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charts/chart29.xml" ContentType="application/vnd.openxmlformats-officedocument.drawingml.chart+xml"/>
  <Override PartName="/xl/drawings/drawing1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harts/chart18.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16.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chart34.xml" ContentType="application/vnd.openxmlformats-officedocument.drawingml.chart+xml"/>
  <Override PartName="/xl/externalLinks/externalLink10.xml" ContentType="application/vnd.openxmlformats-officedocument.spreadsheetml.externalLink+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hart32.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30.xml" ContentType="application/vnd.openxmlformats-officedocument.drawingml.char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14.xml" ContentType="application/vnd.openxmlformats-officedocument.spreadsheetml.worksheet+xml"/>
  <Override PartName="/xl/externalLinks/externalLink8.xml" ContentType="application/vnd.openxmlformats-officedocument.spreadsheetml.externalLink+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Default Extension="jpeg" ContentType="image/jpeg"/>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externalLinks/externalLink11.xml" ContentType="application/vnd.openxmlformats-officedocument.spreadsheetml.externalLink+xml"/>
  <Override PartName="/xl/charts/chart17.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480" yWindow="1125" windowWidth="9870" windowHeight="4725" tabRatio="819" firstSheet="12" activeTab="13"/>
  </bookViews>
  <sheets>
    <sheet name="Contents" sheetId="46" r:id="rId1"/>
    <sheet name="Notes" sheetId="28" r:id="rId2"/>
    <sheet name="Definitions" sheetId="45" r:id="rId3"/>
    <sheet name="Overview" sheetId="29" r:id="rId4"/>
    <sheet name="40G Summary" sheetId="30" r:id="rId5"/>
    <sheet name="40G DWDM Interface Modules" sheetId="31" r:id="rId6"/>
    <sheet name="40G Client Interface Modules" sheetId="32" r:id="rId7"/>
    <sheet name="40G Actives" sheetId="37" r:id="rId8"/>
    <sheet name="40G Passives" sheetId="34" r:id="rId9"/>
    <sheet name="40G ICs" sheetId="33" r:id="rId10"/>
    <sheet name="100G Summary" sheetId="35" r:id="rId11"/>
    <sheet name="100G DWDM Interface Modules" sheetId="36" r:id="rId12"/>
    <sheet name="100G Client Interface Modules" sheetId="38" r:id="rId13"/>
    <sheet name="硅光芯片应用100G Client模块" sheetId="47" r:id="rId14"/>
    <sheet name="100G Actives" sheetId="40" r:id="rId15"/>
    <sheet name="100G Passives" sheetId="41" r:id="rId16"/>
    <sheet name="100G ICs" sheetId="39" r:id="rId17"/>
    <sheet name="Methodology" sheetId="42" r:id="rId18"/>
    <sheet name="Acronyms" sheetId="4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_OCG2" localSheetId="0">#REF!</definedName>
    <definedName name="__OCG2">#REF!</definedName>
    <definedName name="_1Q02" localSheetId="14">[1]NA!#REF!</definedName>
    <definedName name="_1Q02" localSheetId="12">[1]NA!#REF!</definedName>
    <definedName name="_1Q02" localSheetId="11">[1]NA!#REF!</definedName>
    <definedName name="_1Q02" localSheetId="16">[1]NA!#REF!</definedName>
    <definedName name="_1Q02" localSheetId="15">[1]NA!#REF!</definedName>
    <definedName name="_1Q02" localSheetId="7">[1]NA!#REF!</definedName>
    <definedName name="_1Q02" localSheetId="6">[1]NA!#REF!</definedName>
    <definedName name="_1Q02" localSheetId="5">[1]NA!#REF!</definedName>
    <definedName name="_1Q02" localSheetId="9">[1]NA!#REF!</definedName>
    <definedName name="_1Q02" localSheetId="8">[1]NA!#REF!</definedName>
    <definedName name="_1Q02" localSheetId="18">[1]NA!#REF!</definedName>
    <definedName name="_1Q02" localSheetId="17">[1]NA!#REF!</definedName>
    <definedName name="_1Q02" localSheetId="1">[1]NA!#REF!</definedName>
    <definedName name="_1Q02">[2]NA!#REF!</definedName>
    <definedName name="_2Q02" localSheetId="14">[1]NA!#REF!</definedName>
    <definedName name="_2Q02" localSheetId="12">[1]NA!#REF!</definedName>
    <definedName name="_2Q02" localSheetId="11">[1]NA!#REF!</definedName>
    <definedName name="_2Q02" localSheetId="16">[1]NA!#REF!</definedName>
    <definedName name="_2Q02" localSheetId="15">[1]NA!#REF!</definedName>
    <definedName name="_2Q02" localSheetId="7">[1]NA!#REF!</definedName>
    <definedName name="_2Q02" localSheetId="6">[1]NA!#REF!</definedName>
    <definedName name="_2Q02" localSheetId="5">[1]NA!#REF!</definedName>
    <definedName name="_2Q02" localSheetId="9">[1]NA!#REF!</definedName>
    <definedName name="_2Q02" localSheetId="8">[1]NA!#REF!</definedName>
    <definedName name="_2Q02" localSheetId="18">[1]NA!#REF!</definedName>
    <definedName name="_2Q02" localSheetId="17">[1]NA!#REF!</definedName>
    <definedName name="_2Q02" localSheetId="1">[1]NA!#REF!</definedName>
    <definedName name="_2Q02">[2]NA!#REF!</definedName>
    <definedName name="_3Q02" localSheetId="14">[1]NA!#REF!</definedName>
    <definedName name="_3Q02" localSheetId="12">[1]NA!#REF!</definedName>
    <definedName name="_3Q02" localSheetId="11">[1]NA!#REF!</definedName>
    <definedName name="_3Q02" localSheetId="16">[1]NA!#REF!</definedName>
    <definedName name="_3Q02" localSheetId="15">[1]NA!#REF!</definedName>
    <definedName name="_3Q02" localSheetId="7">[1]NA!#REF!</definedName>
    <definedName name="_3Q02" localSheetId="6">[1]NA!#REF!</definedName>
    <definedName name="_3Q02" localSheetId="5">[1]NA!#REF!</definedName>
    <definedName name="_3Q02" localSheetId="9">[1]NA!#REF!</definedName>
    <definedName name="_3Q02" localSheetId="8">[1]NA!#REF!</definedName>
    <definedName name="_3Q02" localSheetId="18">[1]NA!#REF!</definedName>
    <definedName name="_3Q02" localSheetId="17">[1]NA!#REF!</definedName>
    <definedName name="_3Q02" localSheetId="1">[1]NA!#REF!</definedName>
    <definedName name="_3Q02">[2]NA!#REF!</definedName>
    <definedName name="_4Q02" localSheetId="14">[1]NA!#REF!</definedName>
    <definedName name="_4Q02" localSheetId="12">[1]NA!#REF!</definedName>
    <definedName name="_4Q02" localSheetId="11">[1]NA!#REF!</definedName>
    <definedName name="_4Q02" localSheetId="16">[1]NA!#REF!</definedName>
    <definedName name="_4Q02" localSheetId="15">[1]NA!#REF!</definedName>
    <definedName name="_4Q02" localSheetId="7">[1]NA!#REF!</definedName>
    <definedName name="_4Q02" localSheetId="6">[1]NA!#REF!</definedName>
    <definedName name="_4Q02" localSheetId="5">[1]NA!#REF!</definedName>
    <definedName name="_4Q02" localSheetId="9">[1]NA!#REF!</definedName>
    <definedName name="_4Q02" localSheetId="8">[1]NA!#REF!</definedName>
    <definedName name="_4Q02" localSheetId="18">[1]NA!#REF!</definedName>
    <definedName name="_4Q02" localSheetId="17">[1]NA!#REF!</definedName>
    <definedName name="_4Q02" localSheetId="1">[1]NA!#REF!</definedName>
    <definedName name="_4Q02">[2]NA!#REF!</definedName>
    <definedName name="_OCG1" localSheetId="0">#REF!</definedName>
    <definedName name="_OCG1">#REF!</definedName>
    <definedName name="_OCG2" localSheetId="0">#REF!</definedName>
    <definedName name="_OCG2">#REF!</definedName>
    <definedName name="_OCG3" localSheetId="0">#REF!</definedName>
    <definedName name="_OCG3">#REF!</definedName>
    <definedName name="_OCG4">#REF!</definedName>
    <definedName name="Africa1_30">'[3]#REF'!$B$8:$AN$41</definedName>
    <definedName name="Africa31_55">'[3]#REF'!$B$8:$AN$41</definedName>
    <definedName name="Americas56_85">'[3]#REF'!$B$8:$AN$41</definedName>
    <definedName name="Americas86_98">'[3]#REF'!$B$8:$AN$41</definedName>
    <definedName name="aocg1" localSheetId="5">#REF!</definedName>
    <definedName name="aocg2" localSheetId="5">#REF!</definedName>
    <definedName name="aocg3" localSheetId="5">#REF!</definedName>
    <definedName name="aocg4" localSheetId="5">#REF!</definedName>
    <definedName name="AP_Agg_Rank">[4]AP!$CB$36:$CZ$57</definedName>
    <definedName name="AP_Agg_Roll">'[4]Rolling 4Q'!$BS$36:$CN$59</definedName>
    <definedName name="AP_Agg_Share">[4]AP!$BB$36:$BZ$58</definedName>
    <definedName name="AP_BBWDM_Rank">[4]AP!$CB$126:$CZ$147</definedName>
    <definedName name="AP_BBWDM_Roll">'[4]Rolling 4Q'!$BS$126:$CN$149</definedName>
    <definedName name="AP_BBWDM_Share">[4]AP!$BB$126:$BZ$148</definedName>
    <definedName name="AP_BWM_Rank">[4]AP!$CB$66:$CZ$87</definedName>
    <definedName name="AP_BWM_Roll">'[4]Rolling 4Q'!$BS$66:$CN$89</definedName>
    <definedName name="AP_BWM_Share">[4]AP!$BB$66:$BZ$88</definedName>
    <definedName name="AP_Metro_Rank">[4]AP!$CB$96:$CZ$117</definedName>
    <definedName name="AP_Metro_Roll">'[4]Rolling 4Q'!$BS$96:$CN$119</definedName>
    <definedName name="AP_Metro_Share">[4]AP!$BB$96:$BZ$118</definedName>
    <definedName name="APREVQ101" localSheetId="14">'[5]Input AP'!$B$7:$I$42</definedName>
    <definedName name="APREVQ101" localSheetId="12">'[5]Input AP'!$B$7:$I$42</definedName>
    <definedName name="APREVQ101" localSheetId="11">'[5]Input AP'!$B$7:$I$42</definedName>
    <definedName name="APREVQ101" localSheetId="16">'[5]Input AP'!$B$7:$I$42</definedName>
    <definedName name="APREVQ101" localSheetId="15">'[5]Input AP'!$B$7:$I$42</definedName>
    <definedName name="APREVQ101" localSheetId="7">'[5]Input AP'!$B$7:$I$42</definedName>
    <definedName name="APREVQ101" localSheetId="6">'[5]Input AP'!$B$7:$I$42</definedName>
    <definedName name="APREVQ101" localSheetId="5">'[5]Input AP'!$B$7:$I$42</definedName>
    <definedName name="APREVQ101" localSheetId="9">'[5]Input AP'!$B$7:$I$42</definedName>
    <definedName name="APREVQ101" localSheetId="8">'[5]Input AP'!$B$7:$I$42</definedName>
    <definedName name="APREVQ101" localSheetId="18">'[5]Input AP'!$B$7:$I$42</definedName>
    <definedName name="APREVQ101" localSheetId="17">'[5]Input AP'!$B$7:$I$42</definedName>
    <definedName name="APREVQ101" localSheetId="1">'[5]Input AP'!$B$7:$I$42</definedName>
    <definedName name="APREVQ101">'[6]Input AP'!$B$7:$I$42</definedName>
    <definedName name="APREVQ102" localSheetId="14">'[5]Input AP'!$B$159:$I$194</definedName>
    <definedName name="APREVQ102" localSheetId="12">'[5]Input AP'!$B$159:$I$194</definedName>
    <definedName name="APREVQ102" localSheetId="11">'[5]Input AP'!$B$159:$I$194</definedName>
    <definedName name="APREVQ102" localSheetId="16">'[5]Input AP'!$B$159:$I$194</definedName>
    <definedName name="APREVQ102" localSheetId="15">'[5]Input AP'!$B$159:$I$194</definedName>
    <definedName name="APREVQ102" localSheetId="7">'[5]Input AP'!$B$159:$I$194</definedName>
    <definedName name="APREVQ102" localSheetId="6">'[5]Input AP'!$B$159:$I$194</definedName>
    <definedName name="APREVQ102" localSheetId="5">'[5]Input AP'!$B$159:$I$194</definedName>
    <definedName name="APREVQ102" localSheetId="9">'[5]Input AP'!$B$159:$I$194</definedName>
    <definedName name="APREVQ102" localSheetId="8">'[5]Input AP'!$B$159:$I$194</definedName>
    <definedName name="APREVQ102" localSheetId="18">'[5]Input AP'!$B$159:$I$194</definedName>
    <definedName name="APREVQ102" localSheetId="17">'[5]Input AP'!$B$159:$I$194</definedName>
    <definedName name="APREVQ102" localSheetId="1">'[5]Input AP'!$B$159:$I$194</definedName>
    <definedName name="APREVQ102">'[6]Input AP'!$B$159:$I$194</definedName>
    <definedName name="APREVQ103" localSheetId="14">'[5]Input AP'!$B$316:$I$351</definedName>
    <definedName name="APREVQ103" localSheetId="12">'[5]Input AP'!$B$316:$I$351</definedName>
    <definedName name="APREVQ103" localSheetId="11">'[5]Input AP'!$B$316:$I$351</definedName>
    <definedName name="APREVQ103" localSheetId="16">'[5]Input AP'!$B$316:$I$351</definedName>
    <definedName name="APREVQ103" localSheetId="15">'[5]Input AP'!$B$316:$I$351</definedName>
    <definedName name="APREVQ103" localSheetId="7">'[5]Input AP'!$B$316:$I$351</definedName>
    <definedName name="APREVQ103" localSheetId="6">'[5]Input AP'!$B$316:$I$351</definedName>
    <definedName name="APREVQ103" localSheetId="5">'[5]Input AP'!$B$316:$I$351</definedName>
    <definedName name="APREVQ103" localSheetId="9">'[5]Input AP'!$B$316:$I$351</definedName>
    <definedName name="APREVQ103" localSheetId="8">'[5]Input AP'!$B$316:$I$351</definedName>
    <definedName name="APREVQ103" localSheetId="18">'[5]Input AP'!$B$316:$I$351</definedName>
    <definedName name="APREVQ103" localSheetId="17">'[5]Input AP'!$B$316:$I$351</definedName>
    <definedName name="APREVQ103" localSheetId="1">'[5]Input AP'!$B$316:$I$351</definedName>
    <definedName name="APREVQ103">'[6]Input AP'!$B$316:$I$351</definedName>
    <definedName name="APREVQ104" localSheetId="14">'[5]Input AP'!$B$472:$I$507</definedName>
    <definedName name="APREVQ104" localSheetId="12">'[5]Input AP'!$B$472:$I$507</definedName>
    <definedName name="APREVQ104" localSheetId="11">'[5]Input AP'!$B$472:$I$507</definedName>
    <definedName name="APREVQ104" localSheetId="16">'[5]Input AP'!$B$472:$I$507</definedName>
    <definedName name="APREVQ104" localSheetId="15">'[5]Input AP'!$B$472:$I$507</definedName>
    <definedName name="APREVQ104" localSheetId="7">'[5]Input AP'!$B$472:$I$507</definedName>
    <definedName name="APREVQ104" localSheetId="6">'[5]Input AP'!$B$472:$I$507</definedName>
    <definedName name="APREVQ104" localSheetId="5">'[5]Input AP'!$B$472:$I$507</definedName>
    <definedName name="APREVQ104" localSheetId="9">'[5]Input AP'!$B$472:$I$507</definedName>
    <definedName name="APREVQ104" localSheetId="8">'[5]Input AP'!$B$472:$I$507</definedName>
    <definedName name="APREVQ104" localSheetId="18">'[5]Input AP'!$B$472:$I$507</definedName>
    <definedName name="APREVQ104" localSheetId="17">'[5]Input AP'!$B$472:$I$507</definedName>
    <definedName name="APREVQ104" localSheetId="1">'[5]Input AP'!$B$472:$I$507</definedName>
    <definedName name="APREVQ104">'[6]Input AP'!$B$472:$I$507</definedName>
    <definedName name="APREVQ105" localSheetId="14">'[5]Input AP'!$B$628:$I$663</definedName>
    <definedName name="APREVQ105" localSheetId="12">'[5]Input AP'!$B$628:$I$663</definedName>
    <definedName name="APREVQ105" localSheetId="11">'[5]Input AP'!$B$628:$I$663</definedName>
    <definedName name="APREVQ105" localSheetId="16">'[5]Input AP'!$B$628:$I$663</definedName>
    <definedName name="APREVQ105" localSheetId="15">'[5]Input AP'!$B$628:$I$663</definedName>
    <definedName name="APREVQ105" localSheetId="7">'[5]Input AP'!$B$628:$I$663</definedName>
    <definedName name="APREVQ105" localSheetId="6">'[5]Input AP'!$B$628:$I$663</definedName>
    <definedName name="APREVQ105" localSheetId="5">'[5]Input AP'!$B$628:$I$663</definedName>
    <definedName name="APREVQ105" localSheetId="9">'[5]Input AP'!$B$628:$I$663</definedName>
    <definedName name="APREVQ105" localSheetId="8">'[5]Input AP'!$B$628:$I$663</definedName>
    <definedName name="APREVQ105" localSheetId="18">'[5]Input AP'!$B$628:$I$663</definedName>
    <definedName name="APREVQ105" localSheetId="17">'[5]Input AP'!$B$628:$I$663</definedName>
    <definedName name="APREVQ105" localSheetId="1">'[5]Input AP'!$B$628:$I$663</definedName>
    <definedName name="APREVQ105">'[6]Input AP'!$B$628:$I$663</definedName>
    <definedName name="APREVQ106" localSheetId="14">'[5]Input AP'!$B$784:$I$819</definedName>
    <definedName name="APREVQ106" localSheetId="12">'[5]Input AP'!$B$784:$I$819</definedName>
    <definedName name="APREVQ106" localSheetId="11">'[5]Input AP'!$B$784:$I$819</definedName>
    <definedName name="APREVQ106" localSheetId="16">'[5]Input AP'!$B$784:$I$819</definedName>
    <definedName name="APREVQ106" localSheetId="15">'[5]Input AP'!$B$784:$I$819</definedName>
    <definedName name="APREVQ106" localSheetId="7">'[5]Input AP'!$B$784:$I$819</definedName>
    <definedName name="APREVQ106" localSheetId="6">'[5]Input AP'!$B$784:$I$819</definedName>
    <definedName name="APREVQ106" localSheetId="5">'[5]Input AP'!$B$784:$I$819</definedName>
    <definedName name="APREVQ106" localSheetId="9">'[5]Input AP'!$B$784:$I$819</definedName>
    <definedName name="APREVQ106" localSheetId="8">'[5]Input AP'!$B$784:$I$819</definedName>
    <definedName name="APREVQ106" localSheetId="18">'[5]Input AP'!$B$784:$I$819</definedName>
    <definedName name="APREVQ106" localSheetId="17">'[5]Input AP'!$B$784:$I$819</definedName>
    <definedName name="APREVQ106" localSheetId="1">'[5]Input AP'!$B$784:$I$819</definedName>
    <definedName name="APREVQ106">'[6]Input AP'!$B$784:$I$819</definedName>
    <definedName name="APREVQ107" localSheetId="14">'[5]Input AP'!$B$940:$I$975</definedName>
    <definedName name="APREVQ107" localSheetId="12">'[5]Input AP'!$B$940:$I$975</definedName>
    <definedName name="APREVQ107" localSheetId="11">'[5]Input AP'!$B$940:$I$975</definedName>
    <definedName name="APREVQ107" localSheetId="16">'[5]Input AP'!$B$940:$I$975</definedName>
    <definedName name="APREVQ107" localSheetId="15">'[5]Input AP'!$B$940:$I$975</definedName>
    <definedName name="APREVQ107" localSheetId="7">'[5]Input AP'!$B$940:$I$975</definedName>
    <definedName name="APREVQ107" localSheetId="6">'[5]Input AP'!$B$940:$I$975</definedName>
    <definedName name="APREVQ107" localSheetId="5">'[5]Input AP'!$B$940:$I$975</definedName>
    <definedName name="APREVQ107" localSheetId="9">'[5]Input AP'!$B$940:$I$975</definedName>
    <definedName name="APREVQ107" localSheetId="8">'[5]Input AP'!$B$940:$I$975</definedName>
    <definedName name="APREVQ107" localSheetId="18">'[5]Input AP'!$B$940:$I$975</definedName>
    <definedName name="APREVQ107" localSheetId="17">'[5]Input AP'!$B$940:$I$975</definedName>
    <definedName name="APREVQ107" localSheetId="1">'[5]Input AP'!$B$940:$I$975</definedName>
    <definedName name="APREVQ107">'[6]Input AP'!$B$940:$I$975</definedName>
    <definedName name="APREVQ108" localSheetId="14">'[5]Input AP'!$B$1096:$I$1131</definedName>
    <definedName name="APREVQ108" localSheetId="12">'[5]Input AP'!$B$1096:$I$1131</definedName>
    <definedName name="APREVQ108" localSheetId="11">'[5]Input AP'!$B$1096:$I$1131</definedName>
    <definedName name="APREVQ108" localSheetId="16">'[5]Input AP'!$B$1096:$I$1131</definedName>
    <definedName name="APREVQ108" localSheetId="15">'[5]Input AP'!$B$1096:$I$1131</definedName>
    <definedName name="APREVQ108" localSheetId="7">'[5]Input AP'!$B$1096:$I$1131</definedName>
    <definedName name="APREVQ108" localSheetId="6">'[5]Input AP'!$B$1096:$I$1131</definedName>
    <definedName name="APREVQ108" localSheetId="5">'[5]Input AP'!$B$1096:$I$1131</definedName>
    <definedName name="APREVQ108" localSheetId="9">'[5]Input AP'!$B$1096:$I$1131</definedName>
    <definedName name="APREVQ108" localSheetId="8">'[5]Input AP'!$B$1096:$I$1131</definedName>
    <definedName name="APREVQ108" localSheetId="18">'[5]Input AP'!$B$1096:$I$1131</definedName>
    <definedName name="APREVQ108" localSheetId="17">'[5]Input AP'!$B$1096:$I$1131</definedName>
    <definedName name="APREVQ108" localSheetId="1">'[5]Input AP'!$B$1096:$I$1131</definedName>
    <definedName name="APREVQ108">'[6]Input AP'!$B$1096:$I$1131</definedName>
    <definedName name="APREVQ109" localSheetId="14">'[5]Input AP'!$B$1252:$I$1287</definedName>
    <definedName name="APREVQ109" localSheetId="12">'[5]Input AP'!$B$1252:$I$1287</definedName>
    <definedName name="APREVQ109" localSheetId="11">'[5]Input AP'!$B$1252:$I$1287</definedName>
    <definedName name="APREVQ109" localSheetId="16">'[5]Input AP'!$B$1252:$I$1287</definedName>
    <definedName name="APREVQ109" localSheetId="15">'[5]Input AP'!$B$1252:$I$1287</definedName>
    <definedName name="APREVQ109" localSheetId="7">'[5]Input AP'!$B$1252:$I$1287</definedName>
    <definedName name="APREVQ109" localSheetId="6">'[5]Input AP'!$B$1252:$I$1287</definedName>
    <definedName name="APREVQ109" localSheetId="5">'[5]Input AP'!$B$1252:$I$1287</definedName>
    <definedName name="APREVQ109" localSheetId="9">'[5]Input AP'!$B$1252:$I$1287</definedName>
    <definedName name="APREVQ109" localSheetId="8">'[5]Input AP'!$B$1252:$I$1287</definedName>
    <definedName name="APREVQ109" localSheetId="18">'[5]Input AP'!$B$1252:$I$1287</definedName>
    <definedName name="APREVQ109" localSheetId="17">'[5]Input AP'!$B$1252:$I$1287</definedName>
    <definedName name="APREVQ109" localSheetId="1">'[5]Input AP'!$B$1252:$I$1287</definedName>
    <definedName name="APREVQ109">'[6]Input AP'!$B$1252:$I$1287</definedName>
    <definedName name="APREVQ201" localSheetId="14">'[5]Input AP'!$B$45:$I$80</definedName>
    <definedName name="APREVQ201" localSheetId="12">'[5]Input AP'!$B$45:$I$80</definedName>
    <definedName name="APREVQ201" localSheetId="11">'[5]Input AP'!$B$45:$I$80</definedName>
    <definedName name="APREVQ201" localSheetId="16">'[5]Input AP'!$B$45:$I$80</definedName>
    <definedName name="APREVQ201" localSheetId="15">'[5]Input AP'!$B$45:$I$80</definedName>
    <definedName name="APREVQ201" localSheetId="7">'[5]Input AP'!$B$45:$I$80</definedName>
    <definedName name="APREVQ201" localSheetId="6">'[5]Input AP'!$B$45:$I$80</definedName>
    <definedName name="APREVQ201" localSheetId="5">'[5]Input AP'!$B$45:$I$80</definedName>
    <definedName name="APREVQ201" localSheetId="9">'[5]Input AP'!$B$45:$I$80</definedName>
    <definedName name="APREVQ201" localSheetId="8">'[5]Input AP'!$B$45:$I$80</definedName>
    <definedName name="APREVQ201" localSheetId="18">'[5]Input AP'!$B$45:$I$80</definedName>
    <definedName name="APREVQ201" localSheetId="17">'[5]Input AP'!$B$45:$I$80</definedName>
    <definedName name="APREVQ201" localSheetId="1">'[5]Input AP'!$B$45:$I$80</definedName>
    <definedName name="APREVQ201">'[6]Input AP'!$B$45:$I$80</definedName>
    <definedName name="APREVQ202" localSheetId="14">'[5]Input AP'!$B$198:$I$233</definedName>
    <definedName name="APREVQ202" localSheetId="12">'[5]Input AP'!$B$198:$I$233</definedName>
    <definedName name="APREVQ202" localSheetId="11">'[5]Input AP'!$B$198:$I$233</definedName>
    <definedName name="APREVQ202" localSheetId="16">'[5]Input AP'!$B$198:$I$233</definedName>
    <definedName name="APREVQ202" localSheetId="15">'[5]Input AP'!$B$198:$I$233</definedName>
    <definedName name="APREVQ202" localSheetId="7">'[5]Input AP'!$B$198:$I$233</definedName>
    <definedName name="APREVQ202" localSheetId="6">'[5]Input AP'!$B$198:$I$233</definedName>
    <definedName name="APREVQ202" localSheetId="5">'[5]Input AP'!$B$198:$I$233</definedName>
    <definedName name="APREVQ202" localSheetId="9">'[5]Input AP'!$B$198:$I$233</definedName>
    <definedName name="APREVQ202" localSheetId="8">'[5]Input AP'!$B$198:$I$233</definedName>
    <definedName name="APREVQ202" localSheetId="18">'[5]Input AP'!$B$198:$I$233</definedName>
    <definedName name="APREVQ202" localSheetId="17">'[5]Input AP'!$B$198:$I$233</definedName>
    <definedName name="APREVQ202" localSheetId="1">'[5]Input AP'!$B$198:$I$233</definedName>
    <definedName name="APREVQ202">'[6]Input AP'!$B$198:$I$233</definedName>
    <definedName name="APREVQ203" localSheetId="14">'[5]Input AP'!$B$355:$I$390</definedName>
    <definedName name="APREVQ203" localSheetId="12">'[5]Input AP'!$B$355:$I$390</definedName>
    <definedName name="APREVQ203" localSheetId="11">'[5]Input AP'!$B$355:$I$390</definedName>
    <definedName name="APREVQ203" localSheetId="16">'[5]Input AP'!$B$355:$I$390</definedName>
    <definedName name="APREVQ203" localSheetId="15">'[5]Input AP'!$B$355:$I$390</definedName>
    <definedName name="APREVQ203" localSheetId="7">'[5]Input AP'!$B$355:$I$390</definedName>
    <definedName name="APREVQ203" localSheetId="6">'[5]Input AP'!$B$355:$I$390</definedName>
    <definedName name="APREVQ203" localSheetId="5">'[5]Input AP'!$B$355:$I$390</definedName>
    <definedName name="APREVQ203" localSheetId="9">'[5]Input AP'!$B$355:$I$390</definedName>
    <definedName name="APREVQ203" localSheetId="8">'[5]Input AP'!$B$355:$I$390</definedName>
    <definedName name="APREVQ203" localSheetId="18">'[5]Input AP'!$B$355:$I$390</definedName>
    <definedName name="APREVQ203" localSheetId="17">'[5]Input AP'!$B$355:$I$390</definedName>
    <definedName name="APREVQ203" localSheetId="1">'[5]Input AP'!$B$355:$I$390</definedName>
    <definedName name="APREVQ203">'[6]Input AP'!$B$355:$I$390</definedName>
    <definedName name="APREVQ204" localSheetId="14">'[5]Input AP'!$B$511:$I$546</definedName>
    <definedName name="APREVQ204" localSheetId="12">'[5]Input AP'!$B$511:$I$546</definedName>
    <definedName name="APREVQ204" localSheetId="11">'[5]Input AP'!$B$511:$I$546</definedName>
    <definedName name="APREVQ204" localSheetId="16">'[5]Input AP'!$B$511:$I$546</definedName>
    <definedName name="APREVQ204" localSheetId="15">'[5]Input AP'!$B$511:$I$546</definedName>
    <definedName name="APREVQ204" localSheetId="7">'[5]Input AP'!$B$511:$I$546</definedName>
    <definedName name="APREVQ204" localSheetId="6">'[5]Input AP'!$B$511:$I$546</definedName>
    <definedName name="APREVQ204" localSheetId="5">'[5]Input AP'!$B$511:$I$546</definedName>
    <definedName name="APREVQ204" localSheetId="9">'[5]Input AP'!$B$511:$I$546</definedName>
    <definedName name="APREVQ204" localSheetId="8">'[5]Input AP'!$B$511:$I$546</definedName>
    <definedName name="APREVQ204" localSheetId="18">'[5]Input AP'!$B$511:$I$546</definedName>
    <definedName name="APREVQ204" localSheetId="17">'[5]Input AP'!$B$511:$I$546</definedName>
    <definedName name="APREVQ204" localSheetId="1">'[5]Input AP'!$B$511:$I$546</definedName>
    <definedName name="APREVQ204">'[6]Input AP'!$B$511:$I$546</definedName>
    <definedName name="APREVQ205" localSheetId="14">'[5]Input AP'!$B$667:$I$702</definedName>
    <definedName name="APREVQ205" localSheetId="12">'[5]Input AP'!$B$667:$I$702</definedName>
    <definedName name="APREVQ205" localSheetId="11">'[5]Input AP'!$B$667:$I$702</definedName>
    <definedName name="APREVQ205" localSheetId="16">'[5]Input AP'!$B$667:$I$702</definedName>
    <definedName name="APREVQ205" localSheetId="15">'[5]Input AP'!$B$667:$I$702</definedName>
    <definedName name="APREVQ205" localSheetId="7">'[5]Input AP'!$B$667:$I$702</definedName>
    <definedName name="APREVQ205" localSheetId="6">'[5]Input AP'!$B$667:$I$702</definedName>
    <definedName name="APREVQ205" localSheetId="5">'[5]Input AP'!$B$667:$I$702</definedName>
    <definedName name="APREVQ205" localSheetId="9">'[5]Input AP'!$B$667:$I$702</definedName>
    <definedName name="APREVQ205" localSheetId="8">'[5]Input AP'!$B$667:$I$702</definedName>
    <definedName name="APREVQ205" localSheetId="18">'[5]Input AP'!$B$667:$I$702</definedName>
    <definedName name="APREVQ205" localSheetId="17">'[5]Input AP'!$B$667:$I$702</definedName>
    <definedName name="APREVQ205" localSheetId="1">'[5]Input AP'!$B$667:$I$702</definedName>
    <definedName name="APREVQ205">'[6]Input AP'!$B$667:$I$702</definedName>
    <definedName name="APREVQ206" localSheetId="14">'[5]Input AP'!$B$823:$I$858</definedName>
    <definedName name="APREVQ206" localSheetId="12">'[5]Input AP'!$B$823:$I$858</definedName>
    <definedName name="APREVQ206" localSheetId="11">'[5]Input AP'!$B$823:$I$858</definedName>
    <definedName name="APREVQ206" localSheetId="16">'[5]Input AP'!$B$823:$I$858</definedName>
    <definedName name="APREVQ206" localSheetId="15">'[5]Input AP'!$B$823:$I$858</definedName>
    <definedName name="APREVQ206" localSheetId="7">'[5]Input AP'!$B$823:$I$858</definedName>
    <definedName name="APREVQ206" localSheetId="6">'[5]Input AP'!$B$823:$I$858</definedName>
    <definedName name="APREVQ206" localSheetId="5">'[5]Input AP'!$B$823:$I$858</definedName>
    <definedName name="APREVQ206" localSheetId="9">'[5]Input AP'!$B$823:$I$858</definedName>
    <definedName name="APREVQ206" localSheetId="8">'[5]Input AP'!$B$823:$I$858</definedName>
    <definedName name="APREVQ206" localSheetId="18">'[5]Input AP'!$B$823:$I$858</definedName>
    <definedName name="APREVQ206" localSheetId="17">'[5]Input AP'!$B$823:$I$858</definedName>
    <definedName name="APREVQ206" localSheetId="1">'[5]Input AP'!$B$823:$I$858</definedName>
    <definedName name="APREVQ206">'[6]Input AP'!$B$823:$I$858</definedName>
    <definedName name="APREVQ207" localSheetId="14">'[5]Input AP'!$B$979:$I$1014</definedName>
    <definedName name="APREVQ207" localSheetId="12">'[5]Input AP'!$B$979:$I$1014</definedName>
    <definedName name="APREVQ207" localSheetId="11">'[5]Input AP'!$B$979:$I$1014</definedName>
    <definedName name="APREVQ207" localSheetId="16">'[5]Input AP'!$B$979:$I$1014</definedName>
    <definedName name="APREVQ207" localSheetId="15">'[5]Input AP'!$B$979:$I$1014</definedName>
    <definedName name="APREVQ207" localSheetId="7">'[5]Input AP'!$B$979:$I$1014</definedName>
    <definedName name="APREVQ207" localSheetId="6">'[5]Input AP'!$B$979:$I$1014</definedName>
    <definedName name="APREVQ207" localSheetId="5">'[5]Input AP'!$B$979:$I$1014</definedName>
    <definedName name="APREVQ207" localSheetId="9">'[5]Input AP'!$B$979:$I$1014</definedName>
    <definedName name="APREVQ207" localSheetId="8">'[5]Input AP'!$B$979:$I$1014</definedName>
    <definedName name="APREVQ207" localSheetId="18">'[5]Input AP'!$B$979:$I$1014</definedName>
    <definedName name="APREVQ207" localSheetId="17">'[5]Input AP'!$B$979:$I$1014</definedName>
    <definedName name="APREVQ207" localSheetId="1">'[5]Input AP'!$B$979:$I$1014</definedName>
    <definedName name="APREVQ207">'[6]Input AP'!$B$979:$I$1014</definedName>
    <definedName name="APREVQ208" localSheetId="14">'[5]Input AP'!$B$1135:$I$1170</definedName>
    <definedName name="APREVQ208" localSheetId="12">'[5]Input AP'!$B$1135:$I$1170</definedName>
    <definedName name="APREVQ208" localSheetId="11">'[5]Input AP'!$B$1135:$I$1170</definedName>
    <definedName name="APREVQ208" localSheetId="16">'[5]Input AP'!$B$1135:$I$1170</definedName>
    <definedName name="APREVQ208" localSheetId="15">'[5]Input AP'!$B$1135:$I$1170</definedName>
    <definedName name="APREVQ208" localSheetId="7">'[5]Input AP'!$B$1135:$I$1170</definedName>
    <definedName name="APREVQ208" localSheetId="6">'[5]Input AP'!$B$1135:$I$1170</definedName>
    <definedName name="APREVQ208" localSheetId="5">'[5]Input AP'!$B$1135:$I$1170</definedName>
    <definedName name="APREVQ208" localSheetId="9">'[5]Input AP'!$B$1135:$I$1170</definedName>
    <definedName name="APREVQ208" localSheetId="8">'[5]Input AP'!$B$1135:$I$1170</definedName>
    <definedName name="APREVQ208" localSheetId="18">'[5]Input AP'!$B$1135:$I$1170</definedName>
    <definedName name="APREVQ208" localSheetId="17">'[5]Input AP'!$B$1135:$I$1170</definedName>
    <definedName name="APREVQ208" localSheetId="1">'[5]Input AP'!$B$1135:$I$1170</definedName>
    <definedName name="APREVQ208">'[6]Input AP'!$B$1135:$I$1170</definedName>
    <definedName name="APREVQ209" localSheetId="14">'[5]Input AP'!$B$1291:$I$1326</definedName>
    <definedName name="APREVQ209" localSheetId="12">'[5]Input AP'!$B$1291:$I$1326</definedName>
    <definedName name="APREVQ209" localSheetId="11">'[5]Input AP'!$B$1291:$I$1326</definedName>
    <definedName name="APREVQ209" localSheetId="16">'[5]Input AP'!$B$1291:$I$1326</definedName>
    <definedName name="APREVQ209" localSheetId="15">'[5]Input AP'!$B$1291:$I$1326</definedName>
    <definedName name="APREVQ209" localSheetId="7">'[5]Input AP'!$B$1291:$I$1326</definedName>
    <definedName name="APREVQ209" localSheetId="6">'[5]Input AP'!$B$1291:$I$1326</definedName>
    <definedName name="APREVQ209" localSheetId="5">'[5]Input AP'!$B$1291:$I$1326</definedName>
    <definedName name="APREVQ209" localSheetId="9">'[5]Input AP'!$B$1291:$I$1326</definedName>
    <definedName name="APREVQ209" localSheetId="8">'[5]Input AP'!$B$1291:$I$1326</definedName>
    <definedName name="APREVQ209" localSheetId="18">'[5]Input AP'!$B$1291:$I$1326</definedName>
    <definedName name="APREVQ209" localSheetId="17">'[5]Input AP'!$B$1291:$I$1326</definedName>
    <definedName name="APREVQ209" localSheetId="1">'[5]Input AP'!$B$1291:$I$1326</definedName>
    <definedName name="APREVQ209">'[6]Input AP'!$B$1291:$I$1326</definedName>
    <definedName name="APREVQ301" localSheetId="14">'[5]Input AP'!$B$83:$I$118</definedName>
    <definedName name="APREVQ301" localSheetId="12">'[5]Input AP'!$B$83:$I$118</definedName>
    <definedName name="APREVQ301" localSheetId="11">'[5]Input AP'!$B$83:$I$118</definedName>
    <definedName name="APREVQ301" localSheetId="16">'[5]Input AP'!$B$83:$I$118</definedName>
    <definedName name="APREVQ301" localSheetId="15">'[5]Input AP'!$B$83:$I$118</definedName>
    <definedName name="APREVQ301" localSheetId="7">'[5]Input AP'!$B$83:$I$118</definedName>
    <definedName name="APREVQ301" localSheetId="6">'[5]Input AP'!$B$83:$I$118</definedName>
    <definedName name="APREVQ301" localSheetId="5">'[5]Input AP'!$B$83:$I$118</definedName>
    <definedName name="APREVQ301" localSheetId="9">'[5]Input AP'!$B$83:$I$118</definedName>
    <definedName name="APREVQ301" localSheetId="8">'[5]Input AP'!$B$83:$I$118</definedName>
    <definedName name="APREVQ301" localSheetId="18">'[5]Input AP'!$B$83:$I$118</definedName>
    <definedName name="APREVQ301" localSheetId="17">'[5]Input AP'!$B$83:$I$118</definedName>
    <definedName name="APREVQ301" localSheetId="1">'[5]Input AP'!$B$83:$I$118</definedName>
    <definedName name="APREVQ301">'[6]Input AP'!$B$83:$I$118</definedName>
    <definedName name="APREVQ302" localSheetId="14">'[5]Input AP'!$B$237:$I$272</definedName>
    <definedName name="APREVQ302" localSheetId="12">'[5]Input AP'!$B$237:$I$272</definedName>
    <definedName name="APREVQ302" localSheetId="11">'[5]Input AP'!$B$237:$I$272</definedName>
    <definedName name="APREVQ302" localSheetId="16">'[5]Input AP'!$B$237:$I$272</definedName>
    <definedName name="APREVQ302" localSheetId="15">'[5]Input AP'!$B$237:$I$272</definedName>
    <definedName name="APREVQ302" localSheetId="7">'[5]Input AP'!$B$237:$I$272</definedName>
    <definedName name="APREVQ302" localSheetId="6">'[5]Input AP'!$B$237:$I$272</definedName>
    <definedName name="APREVQ302" localSheetId="5">'[5]Input AP'!$B$237:$I$272</definedName>
    <definedName name="APREVQ302" localSheetId="9">'[5]Input AP'!$B$237:$I$272</definedName>
    <definedName name="APREVQ302" localSheetId="8">'[5]Input AP'!$B$237:$I$272</definedName>
    <definedName name="APREVQ302" localSheetId="18">'[5]Input AP'!$B$237:$I$272</definedName>
    <definedName name="APREVQ302" localSheetId="17">'[5]Input AP'!$B$237:$I$272</definedName>
    <definedName name="APREVQ302" localSheetId="1">'[5]Input AP'!$B$237:$I$272</definedName>
    <definedName name="APREVQ302">'[6]Input AP'!$B$237:$I$272</definedName>
    <definedName name="APREVQ303" localSheetId="14">'[5]Input AP'!$B$394:$I$429</definedName>
    <definedName name="APREVQ303" localSheetId="12">'[5]Input AP'!$B$394:$I$429</definedName>
    <definedName name="APREVQ303" localSheetId="11">'[5]Input AP'!$B$394:$I$429</definedName>
    <definedName name="APREVQ303" localSheetId="16">'[5]Input AP'!$B$394:$I$429</definedName>
    <definedName name="APREVQ303" localSheetId="15">'[5]Input AP'!$B$394:$I$429</definedName>
    <definedName name="APREVQ303" localSheetId="7">'[5]Input AP'!$B$394:$I$429</definedName>
    <definedName name="APREVQ303" localSheetId="6">'[5]Input AP'!$B$394:$I$429</definedName>
    <definedName name="APREVQ303" localSheetId="5">'[5]Input AP'!$B$394:$I$429</definedName>
    <definedName name="APREVQ303" localSheetId="9">'[5]Input AP'!$B$394:$I$429</definedName>
    <definedName name="APREVQ303" localSheetId="8">'[5]Input AP'!$B$394:$I$429</definedName>
    <definedName name="APREVQ303" localSheetId="18">'[5]Input AP'!$B$394:$I$429</definedName>
    <definedName name="APREVQ303" localSheetId="17">'[5]Input AP'!$B$394:$I$429</definedName>
    <definedName name="APREVQ303" localSheetId="1">'[5]Input AP'!$B$394:$I$429</definedName>
    <definedName name="APREVQ303">'[6]Input AP'!$B$394:$I$429</definedName>
    <definedName name="APREVQ304" localSheetId="14">'[5]Input AP'!$B$550:$I$585</definedName>
    <definedName name="APREVQ304" localSheetId="12">'[5]Input AP'!$B$550:$I$585</definedName>
    <definedName name="APREVQ304" localSheetId="11">'[5]Input AP'!$B$550:$I$585</definedName>
    <definedName name="APREVQ304" localSheetId="16">'[5]Input AP'!$B$550:$I$585</definedName>
    <definedName name="APREVQ304" localSheetId="15">'[5]Input AP'!$B$550:$I$585</definedName>
    <definedName name="APREVQ304" localSheetId="7">'[5]Input AP'!$B$550:$I$585</definedName>
    <definedName name="APREVQ304" localSheetId="6">'[5]Input AP'!$B$550:$I$585</definedName>
    <definedName name="APREVQ304" localSheetId="5">'[5]Input AP'!$B$550:$I$585</definedName>
    <definedName name="APREVQ304" localSheetId="9">'[5]Input AP'!$B$550:$I$585</definedName>
    <definedName name="APREVQ304" localSheetId="8">'[5]Input AP'!$B$550:$I$585</definedName>
    <definedName name="APREVQ304" localSheetId="18">'[5]Input AP'!$B$550:$I$585</definedName>
    <definedName name="APREVQ304" localSheetId="17">'[5]Input AP'!$B$550:$I$585</definedName>
    <definedName name="APREVQ304" localSheetId="1">'[5]Input AP'!$B$550:$I$585</definedName>
    <definedName name="APREVQ304">'[6]Input AP'!$B$550:$I$585</definedName>
    <definedName name="APREVQ305" localSheetId="14">'[5]Input AP'!$B$706:$I$741</definedName>
    <definedName name="APREVQ305" localSheetId="12">'[5]Input AP'!$B$706:$I$741</definedName>
    <definedName name="APREVQ305" localSheetId="11">'[5]Input AP'!$B$706:$I$741</definedName>
    <definedName name="APREVQ305" localSheetId="16">'[5]Input AP'!$B$706:$I$741</definedName>
    <definedName name="APREVQ305" localSheetId="15">'[5]Input AP'!$B$706:$I$741</definedName>
    <definedName name="APREVQ305" localSheetId="7">'[5]Input AP'!$B$706:$I$741</definedName>
    <definedName name="APREVQ305" localSheetId="6">'[5]Input AP'!$B$706:$I$741</definedName>
    <definedName name="APREVQ305" localSheetId="5">'[5]Input AP'!$B$706:$I$741</definedName>
    <definedName name="APREVQ305" localSheetId="9">'[5]Input AP'!$B$706:$I$741</definedName>
    <definedName name="APREVQ305" localSheetId="8">'[5]Input AP'!$B$706:$I$741</definedName>
    <definedName name="APREVQ305" localSheetId="18">'[5]Input AP'!$B$706:$I$741</definedName>
    <definedName name="APREVQ305" localSheetId="17">'[5]Input AP'!$B$706:$I$741</definedName>
    <definedName name="APREVQ305" localSheetId="1">'[5]Input AP'!$B$706:$I$741</definedName>
    <definedName name="APREVQ305">'[6]Input AP'!$B$706:$I$741</definedName>
    <definedName name="APREVQ306" localSheetId="14">'[5]Input AP'!$B$862:$I$897</definedName>
    <definedName name="APREVQ306" localSheetId="12">'[5]Input AP'!$B$862:$I$897</definedName>
    <definedName name="APREVQ306" localSheetId="11">'[5]Input AP'!$B$862:$I$897</definedName>
    <definedName name="APREVQ306" localSheetId="16">'[5]Input AP'!$B$862:$I$897</definedName>
    <definedName name="APREVQ306" localSheetId="15">'[5]Input AP'!$B$862:$I$897</definedName>
    <definedName name="APREVQ306" localSheetId="7">'[5]Input AP'!$B$862:$I$897</definedName>
    <definedName name="APREVQ306" localSheetId="6">'[5]Input AP'!$B$862:$I$897</definedName>
    <definedName name="APREVQ306" localSheetId="5">'[5]Input AP'!$B$862:$I$897</definedName>
    <definedName name="APREVQ306" localSheetId="9">'[5]Input AP'!$B$862:$I$897</definedName>
    <definedName name="APREVQ306" localSheetId="8">'[5]Input AP'!$B$862:$I$897</definedName>
    <definedName name="APREVQ306" localSheetId="18">'[5]Input AP'!$B$862:$I$897</definedName>
    <definedName name="APREVQ306" localSheetId="17">'[5]Input AP'!$B$862:$I$897</definedName>
    <definedName name="APREVQ306" localSheetId="1">'[5]Input AP'!$B$862:$I$897</definedName>
    <definedName name="APREVQ306">'[6]Input AP'!$B$862:$I$897</definedName>
    <definedName name="APREVQ307" localSheetId="14">'[5]Input AP'!$B$1018:$I$1053</definedName>
    <definedName name="APREVQ307" localSheetId="12">'[5]Input AP'!$B$1018:$I$1053</definedName>
    <definedName name="APREVQ307" localSheetId="11">'[5]Input AP'!$B$1018:$I$1053</definedName>
    <definedName name="APREVQ307" localSheetId="16">'[5]Input AP'!$B$1018:$I$1053</definedName>
    <definedName name="APREVQ307" localSheetId="15">'[5]Input AP'!$B$1018:$I$1053</definedName>
    <definedName name="APREVQ307" localSheetId="7">'[5]Input AP'!$B$1018:$I$1053</definedName>
    <definedName name="APREVQ307" localSheetId="6">'[5]Input AP'!$B$1018:$I$1053</definedName>
    <definedName name="APREVQ307" localSheetId="5">'[5]Input AP'!$B$1018:$I$1053</definedName>
    <definedName name="APREVQ307" localSheetId="9">'[5]Input AP'!$B$1018:$I$1053</definedName>
    <definedName name="APREVQ307" localSheetId="8">'[5]Input AP'!$B$1018:$I$1053</definedName>
    <definedName name="APREVQ307" localSheetId="18">'[5]Input AP'!$B$1018:$I$1053</definedName>
    <definedName name="APREVQ307" localSheetId="17">'[5]Input AP'!$B$1018:$I$1053</definedName>
    <definedName name="APREVQ307" localSheetId="1">'[5]Input AP'!$B$1018:$I$1053</definedName>
    <definedName name="APREVQ307">'[6]Input AP'!$B$1018:$I$1053</definedName>
    <definedName name="APREVQ308" localSheetId="14">'[5]Input AP'!$B$1174:$I$1209</definedName>
    <definedName name="APREVQ308" localSheetId="12">'[5]Input AP'!$B$1174:$I$1209</definedName>
    <definedName name="APREVQ308" localSheetId="11">'[5]Input AP'!$B$1174:$I$1209</definedName>
    <definedName name="APREVQ308" localSheetId="16">'[5]Input AP'!$B$1174:$I$1209</definedName>
    <definedName name="APREVQ308" localSheetId="15">'[5]Input AP'!$B$1174:$I$1209</definedName>
    <definedName name="APREVQ308" localSheetId="7">'[5]Input AP'!$B$1174:$I$1209</definedName>
    <definedName name="APREVQ308" localSheetId="6">'[5]Input AP'!$B$1174:$I$1209</definedName>
    <definedName name="APREVQ308" localSheetId="5">'[5]Input AP'!$B$1174:$I$1209</definedName>
    <definedName name="APREVQ308" localSheetId="9">'[5]Input AP'!$B$1174:$I$1209</definedName>
    <definedName name="APREVQ308" localSheetId="8">'[5]Input AP'!$B$1174:$I$1209</definedName>
    <definedName name="APREVQ308" localSheetId="18">'[5]Input AP'!$B$1174:$I$1209</definedName>
    <definedName name="APREVQ308" localSheetId="17">'[5]Input AP'!$B$1174:$I$1209</definedName>
    <definedName name="APREVQ308" localSheetId="1">'[5]Input AP'!$B$1174:$I$1209</definedName>
    <definedName name="APREVQ308">'[6]Input AP'!$B$1174:$I$1209</definedName>
    <definedName name="APREVQ309" localSheetId="14">'[5]Input AP'!$B$1330:$I$1365</definedName>
    <definedName name="APREVQ309" localSheetId="12">'[5]Input AP'!$B$1330:$I$1365</definedName>
    <definedName name="APREVQ309" localSheetId="11">'[5]Input AP'!$B$1330:$I$1365</definedName>
    <definedName name="APREVQ309" localSheetId="16">'[5]Input AP'!$B$1330:$I$1365</definedName>
    <definedName name="APREVQ309" localSheetId="15">'[5]Input AP'!$B$1330:$I$1365</definedName>
    <definedName name="APREVQ309" localSheetId="7">'[5]Input AP'!$B$1330:$I$1365</definedName>
    <definedName name="APREVQ309" localSheetId="6">'[5]Input AP'!$B$1330:$I$1365</definedName>
    <definedName name="APREVQ309" localSheetId="5">'[5]Input AP'!$B$1330:$I$1365</definedName>
    <definedName name="APREVQ309" localSheetId="9">'[5]Input AP'!$B$1330:$I$1365</definedName>
    <definedName name="APREVQ309" localSheetId="8">'[5]Input AP'!$B$1330:$I$1365</definedName>
    <definedName name="APREVQ309" localSheetId="18">'[5]Input AP'!$B$1330:$I$1365</definedName>
    <definedName name="APREVQ309" localSheetId="17">'[5]Input AP'!$B$1330:$I$1365</definedName>
    <definedName name="APREVQ309" localSheetId="1">'[5]Input AP'!$B$1330:$I$1365</definedName>
    <definedName name="APREVQ309">'[6]Input AP'!$B$1330:$I$1365</definedName>
    <definedName name="APREVQ401" localSheetId="14">'[5]Input AP'!$B$121:$I$156</definedName>
    <definedName name="APREVQ401" localSheetId="12">'[5]Input AP'!$B$121:$I$156</definedName>
    <definedName name="APREVQ401" localSheetId="11">'[5]Input AP'!$B$121:$I$156</definedName>
    <definedName name="APREVQ401" localSheetId="16">'[5]Input AP'!$B$121:$I$156</definedName>
    <definedName name="APREVQ401" localSheetId="15">'[5]Input AP'!$B$121:$I$156</definedName>
    <definedName name="APREVQ401" localSheetId="7">'[5]Input AP'!$B$121:$I$156</definedName>
    <definedName name="APREVQ401" localSheetId="6">'[5]Input AP'!$B$121:$I$156</definedName>
    <definedName name="APREVQ401" localSheetId="5">'[5]Input AP'!$B$121:$I$156</definedName>
    <definedName name="APREVQ401" localSheetId="9">'[5]Input AP'!$B$121:$I$156</definedName>
    <definedName name="APREVQ401" localSheetId="8">'[5]Input AP'!$B$121:$I$156</definedName>
    <definedName name="APREVQ401" localSheetId="18">'[5]Input AP'!$B$121:$I$156</definedName>
    <definedName name="APREVQ401" localSheetId="17">'[5]Input AP'!$B$121:$I$156</definedName>
    <definedName name="APREVQ401" localSheetId="1">'[5]Input AP'!$B$121:$I$156</definedName>
    <definedName name="APREVQ401">'[6]Input AP'!$B$121:$I$156</definedName>
    <definedName name="APREVQ402" localSheetId="14">'[5]Input AP'!$B$276:$I$311</definedName>
    <definedName name="APREVQ402" localSheetId="12">'[5]Input AP'!$B$276:$I$311</definedName>
    <definedName name="APREVQ402" localSheetId="11">'[5]Input AP'!$B$276:$I$311</definedName>
    <definedName name="APREVQ402" localSheetId="16">'[5]Input AP'!$B$276:$I$311</definedName>
    <definedName name="APREVQ402" localSheetId="15">'[5]Input AP'!$B$276:$I$311</definedName>
    <definedName name="APREVQ402" localSheetId="7">'[5]Input AP'!$B$276:$I$311</definedName>
    <definedName name="APREVQ402" localSheetId="6">'[5]Input AP'!$B$276:$I$311</definedName>
    <definedName name="APREVQ402" localSheetId="5">'[5]Input AP'!$B$276:$I$311</definedName>
    <definedName name="APREVQ402" localSheetId="9">'[5]Input AP'!$B$276:$I$311</definedName>
    <definedName name="APREVQ402" localSheetId="8">'[5]Input AP'!$B$276:$I$311</definedName>
    <definedName name="APREVQ402" localSheetId="18">'[5]Input AP'!$B$276:$I$311</definedName>
    <definedName name="APREVQ402" localSheetId="17">'[5]Input AP'!$B$276:$I$311</definedName>
    <definedName name="APREVQ402" localSheetId="1">'[5]Input AP'!$B$276:$I$311</definedName>
    <definedName name="APREVQ402">'[6]Input AP'!$B$276:$I$311</definedName>
    <definedName name="APREVQ403" localSheetId="14">'[5]Input AP'!$B$433:$I$468</definedName>
    <definedName name="APREVQ403" localSheetId="12">'[5]Input AP'!$B$433:$I$468</definedName>
    <definedName name="APREVQ403" localSheetId="11">'[5]Input AP'!$B$433:$I$468</definedName>
    <definedName name="APREVQ403" localSheetId="16">'[5]Input AP'!$B$433:$I$468</definedName>
    <definedName name="APREVQ403" localSheetId="15">'[5]Input AP'!$B$433:$I$468</definedName>
    <definedName name="APREVQ403" localSheetId="7">'[5]Input AP'!$B$433:$I$468</definedName>
    <definedName name="APREVQ403" localSheetId="6">'[5]Input AP'!$B$433:$I$468</definedName>
    <definedName name="APREVQ403" localSheetId="5">'[5]Input AP'!$B$433:$I$468</definedName>
    <definedName name="APREVQ403" localSheetId="9">'[5]Input AP'!$B$433:$I$468</definedName>
    <definedName name="APREVQ403" localSheetId="8">'[5]Input AP'!$B$433:$I$468</definedName>
    <definedName name="APREVQ403" localSheetId="18">'[5]Input AP'!$B$433:$I$468</definedName>
    <definedName name="APREVQ403" localSheetId="17">'[5]Input AP'!$B$433:$I$468</definedName>
    <definedName name="APREVQ403" localSheetId="1">'[5]Input AP'!$B$433:$I$468</definedName>
    <definedName name="APREVQ403">'[6]Input AP'!$B$433:$I$468</definedName>
    <definedName name="APREVQ404" localSheetId="14">'[5]Input AP'!$B$589:$I$624</definedName>
    <definedName name="APREVQ404" localSheetId="12">'[5]Input AP'!$B$589:$I$624</definedName>
    <definedName name="APREVQ404" localSheetId="11">'[5]Input AP'!$B$589:$I$624</definedName>
    <definedName name="APREVQ404" localSheetId="16">'[5]Input AP'!$B$589:$I$624</definedName>
    <definedName name="APREVQ404" localSheetId="15">'[5]Input AP'!$B$589:$I$624</definedName>
    <definedName name="APREVQ404" localSheetId="7">'[5]Input AP'!$B$589:$I$624</definedName>
    <definedName name="APREVQ404" localSheetId="6">'[5]Input AP'!$B$589:$I$624</definedName>
    <definedName name="APREVQ404" localSheetId="5">'[5]Input AP'!$B$589:$I$624</definedName>
    <definedName name="APREVQ404" localSheetId="9">'[5]Input AP'!$B$589:$I$624</definedName>
    <definedName name="APREVQ404" localSheetId="8">'[5]Input AP'!$B$589:$I$624</definedName>
    <definedName name="APREVQ404" localSheetId="18">'[5]Input AP'!$B$589:$I$624</definedName>
    <definedName name="APREVQ404" localSheetId="17">'[5]Input AP'!$B$589:$I$624</definedName>
    <definedName name="APREVQ404" localSheetId="1">'[5]Input AP'!$B$589:$I$624</definedName>
    <definedName name="APREVQ404">'[6]Input AP'!$B$589:$I$624</definedName>
    <definedName name="APREVQ405" localSheetId="14">'[5]Input AP'!$B$745:$I$780</definedName>
    <definedName name="APREVQ405" localSheetId="12">'[5]Input AP'!$B$745:$I$780</definedName>
    <definedName name="APREVQ405" localSheetId="11">'[5]Input AP'!$B$745:$I$780</definedName>
    <definedName name="APREVQ405" localSheetId="16">'[5]Input AP'!$B$745:$I$780</definedName>
    <definedName name="APREVQ405" localSheetId="15">'[5]Input AP'!$B$745:$I$780</definedName>
    <definedName name="APREVQ405" localSheetId="7">'[5]Input AP'!$B$745:$I$780</definedName>
    <definedName name="APREVQ405" localSheetId="6">'[5]Input AP'!$B$745:$I$780</definedName>
    <definedName name="APREVQ405" localSheetId="5">'[5]Input AP'!$B$745:$I$780</definedName>
    <definedName name="APREVQ405" localSheetId="9">'[5]Input AP'!$B$745:$I$780</definedName>
    <definedName name="APREVQ405" localSheetId="8">'[5]Input AP'!$B$745:$I$780</definedName>
    <definedName name="APREVQ405" localSheetId="18">'[5]Input AP'!$B$745:$I$780</definedName>
    <definedName name="APREVQ405" localSheetId="17">'[5]Input AP'!$B$745:$I$780</definedName>
    <definedName name="APREVQ405" localSheetId="1">'[5]Input AP'!$B$745:$I$780</definedName>
    <definedName name="APREVQ405">'[6]Input AP'!$B$745:$I$780</definedName>
    <definedName name="APREVQ406" localSheetId="14">'[5]Input AP'!$B$901:$I$936</definedName>
    <definedName name="APREVQ406" localSheetId="12">'[5]Input AP'!$B$901:$I$936</definedName>
    <definedName name="APREVQ406" localSheetId="11">'[5]Input AP'!$B$901:$I$936</definedName>
    <definedName name="APREVQ406" localSheetId="16">'[5]Input AP'!$B$901:$I$936</definedName>
    <definedName name="APREVQ406" localSheetId="15">'[5]Input AP'!$B$901:$I$936</definedName>
    <definedName name="APREVQ406" localSheetId="7">'[5]Input AP'!$B$901:$I$936</definedName>
    <definedName name="APREVQ406" localSheetId="6">'[5]Input AP'!$B$901:$I$936</definedName>
    <definedName name="APREVQ406" localSheetId="5">'[5]Input AP'!$B$901:$I$936</definedName>
    <definedName name="APREVQ406" localSheetId="9">'[5]Input AP'!$B$901:$I$936</definedName>
    <definedName name="APREVQ406" localSheetId="8">'[5]Input AP'!$B$901:$I$936</definedName>
    <definedName name="APREVQ406" localSheetId="18">'[5]Input AP'!$B$901:$I$936</definedName>
    <definedName name="APREVQ406" localSheetId="17">'[5]Input AP'!$B$901:$I$936</definedName>
    <definedName name="APREVQ406" localSheetId="1">'[5]Input AP'!$B$901:$I$936</definedName>
    <definedName name="APREVQ406">'[6]Input AP'!$B$901:$I$936</definedName>
    <definedName name="APREVQ407" localSheetId="14">'[5]Input AP'!$B$1057:$I$1092</definedName>
    <definedName name="APREVQ407" localSheetId="12">'[5]Input AP'!$B$1057:$I$1092</definedName>
    <definedName name="APREVQ407" localSheetId="11">'[5]Input AP'!$B$1057:$I$1092</definedName>
    <definedName name="APREVQ407" localSheetId="16">'[5]Input AP'!$B$1057:$I$1092</definedName>
    <definedName name="APREVQ407" localSheetId="15">'[5]Input AP'!$B$1057:$I$1092</definedName>
    <definedName name="APREVQ407" localSheetId="7">'[5]Input AP'!$B$1057:$I$1092</definedName>
    <definedName name="APREVQ407" localSheetId="6">'[5]Input AP'!$B$1057:$I$1092</definedName>
    <definedName name="APREVQ407" localSheetId="5">'[5]Input AP'!$B$1057:$I$1092</definedName>
    <definedName name="APREVQ407" localSheetId="9">'[5]Input AP'!$B$1057:$I$1092</definedName>
    <definedName name="APREVQ407" localSheetId="8">'[5]Input AP'!$B$1057:$I$1092</definedName>
    <definedName name="APREVQ407" localSheetId="18">'[5]Input AP'!$B$1057:$I$1092</definedName>
    <definedName name="APREVQ407" localSheetId="17">'[5]Input AP'!$B$1057:$I$1092</definedName>
    <definedName name="APREVQ407" localSheetId="1">'[5]Input AP'!$B$1057:$I$1092</definedName>
    <definedName name="APREVQ407">'[6]Input AP'!$B$1057:$I$1092</definedName>
    <definedName name="APREVQ408" localSheetId="14">'[5]Input AP'!$B$1213:$I$1248</definedName>
    <definedName name="APREVQ408" localSheetId="12">'[5]Input AP'!$B$1213:$I$1248</definedName>
    <definedName name="APREVQ408" localSheetId="11">'[5]Input AP'!$B$1213:$I$1248</definedName>
    <definedName name="APREVQ408" localSheetId="16">'[5]Input AP'!$B$1213:$I$1248</definedName>
    <definedName name="APREVQ408" localSheetId="15">'[5]Input AP'!$B$1213:$I$1248</definedName>
    <definedName name="APREVQ408" localSheetId="7">'[5]Input AP'!$B$1213:$I$1248</definedName>
    <definedName name="APREVQ408" localSheetId="6">'[5]Input AP'!$B$1213:$I$1248</definedName>
    <definedName name="APREVQ408" localSheetId="5">'[5]Input AP'!$B$1213:$I$1248</definedName>
    <definedName name="APREVQ408" localSheetId="9">'[5]Input AP'!$B$1213:$I$1248</definedName>
    <definedName name="APREVQ408" localSheetId="8">'[5]Input AP'!$B$1213:$I$1248</definedName>
    <definedName name="APREVQ408" localSheetId="18">'[5]Input AP'!$B$1213:$I$1248</definedName>
    <definedName name="APREVQ408" localSheetId="17">'[5]Input AP'!$B$1213:$I$1248</definedName>
    <definedName name="APREVQ408" localSheetId="1">'[5]Input AP'!$B$1213:$I$1248</definedName>
    <definedName name="APREVQ408">'[6]Input AP'!$B$1213:$I$1248</definedName>
    <definedName name="APREVQ409" localSheetId="14">'[5]Input AP'!$B$1369:$I$1404</definedName>
    <definedName name="APREVQ409" localSheetId="12">'[5]Input AP'!$B$1369:$I$1404</definedName>
    <definedName name="APREVQ409" localSheetId="11">'[5]Input AP'!$B$1369:$I$1404</definedName>
    <definedName name="APREVQ409" localSheetId="16">'[5]Input AP'!$B$1369:$I$1404</definedName>
    <definedName name="APREVQ409" localSheetId="15">'[5]Input AP'!$B$1369:$I$1404</definedName>
    <definedName name="APREVQ409" localSheetId="7">'[5]Input AP'!$B$1369:$I$1404</definedName>
    <definedName name="APREVQ409" localSheetId="6">'[5]Input AP'!$B$1369:$I$1404</definedName>
    <definedName name="APREVQ409" localSheetId="5">'[5]Input AP'!$B$1369:$I$1404</definedName>
    <definedName name="APREVQ409" localSheetId="9">'[5]Input AP'!$B$1369:$I$1404</definedName>
    <definedName name="APREVQ409" localSheetId="8">'[5]Input AP'!$B$1369:$I$1404</definedName>
    <definedName name="APREVQ409" localSheetId="18">'[5]Input AP'!$B$1369:$I$1404</definedName>
    <definedName name="APREVQ409" localSheetId="17">'[5]Input AP'!$B$1369:$I$1404</definedName>
    <definedName name="APREVQ409" localSheetId="1">'[5]Input AP'!$B$1369:$I$1404</definedName>
    <definedName name="APREVQ409">'[6]Input AP'!$B$1369:$I$1404</definedName>
    <definedName name="APUNITQ101" localSheetId="14">'[5]Input AP'!$K$7:$R$42</definedName>
    <definedName name="APUNITQ101" localSheetId="12">'[5]Input AP'!$K$7:$R$42</definedName>
    <definedName name="APUNITQ101" localSheetId="11">'[5]Input AP'!$K$7:$R$42</definedName>
    <definedName name="APUNITQ101" localSheetId="16">'[5]Input AP'!$K$7:$R$42</definedName>
    <definedName name="APUNITQ101" localSheetId="15">'[5]Input AP'!$K$7:$R$42</definedName>
    <definedName name="APUNITQ101" localSheetId="7">'[5]Input AP'!$K$7:$R$42</definedName>
    <definedName name="APUNITQ101" localSheetId="6">'[5]Input AP'!$K$7:$R$42</definedName>
    <definedName name="APUNITQ101" localSheetId="5">'[5]Input AP'!$K$7:$R$42</definedName>
    <definedName name="APUNITQ101" localSheetId="9">'[5]Input AP'!$K$7:$R$42</definedName>
    <definedName name="APUNITQ101" localSheetId="8">'[5]Input AP'!$K$7:$R$42</definedName>
    <definedName name="APUNITQ101" localSheetId="18">'[5]Input AP'!$K$7:$R$42</definedName>
    <definedName name="APUNITQ101" localSheetId="17">'[5]Input AP'!$K$7:$R$42</definedName>
    <definedName name="APUNITQ101" localSheetId="1">'[5]Input AP'!$K$7:$R$42</definedName>
    <definedName name="APUNITQ101">'[6]Input AP'!$K$7:$R$42</definedName>
    <definedName name="APUNITQ102" localSheetId="14">'[5]Input AP'!$K$159:$R$194</definedName>
    <definedName name="APUNITQ102" localSheetId="12">'[5]Input AP'!$K$159:$R$194</definedName>
    <definedName name="APUNITQ102" localSheetId="11">'[5]Input AP'!$K$159:$R$194</definedName>
    <definedName name="APUNITQ102" localSheetId="16">'[5]Input AP'!$K$159:$R$194</definedName>
    <definedName name="APUNITQ102" localSheetId="15">'[5]Input AP'!$K$159:$R$194</definedName>
    <definedName name="APUNITQ102" localSheetId="7">'[5]Input AP'!$K$159:$R$194</definedName>
    <definedName name="APUNITQ102" localSheetId="6">'[5]Input AP'!$K$159:$R$194</definedName>
    <definedName name="APUNITQ102" localSheetId="5">'[5]Input AP'!$K$159:$R$194</definedName>
    <definedName name="APUNITQ102" localSheetId="9">'[5]Input AP'!$K$159:$R$194</definedName>
    <definedName name="APUNITQ102" localSheetId="8">'[5]Input AP'!$K$159:$R$194</definedName>
    <definedName name="APUNITQ102" localSheetId="18">'[5]Input AP'!$K$159:$R$194</definedName>
    <definedName name="APUNITQ102" localSheetId="17">'[5]Input AP'!$K$159:$R$194</definedName>
    <definedName name="APUNITQ102" localSheetId="1">'[5]Input AP'!$K$159:$R$194</definedName>
    <definedName name="APUNITQ102">'[6]Input AP'!$K$159:$R$194</definedName>
    <definedName name="APUNITQ103" localSheetId="14">'[5]Input AP'!$K$316:$R$351</definedName>
    <definedName name="APUNITQ103" localSheetId="12">'[5]Input AP'!$K$316:$R$351</definedName>
    <definedName name="APUNITQ103" localSheetId="11">'[5]Input AP'!$K$316:$R$351</definedName>
    <definedName name="APUNITQ103" localSheetId="16">'[5]Input AP'!$K$316:$R$351</definedName>
    <definedName name="APUNITQ103" localSheetId="15">'[5]Input AP'!$K$316:$R$351</definedName>
    <definedName name="APUNITQ103" localSheetId="7">'[5]Input AP'!$K$316:$R$351</definedName>
    <definedName name="APUNITQ103" localSheetId="6">'[5]Input AP'!$K$316:$R$351</definedName>
    <definedName name="APUNITQ103" localSheetId="5">'[5]Input AP'!$K$316:$R$351</definedName>
    <definedName name="APUNITQ103" localSheetId="9">'[5]Input AP'!$K$316:$R$351</definedName>
    <definedName name="APUNITQ103" localSheetId="8">'[5]Input AP'!$K$316:$R$351</definedName>
    <definedName name="APUNITQ103" localSheetId="18">'[5]Input AP'!$K$316:$R$351</definedName>
    <definedName name="APUNITQ103" localSheetId="17">'[5]Input AP'!$K$316:$R$351</definedName>
    <definedName name="APUNITQ103" localSheetId="1">'[5]Input AP'!$K$316:$R$351</definedName>
    <definedName name="APUNITQ103">'[6]Input AP'!$K$316:$R$351</definedName>
    <definedName name="APUNITQ104" localSheetId="14">'[5]Input AP'!$K$472:$R$507</definedName>
    <definedName name="APUNITQ104" localSheetId="12">'[5]Input AP'!$K$472:$R$507</definedName>
    <definedName name="APUNITQ104" localSheetId="11">'[5]Input AP'!$K$472:$R$507</definedName>
    <definedName name="APUNITQ104" localSheetId="16">'[5]Input AP'!$K$472:$R$507</definedName>
    <definedName name="APUNITQ104" localSheetId="15">'[5]Input AP'!$K$472:$R$507</definedName>
    <definedName name="APUNITQ104" localSheetId="7">'[5]Input AP'!$K$472:$R$507</definedName>
    <definedName name="APUNITQ104" localSheetId="6">'[5]Input AP'!$K$472:$R$507</definedName>
    <definedName name="APUNITQ104" localSheetId="5">'[5]Input AP'!$K$472:$R$507</definedName>
    <definedName name="APUNITQ104" localSheetId="9">'[5]Input AP'!$K$472:$R$507</definedName>
    <definedName name="APUNITQ104" localSheetId="8">'[5]Input AP'!$K$472:$R$507</definedName>
    <definedName name="APUNITQ104" localSheetId="18">'[5]Input AP'!$K$472:$R$507</definedName>
    <definedName name="APUNITQ104" localSheetId="17">'[5]Input AP'!$K$472:$R$507</definedName>
    <definedName name="APUNITQ104" localSheetId="1">'[5]Input AP'!$K$472:$R$507</definedName>
    <definedName name="APUNITQ104">'[6]Input AP'!$K$472:$R$507</definedName>
    <definedName name="APUNITQ105" localSheetId="14">'[5]Input AP'!$K$628:$R$663</definedName>
    <definedName name="APUNITQ105" localSheetId="12">'[5]Input AP'!$K$628:$R$663</definedName>
    <definedName name="APUNITQ105" localSheetId="11">'[5]Input AP'!$K$628:$R$663</definedName>
    <definedName name="APUNITQ105" localSheetId="16">'[5]Input AP'!$K$628:$R$663</definedName>
    <definedName name="APUNITQ105" localSheetId="15">'[5]Input AP'!$K$628:$R$663</definedName>
    <definedName name="APUNITQ105" localSheetId="7">'[5]Input AP'!$K$628:$R$663</definedName>
    <definedName name="APUNITQ105" localSheetId="6">'[5]Input AP'!$K$628:$R$663</definedName>
    <definedName name="APUNITQ105" localSheetId="5">'[5]Input AP'!$K$628:$R$663</definedName>
    <definedName name="APUNITQ105" localSheetId="9">'[5]Input AP'!$K$628:$R$663</definedName>
    <definedName name="APUNITQ105" localSheetId="8">'[5]Input AP'!$K$628:$R$663</definedName>
    <definedName name="APUNITQ105" localSheetId="18">'[5]Input AP'!$K$628:$R$663</definedName>
    <definedName name="APUNITQ105" localSheetId="17">'[5]Input AP'!$K$628:$R$663</definedName>
    <definedName name="APUNITQ105" localSheetId="1">'[5]Input AP'!$K$628:$R$663</definedName>
    <definedName name="APUNITQ105">'[6]Input AP'!$K$628:$R$663</definedName>
    <definedName name="APUNITQ106" localSheetId="14">'[5]Input AP'!$K$784:$R$819</definedName>
    <definedName name="APUNITQ106" localSheetId="12">'[5]Input AP'!$K$784:$R$819</definedName>
    <definedName name="APUNITQ106" localSheetId="11">'[5]Input AP'!$K$784:$R$819</definedName>
    <definedName name="APUNITQ106" localSheetId="16">'[5]Input AP'!$K$784:$R$819</definedName>
    <definedName name="APUNITQ106" localSheetId="15">'[5]Input AP'!$K$784:$R$819</definedName>
    <definedName name="APUNITQ106" localSheetId="7">'[5]Input AP'!$K$784:$R$819</definedName>
    <definedName name="APUNITQ106" localSheetId="6">'[5]Input AP'!$K$784:$R$819</definedName>
    <definedName name="APUNITQ106" localSheetId="5">'[5]Input AP'!$K$784:$R$819</definedName>
    <definedName name="APUNITQ106" localSheetId="9">'[5]Input AP'!$K$784:$R$819</definedName>
    <definedName name="APUNITQ106" localSheetId="8">'[5]Input AP'!$K$784:$R$819</definedName>
    <definedName name="APUNITQ106" localSheetId="18">'[5]Input AP'!$K$784:$R$819</definedName>
    <definedName name="APUNITQ106" localSheetId="17">'[5]Input AP'!$K$784:$R$819</definedName>
    <definedName name="APUNITQ106" localSheetId="1">'[5]Input AP'!$K$784:$R$819</definedName>
    <definedName name="APUNITQ106">'[6]Input AP'!$K$784:$R$819</definedName>
    <definedName name="APUNITQ107" localSheetId="14">'[5]Input AP'!$K$940:$R$975</definedName>
    <definedName name="APUNITQ107" localSheetId="12">'[5]Input AP'!$K$940:$R$975</definedName>
    <definedName name="APUNITQ107" localSheetId="11">'[5]Input AP'!$K$940:$R$975</definedName>
    <definedName name="APUNITQ107" localSheetId="16">'[5]Input AP'!$K$940:$R$975</definedName>
    <definedName name="APUNITQ107" localSheetId="15">'[5]Input AP'!$K$940:$R$975</definedName>
    <definedName name="APUNITQ107" localSheetId="7">'[5]Input AP'!$K$940:$R$975</definedName>
    <definedName name="APUNITQ107" localSheetId="6">'[5]Input AP'!$K$940:$R$975</definedName>
    <definedName name="APUNITQ107" localSheetId="5">'[5]Input AP'!$K$940:$R$975</definedName>
    <definedName name="APUNITQ107" localSheetId="9">'[5]Input AP'!$K$940:$R$975</definedName>
    <definedName name="APUNITQ107" localSheetId="8">'[5]Input AP'!$K$940:$R$975</definedName>
    <definedName name="APUNITQ107" localSheetId="18">'[5]Input AP'!$K$940:$R$975</definedName>
    <definedName name="APUNITQ107" localSheetId="17">'[5]Input AP'!$K$940:$R$975</definedName>
    <definedName name="APUNITQ107" localSheetId="1">'[5]Input AP'!$K$940:$R$975</definedName>
    <definedName name="APUNITQ107">'[6]Input AP'!$K$940:$R$975</definedName>
    <definedName name="APUNITQ108" localSheetId="14">'[5]Input AP'!$K$1096:$R$1131</definedName>
    <definedName name="APUNITQ108" localSheetId="12">'[5]Input AP'!$K$1096:$R$1131</definedName>
    <definedName name="APUNITQ108" localSheetId="11">'[5]Input AP'!$K$1096:$R$1131</definedName>
    <definedName name="APUNITQ108" localSheetId="16">'[5]Input AP'!$K$1096:$R$1131</definedName>
    <definedName name="APUNITQ108" localSheetId="15">'[5]Input AP'!$K$1096:$R$1131</definedName>
    <definedName name="APUNITQ108" localSheetId="7">'[5]Input AP'!$K$1096:$R$1131</definedName>
    <definedName name="APUNITQ108" localSheetId="6">'[5]Input AP'!$K$1096:$R$1131</definedName>
    <definedName name="APUNITQ108" localSheetId="5">'[5]Input AP'!$K$1096:$R$1131</definedName>
    <definedName name="APUNITQ108" localSheetId="9">'[5]Input AP'!$K$1096:$R$1131</definedName>
    <definedName name="APUNITQ108" localSheetId="8">'[5]Input AP'!$K$1096:$R$1131</definedName>
    <definedName name="APUNITQ108" localSheetId="18">'[5]Input AP'!$K$1096:$R$1131</definedName>
    <definedName name="APUNITQ108" localSheetId="17">'[5]Input AP'!$K$1096:$R$1131</definedName>
    <definedName name="APUNITQ108" localSheetId="1">'[5]Input AP'!$K$1096:$R$1131</definedName>
    <definedName name="APUNITQ108">'[6]Input AP'!$K$1096:$R$1131</definedName>
    <definedName name="APUNITQ109" localSheetId="14">'[5]Input AP'!$K$1252:$R$1287</definedName>
    <definedName name="APUNITQ109" localSheetId="12">'[5]Input AP'!$K$1252:$R$1287</definedName>
    <definedName name="APUNITQ109" localSheetId="11">'[5]Input AP'!$K$1252:$R$1287</definedName>
    <definedName name="APUNITQ109" localSheetId="16">'[5]Input AP'!$K$1252:$R$1287</definedName>
    <definedName name="APUNITQ109" localSheetId="15">'[5]Input AP'!$K$1252:$R$1287</definedName>
    <definedName name="APUNITQ109" localSheetId="7">'[5]Input AP'!$K$1252:$R$1287</definedName>
    <definedName name="APUNITQ109" localSheetId="6">'[5]Input AP'!$K$1252:$R$1287</definedName>
    <definedName name="APUNITQ109" localSheetId="5">'[5]Input AP'!$K$1252:$R$1287</definedName>
    <definedName name="APUNITQ109" localSheetId="9">'[5]Input AP'!$K$1252:$R$1287</definedName>
    <definedName name="APUNITQ109" localSheetId="8">'[5]Input AP'!$K$1252:$R$1287</definedName>
    <definedName name="APUNITQ109" localSheetId="18">'[5]Input AP'!$K$1252:$R$1287</definedName>
    <definedName name="APUNITQ109" localSheetId="17">'[5]Input AP'!$K$1252:$R$1287</definedName>
    <definedName name="APUNITQ109" localSheetId="1">'[5]Input AP'!$K$1252:$R$1287</definedName>
    <definedName name="APUNITQ109">'[6]Input AP'!$K$1252:$R$1287</definedName>
    <definedName name="APUNITQ201" localSheetId="14">'[5]Input AP'!$K$45:$R$80</definedName>
    <definedName name="APUNITQ201" localSheetId="12">'[5]Input AP'!$K$45:$R$80</definedName>
    <definedName name="APUNITQ201" localSheetId="11">'[5]Input AP'!$K$45:$R$80</definedName>
    <definedName name="APUNITQ201" localSheetId="16">'[5]Input AP'!$K$45:$R$80</definedName>
    <definedName name="APUNITQ201" localSheetId="15">'[5]Input AP'!$K$45:$R$80</definedName>
    <definedName name="APUNITQ201" localSheetId="7">'[5]Input AP'!$K$45:$R$80</definedName>
    <definedName name="APUNITQ201" localSheetId="6">'[5]Input AP'!$K$45:$R$80</definedName>
    <definedName name="APUNITQ201" localSheetId="5">'[5]Input AP'!$K$45:$R$80</definedName>
    <definedName name="APUNITQ201" localSheetId="9">'[5]Input AP'!$K$45:$R$80</definedName>
    <definedName name="APUNITQ201" localSheetId="8">'[5]Input AP'!$K$45:$R$80</definedName>
    <definedName name="APUNITQ201" localSheetId="18">'[5]Input AP'!$K$45:$R$80</definedName>
    <definedName name="APUNITQ201" localSheetId="17">'[5]Input AP'!$K$45:$R$80</definedName>
    <definedName name="APUNITQ201" localSheetId="1">'[5]Input AP'!$K$45:$R$80</definedName>
    <definedName name="APUNITQ201">'[6]Input AP'!$K$45:$R$80</definedName>
    <definedName name="APUNITQ202" localSheetId="14">'[5]Input AP'!$K$198:$R$233</definedName>
    <definedName name="APUNITQ202" localSheetId="12">'[5]Input AP'!$K$198:$R$233</definedName>
    <definedName name="APUNITQ202" localSheetId="11">'[5]Input AP'!$K$198:$R$233</definedName>
    <definedName name="APUNITQ202" localSheetId="16">'[5]Input AP'!$K$198:$R$233</definedName>
    <definedName name="APUNITQ202" localSheetId="15">'[5]Input AP'!$K$198:$R$233</definedName>
    <definedName name="APUNITQ202" localSheetId="7">'[5]Input AP'!$K$198:$R$233</definedName>
    <definedName name="APUNITQ202" localSheetId="6">'[5]Input AP'!$K$198:$R$233</definedName>
    <definedName name="APUNITQ202" localSheetId="5">'[5]Input AP'!$K$198:$R$233</definedName>
    <definedName name="APUNITQ202" localSheetId="9">'[5]Input AP'!$K$198:$R$233</definedName>
    <definedName name="APUNITQ202" localSheetId="8">'[5]Input AP'!$K$198:$R$233</definedName>
    <definedName name="APUNITQ202" localSheetId="18">'[5]Input AP'!$K$198:$R$233</definedName>
    <definedName name="APUNITQ202" localSheetId="17">'[5]Input AP'!$K$198:$R$233</definedName>
    <definedName name="APUNITQ202" localSheetId="1">'[5]Input AP'!$K$198:$R$233</definedName>
    <definedName name="APUNITQ202">'[6]Input AP'!$K$198:$R$233</definedName>
    <definedName name="APUNITQ203" localSheetId="14">'[5]Input AP'!$K$355:$R$390</definedName>
    <definedName name="APUNITQ203" localSheetId="12">'[5]Input AP'!$K$355:$R$390</definedName>
    <definedName name="APUNITQ203" localSheetId="11">'[5]Input AP'!$K$355:$R$390</definedName>
    <definedName name="APUNITQ203" localSheetId="16">'[5]Input AP'!$K$355:$R$390</definedName>
    <definedName name="APUNITQ203" localSheetId="15">'[5]Input AP'!$K$355:$R$390</definedName>
    <definedName name="APUNITQ203" localSheetId="7">'[5]Input AP'!$K$355:$R$390</definedName>
    <definedName name="APUNITQ203" localSheetId="6">'[5]Input AP'!$K$355:$R$390</definedName>
    <definedName name="APUNITQ203" localSheetId="5">'[5]Input AP'!$K$355:$R$390</definedName>
    <definedName name="APUNITQ203" localSheetId="9">'[5]Input AP'!$K$355:$R$390</definedName>
    <definedName name="APUNITQ203" localSheetId="8">'[5]Input AP'!$K$355:$R$390</definedName>
    <definedName name="APUNITQ203" localSheetId="18">'[5]Input AP'!$K$355:$R$390</definedName>
    <definedName name="APUNITQ203" localSheetId="17">'[5]Input AP'!$K$355:$R$390</definedName>
    <definedName name="APUNITQ203" localSheetId="1">'[5]Input AP'!$K$355:$R$390</definedName>
    <definedName name="APUNITQ203">'[6]Input AP'!$K$355:$R$390</definedName>
    <definedName name="APUNITQ204" localSheetId="14">'[5]Input AP'!$K$511:$R$546</definedName>
    <definedName name="APUNITQ204" localSheetId="12">'[5]Input AP'!$K$511:$R$546</definedName>
    <definedName name="APUNITQ204" localSheetId="11">'[5]Input AP'!$K$511:$R$546</definedName>
    <definedName name="APUNITQ204" localSheetId="16">'[5]Input AP'!$K$511:$R$546</definedName>
    <definedName name="APUNITQ204" localSheetId="15">'[5]Input AP'!$K$511:$R$546</definedName>
    <definedName name="APUNITQ204" localSheetId="7">'[5]Input AP'!$K$511:$R$546</definedName>
    <definedName name="APUNITQ204" localSheetId="6">'[5]Input AP'!$K$511:$R$546</definedName>
    <definedName name="APUNITQ204" localSheetId="5">'[5]Input AP'!$K$511:$R$546</definedName>
    <definedName name="APUNITQ204" localSheetId="9">'[5]Input AP'!$K$511:$R$546</definedName>
    <definedName name="APUNITQ204" localSheetId="8">'[5]Input AP'!$K$511:$R$546</definedName>
    <definedName name="APUNITQ204" localSheetId="18">'[5]Input AP'!$K$511:$R$546</definedName>
    <definedName name="APUNITQ204" localSheetId="17">'[5]Input AP'!$K$511:$R$546</definedName>
    <definedName name="APUNITQ204" localSheetId="1">'[5]Input AP'!$K$511:$R$546</definedName>
    <definedName name="APUNITQ204">'[6]Input AP'!$K$511:$R$546</definedName>
    <definedName name="APUNITQ205" localSheetId="14">'[5]Input AP'!$K$667:$R$702</definedName>
    <definedName name="APUNITQ205" localSheetId="12">'[5]Input AP'!$K$667:$R$702</definedName>
    <definedName name="APUNITQ205" localSheetId="11">'[5]Input AP'!$K$667:$R$702</definedName>
    <definedName name="APUNITQ205" localSheetId="16">'[5]Input AP'!$K$667:$R$702</definedName>
    <definedName name="APUNITQ205" localSheetId="15">'[5]Input AP'!$K$667:$R$702</definedName>
    <definedName name="APUNITQ205" localSheetId="7">'[5]Input AP'!$K$667:$R$702</definedName>
    <definedName name="APUNITQ205" localSheetId="6">'[5]Input AP'!$K$667:$R$702</definedName>
    <definedName name="APUNITQ205" localSheetId="5">'[5]Input AP'!$K$667:$R$702</definedName>
    <definedName name="APUNITQ205" localSheetId="9">'[5]Input AP'!$K$667:$R$702</definedName>
    <definedName name="APUNITQ205" localSheetId="8">'[5]Input AP'!$K$667:$R$702</definedName>
    <definedName name="APUNITQ205" localSheetId="18">'[5]Input AP'!$K$667:$R$702</definedName>
    <definedName name="APUNITQ205" localSheetId="17">'[5]Input AP'!$K$667:$R$702</definedName>
    <definedName name="APUNITQ205" localSheetId="1">'[5]Input AP'!$K$667:$R$702</definedName>
    <definedName name="APUNITQ205">'[6]Input AP'!$K$667:$R$702</definedName>
    <definedName name="APUNITQ206" localSheetId="14">'[5]Input AP'!$K$823:$R$858</definedName>
    <definedName name="APUNITQ206" localSheetId="12">'[5]Input AP'!$K$823:$R$858</definedName>
    <definedName name="APUNITQ206" localSheetId="11">'[5]Input AP'!$K$823:$R$858</definedName>
    <definedName name="APUNITQ206" localSheetId="16">'[5]Input AP'!$K$823:$R$858</definedName>
    <definedName name="APUNITQ206" localSheetId="15">'[5]Input AP'!$K$823:$R$858</definedName>
    <definedName name="APUNITQ206" localSheetId="7">'[5]Input AP'!$K$823:$R$858</definedName>
    <definedName name="APUNITQ206" localSheetId="6">'[5]Input AP'!$K$823:$R$858</definedName>
    <definedName name="APUNITQ206" localSheetId="5">'[5]Input AP'!$K$823:$R$858</definedName>
    <definedName name="APUNITQ206" localSheetId="9">'[5]Input AP'!$K$823:$R$858</definedName>
    <definedName name="APUNITQ206" localSheetId="8">'[5]Input AP'!$K$823:$R$858</definedName>
    <definedName name="APUNITQ206" localSheetId="18">'[5]Input AP'!$K$823:$R$858</definedName>
    <definedName name="APUNITQ206" localSheetId="17">'[5]Input AP'!$K$823:$R$858</definedName>
    <definedName name="APUNITQ206" localSheetId="1">'[5]Input AP'!$K$823:$R$858</definedName>
    <definedName name="APUNITQ206">'[6]Input AP'!$K$823:$R$858</definedName>
    <definedName name="APUNITQ207" localSheetId="14">'[5]Input AP'!$K$979:$R$1014</definedName>
    <definedName name="APUNITQ207" localSheetId="12">'[5]Input AP'!$K$979:$R$1014</definedName>
    <definedName name="APUNITQ207" localSheetId="11">'[5]Input AP'!$K$979:$R$1014</definedName>
    <definedName name="APUNITQ207" localSheetId="16">'[5]Input AP'!$K$979:$R$1014</definedName>
    <definedName name="APUNITQ207" localSheetId="15">'[5]Input AP'!$K$979:$R$1014</definedName>
    <definedName name="APUNITQ207" localSheetId="7">'[5]Input AP'!$K$979:$R$1014</definedName>
    <definedName name="APUNITQ207" localSheetId="6">'[5]Input AP'!$K$979:$R$1014</definedName>
    <definedName name="APUNITQ207" localSheetId="5">'[5]Input AP'!$K$979:$R$1014</definedName>
    <definedName name="APUNITQ207" localSheetId="9">'[5]Input AP'!$K$979:$R$1014</definedName>
    <definedName name="APUNITQ207" localSheetId="8">'[5]Input AP'!$K$979:$R$1014</definedName>
    <definedName name="APUNITQ207" localSheetId="18">'[5]Input AP'!$K$979:$R$1014</definedName>
    <definedName name="APUNITQ207" localSheetId="17">'[5]Input AP'!$K$979:$R$1014</definedName>
    <definedName name="APUNITQ207" localSheetId="1">'[5]Input AP'!$K$979:$R$1014</definedName>
    <definedName name="APUNITQ207">'[6]Input AP'!$K$979:$R$1014</definedName>
    <definedName name="APUNITQ208" localSheetId="14">'[5]Input AP'!$K$1135:$R$1170</definedName>
    <definedName name="APUNITQ208" localSheetId="12">'[5]Input AP'!$K$1135:$R$1170</definedName>
    <definedName name="APUNITQ208" localSheetId="11">'[5]Input AP'!$K$1135:$R$1170</definedName>
    <definedName name="APUNITQ208" localSheetId="16">'[5]Input AP'!$K$1135:$R$1170</definedName>
    <definedName name="APUNITQ208" localSheetId="15">'[5]Input AP'!$K$1135:$R$1170</definedName>
    <definedName name="APUNITQ208" localSheetId="7">'[5]Input AP'!$K$1135:$R$1170</definedName>
    <definedName name="APUNITQ208" localSheetId="6">'[5]Input AP'!$K$1135:$R$1170</definedName>
    <definedName name="APUNITQ208" localSheetId="5">'[5]Input AP'!$K$1135:$R$1170</definedName>
    <definedName name="APUNITQ208" localSheetId="9">'[5]Input AP'!$K$1135:$R$1170</definedName>
    <definedName name="APUNITQ208" localSheetId="8">'[5]Input AP'!$K$1135:$R$1170</definedName>
    <definedName name="APUNITQ208" localSheetId="18">'[5]Input AP'!$K$1135:$R$1170</definedName>
    <definedName name="APUNITQ208" localSheetId="17">'[5]Input AP'!$K$1135:$R$1170</definedName>
    <definedName name="APUNITQ208" localSheetId="1">'[5]Input AP'!$K$1135:$R$1170</definedName>
    <definedName name="APUNITQ208">'[6]Input AP'!$K$1135:$R$1170</definedName>
    <definedName name="APUNITQ209" localSheetId="14">'[5]Input AP'!$K$1291:$R$1326</definedName>
    <definedName name="APUNITQ209" localSheetId="12">'[5]Input AP'!$K$1291:$R$1326</definedName>
    <definedName name="APUNITQ209" localSheetId="11">'[5]Input AP'!$K$1291:$R$1326</definedName>
    <definedName name="APUNITQ209" localSheetId="16">'[5]Input AP'!$K$1291:$R$1326</definedName>
    <definedName name="APUNITQ209" localSheetId="15">'[5]Input AP'!$K$1291:$R$1326</definedName>
    <definedName name="APUNITQ209" localSheetId="7">'[5]Input AP'!$K$1291:$R$1326</definedName>
    <definedName name="APUNITQ209" localSheetId="6">'[5]Input AP'!$K$1291:$R$1326</definedName>
    <definedName name="APUNITQ209" localSheetId="5">'[5]Input AP'!$K$1291:$R$1326</definedName>
    <definedName name="APUNITQ209" localSheetId="9">'[5]Input AP'!$K$1291:$R$1326</definedName>
    <definedName name="APUNITQ209" localSheetId="8">'[5]Input AP'!$K$1291:$R$1326</definedName>
    <definedName name="APUNITQ209" localSheetId="18">'[5]Input AP'!$K$1291:$R$1326</definedName>
    <definedName name="APUNITQ209" localSheetId="17">'[5]Input AP'!$K$1291:$R$1326</definedName>
    <definedName name="APUNITQ209" localSheetId="1">'[5]Input AP'!$K$1291:$R$1326</definedName>
    <definedName name="APUNITQ209">'[6]Input AP'!$K$1291:$R$1326</definedName>
    <definedName name="APUNITQ301" localSheetId="14">'[5]Input AP'!$K$83:$R$118</definedName>
    <definedName name="APUNITQ301" localSheetId="12">'[5]Input AP'!$K$83:$R$118</definedName>
    <definedName name="APUNITQ301" localSheetId="11">'[5]Input AP'!$K$83:$R$118</definedName>
    <definedName name="APUNITQ301" localSheetId="16">'[5]Input AP'!$K$83:$R$118</definedName>
    <definedName name="APUNITQ301" localSheetId="15">'[5]Input AP'!$K$83:$R$118</definedName>
    <definedName name="APUNITQ301" localSheetId="7">'[5]Input AP'!$K$83:$R$118</definedName>
    <definedName name="APUNITQ301" localSheetId="6">'[5]Input AP'!$K$83:$R$118</definedName>
    <definedName name="APUNITQ301" localSheetId="5">'[5]Input AP'!$K$83:$R$118</definedName>
    <definedName name="APUNITQ301" localSheetId="9">'[5]Input AP'!$K$83:$R$118</definedName>
    <definedName name="APUNITQ301" localSheetId="8">'[5]Input AP'!$K$83:$R$118</definedName>
    <definedName name="APUNITQ301" localSheetId="18">'[5]Input AP'!$K$83:$R$118</definedName>
    <definedName name="APUNITQ301" localSheetId="17">'[5]Input AP'!$K$83:$R$118</definedName>
    <definedName name="APUNITQ301" localSheetId="1">'[5]Input AP'!$K$83:$R$118</definedName>
    <definedName name="APUNITQ301">'[6]Input AP'!$K$83:$R$118</definedName>
    <definedName name="APUNITQ302" localSheetId="14">'[5]Input AP'!$K$237:$R$272</definedName>
    <definedName name="APUNITQ302" localSheetId="12">'[5]Input AP'!$K$237:$R$272</definedName>
    <definedName name="APUNITQ302" localSheetId="11">'[5]Input AP'!$K$237:$R$272</definedName>
    <definedName name="APUNITQ302" localSheetId="16">'[5]Input AP'!$K$237:$R$272</definedName>
    <definedName name="APUNITQ302" localSheetId="15">'[5]Input AP'!$K$237:$R$272</definedName>
    <definedName name="APUNITQ302" localSheetId="7">'[5]Input AP'!$K$237:$R$272</definedName>
    <definedName name="APUNITQ302" localSheetId="6">'[5]Input AP'!$K$237:$R$272</definedName>
    <definedName name="APUNITQ302" localSheetId="5">'[5]Input AP'!$K$237:$R$272</definedName>
    <definedName name="APUNITQ302" localSheetId="9">'[5]Input AP'!$K$237:$R$272</definedName>
    <definedName name="APUNITQ302" localSheetId="8">'[5]Input AP'!$K$237:$R$272</definedName>
    <definedName name="APUNITQ302" localSheetId="18">'[5]Input AP'!$K$237:$R$272</definedName>
    <definedName name="APUNITQ302" localSheetId="17">'[5]Input AP'!$K$237:$R$272</definedName>
    <definedName name="APUNITQ302" localSheetId="1">'[5]Input AP'!$K$237:$R$272</definedName>
    <definedName name="APUNITQ302">'[6]Input AP'!$K$237:$R$272</definedName>
    <definedName name="APUNITQ303" localSheetId="14">'[5]Input AP'!$K$394:$R$429</definedName>
    <definedName name="APUNITQ303" localSheetId="12">'[5]Input AP'!$K$394:$R$429</definedName>
    <definedName name="APUNITQ303" localSheetId="11">'[5]Input AP'!$K$394:$R$429</definedName>
    <definedName name="APUNITQ303" localSheetId="16">'[5]Input AP'!$K$394:$R$429</definedName>
    <definedName name="APUNITQ303" localSheetId="15">'[5]Input AP'!$K$394:$R$429</definedName>
    <definedName name="APUNITQ303" localSheetId="7">'[5]Input AP'!$K$394:$R$429</definedName>
    <definedName name="APUNITQ303" localSheetId="6">'[5]Input AP'!$K$394:$R$429</definedName>
    <definedName name="APUNITQ303" localSheetId="5">'[5]Input AP'!$K$394:$R$429</definedName>
    <definedName name="APUNITQ303" localSheetId="9">'[5]Input AP'!$K$394:$R$429</definedName>
    <definedName name="APUNITQ303" localSheetId="8">'[5]Input AP'!$K$394:$R$429</definedName>
    <definedName name="APUNITQ303" localSheetId="18">'[5]Input AP'!$K$394:$R$429</definedName>
    <definedName name="APUNITQ303" localSheetId="17">'[5]Input AP'!$K$394:$R$429</definedName>
    <definedName name="APUNITQ303" localSheetId="1">'[5]Input AP'!$K$394:$R$429</definedName>
    <definedName name="APUNITQ303">'[6]Input AP'!$K$394:$R$429</definedName>
    <definedName name="APUNITQ304" localSheetId="14">'[5]Input AP'!$K$550:$R$585</definedName>
    <definedName name="APUNITQ304" localSheetId="12">'[5]Input AP'!$K$550:$R$585</definedName>
    <definedName name="APUNITQ304" localSheetId="11">'[5]Input AP'!$K$550:$R$585</definedName>
    <definedName name="APUNITQ304" localSheetId="16">'[5]Input AP'!$K$550:$R$585</definedName>
    <definedName name="APUNITQ304" localSheetId="15">'[5]Input AP'!$K$550:$R$585</definedName>
    <definedName name="APUNITQ304" localSheetId="7">'[5]Input AP'!$K$550:$R$585</definedName>
    <definedName name="APUNITQ304" localSheetId="6">'[5]Input AP'!$K$550:$R$585</definedName>
    <definedName name="APUNITQ304" localSheetId="5">'[5]Input AP'!$K$550:$R$585</definedName>
    <definedName name="APUNITQ304" localSheetId="9">'[5]Input AP'!$K$550:$R$585</definedName>
    <definedName name="APUNITQ304" localSheetId="8">'[5]Input AP'!$K$550:$R$585</definedName>
    <definedName name="APUNITQ304" localSheetId="18">'[5]Input AP'!$K$550:$R$585</definedName>
    <definedName name="APUNITQ304" localSheetId="17">'[5]Input AP'!$K$550:$R$585</definedName>
    <definedName name="APUNITQ304" localSheetId="1">'[5]Input AP'!$K$550:$R$585</definedName>
    <definedName name="APUNITQ304">'[6]Input AP'!$K$550:$R$585</definedName>
    <definedName name="APUNITQ305" localSheetId="14">'[5]Input AP'!$K$706:$R$741</definedName>
    <definedName name="APUNITQ305" localSheetId="12">'[5]Input AP'!$K$706:$R$741</definedName>
    <definedName name="APUNITQ305" localSheetId="11">'[5]Input AP'!$K$706:$R$741</definedName>
    <definedName name="APUNITQ305" localSheetId="16">'[5]Input AP'!$K$706:$R$741</definedName>
    <definedName name="APUNITQ305" localSheetId="15">'[5]Input AP'!$K$706:$R$741</definedName>
    <definedName name="APUNITQ305" localSheetId="7">'[5]Input AP'!$K$706:$R$741</definedName>
    <definedName name="APUNITQ305" localSheetId="6">'[5]Input AP'!$K$706:$R$741</definedName>
    <definedName name="APUNITQ305" localSheetId="5">'[5]Input AP'!$K$706:$R$741</definedName>
    <definedName name="APUNITQ305" localSheetId="9">'[5]Input AP'!$K$706:$R$741</definedName>
    <definedName name="APUNITQ305" localSheetId="8">'[5]Input AP'!$K$706:$R$741</definedName>
    <definedName name="APUNITQ305" localSheetId="18">'[5]Input AP'!$K$706:$R$741</definedName>
    <definedName name="APUNITQ305" localSheetId="17">'[5]Input AP'!$K$706:$R$741</definedName>
    <definedName name="APUNITQ305" localSheetId="1">'[5]Input AP'!$K$706:$R$741</definedName>
    <definedName name="APUNITQ305">'[6]Input AP'!$K$706:$R$741</definedName>
    <definedName name="APUNITQ306" localSheetId="14">'[5]Input AP'!$K$862:$R$897</definedName>
    <definedName name="APUNITQ306" localSheetId="12">'[5]Input AP'!$K$862:$R$897</definedName>
    <definedName name="APUNITQ306" localSheetId="11">'[5]Input AP'!$K$862:$R$897</definedName>
    <definedName name="APUNITQ306" localSheetId="16">'[5]Input AP'!$K$862:$R$897</definedName>
    <definedName name="APUNITQ306" localSheetId="15">'[5]Input AP'!$K$862:$R$897</definedName>
    <definedName name="APUNITQ306" localSheetId="7">'[5]Input AP'!$K$862:$R$897</definedName>
    <definedName name="APUNITQ306" localSheetId="6">'[5]Input AP'!$K$862:$R$897</definedName>
    <definedName name="APUNITQ306" localSheetId="5">'[5]Input AP'!$K$862:$R$897</definedName>
    <definedName name="APUNITQ306" localSheetId="9">'[5]Input AP'!$K$862:$R$897</definedName>
    <definedName name="APUNITQ306" localSheetId="8">'[5]Input AP'!$K$862:$R$897</definedName>
    <definedName name="APUNITQ306" localSheetId="18">'[5]Input AP'!$K$862:$R$897</definedName>
    <definedName name="APUNITQ306" localSheetId="17">'[5]Input AP'!$K$862:$R$897</definedName>
    <definedName name="APUNITQ306" localSheetId="1">'[5]Input AP'!$K$862:$R$897</definedName>
    <definedName name="APUNITQ306">'[6]Input AP'!$K$862:$R$897</definedName>
    <definedName name="APUNITQ307" localSheetId="14">'[5]Input AP'!$K$1018:$R$1053</definedName>
    <definedName name="APUNITQ307" localSheetId="12">'[5]Input AP'!$K$1018:$R$1053</definedName>
    <definedName name="APUNITQ307" localSheetId="11">'[5]Input AP'!$K$1018:$R$1053</definedName>
    <definedName name="APUNITQ307" localSheetId="16">'[5]Input AP'!$K$1018:$R$1053</definedName>
    <definedName name="APUNITQ307" localSheetId="15">'[5]Input AP'!$K$1018:$R$1053</definedName>
    <definedName name="APUNITQ307" localSheetId="7">'[5]Input AP'!$K$1018:$R$1053</definedName>
    <definedName name="APUNITQ307" localSheetId="6">'[5]Input AP'!$K$1018:$R$1053</definedName>
    <definedName name="APUNITQ307" localSheetId="5">'[5]Input AP'!$K$1018:$R$1053</definedName>
    <definedName name="APUNITQ307" localSheetId="9">'[5]Input AP'!$K$1018:$R$1053</definedName>
    <definedName name="APUNITQ307" localSheetId="8">'[5]Input AP'!$K$1018:$R$1053</definedName>
    <definedName name="APUNITQ307" localSheetId="18">'[5]Input AP'!$K$1018:$R$1053</definedName>
    <definedName name="APUNITQ307" localSheetId="17">'[5]Input AP'!$K$1018:$R$1053</definedName>
    <definedName name="APUNITQ307" localSheetId="1">'[5]Input AP'!$K$1018:$R$1053</definedName>
    <definedName name="APUNITQ307">'[6]Input AP'!$K$1018:$R$1053</definedName>
    <definedName name="APUNITQ308" localSheetId="14">'[5]Input AP'!$K$1174:$R$1209</definedName>
    <definedName name="APUNITQ308" localSheetId="12">'[5]Input AP'!$K$1174:$R$1209</definedName>
    <definedName name="APUNITQ308" localSheetId="11">'[5]Input AP'!$K$1174:$R$1209</definedName>
    <definedName name="APUNITQ308" localSheetId="16">'[5]Input AP'!$K$1174:$R$1209</definedName>
    <definedName name="APUNITQ308" localSheetId="15">'[5]Input AP'!$K$1174:$R$1209</definedName>
    <definedName name="APUNITQ308" localSheetId="7">'[5]Input AP'!$K$1174:$R$1209</definedName>
    <definedName name="APUNITQ308" localSheetId="6">'[5]Input AP'!$K$1174:$R$1209</definedName>
    <definedName name="APUNITQ308" localSheetId="5">'[5]Input AP'!$K$1174:$R$1209</definedName>
    <definedName name="APUNITQ308" localSheetId="9">'[5]Input AP'!$K$1174:$R$1209</definedName>
    <definedName name="APUNITQ308" localSheetId="8">'[5]Input AP'!$K$1174:$R$1209</definedName>
    <definedName name="APUNITQ308" localSheetId="18">'[5]Input AP'!$K$1174:$R$1209</definedName>
    <definedName name="APUNITQ308" localSheetId="17">'[5]Input AP'!$K$1174:$R$1209</definedName>
    <definedName name="APUNITQ308" localSheetId="1">'[5]Input AP'!$K$1174:$R$1209</definedName>
    <definedName name="APUNITQ308">'[6]Input AP'!$K$1174:$R$1209</definedName>
    <definedName name="APUNITQ309" localSheetId="14">'[5]Input AP'!$K$1330:$R$1365</definedName>
    <definedName name="APUNITQ309" localSheetId="12">'[5]Input AP'!$K$1330:$R$1365</definedName>
    <definedName name="APUNITQ309" localSheetId="11">'[5]Input AP'!$K$1330:$R$1365</definedName>
    <definedName name="APUNITQ309" localSheetId="16">'[5]Input AP'!$K$1330:$R$1365</definedName>
    <definedName name="APUNITQ309" localSheetId="15">'[5]Input AP'!$K$1330:$R$1365</definedName>
    <definedName name="APUNITQ309" localSheetId="7">'[5]Input AP'!$K$1330:$R$1365</definedName>
    <definedName name="APUNITQ309" localSheetId="6">'[5]Input AP'!$K$1330:$R$1365</definedName>
    <definedName name="APUNITQ309" localSheetId="5">'[5]Input AP'!$K$1330:$R$1365</definedName>
    <definedName name="APUNITQ309" localSheetId="9">'[5]Input AP'!$K$1330:$R$1365</definedName>
    <definedName name="APUNITQ309" localSheetId="8">'[5]Input AP'!$K$1330:$R$1365</definedName>
    <definedName name="APUNITQ309" localSheetId="18">'[5]Input AP'!$K$1330:$R$1365</definedName>
    <definedName name="APUNITQ309" localSheetId="17">'[5]Input AP'!$K$1330:$R$1365</definedName>
    <definedName name="APUNITQ309" localSheetId="1">'[5]Input AP'!$K$1330:$R$1365</definedName>
    <definedName name="APUNITQ309">'[6]Input AP'!$K$1330:$R$1365</definedName>
    <definedName name="APUNITQ401" localSheetId="14">'[5]Input AP'!$K$121:$R$156</definedName>
    <definedName name="APUNITQ401" localSheetId="12">'[5]Input AP'!$K$121:$R$156</definedName>
    <definedName name="APUNITQ401" localSheetId="11">'[5]Input AP'!$K$121:$R$156</definedName>
    <definedName name="APUNITQ401" localSheetId="16">'[5]Input AP'!$K$121:$R$156</definedName>
    <definedName name="APUNITQ401" localSheetId="15">'[5]Input AP'!$K$121:$R$156</definedName>
    <definedName name="APUNITQ401" localSheetId="7">'[5]Input AP'!$K$121:$R$156</definedName>
    <definedName name="APUNITQ401" localSheetId="6">'[5]Input AP'!$K$121:$R$156</definedName>
    <definedName name="APUNITQ401" localSheetId="5">'[5]Input AP'!$K$121:$R$156</definedName>
    <definedName name="APUNITQ401" localSheetId="9">'[5]Input AP'!$K$121:$R$156</definedName>
    <definedName name="APUNITQ401" localSheetId="8">'[5]Input AP'!$K$121:$R$156</definedName>
    <definedName name="APUNITQ401" localSheetId="18">'[5]Input AP'!$K$121:$R$156</definedName>
    <definedName name="APUNITQ401" localSheetId="17">'[5]Input AP'!$K$121:$R$156</definedName>
    <definedName name="APUNITQ401" localSheetId="1">'[5]Input AP'!$K$121:$R$156</definedName>
    <definedName name="APUNITQ401">'[6]Input AP'!$K$121:$R$156</definedName>
    <definedName name="APUNITQ402" localSheetId="14">'[5]Input AP'!$K$276:$R$311</definedName>
    <definedName name="APUNITQ402" localSheetId="12">'[5]Input AP'!$K$276:$R$311</definedName>
    <definedName name="APUNITQ402" localSheetId="11">'[5]Input AP'!$K$276:$R$311</definedName>
    <definedName name="APUNITQ402" localSheetId="16">'[5]Input AP'!$K$276:$R$311</definedName>
    <definedName name="APUNITQ402" localSheetId="15">'[5]Input AP'!$K$276:$R$311</definedName>
    <definedName name="APUNITQ402" localSheetId="7">'[5]Input AP'!$K$276:$R$311</definedName>
    <definedName name="APUNITQ402" localSheetId="6">'[5]Input AP'!$K$276:$R$311</definedName>
    <definedName name="APUNITQ402" localSheetId="5">'[5]Input AP'!$K$276:$R$311</definedName>
    <definedName name="APUNITQ402" localSheetId="9">'[5]Input AP'!$K$276:$R$311</definedName>
    <definedName name="APUNITQ402" localSheetId="8">'[5]Input AP'!$K$276:$R$311</definedName>
    <definedName name="APUNITQ402" localSheetId="18">'[5]Input AP'!$K$276:$R$311</definedName>
    <definedName name="APUNITQ402" localSheetId="17">'[5]Input AP'!$K$276:$R$311</definedName>
    <definedName name="APUNITQ402" localSheetId="1">'[5]Input AP'!$K$276:$R$311</definedName>
    <definedName name="APUNITQ402">'[6]Input AP'!$K$276:$R$311</definedName>
    <definedName name="APUNITQ403" localSheetId="14">'[5]Input AP'!$K$433:$R$468</definedName>
    <definedName name="APUNITQ403" localSheetId="12">'[5]Input AP'!$K$433:$R$468</definedName>
    <definedName name="APUNITQ403" localSheetId="11">'[5]Input AP'!$K$433:$R$468</definedName>
    <definedName name="APUNITQ403" localSheetId="16">'[5]Input AP'!$K$433:$R$468</definedName>
    <definedName name="APUNITQ403" localSheetId="15">'[5]Input AP'!$K$433:$R$468</definedName>
    <definedName name="APUNITQ403" localSheetId="7">'[5]Input AP'!$K$433:$R$468</definedName>
    <definedName name="APUNITQ403" localSheetId="6">'[5]Input AP'!$K$433:$R$468</definedName>
    <definedName name="APUNITQ403" localSheetId="5">'[5]Input AP'!$K$433:$R$468</definedName>
    <definedName name="APUNITQ403" localSheetId="9">'[5]Input AP'!$K$433:$R$468</definedName>
    <definedName name="APUNITQ403" localSheetId="8">'[5]Input AP'!$K$433:$R$468</definedName>
    <definedName name="APUNITQ403" localSheetId="18">'[5]Input AP'!$K$433:$R$468</definedName>
    <definedName name="APUNITQ403" localSheetId="17">'[5]Input AP'!$K$433:$R$468</definedName>
    <definedName name="APUNITQ403" localSheetId="1">'[5]Input AP'!$K$433:$R$468</definedName>
    <definedName name="APUNITQ403">'[6]Input AP'!$K$433:$R$468</definedName>
    <definedName name="APUNITQ404" localSheetId="14">'[5]Input AP'!$K$589:$R$624</definedName>
    <definedName name="APUNITQ404" localSheetId="12">'[5]Input AP'!$K$589:$R$624</definedName>
    <definedName name="APUNITQ404" localSheetId="11">'[5]Input AP'!$K$589:$R$624</definedName>
    <definedName name="APUNITQ404" localSheetId="16">'[5]Input AP'!$K$589:$R$624</definedName>
    <definedName name="APUNITQ404" localSheetId="15">'[5]Input AP'!$K$589:$R$624</definedName>
    <definedName name="APUNITQ404" localSheetId="7">'[5]Input AP'!$K$589:$R$624</definedName>
    <definedName name="APUNITQ404" localSheetId="6">'[5]Input AP'!$K$589:$R$624</definedName>
    <definedName name="APUNITQ404" localSheetId="5">'[5]Input AP'!$K$589:$R$624</definedName>
    <definedName name="APUNITQ404" localSheetId="9">'[5]Input AP'!$K$589:$R$624</definedName>
    <definedName name="APUNITQ404" localSheetId="8">'[5]Input AP'!$K$589:$R$624</definedName>
    <definedName name="APUNITQ404" localSheetId="18">'[5]Input AP'!$K$589:$R$624</definedName>
    <definedName name="APUNITQ404" localSheetId="17">'[5]Input AP'!$K$589:$R$624</definedName>
    <definedName name="APUNITQ404" localSheetId="1">'[5]Input AP'!$K$589:$R$624</definedName>
    <definedName name="APUNITQ404">'[6]Input AP'!$K$589:$R$624</definedName>
    <definedName name="APUNITQ405" localSheetId="14">'[5]Input AP'!$K$745:$R$780</definedName>
    <definedName name="APUNITQ405" localSheetId="12">'[5]Input AP'!$K$745:$R$780</definedName>
    <definedName name="APUNITQ405" localSheetId="11">'[5]Input AP'!$K$745:$R$780</definedName>
    <definedName name="APUNITQ405" localSheetId="16">'[5]Input AP'!$K$745:$R$780</definedName>
    <definedName name="APUNITQ405" localSheetId="15">'[5]Input AP'!$K$745:$R$780</definedName>
    <definedName name="APUNITQ405" localSheetId="7">'[5]Input AP'!$K$745:$R$780</definedName>
    <definedName name="APUNITQ405" localSheetId="6">'[5]Input AP'!$K$745:$R$780</definedName>
    <definedName name="APUNITQ405" localSheetId="5">'[5]Input AP'!$K$745:$R$780</definedName>
    <definedName name="APUNITQ405" localSheetId="9">'[5]Input AP'!$K$745:$R$780</definedName>
    <definedName name="APUNITQ405" localSheetId="8">'[5]Input AP'!$K$745:$R$780</definedName>
    <definedName name="APUNITQ405" localSheetId="18">'[5]Input AP'!$K$745:$R$780</definedName>
    <definedName name="APUNITQ405" localSheetId="17">'[5]Input AP'!$K$745:$R$780</definedName>
    <definedName name="APUNITQ405" localSheetId="1">'[5]Input AP'!$K$745:$R$780</definedName>
    <definedName name="APUNITQ405">'[6]Input AP'!$K$745:$R$780</definedName>
    <definedName name="APUNITQ406" localSheetId="14">'[5]Input AP'!$K$901:$R$936</definedName>
    <definedName name="APUNITQ406" localSheetId="12">'[5]Input AP'!$K$901:$R$936</definedName>
    <definedName name="APUNITQ406" localSheetId="11">'[5]Input AP'!$K$901:$R$936</definedName>
    <definedName name="APUNITQ406" localSheetId="16">'[5]Input AP'!$K$901:$R$936</definedName>
    <definedName name="APUNITQ406" localSheetId="15">'[5]Input AP'!$K$901:$R$936</definedName>
    <definedName name="APUNITQ406" localSheetId="7">'[5]Input AP'!$K$901:$R$936</definedName>
    <definedName name="APUNITQ406" localSheetId="6">'[5]Input AP'!$K$901:$R$936</definedName>
    <definedName name="APUNITQ406" localSheetId="5">'[5]Input AP'!$K$901:$R$936</definedName>
    <definedName name="APUNITQ406" localSheetId="9">'[5]Input AP'!$K$901:$R$936</definedName>
    <definedName name="APUNITQ406" localSheetId="8">'[5]Input AP'!$K$901:$R$936</definedName>
    <definedName name="APUNITQ406" localSheetId="18">'[5]Input AP'!$K$901:$R$936</definedName>
    <definedName name="APUNITQ406" localSheetId="17">'[5]Input AP'!$K$901:$R$936</definedName>
    <definedName name="APUNITQ406" localSheetId="1">'[5]Input AP'!$K$901:$R$936</definedName>
    <definedName name="APUNITQ406">'[6]Input AP'!$K$901:$R$936</definedName>
    <definedName name="APUNITQ407" localSheetId="14">'[5]Input AP'!$K$1057:$R$1092</definedName>
    <definedName name="APUNITQ407" localSheetId="12">'[5]Input AP'!$K$1057:$R$1092</definedName>
    <definedName name="APUNITQ407" localSheetId="11">'[5]Input AP'!$K$1057:$R$1092</definedName>
    <definedName name="APUNITQ407" localSheetId="16">'[5]Input AP'!$K$1057:$R$1092</definedName>
    <definedName name="APUNITQ407" localSheetId="15">'[5]Input AP'!$K$1057:$R$1092</definedName>
    <definedName name="APUNITQ407" localSheetId="7">'[5]Input AP'!$K$1057:$R$1092</definedName>
    <definedName name="APUNITQ407" localSheetId="6">'[5]Input AP'!$K$1057:$R$1092</definedName>
    <definedName name="APUNITQ407" localSheetId="5">'[5]Input AP'!$K$1057:$R$1092</definedName>
    <definedName name="APUNITQ407" localSheetId="9">'[5]Input AP'!$K$1057:$R$1092</definedName>
    <definedName name="APUNITQ407" localSheetId="8">'[5]Input AP'!$K$1057:$R$1092</definedName>
    <definedName name="APUNITQ407" localSheetId="18">'[5]Input AP'!$K$1057:$R$1092</definedName>
    <definedName name="APUNITQ407" localSheetId="17">'[5]Input AP'!$K$1057:$R$1092</definedName>
    <definedName name="APUNITQ407" localSheetId="1">'[5]Input AP'!$K$1057:$R$1092</definedName>
    <definedName name="APUNITQ407">'[6]Input AP'!$K$1057:$R$1092</definedName>
    <definedName name="APUNITQ408" localSheetId="14">'[5]Input AP'!$K$1213:$R$1248</definedName>
    <definedName name="APUNITQ408" localSheetId="12">'[5]Input AP'!$K$1213:$R$1248</definedName>
    <definedName name="APUNITQ408" localSheetId="11">'[5]Input AP'!$K$1213:$R$1248</definedName>
    <definedName name="APUNITQ408" localSheetId="16">'[5]Input AP'!$K$1213:$R$1248</definedName>
    <definedName name="APUNITQ408" localSheetId="15">'[5]Input AP'!$K$1213:$R$1248</definedName>
    <definedName name="APUNITQ408" localSheetId="7">'[5]Input AP'!$K$1213:$R$1248</definedName>
    <definedName name="APUNITQ408" localSheetId="6">'[5]Input AP'!$K$1213:$R$1248</definedName>
    <definedName name="APUNITQ408" localSheetId="5">'[5]Input AP'!$K$1213:$R$1248</definedName>
    <definedName name="APUNITQ408" localSheetId="9">'[5]Input AP'!$K$1213:$R$1248</definedName>
    <definedName name="APUNITQ408" localSheetId="8">'[5]Input AP'!$K$1213:$R$1248</definedName>
    <definedName name="APUNITQ408" localSheetId="18">'[5]Input AP'!$K$1213:$R$1248</definedName>
    <definedName name="APUNITQ408" localSheetId="17">'[5]Input AP'!$K$1213:$R$1248</definedName>
    <definedName name="APUNITQ408" localSheetId="1">'[5]Input AP'!$K$1213:$R$1248</definedName>
    <definedName name="APUNITQ408">'[6]Input AP'!$K$1213:$R$1248</definedName>
    <definedName name="APUNITQ409" localSheetId="14">'[5]Input AP'!$K$1369:$R$1404</definedName>
    <definedName name="APUNITQ409" localSheetId="12">'[5]Input AP'!$K$1369:$R$1404</definedName>
    <definedName name="APUNITQ409" localSheetId="11">'[5]Input AP'!$K$1369:$R$1404</definedName>
    <definedName name="APUNITQ409" localSheetId="16">'[5]Input AP'!$K$1369:$R$1404</definedName>
    <definedName name="APUNITQ409" localSheetId="15">'[5]Input AP'!$K$1369:$R$1404</definedName>
    <definedName name="APUNITQ409" localSheetId="7">'[5]Input AP'!$K$1369:$R$1404</definedName>
    <definedName name="APUNITQ409" localSheetId="6">'[5]Input AP'!$K$1369:$R$1404</definedName>
    <definedName name="APUNITQ409" localSheetId="5">'[5]Input AP'!$K$1369:$R$1404</definedName>
    <definedName name="APUNITQ409" localSheetId="9">'[5]Input AP'!$K$1369:$R$1404</definedName>
    <definedName name="APUNITQ409" localSheetId="8">'[5]Input AP'!$K$1369:$R$1404</definedName>
    <definedName name="APUNITQ409" localSheetId="18">'[5]Input AP'!$K$1369:$R$1404</definedName>
    <definedName name="APUNITQ409" localSheetId="17">'[5]Input AP'!$K$1369:$R$1404</definedName>
    <definedName name="APUNITQ409" localSheetId="1">'[5]Input AP'!$K$1369:$R$1404</definedName>
    <definedName name="APUNITQ409">'[6]Input AP'!$K$1369:$R$1404</definedName>
    <definedName name="Argentina">[7]Argentina!$L$4:$V$113</definedName>
    <definedName name="Asia129_147">'[3]#REF'!$B$8:$AN$41</definedName>
    <definedName name="Asia98_128">'[3]#REF'!$B$8:$AN$41</definedName>
    <definedName name="Australia">[7]Australia!$L$1:$U$114</definedName>
    <definedName name="Austria">[7]Austria!$L$2:$V$114</definedName>
    <definedName name="Bahrain">[7]Bahrain!$M$4:$X$104</definedName>
    <definedName name="base1">[8]Households!$B$8:$H$62</definedName>
    <definedName name="BaseYear" localSheetId="14">#REF!</definedName>
    <definedName name="BaseYear" localSheetId="16">#REF!</definedName>
    <definedName name="BaseYear" localSheetId="15">#REF!</definedName>
    <definedName name="BaseYear" localSheetId="18">#REF!</definedName>
    <definedName name="BaseYear" localSheetId="0">#REF!</definedName>
    <definedName name="BaseYear" localSheetId="17">#REF!</definedName>
    <definedName name="BaseYear">#REF!</definedName>
    <definedName name="bocg1" localSheetId="6">#REF!</definedName>
    <definedName name="bocg2" localSheetId="6">#REF!</definedName>
    <definedName name="bocg3" localSheetId="6">#REF!</definedName>
    <definedName name="bocg4" localSheetId="6">#REF!</definedName>
    <definedName name="Brazil">[7]Brazil!$L$4:$U$113</definedName>
    <definedName name="Bulgaria">[7]Bulgaria!$L$4:$V$112</definedName>
    <definedName name="CALAQ102" localSheetId="1">'[9]Input CALA'!$B$7:$J$66</definedName>
    <definedName name="CALAQ102">'[10]Input CALA'!$B$7:$L$66</definedName>
    <definedName name="CALAQ103" localSheetId="1">'[9]Input CALA'!$B$249:$J$298</definedName>
    <definedName name="CALAQ103">'[10]Input CALA'!$B$249:$L$298</definedName>
    <definedName name="CALAQ104" localSheetId="1">'[9]Input CALA'!$B$464:$J$513</definedName>
    <definedName name="CALAQ104">'[10]Input CALA'!$B$464:$L$513</definedName>
    <definedName name="CALAQ105" localSheetId="1">'[9]Input CALA'!$B$679:$J$720</definedName>
    <definedName name="CALAQ105">'[10]Input CALA'!$B$679:$L$720</definedName>
    <definedName name="CALAQ106" localSheetId="1">'[9]Input CALA'!$B$863:$J$904</definedName>
    <definedName name="CALAQ106">'[10]Input CALA'!$B$863:$L$903</definedName>
    <definedName name="CALAQ107">'[10]Input CALA'!$B$1043:$L$1083</definedName>
    <definedName name="CALAQ108">'[10]Input CALA'!$B$1223:$L$1263</definedName>
    <definedName name="CALAQ109">'[10]Input CALA'!$B$1403:$L$1443</definedName>
    <definedName name="CALAQ110">'[10]Input CALA'!$B$1583:$L$1623</definedName>
    <definedName name="CALAQ202" localSheetId="1">'[9]Input CALA'!$B$70:$J$129</definedName>
    <definedName name="CALAQ202">'[10]Input CALA'!$B$70:$L$129</definedName>
    <definedName name="CALAQ203" localSheetId="1">'[9]Input CALA'!$B$302:$J$351</definedName>
    <definedName name="CALAQ203">'[10]Input CALA'!$B$302:$L$351</definedName>
    <definedName name="CALAQ204" localSheetId="1">'[9]Input CALA'!$B$517:$J$566</definedName>
    <definedName name="CALAQ204">'[10]Input CALA'!$B$517:$L$566</definedName>
    <definedName name="CALAQ205" localSheetId="1">'[9]Input CALA'!$B$724:$J$765</definedName>
    <definedName name="CALAQ205">'[10]Input CALA'!$B$724:$L$765</definedName>
    <definedName name="CALAQ206" localSheetId="1">'[9]Input CALA'!$B$908:$J$949</definedName>
    <definedName name="CALAQ206">'[10]Input CALA'!$B$907:$L$947</definedName>
    <definedName name="CALAQ207">'[10]Input CALA'!$B$1087:$L$1127</definedName>
    <definedName name="CALAQ208">'[10]Input CALA'!$B$1267:$L$1307</definedName>
    <definedName name="CALAQ209">'[10]Input CALA'!$B$1447:$L$1487</definedName>
    <definedName name="CALAQ210">'[10]Input CALA'!$B$1627:$L$1667</definedName>
    <definedName name="CALAQ302" localSheetId="1">'[9]Input CALA'!$B$133:$J$192</definedName>
    <definedName name="CALAQ302">'[10]Input CALA'!$B$133:$L$192</definedName>
    <definedName name="CALAQ303" localSheetId="1">'[9]Input CALA'!$B$355:$J$404</definedName>
    <definedName name="CALAQ303">'[10]Input CALA'!$B$355:$L$404</definedName>
    <definedName name="CALAQ304" localSheetId="1">'[9]Input CALA'!$B$570:$J$619</definedName>
    <definedName name="CALAQ304">'[10]Input CALA'!$B$570:$L$619</definedName>
    <definedName name="CALAQ305" localSheetId="1">'[9]Input CALA'!$B$769:$J$810</definedName>
    <definedName name="CALAQ305">'[10]Input CALA'!$B$769:$L$810</definedName>
    <definedName name="CALAQ306" localSheetId="1">'[9]Input CALA'!$B$953:$J$994</definedName>
    <definedName name="CALAQ306">'[10]Input CALA'!$B$951:$L$991</definedName>
    <definedName name="CALAQ307">'[10]Input CALA'!$B$1131:$L$1171</definedName>
    <definedName name="CALAQ308">'[10]Input CALA'!$B$1311:$L$1351</definedName>
    <definedName name="CALAQ309">'[10]Input CALA'!$B$1491:$L$1531</definedName>
    <definedName name="CALAQ310">'[10]Input CALA'!$B$1671:$L$1711</definedName>
    <definedName name="CALAQ402" localSheetId="1">'[9]Input CALA'!$B$196:$J$245</definedName>
    <definedName name="CALAQ402">'[10]Input CALA'!$B$196:$L$245</definedName>
    <definedName name="CALAQ403" localSheetId="1">'[9]Input CALA'!$B$408:$J$457</definedName>
    <definedName name="CALAQ403">'[10]Input CALA'!$B$408:$L$457</definedName>
    <definedName name="CALAQ404" localSheetId="1">'[9]Input CALA'!$B$623:$J$672</definedName>
    <definedName name="CALAQ404">'[10]Input CALA'!$B$623:$L$672</definedName>
    <definedName name="CALAQ405" localSheetId="1">'[9]Input CALA'!$B$814:$J$855</definedName>
    <definedName name="CALAQ405">'[10]Input CALA'!$B$814:$L$855</definedName>
    <definedName name="CALAQ406" localSheetId="1">'[9]Input CALA'!$B$998:$J$1039</definedName>
    <definedName name="CALAQ406">'[10]Input CALA'!$B$995:$L$1035</definedName>
    <definedName name="CALAQ407">'[10]Input CALA'!$B$1175:$L$1215</definedName>
    <definedName name="CALAQ408">'[10]Input CALA'!$B$1355:$L$1395</definedName>
    <definedName name="CALAQ409">'[10]Input CALA'!$B$1535:$L$1575</definedName>
    <definedName name="CALAQ410">'[10]Input CALA'!$B$1715:$L$1755</definedName>
    <definedName name="CALAREVQ101" localSheetId="14">'[5]Input SCA'!$B$7:$I$42</definedName>
    <definedName name="CALAREVQ101" localSheetId="12">'[5]Input SCA'!$B$7:$I$42</definedName>
    <definedName name="CALAREVQ101" localSheetId="11">'[5]Input SCA'!$B$7:$I$42</definedName>
    <definedName name="CALAREVQ101" localSheetId="16">'[5]Input SCA'!$B$7:$I$42</definedName>
    <definedName name="CALAREVQ101" localSheetId="15">'[5]Input SCA'!$B$7:$I$42</definedName>
    <definedName name="CALAREVQ101" localSheetId="7">'[5]Input SCA'!$B$7:$I$42</definedName>
    <definedName name="CALAREVQ101" localSheetId="6">'[5]Input SCA'!$B$7:$I$42</definedName>
    <definedName name="CALAREVQ101" localSheetId="5">'[5]Input SCA'!$B$7:$I$42</definedName>
    <definedName name="CALAREVQ101" localSheetId="9">'[5]Input SCA'!$B$7:$I$42</definedName>
    <definedName name="CALAREVQ101" localSheetId="8">'[5]Input SCA'!$B$7:$I$42</definedName>
    <definedName name="CALAREVQ101" localSheetId="18">'[5]Input SCA'!$B$7:$I$42</definedName>
    <definedName name="CALAREVQ101" localSheetId="17">'[5]Input SCA'!$B$7:$I$42</definedName>
    <definedName name="CALAREVQ101" localSheetId="1">'[5]Input SCA'!$B$7:$I$42</definedName>
    <definedName name="CALAREVQ101">'[6]Input SCA'!$B$7:$I$42</definedName>
    <definedName name="CALAREVQ102" localSheetId="14">'[5]Input SCA'!$B$159:$I$194</definedName>
    <definedName name="CALAREVQ102" localSheetId="12">'[5]Input SCA'!$B$159:$I$194</definedName>
    <definedName name="CALAREVQ102" localSheetId="11">'[5]Input SCA'!$B$159:$I$194</definedName>
    <definedName name="CALAREVQ102" localSheetId="16">'[5]Input SCA'!$B$159:$I$194</definedName>
    <definedName name="CALAREVQ102" localSheetId="15">'[5]Input SCA'!$B$159:$I$194</definedName>
    <definedName name="CALAREVQ102" localSheetId="7">'[5]Input SCA'!$B$159:$I$194</definedName>
    <definedName name="CALAREVQ102" localSheetId="6">'[5]Input SCA'!$B$159:$I$194</definedName>
    <definedName name="CALAREVQ102" localSheetId="5">'[5]Input SCA'!$B$159:$I$194</definedName>
    <definedName name="CALAREVQ102" localSheetId="9">'[5]Input SCA'!$B$159:$I$194</definedName>
    <definedName name="CALAREVQ102" localSheetId="8">'[5]Input SCA'!$B$159:$I$194</definedName>
    <definedName name="CALAREVQ102" localSheetId="18">'[5]Input SCA'!$B$159:$I$194</definedName>
    <definedName name="CALAREVQ102" localSheetId="17">'[5]Input SCA'!$B$159:$I$194</definedName>
    <definedName name="CALAREVQ102" localSheetId="1">'[5]Input SCA'!$B$159:$I$194</definedName>
    <definedName name="CALAREVQ102">'[6]Input SCA'!$B$159:$I$194</definedName>
    <definedName name="CALAREVQ103" localSheetId="14">'[5]Input SCA'!$B$316:$I$351</definedName>
    <definedName name="CALAREVQ103" localSheetId="12">'[5]Input SCA'!$B$316:$I$351</definedName>
    <definedName name="CALAREVQ103" localSheetId="11">'[5]Input SCA'!$B$316:$I$351</definedName>
    <definedName name="CALAREVQ103" localSheetId="16">'[5]Input SCA'!$B$316:$I$351</definedName>
    <definedName name="CALAREVQ103" localSheetId="15">'[5]Input SCA'!$B$316:$I$351</definedName>
    <definedName name="CALAREVQ103" localSheetId="7">'[5]Input SCA'!$B$316:$I$351</definedName>
    <definedName name="CALAREVQ103" localSheetId="6">'[5]Input SCA'!$B$316:$I$351</definedName>
    <definedName name="CALAREVQ103" localSheetId="5">'[5]Input SCA'!$B$316:$I$351</definedName>
    <definedName name="CALAREVQ103" localSheetId="9">'[5]Input SCA'!$B$316:$I$351</definedName>
    <definedName name="CALAREVQ103" localSheetId="8">'[5]Input SCA'!$B$316:$I$351</definedName>
    <definedName name="CALAREVQ103" localSheetId="18">'[5]Input SCA'!$B$316:$I$351</definedName>
    <definedName name="CALAREVQ103" localSheetId="17">'[5]Input SCA'!$B$316:$I$351</definedName>
    <definedName name="CALAREVQ103" localSheetId="1">'[5]Input SCA'!$B$316:$I$351</definedName>
    <definedName name="CALAREVQ103">'[6]Input SCA'!$B$316:$I$351</definedName>
    <definedName name="CALAREVQ104" localSheetId="14">'[5]Input SCA'!$B$472:$I$507</definedName>
    <definedName name="CALAREVQ104" localSheetId="12">'[5]Input SCA'!$B$472:$I$507</definedName>
    <definedName name="CALAREVQ104" localSheetId="11">'[5]Input SCA'!$B$472:$I$507</definedName>
    <definedName name="CALAREVQ104" localSheetId="16">'[5]Input SCA'!$B$472:$I$507</definedName>
    <definedName name="CALAREVQ104" localSheetId="15">'[5]Input SCA'!$B$472:$I$507</definedName>
    <definedName name="CALAREVQ104" localSheetId="7">'[5]Input SCA'!$B$472:$I$507</definedName>
    <definedName name="CALAREVQ104" localSheetId="6">'[5]Input SCA'!$B$472:$I$507</definedName>
    <definedName name="CALAREVQ104" localSheetId="5">'[5]Input SCA'!$B$472:$I$507</definedName>
    <definedName name="CALAREVQ104" localSheetId="9">'[5]Input SCA'!$B$472:$I$507</definedName>
    <definedName name="CALAREVQ104" localSheetId="8">'[5]Input SCA'!$B$472:$I$507</definedName>
    <definedName name="CALAREVQ104" localSheetId="18">'[5]Input SCA'!$B$472:$I$507</definedName>
    <definedName name="CALAREVQ104" localSheetId="17">'[5]Input SCA'!$B$472:$I$507</definedName>
    <definedName name="CALAREVQ104" localSheetId="1">'[5]Input SCA'!$B$472:$I$507</definedName>
    <definedName name="CALAREVQ104">'[6]Input SCA'!$B$472:$I$507</definedName>
    <definedName name="CALAREVQ105" localSheetId="14">'[5]Input SCA'!$B$628:$I$663</definedName>
    <definedName name="CALAREVQ105" localSheetId="12">'[5]Input SCA'!$B$628:$I$663</definedName>
    <definedName name="CALAREVQ105" localSheetId="11">'[5]Input SCA'!$B$628:$I$663</definedName>
    <definedName name="CALAREVQ105" localSheetId="16">'[5]Input SCA'!$B$628:$I$663</definedName>
    <definedName name="CALAREVQ105" localSheetId="15">'[5]Input SCA'!$B$628:$I$663</definedName>
    <definedName name="CALAREVQ105" localSheetId="7">'[5]Input SCA'!$B$628:$I$663</definedName>
    <definedName name="CALAREVQ105" localSheetId="6">'[5]Input SCA'!$B$628:$I$663</definedName>
    <definedName name="CALAREVQ105" localSheetId="5">'[5]Input SCA'!$B$628:$I$663</definedName>
    <definedName name="CALAREVQ105" localSheetId="9">'[5]Input SCA'!$B$628:$I$663</definedName>
    <definedName name="CALAREVQ105" localSheetId="8">'[5]Input SCA'!$B$628:$I$663</definedName>
    <definedName name="CALAREVQ105" localSheetId="18">'[5]Input SCA'!$B$628:$I$663</definedName>
    <definedName name="CALAREVQ105" localSheetId="17">'[5]Input SCA'!$B$628:$I$663</definedName>
    <definedName name="CALAREVQ105" localSheetId="1">'[5]Input SCA'!$B$628:$I$663</definedName>
    <definedName name="CALAREVQ105">'[6]Input SCA'!$B$628:$I$663</definedName>
    <definedName name="CALAREVQ106" localSheetId="14">'[5]Input SCA'!$B$784:$I$819</definedName>
    <definedName name="CALAREVQ106" localSheetId="12">'[5]Input SCA'!$B$784:$I$819</definedName>
    <definedName name="CALAREVQ106" localSheetId="11">'[5]Input SCA'!$B$784:$I$819</definedName>
    <definedName name="CALAREVQ106" localSheetId="16">'[5]Input SCA'!$B$784:$I$819</definedName>
    <definedName name="CALAREVQ106" localSheetId="15">'[5]Input SCA'!$B$784:$I$819</definedName>
    <definedName name="CALAREVQ106" localSheetId="7">'[5]Input SCA'!$B$784:$I$819</definedName>
    <definedName name="CALAREVQ106" localSheetId="6">'[5]Input SCA'!$B$784:$I$819</definedName>
    <definedName name="CALAREVQ106" localSheetId="5">'[5]Input SCA'!$B$784:$I$819</definedName>
    <definedName name="CALAREVQ106" localSheetId="9">'[5]Input SCA'!$B$784:$I$819</definedName>
    <definedName name="CALAREVQ106" localSheetId="8">'[5]Input SCA'!$B$784:$I$819</definedName>
    <definedName name="CALAREVQ106" localSheetId="18">'[5]Input SCA'!$B$784:$I$819</definedName>
    <definedName name="CALAREVQ106" localSheetId="17">'[5]Input SCA'!$B$784:$I$819</definedName>
    <definedName name="CALAREVQ106" localSheetId="1">'[5]Input SCA'!$B$784:$I$819</definedName>
    <definedName name="CALAREVQ106">'[6]Input SCA'!$B$784:$I$819</definedName>
    <definedName name="CALAREVQ107" localSheetId="14">'[5]Input SCA'!$B$940:$I$975</definedName>
    <definedName name="CALAREVQ107" localSheetId="12">'[5]Input SCA'!$B$940:$I$975</definedName>
    <definedName name="CALAREVQ107" localSheetId="11">'[5]Input SCA'!$B$940:$I$975</definedName>
    <definedName name="CALAREVQ107" localSheetId="16">'[5]Input SCA'!$B$940:$I$975</definedName>
    <definedName name="CALAREVQ107" localSheetId="15">'[5]Input SCA'!$B$940:$I$975</definedName>
    <definedName name="CALAREVQ107" localSheetId="7">'[5]Input SCA'!$B$940:$I$975</definedName>
    <definedName name="CALAREVQ107" localSheetId="6">'[5]Input SCA'!$B$940:$I$975</definedName>
    <definedName name="CALAREVQ107" localSheetId="5">'[5]Input SCA'!$B$940:$I$975</definedName>
    <definedName name="CALAREVQ107" localSheetId="9">'[5]Input SCA'!$B$940:$I$975</definedName>
    <definedName name="CALAREVQ107" localSheetId="8">'[5]Input SCA'!$B$940:$I$975</definedName>
    <definedName name="CALAREVQ107" localSheetId="18">'[5]Input SCA'!$B$940:$I$975</definedName>
    <definedName name="CALAREVQ107" localSheetId="17">'[5]Input SCA'!$B$940:$I$975</definedName>
    <definedName name="CALAREVQ107" localSheetId="1">'[5]Input SCA'!$B$940:$I$975</definedName>
    <definedName name="CALAREVQ107">'[6]Input SCA'!$B$940:$I$975</definedName>
    <definedName name="CALAREVQ108" localSheetId="14">'[5]Input SCA'!$B$1096:$I$1131</definedName>
    <definedName name="CALAREVQ108" localSheetId="12">'[5]Input SCA'!$B$1096:$I$1131</definedName>
    <definedName name="CALAREVQ108" localSheetId="11">'[5]Input SCA'!$B$1096:$I$1131</definedName>
    <definedName name="CALAREVQ108" localSheetId="16">'[5]Input SCA'!$B$1096:$I$1131</definedName>
    <definedName name="CALAREVQ108" localSheetId="15">'[5]Input SCA'!$B$1096:$I$1131</definedName>
    <definedName name="CALAREVQ108" localSheetId="7">'[5]Input SCA'!$B$1096:$I$1131</definedName>
    <definedName name="CALAREVQ108" localSheetId="6">'[5]Input SCA'!$B$1096:$I$1131</definedName>
    <definedName name="CALAREVQ108" localSheetId="5">'[5]Input SCA'!$B$1096:$I$1131</definedName>
    <definedName name="CALAREVQ108" localSheetId="9">'[5]Input SCA'!$B$1096:$I$1131</definedName>
    <definedName name="CALAREVQ108" localSheetId="8">'[5]Input SCA'!$B$1096:$I$1131</definedName>
    <definedName name="CALAREVQ108" localSheetId="18">'[5]Input SCA'!$B$1096:$I$1131</definedName>
    <definedName name="CALAREVQ108" localSheetId="17">'[5]Input SCA'!$B$1096:$I$1131</definedName>
    <definedName name="CALAREVQ108" localSheetId="1">'[5]Input SCA'!$B$1096:$I$1131</definedName>
    <definedName name="CALAREVQ108">'[6]Input SCA'!$B$1096:$I$1131</definedName>
    <definedName name="CALAREVQ109" localSheetId="14">'[5]Input SCA'!$B$1252:$I$1287</definedName>
    <definedName name="CALAREVQ109" localSheetId="12">'[5]Input SCA'!$B$1252:$I$1287</definedName>
    <definedName name="CALAREVQ109" localSheetId="11">'[5]Input SCA'!$B$1252:$I$1287</definedName>
    <definedName name="CALAREVQ109" localSheetId="16">'[5]Input SCA'!$B$1252:$I$1287</definedName>
    <definedName name="CALAREVQ109" localSheetId="15">'[5]Input SCA'!$B$1252:$I$1287</definedName>
    <definedName name="CALAREVQ109" localSheetId="7">'[5]Input SCA'!$B$1252:$I$1287</definedName>
    <definedName name="CALAREVQ109" localSheetId="6">'[5]Input SCA'!$B$1252:$I$1287</definedName>
    <definedName name="CALAREVQ109" localSheetId="5">'[5]Input SCA'!$B$1252:$I$1287</definedName>
    <definedName name="CALAREVQ109" localSheetId="9">'[5]Input SCA'!$B$1252:$I$1287</definedName>
    <definedName name="CALAREVQ109" localSheetId="8">'[5]Input SCA'!$B$1252:$I$1287</definedName>
    <definedName name="CALAREVQ109" localSheetId="18">'[5]Input SCA'!$B$1252:$I$1287</definedName>
    <definedName name="CALAREVQ109" localSheetId="17">'[5]Input SCA'!$B$1252:$I$1287</definedName>
    <definedName name="CALAREVQ109" localSheetId="1">'[5]Input SCA'!$B$1252:$I$1287</definedName>
    <definedName name="CALAREVQ109">'[6]Input SCA'!$B$1252:$I$1287</definedName>
    <definedName name="CALAREVQ201" localSheetId="14">'[5]Input SCA'!$B$45:$I$80</definedName>
    <definedName name="CALAREVQ201" localSheetId="12">'[5]Input SCA'!$B$45:$I$80</definedName>
    <definedName name="CALAREVQ201" localSheetId="11">'[5]Input SCA'!$B$45:$I$80</definedName>
    <definedName name="CALAREVQ201" localSheetId="16">'[5]Input SCA'!$B$45:$I$80</definedName>
    <definedName name="CALAREVQ201" localSheetId="15">'[5]Input SCA'!$B$45:$I$80</definedName>
    <definedName name="CALAREVQ201" localSheetId="7">'[5]Input SCA'!$B$45:$I$80</definedName>
    <definedName name="CALAREVQ201" localSheetId="6">'[5]Input SCA'!$B$45:$I$80</definedName>
    <definedName name="CALAREVQ201" localSheetId="5">'[5]Input SCA'!$B$45:$I$80</definedName>
    <definedName name="CALAREVQ201" localSheetId="9">'[5]Input SCA'!$B$45:$I$80</definedName>
    <definedName name="CALAREVQ201" localSheetId="8">'[5]Input SCA'!$B$45:$I$80</definedName>
    <definedName name="CALAREVQ201" localSheetId="18">'[5]Input SCA'!$B$45:$I$80</definedName>
    <definedName name="CALAREVQ201" localSheetId="17">'[5]Input SCA'!$B$45:$I$80</definedName>
    <definedName name="CALAREVQ201" localSheetId="1">'[5]Input SCA'!$B$45:$I$80</definedName>
    <definedName name="CALAREVQ201">'[6]Input SCA'!$B$45:$I$80</definedName>
    <definedName name="CALAREVQ202" localSheetId="14">'[5]Input SCA'!$B$198:$I$233</definedName>
    <definedName name="CALAREVQ202" localSheetId="12">'[5]Input SCA'!$B$198:$I$233</definedName>
    <definedName name="CALAREVQ202" localSheetId="11">'[5]Input SCA'!$B$198:$I$233</definedName>
    <definedName name="CALAREVQ202" localSheetId="16">'[5]Input SCA'!$B$198:$I$233</definedName>
    <definedName name="CALAREVQ202" localSheetId="15">'[5]Input SCA'!$B$198:$I$233</definedName>
    <definedName name="CALAREVQ202" localSheetId="7">'[5]Input SCA'!$B$198:$I$233</definedName>
    <definedName name="CALAREVQ202" localSheetId="6">'[5]Input SCA'!$B$198:$I$233</definedName>
    <definedName name="CALAREVQ202" localSheetId="5">'[5]Input SCA'!$B$198:$I$233</definedName>
    <definedName name="CALAREVQ202" localSheetId="9">'[5]Input SCA'!$B$198:$I$233</definedName>
    <definedName name="CALAREVQ202" localSheetId="8">'[5]Input SCA'!$B$198:$I$233</definedName>
    <definedName name="CALAREVQ202" localSheetId="18">'[5]Input SCA'!$B$198:$I$233</definedName>
    <definedName name="CALAREVQ202" localSheetId="17">'[5]Input SCA'!$B$198:$I$233</definedName>
    <definedName name="CALAREVQ202" localSheetId="1">'[5]Input SCA'!$B$198:$I$233</definedName>
    <definedName name="CALAREVQ202">'[6]Input SCA'!$B$198:$I$233</definedName>
    <definedName name="CALAREVQ203" localSheetId="14">'[5]Input SCA'!$B$355:$I$390</definedName>
    <definedName name="CALAREVQ203" localSheetId="12">'[5]Input SCA'!$B$355:$I$390</definedName>
    <definedName name="CALAREVQ203" localSheetId="11">'[5]Input SCA'!$B$355:$I$390</definedName>
    <definedName name="CALAREVQ203" localSheetId="16">'[5]Input SCA'!$B$355:$I$390</definedName>
    <definedName name="CALAREVQ203" localSheetId="15">'[5]Input SCA'!$B$355:$I$390</definedName>
    <definedName name="CALAREVQ203" localSheetId="7">'[5]Input SCA'!$B$355:$I$390</definedName>
    <definedName name="CALAREVQ203" localSheetId="6">'[5]Input SCA'!$B$355:$I$390</definedName>
    <definedName name="CALAREVQ203" localSheetId="5">'[5]Input SCA'!$B$355:$I$390</definedName>
    <definedName name="CALAREVQ203" localSheetId="9">'[5]Input SCA'!$B$355:$I$390</definedName>
    <definedName name="CALAREVQ203" localSheetId="8">'[5]Input SCA'!$B$355:$I$390</definedName>
    <definedName name="CALAREVQ203" localSheetId="18">'[5]Input SCA'!$B$355:$I$390</definedName>
    <definedName name="CALAREVQ203" localSheetId="17">'[5]Input SCA'!$B$355:$I$390</definedName>
    <definedName name="CALAREVQ203" localSheetId="1">'[5]Input SCA'!$B$355:$I$390</definedName>
    <definedName name="CALAREVQ203">'[6]Input SCA'!$B$355:$I$390</definedName>
    <definedName name="CALAREVQ204" localSheetId="14">'[5]Input SCA'!$B$511:$I$546</definedName>
    <definedName name="CALAREVQ204" localSheetId="12">'[5]Input SCA'!$B$511:$I$546</definedName>
    <definedName name="CALAREVQ204" localSheetId="11">'[5]Input SCA'!$B$511:$I$546</definedName>
    <definedName name="CALAREVQ204" localSheetId="16">'[5]Input SCA'!$B$511:$I$546</definedName>
    <definedName name="CALAREVQ204" localSheetId="15">'[5]Input SCA'!$B$511:$I$546</definedName>
    <definedName name="CALAREVQ204" localSheetId="7">'[5]Input SCA'!$B$511:$I$546</definedName>
    <definedName name="CALAREVQ204" localSheetId="6">'[5]Input SCA'!$B$511:$I$546</definedName>
    <definedName name="CALAREVQ204" localSheetId="5">'[5]Input SCA'!$B$511:$I$546</definedName>
    <definedName name="CALAREVQ204" localSheetId="9">'[5]Input SCA'!$B$511:$I$546</definedName>
    <definedName name="CALAREVQ204" localSheetId="8">'[5]Input SCA'!$B$511:$I$546</definedName>
    <definedName name="CALAREVQ204" localSheetId="18">'[5]Input SCA'!$B$511:$I$546</definedName>
    <definedName name="CALAREVQ204" localSheetId="17">'[5]Input SCA'!$B$511:$I$546</definedName>
    <definedName name="CALAREVQ204" localSheetId="1">'[5]Input SCA'!$B$511:$I$546</definedName>
    <definedName name="CALAREVQ204">'[6]Input SCA'!$B$511:$I$546</definedName>
    <definedName name="CALAREVQ205" localSheetId="14">'[5]Input SCA'!$B$667:$I$702</definedName>
    <definedName name="CALAREVQ205" localSheetId="12">'[5]Input SCA'!$B$667:$I$702</definedName>
    <definedName name="CALAREVQ205" localSheetId="11">'[5]Input SCA'!$B$667:$I$702</definedName>
    <definedName name="CALAREVQ205" localSheetId="16">'[5]Input SCA'!$B$667:$I$702</definedName>
    <definedName name="CALAREVQ205" localSheetId="15">'[5]Input SCA'!$B$667:$I$702</definedName>
    <definedName name="CALAREVQ205" localSheetId="7">'[5]Input SCA'!$B$667:$I$702</definedName>
    <definedName name="CALAREVQ205" localSheetId="6">'[5]Input SCA'!$B$667:$I$702</definedName>
    <definedName name="CALAREVQ205" localSheetId="5">'[5]Input SCA'!$B$667:$I$702</definedName>
    <definedName name="CALAREVQ205" localSheetId="9">'[5]Input SCA'!$B$667:$I$702</definedName>
    <definedName name="CALAREVQ205" localSheetId="8">'[5]Input SCA'!$B$667:$I$702</definedName>
    <definedName name="CALAREVQ205" localSheetId="18">'[5]Input SCA'!$B$667:$I$702</definedName>
    <definedName name="CALAREVQ205" localSheetId="17">'[5]Input SCA'!$B$667:$I$702</definedName>
    <definedName name="CALAREVQ205" localSheetId="1">'[5]Input SCA'!$B$667:$I$702</definedName>
    <definedName name="CALAREVQ205">'[6]Input SCA'!$B$667:$I$702</definedName>
    <definedName name="CALAREVQ206" localSheetId="14">'[5]Input SCA'!$B$823:$I$858</definedName>
    <definedName name="CALAREVQ206" localSheetId="12">'[5]Input SCA'!$B$823:$I$858</definedName>
    <definedName name="CALAREVQ206" localSheetId="11">'[5]Input SCA'!$B$823:$I$858</definedName>
    <definedName name="CALAREVQ206" localSheetId="16">'[5]Input SCA'!$B$823:$I$858</definedName>
    <definedName name="CALAREVQ206" localSheetId="15">'[5]Input SCA'!$B$823:$I$858</definedName>
    <definedName name="CALAREVQ206" localSheetId="7">'[5]Input SCA'!$B$823:$I$858</definedName>
    <definedName name="CALAREVQ206" localSheetId="6">'[5]Input SCA'!$B$823:$I$858</definedName>
    <definedName name="CALAREVQ206" localSheetId="5">'[5]Input SCA'!$B$823:$I$858</definedName>
    <definedName name="CALAREVQ206" localSheetId="9">'[5]Input SCA'!$B$823:$I$858</definedName>
    <definedName name="CALAREVQ206" localSheetId="8">'[5]Input SCA'!$B$823:$I$858</definedName>
    <definedName name="CALAREVQ206" localSheetId="18">'[5]Input SCA'!$B$823:$I$858</definedName>
    <definedName name="CALAREVQ206" localSheetId="17">'[5]Input SCA'!$B$823:$I$858</definedName>
    <definedName name="CALAREVQ206" localSheetId="1">'[5]Input SCA'!$B$823:$I$858</definedName>
    <definedName name="CALAREVQ206">'[6]Input SCA'!$B$823:$I$858</definedName>
    <definedName name="CALAREVQ207" localSheetId="14">'[5]Input SCA'!$B$979:$I$1014</definedName>
    <definedName name="CALAREVQ207" localSheetId="12">'[5]Input SCA'!$B$979:$I$1014</definedName>
    <definedName name="CALAREVQ207" localSheetId="11">'[5]Input SCA'!$B$979:$I$1014</definedName>
    <definedName name="CALAREVQ207" localSheetId="16">'[5]Input SCA'!$B$979:$I$1014</definedName>
    <definedName name="CALAREVQ207" localSheetId="15">'[5]Input SCA'!$B$979:$I$1014</definedName>
    <definedName name="CALAREVQ207" localSheetId="7">'[5]Input SCA'!$B$979:$I$1014</definedName>
    <definedName name="CALAREVQ207" localSheetId="6">'[5]Input SCA'!$B$979:$I$1014</definedName>
    <definedName name="CALAREVQ207" localSheetId="5">'[5]Input SCA'!$B$979:$I$1014</definedName>
    <definedName name="CALAREVQ207" localSheetId="9">'[5]Input SCA'!$B$979:$I$1014</definedName>
    <definedName name="CALAREVQ207" localSheetId="8">'[5]Input SCA'!$B$979:$I$1014</definedName>
    <definedName name="CALAREVQ207" localSheetId="18">'[5]Input SCA'!$B$979:$I$1014</definedName>
    <definedName name="CALAREVQ207" localSheetId="17">'[5]Input SCA'!$B$979:$I$1014</definedName>
    <definedName name="CALAREVQ207" localSheetId="1">'[5]Input SCA'!$B$979:$I$1014</definedName>
    <definedName name="CALAREVQ207">'[6]Input SCA'!$B$979:$I$1014</definedName>
    <definedName name="CALAREVQ208" localSheetId="14">'[5]Input SCA'!$B$1135:$I$1170</definedName>
    <definedName name="CALAREVQ208" localSheetId="12">'[5]Input SCA'!$B$1135:$I$1170</definedName>
    <definedName name="CALAREVQ208" localSheetId="11">'[5]Input SCA'!$B$1135:$I$1170</definedName>
    <definedName name="CALAREVQ208" localSheetId="16">'[5]Input SCA'!$B$1135:$I$1170</definedName>
    <definedName name="CALAREVQ208" localSheetId="15">'[5]Input SCA'!$B$1135:$I$1170</definedName>
    <definedName name="CALAREVQ208" localSheetId="7">'[5]Input SCA'!$B$1135:$I$1170</definedName>
    <definedName name="CALAREVQ208" localSheetId="6">'[5]Input SCA'!$B$1135:$I$1170</definedName>
    <definedName name="CALAREVQ208" localSheetId="5">'[5]Input SCA'!$B$1135:$I$1170</definedName>
    <definedName name="CALAREVQ208" localSheetId="9">'[5]Input SCA'!$B$1135:$I$1170</definedName>
    <definedName name="CALAREVQ208" localSheetId="8">'[5]Input SCA'!$B$1135:$I$1170</definedName>
    <definedName name="CALAREVQ208" localSheetId="18">'[5]Input SCA'!$B$1135:$I$1170</definedName>
    <definedName name="CALAREVQ208" localSheetId="17">'[5]Input SCA'!$B$1135:$I$1170</definedName>
    <definedName name="CALAREVQ208" localSheetId="1">'[5]Input SCA'!$B$1135:$I$1170</definedName>
    <definedName name="CALAREVQ208">'[6]Input SCA'!$B$1135:$I$1170</definedName>
    <definedName name="CALAREVQ209" localSheetId="14">'[5]Input SCA'!$B$1291:$I$1326</definedName>
    <definedName name="CALAREVQ209" localSheetId="12">'[5]Input SCA'!$B$1291:$I$1326</definedName>
    <definedName name="CALAREVQ209" localSheetId="11">'[5]Input SCA'!$B$1291:$I$1326</definedName>
    <definedName name="CALAREVQ209" localSheetId="16">'[5]Input SCA'!$B$1291:$I$1326</definedName>
    <definedName name="CALAREVQ209" localSheetId="15">'[5]Input SCA'!$B$1291:$I$1326</definedName>
    <definedName name="CALAREVQ209" localSheetId="7">'[5]Input SCA'!$B$1291:$I$1326</definedName>
    <definedName name="CALAREVQ209" localSheetId="6">'[5]Input SCA'!$B$1291:$I$1326</definedName>
    <definedName name="CALAREVQ209" localSheetId="5">'[5]Input SCA'!$B$1291:$I$1326</definedName>
    <definedName name="CALAREVQ209" localSheetId="9">'[5]Input SCA'!$B$1291:$I$1326</definedName>
    <definedName name="CALAREVQ209" localSheetId="8">'[5]Input SCA'!$B$1291:$I$1326</definedName>
    <definedName name="CALAREVQ209" localSheetId="18">'[5]Input SCA'!$B$1291:$I$1326</definedName>
    <definedName name="CALAREVQ209" localSheetId="17">'[5]Input SCA'!$B$1291:$I$1326</definedName>
    <definedName name="CALAREVQ209" localSheetId="1">'[5]Input SCA'!$B$1291:$I$1326</definedName>
    <definedName name="CALAREVQ209">'[6]Input SCA'!$B$1291:$I$1326</definedName>
    <definedName name="CALAREVQ301" localSheetId="14">'[5]Input SCA'!$B$83:$I$118</definedName>
    <definedName name="CALAREVQ301" localSheetId="12">'[5]Input SCA'!$B$83:$I$118</definedName>
    <definedName name="CALAREVQ301" localSheetId="11">'[5]Input SCA'!$B$83:$I$118</definedName>
    <definedName name="CALAREVQ301" localSheetId="16">'[5]Input SCA'!$B$83:$I$118</definedName>
    <definedName name="CALAREVQ301" localSheetId="15">'[5]Input SCA'!$B$83:$I$118</definedName>
    <definedName name="CALAREVQ301" localSheetId="7">'[5]Input SCA'!$B$83:$I$118</definedName>
    <definedName name="CALAREVQ301" localSheetId="6">'[5]Input SCA'!$B$83:$I$118</definedName>
    <definedName name="CALAREVQ301" localSheetId="5">'[5]Input SCA'!$B$83:$I$118</definedName>
    <definedName name="CALAREVQ301" localSheetId="9">'[5]Input SCA'!$B$83:$I$118</definedName>
    <definedName name="CALAREVQ301" localSheetId="8">'[5]Input SCA'!$B$83:$I$118</definedName>
    <definedName name="CALAREVQ301" localSheetId="18">'[5]Input SCA'!$B$83:$I$118</definedName>
    <definedName name="CALAREVQ301" localSheetId="17">'[5]Input SCA'!$B$83:$I$118</definedName>
    <definedName name="CALAREVQ301" localSheetId="1">'[5]Input SCA'!$B$83:$I$118</definedName>
    <definedName name="CALAREVQ301">'[6]Input SCA'!$B$83:$I$118</definedName>
    <definedName name="CALAREVQ302" localSheetId="14">'[5]Input SCA'!$B$237:$I$272</definedName>
    <definedName name="CALAREVQ302" localSheetId="12">'[5]Input SCA'!$B$237:$I$272</definedName>
    <definedName name="CALAREVQ302" localSheetId="11">'[5]Input SCA'!$B$237:$I$272</definedName>
    <definedName name="CALAREVQ302" localSheetId="16">'[5]Input SCA'!$B$237:$I$272</definedName>
    <definedName name="CALAREVQ302" localSheetId="15">'[5]Input SCA'!$B$237:$I$272</definedName>
    <definedName name="CALAREVQ302" localSheetId="7">'[5]Input SCA'!$B$237:$I$272</definedName>
    <definedName name="CALAREVQ302" localSheetId="6">'[5]Input SCA'!$B$237:$I$272</definedName>
    <definedName name="CALAREVQ302" localSheetId="5">'[5]Input SCA'!$B$237:$I$272</definedName>
    <definedName name="CALAREVQ302" localSheetId="9">'[5]Input SCA'!$B$237:$I$272</definedName>
    <definedName name="CALAREVQ302" localSheetId="8">'[5]Input SCA'!$B$237:$I$272</definedName>
    <definedName name="CALAREVQ302" localSheetId="18">'[5]Input SCA'!$B$237:$I$272</definedName>
    <definedName name="CALAREVQ302" localSheetId="17">'[5]Input SCA'!$B$237:$I$272</definedName>
    <definedName name="CALAREVQ302" localSheetId="1">'[5]Input SCA'!$B$237:$I$272</definedName>
    <definedName name="CALAREVQ302">'[6]Input SCA'!$B$237:$I$272</definedName>
    <definedName name="CALAREVQ303" localSheetId="14">'[5]Input SCA'!$B$394:$I$429</definedName>
    <definedName name="CALAREVQ303" localSheetId="12">'[5]Input SCA'!$B$394:$I$429</definedName>
    <definedName name="CALAREVQ303" localSheetId="11">'[5]Input SCA'!$B$394:$I$429</definedName>
    <definedName name="CALAREVQ303" localSheetId="16">'[5]Input SCA'!$B$394:$I$429</definedName>
    <definedName name="CALAREVQ303" localSheetId="15">'[5]Input SCA'!$B$394:$I$429</definedName>
    <definedName name="CALAREVQ303" localSheetId="7">'[5]Input SCA'!$B$394:$I$429</definedName>
    <definedName name="CALAREVQ303" localSheetId="6">'[5]Input SCA'!$B$394:$I$429</definedName>
    <definedName name="CALAREVQ303" localSheetId="5">'[5]Input SCA'!$B$394:$I$429</definedName>
    <definedName name="CALAREVQ303" localSheetId="9">'[5]Input SCA'!$B$394:$I$429</definedName>
    <definedName name="CALAREVQ303" localSheetId="8">'[5]Input SCA'!$B$394:$I$429</definedName>
    <definedName name="CALAREVQ303" localSheetId="18">'[5]Input SCA'!$B$394:$I$429</definedName>
    <definedName name="CALAREVQ303" localSheetId="17">'[5]Input SCA'!$B$394:$I$429</definedName>
    <definedName name="CALAREVQ303" localSheetId="1">'[5]Input SCA'!$B$394:$I$429</definedName>
    <definedName name="CALAREVQ303">'[6]Input SCA'!$B$394:$I$429</definedName>
    <definedName name="CALAREVQ304" localSheetId="14">'[5]Input SCA'!$B$550:$I$585</definedName>
    <definedName name="CALAREVQ304" localSheetId="12">'[5]Input SCA'!$B$550:$I$585</definedName>
    <definedName name="CALAREVQ304" localSheetId="11">'[5]Input SCA'!$B$550:$I$585</definedName>
    <definedName name="CALAREVQ304" localSheetId="16">'[5]Input SCA'!$B$550:$I$585</definedName>
    <definedName name="CALAREVQ304" localSheetId="15">'[5]Input SCA'!$B$550:$I$585</definedName>
    <definedName name="CALAREVQ304" localSheetId="7">'[5]Input SCA'!$B$550:$I$585</definedName>
    <definedName name="CALAREVQ304" localSheetId="6">'[5]Input SCA'!$B$550:$I$585</definedName>
    <definedName name="CALAREVQ304" localSheetId="5">'[5]Input SCA'!$B$550:$I$585</definedName>
    <definedName name="CALAREVQ304" localSheetId="9">'[5]Input SCA'!$B$550:$I$585</definedName>
    <definedName name="CALAREVQ304" localSheetId="8">'[5]Input SCA'!$B$550:$I$585</definedName>
    <definedName name="CALAREVQ304" localSheetId="18">'[5]Input SCA'!$B$550:$I$585</definedName>
    <definedName name="CALAREVQ304" localSheetId="17">'[5]Input SCA'!$B$550:$I$585</definedName>
    <definedName name="CALAREVQ304" localSheetId="1">'[5]Input SCA'!$B$550:$I$585</definedName>
    <definedName name="CALAREVQ304">'[6]Input SCA'!$B$550:$I$585</definedName>
    <definedName name="CALAREVQ305" localSheetId="14">'[5]Input SCA'!$B$706:$I$741</definedName>
    <definedName name="CALAREVQ305" localSheetId="12">'[5]Input SCA'!$B$706:$I$741</definedName>
    <definedName name="CALAREVQ305" localSheetId="11">'[5]Input SCA'!$B$706:$I$741</definedName>
    <definedName name="CALAREVQ305" localSheetId="16">'[5]Input SCA'!$B$706:$I$741</definedName>
    <definedName name="CALAREVQ305" localSheetId="15">'[5]Input SCA'!$B$706:$I$741</definedName>
    <definedName name="CALAREVQ305" localSheetId="7">'[5]Input SCA'!$B$706:$I$741</definedName>
    <definedName name="CALAREVQ305" localSheetId="6">'[5]Input SCA'!$B$706:$I$741</definedName>
    <definedName name="CALAREVQ305" localSheetId="5">'[5]Input SCA'!$B$706:$I$741</definedName>
    <definedName name="CALAREVQ305" localSheetId="9">'[5]Input SCA'!$B$706:$I$741</definedName>
    <definedName name="CALAREVQ305" localSheetId="8">'[5]Input SCA'!$B$706:$I$741</definedName>
    <definedName name="CALAREVQ305" localSheetId="18">'[5]Input SCA'!$B$706:$I$741</definedName>
    <definedName name="CALAREVQ305" localSheetId="17">'[5]Input SCA'!$B$706:$I$741</definedName>
    <definedName name="CALAREVQ305" localSheetId="1">'[5]Input SCA'!$B$706:$I$741</definedName>
    <definedName name="CALAREVQ305">'[6]Input SCA'!$B$706:$I$741</definedName>
    <definedName name="CALAREVQ306" localSheetId="14">'[5]Input SCA'!$B$862:$I$897</definedName>
    <definedName name="CALAREVQ306" localSheetId="12">'[5]Input SCA'!$B$862:$I$897</definedName>
    <definedName name="CALAREVQ306" localSheetId="11">'[5]Input SCA'!$B$862:$I$897</definedName>
    <definedName name="CALAREVQ306" localSheetId="16">'[5]Input SCA'!$B$862:$I$897</definedName>
    <definedName name="CALAREVQ306" localSheetId="15">'[5]Input SCA'!$B$862:$I$897</definedName>
    <definedName name="CALAREVQ306" localSheetId="7">'[5]Input SCA'!$B$862:$I$897</definedName>
    <definedName name="CALAREVQ306" localSheetId="6">'[5]Input SCA'!$B$862:$I$897</definedName>
    <definedName name="CALAREVQ306" localSheetId="5">'[5]Input SCA'!$B$862:$I$897</definedName>
    <definedName name="CALAREVQ306" localSheetId="9">'[5]Input SCA'!$B$862:$I$897</definedName>
    <definedName name="CALAREVQ306" localSheetId="8">'[5]Input SCA'!$B$862:$I$897</definedName>
    <definedName name="CALAREVQ306" localSheetId="18">'[5]Input SCA'!$B$862:$I$897</definedName>
    <definedName name="CALAREVQ306" localSheetId="17">'[5]Input SCA'!$B$862:$I$897</definedName>
    <definedName name="CALAREVQ306" localSheetId="1">'[5]Input SCA'!$B$862:$I$897</definedName>
    <definedName name="CALAREVQ306">'[6]Input SCA'!$B$862:$I$897</definedName>
    <definedName name="CALAREVQ307" localSheetId="14">'[5]Input SCA'!$B$1018:$I$1053</definedName>
    <definedName name="CALAREVQ307" localSheetId="12">'[5]Input SCA'!$B$1018:$I$1053</definedName>
    <definedName name="CALAREVQ307" localSheetId="11">'[5]Input SCA'!$B$1018:$I$1053</definedName>
    <definedName name="CALAREVQ307" localSheetId="16">'[5]Input SCA'!$B$1018:$I$1053</definedName>
    <definedName name="CALAREVQ307" localSheetId="15">'[5]Input SCA'!$B$1018:$I$1053</definedName>
    <definedName name="CALAREVQ307" localSheetId="7">'[5]Input SCA'!$B$1018:$I$1053</definedName>
    <definedName name="CALAREVQ307" localSheetId="6">'[5]Input SCA'!$B$1018:$I$1053</definedName>
    <definedName name="CALAREVQ307" localSheetId="5">'[5]Input SCA'!$B$1018:$I$1053</definedName>
    <definedName name="CALAREVQ307" localSheetId="9">'[5]Input SCA'!$B$1018:$I$1053</definedName>
    <definedName name="CALAREVQ307" localSheetId="8">'[5]Input SCA'!$B$1018:$I$1053</definedName>
    <definedName name="CALAREVQ307" localSheetId="18">'[5]Input SCA'!$B$1018:$I$1053</definedName>
    <definedName name="CALAREVQ307" localSheetId="17">'[5]Input SCA'!$B$1018:$I$1053</definedName>
    <definedName name="CALAREVQ307" localSheetId="1">'[5]Input SCA'!$B$1018:$I$1053</definedName>
    <definedName name="CALAREVQ307">'[6]Input SCA'!$B$1018:$I$1053</definedName>
    <definedName name="CALAREVQ308" localSheetId="14">'[5]Input SCA'!$B$1174:$I$1209</definedName>
    <definedName name="CALAREVQ308" localSheetId="12">'[5]Input SCA'!$B$1174:$I$1209</definedName>
    <definedName name="CALAREVQ308" localSheetId="11">'[5]Input SCA'!$B$1174:$I$1209</definedName>
    <definedName name="CALAREVQ308" localSheetId="16">'[5]Input SCA'!$B$1174:$I$1209</definedName>
    <definedName name="CALAREVQ308" localSheetId="15">'[5]Input SCA'!$B$1174:$I$1209</definedName>
    <definedName name="CALAREVQ308" localSheetId="7">'[5]Input SCA'!$B$1174:$I$1209</definedName>
    <definedName name="CALAREVQ308" localSheetId="6">'[5]Input SCA'!$B$1174:$I$1209</definedName>
    <definedName name="CALAREVQ308" localSheetId="5">'[5]Input SCA'!$B$1174:$I$1209</definedName>
    <definedName name="CALAREVQ308" localSheetId="9">'[5]Input SCA'!$B$1174:$I$1209</definedName>
    <definedName name="CALAREVQ308" localSheetId="8">'[5]Input SCA'!$B$1174:$I$1209</definedName>
    <definedName name="CALAREVQ308" localSheetId="18">'[5]Input SCA'!$B$1174:$I$1209</definedName>
    <definedName name="CALAREVQ308" localSheetId="17">'[5]Input SCA'!$B$1174:$I$1209</definedName>
    <definedName name="CALAREVQ308" localSheetId="1">'[5]Input SCA'!$B$1174:$I$1209</definedName>
    <definedName name="CALAREVQ308">'[6]Input SCA'!$B$1174:$I$1209</definedName>
    <definedName name="CALAREVQ309" localSheetId="14">'[5]Input SCA'!$B$1330:$I$1365</definedName>
    <definedName name="CALAREVQ309" localSheetId="12">'[5]Input SCA'!$B$1330:$I$1365</definedName>
    <definedName name="CALAREVQ309" localSheetId="11">'[5]Input SCA'!$B$1330:$I$1365</definedName>
    <definedName name="CALAREVQ309" localSheetId="16">'[5]Input SCA'!$B$1330:$I$1365</definedName>
    <definedName name="CALAREVQ309" localSheetId="15">'[5]Input SCA'!$B$1330:$I$1365</definedName>
    <definedName name="CALAREVQ309" localSheetId="7">'[5]Input SCA'!$B$1330:$I$1365</definedName>
    <definedName name="CALAREVQ309" localSheetId="6">'[5]Input SCA'!$B$1330:$I$1365</definedName>
    <definedName name="CALAREVQ309" localSheetId="5">'[5]Input SCA'!$B$1330:$I$1365</definedName>
    <definedName name="CALAREVQ309" localSheetId="9">'[5]Input SCA'!$B$1330:$I$1365</definedName>
    <definedName name="CALAREVQ309" localSheetId="8">'[5]Input SCA'!$B$1330:$I$1365</definedName>
    <definedName name="CALAREVQ309" localSheetId="18">'[5]Input SCA'!$B$1330:$I$1365</definedName>
    <definedName name="CALAREVQ309" localSheetId="17">'[5]Input SCA'!$B$1330:$I$1365</definedName>
    <definedName name="CALAREVQ309" localSheetId="1">'[5]Input SCA'!$B$1330:$I$1365</definedName>
    <definedName name="CALAREVQ309">'[6]Input SCA'!$B$1330:$I$1365</definedName>
    <definedName name="CALAREVQ401" localSheetId="14">'[5]Input SCA'!$B$121:$I$156</definedName>
    <definedName name="CALAREVQ401" localSheetId="12">'[5]Input SCA'!$B$121:$I$156</definedName>
    <definedName name="CALAREVQ401" localSheetId="11">'[5]Input SCA'!$B$121:$I$156</definedName>
    <definedName name="CALAREVQ401" localSheetId="16">'[5]Input SCA'!$B$121:$I$156</definedName>
    <definedName name="CALAREVQ401" localSheetId="15">'[5]Input SCA'!$B$121:$I$156</definedName>
    <definedName name="CALAREVQ401" localSheetId="7">'[5]Input SCA'!$B$121:$I$156</definedName>
    <definedName name="CALAREVQ401" localSheetId="6">'[5]Input SCA'!$B$121:$I$156</definedName>
    <definedName name="CALAREVQ401" localSheetId="5">'[5]Input SCA'!$B$121:$I$156</definedName>
    <definedName name="CALAREVQ401" localSheetId="9">'[5]Input SCA'!$B$121:$I$156</definedName>
    <definedName name="CALAREVQ401" localSheetId="8">'[5]Input SCA'!$B$121:$I$156</definedName>
    <definedName name="CALAREVQ401" localSheetId="18">'[5]Input SCA'!$B$121:$I$156</definedName>
    <definedName name="CALAREVQ401" localSheetId="17">'[5]Input SCA'!$B$121:$I$156</definedName>
    <definedName name="CALAREVQ401" localSheetId="1">'[5]Input SCA'!$B$121:$I$156</definedName>
    <definedName name="CALAREVQ401">'[6]Input SCA'!$B$121:$I$156</definedName>
    <definedName name="CALAREVQ402" localSheetId="14">'[5]Input SCA'!$B$276:$I$311</definedName>
    <definedName name="CALAREVQ402" localSheetId="12">'[5]Input SCA'!$B$276:$I$311</definedName>
    <definedName name="CALAREVQ402" localSheetId="11">'[5]Input SCA'!$B$276:$I$311</definedName>
    <definedName name="CALAREVQ402" localSheetId="16">'[5]Input SCA'!$B$276:$I$311</definedName>
    <definedName name="CALAREVQ402" localSheetId="15">'[5]Input SCA'!$B$276:$I$311</definedName>
    <definedName name="CALAREVQ402" localSheetId="7">'[5]Input SCA'!$B$276:$I$311</definedName>
    <definedName name="CALAREVQ402" localSheetId="6">'[5]Input SCA'!$B$276:$I$311</definedName>
    <definedName name="CALAREVQ402" localSheetId="5">'[5]Input SCA'!$B$276:$I$311</definedName>
    <definedName name="CALAREVQ402" localSheetId="9">'[5]Input SCA'!$B$276:$I$311</definedName>
    <definedName name="CALAREVQ402" localSheetId="8">'[5]Input SCA'!$B$276:$I$311</definedName>
    <definedName name="CALAREVQ402" localSheetId="18">'[5]Input SCA'!$B$276:$I$311</definedName>
    <definedName name="CALAREVQ402" localSheetId="17">'[5]Input SCA'!$B$276:$I$311</definedName>
    <definedName name="CALAREVQ402" localSheetId="1">'[5]Input SCA'!$B$276:$I$311</definedName>
    <definedName name="CALAREVQ402">'[6]Input SCA'!$B$276:$I$311</definedName>
    <definedName name="CALAREVQ403" localSheetId="14">'[5]Input SCA'!$B$433:$I$468</definedName>
    <definedName name="CALAREVQ403" localSheetId="12">'[5]Input SCA'!$B$433:$I$468</definedName>
    <definedName name="CALAREVQ403" localSheetId="11">'[5]Input SCA'!$B$433:$I$468</definedName>
    <definedName name="CALAREVQ403" localSheetId="16">'[5]Input SCA'!$B$433:$I$468</definedName>
    <definedName name="CALAREVQ403" localSheetId="15">'[5]Input SCA'!$B$433:$I$468</definedName>
    <definedName name="CALAREVQ403" localSheetId="7">'[5]Input SCA'!$B$433:$I$468</definedName>
    <definedName name="CALAREVQ403" localSheetId="6">'[5]Input SCA'!$B$433:$I$468</definedName>
    <definedName name="CALAREVQ403" localSheetId="5">'[5]Input SCA'!$B$433:$I$468</definedName>
    <definedName name="CALAREVQ403" localSheetId="9">'[5]Input SCA'!$B$433:$I$468</definedName>
    <definedName name="CALAREVQ403" localSheetId="8">'[5]Input SCA'!$B$433:$I$468</definedName>
    <definedName name="CALAREVQ403" localSheetId="18">'[5]Input SCA'!$B$433:$I$468</definedName>
    <definedName name="CALAREVQ403" localSheetId="17">'[5]Input SCA'!$B$433:$I$468</definedName>
    <definedName name="CALAREVQ403" localSheetId="1">'[5]Input SCA'!$B$433:$I$468</definedName>
    <definedName name="CALAREVQ403">'[6]Input SCA'!$B$433:$I$468</definedName>
    <definedName name="CALAREVQ404" localSheetId="14">'[5]Input SCA'!$B$589:$I$624</definedName>
    <definedName name="CALAREVQ404" localSheetId="12">'[5]Input SCA'!$B$589:$I$624</definedName>
    <definedName name="CALAREVQ404" localSheetId="11">'[5]Input SCA'!$B$589:$I$624</definedName>
    <definedName name="CALAREVQ404" localSheetId="16">'[5]Input SCA'!$B$589:$I$624</definedName>
    <definedName name="CALAREVQ404" localSheetId="15">'[5]Input SCA'!$B$589:$I$624</definedName>
    <definedName name="CALAREVQ404" localSheetId="7">'[5]Input SCA'!$B$589:$I$624</definedName>
    <definedName name="CALAREVQ404" localSheetId="6">'[5]Input SCA'!$B$589:$I$624</definedName>
    <definedName name="CALAREVQ404" localSheetId="5">'[5]Input SCA'!$B$589:$I$624</definedName>
    <definedName name="CALAREVQ404" localSheetId="9">'[5]Input SCA'!$B$589:$I$624</definedName>
    <definedName name="CALAREVQ404" localSheetId="8">'[5]Input SCA'!$B$589:$I$624</definedName>
    <definedName name="CALAREVQ404" localSheetId="18">'[5]Input SCA'!$B$589:$I$624</definedName>
    <definedName name="CALAREVQ404" localSheetId="17">'[5]Input SCA'!$B$589:$I$624</definedName>
    <definedName name="CALAREVQ404" localSheetId="1">'[5]Input SCA'!$B$589:$I$624</definedName>
    <definedName name="CALAREVQ404">'[6]Input SCA'!$B$589:$I$624</definedName>
    <definedName name="CALAREVQ405" localSheetId="14">'[5]Input SCA'!$B$745:$I$780</definedName>
    <definedName name="CALAREVQ405" localSheetId="12">'[5]Input SCA'!$B$745:$I$780</definedName>
    <definedName name="CALAREVQ405" localSheetId="11">'[5]Input SCA'!$B$745:$I$780</definedName>
    <definedName name="CALAREVQ405" localSheetId="16">'[5]Input SCA'!$B$745:$I$780</definedName>
    <definedName name="CALAREVQ405" localSheetId="15">'[5]Input SCA'!$B$745:$I$780</definedName>
    <definedName name="CALAREVQ405" localSheetId="7">'[5]Input SCA'!$B$745:$I$780</definedName>
    <definedName name="CALAREVQ405" localSheetId="6">'[5]Input SCA'!$B$745:$I$780</definedName>
    <definedName name="CALAREVQ405" localSheetId="5">'[5]Input SCA'!$B$745:$I$780</definedName>
    <definedName name="CALAREVQ405" localSheetId="9">'[5]Input SCA'!$B$745:$I$780</definedName>
    <definedName name="CALAREVQ405" localSheetId="8">'[5]Input SCA'!$B$745:$I$780</definedName>
    <definedName name="CALAREVQ405" localSheetId="18">'[5]Input SCA'!$B$745:$I$780</definedName>
    <definedName name="CALAREVQ405" localSheetId="17">'[5]Input SCA'!$B$745:$I$780</definedName>
    <definedName name="CALAREVQ405" localSheetId="1">'[5]Input SCA'!$B$745:$I$780</definedName>
    <definedName name="CALAREVQ405">'[6]Input SCA'!$B$745:$I$780</definedName>
    <definedName name="CALAREVQ406" localSheetId="14">'[5]Input SCA'!$B$901:$I$936</definedName>
    <definedName name="CALAREVQ406" localSheetId="12">'[5]Input SCA'!$B$901:$I$936</definedName>
    <definedName name="CALAREVQ406" localSheetId="11">'[5]Input SCA'!$B$901:$I$936</definedName>
    <definedName name="CALAREVQ406" localSheetId="16">'[5]Input SCA'!$B$901:$I$936</definedName>
    <definedName name="CALAREVQ406" localSheetId="15">'[5]Input SCA'!$B$901:$I$936</definedName>
    <definedName name="CALAREVQ406" localSheetId="7">'[5]Input SCA'!$B$901:$I$936</definedName>
    <definedName name="CALAREVQ406" localSheetId="6">'[5]Input SCA'!$B$901:$I$936</definedName>
    <definedName name="CALAREVQ406" localSheetId="5">'[5]Input SCA'!$B$901:$I$936</definedName>
    <definedName name="CALAREVQ406" localSheetId="9">'[5]Input SCA'!$B$901:$I$936</definedName>
    <definedName name="CALAREVQ406" localSheetId="8">'[5]Input SCA'!$B$901:$I$936</definedName>
    <definedName name="CALAREVQ406" localSheetId="18">'[5]Input SCA'!$B$901:$I$936</definedName>
    <definedName name="CALAREVQ406" localSheetId="17">'[5]Input SCA'!$B$901:$I$936</definedName>
    <definedName name="CALAREVQ406" localSheetId="1">'[5]Input SCA'!$B$901:$I$936</definedName>
    <definedName name="CALAREVQ406">'[6]Input SCA'!$B$901:$I$936</definedName>
    <definedName name="CALAREVQ407" localSheetId="14">'[5]Input SCA'!$B$1057:$I$1092</definedName>
    <definedName name="CALAREVQ407" localSheetId="12">'[5]Input SCA'!$B$1057:$I$1092</definedName>
    <definedName name="CALAREVQ407" localSheetId="11">'[5]Input SCA'!$B$1057:$I$1092</definedName>
    <definedName name="CALAREVQ407" localSheetId="16">'[5]Input SCA'!$B$1057:$I$1092</definedName>
    <definedName name="CALAREVQ407" localSheetId="15">'[5]Input SCA'!$B$1057:$I$1092</definedName>
    <definedName name="CALAREVQ407" localSheetId="7">'[5]Input SCA'!$B$1057:$I$1092</definedName>
    <definedName name="CALAREVQ407" localSheetId="6">'[5]Input SCA'!$B$1057:$I$1092</definedName>
    <definedName name="CALAREVQ407" localSheetId="5">'[5]Input SCA'!$B$1057:$I$1092</definedName>
    <definedName name="CALAREVQ407" localSheetId="9">'[5]Input SCA'!$B$1057:$I$1092</definedName>
    <definedName name="CALAREVQ407" localSheetId="8">'[5]Input SCA'!$B$1057:$I$1092</definedName>
    <definedName name="CALAREVQ407" localSheetId="18">'[5]Input SCA'!$B$1057:$I$1092</definedName>
    <definedName name="CALAREVQ407" localSheetId="17">'[5]Input SCA'!$B$1057:$I$1092</definedName>
    <definedName name="CALAREVQ407" localSheetId="1">'[5]Input SCA'!$B$1057:$I$1092</definedName>
    <definedName name="CALAREVQ407">'[6]Input SCA'!$B$1057:$I$1092</definedName>
    <definedName name="CALAREVQ408" localSheetId="14">'[5]Input SCA'!$B$1213:$I$1248</definedName>
    <definedName name="CALAREVQ408" localSheetId="12">'[5]Input SCA'!$B$1213:$I$1248</definedName>
    <definedName name="CALAREVQ408" localSheetId="11">'[5]Input SCA'!$B$1213:$I$1248</definedName>
    <definedName name="CALAREVQ408" localSheetId="16">'[5]Input SCA'!$B$1213:$I$1248</definedName>
    <definedName name="CALAREVQ408" localSheetId="15">'[5]Input SCA'!$B$1213:$I$1248</definedName>
    <definedName name="CALAREVQ408" localSheetId="7">'[5]Input SCA'!$B$1213:$I$1248</definedName>
    <definedName name="CALAREVQ408" localSheetId="6">'[5]Input SCA'!$B$1213:$I$1248</definedName>
    <definedName name="CALAREVQ408" localSheetId="5">'[5]Input SCA'!$B$1213:$I$1248</definedName>
    <definedName name="CALAREVQ408" localSheetId="9">'[5]Input SCA'!$B$1213:$I$1248</definedName>
    <definedName name="CALAREVQ408" localSheetId="8">'[5]Input SCA'!$B$1213:$I$1248</definedName>
    <definedName name="CALAREVQ408" localSheetId="18">'[5]Input SCA'!$B$1213:$I$1248</definedName>
    <definedName name="CALAREVQ408" localSheetId="17">'[5]Input SCA'!$B$1213:$I$1248</definedName>
    <definedName name="CALAREVQ408" localSheetId="1">'[5]Input SCA'!$B$1213:$I$1248</definedName>
    <definedName name="CALAREVQ408">'[6]Input SCA'!$B$1213:$I$1248</definedName>
    <definedName name="CALAREVQ409" localSheetId="14">'[5]Input SCA'!$B$1369:$I$1404</definedName>
    <definedName name="CALAREVQ409" localSheetId="12">'[5]Input SCA'!$B$1369:$I$1404</definedName>
    <definedName name="CALAREVQ409" localSheetId="11">'[5]Input SCA'!$B$1369:$I$1404</definedName>
    <definedName name="CALAREVQ409" localSheetId="16">'[5]Input SCA'!$B$1369:$I$1404</definedName>
    <definedName name="CALAREVQ409" localSheetId="15">'[5]Input SCA'!$B$1369:$I$1404</definedName>
    <definedName name="CALAREVQ409" localSheetId="7">'[5]Input SCA'!$B$1369:$I$1404</definedName>
    <definedName name="CALAREVQ409" localSheetId="6">'[5]Input SCA'!$B$1369:$I$1404</definedName>
    <definedName name="CALAREVQ409" localSheetId="5">'[5]Input SCA'!$B$1369:$I$1404</definedName>
    <definedName name="CALAREVQ409" localSheetId="9">'[5]Input SCA'!$B$1369:$I$1404</definedName>
    <definedName name="CALAREVQ409" localSheetId="8">'[5]Input SCA'!$B$1369:$I$1404</definedName>
    <definedName name="CALAREVQ409" localSheetId="18">'[5]Input SCA'!$B$1369:$I$1404</definedName>
    <definedName name="CALAREVQ409" localSheetId="17">'[5]Input SCA'!$B$1369:$I$1404</definedName>
    <definedName name="CALAREVQ409" localSheetId="1">'[5]Input SCA'!$B$1369:$I$1404</definedName>
    <definedName name="CALAREVQ409">'[6]Input SCA'!$B$1369:$I$1404</definedName>
    <definedName name="CALAUNITQ101" localSheetId="14">'[5]Input SCA'!$K$7:$R$42</definedName>
    <definedName name="CALAUNITQ101" localSheetId="12">'[5]Input SCA'!$K$7:$R$42</definedName>
    <definedName name="CALAUNITQ101" localSheetId="11">'[5]Input SCA'!$K$7:$R$42</definedName>
    <definedName name="CALAUNITQ101" localSheetId="16">'[5]Input SCA'!$K$7:$R$42</definedName>
    <definedName name="CALAUNITQ101" localSheetId="15">'[5]Input SCA'!$K$7:$R$42</definedName>
    <definedName name="CALAUNITQ101" localSheetId="7">'[5]Input SCA'!$K$7:$R$42</definedName>
    <definedName name="CALAUNITQ101" localSheetId="6">'[5]Input SCA'!$K$7:$R$42</definedName>
    <definedName name="CALAUNITQ101" localSheetId="5">'[5]Input SCA'!$K$7:$R$42</definedName>
    <definedName name="CALAUNITQ101" localSheetId="9">'[5]Input SCA'!$K$7:$R$42</definedName>
    <definedName name="CALAUNITQ101" localSheetId="8">'[5]Input SCA'!$K$7:$R$42</definedName>
    <definedName name="CALAUNITQ101" localSheetId="18">'[5]Input SCA'!$K$7:$R$42</definedName>
    <definedName name="CALAUNITQ101" localSheetId="17">'[5]Input SCA'!$K$7:$R$42</definedName>
    <definedName name="CALAUNITQ101" localSheetId="1">'[5]Input SCA'!$K$7:$R$42</definedName>
    <definedName name="CALAUNITQ101">'[6]Input SCA'!$K$7:$R$42</definedName>
    <definedName name="CALAUNITQ102" localSheetId="14">'[5]Input SCA'!$K$159:$R$194</definedName>
    <definedName name="CALAUNITQ102" localSheetId="12">'[5]Input SCA'!$K$159:$R$194</definedName>
    <definedName name="CALAUNITQ102" localSheetId="11">'[5]Input SCA'!$K$159:$R$194</definedName>
    <definedName name="CALAUNITQ102" localSheetId="16">'[5]Input SCA'!$K$159:$R$194</definedName>
    <definedName name="CALAUNITQ102" localSheetId="15">'[5]Input SCA'!$K$159:$R$194</definedName>
    <definedName name="CALAUNITQ102" localSheetId="7">'[5]Input SCA'!$K$159:$R$194</definedName>
    <definedName name="CALAUNITQ102" localSheetId="6">'[5]Input SCA'!$K$159:$R$194</definedName>
    <definedName name="CALAUNITQ102" localSheetId="5">'[5]Input SCA'!$K$159:$R$194</definedName>
    <definedName name="CALAUNITQ102" localSheetId="9">'[5]Input SCA'!$K$159:$R$194</definedName>
    <definedName name="CALAUNITQ102" localSheetId="8">'[5]Input SCA'!$K$159:$R$194</definedName>
    <definedName name="CALAUNITQ102" localSheetId="18">'[5]Input SCA'!$K$159:$R$194</definedName>
    <definedName name="CALAUNITQ102" localSheetId="17">'[5]Input SCA'!$K$159:$R$194</definedName>
    <definedName name="CALAUNITQ102" localSheetId="1">'[5]Input SCA'!$K$159:$R$194</definedName>
    <definedName name="CALAUNITQ102">'[6]Input SCA'!$K$159:$R$194</definedName>
    <definedName name="CALAUNITQ103" localSheetId="14">'[5]Input SCA'!$K$316:$R$351</definedName>
    <definedName name="CALAUNITQ103" localSheetId="12">'[5]Input SCA'!$K$316:$R$351</definedName>
    <definedName name="CALAUNITQ103" localSheetId="11">'[5]Input SCA'!$K$316:$R$351</definedName>
    <definedName name="CALAUNITQ103" localSheetId="16">'[5]Input SCA'!$K$316:$R$351</definedName>
    <definedName name="CALAUNITQ103" localSheetId="15">'[5]Input SCA'!$K$316:$R$351</definedName>
    <definedName name="CALAUNITQ103" localSheetId="7">'[5]Input SCA'!$K$316:$R$351</definedName>
    <definedName name="CALAUNITQ103" localSheetId="6">'[5]Input SCA'!$K$316:$R$351</definedName>
    <definedName name="CALAUNITQ103" localSheetId="5">'[5]Input SCA'!$K$316:$R$351</definedName>
    <definedName name="CALAUNITQ103" localSheetId="9">'[5]Input SCA'!$K$316:$R$351</definedName>
    <definedName name="CALAUNITQ103" localSheetId="8">'[5]Input SCA'!$K$316:$R$351</definedName>
    <definedName name="CALAUNITQ103" localSheetId="18">'[5]Input SCA'!$K$316:$R$351</definedName>
    <definedName name="CALAUNITQ103" localSheetId="17">'[5]Input SCA'!$K$316:$R$351</definedName>
    <definedName name="CALAUNITQ103" localSheetId="1">'[5]Input SCA'!$K$316:$R$351</definedName>
    <definedName name="CALAUNITQ103">'[6]Input SCA'!$K$316:$R$351</definedName>
    <definedName name="CALAUNITQ104" localSheetId="14">'[5]Input SCA'!$K$472:$R$507</definedName>
    <definedName name="CALAUNITQ104" localSheetId="12">'[5]Input SCA'!$K$472:$R$507</definedName>
    <definedName name="CALAUNITQ104" localSheetId="11">'[5]Input SCA'!$K$472:$R$507</definedName>
    <definedName name="CALAUNITQ104" localSheetId="16">'[5]Input SCA'!$K$472:$R$507</definedName>
    <definedName name="CALAUNITQ104" localSheetId="15">'[5]Input SCA'!$K$472:$R$507</definedName>
    <definedName name="CALAUNITQ104" localSheetId="7">'[5]Input SCA'!$K$472:$R$507</definedName>
    <definedName name="CALAUNITQ104" localSheetId="6">'[5]Input SCA'!$K$472:$R$507</definedName>
    <definedName name="CALAUNITQ104" localSheetId="5">'[5]Input SCA'!$K$472:$R$507</definedName>
    <definedName name="CALAUNITQ104" localSheetId="9">'[5]Input SCA'!$K$472:$R$507</definedName>
    <definedName name="CALAUNITQ104" localSheetId="8">'[5]Input SCA'!$K$472:$R$507</definedName>
    <definedName name="CALAUNITQ104" localSheetId="18">'[5]Input SCA'!$K$472:$R$507</definedName>
    <definedName name="CALAUNITQ104" localSheetId="17">'[5]Input SCA'!$K$472:$R$507</definedName>
    <definedName name="CALAUNITQ104" localSheetId="1">'[5]Input SCA'!$K$472:$R$507</definedName>
    <definedName name="CALAUNITQ104">'[6]Input SCA'!$K$472:$R$507</definedName>
    <definedName name="CALAUNITQ105" localSheetId="14">'[5]Input SCA'!$K$628:$R$663</definedName>
    <definedName name="CALAUNITQ105" localSheetId="12">'[5]Input SCA'!$K$628:$R$663</definedName>
    <definedName name="CALAUNITQ105" localSheetId="11">'[5]Input SCA'!$K$628:$R$663</definedName>
    <definedName name="CALAUNITQ105" localSheetId="16">'[5]Input SCA'!$K$628:$R$663</definedName>
    <definedName name="CALAUNITQ105" localSheetId="15">'[5]Input SCA'!$K$628:$R$663</definedName>
    <definedName name="CALAUNITQ105" localSheetId="7">'[5]Input SCA'!$K$628:$R$663</definedName>
    <definedName name="CALAUNITQ105" localSheetId="6">'[5]Input SCA'!$K$628:$R$663</definedName>
    <definedName name="CALAUNITQ105" localSheetId="5">'[5]Input SCA'!$K$628:$R$663</definedName>
    <definedName name="CALAUNITQ105" localSheetId="9">'[5]Input SCA'!$K$628:$R$663</definedName>
    <definedName name="CALAUNITQ105" localSheetId="8">'[5]Input SCA'!$K$628:$R$663</definedName>
    <definedName name="CALAUNITQ105" localSheetId="18">'[5]Input SCA'!$K$628:$R$663</definedName>
    <definedName name="CALAUNITQ105" localSheetId="17">'[5]Input SCA'!$K$628:$R$663</definedName>
    <definedName name="CALAUNITQ105" localSheetId="1">'[5]Input SCA'!$K$628:$R$663</definedName>
    <definedName name="CALAUNITQ105">'[6]Input SCA'!$K$628:$R$663</definedName>
    <definedName name="CALAUNITQ106" localSheetId="14">'[5]Input SCA'!$K$784:$R$819</definedName>
    <definedName name="CALAUNITQ106" localSheetId="12">'[5]Input SCA'!$K$784:$R$819</definedName>
    <definedName name="CALAUNITQ106" localSheetId="11">'[5]Input SCA'!$K$784:$R$819</definedName>
    <definedName name="CALAUNITQ106" localSheetId="16">'[5]Input SCA'!$K$784:$R$819</definedName>
    <definedName name="CALAUNITQ106" localSheetId="15">'[5]Input SCA'!$K$784:$R$819</definedName>
    <definedName name="CALAUNITQ106" localSheetId="7">'[5]Input SCA'!$K$784:$R$819</definedName>
    <definedName name="CALAUNITQ106" localSheetId="6">'[5]Input SCA'!$K$784:$R$819</definedName>
    <definedName name="CALAUNITQ106" localSheetId="5">'[5]Input SCA'!$K$784:$R$819</definedName>
    <definedName name="CALAUNITQ106" localSheetId="9">'[5]Input SCA'!$K$784:$R$819</definedName>
    <definedName name="CALAUNITQ106" localSheetId="8">'[5]Input SCA'!$K$784:$R$819</definedName>
    <definedName name="CALAUNITQ106" localSheetId="18">'[5]Input SCA'!$K$784:$R$819</definedName>
    <definedName name="CALAUNITQ106" localSheetId="17">'[5]Input SCA'!$K$784:$R$819</definedName>
    <definedName name="CALAUNITQ106" localSheetId="1">'[5]Input SCA'!$K$784:$R$819</definedName>
    <definedName name="CALAUNITQ106">'[6]Input SCA'!$K$784:$R$819</definedName>
    <definedName name="CALAUNITQ107" localSheetId="14">'[5]Input SCA'!$K$940:$R$975</definedName>
    <definedName name="CALAUNITQ107" localSheetId="12">'[5]Input SCA'!$K$940:$R$975</definedName>
    <definedName name="CALAUNITQ107" localSheetId="11">'[5]Input SCA'!$K$940:$R$975</definedName>
    <definedName name="CALAUNITQ107" localSheetId="16">'[5]Input SCA'!$K$940:$R$975</definedName>
    <definedName name="CALAUNITQ107" localSheetId="15">'[5]Input SCA'!$K$940:$R$975</definedName>
    <definedName name="CALAUNITQ107" localSheetId="7">'[5]Input SCA'!$K$940:$R$975</definedName>
    <definedName name="CALAUNITQ107" localSheetId="6">'[5]Input SCA'!$K$940:$R$975</definedName>
    <definedName name="CALAUNITQ107" localSheetId="5">'[5]Input SCA'!$K$940:$R$975</definedName>
    <definedName name="CALAUNITQ107" localSheetId="9">'[5]Input SCA'!$K$940:$R$975</definedName>
    <definedName name="CALAUNITQ107" localSheetId="8">'[5]Input SCA'!$K$940:$R$975</definedName>
    <definedName name="CALAUNITQ107" localSheetId="18">'[5]Input SCA'!$K$940:$R$975</definedName>
    <definedName name="CALAUNITQ107" localSheetId="17">'[5]Input SCA'!$K$940:$R$975</definedName>
    <definedName name="CALAUNITQ107" localSheetId="1">'[5]Input SCA'!$K$940:$R$975</definedName>
    <definedName name="CALAUNITQ107">'[6]Input SCA'!$K$940:$R$975</definedName>
    <definedName name="CALAUNITQ108" localSheetId="14">'[5]Input SCA'!$K$1096:$R$1131</definedName>
    <definedName name="CALAUNITQ108" localSheetId="12">'[5]Input SCA'!$K$1096:$R$1131</definedName>
    <definedName name="CALAUNITQ108" localSheetId="11">'[5]Input SCA'!$K$1096:$R$1131</definedName>
    <definedName name="CALAUNITQ108" localSheetId="16">'[5]Input SCA'!$K$1096:$R$1131</definedName>
    <definedName name="CALAUNITQ108" localSheetId="15">'[5]Input SCA'!$K$1096:$R$1131</definedName>
    <definedName name="CALAUNITQ108" localSheetId="7">'[5]Input SCA'!$K$1096:$R$1131</definedName>
    <definedName name="CALAUNITQ108" localSheetId="6">'[5]Input SCA'!$K$1096:$R$1131</definedName>
    <definedName name="CALAUNITQ108" localSheetId="5">'[5]Input SCA'!$K$1096:$R$1131</definedName>
    <definedName name="CALAUNITQ108" localSheetId="9">'[5]Input SCA'!$K$1096:$R$1131</definedName>
    <definedName name="CALAUNITQ108" localSheetId="8">'[5]Input SCA'!$K$1096:$R$1131</definedName>
    <definedName name="CALAUNITQ108" localSheetId="18">'[5]Input SCA'!$K$1096:$R$1131</definedName>
    <definedName name="CALAUNITQ108" localSheetId="17">'[5]Input SCA'!$K$1096:$R$1131</definedName>
    <definedName name="CALAUNITQ108" localSheetId="1">'[5]Input SCA'!$K$1096:$R$1131</definedName>
    <definedName name="CALAUNITQ108">'[6]Input SCA'!$K$1096:$R$1131</definedName>
    <definedName name="CALAUNITQ109" localSheetId="14">'[5]Input SCA'!$K$1252:$R$1287</definedName>
    <definedName name="CALAUNITQ109" localSheetId="12">'[5]Input SCA'!$K$1252:$R$1287</definedName>
    <definedName name="CALAUNITQ109" localSheetId="11">'[5]Input SCA'!$K$1252:$R$1287</definedName>
    <definedName name="CALAUNITQ109" localSheetId="16">'[5]Input SCA'!$K$1252:$R$1287</definedName>
    <definedName name="CALAUNITQ109" localSheetId="15">'[5]Input SCA'!$K$1252:$R$1287</definedName>
    <definedName name="CALAUNITQ109" localSheetId="7">'[5]Input SCA'!$K$1252:$R$1287</definedName>
    <definedName name="CALAUNITQ109" localSheetId="6">'[5]Input SCA'!$K$1252:$R$1287</definedName>
    <definedName name="CALAUNITQ109" localSheetId="5">'[5]Input SCA'!$K$1252:$R$1287</definedName>
    <definedName name="CALAUNITQ109" localSheetId="9">'[5]Input SCA'!$K$1252:$R$1287</definedName>
    <definedName name="CALAUNITQ109" localSheetId="8">'[5]Input SCA'!$K$1252:$R$1287</definedName>
    <definedName name="CALAUNITQ109" localSheetId="18">'[5]Input SCA'!$K$1252:$R$1287</definedName>
    <definedName name="CALAUNITQ109" localSheetId="17">'[5]Input SCA'!$K$1252:$R$1287</definedName>
    <definedName name="CALAUNITQ109" localSheetId="1">'[5]Input SCA'!$K$1252:$R$1287</definedName>
    <definedName name="CALAUNITQ109">'[6]Input SCA'!$K$1252:$R$1287</definedName>
    <definedName name="CALAUNITQ201" localSheetId="14">'[5]Input SCA'!$K$45:$R$80</definedName>
    <definedName name="CALAUNITQ201" localSheetId="12">'[5]Input SCA'!$K$45:$R$80</definedName>
    <definedName name="CALAUNITQ201" localSheetId="11">'[5]Input SCA'!$K$45:$R$80</definedName>
    <definedName name="CALAUNITQ201" localSheetId="16">'[5]Input SCA'!$K$45:$R$80</definedName>
    <definedName name="CALAUNITQ201" localSheetId="15">'[5]Input SCA'!$K$45:$R$80</definedName>
    <definedName name="CALAUNITQ201" localSheetId="7">'[5]Input SCA'!$K$45:$R$80</definedName>
    <definedName name="CALAUNITQ201" localSheetId="6">'[5]Input SCA'!$K$45:$R$80</definedName>
    <definedName name="CALAUNITQ201" localSheetId="5">'[5]Input SCA'!$K$45:$R$80</definedName>
    <definedName name="CALAUNITQ201" localSheetId="9">'[5]Input SCA'!$K$45:$R$80</definedName>
    <definedName name="CALAUNITQ201" localSheetId="8">'[5]Input SCA'!$K$45:$R$80</definedName>
    <definedName name="CALAUNITQ201" localSheetId="18">'[5]Input SCA'!$K$45:$R$80</definedName>
    <definedName name="CALAUNITQ201" localSheetId="17">'[5]Input SCA'!$K$45:$R$80</definedName>
    <definedName name="CALAUNITQ201" localSheetId="1">'[5]Input SCA'!$K$45:$R$80</definedName>
    <definedName name="CALAUNITQ201">'[6]Input SCA'!$K$45:$R$80</definedName>
    <definedName name="CALAUNITQ202" localSheetId="14">'[5]Input SCA'!$K$198:$R$233</definedName>
    <definedName name="CALAUNITQ202" localSheetId="12">'[5]Input SCA'!$K$198:$R$233</definedName>
    <definedName name="CALAUNITQ202" localSheetId="11">'[5]Input SCA'!$K$198:$R$233</definedName>
    <definedName name="CALAUNITQ202" localSheetId="16">'[5]Input SCA'!$K$198:$R$233</definedName>
    <definedName name="CALAUNITQ202" localSheetId="15">'[5]Input SCA'!$K$198:$R$233</definedName>
    <definedName name="CALAUNITQ202" localSheetId="7">'[5]Input SCA'!$K$198:$R$233</definedName>
    <definedName name="CALAUNITQ202" localSheetId="6">'[5]Input SCA'!$K$198:$R$233</definedName>
    <definedName name="CALAUNITQ202" localSheetId="5">'[5]Input SCA'!$K$198:$R$233</definedName>
    <definedName name="CALAUNITQ202" localSheetId="9">'[5]Input SCA'!$K$198:$R$233</definedName>
    <definedName name="CALAUNITQ202" localSheetId="8">'[5]Input SCA'!$K$198:$R$233</definedName>
    <definedName name="CALAUNITQ202" localSheetId="18">'[5]Input SCA'!$K$198:$R$233</definedName>
    <definedName name="CALAUNITQ202" localSheetId="17">'[5]Input SCA'!$K$198:$R$233</definedName>
    <definedName name="CALAUNITQ202" localSheetId="1">'[5]Input SCA'!$K$198:$R$233</definedName>
    <definedName name="CALAUNITQ202">'[6]Input SCA'!$K$198:$R$233</definedName>
    <definedName name="CALAUNITQ203" localSheetId="14">'[5]Input SCA'!$K$355:$R$390</definedName>
    <definedName name="CALAUNITQ203" localSheetId="12">'[5]Input SCA'!$K$355:$R$390</definedName>
    <definedName name="CALAUNITQ203" localSheetId="11">'[5]Input SCA'!$K$355:$R$390</definedName>
    <definedName name="CALAUNITQ203" localSheetId="16">'[5]Input SCA'!$K$355:$R$390</definedName>
    <definedName name="CALAUNITQ203" localSheetId="15">'[5]Input SCA'!$K$355:$R$390</definedName>
    <definedName name="CALAUNITQ203" localSheetId="7">'[5]Input SCA'!$K$355:$R$390</definedName>
    <definedName name="CALAUNITQ203" localSheetId="6">'[5]Input SCA'!$K$355:$R$390</definedName>
    <definedName name="CALAUNITQ203" localSheetId="5">'[5]Input SCA'!$K$355:$R$390</definedName>
    <definedName name="CALAUNITQ203" localSheetId="9">'[5]Input SCA'!$K$355:$R$390</definedName>
    <definedName name="CALAUNITQ203" localSheetId="8">'[5]Input SCA'!$K$355:$R$390</definedName>
    <definedName name="CALAUNITQ203" localSheetId="18">'[5]Input SCA'!$K$355:$R$390</definedName>
    <definedName name="CALAUNITQ203" localSheetId="17">'[5]Input SCA'!$K$355:$R$390</definedName>
    <definedName name="CALAUNITQ203" localSheetId="1">'[5]Input SCA'!$K$355:$R$390</definedName>
    <definedName name="CALAUNITQ203">'[6]Input SCA'!$K$355:$R$390</definedName>
    <definedName name="CALAUNITQ204" localSheetId="14">'[5]Input SCA'!$K$511:$R$546</definedName>
    <definedName name="CALAUNITQ204" localSheetId="12">'[5]Input SCA'!$K$511:$R$546</definedName>
    <definedName name="CALAUNITQ204" localSheetId="11">'[5]Input SCA'!$K$511:$R$546</definedName>
    <definedName name="CALAUNITQ204" localSheetId="16">'[5]Input SCA'!$K$511:$R$546</definedName>
    <definedName name="CALAUNITQ204" localSheetId="15">'[5]Input SCA'!$K$511:$R$546</definedName>
    <definedName name="CALAUNITQ204" localSheetId="7">'[5]Input SCA'!$K$511:$R$546</definedName>
    <definedName name="CALAUNITQ204" localSheetId="6">'[5]Input SCA'!$K$511:$R$546</definedName>
    <definedName name="CALAUNITQ204" localSheetId="5">'[5]Input SCA'!$K$511:$R$546</definedName>
    <definedName name="CALAUNITQ204" localSheetId="9">'[5]Input SCA'!$K$511:$R$546</definedName>
    <definedName name="CALAUNITQ204" localSheetId="8">'[5]Input SCA'!$K$511:$R$546</definedName>
    <definedName name="CALAUNITQ204" localSheetId="18">'[5]Input SCA'!$K$511:$R$546</definedName>
    <definedName name="CALAUNITQ204" localSheetId="17">'[5]Input SCA'!$K$511:$R$546</definedName>
    <definedName name="CALAUNITQ204" localSheetId="1">'[5]Input SCA'!$K$511:$R$546</definedName>
    <definedName name="CALAUNITQ204">'[6]Input SCA'!$K$511:$R$546</definedName>
    <definedName name="CALAUNITQ205" localSheetId="14">'[5]Input SCA'!$K$667:$R$702</definedName>
    <definedName name="CALAUNITQ205" localSheetId="12">'[5]Input SCA'!$K$667:$R$702</definedName>
    <definedName name="CALAUNITQ205" localSheetId="11">'[5]Input SCA'!$K$667:$R$702</definedName>
    <definedName name="CALAUNITQ205" localSheetId="16">'[5]Input SCA'!$K$667:$R$702</definedName>
    <definedName name="CALAUNITQ205" localSheetId="15">'[5]Input SCA'!$K$667:$R$702</definedName>
    <definedName name="CALAUNITQ205" localSheetId="7">'[5]Input SCA'!$K$667:$R$702</definedName>
    <definedName name="CALAUNITQ205" localSheetId="6">'[5]Input SCA'!$K$667:$R$702</definedName>
    <definedName name="CALAUNITQ205" localSheetId="5">'[5]Input SCA'!$K$667:$R$702</definedName>
    <definedName name="CALAUNITQ205" localSheetId="9">'[5]Input SCA'!$K$667:$R$702</definedName>
    <definedName name="CALAUNITQ205" localSheetId="8">'[5]Input SCA'!$K$667:$R$702</definedName>
    <definedName name="CALAUNITQ205" localSheetId="18">'[5]Input SCA'!$K$667:$R$702</definedName>
    <definedName name="CALAUNITQ205" localSheetId="17">'[5]Input SCA'!$K$667:$R$702</definedName>
    <definedName name="CALAUNITQ205" localSheetId="1">'[5]Input SCA'!$K$667:$R$702</definedName>
    <definedName name="CALAUNITQ205">'[6]Input SCA'!$K$667:$R$702</definedName>
    <definedName name="CALAUNITQ206" localSheetId="14">'[5]Input SCA'!$K$823:$R$858</definedName>
    <definedName name="CALAUNITQ206" localSheetId="12">'[5]Input SCA'!$K$823:$R$858</definedName>
    <definedName name="CALAUNITQ206" localSheetId="11">'[5]Input SCA'!$K$823:$R$858</definedName>
    <definedName name="CALAUNITQ206" localSheetId="16">'[5]Input SCA'!$K$823:$R$858</definedName>
    <definedName name="CALAUNITQ206" localSheetId="15">'[5]Input SCA'!$K$823:$R$858</definedName>
    <definedName name="CALAUNITQ206" localSheetId="7">'[5]Input SCA'!$K$823:$R$858</definedName>
    <definedName name="CALAUNITQ206" localSheetId="6">'[5]Input SCA'!$K$823:$R$858</definedName>
    <definedName name="CALAUNITQ206" localSheetId="5">'[5]Input SCA'!$K$823:$R$858</definedName>
    <definedName name="CALAUNITQ206" localSheetId="9">'[5]Input SCA'!$K$823:$R$858</definedName>
    <definedName name="CALAUNITQ206" localSheetId="8">'[5]Input SCA'!$K$823:$R$858</definedName>
    <definedName name="CALAUNITQ206" localSheetId="18">'[5]Input SCA'!$K$823:$R$858</definedName>
    <definedName name="CALAUNITQ206" localSheetId="17">'[5]Input SCA'!$K$823:$R$858</definedName>
    <definedName name="CALAUNITQ206" localSheetId="1">'[5]Input SCA'!$K$823:$R$858</definedName>
    <definedName name="CALAUNITQ206">'[6]Input SCA'!$K$823:$R$858</definedName>
    <definedName name="CALAUNITQ207" localSheetId="14">'[5]Input SCA'!$K$979:$R$1014</definedName>
    <definedName name="CALAUNITQ207" localSheetId="12">'[5]Input SCA'!$K$979:$R$1014</definedName>
    <definedName name="CALAUNITQ207" localSheetId="11">'[5]Input SCA'!$K$979:$R$1014</definedName>
    <definedName name="CALAUNITQ207" localSheetId="16">'[5]Input SCA'!$K$979:$R$1014</definedName>
    <definedName name="CALAUNITQ207" localSheetId="15">'[5]Input SCA'!$K$979:$R$1014</definedName>
    <definedName name="CALAUNITQ207" localSheetId="7">'[5]Input SCA'!$K$979:$R$1014</definedName>
    <definedName name="CALAUNITQ207" localSheetId="6">'[5]Input SCA'!$K$979:$R$1014</definedName>
    <definedName name="CALAUNITQ207" localSheetId="5">'[5]Input SCA'!$K$979:$R$1014</definedName>
    <definedName name="CALAUNITQ207" localSheetId="9">'[5]Input SCA'!$K$979:$R$1014</definedName>
    <definedName name="CALAUNITQ207" localSheetId="8">'[5]Input SCA'!$K$979:$R$1014</definedName>
    <definedName name="CALAUNITQ207" localSheetId="18">'[5]Input SCA'!$K$979:$R$1014</definedName>
    <definedName name="CALAUNITQ207" localSheetId="17">'[5]Input SCA'!$K$979:$R$1014</definedName>
    <definedName name="CALAUNITQ207" localSheetId="1">'[5]Input SCA'!$K$979:$R$1014</definedName>
    <definedName name="CALAUNITQ207">'[6]Input SCA'!$K$979:$R$1014</definedName>
    <definedName name="CALAUNITQ208" localSheetId="14">'[5]Input SCA'!$K$1135:$R$1170</definedName>
    <definedName name="CALAUNITQ208" localSheetId="12">'[5]Input SCA'!$K$1135:$R$1170</definedName>
    <definedName name="CALAUNITQ208" localSheetId="11">'[5]Input SCA'!$K$1135:$R$1170</definedName>
    <definedName name="CALAUNITQ208" localSheetId="16">'[5]Input SCA'!$K$1135:$R$1170</definedName>
    <definedName name="CALAUNITQ208" localSheetId="15">'[5]Input SCA'!$K$1135:$R$1170</definedName>
    <definedName name="CALAUNITQ208" localSheetId="7">'[5]Input SCA'!$K$1135:$R$1170</definedName>
    <definedName name="CALAUNITQ208" localSheetId="6">'[5]Input SCA'!$K$1135:$R$1170</definedName>
    <definedName name="CALAUNITQ208" localSheetId="5">'[5]Input SCA'!$K$1135:$R$1170</definedName>
    <definedName name="CALAUNITQ208" localSheetId="9">'[5]Input SCA'!$K$1135:$R$1170</definedName>
    <definedName name="CALAUNITQ208" localSheetId="8">'[5]Input SCA'!$K$1135:$R$1170</definedName>
    <definedName name="CALAUNITQ208" localSheetId="18">'[5]Input SCA'!$K$1135:$R$1170</definedName>
    <definedName name="CALAUNITQ208" localSheetId="17">'[5]Input SCA'!$K$1135:$R$1170</definedName>
    <definedName name="CALAUNITQ208" localSheetId="1">'[5]Input SCA'!$K$1135:$R$1170</definedName>
    <definedName name="CALAUNITQ208">'[6]Input SCA'!$K$1135:$R$1170</definedName>
    <definedName name="CALAUNITQ209" localSheetId="14">'[5]Input SCA'!$K$1291:$R$1326</definedName>
    <definedName name="CALAUNITQ209" localSheetId="12">'[5]Input SCA'!$K$1291:$R$1326</definedName>
    <definedName name="CALAUNITQ209" localSheetId="11">'[5]Input SCA'!$K$1291:$R$1326</definedName>
    <definedName name="CALAUNITQ209" localSheetId="16">'[5]Input SCA'!$K$1291:$R$1326</definedName>
    <definedName name="CALAUNITQ209" localSheetId="15">'[5]Input SCA'!$K$1291:$R$1326</definedName>
    <definedName name="CALAUNITQ209" localSheetId="7">'[5]Input SCA'!$K$1291:$R$1326</definedName>
    <definedName name="CALAUNITQ209" localSheetId="6">'[5]Input SCA'!$K$1291:$R$1326</definedName>
    <definedName name="CALAUNITQ209" localSheetId="5">'[5]Input SCA'!$K$1291:$R$1326</definedName>
    <definedName name="CALAUNITQ209" localSheetId="9">'[5]Input SCA'!$K$1291:$R$1326</definedName>
    <definedName name="CALAUNITQ209" localSheetId="8">'[5]Input SCA'!$K$1291:$R$1326</definedName>
    <definedName name="CALAUNITQ209" localSheetId="18">'[5]Input SCA'!$K$1291:$R$1326</definedName>
    <definedName name="CALAUNITQ209" localSheetId="17">'[5]Input SCA'!$K$1291:$R$1326</definedName>
    <definedName name="CALAUNITQ209" localSheetId="1">'[5]Input SCA'!$K$1291:$R$1326</definedName>
    <definedName name="CALAUNITQ209">'[6]Input SCA'!$K$1291:$R$1326</definedName>
    <definedName name="CALAUNITQ301" localSheetId="14">'[5]Input SCA'!$K$83:$R$118</definedName>
    <definedName name="CALAUNITQ301" localSheetId="12">'[5]Input SCA'!$K$83:$R$118</definedName>
    <definedName name="CALAUNITQ301" localSheetId="11">'[5]Input SCA'!$K$83:$R$118</definedName>
    <definedName name="CALAUNITQ301" localSheetId="16">'[5]Input SCA'!$K$83:$R$118</definedName>
    <definedName name="CALAUNITQ301" localSheetId="15">'[5]Input SCA'!$K$83:$R$118</definedName>
    <definedName name="CALAUNITQ301" localSheetId="7">'[5]Input SCA'!$K$83:$R$118</definedName>
    <definedName name="CALAUNITQ301" localSheetId="6">'[5]Input SCA'!$K$83:$R$118</definedName>
    <definedName name="CALAUNITQ301" localSheetId="5">'[5]Input SCA'!$K$83:$R$118</definedName>
    <definedName name="CALAUNITQ301" localSheetId="9">'[5]Input SCA'!$K$83:$R$118</definedName>
    <definedName name="CALAUNITQ301" localSheetId="8">'[5]Input SCA'!$K$83:$R$118</definedName>
    <definedName name="CALAUNITQ301" localSheetId="18">'[5]Input SCA'!$K$83:$R$118</definedName>
    <definedName name="CALAUNITQ301" localSheetId="17">'[5]Input SCA'!$K$83:$R$118</definedName>
    <definedName name="CALAUNITQ301" localSheetId="1">'[5]Input SCA'!$K$83:$R$118</definedName>
    <definedName name="CALAUNITQ301">'[6]Input SCA'!$K$83:$R$118</definedName>
    <definedName name="CALAUNITQ302" localSheetId="14">'[5]Input SCA'!$K$237:$R$272</definedName>
    <definedName name="CALAUNITQ302" localSheetId="12">'[5]Input SCA'!$K$237:$R$272</definedName>
    <definedName name="CALAUNITQ302" localSheetId="11">'[5]Input SCA'!$K$237:$R$272</definedName>
    <definedName name="CALAUNITQ302" localSheetId="16">'[5]Input SCA'!$K$237:$R$272</definedName>
    <definedName name="CALAUNITQ302" localSheetId="15">'[5]Input SCA'!$K$237:$R$272</definedName>
    <definedName name="CALAUNITQ302" localSheetId="7">'[5]Input SCA'!$K$237:$R$272</definedName>
    <definedName name="CALAUNITQ302" localSheetId="6">'[5]Input SCA'!$K$237:$R$272</definedName>
    <definedName name="CALAUNITQ302" localSheetId="5">'[5]Input SCA'!$K$237:$R$272</definedName>
    <definedName name="CALAUNITQ302" localSheetId="9">'[5]Input SCA'!$K$237:$R$272</definedName>
    <definedName name="CALAUNITQ302" localSheetId="8">'[5]Input SCA'!$K$237:$R$272</definedName>
    <definedName name="CALAUNITQ302" localSheetId="18">'[5]Input SCA'!$K$237:$R$272</definedName>
    <definedName name="CALAUNITQ302" localSheetId="17">'[5]Input SCA'!$K$237:$R$272</definedName>
    <definedName name="CALAUNITQ302" localSheetId="1">'[5]Input SCA'!$K$237:$R$272</definedName>
    <definedName name="CALAUNITQ302">'[6]Input SCA'!$K$237:$R$272</definedName>
    <definedName name="CALAUNITQ303" localSheetId="14">'[5]Input SCA'!$K$394:$R$429</definedName>
    <definedName name="CALAUNITQ303" localSheetId="12">'[5]Input SCA'!$K$394:$R$429</definedName>
    <definedName name="CALAUNITQ303" localSheetId="11">'[5]Input SCA'!$K$394:$R$429</definedName>
    <definedName name="CALAUNITQ303" localSheetId="16">'[5]Input SCA'!$K$394:$R$429</definedName>
    <definedName name="CALAUNITQ303" localSheetId="15">'[5]Input SCA'!$K$394:$R$429</definedName>
    <definedName name="CALAUNITQ303" localSheetId="7">'[5]Input SCA'!$K$394:$R$429</definedName>
    <definedName name="CALAUNITQ303" localSheetId="6">'[5]Input SCA'!$K$394:$R$429</definedName>
    <definedName name="CALAUNITQ303" localSheetId="5">'[5]Input SCA'!$K$394:$R$429</definedName>
    <definedName name="CALAUNITQ303" localSheetId="9">'[5]Input SCA'!$K$394:$R$429</definedName>
    <definedName name="CALAUNITQ303" localSheetId="8">'[5]Input SCA'!$K$394:$R$429</definedName>
    <definedName name="CALAUNITQ303" localSheetId="18">'[5]Input SCA'!$K$394:$R$429</definedName>
    <definedName name="CALAUNITQ303" localSheetId="17">'[5]Input SCA'!$K$394:$R$429</definedName>
    <definedName name="CALAUNITQ303" localSheetId="1">'[5]Input SCA'!$K$394:$R$429</definedName>
    <definedName name="CALAUNITQ303">'[6]Input SCA'!$K$394:$R$429</definedName>
    <definedName name="CALAUNITQ304" localSheetId="14">'[5]Input SCA'!$K$550:$R$585</definedName>
    <definedName name="CALAUNITQ304" localSheetId="12">'[5]Input SCA'!$K$550:$R$585</definedName>
    <definedName name="CALAUNITQ304" localSheetId="11">'[5]Input SCA'!$K$550:$R$585</definedName>
    <definedName name="CALAUNITQ304" localSheetId="16">'[5]Input SCA'!$K$550:$R$585</definedName>
    <definedName name="CALAUNITQ304" localSheetId="15">'[5]Input SCA'!$K$550:$R$585</definedName>
    <definedName name="CALAUNITQ304" localSheetId="7">'[5]Input SCA'!$K$550:$R$585</definedName>
    <definedName name="CALAUNITQ304" localSheetId="6">'[5]Input SCA'!$K$550:$R$585</definedName>
    <definedName name="CALAUNITQ304" localSheetId="5">'[5]Input SCA'!$K$550:$R$585</definedName>
    <definedName name="CALAUNITQ304" localSheetId="9">'[5]Input SCA'!$K$550:$R$585</definedName>
    <definedName name="CALAUNITQ304" localSheetId="8">'[5]Input SCA'!$K$550:$R$585</definedName>
    <definedName name="CALAUNITQ304" localSheetId="18">'[5]Input SCA'!$K$550:$R$585</definedName>
    <definedName name="CALAUNITQ304" localSheetId="17">'[5]Input SCA'!$K$550:$R$585</definedName>
    <definedName name="CALAUNITQ304" localSheetId="1">'[5]Input SCA'!$K$550:$R$585</definedName>
    <definedName name="CALAUNITQ304">'[6]Input SCA'!$K$550:$R$585</definedName>
    <definedName name="CALAUNITQ305" localSheetId="14">'[5]Input SCA'!$K$706:$R$741</definedName>
    <definedName name="CALAUNITQ305" localSheetId="12">'[5]Input SCA'!$K$706:$R$741</definedName>
    <definedName name="CALAUNITQ305" localSheetId="11">'[5]Input SCA'!$K$706:$R$741</definedName>
    <definedName name="CALAUNITQ305" localSheetId="16">'[5]Input SCA'!$K$706:$R$741</definedName>
    <definedName name="CALAUNITQ305" localSheetId="15">'[5]Input SCA'!$K$706:$R$741</definedName>
    <definedName name="CALAUNITQ305" localSheetId="7">'[5]Input SCA'!$K$706:$R$741</definedName>
    <definedName name="CALAUNITQ305" localSheetId="6">'[5]Input SCA'!$K$706:$R$741</definedName>
    <definedName name="CALAUNITQ305" localSheetId="5">'[5]Input SCA'!$K$706:$R$741</definedName>
    <definedName name="CALAUNITQ305" localSheetId="9">'[5]Input SCA'!$K$706:$R$741</definedName>
    <definedName name="CALAUNITQ305" localSheetId="8">'[5]Input SCA'!$K$706:$R$741</definedName>
    <definedName name="CALAUNITQ305" localSheetId="18">'[5]Input SCA'!$K$706:$R$741</definedName>
    <definedName name="CALAUNITQ305" localSheetId="17">'[5]Input SCA'!$K$706:$R$741</definedName>
    <definedName name="CALAUNITQ305" localSheetId="1">'[5]Input SCA'!$K$706:$R$741</definedName>
    <definedName name="CALAUNITQ305">'[6]Input SCA'!$K$706:$R$741</definedName>
    <definedName name="CALAUNITQ306" localSheetId="14">'[5]Input SCA'!$K$862:$R$897</definedName>
    <definedName name="CALAUNITQ306" localSheetId="12">'[5]Input SCA'!$K$862:$R$897</definedName>
    <definedName name="CALAUNITQ306" localSheetId="11">'[5]Input SCA'!$K$862:$R$897</definedName>
    <definedName name="CALAUNITQ306" localSheetId="16">'[5]Input SCA'!$K$862:$R$897</definedName>
    <definedName name="CALAUNITQ306" localSheetId="15">'[5]Input SCA'!$K$862:$R$897</definedName>
    <definedName name="CALAUNITQ306" localSheetId="7">'[5]Input SCA'!$K$862:$R$897</definedName>
    <definedName name="CALAUNITQ306" localSheetId="6">'[5]Input SCA'!$K$862:$R$897</definedName>
    <definedName name="CALAUNITQ306" localSheetId="5">'[5]Input SCA'!$K$862:$R$897</definedName>
    <definedName name="CALAUNITQ306" localSheetId="9">'[5]Input SCA'!$K$862:$R$897</definedName>
    <definedName name="CALAUNITQ306" localSheetId="8">'[5]Input SCA'!$K$862:$R$897</definedName>
    <definedName name="CALAUNITQ306" localSheetId="18">'[5]Input SCA'!$K$862:$R$897</definedName>
    <definedName name="CALAUNITQ306" localSheetId="17">'[5]Input SCA'!$K$862:$R$897</definedName>
    <definedName name="CALAUNITQ306" localSheetId="1">'[5]Input SCA'!$K$862:$R$897</definedName>
    <definedName name="CALAUNITQ306">'[6]Input SCA'!$K$862:$R$897</definedName>
    <definedName name="CALAUNITQ307" localSheetId="14">'[5]Input SCA'!$K$1018:$R$1053</definedName>
    <definedName name="CALAUNITQ307" localSheetId="12">'[5]Input SCA'!$K$1018:$R$1053</definedName>
    <definedName name="CALAUNITQ307" localSheetId="11">'[5]Input SCA'!$K$1018:$R$1053</definedName>
    <definedName name="CALAUNITQ307" localSheetId="16">'[5]Input SCA'!$K$1018:$R$1053</definedName>
    <definedName name="CALAUNITQ307" localSheetId="15">'[5]Input SCA'!$K$1018:$R$1053</definedName>
    <definedName name="CALAUNITQ307" localSheetId="7">'[5]Input SCA'!$K$1018:$R$1053</definedName>
    <definedName name="CALAUNITQ307" localSheetId="6">'[5]Input SCA'!$K$1018:$R$1053</definedName>
    <definedName name="CALAUNITQ307" localSheetId="5">'[5]Input SCA'!$K$1018:$R$1053</definedName>
    <definedName name="CALAUNITQ307" localSheetId="9">'[5]Input SCA'!$K$1018:$R$1053</definedName>
    <definedName name="CALAUNITQ307" localSheetId="8">'[5]Input SCA'!$K$1018:$R$1053</definedName>
    <definedName name="CALAUNITQ307" localSheetId="18">'[5]Input SCA'!$K$1018:$R$1053</definedName>
    <definedName name="CALAUNITQ307" localSheetId="17">'[5]Input SCA'!$K$1018:$R$1053</definedName>
    <definedName name="CALAUNITQ307" localSheetId="1">'[5]Input SCA'!$K$1018:$R$1053</definedName>
    <definedName name="CALAUNITQ307">'[6]Input SCA'!$K$1018:$R$1053</definedName>
    <definedName name="CALAUNITQ308" localSheetId="14">'[5]Input SCA'!$K$1174:$R$1209</definedName>
    <definedName name="CALAUNITQ308" localSheetId="12">'[5]Input SCA'!$K$1174:$R$1209</definedName>
    <definedName name="CALAUNITQ308" localSheetId="11">'[5]Input SCA'!$K$1174:$R$1209</definedName>
    <definedName name="CALAUNITQ308" localSheetId="16">'[5]Input SCA'!$K$1174:$R$1209</definedName>
    <definedName name="CALAUNITQ308" localSheetId="15">'[5]Input SCA'!$K$1174:$R$1209</definedName>
    <definedName name="CALAUNITQ308" localSheetId="7">'[5]Input SCA'!$K$1174:$R$1209</definedName>
    <definedName name="CALAUNITQ308" localSheetId="6">'[5]Input SCA'!$K$1174:$R$1209</definedName>
    <definedName name="CALAUNITQ308" localSheetId="5">'[5]Input SCA'!$K$1174:$R$1209</definedName>
    <definedName name="CALAUNITQ308" localSheetId="9">'[5]Input SCA'!$K$1174:$R$1209</definedName>
    <definedName name="CALAUNITQ308" localSheetId="8">'[5]Input SCA'!$K$1174:$R$1209</definedName>
    <definedName name="CALAUNITQ308" localSheetId="18">'[5]Input SCA'!$K$1174:$R$1209</definedName>
    <definedName name="CALAUNITQ308" localSheetId="17">'[5]Input SCA'!$K$1174:$R$1209</definedName>
    <definedName name="CALAUNITQ308" localSheetId="1">'[5]Input SCA'!$K$1174:$R$1209</definedName>
    <definedName name="CALAUNITQ308">'[6]Input SCA'!$K$1174:$R$1209</definedName>
    <definedName name="CALAUNITQ309" localSheetId="14">'[5]Input SCA'!$K$1330:$R$1365</definedName>
    <definedName name="CALAUNITQ309" localSheetId="12">'[5]Input SCA'!$K$1330:$R$1365</definedName>
    <definedName name="CALAUNITQ309" localSheetId="11">'[5]Input SCA'!$K$1330:$R$1365</definedName>
    <definedName name="CALAUNITQ309" localSheetId="16">'[5]Input SCA'!$K$1330:$R$1365</definedName>
    <definedName name="CALAUNITQ309" localSheetId="15">'[5]Input SCA'!$K$1330:$R$1365</definedName>
    <definedName name="CALAUNITQ309" localSheetId="7">'[5]Input SCA'!$K$1330:$R$1365</definedName>
    <definedName name="CALAUNITQ309" localSheetId="6">'[5]Input SCA'!$K$1330:$R$1365</definedName>
    <definedName name="CALAUNITQ309" localSheetId="5">'[5]Input SCA'!$K$1330:$R$1365</definedName>
    <definedName name="CALAUNITQ309" localSheetId="9">'[5]Input SCA'!$K$1330:$R$1365</definedName>
    <definedName name="CALAUNITQ309" localSheetId="8">'[5]Input SCA'!$K$1330:$R$1365</definedName>
    <definedName name="CALAUNITQ309" localSheetId="18">'[5]Input SCA'!$K$1330:$R$1365</definedName>
    <definedName name="CALAUNITQ309" localSheetId="17">'[5]Input SCA'!$K$1330:$R$1365</definedName>
    <definedName name="CALAUNITQ309" localSheetId="1">'[5]Input SCA'!$K$1330:$R$1365</definedName>
    <definedName name="CALAUNITQ309">'[6]Input SCA'!$K$1330:$R$1365</definedName>
    <definedName name="CALAUNITQ401" localSheetId="14">'[5]Input SCA'!$K$121:$R$156</definedName>
    <definedName name="CALAUNITQ401" localSheetId="12">'[5]Input SCA'!$K$121:$R$156</definedName>
    <definedName name="CALAUNITQ401" localSheetId="11">'[5]Input SCA'!$K$121:$R$156</definedName>
    <definedName name="CALAUNITQ401" localSheetId="16">'[5]Input SCA'!$K$121:$R$156</definedName>
    <definedName name="CALAUNITQ401" localSheetId="15">'[5]Input SCA'!$K$121:$R$156</definedName>
    <definedName name="CALAUNITQ401" localSheetId="7">'[5]Input SCA'!$K$121:$R$156</definedName>
    <definedName name="CALAUNITQ401" localSheetId="6">'[5]Input SCA'!$K$121:$R$156</definedName>
    <definedName name="CALAUNITQ401" localSheetId="5">'[5]Input SCA'!$K$121:$R$156</definedName>
    <definedName name="CALAUNITQ401" localSheetId="9">'[5]Input SCA'!$K$121:$R$156</definedName>
    <definedName name="CALAUNITQ401" localSheetId="8">'[5]Input SCA'!$K$121:$R$156</definedName>
    <definedName name="CALAUNITQ401" localSheetId="18">'[5]Input SCA'!$K$121:$R$156</definedName>
    <definedName name="CALAUNITQ401" localSheetId="17">'[5]Input SCA'!$K$121:$R$156</definedName>
    <definedName name="CALAUNITQ401" localSheetId="1">'[5]Input SCA'!$K$121:$R$156</definedName>
    <definedName name="CALAUNITQ401">'[6]Input SCA'!$K$121:$R$156</definedName>
    <definedName name="CALAUNITQ402" localSheetId="14">'[5]Input SCA'!$K$276:$R$311</definedName>
    <definedName name="CALAUNITQ402" localSheetId="12">'[5]Input SCA'!$K$276:$R$311</definedName>
    <definedName name="CALAUNITQ402" localSheetId="11">'[5]Input SCA'!$K$276:$R$311</definedName>
    <definedName name="CALAUNITQ402" localSheetId="16">'[5]Input SCA'!$K$276:$R$311</definedName>
    <definedName name="CALAUNITQ402" localSheetId="15">'[5]Input SCA'!$K$276:$R$311</definedName>
    <definedName name="CALAUNITQ402" localSheetId="7">'[5]Input SCA'!$K$276:$R$311</definedName>
    <definedName name="CALAUNITQ402" localSheetId="6">'[5]Input SCA'!$K$276:$R$311</definedName>
    <definedName name="CALAUNITQ402" localSheetId="5">'[5]Input SCA'!$K$276:$R$311</definedName>
    <definedName name="CALAUNITQ402" localSheetId="9">'[5]Input SCA'!$K$276:$R$311</definedName>
    <definedName name="CALAUNITQ402" localSheetId="8">'[5]Input SCA'!$K$276:$R$311</definedName>
    <definedName name="CALAUNITQ402" localSheetId="18">'[5]Input SCA'!$K$276:$R$311</definedName>
    <definedName name="CALAUNITQ402" localSheetId="17">'[5]Input SCA'!$K$276:$R$311</definedName>
    <definedName name="CALAUNITQ402" localSheetId="1">'[5]Input SCA'!$K$276:$R$311</definedName>
    <definedName name="CALAUNITQ402">'[6]Input SCA'!$K$276:$R$311</definedName>
    <definedName name="CALAUNITQ403" localSheetId="14">'[5]Input SCA'!$K$433:$R$468</definedName>
    <definedName name="CALAUNITQ403" localSheetId="12">'[5]Input SCA'!$K$433:$R$468</definedName>
    <definedName name="CALAUNITQ403" localSheetId="11">'[5]Input SCA'!$K$433:$R$468</definedName>
    <definedName name="CALAUNITQ403" localSheetId="16">'[5]Input SCA'!$K$433:$R$468</definedName>
    <definedName name="CALAUNITQ403" localSheetId="15">'[5]Input SCA'!$K$433:$R$468</definedName>
    <definedName name="CALAUNITQ403" localSheetId="7">'[5]Input SCA'!$K$433:$R$468</definedName>
    <definedName name="CALAUNITQ403" localSheetId="6">'[5]Input SCA'!$K$433:$R$468</definedName>
    <definedName name="CALAUNITQ403" localSheetId="5">'[5]Input SCA'!$K$433:$R$468</definedName>
    <definedName name="CALAUNITQ403" localSheetId="9">'[5]Input SCA'!$K$433:$R$468</definedName>
    <definedName name="CALAUNITQ403" localSheetId="8">'[5]Input SCA'!$K$433:$R$468</definedName>
    <definedName name="CALAUNITQ403" localSheetId="18">'[5]Input SCA'!$K$433:$R$468</definedName>
    <definedName name="CALAUNITQ403" localSheetId="17">'[5]Input SCA'!$K$433:$R$468</definedName>
    <definedName name="CALAUNITQ403" localSheetId="1">'[5]Input SCA'!$K$433:$R$468</definedName>
    <definedName name="CALAUNITQ403">'[6]Input SCA'!$K$433:$R$468</definedName>
    <definedName name="CALAUNITQ404" localSheetId="14">'[5]Input SCA'!$K$589:$R$624</definedName>
    <definedName name="CALAUNITQ404" localSheetId="12">'[5]Input SCA'!$K$589:$R$624</definedName>
    <definedName name="CALAUNITQ404" localSheetId="11">'[5]Input SCA'!$K$589:$R$624</definedName>
    <definedName name="CALAUNITQ404" localSheetId="16">'[5]Input SCA'!$K$589:$R$624</definedName>
    <definedName name="CALAUNITQ404" localSheetId="15">'[5]Input SCA'!$K$589:$R$624</definedName>
    <definedName name="CALAUNITQ404" localSheetId="7">'[5]Input SCA'!$K$589:$R$624</definedName>
    <definedName name="CALAUNITQ404" localSheetId="6">'[5]Input SCA'!$K$589:$R$624</definedName>
    <definedName name="CALAUNITQ404" localSheetId="5">'[5]Input SCA'!$K$589:$R$624</definedName>
    <definedName name="CALAUNITQ404" localSheetId="9">'[5]Input SCA'!$K$589:$R$624</definedName>
    <definedName name="CALAUNITQ404" localSheetId="8">'[5]Input SCA'!$K$589:$R$624</definedName>
    <definedName name="CALAUNITQ404" localSheetId="18">'[5]Input SCA'!$K$589:$R$624</definedName>
    <definedName name="CALAUNITQ404" localSheetId="17">'[5]Input SCA'!$K$589:$R$624</definedName>
    <definedName name="CALAUNITQ404" localSheetId="1">'[5]Input SCA'!$K$589:$R$624</definedName>
    <definedName name="CALAUNITQ404">'[6]Input SCA'!$K$589:$R$624</definedName>
    <definedName name="CALAUNITQ405" localSheetId="14">'[5]Input SCA'!$K$745:$R$780</definedName>
    <definedName name="CALAUNITQ405" localSheetId="12">'[5]Input SCA'!$K$745:$R$780</definedName>
    <definedName name="CALAUNITQ405" localSheetId="11">'[5]Input SCA'!$K$745:$R$780</definedName>
    <definedName name="CALAUNITQ405" localSheetId="16">'[5]Input SCA'!$K$745:$R$780</definedName>
    <definedName name="CALAUNITQ405" localSheetId="15">'[5]Input SCA'!$K$745:$R$780</definedName>
    <definedName name="CALAUNITQ405" localSheetId="7">'[5]Input SCA'!$K$745:$R$780</definedName>
    <definedName name="CALAUNITQ405" localSheetId="6">'[5]Input SCA'!$K$745:$R$780</definedName>
    <definedName name="CALAUNITQ405" localSheetId="5">'[5]Input SCA'!$K$745:$R$780</definedName>
    <definedName name="CALAUNITQ405" localSheetId="9">'[5]Input SCA'!$K$745:$R$780</definedName>
    <definedName name="CALAUNITQ405" localSheetId="8">'[5]Input SCA'!$K$745:$R$780</definedName>
    <definedName name="CALAUNITQ405" localSheetId="18">'[5]Input SCA'!$K$745:$R$780</definedName>
    <definedName name="CALAUNITQ405" localSheetId="17">'[5]Input SCA'!$K$745:$R$780</definedName>
    <definedName name="CALAUNITQ405" localSheetId="1">'[5]Input SCA'!$K$745:$R$780</definedName>
    <definedName name="CALAUNITQ405">'[6]Input SCA'!$K$745:$R$780</definedName>
    <definedName name="CALAUNITQ406" localSheetId="14">'[5]Input SCA'!$K$901:$R$936</definedName>
    <definedName name="CALAUNITQ406" localSheetId="12">'[5]Input SCA'!$K$901:$R$936</definedName>
    <definedName name="CALAUNITQ406" localSheetId="11">'[5]Input SCA'!$K$901:$R$936</definedName>
    <definedName name="CALAUNITQ406" localSheetId="16">'[5]Input SCA'!$K$901:$R$936</definedName>
    <definedName name="CALAUNITQ406" localSheetId="15">'[5]Input SCA'!$K$901:$R$936</definedName>
    <definedName name="CALAUNITQ406" localSheetId="7">'[5]Input SCA'!$K$901:$R$936</definedName>
    <definedName name="CALAUNITQ406" localSheetId="6">'[5]Input SCA'!$K$901:$R$936</definedName>
    <definedName name="CALAUNITQ406" localSheetId="5">'[5]Input SCA'!$K$901:$R$936</definedName>
    <definedName name="CALAUNITQ406" localSheetId="9">'[5]Input SCA'!$K$901:$R$936</definedName>
    <definedName name="CALAUNITQ406" localSheetId="8">'[5]Input SCA'!$K$901:$R$936</definedName>
    <definedName name="CALAUNITQ406" localSheetId="18">'[5]Input SCA'!$K$901:$R$936</definedName>
    <definedName name="CALAUNITQ406" localSheetId="17">'[5]Input SCA'!$K$901:$R$936</definedName>
    <definedName name="CALAUNITQ406" localSheetId="1">'[5]Input SCA'!$K$901:$R$936</definedName>
    <definedName name="CALAUNITQ406">'[6]Input SCA'!$K$901:$R$936</definedName>
    <definedName name="CALAUNITQ407" localSheetId="14">'[5]Input SCA'!$K$1057:$R$1092</definedName>
    <definedName name="CALAUNITQ407" localSheetId="12">'[5]Input SCA'!$K$1057:$R$1092</definedName>
    <definedName name="CALAUNITQ407" localSheetId="11">'[5]Input SCA'!$K$1057:$R$1092</definedName>
    <definedName name="CALAUNITQ407" localSheetId="16">'[5]Input SCA'!$K$1057:$R$1092</definedName>
    <definedName name="CALAUNITQ407" localSheetId="15">'[5]Input SCA'!$K$1057:$R$1092</definedName>
    <definedName name="CALAUNITQ407" localSheetId="7">'[5]Input SCA'!$K$1057:$R$1092</definedName>
    <definedName name="CALAUNITQ407" localSheetId="6">'[5]Input SCA'!$K$1057:$R$1092</definedName>
    <definedName name="CALAUNITQ407" localSheetId="5">'[5]Input SCA'!$K$1057:$R$1092</definedName>
    <definedName name="CALAUNITQ407" localSheetId="9">'[5]Input SCA'!$K$1057:$R$1092</definedName>
    <definedName name="CALAUNITQ407" localSheetId="8">'[5]Input SCA'!$K$1057:$R$1092</definedName>
    <definedName name="CALAUNITQ407" localSheetId="18">'[5]Input SCA'!$K$1057:$R$1092</definedName>
    <definedName name="CALAUNITQ407" localSheetId="17">'[5]Input SCA'!$K$1057:$R$1092</definedName>
    <definedName name="CALAUNITQ407" localSheetId="1">'[5]Input SCA'!$K$1057:$R$1092</definedName>
    <definedName name="CALAUNITQ407">'[6]Input SCA'!$K$1057:$R$1092</definedName>
    <definedName name="CALAUNITQ408" localSheetId="14">'[5]Input SCA'!$K$1213:$R$1248</definedName>
    <definedName name="CALAUNITQ408" localSheetId="12">'[5]Input SCA'!$K$1213:$R$1248</definedName>
    <definedName name="CALAUNITQ408" localSheetId="11">'[5]Input SCA'!$K$1213:$R$1248</definedName>
    <definedName name="CALAUNITQ408" localSheetId="16">'[5]Input SCA'!$K$1213:$R$1248</definedName>
    <definedName name="CALAUNITQ408" localSheetId="15">'[5]Input SCA'!$K$1213:$R$1248</definedName>
    <definedName name="CALAUNITQ408" localSheetId="7">'[5]Input SCA'!$K$1213:$R$1248</definedName>
    <definedName name="CALAUNITQ408" localSheetId="6">'[5]Input SCA'!$K$1213:$R$1248</definedName>
    <definedName name="CALAUNITQ408" localSheetId="5">'[5]Input SCA'!$K$1213:$R$1248</definedName>
    <definedName name="CALAUNITQ408" localSheetId="9">'[5]Input SCA'!$K$1213:$R$1248</definedName>
    <definedName name="CALAUNITQ408" localSheetId="8">'[5]Input SCA'!$K$1213:$R$1248</definedName>
    <definedName name="CALAUNITQ408" localSheetId="18">'[5]Input SCA'!$K$1213:$R$1248</definedName>
    <definedName name="CALAUNITQ408" localSheetId="17">'[5]Input SCA'!$K$1213:$R$1248</definedName>
    <definedName name="CALAUNITQ408" localSheetId="1">'[5]Input SCA'!$K$1213:$R$1248</definedName>
    <definedName name="CALAUNITQ408">'[6]Input SCA'!$K$1213:$R$1248</definedName>
    <definedName name="CALAUNITQ409" localSheetId="14">'[5]Input SCA'!$K$1369:$R$1404</definedName>
    <definedName name="CALAUNITQ409" localSheetId="12">'[5]Input SCA'!$K$1369:$R$1404</definedName>
    <definedName name="CALAUNITQ409" localSheetId="11">'[5]Input SCA'!$K$1369:$R$1404</definedName>
    <definedName name="CALAUNITQ409" localSheetId="16">'[5]Input SCA'!$K$1369:$R$1404</definedName>
    <definedName name="CALAUNITQ409" localSheetId="15">'[5]Input SCA'!$K$1369:$R$1404</definedName>
    <definedName name="CALAUNITQ409" localSheetId="7">'[5]Input SCA'!$K$1369:$R$1404</definedName>
    <definedName name="CALAUNITQ409" localSheetId="6">'[5]Input SCA'!$K$1369:$R$1404</definedName>
    <definedName name="CALAUNITQ409" localSheetId="5">'[5]Input SCA'!$K$1369:$R$1404</definedName>
    <definedName name="CALAUNITQ409" localSheetId="9">'[5]Input SCA'!$K$1369:$R$1404</definedName>
    <definedName name="CALAUNITQ409" localSheetId="8">'[5]Input SCA'!$K$1369:$R$1404</definedName>
    <definedName name="CALAUNITQ409" localSheetId="18">'[5]Input SCA'!$K$1369:$R$1404</definedName>
    <definedName name="CALAUNITQ409" localSheetId="17">'[5]Input SCA'!$K$1369:$R$1404</definedName>
    <definedName name="CALAUNITQ409" localSheetId="1">'[5]Input SCA'!$K$1369:$R$1404</definedName>
    <definedName name="CALAUNITQ409">'[6]Input SCA'!$K$1369:$R$1404</definedName>
    <definedName name="Canada">[7]Canada!$L$2:$V$114</definedName>
    <definedName name="Chile">[7]Chile!$L$4:$U$113</definedName>
    <definedName name="china">[7]China!$L$3:$V$114</definedName>
    <definedName name="cocg1" localSheetId="9">#REF!</definedName>
    <definedName name="cocg2" localSheetId="9">#REF!</definedName>
    <definedName name="cocg3" localSheetId="9">#REF!</definedName>
    <definedName name="cocg4" localSheetId="9">#REF!</definedName>
    <definedName name="Colombia">[7]Colombia!$L$4:$V$115</definedName>
    <definedName name="country">[8]Countries!$B$7:$C$68</definedName>
    <definedName name="Croatia">[7]Croatia!$L$1:$V$113</definedName>
    <definedName name="Czech_Republic">'[7]Czech Republic'!$L$4:$U$113</definedName>
    <definedName name="Dates">[11]Tables!$A$2:$C$2194</definedName>
    <definedName name="Denmark" localSheetId="14">#REF!</definedName>
    <definedName name="Denmark" localSheetId="16">#REF!</definedName>
    <definedName name="Denmark" localSheetId="15">#REF!</definedName>
    <definedName name="Denmark" localSheetId="18">#REF!</definedName>
    <definedName name="Denmark" localSheetId="0">#REF!</definedName>
    <definedName name="Denmark" localSheetId="17">#REF!</definedName>
    <definedName name="Denmark" localSheetId="1">#REF!</definedName>
    <definedName name="Denmark">#REF!</definedName>
    <definedName name="docg1" localSheetId="8">#REF!</definedName>
    <definedName name="docg2" localSheetId="8">#REF!</definedName>
    <definedName name="docg3" localSheetId="8">#REF!</definedName>
    <definedName name="docg4" localSheetId="8">#REF!</definedName>
    <definedName name="Edge1" localSheetId="14">'[1] Global'!$B$60:$V$80</definedName>
    <definedName name="Edge1" localSheetId="12">'[1] Global'!$B$60:$V$80</definedName>
    <definedName name="Edge1" localSheetId="11">'[1] Global'!$B$60:$V$80</definedName>
    <definedName name="Edge1" localSheetId="16">'[1] Global'!$B$60:$V$80</definedName>
    <definedName name="Edge1" localSheetId="15">'[1] Global'!$B$60:$V$80</definedName>
    <definedName name="Edge1" localSheetId="7">'[1] Global'!$B$60:$V$80</definedName>
    <definedName name="Edge1" localSheetId="6">'[1] Global'!$B$60:$V$80</definedName>
    <definedName name="Edge1" localSheetId="5">'[1] Global'!$B$60:$V$80</definedName>
    <definedName name="Edge1" localSheetId="9">'[1] Global'!$B$60:$V$80</definedName>
    <definedName name="Edge1" localSheetId="8">'[1] Global'!$B$60:$V$80</definedName>
    <definedName name="Edge1" localSheetId="18">'[1] Global'!$B$60:$V$80</definedName>
    <definedName name="Edge1" localSheetId="17">'[1] Global'!$B$60:$V$80</definedName>
    <definedName name="Edge1" localSheetId="1">'[1] Global'!$B$60:$V$80</definedName>
    <definedName name="Edge1">'[2] Global'!$B$60:$V$80</definedName>
    <definedName name="Edge2" localSheetId="14">'[1] Global'!$Y$60:$AS$80</definedName>
    <definedName name="Edge2" localSheetId="12">'[1] Global'!$Y$60:$AS$80</definedName>
    <definedName name="Edge2" localSheetId="11">'[1] Global'!$Y$60:$AS$80</definedName>
    <definedName name="Edge2" localSheetId="16">'[1] Global'!$Y$60:$AS$80</definedName>
    <definedName name="Edge2" localSheetId="15">'[1] Global'!$Y$60:$AS$80</definedName>
    <definedName name="Edge2" localSheetId="7">'[1] Global'!$Y$60:$AS$80</definedName>
    <definedName name="Edge2" localSheetId="6">'[1] Global'!$Y$60:$AS$80</definedName>
    <definedName name="Edge2" localSheetId="5">'[1] Global'!$Y$60:$AS$80</definedName>
    <definedName name="Edge2" localSheetId="9">'[1] Global'!$Y$60:$AS$80</definedName>
    <definedName name="Edge2" localSheetId="8">'[1] Global'!$Y$60:$AS$80</definedName>
    <definedName name="Edge2" localSheetId="18">'[1] Global'!$Y$60:$AS$80</definedName>
    <definedName name="Edge2" localSheetId="17">'[1] Global'!$Y$60:$AS$80</definedName>
    <definedName name="Edge2" localSheetId="1">'[1] Global'!$Y$60:$AS$80</definedName>
    <definedName name="Edge2">'[2] Global'!$Y$60:$AS$80</definedName>
    <definedName name="Edge3" localSheetId="14">'[1] Global'!$AU$60:$BO$80</definedName>
    <definedName name="Edge3" localSheetId="12">'[1] Global'!$AU$60:$BO$80</definedName>
    <definedName name="Edge3" localSheetId="11">'[1] Global'!$AU$60:$BO$80</definedName>
    <definedName name="Edge3" localSheetId="16">'[1] Global'!$AU$60:$BO$80</definedName>
    <definedName name="Edge3" localSheetId="15">'[1] Global'!$AU$60:$BO$80</definedName>
    <definedName name="Edge3" localSheetId="7">'[1] Global'!$AU$60:$BO$80</definedName>
    <definedName name="Edge3" localSheetId="6">'[1] Global'!$AU$60:$BO$80</definedName>
    <definedName name="Edge3" localSheetId="5">'[1] Global'!$AU$60:$BO$80</definedName>
    <definedName name="Edge3" localSheetId="9">'[1] Global'!$AU$60:$BO$80</definedName>
    <definedName name="Edge3" localSheetId="8">'[1] Global'!$AU$60:$BO$80</definedName>
    <definedName name="Edge3" localSheetId="18">'[1] Global'!$AU$60:$BO$80</definedName>
    <definedName name="Edge3" localSheetId="17">'[1] Global'!$AU$60:$BO$80</definedName>
    <definedName name="Edge3" localSheetId="1">'[1] Global'!$AU$60:$BO$80</definedName>
    <definedName name="Edge3">'[2] Global'!$AU$60:$BO$80</definedName>
    <definedName name="Edge4" localSheetId="14">'[1] Global'!$BR$60:$CL$80</definedName>
    <definedName name="Edge4" localSheetId="12">'[1] Global'!$BR$60:$CL$80</definedName>
    <definedName name="Edge4" localSheetId="11">'[1] Global'!$BR$60:$CL$80</definedName>
    <definedName name="Edge4" localSheetId="16">'[1] Global'!$BR$60:$CL$80</definedName>
    <definedName name="Edge4" localSheetId="15">'[1] Global'!$BR$60:$CL$80</definedName>
    <definedName name="Edge4" localSheetId="7">'[1] Global'!$BR$60:$CL$80</definedName>
    <definedName name="Edge4" localSheetId="6">'[1] Global'!$BR$60:$CL$80</definedName>
    <definedName name="Edge4" localSheetId="5">'[1] Global'!$BR$60:$CL$80</definedName>
    <definedName name="Edge4" localSheetId="9">'[1] Global'!$BR$60:$CL$80</definedName>
    <definedName name="Edge4" localSheetId="8">'[1] Global'!$BR$60:$CL$80</definedName>
    <definedName name="Edge4" localSheetId="18">'[1] Global'!$BR$60:$CL$80</definedName>
    <definedName name="Edge4" localSheetId="17">'[1] Global'!$BR$60:$CL$80</definedName>
    <definedName name="Edge4" localSheetId="1">'[1] Global'!$BR$60:$CL$80</definedName>
    <definedName name="Edge4">'[2] Global'!$BR$60:$CL$80</definedName>
    <definedName name="EdgeandCore1" localSheetId="14">'[1] Global'!$B$141:$V$161</definedName>
    <definedName name="EdgeandCore1" localSheetId="12">'[1] Global'!$B$141:$V$161</definedName>
    <definedName name="EdgeandCore1" localSheetId="11">'[1] Global'!$B$141:$V$161</definedName>
    <definedName name="EdgeandCore1" localSheetId="16">'[1] Global'!$B$141:$V$161</definedName>
    <definedName name="EdgeandCore1" localSheetId="15">'[1] Global'!$B$141:$V$161</definedName>
    <definedName name="EdgeandCore1" localSheetId="7">'[1] Global'!$B$141:$V$161</definedName>
    <definedName name="EdgeandCore1" localSheetId="6">'[1] Global'!$B$141:$V$161</definedName>
    <definedName name="EdgeandCore1" localSheetId="5">'[1] Global'!$B$141:$V$161</definedName>
    <definedName name="EdgeandCore1" localSheetId="9">'[1] Global'!$B$141:$V$161</definedName>
    <definedName name="EdgeandCore1" localSheetId="8">'[1] Global'!$B$141:$V$161</definedName>
    <definedName name="EdgeandCore1" localSheetId="18">'[1] Global'!$B$141:$V$161</definedName>
    <definedName name="EdgeandCore1" localSheetId="17">'[1] Global'!$B$141:$V$161</definedName>
    <definedName name="EdgeandCore1" localSheetId="1">'[1] Global'!$B$141:$V$161</definedName>
    <definedName name="EdgeandCore1">'[2] Global'!$B$141:$V$161</definedName>
    <definedName name="EdgeandCore2" localSheetId="14">'[1] Global'!$Y$141:$AS$161</definedName>
    <definedName name="EdgeandCore2" localSheetId="12">'[1] Global'!$Y$141:$AS$161</definedName>
    <definedName name="EdgeandCore2" localSheetId="11">'[1] Global'!$Y$141:$AS$161</definedName>
    <definedName name="EdgeandCore2" localSheetId="16">'[1] Global'!$Y$141:$AS$161</definedName>
    <definedName name="EdgeandCore2" localSheetId="15">'[1] Global'!$Y$141:$AS$161</definedName>
    <definedName name="EdgeandCore2" localSheetId="7">'[1] Global'!$Y$141:$AS$161</definedName>
    <definedName name="EdgeandCore2" localSheetId="6">'[1] Global'!$Y$141:$AS$161</definedName>
    <definedName name="EdgeandCore2" localSheetId="5">'[1] Global'!$Y$141:$AS$161</definedName>
    <definedName name="EdgeandCore2" localSheetId="9">'[1] Global'!$Y$141:$AS$161</definedName>
    <definedName name="EdgeandCore2" localSheetId="8">'[1] Global'!$Y$141:$AS$161</definedName>
    <definedName name="EdgeandCore2" localSheetId="18">'[1] Global'!$Y$141:$AS$161</definedName>
    <definedName name="EdgeandCore2" localSheetId="17">'[1] Global'!$Y$141:$AS$161</definedName>
    <definedName name="EdgeandCore2" localSheetId="1">'[1] Global'!$Y$141:$AS$161</definedName>
    <definedName name="EdgeandCore2">'[2] Global'!$Y$141:$AS$161</definedName>
    <definedName name="EdgeandCore3" localSheetId="14">'[1] Global'!$AU$141:$BO$161</definedName>
    <definedName name="EdgeandCore3" localSheetId="12">'[1] Global'!$AU$141:$BO$161</definedName>
    <definedName name="EdgeandCore3" localSheetId="11">'[1] Global'!$AU$141:$BO$161</definedName>
    <definedName name="EdgeandCore3" localSheetId="16">'[1] Global'!$AU$141:$BO$161</definedName>
    <definedName name="EdgeandCore3" localSheetId="15">'[1] Global'!$AU$141:$BO$161</definedName>
    <definedName name="EdgeandCore3" localSheetId="7">'[1] Global'!$AU$141:$BO$161</definedName>
    <definedName name="EdgeandCore3" localSheetId="6">'[1] Global'!$AU$141:$BO$161</definedName>
    <definedName name="EdgeandCore3" localSheetId="5">'[1] Global'!$AU$141:$BO$161</definedName>
    <definedName name="EdgeandCore3" localSheetId="9">'[1] Global'!$AU$141:$BO$161</definedName>
    <definedName name="EdgeandCore3" localSheetId="8">'[1] Global'!$AU$141:$BO$161</definedName>
    <definedName name="EdgeandCore3" localSheetId="18">'[1] Global'!$AU$141:$BO$161</definedName>
    <definedName name="EdgeandCore3" localSheetId="17">'[1] Global'!$AU$141:$BO$161</definedName>
    <definedName name="EdgeandCore3" localSheetId="1">'[1] Global'!$AU$141:$BO$161</definedName>
    <definedName name="EdgeandCore3">'[2] Global'!$AU$141:$BO$161</definedName>
    <definedName name="EdgeandCore4" localSheetId="14">'[1] Global'!$BR$141:$CL$161</definedName>
    <definedName name="EdgeandCore4" localSheetId="12">'[1] Global'!$BR$141:$CL$161</definedName>
    <definedName name="EdgeandCore4" localSheetId="11">'[1] Global'!$BR$141:$CL$161</definedName>
    <definedName name="EdgeandCore4" localSheetId="16">'[1] Global'!$BR$141:$CL$161</definedName>
    <definedName name="EdgeandCore4" localSheetId="15">'[1] Global'!$BR$141:$CL$161</definedName>
    <definedName name="EdgeandCore4" localSheetId="7">'[1] Global'!$BR$141:$CL$161</definedName>
    <definedName name="EdgeandCore4" localSheetId="6">'[1] Global'!$BR$141:$CL$161</definedName>
    <definedName name="EdgeandCore4" localSheetId="5">'[1] Global'!$BR$141:$CL$161</definedName>
    <definedName name="EdgeandCore4" localSheetId="9">'[1] Global'!$BR$141:$CL$161</definedName>
    <definedName name="EdgeandCore4" localSheetId="8">'[1] Global'!$BR$141:$CL$161</definedName>
    <definedName name="EdgeandCore4" localSheetId="18">'[1] Global'!$BR$141:$CL$161</definedName>
    <definedName name="EdgeandCore4" localSheetId="17">'[1] Global'!$BR$141:$CL$161</definedName>
    <definedName name="EdgeandCore4" localSheetId="1">'[1] Global'!$BR$141:$CL$161</definedName>
    <definedName name="EdgeandCore4">'[2] Global'!$BR$141:$CL$161</definedName>
    <definedName name="Egypt">[7]Egypt!$L$1:$V$110</definedName>
    <definedName name="EMEA_Agg_Rank">[4]EMEA!$CB$36:$CZ$57</definedName>
    <definedName name="EMEA_Agg_Roll">'[4]Rolling 4Q'!$AV$36:$BQ$59</definedName>
    <definedName name="EMEA_Agg_Share">[4]EMEA!$BB$36:$BZ$58</definedName>
    <definedName name="EMEA_BBWDM_Rank">[4]EMEA!$CB$126:$CZ$147</definedName>
    <definedName name="EMEA_BBWDM_Roll">'[4]Rolling 4Q'!$AV$126:$BQ$149</definedName>
    <definedName name="EMEA_BBWDM_Share">[4]EMEA!$BB$126:$BZ$148</definedName>
    <definedName name="EMEA_BWM_Rank">[4]EMEA!$CB$66:$CZ$87</definedName>
    <definedName name="EMEA_BWM_Roll">'[4]Rolling 4Q'!$AV$66:$BQ$89</definedName>
    <definedName name="EMEA_BWM_Share">[4]EMEA!$BB$66:$BZ$88</definedName>
    <definedName name="EMEA_Metro_Rank">[4]EMEA!$CB$96:$CZ$117</definedName>
    <definedName name="EMEA_Metro_Roll">'[4]Rolling 4Q'!$AV$96:$BQ$119</definedName>
    <definedName name="EMEA_Metro_Share">[4]EMEA!$BB$96:$BZ$118</definedName>
    <definedName name="EMEAREVQ101" localSheetId="14">'[5]Input EMEA'!$B$7:$I$42</definedName>
    <definedName name="EMEAREVQ101" localSheetId="12">'[5]Input EMEA'!$B$7:$I$42</definedName>
    <definedName name="EMEAREVQ101" localSheetId="11">'[5]Input EMEA'!$B$7:$I$42</definedName>
    <definedName name="EMEAREVQ101" localSheetId="16">'[5]Input EMEA'!$B$7:$I$42</definedName>
    <definedName name="EMEAREVQ101" localSheetId="15">'[5]Input EMEA'!$B$7:$I$42</definedName>
    <definedName name="EMEAREVQ101" localSheetId="7">'[5]Input EMEA'!$B$7:$I$42</definedName>
    <definedName name="EMEAREVQ101" localSheetId="6">'[5]Input EMEA'!$B$7:$I$42</definedName>
    <definedName name="EMEAREVQ101" localSheetId="5">'[5]Input EMEA'!$B$7:$I$42</definedName>
    <definedName name="EMEAREVQ101" localSheetId="9">'[5]Input EMEA'!$B$7:$I$42</definedName>
    <definedName name="EMEAREVQ101" localSheetId="8">'[5]Input EMEA'!$B$7:$I$42</definedName>
    <definedName name="EMEAREVQ101" localSheetId="18">'[5]Input EMEA'!$B$7:$I$42</definedName>
    <definedName name="EMEAREVQ101" localSheetId="17">'[5]Input EMEA'!$B$7:$I$42</definedName>
    <definedName name="EMEAREVQ101" localSheetId="1">'[5]Input EMEA'!$B$7:$I$42</definedName>
    <definedName name="EMEAREVQ101">'[6]Input EMEA'!$B$7:$I$42</definedName>
    <definedName name="EMEAREVQ102" localSheetId="14">'[5]Input EMEA'!$B$159:$I$194</definedName>
    <definedName name="EMEAREVQ102" localSheetId="12">'[5]Input EMEA'!$B$159:$I$194</definedName>
    <definedName name="EMEAREVQ102" localSheetId="11">'[5]Input EMEA'!$B$159:$I$194</definedName>
    <definedName name="EMEAREVQ102" localSheetId="16">'[5]Input EMEA'!$B$159:$I$194</definedName>
    <definedName name="EMEAREVQ102" localSheetId="15">'[5]Input EMEA'!$B$159:$I$194</definedName>
    <definedName name="EMEAREVQ102" localSheetId="7">'[5]Input EMEA'!$B$159:$I$194</definedName>
    <definedName name="EMEAREVQ102" localSheetId="6">'[5]Input EMEA'!$B$159:$I$194</definedName>
    <definedName name="EMEAREVQ102" localSheetId="5">'[5]Input EMEA'!$B$159:$I$194</definedName>
    <definedName name="EMEAREVQ102" localSheetId="9">'[5]Input EMEA'!$B$159:$I$194</definedName>
    <definedName name="EMEAREVQ102" localSheetId="8">'[5]Input EMEA'!$B$159:$I$194</definedName>
    <definedName name="EMEAREVQ102" localSheetId="18">'[5]Input EMEA'!$B$159:$I$194</definedName>
    <definedName name="EMEAREVQ102" localSheetId="17">'[5]Input EMEA'!$B$159:$I$194</definedName>
    <definedName name="EMEAREVQ102" localSheetId="1">'[5]Input EMEA'!$B$159:$I$194</definedName>
    <definedName name="EMEAREVQ102">'[6]Input EMEA'!$B$159:$I$194</definedName>
    <definedName name="EMEAREVQ103" localSheetId="14">'[5]Input EMEA'!$B$316:$I$351</definedName>
    <definedName name="EMEAREVQ103" localSheetId="12">'[5]Input EMEA'!$B$316:$I$351</definedName>
    <definedName name="EMEAREVQ103" localSheetId="11">'[5]Input EMEA'!$B$316:$I$351</definedName>
    <definedName name="EMEAREVQ103" localSheetId="16">'[5]Input EMEA'!$B$316:$I$351</definedName>
    <definedName name="EMEAREVQ103" localSheetId="15">'[5]Input EMEA'!$B$316:$I$351</definedName>
    <definedName name="EMEAREVQ103" localSheetId="7">'[5]Input EMEA'!$B$316:$I$351</definedName>
    <definedName name="EMEAREVQ103" localSheetId="6">'[5]Input EMEA'!$B$316:$I$351</definedName>
    <definedName name="EMEAREVQ103" localSheetId="5">'[5]Input EMEA'!$B$316:$I$351</definedName>
    <definedName name="EMEAREVQ103" localSheetId="9">'[5]Input EMEA'!$B$316:$I$351</definedName>
    <definedName name="EMEAREVQ103" localSheetId="8">'[5]Input EMEA'!$B$316:$I$351</definedName>
    <definedName name="EMEAREVQ103" localSheetId="18">'[5]Input EMEA'!$B$316:$I$351</definedName>
    <definedName name="EMEAREVQ103" localSheetId="17">'[5]Input EMEA'!$B$316:$I$351</definedName>
    <definedName name="EMEAREVQ103" localSheetId="1">'[5]Input EMEA'!$B$316:$I$351</definedName>
    <definedName name="EMEAREVQ103">'[6]Input EMEA'!$B$316:$I$351</definedName>
    <definedName name="EMEAREVQ104" localSheetId="14">'[5]Input EMEA'!$B$472:$I$507</definedName>
    <definedName name="EMEAREVQ104" localSheetId="12">'[5]Input EMEA'!$B$472:$I$507</definedName>
    <definedName name="EMEAREVQ104" localSheetId="11">'[5]Input EMEA'!$B$472:$I$507</definedName>
    <definedName name="EMEAREVQ104" localSheetId="16">'[5]Input EMEA'!$B$472:$I$507</definedName>
    <definedName name="EMEAREVQ104" localSheetId="15">'[5]Input EMEA'!$B$472:$I$507</definedName>
    <definedName name="EMEAREVQ104" localSheetId="7">'[5]Input EMEA'!$B$472:$I$507</definedName>
    <definedName name="EMEAREVQ104" localSheetId="6">'[5]Input EMEA'!$B$472:$I$507</definedName>
    <definedName name="EMEAREVQ104" localSheetId="5">'[5]Input EMEA'!$B$472:$I$507</definedName>
    <definedName name="EMEAREVQ104" localSheetId="9">'[5]Input EMEA'!$B$472:$I$507</definedName>
    <definedName name="EMEAREVQ104" localSheetId="8">'[5]Input EMEA'!$B$472:$I$507</definedName>
    <definedName name="EMEAREVQ104" localSheetId="18">'[5]Input EMEA'!$B$472:$I$507</definedName>
    <definedName name="EMEAREVQ104" localSheetId="17">'[5]Input EMEA'!$B$472:$I$507</definedName>
    <definedName name="EMEAREVQ104" localSheetId="1">'[5]Input EMEA'!$B$472:$I$507</definedName>
    <definedName name="EMEAREVQ104">'[6]Input EMEA'!$B$472:$I$507</definedName>
    <definedName name="EMEAREVQ105" localSheetId="14">'[5]Input EMEA'!$B$628:$I$663</definedName>
    <definedName name="EMEAREVQ105" localSheetId="12">'[5]Input EMEA'!$B$628:$I$663</definedName>
    <definedName name="EMEAREVQ105" localSheetId="11">'[5]Input EMEA'!$B$628:$I$663</definedName>
    <definedName name="EMEAREVQ105" localSheetId="16">'[5]Input EMEA'!$B$628:$I$663</definedName>
    <definedName name="EMEAREVQ105" localSheetId="15">'[5]Input EMEA'!$B$628:$I$663</definedName>
    <definedName name="EMEAREVQ105" localSheetId="7">'[5]Input EMEA'!$B$628:$I$663</definedName>
    <definedName name="EMEAREVQ105" localSheetId="6">'[5]Input EMEA'!$B$628:$I$663</definedName>
    <definedName name="EMEAREVQ105" localSheetId="5">'[5]Input EMEA'!$B$628:$I$663</definedName>
    <definedName name="EMEAREVQ105" localSheetId="9">'[5]Input EMEA'!$B$628:$I$663</definedName>
    <definedName name="EMEAREVQ105" localSheetId="8">'[5]Input EMEA'!$B$628:$I$663</definedName>
    <definedName name="EMEAREVQ105" localSheetId="18">'[5]Input EMEA'!$B$628:$I$663</definedName>
    <definedName name="EMEAREVQ105" localSheetId="17">'[5]Input EMEA'!$B$628:$I$663</definedName>
    <definedName name="EMEAREVQ105" localSheetId="1">'[5]Input EMEA'!$B$628:$I$663</definedName>
    <definedName name="EMEAREVQ105">'[6]Input EMEA'!$B$628:$I$663</definedName>
    <definedName name="EMEAREVQ106" localSheetId="14">'[5]Input EMEA'!$B$784:$I$819</definedName>
    <definedName name="EMEAREVQ106" localSheetId="12">'[5]Input EMEA'!$B$784:$I$819</definedName>
    <definedName name="EMEAREVQ106" localSheetId="11">'[5]Input EMEA'!$B$784:$I$819</definedName>
    <definedName name="EMEAREVQ106" localSheetId="16">'[5]Input EMEA'!$B$784:$I$819</definedName>
    <definedName name="EMEAREVQ106" localSheetId="15">'[5]Input EMEA'!$B$784:$I$819</definedName>
    <definedName name="EMEAREVQ106" localSheetId="7">'[5]Input EMEA'!$B$784:$I$819</definedName>
    <definedName name="EMEAREVQ106" localSheetId="6">'[5]Input EMEA'!$B$784:$I$819</definedName>
    <definedName name="EMEAREVQ106" localSheetId="5">'[5]Input EMEA'!$B$784:$I$819</definedName>
    <definedName name="EMEAREVQ106" localSheetId="9">'[5]Input EMEA'!$B$784:$I$819</definedName>
    <definedName name="EMEAREVQ106" localSheetId="8">'[5]Input EMEA'!$B$784:$I$819</definedName>
    <definedName name="EMEAREVQ106" localSheetId="18">'[5]Input EMEA'!$B$784:$I$819</definedName>
    <definedName name="EMEAREVQ106" localSheetId="17">'[5]Input EMEA'!$B$784:$I$819</definedName>
    <definedName name="EMEAREVQ106" localSheetId="1">'[5]Input EMEA'!$B$784:$I$819</definedName>
    <definedName name="EMEAREVQ106">'[6]Input EMEA'!$B$784:$I$819</definedName>
    <definedName name="EMEAREVQ107" localSheetId="14">'[5]Input EMEA'!$B$940:$I$975</definedName>
    <definedName name="EMEAREVQ107" localSheetId="12">'[5]Input EMEA'!$B$940:$I$975</definedName>
    <definedName name="EMEAREVQ107" localSheetId="11">'[5]Input EMEA'!$B$940:$I$975</definedName>
    <definedName name="EMEAREVQ107" localSheetId="16">'[5]Input EMEA'!$B$940:$I$975</definedName>
    <definedName name="EMEAREVQ107" localSheetId="15">'[5]Input EMEA'!$B$940:$I$975</definedName>
    <definedName name="EMEAREVQ107" localSheetId="7">'[5]Input EMEA'!$B$940:$I$975</definedName>
    <definedName name="EMEAREVQ107" localSheetId="6">'[5]Input EMEA'!$B$940:$I$975</definedName>
    <definedName name="EMEAREVQ107" localSheetId="5">'[5]Input EMEA'!$B$940:$I$975</definedName>
    <definedName name="EMEAREVQ107" localSheetId="9">'[5]Input EMEA'!$B$940:$I$975</definedName>
    <definedName name="EMEAREVQ107" localSheetId="8">'[5]Input EMEA'!$B$940:$I$975</definedName>
    <definedName name="EMEAREVQ107" localSheetId="18">'[5]Input EMEA'!$B$940:$I$975</definedName>
    <definedName name="EMEAREVQ107" localSheetId="17">'[5]Input EMEA'!$B$940:$I$975</definedName>
    <definedName name="EMEAREVQ107" localSheetId="1">'[5]Input EMEA'!$B$940:$I$975</definedName>
    <definedName name="EMEAREVQ107">'[6]Input EMEA'!$B$940:$I$975</definedName>
    <definedName name="EMEAREVQ108" localSheetId="14">'[5]Input EMEA'!$B$1096:$I$1131</definedName>
    <definedName name="EMEAREVQ108" localSheetId="12">'[5]Input EMEA'!$B$1096:$I$1131</definedName>
    <definedName name="EMEAREVQ108" localSheetId="11">'[5]Input EMEA'!$B$1096:$I$1131</definedName>
    <definedName name="EMEAREVQ108" localSheetId="16">'[5]Input EMEA'!$B$1096:$I$1131</definedName>
    <definedName name="EMEAREVQ108" localSheetId="15">'[5]Input EMEA'!$B$1096:$I$1131</definedName>
    <definedName name="EMEAREVQ108" localSheetId="7">'[5]Input EMEA'!$B$1096:$I$1131</definedName>
    <definedName name="EMEAREVQ108" localSheetId="6">'[5]Input EMEA'!$B$1096:$I$1131</definedName>
    <definedName name="EMEAREVQ108" localSheetId="5">'[5]Input EMEA'!$B$1096:$I$1131</definedName>
    <definedName name="EMEAREVQ108" localSheetId="9">'[5]Input EMEA'!$B$1096:$I$1131</definedName>
    <definedName name="EMEAREVQ108" localSheetId="8">'[5]Input EMEA'!$B$1096:$I$1131</definedName>
    <definedName name="EMEAREVQ108" localSheetId="18">'[5]Input EMEA'!$B$1096:$I$1131</definedName>
    <definedName name="EMEAREVQ108" localSheetId="17">'[5]Input EMEA'!$B$1096:$I$1131</definedName>
    <definedName name="EMEAREVQ108" localSheetId="1">'[5]Input EMEA'!$B$1096:$I$1131</definedName>
    <definedName name="EMEAREVQ108">'[6]Input EMEA'!$B$1096:$I$1131</definedName>
    <definedName name="EMEAREVQ109" localSheetId="14">'[5]Input EMEA'!$B$1252:$I$1287</definedName>
    <definedName name="EMEAREVQ109" localSheetId="12">'[5]Input EMEA'!$B$1252:$I$1287</definedName>
    <definedName name="EMEAREVQ109" localSheetId="11">'[5]Input EMEA'!$B$1252:$I$1287</definedName>
    <definedName name="EMEAREVQ109" localSheetId="16">'[5]Input EMEA'!$B$1252:$I$1287</definedName>
    <definedName name="EMEAREVQ109" localSheetId="15">'[5]Input EMEA'!$B$1252:$I$1287</definedName>
    <definedName name="EMEAREVQ109" localSheetId="7">'[5]Input EMEA'!$B$1252:$I$1287</definedName>
    <definedName name="EMEAREVQ109" localSheetId="6">'[5]Input EMEA'!$B$1252:$I$1287</definedName>
    <definedName name="EMEAREVQ109" localSheetId="5">'[5]Input EMEA'!$B$1252:$I$1287</definedName>
    <definedName name="EMEAREVQ109" localSheetId="9">'[5]Input EMEA'!$B$1252:$I$1287</definedName>
    <definedName name="EMEAREVQ109" localSheetId="8">'[5]Input EMEA'!$B$1252:$I$1287</definedName>
    <definedName name="EMEAREVQ109" localSheetId="18">'[5]Input EMEA'!$B$1252:$I$1287</definedName>
    <definedName name="EMEAREVQ109" localSheetId="17">'[5]Input EMEA'!$B$1252:$I$1287</definedName>
    <definedName name="EMEAREVQ109" localSheetId="1">'[5]Input EMEA'!$B$1252:$I$1287</definedName>
    <definedName name="EMEAREVQ109">'[6]Input EMEA'!$B$1252:$I$1287</definedName>
    <definedName name="EMEAREVQ201" localSheetId="14">'[5]Input EMEA'!$B$45:$I$80</definedName>
    <definedName name="EMEAREVQ201" localSheetId="12">'[5]Input EMEA'!$B$45:$I$80</definedName>
    <definedName name="EMEAREVQ201" localSheetId="11">'[5]Input EMEA'!$B$45:$I$80</definedName>
    <definedName name="EMEAREVQ201" localSheetId="16">'[5]Input EMEA'!$B$45:$I$80</definedName>
    <definedName name="EMEAREVQ201" localSheetId="15">'[5]Input EMEA'!$B$45:$I$80</definedName>
    <definedName name="EMEAREVQ201" localSheetId="7">'[5]Input EMEA'!$B$45:$I$80</definedName>
    <definedName name="EMEAREVQ201" localSheetId="6">'[5]Input EMEA'!$B$45:$I$80</definedName>
    <definedName name="EMEAREVQ201" localSheetId="5">'[5]Input EMEA'!$B$45:$I$80</definedName>
    <definedName name="EMEAREVQ201" localSheetId="9">'[5]Input EMEA'!$B$45:$I$80</definedName>
    <definedName name="EMEAREVQ201" localSheetId="8">'[5]Input EMEA'!$B$45:$I$80</definedName>
    <definedName name="EMEAREVQ201" localSheetId="18">'[5]Input EMEA'!$B$45:$I$80</definedName>
    <definedName name="EMEAREVQ201" localSheetId="17">'[5]Input EMEA'!$B$45:$I$80</definedName>
    <definedName name="EMEAREVQ201" localSheetId="1">'[5]Input EMEA'!$B$45:$I$80</definedName>
    <definedName name="EMEAREVQ201">'[6]Input EMEA'!$B$45:$I$80</definedName>
    <definedName name="EMEAREVQ202" localSheetId="14">'[5]Input EMEA'!$B$198:$I$233</definedName>
    <definedName name="EMEAREVQ202" localSheetId="12">'[5]Input EMEA'!$B$198:$I$233</definedName>
    <definedName name="EMEAREVQ202" localSheetId="11">'[5]Input EMEA'!$B$198:$I$233</definedName>
    <definedName name="EMEAREVQ202" localSheetId="16">'[5]Input EMEA'!$B$198:$I$233</definedName>
    <definedName name="EMEAREVQ202" localSheetId="15">'[5]Input EMEA'!$B$198:$I$233</definedName>
    <definedName name="EMEAREVQ202" localSheetId="7">'[5]Input EMEA'!$B$198:$I$233</definedName>
    <definedName name="EMEAREVQ202" localSheetId="6">'[5]Input EMEA'!$B$198:$I$233</definedName>
    <definedName name="EMEAREVQ202" localSheetId="5">'[5]Input EMEA'!$B$198:$I$233</definedName>
    <definedName name="EMEAREVQ202" localSheetId="9">'[5]Input EMEA'!$B$198:$I$233</definedName>
    <definedName name="EMEAREVQ202" localSheetId="8">'[5]Input EMEA'!$B$198:$I$233</definedName>
    <definedName name="EMEAREVQ202" localSheetId="18">'[5]Input EMEA'!$B$198:$I$233</definedName>
    <definedName name="EMEAREVQ202" localSheetId="17">'[5]Input EMEA'!$B$198:$I$233</definedName>
    <definedName name="EMEAREVQ202" localSheetId="1">'[5]Input EMEA'!$B$198:$I$233</definedName>
    <definedName name="EMEAREVQ202">'[6]Input EMEA'!$B$198:$I$233</definedName>
    <definedName name="EMEAREVQ203" localSheetId="14">'[5]Input EMEA'!$B$355:$I$390</definedName>
    <definedName name="EMEAREVQ203" localSheetId="12">'[5]Input EMEA'!$B$355:$I$390</definedName>
    <definedName name="EMEAREVQ203" localSheetId="11">'[5]Input EMEA'!$B$355:$I$390</definedName>
    <definedName name="EMEAREVQ203" localSheetId="16">'[5]Input EMEA'!$B$355:$I$390</definedName>
    <definedName name="EMEAREVQ203" localSheetId="15">'[5]Input EMEA'!$B$355:$I$390</definedName>
    <definedName name="EMEAREVQ203" localSheetId="7">'[5]Input EMEA'!$B$355:$I$390</definedName>
    <definedName name="EMEAREVQ203" localSheetId="6">'[5]Input EMEA'!$B$355:$I$390</definedName>
    <definedName name="EMEAREVQ203" localSheetId="5">'[5]Input EMEA'!$B$355:$I$390</definedName>
    <definedName name="EMEAREVQ203" localSheetId="9">'[5]Input EMEA'!$B$355:$I$390</definedName>
    <definedName name="EMEAREVQ203" localSheetId="8">'[5]Input EMEA'!$B$355:$I$390</definedName>
    <definedName name="EMEAREVQ203" localSheetId="18">'[5]Input EMEA'!$B$355:$I$390</definedName>
    <definedName name="EMEAREVQ203" localSheetId="17">'[5]Input EMEA'!$B$355:$I$390</definedName>
    <definedName name="EMEAREVQ203" localSheetId="1">'[5]Input EMEA'!$B$355:$I$390</definedName>
    <definedName name="EMEAREVQ203">'[6]Input EMEA'!$B$355:$I$390</definedName>
    <definedName name="EMEAREVQ204" localSheetId="14">'[5]Input EMEA'!$B$511:$I$546</definedName>
    <definedName name="EMEAREVQ204" localSheetId="12">'[5]Input EMEA'!$B$511:$I$546</definedName>
    <definedName name="EMEAREVQ204" localSheetId="11">'[5]Input EMEA'!$B$511:$I$546</definedName>
    <definedName name="EMEAREVQ204" localSheetId="16">'[5]Input EMEA'!$B$511:$I$546</definedName>
    <definedName name="EMEAREVQ204" localSheetId="15">'[5]Input EMEA'!$B$511:$I$546</definedName>
    <definedName name="EMEAREVQ204" localSheetId="7">'[5]Input EMEA'!$B$511:$I$546</definedName>
    <definedName name="EMEAREVQ204" localSheetId="6">'[5]Input EMEA'!$B$511:$I$546</definedName>
    <definedName name="EMEAREVQ204" localSheetId="5">'[5]Input EMEA'!$B$511:$I$546</definedName>
    <definedName name="EMEAREVQ204" localSheetId="9">'[5]Input EMEA'!$B$511:$I$546</definedName>
    <definedName name="EMEAREVQ204" localSheetId="8">'[5]Input EMEA'!$B$511:$I$546</definedName>
    <definedName name="EMEAREVQ204" localSheetId="18">'[5]Input EMEA'!$B$511:$I$546</definedName>
    <definedName name="EMEAREVQ204" localSheetId="17">'[5]Input EMEA'!$B$511:$I$546</definedName>
    <definedName name="EMEAREVQ204" localSheetId="1">'[5]Input EMEA'!$B$511:$I$546</definedName>
    <definedName name="EMEAREVQ204">'[6]Input EMEA'!$B$511:$I$546</definedName>
    <definedName name="EMEAREVQ205" localSheetId="14">'[5]Input EMEA'!$B$667:$I$702</definedName>
    <definedName name="EMEAREVQ205" localSheetId="12">'[5]Input EMEA'!$B$667:$I$702</definedName>
    <definedName name="EMEAREVQ205" localSheetId="11">'[5]Input EMEA'!$B$667:$I$702</definedName>
    <definedName name="EMEAREVQ205" localSheetId="16">'[5]Input EMEA'!$B$667:$I$702</definedName>
    <definedName name="EMEAREVQ205" localSheetId="15">'[5]Input EMEA'!$B$667:$I$702</definedName>
    <definedName name="EMEAREVQ205" localSheetId="7">'[5]Input EMEA'!$B$667:$I$702</definedName>
    <definedName name="EMEAREVQ205" localSheetId="6">'[5]Input EMEA'!$B$667:$I$702</definedName>
    <definedName name="EMEAREVQ205" localSheetId="5">'[5]Input EMEA'!$B$667:$I$702</definedName>
    <definedName name="EMEAREVQ205" localSheetId="9">'[5]Input EMEA'!$B$667:$I$702</definedName>
    <definedName name="EMEAREVQ205" localSheetId="8">'[5]Input EMEA'!$B$667:$I$702</definedName>
    <definedName name="EMEAREVQ205" localSheetId="18">'[5]Input EMEA'!$B$667:$I$702</definedName>
    <definedName name="EMEAREVQ205" localSheetId="17">'[5]Input EMEA'!$B$667:$I$702</definedName>
    <definedName name="EMEAREVQ205" localSheetId="1">'[5]Input EMEA'!$B$667:$I$702</definedName>
    <definedName name="EMEAREVQ205">'[6]Input EMEA'!$B$667:$I$702</definedName>
    <definedName name="EMEAREVQ206" localSheetId="14">'[5]Input EMEA'!$B$823:$I$858</definedName>
    <definedName name="EMEAREVQ206" localSheetId="12">'[5]Input EMEA'!$B$823:$I$858</definedName>
    <definedName name="EMEAREVQ206" localSheetId="11">'[5]Input EMEA'!$B$823:$I$858</definedName>
    <definedName name="EMEAREVQ206" localSheetId="16">'[5]Input EMEA'!$B$823:$I$858</definedName>
    <definedName name="EMEAREVQ206" localSheetId="15">'[5]Input EMEA'!$B$823:$I$858</definedName>
    <definedName name="EMEAREVQ206" localSheetId="7">'[5]Input EMEA'!$B$823:$I$858</definedName>
    <definedName name="EMEAREVQ206" localSheetId="6">'[5]Input EMEA'!$B$823:$I$858</definedName>
    <definedName name="EMEAREVQ206" localSheetId="5">'[5]Input EMEA'!$B$823:$I$858</definedName>
    <definedName name="EMEAREVQ206" localSheetId="9">'[5]Input EMEA'!$B$823:$I$858</definedName>
    <definedName name="EMEAREVQ206" localSheetId="8">'[5]Input EMEA'!$B$823:$I$858</definedName>
    <definedName name="EMEAREVQ206" localSheetId="18">'[5]Input EMEA'!$B$823:$I$858</definedName>
    <definedName name="EMEAREVQ206" localSheetId="17">'[5]Input EMEA'!$B$823:$I$858</definedName>
    <definedName name="EMEAREVQ206" localSheetId="1">'[5]Input EMEA'!$B$823:$I$858</definedName>
    <definedName name="EMEAREVQ206">'[6]Input EMEA'!$B$823:$I$858</definedName>
    <definedName name="EMEAREVQ207" localSheetId="14">'[5]Input EMEA'!$B$979:$I$1014</definedName>
    <definedName name="EMEAREVQ207" localSheetId="12">'[5]Input EMEA'!$B$979:$I$1014</definedName>
    <definedName name="EMEAREVQ207" localSheetId="11">'[5]Input EMEA'!$B$979:$I$1014</definedName>
    <definedName name="EMEAREVQ207" localSheetId="16">'[5]Input EMEA'!$B$979:$I$1014</definedName>
    <definedName name="EMEAREVQ207" localSheetId="15">'[5]Input EMEA'!$B$979:$I$1014</definedName>
    <definedName name="EMEAREVQ207" localSheetId="7">'[5]Input EMEA'!$B$979:$I$1014</definedName>
    <definedName name="EMEAREVQ207" localSheetId="6">'[5]Input EMEA'!$B$979:$I$1014</definedName>
    <definedName name="EMEAREVQ207" localSheetId="5">'[5]Input EMEA'!$B$979:$I$1014</definedName>
    <definedName name="EMEAREVQ207" localSheetId="9">'[5]Input EMEA'!$B$979:$I$1014</definedName>
    <definedName name="EMEAREVQ207" localSheetId="8">'[5]Input EMEA'!$B$979:$I$1014</definedName>
    <definedName name="EMEAREVQ207" localSheetId="18">'[5]Input EMEA'!$B$979:$I$1014</definedName>
    <definedName name="EMEAREVQ207" localSheetId="17">'[5]Input EMEA'!$B$979:$I$1014</definedName>
    <definedName name="EMEAREVQ207" localSheetId="1">'[5]Input EMEA'!$B$979:$I$1014</definedName>
    <definedName name="EMEAREVQ207">'[6]Input EMEA'!$B$979:$I$1014</definedName>
    <definedName name="EMEAREVQ208" localSheetId="14">'[5]Input EMEA'!$B$1135:$I$1170</definedName>
    <definedName name="EMEAREVQ208" localSheetId="12">'[5]Input EMEA'!$B$1135:$I$1170</definedName>
    <definedName name="EMEAREVQ208" localSheetId="11">'[5]Input EMEA'!$B$1135:$I$1170</definedName>
    <definedName name="EMEAREVQ208" localSheetId="16">'[5]Input EMEA'!$B$1135:$I$1170</definedName>
    <definedName name="EMEAREVQ208" localSheetId="15">'[5]Input EMEA'!$B$1135:$I$1170</definedName>
    <definedName name="EMEAREVQ208" localSheetId="7">'[5]Input EMEA'!$B$1135:$I$1170</definedName>
    <definedName name="EMEAREVQ208" localSheetId="6">'[5]Input EMEA'!$B$1135:$I$1170</definedName>
    <definedName name="EMEAREVQ208" localSheetId="5">'[5]Input EMEA'!$B$1135:$I$1170</definedName>
    <definedName name="EMEAREVQ208" localSheetId="9">'[5]Input EMEA'!$B$1135:$I$1170</definedName>
    <definedName name="EMEAREVQ208" localSheetId="8">'[5]Input EMEA'!$B$1135:$I$1170</definedName>
    <definedName name="EMEAREVQ208" localSheetId="18">'[5]Input EMEA'!$B$1135:$I$1170</definedName>
    <definedName name="EMEAREVQ208" localSheetId="17">'[5]Input EMEA'!$B$1135:$I$1170</definedName>
    <definedName name="EMEAREVQ208" localSheetId="1">'[5]Input EMEA'!$B$1135:$I$1170</definedName>
    <definedName name="EMEAREVQ208">'[6]Input EMEA'!$B$1135:$I$1170</definedName>
    <definedName name="EMEAREVQ209" localSheetId="14">'[5]Input EMEA'!$B$1291:$I$1326</definedName>
    <definedName name="EMEAREVQ209" localSheetId="12">'[5]Input EMEA'!$B$1291:$I$1326</definedName>
    <definedName name="EMEAREVQ209" localSheetId="11">'[5]Input EMEA'!$B$1291:$I$1326</definedName>
    <definedName name="EMEAREVQ209" localSheetId="16">'[5]Input EMEA'!$B$1291:$I$1326</definedName>
    <definedName name="EMEAREVQ209" localSheetId="15">'[5]Input EMEA'!$B$1291:$I$1326</definedName>
    <definedName name="EMEAREVQ209" localSheetId="7">'[5]Input EMEA'!$B$1291:$I$1326</definedName>
    <definedName name="EMEAREVQ209" localSheetId="6">'[5]Input EMEA'!$B$1291:$I$1326</definedName>
    <definedName name="EMEAREVQ209" localSheetId="5">'[5]Input EMEA'!$B$1291:$I$1326</definedName>
    <definedName name="EMEAREVQ209" localSheetId="9">'[5]Input EMEA'!$B$1291:$I$1326</definedName>
    <definedName name="EMEAREVQ209" localSheetId="8">'[5]Input EMEA'!$B$1291:$I$1326</definedName>
    <definedName name="EMEAREVQ209" localSheetId="18">'[5]Input EMEA'!$B$1291:$I$1326</definedName>
    <definedName name="EMEAREVQ209" localSheetId="17">'[5]Input EMEA'!$B$1291:$I$1326</definedName>
    <definedName name="EMEAREVQ209" localSheetId="1">'[5]Input EMEA'!$B$1291:$I$1326</definedName>
    <definedName name="EMEAREVQ209">'[6]Input EMEA'!$B$1291:$I$1326</definedName>
    <definedName name="EMEAREVQ301" localSheetId="14">'[5]Input EMEA'!$B$83:$I$118</definedName>
    <definedName name="EMEAREVQ301" localSheetId="12">'[5]Input EMEA'!$B$83:$I$118</definedName>
    <definedName name="EMEAREVQ301" localSheetId="11">'[5]Input EMEA'!$B$83:$I$118</definedName>
    <definedName name="EMEAREVQ301" localSheetId="16">'[5]Input EMEA'!$B$83:$I$118</definedName>
    <definedName name="EMEAREVQ301" localSheetId="15">'[5]Input EMEA'!$B$83:$I$118</definedName>
    <definedName name="EMEAREVQ301" localSheetId="7">'[5]Input EMEA'!$B$83:$I$118</definedName>
    <definedName name="EMEAREVQ301" localSheetId="6">'[5]Input EMEA'!$B$83:$I$118</definedName>
    <definedName name="EMEAREVQ301" localSheetId="5">'[5]Input EMEA'!$B$83:$I$118</definedName>
    <definedName name="EMEAREVQ301" localSheetId="9">'[5]Input EMEA'!$B$83:$I$118</definedName>
    <definedName name="EMEAREVQ301" localSheetId="8">'[5]Input EMEA'!$B$83:$I$118</definedName>
    <definedName name="EMEAREVQ301" localSheetId="18">'[5]Input EMEA'!$B$83:$I$118</definedName>
    <definedName name="EMEAREVQ301" localSheetId="17">'[5]Input EMEA'!$B$83:$I$118</definedName>
    <definedName name="EMEAREVQ301" localSheetId="1">'[5]Input EMEA'!$B$83:$I$118</definedName>
    <definedName name="EMEAREVQ301">'[6]Input EMEA'!$B$83:$I$118</definedName>
    <definedName name="EMEAREVQ302" localSheetId="14">'[5]Input EMEA'!$B$237:$I$272</definedName>
    <definedName name="EMEAREVQ302" localSheetId="12">'[5]Input EMEA'!$B$237:$I$272</definedName>
    <definedName name="EMEAREVQ302" localSheetId="11">'[5]Input EMEA'!$B$237:$I$272</definedName>
    <definedName name="EMEAREVQ302" localSheetId="16">'[5]Input EMEA'!$B$237:$I$272</definedName>
    <definedName name="EMEAREVQ302" localSheetId="15">'[5]Input EMEA'!$B$237:$I$272</definedName>
    <definedName name="EMEAREVQ302" localSheetId="7">'[5]Input EMEA'!$B$237:$I$272</definedName>
    <definedName name="EMEAREVQ302" localSheetId="6">'[5]Input EMEA'!$B$237:$I$272</definedName>
    <definedName name="EMEAREVQ302" localSheetId="5">'[5]Input EMEA'!$B$237:$I$272</definedName>
    <definedName name="EMEAREVQ302" localSheetId="9">'[5]Input EMEA'!$B$237:$I$272</definedName>
    <definedName name="EMEAREVQ302" localSheetId="8">'[5]Input EMEA'!$B$237:$I$272</definedName>
    <definedName name="EMEAREVQ302" localSheetId="18">'[5]Input EMEA'!$B$237:$I$272</definedName>
    <definedName name="EMEAREVQ302" localSheetId="17">'[5]Input EMEA'!$B$237:$I$272</definedName>
    <definedName name="EMEAREVQ302" localSheetId="1">'[5]Input EMEA'!$B$237:$I$272</definedName>
    <definedName name="EMEAREVQ302">'[6]Input EMEA'!$B$237:$I$272</definedName>
    <definedName name="EMEAREVQ303" localSheetId="14">'[5]Input EMEA'!$B$394:$I$429</definedName>
    <definedName name="EMEAREVQ303" localSheetId="12">'[5]Input EMEA'!$B$394:$I$429</definedName>
    <definedName name="EMEAREVQ303" localSheetId="11">'[5]Input EMEA'!$B$394:$I$429</definedName>
    <definedName name="EMEAREVQ303" localSheetId="16">'[5]Input EMEA'!$B$394:$I$429</definedName>
    <definedName name="EMEAREVQ303" localSheetId="15">'[5]Input EMEA'!$B$394:$I$429</definedName>
    <definedName name="EMEAREVQ303" localSheetId="7">'[5]Input EMEA'!$B$394:$I$429</definedName>
    <definedName name="EMEAREVQ303" localSheetId="6">'[5]Input EMEA'!$B$394:$I$429</definedName>
    <definedName name="EMEAREVQ303" localSheetId="5">'[5]Input EMEA'!$B$394:$I$429</definedName>
    <definedName name="EMEAREVQ303" localSheetId="9">'[5]Input EMEA'!$B$394:$I$429</definedName>
    <definedName name="EMEAREVQ303" localSheetId="8">'[5]Input EMEA'!$B$394:$I$429</definedName>
    <definedName name="EMEAREVQ303" localSheetId="18">'[5]Input EMEA'!$B$394:$I$429</definedName>
    <definedName name="EMEAREVQ303" localSheetId="17">'[5]Input EMEA'!$B$394:$I$429</definedName>
    <definedName name="EMEAREVQ303" localSheetId="1">'[5]Input EMEA'!$B$394:$I$429</definedName>
    <definedName name="EMEAREVQ303">'[6]Input EMEA'!$B$394:$I$429</definedName>
    <definedName name="EMEAREVQ304" localSheetId="14">'[5]Input EMEA'!$B$550:$I$585</definedName>
    <definedName name="EMEAREVQ304" localSheetId="12">'[5]Input EMEA'!$B$550:$I$585</definedName>
    <definedName name="EMEAREVQ304" localSheetId="11">'[5]Input EMEA'!$B$550:$I$585</definedName>
    <definedName name="EMEAREVQ304" localSheetId="16">'[5]Input EMEA'!$B$550:$I$585</definedName>
    <definedName name="EMEAREVQ304" localSheetId="15">'[5]Input EMEA'!$B$550:$I$585</definedName>
    <definedName name="EMEAREVQ304" localSheetId="7">'[5]Input EMEA'!$B$550:$I$585</definedName>
    <definedName name="EMEAREVQ304" localSheetId="6">'[5]Input EMEA'!$B$550:$I$585</definedName>
    <definedName name="EMEAREVQ304" localSheetId="5">'[5]Input EMEA'!$B$550:$I$585</definedName>
    <definedName name="EMEAREVQ304" localSheetId="9">'[5]Input EMEA'!$B$550:$I$585</definedName>
    <definedName name="EMEAREVQ304" localSheetId="8">'[5]Input EMEA'!$B$550:$I$585</definedName>
    <definedName name="EMEAREVQ304" localSheetId="18">'[5]Input EMEA'!$B$550:$I$585</definedName>
    <definedName name="EMEAREVQ304" localSheetId="17">'[5]Input EMEA'!$B$550:$I$585</definedName>
    <definedName name="EMEAREVQ304" localSheetId="1">'[5]Input EMEA'!$B$550:$I$585</definedName>
    <definedName name="EMEAREVQ304">'[6]Input EMEA'!$B$550:$I$585</definedName>
    <definedName name="EMEAREVQ305" localSheetId="14">'[5]Input EMEA'!$B$706:$I$741</definedName>
    <definedName name="EMEAREVQ305" localSheetId="12">'[5]Input EMEA'!$B$706:$I$741</definedName>
    <definedName name="EMEAREVQ305" localSheetId="11">'[5]Input EMEA'!$B$706:$I$741</definedName>
    <definedName name="EMEAREVQ305" localSheetId="16">'[5]Input EMEA'!$B$706:$I$741</definedName>
    <definedName name="EMEAREVQ305" localSheetId="15">'[5]Input EMEA'!$B$706:$I$741</definedName>
    <definedName name="EMEAREVQ305" localSheetId="7">'[5]Input EMEA'!$B$706:$I$741</definedName>
    <definedName name="EMEAREVQ305" localSheetId="6">'[5]Input EMEA'!$B$706:$I$741</definedName>
    <definedName name="EMEAREVQ305" localSheetId="5">'[5]Input EMEA'!$B$706:$I$741</definedName>
    <definedName name="EMEAREVQ305" localSheetId="9">'[5]Input EMEA'!$B$706:$I$741</definedName>
    <definedName name="EMEAREVQ305" localSheetId="8">'[5]Input EMEA'!$B$706:$I$741</definedName>
    <definedName name="EMEAREVQ305" localSheetId="18">'[5]Input EMEA'!$B$706:$I$741</definedName>
    <definedName name="EMEAREVQ305" localSheetId="17">'[5]Input EMEA'!$B$706:$I$741</definedName>
    <definedName name="EMEAREVQ305" localSheetId="1">'[5]Input EMEA'!$B$706:$I$741</definedName>
    <definedName name="EMEAREVQ305">'[6]Input EMEA'!$B$706:$I$741</definedName>
    <definedName name="EMEAREVQ306" localSheetId="14">'[5]Input EMEA'!$B$862:$I$897</definedName>
    <definedName name="EMEAREVQ306" localSheetId="12">'[5]Input EMEA'!$B$862:$I$897</definedName>
    <definedName name="EMEAREVQ306" localSheetId="11">'[5]Input EMEA'!$B$862:$I$897</definedName>
    <definedName name="EMEAREVQ306" localSheetId="16">'[5]Input EMEA'!$B$862:$I$897</definedName>
    <definedName name="EMEAREVQ306" localSheetId="15">'[5]Input EMEA'!$B$862:$I$897</definedName>
    <definedName name="EMEAREVQ306" localSheetId="7">'[5]Input EMEA'!$B$862:$I$897</definedName>
    <definedName name="EMEAREVQ306" localSheetId="6">'[5]Input EMEA'!$B$862:$I$897</definedName>
    <definedName name="EMEAREVQ306" localSheetId="5">'[5]Input EMEA'!$B$862:$I$897</definedName>
    <definedName name="EMEAREVQ306" localSheetId="9">'[5]Input EMEA'!$B$862:$I$897</definedName>
    <definedName name="EMEAREVQ306" localSheetId="8">'[5]Input EMEA'!$B$862:$I$897</definedName>
    <definedName name="EMEAREVQ306" localSheetId="18">'[5]Input EMEA'!$B$862:$I$897</definedName>
    <definedName name="EMEAREVQ306" localSheetId="17">'[5]Input EMEA'!$B$862:$I$897</definedName>
    <definedName name="EMEAREVQ306" localSheetId="1">'[5]Input EMEA'!$B$862:$I$897</definedName>
    <definedName name="EMEAREVQ306">'[6]Input EMEA'!$B$862:$I$897</definedName>
    <definedName name="EMEAREVQ307" localSheetId="14">'[5]Input EMEA'!$B$1018:$I$1053</definedName>
    <definedName name="EMEAREVQ307" localSheetId="12">'[5]Input EMEA'!$B$1018:$I$1053</definedName>
    <definedName name="EMEAREVQ307" localSheetId="11">'[5]Input EMEA'!$B$1018:$I$1053</definedName>
    <definedName name="EMEAREVQ307" localSheetId="16">'[5]Input EMEA'!$B$1018:$I$1053</definedName>
    <definedName name="EMEAREVQ307" localSheetId="15">'[5]Input EMEA'!$B$1018:$I$1053</definedName>
    <definedName name="EMEAREVQ307" localSheetId="7">'[5]Input EMEA'!$B$1018:$I$1053</definedName>
    <definedName name="EMEAREVQ307" localSheetId="6">'[5]Input EMEA'!$B$1018:$I$1053</definedName>
    <definedName name="EMEAREVQ307" localSheetId="5">'[5]Input EMEA'!$B$1018:$I$1053</definedName>
    <definedName name="EMEAREVQ307" localSheetId="9">'[5]Input EMEA'!$B$1018:$I$1053</definedName>
    <definedName name="EMEAREVQ307" localSheetId="8">'[5]Input EMEA'!$B$1018:$I$1053</definedName>
    <definedName name="EMEAREVQ307" localSheetId="18">'[5]Input EMEA'!$B$1018:$I$1053</definedName>
    <definedName name="EMEAREVQ307" localSheetId="17">'[5]Input EMEA'!$B$1018:$I$1053</definedName>
    <definedName name="EMEAREVQ307" localSheetId="1">'[5]Input EMEA'!$B$1018:$I$1053</definedName>
    <definedName name="EMEAREVQ307">'[6]Input EMEA'!$B$1018:$I$1053</definedName>
    <definedName name="EMEAREVQ308" localSheetId="14">'[5]Input EMEA'!$B$1174:$I$1209</definedName>
    <definedName name="EMEAREVQ308" localSheetId="12">'[5]Input EMEA'!$B$1174:$I$1209</definedName>
    <definedName name="EMEAREVQ308" localSheetId="11">'[5]Input EMEA'!$B$1174:$I$1209</definedName>
    <definedName name="EMEAREVQ308" localSheetId="16">'[5]Input EMEA'!$B$1174:$I$1209</definedName>
    <definedName name="EMEAREVQ308" localSheetId="15">'[5]Input EMEA'!$B$1174:$I$1209</definedName>
    <definedName name="EMEAREVQ308" localSheetId="7">'[5]Input EMEA'!$B$1174:$I$1209</definedName>
    <definedName name="EMEAREVQ308" localSheetId="6">'[5]Input EMEA'!$B$1174:$I$1209</definedName>
    <definedName name="EMEAREVQ308" localSheetId="5">'[5]Input EMEA'!$B$1174:$I$1209</definedName>
    <definedName name="EMEAREVQ308" localSheetId="9">'[5]Input EMEA'!$B$1174:$I$1209</definedName>
    <definedName name="EMEAREVQ308" localSheetId="8">'[5]Input EMEA'!$B$1174:$I$1209</definedName>
    <definedName name="EMEAREVQ308" localSheetId="18">'[5]Input EMEA'!$B$1174:$I$1209</definedName>
    <definedName name="EMEAREVQ308" localSheetId="17">'[5]Input EMEA'!$B$1174:$I$1209</definedName>
    <definedName name="EMEAREVQ308" localSheetId="1">'[5]Input EMEA'!$B$1174:$I$1209</definedName>
    <definedName name="EMEAREVQ308">'[6]Input EMEA'!$B$1174:$I$1209</definedName>
    <definedName name="EMEAREVQ309" localSheetId="14">'[5]Input EMEA'!$B$1330:$I$1365</definedName>
    <definedName name="EMEAREVQ309" localSheetId="12">'[5]Input EMEA'!$B$1330:$I$1365</definedName>
    <definedName name="EMEAREVQ309" localSheetId="11">'[5]Input EMEA'!$B$1330:$I$1365</definedName>
    <definedName name="EMEAREVQ309" localSheetId="16">'[5]Input EMEA'!$B$1330:$I$1365</definedName>
    <definedName name="EMEAREVQ309" localSheetId="15">'[5]Input EMEA'!$B$1330:$I$1365</definedName>
    <definedName name="EMEAREVQ309" localSheetId="7">'[5]Input EMEA'!$B$1330:$I$1365</definedName>
    <definedName name="EMEAREVQ309" localSheetId="6">'[5]Input EMEA'!$B$1330:$I$1365</definedName>
    <definedName name="EMEAREVQ309" localSheetId="5">'[5]Input EMEA'!$B$1330:$I$1365</definedName>
    <definedName name="EMEAREVQ309" localSheetId="9">'[5]Input EMEA'!$B$1330:$I$1365</definedName>
    <definedName name="EMEAREVQ309" localSheetId="8">'[5]Input EMEA'!$B$1330:$I$1365</definedName>
    <definedName name="EMEAREVQ309" localSheetId="18">'[5]Input EMEA'!$B$1330:$I$1365</definedName>
    <definedName name="EMEAREVQ309" localSheetId="17">'[5]Input EMEA'!$B$1330:$I$1365</definedName>
    <definedName name="EMEAREVQ309" localSheetId="1">'[5]Input EMEA'!$B$1330:$I$1365</definedName>
    <definedName name="EMEAREVQ309">'[6]Input EMEA'!$B$1330:$I$1365</definedName>
    <definedName name="EMEAREVQ401" localSheetId="14">'[5]Input EMEA'!$B$121:$I$156</definedName>
    <definedName name="EMEAREVQ401" localSheetId="12">'[5]Input EMEA'!$B$121:$I$156</definedName>
    <definedName name="EMEAREVQ401" localSheetId="11">'[5]Input EMEA'!$B$121:$I$156</definedName>
    <definedName name="EMEAREVQ401" localSheetId="16">'[5]Input EMEA'!$B$121:$I$156</definedName>
    <definedName name="EMEAREVQ401" localSheetId="15">'[5]Input EMEA'!$B$121:$I$156</definedName>
    <definedName name="EMEAREVQ401" localSheetId="7">'[5]Input EMEA'!$B$121:$I$156</definedName>
    <definedName name="EMEAREVQ401" localSheetId="6">'[5]Input EMEA'!$B$121:$I$156</definedName>
    <definedName name="EMEAREVQ401" localSheetId="5">'[5]Input EMEA'!$B$121:$I$156</definedName>
    <definedName name="EMEAREVQ401" localSheetId="9">'[5]Input EMEA'!$B$121:$I$156</definedName>
    <definedName name="EMEAREVQ401" localSheetId="8">'[5]Input EMEA'!$B$121:$I$156</definedName>
    <definedName name="EMEAREVQ401" localSheetId="18">'[5]Input EMEA'!$B$121:$I$156</definedName>
    <definedName name="EMEAREVQ401" localSheetId="17">'[5]Input EMEA'!$B$121:$I$156</definedName>
    <definedName name="EMEAREVQ401" localSheetId="1">'[5]Input EMEA'!$B$121:$I$156</definedName>
    <definedName name="EMEAREVQ401">'[6]Input EMEA'!$B$121:$I$156</definedName>
    <definedName name="EMEAREVQ402" localSheetId="14">'[5]Input EMEA'!$B$276:$I$311</definedName>
    <definedName name="EMEAREVQ402" localSheetId="12">'[5]Input EMEA'!$B$276:$I$311</definedName>
    <definedName name="EMEAREVQ402" localSheetId="11">'[5]Input EMEA'!$B$276:$I$311</definedName>
    <definedName name="EMEAREVQ402" localSheetId="16">'[5]Input EMEA'!$B$276:$I$311</definedName>
    <definedName name="EMEAREVQ402" localSheetId="15">'[5]Input EMEA'!$B$276:$I$311</definedName>
    <definedName name="EMEAREVQ402" localSheetId="7">'[5]Input EMEA'!$B$276:$I$311</definedName>
    <definedName name="EMEAREVQ402" localSheetId="6">'[5]Input EMEA'!$B$276:$I$311</definedName>
    <definedName name="EMEAREVQ402" localSheetId="5">'[5]Input EMEA'!$B$276:$I$311</definedName>
    <definedName name="EMEAREVQ402" localSheetId="9">'[5]Input EMEA'!$B$276:$I$311</definedName>
    <definedName name="EMEAREVQ402" localSheetId="8">'[5]Input EMEA'!$B$276:$I$311</definedName>
    <definedName name="EMEAREVQ402" localSheetId="18">'[5]Input EMEA'!$B$276:$I$311</definedName>
    <definedName name="EMEAREVQ402" localSheetId="17">'[5]Input EMEA'!$B$276:$I$311</definedName>
    <definedName name="EMEAREVQ402" localSheetId="1">'[5]Input EMEA'!$B$276:$I$311</definedName>
    <definedName name="EMEAREVQ402">'[6]Input EMEA'!$B$276:$I$311</definedName>
    <definedName name="EMEAREVQ403" localSheetId="14">'[5]Input EMEA'!$B$433:$I$468</definedName>
    <definedName name="EMEAREVQ403" localSheetId="12">'[5]Input EMEA'!$B$433:$I$468</definedName>
    <definedName name="EMEAREVQ403" localSheetId="11">'[5]Input EMEA'!$B$433:$I$468</definedName>
    <definedName name="EMEAREVQ403" localSheetId="16">'[5]Input EMEA'!$B$433:$I$468</definedName>
    <definedName name="EMEAREVQ403" localSheetId="15">'[5]Input EMEA'!$B$433:$I$468</definedName>
    <definedName name="EMEAREVQ403" localSheetId="7">'[5]Input EMEA'!$B$433:$I$468</definedName>
    <definedName name="EMEAREVQ403" localSheetId="6">'[5]Input EMEA'!$B$433:$I$468</definedName>
    <definedName name="EMEAREVQ403" localSheetId="5">'[5]Input EMEA'!$B$433:$I$468</definedName>
    <definedName name="EMEAREVQ403" localSheetId="9">'[5]Input EMEA'!$B$433:$I$468</definedName>
    <definedName name="EMEAREVQ403" localSheetId="8">'[5]Input EMEA'!$B$433:$I$468</definedName>
    <definedName name="EMEAREVQ403" localSheetId="18">'[5]Input EMEA'!$B$433:$I$468</definedName>
    <definedName name="EMEAREVQ403" localSheetId="17">'[5]Input EMEA'!$B$433:$I$468</definedName>
    <definedName name="EMEAREVQ403" localSheetId="1">'[5]Input EMEA'!$B$433:$I$468</definedName>
    <definedName name="EMEAREVQ403">'[6]Input EMEA'!$B$433:$I$468</definedName>
    <definedName name="EMEAREVQ404" localSheetId="14">'[5]Input EMEA'!$B$589:$I$624</definedName>
    <definedName name="EMEAREVQ404" localSheetId="12">'[5]Input EMEA'!$B$589:$I$624</definedName>
    <definedName name="EMEAREVQ404" localSheetId="11">'[5]Input EMEA'!$B$589:$I$624</definedName>
    <definedName name="EMEAREVQ404" localSheetId="16">'[5]Input EMEA'!$B$589:$I$624</definedName>
    <definedName name="EMEAREVQ404" localSheetId="15">'[5]Input EMEA'!$B$589:$I$624</definedName>
    <definedName name="EMEAREVQ404" localSheetId="7">'[5]Input EMEA'!$B$589:$I$624</definedName>
    <definedName name="EMEAREVQ404" localSheetId="6">'[5]Input EMEA'!$B$589:$I$624</definedName>
    <definedName name="EMEAREVQ404" localSheetId="5">'[5]Input EMEA'!$B$589:$I$624</definedName>
    <definedName name="EMEAREVQ404" localSheetId="9">'[5]Input EMEA'!$B$589:$I$624</definedName>
    <definedName name="EMEAREVQ404" localSheetId="8">'[5]Input EMEA'!$B$589:$I$624</definedName>
    <definedName name="EMEAREVQ404" localSheetId="18">'[5]Input EMEA'!$B$589:$I$624</definedName>
    <definedName name="EMEAREVQ404" localSheetId="17">'[5]Input EMEA'!$B$589:$I$624</definedName>
    <definedName name="EMEAREVQ404" localSheetId="1">'[5]Input EMEA'!$B$589:$I$624</definedName>
    <definedName name="EMEAREVQ404">'[6]Input EMEA'!$B$589:$I$624</definedName>
    <definedName name="EMEAREVQ405" localSheetId="14">'[5]Input EMEA'!$B$745:$I$780</definedName>
    <definedName name="EMEAREVQ405" localSheetId="12">'[5]Input EMEA'!$B$745:$I$780</definedName>
    <definedName name="EMEAREVQ405" localSheetId="11">'[5]Input EMEA'!$B$745:$I$780</definedName>
    <definedName name="EMEAREVQ405" localSheetId="16">'[5]Input EMEA'!$B$745:$I$780</definedName>
    <definedName name="EMEAREVQ405" localSheetId="15">'[5]Input EMEA'!$B$745:$I$780</definedName>
    <definedName name="EMEAREVQ405" localSheetId="7">'[5]Input EMEA'!$B$745:$I$780</definedName>
    <definedName name="EMEAREVQ405" localSheetId="6">'[5]Input EMEA'!$B$745:$I$780</definedName>
    <definedName name="EMEAREVQ405" localSheetId="5">'[5]Input EMEA'!$B$745:$I$780</definedName>
    <definedName name="EMEAREVQ405" localSheetId="9">'[5]Input EMEA'!$B$745:$I$780</definedName>
    <definedName name="EMEAREVQ405" localSheetId="8">'[5]Input EMEA'!$B$745:$I$780</definedName>
    <definedName name="EMEAREVQ405" localSheetId="18">'[5]Input EMEA'!$B$745:$I$780</definedName>
    <definedName name="EMEAREVQ405" localSheetId="17">'[5]Input EMEA'!$B$745:$I$780</definedName>
    <definedName name="EMEAREVQ405" localSheetId="1">'[5]Input EMEA'!$B$745:$I$780</definedName>
    <definedName name="EMEAREVQ405">'[6]Input EMEA'!$B$745:$I$780</definedName>
    <definedName name="EMEAREVQ406" localSheetId="14">'[5]Input EMEA'!$B$901:$I$936</definedName>
    <definedName name="EMEAREVQ406" localSheetId="12">'[5]Input EMEA'!$B$901:$I$936</definedName>
    <definedName name="EMEAREVQ406" localSheetId="11">'[5]Input EMEA'!$B$901:$I$936</definedName>
    <definedName name="EMEAREVQ406" localSheetId="16">'[5]Input EMEA'!$B$901:$I$936</definedName>
    <definedName name="EMEAREVQ406" localSheetId="15">'[5]Input EMEA'!$B$901:$I$936</definedName>
    <definedName name="EMEAREVQ406" localSheetId="7">'[5]Input EMEA'!$B$901:$I$936</definedName>
    <definedName name="EMEAREVQ406" localSheetId="6">'[5]Input EMEA'!$B$901:$I$936</definedName>
    <definedName name="EMEAREVQ406" localSheetId="5">'[5]Input EMEA'!$B$901:$I$936</definedName>
    <definedName name="EMEAREVQ406" localSheetId="9">'[5]Input EMEA'!$B$901:$I$936</definedName>
    <definedName name="EMEAREVQ406" localSheetId="8">'[5]Input EMEA'!$B$901:$I$936</definedName>
    <definedName name="EMEAREVQ406" localSheetId="18">'[5]Input EMEA'!$B$901:$I$936</definedName>
    <definedName name="EMEAREVQ406" localSheetId="17">'[5]Input EMEA'!$B$901:$I$936</definedName>
    <definedName name="EMEAREVQ406" localSheetId="1">'[5]Input EMEA'!$B$901:$I$936</definedName>
    <definedName name="EMEAREVQ406">'[6]Input EMEA'!$B$901:$I$936</definedName>
    <definedName name="EMEAREVQ407" localSheetId="14">'[5]Input EMEA'!$B$1057:$I$1092</definedName>
    <definedName name="EMEAREVQ407" localSheetId="12">'[5]Input EMEA'!$B$1057:$I$1092</definedName>
    <definedName name="EMEAREVQ407" localSheetId="11">'[5]Input EMEA'!$B$1057:$I$1092</definedName>
    <definedName name="EMEAREVQ407" localSheetId="16">'[5]Input EMEA'!$B$1057:$I$1092</definedName>
    <definedName name="EMEAREVQ407" localSheetId="15">'[5]Input EMEA'!$B$1057:$I$1092</definedName>
    <definedName name="EMEAREVQ407" localSheetId="7">'[5]Input EMEA'!$B$1057:$I$1092</definedName>
    <definedName name="EMEAREVQ407" localSheetId="6">'[5]Input EMEA'!$B$1057:$I$1092</definedName>
    <definedName name="EMEAREVQ407" localSheetId="5">'[5]Input EMEA'!$B$1057:$I$1092</definedName>
    <definedName name="EMEAREVQ407" localSheetId="9">'[5]Input EMEA'!$B$1057:$I$1092</definedName>
    <definedName name="EMEAREVQ407" localSheetId="8">'[5]Input EMEA'!$B$1057:$I$1092</definedName>
    <definedName name="EMEAREVQ407" localSheetId="18">'[5]Input EMEA'!$B$1057:$I$1092</definedName>
    <definedName name="EMEAREVQ407" localSheetId="17">'[5]Input EMEA'!$B$1057:$I$1092</definedName>
    <definedName name="EMEAREVQ407" localSheetId="1">'[5]Input EMEA'!$B$1057:$I$1092</definedName>
    <definedName name="EMEAREVQ407">'[6]Input EMEA'!$B$1057:$I$1092</definedName>
    <definedName name="EMEAREVQ408" localSheetId="14">'[5]Input EMEA'!$B$1213:$I$1248</definedName>
    <definedName name="EMEAREVQ408" localSheetId="12">'[5]Input EMEA'!$B$1213:$I$1248</definedName>
    <definedName name="EMEAREVQ408" localSheetId="11">'[5]Input EMEA'!$B$1213:$I$1248</definedName>
    <definedName name="EMEAREVQ408" localSheetId="16">'[5]Input EMEA'!$B$1213:$I$1248</definedName>
    <definedName name="EMEAREVQ408" localSheetId="15">'[5]Input EMEA'!$B$1213:$I$1248</definedName>
    <definedName name="EMEAREVQ408" localSheetId="7">'[5]Input EMEA'!$B$1213:$I$1248</definedName>
    <definedName name="EMEAREVQ408" localSheetId="6">'[5]Input EMEA'!$B$1213:$I$1248</definedName>
    <definedName name="EMEAREVQ408" localSheetId="5">'[5]Input EMEA'!$B$1213:$I$1248</definedName>
    <definedName name="EMEAREVQ408" localSheetId="9">'[5]Input EMEA'!$B$1213:$I$1248</definedName>
    <definedName name="EMEAREVQ408" localSheetId="8">'[5]Input EMEA'!$B$1213:$I$1248</definedName>
    <definedName name="EMEAREVQ408" localSheetId="18">'[5]Input EMEA'!$B$1213:$I$1248</definedName>
    <definedName name="EMEAREVQ408" localSheetId="17">'[5]Input EMEA'!$B$1213:$I$1248</definedName>
    <definedName name="EMEAREVQ408" localSheetId="1">'[5]Input EMEA'!$B$1213:$I$1248</definedName>
    <definedName name="EMEAREVQ408">'[6]Input EMEA'!$B$1213:$I$1248</definedName>
    <definedName name="EMEAREVQ409" localSheetId="14">'[5]Input EMEA'!$B$1369:$I$1404</definedName>
    <definedName name="EMEAREVQ409" localSheetId="12">'[5]Input EMEA'!$B$1369:$I$1404</definedName>
    <definedName name="EMEAREVQ409" localSheetId="11">'[5]Input EMEA'!$B$1369:$I$1404</definedName>
    <definedName name="EMEAREVQ409" localSheetId="16">'[5]Input EMEA'!$B$1369:$I$1404</definedName>
    <definedName name="EMEAREVQ409" localSheetId="15">'[5]Input EMEA'!$B$1369:$I$1404</definedName>
    <definedName name="EMEAREVQ409" localSheetId="7">'[5]Input EMEA'!$B$1369:$I$1404</definedName>
    <definedName name="EMEAREVQ409" localSheetId="6">'[5]Input EMEA'!$B$1369:$I$1404</definedName>
    <definedName name="EMEAREVQ409" localSheetId="5">'[5]Input EMEA'!$B$1369:$I$1404</definedName>
    <definedName name="EMEAREVQ409" localSheetId="9">'[5]Input EMEA'!$B$1369:$I$1404</definedName>
    <definedName name="EMEAREVQ409" localSheetId="8">'[5]Input EMEA'!$B$1369:$I$1404</definedName>
    <definedName name="EMEAREVQ409" localSheetId="18">'[5]Input EMEA'!$B$1369:$I$1404</definedName>
    <definedName name="EMEAREVQ409" localSheetId="17">'[5]Input EMEA'!$B$1369:$I$1404</definedName>
    <definedName name="EMEAREVQ409" localSheetId="1">'[5]Input EMEA'!$B$1369:$I$1404</definedName>
    <definedName name="EMEAREVQ409">'[6]Input EMEA'!$B$1369:$I$1404</definedName>
    <definedName name="EMEAUNITQ101" localSheetId="14">'[5]Input EMEA'!$K$7:$R$42</definedName>
    <definedName name="EMEAUNITQ101" localSheetId="12">'[5]Input EMEA'!$K$7:$R$42</definedName>
    <definedName name="EMEAUNITQ101" localSheetId="11">'[5]Input EMEA'!$K$7:$R$42</definedName>
    <definedName name="EMEAUNITQ101" localSheetId="16">'[5]Input EMEA'!$K$7:$R$42</definedName>
    <definedName name="EMEAUNITQ101" localSheetId="15">'[5]Input EMEA'!$K$7:$R$42</definedName>
    <definedName name="EMEAUNITQ101" localSheetId="7">'[5]Input EMEA'!$K$7:$R$42</definedName>
    <definedName name="EMEAUNITQ101" localSheetId="6">'[5]Input EMEA'!$K$7:$R$42</definedName>
    <definedName name="EMEAUNITQ101" localSheetId="5">'[5]Input EMEA'!$K$7:$R$42</definedName>
    <definedName name="EMEAUNITQ101" localSheetId="9">'[5]Input EMEA'!$K$7:$R$42</definedName>
    <definedName name="EMEAUNITQ101" localSheetId="8">'[5]Input EMEA'!$K$7:$R$42</definedName>
    <definedName name="EMEAUNITQ101" localSheetId="18">'[5]Input EMEA'!$K$7:$R$42</definedName>
    <definedName name="EMEAUNITQ101" localSheetId="17">'[5]Input EMEA'!$K$7:$R$42</definedName>
    <definedName name="EMEAUNITQ101" localSheetId="1">'[5]Input EMEA'!$K$7:$R$42</definedName>
    <definedName name="EMEAUNITQ101">'[6]Input EMEA'!$K$7:$R$42</definedName>
    <definedName name="EMEAUNITQ102" localSheetId="14">'[5]Input EMEA'!$K$159:$R$194</definedName>
    <definedName name="EMEAUNITQ102" localSheetId="12">'[5]Input EMEA'!$K$159:$R$194</definedName>
    <definedName name="EMEAUNITQ102" localSheetId="11">'[5]Input EMEA'!$K$159:$R$194</definedName>
    <definedName name="EMEAUNITQ102" localSheetId="16">'[5]Input EMEA'!$K$159:$R$194</definedName>
    <definedName name="EMEAUNITQ102" localSheetId="15">'[5]Input EMEA'!$K$159:$R$194</definedName>
    <definedName name="EMEAUNITQ102" localSheetId="7">'[5]Input EMEA'!$K$159:$R$194</definedName>
    <definedName name="EMEAUNITQ102" localSheetId="6">'[5]Input EMEA'!$K$159:$R$194</definedName>
    <definedName name="EMEAUNITQ102" localSheetId="5">'[5]Input EMEA'!$K$159:$R$194</definedName>
    <definedName name="EMEAUNITQ102" localSheetId="9">'[5]Input EMEA'!$K$159:$R$194</definedName>
    <definedName name="EMEAUNITQ102" localSheetId="8">'[5]Input EMEA'!$K$159:$R$194</definedName>
    <definedName name="EMEAUNITQ102" localSheetId="18">'[5]Input EMEA'!$K$159:$R$194</definedName>
    <definedName name="EMEAUNITQ102" localSheetId="17">'[5]Input EMEA'!$K$159:$R$194</definedName>
    <definedName name="EMEAUNITQ102" localSheetId="1">'[5]Input EMEA'!$K$159:$R$194</definedName>
    <definedName name="EMEAUNITQ102">'[6]Input EMEA'!$K$159:$R$194</definedName>
    <definedName name="EMEAUNITQ103" localSheetId="14">'[5]Input EMEA'!$K$316:$R$351</definedName>
    <definedName name="EMEAUNITQ103" localSheetId="12">'[5]Input EMEA'!$K$316:$R$351</definedName>
    <definedName name="EMEAUNITQ103" localSheetId="11">'[5]Input EMEA'!$K$316:$R$351</definedName>
    <definedName name="EMEAUNITQ103" localSheetId="16">'[5]Input EMEA'!$K$316:$R$351</definedName>
    <definedName name="EMEAUNITQ103" localSheetId="15">'[5]Input EMEA'!$K$316:$R$351</definedName>
    <definedName name="EMEAUNITQ103" localSheetId="7">'[5]Input EMEA'!$K$316:$R$351</definedName>
    <definedName name="EMEAUNITQ103" localSheetId="6">'[5]Input EMEA'!$K$316:$R$351</definedName>
    <definedName name="EMEAUNITQ103" localSheetId="5">'[5]Input EMEA'!$K$316:$R$351</definedName>
    <definedName name="EMEAUNITQ103" localSheetId="9">'[5]Input EMEA'!$K$316:$R$351</definedName>
    <definedName name="EMEAUNITQ103" localSheetId="8">'[5]Input EMEA'!$K$316:$R$351</definedName>
    <definedName name="EMEAUNITQ103" localSheetId="18">'[5]Input EMEA'!$K$316:$R$351</definedName>
    <definedName name="EMEAUNITQ103" localSheetId="17">'[5]Input EMEA'!$K$316:$R$351</definedName>
    <definedName name="EMEAUNITQ103" localSheetId="1">'[5]Input EMEA'!$K$316:$R$351</definedName>
    <definedName name="EMEAUNITQ103">'[6]Input EMEA'!$K$316:$R$351</definedName>
    <definedName name="EMEAUNITQ104" localSheetId="14">'[5]Input EMEA'!$K$472:$R$507</definedName>
    <definedName name="EMEAUNITQ104" localSheetId="12">'[5]Input EMEA'!$K$472:$R$507</definedName>
    <definedName name="EMEAUNITQ104" localSheetId="11">'[5]Input EMEA'!$K$472:$R$507</definedName>
    <definedName name="EMEAUNITQ104" localSheetId="16">'[5]Input EMEA'!$K$472:$R$507</definedName>
    <definedName name="EMEAUNITQ104" localSheetId="15">'[5]Input EMEA'!$K$472:$R$507</definedName>
    <definedName name="EMEAUNITQ104" localSheetId="7">'[5]Input EMEA'!$K$472:$R$507</definedName>
    <definedName name="EMEAUNITQ104" localSheetId="6">'[5]Input EMEA'!$K$472:$R$507</definedName>
    <definedName name="EMEAUNITQ104" localSheetId="5">'[5]Input EMEA'!$K$472:$R$507</definedName>
    <definedName name="EMEAUNITQ104" localSheetId="9">'[5]Input EMEA'!$K$472:$R$507</definedName>
    <definedName name="EMEAUNITQ104" localSheetId="8">'[5]Input EMEA'!$K$472:$R$507</definedName>
    <definedName name="EMEAUNITQ104" localSheetId="18">'[5]Input EMEA'!$K$472:$R$507</definedName>
    <definedName name="EMEAUNITQ104" localSheetId="17">'[5]Input EMEA'!$K$472:$R$507</definedName>
    <definedName name="EMEAUNITQ104" localSheetId="1">'[5]Input EMEA'!$K$472:$R$507</definedName>
    <definedName name="EMEAUNITQ104">'[6]Input EMEA'!$K$472:$R$507</definedName>
    <definedName name="EMEAUNITQ105" localSheetId="14">'[5]Input EMEA'!$K$628:$R$663</definedName>
    <definedName name="EMEAUNITQ105" localSheetId="12">'[5]Input EMEA'!$K$628:$R$663</definedName>
    <definedName name="EMEAUNITQ105" localSheetId="11">'[5]Input EMEA'!$K$628:$R$663</definedName>
    <definedName name="EMEAUNITQ105" localSheetId="16">'[5]Input EMEA'!$K$628:$R$663</definedName>
    <definedName name="EMEAUNITQ105" localSheetId="15">'[5]Input EMEA'!$K$628:$R$663</definedName>
    <definedName name="EMEAUNITQ105" localSheetId="7">'[5]Input EMEA'!$K$628:$R$663</definedName>
    <definedName name="EMEAUNITQ105" localSheetId="6">'[5]Input EMEA'!$K$628:$R$663</definedName>
    <definedName name="EMEAUNITQ105" localSheetId="5">'[5]Input EMEA'!$K$628:$R$663</definedName>
    <definedName name="EMEAUNITQ105" localSheetId="9">'[5]Input EMEA'!$K$628:$R$663</definedName>
    <definedName name="EMEAUNITQ105" localSheetId="8">'[5]Input EMEA'!$K$628:$R$663</definedName>
    <definedName name="EMEAUNITQ105" localSheetId="18">'[5]Input EMEA'!$K$628:$R$663</definedName>
    <definedName name="EMEAUNITQ105" localSheetId="17">'[5]Input EMEA'!$K$628:$R$663</definedName>
    <definedName name="EMEAUNITQ105" localSheetId="1">'[5]Input EMEA'!$K$628:$R$663</definedName>
    <definedName name="EMEAUNITQ105">'[6]Input EMEA'!$K$628:$R$663</definedName>
    <definedName name="EMEAUNITQ106" localSheetId="14">'[5]Input EMEA'!$K$784:$R$819</definedName>
    <definedName name="EMEAUNITQ106" localSheetId="12">'[5]Input EMEA'!$K$784:$R$819</definedName>
    <definedName name="EMEAUNITQ106" localSheetId="11">'[5]Input EMEA'!$K$784:$R$819</definedName>
    <definedName name="EMEAUNITQ106" localSheetId="16">'[5]Input EMEA'!$K$784:$R$819</definedName>
    <definedName name="EMEAUNITQ106" localSheetId="15">'[5]Input EMEA'!$K$784:$R$819</definedName>
    <definedName name="EMEAUNITQ106" localSheetId="7">'[5]Input EMEA'!$K$784:$R$819</definedName>
    <definedName name="EMEAUNITQ106" localSheetId="6">'[5]Input EMEA'!$K$784:$R$819</definedName>
    <definedName name="EMEAUNITQ106" localSheetId="5">'[5]Input EMEA'!$K$784:$R$819</definedName>
    <definedName name="EMEAUNITQ106" localSheetId="9">'[5]Input EMEA'!$K$784:$R$819</definedName>
    <definedName name="EMEAUNITQ106" localSheetId="8">'[5]Input EMEA'!$K$784:$R$819</definedName>
    <definedName name="EMEAUNITQ106" localSheetId="18">'[5]Input EMEA'!$K$784:$R$819</definedName>
    <definedName name="EMEAUNITQ106" localSheetId="17">'[5]Input EMEA'!$K$784:$R$819</definedName>
    <definedName name="EMEAUNITQ106" localSheetId="1">'[5]Input EMEA'!$K$784:$R$819</definedName>
    <definedName name="EMEAUNITQ106">'[6]Input EMEA'!$K$784:$R$819</definedName>
    <definedName name="EMEAUNITQ107" localSheetId="14">'[5]Input EMEA'!$K$940:$R$975</definedName>
    <definedName name="EMEAUNITQ107" localSheetId="12">'[5]Input EMEA'!$K$940:$R$975</definedName>
    <definedName name="EMEAUNITQ107" localSheetId="11">'[5]Input EMEA'!$K$940:$R$975</definedName>
    <definedName name="EMEAUNITQ107" localSheetId="16">'[5]Input EMEA'!$K$940:$R$975</definedName>
    <definedName name="EMEAUNITQ107" localSheetId="15">'[5]Input EMEA'!$K$940:$R$975</definedName>
    <definedName name="EMEAUNITQ107" localSheetId="7">'[5]Input EMEA'!$K$940:$R$975</definedName>
    <definedName name="EMEAUNITQ107" localSheetId="6">'[5]Input EMEA'!$K$940:$R$975</definedName>
    <definedName name="EMEAUNITQ107" localSheetId="5">'[5]Input EMEA'!$K$940:$R$975</definedName>
    <definedName name="EMEAUNITQ107" localSheetId="9">'[5]Input EMEA'!$K$940:$R$975</definedName>
    <definedName name="EMEAUNITQ107" localSheetId="8">'[5]Input EMEA'!$K$940:$R$975</definedName>
    <definedName name="EMEAUNITQ107" localSheetId="18">'[5]Input EMEA'!$K$940:$R$975</definedName>
    <definedName name="EMEAUNITQ107" localSheetId="17">'[5]Input EMEA'!$K$940:$R$975</definedName>
    <definedName name="EMEAUNITQ107" localSheetId="1">'[5]Input EMEA'!$K$940:$R$975</definedName>
    <definedName name="EMEAUNITQ107">'[6]Input EMEA'!$K$940:$R$975</definedName>
    <definedName name="EMEAUNITQ108" localSheetId="14">'[5]Input EMEA'!$K$1096:$R$1131</definedName>
    <definedName name="EMEAUNITQ108" localSheetId="12">'[5]Input EMEA'!$K$1096:$R$1131</definedName>
    <definedName name="EMEAUNITQ108" localSheetId="11">'[5]Input EMEA'!$K$1096:$R$1131</definedName>
    <definedName name="EMEAUNITQ108" localSheetId="16">'[5]Input EMEA'!$K$1096:$R$1131</definedName>
    <definedName name="EMEAUNITQ108" localSheetId="15">'[5]Input EMEA'!$K$1096:$R$1131</definedName>
    <definedName name="EMEAUNITQ108" localSheetId="7">'[5]Input EMEA'!$K$1096:$R$1131</definedName>
    <definedName name="EMEAUNITQ108" localSheetId="6">'[5]Input EMEA'!$K$1096:$R$1131</definedName>
    <definedName name="EMEAUNITQ108" localSheetId="5">'[5]Input EMEA'!$K$1096:$R$1131</definedName>
    <definedName name="EMEAUNITQ108" localSheetId="9">'[5]Input EMEA'!$K$1096:$R$1131</definedName>
    <definedName name="EMEAUNITQ108" localSheetId="8">'[5]Input EMEA'!$K$1096:$R$1131</definedName>
    <definedName name="EMEAUNITQ108" localSheetId="18">'[5]Input EMEA'!$K$1096:$R$1131</definedName>
    <definedName name="EMEAUNITQ108" localSheetId="17">'[5]Input EMEA'!$K$1096:$R$1131</definedName>
    <definedName name="EMEAUNITQ108" localSheetId="1">'[5]Input EMEA'!$K$1096:$R$1131</definedName>
    <definedName name="EMEAUNITQ108">'[6]Input EMEA'!$K$1096:$R$1131</definedName>
    <definedName name="EMEAUNITQ109" localSheetId="14">'[5]Input EMEA'!$K$1252:$R$1287</definedName>
    <definedName name="EMEAUNITQ109" localSheetId="12">'[5]Input EMEA'!$K$1252:$R$1287</definedName>
    <definedName name="EMEAUNITQ109" localSheetId="11">'[5]Input EMEA'!$K$1252:$R$1287</definedName>
    <definedName name="EMEAUNITQ109" localSheetId="16">'[5]Input EMEA'!$K$1252:$R$1287</definedName>
    <definedName name="EMEAUNITQ109" localSheetId="15">'[5]Input EMEA'!$K$1252:$R$1287</definedName>
    <definedName name="EMEAUNITQ109" localSheetId="7">'[5]Input EMEA'!$K$1252:$R$1287</definedName>
    <definedName name="EMEAUNITQ109" localSheetId="6">'[5]Input EMEA'!$K$1252:$R$1287</definedName>
    <definedName name="EMEAUNITQ109" localSheetId="5">'[5]Input EMEA'!$K$1252:$R$1287</definedName>
    <definedName name="EMEAUNITQ109" localSheetId="9">'[5]Input EMEA'!$K$1252:$R$1287</definedName>
    <definedName name="EMEAUNITQ109" localSheetId="8">'[5]Input EMEA'!$K$1252:$R$1287</definedName>
    <definedName name="EMEAUNITQ109" localSheetId="18">'[5]Input EMEA'!$K$1252:$R$1287</definedName>
    <definedName name="EMEAUNITQ109" localSheetId="17">'[5]Input EMEA'!$K$1252:$R$1287</definedName>
    <definedName name="EMEAUNITQ109" localSheetId="1">'[5]Input EMEA'!$K$1252:$R$1287</definedName>
    <definedName name="EMEAUNITQ109">'[6]Input EMEA'!$K$1252:$R$1287</definedName>
    <definedName name="EMEAUNITQ201" localSheetId="14">'[5]Input EMEA'!$K$45:$R$80</definedName>
    <definedName name="EMEAUNITQ201" localSheetId="12">'[5]Input EMEA'!$K$45:$R$80</definedName>
    <definedName name="EMEAUNITQ201" localSheetId="11">'[5]Input EMEA'!$K$45:$R$80</definedName>
    <definedName name="EMEAUNITQ201" localSheetId="16">'[5]Input EMEA'!$K$45:$R$80</definedName>
    <definedName name="EMEAUNITQ201" localSheetId="15">'[5]Input EMEA'!$K$45:$R$80</definedName>
    <definedName name="EMEAUNITQ201" localSheetId="7">'[5]Input EMEA'!$K$45:$R$80</definedName>
    <definedName name="EMEAUNITQ201" localSheetId="6">'[5]Input EMEA'!$K$45:$R$80</definedName>
    <definedName name="EMEAUNITQ201" localSheetId="5">'[5]Input EMEA'!$K$45:$R$80</definedName>
    <definedName name="EMEAUNITQ201" localSheetId="9">'[5]Input EMEA'!$K$45:$R$80</definedName>
    <definedName name="EMEAUNITQ201" localSheetId="8">'[5]Input EMEA'!$K$45:$R$80</definedName>
    <definedName name="EMEAUNITQ201" localSheetId="18">'[5]Input EMEA'!$K$45:$R$80</definedName>
    <definedName name="EMEAUNITQ201" localSheetId="17">'[5]Input EMEA'!$K$45:$R$80</definedName>
    <definedName name="EMEAUNITQ201" localSheetId="1">'[5]Input EMEA'!$K$45:$R$80</definedName>
    <definedName name="EMEAUNITQ201">'[6]Input EMEA'!$K$45:$R$80</definedName>
    <definedName name="EMEAUNITQ202" localSheetId="14">'[5]Input EMEA'!$K$198:$R$233</definedName>
    <definedName name="EMEAUNITQ202" localSheetId="12">'[5]Input EMEA'!$K$198:$R$233</definedName>
    <definedName name="EMEAUNITQ202" localSheetId="11">'[5]Input EMEA'!$K$198:$R$233</definedName>
    <definedName name="EMEAUNITQ202" localSheetId="16">'[5]Input EMEA'!$K$198:$R$233</definedName>
    <definedName name="EMEAUNITQ202" localSheetId="15">'[5]Input EMEA'!$K$198:$R$233</definedName>
    <definedName name="EMEAUNITQ202" localSheetId="7">'[5]Input EMEA'!$K$198:$R$233</definedName>
    <definedName name="EMEAUNITQ202" localSheetId="6">'[5]Input EMEA'!$K$198:$R$233</definedName>
    <definedName name="EMEAUNITQ202" localSheetId="5">'[5]Input EMEA'!$K$198:$R$233</definedName>
    <definedName name="EMEAUNITQ202" localSheetId="9">'[5]Input EMEA'!$K$198:$R$233</definedName>
    <definedName name="EMEAUNITQ202" localSheetId="8">'[5]Input EMEA'!$K$198:$R$233</definedName>
    <definedName name="EMEAUNITQ202" localSheetId="18">'[5]Input EMEA'!$K$198:$R$233</definedName>
    <definedName name="EMEAUNITQ202" localSheetId="17">'[5]Input EMEA'!$K$198:$R$233</definedName>
    <definedName name="EMEAUNITQ202" localSheetId="1">'[5]Input EMEA'!$K$198:$R$233</definedName>
    <definedName name="EMEAUNITQ202">'[6]Input EMEA'!$K$198:$R$233</definedName>
    <definedName name="EMEAUNITQ203" localSheetId="14">'[5]Input EMEA'!$K$355:$R$390</definedName>
    <definedName name="EMEAUNITQ203" localSheetId="12">'[5]Input EMEA'!$K$355:$R$390</definedName>
    <definedName name="EMEAUNITQ203" localSheetId="11">'[5]Input EMEA'!$K$355:$R$390</definedName>
    <definedName name="EMEAUNITQ203" localSheetId="16">'[5]Input EMEA'!$K$355:$R$390</definedName>
    <definedName name="EMEAUNITQ203" localSheetId="15">'[5]Input EMEA'!$K$355:$R$390</definedName>
    <definedName name="EMEAUNITQ203" localSheetId="7">'[5]Input EMEA'!$K$355:$R$390</definedName>
    <definedName name="EMEAUNITQ203" localSheetId="6">'[5]Input EMEA'!$K$355:$R$390</definedName>
    <definedName name="EMEAUNITQ203" localSheetId="5">'[5]Input EMEA'!$K$355:$R$390</definedName>
    <definedName name="EMEAUNITQ203" localSheetId="9">'[5]Input EMEA'!$K$355:$R$390</definedName>
    <definedName name="EMEAUNITQ203" localSheetId="8">'[5]Input EMEA'!$K$355:$R$390</definedName>
    <definedName name="EMEAUNITQ203" localSheetId="18">'[5]Input EMEA'!$K$355:$R$390</definedName>
    <definedName name="EMEAUNITQ203" localSheetId="17">'[5]Input EMEA'!$K$355:$R$390</definedName>
    <definedName name="EMEAUNITQ203" localSheetId="1">'[5]Input EMEA'!$K$355:$R$390</definedName>
    <definedName name="EMEAUNITQ203">'[6]Input EMEA'!$K$355:$R$390</definedName>
    <definedName name="EMEAUNITQ204" localSheetId="14">'[5]Input EMEA'!$K$511:$R$546</definedName>
    <definedName name="EMEAUNITQ204" localSheetId="12">'[5]Input EMEA'!$K$511:$R$546</definedName>
    <definedName name="EMEAUNITQ204" localSheetId="11">'[5]Input EMEA'!$K$511:$R$546</definedName>
    <definedName name="EMEAUNITQ204" localSheetId="16">'[5]Input EMEA'!$K$511:$R$546</definedName>
    <definedName name="EMEAUNITQ204" localSheetId="15">'[5]Input EMEA'!$K$511:$R$546</definedName>
    <definedName name="EMEAUNITQ204" localSheetId="7">'[5]Input EMEA'!$K$511:$R$546</definedName>
    <definedName name="EMEAUNITQ204" localSheetId="6">'[5]Input EMEA'!$K$511:$R$546</definedName>
    <definedName name="EMEAUNITQ204" localSheetId="5">'[5]Input EMEA'!$K$511:$R$546</definedName>
    <definedName name="EMEAUNITQ204" localSheetId="9">'[5]Input EMEA'!$K$511:$R$546</definedName>
    <definedName name="EMEAUNITQ204" localSheetId="8">'[5]Input EMEA'!$K$511:$R$546</definedName>
    <definedName name="EMEAUNITQ204" localSheetId="18">'[5]Input EMEA'!$K$511:$R$546</definedName>
    <definedName name="EMEAUNITQ204" localSheetId="17">'[5]Input EMEA'!$K$511:$R$546</definedName>
    <definedName name="EMEAUNITQ204" localSheetId="1">'[5]Input EMEA'!$K$511:$R$546</definedName>
    <definedName name="EMEAUNITQ204">'[6]Input EMEA'!$K$511:$R$546</definedName>
    <definedName name="EMEAUNITQ205" localSheetId="14">'[5]Input EMEA'!$K$667:$R$702</definedName>
    <definedName name="EMEAUNITQ205" localSheetId="12">'[5]Input EMEA'!$K$667:$R$702</definedName>
    <definedName name="EMEAUNITQ205" localSheetId="11">'[5]Input EMEA'!$K$667:$R$702</definedName>
    <definedName name="EMEAUNITQ205" localSheetId="16">'[5]Input EMEA'!$K$667:$R$702</definedName>
    <definedName name="EMEAUNITQ205" localSheetId="15">'[5]Input EMEA'!$K$667:$R$702</definedName>
    <definedName name="EMEAUNITQ205" localSheetId="7">'[5]Input EMEA'!$K$667:$R$702</definedName>
    <definedName name="EMEAUNITQ205" localSheetId="6">'[5]Input EMEA'!$K$667:$R$702</definedName>
    <definedName name="EMEAUNITQ205" localSheetId="5">'[5]Input EMEA'!$K$667:$R$702</definedName>
    <definedName name="EMEAUNITQ205" localSheetId="9">'[5]Input EMEA'!$K$667:$R$702</definedName>
    <definedName name="EMEAUNITQ205" localSheetId="8">'[5]Input EMEA'!$K$667:$R$702</definedName>
    <definedName name="EMEAUNITQ205" localSheetId="18">'[5]Input EMEA'!$K$667:$R$702</definedName>
    <definedName name="EMEAUNITQ205" localSheetId="17">'[5]Input EMEA'!$K$667:$R$702</definedName>
    <definedName name="EMEAUNITQ205" localSheetId="1">'[5]Input EMEA'!$K$667:$R$702</definedName>
    <definedName name="EMEAUNITQ205">'[6]Input EMEA'!$K$667:$R$702</definedName>
    <definedName name="EMEAUNITQ206" localSheetId="14">'[5]Input EMEA'!$K$823:$R$858</definedName>
    <definedName name="EMEAUNITQ206" localSheetId="12">'[5]Input EMEA'!$K$823:$R$858</definedName>
    <definedName name="EMEAUNITQ206" localSheetId="11">'[5]Input EMEA'!$K$823:$R$858</definedName>
    <definedName name="EMEAUNITQ206" localSheetId="16">'[5]Input EMEA'!$K$823:$R$858</definedName>
    <definedName name="EMEAUNITQ206" localSheetId="15">'[5]Input EMEA'!$K$823:$R$858</definedName>
    <definedName name="EMEAUNITQ206" localSheetId="7">'[5]Input EMEA'!$K$823:$R$858</definedName>
    <definedName name="EMEAUNITQ206" localSheetId="6">'[5]Input EMEA'!$K$823:$R$858</definedName>
    <definedName name="EMEAUNITQ206" localSheetId="5">'[5]Input EMEA'!$K$823:$R$858</definedName>
    <definedName name="EMEAUNITQ206" localSheetId="9">'[5]Input EMEA'!$K$823:$R$858</definedName>
    <definedName name="EMEAUNITQ206" localSheetId="8">'[5]Input EMEA'!$K$823:$R$858</definedName>
    <definedName name="EMEAUNITQ206" localSheetId="18">'[5]Input EMEA'!$K$823:$R$858</definedName>
    <definedName name="EMEAUNITQ206" localSheetId="17">'[5]Input EMEA'!$K$823:$R$858</definedName>
    <definedName name="EMEAUNITQ206" localSheetId="1">'[5]Input EMEA'!$K$823:$R$858</definedName>
    <definedName name="EMEAUNITQ206">'[6]Input EMEA'!$K$823:$R$858</definedName>
    <definedName name="EMEAUNITQ207" localSheetId="14">'[5]Input EMEA'!$K$979:$R$1014</definedName>
    <definedName name="EMEAUNITQ207" localSheetId="12">'[5]Input EMEA'!$K$979:$R$1014</definedName>
    <definedName name="EMEAUNITQ207" localSheetId="11">'[5]Input EMEA'!$K$979:$R$1014</definedName>
    <definedName name="EMEAUNITQ207" localSheetId="16">'[5]Input EMEA'!$K$979:$R$1014</definedName>
    <definedName name="EMEAUNITQ207" localSheetId="15">'[5]Input EMEA'!$K$979:$R$1014</definedName>
    <definedName name="EMEAUNITQ207" localSheetId="7">'[5]Input EMEA'!$K$979:$R$1014</definedName>
    <definedName name="EMEAUNITQ207" localSheetId="6">'[5]Input EMEA'!$K$979:$R$1014</definedName>
    <definedName name="EMEAUNITQ207" localSheetId="5">'[5]Input EMEA'!$K$979:$R$1014</definedName>
    <definedName name="EMEAUNITQ207" localSheetId="9">'[5]Input EMEA'!$K$979:$R$1014</definedName>
    <definedName name="EMEAUNITQ207" localSheetId="8">'[5]Input EMEA'!$K$979:$R$1014</definedName>
    <definedName name="EMEAUNITQ207" localSheetId="18">'[5]Input EMEA'!$K$979:$R$1014</definedName>
    <definedName name="EMEAUNITQ207" localSheetId="17">'[5]Input EMEA'!$K$979:$R$1014</definedName>
    <definedName name="EMEAUNITQ207" localSheetId="1">'[5]Input EMEA'!$K$979:$R$1014</definedName>
    <definedName name="EMEAUNITQ207">'[6]Input EMEA'!$K$979:$R$1014</definedName>
    <definedName name="EMEAUNITQ208" localSheetId="14">'[5]Input EMEA'!$K$1135:$R$1170</definedName>
    <definedName name="EMEAUNITQ208" localSheetId="12">'[5]Input EMEA'!$K$1135:$R$1170</definedName>
    <definedName name="EMEAUNITQ208" localSheetId="11">'[5]Input EMEA'!$K$1135:$R$1170</definedName>
    <definedName name="EMEAUNITQ208" localSheetId="16">'[5]Input EMEA'!$K$1135:$R$1170</definedName>
    <definedName name="EMEAUNITQ208" localSheetId="15">'[5]Input EMEA'!$K$1135:$R$1170</definedName>
    <definedName name="EMEAUNITQ208" localSheetId="7">'[5]Input EMEA'!$K$1135:$R$1170</definedName>
    <definedName name="EMEAUNITQ208" localSheetId="6">'[5]Input EMEA'!$K$1135:$R$1170</definedName>
    <definedName name="EMEAUNITQ208" localSheetId="5">'[5]Input EMEA'!$K$1135:$R$1170</definedName>
    <definedName name="EMEAUNITQ208" localSheetId="9">'[5]Input EMEA'!$K$1135:$R$1170</definedName>
    <definedName name="EMEAUNITQ208" localSheetId="8">'[5]Input EMEA'!$K$1135:$R$1170</definedName>
    <definedName name="EMEAUNITQ208" localSheetId="18">'[5]Input EMEA'!$K$1135:$R$1170</definedName>
    <definedName name="EMEAUNITQ208" localSheetId="17">'[5]Input EMEA'!$K$1135:$R$1170</definedName>
    <definedName name="EMEAUNITQ208" localSheetId="1">'[5]Input EMEA'!$K$1135:$R$1170</definedName>
    <definedName name="EMEAUNITQ208">'[6]Input EMEA'!$K$1135:$R$1170</definedName>
    <definedName name="EMEAUNITQ209" localSheetId="14">'[5]Input EMEA'!$K$1291:$R$1326</definedName>
    <definedName name="EMEAUNITQ209" localSheetId="12">'[5]Input EMEA'!$K$1291:$R$1326</definedName>
    <definedName name="EMEAUNITQ209" localSheetId="11">'[5]Input EMEA'!$K$1291:$R$1326</definedName>
    <definedName name="EMEAUNITQ209" localSheetId="16">'[5]Input EMEA'!$K$1291:$R$1326</definedName>
    <definedName name="EMEAUNITQ209" localSheetId="15">'[5]Input EMEA'!$K$1291:$R$1326</definedName>
    <definedName name="EMEAUNITQ209" localSheetId="7">'[5]Input EMEA'!$K$1291:$R$1326</definedName>
    <definedName name="EMEAUNITQ209" localSheetId="6">'[5]Input EMEA'!$K$1291:$R$1326</definedName>
    <definedName name="EMEAUNITQ209" localSheetId="5">'[5]Input EMEA'!$K$1291:$R$1326</definedName>
    <definedName name="EMEAUNITQ209" localSheetId="9">'[5]Input EMEA'!$K$1291:$R$1326</definedName>
    <definedName name="EMEAUNITQ209" localSheetId="8">'[5]Input EMEA'!$K$1291:$R$1326</definedName>
    <definedName name="EMEAUNITQ209" localSheetId="18">'[5]Input EMEA'!$K$1291:$R$1326</definedName>
    <definedName name="EMEAUNITQ209" localSheetId="17">'[5]Input EMEA'!$K$1291:$R$1326</definedName>
    <definedName name="EMEAUNITQ209" localSheetId="1">'[5]Input EMEA'!$K$1291:$R$1326</definedName>
    <definedName name="EMEAUNITQ209">'[6]Input EMEA'!$K$1291:$R$1326</definedName>
    <definedName name="EMEAUNITQ301" localSheetId="14">'[5]Input EMEA'!$K$83:$R$118</definedName>
    <definedName name="EMEAUNITQ301" localSheetId="12">'[5]Input EMEA'!$K$83:$R$118</definedName>
    <definedName name="EMEAUNITQ301" localSheetId="11">'[5]Input EMEA'!$K$83:$R$118</definedName>
    <definedName name="EMEAUNITQ301" localSheetId="16">'[5]Input EMEA'!$K$83:$R$118</definedName>
    <definedName name="EMEAUNITQ301" localSheetId="15">'[5]Input EMEA'!$K$83:$R$118</definedName>
    <definedName name="EMEAUNITQ301" localSheetId="7">'[5]Input EMEA'!$K$83:$R$118</definedName>
    <definedName name="EMEAUNITQ301" localSheetId="6">'[5]Input EMEA'!$K$83:$R$118</definedName>
    <definedName name="EMEAUNITQ301" localSheetId="5">'[5]Input EMEA'!$K$83:$R$118</definedName>
    <definedName name="EMEAUNITQ301" localSheetId="9">'[5]Input EMEA'!$K$83:$R$118</definedName>
    <definedName name="EMEAUNITQ301" localSheetId="8">'[5]Input EMEA'!$K$83:$R$118</definedName>
    <definedName name="EMEAUNITQ301" localSheetId="18">'[5]Input EMEA'!$K$83:$R$118</definedName>
    <definedName name="EMEAUNITQ301" localSheetId="17">'[5]Input EMEA'!$K$83:$R$118</definedName>
    <definedName name="EMEAUNITQ301" localSheetId="1">'[5]Input EMEA'!$K$83:$R$118</definedName>
    <definedName name="EMEAUNITQ301">'[6]Input EMEA'!$K$83:$R$118</definedName>
    <definedName name="EMEAUNITQ302" localSheetId="14">'[5]Input EMEA'!$K$237:$R$272</definedName>
    <definedName name="EMEAUNITQ302" localSheetId="12">'[5]Input EMEA'!$K$237:$R$272</definedName>
    <definedName name="EMEAUNITQ302" localSheetId="11">'[5]Input EMEA'!$K$237:$R$272</definedName>
    <definedName name="EMEAUNITQ302" localSheetId="16">'[5]Input EMEA'!$K$237:$R$272</definedName>
    <definedName name="EMEAUNITQ302" localSheetId="15">'[5]Input EMEA'!$K$237:$R$272</definedName>
    <definedName name="EMEAUNITQ302" localSheetId="7">'[5]Input EMEA'!$K$237:$R$272</definedName>
    <definedName name="EMEAUNITQ302" localSheetId="6">'[5]Input EMEA'!$K$237:$R$272</definedName>
    <definedName name="EMEAUNITQ302" localSheetId="5">'[5]Input EMEA'!$K$237:$R$272</definedName>
    <definedName name="EMEAUNITQ302" localSheetId="9">'[5]Input EMEA'!$K$237:$R$272</definedName>
    <definedName name="EMEAUNITQ302" localSheetId="8">'[5]Input EMEA'!$K$237:$R$272</definedName>
    <definedName name="EMEAUNITQ302" localSheetId="18">'[5]Input EMEA'!$K$237:$R$272</definedName>
    <definedName name="EMEAUNITQ302" localSheetId="17">'[5]Input EMEA'!$K$237:$R$272</definedName>
    <definedName name="EMEAUNITQ302" localSheetId="1">'[5]Input EMEA'!$K$237:$R$272</definedName>
    <definedName name="EMEAUNITQ302">'[6]Input EMEA'!$K$237:$R$272</definedName>
    <definedName name="EMEAUNITQ303" localSheetId="14">'[5]Input EMEA'!$K$394:$R$429</definedName>
    <definedName name="EMEAUNITQ303" localSheetId="12">'[5]Input EMEA'!$K$394:$R$429</definedName>
    <definedName name="EMEAUNITQ303" localSheetId="11">'[5]Input EMEA'!$K$394:$R$429</definedName>
    <definedName name="EMEAUNITQ303" localSheetId="16">'[5]Input EMEA'!$K$394:$R$429</definedName>
    <definedName name="EMEAUNITQ303" localSheetId="15">'[5]Input EMEA'!$K$394:$R$429</definedName>
    <definedName name="EMEAUNITQ303" localSheetId="7">'[5]Input EMEA'!$K$394:$R$429</definedName>
    <definedName name="EMEAUNITQ303" localSheetId="6">'[5]Input EMEA'!$K$394:$R$429</definedName>
    <definedName name="EMEAUNITQ303" localSheetId="5">'[5]Input EMEA'!$K$394:$R$429</definedName>
    <definedName name="EMEAUNITQ303" localSheetId="9">'[5]Input EMEA'!$K$394:$R$429</definedName>
    <definedName name="EMEAUNITQ303" localSheetId="8">'[5]Input EMEA'!$K$394:$R$429</definedName>
    <definedName name="EMEAUNITQ303" localSheetId="18">'[5]Input EMEA'!$K$394:$R$429</definedName>
    <definedName name="EMEAUNITQ303" localSheetId="17">'[5]Input EMEA'!$K$394:$R$429</definedName>
    <definedName name="EMEAUNITQ303" localSheetId="1">'[5]Input EMEA'!$K$394:$R$429</definedName>
    <definedName name="EMEAUNITQ303">'[6]Input EMEA'!$K$394:$R$429</definedName>
    <definedName name="EMEAUNITQ304" localSheetId="14">'[5]Input EMEA'!$K$550:$R$585</definedName>
    <definedName name="EMEAUNITQ304" localSheetId="12">'[5]Input EMEA'!$K$550:$R$585</definedName>
    <definedName name="EMEAUNITQ304" localSheetId="11">'[5]Input EMEA'!$K$550:$R$585</definedName>
    <definedName name="EMEAUNITQ304" localSheetId="16">'[5]Input EMEA'!$K$550:$R$585</definedName>
    <definedName name="EMEAUNITQ304" localSheetId="15">'[5]Input EMEA'!$K$550:$R$585</definedName>
    <definedName name="EMEAUNITQ304" localSheetId="7">'[5]Input EMEA'!$K$550:$R$585</definedName>
    <definedName name="EMEAUNITQ304" localSheetId="6">'[5]Input EMEA'!$K$550:$R$585</definedName>
    <definedName name="EMEAUNITQ304" localSheetId="5">'[5]Input EMEA'!$K$550:$R$585</definedName>
    <definedName name="EMEAUNITQ304" localSheetId="9">'[5]Input EMEA'!$K$550:$R$585</definedName>
    <definedName name="EMEAUNITQ304" localSheetId="8">'[5]Input EMEA'!$K$550:$R$585</definedName>
    <definedName name="EMEAUNITQ304" localSheetId="18">'[5]Input EMEA'!$K$550:$R$585</definedName>
    <definedName name="EMEAUNITQ304" localSheetId="17">'[5]Input EMEA'!$K$550:$R$585</definedName>
    <definedName name="EMEAUNITQ304" localSheetId="1">'[5]Input EMEA'!$K$550:$R$585</definedName>
    <definedName name="EMEAUNITQ304">'[6]Input EMEA'!$K$550:$R$585</definedName>
    <definedName name="EMEAUNITQ305" localSheetId="14">'[5]Input EMEA'!$K$706:$R$741</definedName>
    <definedName name="EMEAUNITQ305" localSheetId="12">'[5]Input EMEA'!$K$706:$R$741</definedName>
    <definedName name="EMEAUNITQ305" localSheetId="11">'[5]Input EMEA'!$K$706:$R$741</definedName>
    <definedName name="EMEAUNITQ305" localSheetId="16">'[5]Input EMEA'!$K$706:$R$741</definedName>
    <definedName name="EMEAUNITQ305" localSheetId="15">'[5]Input EMEA'!$K$706:$R$741</definedName>
    <definedName name="EMEAUNITQ305" localSheetId="7">'[5]Input EMEA'!$K$706:$R$741</definedName>
    <definedName name="EMEAUNITQ305" localSheetId="6">'[5]Input EMEA'!$K$706:$R$741</definedName>
    <definedName name="EMEAUNITQ305" localSheetId="5">'[5]Input EMEA'!$K$706:$R$741</definedName>
    <definedName name="EMEAUNITQ305" localSheetId="9">'[5]Input EMEA'!$K$706:$R$741</definedName>
    <definedName name="EMEAUNITQ305" localSheetId="8">'[5]Input EMEA'!$K$706:$R$741</definedName>
    <definedName name="EMEAUNITQ305" localSheetId="18">'[5]Input EMEA'!$K$706:$R$741</definedName>
    <definedName name="EMEAUNITQ305" localSheetId="17">'[5]Input EMEA'!$K$706:$R$741</definedName>
    <definedName name="EMEAUNITQ305" localSheetId="1">'[5]Input EMEA'!$K$706:$R$741</definedName>
    <definedName name="EMEAUNITQ305">'[6]Input EMEA'!$K$706:$R$741</definedName>
    <definedName name="EMEAUNITQ306" localSheetId="14">'[5]Input EMEA'!$K$862:$R$897</definedName>
    <definedName name="EMEAUNITQ306" localSheetId="12">'[5]Input EMEA'!$K$862:$R$897</definedName>
    <definedName name="EMEAUNITQ306" localSheetId="11">'[5]Input EMEA'!$K$862:$R$897</definedName>
    <definedName name="EMEAUNITQ306" localSheetId="16">'[5]Input EMEA'!$K$862:$R$897</definedName>
    <definedName name="EMEAUNITQ306" localSheetId="15">'[5]Input EMEA'!$K$862:$R$897</definedName>
    <definedName name="EMEAUNITQ306" localSheetId="7">'[5]Input EMEA'!$K$862:$R$897</definedName>
    <definedName name="EMEAUNITQ306" localSheetId="6">'[5]Input EMEA'!$K$862:$R$897</definedName>
    <definedName name="EMEAUNITQ306" localSheetId="5">'[5]Input EMEA'!$K$862:$R$897</definedName>
    <definedName name="EMEAUNITQ306" localSheetId="9">'[5]Input EMEA'!$K$862:$R$897</definedName>
    <definedName name="EMEAUNITQ306" localSheetId="8">'[5]Input EMEA'!$K$862:$R$897</definedName>
    <definedName name="EMEAUNITQ306" localSheetId="18">'[5]Input EMEA'!$K$862:$R$897</definedName>
    <definedName name="EMEAUNITQ306" localSheetId="17">'[5]Input EMEA'!$K$862:$R$897</definedName>
    <definedName name="EMEAUNITQ306" localSheetId="1">'[5]Input EMEA'!$K$862:$R$897</definedName>
    <definedName name="EMEAUNITQ306">'[6]Input EMEA'!$K$862:$R$897</definedName>
    <definedName name="EMEAUNITQ307" localSheetId="14">'[5]Input EMEA'!$K$1018:$R$1053</definedName>
    <definedName name="EMEAUNITQ307" localSheetId="12">'[5]Input EMEA'!$K$1018:$R$1053</definedName>
    <definedName name="EMEAUNITQ307" localSheetId="11">'[5]Input EMEA'!$K$1018:$R$1053</definedName>
    <definedName name="EMEAUNITQ307" localSheetId="16">'[5]Input EMEA'!$K$1018:$R$1053</definedName>
    <definedName name="EMEAUNITQ307" localSheetId="15">'[5]Input EMEA'!$K$1018:$R$1053</definedName>
    <definedName name="EMEAUNITQ307" localSheetId="7">'[5]Input EMEA'!$K$1018:$R$1053</definedName>
    <definedName name="EMEAUNITQ307" localSheetId="6">'[5]Input EMEA'!$K$1018:$R$1053</definedName>
    <definedName name="EMEAUNITQ307" localSheetId="5">'[5]Input EMEA'!$K$1018:$R$1053</definedName>
    <definedName name="EMEAUNITQ307" localSheetId="9">'[5]Input EMEA'!$K$1018:$R$1053</definedName>
    <definedName name="EMEAUNITQ307" localSheetId="8">'[5]Input EMEA'!$K$1018:$R$1053</definedName>
    <definedName name="EMEAUNITQ307" localSheetId="18">'[5]Input EMEA'!$K$1018:$R$1053</definedName>
    <definedName name="EMEAUNITQ307" localSheetId="17">'[5]Input EMEA'!$K$1018:$R$1053</definedName>
    <definedName name="EMEAUNITQ307" localSheetId="1">'[5]Input EMEA'!$K$1018:$R$1053</definedName>
    <definedName name="EMEAUNITQ307">'[6]Input EMEA'!$K$1018:$R$1053</definedName>
    <definedName name="EMEAUNITQ308" localSheetId="14">'[5]Input EMEA'!$K$1174:$R$1209</definedName>
    <definedName name="EMEAUNITQ308" localSheetId="12">'[5]Input EMEA'!$K$1174:$R$1209</definedName>
    <definedName name="EMEAUNITQ308" localSheetId="11">'[5]Input EMEA'!$K$1174:$R$1209</definedName>
    <definedName name="EMEAUNITQ308" localSheetId="16">'[5]Input EMEA'!$K$1174:$R$1209</definedName>
    <definedName name="EMEAUNITQ308" localSheetId="15">'[5]Input EMEA'!$K$1174:$R$1209</definedName>
    <definedName name="EMEAUNITQ308" localSheetId="7">'[5]Input EMEA'!$K$1174:$R$1209</definedName>
    <definedName name="EMEAUNITQ308" localSheetId="6">'[5]Input EMEA'!$K$1174:$R$1209</definedName>
    <definedName name="EMEAUNITQ308" localSheetId="5">'[5]Input EMEA'!$K$1174:$R$1209</definedName>
    <definedName name="EMEAUNITQ308" localSheetId="9">'[5]Input EMEA'!$K$1174:$R$1209</definedName>
    <definedName name="EMEAUNITQ308" localSheetId="8">'[5]Input EMEA'!$K$1174:$R$1209</definedName>
    <definedName name="EMEAUNITQ308" localSheetId="18">'[5]Input EMEA'!$K$1174:$R$1209</definedName>
    <definedName name="EMEAUNITQ308" localSheetId="17">'[5]Input EMEA'!$K$1174:$R$1209</definedName>
    <definedName name="EMEAUNITQ308" localSheetId="1">'[5]Input EMEA'!$K$1174:$R$1209</definedName>
    <definedName name="EMEAUNITQ308">'[6]Input EMEA'!$K$1174:$R$1209</definedName>
    <definedName name="EMEAUNITQ309" localSheetId="14">'[5]Input EMEA'!$K$1330:$R$1365</definedName>
    <definedName name="EMEAUNITQ309" localSheetId="12">'[5]Input EMEA'!$K$1330:$R$1365</definedName>
    <definedName name="EMEAUNITQ309" localSheetId="11">'[5]Input EMEA'!$K$1330:$R$1365</definedName>
    <definedName name="EMEAUNITQ309" localSheetId="16">'[5]Input EMEA'!$K$1330:$R$1365</definedName>
    <definedName name="EMEAUNITQ309" localSheetId="15">'[5]Input EMEA'!$K$1330:$R$1365</definedName>
    <definedName name="EMEAUNITQ309" localSheetId="7">'[5]Input EMEA'!$K$1330:$R$1365</definedName>
    <definedName name="EMEAUNITQ309" localSheetId="6">'[5]Input EMEA'!$K$1330:$R$1365</definedName>
    <definedName name="EMEAUNITQ309" localSheetId="5">'[5]Input EMEA'!$K$1330:$R$1365</definedName>
    <definedName name="EMEAUNITQ309" localSheetId="9">'[5]Input EMEA'!$K$1330:$R$1365</definedName>
    <definedName name="EMEAUNITQ309" localSheetId="8">'[5]Input EMEA'!$K$1330:$R$1365</definedName>
    <definedName name="EMEAUNITQ309" localSheetId="18">'[5]Input EMEA'!$K$1330:$R$1365</definedName>
    <definedName name="EMEAUNITQ309" localSheetId="17">'[5]Input EMEA'!$K$1330:$R$1365</definedName>
    <definedName name="EMEAUNITQ309" localSheetId="1">'[5]Input EMEA'!$K$1330:$R$1365</definedName>
    <definedName name="EMEAUNITQ309">'[6]Input EMEA'!$K$1330:$R$1365</definedName>
    <definedName name="EMEAUNITQ401" localSheetId="14">'[5]Input EMEA'!$K$121:$R$156</definedName>
    <definedName name="EMEAUNITQ401" localSheetId="12">'[5]Input EMEA'!$K$121:$R$156</definedName>
    <definedName name="EMEAUNITQ401" localSheetId="11">'[5]Input EMEA'!$K$121:$R$156</definedName>
    <definedName name="EMEAUNITQ401" localSheetId="16">'[5]Input EMEA'!$K$121:$R$156</definedName>
    <definedName name="EMEAUNITQ401" localSheetId="15">'[5]Input EMEA'!$K$121:$R$156</definedName>
    <definedName name="EMEAUNITQ401" localSheetId="7">'[5]Input EMEA'!$K$121:$R$156</definedName>
    <definedName name="EMEAUNITQ401" localSheetId="6">'[5]Input EMEA'!$K$121:$R$156</definedName>
    <definedName name="EMEAUNITQ401" localSheetId="5">'[5]Input EMEA'!$K$121:$R$156</definedName>
    <definedName name="EMEAUNITQ401" localSheetId="9">'[5]Input EMEA'!$K$121:$R$156</definedName>
    <definedName name="EMEAUNITQ401" localSheetId="8">'[5]Input EMEA'!$K$121:$R$156</definedName>
    <definedName name="EMEAUNITQ401" localSheetId="18">'[5]Input EMEA'!$K$121:$R$156</definedName>
    <definedName name="EMEAUNITQ401" localSheetId="17">'[5]Input EMEA'!$K$121:$R$156</definedName>
    <definedName name="EMEAUNITQ401" localSheetId="1">'[5]Input EMEA'!$K$121:$R$156</definedName>
    <definedName name="EMEAUNITQ401">'[6]Input EMEA'!$K$121:$R$156</definedName>
    <definedName name="EMEAUNITQ402" localSheetId="14">'[5]Input EMEA'!$K$276:$R$311</definedName>
    <definedName name="EMEAUNITQ402" localSheetId="12">'[5]Input EMEA'!$K$276:$R$311</definedName>
    <definedName name="EMEAUNITQ402" localSheetId="11">'[5]Input EMEA'!$K$276:$R$311</definedName>
    <definedName name="EMEAUNITQ402" localSheetId="16">'[5]Input EMEA'!$K$276:$R$311</definedName>
    <definedName name="EMEAUNITQ402" localSheetId="15">'[5]Input EMEA'!$K$276:$R$311</definedName>
    <definedName name="EMEAUNITQ402" localSheetId="7">'[5]Input EMEA'!$K$276:$R$311</definedName>
    <definedName name="EMEAUNITQ402" localSheetId="6">'[5]Input EMEA'!$K$276:$R$311</definedName>
    <definedName name="EMEAUNITQ402" localSheetId="5">'[5]Input EMEA'!$K$276:$R$311</definedName>
    <definedName name="EMEAUNITQ402" localSheetId="9">'[5]Input EMEA'!$K$276:$R$311</definedName>
    <definedName name="EMEAUNITQ402" localSheetId="8">'[5]Input EMEA'!$K$276:$R$311</definedName>
    <definedName name="EMEAUNITQ402" localSheetId="18">'[5]Input EMEA'!$K$276:$R$311</definedName>
    <definedName name="EMEAUNITQ402" localSheetId="17">'[5]Input EMEA'!$K$276:$R$311</definedName>
    <definedName name="EMEAUNITQ402" localSheetId="1">'[5]Input EMEA'!$K$276:$R$311</definedName>
    <definedName name="EMEAUNITQ402">'[6]Input EMEA'!$K$276:$R$311</definedName>
    <definedName name="EMEAUNITQ403" localSheetId="14">'[5]Input EMEA'!$K$433:$R$468</definedName>
    <definedName name="EMEAUNITQ403" localSheetId="12">'[5]Input EMEA'!$K$433:$R$468</definedName>
    <definedName name="EMEAUNITQ403" localSheetId="11">'[5]Input EMEA'!$K$433:$R$468</definedName>
    <definedName name="EMEAUNITQ403" localSheetId="16">'[5]Input EMEA'!$K$433:$R$468</definedName>
    <definedName name="EMEAUNITQ403" localSheetId="15">'[5]Input EMEA'!$K$433:$R$468</definedName>
    <definedName name="EMEAUNITQ403" localSheetId="7">'[5]Input EMEA'!$K$433:$R$468</definedName>
    <definedName name="EMEAUNITQ403" localSheetId="6">'[5]Input EMEA'!$K$433:$R$468</definedName>
    <definedName name="EMEAUNITQ403" localSheetId="5">'[5]Input EMEA'!$K$433:$R$468</definedName>
    <definedName name="EMEAUNITQ403" localSheetId="9">'[5]Input EMEA'!$K$433:$R$468</definedName>
    <definedName name="EMEAUNITQ403" localSheetId="8">'[5]Input EMEA'!$K$433:$R$468</definedName>
    <definedName name="EMEAUNITQ403" localSheetId="18">'[5]Input EMEA'!$K$433:$R$468</definedName>
    <definedName name="EMEAUNITQ403" localSheetId="17">'[5]Input EMEA'!$K$433:$R$468</definedName>
    <definedName name="EMEAUNITQ403" localSheetId="1">'[5]Input EMEA'!$K$433:$R$468</definedName>
    <definedName name="EMEAUNITQ403">'[6]Input EMEA'!$K$433:$R$468</definedName>
    <definedName name="EMEAUNITQ404" localSheetId="14">'[5]Input EMEA'!$K$589:$R$624</definedName>
    <definedName name="EMEAUNITQ404" localSheetId="12">'[5]Input EMEA'!$K$589:$R$624</definedName>
    <definedName name="EMEAUNITQ404" localSheetId="11">'[5]Input EMEA'!$K$589:$R$624</definedName>
    <definedName name="EMEAUNITQ404" localSheetId="16">'[5]Input EMEA'!$K$589:$R$624</definedName>
    <definedName name="EMEAUNITQ404" localSheetId="15">'[5]Input EMEA'!$K$589:$R$624</definedName>
    <definedName name="EMEAUNITQ404" localSheetId="7">'[5]Input EMEA'!$K$589:$R$624</definedName>
    <definedName name="EMEAUNITQ404" localSheetId="6">'[5]Input EMEA'!$K$589:$R$624</definedName>
    <definedName name="EMEAUNITQ404" localSheetId="5">'[5]Input EMEA'!$K$589:$R$624</definedName>
    <definedName name="EMEAUNITQ404" localSheetId="9">'[5]Input EMEA'!$K$589:$R$624</definedName>
    <definedName name="EMEAUNITQ404" localSheetId="8">'[5]Input EMEA'!$K$589:$R$624</definedName>
    <definedName name="EMEAUNITQ404" localSheetId="18">'[5]Input EMEA'!$K$589:$R$624</definedName>
    <definedName name="EMEAUNITQ404" localSheetId="17">'[5]Input EMEA'!$K$589:$R$624</definedName>
    <definedName name="EMEAUNITQ404" localSheetId="1">'[5]Input EMEA'!$K$589:$R$624</definedName>
    <definedName name="EMEAUNITQ404">'[6]Input EMEA'!$K$589:$R$624</definedName>
    <definedName name="EMEAUNITQ405" localSheetId="14">'[5]Input EMEA'!$K$745:$R$780</definedName>
    <definedName name="EMEAUNITQ405" localSheetId="12">'[5]Input EMEA'!$K$745:$R$780</definedName>
    <definedName name="EMEAUNITQ405" localSheetId="11">'[5]Input EMEA'!$K$745:$R$780</definedName>
    <definedName name="EMEAUNITQ405" localSheetId="16">'[5]Input EMEA'!$K$745:$R$780</definedName>
    <definedName name="EMEAUNITQ405" localSheetId="15">'[5]Input EMEA'!$K$745:$R$780</definedName>
    <definedName name="EMEAUNITQ405" localSheetId="7">'[5]Input EMEA'!$K$745:$R$780</definedName>
    <definedName name="EMEAUNITQ405" localSheetId="6">'[5]Input EMEA'!$K$745:$R$780</definedName>
    <definedName name="EMEAUNITQ405" localSheetId="5">'[5]Input EMEA'!$K$745:$R$780</definedName>
    <definedName name="EMEAUNITQ405" localSheetId="9">'[5]Input EMEA'!$K$745:$R$780</definedName>
    <definedName name="EMEAUNITQ405" localSheetId="8">'[5]Input EMEA'!$K$745:$R$780</definedName>
    <definedName name="EMEAUNITQ405" localSheetId="18">'[5]Input EMEA'!$K$745:$R$780</definedName>
    <definedName name="EMEAUNITQ405" localSheetId="17">'[5]Input EMEA'!$K$745:$R$780</definedName>
    <definedName name="EMEAUNITQ405" localSheetId="1">'[5]Input EMEA'!$K$745:$R$780</definedName>
    <definedName name="EMEAUNITQ405">'[6]Input EMEA'!$K$745:$R$780</definedName>
    <definedName name="EMEAUNITQ406" localSheetId="14">'[5]Input EMEA'!$K$901:$R$936</definedName>
    <definedName name="EMEAUNITQ406" localSheetId="12">'[5]Input EMEA'!$K$901:$R$936</definedName>
    <definedName name="EMEAUNITQ406" localSheetId="11">'[5]Input EMEA'!$K$901:$R$936</definedName>
    <definedName name="EMEAUNITQ406" localSheetId="16">'[5]Input EMEA'!$K$901:$R$936</definedName>
    <definedName name="EMEAUNITQ406" localSheetId="15">'[5]Input EMEA'!$K$901:$R$936</definedName>
    <definedName name="EMEAUNITQ406" localSheetId="7">'[5]Input EMEA'!$K$901:$R$936</definedName>
    <definedName name="EMEAUNITQ406" localSheetId="6">'[5]Input EMEA'!$K$901:$R$936</definedName>
    <definedName name="EMEAUNITQ406" localSheetId="5">'[5]Input EMEA'!$K$901:$R$936</definedName>
    <definedName name="EMEAUNITQ406" localSheetId="9">'[5]Input EMEA'!$K$901:$R$936</definedName>
    <definedName name="EMEAUNITQ406" localSheetId="8">'[5]Input EMEA'!$K$901:$R$936</definedName>
    <definedName name="EMEAUNITQ406" localSheetId="18">'[5]Input EMEA'!$K$901:$R$936</definedName>
    <definedName name="EMEAUNITQ406" localSheetId="17">'[5]Input EMEA'!$K$901:$R$936</definedName>
    <definedName name="EMEAUNITQ406" localSheetId="1">'[5]Input EMEA'!$K$901:$R$936</definedName>
    <definedName name="EMEAUNITQ406">'[6]Input EMEA'!$K$901:$R$936</definedName>
    <definedName name="EMEAUNITQ407" localSheetId="14">'[5]Input EMEA'!$K$1057:$R$1092</definedName>
    <definedName name="EMEAUNITQ407" localSheetId="12">'[5]Input EMEA'!$K$1057:$R$1092</definedName>
    <definedName name="EMEAUNITQ407" localSheetId="11">'[5]Input EMEA'!$K$1057:$R$1092</definedName>
    <definedName name="EMEAUNITQ407" localSheetId="16">'[5]Input EMEA'!$K$1057:$R$1092</definedName>
    <definedName name="EMEAUNITQ407" localSheetId="15">'[5]Input EMEA'!$K$1057:$R$1092</definedName>
    <definedName name="EMEAUNITQ407" localSheetId="7">'[5]Input EMEA'!$K$1057:$R$1092</definedName>
    <definedName name="EMEAUNITQ407" localSheetId="6">'[5]Input EMEA'!$K$1057:$R$1092</definedName>
    <definedName name="EMEAUNITQ407" localSheetId="5">'[5]Input EMEA'!$K$1057:$R$1092</definedName>
    <definedName name="EMEAUNITQ407" localSheetId="9">'[5]Input EMEA'!$K$1057:$R$1092</definedName>
    <definedName name="EMEAUNITQ407" localSheetId="8">'[5]Input EMEA'!$K$1057:$R$1092</definedName>
    <definedName name="EMEAUNITQ407" localSheetId="18">'[5]Input EMEA'!$K$1057:$R$1092</definedName>
    <definedName name="EMEAUNITQ407" localSheetId="17">'[5]Input EMEA'!$K$1057:$R$1092</definedName>
    <definedName name="EMEAUNITQ407" localSheetId="1">'[5]Input EMEA'!$K$1057:$R$1092</definedName>
    <definedName name="EMEAUNITQ407">'[6]Input EMEA'!$K$1057:$R$1092</definedName>
    <definedName name="EMEAUNITQ408" localSheetId="14">'[5]Input EMEA'!$K$1213:$R$1248</definedName>
    <definedName name="EMEAUNITQ408" localSheetId="12">'[5]Input EMEA'!$K$1213:$R$1248</definedName>
    <definedName name="EMEAUNITQ408" localSheetId="11">'[5]Input EMEA'!$K$1213:$R$1248</definedName>
    <definedName name="EMEAUNITQ408" localSheetId="16">'[5]Input EMEA'!$K$1213:$R$1248</definedName>
    <definedName name="EMEAUNITQ408" localSheetId="15">'[5]Input EMEA'!$K$1213:$R$1248</definedName>
    <definedName name="EMEAUNITQ408" localSheetId="7">'[5]Input EMEA'!$K$1213:$R$1248</definedName>
    <definedName name="EMEAUNITQ408" localSheetId="6">'[5]Input EMEA'!$K$1213:$R$1248</definedName>
    <definedName name="EMEAUNITQ408" localSheetId="5">'[5]Input EMEA'!$K$1213:$R$1248</definedName>
    <definedName name="EMEAUNITQ408" localSheetId="9">'[5]Input EMEA'!$K$1213:$R$1248</definedName>
    <definedName name="EMEAUNITQ408" localSheetId="8">'[5]Input EMEA'!$K$1213:$R$1248</definedName>
    <definedName name="EMEAUNITQ408" localSheetId="18">'[5]Input EMEA'!$K$1213:$R$1248</definedName>
    <definedName name="EMEAUNITQ408" localSheetId="17">'[5]Input EMEA'!$K$1213:$R$1248</definedName>
    <definedName name="EMEAUNITQ408" localSheetId="1">'[5]Input EMEA'!$K$1213:$R$1248</definedName>
    <definedName name="EMEAUNITQ408">'[6]Input EMEA'!$K$1213:$R$1248</definedName>
    <definedName name="EMEAUNITQ409" localSheetId="14">'[5]Input EMEA'!$K$1369:$R$1404</definedName>
    <definedName name="EMEAUNITQ409" localSheetId="12">'[5]Input EMEA'!$K$1369:$R$1404</definedName>
    <definedName name="EMEAUNITQ409" localSheetId="11">'[5]Input EMEA'!$K$1369:$R$1404</definedName>
    <definedName name="EMEAUNITQ409" localSheetId="16">'[5]Input EMEA'!$K$1369:$R$1404</definedName>
    <definedName name="EMEAUNITQ409" localSheetId="15">'[5]Input EMEA'!$K$1369:$R$1404</definedName>
    <definedName name="EMEAUNITQ409" localSheetId="7">'[5]Input EMEA'!$K$1369:$R$1404</definedName>
    <definedName name="EMEAUNITQ409" localSheetId="6">'[5]Input EMEA'!$K$1369:$R$1404</definedName>
    <definedName name="EMEAUNITQ409" localSheetId="5">'[5]Input EMEA'!$K$1369:$R$1404</definedName>
    <definedName name="EMEAUNITQ409" localSheetId="9">'[5]Input EMEA'!$K$1369:$R$1404</definedName>
    <definedName name="EMEAUNITQ409" localSheetId="8">'[5]Input EMEA'!$K$1369:$R$1404</definedName>
    <definedName name="EMEAUNITQ409" localSheetId="18">'[5]Input EMEA'!$K$1369:$R$1404</definedName>
    <definedName name="EMEAUNITQ409" localSheetId="17">'[5]Input EMEA'!$K$1369:$R$1404</definedName>
    <definedName name="EMEAUNITQ409" localSheetId="1">'[5]Input EMEA'!$K$1369:$R$1404</definedName>
    <definedName name="EMEAUNITQ409">'[6]Input EMEA'!$K$1369:$R$1404</definedName>
    <definedName name="EMSS1" localSheetId="14">'[1] Global'!$B$114:$V$135</definedName>
    <definedName name="EMSS1" localSheetId="12">'[1] Global'!$B$114:$V$135</definedName>
    <definedName name="EMSS1" localSheetId="11">'[1] Global'!$B$114:$V$135</definedName>
    <definedName name="EMSS1" localSheetId="16">'[1] Global'!$B$114:$V$135</definedName>
    <definedName name="EMSS1" localSheetId="15">'[1] Global'!$B$114:$V$135</definedName>
    <definedName name="EMSS1" localSheetId="7">'[1] Global'!$B$114:$V$135</definedName>
    <definedName name="EMSS1" localSheetId="6">'[1] Global'!$B$114:$V$135</definedName>
    <definedName name="EMSS1" localSheetId="5">'[1] Global'!$B$114:$V$135</definedName>
    <definedName name="EMSS1" localSheetId="9">'[1] Global'!$B$114:$V$135</definedName>
    <definedName name="EMSS1" localSheetId="8">'[1] Global'!$B$114:$V$135</definedName>
    <definedName name="EMSS1" localSheetId="18">'[1] Global'!$B$114:$V$135</definedName>
    <definedName name="EMSS1" localSheetId="17">'[1] Global'!$B$114:$V$135</definedName>
    <definedName name="EMSS1" localSheetId="1">'[1] Global'!$B$114:$V$135</definedName>
    <definedName name="EMSS1">'[2] Global'!$B$114:$V$135</definedName>
    <definedName name="EMSS2" localSheetId="14">'[1] Global'!$Y$114:$AS$134</definedName>
    <definedName name="EMSS2" localSheetId="12">'[1] Global'!$Y$114:$AS$134</definedName>
    <definedName name="EMSS2" localSheetId="11">'[1] Global'!$Y$114:$AS$134</definedName>
    <definedName name="EMSS2" localSheetId="16">'[1] Global'!$Y$114:$AS$134</definedName>
    <definedName name="EMSS2" localSheetId="15">'[1] Global'!$Y$114:$AS$134</definedName>
    <definedName name="EMSS2" localSheetId="7">'[1] Global'!$Y$114:$AS$134</definedName>
    <definedName name="EMSS2" localSheetId="6">'[1] Global'!$Y$114:$AS$134</definedName>
    <definedName name="EMSS2" localSheetId="5">'[1] Global'!$Y$114:$AS$134</definedName>
    <definedName name="EMSS2" localSheetId="9">'[1] Global'!$Y$114:$AS$134</definedName>
    <definedName name="EMSS2" localSheetId="8">'[1] Global'!$Y$114:$AS$134</definedName>
    <definedName name="EMSS2" localSheetId="18">'[1] Global'!$Y$114:$AS$134</definedName>
    <definedName name="EMSS2" localSheetId="17">'[1] Global'!$Y$114:$AS$134</definedName>
    <definedName name="EMSS2" localSheetId="1">'[1] Global'!$Y$114:$AS$134</definedName>
    <definedName name="EMSS2">'[2] Global'!$Y$114:$AS$134</definedName>
    <definedName name="EMSS3" localSheetId="14">'[1] Global'!$AU$114:$BO$134</definedName>
    <definedName name="EMSS3" localSheetId="12">'[1] Global'!$AU$114:$BO$134</definedName>
    <definedName name="EMSS3" localSheetId="11">'[1] Global'!$AU$114:$BO$134</definedName>
    <definedName name="EMSS3" localSheetId="16">'[1] Global'!$AU$114:$BO$134</definedName>
    <definedName name="EMSS3" localSheetId="15">'[1] Global'!$AU$114:$BO$134</definedName>
    <definedName name="EMSS3" localSheetId="7">'[1] Global'!$AU$114:$BO$134</definedName>
    <definedName name="EMSS3" localSheetId="6">'[1] Global'!$AU$114:$BO$134</definedName>
    <definedName name="EMSS3" localSheetId="5">'[1] Global'!$AU$114:$BO$134</definedName>
    <definedName name="EMSS3" localSheetId="9">'[1] Global'!$AU$114:$BO$134</definedName>
    <definedName name="EMSS3" localSheetId="8">'[1] Global'!$AU$114:$BO$134</definedName>
    <definedName name="EMSS3" localSheetId="18">'[1] Global'!$AU$114:$BO$134</definedName>
    <definedName name="EMSS3" localSheetId="17">'[1] Global'!$AU$114:$BO$134</definedName>
    <definedName name="EMSS3" localSheetId="1">'[1] Global'!$AU$114:$BO$134</definedName>
    <definedName name="EMSS3">'[2] Global'!$AU$114:$BO$134</definedName>
    <definedName name="EMSS4" localSheetId="14">'[1] Global'!$BR$114:$CL$134</definedName>
    <definedName name="EMSS4" localSheetId="12">'[1] Global'!$BR$114:$CL$134</definedName>
    <definedName name="EMSS4" localSheetId="11">'[1] Global'!$BR$114:$CL$134</definedName>
    <definedName name="EMSS4" localSheetId="16">'[1] Global'!$BR$114:$CL$134</definedName>
    <definedName name="EMSS4" localSheetId="15">'[1] Global'!$BR$114:$CL$134</definedName>
    <definedName name="EMSS4" localSheetId="7">'[1] Global'!$BR$114:$CL$134</definedName>
    <definedName name="EMSS4" localSheetId="6">'[1] Global'!$BR$114:$CL$134</definedName>
    <definedName name="EMSS4" localSheetId="5">'[1] Global'!$BR$114:$CL$134</definedName>
    <definedName name="EMSS4" localSheetId="9">'[1] Global'!$BR$114:$CL$134</definedName>
    <definedName name="EMSS4" localSheetId="8">'[1] Global'!$BR$114:$CL$134</definedName>
    <definedName name="EMSS4" localSheetId="18">'[1] Global'!$BR$114:$CL$134</definedName>
    <definedName name="EMSS4" localSheetId="17">'[1] Global'!$BR$114:$CL$134</definedName>
    <definedName name="EMSS4" localSheetId="1">'[1] Global'!$BR$114:$CL$134</definedName>
    <definedName name="EMSS4">'[2] Global'!$BR$114:$CL$134</definedName>
    <definedName name="eocg1" localSheetId="11">#REF!</definedName>
    <definedName name="eocg2" localSheetId="11">#REF!</definedName>
    <definedName name="eocg3" localSheetId="11">#REF!</definedName>
    <definedName name="eocg4" localSheetId="11">#REF!</definedName>
    <definedName name="EthernetTransport" localSheetId="14">'[1] Global'!$B$195:$V$215</definedName>
    <definedName name="EthernetTransport" localSheetId="12">'[1] Global'!$B$195:$V$215</definedName>
    <definedName name="EthernetTransport" localSheetId="11">'[1] Global'!$B$195:$V$215</definedName>
    <definedName name="EthernetTransport" localSheetId="16">'[1] Global'!$B$195:$V$215</definedName>
    <definedName name="EthernetTransport" localSheetId="15">'[1] Global'!$B$195:$V$215</definedName>
    <definedName name="EthernetTransport" localSheetId="7">'[1] Global'!$B$195:$V$215</definedName>
    <definedName name="EthernetTransport" localSheetId="6">'[1] Global'!$B$195:$V$215</definedName>
    <definedName name="EthernetTransport" localSheetId="5">'[1] Global'!$B$195:$V$215</definedName>
    <definedName name="EthernetTransport" localSheetId="9">'[1] Global'!$B$195:$V$215</definedName>
    <definedName name="EthernetTransport" localSheetId="8">'[1] Global'!$B$195:$V$215</definedName>
    <definedName name="EthernetTransport" localSheetId="18">'[1] Global'!$B$195:$V$215</definedName>
    <definedName name="EthernetTransport" localSheetId="17">'[1] Global'!$B$195:$V$215</definedName>
    <definedName name="EthernetTransport" localSheetId="1">'[1] Global'!$B$195:$V$215</definedName>
    <definedName name="EthernetTransport">'[2] Global'!$B$195:$V$215</definedName>
    <definedName name="EthernetTransport2" localSheetId="14">'[1] Global'!$Y$195:$AS$215</definedName>
    <definedName name="EthernetTransport2" localSheetId="12">'[1] Global'!$Y$195:$AS$215</definedName>
    <definedName name="EthernetTransport2" localSheetId="11">'[1] Global'!$Y$195:$AS$215</definedName>
    <definedName name="EthernetTransport2" localSheetId="16">'[1] Global'!$Y$195:$AS$215</definedName>
    <definedName name="EthernetTransport2" localSheetId="15">'[1] Global'!$Y$195:$AS$215</definedName>
    <definedName name="EthernetTransport2" localSheetId="7">'[1] Global'!$Y$195:$AS$215</definedName>
    <definedName name="EthernetTransport2" localSheetId="6">'[1] Global'!$Y$195:$AS$215</definedName>
    <definedName name="EthernetTransport2" localSheetId="5">'[1] Global'!$Y$195:$AS$215</definedName>
    <definedName name="EthernetTransport2" localSheetId="9">'[1] Global'!$Y$195:$AS$215</definedName>
    <definedName name="EthernetTransport2" localSheetId="8">'[1] Global'!$Y$195:$AS$215</definedName>
    <definedName name="EthernetTransport2" localSheetId="18">'[1] Global'!$Y$195:$AS$215</definedName>
    <definedName name="EthernetTransport2" localSheetId="17">'[1] Global'!$Y$195:$AS$215</definedName>
    <definedName name="EthernetTransport2" localSheetId="1">'[1] Global'!$Y$195:$AS$215</definedName>
    <definedName name="EthernetTransport2">'[2] Global'!$Y$195:$AS$215</definedName>
    <definedName name="EthernetTransport3" localSheetId="14">'[1] Global'!$AU$195:$BO$215</definedName>
    <definedName name="EthernetTransport3" localSheetId="12">'[1] Global'!$AU$195:$BO$215</definedName>
    <definedName name="EthernetTransport3" localSheetId="11">'[1] Global'!$AU$195:$BO$215</definedName>
    <definedName name="EthernetTransport3" localSheetId="16">'[1] Global'!$AU$195:$BO$215</definedName>
    <definedName name="EthernetTransport3" localSheetId="15">'[1] Global'!$AU$195:$BO$215</definedName>
    <definedName name="EthernetTransport3" localSheetId="7">'[1] Global'!$AU$195:$BO$215</definedName>
    <definedName name="EthernetTransport3" localSheetId="6">'[1] Global'!$AU$195:$BO$215</definedName>
    <definedName name="EthernetTransport3" localSheetId="5">'[1] Global'!$AU$195:$BO$215</definedName>
    <definedName name="EthernetTransport3" localSheetId="9">'[1] Global'!$AU$195:$BO$215</definedName>
    <definedName name="EthernetTransport3" localSheetId="8">'[1] Global'!$AU$195:$BO$215</definedName>
    <definedName name="EthernetTransport3" localSheetId="18">'[1] Global'!$AU$195:$BO$215</definedName>
    <definedName name="EthernetTransport3" localSheetId="17">'[1] Global'!$AU$195:$BO$215</definedName>
    <definedName name="EthernetTransport3" localSheetId="1">'[1] Global'!$AU$195:$BO$215</definedName>
    <definedName name="EthernetTransport3">'[2] Global'!$AU$195:$BO$215</definedName>
    <definedName name="EthernetTransport4" localSheetId="14">'[1] Global'!$BR$195:$CL$215</definedName>
    <definedName name="EthernetTransport4" localSheetId="12">'[1] Global'!$BR$195:$CL$215</definedName>
    <definedName name="EthernetTransport4" localSheetId="11">'[1] Global'!$BR$195:$CL$215</definedName>
    <definedName name="EthernetTransport4" localSheetId="16">'[1] Global'!$BR$195:$CL$215</definedName>
    <definedName name="EthernetTransport4" localSheetId="15">'[1] Global'!$BR$195:$CL$215</definedName>
    <definedName name="EthernetTransport4" localSheetId="7">'[1] Global'!$BR$195:$CL$215</definedName>
    <definedName name="EthernetTransport4" localSheetId="6">'[1] Global'!$BR$195:$CL$215</definedName>
    <definedName name="EthernetTransport4" localSheetId="5">'[1] Global'!$BR$195:$CL$215</definedName>
    <definedName name="EthernetTransport4" localSheetId="9">'[1] Global'!$BR$195:$CL$215</definedName>
    <definedName name="EthernetTransport4" localSheetId="8">'[1] Global'!$BR$195:$CL$215</definedName>
    <definedName name="EthernetTransport4" localSheetId="18">'[1] Global'!$BR$195:$CL$215</definedName>
    <definedName name="EthernetTransport4" localSheetId="17">'[1] Global'!$BR$195:$CL$215</definedName>
    <definedName name="EthernetTransport4" localSheetId="1">'[1] Global'!$BR$195:$CL$215</definedName>
    <definedName name="EthernetTransport4">'[2] Global'!$BR$195:$CL$215</definedName>
    <definedName name="Europe147_177">'[3]#REF'!$B$8:$AN$41</definedName>
    <definedName name="Europe178_192">'[3]#REF'!$B$8:$AN$41</definedName>
    <definedName name="focg1" localSheetId="7">#REF!</definedName>
    <definedName name="focg2" localSheetId="7">#REF!</definedName>
    <definedName name="focg3" localSheetId="7">#REF!</definedName>
    <definedName name="focg4" localSheetId="7">#REF!</definedName>
    <definedName name="France">[7]France!$L$2:$V$111</definedName>
    <definedName name="GCoreIP" localSheetId="14">'[1] Global'!$B$33:$V$53</definedName>
    <definedName name="GCoreIP" localSheetId="12">'[1] Global'!$B$33:$V$53</definedName>
    <definedName name="GCoreIP" localSheetId="11">'[1] Global'!$B$33:$V$53</definedName>
    <definedName name="GCoreIP" localSheetId="16">'[1] Global'!$B$33:$V$53</definedName>
    <definedName name="GCoreIP" localSheetId="15">'[1] Global'!$B$33:$V$53</definedName>
    <definedName name="GCoreIP" localSheetId="7">'[1] Global'!$B$33:$V$53</definedName>
    <definedName name="GCoreIP" localSheetId="6">'[1] Global'!$B$33:$V$53</definedName>
    <definedName name="GCoreIP" localSheetId="5">'[1] Global'!$B$33:$V$53</definedName>
    <definedName name="GCoreIP" localSheetId="9">'[1] Global'!$B$33:$V$53</definedName>
    <definedName name="GCoreIP" localSheetId="8">'[1] Global'!$B$33:$V$53</definedName>
    <definedName name="GCoreIP" localSheetId="18">'[1] Global'!$B$33:$V$53</definedName>
    <definedName name="GCoreIP" localSheetId="17">'[1] Global'!$B$33:$V$53</definedName>
    <definedName name="GCoreIP" localSheetId="1">'[1] Global'!$B$33:$V$53</definedName>
    <definedName name="GCoreIP">'[2] Global'!$B$33:$V$53</definedName>
    <definedName name="GCoreIP2" localSheetId="14">'[1] Global'!$Y$33:$AS$53</definedName>
    <definedName name="GCoreIP2" localSheetId="12">'[1] Global'!$Y$33:$AS$53</definedName>
    <definedName name="GCoreIP2" localSheetId="11">'[1] Global'!$Y$33:$AS$53</definedName>
    <definedName name="GCoreIP2" localSheetId="16">'[1] Global'!$Y$33:$AS$53</definedName>
    <definedName name="GCoreIP2" localSheetId="15">'[1] Global'!$Y$33:$AS$53</definedName>
    <definedName name="GCoreIP2" localSheetId="7">'[1] Global'!$Y$33:$AS$53</definedName>
    <definedName name="GCoreIP2" localSheetId="6">'[1] Global'!$Y$33:$AS$53</definedName>
    <definedName name="GCoreIP2" localSheetId="5">'[1] Global'!$Y$33:$AS$53</definedName>
    <definedName name="GCoreIP2" localSheetId="9">'[1] Global'!$Y$33:$AS$53</definedName>
    <definedName name="GCoreIP2" localSheetId="8">'[1] Global'!$Y$33:$AS$53</definedName>
    <definedName name="GCoreIP2" localSheetId="18">'[1] Global'!$Y$33:$AS$53</definedName>
    <definedName name="GCoreIP2" localSheetId="17">'[1] Global'!$Y$33:$AS$53</definedName>
    <definedName name="GCoreIP2" localSheetId="1">'[1] Global'!$Y$33:$AS$53</definedName>
    <definedName name="GCoreIP2">'[2] Global'!$Y$33:$AS$53</definedName>
    <definedName name="GCoreIP3" localSheetId="14">'[1] Global'!$AU$33:$BO$53</definedName>
    <definedName name="GCoreIP3" localSheetId="12">'[1] Global'!$AU$33:$BO$53</definedName>
    <definedName name="GCoreIP3" localSheetId="11">'[1] Global'!$AU$33:$BO$53</definedName>
    <definedName name="GCoreIP3" localSheetId="16">'[1] Global'!$AU$33:$BO$53</definedName>
    <definedName name="GCoreIP3" localSheetId="15">'[1] Global'!$AU$33:$BO$53</definedName>
    <definedName name="GCoreIP3" localSheetId="7">'[1] Global'!$AU$33:$BO$53</definedName>
    <definedName name="GCoreIP3" localSheetId="6">'[1] Global'!$AU$33:$BO$53</definedName>
    <definedName name="GCoreIP3" localSheetId="5">'[1] Global'!$AU$33:$BO$53</definedName>
    <definedName name="GCoreIP3" localSheetId="9">'[1] Global'!$AU$33:$BO$53</definedName>
    <definedName name="GCoreIP3" localSheetId="8">'[1] Global'!$AU$33:$BO$53</definedName>
    <definedName name="GCoreIP3" localSheetId="18">'[1] Global'!$AU$33:$BO$53</definedName>
    <definedName name="GCoreIP3" localSheetId="17">'[1] Global'!$AU$33:$BO$53</definedName>
    <definedName name="GCoreIP3" localSheetId="1">'[1] Global'!$AU$33:$BO$53</definedName>
    <definedName name="GCoreIP3">'[2] Global'!$AU$33:$BO$53</definedName>
    <definedName name="GCoreIP4" localSheetId="14">'[1] Global'!$BR$33:$CL$53</definedName>
    <definedName name="GCoreIP4" localSheetId="12">'[1] Global'!$BR$33:$CL$53</definedName>
    <definedName name="GCoreIP4" localSheetId="11">'[1] Global'!$BR$33:$CL$53</definedName>
    <definedName name="GCoreIP4" localSheetId="16">'[1] Global'!$BR$33:$CL$53</definedName>
    <definedName name="GCoreIP4" localSheetId="15">'[1] Global'!$BR$33:$CL$53</definedName>
    <definedName name="GCoreIP4" localSheetId="7">'[1] Global'!$BR$33:$CL$53</definedName>
    <definedName name="GCoreIP4" localSheetId="6">'[1] Global'!$BR$33:$CL$53</definedName>
    <definedName name="GCoreIP4" localSheetId="5">'[1] Global'!$BR$33:$CL$53</definedName>
    <definedName name="GCoreIP4" localSheetId="9">'[1] Global'!$BR$33:$CL$53</definedName>
    <definedName name="GCoreIP4" localSheetId="8">'[1] Global'!$BR$33:$CL$53</definedName>
    <definedName name="GCoreIP4" localSheetId="18">'[1] Global'!$BR$33:$CL$53</definedName>
    <definedName name="GCoreIP4" localSheetId="17">'[1] Global'!$BR$33:$CL$53</definedName>
    <definedName name="GCoreIP4" localSheetId="1">'[1] Global'!$BR$33:$CL$53</definedName>
    <definedName name="GCoreIP4">'[2] Global'!$BR$33:$CL$53</definedName>
    <definedName name="Germany">[7]Germany!$L$4:$U$114</definedName>
    <definedName name="Global_SLTE_Roll">'[4]Rolling 4Q'!$B$246:$W$269</definedName>
    <definedName name="Global_SLTE_Share">[4]Global!$BB$246:$BZ$268</definedName>
    <definedName name="Global_Total_Roll">'[4]Rolling 4Q'!$B$6:$W$29</definedName>
    <definedName name="gocg1" localSheetId="12">#REF!</definedName>
    <definedName name="gocg2" localSheetId="12">#REF!</definedName>
    <definedName name="gocg3" localSheetId="12">#REF!</definedName>
    <definedName name="gocg6" localSheetId="12">#REF!</definedName>
    <definedName name="hocg1" localSheetId="16">#REF!</definedName>
    <definedName name="hocg2" localSheetId="16">#REF!</definedName>
    <definedName name="hocg3" localSheetId="16">#REF!</definedName>
    <definedName name="hocg4" localSheetId="16">#REF!</definedName>
    <definedName name="Hong_Kong">'[7]Hong Kong'!$L$5:$U$114</definedName>
    <definedName name="Hungary">[7]Hungary!$L$5:$U$114</definedName>
    <definedName name="India">[7]India!$L$4:$V$114</definedName>
    <definedName name="iocg1" localSheetId="14">#REF!</definedName>
    <definedName name="iocg2" localSheetId="14">#REF!</definedName>
    <definedName name="iocg3" localSheetId="14">#REF!</definedName>
    <definedName name="iocg4" localSheetId="14">#REF!</definedName>
    <definedName name="IPTransport" localSheetId="14">'[1] Global'!$B$168:$V$188</definedName>
    <definedName name="IPTransport" localSheetId="12">'[1] Global'!$B$168:$V$188</definedName>
    <definedName name="IPTransport" localSheetId="11">'[1] Global'!$B$168:$V$188</definedName>
    <definedName name="IPTransport" localSheetId="16">'[1] Global'!$B$168:$V$188</definedName>
    <definedName name="IPTransport" localSheetId="15">'[1] Global'!$B$168:$V$188</definedName>
    <definedName name="IPTransport" localSheetId="7">'[1] Global'!$B$168:$V$188</definedName>
    <definedName name="IPTransport" localSheetId="6">'[1] Global'!$B$168:$V$188</definedName>
    <definedName name="IPTransport" localSheetId="5">'[1] Global'!$B$168:$V$188</definedName>
    <definedName name="IPTransport" localSheetId="9">'[1] Global'!$B$168:$V$188</definedName>
    <definedName name="IPTransport" localSheetId="8">'[1] Global'!$B$168:$V$188</definedName>
    <definedName name="IPTransport" localSheetId="18">'[1] Global'!$B$168:$V$188</definedName>
    <definedName name="IPTransport" localSheetId="17">'[1] Global'!$B$168:$V$188</definedName>
    <definedName name="IPTransport" localSheetId="1">'[1] Global'!$B$168:$V$188</definedName>
    <definedName name="IPTransport">'[2] Global'!$B$168:$V$188</definedName>
    <definedName name="IPTransport2" localSheetId="14">'[1] Global'!$Y$168:$AS$188</definedName>
    <definedName name="IPTransport2" localSheetId="12">'[1] Global'!$Y$168:$AS$188</definedName>
    <definedName name="IPTransport2" localSheetId="11">'[1] Global'!$Y$168:$AS$188</definedName>
    <definedName name="IPTransport2" localSheetId="16">'[1] Global'!$Y$168:$AS$188</definedName>
    <definedName name="IPTransport2" localSheetId="15">'[1] Global'!$Y$168:$AS$188</definedName>
    <definedName name="IPTransport2" localSheetId="7">'[1] Global'!$Y$168:$AS$188</definedName>
    <definedName name="IPTransport2" localSheetId="6">'[1] Global'!$Y$168:$AS$188</definedName>
    <definedName name="IPTransport2" localSheetId="5">'[1] Global'!$Y$168:$AS$188</definedName>
    <definedName name="IPTransport2" localSheetId="9">'[1] Global'!$Y$168:$AS$188</definedName>
    <definedName name="IPTransport2" localSheetId="8">'[1] Global'!$Y$168:$AS$188</definedName>
    <definedName name="IPTransport2" localSheetId="18">'[1] Global'!$Y$168:$AS$188</definedName>
    <definedName name="IPTransport2" localSheetId="17">'[1] Global'!$Y$168:$AS$188</definedName>
    <definedName name="IPTransport2" localSheetId="1">'[1] Global'!$Y$168:$AS$188</definedName>
    <definedName name="IPTransport2">'[2] Global'!$Y$168:$AS$188</definedName>
    <definedName name="IPTransport3" localSheetId="14">'[1] Global'!$AU$168:$BO$188</definedName>
    <definedName name="IPTransport3" localSheetId="12">'[1] Global'!$AU$168:$BO$188</definedName>
    <definedName name="IPTransport3" localSheetId="11">'[1] Global'!$AU$168:$BO$188</definedName>
    <definedName name="IPTransport3" localSheetId="16">'[1] Global'!$AU$168:$BO$188</definedName>
    <definedName name="IPTransport3" localSheetId="15">'[1] Global'!$AU$168:$BO$188</definedName>
    <definedName name="IPTransport3" localSheetId="7">'[1] Global'!$AU$168:$BO$188</definedName>
    <definedName name="IPTransport3" localSheetId="6">'[1] Global'!$AU$168:$BO$188</definedName>
    <definedName name="IPTransport3" localSheetId="5">'[1] Global'!$AU$168:$BO$188</definedName>
    <definedName name="IPTransport3" localSheetId="9">'[1] Global'!$AU$168:$BO$188</definedName>
    <definedName name="IPTransport3" localSheetId="8">'[1] Global'!$AU$168:$BO$188</definedName>
    <definedName name="IPTransport3" localSheetId="18">'[1] Global'!$AU$168:$BO$188</definedName>
    <definedName name="IPTransport3" localSheetId="17">'[1] Global'!$AU$168:$BO$188</definedName>
    <definedName name="IPTransport3" localSheetId="1">'[1] Global'!$AU$168:$BO$188</definedName>
    <definedName name="IPTransport3">'[2] Global'!$AU$168:$BO$188</definedName>
    <definedName name="IPTransport4" localSheetId="14">'[1] Global'!$BR$168:$CL$188</definedName>
    <definedName name="IPTransport4" localSheetId="12">'[1] Global'!$BR$168:$CL$188</definedName>
    <definedName name="IPTransport4" localSheetId="11">'[1] Global'!$BR$168:$CL$188</definedName>
    <definedName name="IPTransport4" localSheetId="16">'[1] Global'!$BR$168:$CL$188</definedName>
    <definedName name="IPTransport4" localSheetId="15">'[1] Global'!$BR$168:$CL$188</definedName>
    <definedName name="IPTransport4" localSheetId="7">'[1] Global'!$BR$168:$CL$188</definedName>
    <definedName name="IPTransport4" localSheetId="6">'[1] Global'!$BR$168:$CL$188</definedName>
    <definedName name="IPTransport4" localSheetId="5">'[1] Global'!$BR$168:$CL$188</definedName>
    <definedName name="IPTransport4" localSheetId="9">'[1] Global'!$BR$168:$CL$188</definedName>
    <definedName name="IPTransport4" localSheetId="8">'[1] Global'!$BR$168:$CL$188</definedName>
    <definedName name="IPTransport4" localSheetId="18">'[1] Global'!$BR$168:$CL$188</definedName>
    <definedName name="IPTransport4" localSheetId="17">'[1] Global'!$BR$168:$CL$188</definedName>
    <definedName name="IPTransport4" localSheetId="1">'[1] Global'!$BR$168:$CL$188</definedName>
    <definedName name="IPTransport4">'[2] Global'!$BR$168:$CL$188</definedName>
    <definedName name="Italy">[7]Italy!$L$1:$V$113</definedName>
    <definedName name="Japan">[7]Japan!$L$5:$V$114</definedName>
    <definedName name="jocg1" localSheetId="17">#REF!</definedName>
    <definedName name="jocg2" localSheetId="17">#REF!</definedName>
    <definedName name="jocg3" localSheetId="17">#REF!</definedName>
    <definedName name="jocg4" localSheetId="17">#REF!</definedName>
    <definedName name="kocg1" localSheetId="15">#REF!</definedName>
    <definedName name="kogc2" localSheetId="15">#REF!</definedName>
    <definedName name="kogc3" localSheetId="15">#REF!</definedName>
    <definedName name="kogc4" localSheetId="15">#REF!</definedName>
    <definedName name="Korea">[7]Korea!$L$5:$V$115</definedName>
    <definedName name="Kuwait">[7]Kuwait!$L$1:$V$102</definedName>
    <definedName name="Legacy" localSheetId="14">'[1] Global'!$B$222:$V$242</definedName>
    <definedName name="Legacy" localSheetId="12">'[1] Global'!$B$222:$V$242</definedName>
    <definedName name="Legacy" localSheetId="11">'[1] Global'!$B$222:$V$242</definedName>
    <definedName name="Legacy" localSheetId="16">'[1] Global'!$B$222:$V$242</definedName>
    <definedName name="Legacy" localSheetId="15">'[1] Global'!$B$222:$V$242</definedName>
    <definedName name="Legacy" localSheetId="7">'[1] Global'!$B$222:$V$242</definedName>
    <definedName name="Legacy" localSheetId="6">'[1] Global'!$B$222:$V$242</definedName>
    <definedName name="Legacy" localSheetId="5">'[1] Global'!$B$222:$V$242</definedName>
    <definedName name="Legacy" localSheetId="9">'[1] Global'!$B$222:$V$242</definedName>
    <definedName name="Legacy" localSheetId="8">'[1] Global'!$B$222:$V$242</definedName>
    <definedName name="Legacy" localSheetId="18">'[1] Global'!$B$222:$V$242</definedName>
    <definedName name="Legacy" localSheetId="17">'[1] Global'!$B$222:$V$242</definedName>
    <definedName name="Legacy" localSheetId="1">'[1] Global'!$B$222:$V$242</definedName>
    <definedName name="Legacy">'[2] Global'!$B$222:$V$242</definedName>
    <definedName name="Legacy1" localSheetId="14">'[1] Global'!$Y$222:$AS$242</definedName>
    <definedName name="Legacy1" localSheetId="12">'[1] Global'!$Y$222:$AS$242</definedName>
    <definedName name="Legacy1" localSheetId="11">'[1] Global'!$Y$222:$AS$242</definedName>
    <definedName name="Legacy1" localSheetId="16">'[1] Global'!$Y$222:$AS$242</definedName>
    <definedName name="Legacy1" localSheetId="15">'[1] Global'!$Y$222:$AS$242</definedName>
    <definedName name="Legacy1" localSheetId="7">'[1] Global'!$Y$222:$AS$242</definedName>
    <definedName name="Legacy1" localSheetId="6">'[1] Global'!$Y$222:$AS$242</definedName>
    <definedName name="Legacy1" localSheetId="5">'[1] Global'!$Y$222:$AS$242</definedName>
    <definedName name="Legacy1" localSheetId="9">'[1] Global'!$Y$222:$AS$242</definedName>
    <definedName name="Legacy1" localSheetId="8">'[1] Global'!$Y$222:$AS$242</definedName>
    <definedName name="Legacy1" localSheetId="18">'[1] Global'!$Y$222:$AS$242</definedName>
    <definedName name="Legacy1" localSheetId="17">'[1] Global'!$Y$222:$AS$242</definedName>
    <definedName name="Legacy1" localSheetId="1">'[1] Global'!$Y$222:$AS$242</definedName>
    <definedName name="Legacy1">'[2] Global'!$Y$222:$AS$242</definedName>
    <definedName name="Legacy2" localSheetId="14">'[1] Global'!$Y$222:$AS$242</definedName>
    <definedName name="Legacy2" localSheetId="12">'[1] Global'!$Y$222:$AS$242</definedName>
    <definedName name="Legacy2" localSheetId="11">'[1] Global'!$Y$222:$AS$242</definedName>
    <definedName name="Legacy2" localSheetId="16">'[1] Global'!$Y$222:$AS$242</definedName>
    <definedName name="Legacy2" localSheetId="15">'[1] Global'!$Y$222:$AS$242</definedName>
    <definedName name="Legacy2" localSheetId="7">'[1] Global'!$Y$222:$AS$242</definedName>
    <definedName name="Legacy2" localSheetId="6">'[1] Global'!$Y$222:$AS$242</definedName>
    <definedName name="Legacy2" localSheetId="5">'[1] Global'!$Y$222:$AS$242</definedName>
    <definedName name="Legacy2" localSheetId="9">'[1] Global'!$Y$222:$AS$242</definedName>
    <definedName name="Legacy2" localSheetId="8">'[1] Global'!$Y$222:$AS$242</definedName>
    <definedName name="Legacy2" localSheetId="18">'[1] Global'!$Y$222:$AS$242</definedName>
    <definedName name="Legacy2" localSheetId="17">'[1] Global'!$Y$222:$AS$242</definedName>
    <definedName name="Legacy2" localSheetId="1">'[1] Global'!$Y$222:$AS$242</definedName>
    <definedName name="Legacy2">'[2] Global'!$Y$222:$AS$242</definedName>
    <definedName name="Legacy3" localSheetId="14">'[1] Global'!$AU$222:$BO$242</definedName>
    <definedName name="Legacy3" localSheetId="12">'[1] Global'!$AU$222:$BO$242</definedName>
    <definedName name="Legacy3" localSheetId="11">'[1] Global'!$AU$222:$BO$242</definedName>
    <definedName name="Legacy3" localSheetId="16">'[1] Global'!$AU$222:$BO$242</definedName>
    <definedName name="Legacy3" localSheetId="15">'[1] Global'!$AU$222:$BO$242</definedName>
    <definedName name="Legacy3" localSheetId="7">'[1] Global'!$AU$222:$BO$242</definedName>
    <definedName name="Legacy3" localSheetId="6">'[1] Global'!$AU$222:$BO$242</definedName>
    <definedName name="Legacy3" localSheetId="5">'[1] Global'!$AU$222:$BO$242</definedName>
    <definedName name="Legacy3" localSheetId="9">'[1] Global'!$AU$222:$BO$242</definedName>
    <definedName name="Legacy3" localSheetId="8">'[1] Global'!$AU$222:$BO$242</definedName>
    <definedName name="Legacy3" localSheetId="18">'[1] Global'!$AU$222:$BO$242</definedName>
    <definedName name="Legacy3" localSheetId="17">'[1] Global'!$AU$222:$BO$242</definedName>
    <definedName name="Legacy3" localSheetId="1">'[1] Global'!$AU$222:$BO$242</definedName>
    <definedName name="Legacy3">'[2] Global'!$AU$222:$BO$242</definedName>
    <definedName name="Legacy4" localSheetId="14">'[1] Global'!$BR$222:$CL$242</definedName>
    <definedName name="Legacy4" localSheetId="12">'[1] Global'!$BR$222:$CL$242</definedName>
    <definedName name="Legacy4" localSheetId="11">'[1] Global'!$BR$222:$CL$242</definedName>
    <definedName name="Legacy4" localSheetId="16">'[1] Global'!$BR$222:$CL$242</definedName>
    <definedName name="Legacy4" localSheetId="15">'[1] Global'!$BR$222:$CL$242</definedName>
    <definedName name="Legacy4" localSheetId="7">'[1] Global'!$BR$222:$CL$242</definedName>
    <definedName name="Legacy4" localSheetId="6">'[1] Global'!$BR$222:$CL$242</definedName>
    <definedName name="Legacy4" localSheetId="5">'[1] Global'!$BR$222:$CL$242</definedName>
    <definedName name="Legacy4" localSheetId="9">'[1] Global'!$BR$222:$CL$242</definedName>
    <definedName name="Legacy4" localSheetId="8">'[1] Global'!$BR$222:$CL$242</definedName>
    <definedName name="Legacy4" localSheetId="18">'[1] Global'!$BR$222:$CL$242</definedName>
    <definedName name="Legacy4" localSheetId="17">'[1] Global'!$BR$222:$CL$242</definedName>
    <definedName name="Legacy4" localSheetId="1">'[1] Global'!$BR$222:$CL$242</definedName>
    <definedName name="Legacy4">'[2] Global'!$BR$222:$CL$242</definedName>
    <definedName name="List_Country_Tier_1">[12]LISTS!$G$2:INDEX([12]LISTS!$G:$G,[12]LISTS!$H$1)</definedName>
    <definedName name="List_Country_Tier_2">[12]LISTS!$J$2:INDEX([12]LISTS!$J:$J,[12]LISTS!$K$1)</definedName>
    <definedName name="List_Geography">[12]LISTS!$M$2:INDEX([12]LISTS!$M:$M,[12]LISTS!$N$1)</definedName>
    <definedName name="List_metric_1">[12]LISTS!$BL$2:INDEX([12]LISTS!$BL:$BL,[12]LISTS!$BM$1)</definedName>
    <definedName name="List_metric_2">[12]LISTS!$BO$2:INDEX([12]LISTS!$BO:$BO,[12]LISTS!$BP$1)</definedName>
    <definedName name="List_metric_3">[12]LISTS!$BR$2:INDEX([12]LISTS!$BR:$BR,[12]LISTS!$BS$1)</definedName>
    <definedName name="List_metric_4">[12]LISTS!$BU$2:INDEX([12]LISTS!$BU:$BU,[12]LISTS!$BV$1)</definedName>
    <definedName name="List_metric_5">[12]LISTS!$BX$2:INDEX([12]LISTS!$BX:$BX,[12]LISTS!$BY$1)</definedName>
    <definedName name="List_of_all_region">[12]LISTS!$CC$2:INDEX([12]LISTS!$CC:$CC,[12]LISTS!$CD$1)</definedName>
    <definedName name="List_Region">[12]LISTS!$A$2:INDEX([12]LISTS!$A:$A,[12]LISTS!$B$1)</definedName>
    <definedName name="List_scenario_1">[12]LISTS!$CA$2:INDEX([12]LISTS!$CA:$CA,[12]LISTS!$CB$1)</definedName>
    <definedName name="List_segment_1">[12]LISTS!$S$2:INDEX([12]LISTS!$S:$S,[12]LISTS!$T$1)</definedName>
    <definedName name="List_segment_2">[12]LISTS!$V$2:INDEX([12]LISTS!$V:$V,[12]LISTS!$W$1)</definedName>
    <definedName name="List_segment_3">[12]LISTS!$Y$2:INDEX([12]LISTS!$Y:$Y,[12]LISTS!$Z$1)</definedName>
    <definedName name="List_segment_4">[12]LISTS!$AB$2:INDEX([12]LISTS!$AB:$AB,[12]LISTS!$AC$1)</definedName>
    <definedName name="List_segment_5">[12]LISTS!$AE$2:INDEX([12]LISTS!$AE:$AE,[12]LISTS!$AF$1)</definedName>
    <definedName name="List_segment_6">[12]LISTS!$AH$2:INDEX([12]LISTS!$AH:$AH,[12]LISTS!$AI$1)</definedName>
    <definedName name="List_segment_7">[12]LISTS!$AK$2:INDEX([12]LISTS!$AK:$AK,[12]LISTS!$AL$1)</definedName>
    <definedName name="List_segment_8">[12]LISTS!$AN$2:INDEX([12]LISTS!$AN:$AN,[12]LISTS!$AO$1)</definedName>
    <definedName name="List_SubRegion">[12]LISTS!$D$2:INDEX([12]LISTS!$D:$D,[12]LISTS!$E$1)</definedName>
    <definedName name="List_technology_1">[12]LISTS!$AQ$2:INDEX([12]LISTS!$AQ:$AQ,[12]LISTS!$AR$1)</definedName>
    <definedName name="List_technology_2">[12]LISTS!$AT$2:INDEX([12]LISTS!$AT:$AT,[12]LISTS!$AU$1)</definedName>
    <definedName name="List_technology_3">[12]LISTS!$AW$2:INDEX([12]LISTS!$AW:$AW,[12]LISTS!$AX$1)</definedName>
    <definedName name="List_technology_4">[12]LISTS!$AZ$2:INDEX([12]LISTS!$AZ:$AZ,[12]LISTS!$BA$1)</definedName>
    <definedName name="List_technology_5">[12]LISTS!$BC$2:INDEX([12]LISTS!$BC:$BC,[12]LISTS!$BD$1)</definedName>
    <definedName name="List_technology_6">[12]LISTS!$BF$2:INDEX([12]LISTS!$BF:$BF,[12]LISTS!$BG$1)</definedName>
    <definedName name="List_technology_7">[12]LISTS!$BI$2:INDEX([12]LISTS!$BI:$BI,[12]LISTS!$BJ$1)</definedName>
    <definedName name="List_Years">[12]LISTS!$P$2:INDEX([12]LISTS!$P:$P,[12]LISTS!$Q$1)</definedName>
    <definedName name="locg1" localSheetId="18">#REF!</definedName>
    <definedName name="locg2" localSheetId="18">#REF!</definedName>
    <definedName name="locg3" localSheetId="18">#REF!</definedName>
    <definedName name="locg4" localSheetId="18">#REF!</definedName>
    <definedName name="Malaysia">[7]Malaysia!$L$5:$V$115</definedName>
    <definedName name="Mexico">[7]Mexico!$L$4:$V$114</definedName>
    <definedName name="NA_Agg_Rank">[4]NA!$CB$36:$CZ$57</definedName>
    <definedName name="NA_Agg_Roll">'[4]Rolling 4Q'!$Y$36:$AT$59</definedName>
    <definedName name="NA_Agg_Share">[4]NA!$BB$36:$BZ$58</definedName>
    <definedName name="NA_BBWDM_Rank">[4]NA!$CB$126:$CZ$147</definedName>
    <definedName name="NA_BBWDM_Roll">'[4]Rolling 4Q'!$Y$126:$AT$149</definedName>
    <definedName name="NA_BBWDM_Share">[4]NA!$BB$126:$BZ$148</definedName>
    <definedName name="NA_BWM_Rank">[4]NA!$CB$66:$CZ$87</definedName>
    <definedName name="NA_BWM_Roll">'[4]Rolling 4Q'!$Y$66:$AT$89</definedName>
    <definedName name="NA_BWM_Share">[4]NA!$BB$66:$BZ$88</definedName>
    <definedName name="NA_Metro_Rank">[4]NA!$CB$96:$CZ$117</definedName>
    <definedName name="NA_Metro_Roll">'[4]Rolling 4Q'!$Y$96:$AT$119</definedName>
    <definedName name="NA_Metro_Share">[4]NA!$BB$96:$BZ$118</definedName>
    <definedName name="NAREVQ101" localSheetId="14">'[5]Input NA'!$B$7:$I$42</definedName>
    <definedName name="NAREVQ101" localSheetId="12">'[5]Input NA'!$B$7:$I$42</definedName>
    <definedName name="NAREVQ101" localSheetId="11">'[5]Input NA'!$B$7:$I$42</definedName>
    <definedName name="NAREVQ101" localSheetId="16">'[5]Input NA'!$B$7:$I$42</definedName>
    <definedName name="NAREVQ101" localSheetId="15">'[5]Input NA'!$B$7:$I$42</definedName>
    <definedName name="NAREVQ101" localSheetId="7">'[5]Input NA'!$B$7:$I$42</definedName>
    <definedName name="NAREVQ101" localSheetId="6">'[5]Input NA'!$B$7:$I$42</definedName>
    <definedName name="NAREVQ101" localSheetId="5">'[5]Input NA'!$B$7:$I$42</definedName>
    <definedName name="NAREVQ101" localSheetId="9">'[5]Input NA'!$B$7:$I$42</definedName>
    <definedName name="NAREVQ101" localSheetId="8">'[5]Input NA'!$B$7:$I$42</definedName>
    <definedName name="NAREVQ101" localSheetId="18">'[5]Input NA'!$B$7:$I$42</definedName>
    <definedName name="NAREVQ101" localSheetId="17">'[5]Input NA'!$B$7:$I$42</definedName>
    <definedName name="NAREVQ101" localSheetId="1">'[5]Input NA'!$B$7:$I$42</definedName>
    <definedName name="NAREVQ101">'[6]Input NA'!$B$7:$I$42</definedName>
    <definedName name="NAREVQ102" localSheetId="14">'[5]Input NA'!$B$159:$I$194</definedName>
    <definedName name="NAREVQ102" localSheetId="12">'[5]Input NA'!$B$159:$I$194</definedName>
    <definedName name="NAREVQ102" localSheetId="11">'[5]Input NA'!$B$159:$I$194</definedName>
    <definedName name="NAREVQ102" localSheetId="16">'[5]Input NA'!$B$159:$I$194</definedName>
    <definedName name="NAREVQ102" localSheetId="15">'[5]Input NA'!$B$159:$I$194</definedName>
    <definedName name="NAREVQ102" localSheetId="7">'[5]Input NA'!$B$159:$I$194</definedName>
    <definedName name="NAREVQ102" localSheetId="6">'[5]Input NA'!$B$159:$I$194</definedName>
    <definedName name="NAREVQ102" localSheetId="5">'[5]Input NA'!$B$159:$I$194</definedName>
    <definedName name="NAREVQ102" localSheetId="9">'[5]Input NA'!$B$159:$I$194</definedName>
    <definedName name="NAREVQ102" localSheetId="8">'[5]Input NA'!$B$159:$I$194</definedName>
    <definedName name="NAREVQ102" localSheetId="18">'[5]Input NA'!$B$159:$I$194</definedName>
    <definedName name="NAREVQ102" localSheetId="17">'[5]Input NA'!$B$159:$I$194</definedName>
    <definedName name="NAREVQ102" localSheetId="1">'[5]Input NA'!$B$159:$I$194</definedName>
    <definedName name="NAREVQ102">'[6]Input NA'!$B$159:$I$194</definedName>
    <definedName name="NAREVQ103" localSheetId="14">'[5]Input NA'!$B$316:$I$351</definedName>
    <definedName name="NAREVQ103" localSheetId="12">'[5]Input NA'!$B$316:$I$351</definedName>
    <definedName name="NAREVQ103" localSheetId="11">'[5]Input NA'!$B$316:$I$351</definedName>
    <definedName name="NAREVQ103" localSheetId="16">'[5]Input NA'!$B$316:$I$351</definedName>
    <definedName name="NAREVQ103" localSheetId="15">'[5]Input NA'!$B$316:$I$351</definedName>
    <definedName name="NAREVQ103" localSheetId="7">'[5]Input NA'!$B$316:$I$351</definedName>
    <definedName name="NAREVQ103" localSheetId="6">'[5]Input NA'!$B$316:$I$351</definedName>
    <definedName name="NAREVQ103" localSheetId="5">'[5]Input NA'!$B$316:$I$351</definedName>
    <definedName name="NAREVQ103" localSheetId="9">'[5]Input NA'!$B$316:$I$351</definedName>
    <definedName name="NAREVQ103" localSheetId="8">'[5]Input NA'!$B$316:$I$351</definedName>
    <definedName name="NAREVQ103" localSheetId="18">'[5]Input NA'!$B$316:$I$351</definedName>
    <definedName name="NAREVQ103" localSheetId="17">'[5]Input NA'!$B$316:$I$351</definedName>
    <definedName name="NAREVQ103" localSheetId="1">'[5]Input NA'!$B$316:$I$351</definedName>
    <definedName name="NAREVQ103">'[6]Input NA'!$B$316:$I$351</definedName>
    <definedName name="NAREVQ104" localSheetId="14">'[5]Input NA'!$B$472:$I$507</definedName>
    <definedName name="NAREVQ104" localSheetId="12">'[5]Input NA'!$B$472:$I$507</definedName>
    <definedName name="NAREVQ104" localSheetId="11">'[5]Input NA'!$B$472:$I$507</definedName>
    <definedName name="NAREVQ104" localSheetId="16">'[5]Input NA'!$B$472:$I$507</definedName>
    <definedName name="NAREVQ104" localSheetId="15">'[5]Input NA'!$B$472:$I$507</definedName>
    <definedName name="NAREVQ104" localSheetId="7">'[5]Input NA'!$B$472:$I$507</definedName>
    <definedName name="NAREVQ104" localSheetId="6">'[5]Input NA'!$B$472:$I$507</definedName>
    <definedName name="NAREVQ104" localSheetId="5">'[5]Input NA'!$B$472:$I$507</definedName>
    <definedName name="NAREVQ104" localSheetId="9">'[5]Input NA'!$B$472:$I$507</definedName>
    <definedName name="NAREVQ104" localSheetId="8">'[5]Input NA'!$B$472:$I$507</definedName>
    <definedName name="NAREVQ104" localSheetId="18">'[5]Input NA'!$B$472:$I$507</definedName>
    <definedName name="NAREVQ104" localSheetId="17">'[5]Input NA'!$B$472:$I$507</definedName>
    <definedName name="NAREVQ104" localSheetId="1">'[5]Input NA'!$B$472:$I$507</definedName>
    <definedName name="NAREVQ104">'[6]Input NA'!$B$472:$I$507</definedName>
    <definedName name="NAREVQ105" localSheetId="14">'[5]Input NA'!$B$628:$I$663</definedName>
    <definedName name="NAREVQ105" localSheetId="12">'[5]Input NA'!$B$628:$I$663</definedName>
    <definedName name="NAREVQ105" localSheetId="11">'[5]Input NA'!$B$628:$I$663</definedName>
    <definedName name="NAREVQ105" localSheetId="16">'[5]Input NA'!$B$628:$I$663</definedName>
    <definedName name="NAREVQ105" localSheetId="15">'[5]Input NA'!$B$628:$I$663</definedName>
    <definedName name="NAREVQ105" localSheetId="7">'[5]Input NA'!$B$628:$I$663</definedName>
    <definedName name="NAREVQ105" localSheetId="6">'[5]Input NA'!$B$628:$I$663</definedName>
    <definedName name="NAREVQ105" localSheetId="5">'[5]Input NA'!$B$628:$I$663</definedName>
    <definedName name="NAREVQ105" localSheetId="9">'[5]Input NA'!$B$628:$I$663</definedName>
    <definedName name="NAREVQ105" localSheetId="8">'[5]Input NA'!$B$628:$I$663</definedName>
    <definedName name="NAREVQ105" localSheetId="18">'[5]Input NA'!$B$628:$I$663</definedName>
    <definedName name="NAREVQ105" localSheetId="17">'[5]Input NA'!$B$628:$I$663</definedName>
    <definedName name="NAREVQ105" localSheetId="1">'[5]Input NA'!$B$628:$I$663</definedName>
    <definedName name="NAREVQ105">'[6]Input NA'!$B$628:$I$663</definedName>
    <definedName name="NAREVQ106" localSheetId="14">'[5]Input NA'!$B$784:$I$819</definedName>
    <definedName name="NAREVQ106" localSheetId="12">'[5]Input NA'!$B$784:$I$819</definedName>
    <definedName name="NAREVQ106" localSheetId="11">'[5]Input NA'!$B$784:$I$819</definedName>
    <definedName name="NAREVQ106" localSheetId="16">'[5]Input NA'!$B$784:$I$819</definedName>
    <definedName name="NAREVQ106" localSheetId="15">'[5]Input NA'!$B$784:$I$819</definedName>
    <definedName name="NAREVQ106" localSheetId="7">'[5]Input NA'!$B$784:$I$819</definedName>
    <definedName name="NAREVQ106" localSheetId="6">'[5]Input NA'!$B$784:$I$819</definedName>
    <definedName name="NAREVQ106" localSheetId="5">'[5]Input NA'!$B$784:$I$819</definedName>
    <definedName name="NAREVQ106" localSheetId="9">'[5]Input NA'!$B$784:$I$819</definedName>
    <definedName name="NAREVQ106" localSheetId="8">'[5]Input NA'!$B$784:$I$819</definedName>
    <definedName name="NAREVQ106" localSheetId="18">'[5]Input NA'!$B$784:$I$819</definedName>
    <definedName name="NAREVQ106" localSheetId="17">'[5]Input NA'!$B$784:$I$819</definedName>
    <definedName name="NAREVQ106" localSheetId="1">'[5]Input NA'!$B$784:$I$819</definedName>
    <definedName name="NAREVQ106">'[6]Input NA'!$B$784:$I$819</definedName>
    <definedName name="NAREVQ107" localSheetId="14">'[5]Input NA'!$B$940:$I$975</definedName>
    <definedName name="NAREVQ107" localSheetId="12">'[5]Input NA'!$B$940:$I$975</definedName>
    <definedName name="NAREVQ107" localSheetId="11">'[5]Input NA'!$B$940:$I$975</definedName>
    <definedName name="NAREVQ107" localSheetId="16">'[5]Input NA'!$B$940:$I$975</definedName>
    <definedName name="NAREVQ107" localSheetId="15">'[5]Input NA'!$B$940:$I$975</definedName>
    <definedName name="NAREVQ107" localSheetId="7">'[5]Input NA'!$B$940:$I$975</definedName>
    <definedName name="NAREVQ107" localSheetId="6">'[5]Input NA'!$B$940:$I$975</definedName>
    <definedName name="NAREVQ107" localSheetId="5">'[5]Input NA'!$B$940:$I$975</definedName>
    <definedName name="NAREVQ107" localSheetId="9">'[5]Input NA'!$B$940:$I$975</definedName>
    <definedName name="NAREVQ107" localSheetId="8">'[5]Input NA'!$B$940:$I$975</definedName>
    <definedName name="NAREVQ107" localSheetId="18">'[5]Input NA'!$B$940:$I$975</definedName>
    <definedName name="NAREVQ107" localSheetId="17">'[5]Input NA'!$B$940:$I$975</definedName>
    <definedName name="NAREVQ107" localSheetId="1">'[5]Input NA'!$B$940:$I$975</definedName>
    <definedName name="NAREVQ107">'[6]Input NA'!$B$940:$I$975</definedName>
    <definedName name="NAREVQ108" localSheetId="14">'[5]Input NA'!$B$1096:$I$1131</definedName>
    <definedName name="NAREVQ108" localSheetId="12">'[5]Input NA'!$B$1096:$I$1131</definedName>
    <definedName name="NAREVQ108" localSheetId="11">'[5]Input NA'!$B$1096:$I$1131</definedName>
    <definedName name="NAREVQ108" localSheetId="16">'[5]Input NA'!$B$1096:$I$1131</definedName>
    <definedName name="NAREVQ108" localSheetId="15">'[5]Input NA'!$B$1096:$I$1131</definedName>
    <definedName name="NAREVQ108" localSheetId="7">'[5]Input NA'!$B$1096:$I$1131</definedName>
    <definedName name="NAREVQ108" localSheetId="6">'[5]Input NA'!$B$1096:$I$1131</definedName>
    <definedName name="NAREVQ108" localSheetId="5">'[5]Input NA'!$B$1096:$I$1131</definedName>
    <definedName name="NAREVQ108" localSheetId="9">'[5]Input NA'!$B$1096:$I$1131</definedName>
    <definedName name="NAREVQ108" localSheetId="8">'[5]Input NA'!$B$1096:$I$1131</definedName>
    <definedName name="NAREVQ108" localSheetId="18">'[5]Input NA'!$B$1096:$I$1131</definedName>
    <definedName name="NAREVQ108" localSheetId="17">'[5]Input NA'!$B$1096:$I$1131</definedName>
    <definedName name="NAREVQ108" localSheetId="1">'[5]Input NA'!$B$1096:$I$1131</definedName>
    <definedName name="NAREVQ108">'[6]Input NA'!$B$1096:$I$1131</definedName>
    <definedName name="NAREVQ109" localSheetId="14">'[5]Input NA'!$B$1252:$I$1287</definedName>
    <definedName name="NAREVQ109" localSheetId="12">'[5]Input NA'!$B$1252:$I$1287</definedName>
    <definedName name="NAREVQ109" localSheetId="11">'[5]Input NA'!$B$1252:$I$1287</definedName>
    <definedName name="NAREVQ109" localSheetId="16">'[5]Input NA'!$B$1252:$I$1287</definedName>
    <definedName name="NAREVQ109" localSheetId="15">'[5]Input NA'!$B$1252:$I$1287</definedName>
    <definedName name="NAREVQ109" localSheetId="7">'[5]Input NA'!$B$1252:$I$1287</definedName>
    <definedName name="NAREVQ109" localSheetId="6">'[5]Input NA'!$B$1252:$I$1287</definedName>
    <definedName name="NAREVQ109" localSheetId="5">'[5]Input NA'!$B$1252:$I$1287</definedName>
    <definedName name="NAREVQ109" localSheetId="9">'[5]Input NA'!$B$1252:$I$1287</definedName>
    <definedName name="NAREVQ109" localSheetId="8">'[5]Input NA'!$B$1252:$I$1287</definedName>
    <definedName name="NAREVQ109" localSheetId="18">'[5]Input NA'!$B$1252:$I$1287</definedName>
    <definedName name="NAREVQ109" localSheetId="17">'[5]Input NA'!$B$1252:$I$1287</definedName>
    <definedName name="NAREVQ109" localSheetId="1">'[5]Input NA'!$B$1252:$I$1287</definedName>
    <definedName name="NAREVQ109">'[6]Input NA'!$B$1252:$I$1287</definedName>
    <definedName name="NAREVQ201" localSheetId="14">'[5]Input NA'!$B$45:$I$80</definedName>
    <definedName name="NAREVQ201" localSheetId="12">'[5]Input NA'!$B$45:$I$80</definedName>
    <definedName name="NAREVQ201" localSheetId="11">'[5]Input NA'!$B$45:$I$80</definedName>
    <definedName name="NAREVQ201" localSheetId="16">'[5]Input NA'!$B$45:$I$80</definedName>
    <definedName name="NAREVQ201" localSheetId="15">'[5]Input NA'!$B$45:$I$80</definedName>
    <definedName name="NAREVQ201" localSheetId="7">'[5]Input NA'!$B$45:$I$80</definedName>
    <definedName name="NAREVQ201" localSheetId="6">'[5]Input NA'!$B$45:$I$80</definedName>
    <definedName name="NAREVQ201" localSheetId="5">'[5]Input NA'!$B$45:$I$80</definedName>
    <definedName name="NAREVQ201" localSheetId="9">'[5]Input NA'!$B$45:$I$80</definedName>
    <definedName name="NAREVQ201" localSheetId="8">'[5]Input NA'!$B$45:$I$80</definedName>
    <definedName name="NAREVQ201" localSheetId="18">'[5]Input NA'!$B$45:$I$80</definedName>
    <definedName name="NAREVQ201" localSheetId="17">'[5]Input NA'!$B$45:$I$80</definedName>
    <definedName name="NAREVQ201" localSheetId="1">'[5]Input NA'!$B$45:$I$80</definedName>
    <definedName name="NAREVQ201">'[6]Input NA'!$B$45:$I$80</definedName>
    <definedName name="NAREVQ202" localSheetId="14">'[5]Input NA'!$B$198:$I$233</definedName>
    <definedName name="NAREVQ202" localSheetId="12">'[5]Input NA'!$B$198:$I$233</definedName>
    <definedName name="NAREVQ202" localSheetId="11">'[5]Input NA'!$B$198:$I$233</definedName>
    <definedName name="NAREVQ202" localSheetId="16">'[5]Input NA'!$B$198:$I$233</definedName>
    <definedName name="NAREVQ202" localSheetId="15">'[5]Input NA'!$B$198:$I$233</definedName>
    <definedName name="NAREVQ202" localSheetId="7">'[5]Input NA'!$B$198:$I$233</definedName>
    <definedName name="NAREVQ202" localSheetId="6">'[5]Input NA'!$B$198:$I$233</definedName>
    <definedName name="NAREVQ202" localSheetId="5">'[5]Input NA'!$B$198:$I$233</definedName>
    <definedName name="NAREVQ202" localSheetId="9">'[5]Input NA'!$B$198:$I$233</definedName>
    <definedName name="NAREVQ202" localSheetId="8">'[5]Input NA'!$B$198:$I$233</definedName>
    <definedName name="NAREVQ202" localSheetId="18">'[5]Input NA'!$B$198:$I$233</definedName>
    <definedName name="NAREVQ202" localSheetId="17">'[5]Input NA'!$B$198:$I$233</definedName>
    <definedName name="NAREVQ202" localSheetId="1">'[5]Input NA'!$B$198:$I$233</definedName>
    <definedName name="NAREVQ202">'[6]Input NA'!$B$198:$I$233</definedName>
    <definedName name="NAREVQ203" localSheetId="14">'[5]Input NA'!$B$355:$I$390</definedName>
    <definedName name="NAREVQ203" localSheetId="12">'[5]Input NA'!$B$355:$I$390</definedName>
    <definedName name="NAREVQ203" localSheetId="11">'[5]Input NA'!$B$355:$I$390</definedName>
    <definedName name="NAREVQ203" localSheetId="16">'[5]Input NA'!$B$355:$I$390</definedName>
    <definedName name="NAREVQ203" localSheetId="15">'[5]Input NA'!$B$355:$I$390</definedName>
    <definedName name="NAREVQ203" localSheetId="7">'[5]Input NA'!$B$355:$I$390</definedName>
    <definedName name="NAREVQ203" localSheetId="6">'[5]Input NA'!$B$355:$I$390</definedName>
    <definedName name="NAREVQ203" localSheetId="5">'[5]Input NA'!$B$355:$I$390</definedName>
    <definedName name="NAREVQ203" localSheetId="9">'[5]Input NA'!$B$355:$I$390</definedName>
    <definedName name="NAREVQ203" localSheetId="8">'[5]Input NA'!$B$355:$I$390</definedName>
    <definedName name="NAREVQ203" localSheetId="18">'[5]Input NA'!$B$355:$I$390</definedName>
    <definedName name="NAREVQ203" localSheetId="17">'[5]Input NA'!$B$355:$I$390</definedName>
    <definedName name="NAREVQ203" localSheetId="1">'[5]Input NA'!$B$355:$I$390</definedName>
    <definedName name="NAREVQ203">'[6]Input NA'!$B$355:$I$390</definedName>
    <definedName name="NAREVQ204" localSheetId="14">'[5]Input NA'!$B$511:$I$546</definedName>
    <definedName name="NAREVQ204" localSheetId="12">'[5]Input NA'!$B$511:$I$546</definedName>
    <definedName name="NAREVQ204" localSheetId="11">'[5]Input NA'!$B$511:$I$546</definedName>
    <definedName name="NAREVQ204" localSheetId="16">'[5]Input NA'!$B$511:$I$546</definedName>
    <definedName name="NAREVQ204" localSheetId="15">'[5]Input NA'!$B$511:$I$546</definedName>
    <definedName name="NAREVQ204" localSheetId="7">'[5]Input NA'!$B$511:$I$546</definedName>
    <definedName name="NAREVQ204" localSheetId="6">'[5]Input NA'!$B$511:$I$546</definedName>
    <definedName name="NAREVQ204" localSheetId="5">'[5]Input NA'!$B$511:$I$546</definedName>
    <definedName name="NAREVQ204" localSheetId="9">'[5]Input NA'!$B$511:$I$546</definedName>
    <definedName name="NAREVQ204" localSheetId="8">'[5]Input NA'!$B$511:$I$546</definedName>
    <definedName name="NAREVQ204" localSheetId="18">'[5]Input NA'!$B$511:$I$546</definedName>
    <definedName name="NAREVQ204" localSheetId="17">'[5]Input NA'!$B$511:$I$546</definedName>
    <definedName name="NAREVQ204" localSheetId="1">'[5]Input NA'!$B$511:$I$546</definedName>
    <definedName name="NAREVQ204">'[6]Input NA'!$B$511:$I$546</definedName>
    <definedName name="NAREVQ205" localSheetId="14">'[5]Input NA'!$B$667:$I$702</definedName>
    <definedName name="NAREVQ205" localSheetId="12">'[5]Input NA'!$B$667:$I$702</definedName>
    <definedName name="NAREVQ205" localSheetId="11">'[5]Input NA'!$B$667:$I$702</definedName>
    <definedName name="NAREVQ205" localSheetId="16">'[5]Input NA'!$B$667:$I$702</definedName>
    <definedName name="NAREVQ205" localSheetId="15">'[5]Input NA'!$B$667:$I$702</definedName>
    <definedName name="NAREVQ205" localSheetId="7">'[5]Input NA'!$B$667:$I$702</definedName>
    <definedName name="NAREVQ205" localSheetId="6">'[5]Input NA'!$B$667:$I$702</definedName>
    <definedName name="NAREVQ205" localSheetId="5">'[5]Input NA'!$B$667:$I$702</definedName>
    <definedName name="NAREVQ205" localSheetId="9">'[5]Input NA'!$B$667:$I$702</definedName>
    <definedName name="NAREVQ205" localSheetId="8">'[5]Input NA'!$B$667:$I$702</definedName>
    <definedName name="NAREVQ205" localSheetId="18">'[5]Input NA'!$B$667:$I$702</definedName>
    <definedName name="NAREVQ205" localSheetId="17">'[5]Input NA'!$B$667:$I$702</definedName>
    <definedName name="NAREVQ205" localSheetId="1">'[5]Input NA'!$B$667:$I$702</definedName>
    <definedName name="NAREVQ205">'[6]Input NA'!$B$667:$I$702</definedName>
    <definedName name="NAREVQ206" localSheetId="14">'[5]Input NA'!$B$823:$I$858</definedName>
    <definedName name="NAREVQ206" localSheetId="12">'[5]Input NA'!$B$823:$I$858</definedName>
    <definedName name="NAREVQ206" localSheetId="11">'[5]Input NA'!$B$823:$I$858</definedName>
    <definedName name="NAREVQ206" localSheetId="16">'[5]Input NA'!$B$823:$I$858</definedName>
    <definedName name="NAREVQ206" localSheetId="15">'[5]Input NA'!$B$823:$I$858</definedName>
    <definedName name="NAREVQ206" localSheetId="7">'[5]Input NA'!$B$823:$I$858</definedName>
    <definedName name="NAREVQ206" localSheetId="6">'[5]Input NA'!$B$823:$I$858</definedName>
    <definedName name="NAREVQ206" localSheetId="5">'[5]Input NA'!$B$823:$I$858</definedName>
    <definedName name="NAREVQ206" localSheetId="9">'[5]Input NA'!$B$823:$I$858</definedName>
    <definedName name="NAREVQ206" localSheetId="8">'[5]Input NA'!$B$823:$I$858</definedName>
    <definedName name="NAREVQ206" localSheetId="18">'[5]Input NA'!$B$823:$I$858</definedName>
    <definedName name="NAREVQ206" localSheetId="17">'[5]Input NA'!$B$823:$I$858</definedName>
    <definedName name="NAREVQ206" localSheetId="1">'[5]Input NA'!$B$823:$I$858</definedName>
    <definedName name="NAREVQ206">'[6]Input NA'!$B$823:$I$858</definedName>
    <definedName name="NAREVQ207" localSheetId="14">'[5]Input NA'!$B$979:$I$1014</definedName>
    <definedName name="NAREVQ207" localSheetId="12">'[5]Input NA'!$B$979:$I$1014</definedName>
    <definedName name="NAREVQ207" localSheetId="11">'[5]Input NA'!$B$979:$I$1014</definedName>
    <definedName name="NAREVQ207" localSheetId="16">'[5]Input NA'!$B$979:$I$1014</definedName>
    <definedName name="NAREVQ207" localSheetId="15">'[5]Input NA'!$B$979:$I$1014</definedName>
    <definedName name="NAREVQ207" localSheetId="7">'[5]Input NA'!$B$979:$I$1014</definedName>
    <definedName name="NAREVQ207" localSheetId="6">'[5]Input NA'!$B$979:$I$1014</definedName>
    <definedName name="NAREVQ207" localSheetId="5">'[5]Input NA'!$B$979:$I$1014</definedName>
    <definedName name="NAREVQ207" localSheetId="9">'[5]Input NA'!$B$979:$I$1014</definedName>
    <definedName name="NAREVQ207" localSheetId="8">'[5]Input NA'!$B$979:$I$1014</definedName>
    <definedName name="NAREVQ207" localSheetId="18">'[5]Input NA'!$B$979:$I$1014</definedName>
    <definedName name="NAREVQ207" localSheetId="17">'[5]Input NA'!$B$979:$I$1014</definedName>
    <definedName name="NAREVQ207" localSheetId="1">'[5]Input NA'!$B$979:$I$1014</definedName>
    <definedName name="NAREVQ207">'[6]Input NA'!$B$979:$I$1014</definedName>
    <definedName name="NAREVQ208" localSheetId="14">'[5]Input NA'!$B$1135:$I$1170</definedName>
    <definedName name="NAREVQ208" localSheetId="12">'[5]Input NA'!$B$1135:$I$1170</definedName>
    <definedName name="NAREVQ208" localSheetId="11">'[5]Input NA'!$B$1135:$I$1170</definedName>
    <definedName name="NAREVQ208" localSheetId="16">'[5]Input NA'!$B$1135:$I$1170</definedName>
    <definedName name="NAREVQ208" localSheetId="15">'[5]Input NA'!$B$1135:$I$1170</definedName>
    <definedName name="NAREVQ208" localSheetId="7">'[5]Input NA'!$B$1135:$I$1170</definedName>
    <definedName name="NAREVQ208" localSheetId="6">'[5]Input NA'!$B$1135:$I$1170</definedName>
    <definedName name="NAREVQ208" localSheetId="5">'[5]Input NA'!$B$1135:$I$1170</definedName>
    <definedName name="NAREVQ208" localSheetId="9">'[5]Input NA'!$B$1135:$I$1170</definedName>
    <definedName name="NAREVQ208" localSheetId="8">'[5]Input NA'!$B$1135:$I$1170</definedName>
    <definedName name="NAREVQ208" localSheetId="18">'[5]Input NA'!$B$1135:$I$1170</definedName>
    <definedName name="NAREVQ208" localSheetId="17">'[5]Input NA'!$B$1135:$I$1170</definedName>
    <definedName name="NAREVQ208" localSheetId="1">'[5]Input NA'!$B$1135:$I$1170</definedName>
    <definedName name="NAREVQ208">'[6]Input NA'!$B$1135:$I$1170</definedName>
    <definedName name="NAREVQ209" localSheetId="14">'[5]Input NA'!$B$1291:$I$1326</definedName>
    <definedName name="NAREVQ209" localSheetId="12">'[5]Input NA'!$B$1291:$I$1326</definedName>
    <definedName name="NAREVQ209" localSheetId="11">'[5]Input NA'!$B$1291:$I$1326</definedName>
    <definedName name="NAREVQ209" localSheetId="16">'[5]Input NA'!$B$1291:$I$1326</definedName>
    <definedName name="NAREVQ209" localSheetId="15">'[5]Input NA'!$B$1291:$I$1326</definedName>
    <definedName name="NAREVQ209" localSheetId="7">'[5]Input NA'!$B$1291:$I$1326</definedName>
    <definedName name="NAREVQ209" localSheetId="6">'[5]Input NA'!$B$1291:$I$1326</definedName>
    <definedName name="NAREVQ209" localSheetId="5">'[5]Input NA'!$B$1291:$I$1326</definedName>
    <definedName name="NAREVQ209" localSheetId="9">'[5]Input NA'!$B$1291:$I$1326</definedName>
    <definedName name="NAREVQ209" localSheetId="8">'[5]Input NA'!$B$1291:$I$1326</definedName>
    <definedName name="NAREVQ209" localSheetId="18">'[5]Input NA'!$B$1291:$I$1326</definedName>
    <definedName name="NAREVQ209" localSheetId="17">'[5]Input NA'!$B$1291:$I$1326</definedName>
    <definedName name="NAREVQ209" localSheetId="1">'[5]Input NA'!$B$1291:$I$1326</definedName>
    <definedName name="NAREVQ209">'[6]Input NA'!$B$1291:$I$1326</definedName>
    <definedName name="NAREVQ301" localSheetId="14">'[5]Input NA'!$B$83:$I$118</definedName>
    <definedName name="NAREVQ301" localSheetId="12">'[5]Input NA'!$B$83:$I$118</definedName>
    <definedName name="NAREVQ301" localSheetId="11">'[5]Input NA'!$B$83:$I$118</definedName>
    <definedName name="NAREVQ301" localSheetId="16">'[5]Input NA'!$B$83:$I$118</definedName>
    <definedName name="NAREVQ301" localSheetId="15">'[5]Input NA'!$B$83:$I$118</definedName>
    <definedName name="NAREVQ301" localSheetId="7">'[5]Input NA'!$B$83:$I$118</definedName>
    <definedName name="NAREVQ301" localSheetId="6">'[5]Input NA'!$B$83:$I$118</definedName>
    <definedName name="NAREVQ301" localSheetId="5">'[5]Input NA'!$B$83:$I$118</definedName>
    <definedName name="NAREVQ301" localSheetId="9">'[5]Input NA'!$B$83:$I$118</definedName>
    <definedName name="NAREVQ301" localSheetId="8">'[5]Input NA'!$B$83:$I$118</definedName>
    <definedName name="NAREVQ301" localSheetId="18">'[5]Input NA'!$B$83:$I$118</definedName>
    <definedName name="NAREVQ301" localSheetId="17">'[5]Input NA'!$B$83:$I$118</definedName>
    <definedName name="NAREVQ301" localSheetId="1">'[5]Input NA'!$B$83:$I$118</definedName>
    <definedName name="NAREVQ301">'[6]Input NA'!$B$83:$I$118</definedName>
    <definedName name="NAREVQ302" localSheetId="14">'[5]Input NA'!$B$237:$I$272</definedName>
    <definedName name="NAREVQ302" localSheetId="12">'[5]Input NA'!$B$237:$I$272</definedName>
    <definedName name="NAREVQ302" localSheetId="11">'[5]Input NA'!$B$237:$I$272</definedName>
    <definedName name="NAREVQ302" localSheetId="16">'[5]Input NA'!$B$237:$I$272</definedName>
    <definedName name="NAREVQ302" localSheetId="15">'[5]Input NA'!$B$237:$I$272</definedName>
    <definedName name="NAREVQ302" localSheetId="7">'[5]Input NA'!$B$237:$I$272</definedName>
    <definedName name="NAREVQ302" localSheetId="6">'[5]Input NA'!$B$237:$I$272</definedName>
    <definedName name="NAREVQ302" localSheetId="5">'[5]Input NA'!$B$237:$I$272</definedName>
    <definedName name="NAREVQ302" localSheetId="9">'[5]Input NA'!$B$237:$I$272</definedName>
    <definedName name="NAREVQ302" localSheetId="8">'[5]Input NA'!$B$237:$I$272</definedName>
    <definedName name="NAREVQ302" localSheetId="18">'[5]Input NA'!$B$237:$I$272</definedName>
    <definedName name="NAREVQ302" localSheetId="17">'[5]Input NA'!$B$237:$I$272</definedName>
    <definedName name="NAREVQ302" localSheetId="1">'[5]Input NA'!$B$237:$I$272</definedName>
    <definedName name="NAREVQ302">'[6]Input NA'!$B$237:$I$272</definedName>
    <definedName name="NAREVQ303" localSheetId="14">'[5]Input NA'!$B$394:$I$429</definedName>
    <definedName name="NAREVQ303" localSheetId="12">'[5]Input NA'!$B$394:$I$429</definedName>
    <definedName name="NAREVQ303" localSheetId="11">'[5]Input NA'!$B$394:$I$429</definedName>
    <definedName name="NAREVQ303" localSheetId="16">'[5]Input NA'!$B$394:$I$429</definedName>
    <definedName name="NAREVQ303" localSheetId="15">'[5]Input NA'!$B$394:$I$429</definedName>
    <definedName name="NAREVQ303" localSheetId="7">'[5]Input NA'!$B$394:$I$429</definedName>
    <definedName name="NAREVQ303" localSheetId="6">'[5]Input NA'!$B$394:$I$429</definedName>
    <definedName name="NAREVQ303" localSheetId="5">'[5]Input NA'!$B$394:$I$429</definedName>
    <definedName name="NAREVQ303" localSheetId="9">'[5]Input NA'!$B$394:$I$429</definedName>
    <definedName name="NAREVQ303" localSheetId="8">'[5]Input NA'!$B$394:$I$429</definedName>
    <definedName name="NAREVQ303" localSheetId="18">'[5]Input NA'!$B$394:$I$429</definedName>
    <definedName name="NAREVQ303" localSheetId="17">'[5]Input NA'!$B$394:$I$429</definedName>
    <definedName name="NAREVQ303" localSheetId="1">'[5]Input NA'!$B$394:$I$429</definedName>
    <definedName name="NAREVQ303">'[6]Input NA'!$B$394:$I$429</definedName>
    <definedName name="NAREVQ304" localSheetId="14">'[5]Input NA'!$B$550:$I$585</definedName>
    <definedName name="NAREVQ304" localSheetId="12">'[5]Input NA'!$B$550:$I$585</definedName>
    <definedName name="NAREVQ304" localSheetId="11">'[5]Input NA'!$B$550:$I$585</definedName>
    <definedName name="NAREVQ304" localSheetId="16">'[5]Input NA'!$B$550:$I$585</definedName>
    <definedName name="NAREVQ304" localSheetId="15">'[5]Input NA'!$B$550:$I$585</definedName>
    <definedName name="NAREVQ304" localSheetId="7">'[5]Input NA'!$B$550:$I$585</definedName>
    <definedName name="NAREVQ304" localSheetId="6">'[5]Input NA'!$B$550:$I$585</definedName>
    <definedName name="NAREVQ304" localSheetId="5">'[5]Input NA'!$B$550:$I$585</definedName>
    <definedName name="NAREVQ304" localSheetId="9">'[5]Input NA'!$B$550:$I$585</definedName>
    <definedName name="NAREVQ304" localSheetId="8">'[5]Input NA'!$B$550:$I$585</definedName>
    <definedName name="NAREVQ304" localSheetId="18">'[5]Input NA'!$B$550:$I$585</definedName>
    <definedName name="NAREVQ304" localSheetId="17">'[5]Input NA'!$B$550:$I$585</definedName>
    <definedName name="NAREVQ304" localSheetId="1">'[5]Input NA'!$B$550:$I$585</definedName>
    <definedName name="NAREVQ304">'[6]Input NA'!$B$550:$I$585</definedName>
    <definedName name="NAREVQ305" localSheetId="14">'[5]Input NA'!$B$706:$I$741</definedName>
    <definedName name="NAREVQ305" localSheetId="12">'[5]Input NA'!$B$706:$I$741</definedName>
    <definedName name="NAREVQ305" localSheetId="11">'[5]Input NA'!$B$706:$I$741</definedName>
    <definedName name="NAREVQ305" localSheetId="16">'[5]Input NA'!$B$706:$I$741</definedName>
    <definedName name="NAREVQ305" localSheetId="15">'[5]Input NA'!$B$706:$I$741</definedName>
    <definedName name="NAREVQ305" localSheetId="7">'[5]Input NA'!$B$706:$I$741</definedName>
    <definedName name="NAREVQ305" localSheetId="6">'[5]Input NA'!$B$706:$I$741</definedName>
    <definedName name="NAREVQ305" localSheetId="5">'[5]Input NA'!$B$706:$I$741</definedName>
    <definedName name="NAREVQ305" localSheetId="9">'[5]Input NA'!$B$706:$I$741</definedName>
    <definedName name="NAREVQ305" localSheetId="8">'[5]Input NA'!$B$706:$I$741</definedName>
    <definedName name="NAREVQ305" localSheetId="18">'[5]Input NA'!$B$706:$I$741</definedName>
    <definedName name="NAREVQ305" localSheetId="17">'[5]Input NA'!$B$706:$I$741</definedName>
    <definedName name="NAREVQ305" localSheetId="1">'[5]Input NA'!$B$706:$I$741</definedName>
    <definedName name="NAREVQ305">'[6]Input NA'!$B$706:$I$741</definedName>
    <definedName name="NAREVQ306" localSheetId="14">'[5]Input NA'!$B$862:$I$897</definedName>
    <definedName name="NAREVQ306" localSheetId="12">'[5]Input NA'!$B$862:$I$897</definedName>
    <definedName name="NAREVQ306" localSheetId="11">'[5]Input NA'!$B$862:$I$897</definedName>
    <definedName name="NAREVQ306" localSheetId="16">'[5]Input NA'!$B$862:$I$897</definedName>
    <definedName name="NAREVQ306" localSheetId="15">'[5]Input NA'!$B$862:$I$897</definedName>
    <definedName name="NAREVQ306" localSheetId="7">'[5]Input NA'!$B$862:$I$897</definedName>
    <definedName name="NAREVQ306" localSheetId="6">'[5]Input NA'!$B$862:$I$897</definedName>
    <definedName name="NAREVQ306" localSheetId="5">'[5]Input NA'!$B$862:$I$897</definedName>
    <definedName name="NAREVQ306" localSheetId="9">'[5]Input NA'!$B$862:$I$897</definedName>
    <definedName name="NAREVQ306" localSheetId="8">'[5]Input NA'!$B$862:$I$897</definedName>
    <definedName name="NAREVQ306" localSheetId="18">'[5]Input NA'!$B$862:$I$897</definedName>
    <definedName name="NAREVQ306" localSheetId="17">'[5]Input NA'!$B$862:$I$897</definedName>
    <definedName name="NAREVQ306" localSheetId="1">'[5]Input NA'!$B$862:$I$897</definedName>
    <definedName name="NAREVQ306">'[6]Input NA'!$B$862:$I$897</definedName>
    <definedName name="NAREVQ307" localSheetId="14">'[5]Input NA'!$B$1018:$I$1053</definedName>
    <definedName name="NAREVQ307" localSheetId="12">'[5]Input NA'!$B$1018:$I$1053</definedName>
    <definedName name="NAREVQ307" localSheetId="11">'[5]Input NA'!$B$1018:$I$1053</definedName>
    <definedName name="NAREVQ307" localSheetId="16">'[5]Input NA'!$B$1018:$I$1053</definedName>
    <definedName name="NAREVQ307" localSheetId="15">'[5]Input NA'!$B$1018:$I$1053</definedName>
    <definedName name="NAREVQ307" localSheetId="7">'[5]Input NA'!$B$1018:$I$1053</definedName>
    <definedName name="NAREVQ307" localSheetId="6">'[5]Input NA'!$B$1018:$I$1053</definedName>
    <definedName name="NAREVQ307" localSheetId="5">'[5]Input NA'!$B$1018:$I$1053</definedName>
    <definedName name="NAREVQ307" localSheetId="9">'[5]Input NA'!$B$1018:$I$1053</definedName>
    <definedName name="NAREVQ307" localSheetId="8">'[5]Input NA'!$B$1018:$I$1053</definedName>
    <definedName name="NAREVQ307" localSheetId="18">'[5]Input NA'!$B$1018:$I$1053</definedName>
    <definedName name="NAREVQ307" localSheetId="17">'[5]Input NA'!$B$1018:$I$1053</definedName>
    <definedName name="NAREVQ307" localSheetId="1">'[5]Input NA'!$B$1018:$I$1053</definedName>
    <definedName name="NAREVQ307">'[6]Input NA'!$B$1018:$I$1053</definedName>
    <definedName name="NAREVQ308" localSheetId="14">'[5]Input NA'!$B$1174:$I$1209</definedName>
    <definedName name="NAREVQ308" localSheetId="12">'[5]Input NA'!$B$1174:$I$1209</definedName>
    <definedName name="NAREVQ308" localSheetId="11">'[5]Input NA'!$B$1174:$I$1209</definedName>
    <definedName name="NAREVQ308" localSheetId="16">'[5]Input NA'!$B$1174:$I$1209</definedName>
    <definedName name="NAREVQ308" localSheetId="15">'[5]Input NA'!$B$1174:$I$1209</definedName>
    <definedName name="NAREVQ308" localSheetId="7">'[5]Input NA'!$B$1174:$I$1209</definedName>
    <definedName name="NAREVQ308" localSheetId="6">'[5]Input NA'!$B$1174:$I$1209</definedName>
    <definedName name="NAREVQ308" localSheetId="5">'[5]Input NA'!$B$1174:$I$1209</definedName>
    <definedName name="NAREVQ308" localSheetId="9">'[5]Input NA'!$B$1174:$I$1209</definedName>
    <definedName name="NAREVQ308" localSheetId="8">'[5]Input NA'!$B$1174:$I$1209</definedName>
    <definedName name="NAREVQ308" localSheetId="18">'[5]Input NA'!$B$1174:$I$1209</definedName>
    <definedName name="NAREVQ308" localSheetId="17">'[5]Input NA'!$B$1174:$I$1209</definedName>
    <definedName name="NAREVQ308" localSheetId="1">'[5]Input NA'!$B$1174:$I$1209</definedName>
    <definedName name="NAREVQ308">'[6]Input NA'!$B$1174:$I$1209</definedName>
    <definedName name="NAREVQ309" localSheetId="14">'[5]Input NA'!$B$1330:$I$1365</definedName>
    <definedName name="NAREVQ309" localSheetId="12">'[5]Input NA'!$B$1330:$I$1365</definedName>
    <definedName name="NAREVQ309" localSheetId="11">'[5]Input NA'!$B$1330:$I$1365</definedName>
    <definedName name="NAREVQ309" localSheetId="16">'[5]Input NA'!$B$1330:$I$1365</definedName>
    <definedName name="NAREVQ309" localSheetId="15">'[5]Input NA'!$B$1330:$I$1365</definedName>
    <definedName name="NAREVQ309" localSheetId="7">'[5]Input NA'!$B$1330:$I$1365</definedName>
    <definedName name="NAREVQ309" localSheetId="6">'[5]Input NA'!$B$1330:$I$1365</definedName>
    <definedName name="NAREVQ309" localSheetId="5">'[5]Input NA'!$B$1330:$I$1365</definedName>
    <definedName name="NAREVQ309" localSheetId="9">'[5]Input NA'!$B$1330:$I$1365</definedName>
    <definedName name="NAREVQ309" localSheetId="8">'[5]Input NA'!$B$1330:$I$1365</definedName>
    <definedName name="NAREVQ309" localSheetId="18">'[5]Input NA'!$B$1330:$I$1365</definedName>
    <definedName name="NAREVQ309" localSheetId="17">'[5]Input NA'!$B$1330:$I$1365</definedName>
    <definedName name="NAREVQ309" localSheetId="1">'[5]Input NA'!$B$1330:$I$1365</definedName>
    <definedName name="NAREVQ309">'[6]Input NA'!$B$1330:$I$1365</definedName>
    <definedName name="NAREVQ401" localSheetId="14">'[5]Input NA'!$B$121:$I$156</definedName>
    <definedName name="NAREVQ401" localSheetId="12">'[5]Input NA'!$B$121:$I$156</definedName>
    <definedName name="NAREVQ401" localSheetId="11">'[5]Input NA'!$B$121:$I$156</definedName>
    <definedName name="NAREVQ401" localSheetId="16">'[5]Input NA'!$B$121:$I$156</definedName>
    <definedName name="NAREVQ401" localSheetId="15">'[5]Input NA'!$B$121:$I$156</definedName>
    <definedName name="NAREVQ401" localSheetId="7">'[5]Input NA'!$B$121:$I$156</definedName>
    <definedName name="NAREVQ401" localSheetId="6">'[5]Input NA'!$B$121:$I$156</definedName>
    <definedName name="NAREVQ401" localSheetId="5">'[5]Input NA'!$B$121:$I$156</definedName>
    <definedName name="NAREVQ401" localSheetId="9">'[5]Input NA'!$B$121:$I$156</definedName>
    <definedName name="NAREVQ401" localSheetId="8">'[5]Input NA'!$B$121:$I$156</definedName>
    <definedName name="NAREVQ401" localSheetId="18">'[5]Input NA'!$B$121:$I$156</definedName>
    <definedName name="NAREVQ401" localSheetId="17">'[5]Input NA'!$B$121:$I$156</definedName>
    <definedName name="NAREVQ401" localSheetId="1">'[5]Input NA'!$B$121:$I$156</definedName>
    <definedName name="NAREVQ401">'[6]Input NA'!$B$121:$I$156</definedName>
    <definedName name="NAREVQ402" localSheetId="14">'[5]Input NA'!$B$276:$I$311</definedName>
    <definedName name="NAREVQ402" localSheetId="12">'[5]Input NA'!$B$276:$I$311</definedName>
    <definedName name="NAREVQ402" localSheetId="11">'[5]Input NA'!$B$276:$I$311</definedName>
    <definedName name="NAREVQ402" localSheetId="16">'[5]Input NA'!$B$276:$I$311</definedName>
    <definedName name="NAREVQ402" localSheetId="15">'[5]Input NA'!$B$276:$I$311</definedName>
    <definedName name="NAREVQ402" localSheetId="7">'[5]Input NA'!$B$276:$I$311</definedName>
    <definedName name="NAREVQ402" localSheetId="6">'[5]Input NA'!$B$276:$I$311</definedName>
    <definedName name="NAREVQ402" localSheetId="5">'[5]Input NA'!$B$276:$I$311</definedName>
    <definedName name="NAREVQ402" localSheetId="9">'[5]Input NA'!$B$276:$I$311</definedName>
    <definedName name="NAREVQ402" localSheetId="8">'[5]Input NA'!$B$276:$I$311</definedName>
    <definedName name="NAREVQ402" localSheetId="18">'[5]Input NA'!$B$276:$I$311</definedName>
    <definedName name="NAREVQ402" localSheetId="17">'[5]Input NA'!$B$276:$I$311</definedName>
    <definedName name="NAREVQ402" localSheetId="1">'[5]Input NA'!$B$276:$I$311</definedName>
    <definedName name="NAREVQ402">'[6]Input NA'!$B$276:$I$311</definedName>
    <definedName name="NAREVQ403" localSheetId="14">'[5]Input NA'!$B$433:$I$468</definedName>
    <definedName name="NAREVQ403" localSheetId="12">'[5]Input NA'!$B$433:$I$468</definedName>
    <definedName name="NAREVQ403" localSheetId="11">'[5]Input NA'!$B$433:$I$468</definedName>
    <definedName name="NAREVQ403" localSheetId="16">'[5]Input NA'!$B$433:$I$468</definedName>
    <definedName name="NAREVQ403" localSheetId="15">'[5]Input NA'!$B$433:$I$468</definedName>
    <definedName name="NAREVQ403" localSheetId="7">'[5]Input NA'!$B$433:$I$468</definedName>
    <definedName name="NAREVQ403" localSheetId="6">'[5]Input NA'!$B$433:$I$468</definedName>
    <definedName name="NAREVQ403" localSheetId="5">'[5]Input NA'!$B$433:$I$468</definedName>
    <definedName name="NAREVQ403" localSheetId="9">'[5]Input NA'!$B$433:$I$468</definedName>
    <definedName name="NAREVQ403" localSheetId="8">'[5]Input NA'!$B$433:$I$468</definedName>
    <definedName name="NAREVQ403" localSheetId="18">'[5]Input NA'!$B$433:$I$468</definedName>
    <definedName name="NAREVQ403" localSheetId="17">'[5]Input NA'!$B$433:$I$468</definedName>
    <definedName name="NAREVQ403" localSheetId="1">'[5]Input NA'!$B$433:$I$468</definedName>
    <definedName name="NAREVQ403">'[6]Input NA'!$B$433:$I$468</definedName>
    <definedName name="NAREVQ404" localSheetId="14">'[5]Input NA'!$B$589:$I$624</definedName>
    <definedName name="NAREVQ404" localSheetId="12">'[5]Input NA'!$B$589:$I$624</definedName>
    <definedName name="NAREVQ404" localSheetId="11">'[5]Input NA'!$B$589:$I$624</definedName>
    <definedName name="NAREVQ404" localSheetId="16">'[5]Input NA'!$B$589:$I$624</definedName>
    <definedName name="NAREVQ404" localSheetId="15">'[5]Input NA'!$B$589:$I$624</definedName>
    <definedName name="NAREVQ404" localSheetId="7">'[5]Input NA'!$B$589:$I$624</definedName>
    <definedName name="NAREVQ404" localSheetId="6">'[5]Input NA'!$B$589:$I$624</definedName>
    <definedName name="NAREVQ404" localSheetId="5">'[5]Input NA'!$B$589:$I$624</definedName>
    <definedName name="NAREVQ404" localSheetId="9">'[5]Input NA'!$B$589:$I$624</definedName>
    <definedName name="NAREVQ404" localSheetId="8">'[5]Input NA'!$B$589:$I$624</definedName>
    <definedName name="NAREVQ404" localSheetId="18">'[5]Input NA'!$B$589:$I$624</definedName>
    <definedName name="NAREVQ404" localSheetId="17">'[5]Input NA'!$B$589:$I$624</definedName>
    <definedName name="NAREVQ404" localSheetId="1">'[5]Input NA'!$B$589:$I$624</definedName>
    <definedName name="NAREVQ404">'[6]Input NA'!$B$589:$I$624</definedName>
    <definedName name="NAREVQ405" localSheetId="14">'[5]Input NA'!$B$745:$I$780</definedName>
    <definedName name="NAREVQ405" localSheetId="12">'[5]Input NA'!$B$745:$I$780</definedName>
    <definedName name="NAREVQ405" localSheetId="11">'[5]Input NA'!$B$745:$I$780</definedName>
    <definedName name="NAREVQ405" localSheetId="16">'[5]Input NA'!$B$745:$I$780</definedName>
    <definedName name="NAREVQ405" localSheetId="15">'[5]Input NA'!$B$745:$I$780</definedName>
    <definedName name="NAREVQ405" localSheetId="7">'[5]Input NA'!$B$745:$I$780</definedName>
    <definedName name="NAREVQ405" localSheetId="6">'[5]Input NA'!$B$745:$I$780</definedName>
    <definedName name="NAREVQ405" localSheetId="5">'[5]Input NA'!$B$745:$I$780</definedName>
    <definedName name="NAREVQ405" localSheetId="9">'[5]Input NA'!$B$745:$I$780</definedName>
    <definedName name="NAREVQ405" localSheetId="8">'[5]Input NA'!$B$745:$I$780</definedName>
    <definedName name="NAREVQ405" localSheetId="18">'[5]Input NA'!$B$745:$I$780</definedName>
    <definedName name="NAREVQ405" localSheetId="17">'[5]Input NA'!$B$745:$I$780</definedName>
    <definedName name="NAREVQ405" localSheetId="1">'[5]Input NA'!$B$745:$I$780</definedName>
    <definedName name="NAREVQ405">'[6]Input NA'!$B$745:$I$780</definedName>
    <definedName name="NAREVQ406" localSheetId="14">'[5]Input NA'!$B$901:$I$936</definedName>
    <definedName name="NAREVQ406" localSheetId="12">'[5]Input NA'!$B$901:$I$936</definedName>
    <definedName name="NAREVQ406" localSheetId="11">'[5]Input NA'!$B$901:$I$936</definedName>
    <definedName name="NAREVQ406" localSheetId="16">'[5]Input NA'!$B$901:$I$936</definedName>
    <definedName name="NAREVQ406" localSheetId="15">'[5]Input NA'!$B$901:$I$936</definedName>
    <definedName name="NAREVQ406" localSheetId="7">'[5]Input NA'!$B$901:$I$936</definedName>
    <definedName name="NAREVQ406" localSheetId="6">'[5]Input NA'!$B$901:$I$936</definedName>
    <definedName name="NAREVQ406" localSheetId="5">'[5]Input NA'!$B$901:$I$936</definedName>
    <definedName name="NAREVQ406" localSheetId="9">'[5]Input NA'!$B$901:$I$936</definedName>
    <definedName name="NAREVQ406" localSheetId="8">'[5]Input NA'!$B$901:$I$936</definedName>
    <definedName name="NAREVQ406" localSheetId="18">'[5]Input NA'!$B$901:$I$936</definedName>
    <definedName name="NAREVQ406" localSheetId="17">'[5]Input NA'!$B$901:$I$936</definedName>
    <definedName name="NAREVQ406" localSheetId="1">'[5]Input NA'!$B$901:$I$936</definedName>
    <definedName name="NAREVQ406">'[6]Input NA'!$B$901:$I$936</definedName>
    <definedName name="NAREVQ407" localSheetId="14">'[5]Input NA'!$B$1057:$I$1092</definedName>
    <definedName name="NAREVQ407" localSheetId="12">'[5]Input NA'!$B$1057:$I$1092</definedName>
    <definedName name="NAREVQ407" localSheetId="11">'[5]Input NA'!$B$1057:$I$1092</definedName>
    <definedName name="NAREVQ407" localSheetId="16">'[5]Input NA'!$B$1057:$I$1092</definedName>
    <definedName name="NAREVQ407" localSheetId="15">'[5]Input NA'!$B$1057:$I$1092</definedName>
    <definedName name="NAREVQ407" localSheetId="7">'[5]Input NA'!$B$1057:$I$1092</definedName>
    <definedName name="NAREVQ407" localSheetId="6">'[5]Input NA'!$B$1057:$I$1092</definedName>
    <definedName name="NAREVQ407" localSheetId="5">'[5]Input NA'!$B$1057:$I$1092</definedName>
    <definedName name="NAREVQ407" localSheetId="9">'[5]Input NA'!$B$1057:$I$1092</definedName>
    <definedName name="NAREVQ407" localSheetId="8">'[5]Input NA'!$B$1057:$I$1092</definedName>
    <definedName name="NAREVQ407" localSheetId="18">'[5]Input NA'!$B$1057:$I$1092</definedName>
    <definedName name="NAREVQ407" localSheetId="17">'[5]Input NA'!$B$1057:$I$1092</definedName>
    <definedName name="NAREVQ407" localSheetId="1">'[5]Input NA'!$B$1057:$I$1092</definedName>
    <definedName name="NAREVQ407">'[6]Input NA'!$B$1057:$I$1092</definedName>
    <definedName name="NAREVQ408" localSheetId="14">'[5]Input NA'!$B$1213:$I$1248</definedName>
    <definedName name="NAREVQ408" localSheetId="12">'[5]Input NA'!$B$1213:$I$1248</definedName>
    <definedName name="NAREVQ408" localSheetId="11">'[5]Input NA'!$B$1213:$I$1248</definedName>
    <definedName name="NAREVQ408" localSheetId="16">'[5]Input NA'!$B$1213:$I$1248</definedName>
    <definedName name="NAREVQ408" localSheetId="15">'[5]Input NA'!$B$1213:$I$1248</definedName>
    <definedName name="NAREVQ408" localSheetId="7">'[5]Input NA'!$B$1213:$I$1248</definedName>
    <definedName name="NAREVQ408" localSheetId="6">'[5]Input NA'!$B$1213:$I$1248</definedName>
    <definedName name="NAREVQ408" localSheetId="5">'[5]Input NA'!$B$1213:$I$1248</definedName>
    <definedName name="NAREVQ408" localSheetId="9">'[5]Input NA'!$B$1213:$I$1248</definedName>
    <definedName name="NAREVQ408" localSheetId="8">'[5]Input NA'!$B$1213:$I$1248</definedName>
    <definedName name="NAREVQ408" localSheetId="18">'[5]Input NA'!$B$1213:$I$1248</definedName>
    <definedName name="NAREVQ408" localSheetId="17">'[5]Input NA'!$B$1213:$I$1248</definedName>
    <definedName name="NAREVQ408" localSheetId="1">'[5]Input NA'!$B$1213:$I$1248</definedName>
    <definedName name="NAREVQ408">'[6]Input NA'!$B$1213:$I$1248</definedName>
    <definedName name="NAREVQ409" localSheetId="14">'[5]Input NA'!$B$1369:$I$1404</definedName>
    <definedName name="NAREVQ409" localSheetId="12">'[5]Input NA'!$B$1369:$I$1404</definedName>
    <definedName name="NAREVQ409" localSheetId="11">'[5]Input NA'!$B$1369:$I$1404</definedName>
    <definedName name="NAREVQ409" localSheetId="16">'[5]Input NA'!$B$1369:$I$1404</definedName>
    <definedName name="NAREVQ409" localSheetId="15">'[5]Input NA'!$B$1369:$I$1404</definedName>
    <definedName name="NAREVQ409" localSheetId="7">'[5]Input NA'!$B$1369:$I$1404</definedName>
    <definedName name="NAREVQ409" localSheetId="6">'[5]Input NA'!$B$1369:$I$1404</definedName>
    <definedName name="NAREVQ409" localSheetId="5">'[5]Input NA'!$B$1369:$I$1404</definedName>
    <definedName name="NAREVQ409" localSheetId="9">'[5]Input NA'!$B$1369:$I$1404</definedName>
    <definedName name="NAREVQ409" localSheetId="8">'[5]Input NA'!$B$1369:$I$1404</definedName>
    <definedName name="NAREVQ409" localSheetId="18">'[5]Input NA'!$B$1369:$I$1404</definedName>
    <definedName name="NAREVQ409" localSheetId="17">'[5]Input NA'!$B$1369:$I$1404</definedName>
    <definedName name="NAREVQ409" localSheetId="1">'[5]Input NA'!$B$1369:$I$1404</definedName>
    <definedName name="NAREVQ409">'[6]Input NA'!$B$1369:$I$1404</definedName>
    <definedName name="NAUNITQ101" localSheetId="14">'[5]Input NA'!$K$7:$R$42</definedName>
    <definedName name="NAUNITQ101" localSheetId="12">'[5]Input NA'!$K$7:$R$42</definedName>
    <definedName name="NAUNITQ101" localSheetId="11">'[5]Input NA'!$K$7:$R$42</definedName>
    <definedName name="NAUNITQ101" localSheetId="16">'[5]Input NA'!$K$7:$R$42</definedName>
    <definedName name="NAUNITQ101" localSheetId="15">'[5]Input NA'!$K$7:$R$42</definedName>
    <definedName name="NAUNITQ101" localSheetId="7">'[5]Input NA'!$K$7:$R$42</definedName>
    <definedName name="NAUNITQ101" localSheetId="6">'[5]Input NA'!$K$7:$R$42</definedName>
    <definedName name="NAUNITQ101" localSheetId="5">'[5]Input NA'!$K$7:$R$42</definedName>
    <definedName name="NAUNITQ101" localSheetId="9">'[5]Input NA'!$K$7:$R$42</definedName>
    <definedName name="NAUNITQ101" localSheetId="8">'[5]Input NA'!$K$7:$R$42</definedName>
    <definedName name="NAUNITQ101" localSheetId="18">'[5]Input NA'!$K$7:$R$42</definedName>
    <definedName name="NAUNITQ101" localSheetId="17">'[5]Input NA'!$K$7:$R$42</definedName>
    <definedName name="NAUNITQ101" localSheetId="1">'[5]Input NA'!$K$7:$R$42</definedName>
    <definedName name="NAUNITQ101">'[6]Input NA'!$K$7:$R$42</definedName>
    <definedName name="NAUNITQ102" localSheetId="14">'[5]Input NA'!$K$159:$R$194</definedName>
    <definedName name="NAUNITQ102" localSheetId="12">'[5]Input NA'!$K$159:$R$194</definedName>
    <definedName name="NAUNITQ102" localSheetId="11">'[5]Input NA'!$K$159:$R$194</definedName>
    <definedName name="NAUNITQ102" localSheetId="16">'[5]Input NA'!$K$159:$R$194</definedName>
    <definedName name="NAUNITQ102" localSheetId="15">'[5]Input NA'!$K$159:$R$194</definedName>
    <definedName name="NAUNITQ102" localSheetId="7">'[5]Input NA'!$K$159:$R$194</definedName>
    <definedName name="NAUNITQ102" localSheetId="6">'[5]Input NA'!$K$159:$R$194</definedName>
    <definedName name="NAUNITQ102" localSheetId="5">'[5]Input NA'!$K$159:$R$194</definedName>
    <definedName name="NAUNITQ102" localSheetId="9">'[5]Input NA'!$K$159:$R$194</definedName>
    <definedName name="NAUNITQ102" localSheetId="8">'[5]Input NA'!$K$159:$R$194</definedName>
    <definedName name="NAUNITQ102" localSheetId="18">'[5]Input NA'!$K$159:$R$194</definedName>
    <definedName name="NAUNITQ102" localSheetId="17">'[5]Input NA'!$K$159:$R$194</definedName>
    <definedName name="NAUNITQ102" localSheetId="1">'[5]Input NA'!$K$159:$R$194</definedName>
    <definedName name="NAUNITQ102">'[6]Input NA'!$K$159:$R$194</definedName>
    <definedName name="NAUNITQ103" localSheetId="14">'[5]Input NA'!$K$316:$R$351</definedName>
    <definedName name="NAUNITQ103" localSheetId="12">'[5]Input NA'!$K$316:$R$351</definedName>
    <definedName name="NAUNITQ103" localSheetId="11">'[5]Input NA'!$K$316:$R$351</definedName>
    <definedName name="NAUNITQ103" localSheetId="16">'[5]Input NA'!$K$316:$R$351</definedName>
    <definedName name="NAUNITQ103" localSheetId="15">'[5]Input NA'!$K$316:$R$351</definedName>
    <definedName name="NAUNITQ103" localSheetId="7">'[5]Input NA'!$K$316:$R$351</definedName>
    <definedName name="NAUNITQ103" localSheetId="6">'[5]Input NA'!$K$316:$R$351</definedName>
    <definedName name="NAUNITQ103" localSheetId="5">'[5]Input NA'!$K$316:$R$351</definedName>
    <definedName name="NAUNITQ103" localSheetId="9">'[5]Input NA'!$K$316:$R$351</definedName>
    <definedName name="NAUNITQ103" localSheetId="8">'[5]Input NA'!$K$316:$R$351</definedName>
    <definedName name="NAUNITQ103" localSheetId="18">'[5]Input NA'!$K$316:$R$351</definedName>
    <definedName name="NAUNITQ103" localSheetId="17">'[5]Input NA'!$K$316:$R$351</definedName>
    <definedName name="NAUNITQ103" localSheetId="1">'[5]Input NA'!$K$316:$R$351</definedName>
    <definedName name="NAUNITQ103">'[6]Input NA'!$K$316:$R$351</definedName>
    <definedName name="NAUNITQ104" localSheetId="14">'[5]Input NA'!$K$472:$R$507</definedName>
    <definedName name="NAUNITQ104" localSheetId="12">'[5]Input NA'!$K$472:$R$507</definedName>
    <definedName name="NAUNITQ104" localSheetId="11">'[5]Input NA'!$K$472:$R$507</definedName>
    <definedName name="NAUNITQ104" localSheetId="16">'[5]Input NA'!$K$472:$R$507</definedName>
    <definedName name="NAUNITQ104" localSheetId="15">'[5]Input NA'!$K$472:$R$507</definedName>
    <definedName name="NAUNITQ104" localSheetId="7">'[5]Input NA'!$K$472:$R$507</definedName>
    <definedName name="NAUNITQ104" localSheetId="6">'[5]Input NA'!$K$472:$R$507</definedName>
    <definedName name="NAUNITQ104" localSheetId="5">'[5]Input NA'!$K$472:$R$507</definedName>
    <definedName name="NAUNITQ104" localSheetId="9">'[5]Input NA'!$K$472:$R$507</definedName>
    <definedName name="NAUNITQ104" localSheetId="8">'[5]Input NA'!$K$472:$R$507</definedName>
    <definedName name="NAUNITQ104" localSheetId="18">'[5]Input NA'!$K$472:$R$507</definedName>
    <definedName name="NAUNITQ104" localSheetId="17">'[5]Input NA'!$K$472:$R$507</definedName>
    <definedName name="NAUNITQ104" localSheetId="1">'[5]Input NA'!$K$472:$R$507</definedName>
    <definedName name="NAUNITQ104">'[6]Input NA'!$K$472:$R$507</definedName>
    <definedName name="NAUNITQ105" localSheetId="14">'[5]Input NA'!$K$628:$R$663</definedName>
    <definedName name="NAUNITQ105" localSheetId="12">'[5]Input NA'!$K$628:$R$663</definedName>
    <definedName name="NAUNITQ105" localSheetId="11">'[5]Input NA'!$K$628:$R$663</definedName>
    <definedName name="NAUNITQ105" localSheetId="16">'[5]Input NA'!$K$628:$R$663</definedName>
    <definedName name="NAUNITQ105" localSheetId="15">'[5]Input NA'!$K$628:$R$663</definedName>
    <definedName name="NAUNITQ105" localSheetId="7">'[5]Input NA'!$K$628:$R$663</definedName>
    <definedName name="NAUNITQ105" localSheetId="6">'[5]Input NA'!$K$628:$R$663</definedName>
    <definedName name="NAUNITQ105" localSheetId="5">'[5]Input NA'!$K$628:$R$663</definedName>
    <definedName name="NAUNITQ105" localSheetId="9">'[5]Input NA'!$K$628:$R$663</definedName>
    <definedName name="NAUNITQ105" localSheetId="8">'[5]Input NA'!$K$628:$R$663</definedName>
    <definedName name="NAUNITQ105" localSheetId="18">'[5]Input NA'!$K$628:$R$663</definedName>
    <definedName name="NAUNITQ105" localSheetId="17">'[5]Input NA'!$K$628:$R$663</definedName>
    <definedName name="NAUNITQ105" localSheetId="1">'[5]Input NA'!$K$628:$R$663</definedName>
    <definedName name="NAUNITQ105">'[6]Input NA'!$K$628:$R$663</definedName>
    <definedName name="NAUNITQ106" localSheetId="14">'[5]Input NA'!$K$784:$R$819</definedName>
    <definedName name="NAUNITQ106" localSheetId="12">'[5]Input NA'!$K$784:$R$819</definedName>
    <definedName name="NAUNITQ106" localSheetId="11">'[5]Input NA'!$K$784:$R$819</definedName>
    <definedName name="NAUNITQ106" localSheetId="16">'[5]Input NA'!$K$784:$R$819</definedName>
    <definedName name="NAUNITQ106" localSheetId="15">'[5]Input NA'!$K$784:$R$819</definedName>
    <definedName name="NAUNITQ106" localSheetId="7">'[5]Input NA'!$K$784:$R$819</definedName>
    <definedName name="NAUNITQ106" localSheetId="6">'[5]Input NA'!$K$784:$R$819</definedName>
    <definedName name="NAUNITQ106" localSheetId="5">'[5]Input NA'!$K$784:$R$819</definedName>
    <definedName name="NAUNITQ106" localSheetId="9">'[5]Input NA'!$K$784:$R$819</definedName>
    <definedName name="NAUNITQ106" localSheetId="8">'[5]Input NA'!$K$784:$R$819</definedName>
    <definedName name="NAUNITQ106" localSheetId="18">'[5]Input NA'!$K$784:$R$819</definedName>
    <definedName name="NAUNITQ106" localSheetId="17">'[5]Input NA'!$K$784:$R$819</definedName>
    <definedName name="NAUNITQ106" localSheetId="1">'[5]Input NA'!$K$784:$R$819</definedName>
    <definedName name="NAUNITQ106">'[6]Input NA'!$K$784:$R$819</definedName>
    <definedName name="NAUNITQ107" localSheetId="14">'[5]Input NA'!$K$940:$R$975</definedName>
    <definedName name="NAUNITQ107" localSheetId="12">'[5]Input NA'!$K$940:$R$975</definedName>
    <definedName name="NAUNITQ107" localSheetId="11">'[5]Input NA'!$K$940:$R$975</definedName>
    <definedName name="NAUNITQ107" localSheetId="16">'[5]Input NA'!$K$940:$R$975</definedName>
    <definedName name="NAUNITQ107" localSheetId="15">'[5]Input NA'!$K$940:$R$975</definedName>
    <definedName name="NAUNITQ107" localSheetId="7">'[5]Input NA'!$K$940:$R$975</definedName>
    <definedName name="NAUNITQ107" localSheetId="6">'[5]Input NA'!$K$940:$R$975</definedName>
    <definedName name="NAUNITQ107" localSheetId="5">'[5]Input NA'!$K$940:$R$975</definedName>
    <definedName name="NAUNITQ107" localSheetId="9">'[5]Input NA'!$K$940:$R$975</definedName>
    <definedName name="NAUNITQ107" localSheetId="8">'[5]Input NA'!$K$940:$R$975</definedName>
    <definedName name="NAUNITQ107" localSheetId="18">'[5]Input NA'!$K$940:$R$975</definedName>
    <definedName name="NAUNITQ107" localSheetId="17">'[5]Input NA'!$K$940:$R$975</definedName>
    <definedName name="NAUNITQ107" localSheetId="1">'[5]Input NA'!$K$940:$R$975</definedName>
    <definedName name="NAUNITQ107">'[6]Input NA'!$K$940:$R$975</definedName>
    <definedName name="NAUNITQ108" localSheetId="14">'[5]Input NA'!$K$1096:$R$1131</definedName>
    <definedName name="NAUNITQ108" localSheetId="12">'[5]Input NA'!$K$1096:$R$1131</definedName>
    <definedName name="NAUNITQ108" localSheetId="11">'[5]Input NA'!$K$1096:$R$1131</definedName>
    <definedName name="NAUNITQ108" localSheetId="16">'[5]Input NA'!$K$1096:$R$1131</definedName>
    <definedName name="NAUNITQ108" localSheetId="15">'[5]Input NA'!$K$1096:$R$1131</definedName>
    <definedName name="NAUNITQ108" localSheetId="7">'[5]Input NA'!$K$1096:$R$1131</definedName>
    <definedName name="NAUNITQ108" localSheetId="6">'[5]Input NA'!$K$1096:$R$1131</definedName>
    <definedName name="NAUNITQ108" localSheetId="5">'[5]Input NA'!$K$1096:$R$1131</definedName>
    <definedName name="NAUNITQ108" localSheetId="9">'[5]Input NA'!$K$1096:$R$1131</definedName>
    <definedName name="NAUNITQ108" localSheetId="8">'[5]Input NA'!$K$1096:$R$1131</definedName>
    <definedName name="NAUNITQ108" localSheetId="18">'[5]Input NA'!$K$1096:$R$1131</definedName>
    <definedName name="NAUNITQ108" localSheetId="17">'[5]Input NA'!$K$1096:$R$1131</definedName>
    <definedName name="NAUNITQ108" localSheetId="1">'[5]Input NA'!$K$1096:$R$1131</definedName>
    <definedName name="NAUNITQ108">'[6]Input NA'!$K$1096:$R$1131</definedName>
    <definedName name="NAUNITQ109" localSheetId="14">'[5]Input NA'!$K$1252:$R$1287</definedName>
    <definedName name="NAUNITQ109" localSheetId="12">'[5]Input NA'!$K$1252:$R$1287</definedName>
    <definedName name="NAUNITQ109" localSheetId="11">'[5]Input NA'!$K$1252:$R$1287</definedName>
    <definedName name="NAUNITQ109" localSheetId="16">'[5]Input NA'!$K$1252:$R$1287</definedName>
    <definedName name="NAUNITQ109" localSheetId="15">'[5]Input NA'!$K$1252:$R$1287</definedName>
    <definedName name="NAUNITQ109" localSheetId="7">'[5]Input NA'!$K$1252:$R$1287</definedName>
    <definedName name="NAUNITQ109" localSheetId="6">'[5]Input NA'!$K$1252:$R$1287</definedName>
    <definedName name="NAUNITQ109" localSheetId="5">'[5]Input NA'!$K$1252:$R$1287</definedName>
    <definedName name="NAUNITQ109" localSheetId="9">'[5]Input NA'!$K$1252:$R$1287</definedName>
    <definedName name="NAUNITQ109" localSheetId="8">'[5]Input NA'!$K$1252:$R$1287</definedName>
    <definedName name="NAUNITQ109" localSheetId="18">'[5]Input NA'!$K$1252:$R$1287</definedName>
    <definedName name="NAUNITQ109" localSheetId="17">'[5]Input NA'!$K$1252:$R$1287</definedName>
    <definedName name="NAUNITQ109" localSheetId="1">'[5]Input NA'!$K$1252:$R$1287</definedName>
    <definedName name="NAUNITQ109">'[6]Input NA'!$K$1252:$R$1287</definedName>
    <definedName name="NAUNITQ201" localSheetId="14">'[5]Input NA'!$K$45:$R$80</definedName>
    <definedName name="NAUNITQ201" localSheetId="12">'[5]Input NA'!$K$45:$R$80</definedName>
    <definedName name="NAUNITQ201" localSheetId="11">'[5]Input NA'!$K$45:$R$80</definedName>
    <definedName name="NAUNITQ201" localSheetId="16">'[5]Input NA'!$K$45:$R$80</definedName>
    <definedName name="NAUNITQ201" localSheetId="15">'[5]Input NA'!$K$45:$R$80</definedName>
    <definedName name="NAUNITQ201" localSheetId="7">'[5]Input NA'!$K$45:$R$80</definedName>
    <definedName name="NAUNITQ201" localSheetId="6">'[5]Input NA'!$K$45:$R$80</definedName>
    <definedName name="NAUNITQ201" localSheetId="5">'[5]Input NA'!$K$45:$R$80</definedName>
    <definedName name="NAUNITQ201" localSheetId="9">'[5]Input NA'!$K$45:$R$80</definedName>
    <definedName name="NAUNITQ201" localSheetId="8">'[5]Input NA'!$K$45:$R$80</definedName>
    <definedName name="NAUNITQ201" localSheetId="18">'[5]Input NA'!$K$45:$R$80</definedName>
    <definedName name="NAUNITQ201" localSheetId="17">'[5]Input NA'!$K$45:$R$80</definedName>
    <definedName name="NAUNITQ201" localSheetId="1">'[5]Input NA'!$K$45:$R$80</definedName>
    <definedName name="NAUNITQ201">'[6]Input NA'!$K$45:$R$80</definedName>
    <definedName name="NAUNITQ202" localSheetId="14">'[5]Input NA'!$K$198:$R$233</definedName>
    <definedName name="NAUNITQ202" localSheetId="12">'[5]Input NA'!$K$198:$R$233</definedName>
    <definedName name="NAUNITQ202" localSheetId="11">'[5]Input NA'!$K$198:$R$233</definedName>
    <definedName name="NAUNITQ202" localSheetId="16">'[5]Input NA'!$K$198:$R$233</definedName>
    <definedName name="NAUNITQ202" localSheetId="15">'[5]Input NA'!$K$198:$R$233</definedName>
    <definedName name="NAUNITQ202" localSheetId="7">'[5]Input NA'!$K$198:$R$233</definedName>
    <definedName name="NAUNITQ202" localSheetId="6">'[5]Input NA'!$K$198:$R$233</definedName>
    <definedName name="NAUNITQ202" localSheetId="5">'[5]Input NA'!$K$198:$R$233</definedName>
    <definedName name="NAUNITQ202" localSheetId="9">'[5]Input NA'!$K$198:$R$233</definedName>
    <definedName name="NAUNITQ202" localSheetId="8">'[5]Input NA'!$K$198:$R$233</definedName>
    <definedName name="NAUNITQ202" localSheetId="18">'[5]Input NA'!$K$198:$R$233</definedName>
    <definedName name="NAUNITQ202" localSheetId="17">'[5]Input NA'!$K$198:$R$233</definedName>
    <definedName name="NAUNITQ202" localSheetId="1">'[5]Input NA'!$K$198:$R$233</definedName>
    <definedName name="NAUNITQ202">'[6]Input NA'!$K$198:$R$233</definedName>
    <definedName name="NAUNITQ203" localSheetId="14">'[5]Input NA'!$K$355:$R$390</definedName>
    <definedName name="NAUNITQ203" localSheetId="12">'[5]Input NA'!$K$355:$R$390</definedName>
    <definedName name="NAUNITQ203" localSheetId="11">'[5]Input NA'!$K$355:$R$390</definedName>
    <definedName name="NAUNITQ203" localSheetId="16">'[5]Input NA'!$K$355:$R$390</definedName>
    <definedName name="NAUNITQ203" localSheetId="15">'[5]Input NA'!$K$355:$R$390</definedName>
    <definedName name="NAUNITQ203" localSheetId="7">'[5]Input NA'!$K$355:$R$390</definedName>
    <definedName name="NAUNITQ203" localSheetId="6">'[5]Input NA'!$K$355:$R$390</definedName>
    <definedName name="NAUNITQ203" localSheetId="5">'[5]Input NA'!$K$355:$R$390</definedName>
    <definedName name="NAUNITQ203" localSheetId="9">'[5]Input NA'!$K$355:$R$390</definedName>
    <definedName name="NAUNITQ203" localSheetId="8">'[5]Input NA'!$K$355:$R$390</definedName>
    <definedName name="NAUNITQ203" localSheetId="18">'[5]Input NA'!$K$355:$R$390</definedName>
    <definedName name="NAUNITQ203" localSheetId="17">'[5]Input NA'!$K$355:$R$390</definedName>
    <definedName name="NAUNITQ203" localSheetId="1">'[5]Input NA'!$K$355:$R$390</definedName>
    <definedName name="NAUNITQ203">'[6]Input NA'!$K$355:$R$390</definedName>
    <definedName name="NAUNITQ204" localSheetId="14">'[5]Input NA'!$K$511:$R$546</definedName>
    <definedName name="NAUNITQ204" localSheetId="12">'[5]Input NA'!$K$511:$R$546</definedName>
    <definedName name="NAUNITQ204" localSheetId="11">'[5]Input NA'!$K$511:$R$546</definedName>
    <definedName name="NAUNITQ204" localSheetId="16">'[5]Input NA'!$K$511:$R$546</definedName>
    <definedName name="NAUNITQ204" localSheetId="15">'[5]Input NA'!$K$511:$R$546</definedName>
    <definedName name="NAUNITQ204" localSheetId="7">'[5]Input NA'!$K$511:$R$546</definedName>
    <definedName name="NAUNITQ204" localSheetId="6">'[5]Input NA'!$K$511:$R$546</definedName>
    <definedName name="NAUNITQ204" localSheetId="5">'[5]Input NA'!$K$511:$R$546</definedName>
    <definedName name="NAUNITQ204" localSheetId="9">'[5]Input NA'!$K$511:$R$546</definedName>
    <definedName name="NAUNITQ204" localSheetId="8">'[5]Input NA'!$K$511:$R$546</definedName>
    <definedName name="NAUNITQ204" localSheetId="18">'[5]Input NA'!$K$511:$R$546</definedName>
    <definedName name="NAUNITQ204" localSheetId="17">'[5]Input NA'!$K$511:$R$546</definedName>
    <definedName name="NAUNITQ204" localSheetId="1">'[5]Input NA'!$K$511:$R$546</definedName>
    <definedName name="NAUNITQ204">'[6]Input NA'!$K$511:$R$546</definedName>
    <definedName name="NAUNITQ205" localSheetId="14">'[5]Input NA'!$K$667:$R$702</definedName>
    <definedName name="NAUNITQ205" localSheetId="12">'[5]Input NA'!$K$667:$R$702</definedName>
    <definedName name="NAUNITQ205" localSheetId="11">'[5]Input NA'!$K$667:$R$702</definedName>
    <definedName name="NAUNITQ205" localSheetId="16">'[5]Input NA'!$K$667:$R$702</definedName>
    <definedName name="NAUNITQ205" localSheetId="15">'[5]Input NA'!$K$667:$R$702</definedName>
    <definedName name="NAUNITQ205" localSheetId="7">'[5]Input NA'!$K$667:$R$702</definedName>
    <definedName name="NAUNITQ205" localSheetId="6">'[5]Input NA'!$K$667:$R$702</definedName>
    <definedName name="NAUNITQ205" localSheetId="5">'[5]Input NA'!$K$667:$R$702</definedName>
    <definedName name="NAUNITQ205" localSheetId="9">'[5]Input NA'!$K$667:$R$702</definedName>
    <definedName name="NAUNITQ205" localSheetId="8">'[5]Input NA'!$K$667:$R$702</definedName>
    <definedName name="NAUNITQ205" localSheetId="18">'[5]Input NA'!$K$667:$R$702</definedName>
    <definedName name="NAUNITQ205" localSheetId="17">'[5]Input NA'!$K$667:$R$702</definedName>
    <definedName name="NAUNITQ205" localSheetId="1">'[5]Input NA'!$K$667:$R$702</definedName>
    <definedName name="NAUNITQ205">'[6]Input NA'!$K$667:$R$702</definedName>
    <definedName name="NAUNITQ206" localSheetId="14">'[5]Input NA'!$K$823:$R$858</definedName>
    <definedName name="NAUNITQ206" localSheetId="12">'[5]Input NA'!$K$823:$R$858</definedName>
    <definedName name="NAUNITQ206" localSheetId="11">'[5]Input NA'!$K$823:$R$858</definedName>
    <definedName name="NAUNITQ206" localSheetId="16">'[5]Input NA'!$K$823:$R$858</definedName>
    <definedName name="NAUNITQ206" localSheetId="15">'[5]Input NA'!$K$823:$R$858</definedName>
    <definedName name="NAUNITQ206" localSheetId="7">'[5]Input NA'!$K$823:$R$858</definedName>
    <definedName name="NAUNITQ206" localSheetId="6">'[5]Input NA'!$K$823:$R$858</definedName>
    <definedName name="NAUNITQ206" localSheetId="5">'[5]Input NA'!$K$823:$R$858</definedName>
    <definedName name="NAUNITQ206" localSheetId="9">'[5]Input NA'!$K$823:$R$858</definedName>
    <definedName name="NAUNITQ206" localSheetId="8">'[5]Input NA'!$K$823:$R$858</definedName>
    <definedName name="NAUNITQ206" localSheetId="18">'[5]Input NA'!$K$823:$R$858</definedName>
    <definedName name="NAUNITQ206" localSheetId="17">'[5]Input NA'!$K$823:$R$858</definedName>
    <definedName name="NAUNITQ206" localSheetId="1">'[5]Input NA'!$K$823:$R$858</definedName>
    <definedName name="NAUNITQ206">'[6]Input NA'!$K$823:$R$858</definedName>
    <definedName name="NAUNITQ207" localSheetId="14">'[5]Input NA'!$K$979:$R$1014</definedName>
    <definedName name="NAUNITQ207" localSheetId="12">'[5]Input NA'!$K$979:$R$1014</definedName>
    <definedName name="NAUNITQ207" localSheetId="11">'[5]Input NA'!$K$979:$R$1014</definedName>
    <definedName name="NAUNITQ207" localSheetId="16">'[5]Input NA'!$K$979:$R$1014</definedName>
    <definedName name="NAUNITQ207" localSheetId="15">'[5]Input NA'!$K$979:$R$1014</definedName>
    <definedName name="NAUNITQ207" localSheetId="7">'[5]Input NA'!$K$979:$R$1014</definedName>
    <definedName name="NAUNITQ207" localSheetId="6">'[5]Input NA'!$K$979:$R$1014</definedName>
    <definedName name="NAUNITQ207" localSheetId="5">'[5]Input NA'!$K$979:$R$1014</definedName>
    <definedName name="NAUNITQ207" localSheetId="9">'[5]Input NA'!$K$979:$R$1014</definedName>
    <definedName name="NAUNITQ207" localSheetId="8">'[5]Input NA'!$K$979:$R$1014</definedName>
    <definedName name="NAUNITQ207" localSheetId="18">'[5]Input NA'!$K$979:$R$1014</definedName>
    <definedName name="NAUNITQ207" localSheetId="17">'[5]Input NA'!$K$979:$R$1014</definedName>
    <definedName name="NAUNITQ207" localSheetId="1">'[5]Input NA'!$K$979:$R$1014</definedName>
    <definedName name="NAUNITQ207">'[6]Input NA'!$K$979:$R$1014</definedName>
    <definedName name="NAUNITQ208" localSheetId="14">'[5]Input NA'!$K$1135:$R$1170</definedName>
    <definedName name="NAUNITQ208" localSheetId="12">'[5]Input NA'!$K$1135:$R$1170</definedName>
    <definedName name="NAUNITQ208" localSheetId="11">'[5]Input NA'!$K$1135:$R$1170</definedName>
    <definedName name="NAUNITQ208" localSheetId="16">'[5]Input NA'!$K$1135:$R$1170</definedName>
    <definedName name="NAUNITQ208" localSheetId="15">'[5]Input NA'!$K$1135:$R$1170</definedName>
    <definedName name="NAUNITQ208" localSheetId="7">'[5]Input NA'!$K$1135:$R$1170</definedName>
    <definedName name="NAUNITQ208" localSheetId="6">'[5]Input NA'!$K$1135:$R$1170</definedName>
    <definedName name="NAUNITQ208" localSheetId="5">'[5]Input NA'!$K$1135:$R$1170</definedName>
    <definedName name="NAUNITQ208" localSheetId="9">'[5]Input NA'!$K$1135:$R$1170</definedName>
    <definedName name="NAUNITQ208" localSheetId="8">'[5]Input NA'!$K$1135:$R$1170</definedName>
    <definedName name="NAUNITQ208" localSheetId="18">'[5]Input NA'!$K$1135:$R$1170</definedName>
    <definedName name="NAUNITQ208" localSheetId="17">'[5]Input NA'!$K$1135:$R$1170</definedName>
    <definedName name="NAUNITQ208" localSheetId="1">'[5]Input NA'!$K$1135:$R$1170</definedName>
    <definedName name="NAUNITQ208">'[6]Input NA'!$K$1135:$R$1170</definedName>
    <definedName name="NAUNITQ209" localSheetId="14">'[5]Input NA'!$K$1291:$R$1326</definedName>
    <definedName name="NAUNITQ209" localSheetId="12">'[5]Input NA'!$K$1291:$R$1326</definedName>
    <definedName name="NAUNITQ209" localSheetId="11">'[5]Input NA'!$K$1291:$R$1326</definedName>
    <definedName name="NAUNITQ209" localSheetId="16">'[5]Input NA'!$K$1291:$R$1326</definedName>
    <definedName name="NAUNITQ209" localSheetId="15">'[5]Input NA'!$K$1291:$R$1326</definedName>
    <definedName name="NAUNITQ209" localSheetId="7">'[5]Input NA'!$K$1291:$R$1326</definedName>
    <definedName name="NAUNITQ209" localSheetId="6">'[5]Input NA'!$K$1291:$R$1326</definedName>
    <definedName name="NAUNITQ209" localSheetId="5">'[5]Input NA'!$K$1291:$R$1326</definedName>
    <definedName name="NAUNITQ209" localSheetId="9">'[5]Input NA'!$K$1291:$R$1326</definedName>
    <definedName name="NAUNITQ209" localSheetId="8">'[5]Input NA'!$K$1291:$R$1326</definedName>
    <definedName name="NAUNITQ209" localSheetId="18">'[5]Input NA'!$K$1291:$R$1326</definedName>
    <definedName name="NAUNITQ209" localSheetId="17">'[5]Input NA'!$K$1291:$R$1326</definedName>
    <definedName name="NAUNITQ209" localSheetId="1">'[5]Input NA'!$K$1291:$R$1326</definedName>
    <definedName name="NAUNITQ209">'[6]Input NA'!$K$1291:$R$1326</definedName>
    <definedName name="NAUNITQ301" localSheetId="14">'[5]Input NA'!$K$83:$R$118</definedName>
    <definedName name="NAUNITQ301" localSheetId="12">'[5]Input NA'!$K$83:$R$118</definedName>
    <definedName name="NAUNITQ301" localSheetId="11">'[5]Input NA'!$K$83:$R$118</definedName>
    <definedName name="NAUNITQ301" localSheetId="16">'[5]Input NA'!$K$83:$R$118</definedName>
    <definedName name="NAUNITQ301" localSheetId="15">'[5]Input NA'!$K$83:$R$118</definedName>
    <definedName name="NAUNITQ301" localSheetId="7">'[5]Input NA'!$K$83:$R$118</definedName>
    <definedName name="NAUNITQ301" localSheetId="6">'[5]Input NA'!$K$83:$R$118</definedName>
    <definedName name="NAUNITQ301" localSheetId="5">'[5]Input NA'!$K$83:$R$118</definedName>
    <definedName name="NAUNITQ301" localSheetId="9">'[5]Input NA'!$K$83:$R$118</definedName>
    <definedName name="NAUNITQ301" localSheetId="8">'[5]Input NA'!$K$83:$R$118</definedName>
    <definedName name="NAUNITQ301" localSheetId="18">'[5]Input NA'!$K$83:$R$118</definedName>
    <definedName name="NAUNITQ301" localSheetId="17">'[5]Input NA'!$K$83:$R$118</definedName>
    <definedName name="NAUNITQ301" localSheetId="1">'[5]Input NA'!$K$83:$R$118</definedName>
    <definedName name="NAUNITQ301">'[6]Input NA'!$K$83:$R$118</definedName>
    <definedName name="NAUNITQ302" localSheetId="14">'[5]Input NA'!$K$237:$R$272</definedName>
    <definedName name="NAUNITQ302" localSheetId="12">'[5]Input NA'!$K$237:$R$272</definedName>
    <definedName name="NAUNITQ302" localSheetId="11">'[5]Input NA'!$K$237:$R$272</definedName>
    <definedName name="NAUNITQ302" localSheetId="16">'[5]Input NA'!$K$237:$R$272</definedName>
    <definedName name="NAUNITQ302" localSheetId="15">'[5]Input NA'!$K$237:$R$272</definedName>
    <definedName name="NAUNITQ302" localSheetId="7">'[5]Input NA'!$K$237:$R$272</definedName>
    <definedName name="NAUNITQ302" localSheetId="6">'[5]Input NA'!$K$237:$R$272</definedName>
    <definedName name="NAUNITQ302" localSheetId="5">'[5]Input NA'!$K$237:$R$272</definedName>
    <definedName name="NAUNITQ302" localSheetId="9">'[5]Input NA'!$K$237:$R$272</definedName>
    <definedName name="NAUNITQ302" localSheetId="8">'[5]Input NA'!$K$237:$R$272</definedName>
    <definedName name="NAUNITQ302" localSheetId="18">'[5]Input NA'!$K$237:$R$272</definedName>
    <definedName name="NAUNITQ302" localSheetId="17">'[5]Input NA'!$K$237:$R$272</definedName>
    <definedName name="NAUNITQ302" localSheetId="1">'[5]Input NA'!$K$237:$R$272</definedName>
    <definedName name="NAUNITQ302">'[6]Input NA'!$K$237:$R$272</definedName>
    <definedName name="NAUNITQ303" localSheetId="14">'[5]Input NA'!$K$394:$R$429</definedName>
    <definedName name="NAUNITQ303" localSheetId="12">'[5]Input NA'!$K$394:$R$429</definedName>
    <definedName name="NAUNITQ303" localSheetId="11">'[5]Input NA'!$K$394:$R$429</definedName>
    <definedName name="NAUNITQ303" localSheetId="16">'[5]Input NA'!$K$394:$R$429</definedName>
    <definedName name="NAUNITQ303" localSheetId="15">'[5]Input NA'!$K$394:$R$429</definedName>
    <definedName name="NAUNITQ303" localSheetId="7">'[5]Input NA'!$K$394:$R$429</definedName>
    <definedName name="NAUNITQ303" localSheetId="6">'[5]Input NA'!$K$394:$R$429</definedName>
    <definedName name="NAUNITQ303" localSheetId="5">'[5]Input NA'!$K$394:$R$429</definedName>
    <definedName name="NAUNITQ303" localSheetId="9">'[5]Input NA'!$K$394:$R$429</definedName>
    <definedName name="NAUNITQ303" localSheetId="8">'[5]Input NA'!$K$394:$R$429</definedName>
    <definedName name="NAUNITQ303" localSheetId="18">'[5]Input NA'!$K$394:$R$429</definedName>
    <definedName name="NAUNITQ303" localSheetId="17">'[5]Input NA'!$K$394:$R$429</definedName>
    <definedName name="NAUNITQ303" localSheetId="1">'[5]Input NA'!$K$394:$R$429</definedName>
    <definedName name="NAUNITQ303">'[6]Input NA'!$K$394:$R$429</definedName>
    <definedName name="NAUNITQ304" localSheetId="14">'[5]Input NA'!$K$550:$R$585</definedName>
    <definedName name="NAUNITQ304" localSheetId="12">'[5]Input NA'!$K$550:$R$585</definedName>
    <definedName name="NAUNITQ304" localSheetId="11">'[5]Input NA'!$K$550:$R$585</definedName>
    <definedName name="NAUNITQ304" localSheetId="16">'[5]Input NA'!$K$550:$R$585</definedName>
    <definedName name="NAUNITQ304" localSheetId="15">'[5]Input NA'!$K$550:$R$585</definedName>
    <definedName name="NAUNITQ304" localSheetId="7">'[5]Input NA'!$K$550:$R$585</definedName>
    <definedName name="NAUNITQ304" localSheetId="6">'[5]Input NA'!$K$550:$R$585</definedName>
    <definedName name="NAUNITQ304" localSheetId="5">'[5]Input NA'!$K$550:$R$585</definedName>
    <definedName name="NAUNITQ304" localSheetId="9">'[5]Input NA'!$K$550:$R$585</definedName>
    <definedName name="NAUNITQ304" localSheetId="8">'[5]Input NA'!$K$550:$R$585</definedName>
    <definedName name="NAUNITQ304" localSheetId="18">'[5]Input NA'!$K$550:$R$585</definedName>
    <definedName name="NAUNITQ304" localSheetId="17">'[5]Input NA'!$K$550:$R$585</definedName>
    <definedName name="NAUNITQ304" localSheetId="1">'[5]Input NA'!$K$550:$R$585</definedName>
    <definedName name="NAUNITQ304">'[6]Input NA'!$K$550:$R$585</definedName>
    <definedName name="NAUNITQ305" localSheetId="14">'[5]Input NA'!$K$706:$R$741</definedName>
    <definedName name="NAUNITQ305" localSheetId="12">'[5]Input NA'!$K$706:$R$741</definedName>
    <definedName name="NAUNITQ305" localSheetId="11">'[5]Input NA'!$K$706:$R$741</definedName>
    <definedName name="NAUNITQ305" localSheetId="16">'[5]Input NA'!$K$706:$R$741</definedName>
    <definedName name="NAUNITQ305" localSheetId="15">'[5]Input NA'!$K$706:$R$741</definedName>
    <definedName name="NAUNITQ305" localSheetId="7">'[5]Input NA'!$K$706:$R$741</definedName>
    <definedName name="NAUNITQ305" localSheetId="6">'[5]Input NA'!$K$706:$R$741</definedName>
    <definedName name="NAUNITQ305" localSheetId="5">'[5]Input NA'!$K$706:$R$741</definedName>
    <definedName name="NAUNITQ305" localSheetId="9">'[5]Input NA'!$K$706:$R$741</definedName>
    <definedName name="NAUNITQ305" localSheetId="8">'[5]Input NA'!$K$706:$R$741</definedName>
    <definedName name="NAUNITQ305" localSheetId="18">'[5]Input NA'!$K$706:$R$741</definedName>
    <definedName name="NAUNITQ305" localSheetId="17">'[5]Input NA'!$K$706:$R$741</definedName>
    <definedName name="NAUNITQ305" localSheetId="1">'[5]Input NA'!$K$706:$R$741</definedName>
    <definedName name="NAUNITQ305">'[6]Input NA'!$K$706:$R$741</definedName>
    <definedName name="NAUNITQ306" localSheetId="14">'[5]Input NA'!$K$862:$R$897</definedName>
    <definedName name="NAUNITQ306" localSheetId="12">'[5]Input NA'!$K$862:$R$897</definedName>
    <definedName name="NAUNITQ306" localSheetId="11">'[5]Input NA'!$K$862:$R$897</definedName>
    <definedName name="NAUNITQ306" localSheetId="16">'[5]Input NA'!$K$862:$R$897</definedName>
    <definedName name="NAUNITQ306" localSheetId="15">'[5]Input NA'!$K$862:$R$897</definedName>
    <definedName name="NAUNITQ306" localSheetId="7">'[5]Input NA'!$K$862:$R$897</definedName>
    <definedName name="NAUNITQ306" localSheetId="6">'[5]Input NA'!$K$862:$R$897</definedName>
    <definedName name="NAUNITQ306" localSheetId="5">'[5]Input NA'!$K$862:$R$897</definedName>
    <definedName name="NAUNITQ306" localSheetId="9">'[5]Input NA'!$K$862:$R$897</definedName>
    <definedName name="NAUNITQ306" localSheetId="8">'[5]Input NA'!$K$862:$R$897</definedName>
    <definedName name="NAUNITQ306" localSheetId="18">'[5]Input NA'!$K$862:$R$897</definedName>
    <definedName name="NAUNITQ306" localSheetId="17">'[5]Input NA'!$K$862:$R$897</definedName>
    <definedName name="NAUNITQ306" localSheetId="1">'[5]Input NA'!$K$862:$R$897</definedName>
    <definedName name="NAUNITQ306">'[6]Input NA'!$K$862:$R$897</definedName>
    <definedName name="NAUNITQ307" localSheetId="14">'[5]Input NA'!$K$1018:$R$1053</definedName>
    <definedName name="NAUNITQ307" localSheetId="12">'[5]Input NA'!$K$1018:$R$1053</definedName>
    <definedName name="NAUNITQ307" localSheetId="11">'[5]Input NA'!$K$1018:$R$1053</definedName>
    <definedName name="NAUNITQ307" localSheetId="16">'[5]Input NA'!$K$1018:$R$1053</definedName>
    <definedName name="NAUNITQ307" localSheetId="15">'[5]Input NA'!$K$1018:$R$1053</definedName>
    <definedName name="NAUNITQ307" localSheetId="7">'[5]Input NA'!$K$1018:$R$1053</definedName>
    <definedName name="NAUNITQ307" localSheetId="6">'[5]Input NA'!$K$1018:$R$1053</definedName>
    <definedName name="NAUNITQ307" localSheetId="5">'[5]Input NA'!$K$1018:$R$1053</definedName>
    <definedName name="NAUNITQ307" localSheetId="9">'[5]Input NA'!$K$1018:$R$1053</definedName>
    <definedName name="NAUNITQ307" localSheetId="8">'[5]Input NA'!$K$1018:$R$1053</definedName>
    <definedName name="NAUNITQ307" localSheetId="18">'[5]Input NA'!$K$1018:$R$1053</definedName>
    <definedName name="NAUNITQ307" localSheetId="17">'[5]Input NA'!$K$1018:$R$1053</definedName>
    <definedName name="NAUNITQ307" localSheetId="1">'[5]Input NA'!$K$1018:$R$1053</definedName>
    <definedName name="NAUNITQ307">'[6]Input NA'!$K$1018:$R$1053</definedName>
    <definedName name="NAUNITQ308" localSheetId="14">'[5]Input NA'!$K$1174:$R$1209</definedName>
    <definedName name="NAUNITQ308" localSheetId="12">'[5]Input NA'!$K$1174:$R$1209</definedName>
    <definedName name="NAUNITQ308" localSheetId="11">'[5]Input NA'!$K$1174:$R$1209</definedName>
    <definedName name="NAUNITQ308" localSheetId="16">'[5]Input NA'!$K$1174:$R$1209</definedName>
    <definedName name="NAUNITQ308" localSheetId="15">'[5]Input NA'!$K$1174:$R$1209</definedName>
    <definedName name="NAUNITQ308" localSheetId="7">'[5]Input NA'!$K$1174:$R$1209</definedName>
    <definedName name="NAUNITQ308" localSheetId="6">'[5]Input NA'!$K$1174:$R$1209</definedName>
    <definedName name="NAUNITQ308" localSheetId="5">'[5]Input NA'!$K$1174:$R$1209</definedName>
    <definedName name="NAUNITQ308" localSheetId="9">'[5]Input NA'!$K$1174:$R$1209</definedName>
    <definedName name="NAUNITQ308" localSheetId="8">'[5]Input NA'!$K$1174:$R$1209</definedName>
    <definedName name="NAUNITQ308" localSheetId="18">'[5]Input NA'!$K$1174:$R$1209</definedName>
    <definedName name="NAUNITQ308" localSheetId="17">'[5]Input NA'!$K$1174:$R$1209</definedName>
    <definedName name="NAUNITQ308" localSheetId="1">'[5]Input NA'!$K$1174:$R$1209</definedName>
    <definedName name="NAUNITQ308">'[6]Input NA'!$K$1174:$R$1209</definedName>
    <definedName name="NAUNITQ309" localSheetId="14">'[5]Input NA'!$K$1330:$R$1365</definedName>
    <definedName name="NAUNITQ309" localSheetId="12">'[5]Input NA'!$K$1330:$R$1365</definedName>
    <definedName name="NAUNITQ309" localSheetId="11">'[5]Input NA'!$K$1330:$R$1365</definedName>
    <definedName name="NAUNITQ309" localSheetId="16">'[5]Input NA'!$K$1330:$R$1365</definedName>
    <definedName name="NAUNITQ309" localSheetId="15">'[5]Input NA'!$K$1330:$R$1365</definedName>
    <definedName name="NAUNITQ309" localSheetId="7">'[5]Input NA'!$K$1330:$R$1365</definedName>
    <definedName name="NAUNITQ309" localSheetId="6">'[5]Input NA'!$K$1330:$R$1365</definedName>
    <definedName name="NAUNITQ309" localSheetId="5">'[5]Input NA'!$K$1330:$R$1365</definedName>
    <definedName name="NAUNITQ309" localSheetId="9">'[5]Input NA'!$K$1330:$R$1365</definedName>
    <definedName name="NAUNITQ309" localSheetId="8">'[5]Input NA'!$K$1330:$R$1365</definedName>
    <definedName name="NAUNITQ309" localSheetId="18">'[5]Input NA'!$K$1330:$R$1365</definedName>
    <definedName name="NAUNITQ309" localSheetId="17">'[5]Input NA'!$K$1330:$R$1365</definedName>
    <definedName name="NAUNITQ309" localSheetId="1">'[5]Input NA'!$K$1330:$R$1365</definedName>
    <definedName name="NAUNITQ309">'[6]Input NA'!$K$1330:$R$1365</definedName>
    <definedName name="NAUNITQ401" localSheetId="14">'[5]Input NA'!$K$121:$R$156</definedName>
    <definedName name="NAUNITQ401" localSheetId="12">'[5]Input NA'!$K$121:$R$156</definedName>
    <definedName name="NAUNITQ401" localSheetId="11">'[5]Input NA'!$K$121:$R$156</definedName>
    <definedName name="NAUNITQ401" localSheetId="16">'[5]Input NA'!$K$121:$R$156</definedName>
    <definedName name="NAUNITQ401" localSheetId="15">'[5]Input NA'!$K$121:$R$156</definedName>
    <definedName name="NAUNITQ401" localSheetId="7">'[5]Input NA'!$K$121:$R$156</definedName>
    <definedName name="NAUNITQ401" localSheetId="6">'[5]Input NA'!$K$121:$R$156</definedName>
    <definedName name="NAUNITQ401" localSheetId="5">'[5]Input NA'!$K$121:$R$156</definedName>
    <definedName name="NAUNITQ401" localSheetId="9">'[5]Input NA'!$K$121:$R$156</definedName>
    <definedName name="NAUNITQ401" localSheetId="8">'[5]Input NA'!$K$121:$R$156</definedName>
    <definedName name="NAUNITQ401" localSheetId="18">'[5]Input NA'!$K$121:$R$156</definedName>
    <definedName name="NAUNITQ401" localSheetId="17">'[5]Input NA'!$K$121:$R$156</definedName>
    <definedName name="NAUNITQ401" localSheetId="1">'[5]Input NA'!$K$121:$R$156</definedName>
    <definedName name="NAUNITQ401">'[6]Input NA'!$K$121:$R$156</definedName>
    <definedName name="NAUNITQ402" localSheetId="14">'[5]Input NA'!$K$276:$R$311</definedName>
    <definedName name="NAUNITQ402" localSheetId="12">'[5]Input NA'!$K$276:$R$311</definedName>
    <definedName name="NAUNITQ402" localSheetId="11">'[5]Input NA'!$K$276:$R$311</definedName>
    <definedName name="NAUNITQ402" localSheetId="16">'[5]Input NA'!$K$276:$R$311</definedName>
    <definedName name="NAUNITQ402" localSheetId="15">'[5]Input NA'!$K$276:$R$311</definedName>
    <definedName name="NAUNITQ402" localSheetId="7">'[5]Input NA'!$K$276:$R$311</definedName>
    <definedName name="NAUNITQ402" localSheetId="6">'[5]Input NA'!$K$276:$R$311</definedName>
    <definedName name="NAUNITQ402" localSheetId="5">'[5]Input NA'!$K$276:$R$311</definedName>
    <definedName name="NAUNITQ402" localSheetId="9">'[5]Input NA'!$K$276:$R$311</definedName>
    <definedName name="NAUNITQ402" localSheetId="8">'[5]Input NA'!$K$276:$R$311</definedName>
    <definedName name="NAUNITQ402" localSheetId="18">'[5]Input NA'!$K$276:$R$311</definedName>
    <definedName name="NAUNITQ402" localSheetId="17">'[5]Input NA'!$K$276:$R$311</definedName>
    <definedName name="NAUNITQ402" localSheetId="1">'[5]Input NA'!$K$276:$R$311</definedName>
    <definedName name="NAUNITQ402">'[6]Input NA'!$K$276:$R$311</definedName>
    <definedName name="NAUNITQ403" localSheetId="14">'[5]Input NA'!$K$433:$R$468</definedName>
    <definedName name="NAUNITQ403" localSheetId="12">'[5]Input NA'!$K$433:$R$468</definedName>
    <definedName name="NAUNITQ403" localSheetId="11">'[5]Input NA'!$K$433:$R$468</definedName>
    <definedName name="NAUNITQ403" localSheetId="16">'[5]Input NA'!$K$433:$R$468</definedName>
    <definedName name="NAUNITQ403" localSheetId="15">'[5]Input NA'!$K$433:$R$468</definedName>
    <definedName name="NAUNITQ403" localSheetId="7">'[5]Input NA'!$K$433:$R$468</definedName>
    <definedName name="NAUNITQ403" localSheetId="6">'[5]Input NA'!$K$433:$R$468</definedName>
    <definedName name="NAUNITQ403" localSheetId="5">'[5]Input NA'!$K$433:$R$468</definedName>
    <definedName name="NAUNITQ403" localSheetId="9">'[5]Input NA'!$K$433:$R$468</definedName>
    <definedName name="NAUNITQ403" localSheetId="8">'[5]Input NA'!$K$433:$R$468</definedName>
    <definedName name="NAUNITQ403" localSheetId="18">'[5]Input NA'!$K$433:$R$468</definedName>
    <definedName name="NAUNITQ403" localSheetId="17">'[5]Input NA'!$K$433:$R$468</definedName>
    <definedName name="NAUNITQ403" localSheetId="1">'[5]Input NA'!$K$433:$R$468</definedName>
    <definedName name="NAUNITQ403">'[6]Input NA'!$K$433:$R$468</definedName>
    <definedName name="NAUNITQ404" localSheetId="14">'[5]Input NA'!$K$589:$R$624</definedName>
    <definedName name="NAUNITQ404" localSheetId="12">'[5]Input NA'!$K$589:$R$624</definedName>
    <definedName name="NAUNITQ404" localSheetId="11">'[5]Input NA'!$K$589:$R$624</definedName>
    <definedName name="NAUNITQ404" localSheetId="16">'[5]Input NA'!$K$589:$R$624</definedName>
    <definedName name="NAUNITQ404" localSheetId="15">'[5]Input NA'!$K$589:$R$624</definedName>
    <definedName name="NAUNITQ404" localSheetId="7">'[5]Input NA'!$K$589:$R$624</definedName>
    <definedName name="NAUNITQ404" localSheetId="6">'[5]Input NA'!$K$589:$R$624</definedName>
    <definedName name="NAUNITQ404" localSheetId="5">'[5]Input NA'!$K$589:$R$624</definedName>
    <definedName name="NAUNITQ404" localSheetId="9">'[5]Input NA'!$K$589:$R$624</definedName>
    <definedName name="NAUNITQ404" localSheetId="8">'[5]Input NA'!$K$589:$R$624</definedName>
    <definedName name="NAUNITQ404" localSheetId="18">'[5]Input NA'!$K$589:$R$624</definedName>
    <definedName name="NAUNITQ404" localSheetId="17">'[5]Input NA'!$K$589:$R$624</definedName>
    <definedName name="NAUNITQ404" localSheetId="1">'[5]Input NA'!$K$589:$R$624</definedName>
    <definedName name="NAUNITQ404">'[6]Input NA'!$K$589:$R$624</definedName>
    <definedName name="NAUNITQ405" localSheetId="14">'[5]Input NA'!$K$745:$R$780</definedName>
    <definedName name="NAUNITQ405" localSheetId="12">'[5]Input NA'!$K$745:$R$780</definedName>
    <definedName name="NAUNITQ405" localSheetId="11">'[5]Input NA'!$K$745:$R$780</definedName>
    <definedName name="NAUNITQ405" localSheetId="16">'[5]Input NA'!$K$745:$R$780</definedName>
    <definedName name="NAUNITQ405" localSheetId="15">'[5]Input NA'!$K$745:$R$780</definedName>
    <definedName name="NAUNITQ405" localSheetId="7">'[5]Input NA'!$K$745:$R$780</definedName>
    <definedName name="NAUNITQ405" localSheetId="6">'[5]Input NA'!$K$745:$R$780</definedName>
    <definedName name="NAUNITQ405" localSheetId="5">'[5]Input NA'!$K$745:$R$780</definedName>
    <definedName name="NAUNITQ405" localSheetId="9">'[5]Input NA'!$K$745:$R$780</definedName>
    <definedName name="NAUNITQ405" localSheetId="8">'[5]Input NA'!$K$745:$R$780</definedName>
    <definedName name="NAUNITQ405" localSheetId="18">'[5]Input NA'!$K$745:$R$780</definedName>
    <definedName name="NAUNITQ405" localSheetId="17">'[5]Input NA'!$K$745:$R$780</definedName>
    <definedName name="NAUNITQ405" localSheetId="1">'[5]Input NA'!$K$745:$R$780</definedName>
    <definedName name="NAUNITQ405">'[6]Input NA'!$K$745:$R$780</definedName>
    <definedName name="NAUNITQ406" localSheetId="14">'[5]Input NA'!$K$901:$R$936</definedName>
    <definedName name="NAUNITQ406" localSheetId="12">'[5]Input NA'!$K$901:$R$936</definedName>
    <definedName name="NAUNITQ406" localSheetId="11">'[5]Input NA'!$K$901:$R$936</definedName>
    <definedName name="NAUNITQ406" localSheetId="16">'[5]Input NA'!$K$901:$R$936</definedName>
    <definedName name="NAUNITQ406" localSheetId="15">'[5]Input NA'!$K$901:$R$936</definedName>
    <definedName name="NAUNITQ406" localSheetId="7">'[5]Input NA'!$K$901:$R$936</definedName>
    <definedName name="NAUNITQ406" localSheetId="6">'[5]Input NA'!$K$901:$R$936</definedName>
    <definedName name="NAUNITQ406" localSheetId="5">'[5]Input NA'!$K$901:$R$936</definedName>
    <definedName name="NAUNITQ406" localSheetId="9">'[5]Input NA'!$K$901:$R$936</definedName>
    <definedName name="NAUNITQ406" localSheetId="8">'[5]Input NA'!$K$901:$R$936</definedName>
    <definedName name="NAUNITQ406" localSheetId="18">'[5]Input NA'!$K$901:$R$936</definedName>
    <definedName name="NAUNITQ406" localSheetId="17">'[5]Input NA'!$K$901:$R$936</definedName>
    <definedName name="NAUNITQ406" localSheetId="1">'[5]Input NA'!$K$901:$R$936</definedName>
    <definedName name="NAUNITQ406">'[6]Input NA'!$K$901:$R$936</definedName>
    <definedName name="NAUNITQ407" localSheetId="14">'[5]Input NA'!$K$1057:$R$1092</definedName>
    <definedName name="NAUNITQ407" localSheetId="12">'[5]Input NA'!$K$1057:$R$1092</definedName>
    <definedName name="NAUNITQ407" localSheetId="11">'[5]Input NA'!$K$1057:$R$1092</definedName>
    <definedName name="NAUNITQ407" localSheetId="16">'[5]Input NA'!$K$1057:$R$1092</definedName>
    <definedName name="NAUNITQ407" localSheetId="15">'[5]Input NA'!$K$1057:$R$1092</definedName>
    <definedName name="NAUNITQ407" localSheetId="7">'[5]Input NA'!$K$1057:$R$1092</definedName>
    <definedName name="NAUNITQ407" localSheetId="6">'[5]Input NA'!$K$1057:$R$1092</definedName>
    <definedName name="NAUNITQ407" localSheetId="5">'[5]Input NA'!$K$1057:$R$1092</definedName>
    <definedName name="NAUNITQ407" localSheetId="9">'[5]Input NA'!$K$1057:$R$1092</definedName>
    <definedName name="NAUNITQ407" localSheetId="8">'[5]Input NA'!$K$1057:$R$1092</definedName>
    <definedName name="NAUNITQ407" localSheetId="18">'[5]Input NA'!$K$1057:$R$1092</definedName>
    <definedName name="NAUNITQ407" localSheetId="17">'[5]Input NA'!$K$1057:$R$1092</definedName>
    <definedName name="NAUNITQ407" localSheetId="1">'[5]Input NA'!$K$1057:$R$1092</definedName>
    <definedName name="NAUNITQ407">'[6]Input NA'!$K$1057:$R$1092</definedName>
    <definedName name="NAUNITQ408" localSheetId="14">'[5]Input NA'!$K$1213:$R$1248</definedName>
    <definedName name="NAUNITQ408" localSheetId="12">'[5]Input NA'!$K$1213:$R$1248</definedName>
    <definedName name="NAUNITQ408" localSheetId="11">'[5]Input NA'!$K$1213:$R$1248</definedName>
    <definedName name="NAUNITQ408" localSheetId="16">'[5]Input NA'!$K$1213:$R$1248</definedName>
    <definedName name="NAUNITQ408" localSheetId="15">'[5]Input NA'!$K$1213:$R$1248</definedName>
    <definedName name="NAUNITQ408" localSheetId="7">'[5]Input NA'!$K$1213:$R$1248</definedName>
    <definedName name="NAUNITQ408" localSheetId="6">'[5]Input NA'!$K$1213:$R$1248</definedName>
    <definedName name="NAUNITQ408" localSheetId="5">'[5]Input NA'!$K$1213:$R$1248</definedName>
    <definedName name="NAUNITQ408" localSheetId="9">'[5]Input NA'!$K$1213:$R$1248</definedName>
    <definedName name="NAUNITQ408" localSheetId="8">'[5]Input NA'!$K$1213:$R$1248</definedName>
    <definedName name="NAUNITQ408" localSheetId="18">'[5]Input NA'!$K$1213:$R$1248</definedName>
    <definedName name="NAUNITQ408" localSheetId="17">'[5]Input NA'!$K$1213:$R$1248</definedName>
    <definedName name="NAUNITQ408" localSheetId="1">'[5]Input NA'!$K$1213:$R$1248</definedName>
    <definedName name="NAUNITQ408">'[6]Input NA'!$K$1213:$R$1248</definedName>
    <definedName name="NAUNITQ409" localSheetId="14">'[5]Input NA'!$K$1369:$R$1404</definedName>
    <definedName name="NAUNITQ409" localSheetId="12">'[5]Input NA'!$K$1369:$R$1404</definedName>
    <definedName name="NAUNITQ409" localSheetId="11">'[5]Input NA'!$K$1369:$R$1404</definedName>
    <definedName name="NAUNITQ409" localSheetId="16">'[5]Input NA'!$K$1369:$R$1404</definedName>
    <definedName name="NAUNITQ409" localSheetId="15">'[5]Input NA'!$K$1369:$R$1404</definedName>
    <definedName name="NAUNITQ409" localSheetId="7">'[5]Input NA'!$K$1369:$R$1404</definedName>
    <definedName name="NAUNITQ409" localSheetId="6">'[5]Input NA'!$K$1369:$R$1404</definedName>
    <definedName name="NAUNITQ409" localSheetId="5">'[5]Input NA'!$K$1369:$R$1404</definedName>
    <definedName name="NAUNITQ409" localSheetId="9">'[5]Input NA'!$K$1369:$R$1404</definedName>
    <definedName name="NAUNITQ409" localSheetId="8">'[5]Input NA'!$K$1369:$R$1404</definedName>
    <definedName name="NAUNITQ409" localSheetId="18">'[5]Input NA'!$K$1369:$R$1404</definedName>
    <definedName name="NAUNITQ409" localSheetId="17">'[5]Input NA'!$K$1369:$R$1404</definedName>
    <definedName name="NAUNITQ409" localSheetId="1">'[5]Input NA'!$K$1369:$R$1404</definedName>
    <definedName name="NAUNITQ409">'[6]Input NA'!$K$1369:$R$1404</definedName>
    <definedName name="Netherlands">[7]Netherlands!$M$5:$X$114</definedName>
    <definedName name="nocg1" localSheetId="1">#REF!</definedName>
    <definedName name="nocg2" localSheetId="1">#REF!</definedName>
    <definedName name="nocg3" localSheetId="1">#REF!</definedName>
    <definedName name="nocg4" localSheetId="1">#REF!</definedName>
    <definedName name="Oceania193_206">'[3]#REF'!$B$8:$AN$41</definedName>
    <definedName name="ONAP_1">[4]AP!$B$6:$Z$29</definedName>
    <definedName name="ONAP_2">[4]AP!$AB$6:$AZ$29</definedName>
    <definedName name="ONAP_3">[4]AP!$BB$6:$BZ$29</definedName>
    <definedName name="ONAP_4">[4]AP!$CB$6:$CZ$27</definedName>
    <definedName name="ONAPQ102" localSheetId="1">'[9]Input ONAP'!$B$7:$J$63</definedName>
    <definedName name="ONAPQ102">'[10]Input ONAP'!$B$7:$L$66</definedName>
    <definedName name="ONAPQ103" localSheetId="1">'[9]Input ONAP'!$B$236:$J$281</definedName>
    <definedName name="ONAPQ103">'[10]Input ONAP'!$B$249:$L$298</definedName>
    <definedName name="ONAPQ104" localSheetId="1">'[9]Input ONAP'!$B$464:$J$513</definedName>
    <definedName name="ONAPQ104">'[10]Input ONAP'!$B$464:$L$513</definedName>
    <definedName name="ONAPQ105" localSheetId="1">'[9]Input ONAP'!$B$679:$J$720</definedName>
    <definedName name="ONAPQ105">'[10]Input ONAP'!$B$679:$L$720</definedName>
    <definedName name="ONAPQ106" localSheetId="1">'[9]Input ONAP'!$B$863:$J$903</definedName>
    <definedName name="ONAPQ106">'[10]Input ONAP'!$B$863:$L$903</definedName>
    <definedName name="ONAPQ107" localSheetId="1">'[9]Input ONAP'!$B$1043:$J$1083</definedName>
    <definedName name="ONAPQ107">'[10]Input ONAP'!$B$1043:$L$1083</definedName>
    <definedName name="ONAPQ108" localSheetId="1">'[9]Input ONAP'!$B$1223:$J$1263</definedName>
    <definedName name="ONAPQ108">'[10]Input ONAP'!$B$1223:$L$1263</definedName>
    <definedName name="ONAPQ109">'[10]Input ONAP'!$B$1403:$L$1443</definedName>
    <definedName name="ONAPQ110">'[10]Input ONAP'!$B$1583:$L$1623</definedName>
    <definedName name="ONAPQ202" localSheetId="1">'[9]Input ONAP'!$B$67:$J$123</definedName>
    <definedName name="ONAPQ202">'[10]Input ONAP'!$B$70:$L$129</definedName>
    <definedName name="ONAPQ203" localSheetId="1">'[9]Input ONAP'!$B$234:$J$266</definedName>
    <definedName name="ONAPQ203">'[10]Input ONAP'!$B$302:$L$351</definedName>
    <definedName name="ONAPQ204" localSheetId="1">'[9]Input ONAP'!$B$517:$J$566</definedName>
    <definedName name="ONAPQ204">'[10]Input ONAP'!$B$517:$L$566</definedName>
    <definedName name="ONAPQ205" localSheetId="1">'[9]Input ONAP'!$B$724:$J$765</definedName>
    <definedName name="ONAPQ205">'[10]Input ONAP'!$B$724:$L$765</definedName>
    <definedName name="ONAPQ206" localSheetId="1">'[9]Input ONAP'!$B$907:$J$947</definedName>
    <definedName name="ONAPQ206">'[10]Input ONAP'!$B$907:$L$947</definedName>
    <definedName name="ONAPQ207" localSheetId="1">'[9]Input ONAP'!$B$1087:$J$1127</definedName>
    <definedName name="ONAPQ207">'[10]Input ONAP'!$B$1087:$L$1127</definedName>
    <definedName name="ONAPQ208" localSheetId="1">'[9]Input ONAP'!$B$1267:$J$1307</definedName>
    <definedName name="ONAPQ208">'[10]Input ONAP'!$B$1267:$L$1307</definedName>
    <definedName name="ONAPQ209">'[10]Input ONAP'!$B$1447:$L$1487</definedName>
    <definedName name="ONAPQ210">'[10]Input ONAP'!$B$1627:$L$1667</definedName>
    <definedName name="ONAPQ302" localSheetId="1">'[9]Input ONAP'!$B$127:$J$183</definedName>
    <definedName name="ONAPQ302">'[10]Input ONAP'!$B$133:$L$192</definedName>
    <definedName name="ONAPQ303" localSheetId="1">'[9]Input ONAP'!$B$270:$J$302</definedName>
    <definedName name="ONAPQ303">'[10]Input ONAP'!$B$355:$L$404</definedName>
    <definedName name="ONAPQ304" localSheetId="1">'[9]Input ONAP'!$B$570:$J$619</definedName>
    <definedName name="ONAPQ304">'[10]Input ONAP'!$B$570:$L$619</definedName>
    <definedName name="ONAPQ305" localSheetId="1">'[9]Input ONAP'!$B$769:$J$810</definedName>
    <definedName name="ONAPQ305">'[10]Input ONAP'!$B$769:$L$810</definedName>
    <definedName name="ONAPQ306" localSheetId="1">'[9]Input ONAP'!$B$951:$J$991</definedName>
    <definedName name="ONAPQ306">'[10]Input ONAP'!$B$951:$L$991</definedName>
    <definedName name="ONAPQ307" localSheetId="1">'[9]Input ONAP'!$B$1131:$J$1171</definedName>
    <definedName name="ONAPQ307">'[10]Input ONAP'!$B$1131:$L$1171</definedName>
    <definedName name="ONAPQ308" localSheetId="1">'[9]Input ONAP'!$B$1311:$J$1351</definedName>
    <definedName name="ONAPQ308">'[10]Input ONAP'!$B$1311:$L$1351</definedName>
    <definedName name="ONAPQ309">'[10]Input ONAP'!$B$1491:$L$1531</definedName>
    <definedName name="ONAPQ310">'[10]Input ONAP'!$B$1671:$L$1711</definedName>
    <definedName name="ONAPQ402" localSheetId="1">'[9]Input ONAP'!$B$187:$J$232</definedName>
    <definedName name="ONAPQ402">'[10]Input ONAP'!$B$196:$L$245</definedName>
    <definedName name="ONAPQ403" localSheetId="1">'[9]Input ONAP'!$B$306:$J$337</definedName>
    <definedName name="ONAPQ403">'[10]Input ONAP'!$B$408:$L$457</definedName>
    <definedName name="ONAPQ404" localSheetId="1">'[9]Input ONAP'!$B$623:$J$672</definedName>
    <definedName name="ONAPQ404">'[10]Input ONAP'!$B$623:$L$672</definedName>
    <definedName name="ONAPQ405" localSheetId="1">'[9]Input ONAP'!$B$814:$J$855</definedName>
    <definedName name="ONAPQ405">'[10]Input ONAP'!$B$814:$L$855</definedName>
    <definedName name="ONAPQ406" localSheetId="1">'[9]Input ONAP'!$B$995:$J$1035</definedName>
    <definedName name="ONAPQ406">'[10]Input ONAP'!$B$995:$L$1035</definedName>
    <definedName name="ONAPQ407" localSheetId="1">'[9]Input ONAP'!$B$1175:$J$1215</definedName>
    <definedName name="ONAPQ407">'[10]Input ONAP'!$B$1175:$L$1215</definedName>
    <definedName name="ONAPQ408" localSheetId="1">'[9]Input ONAP'!$B$1355:$J$1395</definedName>
    <definedName name="ONAPQ408">'[10]Input ONAP'!$B$1355:$L$1395</definedName>
    <definedName name="ONAPQ409">'[10]Input ONAP'!$B$1535:$L$1575</definedName>
    <definedName name="ONAPQ410">'[10]Input ONAP'!$B$1715:$L$1755</definedName>
    <definedName name="ONE_1" localSheetId="1">[13]Index!$B$6:$J$48</definedName>
    <definedName name="ONE_1">[4]EMEA!$B$6:$Z$29</definedName>
    <definedName name="ONE_2" localSheetId="1">[13]Index!$L$6:$T$48</definedName>
    <definedName name="ONE_2">[4]EMEA!$AB$6:$AZ$29</definedName>
    <definedName name="ONE_3" localSheetId="1">[13]Index!$V$6:$AD$48</definedName>
    <definedName name="ONE_3">[4]EMEA!$BB$6:$BZ$29</definedName>
    <definedName name="ONE_4" localSheetId="1">[13]Index!$AF$6:$AN$48</definedName>
    <definedName name="ONE_4">[4]EMEA!$CB$6:$CZ$27</definedName>
    <definedName name="ONE1Q02" localSheetId="1">'[9]Input ONE'!$B$7:$J$66</definedName>
    <definedName name="ONE1Q02">'[10]Input ONE'!$B$7:$L$66</definedName>
    <definedName name="ONE1Q03" localSheetId="1">'[9]Input ONE'!$B$249:$J$298</definedName>
    <definedName name="ONE1Q03">'[10]Input ONE'!$B$249:$L$298</definedName>
    <definedName name="ONE1Q04" localSheetId="1">'[9]Input ONE'!$B$464:$J$513</definedName>
    <definedName name="ONE1Q04">'[10]Input ONE'!$B$464:$L$513</definedName>
    <definedName name="ONE1Q05" localSheetId="1">'[9]Input ONE'!$B$679:$J$720</definedName>
    <definedName name="ONE1Q05">'[10]Input ONE'!$B$679:$L$720</definedName>
    <definedName name="ONE1Q06" localSheetId="1">'[9]Input ONE'!$B$863:$J$903</definedName>
    <definedName name="ONE1Q06">'[10]Input ONE'!$B$863:$L$904</definedName>
    <definedName name="ONE1Q07" localSheetId="1">'[9]Input ONE'!$B$1043:$J$1083</definedName>
    <definedName name="ONE1Q07">'[10]Input ONE'!$B$1043:$L$1083</definedName>
    <definedName name="ONE1Q08" localSheetId="1">'[9]Input ONE'!$B$1223:$J$1263</definedName>
    <definedName name="ONE1Q08">'[10]Input ONE'!$B$1223:$L$1263</definedName>
    <definedName name="ONE1Q09">'[10]Input ONE'!$B$1403:$L$1443</definedName>
    <definedName name="ONE1Q10">'[10]Input ONE'!$B$1583:$L$1623</definedName>
    <definedName name="ONE2Q02" localSheetId="1">'[9]Input ONE'!$B$70:$J$129</definedName>
    <definedName name="ONE2Q02">'[10]Input ONE'!$B$70:$L$129</definedName>
    <definedName name="ONE2Q03" localSheetId="1">'[9]Input ONE'!$B$302:$J$351</definedName>
    <definedName name="ONE2Q03">'[10]Input ONE'!$B$302:$L$351</definedName>
    <definedName name="ONE2Q04" localSheetId="1">'[9]Input ONE'!$B$517:$J$566</definedName>
    <definedName name="ONE2Q04">'[10]Input ONE'!$B$517:$L$566</definedName>
    <definedName name="ONE2Q05" localSheetId="1">'[9]Input ONE'!$B$724:$J$765</definedName>
    <definedName name="ONE2Q05">'[10]Input ONE'!$B$724:$L$765</definedName>
    <definedName name="ONE2Q06" localSheetId="1">'[9]Input ONE'!$B$907:$J$947</definedName>
    <definedName name="ONE2Q06">'[10]Input ONE'!$B$907:$L$947</definedName>
    <definedName name="ONE2Q07" localSheetId="1">'[9]Input ONE'!$B$1087:$J$1127</definedName>
    <definedName name="ONE2Q07">'[10]Input ONE'!$B$1087:$L$1127</definedName>
    <definedName name="ONE2Q08" localSheetId="1">'[9]Input ONE'!$B$1267:$J$1307</definedName>
    <definedName name="ONE2Q08">'[10]Input ONE'!$B$1267:$L$1307</definedName>
    <definedName name="ONE2Q09">'[10]Input ONE'!$B$1447:$L$1487</definedName>
    <definedName name="ONE2Q10">'[10]Input ONE'!$B$1627:$L$1667</definedName>
    <definedName name="ONE3Q02" localSheetId="1">'[9]Input ONE'!$B$133:$J$192</definedName>
    <definedName name="ONE3Q02">'[10]Input ONE'!$B$133:$L$192</definedName>
    <definedName name="ONE3Q03" localSheetId="1">'[9]Input ONE'!$B$355:$J$404</definedName>
    <definedName name="ONE3Q03">'[10]Input ONE'!$B$355:$L$404</definedName>
    <definedName name="ONE3Q04" localSheetId="1">'[9]Input ONE'!$B$570:$J$619</definedName>
    <definedName name="ONE3Q04">'[10]Input ONE'!$B$570:$L$619</definedName>
    <definedName name="ONE3Q05" localSheetId="1">'[9]Input ONE'!$B$769:$J$810</definedName>
    <definedName name="ONE3Q05">'[10]Input ONE'!$B$769:$L$810</definedName>
    <definedName name="ONE3Q06" localSheetId="1">'[9]Input ONE'!$B$951:$J$991</definedName>
    <definedName name="ONE3Q06">'[10]Input ONE'!$B$951:$L$991</definedName>
    <definedName name="ONE3Q07" localSheetId="1">'[9]Input ONE'!$B$1131:$J$1171</definedName>
    <definedName name="ONE3Q07">'[10]Input ONE'!$B$1131:$L$1171</definedName>
    <definedName name="ONE3Q08" localSheetId="1">'[9]Input ONE'!$B$1311:$J$1351</definedName>
    <definedName name="ONE3Q08">'[10]Input ONE'!$B$1311:$L$1351</definedName>
    <definedName name="ONE3Q09">'[10]Input ONE'!$B$1491:$L$1531</definedName>
    <definedName name="ONE3Q10">'[10]Input ONE'!$B$1671:$L$1711</definedName>
    <definedName name="ONE4Q02" localSheetId="1">'[9]Input ONE'!$B$196:$J$245</definedName>
    <definedName name="ONE4Q02">'[10]Input ONE'!$B$196:$L$245</definedName>
    <definedName name="ONE4Q03" localSheetId="1">'[9]Input ONE'!$B$408:$J$457</definedName>
    <definedName name="ONE4Q03">'[10]Input ONE'!$B$408:$L$457</definedName>
    <definedName name="ONE4Q04" localSheetId="1">'[9]Input ONE'!$B$623:$J$672</definedName>
    <definedName name="ONE4Q04">'[10]Input ONE'!$B$623:$L$672</definedName>
    <definedName name="ONE4Q05" localSheetId="1">'[9]Input ONE'!$B$814:$J$855</definedName>
    <definedName name="ONE4Q05">'[10]Input ONE'!$B$814:$L$855</definedName>
    <definedName name="ONE4Q06" localSheetId="1">'[9]Input ONE'!$B$995:$J$1035</definedName>
    <definedName name="ONE4Q06">'[10]Input ONE'!$B$995:$L$1035</definedName>
    <definedName name="ONE4Q07" localSheetId="1">'[9]Input ONE'!$B$1175:$J$1215</definedName>
    <definedName name="ONE4Q07">'[10]Input ONE'!$B$1175:$L$1215</definedName>
    <definedName name="ONE4Q08" localSheetId="1">'[9]Input ONE'!$B$1355:$J$1395</definedName>
    <definedName name="ONE4Q08">'[10]Input ONE'!$B$1355:$L$1395</definedName>
    <definedName name="ONE4Q09">'[10]Input ONE'!$B$1535:$L$1575</definedName>
    <definedName name="ONE4Q10">'[10]Input ONE'!$B$1715:$L$1755</definedName>
    <definedName name="ONECY2001_Sales" localSheetId="14">#REF!</definedName>
    <definedName name="ONECY2001_Sales" localSheetId="16">#REF!</definedName>
    <definedName name="ONECY2001_Sales" localSheetId="15">#REF!</definedName>
    <definedName name="ONECY2001_Sales" localSheetId="18">#REF!</definedName>
    <definedName name="ONECY2001_Sales" localSheetId="0">#REF!</definedName>
    <definedName name="ONECY2001_Sales" localSheetId="17">#REF!</definedName>
    <definedName name="ONECY2001_Sales" localSheetId="1">[13]Annual!$B$78:$J$96</definedName>
    <definedName name="ONECY2001_Sales">#REF!</definedName>
    <definedName name="ONECY2002_Sales" localSheetId="14">#REF!</definedName>
    <definedName name="ONECY2002_Sales" localSheetId="16">#REF!</definedName>
    <definedName name="ONECY2002_Sales" localSheetId="15">#REF!</definedName>
    <definedName name="ONECY2002_Sales" localSheetId="18">#REF!</definedName>
    <definedName name="ONECY2002_Sales" localSheetId="0">#REF!</definedName>
    <definedName name="ONECY2002_Sales" localSheetId="17">#REF!</definedName>
    <definedName name="ONECY2002_Sales" localSheetId="1">[13]Annual!$B$53:$J$75</definedName>
    <definedName name="ONECY2002_Sales">#REF!</definedName>
    <definedName name="ONG_1">[4]Global!$B$6:$Z$29</definedName>
    <definedName name="ONG_2">[4]Global!$AB$6:$AZ$29</definedName>
    <definedName name="ONG_3">[4]Global!$BB$6:$BZ$29</definedName>
    <definedName name="ONG_4">[4]Global!$CB$6:$CZ$27</definedName>
    <definedName name="ONGCY2001_Sales" localSheetId="14">#REF!</definedName>
    <definedName name="ONGCY2001_Sales" localSheetId="16">#REF!</definedName>
    <definedName name="ONGCY2001_Sales" localSheetId="15">#REF!</definedName>
    <definedName name="ONGCY2001_Sales" localSheetId="18">#REF!</definedName>
    <definedName name="ONGCY2001_Sales" localSheetId="0">#REF!</definedName>
    <definedName name="ONGCY2001_Sales" localSheetId="17">#REF!</definedName>
    <definedName name="ONGCY2001_Sales">#REF!</definedName>
    <definedName name="ONGCY2002_Sales" localSheetId="14">#REF!</definedName>
    <definedName name="ONGCY2002_Sales" localSheetId="16">#REF!</definedName>
    <definedName name="ONGCY2002_Sales" localSheetId="15">#REF!</definedName>
    <definedName name="ONGCY2002_Sales" localSheetId="18">#REF!</definedName>
    <definedName name="ONGCY2002_Sales" localSheetId="17">#REF!</definedName>
    <definedName name="ONGCY2002_Sales">#REF!</definedName>
    <definedName name="ONGQ102" localSheetId="1">[9]Global!$B$7:$K$63</definedName>
    <definedName name="ONGQ102">[10]Global!$B$7:$M$66</definedName>
    <definedName name="ONGQ103" localSheetId="1">[9]Global!$B$236:$K$281</definedName>
    <definedName name="ONGQ103">[10]Global!$B$249:$M$298</definedName>
    <definedName name="ONGQ104">[10]Global!$B$464:$M$513</definedName>
    <definedName name="ONGQ105">[10]Global!$B$679:$M$720</definedName>
    <definedName name="ONGQ106">[10]Global!$B$863:$M$903</definedName>
    <definedName name="ONGQ107">[10]Global!$B$1043:$M$1083</definedName>
    <definedName name="ONGQ108">[10]Global!$B$1223:$M$1263</definedName>
    <definedName name="ONGQ109">[10]Global!$B$1403:$M$1443</definedName>
    <definedName name="ONGQ110">[10]Global!$B$1583:$M$1623</definedName>
    <definedName name="ONGQ202" localSheetId="1">[9]Global!$B$67:$K$123</definedName>
    <definedName name="ONGQ202">[10]Global!$B$70:$M$129</definedName>
    <definedName name="ONGQ203" localSheetId="1">[9]Global!$B$234:$K$266</definedName>
    <definedName name="ONGQ203">[10]Global!$B$302:$M$351</definedName>
    <definedName name="ONGQ204">[10]Global!$B$517:$M$566</definedName>
    <definedName name="ONGQ205">[10]Global!$B$724:$M$765</definedName>
    <definedName name="ONGQ206">[10]Global!$B$907:$M$947</definedName>
    <definedName name="ONGQ207">[10]Global!$B$1087:$M$1127</definedName>
    <definedName name="ONGQ208">[10]Global!$B$1267:$M$1307</definedName>
    <definedName name="ONGQ209">[10]Global!$B$1447:$M$1487</definedName>
    <definedName name="ONGQ210">[10]Global!$B$1627:$M$1667</definedName>
    <definedName name="ONGQ302" localSheetId="1">[9]Global!$B$127:$K$183</definedName>
    <definedName name="ONGQ302">[10]Global!$B$133:$M$192</definedName>
    <definedName name="ONGQ303" localSheetId="1">[9]Global!$B$270:$K$302</definedName>
    <definedName name="ONGQ303">[10]Global!$B$355:$M$404</definedName>
    <definedName name="ONGQ304">[10]Global!$B$570:$M$619</definedName>
    <definedName name="ONGQ305">[10]Global!$B$769:$M$810</definedName>
    <definedName name="ONGQ306">[10]Global!$B$951:$M$991</definedName>
    <definedName name="ONGQ307">[10]Global!$B$1131:$M$1171</definedName>
    <definedName name="ONGQ308">[10]Global!$B$1311:$M$1352</definedName>
    <definedName name="ONGQ309">[10]Global!$B$1491:$M$1531</definedName>
    <definedName name="ONGQ310">[10]Global!$B$1671:$M$1711</definedName>
    <definedName name="ONGQ402" localSheetId="1">[9]Global!$B$187:$K$232</definedName>
    <definedName name="ONGQ402">[10]Global!$B$196:$M$245</definedName>
    <definedName name="ONGQ403" localSheetId="1">[9]Global!$B$306:$K$337</definedName>
    <definedName name="ONGQ403">[10]Global!$B$408:$M$457</definedName>
    <definedName name="ONGQ404">[10]Global!$B$623:$M$672</definedName>
    <definedName name="ONGQ405">[10]Global!$B$814:$M$855</definedName>
    <definedName name="ONGQ406">[10]Global!$B$995:$M$1035</definedName>
    <definedName name="ONGQ407">[10]Global!$B$1175:$M$1215</definedName>
    <definedName name="ONGQ408">[10]Global!$B$1355:$M$1395</definedName>
    <definedName name="ONGQ409">[10]Global!$B$1535:$M$1575</definedName>
    <definedName name="ONGQ410">[10]Global!$B$1715:$M$1755</definedName>
    <definedName name="ONNA_1" localSheetId="1">#REF!</definedName>
    <definedName name="ONNA_1">[4]NA!$B$6:$Z$29</definedName>
    <definedName name="ONNA_2" localSheetId="1">#REF!</definedName>
    <definedName name="ONNA_2">[4]NA!$AB$6:$AZ$29</definedName>
    <definedName name="ONNA_3" localSheetId="1">#REF!</definedName>
    <definedName name="ONNA_3">[4]NA!$BB$6:$BZ$29</definedName>
    <definedName name="ONNA_4" localSheetId="1">#REF!</definedName>
    <definedName name="ONNA_4">[4]NA!$CB$6:$CZ$27</definedName>
    <definedName name="ONNAQ102" localSheetId="1">'[9]Input ONNA'!$B$7:$N$63</definedName>
    <definedName name="ONNAQ102">'[10]Input ONNA'!$B$7:$L$129</definedName>
    <definedName name="ONNAQ103" localSheetId="1">'[9]Input ONNA'!$B$236:$N$281</definedName>
    <definedName name="ONNAQ103">'[10]Input ONNA'!$B$249:$L$298</definedName>
    <definedName name="ONNAQ104" localSheetId="1">'[9]Input ONNA'!$B$390:$N$428</definedName>
    <definedName name="ONNAQ104">'[10]Input ONNA'!$B$464:$L$513</definedName>
    <definedName name="ONNAQ105" localSheetId="1">'[9]Input ONNA'!$B$679:$J$720</definedName>
    <definedName name="ONNAQ105">'[10]Input ONNA'!$B$679:$L$720</definedName>
    <definedName name="ONNAQ106" localSheetId="1">'[9]Input ONNA'!$B$863:$J$903</definedName>
    <definedName name="ONNAQ106">'[10]Input ONNA'!$B$863:$L$903</definedName>
    <definedName name="ONNAQ107" localSheetId="1">'[9]Input ONNA'!$B$1043:$J$1083</definedName>
    <definedName name="ONNAQ107">'[10]Input ONNA'!$B$1043:$L$1083</definedName>
    <definedName name="ONNAQ108" localSheetId="1">'[9]Input ONNA'!$B$1223:$J$1263</definedName>
    <definedName name="ONNAQ108">'[10]Input ONNA'!$B$1223:$L$1263</definedName>
    <definedName name="ONNAQ109">'[10]Input ONNA'!$B$1403:$L$1443</definedName>
    <definedName name="ONNAQ110">'[10]Input ONNA'!$B$1583:$L$1623</definedName>
    <definedName name="ONNAQ202" localSheetId="1">'[9]Input ONNA'!$B$67:$N$123</definedName>
    <definedName name="ONNAQ202">'[10]Input ONNA'!$B$70:$L$129</definedName>
    <definedName name="ONNAQ203" localSheetId="1">'[9]Input ONNA'!$B$234:$N$266</definedName>
    <definedName name="ONNAQ203">'[10]Input ONNA'!$B$302:$L$351</definedName>
    <definedName name="ONNAQ204" localSheetId="1">'[9]Input ONNA'!$B$432:$N$471</definedName>
    <definedName name="ONNAQ204">'[10]Input ONNA'!$B$517:$L$566</definedName>
    <definedName name="ONNAQ205" localSheetId="1">'[9]Input ONNA'!$B$724:$J$765</definedName>
    <definedName name="ONNAQ205">'[10]Input ONNA'!$B$724:$L$765</definedName>
    <definedName name="ONNAQ206" localSheetId="1">'[9]Input ONNA'!$B$907:$J$947</definedName>
    <definedName name="ONNAQ206">'[10]Input ONNA'!$B$907:$L$947</definedName>
    <definedName name="ONNAQ207" localSheetId="1">'[9]Input ONNA'!$B$1087:$J$1127</definedName>
    <definedName name="ONNAQ207">'[10]Input ONNA'!$B$1087:$L$1127</definedName>
    <definedName name="ONNAQ208" localSheetId="1">'[9]Input ONNA'!$B$1267:$J$1307</definedName>
    <definedName name="ONNAQ208">'[10]Input ONNA'!$B$1267:$L$1307</definedName>
    <definedName name="ONNAQ209">'[10]Input ONNA'!$B$1447:$L$1487</definedName>
    <definedName name="ONNAQ210">'[10]Input ONNA'!$B$1627:$L$1667</definedName>
    <definedName name="ONNAQ302" localSheetId="1">'[9]Input ONNA'!$B$127:$N$183</definedName>
    <definedName name="ONNAQ302">'[10]Input ONNA'!$B$133:$L$192</definedName>
    <definedName name="ONNAQ303" localSheetId="1">'[9]Input ONNA'!$B$270:$N$302</definedName>
    <definedName name="ONNAQ303">'[10]Input ONNA'!$B$355:$L$404</definedName>
    <definedName name="ONNAQ304" localSheetId="1">'[9]Input ONNA'!$B$475:$N$514</definedName>
    <definedName name="ONNAQ304">'[10]Input ONNA'!$B$570:$L$619</definedName>
    <definedName name="ONNAQ305" localSheetId="1">'[9]Input ONNA'!$B$769:$J$810</definedName>
    <definedName name="ONNAQ305">'[10]Input ONNA'!$B$769:$L$810</definedName>
    <definedName name="ONNAQ306" localSheetId="1">'[9]Input ONNA'!$B$951:$J$991</definedName>
    <definedName name="ONNAQ306">'[10]Input ONNA'!$B$951:$L$991</definedName>
    <definedName name="ONNAQ307" localSheetId="1">'[9]Input ONNA'!$B$1131:$J$1171</definedName>
    <definedName name="ONNAQ307">'[10]Input ONNA'!$B$1131:$L$1171</definedName>
    <definedName name="ONNAQ308" localSheetId="1">'[9]Input ONNA'!$B$1311:$J$1351</definedName>
    <definedName name="ONNAQ308">'[10]Input ONNA'!$B$1311:$L$1351</definedName>
    <definedName name="ONNAQ309">'[10]Input ONNA'!$B$1491:$L$1531</definedName>
    <definedName name="ONNAQ310">'[10]Input ONNA'!$B$1671:$L$1711</definedName>
    <definedName name="ONNAQ402" localSheetId="1">'[9]Input ONNA'!$B$187:$N$232</definedName>
    <definedName name="ONNAQ402">'[10]Input ONNA'!$B$196:$L$245</definedName>
    <definedName name="ONNAQ403" localSheetId="1">'[9]Input ONNA'!$B$306:$N$337</definedName>
    <definedName name="ONNAQ403">'[10]Input ONNA'!$B$408:$L$457</definedName>
    <definedName name="ONNAQ404" localSheetId="1">'[9]Input ONNA'!$B$518:$N$557</definedName>
    <definedName name="ONNAQ404">'[10]Input ONNA'!$B$623:$L$672</definedName>
    <definedName name="ONNAQ405" localSheetId="1">'[9]Input ONNA'!$B$814:$J$855</definedName>
    <definedName name="ONNAQ405">'[10]Input ONNA'!$B$814:$L$855</definedName>
    <definedName name="ONNAQ406" localSheetId="1">'[9]Input ONNA'!$B$995:$J$1035</definedName>
    <definedName name="ONNAQ406">'[10]Input ONNA'!$B$995:$L$1035</definedName>
    <definedName name="ONNAQ407" localSheetId="1">'[9]Input ONNA'!$B$1175:$J$1215</definedName>
    <definedName name="ONNAQ407">'[10]Input ONNA'!$B$1175:$L$1215</definedName>
    <definedName name="ONNAQ408" localSheetId="1">'[9]Input ONNA'!$B$1355:$J$1395</definedName>
    <definedName name="ONNAQ408">'[10]Input ONNA'!$B$1355:$L$1395</definedName>
    <definedName name="ONNAQ409">'[10]Input ONNA'!$B$1535:$L$1575</definedName>
    <definedName name="ONNAQ410">'[10]Input ONNA'!$B$1715:$L$1755</definedName>
    <definedName name="Other" localSheetId="14">[1]NA!#REF!</definedName>
    <definedName name="Other" localSheetId="12">[1]NA!#REF!</definedName>
    <definedName name="Other" localSheetId="11">[1]NA!#REF!</definedName>
    <definedName name="Other" localSheetId="16">[1]NA!#REF!</definedName>
    <definedName name="Other" localSheetId="15">[1]NA!#REF!</definedName>
    <definedName name="Other" localSheetId="7">[1]NA!#REF!</definedName>
    <definedName name="Other" localSheetId="6">[1]NA!#REF!</definedName>
    <definedName name="Other" localSheetId="5">[1]NA!#REF!</definedName>
    <definedName name="Other" localSheetId="9">[1]NA!#REF!</definedName>
    <definedName name="Other" localSheetId="8">[1]NA!#REF!</definedName>
    <definedName name="Other" localSheetId="18">[1]NA!#REF!</definedName>
    <definedName name="Other" localSheetId="0">[2]NA!#REF!</definedName>
    <definedName name="Other" localSheetId="17">[1]NA!#REF!</definedName>
    <definedName name="Other" localSheetId="1">[1]NA!#REF!</definedName>
    <definedName name="Other">[2]NA!#REF!</definedName>
    <definedName name="para1">[8]Parameters!$C$10:$J$14</definedName>
    <definedName name="Peru">[7]Peru!$L$5:$V$115</definedName>
    <definedName name="Poland">[7]Poland!$L$5:$V$114</definedName>
    <definedName name="Ports_1" localSheetId="14">#REF!</definedName>
    <definedName name="Ports_1" localSheetId="12">#REF!</definedName>
    <definedName name="Ports_1" localSheetId="11">#REF!</definedName>
    <definedName name="Ports_1" localSheetId="16">#REF!</definedName>
    <definedName name="Ports_1" localSheetId="15">#REF!</definedName>
    <definedName name="Ports_1" localSheetId="7">#REF!</definedName>
    <definedName name="Ports_1" localSheetId="6">#REF!</definedName>
    <definedName name="Ports_1" localSheetId="5">#REF!</definedName>
    <definedName name="Ports_1" localSheetId="9">#REF!</definedName>
    <definedName name="Ports_1" localSheetId="8">#REF!</definedName>
    <definedName name="Ports_1" localSheetId="18">#REF!</definedName>
    <definedName name="Ports_1" localSheetId="0">#REF!</definedName>
    <definedName name="Ports_1" localSheetId="17">#REF!</definedName>
    <definedName name="Ports_1" localSheetId="1">#REF!</definedName>
    <definedName name="Ports_1">#REF!</definedName>
    <definedName name="Ports_10" localSheetId="14">#REF!</definedName>
    <definedName name="Ports_10" localSheetId="16">#REF!</definedName>
    <definedName name="Ports_10" localSheetId="15">#REF!</definedName>
    <definedName name="Ports_10" localSheetId="18">#REF!</definedName>
    <definedName name="Ports_10" localSheetId="17">#REF!</definedName>
    <definedName name="Ports_10">#REF!</definedName>
    <definedName name="Ports_2" localSheetId="14">#REF!</definedName>
    <definedName name="Ports_2" localSheetId="12">#REF!</definedName>
    <definedName name="Ports_2" localSheetId="11">#REF!</definedName>
    <definedName name="Ports_2" localSheetId="16">#REF!</definedName>
    <definedName name="Ports_2" localSheetId="15">#REF!</definedName>
    <definedName name="Ports_2" localSheetId="7">#REF!</definedName>
    <definedName name="Ports_2" localSheetId="6">#REF!</definedName>
    <definedName name="Ports_2" localSheetId="5">#REF!</definedName>
    <definedName name="Ports_2" localSheetId="9">#REF!</definedName>
    <definedName name="Ports_2" localSheetId="8">#REF!</definedName>
    <definedName name="Ports_2" localSheetId="18">#REF!</definedName>
    <definedName name="Ports_2" localSheetId="17">#REF!</definedName>
    <definedName name="Ports_2" localSheetId="1">#REF!</definedName>
    <definedName name="Ports_2">#REF!</definedName>
    <definedName name="Ports_20" localSheetId="14">#REF!</definedName>
    <definedName name="Ports_20" localSheetId="16">#REF!</definedName>
    <definedName name="Ports_20" localSheetId="15">#REF!</definedName>
    <definedName name="Ports_20" localSheetId="18">#REF!</definedName>
    <definedName name="Ports_20" localSheetId="17">#REF!</definedName>
    <definedName name="Ports_20">#REF!</definedName>
    <definedName name="Ports_3" localSheetId="14">#REF!</definedName>
    <definedName name="Ports_3" localSheetId="12">#REF!</definedName>
    <definedName name="Ports_3" localSheetId="11">#REF!</definedName>
    <definedName name="Ports_3" localSheetId="16">#REF!</definedName>
    <definedName name="Ports_3" localSheetId="15">#REF!</definedName>
    <definedName name="Ports_3" localSheetId="7">#REF!</definedName>
    <definedName name="Ports_3" localSheetId="6">#REF!</definedName>
    <definedName name="Ports_3" localSheetId="5">#REF!</definedName>
    <definedName name="Ports_3" localSheetId="9">#REF!</definedName>
    <definedName name="Ports_3" localSheetId="8">#REF!</definedName>
    <definedName name="Ports_3" localSheetId="18">#REF!</definedName>
    <definedName name="Ports_3" localSheetId="17">#REF!</definedName>
    <definedName name="Ports_3" localSheetId="1">#REF!</definedName>
    <definedName name="Ports_3">#REF!</definedName>
    <definedName name="Ports_4" localSheetId="14">#REF!</definedName>
    <definedName name="Ports_4" localSheetId="12">#REF!</definedName>
    <definedName name="Ports_4" localSheetId="11">#REF!</definedName>
    <definedName name="Ports_4" localSheetId="16">#REF!</definedName>
    <definedName name="Ports_4" localSheetId="15">#REF!</definedName>
    <definedName name="Ports_4" localSheetId="7">#REF!</definedName>
    <definedName name="Ports_4" localSheetId="6">#REF!</definedName>
    <definedName name="Ports_4" localSheetId="5">#REF!</definedName>
    <definedName name="Ports_4" localSheetId="9">#REF!</definedName>
    <definedName name="Ports_4" localSheetId="8">#REF!</definedName>
    <definedName name="Ports_4" localSheetId="18">#REF!</definedName>
    <definedName name="Ports_4" localSheetId="17">#REF!</definedName>
    <definedName name="Ports_4" localSheetId="1">#REF!</definedName>
    <definedName name="Ports_4">#REF!</definedName>
    <definedName name="_xlnm.Print_Area" localSheetId="14">'100G Actives'!$A$1:$N$319</definedName>
    <definedName name="_xlnm.Print_Area" localSheetId="12">'100G Client Interface Modules'!$A$1:$N$142</definedName>
    <definedName name="_xlnm.Print_Area" localSheetId="11">'100G DWDM Interface Modules'!$A$1:$O$70</definedName>
    <definedName name="_xlnm.Print_Area" localSheetId="16">'100G ICs'!$A$1:$O$148</definedName>
    <definedName name="_xlnm.Print_Area" localSheetId="15">'100G Passives'!$A$1:$N$150</definedName>
    <definedName name="_xlnm.Print_Area" localSheetId="10">'100G Summary'!$A$1:$P$423</definedName>
    <definedName name="_xlnm.Print_Area" localSheetId="7">'40G Actives'!$A$1:$N$317</definedName>
    <definedName name="_xlnm.Print_Area" localSheetId="6">'40G Client Interface Modules'!$A$1:$N$89</definedName>
    <definedName name="_xlnm.Print_Area" localSheetId="5">'40G DWDM Interface Modules'!$A$1:$O$68</definedName>
    <definedName name="_xlnm.Print_Area" localSheetId="9">'40G ICs'!$A$1:$O$161</definedName>
    <definedName name="_xlnm.Print_Area" localSheetId="8">'40G Passives'!$A$1:$N$187</definedName>
    <definedName name="_xlnm.Print_Area" localSheetId="4">'40G Summary'!$A$1:$O$442</definedName>
    <definedName name="_xlnm.Print_Area" localSheetId="18">Acronyms!$A$1:$E$88</definedName>
    <definedName name="_xlnm.Print_Area" localSheetId="2">Definitions!$A$1:$R$23</definedName>
    <definedName name="_xlnm.Print_Area" localSheetId="17">Methodology!$A$1:$G$111</definedName>
    <definedName name="_xlnm.Print_Area" localSheetId="1">Notes!$B$1:$D$20</definedName>
    <definedName name="_xlnm.Print_Area" localSheetId="3">Overview!$A$1:$M$405</definedName>
    <definedName name="ProductsCovered" localSheetId="14">'[1]Products Covered'!$B$1</definedName>
    <definedName name="ProductsCovered" localSheetId="12">'[1]Products Covered'!$B$1</definedName>
    <definedName name="ProductsCovered" localSheetId="11">'[1]Products Covered'!$B$1</definedName>
    <definedName name="ProductsCovered" localSheetId="16">'[1]Products Covered'!$B$1</definedName>
    <definedName name="ProductsCovered" localSheetId="15">'[1]Products Covered'!$B$1</definedName>
    <definedName name="ProductsCovered" localSheetId="7">'[1]Products Covered'!$B$1</definedName>
    <definedName name="ProductsCovered" localSheetId="6">'[1]Products Covered'!$B$1</definedName>
    <definedName name="ProductsCovered" localSheetId="5">'[1]Products Covered'!$B$1</definedName>
    <definedName name="ProductsCovered" localSheetId="9">'[1]Products Covered'!$B$1</definedName>
    <definedName name="ProductsCovered" localSheetId="8">'[1]Products Covered'!$B$1</definedName>
    <definedName name="ProductsCovered" localSheetId="18">'[1]Products Covered'!$B$1</definedName>
    <definedName name="ProductsCovered" localSheetId="17">'[1]Products Covered'!$B$1</definedName>
    <definedName name="ProductsCovered" localSheetId="1">'[1]Products Covered'!$B$1</definedName>
    <definedName name="ProductsCovered">'[2]Products Covered'!$B$1</definedName>
    <definedName name="Q1_02" localSheetId="1">'[9]Input ONAP'!$B$7:$J$55</definedName>
    <definedName name="Q1_02">'[10]Input ONAP'!$B$7:$J$59</definedName>
    <definedName name="Q1_03" localSheetId="1">'[9]Input ONAP'!$B$221:$J$268</definedName>
    <definedName name="Q1_03">'[10]Input ONAP'!$B$244:$J$298</definedName>
    <definedName name="Q2_02" localSheetId="1">[9]Global!$B$60:$J$107</definedName>
    <definedName name="Q2_02">[10]Global!$B$65:$J$117</definedName>
    <definedName name="Q2_03" localSheetId="1">[9]Global!$B$274:$J$321</definedName>
    <definedName name="Q2_03">[10]Global!$B$305:$J$358</definedName>
    <definedName name="Q3_02" localSheetId="1">'[9]Input ONAP'!$B$113:$J$160</definedName>
    <definedName name="Q3_02">'[10]Input ONAP'!$B$123:$J$175</definedName>
    <definedName name="Q3_03" localSheetId="1">'[9]Input ONAP'!$B$327:$J$374</definedName>
    <definedName name="Q3_03">'[10]Input ONAP'!$B$364:$J$418</definedName>
    <definedName name="Q4_02" localSheetId="1">'[9]Input ONAP'!$B$166:$J$213</definedName>
    <definedName name="Q4_02">'[10]Input ONAP'!$B$182:$J$235</definedName>
    <definedName name="Q4_03" localSheetId="1">'[9]Input ONAP'!$B$380:$J$427</definedName>
    <definedName name="Q4_03">'[10]Input ONAP'!$B$427:$J$480</definedName>
    <definedName name="Qatar">[7]Qatar!$L$4:$V$103</definedName>
    <definedName name="quarterlyresults" localSheetId="1">#REF!</definedName>
    <definedName name="quarterlyresults">'[14]Report data quarterly'!$O$10:$W$36</definedName>
    <definedName name="Redback" localSheetId="14">[1]NA!#REF!</definedName>
    <definedName name="Redback" localSheetId="12">[1]NA!#REF!</definedName>
    <definedName name="Redback" localSheetId="11">[1]NA!#REF!</definedName>
    <definedName name="Redback" localSheetId="16">[1]NA!#REF!</definedName>
    <definedName name="Redback" localSheetId="15">[1]NA!#REF!</definedName>
    <definedName name="Redback" localSheetId="7">[1]NA!#REF!</definedName>
    <definedName name="Redback" localSheetId="6">[1]NA!#REF!</definedName>
    <definedName name="Redback" localSheetId="5">[1]NA!#REF!</definedName>
    <definedName name="Redback" localSheetId="9">[1]NA!#REF!</definedName>
    <definedName name="Redback" localSheetId="8">[1]NA!#REF!</definedName>
    <definedName name="Redback" localSheetId="18">[1]NA!#REF!</definedName>
    <definedName name="Redback" localSheetId="0">[2]NA!#REF!</definedName>
    <definedName name="Redback" localSheetId="17">[1]NA!#REF!</definedName>
    <definedName name="Redback" localSheetId="1">[1]NA!#REF!</definedName>
    <definedName name="Redback">[2]NA!#REF!</definedName>
    <definedName name="Regions">[11]Tables!$E$3:$G$162</definedName>
    <definedName name="Revenues" localSheetId="14">'[1] Global'!$B$5</definedName>
    <definedName name="Revenues" localSheetId="12">'[1] Global'!$B$5</definedName>
    <definedName name="Revenues" localSheetId="11">'[1] Global'!$B$5</definedName>
    <definedName name="Revenues" localSheetId="16">'[1] Global'!$B$5</definedName>
    <definedName name="Revenues" localSheetId="15">'[1] Global'!$B$5</definedName>
    <definedName name="Revenues" localSheetId="7">'[1] Global'!$B$5</definedName>
    <definedName name="Revenues" localSheetId="6">'[1] Global'!$B$5</definedName>
    <definedName name="Revenues" localSheetId="5">'[1] Global'!$B$5</definedName>
    <definedName name="Revenues" localSheetId="9">'[1] Global'!$B$5</definedName>
    <definedName name="Revenues" localSheetId="8">'[1] Global'!$B$5</definedName>
    <definedName name="Revenues" localSheetId="18">'[1] Global'!$B$5</definedName>
    <definedName name="Revenues" localSheetId="17">'[1] Global'!$B$5</definedName>
    <definedName name="Revenues" localSheetId="1">'[1] Global'!$B$5</definedName>
    <definedName name="Revenues">'[2] Global'!$B$5</definedName>
    <definedName name="Revenues_1" localSheetId="14">#REF!</definedName>
    <definedName name="Revenues_1" localSheetId="12">#REF!</definedName>
    <definedName name="Revenues_1" localSheetId="11">#REF!</definedName>
    <definedName name="Revenues_1" localSheetId="16">#REF!</definedName>
    <definedName name="Revenues_1" localSheetId="15">#REF!</definedName>
    <definedName name="Revenues_1" localSheetId="7">#REF!</definedName>
    <definedName name="Revenues_1" localSheetId="6">#REF!</definedName>
    <definedName name="Revenues_1" localSheetId="5">#REF!</definedName>
    <definedName name="Revenues_1" localSheetId="9">#REF!</definedName>
    <definedName name="Revenues_1" localSheetId="8">#REF!</definedName>
    <definedName name="Revenues_1" localSheetId="18">#REF!</definedName>
    <definedName name="Revenues_1" localSheetId="0">#REF!</definedName>
    <definedName name="Revenues_1" localSheetId="17">#REF!</definedName>
    <definedName name="Revenues_1" localSheetId="1">#REF!</definedName>
    <definedName name="Revenues_1">#REF!</definedName>
    <definedName name="Revenues_2" localSheetId="14">#REF!</definedName>
    <definedName name="Revenues_2" localSheetId="12">#REF!</definedName>
    <definedName name="Revenues_2" localSheetId="11">#REF!</definedName>
    <definedName name="Revenues_2" localSheetId="16">#REF!</definedName>
    <definedName name="Revenues_2" localSheetId="15">#REF!</definedName>
    <definedName name="Revenues_2" localSheetId="7">#REF!</definedName>
    <definedName name="Revenues_2" localSheetId="6">#REF!</definedName>
    <definedName name="Revenues_2" localSheetId="5">#REF!</definedName>
    <definedName name="Revenues_2" localSheetId="9">#REF!</definedName>
    <definedName name="Revenues_2" localSheetId="8">#REF!</definedName>
    <definedName name="Revenues_2" localSheetId="18">#REF!</definedName>
    <definedName name="Revenues_2" localSheetId="17">#REF!</definedName>
    <definedName name="Revenues_2" localSheetId="1">#REF!</definedName>
    <definedName name="Revenues_2">#REF!</definedName>
    <definedName name="Revenues_20" localSheetId="14">#REF!</definedName>
    <definedName name="Revenues_20" localSheetId="16">#REF!</definedName>
    <definedName name="Revenues_20" localSheetId="15">#REF!</definedName>
    <definedName name="Revenues_20" localSheetId="18">#REF!</definedName>
    <definedName name="Revenues_20" localSheetId="17">#REF!</definedName>
    <definedName name="Revenues_20">#REF!</definedName>
    <definedName name="REvenues_3" localSheetId="14">#REF!</definedName>
    <definedName name="REvenues_3" localSheetId="12">#REF!</definedName>
    <definedName name="REvenues_3" localSheetId="11">#REF!</definedName>
    <definedName name="REvenues_3" localSheetId="16">#REF!</definedName>
    <definedName name="REvenues_3" localSheetId="15">#REF!</definedName>
    <definedName name="REvenues_3" localSheetId="7">#REF!</definedName>
    <definedName name="REvenues_3" localSheetId="6">#REF!</definedName>
    <definedName name="REvenues_3" localSheetId="5">#REF!</definedName>
    <definedName name="REvenues_3" localSheetId="9">#REF!</definedName>
    <definedName name="REvenues_3" localSheetId="8">#REF!</definedName>
    <definedName name="REvenues_3" localSheetId="18">#REF!</definedName>
    <definedName name="REvenues_3" localSheetId="17">#REF!</definedName>
    <definedName name="REvenues_3" localSheetId="1">#REF!</definedName>
    <definedName name="REvenues_3">#REF!</definedName>
    <definedName name="Revenues_30" localSheetId="14">#REF!</definedName>
    <definedName name="Revenues_30" localSheetId="16">#REF!</definedName>
    <definedName name="Revenues_30" localSheetId="15">#REF!</definedName>
    <definedName name="Revenues_30" localSheetId="18">#REF!</definedName>
    <definedName name="Revenues_30" localSheetId="17">#REF!</definedName>
    <definedName name="Revenues_30">#REF!</definedName>
    <definedName name="Revenues_4" localSheetId="14">#REF!</definedName>
    <definedName name="Revenues_4" localSheetId="12">#REF!</definedName>
    <definedName name="Revenues_4" localSheetId="11">#REF!</definedName>
    <definedName name="Revenues_4" localSheetId="16">#REF!</definedName>
    <definedName name="Revenues_4" localSheetId="15">#REF!</definedName>
    <definedName name="Revenues_4" localSheetId="7">#REF!</definedName>
    <definedName name="Revenues_4" localSheetId="6">#REF!</definedName>
    <definedName name="Revenues_4" localSheetId="5">#REF!</definedName>
    <definedName name="Revenues_4" localSheetId="9">#REF!</definedName>
    <definedName name="Revenues_4" localSheetId="8">#REF!</definedName>
    <definedName name="Revenues_4" localSheetId="18">#REF!</definedName>
    <definedName name="Revenues_4" localSheetId="17">#REF!</definedName>
    <definedName name="Revenues_4" localSheetId="1">#REF!</definedName>
    <definedName name="Revenues_4">#REF!</definedName>
    <definedName name="Revenues_40" localSheetId="14">#REF!</definedName>
    <definedName name="Revenues_40" localSheetId="16">#REF!</definedName>
    <definedName name="Revenues_40" localSheetId="15">#REF!</definedName>
    <definedName name="Revenues_40" localSheetId="18">#REF!</definedName>
    <definedName name="Revenues_40" localSheetId="17">#REF!</definedName>
    <definedName name="Revenues_40">#REF!</definedName>
    <definedName name="Revenues_50" localSheetId="14">#REF!</definedName>
    <definedName name="Revenues_50" localSheetId="16">#REF!</definedName>
    <definedName name="Revenues_50" localSheetId="15">#REF!</definedName>
    <definedName name="Revenues_50" localSheetId="18">#REF!</definedName>
    <definedName name="Revenues_50" localSheetId="17">#REF!</definedName>
    <definedName name="Revenues_50">#REF!</definedName>
    <definedName name="RollingTotal_All" localSheetId="14">'[1]Rolling 4Q'!$B$6:$V$26</definedName>
    <definedName name="RollingTotal_All" localSheetId="12">'[1]Rolling 4Q'!$B$6:$V$26</definedName>
    <definedName name="RollingTotal_All" localSheetId="11">'[1]Rolling 4Q'!$B$6:$V$26</definedName>
    <definedName name="RollingTotal_All" localSheetId="16">'[1]Rolling 4Q'!$B$6:$V$26</definedName>
    <definedName name="RollingTotal_All" localSheetId="15">'[1]Rolling 4Q'!$B$6:$V$26</definedName>
    <definedName name="RollingTotal_All" localSheetId="7">'[1]Rolling 4Q'!$B$6:$V$26</definedName>
    <definedName name="RollingTotal_All" localSheetId="6">'[1]Rolling 4Q'!$B$6:$V$26</definedName>
    <definedName name="RollingTotal_All" localSheetId="5">'[1]Rolling 4Q'!$B$6:$V$26</definedName>
    <definedName name="RollingTotal_All" localSheetId="9">'[1]Rolling 4Q'!$B$6:$V$26</definedName>
    <definedName name="RollingTotal_All" localSheetId="8">'[1]Rolling 4Q'!$B$6:$V$26</definedName>
    <definedName name="RollingTotal_All" localSheetId="18">'[1]Rolling 4Q'!$B$6:$V$26</definedName>
    <definedName name="RollingTotal_All" localSheetId="17">'[1]Rolling 4Q'!$B$6:$V$26</definedName>
    <definedName name="RollingTotal_All" localSheetId="1">'[1]Rolling 4Q'!$B$6:$V$26</definedName>
    <definedName name="RollingTotal_All">'[2]Rolling 4Q'!$B$6:$V$26</definedName>
    <definedName name="RollingTotal_CoreIP" localSheetId="14">'[1]Rolling 4Q'!$B$33:$V$53</definedName>
    <definedName name="RollingTotal_CoreIP" localSheetId="12">'[1]Rolling 4Q'!$B$33:$V$53</definedName>
    <definedName name="RollingTotal_CoreIP" localSheetId="11">'[1]Rolling 4Q'!$B$33:$V$53</definedName>
    <definedName name="RollingTotal_CoreIP" localSheetId="16">'[1]Rolling 4Q'!$B$33:$V$53</definedName>
    <definedName name="RollingTotal_CoreIP" localSheetId="15">'[1]Rolling 4Q'!$B$33:$V$53</definedName>
    <definedName name="RollingTotal_CoreIP" localSheetId="7">'[1]Rolling 4Q'!$B$33:$V$53</definedName>
    <definedName name="RollingTotal_CoreIP" localSheetId="6">'[1]Rolling 4Q'!$B$33:$V$53</definedName>
    <definedName name="RollingTotal_CoreIP" localSheetId="5">'[1]Rolling 4Q'!$B$33:$V$53</definedName>
    <definedName name="RollingTotal_CoreIP" localSheetId="9">'[1]Rolling 4Q'!$B$33:$V$53</definedName>
    <definedName name="RollingTotal_CoreIP" localSheetId="8">'[1]Rolling 4Q'!$B$33:$V$53</definedName>
    <definedName name="RollingTotal_CoreIP" localSheetId="18">'[1]Rolling 4Q'!$B$33:$V$53</definedName>
    <definedName name="RollingTotal_CoreIP" localSheetId="17">'[1]Rolling 4Q'!$B$33:$V$53</definedName>
    <definedName name="RollingTotal_CoreIP" localSheetId="1">'[1]Rolling 4Q'!$B$33:$V$53</definedName>
    <definedName name="RollingTotal_CoreIP">'[2]Rolling 4Q'!$B$33:$V$53</definedName>
    <definedName name="RollingTotal_EdgeIP" localSheetId="14">'[1]Rolling 4Q'!$B$60:$V$80</definedName>
    <definedName name="RollingTotal_EdgeIP" localSheetId="12">'[1]Rolling 4Q'!$B$60:$V$80</definedName>
    <definedName name="RollingTotal_EdgeIP" localSheetId="11">'[1]Rolling 4Q'!$B$60:$V$80</definedName>
    <definedName name="RollingTotal_EdgeIP" localSheetId="16">'[1]Rolling 4Q'!$B$60:$V$80</definedName>
    <definedName name="RollingTotal_EdgeIP" localSheetId="15">'[1]Rolling 4Q'!$B$60:$V$80</definedName>
    <definedName name="RollingTotal_EdgeIP" localSheetId="7">'[1]Rolling 4Q'!$B$60:$V$80</definedName>
    <definedName name="RollingTotal_EdgeIP" localSheetId="6">'[1]Rolling 4Q'!$B$60:$V$80</definedName>
    <definedName name="RollingTotal_EdgeIP" localSheetId="5">'[1]Rolling 4Q'!$B$60:$V$80</definedName>
    <definedName name="RollingTotal_EdgeIP" localSheetId="9">'[1]Rolling 4Q'!$B$60:$V$80</definedName>
    <definedName name="RollingTotal_EdgeIP" localSheetId="8">'[1]Rolling 4Q'!$B$60:$V$80</definedName>
    <definedName name="RollingTotal_EdgeIP" localSheetId="18">'[1]Rolling 4Q'!$B$60:$V$80</definedName>
    <definedName name="RollingTotal_EdgeIP" localSheetId="17">'[1]Rolling 4Q'!$B$60:$V$80</definedName>
    <definedName name="RollingTotal_EdgeIP" localSheetId="1">'[1]Rolling 4Q'!$B$60:$V$80</definedName>
    <definedName name="RollingTotal_EdgeIP">'[2]Rolling 4Q'!$B$60:$V$80</definedName>
    <definedName name="RollingTotal_EMSS" localSheetId="14">'[1]Rolling 4Q'!$B$114:$V$134</definedName>
    <definedName name="RollingTotal_EMSS" localSheetId="12">'[1]Rolling 4Q'!$B$114:$V$134</definedName>
    <definedName name="RollingTotal_EMSS" localSheetId="11">'[1]Rolling 4Q'!$B$114:$V$134</definedName>
    <definedName name="RollingTotal_EMSS" localSheetId="16">'[1]Rolling 4Q'!$B$114:$V$134</definedName>
    <definedName name="RollingTotal_EMSS" localSheetId="15">'[1]Rolling 4Q'!$B$114:$V$134</definedName>
    <definedName name="RollingTotal_EMSS" localSheetId="7">'[1]Rolling 4Q'!$B$114:$V$134</definedName>
    <definedName name="RollingTotal_EMSS" localSheetId="6">'[1]Rolling 4Q'!$B$114:$V$134</definedName>
    <definedName name="RollingTotal_EMSS" localSheetId="5">'[1]Rolling 4Q'!$B$114:$V$134</definedName>
    <definedName name="RollingTotal_EMSS" localSheetId="9">'[1]Rolling 4Q'!$B$114:$V$134</definedName>
    <definedName name="RollingTotal_EMSS" localSheetId="8">'[1]Rolling 4Q'!$B$114:$V$134</definedName>
    <definedName name="RollingTotal_EMSS" localSheetId="18">'[1]Rolling 4Q'!$B$114:$V$134</definedName>
    <definedName name="RollingTotal_EMSS" localSheetId="17">'[1]Rolling 4Q'!$B$114:$V$134</definedName>
    <definedName name="RollingTotal_EMSS" localSheetId="1">'[1]Rolling 4Q'!$B$114:$V$134</definedName>
    <definedName name="RollingTotal_EMSS">'[2]Rolling 4Q'!$B$114:$V$134</definedName>
    <definedName name="RollingTotal_ESS" localSheetId="14">'[1]Rolling 4Q'!$B$87:$V$107</definedName>
    <definedName name="RollingTotal_ESS" localSheetId="12">'[1]Rolling 4Q'!$B$87:$V$107</definedName>
    <definedName name="RollingTotal_ESS" localSheetId="11">'[1]Rolling 4Q'!$B$87:$V$107</definedName>
    <definedName name="RollingTotal_ESS" localSheetId="16">'[1]Rolling 4Q'!$B$87:$V$107</definedName>
    <definedName name="RollingTotal_ESS" localSheetId="15">'[1]Rolling 4Q'!$B$87:$V$107</definedName>
    <definedName name="RollingTotal_ESS" localSheetId="7">'[1]Rolling 4Q'!$B$87:$V$107</definedName>
    <definedName name="RollingTotal_ESS" localSheetId="6">'[1]Rolling 4Q'!$B$87:$V$107</definedName>
    <definedName name="RollingTotal_ESS" localSheetId="5">'[1]Rolling 4Q'!$B$87:$V$107</definedName>
    <definedName name="RollingTotal_ESS" localSheetId="9">'[1]Rolling 4Q'!$B$87:$V$107</definedName>
    <definedName name="RollingTotal_ESS" localSheetId="8">'[1]Rolling 4Q'!$B$87:$V$107</definedName>
    <definedName name="RollingTotal_ESS" localSheetId="18">'[1]Rolling 4Q'!$B$87:$V$107</definedName>
    <definedName name="RollingTotal_ESS" localSheetId="17">'[1]Rolling 4Q'!$B$87:$V$107</definedName>
    <definedName name="RollingTotal_ESS" localSheetId="1">'[1]Rolling 4Q'!$B$87:$V$107</definedName>
    <definedName name="RollingTotal_ESS">'[2]Rolling 4Q'!$B$87:$V$107</definedName>
    <definedName name="RollingTotal_EthernetTransport" localSheetId="14">'[1]Rolling 4Q'!$B$195:$V$215</definedName>
    <definedName name="RollingTotal_EthernetTransport" localSheetId="12">'[1]Rolling 4Q'!$B$195:$V$215</definedName>
    <definedName name="RollingTotal_EthernetTransport" localSheetId="11">'[1]Rolling 4Q'!$B$195:$V$215</definedName>
    <definedName name="RollingTotal_EthernetTransport" localSheetId="16">'[1]Rolling 4Q'!$B$195:$V$215</definedName>
    <definedName name="RollingTotal_EthernetTransport" localSheetId="15">'[1]Rolling 4Q'!$B$195:$V$215</definedName>
    <definedName name="RollingTotal_EthernetTransport" localSheetId="7">'[1]Rolling 4Q'!$B$195:$V$215</definedName>
    <definedName name="RollingTotal_EthernetTransport" localSheetId="6">'[1]Rolling 4Q'!$B$195:$V$215</definedName>
    <definedName name="RollingTotal_EthernetTransport" localSheetId="5">'[1]Rolling 4Q'!$B$195:$V$215</definedName>
    <definedName name="RollingTotal_EthernetTransport" localSheetId="9">'[1]Rolling 4Q'!$B$195:$V$215</definedName>
    <definedName name="RollingTotal_EthernetTransport" localSheetId="8">'[1]Rolling 4Q'!$B$195:$V$215</definedName>
    <definedName name="RollingTotal_EthernetTransport" localSheetId="18">'[1]Rolling 4Q'!$B$195:$V$215</definedName>
    <definedName name="RollingTotal_EthernetTransport" localSheetId="17">'[1]Rolling 4Q'!$B$195:$V$215</definedName>
    <definedName name="RollingTotal_EthernetTransport" localSheetId="1">'[1]Rolling 4Q'!$B$195:$V$215</definedName>
    <definedName name="RollingTotal_EthernetTransport">'[2]Rolling 4Q'!$B$195:$V$215</definedName>
    <definedName name="RollingTotal_IPTransport" localSheetId="14">'[1]Rolling 4Q'!$B$168:$V$188</definedName>
    <definedName name="RollingTotal_IPTransport" localSheetId="12">'[1]Rolling 4Q'!$B$168:$V$188</definedName>
    <definedName name="RollingTotal_IPTransport" localSheetId="11">'[1]Rolling 4Q'!$B$168:$V$188</definedName>
    <definedName name="RollingTotal_IPTransport" localSheetId="16">'[1]Rolling 4Q'!$B$168:$V$188</definedName>
    <definedName name="RollingTotal_IPTransport" localSheetId="15">'[1]Rolling 4Q'!$B$168:$V$188</definedName>
    <definedName name="RollingTotal_IPTransport" localSheetId="7">'[1]Rolling 4Q'!$B$168:$V$188</definedName>
    <definedName name="RollingTotal_IPTransport" localSheetId="6">'[1]Rolling 4Q'!$B$168:$V$188</definedName>
    <definedName name="RollingTotal_IPTransport" localSheetId="5">'[1]Rolling 4Q'!$B$168:$V$188</definedName>
    <definedName name="RollingTotal_IPTransport" localSheetId="9">'[1]Rolling 4Q'!$B$168:$V$188</definedName>
    <definedName name="RollingTotal_IPTransport" localSheetId="8">'[1]Rolling 4Q'!$B$168:$V$188</definedName>
    <definedName name="RollingTotal_IPTransport" localSheetId="18">'[1]Rolling 4Q'!$B$168:$V$188</definedName>
    <definedName name="RollingTotal_IPTransport" localSheetId="17">'[1]Rolling 4Q'!$B$168:$V$188</definedName>
    <definedName name="RollingTotal_IPTransport" localSheetId="1">'[1]Rolling 4Q'!$B$168:$V$188</definedName>
    <definedName name="RollingTotal_IPTransport">'[2]Rolling 4Q'!$B$168:$V$188</definedName>
    <definedName name="RollingTotal_Legacy" localSheetId="14">'[1]Rolling 4Q'!$B$222:$V$242</definedName>
    <definedName name="RollingTotal_Legacy" localSheetId="12">'[1]Rolling 4Q'!$B$222:$V$242</definedName>
    <definedName name="RollingTotal_Legacy" localSheetId="11">'[1]Rolling 4Q'!$B$222:$V$242</definedName>
    <definedName name="RollingTotal_Legacy" localSheetId="16">'[1]Rolling 4Q'!$B$222:$V$242</definedName>
    <definedName name="RollingTotal_Legacy" localSheetId="15">'[1]Rolling 4Q'!$B$222:$V$242</definedName>
    <definedName name="RollingTotal_Legacy" localSheetId="7">'[1]Rolling 4Q'!$B$222:$V$242</definedName>
    <definedName name="RollingTotal_Legacy" localSheetId="6">'[1]Rolling 4Q'!$B$222:$V$242</definedName>
    <definedName name="RollingTotal_Legacy" localSheetId="5">'[1]Rolling 4Q'!$B$222:$V$242</definedName>
    <definedName name="RollingTotal_Legacy" localSheetId="9">'[1]Rolling 4Q'!$B$222:$V$242</definedName>
    <definedName name="RollingTotal_Legacy" localSheetId="8">'[1]Rolling 4Q'!$B$222:$V$242</definedName>
    <definedName name="RollingTotal_Legacy" localSheetId="18">'[1]Rolling 4Q'!$B$222:$V$242</definedName>
    <definedName name="RollingTotal_Legacy" localSheetId="17">'[1]Rolling 4Q'!$B$222:$V$242</definedName>
    <definedName name="RollingTotal_Legacy" localSheetId="1">'[1]Rolling 4Q'!$B$222:$V$242</definedName>
    <definedName name="RollingTotal_Legacy">'[2]Rolling 4Q'!$B$222:$V$242</definedName>
    <definedName name="RollingTotal_TotalIP" localSheetId="14">'[1]Rolling 4Q'!$B$141:$V$161</definedName>
    <definedName name="RollingTotal_TotalIP" localSheetId="12">'[1]Rolling 4Q'!$B$141:$V$161</definedName>
    <definedName name="RollingTotal_TotalIP" localSheetId="11">'[1]Rolling 4Q'!$B$141:$V$161</definedName>
    <definedName name="RollingTotal_TotalIP" localSheetId="16">'[1]Rolling 4Q'!$B$141:$V$161</definedName>
    <definedName name="RollingTotal_TotalIP" localSheetId="15">'[1]Rolling 4Q'!$B$141:$V$161</definedName>
    <definedName name="RollingTotal_TotalIP" localSheetId="7">'[1]Rolling 4Q'!$B$141:$V$161</definedName>
    <definedName name="RollingTotal_TotalIP" localSheetId="6">'[1]Rolling 4Q'!$B$141:$V$161</definedName>
    <definedName name="RollingTotal_TotalIP" localSheetId="5">'[1]Rolling 4Q'!$B$141:$V$161</definedName>
    <definedName name="RollingTotal_TotalIP" localSheetId="9">'[1]Rolling 4Q'!$B$141:$V$161</definedName>
    <definedName name="RollingTotal_TotalIP" localSheetId="8">'[1]Rolling 4Q'!$B$141:$V$161</definedName>
    <definedName name="RollingTotal_TotalIP" localSheetId="18">'[1]Rolling 4Q'!$B$141:$V$161</definedName>
    <definedName name="RollingTotal_TotalIP" localSheetId="17">'[1]Rolling 4Q'!$B$141:$V$161</definedName>
    <definedName name="RollingTotal_TotalIP" localSheetId="1">'[1]Rolling 4Q'!$B$141:$V$161</definedName>
    <definedName name="RollingTotal_TotalIP">'[2]Rolling 4Q'!$B$141:$V$161</definedName>
    <definedName name="Romania">[7]Romania!$L$1:$V$116</definedName>
    <definedName name="ROW1Q02">'[10]Input CALA'!$B$7:$J$59</definedName>
    <definedName name="ROW1Q03">'[10]Input CALA'!$B$218:$J$255</definedName>
    <definedName name="ROW2Q02">'[10]Input CALA'!$B$64:$J$117</definedName>
    <definedName name="ROW2Q03">'[10]Input CALA'!$B$259:$J$296</definedName>
    <definedName name="ROW3Q02">'[10]Input CALA'!$B$89:$J$174</definedName>
    <definedName name="ROW3Q03">'[10]Input CALA'!$B$300:$J$337</definedName>
    <definedName name="ROW4Q02">'[10]Input CALA'!$B$178:$J$214</definedName>
    <definedName name="ROW4Q03">'[10]Input CALA'!$B$342:$J$378</definedName>
    <definedName name="ROWQ102">'[10]Input CALA'!$B$7:$K$59</definedName>
    <definedName name="Russia">[7]Russia!$L$4:$V$114</definedName>
    <definedName name="Saudi_Arabia">'[7]Saudi Arabia'!$L$4:$V$106</definedName>
    <definedName name="SCA_1">[4]SCA!$B$6:$Z$29</definedName>
    <definedName name="SCA_2">[4]SCA!$AB$6:$AZ$29</definedName>
    <definedName name="SCA_3">[4]SCA!$BB$6:$BZ$29</definedName>
    <definedName name="SCA_4">[4]SCA!$CB$6:$CZ$27</definedName>
    <definedName name="SCA_Agg_Rank">[4]SCA!$CB$36:$CZ$57</definedName>
    <definedName name="SCA_Agg_Roll">'[4]Rolling 4Q'!$CP$36:$DK$59</definedName>
    <definedName name="SCA_Agg_Share">[4]SCA!$BB$36:$BZ$58</definedName>
    <definedName name="SCA_BBWDM_Rank">[4]SCA!$CB$126:$CZ$147</definedName>
    <definedName name="SCA_BBWDM_Roll">'[4]Rolling 4Q'!$CP$126:$DK$149</definedName>
    <definedName name="SCA_BBWDM_Share">[4]SCA!$BB$126:$BZ$148</definedName>
    <definedName name="SCA_BWM_Rank">[4]SCA!$CB$66:$CZ$87</definedName>
    <definedName name="SCA_BWM_Roll">'[4]Rolling 4Q'!$CP$66:$DK$89</definedName>
    <definedName name="SCA_BWM_Share">[4]SCA!$BB$66:$BZ$88</definedName>
    <definedName name="SCA_Metro_Rank">[4]SCA!$CB$96:$CZ$117</definedName>
    <definedName name="SCA_Metro_Roll">'[4]Rolling 4Q'!$CP$96:$DK$119</definedName>
    <definedName name="SCA_Metro_Share">[4]SCA!$BB$96:$BZ$118</definedName>
    <definedName name="Share" localSheetId="14">'[1] Global'!$AA$5</definedName>
    <definedName name="Share" localSheetId="12">'[1] Global'!$AA$5</definedName>
    <definedName name="Share" localSheetId="11">'[1] Global'!$AA$5</definedName>
    <definedName name="Share" localSheetId="16">'[1] Global'!$AA$5</definedName>
    <definedName name="Share" localSheetId="15">'[1] Global'!$AA$5</definedName>
    <definedName name="Share" localSheetId="7">'[1] Global'!$AA$5</definedName>
    <definedName name="Share" localSheetId="6">'[1] Global'!$AA$5</definedName>
    <definedName name="Share" localSheetId="5">'[1] Global'!$AA$5</definedName>
    <definedName name="Share" localSheetId="9">'[1] Global'!$AA$5</definedName>
    <definedName name="Share" localSheetId="8">'[1] Global'!$AA$5</definedName>
    <definedName name="Share" localSheetId="18">'[1] Global'!$AA$5</definedName>
    <definedName name="Share" localSheetId="17">'[1] Global'!$AA$5</definedName>
    <definedName name="Share" localSheetId="1">'[1] Global'!$AA$5</definedName>
    <definedName name="Share">'[2] Global'!$AA$5</definedName>
    <definedName name="Sharerank" localSheetId="14">'[1] Global'!#REF!</definedName>
    <definedName name="Sharerank" localSheetId="12">'[1] Global'!#REF!</definedName>
    <definedName name="Sharerank" localSheetId="11">'[1] Global'!#REF!</definedName>
    <definedName name="Sharerank" localSheetId="16">'[1] Global'!#REF!</definedName>
    <definedName name="Sharerank" localSheetId="15">'[1] Global'!#REF!</definedName>
    <definedName name="Sharerank" localSheetId="7">'[1] Global'!#REF!</definedName>
    <definedName name="Sharerank" localSheetId="6">'[1] Global'!#REF!</definedName>
    <definedName name="Sharerank" localSheetId="5">'[1] Global'!#REF!</definedName>
    <definedName name="Sharerank" localSheetId="9">'[1] Global'!#REF!</definedName>
    <definedName name="Sharerank" localSheetId="8">'[1] Global'!#REF!</definedName>
    <definedName name="Sharerank" localSheetId="18">'[1] Global'!#REF!</definedName>
    <definedName name="Sharerank" localSheetId="0">'[2] Global'!#REF!</definedName>
    <definedName name="Sharerank" localSheetId="17">'[1] Global'!#REF!</definedName>
    <definedName name="Sharerank" localSheetId="1">'[1] Global'!#REF!</definedName>
    <definedName name="Sharerank">'[2] Global'!#REF!</definedName>
    <definedName name="Singapore">[7]Singapore!$L$2:$U$113</definedName>
    <definedName name="South_Africa">'[7]South Africa'!$L$4:$V$114</definedName>
    <definedName name="Spain">[7]Spain!$L$1:$U$112</definedName>
    <definedName name="SplitbySizes">[15]SplitbySizes!$A$4:$AE$60</definedName>
    <definedName name="SuSSR1" localSheetId="14">'[1] Global'!$B$87:$V$107</definedName>
    <definedName name="SuSSR1" localSheetId="12">'[1] Global'!$B$87:$V$107</definedName>
    <definedName name="SuSSR1" localSheetId="11">'[1] Global'!$B$87:$V$107</definedName>
    <definedName name="SuSSR1" localSheetId="16">'[1] Global'!$B$87:$V$107</definedName>
    <definedName name="SuSSR1" localSheetId="15">'[1] Global'!$B$87:$V$107</definedName>
    <definedName name="SuSSR1" localSheetId="7">'[1] Global'!$B$87:$V$107</definedName>
    <definedName name="SuSSR1" localSheetId="6">'[1] Global'!$B$87:$V$107</definedName>
    <definedName name="SuSSR1" localSheetId="5">'[1] Global'!$B$87:$V$107</definedName>
    <definedName name="SuSSR1" localSheetId="9">'[1] Global'!$B$87:$V$107</definedName>
    <definedName name="SuSSR1" localSheetId="8">'[1] Global'!$B$87:$V$107</definedName>
    <definedName name="SuSSR1" localSheetId="18">'[1] Global'!$B$87:$V$107</definedName>
    <definedName name="SuSSR1" localSheetId="17">'[1] Global'!$B$87:$V$107</definedName>
    <definedName name="SuSSR1" localSheetId="1">'[1] Global'!$B$87:$V$107</definedName>
    <definedName name="SuSSR1">'[2] Global'!$B$87:$V$107</definedName>
    <definedName name="SuSSR2" localSheetId="14">'[1] Global'!$Y$87:$AS$107</definedName>
    <definedName name="SuSSR2" localSheetId="12">'[1] Global'!$Y$87:$AS$107</definedName>
    <definedName name="SuSSR2" localSheetId="11">'[1] Global'!$Y$87:$AS$107</definedName>
    <definedName name="SuSSR2" localSheetId="16">'[1] Global'!$Y$87:$AS$107</definedName>
    <definedName name="SuSSR2" localSheetId="15">'[1] Global'!$Y$87:$AS$107</definedName>
    <definedName name="SuSSR2" localSheetId="7">'[1] Global'!$Y$87:$AS$107</definedName>
    <definedName name="SuSSR2" localSheetId="6">'[1] Global'!$Y$87:$AS$107</definedName>
    <definedName name="SuSSR2" localSheetId="5">'[1] Global'!$Y$87:$AS$107</definedName>
    <definedName name="SuSSR2" localSheetId="9">'[1] Global'!$Y$87:$AS$107</definedName>
    <definedName name="SuSSR2" localSheetId="8">'[1] Global'!$Y$87:$AS$107</definedName>
    <definedName name="SuSSR2" localSheetId="18">'[1] Global'!$Y$87:$AS$107</definedName>
    <definedName name="SuSSR2" localSheetId="17">'[1] Global'!$Y$87:$AS$107</definedName>
    <definedName name="SuSSR2" localSheetId="1">'[1] Global'!$Y$87:$AS$107</definedName>
    <definedName name="SuSSR2">'[2] Global'!$Y$87:$AS$107</definedName>
    <definedName name="SuSSR3" localSheetId="14">'[1] Global'!$AU$87:$BO$107</definedName>
    <definedName name="SuSSR3" localSheetId="12">'[1] Global'!$AU$87:$BO$107</definedName>
    <definedName name="SuSSR3" localSheetId="11">'[1] Global'!$AU$87:$BO$107</definedName>
    <definedName name="SuSSR3" localSheetId="16">'[1] Global'!$AU$87:$BO$107</definedName>
    <definedName name="SuSSR3" localSheetId="15">'[1] Global'!$AU$87:$BO$107</definedName>
    <definedName name="SuSSR3" localSheetId="7">'[1] Global'!$AU$87:$BO$107</definedName>
    <definedName name="SuSSR3" localSheetId="6">'[1] Global'!$AU$87:$BO$107</definedName>
    <definedName name="SuSSR3" localSheetId="5">'[1] Global'!$AU$87:$BO$107</definedName>
    <definedName name="SuSSR3" localSheetId="9">'[1] Global'!$AU$87:$BO$107</definedName>
    <definedName name="SuSSR3" localSheetId="8">'[1] Global'!$AU$87:$BO$107</definedName>
    <definedName name="SuSSR3" localSheetId="18">'[1] Global'!$AU$87:$BO$107</definedName>
    <definedName name="SuSSR3" localSheetId="17">'[1] Global'!$AU$87:$BO$107</definedName>
    <definedName name="SuSSR3" localSheetId="1">'[1] Global'!$AU$87:$BO$107</definedName>
    <definedName name="SuSSR3">'[2] Global'!$AU$87:$BO$107</definedName>
    <definedName name="SuSSR4" localSheetId="14">'[1] Global'!$BR$87:$CL$107</definedName>
    <definedName name="SuSSR4" localSheetId="12">'[1] Global'!$BR$87:$CL$107</definedName>
    <definedName name="SuSSR4" localSheetId="11">'[1] Global'!$BR$87:$CL$107</definedName>
    <definedName name="SuSSR4" localSheetId="16">'[1] Global'!$BR$87:$CL$107</definedName>
    <definedName name="SuSSR4" localSheetId="15">'[1] Global'!$BR$87:$CL$107</definedName>
    <definedName name="SuSSR4" localSheetId="7">'[1] Global'!$BR$87:$CL$107</definedName>
    <definedName name="SuSSR4" localSheetId="6">'[1] Global'!$BR$87:$CL$107</definedName>
    <definedName name="SuSSR4" localSheetId="5">'[1] Global'!$BR$87:$CL$107</definedName>
    <definedName name="SuSSR4" localSheetId="9">'[1] Global'!$BR$87:$CL$107</definedName>
    <definedName name="SuSSR4" localSheetId="8">'[1] Global'!$BR$87:$CL$107</definedName>
    <definedName name="SuSSR4" localSheetId="18">'[1] Global'!$BR$87:$CL$107</definedName>
    <definedName name="SuSSR4" localSheetId="17">'[1] Global'!$BR$87:$CL$107</definedName>
    <definedName name="SuSSR4" localSheetId="1">'[1] Global'!$BR$87:$CL$107</definedName>
    <definedName name="SuSSR4">'[2] Global'!$BR$87:$CL$107</definedName>
    <definedName name="Sweden">[7]Sweden!$M$4:$W$113</definedName>
    <definedName name="Table1" localSheetId="14">'[4]Global report data'!#REF!</definedName>
    <definedName name="Table1" localSheetId="16">'[4]Global report data'!#REF!</definedName>
    <definedName name="Table1" localSheetId="15">'[4]Global report data'!#REF!</definedName>
    <definedName name="Table1" localSheetId="18">'[4]Global report data'!#REF!</definedName>
    <definedName name="Table1" localSheetId="0">'[4]Global report data'!#REF!</definedName>
    <definedName name="Table1" localSheetId="17">'[4]Global report data'!#REF!</definedName>
    <definedName name="Table1">'[4]Global report data'!#REF!</definedName>
    <definedName name="TableCategoryHostedIP" localSheetId="14">#REF!</definedName>
    <definedName name="TableCategoryHostedIP" localSheetId="16">#REF!</definedName>
    <definedName name="TableCategoryHostedIP" localSheetId="15">#REF!</definedName>
    <definedName name="TableCategoryHostedIP" localSheetId="18">#REF!</definedName>
    <definedName name="TableCategoryHostedIP" localSheetId="0">#REF!</definedName>
    <definedName name="TableCategoryHostedIP" localSheetId="17">#REF!</definedName>
    <definedName name="TableCategoryHostedIP">#REF!</definedName>
    <definedName name="TableCategoryIPCentrex" localSheetId="14">#REF!</definedName>
    <definedName name="TableCategoryIPCentrex" localSheetId="16">#REF!</definedName>
    <definedName name="TableCategoryIPCentrex" localSheetId="15">#REF!</definedName>
    <definedName name="TableCategoryIPCentrex" localSheetId="18">#REF!</definedName>
    <definedName name="TableCategoryIPCentrex" localSheetId="17">#REF!</definedName>
    <definedName name="TableCategoryIPCentrex">#REF!</definedName>
    <definedName name="TableCategoryIPSEC" localSheetId="14">#REF!</definedName>
    <definedName name="TableCategoryIPSEC" localSheetId="16">#REF!</definedName>
    <definedName name="TableCategoryIPSEC" localSheetId="15">#REF!</definedName>
    <definedName name="TableCategoryIPSEC" localSheetId="18">#REF!</definedName>
    <definedName name="TableCategoryIPSEC" localSheetId="17">#REF!</definedName>
    <definedName name="TableCategoryIPSEC">#REF!</definedName>
    <definedName name="TableCategoryManagedIP" localSheetId="14">#REF!</definedName>
    <definedName name="TableCategoryManagedIP" localSheetId="16">#REF!</definedName>
    <definedName name="TableCategoryManagedIP" localSheetId="15">#REF!</definedName>
    <definedName name="TableCategoryManagedIP" localSheetId="18">#REF!</definedName>
    <definedName name="TableCategoryManagedIP" localSheetId="17">#REF!</definedName>
    <definedName name="TableCategoryManagedIP">#REF!</definedName>
    <definedName name="TableCategoryMetroE" localSheetId="14">#REF!</definedName>
    <definedName name="TableCategoryMetroE" localSheetId="16">#REF!</definedName>
    <definedName name="TableCategoryMetroE" localSheetId="15">#REF!</definedName>
    <definedName name="TableCategoryMetroE" localSheetId="18">#REF!</definedName>
    <definedName name="TableCategoryMetroE" localSheetId="17">#REF!</definedName>
    <definedName name="TableCategoryMetroE">#REF!</definedName>
    <definedName name="TableCategoryMetroOptical" localSheetId="14">#REF!</definedName>
    <definedName name="TableCategoryMetroOptical" localSheetId="16">#REF!</definedName>
    <definedName name="TableCategoryMetroOptical" localSheetId="15">#REF!</definedName>
    <definedName name="TableCategoryMetroOptical" localSheetId="18">#REF!</definedName>
    <definedName name="TableCategoryMetroOptical" localSheetId="17">#REF!</definedName>
    <definedName name="TableCategoryMetroOptical">#REF!</definedName>
    <definedName name="TableCategoryMPLS" localSheetId="14">#REF!</definedName>
    <definedName name="TableCategoryMPLS" localSheetId="16">#REF!</definedName>
    <definedName name="TableCategoryMPLS" localSheetId="15">#REF!</definedName>
    <definedName name="TableCategoryMPLS" localSheetId="18">#REF!</definedName>
    <definedName name="TableCategoryMPLS" localSheetId="17">#REF!</definedName>
    <definedName name="TableCategoryMPLS">#REF!</definedName>
    <definedName name="TableD1" localSheetId="14">'[16]Report Scope'!#REF!</definedName>
    <definedName name="TableD1" localSheetId="16">'[16]Report Scope'!#REF!</definedName>
    <definedName name="TableD1" localSheetId="15">'[16]Report Scope'!#REF!</definedName>
    <definedName name="TableD1" localSheetId="18">'[16]Report Scope'!#REF!</definedName>
    <definedName name="TableD1" localSheetId="17">'[16]Report Scope'!#REF!</definedName>
    <definedName name="TableD1">'[16]Report Scope'!#REF!</definedName>
    <definedName name="Taiwan">[7]Taiwan!$L$4:$V$113</definedName>
    <definedName name="Thailand">[7]Thailand!$L$4:$V$114</definedName>
    <definedName name="Total" localSheetId="14">[1]NA!#REF!</definedName>
    <definedName name="Total" localSheetId="12">[1]NA!#REF!</definedName>
    <definedName name="Total" localSheetId="11">[1]NA!#REF!</definedName>
    <definedName name="Total" localSheetId="16">[1]NA!#REF!</definedName>
    <definedName name="Total" localSheetId="15">[1]NA!#REF!</definedName>
    <definedName name="Total" localSheetId="7">[1]NA!#REF!</definedName>
    <definedName name="Total" localSheetId="6">[1]NA!#REF!</definedName>
    <definedName name="Total" localSheetId="5">[1]NA!#REF!</definedName>
    <definedName name="Total" localSheetId="9">[1]NA!#REF!</definedName>
    <definedName name="Total" localSheetId="8">[1]NA!#REF!</definedName>
    <definedName name="Total" localSheetId="18">[1]NA!#REF!</definedName>
    <definedName name="Total" localSheetId="0">[2]NA!#REF!</definedName>
    <definedName name="Total" localSheetId="17">[1]NA!#REF!</definedName>
    <definedName name="Total" localSheetId="1">[1]NA!#REF!</definedName>
    <definedName name="Total">[2]NA!#REF!</definedName>
    <definedName name="Total1" localSheetId="14">'[1] Global'!$B$6:$V$26</definedName>
    <definedName name="Total1" localSheetId="12">'[1] Global'!$B$6:$V$26</definedName>
    <definedName name="Total1" localSheetId="11">'[1] Global'!$B$6:$V$26</definedName>
    <definedName name="Total1" localSheetId="16">'[1] Global'!$B$6:$V$26</definedName>
    <definedName name="Total1" localSheetId="15">'[1] Global'!$B$6:$V$26</definedName>
    <definedName name="Total1" localSheetId="7">'[1] Global'!$B$6:$V$26</definedName>
    <definedName name="Total1" localSheetId="6">'[1] Global'!$B$6:$V$26</definedName>
    <definedName name="Total1" localSheetId="5">'[1] Global'!$B$6:$V$26</definedName>
    <definedName name="Total1" localSheetId="9">'[1] Global'!$B$6:$V$26</definedName>
    <definedName name="Total1" localSheetId="8">'[1] Global'!$B$6:$V$26</definedName>
    <definedName name="Total1" localSheetId="18">'[1] Global'!$B$6:$V$26</definedName>
    <definedName name="Total1" localSheetId="17">'[1] Global'!$B$6:$V$26</definedName>
    <definedName name="Total1" localSheetId="1">'[1] Global'!$B$6:$V$26</definedName>
    <definedName name="Total1">'[2] Global'!$B$6:$V$26</definedName>
    <definedName name="Total2" localSheetId="14">'[1] Global'!$Y$6:$AS$26</definedName>
    <definedName name="Total2" localSheetId="12">'[1] Global'!$Y$6:$AS$26</definedName>
    <definedName name="Total2" localSheetId="11">'[1] Global'!$Y$6:$AS$26</definedName>
    <definedName name="Total2" localSheetId="16">'[1] Global'!$Y$6:$AS$26</definedName>
    <definedName name="Total2" localSheetId="15">'[1] Global'!$Y$6:$AS$26</definedName>
    <definedName name="Total2" localSheetId="7">'[1] Global'!$Y$6:$AS$26</definedName>
    <definedName name="Total2" localSheetId="6">'[1] Global'!$Y$6:$AS$26</definedName>
    <definedName name="Total2" localSheetId="5">'[1] Global'!$Y$6:$AS$26</definedName>
    <definedName name="Total2" localSheetId="9">'[1] Global'!$Y$6:$AS$26</definedName>
    <definedName name="Total2" localSheetId="8">'[1] Global'!$Y$6:$AS$26</definedName>
    <definedName name="Total2" localSheetId="18">'[1] Global'!$Y$6:$AS$26</definedName>
    <definedName name="Total2" localSheetId="17">'[1] Global'!$Y$6:$AS$26</definedName>
    <definedName name="Total2" localSheetId="1">'[1] Global'!$Y$6:$AS$26</definedName>
    <definedName name="Total2">'[2] Global'!$Y$6:$AS$26</definedName>
    <definedName name="Total3" localSheetId="14">'[1] Global'!$AU$6:$BO$26</definedName>
    <definedName name="Total3" localSheetId="12">'[1] Global'!$AU$6:$BO$26</definedName>
    <definedName name="Total3" localSheetId="11">'[1] Global'!$AU$6:$BO$26</definedName>
    <definedName name="Total3" localSheetId="16">'[1] Global'!$AU$6:$BO$26</definedName>
    <definedName name="Total3" localSheetId="15">'[1] Global'!$AU$6:$BO$26</definedName>
    <definedName name="Total3" localSheetId="7">'[1] Global'!$AU$6:$BO$26</definedName>
    <definedName name="Total3" localSheetId="6">'[1] Global'!$AU$6:$BO$26</definedName>
    <definedName name="Total3" localSheetId="5">'[1] Global'!$AU$6:$BO$26</definedName>
    <definedName name="Total3" localSheetId="9">'[1] Global'!$AU$6:$BO$26</definedName>
    <definedName name="Total3" localSheetId="8">'[1] Global'!$AU$6:$BO$26</definedName>
    <definedName name="Total3" localSheetId="18">'[1] Global'!$AU$6:$BO$26</definedName>
    <definedName name="Total3" localSheetId="17">'[1] Global'!$AU$6:$BO$26</definedName>
    <definedName name="Total3" localSheetId="1">'[1] Global'!$AU$6:$BO$26</definedName>
    <definedName name="Total3">'[2] Global'!$AU$6:$BO$26</definedName>
    <definedName name="Total4" localSheetId="14">'[1] Global'!$BR$6:$CL$26</definedName>
    <definedName name="Total4" localSheetId="12">'[1] Global'!$BR$6:$CL$26</definedName>
    <definedName name="Total4" localSheetId="11">'[1] Global'!$BR$6:$CL$26</definedName>
    <definedName name="Total4" localSheetId="16">'[1] Global'!$BR$6:$CL$26</definedName>
    <definedName name="Total4" localSheetId="15">'[1] Global'!$BR$6:$CL$26</definedName>
    <definedName name="Total4" localSheetId="7">'[1] Global'!$BR$6:$CL$26</definedName>
    <definedName name="Total4" localSheetId="6">'[1] Global'!$BR$6:$CL$26</definedName>
    <definedName name="Total4" localSheetId="5">'[1] Global'!$BR$6:$CL$26</definedName>
    <definedName name="Total4" localSheetId="9">'[1] Global'!$BR$6:$CL$26</definedName>
    <definedName name="Total4" localSheetId="8">'[1] Global'!$BR$6:$CL$26</definedName>
    <definedName name="Total4" localSheetId="18">'[1] Global'!$BR$6:$CL$26</definedName>
    <definedName name="Total4" localSheetId="17">'[1] Global'!$BR$6:$CL$26</definedName>
    <definedName name="Total4" localSheetId="1">'[1] Global'!$BR$6:$CL$26</definedName>
    <definedName name="Total4">'[2] Global'!$BR$6:$CL$26</definedName>
    <definedName name="Turkey">[7]Turkey!$L$2:$U$113</definedName>
    <definedName name="UAE">[7]UAE!$L$1:$V$109</definedName>
    <definedName name="UK">[7]UK!$L$2:$U$113</definedName>
    <definedName name="USA">[7]USA!$L$2:$V$114</definedName>
    <definedName name="Venezuela">[7]Venezuela!$L$1:$V$117</definedName>
    <definedName name="World">'[3]#REF'!$B$8:$AN$41</definedName>
  </definedNames>
  <calcPr calcId="125725"/>
</workbook>
</file>

<file path=xl/calcChain.xml><?xml version="1.0" encoding="utf-8"?>
<calcChain xmlns="http://schemas.openxmlformats.org/spreadsheetml/2006/main">
  <c r="F30" i="47"/>
  <c r="F29"/>
  <c r="H30"/>
  <c r="I30"/>
  <c r="J30"/>
  <c r="K30"/>
  <c r="H29"/>
  <c r="I29"/>
  <c r="J29"/>
  <c r="K29"/>
  <c r="G29"/>
  <c r="G30"/>
  <c r="G28"/>
  <c r="H28"/>
  <c r="I28"/>
  <c r="J28"/>
  <c r="K28"/>
  <c r="F28"/>
  <c r="E30"/>
  <c r="D30"/>
  <c r="C30"/>
  <c r="L29"/>
  <c r="E29"/>
  <c r="D29"/>
  <c r="C29"/>
  <c r="L28"/>
  <c r="E28"/>
  <c r="D28"/>
  <c r="C28"/>
  <c r="L23"/>
  <c r="L22"/>
  <c r="J23"/>
  <c r="J24"/>
  <c r="J22"/>
  <c r="L24"/>
  <c r="L18"/>
  <c r="L19"/>
  <c r="L17"/>
  <c r="L3"/>
  <c r="L4"/>
  <c r="L2"/>
  <c r="D19"/>
  <c r="E19"/>
  <c r="F19"/>
  <c r="G19"/>
  <c r="H19"/>
  <c r="I19"/>
  <c r="J19"/>
  <c r="K19"/>
  <c r="C19"/>
  <c r="D18"/>
  <c r="E18"/>
  <c r="F18"/>
  <c r="G18"/>
  <c r="H18"/>
  <c r="I18"/>
  <c r="J18"/>
  <c r="K18"/>
  <c r="C18"/>
  <c r="L13"/>
  <c r="L14"/>
  <c r="L12"/>
  <c r="L7"/>
  <c r="L8"/>
  <c r="L9"/>
  <c r="J14"/>
  <c r="J13"/>
  <c r="J12"/>
  <c r="D17"/>
  <c r="E17"/>
  <c r="F17"/>
  <c r="G17"/>
  <c r="H17"/>
  <c r="I17"/>
  <c r="J17"/>
  <c r="K17"/>
  <c r="C17"/>
  <c r="D4"/>
  <c r="E4"/>
  <c r="F4"/>
  <c r="G4"/>
  <c r="H4"/>
  <c r="I4"/>
  <c r="J4"/>
  <c r="J9" s="1"/>
  <c r="K4"/>
  <c r="C4"/>
  <c r="D3"/>
  <c r="E3"/>
  <c r="F3"/>
  <c r="G3"/>
  <c r="H3"/>
  <c r="I3"/>
  <c r="J3"/>
  <c r="J8" s="1"/>
  <c r="K3"/>
  <c r="C3"/>
  <c r="D2"/>
  <c r="E2"/>
  <c r="F2"/>
  <c r="G2"/>
  <c r="H2"/>
  <c r="I2"/>
  <c r="J2"/>
  <c r="J7" s="1"/>
  <c r="K2"/>
  <c r="C2"/>
  <c r="E20" i="38"/>
  <c r="E17"/>
  <c r="E181"/>
  <c r="L30" i="47" l="1"/>
  <c r="H38" i="38"/>
  <c r="M64" i="31" l="1"/>
  <c r="G63"/>
  <c r="G62"/>
  <c r="M61"/>
  <c r="G61"/>
  <c r="M65"/>
  <c r="G56"/>
  <c r="H81" i="30" s="1"/>
  <c r="M38" i="32"/>
  <c r="M50"/>
  <c r="G60"/>
  <c r="G38"/>
  <c r="N36"/>
  <c r="H225" i="30"/>
  <c r="M306" i="37"/>
  <c r="G316"/>
  <c r="M315"/>
  <c r="G315"/>
  <c r="M312"/>
  <c r="G312"/>
  <c r="M311"/>
  <c r="G311"/>
  <c r="M308"/>
  <c r="G308"/>
  <c r="M307"/>
  <c r="G307"/>
  <c r="G303"/>
  <c r="M302"/>
  <c r="G302"/>
  <c r="G299"/>
  <c r="M298"/>
  <c r="G298"/>
  <c r="M297"/>
  <c r="G297"/>
  <c r="M296"/>
  <c r="M295"/>
  <c r="G295"/>
  <c r="M292"/>
  <c r="G292"/>
  <c r="G291"/>
  <c r="M290"/>
  <c r="M289"/>
  <c r="G289"/>
  <c r="M288"/>
  <c r="G288"/>
  <c r="G285"/>
  <c r="M284"/>
  <c r="G284"/>
  <c r="G283"/>
  <c r="M282"/>
  <c r="G282"/>
  <c r="M279"/>
  <c r="G279"/>
  <c r="M278"/>
  <c r="G277"/>
  <c r="M274"/>
  <c r="G274"/>
  <c r="M273"/>
  <c r="M272"/>
  <c r="G272"/>
  <c r="G245"/>
  <c r="M92"/>
  <c r="M185" i="34"/>
  <c r="G182"/>
  <c r="M181"/>
  <c r="G181"/>
  <c r="M178"/>
  <c r="M177"/>
  <c r="G174"/>
  <c r="M173"/>
  <c r="G173"/>
  <c r="M172"/>
  <c r="G172"/>
  <c r="M169"/>
  <c r="G169"/>
  <c r="G168"/>
  <c r="M167"/>
  <c r="G167"/>
  <c r="M164"/>
  <c r="M163"/>
  <c r="G163"/>
  <c r="G51"/>
  <c r="N137" i="33"/>
  <c r="N136"/>
  <c r="N135"/>
  <c r="N134"/>
  <c r="N131"/>
  <c r="N130"/>
  <c r="N129"/>
  <c r="N128"/>
  <c r="N125"/>
  <c r="N124"/>
  <c r="N123"/>
  <c r="N120"/>
  <c r="N119"/>
  <c r="N116"/>
  <c r="N115"/>
  <c r="M86"/>
  <c r="M87"/>
  <c r="M88"/>
  <c r="M89"/>
  <c r="M81"/>
  <c r="M83"/>
  <c r="M75"/>
  <c r="M76"/>
  <c r="M77"/>
  <c r="M72"/>
  <c r="M67"/>
  <c r="M68"/>
  <c r="G104"/>
  <c r="G86"/>
  <c r="G87"/>
  <c r="G89"/>
  <c r="G80"/>
  <c r="G81"/>
  <c r="G82"/>
  <c r="G83"/>
  <c r="G75"/>
  <c r="G76"/>
  <c r="G77"/>
  <c r="G71"/>
  <c r="G67"/>
  <c r="G68"/>
  <c r="H67" i="36"/>
  <c r="N66"/>
  <c r="H66"/>
  <c r="N64"/>
  <c r="N63"/>
  <c r="H63"/>
  <c r="M93" i="38"/>
  <c r="M94"/>
  <c r="G93"/>
  <c r="G94"/>
  <c r="G73"/>
  <c r="M89"/>
  <c r="M91"/>
  <c r="M80"/>
  <c r="G89"/>
  <c r="G91"/>
  <c r="G80"/>
  <c r="G83"/>
  <c r="G318" i="40"/>
  <c r="G317"/>
  <c r="M314"/>
  <c r="M313"/>
  <c r="G313"/>
  <c r="G310"/>
  <c r="M309"/>
  <c r="G309"/>
  <c r="M308"/>
  <c r="M307"/>
  <c r="G307"/>
  <c r="G306"/>
  <c r="M303"/>
  <c r="G303"/>
  <c r="M302"/>
  <c r="M299"/>
  <c r="G299"/>
  <c r="G298"/>
  <c r="M297"/>
  <c r="G297"/>
  <c r="M294"/>
  <c r="M293"/>
  <c r="G293"/>
  <c r="G292"/>
  <c r="M291"/>
  <c r="M290"/>
  <c r="M289"/>
  <c r="G289"/>
  <c r="G286"/>
  <c r="M285"/>
  <c r="G285"/>
  <c r="M284"/>
  <c r="M283"/>
  <c r="G283"/>
  <c r="G282"/>
  <c r="M281"/>
  <c r="G281"/>
  <c r="M278"/>
  <c r="M277"/>
  <c r="G277"/>
  <c r="G276"/>
  <c r="M275"/>
  <c r="G275"/>
  <c r="M274"/>
  <c r="M273"/>
  <c r="G273"/>
  <c r="G148" i="41"/>
  <c r="M145"/>
  <c r="M142"/>
  <c r="G142"/>
  <c r="M141"/>
  <c r="G141"/>
  <c r="G139"/>
  <c r="M138"/>
  <c r="G138"/>
  <c r="M136"/>
  <c r="G136"/>
  <c r="G135"/>
  <c r="G133"/>
  <c r="M132"/>
  <c r="G132"/>
  <c r="G101" i="39"/>
  <c r="G102"/>
  <c r="N225" i="30"/>
  <c r="M99" i="38"/>
  <c r="M101"/>
  <c r="M102"/>
  <c r="M104"/>
  <c r="M73"/>
  <c r="M83"/>
  <c r="M60" i="32"/>
  <c r="H56" i="31"/>
  <c r="I81" i="30" s="1"/>
  <c r="F56" i="31"/>
  <c r="G81" i="30" s="1"/>
  <c r="E56" i="31"/>
  <c r="F81" i="30" s="1"/>
  <c r="E101" i="39"/>
  <c r="F101"/>
  <c r="F102"/>
  <c r="J32" i="38"/>
  <c r="J179" s="1"/>
  <c r="F32"/>
  <c r="F179" s="1"/>
  <c r="E32"/>
  <c r="E179" s="1"/>
  <c r="L89" i="33"/>
  <c r="K89"/>
  <c r="J89"/>
  <c r="I89"/>
  <c r="H89"/>
  <c r="F89"/>
  <c r="E89"/>
  <c r="L88"/>
  <c r="K88"/>
  <c r="J88"/>
  <c r="I88"/>
  <c r="H88"/>
  <c r="F88"/>
  <c r="E88"/>
  <c r="L87"/>
  <c r="K87"/>
  <c r="J87"/>
  <c r="I87"/>
  <c r="H87"/>
  <c r="F87"/>
  <c r="E87"/>
  <c r="L86"/>
  <c r="K86"/>
  <c r="J86"/>
  <c r="I86"/>
  <c r="H86"/>
  <c r="F86"/>
  <c r="E86"/>
  <c r="L83"/>
  <c r="L10" s="1"/>
  <c r="M439" i="30" s="1"/>
  <c r="K83" i="33"/>
  <c r="J83"/>
  <c r="I83"/>
  <c r="H83"/>
  <c r="F83"/>
  <c r="E83"/>
  <c r="L82"/>
  <c r="K82"/>
  <c r="J82"/>
  <c r="I82"/>
  <c r="H82"/>
  <c r="F82"/>
  <c r="E82"/>
  <c r="L81"/>
  <c r="K81"/>
  <c r="J81"/>
  <c r="I81"/>
  <c r="H81"/>
  <c r="F81"/>
  <c r="E81"/>
  <c r="L80"/>
  <c r="K80"/>
  <c r="J80"/>
  <c r="I80"/>
  <c r="H80"/>
  <c r="F80"/>
  <c r="E80"/>
  <c r="L77"/>
  <c r="K77"/>
  <c r="J77"/>
  <c r="I77"/>
  <c r="H77"/>
  <c r="F77"/>
  <c r="E77"/>
  <c r="L76"/>
  <c r="K76"/>
  <c r="J76"/>
  <c r="I76"/>
  <c r="H76"/>
  <c r="F76"/>
  <c r="E76"/>
  <c r="L75"/>
  <c r="K75"/>
  <c r="J75"/>
  <c r="I75"/>
  <c r="H75"/>
  <c r="F75"/>
  <c r="E75"/>
  <c r="L72"/>
  <c r="K72"/>
  <c r="J72"/>
  <c r="I72"/>
  <c r="H72"/>
  <c r="F72"/>
  <c r="E72"/>
  <c r="L71"/>
  <c r="K71"/>
  <c r="J71"/>
  <c r="I71"/>
  <c r="H71"/>
  <c r="F71"/>
  <c r="E71"/>
  <c r="L68"/>
  <c r="K68"/>
  <c r="J68"/>
  <c r="I68"/>
  <c r="H68"/>
  <c r="F68"/>
  <c r="E68"/>
  <c r="L67"/>
  <c r="K67"/>
  <c r="J67"/>
  <c r="I67"/>
  <c r="H67"/>
  <c r="F67"/>
  <c r="E67"/>
  <c r="L142" i="41"/>
  <c r="K142"/>
  <c r="H142"/>
  <c r="E142"/>
  <c r="L141"/>
  <c r="K141"/>
  <c r="I141"/>
  <c r="H141"/>
  <c r="F141"/>
  <c r="L139"/>
  <c r="K139"/>
  <c r="J139"/>
  <c r="I139"/>
  <c r="H139"/>
  <c r="E139"/>
  <c r="L138"/>
  <c r="K138"/>
  <c r="J138"/>
  <c r="I138"/>
  <c r="F138"/>
  <c r="E138"/>
  <c r="L136"/>
  <c r="K136"/>
  <c r="J136"/>
  <c r="H136"/>
  <c r="E136"/>
  <c r="K135"/>
  <c r="J135"/>
  <c r="I135"/>
  <c r="H135"/>
  <c r="F135"/>
  <c r="L133"/>
  <c r="K133"/>
  <c r="J133"/>
  <c r="I133"/>
  <c r="H133"/>
  <c r="F133"/>
  <c r="E133"/>
  <c r="L132"/>
  <c r="K132"/>
  <c r="I132"/>
  <c r="F132"/>
  <c r="L310" i="40"/>
  <c r="K310"/>
  <c r="J310"/>
  <c r="I310"/>
  <c r="H310"/>
  <c r="F310"/>
  <c r="E310"/>
  <c r="L309"/>
  <c r="K309"/>
  <c r="J309"/>
  <c r="H309"/>
  <c r="F309"/>
  <c r="E309"/>
  <c r="L308"/>
  <c r="K308"/>
  <c r="J308"/>
  <c r="I308"/>
  <c r="H308"/>
  <c r="F308"/>
  <c r="E308"/>
  <c r="L303"/>
  <c r="K303"/>
  <c r="J303"/>
  <c r="I303"/>
  <c r="H303"/>
  <c r="E303"/>
  <c r="L302"/>
  <c r="K302"/>
  <c r="J302"/>
  <c r="I302"/>
  <c r="H302"/>
  <c r="F302"/>
  <c r="E302"/>
  <c r="K299"/>
  <c r="I299"/>
  <c r="F299"/>
  <c r="E299"/>
  <c r="L298"/>
  <c r="K298"/>
  <c r="J298"/>
  <c r="I298"/>
  <c r="H298"/>
  <c r="F298"/>
  <c r="E298"/>
  <c r="L297"/>
  <c r="K297"/>
  <c r="J297"/>
  <c r="I297"/>
  <c r="E297"/>
  <c r="L294"/>
  <c r="J294"/>
  <c r="H294"/>
  <c r="F294"/>
  <c r="E294"/>
  <c r="L293"/>
  <c r="K293"/>
  <c r="I293"/>
  <c r="F293"/>
  <c r="E293"/>
  <c r="L292"/>
  <c r="K292"/>
  <c r="J292"/>
  <c r="I292"/>
  <c r="H292"/>
  <c r="F292"/>
  <c r="E292"/>
  <c r="L291"/>
  <c r="J291"/>
  <c r="I291"/>
  <c r="F291"/>
  <c r="L290"/>
  <c r="K290"/>
  <c r="J290"/>
  <c r="I290"/>
  <c r="H290"/>
  <c r="F290"/>
  <c r="L289"/>
  <c r="K289"/>
  <c r="J289"/>
  <c r="I289"/>
  <c r="H289"/>
  <c r="F289"/>
  <c r="L286"/>
  <c r="J286"/>
  <c r="H286"/>
  <c r="F286"/>
  <c r="E286"/>
  <c r="K285"/>
  <c r="I285"/>
  <c r="H285"/>
  <c r="E285"/>
  <c r="L284"/>
  <c r="H284"/>
  <c r="K283"/>
  <c r="J283"/>
  <c r="H283"/>
  <c r="F283"/>
  <c r="E283"/>
  <c r="K282"/>
  <c r="J282"/>
  <c r="I282"/>
  <c r="H282"/>
  <c r="E282"/>
  <c r="K281"/>
  <c r="J281"/>
  <c r="I281"/>
  <c r="H281"/>
  <c r="E281"/>
  <c r="L278"/>
  <c r="H278"/>
  <c r="F278"/>
  <c r="E278"/>
  <c r="L277"/>
  <c r="K277"/>
  <c r="F277"/>
  <c r="E277"/>
  <c r="L276"/>
  <c r="K276"/>
  <c r="J276"/>
  <c r="H276"/>
  <c r="E276"/>
  <c r="K275"/>
  <c r="J275"/>
  <c r="I275"/>
  <c r="F275"/>
  <c r="L274"/>
  <c r="K274"/>
  <c r="I274"/>
  <c r="H274"/>
  <c r="F274"/>
  <c r="L273"/>
  <c r="K273"/>
  <c r="H273"/>
  <c r="F273"/>
  <c r="E273"/>
  <c r="M67" i="36"/>
  <c r="L67"/>
  <c r="K67"/>
  <c r="J67"/>
  <c r="I67"/>
  <c r="G67"/>
  <c r="F67"/>
  <c r="L66"/>
  <c r="K66"/>
  <c r="J66"/>
  <c r="G66"/>
  <c r="F66"/>
  <c r="L64"/>
  <c r="K64"/>
  <c r="J64"/>
  <c r="G64"/>
  <c r="F64"/>
  <c r="M63"/>
  <c r="L63"/>
  <c r="K63"/>
  <c r="J63"/>
  <c r="I63"/>
  <c r="G63"/>
  <c r="F63"/>
  <c r="L308" i="37"/>
  <c r="K308"/>
  <c r="J308"/>
  <c r="I104"/>
  <c r="H308"/>
  <c r="F308"/>
  <c r="E308"/>
  <c r="L307"/>
  <c r="K307"/>
  <c r="J307"/>
  <c r="I307"/>
  <c r="H307"/>
  <c r="F307"/>
  <c r="E307"/>
  <c r="L306"/>
  <c r="K306"/>
  <c r="J306"/>
  <c r="I306"/>
  <c r="H306"/>
  <c r="F306"/>
  <c r="E306"/>
  <c r="L303"/>
  <c r="K303"/>
  <c r="J303"/>
  <c r="I303"/>
  <c r="H303"/>
  <c r="F303"/>
  <c r="E303"/>
  <c r="L302"/>
  <c r="K302"/>
  <c r="J302"/>
  <c r="I302"/>
  <c r="H302"/>
  <c r="F302"/>
  <c r="E302"/>
  <c r="L299"/>
  <c r="K299"/>
  <c r="J299"/>
  <c r="I299"/>
  <c r="F299"/>
  <c r="E299"/>
  <c r="L298"/>
  <c r="K298"/>
  <c r="J298"/>
  <c r="I298"/>
  <c r="H298"/>
  <c r="F298"/>
  <c r="E298"/>
  <c r="L297"/>
  <c r="J297"/>
  <c r="H297"/>
  <c r="E297"/>
  <c r="L296"/>
  <c r="K296"/>
  <c r="J296"/>
  <c r="I296"/>
  <c r="H296"/>
  <c r="F296"/>
  <c r="E296"/>
  <c r="K295"/>
  <c r="J295"/>
  <c r="I295"/>
  <c r="H295"/>
  <c r="F295"/>
  <c r="E295"/>
  <c r="L292"/>
  <c r="J292"/>
  <c r="I292"/>
  <c r="H292"/>
  <c r="F292"/>
  <c r="E292"/>
  <c r="L291"/>
  <c r="K291"/>
  <c r="J291"/>
  <c r="I291"/>
  <c r="H291"/>
  <c r="E291"/>
  <c r="L290"/>
  <c r="K290"/>
  <c r="I290"/>
  <c r="F290"/>
  <c r="K289"/>
  <c r="J289"/>
  <c r="H289"/>
  <c r="F289"/>
  <c r="E289"/>
  <c r="L288"/>
  <c r="J288"/>
  <c r="I288"/>
  <c r="F288"/>
  <c r="E288"/>
  <c r="L285"/>
  <c r="J285"/>
  <c r="I285"/>
  <c r="H285"/>
  <c r="F285"/>
  <c r="L284"/>
  <c r="K284"/>
  <c r="J284"/>
  <c r="F284"/>
  <c r="E284"/>
  <c r="J283"/>
  <c r="I283"/>
  <c r="H283"/>
  <c r="E283"/>
  <c r="L282"/>
  <c r="J282"/>
  <c r="I282"/>
  <c r="F282"/>
  <c r="E282"/>
  <c r="L279"/>
  <c r="J279"/>
  <c r="I279"/>
  <c r="H279"/>
  <c r="F279"/>
  <c r="E279"/>
  <c r="L278"/>
  <c r="K278"/>
  <c r="I278"/>
  <c r="H278"/>
  <c r="F278"/>
  <c r="E278"/>
  <c r="J277"/>
  <c r="I277"/>
  <c r="H277"/>
  <c r="F277"/>
  <c r="E277"/>
  <c r="L274"/>
  <c r="J274"/>
  <c r="I274"/>
  <c r="F274"/>
  <c r="E274"/>
  <c r="L273"/>
  <c r="K273"/>
  <c r="I273"/>
  <c r="H273"/>
  <c r="F273"/>
  <c r="E273"/>
  <c r="K272"/>
  <c r="I272"/>
  <c r="H272"/>
  <c r="F272"/>
  <c r="E272"/>
  <c r="L65" i="31"/>
  <c r="K65"/>
  <c r="J65"/>
  <c r="I65"/>
  <c r="L64"/>
  <c r="K64"/>
  <c r="J64"/>
  <c r="I64"/>
  <c r="H64"/>
  <c r="F64"/>
  <c r="E64"/>
  <c r="L63"/>
  <c r="K63"/>
  <c r="J63"/>
  <c r="H63"/>
  <c r="F63"/>
  <c r="E63"/>
  <c r="L62"/>
  <c r="H62"/>
  <c r="F62"/>
  <c r="E62"/>
  <c r="I61"/>
  <c r="H61"/>
  <c r="F61"/>
  <c r="E61"/>
  <c r="L148" i="41"/>
  <c r="K148"/>
  <c r="J148"/>
  <c r="I148"/>
  <c r="H148"/>
  <c r="F148"/>
  <c r="E148"/>
  <c r="K145"/>
  <c r="J145"/>
  <c r="I145"/>
  <c r="H145"/>
  <c r="F145"/>
  <c r="E145"/>
  <c r="L185" i="34"/>
  <c r="K185"/>
  <c r="J185"/>
  <c r="I185"/>
  <c r="H185"/>
  <c r="F185"/>
  <c r="E185"/>
  <c r="L182"/>
  <c r="L154" s="1"/>
  <c r="K66"/>
  <c r="J182"/>
  <c r="I182"/>
  <c r="H66"/>
  <c r="F182"/>
  <c r="E182"/>
  <c r="L181"/>
  <c r="K65"/>
  <c r="J181"/>
  <c r="I181"/>
  <c r="F181"/>
  <c r="F153" s="1"/>
  <c r="E181"/>
  <c r="E153" s="1"/>
  <c r="L178"/>
  <c r="K178"/>
  <c r="J62"/>
  <c r="I178"/>
  <c r="H178"/>
  <c r="H150" s="1"/>
  <c r="F178"/>
  <c r="F150" s="1"/>
  <c r="E62"/>
  <c r="L177"/>
  <c r="J177"/>
  <c r="J149" s="1"/>
  <c r="H61"/>
  <c r="F177"/>
  <c r="F149" s="1"/>
  <c r="E177"/>
  <c r="L58"/>
  <c r="K174"/>
  <c r="I58"/>
  <c r="H174"/>
  <c r="H146" s="1"/>
  <c r="F174"/>
  <c r="E174"/>
  <c r="L173"/>
  <c r="K173"/>
  <c r="K145" s="1"/>
  <c r="J57"/>
  <c r="I173"/>
  <c r="H173"/>
  <c r="F57"/>
  <c r="E173"/>
  <c r="L172"/>
  <c r="K172"/>
  <c r="K144" s="1"/>
  <c r="J56"/>
  <c r="H172"/>
  <c r="H144" s="1"/>
  <c r="F172"/>
  <c r="E172"/>
  <c r="E144" s="1"/>
  <c r="L169"/>
  <c r="K169"/>
  <c r="J169"/>
  <c r="I53"/>
  <c r="H169"/>
  <c r="H141" s="1"/>
  <c r="F169"/>
  <c r="E169"/>
  <c r="E141" s="1"/>
  <c r="L52"/>
  <c r="K168"/>
  <c r="J168"/>
  <c r="I52"/>
  <c r="H52"/>
  <c r="F168"/>
  <c r="F140" s="1"/>
  <c r="E168"/>
  <c r="L167"/>
  <c r="K51"/>
  <c r="J51"/>
  <c r="I51"/>
  <c r="H167"/>
  <c r="H139" s="1"/>
  <c r="F51"/>
  <c r="L164"/>
  <c r="K164"/>
  <c r="J48"/>
  <c r="I164"/>
  <c r="I136" s="1"/>
  <c r="H164"/>
  <c r="F164"/>
  <c r="E164"/>
  <c r="E136" s="1"/>
  <c r="L163"/>
  <c r="L135" s="1"/>
  <c r="K163"/>
  <c r="I163"/>
  <c r="I135" s="1"/>
  <c r="F47"/>
  <c r="E163"/>
  <c r="E135" s="1"/>
  <c r="E102" i="39"/>
  <c r="F100"/>
  <c r="E100"/>
  <c r="J188" i="38"/>
  <c r="H318" i="40"/>
  <c r="F318"/>
  <c r="E318"/>
  <c r="L317"/>
  <c r="K317"/>
  <c r="J317"/>
  <c r="H317"/>
  <c r="F317"/>
  <c r="E317"/>
  <c r="E314"/>
  <c r="L313"/>
  <c r="K313"/>
  <c r="I313"/>
  <c r="H313"/>
  <c r="L307"/>
  <c r="K307"/>
  <c r="J307"/>
  <c r="I307"/>
  <c r="H307"/>
  <c r="F307"/>
  <c r="L306"/>
  <c r="K306"/>
  <c r="J306"/>
  <c r="I306"/>
  <c r="H306"/>
  <c r="F306"/>
  <c r="E306"/>
  <c r="K94" i="33"/>
  <c r="F316" i="37"/>
  <c r="E316"/>
  <c r="L315"/>
  <c r="K315"/>
  <c r="J315"/>
  <c r="I315"/>
  <c r="F315"/>
  <c r="E315"/>
  <c r="F312"/>
  <c r="E312"/>
  <c r="L311"/>
  <c r="K311"/>
  <c r="J311"/>
  <c r="I311"/>
  <c r="H311"/>
  <c r="F311"/>
  <c r="E311"/>
  <c r="I59" i="38"/>
  <c r="I182" s="1"/>
  <c r="H59"/>
  <c r="H182" s="1"/>
  <c r="E59"/>
  <c r="E182" s="1"/>
  <c r="F95"/>
  <c r="E95"/>
  <c r="L92"/>
  <c r="K92"/>
  <c r="J92"/>
  <c r="I92"/>
  <c r="H92"/>
  <c r="F92"/>
  <c r="E92"/>
  <c r="L90"/>
  <c r="J90"/>
  <c r="I90"/>
  <c r="H90"/>
  <c r="E90"/>
  <c r="L84"/>
  <c r="K84"/>
  <c r="J84"/>
  <c r="I84"/>
  <c r="H84"/>
  <c r="F84"/>
  <c r="E84"/>
  <c r="E82"/>
  <c r="L81"/>
  <c r="I81"/>
  <c r="F81"/>
  <c r="E81"/>
  <c r="E79"/>
  <c r="I107" i="37"/>
  <c r="L227" i="30"/>
  <c r="I38" i="32"/>
  <c r="H38"/>
  <c r="G227" i="30"/>
  <c r="F227"/>
  <c r="L225"/>
  <c r="J225"/>
  <c r="I225"/>
  <c r="J53" i="32"/>
  <c r="J96" i="39"/>
  <c r="F100" i="33"/>
  <c r="I100"/>
  <c r="J61" i="31"/>
  <c r="H314" i="40"/>
  <c r="J318"/>
  <c r="K61" i="31"/>
  <c r="H316" i="37"/>
  <c r="I312"/>
  <c r="K318" i="40"/>
  <c r="L61" i="31"/>
  <c r="J314" i="40"/>
  <c r="J312" i="37"/>
  <c r="J316"/>
  <c r="K312"/>
  <c r="K316"/>
  <c r="L314" i="40"/>
  <c r="L312" i="37"/>
  <c r="L316"/>
  <c r="L89" i="38"/>
  <c r="L91"/>
  <c r="L93"/>
  <c r="L94"/>
  <c r="L99"/>
  <c r="L101"/>
  <c r="L102"/>
  <c r="L104"/>
  <c r="L73"/>
  <c r="L80"/>
  <c r="L83"/>
  <c r="L60" i="32"/>
  <c r="K104" i="38"/>
  <c r="J104"/>
  <c r="I104"/>
  <c r="H104"/>
  <c r="G104"/>
  <c r="F104"/>
  <c r="E104"/>
  <c r="K102"/>
  <c r="J102"/>
  <c r="I102"/>
  <c r="H102"/>
  <c r="G102"/>
  <c r="F102"/>
  <c r="E102"/>
  <c r="K101"/>
  <c r="J101"/>
  <c r="I101"/>
  <c r="H101"/>
  <c r="G101"/>
  <c r="F101"/>
  <c r="E101"/>
  <c r="K99"/>
  <c r="J99"/>
  <c r="I99"/>
  <c r="H99"/>
  <c r="G99"/>
  <c r="F99"/>
  <c r="E99"/>
  <c r="K94"/>
  <c r="J94"/>
  <c r="I94"/>
  <c r="H94"/>
  <c r="F94"/>
  <c r="E94"/>
  <c r="K93"/>
  <c r="J93"/>
  <c r="I93"/>
  <c r="H93"/>
  <c r="F93"/>
  <c r="E93"/>
  <c r="K91"/>
  <c r="J91"/>
  <c r="I91"/>
  <c r="H91"/>
  <c r="F91"/>
  <c r="E91"/>
  <c r="K89"/>
  <c r="J89"/>
  <c r="I89"/>
  <c r="H89"/>
  <c r="F89"/>
  <c r="E89"/>
  <c r="K83"/>
  <c r="J83"/>
  <c r="I83"/>
  <c r="H83"/>
  <c r="F83"/>
  <c r="E83"/>
  <c r="K80"/>
  <c r="J80"/>
  <c r="I80"/>
  <c r="H80"/>
  <c r="F80"/>
  <c r="E80"/>
  <c r="K73"/>
  <c r="J73"/>
  <c r="I73"/>
  <c r="H73"/>
  <c r="F73"/>
  <c r="E73"/>
  <c r="K177" i="34"/>
  <c r="J174"/>
  <c r="F163"/>
  <c r="K60" i="32"/>
  <c r="J60"/>
  <c r="I60"/>
  <c r="H60"/>
  <c r="F60"/>
  <c r="E60"/>
  <c r="E154" i="38" l="1"/>
  <c r="E160" s="1"/>
  <c r="E241" i="35" s="1"/>
  <c r="E94" i="39"/>
  <c r="E93"/>
  <c r="I188" i="38"/>
  <c r="H47" i="34"/>
  <c r="F136"/>
  <c r="E51"/>
  <c r="K140"/>
  <c r="J141"/>
  <c r="I56"/>
  <c r="H145"/>
  <c r="E149"/>
  <c r="K150"/>
  <c r="J153"/>
  <c r="I53" i="32"/>
  <c r="E38"/>
  <c r="F79" i="38"/>
  <c r="K81"/>
  <c r="K17" s="1"/>
  <c r="J313" i="35" s="1"/>
  <c r="H188" i="38"/>
  <c r="L61" i="34"/>
  <c r="K188" i="38"/>
  <c r="E188"/>
  <c r="L188"/>
  <c r="J81"/>
  <c r="J17" s="1"/>
  <c r="I313" i="35" s="1"/>
  <c r="F188" i="38"/>
  <c r="H96" i="39"/>
  <c r="G64"/>
  <c r="K107" i="37"/>
  <c r="E107"/>
  <c r="L107"/>
  <c r="J107"/>
  <c r="F107"/>
  <c r="E108"/>
  <c r="H107"/>
  <c r="F108"/>
  <c r="K53" i="32"/>
  <c r="J61"/>
  <c r="G102" i="40"/>
  <c r="E58" i="41"/>
  <c r="H76" i="38"/>
  <c r="F91" i="39"/>
  <c r="F94"/>
  <c r="H58" i="41"/>
  <c r="G58"/>
  <c r="G93" i="39"/>
  <c r="I91"/>
  <c r="H97"/>
  <c r="G101" i="40"/>
  <c r="H91" i="39"/>
  <c r="H102" i="40"/>
  <c r="I108"/>
  <c r="F52" i="31"/>
  <c r="G77" i="30" s="1"/>
  <c r="M57" i="36"/>
  <c r="O75" i="35" s="1"/>
  <c r="E101" i="40"/>
  <c r="E58" i="32"/>
  <c r="H52" i="31"/>
  <c r="I77" i="30" s="1"/>
  <c r="H53" i="31"/>
  <c r="I78" i="30" s="1"/>
  <c r="K56" i="31"/>
  <c r="L81" i="30" s="1"/>
  <c r="F78" i="38"/>
  <c r="L258" i="40"/>
  <c r="H119" i="41"/>
  <c r="J64" i="39"/>
  <c r="E68"/>
  <c r="H71"/>
  <c r="J73"/>
  <c r="L76"/>
  <c r="F79"/>
  <c r="K79"/>
  <c r="L80"/>
  <c r="J63" i="32"/>
  <c r="E57" i="34"/>
  <c r="F58" i="32"/>
  <c r="I83" i="39"/>
  <c r="K17" i="31"/>
  <c r="L58" i="32"/>
  <c r="F103" i="38"/>
  <c r="G56" i="36"/>
  <c r="I74" i="35" s="1"/>
  <c r="G53" i="36"/>
  <c r="I71" i="35" s="1"/>
  <c r="M263" i="40"/>
  <c r="G52" i="34"/>
  <c r="E61" i="32"/>
  <c r="E59" s="1"/>
  <c r="K22" i="31"/>
  <c r="L40" i="30" s="1"/>
  <c r="G57" i="36"/>
  <c r="I75" i="35" s="1"/>
  <c r="G100" i="33"/>
  <c r="N146"/>
  <c r="G94" i="37"/>
  <c r="J41" i="32"/>
  <c r="K228" i="30" s="1"/>
  <c r="N54" i="39"/>
  <c r="J59" i="32"/>
  <c r="F17" i="38"/>
  <c r="E313" i="35" s="1"/>
  <c r="L17" i="38"/>
  <c r="K313" i="35" s="1"/>
  <c r="I17" i="38"/>
  <c r="H313" i="35" s="1"/>
  <c r="D313"/>
  <c r="J164" i="34"/>
  <c r="J136" s="1"/>
  <c r="H182"/>
  <c r="H154" s="1"/>
  <c r="F52"/>
  <c r="N77" i="41"/>
  <c r="I17" i="31"/>
  <c r="I308" i="37"/>
  <c r="I258" s="1"/>
  <c r="M42" i="36"/>
  <c r="M8"/>
  <c r="G104" i="37"/>
  <c r="G266"/>
  <c r="I22" i="31"/>
  <c r="J40" i="30" s="1"/>
  <c r="M45" i="36"/>
  <c r="K111" i="40"/>
  <c r="I53" i="36"/>
  <c r="K71" i="35" s="1"/>
  <c r="I75" i="37"/>
  <c r="E88"/>
  <c r="F98"/>
  <c r="L99"/>
  <c r="F94" i="33"/>
  <c r="K92" i="40"/>
  <c r="H45" i="41"/>
  <c r="H51"/>
  <c r="H12" s="1"/>
  <c r="G388" i="35" s="1"/>
  <c r="H70" i="39"/>
  <c r="E167" i="34"/>
  <c r="E139" s="1"/>
  <c r="E224" i="37"/>
  <c r="K73"/>
  <c r="F79"/>
  <c r="I235"/>
  <c r="F239"/>
  <c r="J242"/>
  <c r="L92"/>
  <c r="J248"/>
  <c r="I253"/>
  <c r="H87" i="40"/>
  <c r="E116" i="41"/>
  <c r="J52" i="32"/>
  <c r="L23" i="31"/>
  <c r="M41" i="30" s="1"/>
  <c r="K62" i="31"/>
  <c r="K53" s="1"/>
  <c r="L78" i="30" s="1"/>
  <c r="H163" i="34"/>
  <c r="H135" s="1"/>
  <c r="H293" i="40"/>
  <c r="H242" s="1"/>
  <c r="K52" i="31"/>
  <c r="L77" i="30" s="1"/>
  <c r="F35" i="38"/>
  <c r="F266" i="37"/>
  <c r="E93" i="33"/>
  <c r="J93"/>
  <c r="L95"/>
  <c r="L96" i="38"/>
  <c r="E103"/>
  <c r="E54" i="31"/>
  <c r="F79" i="30" s="1"/>
  <c r="J54" i="31"/>
  <c r="K79" i="30" s="1"/>
  <c r="F55" i="31"/>
  <c r="G80" i="30" s="1"/>
  <c r="K55" i="31"/>
  <c r="L80" i="30" s="1"/>
  <c r="L56" i="31"/>
  <c r="M81" i="30" s="1"/>
  <c r="E72" i="38"/>
  <c r="E71" s="1"/>
  <c r="F75"/>
  <c r="K75"/>
  <c r="H225" i="40"/>
  <c r="L225"/>
  <c r="E227"/>
  <c r="K234"/>
  <c r="I242"/>
  <c r="J243"/>
  <c r="K246"/>
  <c r="H247"/>
  <c r="L247"/>
  <c r="E120" i="41"/>
  <c r="E72" i="39"/>
  <c r="E77"/>
  <c r="M55" i="41"/>
  <c r="M103" i="40"/>
  <c r="N135" i="38"/>
  <c r="G112" i="37"/>
  <c r="I24" i="31"/>
  <c r="J42" i="30" s="1"/>
  <c r="H177" i="34"/>
  <c r="H149" s="1"/>
  <c r="K182"/>
  <c r="K154" s="1"/>
  <c r="L246" i="37"/>
  <c r="K54" i="32"/>
  <c r="H222" i="37"/>
  <c r="I223"/>
  <c r="H228"/>
  <c r="L234"/>
  <c r="E238"/>
  <c r="H86"/>
  <c r="H246"/>
  <c r="F249"/>
  <c r="E69" i="40"/>
  <c r="I72"/>
  <c r="F76"/>
  <c r="I78"/>
  <c r="E85"/>
  <c r="H113" i="41"/>
  <c r="I46"/>
  <c r="G107" i="40"/>
  <c r="J173" i="34"/>
  <c r="J145" s="1"/>
  <c r="E87" i="39"/>
  <c r="F88"/>
  <c r="M67" i="40"/>
  <c r="N133" i="38"/>
  <c r="G81"/>
  <c r="G17" s="1"/>
  <c r="F313" i="35" s="1"/>
  <c r="J57" i="32"/>
  <c r="E99" i="37"/>
  <c r="E85"/>
  <c r="I48" i="41"/>
  <c r="I77" i="39"/>
  <c r="E50" i="32"/>
  <c r="E223" i="37"/>
  <c r="F62" i="34"/>
  <c r="H51"/>
  <c r="F56"/>
  <c r="F9" s="1"/>
  <c r="G397" i="30" s="1"/>
  <c r="F48" i="34"/>
  <c r="J53"/>
  <c r="H57"/>
  <c r="M65"/>
  <c r="E10" i="33"/>
  <c r="F439" i="30" s="1"/>
  <c r="J78" i="37"/>
  <c r="J88"/>
  <c r="H290"/>
  <c r="H240" s="1"/>
  <c r="J85" i="40"/>
  <c r="M85" i="39"/>
  <c r="N299" i="40"/>
  <c r="G80" i="37"/>
  <c r="G87"/>
  <c r="G91"/>
  <c r="G103"/>
  <c r="N35"/>
  <c r="M68" i="39"/>
  <c r="M64"/>
  <c r="N64" s="1"/>
  <c r="I136" i="41"/>
  <c r="I114" s="1"/>
  <c r="H68" i="37"/>
  <c r="I278" i="40"/>
  <c r="I227" s="1"/>
  <c r="L57" i="36"/>
  <c r="N75" i="35" s="1"/>
  <c r="L54" i="32"/>
  <c r="J253" i="37"/>
  <c r="E27" i="32"/>
  <c r="F154" i="30" s="1"/>
  <c r="J49" i="32"/>
  <c r="J17" s="1"/>
  <c r="J306" i="30" s="1"/>
  <c r="E97" i="40"/>
  <c r="I64" i="39"/>
  <c r="J79"/>
  <c r="G87" i="40"/>
  <c r="G248"/>
  <c r="N34" i="33"/>
  <c r="M102" i="37"/>
  <c r="E111"/>
  <c r="I58" i="32"/>
  <c r="J22" i="31"/>
  <c r="K40" i="30" s="1"/>
  <c r="F57" i="36"/>
  <c r="H75" i="35" s="1"/>
  <c r="N23" i="39"/>
  <c r="M45" i="41"/>
  <c r="N92"/>
  <c r="N182" i="37"/>
  <c r="G53" i="32"/>
  <c r="N77"/>
  <c r="I98" i="37"/>
  <c r="K102"/>
  <c r="E96" i="40"/>
  <c r="H86"/>
  <c r="J11" i="36"/>
  <c r="G66" i="39"/>
  <c r="N155" i="30"/>
  <c r="J111" i="37"/>
  <c r="F70"/>
  <c r="J20" i="36"/>
  <c r="L34" i="35" s="1"/>
  <c r="J53" i="36"/>
  <c r="L71" i="35" s="1"/>
  <c r="H54" i="32"/>
  <c r="H79" i="37"/>
  <c r="J81"/>
  <c r="H91"/>
  <c r="F232"/>
  <c r="F248"/>
  <c r="H35" i="38"/>
  <c r="G96" i="39"/>
  <c r="G91"/>
  <c r="M51" i="41"/>
  <c r="M12" s="1"/>
  <c r="L388" i="35" s="1"/>
  <c r="N212" i="40"/>
  <c r="G55" i="32"/>
  <c r="M35"/>
  <c r="H10" i="33"/>
  <c r="I439" i="30" s="1"/>
  <c r="I155"/>
  <c r="K43" i="41"/>
  <c r="I81" i="37"/>
  <c r="E70"/>
  <c r="F283"/>
  <c r="F233" s="1"/>
  <c r="E291" i="40"/>
  <c r="E240" s="1"/>
  <c r="J69"/>
  <c r="I61" i="34"/>
  <c r="I177"/>
  <c r="I149" s="1"/>
  <c r="I63" i="31"/>
  <c r="I54" s="1"/>
  <c r="J79" i="30" s="1"/>
  <c r="I23" i="31"/>
  <c r="J41" i="30" s="1"/>
  <c r="L68" i="37"/>
  <c r="L272"/>
  <c r="L222" s="1"/>
  <c r="K283"/>
  <c r="K233" s="1"/>
  <c r="K79"/>
  <c r="H80"/>
  <c r="H284"/>
  <c r="H234" s="1"/>
  <c r="I297"/>
  <c r="I247" s="1"/>
  <c r="I93"/>
  <c r="F276" i="40"/>
  <c r="F225" s="1"/>
  <c r="F70"/>
  <c r="H277"/>
  <c r="H226" s="1"/>
  <c r="H71"/>
  <c r="L77"/>
  <c r="L283"/>
  <c r="L232" s="1"/>
  <c r="J79"/>
  <c r="J285"/>
  <c r="J234" s="1"/>
  <c r="K80"/>
  <c r="K286"/>
  <c r="K235" s="1"/>
  <c r="I294"/>
  <c r="I243" s="1"/>
  <c r="I88"/>
  <c r="H299"/>
  <c r="H248" s="1"/>
  <c r="H93"/>
  <c r="L93"/>
  <c r="L299"/>
  <c r="L248" s="1"/>
  <c r="E132" i="41"/>
  <c r="E110" s="1"/>
  <c r="E42"/>
  <c r="J42"/>
  <c r="J132"/>
  <c r="J110" s="1"/>
  <c r="L135"/>
  <c r="L113" s="1"/>
  <c r="L45"/>
  <c r="F49"/>
  <c r="F139"/>
  <c r="F117" s="1"/>
  <c r="I142"/>
  <c r="I120" s="1"/>
  <c r="I52"/>
  <c r="N114" i="39"/>
  <c r="G84" i="40"/>
  <c r="N180"/>
  <c r="G61" i="34"/>
  <c r="J96" i="40"/>
  <c r="J52" i="31"/>
  <c r="K77" i="30" s="1"/>
  <c r="E92" i="33"/>
  <c r="J92"/>
  <c r="F93"/>
  <c r="K93"/>
  <c r="H94"/>
  <c r="L94"/>
  <c r="I95"/>
  <c r="E92" i="39"/>
  <c r="E53" i="31"/>
  <c r="F78" i="30" s="1"/>
  <c r="F54" i="31"/>
  <c r="G79" i="30" s="1"/>
  <c r="K54" i="31"/>
  <c r="L79" i="30" s="1"/>
  <c r="H55" i="31"/>
  <c r="I80" i="30" s="1"/>
  <c r="L55" i="31"/>
  <c r="M80" i="30" s="1"/>
  <c r="I56" i="31"/>
  <c r="J81" i="30" s="1"/>
  <c r="F72" i="38"/>
  <c r="F71" s="1"/>
  <c r="H75"/>
  <c r="L75"/>
  <c r="K57" i="32"/>
  <c r="H49"/>
  <c r="H17" s="1"/>
  <c r="H306" i="30" s="1"/>
  <c r="K63" i="32"/>
  <c r="G75" i="40"/>
  <c r="M69"/>
  <c r="N109" i="39"/>
  <c r="M76" i="40"/>
  <c r="L52" i="32"/>
  <c r="I62" i="31"/>
  <c r="I53" s="1"/>
  <c r="J78" i="30" s="1"/>
  <c r="F238" i="40"/>
  <c r="G79" i="39"/>
  <c r="G92"/>
  <c r="G68" i="40"/>
  <c r="N119" i="34"/>
  <c r="N122"/>
  <c r="N172" i="37"/>
  <c r="N183"/>
  <c r="N190"/>
  <c r="M238"/>
  <c r="N295"/>
  <c r="I62" i="34"/>
  <c r="J167"/>
  <c r="J139" s="1"/>
  <c r="L47"/>
  <c r="I47"/>
  <c r="I9" s="1"/>
  <c r="J397" i="30" s="1"/>
  <c r="I172" i="34"/>
  <c r="I144" s="1"/>
  <c r="F68" i="37"/>
  <c r="K68"/>
  <c r="H69"/>
  <c r="L69"/>
  <c r="I70"/>
  <c r="E73"/>
  <c r="J73"/>
  <c r="F74"/>
  <c r="K74"/>
  <c r="H75"/>
  <c r="L75"/>
  <c r="I78"/>
  <c r="E79"/>
  <c r="J79"/>
  <c r="F80"/>
  <c r="K80"/>
  <c r="F86"/>
  <c r="H87"/>
  <c r="F92"/>
  <c r="F96" i="40"/>
  <c r="E102"/>
  <c r="H103"/>
  <c r="I69"/>
  <c r="E70"/>
  <c r="F71"/>
  <c r="H72"/>
  <c r="L72"/>
  <c r="J86"/>
  <c r="F87"/>
  <c r="I42" i="41"/>
  <c r="F45"/>
  <c r="K45"/>
  <c r="H52"/>
  <c r="I67" i="39"/>
  <c r="F70"/>
  <c r="K70"/>
  <c r="E78"/>
  <c r="H80"/>
  <c r="J83"/>
  <c r="G222" i="40"/>
  <c r="N21" i="34"/>
  <c r="N126" i="40"/>
  <c r="N77" i="33"/>
  <c r="J27" i="32"/>
  <c r="K154" i="30" s="1"/>
  <c r="K50" i="32"/>
  <c r="I74" i="37"/>
  <c r="J75"/>
  <c r="H85"/>
  <c r="J87"/>
  <c r="F88"/>
  <c r="E93"/>
  <c r="F10" i="33"/>
  <c r="G439" i="30" s="1"/>
  <c r="H98" i="37"/>
  <c r="L98"/>
  <c r="I99"/>
  <c r="F103"/>
  <c r="I252"/>
  <c r="J88" i="40"/>
  <c r="I93"/>
  <c r="I51" i="41"/>
  <c r="I12" s="1"/>
  <c r="H388" i="35" s="1"/>
  <c r="M240" i="40"/>
  <c r="N196"/>
  <c r="L85" i="39"/>
  <c r="N40"/>
  <c r="F52" i="32"/>
  <c r="F186" i="38"/>
  <c r="H111" i="41"/>
  <c r="K248" i="37"/>
  <c r="I222"/>
  <c r="F224"/>
  <c r="K277"/>
  <c r="K227" s="1"/>
  <c r="J241"/>
  <c r="K258"/>
  <c r="F282" i="40"/>
  <c r="F231" s="1"/>
  <c r="I284"/>
  <c r="I233" s="1"/>
  <c r="J48" i="41"/>
  <c r="F86" i="40"/>
  <c r="F87" i="39"/>
  <c r="I49" i="32"/>
  <c r="I17" s="1"/>
  <c r="I306" i="30" s="1"/>
  <c r="J50" i="32"/>
  <c r="G76" i="40"/>
  <c r="G78" i="38"/>
  <c r="N64"/>
  <c r="N19" i="36"/>
  <c r="P33" i="35" s="1"/>
  <c r="M10" i="33"/>
  <c r="N439" i="30" s="1"/>
  <c r="M84" i="37"/>
  <c r="M229"/>
  <c r="K10" i="33"/>
  <c r="L439" i="30" s="1"/>
  <c r="M79" i="40"/>
  <c r="N277"/>
  <c r="M100" i="33"/>
  <c r="K52" i="32"/>
  <c r="H70" i="33"/>
  <c r="E78" i="37"/>
  <c r="I69"/>
  <c r="H74"/>
  <c r="J19" i="36"/>
  <c r="L33" i="35" s="1"/>
  <c r="F238" i="37"/>
  <c r="I240"/>
  <c r="E275" i="40"/>
  <c r="E224" s="1"/>
  <c r="E48" i="41"/>
  <c r="F56" i="36"/>
  <c r="H74" i="35" s="1"/>
  <c r="E85" i="38"/>
  <c r="H266" i="40"/>
  <c r="I64" i="32"/>
  <c r="J103" i="38"/>
  <c r="H104" i="33"/>
  <c r="I68" i="37"/>
  <c r="J69"/>
  <c r="H227"/>
  <c r="L73"/>
  <c r="I228"/>
  <c r="E229"/>
  <c r="J229"/>
  <c r="K78"/>
  <c r="H233"/>
  <c r="L79"/>
  <c r="E81"/>
  <c r="J235"/>
  <c r="F84"/>
  <c r="K84"/>
  <c r="H239"/>
  <c r="I86"/>
  <c r="E241"/>
  <c r="F242"/>
  <c r="H245"/>
  <c r="I246"/>
  <c r="E247"/>
  <c r="J247"/>
  <c r="K94"/>
  <c r="L249"/>
  <c r="E253"/>
  <c r="F85" i="40"/>
  <c r="H117" i="41"/>
  <c r="E49" i="32"/>
  <c r="E17" s="1"/>
  <c r="E306" i="30" s="1"/>
  <c r="F50" i="32"/>
  <c r="F103" i="40"/>
  <c r="K84"/>
  <c r="H67" i="39"/>
  <c r="E70"/>
  <c r="J70"/>
  <c r="L72"/>
  <c r="I73"/>
  <c r="H77"/>
  <c r="L77"/>
  <c r="E79"/>
  <c r="L82"/>
  <c r="K48" i="31"/>
  <c r="H48"/>
  <c r="N32"/>
  <c r="G49" i="41"/>
  <c r="N21"/>
  <c r="N36" i="40"/>
  <c r="M72"/>
  <c r="G226"/>
  <c r="N148"/>
  <c r="N52" i="33"/>
  <c r="N156"/>
  <c r="N111" i="38"/>
  <c r="N67" i="36"/>
  <c r="N57" s="1"/>
  <c r="O33"/>
  <c r="N157" i="37"/>
  <c r="I318" i="40"/>
  <c r="I267" s="1"/>
  <c r="I112"/>
  <c r="F112" i="37"/>
  <c r="E98" i="39"/>
  <c r="J47" i="34"/>
  <c r="J9" s="1"/>
  <c r="K397" i="30" s="1"/>
  <c r="J163" i="34"/>
  <c r="J135" s="1"/>
  <c r="H65"/>
  <c r="H181"/>
  <c r="H153" s="1"/>
  <c r="K274" i="37"/>
  <c r="K224" s="1"/>
  <c r="K70"/>
  <c r="I80"/>
  <c r="I284"/>
  <c r="I234" s="1"/>
  <c r="K88"/>
  <c r="K292"/>
  <c r="K242" s="1"/>
  <c r="H95"/>
  <c r="H299"/>
  <c r="H249" s="1"/>
  <c r="K291" i="40"/>
  <c r="K240" s="1"/>
  <c r="K85"/>
  <c r="F303"/>
  <c r="F252" s="1"/>
  <c r="F97"/>
  <c r="E61" i="34"/>
  <c r="I66"/>
  <c r="K136"/>
  <c r="F144"/>
  <c r="I154"/>
  <c r="J99" i="37"/>
  <c r="F102"/>
  <c r="H103"/>
  <c r="L103"/>
  <c r="L41" i="32"/>
  <c r="M228" i="30" s="1"/>
  <c r="L63" i="32"/>
  <c r="J38"/>
  <c r="K227" i="30"/>
  <c r="H108" i="40"/>
  <c r="F76" i="38"/>
  <c r="K282" i="37"/>
  <c r="K232" s="1"/>
  <c r="E75"/>
  <c r="E69"/>
  <c r="J273"/>
  <c r="J223" s="1"/>
  <c r="I97" i="39"/>
  <c r="I54" i="32"/>
  <c r="E222" i="37"/>
  <c r="J68"/>
  <c r="F223"/>
  <c r="K223"/>
  <c r="H70"/>
  <c r="I227"/>
  <c r="E228"/>
  <c r="J74"/>
  <c r="F229"/>
  <c r="K75"/>
  <c r="H78"/>
  <c r="L232"/>
  <c r="E234"/>
  <c r="F235"/>
  <c r="L238"/>
  <c r="E86"/>
  <c r="K241"/>
  <c r="L242"/>
  <c r="E246"/>
  <c r="F93"/>
  <c r="H248"/>
  <c r="I249"/>
  <c r="J252"/>
  <c r="K253"/>
  <c r="L256"/>
  <c r="E258"/>
  <c r="J258"/>
  <c r="F49" i="32"/>
  <c r="F17" s="1"/>
  <c r="F306" i="30" s="1"/>
  <c r="K155"/>
  <c r="E233" i="37"/>
  <c r="J249"/>
  <c r="I70" i="33"/>
  <c r="H79"/>
  <c r="N123" i="39"/>
  <c r="N126"/>
  <c r="N128"/>
  <c r="N136"/>
  <c r="N162" i="40"/>
  <c r="I233" i="37"/>
  <c r="J234"/>
  <c r="K81"/>
  <c r="H84"/>
  <c r="I85"/>
  <c r="J86"/>
  <c r="F87"/>
  <c r="H242"/>
  <c r="I245"/>
  <c r="J246"/>
  <c r="K93"/>
  <c r="L248"/>
  <c r="E252"/>
  <c r="F253"/>
  <c r="H256"/>
  <c r="I257"/>
  <c r="F251" i="40"/>
  <c r="K27" i="32"/>
  <c r="L154" i="30" s="1"/>
  <c r="H50" i="32"/>
  <c r="L50"/>
  <c r="H52"/>
  <c r="H223" i="40"/>
  <c r="H233"/>
  <c r="E241"/>
  <c r="J247"/>
  <c r="M135" i="41"/>
  <c r="M113" s="1"/>
  <c r="N67"/>
  <c r="N89" i="34"/>
  <c r="G177"/>
  <c r="G149" s="1"/>
  <c r="G185"/>
  <c r="N185" s="1"/>
  <c r="N97"/>
  <c r="N29" i="33"/>
  <c r="G95"/>
  <c r="N42"/>
  <c r="G68" i="37"/>
  <c r="G79"/>
  <c r="M245"/>
  <c r="N245" s="1"/>
  <c r="M49" i="32"/>
  <c r="M48" s="1"/>
  <c r="M10" s="1"/>
  <c r="N30" i="31"/>
  <c r="G54"/>
  <c r="H79" i="30" s="1"/>
  <c r="L119" i="41"/>
  <c r="H108" i="37"/>
  <c r="E99" i="33"/>
  <c r="F261" i="37"/>
  <c r="K261"/>
  <c r="K95" i="38"/>
  <c r="I107" i="40"/>
  <c r="E108"/>
  <c r="J108"/>
  <c r="I262"/>
  <c r="F92" i="33"/>
  <c r="K92"/>
  <c r="H93"/>
  <c r="L93"/>
  <c r="I94"/>
  <c r="E95"/>
  <c r="J95"/>
  <c r="K98"/>
  <c r="K12" s="1"/>
  <c r="L441" i="30" s="1"/>
  <c r="H85" i="38"/>
  <c r="E96"/>
  <c r="E265" i="37"/>
  <c r="L103" i="38"/>
  <c r="I103" i="33"/>
  <c r="F99" i="39"/>
  <c r="K103" i="40"/>
  <c r="E103" i="37"/>
  <c r="F104"/>
  <c r="J97" i="40"/>
  <c r="I66" i="39"/>
  <c r="E67"/>
  <c r="J67"/>
  <c r="I71"/>
  <c r="H74"/>
  <c r="I76"/>
  <c r="L79"/>
  <c r="E82"/>
  <c r="I85"/>
  <c r="H78" i="38"/>
  <c r="K100" i="33"/>
  <c r="G78" i="39"/>
  <c r="M79"/>
  <c r="N115"/>
  <c r="N120"/>
  <c r="N122"/>
  <c r="G45" i="41"/>
  <c r="G88" i="40"/>
  <c r="N27"/>
  <c r="O32" i="36"/>
  <c r="G93" i="37"/>
  <c r="M107"/>
  <c r="J262"/>
  <c r="J267" i="40"/>
  <c r="L111"/>
  <c r="F103" i="33"/>
  <c r="K103"/>
  <c r="I107"/>
  <c r="E108"/>
  <c r="J108"/>
  <c r="H262" i="40"/>
  <c r="F63" i="32"/>
  <c r="F97" i="38"/>
  <c r="M155" i="30"/>
  <c r="I35" i="32"/>
  <c r="E102" i="37"/>
  <c r="J102"/>
  <c r="K103"/>
  <c r="H104"/>
  <c r="L104"/>
  <c r="H257"/>
  <c r="L257"/>
  <c r="I98" i="33"/>
  <c r="I12" s="1"/>
  <c r="J441" i="30" s="1"/>
  <c r="J99" i="33"/>
  <c r="F69" i="40"/>
  <c r="H70"/>
  <c r="E72"/>
  <c r="H76"/>
  <c r="K79"/>
  <c r="F42" i="41"/>
  <c r="H43"/>
  <c r="I45"/>
  <c r="E46"/>
  <c r="J46"/>
  <c r="F48"/>
  <c r="K48"/>
  <c r="H49"/>
  <c r="L49"/>
  <c r="F110"/>
  <c r="K110"/>
  <c r="G73" i="39"/>
  <c r="G68"/>
  <c r="M78"/>
  <c r="G74"/>
  <c r="G43" i="41"/>
  <c r="N29" i="40"/>
  <c r="M88"/>
  <c r="N20"/>
  <c r="M224"/>
  <c r="G10" i="33"/>
  <c r="H439" i="30" s="1"/>
  <c r="G93" i="33"/>
  <c r="N117" i="34"/>
  <c r="G145"/>
  <c r="G70" i="37"/>
  <c r="G81"/>
  <c r="G88"/>
  <c r="N130"/>
  <c r="G222"/>
  <c r="N197"/>
  <c r="M57" i="32"/>
  <c r="N34" i="31"/>
  <c r="H17"/>
  <c r="L20" i="36"/>
  <c r="N34" i="35" s="1"/>
  <c r="L11" i="36"/>
  <c r="L17" i="31"/>
  <c r="L22"/>
  <c r="M40" i="30" s="1"/>
  <c r="I8" i="36"/>
  <c r="I11"/>
  <c r="M11"/>
  <c r="I23"/>
  <c r="K37" i="35" s="1"/>
  <c r="M23" i="36"/>
  <c r="O37" i="35" s="1"/>
  <c r="J88" i="39"/>
  <c r="G57" i="34"/>
  <c r="E53"/>
  <c r="K56"/>
  <c r="K57"/>
  <c r="J61"/>
  <c r="I168"/>
  <c r="I140" s="1"/>
  <c r="I174"/>
  <c r="I146" s="1"/>
  <c r="E178"/>
  <c r="E150" s="1"/>
  <c r="F65"/>
  <c r="L174"/>
  <c r="L146" s="1"/>
  <c r="N173"/>
  <c r="K48"/>
  <c r="K62"/>
  <c r="H168"/>
  <c r="H140" s="1"/>
  <c r="F173"/>
  <c r="F145" s="1"/>
  <c r="G56"/>
  <c r="G66"/>
  <c r="N84"/>
  <c r="N172"/>
  <c r="I97" i="38"/>
  <c r="K30" i="32"/>
  <c r="L35"/>
  <c r="H98" i="33"/>
  <c r="H12" s="1"/>
  <c r="I441" i="30" s="1"/>
  <c r="H92" i="39"/>
  <c r="I111" i="37"/>
  <c r="I103" i="38"/>
  <c r="F97" i="39"/>
  <c r="K64" i="32"/>
  <c r="N135" i="39"/>
  <c r="N56" i="38"/>
  <c r="M92"/>
  <c r="N142" i="33"/>
  <c r="J227" i="30"/>
  <c r="L262" i="37"/>
  <c r="I112"/>
  <c r="H98" i="39"/>
  <c r="H95" s="1"/>
  <c r="L30" i="32"/>
  <c r="I108" i="37"/>
  <c r="I82" i="38"/>
  <c r="E19"/>
  <c r="F100"/>
  <c r="K100"/>
  <c r="E111" i="40"/>
  <c r="F112"/>
  <c r="E266"/>
  <c r="K99" i="33"/>
  <c r="H100"/>
  <c r="J104"/>
  <c r="F107"/>
  <c r="F98" i="39"/>
  <c r="J100"/>
  <c r="E64" i="32"/>
  <c r="J64"/>
  <c r="J155" i="30"/>
  <c r="G155"/>
  <c r="I57" i="32"/>
  <c r="N138" i="39"/>
  <c r="G112" i="40"/>
  <c r="N217"/>
  <c r="M95" i="38"/>
  <c r="N39"/>
  <c r="N206" i="37"/>
  <c r="F257"/>
  <c r="H312"/>
  <c r="H262" s="1"/>
  <c r="K266"/>
  <c r="F226" i="30"/>
  <c r="F54" i="32"/>
  <c r="I85" i="38"/>
  <c r="H100"/>
  <c r="E112" i="37"/>
  <c r="K101" i="39"/>
  <c r="J101"/>
  <c r="E41" i="32"/>
  <c r="F64"/>
  <c r="M100" i="39"/>
  <c r="G108" i="37"/>
  <c r="H58" i="32"/>
  <c r="E256" i="37"/>
  <c r="K257"/>
  <c r="H315"/>
  <c r="J111" i="40"/>
  <c r="G98" i="39"/>
  <c r="N130" i="38"/>
  <c r="N118"/>
  <c r="M84"/>
  <c r="M94" i="33"/>
  <c r="M99"/>
  <c r="G265" i="37"/>
  <c r="E55" i="41"/>
  <c r="K181" i="34"/>
  <c r="K153" s="1"/>
  <c r="I61" i="32"/>
  <c r="I59" s="1"/>
  <c r="E56" i="34"/>
  <c r="F167"/>
  <c r="F139" s="1"/>
  <c r="I169"/>
  <c r="I141" s="1"/>
  <c r="J178"/>
  <c r="J150" s="1"/>
  <c r="I100" i="38"/>
  <c r="M225" i="30"/>
  <c r="L66" i="34"/>
  <c r="L266" i="37"/>
  <c r="L97" i="39"/>
  <c r="J102"/>
  <c r="J82" i="38"/>
  <c r="L100"/>
  <c r="F111" i="40"/>
  <c r="H112"/>
  <c r="F266"/>
  <c r="H267"/>
  <c r="F55" i="32"/>
  <c r="K55"/>
  <c r="I261" i="37"/>
  <c r="F98" i="33"/>
  <c r="F12" s="1"/>
  <c r="G441" i="30" s="1"/>
  <c r="L99" i="33"/>
  <c r="E103"/>
  <c r="J103"/>
  <c r="F104"/>
  <c r="K104"/>
  <c r="L107"/>
  <c r="I108"/>
  <c r="E76" i="38"/>
  <c r="F107" i="40"/>
  <c r="K262"/>
  <c r="K92" i="39"/>
  <c r="E97" i="38"/>
  <c r="J89" i="39"/>
  <c r="G89"/>
  <c r="G145" i="41"/>
  <c r="M317" i="40"/>
  <c r="N317" s="1"/>
  <c r="G79" i="38"/>
  <c r="M92" i="33"/>
  <c r="N143"/>
  <c r="M98"/>
  <c r="M12" s="1"/>
  <c r="N441" i="30" s="1"/>
  <c r="G53" i="34"/>
  <c r="G58"/>
  <c r="G65"/>
  <c r="N79"/>
  <c r="G154"/>
  <c r="G107" i="37"/>
  <c r="G61" i="32"/>
  <c r="G59" s="1"/>
  <c r="L87" i="39"/>
  <c r="J55" i="41"/>
  <c r="F41" i="32"/>
  <c r="G228" i="30" s="1"/>
  <c r="K167" i="34"/>
  <c r="K139" s="1"/>
  <c r="K256" i="37"/>
  <c r="E53" i="32"/>
  <c r="E48" i="34"/>
  <c r="H58"/>
  <c r="J172"/>
  <c r="J144" s="1"/>
  <c r="F194" i="30"/>
  <c r="L168" i="34"/>
  <c r="L140" s="1"/>
  <c r="J97" i="38"/>
  <c r="I262" i="37"/>
  <c r="K96" i="39"/>
  <c r="H79" i="38"/>
  <c r="L100" i="39"/>
  <c r="L226" i="30"/>
  <c r="H55" i="32"/>
  <c r="L55"/>
  <c r="J112" i="40"/>
  <c r="F82" i="38"/>
  <c r="F19" s="1"/>
  <c r="K82"/>
  <c r="H111" i="40"/>
  <c r="L266"/>
  <c r="L96" i="39"/>
  <c r="L104" i="33"/>
  <c r="F256" i="37"/>
  <c r="F55" i="41"/>
  <c r="E89" i="39"/>
  <c r="I100"/>
  <c r="K100"/>
  <c r="H101"/>
  <c r="L92"/>
  <c r="H100"/>
  <c r="H64" i="32"/>
  <c r="L64"/>
  <c r="N133" i="39"/>
  <c r="M111" i="40"/>
  <c r="N53" i="38"/>
  <c r="N43"/>
  <c r="N51"/>
  <c r="G94" i="33"/>
  <c r="N147"/>
  <c r="N169" i="34"/>
  <c r="F96" i="39"/>
  <c r="I99" i="33"/>
  <c r="E100"/>
  <c r="J100"/>
  <c r="I194" i="30"/>
  <c r="K194"/>
  <c r="F262" i="37"/>
  <c r="H187" i="38"/>
  <c r="J95"/>
  <c r="H107" i="40"/>
  <c r="L107"/>
  <c r="K112"/>
  <c r="K267"/>
  <c r="H261" i="37"/>
  <c r="L261"/>
  <c r="F265"/>
  <c r="K265"/>
  <c r="E98" i="33"/>
  <c r="E12" s="1"/>
  <c r="F441" i="30" s="1"/>
  <c r="F99" i="33"/>
  <c r="L100"/>
  <c r="H82" i="38"/>
  <c r="L82"/>
  <c r="F85"/>
  <c r="H95"/>
  <c r="L95"/>
  <c r="I96"/>
  <c r="E100"/>
  <c r="E107" i="40"/>
  <c r="J107"/>
  <c r="F108"/>
  <c r="I111"/>
  <c r="J92" i="39"/>
  <c r="I96"/>
  <c r="I101"/>
  <c r="L102"/>
  <c r="H97" i="38"/>
  <c r="L97"/>
  <c r="F111" i="37"/>
  <c r="I265"/>
  <c r="J266"/>
  <c r="I104" i="33"/>
  <c r="E107"/>
  <c r="J107"/>
  <c r="K108"/>
  <c r="E99" i="39"/>
  <c r="E258" i="40"/>
  <c r="J258"/>
  <c r="E54" i="32"/>
  <c r="F61" i="34"/>
  <c r="K61"/>
  <c r="H92" i="33"/>
  <c r="L92"/>
  <c r="I93"/>
  <c r="E94"/>
  <c r="J94"/>
  <c r="F95"/>
  <c r="K95"/>
  <c r="L98"/>
  <c r="L12" s="1"/>
  <c r="M441" i="30" s="1"/>
  <c r="F92" i="39"/>
  <c r="N153" i="38"/>
  <c r="M103"/>
  <c r="G35"/>
  <c r="G99" i="33"/>
  <c r="G47" i="34"/>
  <c r="M48"/>
  <c r="M51"/>
  <c r="N51" s="1"/>
  <c r="J72" i="38"/>
  <c r="J71" s="1"/>
  <c r="I71" i="40"/>
  <c r="F75"/>
  <c r="E78"/>
  <c r="H80"/>
  <c r="I83"/>
  <c r="J84"/>
  <c r="I87"/>
  <c r="F91"/>
  <c r="K91"/>
  <c r="I113" i="41"/>
  <c r="K116"/>
  <c r="K64" i="39"/>
  <c r="H65"/>
  <c r="F68"/>
  <c r="L70"/>
  <c r="F73"/>
  <c r="L74"/>
  <c r="K78"/>
  <c r="I80"/>
  <c r="F83"/>
  <c r="H84"/>
  <c r="K222" i="40"/>
  <c r="J231"/>
  <c r="I234"/>
  <c r="L88" i="39"/>
  <c r="M96" i="40"/>
  <c r="N182"/>
  <c r="K117" i="41"/>
  <c r="H88" i="39"/>
  <c r="H89"/>
  <c r="H55" i="41"/>
  <c r="H87" i="39"/>
  <c r="I87"/>
  <c r="I55" i="41"/>
  <c r="I88" i="39"/>
  <c r="I89"/>
  <c r="I119" i="41"/>
  <c r="E232" i="40"/>
  <c r="I67"/>
  <c r="J68"/>
  <c r="K69"/>
  <c r="K75"/>
  <c r="J78"/>
  <c r="L80"/>
  <c r="E84"/>
  <c r="H92"/>
  <c r="L111" i="41"/>
  <c r="F116"/>
  <c r="J52"/>
  <c r="F64" i="39"/>
  <c r="L65"/>
  <c r="K68"/>
  <c r="J72"/>
  <c r="K73"/>
  <c r="J77"/>
  <c r="F78"/>
  <c r="H79"/>
  <c r="J82"/>
  <c r="K83"/>
  <c r="L84"/>
  <c r="M251" i="40"/>
  <c r="I42" i="36"/>
  <c r="J114" i="41"/>
  <c r="E114"/>
  <c r="F232" i="40"/>
  <c r="I240"/>
  <c r="F248"/>
  <c r="L117" i="41"/>
  <c r="J87" i="39"/>
  <c r="L89"/>
  <c r="L55" i="41"/>
  <c r="L53" i="36"/>
  <c r="N71" i="35" s="1"/>
  <c r="I20" i="36"/>
  <c r="K34" i="35" s="1"/>
  <c r="M20" i="36"/>
  <c r="O34" i="35" s="1"/>
  <c r="E222" i="40"/>
  <c r="J67"/>
  <c r="F223"/>
  <c r="K223"/>
  <c r="H69"/>
  <c r="I70"/>
  <c r="E226"/>
  <c r="J71"/>
  <c r="F227"/>
  <c r="K72"/>
  <c r="H230"/>
  <c r="L75"/>
  <c r="I231"/>
  <c r="E77"/>
  <c r="J232"/>
  <c r="F78"/>
  <c r="K78"/>
  <c r="H234"/>
  <c r="L79"/>
  <c r="I80"/>
  <c r="J238"/>
  <c r="F239"/>
  <c r="K239"/>
  <c r="H85"/>
  <c r="L240"/>
  <c r="I241"/>
  <c r="E242"/>
  <c r="J87"/>
  <c r="F243"/>
  <c r="K88"/>
  <c r="H91"/>
  <c r="L246"/>
  <c r="I247"/>
  <c r="E248"/>
  <c r="J93"/>
  <c r="H42" i="41"/>
  <c r="L110"/>
  <c r="I111"/>
  <c r="E45"/>
  <c r="J113"/>
  <c r="F46"/>
  <c r="K114"/>
  <c r="H48"/>
  <c r="L116"/>
  <c r="I117"/>
  <c r="E51"/>
  <c r="E12" s="1"/>
  <c r="D388" i="35" s="1"/>
  <c r="J51" i="41"/>
  <c r="J12" s="1"/>
  <c r="I388" i="35" s="1"/>
  <c r="F52" i="41"/>
  <c r="K120"/>
  <c r="H64" i="39"/>
  <c r="L64"/>
  <c r="I65"/>
  <c r="E66"/>
  <c r="J66"/>
  <c r="F67"/>
  <c r="K67"/>
  <c r="H68"/>
  <c r="L68"/>
  <c r="I70"/>
  <c r="E71"/>
  <c r="J71"/>
  <c r="F72"/>
  <c r="K72"/>
  <c r="H73"/>
  <c r="L73"/>
  <c r="I74"/>
  <c r="E76"/>
  <c r="F77"/>
  <c r="K77"/>
  <c r="H78"/>
  <c r="I79"/>
  <c r="E80"/>
  <c r="J80"/>
  <c r="F82"/>
  <c r="K82"/>
  <c r="H83"/>
  <c r="L83"/>
  <c r="I84"/>
  <c r="E85"/>
  <c r="J85"/>
  <c r="L97" i="40"/>
  <c r="L32" i="38"/>
  <c r="L179" s="1"/>
  <c r="N96" i="41"/>
  <c r="N89"/>
  <c r="M186" i="38"/>
  <c r="L251" i="40"/>
  <c r="J251"/>
  <c r="K89" i="39"/>
  <c r="K55" i="41"/>
  <c r="K87" i="39"/>
  <c r="K88"/>
  <c r="E261" i="37"/>
  <c r="K111"/>
  <c r="L112"/>
  <c r="E83" i="40"/>
  <c r="E289"/>
  <c r="E238" s="1"/>
  <c r="J98" i="33"/>
  <c r="M81" i="38"/>
  <c r="M17" s="1"/>
  <c r="N42"/>
  <c r="G30" i="32"/>
  <c r="G54"/>
  <c r="O12" i="36"/>
  <c r="K49" i="32"/>
  <c r="K17" s="1"/>
  <c r="K306" i="30" s="1"/>
  <c r="H155"/>
  <c r="E74" i="33"/>
  <c r="E227" i="37"/>
  <c r="F252"/>
  <c r="J230" i="40"/>
  <c r="K113" i="41"/>
  <c r="L22" i="36"/>
  <c r="N36" i="35" s="1"/>
  <c r="L241" i="37"/>
  <c r="K98" i="39"/>
  <c r="E55" i="32"/>
  <c r="M227" i="30"/>
  <c r="L61" i="32"/>
  <c r="L59" s="1"/>
  <c r="J108" i="37"/>
  <c r="K266" i="40"/>
  <c r="J266"/>
  <c r="M59" i="38"/>
  <c r="M182" s="1"/>
  <c r="M100"/>
  <c r="I45" i="36"/>
  <c r="L56"/>
  <c r="F75" i="37"/>
  <c r="J62" i="31"/>
  <c r="J53" s="1"/>
  <c r="K78" i="30" s="1"/>
  <c r="K149" i="34"/>
  <c r="H223" i="37"/>
  <c r="H229"/>
  <c r="J246" i="40"/>
  <c r="E307"/>
  <c r="K225" i="30"/>
  <c r="G225"/>
  <c r="M53" i="36"/>
  <c r="O71" i="35" s="1"/>
  <c r="L285" i="40"/>
  <c r="L234" s="1"/>
  <c r="K262" i="37"/>
  <c r="E49" i="38"/>
  <c r="E48" s="1"/>
  <c r="G194" i="30"/>
  <c r="L108" i="37"/>
  <c r="K107" i="40"/>
  <c r="K97" i="38"/>
  <c r="I52" i="31"/>
  <c r="J77" i="30" s="1"/>
  <c r="L25" i="31"/>
  <c r="M43" i="30" s="1"/>
  <c r="L85" i="37"/>
  <c r="L289"/>
  <c r="L239" s="1"/>
  <c r="L295"/>
  <c r="L245" s="1"/>
  <c r="L91"/>
  <c r="L54" i="36"/>
  <c r="N72" i="35" s="1"/>
  <c r="I22" i="36"/>
  <c r="K36" i="35" s="1"/>
  <c r="M22" i="36"/>
  <c r="O36" i="35" s="1"/>
  <c r="E68" i="40"/>
  <c r="E274"/>
  <c r="E223" s="1"/>
  <c r="J72"/>
  <c r="J278"/>
  <c r="J227" s="1"/>
  <c r="L282"/>
  <c r="L231" s="1"/>
  <c r="L76"/>
  <c r="I77"/>
  <c r="I283"/>
  <c r="I232" s="1"/>
  <c r="F79"/>
  <c r="F285"/>
  <c r="F234" s="1"/>
  <c r="H257"/>
  <c r="I76"/>
  <c r="I92"/>
  <c r="H239"/>
  <c r="J76" i="39"/>
  <c r="I63" i="32"/>
  <c r="N34" i="39"/>
  <c r="N56"/>
  <c r="G100"/>
  <c r="G99" s="1"/>
  <c r="G88"/>
  <c r="N21"/>
  <c r="M65"/>
  <c r="G77"/>
  <c r="N132"/>
  <c r="G83" i="40"/>
  <c r="M91"/>
  <c r="N213"/>
  <c r="M233"/>
  <c r="N198"/>
  <c r="N36" i="38"/>
  <c r="M246" i="37"/>
  <c r="M258"/>
  <c r="K108" i="40"/>
  <c r="K314"/>
  <c r="K263" s="1"/>
  <c r="E266" i="37"/>
  <c r="K103" i="38"/>
  <c r="H102" i="39"/>
  <c r="L69" i="40"/>
  <c r="L275"/>
  <c r="L224" s="1"/>
  <c r="E97" i="39"/>
  <c r="M188" i="38"/>
  <c r="N57"/>
  <c r="H85" i="33"/>
  <c r="H74"/>
  <c r="J58" i="32"/>
  <c r="J66" i="33"/>
  <c r="H81" i="38"/>
  <c r="H17" s="1"/>
  <c r="G313" i="35" s="1"/>
  <c r="L238" i="40"/>
  <c r="J55" i="32"/>
  <c r="H61"/>
  <c r="H59" s="1"/>
  <c r="I227" i="30"/>
  <c r="L85" i="38"/>
  <c r="F267" i="40"/>
  <c r="G107" i="33"/>
  <c r="N60"/>
  <c r="N41"/>
  <c r="G88"/>
  <c r="G85" s="1"/>
  <c r="M303" i="37"/>
  <c r="N303" s="1"/>
  <c r="N149"/>
  <c r="M316"/>
  <c r="N316" s="1"/>
  <c r="N162"/>
  <c r="N85" i="32"/>
  <c r="F38"/>
  <c r="I74" i="33"/>
  <c r="J112" i="37"/>
  <c r="J272"/>
  <c r="J222" s="1"/>
  <c r="J245"/>
  <c r="I256"/>
  <c r="J224" i="40"/>
  <c r="F314"/>
  <c r="F263" s="1"/>
  <c r="I57" i="36"/>
  <c r="K75" i="35" s="1"/>
  <c r="N58" i="39"/>
  <c r="G52" i="41"/>
  <c r="M46"/>
  <c r="M71" i="40"/>
  <c r="M234"/>
  <c r="N184"/>
  <c r="G291"/>
  <c r="N291" s="1"/>
  <c r="N136"/>
  <c r="M96" i="38"/>
  <c r="N45" i="33"/>
  <c r="N155"/>
  <c r="N58" i="37"/>
  <c r="G86"/>
  <c r="E231" i="40"/>
  <c r="E235"/>
  <c r="F247"/>
  <c r="L139" i="34"/>
  <c r="N52" i="39"/>
  <c r="M87"/>
  <c r="N43"/>
  <c r="M72"/>
  <c r="N28"/>
  <c r="N142" i="41"/>
  <c r="N58" i="38"/>
  <c r="N89" i="33"/>
  <c r="G73" i="37"/>
  <c r="G229"/>
  <c r="N179"/>
  <c r="M224"/>
  <c r="M285"/>
  <c r="M235" s="1"/>
  <c r="N131"/>
  <c r="G63" i="32"/>
  <c r="G41"/>
  <c r="M55"/>
  <c r="N76"/>
  <c r="G70" i="39"/>
  <c r="M73"/>
  <c r="M96"/>
  <c r="M49" i="41"/>
  <c r="M52"/>
  <c r="G85" i="40"/>
  <c r="G77"/>
  <c r="G96"/>
  <c r="G266"/>
  <c r="M112"/>
  <c r="N117" i="38"/>
  <c r="G85"/>
  <c r="G90"/>
  <c r="N134"/>
  <c r="G59"/>
  <c r="G182" s="1"/>
  <c r="O29" i="36"/>
  <c r="M107" i="33"/>
  <c r="N108" i="34"/>
  <c r="G135"/>
  <c r="G75" i="37"/>
  <c r="G84"/>
  <c r="M104"/>
  <c r="N174"/>
  <c r="G232"/>
  <c r="N72" i="32"/>
  <c r="E91" i="39"/>
  <c r="E96"/>
  <c r="K97"/>
  <c r="L111" i="37"/>
  <c r="H103" i="38"/>
  <c r="E104" i="33"/>
  <c r="K107"/>
  <c r="L108"/>
  <c r="H54" i="31"/>
  <c r="I79" i="30" s="1"/>
  <c r="J227" i="37"/>
  <c r="J233"/>
  <c r="K240"/>
  <c r="L247"/>
  <c r="J257"/>
  <c r="I19" i="36"/>
  <c r="M19"/>
  <c r="O33" i="35" s="1"/>
  <c r="L114" i="41"/>
  <c r="E117"/>
  <c r="H120"/>
  <c r="L120"/>
  <c r="H35" i="32"/>
  <c r="I92" i="33"/>
  <c r="H95"/>
  <c r="H99"/>
  <c r="E88" i="39"/>
  <c r="F89"/>
  <c r="J98"/>
  <c r="I98"/>
  <c r="J97"/>
  <c r="N38"/>
  <c r="M80"/>
  <c r="G42" i="41"/>
  <c r="G86" i="40"/>
  <c r="M75"/>
  <c r="M107"/>
  <c r="N172"/>
  <c r="M85" i="38"/>
  <c r="G97"/>
  <c r="N152" i="33"/>
  <c r="N30" i="34"/>
  <c r="G111" i="37"/>
  <c r="G99"/>
  <c r="G102"/>
  <c r="M111"/>
  <c r="M81"/>
  <c r="N216"/>
  <c r="G227"/>
  <c r="N202"/>
  <c r="G262"/>
  <c r="N207"/>
  <c r="G242"/>
  <c r="G261"/>
  <c r="N312"/>
  <c r="M63" i="32"/>
  <c r="N83"/>
  <c r="K47" i="34"/>
  <c r="L48"/>
  <c r="J52"/>
  <c r="L56"/>
  <c r="J58"/>
  <c r="H62"/>
  <c r="E66"/>
  <c r="F141"/>
  <c r="J154"/>
  <c r="H56"/>
  <c r="I167"/>
  <c r="I139" s="1"/>
  <c r="L145" i="41"/>
  <c r="I48" i="34"/>
  <c r="K52"/>
  <c r="H53"/>
  <c r="L53"/>
  <c r="F58"/>
  <c r="K58"/>
  <c r="E65"/>
  <c r="J65"/>
  <c r="F66"/>
  <c r="E145"/>
  <c r="K146"/>
  <c r="L149"/>
  <c r="F154"/>
  <c r="N81"/>
  <c r="N90"/>
  <c r="G146"/>
  <c r="E52"/>
  <c r="K53"/>
  <c r="E58"/>
  <c r="J66"/>
  <c r="J140"/>
  <c r="E154"/>
  <c r="I65"/>
  <c r="M57"/>
  <c r="N93"/>
  <c r="G141"/>
  <c r="H48"/>
  <c r="F53"/>
  <c r="I57"/>
  <c r="L62"/>
  <c r="H136"/>
  <c r="I145"/>
  <c r="I153"/>
  <c r="L51"/>
  <c r="L57"/>
  <c r="L65"/>
  <c r="N75"/>
  <c r="N85"/>
  <c r="G140"/>
  <c r="N39" i="39"/>
  <c r="M83"/>
  <c r="L42" i="36"/>
  <c r="F25" i="31"/>
  <c r="G43" i="30" s="1"/>
  <c r="I49" i="41"/>
  <c r="H94" i="37"/>
  <c r="J278"/>
  <c r="J228" s="1"/>
  <c r="H282"/>
  <c r="H232" s="1"/>
  <c r="I289"/>
  <c r="I239" s="1"/>
  <c r="F297"/>
  <c r="F247" s="1"/>
  <c r="K284" i="40"/>
  <c r="K233" s="1"/>
  <c r="H138" i="41"/>
  <c r="H116" s="1"/>
  <c r="F88" i="40"/>
  <c r="E71"/>
  <c r="M226" i="30"/>
  <c r="M43" i="41"/>
  <c r="N22"/>
  <c r="N38" i="40"/>
  <c r="N18"/>
  <c r="M68"/>
  <c r="N56" i="36"/>
  <c r="P74" i="35" s="1"/>
  <c r="N26" i="34"/>
  <c r="M53"/>
  <c r="G95" i="37"/>
  <c r="N124"/>
  <c r="G278"/>
  <c r="G228" s="1"/>
  <c r="M283"/>
  <c r="N283" s="1"/>
  <c r="M79"/>
  <c r="G64" i="31"/>
  <c r="G55" s="1"/>
  <c r="H80" i="30" s="1"/>
  <c r="N33" i="31"/>
  <c r="H8" i="36"/>
  <c r="H19"/>
  <c r="J33" i="35" s="1"/>
  <c r="O10" i="36"/>
  <c r="H11"/>
  <c r="H22"/>
  <c r="J36" i="35" s="1"/>
  <c r="H42" i="36"/>
  <c r="H45"/>
  <c r="O46"/>
  <c r="E98" i="37"/>
  <c r="F22" i="31"/>
  <c r="G40" i="30" s="1"/>
  <c r="H25" i="31"/>
  <c r="I43" i="30" s="1"/>
  <c r="K46" i="41"/>
  <c r="K69" i="37"/>
  <c r="I92"/>
  <c r="H274"/>
  <c r="H224" s="1"/>
  <c r="E285"/>
  <c r="E235" s="1"/>
  <c r="H288"/>
  <c r="H238" s="1"/>
  <c r="E290"/>
  <c r="E240" s="1"/>
  <c r="J273" i="40"/>
  <c r="J222" s="1"/>
  <c r="J83"/>
  <c r="I66" i="36"/>
  <c r="I56" s="1"/>
  <c r="K74" i="35" s="1"/>
  <c r="F72" i="40"/>
  <c r="E87"/>
  <c r="E93"/>
  <c r="L95" i="37"/>
  <c r="L86" i="40"/>
  <c r="J226" i="30"/>
  <c r="F187" i="38"/>
  <c r="N124" i="39"/>
  <c r="M84" i="40"/>
  <c r="N34"/>
  <c r="N176"/>
  <c r="H53" i="36"/>
  <c r="J71" i="35" s="1"/>
  <c r="N21" i="37"/>
  <c r="M70"/>
  <c r="N45"/>
  <c r="M94"/>
  <c r="N178"/>
  <c r="N185"/>
  <c r="M242"/>
  <c r="G273"/>
  <c r="G223" s="1"/>
  <c r="G69"/>
  <c r="N136"/>
  <c r="G290"/>
  <c r="G240" s="1"/>
  <c r="M291"/>
  <c r="M241" s="1"/>
  <c r="N137"/>
  <c r="N152"/>
  <c r="G306"/>
  <c r="G256" s="1"/>
  <c r="G52" i="31"/>
  <c r="H77" i="30" s="1"/>
  <c r="G48" i="31"/>
  <c r="G72" i="33"/>
  <c r="N72" s="1"/>
  <c r="N25"/>
  <c r="G98"/>
  <c r="G12" s="1"/>
  <c r="H441" i="30" s="1"/>
  <c r="N51" i="33"/>
  <c r="N19" i="37"/>
  <c r="M68"/>
  <c r="G241"/>
  <c r="N191"/>
  <c r="G296"/>
  <c r="G246" s="1"/>
  <c r="N142"/>
  <c r="N22" i="36"/>
  <c r="E21" i="31"/>
  <c r="F39" i="30" s="1"/>
  <c r="F57" i="32"/>
  <c r="L45" i="36"/>
  <c r="H21" i="31"/>
  <c r="I39" i="30" s="1"/>
  <c r="F21" i="31"/>
  <c r="G39" i="30" s="1"/>
  <c r="F24" i="31"/>
  <c r="G42" i="30" s="1"/>
  <c r="J74" i="33"/>
  <c r="E74" i="37"/>
  <c r="H88"/>
  <c r="H27" i="32"/>
  <c r="I154" i="30" s="1"/>
  <c r="I21" i="31"/>
  <c r="J39" i="30" s="1"/>
  <c r="L21" i="31"/>
  <c r="M39" i="30" s="1"/>
  <c r="F17" i="31"/>
  <c r="H22"/>
  <c r="I40" i="30" s="1"/>
  <c r="F23" i="31"/>
  <c r="G41" i="30" s="1"/>
  <c r="I25" i="31"/>
  <c r="J43" i="30" s="1"/>
  <c r="F136" i="41"/>
  <c r="F114" s="1"/>
  <c r="L19" i="36"/>
  <c r="L8"/>
  <c r="K288" i="37"/>
  <c r="K238" s="1"/>
  <c r="K87"/>
  <c r="F94"/>
  <c r="E80"/>
  <c r="I95"/>
  <c r="I91"/>
  <c r="F78"/>
  <c r="E87"/>
  <c r="E68"/>
  <c r="H73"/>
  <c r="J93"/>
  <c r="K285"/>
  <c r="K235" s="1"/>
  <c r="F291"/>
  <c r="F241" s="1"/>
  <c r="F281" i="40"/>
  <c r="F230" s="1"/>
  <c r="J284"/>
  <c r="J233" s="1"/>
  <c r="I286"/>
  <c r="I235" s="1"/>
  <c r="H291"/>
  <c r="H240" s="1"/>
  <c r="F297"/>
  <c r="F246" s="1"/>
  <c r="J299"/>
  <c r="J248" s="1"/>
  <c r="K42" i="41"/>
  <c r="J142"/>
  <c r="J120" s="1"/>
  <c r="I64" i="36"/>
  <c r="I54" s="1"/>
  <c r="K72" i="35" s="1"/>
  <c r="E88" i="40"/>
  <c r="E67"/>
  <c r="K68"/>
  <c r="K226" i="30"/>
  <c r="L283" i="37"/>
  <c r="L233" s="1"/>
  <c r="L92" i="40"/>
  <c r="L227"/>
  <c r="M89" i="39"/>
  <c r="N45"/>
  <c r="M70"/>
  <c r="M66"/>
  <c r="N22"/>
  <c r="G48" i="41"/>
  <c r="N27"/>
  <c r="G72" i="40"/>
  <c r="N22"/>
  <c r="H23" i="36"/>
  <c r="J37" i="35" s="1"/>
  <c r="H56" i="36"/>
  <c r="J74" i="35" s="1"/>
  <c r="N87" i="33"/>
  <c r="M62" i="34"/>
  <c r="N35"/>
  <c r="G92" i="37"/>
  <c r="N92" s="1"/>
  <c r="M88"/>
  <c r="N189"/>
  <c r="G239"/>
  <c r="G83" i="39"/>
  <c r="N33"/>
  <c r="N30"/>
  <c r="G110" i="41"/>
  <c r="N98"/>
  <c r="G111"/>
  <c r="G119"/>
  <c r="G92" i="40"/>
  <c r="M230"/>
  <c r="N126" i="34"/>
  <c r="G153"/>
  <c r="G257" i="37"/>
  <c r="N284"/>
  <c r="N298"/>
  <c r="G53" i="31"/>
  <c r="H78" i="30" s="1"/>
  <c r="M23" i="31"/>
  <c r="N41" i="30" s="1"/>
  <c r="O13" i="36"/>
  <c r="H81" i="37"/>
  <c r="L81"/>
  <c r="I84"/>
  <c r="J85"/>
  <c r="K86"/>
  <c r="L87"/>
  <c r="I88"/>
  <c r="E91"/>
  <c r="J91"/>
  <c r="K92"/>
  <c r="H93"/>
  <c r="L93"/>
  <c r="I94"/>
  <c r="E95"/>
  <c r="J95"/>
  <c r="F222"/>
  <c r="K222"/>
  <c r="L223"/>
  <c r="I224"/>
  <c r="F228"/>
  <c r="L229"/>
  <c r="I232"/>
  <c r="F234"/>
  <c r="K234"/>
  <c r="H235"/>
  <c r="L235"/>
  <c r="E239"/>
  <c r="J239"/>
  <c r="H241"/>
  <c r="I242"/>
  <c r="E245"/>
  <c r="F246"/>
  <c r="K246"/>
  <c r="H247"/>
  <c r="I248"/>
  <c r="E249"/>
  <c r="H9" i="33"/>
  <c r="I438" i="30" s="1"/>
  <c r="E70" i="33"/>
  <c r="J9"/>
  <c r="K438" i="30" s="1"/>
  <c r="F74" i="33"/>
  <c r="K74"/>
  <c r="L74"/>
  <c r="J79"/>
  <c r="F9"/>
  <c r="G438" i="30" s="1"/>
  <c r="E85" i="33"/>
  <c r="J85"/>
  <c r="K85"/>
  <c r="L85"/>
  <c r="I85"/>
  <c r="J98" i="37"/>
  <c r="F99"/>
  <c r="K99"/>
  <c r="H102"/>
  <c r="L102"/>
  <c r="I103"/>
  <c r="E104"/>
  <c r="J104"/>
  <c r="K252"/>
  <c r="H253"/>
  <c r="L253"/>
  <c r="E257"/>
  <c r="F258"/>
  <c r="E252" i="40"/>
  <c r="F258"/>
  <c r="K258"/>
  <c r="F67"/>
  <c r="K67"/>
  <c r="H68"/>
  <c r="L68"/>
  <c r="J70"/>
  <c r="K71"/>
  <c r="I75"/>
  <c r="E76"/>
  <c r="J76"/>
  <c r="F77"/>
  <c r="K77"/>
  <c r="H78"/>
  <c r="L78"/>
  <c r="I79"/>
  <c r="E80"/>
  <c r="J80"/>
  <c r="F83"/>
  <c r="K83"/>
  <c r="H84"/>
  <c r="L84"/>
  <c r="I85"/>
  <c r="E86"/>
  <c r="K87"/>
  <c r="H88"/>
  <c r="L88"/>
  <c r="I91"/>
  <c r="E92"/>
  <c r="J92"/>
  <c r="F93"/>
  <c r="K93"/>
  <c r="K225"/>
  <c r="E230"/>
  <c r="K231"/>
  <c r="F235"/>
  <c r="F241"/>
  <c r="K241"/>
  <c r="K247"/>
  <c r="E43" i="41"/>
  <c r="J43"/>
  <c r="H46"/>
  <c r="L46"/>
  <c r="E49"/>
  <c r="J49"/>
  <c r="F51"/>
  <c r="F12" s="1"/>
  <c r="E388" i="35" s="1"/>
  <c r="K51" i="41"/>
  <c r="K12" s="1"/>
  <c r="J388" i="35" s="1"/>
  <c r="L52" i="41"/>
  <c r="I110"/>
  <c r="E111"/>
  <c r="J111"/>
  <c r="F113"/>
  <c r="H114"/>
  <c r="J117"/>
  <c r="F119"/>
  <c r="K119"/>
  <c r="E65" i="39"/>
  <c r="J65"/>
  <c r="F66"/>
  <c r="K66"/>
  <c r="L67"/>
  <c r="I68"/>
  <c r="F71"/>
  <c r="K71"/>
  <c r="H72"/>
  <c r="E74"/>
  <c r="J74"/>
  <c r="F76"/>
  <c r="K76"/>
  <c r="I78"/>
  <c r="F80"/>
  <c r="K80"/>
  <c r="H82"/>
  <c r="E84"/>
  <c r="J84"/>
  <c r="F85"/>
  <c r="K85"/>
  <c r="E78" i="38"/>
  <c r="E48" i="31"/>
  <c r="I48"/>
  <c r="F48"/>
  <c r="L54"/>
  <c r="M79" i="30" s="1"/>
  <c r="I55" i="31"/>
  <c r="J80" i="30" s="1"/>
  <c r="J56" i="31"/>
  <c r="K81" i="30" s="1"/>
  <c r="G85" i="39"/>
  <c r="N110"/>
  <c r="N112"/>
  <c r="N116"/>
  <c r="N118"/>
  <c r="N129"/>
  <c r="G113" i="41"/>
  <c r="N136"/>
  <c r="G117"/>
  <c r="N42" i="40"/>
  <c r="G232"/>
  <c r="G256"/>
  <c r="G224"/>
  <c r="G246"/>
  <c r="G258"/>
  <c r="G75" i="38"/>
  <c r="G186"/>
  <c r="N21" i="33"/>
  <c r="N40"/>
  <c r="G74" i="37"/>
  <c r="G234"/>
  <c r="N307"/>
  <c r="M30" i="32"/>
  <c r="L23" i="36"/>
  <c r="N37" i="35" s="1"/>
  <c r="F222" i="40"/>
  <c r="L223"/>
  <c r="I224"/>
  <c r="E225"/>
  <c r="J225"/>
  <c r="F226"/>
  <c r="K226"/>
  <c r="H227"/>
  <c r="I230"/>
  <c r="K232"/>
  <c r="J235"/>
  <c r="K238"/>
  <c r="J241"/>
  <c r="F242"/>
  <c r="K242"/>
  <c r="H243"/>
  <c r="I246"/>
  <c r="E247"/>
  <c r="K248"/>
  <c r="L27" i="32"/>
  <c r="M154" i="30" s="1"/>
  <c r="I50" i="32"/>
  <c r="E30"/>
  <c r="F30"/>
  <c r="L155" i="30"/>
  <c r="L57" i="32"/>
  <c r="E57"/>
  <c r="J70" i="37"/>
  <c r="F73"/>
  <c r="L74"/>
  <c r="L80"/>
  <c r="E84"/>
  <c r="J84"/>
  <c r="F85"/>
  <c r="K85"/>
  <c r="L86"/>
  <c r="I87"/>
  <c r="F91"/>
  <c r="K91"/>
  <c r="H92"/>
  <c r="E94"/>
  <c r="J94"/>
  <c r="F95"/>
  <c r="K95"/>
  <c r="F227"/>
  <c r="I229"/>
  <c r="E232"/>
  <c r="J238"/>
  <c r="K239"/>
  <c r="E242"/>
  <c r="F245"/>
  <c r="E248"/>
  <c r="K249"/>
  <c r="K9" i="33"/>
  <c r="L438" i="30" s="1"/>
  <c r="F79" i="33"/>
  <c r="L79"/>
  <c r="K98" i="37"/>
  <c r="H99"/>
  <c r="I102"/>
  <c r="J103"/>
  <c r="K104"/>
  <c r="H252"/>
  <c r="L252"/>
  <c r="L258"/>
  <c r="L96" i="40"/>
  <c r="E103"/>
  <c r="J103"/>
  <c r="E251"/>
  <c r="H67"/>
  <c r="L67"/>
  <c r="I68"/>
  <c r="K70"/>
  <c r="L71"/>
  <c r="E75"/>
  <c r="J75"/>
  <c r="K76"/>
  <c r="H77"/>
  <c r="E79"/>
  <c r="F80"/>
  <c r="H83"/>
  <c r="L83"/>
  <c r="I84"/>
  <c r="K86"/>
  <c r="L87"/>
  <c r="E91"/>
  <c r="J91"/>
  <c r="F92"/>
  <c r="F224"/>
  <c r="K224"/>
  <c r="I238"/>
  <c r="J239"/>
  <c r="F240"/>
  <c r="H241"/>
  <c r="E243"/>
  <c r="I248"/>
  <c r="F43" i="41"/>
  <c r="K49"/>
  <c r="L51"/>
  <c r="L12" s="1"/>
  <c r="K388" i="35" s="1"/>
  <c r="F111" i="41"/>
  <c r="K111"/>
  <c r="J116"/>
  <c r="E64" i="39"/>
  <c r="F65"/>
  <c r="K65"/>
  <c r="H66"/>
  <c r="L66"/>
  <c r="J68"/>
  <c r="L71"/>
  <c r="I72"/>
  <c r="E73"/>
  <c r="F74"/>
  <c r="K74"/>
  <c r="H76"/>
  <c r="J78"/>
  <c r="I82"/>
  <c r="E83"/>
  <c r="F84"/>
  <c r="K84"/>
  <c r="H85"/>
  <c r="E186" i="38"/>
  <c r="J75"/>
  <c r="F38"/>
  <c r="L48" i="31"/>
  <c r="L53"/>
  <c r="M78" i="30" s="1"/>
  <c r="E55" i="31"/>
  <c r="F80" i="30" s="1"/>
  <c r="J55" i="31"/>
  <c r="K80" i="30" s="1"/>
  <c r="M77" i="39"/>
  <c r="M74"/>
  <c r="N24"/>
  <c r="G65"/>
  <c r="G67"/>
  <c r="G84"/>
  <c r="G87"/>
  <c r="N132" i="41"/>
  <c r="G70" i="40"/>
  <c r="G80"/>
  <c r="N30"/>
  <c r="G242"/>
  <c r="G238"/>
  <c r="N273"/>
  <c r="N307"/>
  <c r="G76" i="38"/>
  <c r="N39" i="34"/>
  <c r="N113"/>
  <c r="M144"/>
  <c r="N30" i="37"/>
  <c r="N53"/>
  <c r="N125"/>
  <c r="G249"/>
  <c r="M256"/>
  <c r="G224"/>
  <c r="G238"/>
  <c r="N289"/>
  <c r="M86"/>
  <c r="N138"/>
  <c r="G252"/>
  <c r="G258"/>
  <c r="N61" i="31"/>
  <c r="M63"/>
  <c r="N63" s="1"/>
  <c r="F66" i="33"/>
  <c r="K66"/>
  <c r="M66"/>
  <c r="N67"/>
  <c r="J263" i="40"/>
  <c r="H66" i="33"/>
  <c r="K79"/>
  <c r="F85"/>
  <c r="I79"/>
  <c r="M74"/>
  <c r="N75"/>
  <c r="N272" i="37"/>
  <c r="M222"/>
  <c r="K70" i="33"/>
  <c r="F70"/>
  <c r="J10"/>
  <c r="K439" i="30" s="1"/>
  <c r="N289" i="40"/>
  <c r="M238"/>
  <c r="N38" i="32"/>
  <c r="J70" i="33"/>
  <c r="I10"/>
  <c r="J439" i="30" s="1"/>
  <c r="K85" i="38"/>
  <c r="I79"/>
  <c r="K35" i="32"/>
  <c r="J42" i="36"/>
  <c r="I41" i="32"/>
  <c r="L24" i="31"/>
  <c r="J24"/>
  <c r="K42" i="30" s="1"/>
  <c r="J141" i="41"/>
  <c r="J119" s="1"/>
  <c r="J80" i="37"/>
  <c r="I73"/>
  <c r="F53" i="31"/>
  <c r="G78" i="30" s="1"/>
  <c r="K135" i="34"/>
  <c r="F20" i="36"/>
  <c r="H34" i="35" s="1"/>
  <c r="K228" i="37"/>
  <c r="I238"/>
  <c r="F240"/>
  <c r="I316"/>
  <c r="I266" s="1"/>
  <c r="F59" i="38"/>
  <c r="F182" s="1"/>
  <c r="K96"/>
  <c r="H275" i="40"/>
  <c r="H224" s="1"/>
  <c r="I276"/>
  <c r="I225" s="1"/>
  <c r="J277"/>
  <c r="J226" s="1"/>
  <c r="H132" i="41"/>
  <c r="H110" s="1"/>
  <c r="I116"/>
  <c r="H75" i="40"/>
  <c r="L85"/>
  <c r="M25" i="31"/>
  <c r="N43" i="30" s="1"/>
  <c r="N29" i="39"/>
  <c r="N41"/>
  <c r="M42" i="41"/>
  <c r="N128" i="40"/>
  <c r="N191"/>
  <c r="M248"/>
  <c r="G49" i="38"/>
  <c r="O43" i="36"/>
  <c r="N36" i="33"/>
  <c r="G144" i="34"/>
  <c r="N25" i="37"/>
  <c r="N37"/>
  <c r="N62"/>
  <c r="G78"/>
  <c r="G85"/>
  <c r="G98"/>
  <c r="N143"/>
  <c r="N158"/>
  <c r="N192"/>
  <c r="N208"/>
  <c r="M234"/>
  <c r="M257"/>
  <c r="G235"/>
  <c r="G248"/>
  <c r="N302"/>
  <c r="N311"/>
  <c r="N75" i="32"/>
  <c r="K53" i="36"/>
  <c r="E38" i="38"/>
  <c r="E35"/>
  <c r="J35" i="32"/>
  <c r="J54"/>
  <c r="I75" i="38"/>
  <c r="I27" i="32"/>
  <c r="J154" i="30" s="1"/>
  <c r="I30" i="32"/>
  <c r="H57"/>
  <c r="E52"/>
  <c r="E35"/>
  <c r="H30"/>
  <c r="F155" i="30"/>
  <c r="E75" i="38"/>
  <c r="J56" i="36"/>
  <c r="K41" i="32"/>
  <c r="L228" i="30" s="1"/>
  <c r="E52" i="31"/>
  <c r="F77" i="30" s="1"/>
  <c r="J21" i="31"/>
  <c r="L52"/>
  <c r="E22"/>
  <c r="E23"/>
  <c r="F41" i="30" s="1"/>
  <c r="H23" i="31"/>
  <c r="I41" i="30" s="1"/>
  <c r="J23" i="31"/>
  <c r="K41" i="30" s="1"/>
  <c r="J25" i="31"/>
  <c r="K43" i="30" s="1"/>
  <c r="E141" i="41"/>
  <c r="E119" s="1"/>
  <c r="K61" i="32"/>
  <c r="K38"/>
  <c r="J8" i="36"/>
  <c r="F81" i="37"/>
  <c r="F69"/>
  <c r="K58" i="32"/>
  <c r="E146" i="34"/>
  <c r="J146"/>
  <c r="I150"/>
  <c r="F42" i="36"/>
  <c r="K245" i="37"/>
  <c r="K297"/>
  <c r="K247" s="1"/>
  <c r="J256"/>
  <c r="H258"/>
  <c r="J265"/>
  <c r="I49" i="38"/>
  <c r="H49"/>
  <c r="K59"/>
  <c r="I223" i="40"/>
  <c r="K278"/>
  <c r="K227" s="1"/>
  <c r="K230"/>
  <c r="H231"/>
  <c r="H232"/>
  <c r="H238"/>
  <c r="I239"/>
  <c r="J240"/>
  <c r="K294"/>
  <c r="K243" s="1"/>
  <c r="E313"/>
  <c r="E262" s="1"/>
  <c r="J313"/>
  <c r="J262" s="1"/>
  <c r="I317"/>
  <c r="I266" s="1"/>
  <c r="K52" i="41"/>
  <c r="E135"/>
  <c r="E113" s="1"/>
  <c r="F142"/>
  <c r="F120" s="1"/>
  <c r="J77" i="40"/>
  <c r="I86"/>
  <c r="J57" i="36"/>
  <c r="L75" i="35" s="1"/>
  <c r="H79" i="40"/>
  <c r="F84"/>
  <c r="F68"/>
  <c r="L38" i="32"/>
  <c r="H226" i="30"/>
  <c r="H227"/>
  <c r="L228" i="37"/>
  <c r="M64" i="36"/>
  <c r="M54" s="1"/>
  <c r="O72" i="35" s="1"/>
  <c r="L59" i="38"/>
  <c r="L182" s="1"/>
  <c r="L136" i="34"/>
  <c r="L150"/>
  <c r="L281" i="40"/>
  <c r="L230" s="1"/>
  <c r="L226"/>
  <c r="L242"/>
  <c r="N194" i="30"/>
  <c r="N227"/>
  <c r="N20" i="39"/>
  <c r="N48"/>
  <c r="G71"/>
  <c r="M76"/>
  <c r="M92"/>
  <c r="M84"/>
  <c r="M82"/>
  <c r="N108"/>
  <c r="N117"/>
  <c r="N127"/>
  <c r="N140"/>
  <c r="N28" i="41"/>
  <c r="N73"/>
  <c r="M116"/>
  <c r="N25" i="40"/>
  <c r="N57"/>
  <c r="N53"/>
  <c r="N61"/>
  <c r="M93"/>
  <c r="N120"/>
  <c r="N130"/>
  <c r="N142"/>
  <c r="N154"/>
  <c r="N174"/>
  <c r="N128" i="38"/>
  <c r="G32"/>
  <c r="G179" s="1"/>
  <c r="N20" i="33"/>
  <c r="N39"/>
  <c r="N53"/>
  <c r="G66"/>
  <c r="G79"/>
  <c r="G103"/>
  <c r="G102" s="1"/>
  <c r="N24" i="34"/>
  <c r="N38"/>
  <c r="G139"/>
  <c r="N39" i="37"/>
  <c r="M74"/>
  <c r="M99"/>
  <c r="N119"/>
  <c r="N128"/>
  <c r="N134"/>
  <c r="N144"/>
  <c r="N153"/>
  <c r="N161"/>
  <c r="N177"/>
  <c r="N195"/>
  <c r="N212"/>
  <c r="M228"/>
  <c r="M240"/>
  <c r="M248"/>
  <c r="M27" i="32"/>
  <c r="N154" i="30" s="1"/>
  <c r="N32" i="32"/>
  <c r="G49"/>
  <c r="G58"/>
  <c r="N71"/>
  <c r="M21" i="31"/>
  <c r="N39" i="30" s="1"/>
  <c r="M110" i="41"/>
  <c r="E17" i="31"/>
  <c r="E187" i="38"/>
  <c r="J30" i="32"/>
  <c r="F27"/>
  <c r="F35"/>
  <c r="E63"/>
  <c r="I43" i="41"/>
  <c r="F61" i="32"/>
  <c r="F59" s="1"/>
  <c r="F8" i="36"/>
  <c r="I79" i="37"/>
  <c r="K141" i="34"/>
  <c r="J23" i="36"/>
  <c r="L37" i="35" s="1"/>
  <c r="J92" i="37"/>
  <c r="K279"/>
  <c r="K229" s="1"/>
  <c r="J290"/>
  <c r="J240" s="1"/>
  <c r="F96" i="38"/>
  <c r="E234" i="40"/>
  <c r="J293"/>
  <c r="J242" s="1"/>
  <c r="H297"/>
  <c r="H246" s="1"/>
  <c r="I314"/>
  <c r="I263" s="1"/>
  <c r="F23" i="36"/>
  <c r="H37" i="35" s="1"/>
  <c r="F53" i="36"/>
  <c r="F225" i="30"/>
  <c r="N35" i="39"/>
  <c r="M102"/>
  <c r="M88"/>
  <c r="M48" i="41"/>
  <c r="N70"/>
  <c r="N141"/>
  <c r="G79" i="40"/>
  <c r="G97"/>
  <c r="M86"/>
  <c r="N118"/>
  <c r="N138"/>
  <c r="N152"/>
  <c r="N285"/>
  <c r="N309"/>
  <c r="N8" i="36"/>
  <c r="N42"/>
  <c r="N28" i="33"/>
  <c r="N151"/>
  <c r="N50" i="37"/>
  <c r="N118"/>
  <c r="N188"/>
  <c r="N199"/>
  <c r="N274"/>
  <c r="N282"/>
  <c r="M41" i="32"/>
  <c r="I52"/>
  <c r="L49"/>
  <c r="J45" i="36"/>
  <c r="J48" i="31"/>
  <c r="J17"/>
  <c r="E24"/>
  <c r="F42" i="30" s="1"/>
  <c r="H24" i="31"/>
  <c r="I42" i="30" s="1"/>
  <c r="E25" i="31"/>
  <c r="F43" i="30" s="1"/>
  <c r="K108" i="37"/>
  <c r="H53" i="32"/>
  <c r="E79" i="33"/>
  <c r="E140" i="34"/>
  <c r="F11" i="36"/>
  <c r="K112" i="37"/>
  <c r="E92"/>
  <c r="E9" i="33"/>
  <c r="F438" i="30" s="1"/>
  <c r="F135" i="34"/>
  <c r="F146"/>
  <c r="J22" i="36"/>
  <c r="F45"/>
  <c r="J224" i="37"/>
  <c r="J232"/>
  <c r="I241"/>
  <c r="H222" i="40"/>
  <c r="F284"/>
  <c r="F233" s="1"/>
  <c r="H235"/>
  <c r="E246"/>
  <c r="H258"/>
  <c r="F313"/>
  <c r="F262" s="1"/>
  <c r="J45" i="41"/>
  <c r="F22" i="36"/>
  <c r="H36" i="35" s="1"/>
  <c r="J54" i="36"/>
  <c r="L72" i="35" s="1"/>
  <c r="F54" i="36"/>
  <c r="H72" i="35" s="1"/>
  <c r="H194" i="30"/>
  <c r="L240" i="37"/>
  <c r="L94"/>
  <c r="L141" i="34"/>
  <c r="L144"/>
  <c r="L235" i="40"/>
  <c r="L222"/>
  <c r="L98" i="39"/>
  <c r="I102"/>
  <c r="E262" i="37"/>
  <c r="I95" i="38"/>
  <c r="L108" i="40"/>
  <c r="E112"/>
  <c r="H263"/>
  <c r="E267"/>
  <c r="H103" i="33"/>
  <c r="L103"/>
  <c r="F108"/>
  <c r="H96" i="38"/>
  <c r="E263" i="40"/>
  <c r="I92" i="39"/>
  <c r="L101"/>
  <c r="K102"/>
  <c r="F19" i="36"/>
  <c r="L241" i="40"/>
  <c r="I103"/>
  <c r="L70" i="37"/>
  <c r="L78"/>
  <c r="L84"/>
  <c r="L88"/>
  <c r="L70" i="33"/>
  <c r="L103" i="40"/>
  <c r="L91"/>
  <c r="L233"/>
  <c r="L239"/>
  <c r="L243"/>
  <c r="L42" i="41"/>
  <c r="L48"/>
  <c r="L78" i="39"/>
  <c r="N226" i="30"/>
  <c r="N26" i="39"/>
  <c r="N44"/>
  <c r="G72"/>
  <c r="G82"/>
  <c r="N31" i="41"/>
  <c r="N64"/>
  <c r="G114"/>
  <c r="G120"/>
  <c r="N26" i="40"/>
  <c r="N62"/>
  <c r="M77"/>
  <c r="N122"/>
  <c r="N134"/>
  <c r="N144"/>
  <c r="N158"/>
  <c r="N192"/>
  <c r="G234"/>
  <c r="M246"/>
  <c r="G225"/>
  <c r="G247"/>
  <c r="G267"/>
  <c r="G72" i="38"/>
  <c r="G95"/>
  <c r="M97"/>
  <c r="O9" i="36"/>
  <c r="N20"/>
  <c r="P34" i="35" s="1"/>
  <c r="N30" i="33"/>
  <c r="N47"/>
  <c r="N57"/>
  <c r="G92"/>
  <c r="M108"/>
  <c r="M104"/>
  <c r="N104" s="1"/>
  <c r="N141"/>
  <c r="N32" i="37"/>
  <c r="N43"/>
  <c r="N55"/>
  <c r="N120"/>
  <c r="N129"/>
  <c r="N135"/>
  <c r="N141"/>
  <c r="N148"/>
  <c r="N154"/>
  <c r="N184"/>
  <c r="N196"/>
  <c r="M232"/>
  <c r="M239"/>
  <c r="M247"/>
  <c r="M252"/>
  <c r="M262"/>
  <c r="G233"/>
  <c r="G247"/>
  <c r="G253"/>
  <c r="N28" i="32"/>
  <c r="N34"/>
  <c r="N79"/>
  <c r="N43" i="31"/>
  <c r="M174" i="34"/>
  <c r="N86"/>
  <c r="G21" i="31"/>
  <c r="N12"/>
  <c r="G17"/>
  <c r="K23"/>
  <c r="L41" i="30" s="1"/>
  <c r="G25" i="31"/>
  <c r="N16"/>
  <c r="G8" i="36"/>
  <c r="G19"/>
  <c r="G20"/>
  <c r="I34" i="35" s="1"/>
  <c r="G11" i="36"/>
  <c r="G23"/>
  <c r="I37" i="35" s="1"/>
  <c r="K57" i="36"/>
  <c r="M75" i="35" s="1"/>
  <c r="M17" i="31"/>
  <c r="N15"/>
  <c r="M24"/>
  <c r="K21"/>
  <c r="K24"/>
  <c r="L42" i="30" s="1"/>
  <c r="K25" i="31"/>
  <c r="L43" i="30" s="1"/>
  <c r="M62" i="31"/>
  <c r="N62" s="1"/>
  <c r="M22"/>
  <c r="N31"/>
  <c r="G22"/>
  <c r="H40" i="30" s="1"/>
  <c r="N13" i="31"/>
  <c r="N14"/>
  <c r="G23"/>
  <c r="G24"/>
  <c r="H42" i="30" s="1"/>
  <c r="K8" i="36"/>
  <c r="K20"/>
  <c r="M34" i="35" s="1"/>
  <c r="K22" i="36"/>
  <c r="K23"/>
  <c r="M37" i="35" s="1"/>
  <c r="G42" i="36"/>
  <c r="K42"/>
  <c r="K54"/>
  <c r="M72" i="35" s="1"/>
  <c r="G45" i="36"/>
  <c r="O47"/>
  <c r="N45"/>
  <c r="K56"/>
  <c r="I66" i="33"/>
  <c r="I9"/>
  <c r="J438" i="30" s="1"/>
  <c r="K11" i="36"/>
  <c r="K19"/>
  <c r="G71" i="40"/>
  <c r="N21"/>
  <c r="G67"/>
  <c r="N17"/>
  <c r="G93"/>
  <c r="N43"/>
  <c r="N23" i="36"/>
  <c r="N11"/>
  <c r="K45"/>
  <c r="G54"/>
  <c r="I72" i="35" s="1"/>
  <c r="E66" i="33"/>
  <c r="G22" i="36"/>
  <c r="G80" i="39"/>
  <c r="N36"/>
  <c r="L318" i="40"/>
  <c r="L267" s="1"/>
  <c r="L112"/>
  <c r="G226" i="30"/>
  <c r="F53" i="32"/>
  <c r="F49" i="38"/>
  <c r="F90"/>
  <c r="K90"/>
  <c r="K49"/>
  <c r="J100"/>
  <c r="J59"/>
  <c r="J182" s="1"/>
  <c r="L263" i="40"/>
  <c r="J85" i="38"/>
  <c r="L265" i="37"/>
  <c r="L224"/>
  <c r="L145" i="34"/>
  <c r="M71" i="39"/>
  <c r="N27"/>
  <c r="I226" i="30"/>
  <c r="M194"/>
  <c r="J194"/>
  <c r="I55" i="32"/>
  <c r="J261" i="37"/>
  <c r="L49" i="38"/>
  <c r="L262" i="40"/>
  <c r="M101" i="39"/>
  <c r="N57"/>
  <c r="M286" i="40"/>
  <c r="N131"/>
  <c r="L53" i="32"/>
  <c r="L194" i="30"/>
  <c r="L9" i="33"/>
  <c r="M438" i="30" s="1"/>
  <c r="E47" i="34"/>
  <c r="J49" i="38"/>
  <c r="J96"/>
  <c r="I273" i="40"/>
  <c r="I222" s="1"/>
  <c r="J274"/>
  <c r="J223" s="1"/>
  <c r="I277"/>
  <c r="I226" s="1"/>
  <c r="E284"/>
  <c r="E233" s="1"/>
  <c r="E290"/>
  <c r="E239" s="1"/>
  <c r="I309"/>
  <c r="I258" s="1"/>
  <c r="E52" i="41"/>
  <c r="L277" i="37"/>
  <c r="L227" s="1"/>
  <c r="M66" i="36"/>
  <c r="M56" s="1"/>
  <c r="L43" i="41"/>
  <c r="L66" i="33"/>
  <c r="G76" i="39"/>
  <c r="N32"/>
  <c r="N111"/>
  <c r="N121"/>
  <c r="N131"/>
  <c r="N137"/>
  <c r="N141"/>
  <c r="G46" i="41"/>
  <c r="N25"/>
  <c r="G252" i="40"/>
  <c r="G284"/>
  <c r="G233" s="1"/>
  <c r="G78"/>
  <c r="N129"/>
  <c r="M310"/>
  <c r="N310" s="1"/>
  <c r="N155"/>
  <c r="L70"/>
  <c r="M97" i="39"/>
  <c r="N53"/>
  <c r="N175" i="40"/>
  <c r="G308"/>
  <c r="N153"/>
  <c r="L153" i="34"/>
  <c r="G97" i="39"/>
  <c r="N142"/>
  <c r="M98"/>
  <c r="G116" i="41"/>
  <c r="N95"/>
  <c r="M258" i="40"/>
  <c r="N208"/>
  <c r="N293"/>
  <c r="M242"/>
  <c r="G55" i="41"/>
  <c r="N34"/>
  <c r="M120"/>
  <c r="N99"/>
  <c r="N90"/>
  <c r="M133"/>
  <c r="N133" s="1"/>
  <c r="N65"/>
  <c r="M85" i="40"/>
  <c r="N35"/>
  <c r="M78"/>
  <c r="N28"/>
  <c r="N190"/>
  <c r="G235"/>
  <c r="N185"/>
  <c r="G231"/>
  <c r="N181"/>
  <c r="N197"/>
  <c r="N216"/>
  <c r="G290"/>
  <c r="N135"/>
  <c r="M292"/>
  <c r="N137"/>
  <c r="G314"/>
  <c r="G263" s="1"/>
  <c r="G108"/>
  <c r="N159"/>
  <c r="M318"/>
  <c r="N318" s="1"/>
  <c r="N163"/>
  <c r="M75" i="38"/>
  <c r="N114"/>
  <c r="N115"/>
  <c r="G108" i="33"/>
  <c r="N61"/>
  <c r="M82"/>
  <c r="N82" s="1"/>
  <c r="N35"/>
  <c r="M112" i="37"/>
  <c r="N63"/>
  <c r="M78"/>
  <c r="N29"/>
  <c r="M93"/>
  <c r="N44"/>
  <c r="M108"/>
  <c r="N59"/>
  <c r="M67" i="39"/>
  <c r="N24" i="41"/>
  <c r="M119"/>
  <c r="N138"/>
  <c r="M139"/>
  <c r="N71"/>
  <c r="G69" i="40"/>
  <c r="N19"/>
  <c r="G91"/>
  <c r="N41"/>
  <c r="M97"/>
  <c r="N47"/>
  <c r="M108"/>
  <c r="N58"/>
  <c r="N188"/>
  <c r="G230"/>
  <c r="M227"/>
  <c r="N177"/>
  <c r="M223"/>
  <c r="N173"/>
  <c r="G274"/>
  <c r="G223" s="1"/>
  <c r="N119"/>
  <c r="N275"/>
  <c r="M276"/>
  <c r="N276" s="1"/>
  <c r="N121"/>
  <c r="M70"/>
  <c r="M232"/>
  <c r="N283"/>
  <c r="M239"/>
  <c r="G294"/>
  <c r="G243" s="1"/>
  <c r="N139"/>
  <c r="N297"/>
  <c r="M298"/>
  <c r="N298" s="1"/>
  <c r="N143"/>
  <c r="M92"/>
  <c r="H57" i="36"/>
  <c r="J75" i="35" s="1"/>
  <c r="G51" i="41"/>
  <c r="G12" s="1"/>
  <c r="N30"/>
  <c r="M114"/>
  <c r="N93"/>
  <c r="M148"/>
  <c r="N148" s="1"/>
  <c r="N80"/>
  <c r="M87" i="40"/>
  <c r="N37"/>
  <c r="M83"/>
  <c r="N33"/>
  <c r="M80"/>
  <c r="N183"/>
  <c r="M226"/>
  <c r="M222"/>
  <c r="G278"/>
  <c r="G227" s="1"/>
  <c r="N123"/>
  <c r="N281"/>
  <c r="M282"/>
  <c r="N127"/>
  <c r="M243"/>
  <c r="G302"/>
  <c r="N302" s="1"/>
  <c r="N147"/>
  <c r="N303"/>
  <c r="M306"/>
  <c r="N306" s="1"/>
  <c r="N151"/>
  <c r="M262"/>
  <c r="N313"/>
  <c r="N68" i="41"/>
  <c r="N74"/>
  <c r="G103" i="40"/>
  <c r="G111"/>
  <c r="N189"/>
  <c r="N193"/>
  <c r="G241"/>
  <c r="G262"/>
  <c r="M82" i="38"/>
  <c r="N120"/>
  <c r="G103"/>
  <c r="N141"/>
  <c r="M78"/>
  <c r="H64" i="36"/>
  <c r="H54" s="1"/>
  <c r="O30"/>
  <c r="H20"/>
  <c r="O66"/>
  <c r="G74" i="33"/>
  <c r="N68"/>
  <c r="N81"/>
  <c r="M85"/>
  <c r="N86"/>
  <c r="M47" i="34"/>
  <c r="N20"/>
  <c r="M61"/>
  <c r="N34"/>
  <c r="G100" i="38"/>
  <c r="N138"/>
  <c r="G84"/>
  <c r="N122"/>
  <c r="G92"/>
  <c r="G38"/>
  <c r="G187"/>
  <c r="G82"/>
  <c r="M49"/>
  <c r="M90"/>
  <c r="N76" i="33"/>
  <c r="M80"/>
  <c r="N33"/>
  <c r="M93"/>
  <c r="N46"/>
  <c r="M141" i="34"/>
  <c r="N114"/>
  <c r="M145"/>
  <c r="N118"/>
  <c r="G164"/>
  <c r="G136" s="1"/>
  <c r="N76"/>
  <c r="M277" i="37"/>
  <c r="N123"/>
  <c r="G96" i="38"/>
  <c r="G188"/>
  <c r="N54" i="36"/>
  <c r="P72" i="35" s="1"/>
  <c r="O63" i="36"/>
  <c r="N53"/>
  <c r="M71" i="33"/>
  <c r="N24"/>
  <c r="N83"/>
  <c r="M95"/>
  <c r="N48"/>
  <c r="M103"/>
  <c r="N56"/>
  <c r="N140"/>
  <c r="G48" i="34"/>
  <c r="M56"/>
  <c r="N29"/>
  <c r="N127"/>
  <c r="N167"/>
  <c r="G178"/>
  <c r="G150" s="1"/>
  <c r="G62"/>
  <c r="M69" i="37"/>
  <c r="N20"/>
  <c r="M80"/>
  <c r="N31"/>
  <c r="M95"/>
  <c r="N46"/>
  <c r="M103"/>
  <c r="N54"/>
  <c r="M58" i="34"/>
  <c r="N31"/>
  <c r="M136"/>
  <c r="N109"/>
  <c r="M139"/>
  <c r="N112"/>
  <c r="N163"/>
  <c r="M135"/>
  <c r="M168"/>
  <c r="N80"/>
  <c r="N181"/>
  <c r="M153"/>
  <c r="M182"/>
  <c r="N182" s="1"/>
  <c r="N94"/>
  <c r="M66"/>
  <c r="M73" i="37"/>
  <c r="N24"/>
  <c r="M85"/>
  <c r="N36"/>
  <c r="M98"/>
  <c r="N49"/>
  <c r="M299"/>
  <c r="N299" s="1"/>
  <c r="N145"/>
  <c r="N308"/>
  <c r="N44" i="31"/>
  <c r="N148" i="33"/>
  <c r="M52" i="34"/>
  <c r="N25"/>
  <c r="M150"/>
  <c r="N123"/>
  <c r="M149"/>
  <c r="M75" i="37"/>
  <c r="N26"/>
  <c r="M87"/>
  <c r="N38"/>
  <c r="M91"/>
  <c r="N42"/>
  <c r="M223"/>
  <c r="N173"/>
  <c r="N203"/>
  <c r="N297"/>
  <c r="G57" i="32"/>
  <c r="G35"/>
  <c r="M64"/>
  <c r="N43"/>
  <c r="M54"/>
  <c r="N33"/>
  <c r="N74"/>
  <c r="G52"/>
  <c r="N80"/>
  <c r="M58"/>
  <c r="M56" i="31"/>
  <c r="N81" i="30" s="1"/>
  <c r="N198" i="37"/>
  <c r="N279"/>
  <c r="N288"/>
  <c r="N315"/>
  <c r="G50" i="32"/>
  <c r="G27"/>
  <c r="N29"/>
  <c r="M53"/>
  <c r="M55" i="31"/>
  <c r="N46"/>
  <c r="M265" i="37"/>
  <c r="N215"/>
  <c r="M261"/>
  <c r="N211"/>
  <c r="N292"/>
  <c r="M52" i="32"/>
  <c r="N31"/>
  <c r="M61"/>
  <c r="N40"/>
  <c r="N86"/>
  <c r="G64"/>
  <c r="N37"/>
  <c r="N42"/>
  <c r="N45" i="31"/>
  <c r="M48"/>
  <c r="M52"/>
  <c r="E95" i="40" l="1"/>
  <c r="N76"/>
  <c r="E256"/>
  <c r="F257"/>
  <c r="G255"/>
  <c r="G257"/>
  <c r="E257"/>
  <c r="M324"/>
  <c r="L119" i="35" s="1"/>
  <c r="I106" i="40"/>
  <c r="E19" i="32"/>
  <c r="F193" i="30"/>
  <c r="J62" i="32"/>
  <c r="N284" i="40"/>
  <c r="F93" i="39"/>
  <c r="F12" s="1"/>
  <c r="F423" i="35" s="1"/>
  <c r="J79" i="38"/>
  <c r="G94" i="39"/>
  <c r="G10" s="1"/>
  <c r="G421" i="35" s="1"/>
  <c r="G100" i="40"/>
  <c r="G8" s="1"/>
  <c r="G350" i="35" s="1"/>
  <c r="H74" i="38"/>
  <c r="H8" s="1"/>
  <c r="G278" i="35" s="1"/>
  <c r="F102" i="40"/>
  <c r="F256"/>
  <c r="F101"/>
  <c r="H104"/>
  <c r="G104"/>
  <c r="G7" s="1"/>
  <c r="F58" i="41"/>
  <c r="F59" s="1"/>
  <c r="F255" i="40"/>
  <c r="H94" i="39"/>
  <c r="H10" s="1"/>
  <c r="H421" i="35" s="1"/>
  <c r="H93" i="39"/>
  <c r="H12" s="1"/>
  <c r="H423" i="35" s="1"/>
  <c r="F104" i="40"/>
  <c r="F56" i="32"/>
  <c r="F8" s="1"/>
  <c r="F267" i="30" s="1"/>
  <c r="E56" i="32"/>
  <c r="E8" s="1"/>
  <c r="E267" i="30" s="1"/>
  <c r="F100" i="40"/>
  <c r="E104"/>
  <c r="E7" s="1"/>
  <c r="E100"/>
  <c r="E8" s="1"/>
  <c r="E350" i="35" s="1"/>
  <c r="N263" i="40"/>
  <c r="K193" i="30"/>
  <c r="K195" s="1"/>
  <c r="G48" i="38"/>
  <c r="L72"/>
  <c r="L71" s="1"/>
  <c r="N46" i="40"/>
  <c r="L62" i="32"/>
  <c r="L11" s="1"/>
  <c r="L270" i="30" s="1"/>
  <c r="L56" i="32"/>
  <c r="L8" s="1"/>
  <c r="L267" i="30" s="1"/>
  <c r="E8" i="33"/>
  <c r="F437" i="30" s="1"/>
  <c r="N232" i="40"/>
  <c r="G55" i="36"/>
  <c r="F325" i="37"/>
  <c r="E327"/>
  <c r="J14" i="36"/>
  <c r="N94" i="37"/>
  <c r="F98" i="38"/>
  <c r="F8" i="33"/>
  <c r="G437" i="30" s="1"/>
  <c r="J8" i="33"/>
  <c r="K437" i="30" s="1"/>
  <c r="N92" i="39"/>
  <c r="H9" i="34"/>
  <c r="I397" i="30" s="1"/>
  <c r="G106" i="40"/>
  <c r="N107"/>
  <c r="E77" i="38"/>
  <c r="E9" s="1"/>
  <c r="D279" i="35" s="1"/>
  <c r="J11" i="32"/>
  <c r="J270" i="30" s="1"/>
  <c r="M14" i="36"/>
  <c r="N100" i="33"/>
  <c r="F162" i="35"/>
  <c r="H261" i="40"/>
  <c r="E12" i="39"/>
  <c r="E423" i="35" s="1"/>
  <c r="I62" i="32"/>
  <c r="I19" s="1"/>
  <c r="I308" i="30" s="1"/>
  <c r="K110" i="40"/>
  <c r="E159" i="38"/>
  <c r="E161" s="1"/>
  <c r="E242" i="35" s="1"/>
  <c r="E243" s="1"/>
  <c r="K20" i="38"/>
  <c r="J315" i="35" s="1"/>
  <c r="N112" i="37"/>
  <c r="N65" i="34"/>
  <c r="M233" i="37"/>
  <c r="N233" s="1"/>
  <c r="N77" i="39"/>
  <c r="N93" i="37"/>
  <c r="G11" i="33"/>
  <c r="H440" i="30" s="1"/>
  <c r="N55" i="41"/>
  <c r="N248" i="40"/>
  <c r="F181" i="38"/>
  <c r="K51" i="32"/>
  <c r="K9" s="1"/>
  <c r="K268" i="30" s="1"/>
  <c r="I56" i="32"/>
  <c r="I8" s="1"/>
  <c r="I267" i="30" s="1"/>
  <c r="J95" i="40"/>
  <c r="H48" i="32"/>
  <c r="H10" s="1"/>
  <c r="H269" i="30" s="1"/>
  <c r="K325" i="37"/>
  <c r="N88" i="33"/>
  <c r="N226" i="40"/>
  <c r="N67"/>
  <c r="E323"/>
  <c r="D118" i="35" s="1"/>
  <c r="N104" i="37"/>
  <c r="M48" i="36"/>
  <c r="M62" i="32"/>
  <c r="M19" s="1"/>
  <c r="N256" i="37"/>
  <c r="G327"/>
  <c r="J325"/>
  <c r="N64" i="31"/>
  <c r="N35" i="32"/>
  <c r="N87" i="40"/>
  <c r="L14" i="36"/>
  <c r="K97" i="33"/>
  <c r="K91"/>
  <c r="M156" i="30"/>
  <c r="F110" i="40"/>
  <c r="E325" i="37"/>
  <c r="N30" i="32"/>
  <c r="J327" i="37"/>
  <c r="N102"/>
  <c r="G193" i="30"/>
  <c r="G195" s="1"/>
  <c r="J102" i="33"/>
  <c r="L265" i="40"/>
  <c r="E48" i="32"/>
  <c r="E10" s="1"/>
  <c r="F106" i="33"/>
  <c r="N48" i="41"/>
  <c r="I156" i="30"/>
  <c r="F86" i="39"/>
  <c r="I8" i="33"/>
  <c r="J437" i="30" s="1"/>
  <c r="K261" i="40"/>
  <c r="L326" i="37"/>
  <c r="N68" i="39"/>
  <c r="J9"/>
  <c r="J420" i="35" s="1"/>
  <c r="F74" i="38"/>
  <c r="F8" s="1"/>
  <c r="E278" i="35" s="1"/>
  <c r="F95" i="40"/>
  <c r="K8" i="33"/>
  <c r="L437" i="30" s="1"/>
  <c r="I81" i="39"/>
  <c r="E106" i="40"/>
  <c r="N87" i="37"/>
  <c r="N145" i="34"/>
  <c r="N103" i="40"/>
  <c r="F156" i="30"/>
  <c r="H56" i="32"/>
  <c r="H8" s="1"/>
  <c r="H267" i="30" s="1"/>
  <c r="F228"/>
  <c r="F229" s="1"/>
  <c r="N49" i="41"/>
  <c r="I102" i="33"/>
  <c r="D315" i="35"/>
  <c r="F20" i="38"/>
  <c r="E315" i="35" s="1"/>
  <c r="E88" i="38"/>
  <c r="N107" i="37"/>
  <c r="N88" i="40"/>
  <c r="I110"/>
  <c r="F48" i="32"/>
  <c r="F10" s="1"/>
  <c r="F269" i="30" s="1"/>
  <c r="N103" i="37"/>
  <c r="K114" i="30"/>
  <c r="H324" i="37"/>
  <c r="J48" i="32"/>
  <c r="J10" s="1"/>
  <c r="J269" i="30" s="1"/>
  <c r="N110" i="41"/>
  <c r="N238" i="37"/>
  <c r="G9" i="39"/>
  <c r="G420" i="35" s="1"/>
  <c r="J322" i="40"/>
  <c r="I120" i="35" s="1"/>
  <c r="H326" i="37"/>
  <c r="H66" i="40"/>
  <c r="N79" i="39"/>
  <c r="J323" i="40"/>
  <c r="I118" i="35" s="1"/>
  <c r="N91" i="37"/>
  <c r="E326"/>
  <c r="M21" i="36"/>
  <c r="N296" i="37"/>
  <c r="L114" i="30"/>
  <c r="K324" i="37"/>
  <c r="K326"/>
  <c r="H327"/>
  <c r="F250" i="40"/>
  <c r="N45" i="41"/>
  <c r="N145"/>
  <c r="N177" i="34"/>
  <c r="N153"/>
  <c r="I8"/>
  <c r="J396" i="30" s="1"/>
  <c r="F48" i="36"/>
  <c r="N273" i="37"/>
  <c r="L97" i="33"/>
  <c r="N85" i="39"/>
  <c r="N88" i="37"/>
  <c r="N242"/>
  <c r="I326"/>
  <c r="G324"/>
  <c r="L55" i="36"/>
  <c r="N113" i="41"/>
  <c r="L81" i="39"/>
  <c r="N232" i="37"/>
  <c r="N156" i="30"/>
  <c r="N84" i="40"/>
  <c r="N78" i="39"/>
  <c r="N61" i="34"/>
  <c r="F55" i="36"/>
  <c r="N42" i="41"/>
  <c r="I57" i="31"/>
  <c r="F324" i="37"/>
  <c r="F326"/>
  <c r="N96" i="39"/>
  <c r="N55" i="32"/>
  <c r="J97" i="33"/>
  <c r="K322" i="40"/>
  <c r="J120" i="35" s="1"/>
  <c r="H19" i="38"/>
  <c r="F62" i="32"/>
  <c r="F11" s="1"/>
  <c r="F270" i="30" s="1"/>
  <c r="I106" i="33"/>
  <c r="I10" i="41"/>
  <c r="H386" i="35" s="1"/>
  <c r="N68" i="40"/>
  <c r="F167" i="38"/>
  <c r="F198" i="35" s="1"/>
  <c r="H75" i="39"/>
  <c r="I323" i="40"/>
  <c r="H118" i="35" s="1"/>
  <c r="N83" i="39"/>
  <c r="N70" i="37"/>
  <c r="N75" i="40"/>
  <c r="I18" i="36"/>
  <c r="E106" i="33"/>
  <c r="H265" i="40"/>
  <c r="O67" i="36"/>
  <c r="N291" i="37"/>
  <c r="G95" i="40"/>
  <c r="L57" i="31"/>
  <c r="J156" i="30"/>
  <c r="N222" i="37"/>
  <c r="M17" i="32"/>
  <c r="M306" i="30" s="1"/>
  <c r="N74" i="39"/>
  <c r="N246" i="37"/>
  <c r="H328"/>
  <c r="N258"/>
  <c r="I63" i="39"/>
  <c r="F97" i="33"/>
  <c r="F102"/>
  <c r="N68" i="37"/>
  <c r="N265"/>
  <c r="N74" i="35"/>
  <c r="L75" i="39"/>
  <c r="N135" i="41"/>
  <c r="F95" i="39"/>
  <c r="K56" i="32"/>
  <c r="K8" s="1"/>
  <c r="K267" i="30" s="1"/>
  <c r="I97" i="33"/>
  <c r="J324" i="37"/>
  <c r="N72" i="40"/>
  <c r="J245"/>
  <c r="H57" i="31"/>
  <c r="N96" i="40"/>
  <c r="K62" i="32"/>
  <c r="K19" s="1"/>
  <c r="K308" i="30" s="1"/>
  <c r="L98" i="38"/>
  <c r="K156" i="30"/>
  <c r="M106" i="40"/>
  <c r="F57" i="31"/>
  <c r="G70" i="33"/>
  <c r="I19" i="38"/>
  <c r="I261" i="40"/>
  <c r="N240" i="37"/>
  <c r="F10"/>
  <c r="H354" i="30" s="1"/>
  <c r="G326" i="37"/>
  <c r="F327"/>
  <c r="M229" i="30"/>
  <c r="N57" i="34"/>
  <c r="K7"/>
  <c r="L395" i="30" s="1"/>
  <c r="N73" i="39"/>
  <c r="I9"/>
  <c r="I420" i="35" s="1"/>
  <c r="M98" i="38"/>
  <c r="E91" i="33"/>
  <c r="H106" i="40"/>
  <c r="H7" i="34"/>
  <c r="I395" i="30" s="1"/>
  <c r="E13" i="41"/>
  <c r="D389" i="35" s="1"/>
  <c r="N46" i="41"/>
  <c r="K9" i="39"/>
  <c r="K420" i="35" s="1"/>
  <c r="F75" i="39"/>
  <c r="F8" i="34"/>
  <c r="G396" i="30" s="1"/>
  <c r="H90" i="40"/>
  <c r="J8" i="39"/>
  <c r="J419" i="35" s="1"/>
  <c r="F10" i="41"/>
  <c r="E386" i="35" s="1"/>
  <c r="I13" i="33"/>
  <c r="J442" i="30" s="1"/>
  <c r="I114"/>
  <c r="E10" i="37"/>
  <c r="G354" i="30" s="1"/>
  <c r="L322" i="40"/>
  <c r="K120" i="35" s="1"/>
  <c r="K13" i="33"/>
  <c r="L442" i="30" s="1"/>
  <c r="M266" i="37"/>
  <c r="N266" s="1"/>
  <c r="F265" i="40"/>
  <c r="I48" i="36"/>
  <c r="G9" i="34"/>
  <c r="H397" i="30" s="1"/>
  <c r="F7" i="34"/>
  <c r="G395" i="30" s="1"/>
  <c r="L167" i="38"/>
  <c r="L198" i="35" s="1"/>
  <c r="J106" i="40"/>
  <c r="I18" i="38"/>
  <c r="H314" i="35" s="1"/>
  <c r="I265" i="40"/>
  <c r="N238"/>
  <c r="M11" i="41"/>
  <c r="L387" i="35" s="1"/>
  <c r="I11" i="33"/>
  <c r="J440" i="30" s="1"/>
  <c r="N93" i="40"/>
  <c r="I21" i="36"/>
  <c r="N79" i="40"/>
  <c r="N99" i="37"/>
  <c r="F77" i="38"/>
  <c r="E98"/>
  <c r="E9" i="39"/>
  <c r="E420" i="35" s="1"/>
  <c r="E7" i="39"/>
  <c r="E418" i="35" s="1"/>
  <c r="K324" i="40"/>
  <c r="J119" i="35" s="1"/>
  <c r="E250" i="40"/>
  <c r="I18" i="32"/>
  <c r="I307" i="30" s="1"/>
  <c r="N224" i="40"/>
  <c r="K69" i="39"/>
  <c r="H82" i="40"/>
  <c r="F26" i="31"/>
  <c r="F67" i="29" s="1"/>
  <c r="N81" i="37"/>
  <c r="M20" i="38"/>
  <c r="L315" i="35" s="1"/>
  <c r="M253" i="37"/>
  <c r="N253" s="1"/>
  <c r="N56" i="34"/>
  <c r="N10" i="33"/>
  <c r="G240" i="40"/>
  <c r="N240" s="1"/>
  <c r="N95" i="38"/>
  <c r="L106" i="40"/>
  <c r="H18" i="32"/>
  <c r="H307" i="30" s="1"/>
  <c r="N257" i="37"/>
  <c r="N84"/>
  <c r="O19" i="36"/>
  <c r="F81" i="39"/>
  <c r="I69"/>
  <c r="H63"/>
  <c r="E328" i="37"/>
  <c r="L156" i="30"/>
  <c r="N79" i="37"/>
  <c r="N43" i="41"/>
  <c r="K9" i="34"/>
  <c r="L397" i="30" s="1"/>
  <c r="K66" i="40"/>
  <c r="I75" i="39"/>
  <c r="L69"/>
  <c r="F91" i="33"/>
  <c r="J106"/>
  <c r="N48" i="31"/>
  <c r="N92" i="40"/>
  <c r="M111" i="41"/>
  <c r="N111" s="1"/>
  <c r="N233" i="40"/>
  <c r="J18" i="36"/>
  <c r="I48" i="32"/>
  <c r="I10" s="1"/>
  <c r="I269" i="30" s="1"/>
  <c r="N239" i="37"/>
  <c r="N246" i="40"/>
  <c r="N86"/>
  <c r="N234" i="37"/>
  <c r="E11" i="39"/>
  <c r="E422" i="35" s="1"/>
  <c r="K327" i="37"/>
  <c r="H11" i="41"/>
  <c r="G387" i="35" s="1"/>
  <c r="K90" i="40"/>
  <c r="F323"/>
  <c r="E118" i="35" s="1"/>
  <c r="N89" i="39"/>
  <c r="I324" i="37"/>
  <c r="L48" i="36"/>
  <c r="L106" i="33"/>
  <c r="H20" i="38"/>
  <c r="G315" i="35" s="1"/>
  <c r="N112" i="40"/>
  <c r="N229" i="37"/>
  <c r="J81" i="39"/>
  <c r="H11"/>
  <c r="H422" i="35" s="1"/>
  <c r="E75" i="39"/>
  <c r="H9"/>
  <c r="H420" i="35" s="1"/>
  <c r="J91" i="33"/>
  <c r="H8"/>
  <c r="I437" i="30" s="1"/>
  <c r="J110" i="40"/>
  <c r="I14" i="36"/>
  <c r="I328" i="37"/>
  <c r="K10"/>
  <c r="M354" i="30" s="1"/>
  <c r="H10" i="37"/>
  <c r="J354" i="30" s="1"/>
  <c r="N224" i="37"/>
  <c r="M11" i="39"/>
  <c r="M422" i="35" s="1"/>
  <c r="G106" i="33"/>
  <c r="L95" i="40"/>
  <c r="L9" i="39"/>
  <c r="L420" i="35" s="1"/>
  <c r="K19" i="38"/>
  <c r="F106" i="40"/>
  <c r="E13" i="33"/>
  <c r="F442" i="30" s="1"/>
  <c r="E10" i="39"/>
  <c r="E421" i="35" s="1"/>
  <c r="F13" i="33"/>
  <c r="G442" i="30" s="1"/>
  <c r="L328" i="37"/>
  <c r="L82" i="40"/>
  <c r="N52" i="41"/>
  <c r="E403" i="29"/>
  <c r="I8" i="39"/>
  <c r="I419" i="35" s="1"/>
  <c r="J82" i="40"/>
  <c r="L74"/>
  <c r="E9"/>
  <c r="E351" i="35" s="1"/>
  <c r="G48" i="32"/>
  <c r="G10" s="1"/>
  <c r="G269" i="30" s="1"/>
  <c r="O64" i="36"/>
  <c r="N314" i="40"/>
  <c r="G245"/>
  <c r="E245"/>
  <c r="N306" i="37"/>
  <c r="L18" i="38"/>
  <c r="K314" i="35" s="1"/>
  <c r="E18" i="32"/>
  <c r="E307" i="30" s="1"/>
  <c r="G172" i="38"/>
  <c r="N252" i="37"/>
  <c r="H323" i="40"/>
  <c r="G118" i="35" s="1"/>
  <c r="J10" i="37"/>
  <c r="L354" i="30" s="1"/>
  <c r="G328" i="37"/>
  <c r="K323" i="40"/>
  <c r="J118" i="35" s="1"/>
  <c r="I322" i="40"/>
  <c r="H120" i="35" s="1"/>
  <c r="N70" i="39"/>
  <c r="G9" i="33"/>
  <c r="H438" i="30" s="1"/>
  <c r="E8" i="34"/>
  <c r="F396" i="30" s="1"/>
  <c r="J7" i="34"/>
  <c r="K395" i="30" s="1"/>
  <c r="J8" i="34"/>
  <c r="K396" i="30" s="1"/>
  <c r="G10" i="41"/>
  <c r="F386" i="35" s="1"/>
  <c r="M167" i="38"/>
  <c r="M198" i="35" s="1"/>
  <c r="K98" i="38"/>
  <c r="G82" i="40"/>
  <c r="F74"/>
  <c r="J265"/>
  <c r="J66"/>
  <c r="L91" i="33"/>
  <c r="K265" i="40"/>
  <c r="J19" i="38"/>
  <c r="E163" i="35"/>
  <c r="K102" i="33"/>
  <c r="I98" i="38"/>
  <c r="N99" i="33"/>
  <c r="G8" i="37"/>
  <c r="I352" i="30" s="1"/>
  <c r="J114"/>
  <c r="N294" i="40"/>
  <c r="N114" i="41"/>
  <c r="F18" i="38"/>
  <c r="E314" i="35" s="1"/>
  <c r="N66" i="33"/>
  <c r="J57" i="31"/>
  <c r="I51" i="32"/>
  <c r="I9" s="1"/>
  <c r="N55" i="36"/>
  <c r="N108" i="33"/>
  <c r="N82" i="39"/>
  <c r="J10" i="41"/>
  <c r="I386" i="35" s="1"/>
  <c r="K113" i="37"/>
  <c r="I10"/>
  <c r="K354" i="30" s="1"/>
  <c r="K245" i="40"/>
  <c r="O22" i="36"/>
  <c r="I7" i="34"/>
  <c r="J395" i="30" s="1"/>
  <c r="N94" i="33"/>
  <c r="J99" i="39"/>
  <c r="E9" i="34"/>
  <c r="F397" i="30" s="1"/>
  <c r="N53" i="34"/>
  <c r="L9"/>
  <c r="M397" i="30" s="1"/>
  <c r="N135" i="34"/>
  <c r="N164"/>
  <c r="H13" i="41"/>
  <c r="G389" i="35" s="1"/>
  <c r="E97" i="33"/>
  <c r="H110" i="40"/>
  <c r="E162" i="35"/>
  <c r="G91" i="33"/>
  <c r="K99" i="39"/>
  <c r="E265" i="40"/>
  <c r="F261"/>
  <c r="N63" i="32"/>
  <c r="K115" i="30"/>
  <c r="L86" i="39"/>
  <c r="L19" i="38"/>
  <c r="N59"/>
  <c r="E74"/>
  <c r="E8" s="1"/>
  <c r="D278" i="35" s="1"/>
  <c r="L8" i="33"/>
  <c r="M437" i="30" s="1"/>
  <c r="H51" i="32"/>
  <c r="F11" i="33"/>
  <c r="M114" i="30"/>
  <c r="N81" i="38"/>
  <c r="K106" i="33"/>
  <c r="N111" i="37"/>
  <c r="J95" i="39"/>
  <c r="H99"/>
  <c r="I167" i="38"/>
  <c r="I198" i="35" s="1"/>
  <c r="J11" i="33"/>
  <c r="K440" i="30" s="1"/>
  <c r="G62" i="32"/>
  <c r="G11" s="1"/>
  <c r="G270" i="30" s="1"/>
  <c r="N103" i="38"/>
  <c r="N258" i="40"/>
  <c r="L51" i="32"/>
  <c r="L9" s="1"/>
  <c r="L261" i="40"/>
  <c r="L88" i="38"/>
  <c r="K18" i="32"/>
  <c r="K307" i="30" s="1"/>
  <c r="K11" i="33"/>
  <c r="L440" i="30" s="1"/>
  <c r="N97" i="38"/>
  <c r="L102" i="33"/>
  <c r="E110" i="40"/>
  <c r="E167" i="38"/>
  <c r="E198" i="35" s="1"/>
  <c r="E62" i="32"/>
  <c r="E11" s="1"/>
  <c r="E270" i="30" s="1"/>
  <c r="E16" i="38"/>
  <c r="D312" i="35" s="1"/>
  <c r="F195" i="30"/>
  <c r="I91" i="33"/>
  <c r="E18" i="38"/>
  <c r="D314" i="35" s="1"/>
  <c r="I7" i="39"/>
  <c r="I418" i="35" s="1"/>
  <c r="H91" i="33"/>
  <c r="E267" i="37"/>
  <c r="E8"/>
  <c r="G352" i="30" s="1"/>
  <c r="I95" i="39"/>
  <c r="H97" i="33"/>
  <c r="E90" i="39"/>
  <c r="L20" i="38"/>
  <c r="K315" i="35" s="1"/>
  <c r="F7" i="39"/>
  <c r="F418" i="35" s="1"/>
  <c r="F11" i="39"/>
  <c r="F422" i="35" s="1"/>
  <c r="E166" i="38"/>
  <c r="E197" i="35" s="1"/>
  <c r="L8" i="34"/>
  <c r="M396" i="30" s="1"/>
  <c r="G51" i="32"/>
  <c r="G9" s="1"/>
  <c r="G268" i="30" s="1"/>
  <c r="M266" i="40"/>
  <c r="N266" s="1"/>
  <c r="L267" i="37"/>
  <c r="N149" i="34"/>
  <c r="F163" i="35"/>
  <c r="E44" i="32"/>
  <c r="M97" i="33"/>
  <c r="I20" i="38"/>
  <c r="H315" i="35" s="1"/>
  <c r="J12" i="33"/>
  <c r="K441" i="30" s="1"/>
  <c r="F115"/>
  <c r="H166" i="38"/>
  <c r="H197" i="35" s="1"/>
  <c r="H8" i="34"/>
  <c r="I396" i="30" s="1"/>
  <c r="N262" i="37"/>
  <c r="N107" i="33"/>
  <c r="K11" i="39"/>
  <c r="K422" i="35" s="1"/>
  <c r="H86" i="39"/>
  <c r="G181" i="38"/>
  <c r="H159"/>
  <c r="E95" i="39"/>
  <c r="J13" i="33"/>
  <c r="K442" i="30" s="1"/>
  <c r="E86" i="39"/>
  <c r="E11" i="33"/>
  <c r="F440" i="30" s="1"/>
  <c r="N96" i="38"/>
  <c r="H77"/>
  <c r="E102" i="33"/>
  <c r="K86" i="39"/>
  <c r="J11"/>
  <c r="J422" i="35" s="1"/>
  <c r="G229" i="30"/>
  <c r="K8" i="37"/>
  <c r="M352" i="30" s="1"/>
  <c r="J261" i="40"/>
  <c r="L229" i="30"/>
  <c r="J44" i="32"/>
  <c r="F189" i="38"/>
  <c r="I9" i="37"/>
  <c r="K353" i="30" s="1"/>
  <c r="J8" i="37"/>
  <c r="L352" i="30" s="1"/>
  <c r="E7" i="34"/>
  <c r="F395" i="30" s="1"/>
  <c r="L11" i="39"/>
  <c r="L422" i="35" s="1"/>
  <c r="H59" i="41"/>
  <c r="I86" i="39"/>
  <c r="F237" i="40"/>
  <c r="H9"/>
  <c r="H351" i="35" s="1"/>
  <c r="L21" i="36"/>
  <c r="L323" i="40"/>
  <c r="K118" i="35" s="1"/>
  <c r="J69" i="39"/>
  <c r="L245" i="40"/>
  <c r="H96"/>
  <c r="H55" i="36"/>
  <c r="O20"/>
  <c r="O56"/>
  <c r="J86" i="39"/>
  <c r="I11" i="41"/>
  <c r="H387" i="35" s="1"/>
  <c r="H8" i="39"/>
  <c r="H419" i="35" s="1"/>
  <c r="H10" i="41"/>
  <c r="G386" i="35" s="1"/>
  <c r="M18" i="36"/>
  <c r="K81" i="39"/>
  <c r="J75"/>
  <c r="I66" i="40"/>
  <c r="I245"/>
  <c r="H69" i="39"/>
  <c r="E8"/>
  <c r="E419" i="35" s="1"/>
  <c r="E66" i="40"/>
  <c r="K97"/>
  <c r="I97"/>
  <c r="K78" i="38"/>
  <c r="L252" i="40"/>
  <c r="L250" s="1"/>
  <c r="M72" i="38"/>
  <c r="M71" s="1"/>
  <c r="M32"/>
  <c r="M172" s="1"/>
  <c r="I96" i="40"/>
  <c r="H97"/>
  <c r="N72" i="39"/>
  <c r="E221" i="40"/>
  <c r="M75" i="39"/>
  <c r="K63"/>
  <c r="E90" i="40"/>
  <c r="J252"/>
  <c r="J250" s="1"/>
  <c r="M10" i="41"/>
  <c r="L386" i="35" s="1"/>
  <c r="N76" i="39"/>
  <c r="N84"/>
  <c r="K229" i="40"/>
  <c r="N33" i="38"/>
  <c r="F69" i="39"/>
  <c r="F63"/>
  <c r="F11" i="41"/>
  <c r="E387" i="35" s="1"/>
  <c r="K11" i="41"/>
  <c r="J387" i="35" s="1"/>
  <c r="K96" i="40"/>
  <c r="F9" i="39"/>
  <c r="F420" i="35" s="1"/>
  <c r="N85" i="37"/>
  <c r="N119" i="41"/>
  <c r="E59"/>
  <c r="J56" i="32"/>
  <c r="J8" s="1"/>
  <c r="J267" i="30" s="1"/>
  <c r="K10" i="41"/>
  <c r="J386" i="35" s="1"/>
  <c r="E81" i="39"/>
  <c r="F173" i="38"/>
  <c r="J90" i="40"/>
  <c r="F267" i="37"/>
  <c r="M8" i="39"/>
  <c r="M419" i="35" s="1"/>
  <c r="F9" i="40"/>
  <c r="F351" i="35" s="1"/>
  <c r="H228" i="30"/>
  <c r="H229" s="1"/>
  <c r="H193"/>
  <c r="H195" s="1"/>
  <c r="K106" i="40"/>
  <c r="N139" i="34"/>
  <c r="M106" i="33"/>
  <c r="G180" i="38"/>
  <c r="E237" i="40"/>
  <c r="I74"/>
  <c r="G265"/>
  <c r="N234"/>
  <c r="M54" i="31"/>
  <c r="N79" i="30" s="1"/>
  <c r="N285" i="37"/>
  <c r="N228"/>
  <c r="P36" i="35"/>
  <c r="N235" i="37"/>
  <c r="K33" i="35"/>
  <c r="H324" i="40"/>
  <c r="G119" i="35" s="1"/>
  <c r="F245" i="40"/>
  <c r="N278" i="37"/>
  <c r="K75" i="39"/>
  <c r="L63"/>
  <c r="J11" i="41"/>
  <c r="I387" i="35" s="1"/>
  <c r="F90" i="40"/>
  <c r="J9"/>
  <c r="J351" i="35" s="1"/>
  <c r="F322" i="40"/>
  <c r="E120" i="35" s="1"/>
  <c r="L7" i="34"/>
  <c r="M395" i="30" s="1"/>
  <c r="N116" i="41"/>
  <c r="N241" i="37"/>
  <c r="J18" i="32"/>
  <c r="J307" i="30" s="1"/>
  <c r="L11" i="33"/>
  <c r="M440" i="30" s="1"/>
  <c r="N12" i="33"/>
  <c r="G221" i="40"/>
  <c r="N77"/>
  <c r="H221"/>
  <c r="N144" i="34"/>
  <c r="H98" i="38"/>
  <c r="K82" i="40"/>
  <c r="G114" i="30"/>
  <c r="N65" i="39"/>
  <c r="I237" i="40"/>
  <c r="F221"/>
  <c r="E82"/>
  <c r="G20" i="38"/>
  <c r="F315" i="35" s="1"/>
  <c r="M110" i="40"/>
  <c r="N242"/>
  <c r="G63" i="39"/>
  <c r="M77" i="30"/>
  <c r="N71" i="40"/>
  <c r="F8" i="37"/>
  <c r="H352" i="30" s="1"/>
  <c r="N21" i="31"/>
  <c r="L90" i="40"/>
  <c r="L324" i="37"/>
  <c r="I267"/>
  <c r="N74"/>
  <c r="H21" i="36"/>
  <c r="J229" i="40"/>
  <c r="K221"/>
  <c r="F114" i="30"/>
  <c r="K48" i="32"/>
  <c r="K10" s="1"/>
  <c r="K269" i="30" s="1"/>
  <c r="N74" i="33"/>
  <c r="F8" i="39"/>
  <c r="F419" i="35" s="1"/>
  <c r="K74" i="40"/>
  <c r="I55" i="36"/>
  <c r="I26" i="31"/>
  <c r="I67" i="29" s="1"/>
  <c r="F402"/>
  <c r="N86" i="37"/>
  <c r="N87" i="39"/>
  <c r="I90" i="40"/>
  <c r="I327" i="37"/>
  <c r="K229" i="30"/>
  <c r="G10" i="37"/>
  <c r="I354" i="30" s="1"/>
  <c r="L52" i="36"/>
  <c r="K95" i="39"/>
  <c r="E180" i="38"/>
  <c r="E172"/>
  <c r="N141" i="34"/>
  <c r="K8"/>
  <c r="L396" i="30" s="1"/>
  <c r="K105" i="29"/>
  <c r="N178" i="34"/>
  <c r="N136"/>
  <c r="H81" i="39"/>
  <c r="K328" i="37"/>
  <c r="M53" i="31"/>
  <c r="N78" i="30" s="1"/>
  <c r="N95" i="37"/>
  <c r="N92" i="33"/>
  <c r="G97"/>
  <c r="N66" i="39"/>
  <c r="I221" i="40"/>
  <c r="G86" i="39"/>
  <c r="L66" i="40"/>
  <c r="E9" i="37"/>
  <c r="G353" i="30" s="1"/>
  <c r="H105" i="29"/>
  <c r="N18" i="36"/>
  <c r="E63" i="39"/>
  <c r="L221" i="40"/>
  <c r="E57" i="31"/>
  <c r="G11" i="39"/>
  <c r="G422" i="35" s="1"/>
  <c r="E74" i="40"/>
  <c r="K9" i="37"/>
  <c r="M353" i="30" s="1"/>
  <c r="H256" i="40"/>
  <c r="H101"/>
  <c r="G74" i="38"/>
  <c r="G8" s="1"/>
  <c r="F278" i="35" s="1"/>
  <c r="J63" i="39"/>
  <c r="N33" i="35"/>
  <c r="L18" i="36"/>
  <c r="E69" i="39"/>
  <c r="H14" i="36"/>
  <c r="H26" i="31"/>
  <c r="I102" i="40"/>
  <c r="I105" i="29"/>
  <c r="E10" i="41"/>
  <c r="D386" i="35" s="1"/>
  <c r="G8" i="33"/>
  <c r="H437" i="30" s="1"/>
  <c r="N98" i="33"/>
  <c r="L237" i="40"/>
  <c r="J324"/>
  <c r="I119" i="35" s="1"/>
  <c r="O42" i="36"/>
  <c r="J113" i="37"/>
  <c r="K237" i="40"/>
  <c r="F113" i="37"/>
  <c r="E322" i="40"/>
  <c r="D120" i="35" s="1"/>
  <c r="F10" i="39"/>
  <c r="F421" i="35" s="1"/>
  <c r="I256" i="40"/>
  <c r="I101"/>
  <c r="K8" i="39"/>
  <c r="K419" i="35" s="1"/>
  <c r="E11" i="41"/>
  <c r="D387" i="35" s="1"/>
  <c r="I52" i="36"/>
  <c r="E324" i="37"/>
  <c r="N50" i="32"/>
  <c r="N274" i="40"/>
  <c r="N278"/>
  <c r="G324"/>
  <c r="F119" i="35" s="1"/>
  <c r="M63" i="39"/>
  <c r="N308" i="40"/>
  <c r="G8" i="39"/>
  <c r="G419" i="35" s="1"/>
  <c r="J221" i="40"/>
  <c r="H7" i="39"/>
  <c r="H418" i="35" s="1"/>
  <c r="G48" i="36"/>
  <c r="F324" i="40"/>
  <c r="E119" i="35" s="1"/>
  <c r="L327" i="37"/>
  <c r="F229" i="40"/>
  <c r="K57" i="31"/>
  <c r="O8" i="36"/>
  <c r="F82" i="40"/>
  <c r="J237"/>
  <c r="H325" i="37"/>
  <c r="I44" i="32"/>
  <c r="F31" i="38"/>
  <c r="I229" i="40"/>
  <c r="M44" i="32"/>
  <c r="M52" i="36"/>
  <c r="K9" i="40"/>
  <c r="K351" i="35" s="1"/>
  <c r="N290" i="37"/>
  <c r="E324" i="40"/>
  <c r="D119" i="35" s="1"/>
  <c r="H48" i="36"/>
  <c r="N92" i="38"/>
  <c r="G88"/>
  <c r="G81" i="39"/>
  <c r="G14" i="36"/>
  <c r="L10" i="37"/>
  <c r="N354" i="30" s="1"/>
  <c r="L36" i="35"/>
  <c r="J21" i="36"/>
  <c r="G154" i="30"/>
  <c r="G156" s="1"/>
  <c r="F44" i="32"/>
  <c r="L229" i="40"/>
  <c r="L44" i="32"/>
  <c r="M193" i="30"/>
  <c r="M195" s="1"/>
  <c r="E261" i="40"/>
  <c r="H229"/>
  <c r="F105" i="29"/>
  <c r="F328" i="37"/>
  <c r="F9"/>
  <c r="H353" i="30" s="1"/>
  <c r="K59" i="32"/>
  <c r="F40" i="30"/>
  <c r="E26" i="31"/>
  <c r="N97" i="40"/>
  <c r="M95"/>
  <c r="G16" i="38"/>
  <c r="F312" i="35" s="1"/>
  <c r="G162"/>
  <c r="H33"/>
  <c r="F18" i="36"/>
  <c r="H102" i="33"/>
  <c r="L95" i="39"/>
  <c r="N290" i="40"/>
  <c r="G239"/>
  <c r="N239" s="1"/>
  <c r="N277" i="37"/>
  <c r="M227"/>
  <c r="N227" s="1"/>
  <c r="N150" i="34"/>
  <c r="H154" i="30"/>
  <c r="H156" s="1"/>
  <c r="N27" i="32"/>
  <c r="G71" i="38"/>
  <c r="F388" i="35"/>
  <c r="N12" i="41"/>
  <c r="G267" i="37"/>
  <c r="H181" i="38"/>
  <c r="H173"/>
  <c r="K52" i="36"/>
  <c r="M71" i="35"/>
  <c r="G325" i="37"/>
  <c r="G113"/>
  <c r="J9"/>
  <c r="L353" i="30" s="1"/>
  <c r="J105" i="29"/>
  <c r="M42" i="30"/>
  <c r="L26" i="31"/>
  <c r="J328" i="37"/>
  <c r="N41" i="32"/>
  <c r="N228" i="30"/>
  <c r="N229" s="1"/>
  <c r="H71" i="35"/>
  <c r="F52" i="36"/>
  <c r="E189" i="38"/>
  <c r="N248" i="37"/>
  <c r="M81" i="39"/>
  <c r="G69"/>
  <c r="I180" i="38"/>
  <c r="I48"/>
  <c r="K44" i="32"/>
  <c r="L193" i="30"/>
  <c r="L195" s="1"/>
  <c r="E402" i="29"/>
  <c r="I325" i="37"/>
  <c r="I8"/>
  <c r="K352" i="30" s="1"/>
  <c r="J48" i="36"/>
  <c r="G57" i="31"/>
  <c r="J74" i="40"/>
  <c r="G9" i="37"/>
  <c r="I353" i="30" s="1"/>
  <c r="I99" i="39"/>
  <c r="F66" i="40"/>
  <c r="L105" i="29"/>
  <c r="E51" i="32"/>
  <c r="E9" s="1"/>
  <c r="E268" i="30" s="1"/>
  <c r="L99" i="39"/>
  <c r="I88" i="38"/>
  <c r="N78" i="37"/>
  <c r="M74" i="40"/>
  <c r="N120" i="41"/>
  <c r="L10"/>
  <c r="K386" i="35" s="1"/>
  <c r="H18" i="38"/>
  <c r="G314" i="35" s="1"/>
  <c r="H88" i="38"/>
  <c r="F21" i="36"/>
  <c r="F14"/>
  <c r="I11" i="39"/>
  <c r="I422" i="35" s="1"/>
  <c r="N49" i="32"/>
  <c r="G17"/>
  <c r="G306" i="30" s="1"/>
  <c r="I82" i="40"/>
  <c r="I9"/>
  <c r="I351" i="35" s="1"/>
  <c r="H237" i="40"/>
  <c r="K182" i="38"/>
  <c r="E173"/>
  <c r="E31"/>
  <c r="E66" s="1"/>
  <c r="H74" i="40"/>
  <c r="K167" i="38"/>
  <c r="K198" i="35" s="1"/>
  <c r="K18" i="38"/>
  <c r="J314" i="35" s="1"/>
  <c r="J193" i="30"/>
  <c r="J195" s="1"/>
  <c r="J228"/>
  <c r="J229" s="1"/>
  <c r="N193"/>
  <c r="N195" s="1"/>
  <c r="M18" i="38"/>
  <c r="L314" i="35" s="1"/>
  <c r="H163"/>
  <c r="L8" i="39"/>
  <c r="L113" i="37"/>
  <c r="J326"/>
  <c r="I324" i="40"/>
  <c r="H119" i="35" s="1"/>
  <c r="L9" i="37"/>
  <c r="N353" i="30" s="1"/>
  <c r="E229" i="40"/>
  <c r="J267" i="37"/>
  <c r="K48" i="36"/>
  <c r="N58" i="32"/>
  <c r="N85" i="33"/>
  <c r="N223" i="40"/>
  <c r="G90"/>
  <c r="M99" i="39"/>
  <c r="N247" i="37"/>
  <c r="L325"/>
  <c r="L8"/>
  <c r="N352" i="30" s="1"/>
  <c r="L17" i="32"/>
  <c r="L306" i="30" s="1"/>
  <c r="L48" i="32"/>
  <c r="L10" s="1"/>
  <c r="L269" i="30" s="1"/>
  <c r="N88" i="39"/>
  <c r="M86"/>
  <c r="H245" i="40"/>
  <c r="K267" i="37"/>
  <c r="H180" i="38"/>
  <c r="H48"/>
  <c r="J26" i="31"/>
  <c r="K39" i="30"/>
  <c r="J55" i="36"/>
  <c r="L74" i="35"/>
  <c r="J19" i="32"/>
  <c r="J51"/>
  <c r="J9" s="1"/>
  <c r="J268" i="30" s="1"/>
  <c r="H167" i="38"/>
  <c r="H198" i="35" s="1"/>
  <c r="L115" i="30"/>
  <c r="G13" i="33"/>
  <c r="H442" i="30" s="1"/>
  <c r="H322" i="40"/>
  <c r="G120" i="35" s="1"/>
  <c r="L13" i="33"/>
  <c r="M442" i="30" s="1"/>
  <c r="I113" i="37"/>
  <c r="J52" i="36"/>
  <c r="E113" i="37"/>
  <c r="N55" i="31"/>
  <c r="N80" i="30"/>
  <c r="G8" i="34"/>
  <c r="H396" i="30" s="1"/>
  <c r="N62" i="34"/>
  <c r="G7"/>
  <c r="N48"/>
  <c r="G105" i="29"/>
  <c r="N93" i="33"/>
  <c r="M91"/>
  <c r="G77" i="38"/>
  <c r="G166"/>
  <c r="G197" i="35" s="1"/>
  <c r="G163"/>
  <c r="N17" i="38"/>
  <c r="L313" i="35"/>
  <c r="N243" i="40"/>
  <c r="N182" i="38"/>
  <c r="N108" i="37"/>
  <c r="M113"/>
  <c r="M225" i="40"/>
  <c r="N225" s="1"/>
  <c r="M55" i="36"/>
  <c r="O74" i="35"/>
  <c r="J20" i="38"/>
  <c r="I315" i="35" s="1"/>
  <c r="F172" i="38"/>
  <c r="F180"/>
  <c r="F48"/>
  <c r="O23" i="36"/>
  <c r="P37" i="35"/>
  <c r="M74"/>
  <c r="K55" i="36"/>
  <c r="K26" i="31"/>
  <c r="L39" i="30"/>
  <c r="I33" i="35"/>
  <c r="G18" i="36"/>
  <c r="N25" i="31"/>
  <c r="H43" i="30"/>
  <c r="L18" i="32"/>
  <c r="N52"/>
  <c r="M51"/>
  <c r="N114" i="30"/>
  <c r="N223" i="37"/>
  <c r="N66" i="34"/>
  <c r="N58"/>
  <c r="M8"/>
  <c r="N80" i="37"/>
  <c r="M9"/>
  <c r="M154" i="34"/>
  <c r="N154" s="1"/>
  <c r="G167" i="38"/>
  <c r="G198" i="35" s="1"/>
  <c r="G18" i="38"/>
  <c r="M180"/>
  <c r="N49"/>
  <c r="M48"/>
  <c r="G98"/>
  <c r="M9" i="33"/>
  <c r="H52" i="36"/>
  <c r="J72" i="35"/>
  <c r="N186" i="38"/>
  <c r="N82"/>
  <c r="M19"/>
  <c r="G261" i="40"/>
  <c r="N111"/>
  <c r="G110"/>
  <c r="N108"/>
  <c r="N75" i="38"/>
  <c r="G13" i="41"/>
  <c r="N91" i="40"/>
  <c r="N98" i="39"/>
  <c r="M267" i="40"/>
  <c r="N267" s="1"/>
  <c r="L9"/>
  <c r="L351" i="35" s="1"/>
  <c r="L324" i="40"/>
  <c r="K119" i="35" s="1"/>
  <c r="G75" i="39"/>
  <c r="G7"/>
  <c r="J167" i="38"/>
  <c r="J198" i="35" s="1"/>
  <c r="J18" i="38"/>
  <c r="L110" i="40"/>
  <c r="M69" i="39"/>
  <c r="N71"/>
  <c r="K180" i="38"/>
  <c r="K48"/>
  <c r="G115" i="30"/>
  <c r="F403" i="29"/>
  <c r="F18" i="32"/>
  <c r="G66" i="40"/>
  <c r="G322"/>
  <c r="F120" i="35" s="1"/>
  <c r="K14" i="36"/>
  <c r="O45"/>
  <c r="N48"/>
  <c r="M26" i="31"/>
  <c r="N22"/>
  <c r="N40" i="30"/>
  <c r="N17" i="31"/>
  <c r="M146" i="34"/>
  <c r="N146" s="1"/>
  <c r="N174"/>
  <c r="F51" i="32"/>
  <c r="M56"/>
  <c r="G56"/>
  <c r="N57"/>
  <c r="M140" i="34"/>
  <c r="N140" s="1"/>
  <c r="N168"/>
  <c r="N90" i="38"/>
  <c r="M88"/>
  <c r="N80" i="40"/>
  <c r="N69"/>
  <c r="G323"/>
  <c r="F118" i="35" s="1"/>
  <c r="N53" i="32"/>
  <c r="N115" i="30"/>
  <c r="N54" i="32"/>
  <c r="N64"/>
  <c r="N52" i="34"/>
  <c r="M7"/>
  <c r="N98" i="37"/>
  <c r="N73"/>
  <c r="M8"/>
  <c r="M8" i="33"/>
  <c r="N71"/>
  <c r="M70"/>
  <c r="N80"/>
  <c r="M79"/>
  <c r="N79" s="1"/>
  <c r="G173" i="38"/>
  <c r="G31"/>
  <c r="N21" i="36"/>
  <c r="M261" i="40"/>
  <c r="N262"/>
  <c r="M9"/>
  <c r="N70"/>
  <c r="N227"/>
  <c r="G74"/>
  <c r="M9" i="39"/>
  <c r="N67"/>
  <c r="M241" i="40"/>
  <c r="N241" s="1"/>
  <c r="N292"/>
  <c r="M247"/>
  <c r="G251"/>
  <c r="G250" s="1"/>
  <c r="N78"/>
  <c r="M90"/>
  <c r="N80" i="39"/>
  <c r="N97"/>
  <c r="M95"/>
  <c r="G59" i="41"/>
  <c r="G11"/>
  <c r="J48" i="38"/>
  <c r="J180"/>
  <c r="N286" i="40"/>
  <c r="M235"/>
  <c r="N235" s="1"/>
  <c r="L48" i="38"/>
  <c r="L172"/>
  <c r="L180"/>
  <c r="K88"/>
  <c r="G21" i="36"/>
  <c r="I36" i="35"/>
  <c r="M36"/>
  <c r="K21" i="36"/>
  <c r="N23" i="31"/>
  <c r="H41" i="30"/>
  <c r="F159" i="38"/>
  <c r="G26" i="31"/>
  <c r="H39" i="30"/>
  <c r="H115"/>
  <c r="G403" i="29"/>
  <c r="N103" i="33"/>
  <c r="M13"/>
  <c r="M102"/>
  <c r="N52" i="36"/>
  <c r="O53"/>
  <c r="P71" i="35"/>
  <c r="N188" i="38"/>
  <c r="M115" i="30"/>
  <c r="N52" i="31"/>
  <c r="N77" i="30"/>
  <c r="N61" i="32"/>
  <c r="M59"/>
  <c r="M18"/>
  <c r="N261" i="37"/>
  <c r="G18" i="32"/>
  <c r="H114" i="30"/>
  <c r="G402" i="29"/>
  <c r="M269" i="30"/>
  <c r="G44" i="32"/>
  <c r="M10" i="37"/>
  <c r="N75"/>
  <c r="M249"/>
  <c r="N249" s="1"/>
  <c r="N69"/>
  <c r="M105" i="29"/>
  <c r="M11" i="33"/>
  <c r="N95"/>
  <c r="G189" i="38"/>
  <c r="N47" i="34"/>
  <c r="M9"/>
  <c r="H18" i="36"/>
  <c r="J34" i="35"/>
  <c r="N78" i="38"/>
  <c r="G159"/>
  <c r="M231" i="40"/>
  <c r="N282"/>
  <c r="N222"/>
  <c r="N83"/>
  <c r="M82"/>
  <c r="N230"/>
  <c r="G229"/>
  <c r="M117" i="41"/>
  <c r="N117" s="1"/>
  <c r="N139"/>
  <c r="N51"/>
  <c r="M66" i="40"/>
  <c r="N85"/>
  <c r="M323"/>
  <c r="L118" i="35" s="1"/>
  <c r="G9" i="40"/>
  <c r="G351" i="35" s="1"/>
  <c r="M322" i="40"/>
  <c r="L120" i="35" s="1"/>
  <c r="G12" i="39"/>
  <c r="G423" i="35" s="1"/>
  <c r="G95" i="39"/>
  <c r="G19" i="38"/>
  <c r="L11" i="41"/>
  <c r="J98" i="38"/>
  <c r="F88"/>
  <c r="F166"/>
  <c r="F197" i="35" s="1"/>
  <c r="F16" i="38"/>
  <c r="O11" i="36"/>
  <c r="N14"/>
  <c r="G52"/>
  <c r="M33" i="35"/>
  <c r="K18" i="36"/>
  <c r="J172" i="38"/>
  <c r="O57" i="36"/>
  <c r="P75" i="35"/>
  <c r="J88" i="38"/>
  <c r="E105" i="29"/>
  <c r="N24" i="31"/>
  <c r="N42" i="30"/>
  <c r="J115"/>
  <c r="N58" i="36" l="1"/>
  <c r="F7" i="40"/>
  <c r="F349" i="35" s="1"/>
  <c r="J256" i="40"/>
  <c r="J101"/>
  <c r="I257"/>
  <c r="G99"/>
  <c r="G113" s="1"/>
  <c r="G34" i="29" s="1"/>
  <c r="F8" i="40"/>
  <c r="F350" i="35" s="1"/>
  <c r="F90" i="39"/>
  <c r="F103" s="1"/>
  <c r="G90"/>
  <c r="G103" s="1"/>
  <c r="J91"/>
  <c r="J7" s="1"/>
  <c r="H7" i="40"/>
  <c r="H349" i="35" s="1"/>
  <c r="F13" i="41"/>
  <c r="E389" i="35" s="1"/>
  <c r="G259" i="40"/>
  <c r="G254" s="1"/>
  <c r="H259"/>
  <c r="H90" i="39"/>
  <c r="F99" i="40"/>
  <c r="F113" s="1"/>
  <c r="F34" i="29" s="1"/>
  <c r="F259" i="40"/>
  <c r="F254" s="1"/>
  <c r="F268" s="1"/>
  <c r="G154" i="38"/>
  <c r="G160" s="1"/>
  <c r="G241" i="35" s="1"/>
  <c r="E259" i="40"/>
  <c r="H100"/>
  <c r="H99" s="1"/>
  <c r="E99"/>
  <c r="E108" i="29" s="1"/>
  <c r="E255" i="40"/>
  <c r="G66" i="38"/>
  <c r="L19" i="32"/>
  <c r="L308" i="30" s="1"/>
  <c r="N106" i="40"/>
  <c r="L87" i="38"/>
  <c r="L10" s="1"/>
  <c r="K280" i="35" s="1"/>
  <c r="F87" i="38"/>
  <c r="F10" s="1"/>
  <c r="G58" i="36"/>
  <c r="N53" i="31"/>
  <c r="E164" i="35"/>
  <c r="M24" i="36"/>
  <c r="M223" i="29" s="1"/>
  <c r="F164" i="35"/>
  <c r="I11" i="32"/>
  <c r="I270" i="30" s="1"/>
  <c r="E87" i="38"/>
  <c r="E10" s="1"/>
  <c r="D280" i="35" s="1"/>
  <c r="N62" i="32"/>
  <c r="L110" i="33"/>
  <c r="L58" i="36"/>
  <c r="F110" i="33"/>
  <c r="K110"/>
  <c r="G222" i="29"/>
  <c r="F19" i="32"/>
  <c r="F308" i="30" s="1"/>
  <c r="N106" i="33"/>
  <c r="F199" i="35"/>
  <c r="H9" i="32"/>
  <c r="H268" i="30" s="1"/>
  <c r="N95" i="40"/>
  <c r="F70" i="38"/>
  <c r="L116" i="30"/>
  <c r="F14" i="33"/>
  <c r="F366" i="29" s="1"/>
  <c r="K116" i="30"/>
  <c r="N75" i="39"/>
  <c r="I24" i="36"/>
  <c r="I223" i="29" s="1"/>
  <c r="N11" i="39"/>
  <c r="M116" i="30"/>
  <c r="H58" i="36"/>
  <c r="I66" i="32"/>
  <c r="I68" i="29" s="1"/>
  <c r="L24" i="36"/>
  <c r="L223" i="29" s="1"/>
  <c r="F58" i="36"/>
  <c r="F140" i="29" s="1"/>
  <c r="E21" i="38"/>
  <c r="K14" i="33"/>
  <c r="K366" i="29" s="1"/>
  <c r="O55" i="36"/>
  <c r="M58"/>
  <c r="I110" i="33"/>
  <c r="N70"/>
  <c r="J107" i="29"/>
  <c r="J110" i="33"/>
  <c r="I14"/>
  <c r="I366" i="29" s="1"/>
  <c r="K87" i="38"/>
  <c r="K10" s="1"/>
  <c r="H107" i="29"/>
  <c r="G440" i="30"/>
  <c r="I107" i="29"/>
  <c r="N11" i="41"/>
  <c r="G116" i="30"/>
  <c r="N69" i="39"/>
  <c r="G19" i="32"/>
  <c r="G308" i="30" s="1"/>
  <c r="J24" i="36"/>
  <c r="I69" i="29" s="1"/>
  <c r="F116" i="30"/>
  <c r="I95" i="40"/>
  <c r="E107" i="29"/>
  <c r="J116" i="30"/>
  <c r="E14" i="41"/>
  <c r="E333" i="29" s="1"/>
  <c r="F9" i="38"/>
  <c r="E279" i="35" s="1"/>
  <c r="H199"/>
  <c r="N71" i="38"/>
  <c r="N63" i="39"/>
  <c r="N72" i="38"/>
  <c r="E199" i="35"/>
  <c r="E110" i="33"/>
  <c r="N10" i="41"/>
  <c r="M221" i="40"/>
  <c r="N221" s="1"/>
  <c r="F107" i="29"/>
  <c r="I87" i="38"/>
  <c r="I10" s="1"/>
  <c r="H280" i="35" s="1"/>
  <c r="O14" i="36"/>
  <c r="N10" i="32"/>
  <c r="J11" i="37"/>
  <c r="J294" i="29" s="1"/>
  <c r="I20" i="32"/>
  <c r="I260" i="29" s="1"/>
  <c r="G87" i="38"/>
  <c r="G10" s="1"/>
  <c r="F280" i="35" s="1"/>
  <c r="N48" i="32"/>
  <c r="L107" i="29"/>
  <c r="G110" i="33"/>
  <c r="G24" i="36"/>
  <c r="G223" i="29" s="1"/>
  <c r="M162" i="35"/>
  <c r="M402" i="29"/>
  <c r="F66" i="38"/>
  <c r="N91" i="33"/>
  <c r="N54" i="31"/>
  <c r="K66" i="32"/>
  <c r="K68" i="29" s="1"/>
  <c r="H103" i="39"/>
  <c r="J14" i="33"/>
  <c r="J366" i="29" s="1"/>
  <c r="K95" i="40"/>
  <c r="K309" i="30"/>
  <c r="K20" i="32"/>
  <c r="K260" i="29" s="1"/>
  <c r="E14" i="33"/>
  <c r="E366" i="29" s="1"/>
  <c r="H13" i="39"/>
  <c r="H367" i="29" s="1"/>
  <c r="N110" i="40"/>
  <c r="L11" i="37"/>
  <c r="L294" i="29" s="1"/>
  <c r="E70" i="38"/>
  <c r="K11" i="32"/>
  <c r="H87" i="38"/>
  <c r="H10" s="1"/>
  <c r="G280" i="35" s="1"/>
  <c r="N97" i="33"/>
  <c r="E10" i="40"/>
  <c r="E295" i="29" s="1"/>
  <c r="G14" i="33"/>
  <c r="G366" i="29" s="1"/>
  <c r="I251" i="40"/>
  <c r="H251"/>
  <c r="H14" i="41"/>
  <c r="H333" i="29" s="1"/>
  <c r="K32" i="38"/>
  <c r="K72"/>
  <c r="K402" i="29" s="1"/>
  <c r="K186" i="38"/>
  <c r="M179"/>
  <c r="N32"/>
  <c r="N202" i="40"/>
  <c r="M252"/>
  <c r="K252"/>
  <c r="E13" i="39"/>
  <c r="E367" i="29" s="1"/>
  <c r="H32" i="38"/>
  <c r="H186"/>
  <c r="H72"/>
  <c r="I38"/>
  <c r="I78"/>
  <c r="I77" s="1"/>
  <c r="I252" i="40"/>
  <c r="H95"/>
  <c r="I32" i="38"/>
  <c r="I72"/>
  <c r="I186"/>
  <c r="K251" i="40"/>
  <c r="J38" i="38"/>
  <c r="J186"/>
  <c r="J78"/>
  <c r="E103" i="39"/>
  <c r="L78" i="38"/>
  <c r="L186"/>
  <c r="H252" i="40"/>
  <c r="N98" i="38"/>
  <c r="G11" i="37"/>
  <c r="G294" i="29" s="1"/>
  <c r="N261" i="40"/>
  <c r="G237"/>
  <c r="M57" i="31"/>
  <c r="F11" i="37"/>
  <c r="N20" i="38"/>
  <c r="L14" i="33"/>
  <c r="L366" i="29" s="1"/>
  <c r="G164" i="35"/>
  <c r="N86" i="39"/>
  <c r="E349" i="35"/>
  <c r="J222" i="29"/>
  <c r="F13" i="39"/>
  <c r="I58" i="36"/>
  <c r="K107" i="29"/>
  <c r="J87" i="38"/>
  <c r="J10" s="1"/>
  <c r="I280" i="35" s="1"/>
  <c r="N8" i="39"/>
  <c r="N167" i="38"/>
  <c r="K58" i="36"/>
  <c r="K79" i="38"/>
  <c r="K77" s="1"/>
  <c r="K38"/>
  <c r="G9"/>
  <c r="F279" i="35" s="1"/>
  <c r="J58" i="36"/>
  <c r="I187" i="38"/>
  <c r="I76"/>
  <c r="I35"/>
  <c r="I222" i="29"/>
  <c r="H67"/>
  <c r="K11" i="37"/>
  <c r="K294" i="29" s="1"/>
  <c r="I309" i="30"/>
  <c r="I154" i="38"/>
  <c r="I160" s="1"/>
  <c r="I241" i="35" s="1"/>
  <c r="J102" i="40"/>
  <c r="J66" i="32"/>
  <c r="J31" i="29" s="1"/>
  <c r="N66" i="40"/>
  <c r="G107" i="29"/>
  <c r="O48" i="36"/>
  <c r="E66" i="32"/>
  <c r="E31" i="29" s="1"/>
  <c r="J12" i="32"/>
  <c r="E11" i="37"/>
  <c r="O52" i="36"/>
  <c r="L66" i="32"/>
  <c r="L31" i="29" s="1"/>
  <c r="F24" i="36"/>
  <c r="E182" i="29" s="1"/>
  <c r="M222"/>
  <c r="L67"/>
  <c r="N17" i="32"/>
  <c r="F222" i="29"/>
  <c r="E67"/>
  <c r="E174" i="38"/>
  <c r="K24" i="36"/>
  <c r="K223" i="29" s="1"/>
  <c r="N90" i="40"/>
  <c r="M265"/>
  <c r="N265" s="1"/>
  <c r="I11" i="37"/>
  <c r="I294" i="29" s="1"/>
  <c r="G70" i="38"/>
  <c r="J308" i="30"/>
  <c r="J309" s="1"/>
  <c r="J20" i="32"/>
  <c r="J67" i="29"/>
  <c r="K222"/>
  <c r="L419" i="35"/>
  <c r="N81" i="39"/>
  <c r="G67" i="29"/>
  <c r="H222"/>
  <c r="G10" i="40"/>
  <c r="G349" i="35"/>
  <c r="N113" i="37"/>
  <c r="K387" i="35"/>
  <c r="N82" i="40"/>
  <c r="M107" i="29"/>
  <c r="H116" i="30"/>
  <c r="N18" i="32"/>
  <c r="M307" i="30"/>
  <c r="M20" i="32"/>
  <c r="N102" i="33"/>
  <c r="M110"/>
  <c r="F387" i="35"/>
  <c r="G14" i="41"/>
  <c r="G333" i="29" s="1"/>
  <c r="N9" i="40"/>
  <c r="M351" i="35"/>
  <c r="O21" i="36"/>
  <c r="N24"/>
  <c r="M182" i="29" s="1"/>
  <c r="M308" i="30"/>
  <c r="N8" i="34"/>
  <c r="N396" i="30"/>
  <c r="H395"/>
  <c r="N74" i="40"/>
  <c r="N10" i="37"/>
  <c r="O354" i="30"/>
  <c r="N9" i="39"/>
  <c r="M420" i="35"/>
  <c r="N56" i="32"/>
  <c r="M8"/>
  <c r="I314" i="35"/>
  <c r="N231" i="40"/>
  <c r="M229"/>
  <c r="N229" s="1"/>
  <c r="O18" i="36"/>
  <c r="H24"/>
  <c r="N11" i="33"/>
  <c r="N440" i="30"/>
  <c r="G307"/>
  <c r="N59" i="32"/>
  <c r="M66"/>
  <c r="M31" i="29" s="1"/>
  <c r="M11" i="32"/>
  <c r="N13" i="33"/>
  <c r="N442" i="30"/>
  <c r="N247" i="40"/>
  <c r="M245"/>
  <c r="N245" s="1"/>
  <c r="M87" i="38"/>
  <c r="N88"/>
  <c r="F66" i="32"/>
  <c r="F9"/>
  <c r="E269" i="30"/>
  <c r="E12" i="32"/>
  <c r="F307" i="30"/>
  <c r="G13" i="39"/>
  <c r="G367" i="29" s="1"/>
  <c r="G418" i="35"/>
  <c r="G174" i="38"/>
  <c r="N9" i="33"/>
  <c r="N438" i="30"/>
  <c r="N180" i="38"/>
  <c r="L307" i="30"/>
  <c r="K67" i="29"/>
  <c r="L222"/>
  <c r="M237" i="40"/>
  <c r="M14" i="33"/>
  <c r="N8"/>
  <c r="N437" i="30"/>
  <c r="N222" i="29"/>
  <c r="M67"/>
  <c r="N26" i="31"/>
  <c r="N172" i="38"/>
  <c r="F314" i="35"/>
  <c r="G21" i="38"/>
  <c r="N18"/>
  <c r="M9" i="32"/>
  <c r="N51"/>
  <c r="I268" i="30"/>
  <c r="F21" i="38"/>
  <c r="E312" i="35"/>
  <c r="N9" i="34"/>
  <c r="N397" i="30"/>
  <c r="N105" i="29"/>
  <c r="M267" i="37"/>
  <c r="N95" i="39"/>
  <c r="M11" i="37"/>
  <c r="N8"/>
  <c r="O352" i="30"/>
  <c r="N7" i="34"/>
  <c r="N395" i="30"/>
  <c r="G8" i="32"/>
  <c r="G66"/>
  <c r="G68" i="29" s="1"/>
  <c r="F389" i="35"/>
  <c r="N19" i="38"/>
  <c r="N48"/>
  <c r="N9" i="37"/>
  <c r="O353" i="30"/>
  <c r="N116"/>
  <c r="F174" i="38"/>
  <c r="G199" i="35"/>
  <c r="L268" i="30"/>
  <c r="L12" i="32"/>
  <c r="G108" i="29" l="1"/>
  <c r="J257" i="40"/>
  <c r="F14" i="41"/>
  <c r="F333" i="29" s="1"/>
  <c r="F10" i="40"/>
  <c r="F295" i="29" s="1"/>
  <c r="F108"/>
  <c r="N267" i="37"/>
  <c r="K91" i="39"/>
  <c r="K7" s="1"/>
  <c r="I93"/>
  <c r="I12" s="1"/>
  <c r="I94"/>
  <c r="I10" s="1"/>
  <c r="I421" i="35" s="1"/>
  <c r="H8" i="40"/>
  <c r="H350" i="35" s="1"/>
  <c r="H154" i="38"/>
  <c r="H160" s="1"/>
  <c r="H241" i="35" s="1"/>
  <c r="L20" i="32"/>
  <c r="L260" i="29" s="1"/>
  <c r="G268" i="40"/>
  <c r="L69" i="29"/>
  <c r="G161" i="38"/>
  <c r="G242" i="35" s="1"/>
  <c r="G243" s="1"/>
  <c r="H140" i="29"/>
  <c r="L309" i="30"/>
  <c r="E113" i="40"/>
  <c r="E34" i="29" s="1"/>
  <c r="H255" i="40"/>
  <c r="H254" s="1"/>
  <c r="H113"/>
  <c r="H34" i="29" s="1"/>
  <c r="E254" i="40"/>
  <c r="E268" s="1"/>
  <c r="L182" i="29"/>
  <c r="F105" i="38"/>
  <c r="F70" i="29" s="1"/>
  <c r="I12" i="32"/>
  <c r="E105" i="38"/>
  <c r="E33" i="29" s="1"/>
  <c r="E11" i="38"/>
  <c r="E261" i="29" s="1"/>
  <c r="G105" i="38"/>
  <c r="G70" i="29" s="1"/>
  <c r="F20" i="32"/>
  <c r="F260" i="29" s="1"/>
  <c r="J223"/>
  <c r="H182"/>
  <c r="L138"/>
  <c r="H69"/>
  <c r="I182"/>
  <c r="F309" i="30"/>
  <c r="K182" i="29"/>
  <c r="K69"/>
  <c r="N237" i="40"/>
  <c r="I31" i="29"/>
  <c r="K250" i="40"/>
  <c r="F69" i="29"/>
  <c r="G309" i="30"/>
  <c r="N107" i="29"/>
  <c r="N19" i="32"/>
  <c r="F182" i="29"/>
  <c r="K31"/>
  <c r="G20" i="32"/>
  <c r="N20" s="1"/>
  <c r="N110" i="33"/>
  <c r="J138" i="29"/>
  <c r="L68"/>
  <c r="F184"/>
  <c r="I250" i="40"/>
  <c r="E308" i="30"/>
  <c r="E309" s="1"/>
  <c r="E20" i="32"/>
  <c r="K270" i="30"/>
  <c r="K12" i="32"/>
  <c r="E184" i="29"/>
  <c r="N138"/>
  <c r="G184"/>
  <c r="E186"/>
  <c r="L162" i="35"/>
  <c r="L402" i="29"/>
  <c r="H402"/>
  <c r="H162" i="35"/>
  <c r="H164" s="1"/>
  <c r="H16" i="38"/>
  <c r="H71"/>
  <c r="H189"/>
  <c r="K179"/>
  <c r="K172"/>
  <c r="H108" i="29"/>
  <c r="J402"/>
  <c r="J77" i="38"/>
  <c r="J9" s="1"/>
  <c r="I279" i="35" s="1"/>
  <c r="J162"/>
  <c r="H179" i="38"/>
  <c r="H31"/>
  <c r="H66" s="1"/>
  <c r="H172"/>
  <c r="H250" i="40"/>
  <c r="I179" i="38"/>
  <c r="I172"/>
  <c r="N252" i="40"/>
  <c r="M250"/>
  <c r="N250" s="1"/>
  <c r="N179" i="38"/>
  <c r="K71"/>
  <c r="K9" s="1"/>
  <c r="J279" i="35" s="1"/>
  <c r="K162"/>
  <c r="I71" i="38"/>
  <c r="I9" s="1"/>
  <c r="H279" i="35" s="1"/>
  <c r="I162"/>
  <c r="I402" i="29"/>
  <c r="F294"/>
  <c r="G11" i="38"/>
  <c r="G261" i="29" s="1"/>
  <c r="J182"/>
  <c r="J68"/>
  <c r="N57" i="31"/>
  <c r="E68" i="29"/>
  <c r="F367"/>
  <c r="F186"/>
  <c r="E294"/>
  <c r="K102" i="40"/>
  <c r="I104"/>
  <c r="I7" s="1"/>
  <c r="J140" i="29"/>
  <c r="K256" i="40"/>
  <c r="K101"/>
  <c r="L38" i="38"/>
  <c r="L79"/>
  <c r="L77" s="1"/>
  <c r="L9" s="1"/>
  <c r="K279" i="35" s="1"/>
  <c r="I16" i="38"/>
  <c r="I166"/>
  <c r="I197" i="35" s="1"/>
  <c r="I199" s="1"/>
  <c r="I403" i="29"/>
  <c r="I74" i="38"/>
  <c r="I159"/>
  <c r="I161" s="1"/>
  <c r="I242" i="35" s="1"/>
  <c r="I243" s="1"/>
  <c r="I163"/>
  <c r="I181" i="38"/>
  <c r="I173"/>
  <c r="I31"/>
  <c r="I66" s="1"/>
  <c r="J187"/>
  <c r="J76"/>
  <c r="J35"/>
  <c r="I189"/>
  <c r="J418" i="35"/>
  <c r="J69" i="29"/>
  <c r="J260"/>
  <c r="K138"/>
  <c r="F223"/>
  <c r="E69"/>
  <c r="G69"/>
  <c r="H223"/>
  <c r="M309" i="30"/>
  <c r="F12" i="32"/>
  <c r="F268" i="30"/>
  <c r="N11" i="32"/>
  <c r="M270" i="30"/>
  <c r="N8" i="32"/>
  <c r="M12"/>
  <c r="M267" i="30"/>
  <c r="E280" i="35"/>
  <c r="F11" i="38"/>
  <c r="F261" i="29" s="1"/>
  <c r="G295"/>
  <c r="N14" i="33"/>
  <c r="M366" i="29"/>
  <c r="N87" i="38"/>
  <c r="M10"/>
  <c r="G12" i="32"/>
  <c r="G267" i="30"/>
  <c r="N11" i="37"/>
  <c r="M294" i="29"/>
  <c r="J280" i="35"/>
  <c r="O58" i="36"/>
  <c r="N9" i="32"/>
  <c r="M268" i="30"/>
  <c r="F68" i="29"/>
  <c r="F31"/>
  <c r="N66" i="32"/>
  <c r="M68" i="29"/>
  <c r="N68" s="1"/>
  <c r="G186"/>
  <c r="O24" i="36"/>
  <c r="N223" i="29"/>
  <c r="M69"/>
  <c r="G31"/>
  <c r="N31" s="1"/>
  <c r="N67"/>
  <c r="M260"/>
  <c r="G182"/>
  <c r="J58" i="41" l="1"/>
  <c r="K257" i="40"/>
  <c r="J100"/>
  <c r="I140" i="29"/>
  <c r="J93" i="39"/>
  <c r="J12" s="1"/>
  <c r="I90"/>
  <c r="I103" s="1"/>
  <c r="H10" i="40"/>
  <c r="H295" i="29" s="1"/>
  <c r="L91" i="39"/>
  <c r="L7" s="1"/>
  <c r="I58" i="41"/>
  <c r="I59" s="1"/>
  <c r="I100" i="40"/>
  <c r="I8" s="1"/>
  <c r="I350" i="35" s="1"/>
  <c r="K94" i="39"/>
  <c r="K10" s="1"/>
  <c r="K421" i="35" s="1"/>
  <c r="J94" i="39"/>
  <c r="J10" s="1"/>
  <c r="J421" i="35" s="1"/>
  <c r="F154" i="38"/>
  <c r="M138" i="29"/>
  <c r="H161" i="38"/>
  <c r="H242" i="35" s="1"/>
  <c r="H243" s="1"/>
  <c r="F33" i="29"/>
  <c r="H268" i="40"/>
  <c r="E70" i="29"/>
  <c r="E71" s="1"/>
  <c r="F71"/>
  <c r="G138"/>
  <c r="G33"/>
  <c r="E183"/>
  <c r="G71"/>
  <c r="H138"/>
  <c r="O138" s="1"/>
  <c r="G260"/>
  <c r="I164" i="35"/>
  <c r="E260" i="29"/>
  <c r="F138"/>
  <c r="H174" i="38"/>
  <c r="G312" i="35"/>
  <c r="H21" i="38"/>
  <c r="H70"/>
  <c r="H105" s="1"/>
  <c r="H9"/>
  <c r="G183" i="29"/>
  <c r="I423" i="35"/>
  <c r="I13" i="39"/>
  <c r="J189" i="38"/>
  <c r="I174"/>
  <c r="K76"/>
  <c r="K35"/>
  <c r="K187"/>
  <c r="I8"/>
  <c r="I70"/>
  <c r="I105" s="1"/>
  <c r="L256" i="40"/>
  <c r="L101"/>
  <c r="J31" i="38"/>
  <c r="J66" s="1"/>
  <c r="J173"/>
  <c r="J181"/>
  <c r="L102" i="40"/>
  <c r="K418" i="35"/>
  <c r="I259" i="40"/>
  <c r="J154" i="38"/>
  <c r="I349" i="35"/>
  <c r="N40" i="38"/>
  <c r="M79"/>
  <c r="M38"/>
  <c r="N38" s="1"/>
  <c r="N69" i="29"/>
  <c r="J16" i="38"/>
  <c r="J74"/>
  <c r="J403" i="29"/>
  <c r="J159" i="38"/>
  <c r="J163" i="35"/>
  <c r="J164" s="1"/>
  <c r="J166" i="38"/>
  <c r="J197" i="35" s="1"/>
  <c r="J199" s="1"/>
  <c r="H312"/>
  <c r="I21" i="38"/>
  <c r="I255" i="40"/>
  <c r="N12" i="32"/>
  <c r="N10" i="38"/>
  <c r="L280" i="35"/>
  <c r="F183" i="29"/>
  <c r="J255" i="40" l="1"/>
  <c r="I99"/>
  <c r="I108" i="29" s="1"/>
  <c r="I13" i="41"/>
  <c r="H389" i="35" s="1"/>
  <c r="J90" i="39"/>
  <c r="J103" s="1"/>
  <c r="K154" i="38"/>
  <c r="L94" i="39"/>
  <c r="L10" s="1"/>
  <c r="L421" i="35" s="1"/>
  <c r="J104" i="40"/>
  <c r="J7" s="1"/>
  <c r="J349" i="35" s="1"/>
  <c r="L35" i="38"/>
  <c r="M91" i="39"/>
  <c r="K93"/>
  <c r="K12" s="1"/>
  <c r="F160" i="38"/>
  <c r="G140" i="29"/>
  <c r="H33"/>
  <c r="H70"/>
  <c r="G279" i="35"/>
  <c r="H11" i="38"/>
  <c r="I254" i="40"/>
  <c r="I268" s="1"/>
  <c r="I10"/>
  <c r="K104"/>
  <c r="K7" s="1"/>
  <c r="I367" i="29"/>
  <c r="I186"/>
  <c r="N79" i="38"/>
  <c r="M77"/>
  <c r="L418" i="35"/>
  <c r="J8" i="38"/>
  <c r="J70"/>
  <c r="J105" s="1"/>
  <c r="J160"/>
  <c r="J241" i="35" s="1"/>
  <c r="K140" i="29"/>
  <c r="J8" i="40"/>
  <c r="J350" i="35" s="1"/>
  <c r="I70" i="29"/>
  <c r="I71" s="1"/>
  <c r="I33"/>
  <c r="K181" i="38"/>
  <c r="K31"/>
  <c r="K66" s="1"/>
  <c r="K173"/>
  <c r="L76"/>
  <c r="L187"/>
  <c r="J259" i="40"/>
  <c r="K58" i="41"/>
  <c r="J174" i="38"/>
  <c r="J423" i="35"/>
  <c r="J13" i="39"/>
  <c r="K189" i="38"/>
  <c r="K100" i="40"/>
  <c r="I312" i="35"/>
  <c r="J21" i="38"/>
  <c r="J13" i="41"/>
  <c r="J59"/>
  <c r="L257" i="40"/>
  <c r="H278" i="35"/>
  <c r="I11" i="38"/>
  <c r="K74"/>
  <c r="K403" i="29"/>
  <c r="K163" i="35"/>
  <c r="K164" s="1"/>
  <c r="K159" i="38"/>
  <c r="K166"/>
  <c r="K197" i="35" s="1"/>
  <c r="K199" s="1"/>
  <c r="K16" i="38"/>
  <c r="I113" i="40" l="1"/>
  <c r="I34" i="29" s="1"/>
  <c r="N150" i="38"/>
  <c r="L104" i="40"/>
  <c r="L7" s="1"/>
  <c r="I14" i="41"/>
  <c r="I333" i="29" s="1"/>
  <c r="K90" i="39"/>
  <c r="K103" s="1"/>
  <c r="L140" i="29"/>
  <c r="K160" i="38"/>
  <c r="K241" i="35" s="1"/>
  <c r="J99" i="40"/>
  <c r="J113" s="1"/>
  <c r="J34" i="29" s="1"/>
  <c r="N47" i="39"/>
  <c r="L93"/>
  <c r="L12" s="1"/>
  <c r="F241" i="35"/>
  <c r="F161" i="38"/>
  <c r="F242" i="35" s="1"/>
  <c r="L154" i="38"/>
  <c r="M140" i="29" s="1"/>
  <c r="J254" i="40"/>
  <c r="J268" s="1"/>
  <c r="J161" i="38"/>
  <c r="J242" i="35" s="1"/>
  <c r="J243" s="1"/>
  <c r="H261" i="29"/>
  <c r="K21" i="38"/>
  <c r="J312" i="35"/>
  <c r="J367" i="29"/>
  <c r="J186"/>
  <c r="L31" i="38"/>
  <c r="L66" s="1"/>
  <c r="L173"/>
  <c r="L181"/>
  <c r="J70" i="29"/>
  <c r="J71" s="1"/>
  <c r="J33"/>
  <c r="N91" i="39"/>
  <c r="M7"/>
  <c r="K259" i="40"/>
  <c r="K8" i="38"/>
  <c r="K70"/>
  <c r="K105" s="1"/>
  <c r="J108" i="29"/>
  <c r="L58" i="41"/>
  <c r="K423" i="35"/>
  <c r="K13" i="39"/>
  <c r="K255" i="40"/>
  <c r="L159" i="38"/>
  <c r="L166"/>
  <c r="L197" i="35" s="1"/>
  <c r="L199" s="1"/>
  <c r="L74" i="38"/>
  <c r="L16"/>
  <c r="L163" i="35"/>
  <c r="L164" s="1"/>
  <c r="L403" i="29"/>
  <c r="K174" i="38"/>
  <c r="M101" i="40"/>
  <c r="N101" s="1"/>
  <c r="N51"/>
  <c r="N77" i="38"/>
  <c r="M9"/>
  <c r="I261" i="29"/>
  <c r="I183"/>
  <c r="M187" i="38"/>
  <c r="N37"/>
  <c r="M35"/>
  <c r="M76"/>
  <c r="K99" i="40"/>
  <c r="K8"/>
  <c r="K350" i="35" s="1"/>
  <c r="L189" i="38"/>
  <c r="I278" i="35"/>
  <c r="J11" i="38"/>
  <c r="I184" i="29"/>
  <c r="I295"/>
  <c r="I389" i="35"/>
  <c r="J14" i="41"/>
  <c r="K13"/>
  <c r="K59"/>
  <c r="M256" i="40"/>
  <c r="N256" s="1"/>
  <c r="N206"/>
  <c r="K349" i="35"/>
  <c r="J10" i="40"/>
  <c r="M102"/>
  <c r="N52"/>
  <c r="K161" i="38" l="1"/>
  <c r="K242" i="35" s="1"/>
  <c r="K243" s="1"/>
  <c r="L90" i="39"/>
  <c r="L103" s="1"/>
  <c r="F243" i="35"/>
  <c r="M94" i="39"/>
  <c r="N94" s="1"/>
  <c r="N49"/>
  <c r="L100" i="40"/>
  <c r="L99" s="1"/>
  <c r="L160" i="38"/>
  <c r="L241" i="35" s="1"/>
  <c r="K10" i="40"/>
  <c r="K184" i="29" s="1"/>
  <c r="K254" i="40"/>
  <c r="K268" s="1"/>
  <c r="M154" i="38"/>
  <c r="N140" i="29" s="1"/>
  <c r="L8" i="38"/>
  <c r="L70"/>
  <c r="L105" s="1"/>
  <c r="N102" i="40"/>
  <c r="L255"/>
  <c r="K113"/>
  <c r="K34" i="29" s="1"/>
  <c r="K108"/>
  <c r="N187" i="38"/>
  <c r="M189"/>
  <c r="N189" s="1"/>
  <c r="L21"/>
  <c r="K312" i="35"/>
  <c r="L13" i="41"/>
  <c r="L59"/>
  <c r="N7" i="39"/>
  <c r="M418" i="35"/>
  <c r="L423"/>
  <c r="L13" i="39"/>
  <c r="L259" i="40"/>
  <c r="J333" i="29"/>
  <c r="N35" i="38"/>
  <c r="M31"/>
  <c r="M181"/>
  <c r="M173"/>
  <c r="N9"/>
  <c r="L279" i="35"/>
  <c r="K367" i="29"/>
  <c r="K186"/>
  <c r="K33"/>
  <c r="K70"/>
  <c r="K71" s="1"/>
  <c r="L349" i="35"/>
  <c r="N76" i="38"/>
  <c r="M16"/>
  <c r="M403" i="29"/>
  <c r="M163" i="35"/>
  <c r="M164" s="1"/>
  <c r="M166" i="38"/>
  <c r="M159"/>
  <c r="M74"/>
  <c r="M257" i="40"/>
  <c r="N257" s="1"/>
  <c r="N207"/>
  <c r="L174" i="38"/>
  <c r="J389" i="35"/>
  <c r="K14" i="41"/>
  <c r="J295" i="29"/>
  <c r="J184"/>
  <c r="J261"/>
  <c r="J183"/>
  <c r="J278" i="35"/>
  <c r="K11" i="38"/>
  <c r="M10" i="39"/>
  <c r="L8" i="40" l="1"/>
  <c r="L350" i="35" s="1"/>
  <c r="M93" i="39"/>
  <c r="N93" s="1"/>
  <c r="N50"/>
  <c r="L161" i="38"/>
  <c r="L242" i="35" s="1"/>
  <c r="L243" s="1"/>
  <c r="K295" i="29"/>
  <c r="N154" i="38"/>
  <c r="M160"/>
  <c r="M241" i="35" s="1"/>
  <c r="N50" i="40"/>
  <c r="M100"/>
  <c r="L113"/>
  <c r="L34" i="29" s="1"/>
  <c r="L108"/>
  <c r="K333"/>
  <c r="N159" i="38"/>
  <c r="L312" i="35"/>
  <c r="M21" i="38"/>
  <c r="N21" s="1"/>
  <c r="N16"/>
  <c r="N181"/>
  <c r="L254" i="40"/>
  <c r="L268" s="1"/>
  <c r="M174" i="38"/>
  <c r="N174" s="1"/>
  <c r="N173"/>
  <c r="M58" i="41"/>
  <c r="N37"/>
  <c r="K389" i="35"/>
  <c r="L14" i="41"/>
  <c r="N54" i="40"/>
  <c r="M104"/>
  <c r="L33" i="29"/>
  <c r="L70"/>
  <c r="L71" s="1"/>
  <c r="N10" i="39"/>
  <c r="M421" i="35"/>
  <c r="M8" i="38"/>
  <c r="M70"/>
  <c r="N74"/>
  <c r="M197" i="35"/>
  <c r="M199" s="1"/>
  <c r="N166" i="38"/>
  <c r="M66"/>
  <c r="N66" s="1"/>
  <c r="N31"/>
  <c r="K261" i="29"/>
  <c r="K183"/>
  <c r="O140"/>
  <c r="L367"/>
  <c r="L186"/>
  <c r="K278" i="35"/>
  <c r="L11" i="38"/>
  <c r="L10" i="40" l="1"/>
  <c r="L295" i="29" s="1"/>
  <c r="M90" i="39"/>
  <c r="N90" s="1"/>
  <c r="M12"/>
  <c r="N12" s="1"/>
  <c r="N160" i="38"/>
  <c r="M161"/>
  <c r="M242" i="35" s="1"/>
  <c r="M243" s="1"/>
  <c r="M13" i="41"/>
  <c r="M59"/>
  <c r="N59" s="1"/>
  <c r="N58"/>
  <c r="N209" i="40"/>
  <c r="M259"/>
  <c r="N259" s="1"/>
  <c r="L333" i="29"/>
  <c r="M99" i="40"/>
  <c r="N100"/>
  <c r="M8"/>
  <c r="N70" i="38"/>
  <c r="M105"/>
  <c r="N205" i="40"/>
  <c r="M255"/>
  <c r="L261" i="29"/>
  <c r="L183"/>
  <c r="M11" i="38"/>
  <c r="N8"/>
  <c r="L278" i="35"/>
  <c r="N104" i="40"/>
  <c r="M7"/>
  <c r="L184" i="29" l="1"/>
  <c r="M103" i="39"/>
  <c r="N103" s="1"/>
  <c r="M10" i="40"/>
  <c r="M423" i="35"/>
  <c r="M13" i="39"/>
  <c r="M186" i="29" s="1"/>
  <c r="N161" i="38"/>
  <c r="M349" i="35"/>
  <c r="N7" i="40"/>
  <c r="N255"/>
  <c r="M254"/>
  <c r="N99"/>
  <c r="M108" i="29"/>
  <c r="M113" i="40"/>
  <c r="L389" i="35"/>
  <c r="M14" i="41"/>
  <c r="N13"/>
  <c r="N13" i="39"/>
  <c r="M350" i="35"/>
  <c r="N8" i="40"/>
  <c r="M261" i="29"/>
  <c r="M183"/>
  <c r="N11" i="38"/>
  <c r="M33" i="29"/>
  <c r="M70"/>
  <c r="N105" i="38"/>
  <c r="M367" i="29" l="1"/>
  <c r="N33"/>
  <c r="M295"/>
  <c r="M184"/>
  <c r="N10" i="40"/>
  <c r="M333" i="29"/>
  <c r="N14" i="41"/>
  <c r="N108" i="29"/>
  <c r="N113" i="40"/>
  <c r="M34" i="29"/>
  <c r="N34" s="1"/>
  <c r="N254" i="40"/>
  <c r="M268"/>
  <c r="M71" i="29"/>
  <c r="N71" s="1"/>
  <c r="N70"/>
  <c r="N268" i="40" l="1"/>
  <c r="H112" i="37"/>
  <c r="H8" s="1"/>
  <c r="J352" i="30" l="1"/>
  <c r="H107" i="33"/>
  <c r="H108"/>
  <c r="H11" s="1"/>
  <c r="H111" i="37"/>
  <c r="H266"/>
  <c r="H265"/>
  <c r="H267" l="1"/>
  <c r="H106" i="33"/>
  <c r="H110" s="1"/>
  <c r="H13"/>
  <c r="I442" i="30" s="1"/>
  <c r="H113" i="37"/>
  <c r="H9"/>
  <c r="I440" i="30"/>
  <c r="H41" i="32"/>
  <c r="H63"/>
  <c r="H14" i="33" l="1"/>
  <c r="H366" i="29" s="1"/>
  <c r="I228" i="30"/>
  <c r="I229" s="1"/>
  <c r="I193"/>
  <c r="I195" s="1"/>
  <c r="H44" i="32"/>
  <c r="H62"/>
  <c r="H403" i="29"/>
  <c r="I115" i="30"/>
  <c r="I116" s="1"/>
  <c r="J353"/>
  <c r="H11" i="37"/>
  <c r="H186" i="29" l="1"/>
  <c r="H66" i="32"/>
  <c r="H11"/>
  <c r="H19"/>
  <c r="H294" i="29"/>
  <c r="H184"/>
  <c r="H68" l="1"/>
  <c r="H71" s="1"/>
  <c r="H31"/>
  <c r="H308" i="30"/>
  <c r="H309" s="1"/>
  <c r="H20" i="32"/>
  <c r="H270" i="30"/>
  <c r="H12" i="32"/>
  <c r="H183" i="29" s="1"/>
  <c r="I138" l="1"/>
  <c r="H260"/>
  <c r="L126" i="41" l="1"/>
  <c r="E69" i="34"/>
  <c r="E157"/>
  <c r="E158" s="1"/>
  <c r="F139" i="29" s="1"/>
  <c r="F69" i="34"/>
  <c r="F157"/>
  <c r="F158" s="1"/>
  <c r="G139" i="29" s="1"/>
  <c r="G69" i="34"/>
  <c r="H69"/>
  <c r="I69"/>
  <c r="J69"/>
  <c r="K69"/>
  <c r="L69"/>
  <c r="L157"/>
  <c r="L158" s="1"/>
  <c r="M139" i="29" s="1"/>
  <c r="G126" i="41"/>
  <c r="E123"/>
  <c r="K157" i="34"/>
  <c r="K158" s="1"/>
  <c r="L139" i="29" s="1"/>
  <c r="I157" i="34"/>
  <c r="I158" s="1"/>
  <c r="J139" i="29" s="1"/>
  <c r="J157" i="34"/>
  <c r="J158" s="1"/>
  <c r="K139" i="29" s="1"/>
  <c r="K123" i="41" l="1"/>
  <c r="E126"/>
  <c r="E127" s="1"/>
  <c r="F141" i="29" s="1"/>
  <c r="I126" i="41"/>
  <c r="H123"/>
  <c r="G123"/>
  <c r="G127" s="1"/>
  <c r="H141" i="29" s="1"/>
  <c r="F126" i="41"/>
  <c r="I123"/>
  <c r="L123"/>
  <c r="L127" s="1"/>
  <c r="M141" i="29" s="1"/>
  <c r="K126" i="41"/>
  <c r="M157" i="34"/>
  <c r="J123" i="41"/>
  <c r="H126"/>
  <c r="J126"/>
  <c r="L10" i="34"/>
  <c r="L106" i="29"/>
  <c r="L109" s="1"/>
  <c r="L70" i="34"/>
  <c r="L32" i="29" s="1"/>
  <c r="L35" s="1"/>
  <c r="J10" i="34"/>
  <c r="J106" i="29"/>
  <c r="J109" s="1"/>
  <c r="J70" i="34"/>
  <c r="J32" i="29" s="1"/>
  <c r="J35" s="1"/>
  <c r="E70" i="34"/>
  <c r="E32" i="29" s="1"/>
  <c r="E35" s="1"/>
  <c r="E10" i="34"/>
  <c r="E106" i="29"/>
  <c r="E109" s="1"/>
  <c r="N42" i="34"/>
  <c r="M69"/>
  <c r="K10"/>
  <c r="K70"/>
  <c r="K32" i="29" s="1"/>
  <c r="K35" s="1"/>
  <c r="K106"/>
  <c r="K109" s="1"/>
  <c r="I70" i="34"/>
  <c r="I32" i="29" s="1"/>
  <c r="I35" s="1"/>
  <c r="I106"/>
  <c r="I109" s="1"/>
  <c r="I10" i="34"/>
  <c r="F106" i="29"/>
  <c r="F109" s="1"/>
  <c r="F70" i="34"/>
  <c r="F32" i="29" s="1"/>
  <c r="F35" s="1"/>
  <c r="F10" i="34"/>
  <c r="H106" i="29"/>
  <c r="H109" s="1"/>
  <c r="H10" i="34"/>
  <c r="H70"/>
  <c r="H32" i="29" s="1"/>
  <c r="H35" s="1"/>
  <c r="G10" i="34"/>
  <c r="G106" i="29"/>
  <c r="G109" s="1"/>
  <c r="G70" i="34"/>
  <c r="G32" i="29" s="1"/>
  <c r="G35" s="1"/>
  <c r="H127" i="41" l="1"/>
  <c r="I141" i="29" s="1"/>
  <c r="N102" i="41"/>
  <c r="K127"/>
  <c r="L141" i="29" s="1"/>
  <c r="M123" i="41"/>
  <c r="N123" s="1"/>
  <c r="I127"/>
  <c r="J141" i="29" s="1"/>
  <c r="I11" i="34"/>
  <c r="J398" i="30"/>
  <c r="L398"/>
  <c r="K11" i="34"/>
  <c r="E11"/>
  <c r="F398" i="30"/>
  <c r="N69" i="34"/>
  <c r="M10"/>
  <c r="M70"/>
  <c r="M106" i="29"/>
  <c r="L11" i="34"/>
  <c r="M398" i="30"/>
  <c r="H398"/>
  <c r="G11" i="34"/>
  <c r="G398" i="30"/>
  <c r="F11" i="34"/>
  <c r="J11"/>
  <c r="K398" i="30"/>
  <c r="J127" i="41"/>
  <c r="K141" i="29" s="1"/>
  <c r="M158" i="34"/>
  <c r="N139" i="29" s="1"/>
  <c r="H11" i="34"/>
  <c r="I398" i="30"/>
  <c r="H157" i="34"/>
  <c r="H158" s="1"/>
  <c r="I139" i="29" s="1"/>
  <c r="F123" i="41"/>
  <c r="F127" s="1"/>
  <c r="G141" i="29" s="1"/>
  <c r="N105" i="41" l="1"/>
  <c r="M126"/>
  <c r="J185" i="29"/>
  <c r="J187" s="1"/>
  <c r="K435" s="1"/>
  <c r="J332"/>
  <c r="K142"/>
  <c r="M142"/>
  <c r="L185"/>
  <c r="L187" s="1"/>
  <c r="M435" s="1"/>
  <c r="L332"/>
  <c r="N106"/>
  <c r="M109"/>
  <c r="N109" s="1"/>
  <c r="K332"/>
  <c r="L142"/>
  <c r="K185"/>
  <c r="K187" s="1"/>
  <c r="L435" s="1"/>
  <c r="H185"/>
  <c r="H187" s="1"/>
  <c r="I435" s="1"/>
  <c r="H332"/>
  <c r="I142"/>
  <c r="G185"/>
  <c r="G187" s="1"/>
  <c r="H435" s="1"/>
  <c r="G332"/>
  <c r="M32"/>
  <c r="N70" i="34"/>
  <c r="G157"/>
  <c r="N130"/>
  <c r="N398" i="30"/>
  <c r="M11" i="34"/>
  <c r="N10"/>
  <c r="G142" i="29"/>
  <c r="F332"/>
  <c r="F185"/>
  <c r="F187" s="1"/>
  <c r="G435" s="1"/>
  <c r="E332"/>
  <c r="F142"/>
  <c r="E185"/>
  <c r="E187" s="1"/>
  <c r="F435" s="1"/>
  <c r="I332"/>
  <c r="J142"/>
  <c r="I185"/>
  <c r="I187" s="1"/>
  <c r="J435" s="1"/>
  <c r="N126" i="41" l="1"/>
  <c r="M127"/>
  <c r="G158" i="34"/>
  <c r="N157"/>
  <c r="N32" i="29"/>
  <c r="M35"/>
  <c r="N35" s="1"/>
  <c r="M332"/>
  <c r="N11" i="34"/>
  <c r="M185" i="29"/>
  <c r="M187" s="1"/>
  <c r="N435" s="1"/>
  <c r="N158" i="34" l="1"/>
  <c r="H139" i="29"/>
  <c r="H142" s="1"/>
  <c r="N127" i="41"/>
  <c r="N141" i="29"/>
  <c r="O139" l="1"/>
  <c r="N142"/>
  <c r="O142" s="1"/>
  <c r="O141"/>
</calcChain>
</file>

<file path=xl/sharedStrings.xml><?xml version="1.0" encoding="utf-8"?>
<sst xmlns="http://schemas.openxmlformats.org/spreadsheetml/2006/main" count="2628" uniqueCount="530">
  <si>
    <t>Notes (or important changes since last update):</t>
  </si>
  <si>
    <t xml:space="preserve"> </t>
  </si>
  <si>
    <t>Serial</t>
  </si>
  <si>
    <t>10x10</t>
  </si>
  <si>
    <t>VSR</t>
  </si>
  <si>
    <t>300-pin</t>
  </si>
  <si>
    <t>CFP</t>
  </si>
  <si>
    <t>FR</t>
  </si>
  <si>
    <t>HD</t>
  </si>
  <si>
    <t>LR4</t>
  </si>
  <si>
    <t>ER4</t>
  </si>
  <si>
    <t>LR4 and ER4</t>
  </si>
  <si>
    <t xml:space="preserve">EML </t>
  </si>
  <si>
    <t>QSFP+</t>
  </si>
  <si>
    <t>CFP2</t>
  </si>
  <si>
    <t>SR4</t>
  </si>
  <si>
    <t>LR4 (or FR4)</t>
  </si>
  <si>
    <t>QSFP</t>
  </si>
  <si>
    <t>all SR</t>
  </si>
  <si>
    <t>SR10</t>
  </si>
  <si>
    <t>CXP</t>
  </si>
  <si>
    <t>4-channel CWDM mux/demux</t>
  </si>
  <si>
    <t>Mux/demux 8 nm spacing</t>
  </si>
  <si>
    <t>Mux/demux 5 nm spacing</t>
  </si>
  <si>
    <t>40G DWDM Interface Modules and Subsystems</t>
  </si>
  <si>
    <t>TAM</t>
  </si>
  <si>
    <t>Data Rate</t>
  </si>
  <si>
    <t>Modulation Format</t>
  </si>
  <si>
    <t>Application</t>
  </si>
  <si>
    <t>CAGR</t>
  </si>
  <si>
    <t>40G ODB</t>
  </si>
  <si>
    <t>Telecom Line</t>
  </si>
  <si>
    <t>40G DPSK</t>
  </si>
  <si>
    <t>40G Line Side</t>
  </si>
  <si>
    <t>40G DQPSK</t>
  </si>
  <si>
    <t>40G DP-QPSK</t>
  </si>
  <si>
    <t>40G DP-BPSK</t>
  </si>
  <si>
    <t>Total</t>
  </si>
  <si>
    <t>ODB</t>
  </si>
  <si>
    <t>DPSK</t>
  </si>
  <si>
    <t>DQPSK</t>
  </si>
  <si>
    <t>DP-QPSK</t>
  </si>
  <si>
    <t>ASP ($)</t>
  </si>
  <si>
    <t>Merchant</t>
  </si>
  <si>
    <t>Volumes</t>
  </si>
  <si>
    <t>Form-factor</t>
  </si>
  <si>
    <t>All serial</t>
  </si>
  <si>
    <t>Telecom Client</t>
  </si>
  <si>
    <t>All LR4</t>
  </si>
  <si>
    <t>Datacom</t>
  </si>
  <si>
    <t>All ER4</t>
  </si>
  <si>
    <t>All SR4</t>
  </si>
  <si>
    <t>Infiniband</t>
  </si>
  <si>
    <t>AOC</t>
  </si>
  <si>
    <t>QDR</t>
  </si>
  <si>
    <t>FDR</t>
  </si>
  <si>
    <t>40G ICs</t>
  </si>
  <si>
    <t>SerDes</t>
  </si>
  <si>
    <t>Modulator driver</t>
  </si>
  <si>
    <t>NRZ DPSK</t>
  </si>
  <si>
    <t>RZ-DQPSK</t>
  </si>
  <si>
    <t>Carver driver</t>
  </si>
  <si>
    <t>RZ-DP-QPSK Coherent</t>
  </si>
  <si>
    <t>Serializer</t>
  </si>
  <si>
    <t>RZ-BP-QPSK Coherent</t>
  </si>
  <si>
    <t>40G Client Side</t>
  </si>
  <si>
    <t>VSR &amp; FR</t>
  </si>
  <si>
    <t>16:1 SerDes for VSR</t>
  </si>
  <si>
    <t>4:1 duplex SerDes/Gearbox for FR</t>
  </si>
  <si>
    <t>40G EML driver</t>
  </si>
  <si>
    <t>40G TIA</t>
  </si>
  <si>
    <t>10G quad CDR</t>
  </si>
  <si>
    <t xml:space="preserve">10G quad DFB Laser Driver  </t>
  </si>
  <si>
    <t>10G quad TIA</t>
  </si>
  <si>
    <t xml:space="preserve">10G quad VCSEL Driver  </t>
  </si>
  <si>
    <t>AOC (QDR and FDR)</t>
  </si>
  <si>
    <t>4:1 SerDes/Gearbox for FR</t>
  </si>
  <si>
    <t>4:1 duplex Gearbox for FR</t>
  </si>
  <si>
    <t xml:space="preserve">10/16G quad VCSEL Driver  </t>
  </si>
  <si>
    <t>10/16G quad TIA</t>
  </si>
  <si>
    <t>10:4 duplex gearbox</t>
  </si>
  <si>
    <t>quad 25G VCSEL driver</t>
  </si>
  <si>
    <t>quad 25G TIA array</t>
  </si>
  <si>
    <t>TDC</t>
  </si>
  <si>
    <t>Optical Amplifier</t>
  </si>
  <si>
    <t>Delay line interferometer</t>
  </si>
  <si>
    <t>QPSK Mixer</t>
  </si>
  <si>
    <t>RZ-DP-BPSK Coherent</t>
  </si>
  <si>
    <t>40G Client side</t>
  </si>
  <si>
    <t>100G DWDM Interface Modules</t>
  </si>
  <si>
    <t>100G Line Side</t>
  </si>
  <si>
    <t>LH</t>
  </si>
  <si>
    <t>Metro</t>
  </si>
  <si>
    <t>Direct detect</t>
  </si>
  <si>
    <t>ROSA (PIN + TIA)</t>
  </si>
  <si>
    <t>Tunable laser</t>
  </si>
  <si>
    <t>Modulator</t>
  </si>
  <si>
    <t>Integrated balanced receiver</t>
  </si>
  <si>
    <t>Pulse Carver</t>
  </si>
  <si>
    <t>Integrated balanced receiver-linear</t>
  </si>
  <si>
    <t>Local Oscillator</t>
  </si>
  <si>
    <t>40G 1.5 micron EML</t>
  </si>
  <si>
    <t>40G PIN</t>
  </si>
  <si>
    <t>10G CWDM laser array</t>
  </si>
  <si>
    <t>10G PIN array</t>
  </si>
  <si>
    <t>10G APD (singlets)</t>
  </si>
  <si>
    <t>10G VCSEL array</t>
  </si>
  <si>
    <t>10G 850 nm PIN array</t>
  </si>
  <si>
    <t>100G client interface modules - volumes</t>
  </si>
  <si>
    <t>All single-mode</t>
  </si>
  <si>
    <t>All</t>
  </si>
  <si>
    <t>Datacom Ethernet</t>
  </si>
  <si>
    <t>Datacom Infiniband</t>
  </si>
  <si>
    <t>Proprietary Interconnect</t>
  </si>
  <si>
    <t>"CQSFP+"</t>
  </si>
  <si>
    <t>CXP AOC</t>
  </si>
  <si>
    <t xml:space="preserve">QSFP+  </t>
  </si>
  <si>
    <t xml:space="preserve">all </t>
  </si>
  <si>
    <t>all</t>
  </si>
  <si>
    <t>100G ICs</t>
  </si>
  <si>
    <t>TIA</t>
  </si>
  <si>
    <t>Direct-detection</t>
  </si>
  <si>
    <t>28G quad CDR</t>
  </si>
  <si>
    <t>28G quad modulator  driver</t>
  </si>
  <si>
    <t>28G TIA</t>
  </si>
  <si>
    <t xml:space="preserve">10x10  </t>
  </si>
  <si>
    <t>quad 10G CDR array</t>
  </si>
  <si>
    <t>100G Client Side</t>
  </si>
  <si>
    <t>DFB driver array</t>
  </si>
  <si>
    <t>TIA array</t>
  </si>
  <si>
    <t>28G quad EML driver</t>
  </si>
  <si>
    <t>quad 10G CDR</t>
  </si>
  <si>
    <t>10G VCSEL driver array</t>
  </si>
  <si>
    <t>10G TIA array</t>
  </si>
  <si>
    <t>SR4 and AOC EDR</t>
  </si>
  <si>
    <t>28G TIA array</t>
  </si>
  <si>
    <t xml:space="preserve">     PD (with TIA)</t>
  </si>
  <si>
    <t>Tunable laser (Local Oscillator)</t>
  </si>
  <si>
    <t>Integrated Receiver</t>
  </si>
  <si>
    <t>DFB array</t>
  </si>
  <si>
    <t>PIN array</t>
  </si>
  <si>
    <t>EML/DML array</t>
  </si>
  <si>
    <t>PIN</t>
  </si>
  <si>
    <t xml:space="preserve">PIN array  </t>
  </si>
  <si>
    <t>PIN + SOA</t>
  </si>
  <si>
    <t>VCSEL array</t>
  </si>
  <si>
    <t>SR4 and EDR AOC</t>
  </si>
  <si>
    <t xml:space="preserve">     Coherent mixer</t>
  </si>
  <si>
    <t>100 G Line Side</t>
  </si>
  <si>
    <t>Methodology</t>
  </si>
  <si>
    <t>Forecast process</t>
  </si>
  <si>
    <t>Stage 1</t>
  </si>
  <si>
    <t>The 40G and 100G forecast is linked to the parent OC forecast and leverages the ongoing OC forecast body of work.</t>
  </si>
  <si>
    <t>Stage 2</t>
  </si>
  <si>
    <t>Stage 3</t>
  </si>
  <si>
    <t xml:space="preserve">Adjust volumes and prices of modules and discrete components based on inputs from OC vendors. These include 40Gbps and 100Gbps DWDM modules, ICs, actives, and passives.  </t>
  </si>
  <si>
    <t>Stage 4</t>
  </si>
  <si>
    <t>Stage 5</t>
  </si>
  <si>
    <t>Stage 6</t>
  </si>
  <si>
    <t>Flowchart of forecast model</t>
  </si>
  <si>
    <t>Acronyms</t>
  </si>
  <si>
    <t>300-pin MSA</t>
  </si>
  <si>
    <t>40G</t>
  </si>
  <si>
    <t>40Gbps</t>
  </si>
  <si>
    <t>A/D</t>
  </si>
  <si>
    <t>Amp</t>
  </si>
  <si>
    <t>APD</t>
  </si>
  <si>
    <t>ASIC</t>
  </si>
  <si>
    <t>AWG</t>
  </si>
  <si>
    <t xml:space="preserve">BOM </t>
  </si>
  <si>
    <t>BS</t>
  </si>
  <si>
    <t>Capex</t>
  </si>
  <si>
    <t xml:space="preserve">CDR </t>
  </si>
  <si>
    <t xml:space="preserve">CW </t>
  </si>
  <si>
    <t>CWDM</t>
  </si>
  <si>
    <t>CWL</t>
  </si>
  <si>
    <t>DCM</t>
  </si>
  <si>
    <t>Deg</t>
  </si>
  <si>
    <t>Demux</t>
  </si>
  <si>
    <t>DFB</t>
  </si>
  <si>
    <t xml:space="preserve">DLI </t>
  </si>
  <si>
    <t>DML</t>
  </si>
  <si>
    <t>DSP</t>
  </si>
  <si>
    <t>DWDM</t>
  </si>
  <si>
    <t>EML</t>
  </si>
  <si>
    <t>100GBase-ER4 or 40GBase-ER4</t>
  </si>
  <si>
    <t>FOC</t>
  </si>
  <si>
    <t>Fujitsu Optical Components</t>
  </si>
  <si>
    <t>FP</t>
  </si>
  <si>
    <t>Fabry-Perot</t>
  </si>
  <si>
    <t>40GBase-FR</t>
  </si>
  <si>
    <t>FR4</t>
  </si>
  <si>
    <t>100GBase-FR4</t>
  </si>
  <si>
    <t>Gbps</t>
  </si>
  <si>
    <t>GHz</t>
  </si>
  <si>
    <t>HFC</t>
  </si>
  <si>
    <t xml:space="preserve">IC </t>
  </si>
  <si>
    <t>40GBase-LR4 or 100GBase-LR4</t>
  </si>
  <si>
    <t>MSA</t>
  </si>
  <si>
    <t>MSO</t>
  </si>
  <si>
    <t>mux</t>
  </si>
  <si>
    <t>mW</t>
  </si>
  <si>
    <t>NEL</t>
  </si>
  <si>
    <t>NTT Electronics</t>
  </si>
  <si>
    <t>nm</t>
  </si>
  <si>
    <t>NRZ</t>
  </si>
  <si>
    <t>OC</t>
  </si>
  <si>
    <t>OIF</t>
  </si>
  <si>
    <t>Optical Internetworking Forum</t>
  </si>
  <si>
    <t>ON</t>
  </si>
  <si>
    <t>OPM</t>
  </si>
  <si>
    <t xml:space="preserve">OTN </t>
  </si>
  <si>
    <t>PBS</t>
  </si>
  <si>
    <t>PD</t>
  </si>
  <si>
    <t>PIN diode</t>
  </si>
  <si>
    <t>PLC</t>
  </si>
  <si>
    <t xml:space="preserve">Pol. </t>
  </si>
  <si>
    <t>QPSK</t>
  </si>
  <si>
    <t>RGM</t>
  </si>
  <si>
    <t>Raman gain module</t>
  </si>
  <si>
    <t>ROSA</t>
  </si>
  <si>
    <t>Rx</t>
  </si>
  <si>
    <t xml:space="preserve">RZ </t>
  </si>
  <si>
    <t>SDH</t>
  </si>
  <si>
    <t>SEI</t>
  </si>
  <si>
    <t>Sumitomo Electric Industries</t>
  </si>
  <si>
    <t>SFP+</t>
  </si>
  <si>
    <t>SMI (now Semtech)</t>
  </si>
  <si>
    <t>Sierra Monolithics Inc. (now Semtech)</t>
  </si>
  <si>
    <t>SOA</t>
  </si>
  <si>
    <t>100GBase-SR10</t>
  </si>
  <si>
    <t>100GBase-SR4</t>
  </si>
  <si>
    <t>Total available market</t>
  </si>
  <si>
    <t xml:space="preserve">TIA </t>
  </si>
  <si>
    <t>TOSA</t>
  </si>
  <si>
    <t>Tx</t>
  </si>
  <si>
    <t>WAN</t>
  </si>
  <si>
    <t>WDM</t>
  </si>
  <si>
    <t>WDM filters (AWG)</t>
  </si>
  <si>
    <t>WDM filters (TFF)</t>
  </si>
  <si>
    <t>100G</t>
  </si>
  <si>
    <t>Modulator and carver drivers</t>
  </si>
  <si>
    <t>CDR</t>
  </si>
  <si>
    <t>laser driver</t>
  </si>
  <si>
    <t>Amplifier</t>
  </si>
  <si>
    <t>Coherent Mixer</t>
  </si>
  <si>
    <t>Mux/demux</t>
  </si>
  <si>
    <t>Receiver</t>
  </si>
  <si>
    <t>Modulator and carver</t>
  </si>
  <si>
    <t>Laser</t>
  </si>
  <si>
    <t>to 40 km</t>
  </si>
  <si>
    <t>to 10 km</t>
  </si>
  <si>
    <t>hundreds of meters</t>
  </si>
  <si>
    <t>LH DP-QPSK Coherent</t>
  </si>
  <si>
    <t>LH DP-BPSK Coherent</t>
  </si>
  <si>
    <t>Metro DP-QPSK Coherent</t>
  </si>
  <si>
    <t>Metro Direct detect</t>
  </si>
  <si>
    <t>"QSFP" Like</t>
  </si>
  <si>
    <t>to 2 km</t>
  </si>
  <si>
    <t>300 pin</t>
  </si>
  <si>
    <t>Actives</t>
  </si>
  <si>
    <t>QSFP+ AOC (EDR)</t>
  </si>
  <si>
    <t>Summary</t>
  </si>
  <si>
    <t>Definitions</t>
  </si>
  <si>
    <t>Old forecast</t>
  </si>
  <si>
    <t>Current forecast</t>
  </si>
  <si>
    <t>Telecom</t>
  </si>
  <si>
    <t>40G components</t>
  </si>
  <si>
    <t>100G components</t>
  </si>
  <si>
    <t>Merchant forecast</t>
  </si>
  <si>
    <t>Laser driver</t>
  </si>
  <si>
    <t>Hundreds of meters</t>
  </si>
  <si>
    <t>Coherent mixer</t>
  </si>
  <si>
    <t>"QSFP" like</t>
  </si>
  <si>
    <t>Based on a review of macroeconomic conditions, service provider deployment plans, optical vendor product plans, and shipments, adjust optical growth rates based on telecom and switching and routing food chain analysis.</t>
  </si>
  <si>
    <t xml:space="preserve">Specific to the 40G and 100G forecast, an initial market survey was conducted on public domain knowledge.   </t>
  </si>
  <si>
    <t>Sanity checks to component- and system-level revenues.</t>
  </si>
  <si>
    <t>"QSFP"</t>
  </si>
  <si>
    <t>40G modules</t>
  </si>
  <si>
    <t>100G modules</t>
  </si>
  <si>
    <t>Line modules</t>
  </si>
  <si>
    <t>Passives</t>
  </si>
  <si>
    <t>ICs</t>
  </si>
  <si>
    <t>To 40km</t>
  </si>
  <si>
    <t>To 10km</t>
  </si>
  <si>
    <t>To 2km</t>
  </si>
  <si>
    <t>"Captive" interface modules are included in TAM since they represent potential merchant market upside if system houses decide to start buying modules instead of discrete optical components.</t>
  </si>
  <si>
    <t>Coherent chip</t>
  </si>
  <si>
    <t>Merchant LH</t>
  </si>
  <si>
    <t>Merchant Metro</t>
  </si>
  <si>
    <t>CPAK</t>
  </si>
  <si>
    <t>MR4</t>
  </si>
  <si>
    <t>Market segment</t>
  </si>
  <si>
    <t>WAN-client</t>
  </si>
  <si>
    <t>4x10G</t>
  </si>
  <si>
    <t>Serial or 1x40G</t>
  </si>
  <si>
    <t>Multimode</t>
  </si>
  <si>
    <t>Ethernet ER4</t>
  </si>
  <si>
    <t>Ethernet LR4</t>
  </si>
  <si>
    <t>Ethernet SR4</t>
  </si>
  <si>
    <t>Infiniband (QDR and FDR)</t>
  </si>
  <si>
    <t>Merchant 100G</t>
  </si>
  <si>
    <t>Total 100 GbE</t>
  </si>
  <si>
    <t>40GBASE-ER4</t>
  </si>
  <si>
    <t>100GBASE-LR4</t>
  </si>
  <si>
    <t>100GBASE-SR4</t>
  </si>
  <si>
    <t>100GBASE-SR10</t>
  </si>
  <si>
    <t>Ethernet</t>
  </si>
  <si>
    <t>Captive</t>
  </si>
  <si>
    <t>Captive 100G</t>
  </si>
  <si>
    <t>Infiniband and Proprietary</t>
  </si>
  <si>
    <t>Infiniband and proprietary</t>
  </si>
  <si>
    <t>4x28</t>
  </si>
  <si>
    <t>10x10 sm</t>
  </si>
  <si>
    <t>10x10 mm</t>
  </si>
  <si>
    <t>4x28 sm</t>
  </si>
  <si>
    <t>4x28 mm</t>
  </si>
  <si>
    <t>WAN-Client</t>
  </si>
  <si>
    <t>Integrated coherent receiver</t>
  </si>
  <si>
    <t xml:space="preserve">Modulators (data and </t>
  </si>
  <si>
    <t>WAN Coherent 100G TAM discretes</t>
  </si>
  <si>
    <t>Integrated balance receiver</t>
  </si>
  <si>
    <t>Datacom and Client modules</t>
  </si>
  <si>
    <t>Product additions/changes since last forecast</t>
  </si>
  <si>
    <t>40G WAN modules</t>
  </si>
  <si>
    <t xml:space="preserve">40G Datacom and WAN client modules </t>
  </si>
  <si>
    <t>100G WAN modules</t>
  </si>
  <si>
    <t xml:space="preserve">100G Datacom and WAN client modules </t>
  </si>
  <si>
    <t>100G WAN components</t>
  </si>
  <si>
    <t>40G datacom and WAN client modules</t>
  </si>
  <si>
    <t>100G datacom and WAN client components</t>
  </si>
  <si>
    <t>Figure 1. Total available market for DWDM transponders by market segment and modulation format</t>
  </si>
  <si>
    <t>Optical engines</t>
  </si>
  <si>
    <t>LR4 and ER4 and MR4</t>
  </si>
  <si>
    <t>100G revenue TAM by protocol</t>
  </si>
  <si>
    <t>100G datacom comparing captive and merchant</t>
  </si>
  <si>
    <t>100G datacom and WAN client volumes by number of transmitters</t>
  </si>
  <si>
    <t>100G datacom and WAN client by single and multimode fiber</t>
  </si>
  <si>
    <t>A subsequent and more detailed view of the market was developed by exchanges with vendors including Accelink, Centellax, CoreOptics, CubeOptics, Finisar, Fujitsu Optical Components, Gigoptix, Inphi, iPtronics, JDSU, Kaiam, NEL, Neophotonics, Nistica, Oclaro, Picometrix, Proximion, Semtech, Sumitomo, Sumitomo Osaka Cement, Teraxion, and U2t.</t>
  </si>
  <si>
    <t>Modulator array</t>
  </si>
  <si>
    <t>Receiver array (PD + TIA)</t>
  </si>
  <si>
    <t>Tunable laser array</t>
  </si>
  <si>
    <t>Tunable laser (for transmitter)</t>
  </si>
  <si>
    <t>Tunable laser (for Transmitter)</t>
  </si>
  <si>
    <t>Contents</t>
  </si>
  <si>
    <t>Notes</t>
  </si>
  <si>
    <t>Overview</t>
  </si>
  <si>
    <t>Key changes since last update</t>
  </si>
  <si>
    <t>The DWDM Interface tabs summarize the line-side optics.</t>
  </si>
  <si>
    <t>Figure 1: Total 40 and 100G optical component forecast</t>
  </si>
  <si>
    <t>Figure 2: Total 40 and 100G optical component module forecast by segment</t>
  </si>
  <si>
    <t>Figure 3: Total 40 and 100G optical component discrete forecast by segment</t>
  </si>
  <si>
    <t>Figure 4: Merchant 40 and 100G optical component forecast</t>
  </si>
  <si>
    <t>Figure 5: Total 40/100G component opportunity including IC</t>
  </si>
  <si>
    <t>Total available market ($m)</t>
  </si>
  <si>
    <t>Figure 6: Total available market for 40 and 100G DWDM transponders</t>
  </si>
  <si>
    <t>Figure 7: Total available market for 40 and 100G datacom and WAN-client transceivers</t>
  </si>
  <si>
    <t>Figure 8: Total available market for 40 and 100 G active components</t>
  </si>
  <si>
    <t>Figure 9: Total available market for 40 and 100G passive components</t>
  </si>
  <si>
    <t>Figure 10: Total available market for 40 and 100G IC</t>
  </si>
  <si>
    <t>40G summary</t>
  </si>
  <si>
    <t>Figure 1: Total available market for 40G DWDM transponders by modulation format</t>
  </si>
  <si>
    <t>Modulation format</t>
  </si>
  <si>
    <t>Figure 2: Merchant market for 40G DWDM transponders by modulation format</t>
  </si>
  <si>
    <t>Figure 3: 40G Client interface modules by market segment</t>
  </si>
  <si>
    <t>Figure 4: 40G WAN client serial and parallel transmission volumes compared</t>
  </si>
  <si>
    <t>Figure 5: 40G datacom volume showing multimode and single-mode volume connections</t>
  </si>
  <si>
    <t>Single-mode</t>
  </si>
  <si>
    <t>Figure 6: 40G datacom volume by transmission standard</t>
  </si>
  <si>
    <t>Figure 7: Total available market for datacom and WAN-client-side modules by distance</t>
  </si>
  <si>
    <t>Figure 8: Total available market for datacom and WAN-client-side modules by form factor</t>
  </si>
  <si>
    <t>Figure 9: Total available market for discrete components for actives</t>
  </si>
  <si>
    <t>Figure 10: Total available market for discrete components for passives</t>
  </si>
  <si>
    <t>Figure 11: Total available market for discrete components for integrated circuits</t>
  </si>
  <si>
    <t>Revenues ($m)</t>
  </si>
  <si>
    <t>DWDM line-side modules - volumes</t>
  </si>
  <si>
    <t>DWDM line-side modules - merchant volumes</t>
  </si>
  <si>
    <t>Total available market ($m) by distance</t>
  </si>
  <si>
    <t>Total available market ($m) by form factor</t>
  </si>
  <si>
    <t>Total available market and merchant market</t>
  </si>
  <si>
    <t>40G actives</t>
  </si>
  <si>
    <t>The 40G active optical components TAM by units, ASPs, and revenues. Active optical components include the receive optical subassembly, tunable lasers, modulators, integrated balance receivers, and local oscillators.</t>
  </si>
  <si>
    <t>Transceiver MSA of 10 wavelengths each at 10 Gbps</t>
  </si>
  <si>
    <t>Transponder supporting 300-pin MSA</t>
  </si>
  <si>
    <t>Analog to digital</t>
  </si>
  <si>
    <t>Optical amplifier</t>
  </si>
  <si>
    <t>Avalanche photodiodes</t>
  </si>
  <si>
    <t>Application-specific integrated circuit</t>
  </si>
  <si>
    <t>Arrayed waveguide</t>
  </si>
  <si>
    <t>Bill of material</t>
  </si>
  <si>
    <t>Beam splitter</t>
  </si>
  <si>
    <t>Capital expenditure</t>
  </si>
  <si>
    <t>Clock and data recovery</t>
  </si>
  <si>
    <t>Hot-pluggable optical transceiver form factor to enable 40Gbps and 100Gbps</t>
  </si>
  <si>
    <t>Continuous wave</t>
  </si>
  <si>
    <t>Coarse (20nm) wavelength division multiplexing</t>
  </si>
  <si>
    <t>Continuous wavelength laser</t>
  </si>
  <si>
    <t>Transceiver/connector form factor supporting up to 12 lanes at 10Gbps</t>
  </si>
  <si>
    <t>Data communications</t>
  </si>
  <si>
    <t>Dispersion compensation module</t>
  </si>
  <si>
    <t>Degree</t>
  </si>
  <si>
    <t>Demultiplex</t>
  </si>
  <si>
    <t>Distributed feedback laser</t>
  </si>
  <si>
    <t>Array of distributed feedback lasers</t>
  </si>
  <si>
    <t>Directly modulated laser</t>
  </si>
  <si>
    <t>Differential phase shift keying</t>
  </si>
  <si>
    <t>Differential quadrature phase shift keying</t>
  </si>
  <si>
    <t>Digital signal processor</t>
  </si>
  <si>
    <t>Dense wavelength division multiplexing</t>
  </si>
  <si>
    <t>Electroabsorption modulated laser</t>
  </si>
  <si>
    <t>Gigabits per second</t>
  </si>
  <si>
    <t>Gigahertz</t>
  </si>
  <si>
    <t>"High density" form factor for 10x10</t>
  </si>
  <si>
    <t>Hybrid fiber coax</t>
  </si>
  <si>
    <t>Integrated circuit</t>
  </si>
  <si>
    <t>Long haul</t>
  </si>
  <si>
    <t>Supports 100G at distances greater than 500 m, up to 2 km</t>
  </si>
  <si>
    <t>Multisource agreement</t>
  </si>
  <si>
    <t>Multiservice operator</t>
  </si>
  <si>
    <t>Multiplex</t>
  </si>
  <si>
    <t>Milliwatt</t>
  </si>
  <si>
    <t>Nanometer</t>
  </si>
  <si>
    <t>Non-return to zero</t>
  </si>
  <si>
    <t>Optical components</t>
  </si>
  <si>
    <t>Optical duo-binary</t>
  </si>
  <si>
    <t>Optical network</t>
  </si>
  <si>
    <t>Optical performance monitor</t>
  </si>
  <si>
    <t>Optical transport network</t>
  </si>
  <si>
    <t>Polarization beam splitter</t>
  </si>
  <si>
    <t>Photodiode</t>
  </si>
  <si>
    <t>Planar light circuit</t>
  </si>
  <si>
    <t>Polarization</t>
  </si>
  <si>
    <t>Quadrature phase shift keying</t>
  </si>
  <si>
    <t>Quad small-form-factor pluggable</t>
  </si>
  <si>
    <t>Quad small-form-factor pluggable that meets requirement of 10Gbps per channel</t>
  </si>
  <si>
    <t>Receiver optical subassembly</t>
  </si>
  <si>
    <t>Receive</t>
  </si>
  <si>
    <t>Return to zero</t>
  </si>
  <si>
    <t>Synchronous digital hierarchy</t>
  </si>
  <si>
    <t>Enhanced small-form-factor pluggable transceiver (to 10Gbps)</t>
  </si>
  <si>
    <t>Semiconductor optical amplifier</t>
  </si>
  <si>
    <t>Tunable dispersion compensator</t>
  </si>
  <si>
    <t>Transimpedance amplifier</t>
  </si>
  <si>
    <t>Transmit optical subassembly</t>
  </si>
  <si>
    <t>Transmit</t>
  </si>
  <si>
    <t>Very short reach (to 2km)</t>
  </si>
  <si>
    <t>Wide area network</t>
  </si>
  <si>
    <t>Wavelength division multiplexing</t>
  </si>
  <si>
    <t>Arrayed waveguides</t>
  </si>
  <si>
    <t>Thin film filter</t>
  </si>
  <si>
    <t xml:space="preserve">The 100G integrated circuits (ICs) TAM by units, ASPs, and revenues. The ICs included are serializer, deserializer, modulator driver, carver driver, and the DSP+A/D+demux.  </t>
  </si>
  <si>
    <t>Note: Merchant vs. captive is not shown in this view. Captive in this context would be ICs made and consumed by the same module/component vendor. Because the number of these firms is relatively small, the merchant view could expose individual firms' businesses.</t>
  </si>
  <si>
    <t>The 100G passive optical components TAM by units, ASPs, and revenues. The passive components include  the optical amplifier.</t>
  </si>
  <si>
    <t>Not shown are polarizing beamsplitter and polarization rotators for DP schemes.</t>
  </si>
  <si>
    <t>100G passives</t>
  </si>
  <si>
    <t>100G actives</t>
  </si>
  <si>
    <t>40G passives</t>
  </si>
  <si>
    <t>100G summary</t>
  </si>
  <si>
    <t>Figure 2. 100G merchant transponders by market segment and modulation format</t>
  </si>
  <si>
    <t>Local oscillator</t>
  </si>
  <si>
    <t>Metro direct detect</t>
  </si>
  <si>
    <t>DWDM line-side volumes</t>
  </si>
  <si>
    <t>Data rate</t>
  </si>
  <si>
    <t>Products are transceivers or optical engines (no fiber) unless otherwise labeled (Active Optic Cables also included here).</t>
  </si>
  <si>
    <t>100G Datacom and WAN-Client Interface Modules</t>
  </si>
  <si>
    <t xml:space="preserve">100G volume TAM by transmission </t>
  </si>
  <si>
    <t>40G Summary</t>
  </si>
  <si>
    <t>40G DWDM Interface Modules</t>
  </si>
  <si>
    <t>40G Client Interface Modules</t>
  </si>
  <si>
    <t>40G Actives</t>
  </si>
  <si>
    <t>40G Passives</t>
  </si>
  <si>
    <t>100G Summary</t>
  </si>
  <si>
    <t>100G Client Interface Modules</t>
  </si>
  <si>
    <t>100G Actives</t>
  </si>
  <si>
    <t>100G Passives</t>
  </si>
  <si>
    <t>The Client Interface Modules tabs summarize client-side and datacom optics.</t>
  </si>
  <si>
    <t>Product type</t>
  </si>
  <si>
    <t>Modulators (data and pulse carver)</t>
  </si>
  <si>
    <t>Modulators (data and pulse carvers)</t>
  </si>
  <si>
    <t>Figure 3. WAN coherent active discrete component forecast</t>
  </si>
  <si>
    <t>Figure 4. 100G transceiver demand for datacom and WAN-client</t>
  </si>
  <si>
    <t>Figure 5. 100G datacom opportunity segmented by transmission protocol</t>
  </si>
  <si>
    <t>Figure 6. Captive and merchant demand of 100G Ethernet transceiver demand</t>
  </si>
  <si>
    <t>Figure 7. Total available market for datacom and client-side modules by distance</t>
  </si>
  <si>
    <t>Figure 8. Total available market for datacom and WAN-client modules by form factor</t>
  </si>
  <si>
    <t>Figure 9. Total available market for discrete components for actives</t>
  </si>
  <si>
    <t>Figure 10. Total available market for discrete components for passives</t>
  </si>
  <si>
    <t>Figure 11. Total available market for discrete components for integrated circuits</t>
  </si>
  <si>
    <r>
      <rPr>
        <b/>
        <sz val="9"/>
        <color theme="1"/>
        <rFont val="Arial"/>
        <family val="2"/>
        <scheme val="minor"/>
      </rPr>
      <t>Lead author</t>
    </r>
    <r>
      <rPr>
        <sz val="9"/>
        <color theme="1"/>
        <rFont val="Arial"/>
        <family val="2"/>
        <scheme val="minor"/>
      </rPr>
      <t>: Daryl Inniss</t>
    </r>
  </si>
  <si>
    <t>Added CFP2 for telecom application on client side</t>
  </si>
  <si>
    <t>This forecast is a derivative of the Total Optical Components: 2013–19 forecast. It includes the outlook for 40G and 100G components used in telecom and datacom networks.</t>
  </si>
  <si>
    <t>This is a derivative forecast of the Total Optical Components Forecast 2013–19. It provides an outlook for volumes and revenues for components that support 40G and 100G transmission. The volumes and revenues in this forecast are also included in the Total Optical Components Forecast. This forecast contains more detail about 40G and 100G components.</t>
  </si>
  <si>
    <r>
      <t xml:space="preserve">Total demand and merchant demand views are presented where applicable. </t>
    </r>
    <r>
      <rPr>
        <b/>
        <sz val="10"/>
        <color rgb="FF000000"/>
        <rFont val="Arial"/>
        <family val="2"/>
      </rPr>
      <t xml:space="preserve">Total demand </t>
    </r>
    <r>
      <rPr>
        <sz val="10"/>
        <color rgb="FF000000"/>
        <rFont val="Arial"/>
        <family val="2"/>
      </rPr>
      <t xml:space="preserve">assumes all the optics needed by carriers and service providers are supplied by vendors selling modules. These module vendors purchase discrete components to assemble and supply the modules. Because vertically integrated companies use their own discrete components in their modules, we also present the </t>
    </r>
    <r>
      <rPr>
        <b/>
        <sz val="10"/>
        <color rgb="FF000000"/>
        <rFont val="Arial"/>
        <family val="2"/>
      </rPr>
      <t xml:space="preserve">merchant demand </t>
    </r>
    <r>
      <rPr>
        <sz val="10"/>
        <color rgb="FF000000"/>
        <rFont val="Arial"/>
        <family val="2"/>
      </rPr>
      <t>view. It estimates modules and components sold that generate revenues between companies. The merchant market view is found below the total addressable market view on each tab.</t>
    </r>
  </si>
  <si>
    <t>This forecast includes projections for line-side (WAN), client-side (WAN), and datacom optics.</t>
  </si>
  <si>
    <t>The Actives tabs include lasers, modulators, and receivers needed for both client- and line-side devices at the respective data rates.</t>
  </si>
  <si>
    <t>The Passives tabs include the passive components needed for both client- and line-side devices at the respective data rates.</t>
  </si>
  <si>
    <t>The ICs tabs include the integrated circuits needed for both client- and line-side devices at the respective data rates.</t>
  </si>
  <si>
    <t>Figure 11: Datacom and WAN client-side revenues by telecom vs. datacom applications</t>
  </si>
  <si>
    <t>Figure 12: Comparison of total 40/100G component opportunity in current vs. prior forecast</t>
  </si>
  <si>
    <t>WAN client</t>
  </si>
  <si>
    <t xml:space="preserve">Reminder: "Merchant" modules are sold by vendors, in contrast to "captive" volumes which are line cards or modules made by system houses. </t>
  </si>
  <si>
    <t>Reminder: There is no separate Merchant view for these client-side modules.</t>
  </si>
  <si>
    <t xml:space="preserve">The 40G module total addressable market (TAM) and subsystem market by units, ASPs, and revenues.   </t>
  </si>
  <si>
    <t>The 40G module total addressable market (TAM) and subsystem market by units, ASPs, and revenues. Includes units from datacom and WAN. All client modules are merchant.</t>
  </si>
  <si>
    <t>"Captive" interface modules are included in TAM since they represent potential merchant market upside if system houses decide to start buying modules instead of discrete optical components</t>
  </si>
  <si>
    <t>The 40G passive optical components TAM by units, ASPs, and revenues. Passive components include the tunable dispersion compensator, the optical amplifier, the QPSK mixers, and the delay line interferometers.</t>
  </si>
  <si>
    <t xml:space="preserve">The 40G integrated circuit (IC) TAM by units, ASPs, and revenues. ICs include the serializer, deserializer, modulator driver, carver driver, and DSP+A/D+demux. </t>
  </si>
  <si>
    <t xml:space="preserve">The 100G module total addressable market (TAM) market by units, ASPs, and revenues. </t>
  </si>
  <si>
    <t>The 100G module total addressable market (TAM) and subsystem market by units, ASPs, and revenues. Includes datacom and WAN modules. All client modules are merchant.</t>
  </si>
  <si>
    <t>This is the only client interface module with merchant products</t>
  </si>
  <si>
    <t>The 100G active optical components TAM by units, ASPs, and revenues. Active optical components include the receive optical subassembly, tunable lasers, modulators, integrated balance receivers, and local oscillators.</t>
  </si>
  <si>
    <t>"Captive" interface modules are included in TAM since they represent potential merchant market upside if system houses decide start buying modules instead of discrete optical components.</t>
  </si>
  <si>
    <t>40G datacom and WAN client interface modules</t>
  </si>
  <si>
    <r>
      <rPr>
        <b/>
        <sz val="9"/>
        <color theme="1"/>
        <rFont val="Arial"/>
        <family val="2"/>
        <scheme val="minor"/>
      </rPr>
      <t>Product code</t>
    </r>
    <r>
      <rPr>
        <sz val="9"/>
        <color theme="1"/>
        <rFont val="Arial"/>
        <family val="2"/>
        <scheme val="minor"/>
      </rPr>
      <t>: TE0017-000012</t>
    </r>
  </si>
  <si>
    <r>
      <rPr>
        <b/>
        <u/>
        <sz val="10"/>
        <rFont val="Arial"/>
        <family val="2"/>
      </rPr>
      <t>Scenario summary:</t>
    </r>
    <r>
      <rPr>
        <b/>
        <sz val="10"/>
        <rFont val="Arial"/>
        <family val="2"/>
      </rPr>
      <t xml:space="preserve"> </t>
    </r>
    <r>
      <rPr>
        <sz val="10"/>
        <rFont val="Arial"/>
        <family val="2"/>
      </rPr>
      <t xml:space="preserve">100G is one of the fastest-growing OC segments in both WAN and datacom. WAN components and transceivers represent the biggest WAN opportunity. The line side is moving to cost-reduced optical components in 2015 for the metro application. The client side is transitioning to the CFP2 form factor. Ethernet, in contrast, has settled on the QSFP28 form factor, but the market is still debating about how to deliver the 100G optically. The big 100G opportunity does not start until 25G is available on servers, and we believe this will happen in the 2016–17 time frame. Meanwhile, </t>
    </r>
    <r>
      <rPr>
        <b/>
        <sz val="10"/>
        <rFont val="Arial"/>
        <family val="2"/>
      </rPr>
      <t>40G WAN</t>
    </r>
    <r>
      <rPr>
        <sz val="10"/>
        <rFont val="Arial"/>
        <family val="2"/>
      </rPr>
      <t xml:space="preserve"> demand is weaker than in our previous forecast, and 40G datacom is stronger. The market continues to transition to the 100G data rate, and there is no new development in 40G, making it less desirable for line-side transmission. Datacom is strong at 40G because it is being used like a denser and cost-reduced 10G solution – it is effectively four ports at 10G. We expect strength for these transceivers through the forecast period, although demand will start to decline when 25G servers become available.  </t>
    </r>
    <r>
      <rPr>
        <b/>
        <sz val="10"/>
        <rFont val="Arial"/>
        <family val="2"/>
      </rPr>
      <t/>
    </r>
  </si>
  <si>
    <r>
      <rPr>
        <b/>
        <sz val="9"/>
        <color theme="1"/>
        <rFont val="Arial"/>
        <family val="2"/>
        <scheme val="minor"/>
      </rPr>
      <t>Forecaster:</t>
    </r>
    <r>
      <rPr>
        <sz val="9"/>
        <color theme="1"/>
        <rFont val="Arial"/>
        <family val="2"/>
        <scheme val="minor"/>
      </rPr>
      <t xml:space="preserve"> Ian Redpath</t>
    </r>
  </si>
  <si>
    <t>CAGR 15-19</t>
    <phoneticPr fontId="126" type="noConversion"/>
  </si>
  <si>
    <t>QSFP (100G Client)</t>
  </si>
  <si>
    <t>QSFP (100G Client)</t>
    <phoneticPr fontId="126" type="noConversion"/>
  </si>
  <si>
    <t>QSFP+AOC (100G Client)</t>
  </si>
  <si>
    <t>QSFP+AOC (100G Client)</t>
    <phoneticPr fontId="126" type="noConversion"/>
  </si>
  <si>
    <t>Reminder: In contrast to line-side, all client interfaces are merchant modules. Therefore, there is no separate Merchant view.</t>
    <phoneticPr fontId="7" type="noConversion"/>
  </si>
  <si>
    <t>Total merchant market ($m)</t>
    <phoneticPr fontId="126" type="noConversion"/>
  </si>
  <si>
    <t>CFP2</t>
    <phoneticPr fontId="126" type="noConversion"/>
  </si>
  <si>
    <t>目标产品市场（￥万）</t>
    <phoneticPr fontId="126" type="noConversion"/>
  </si>
  <si>
    <t>Total merchant market (units)</t>
    <phoneticPr fontId="126" type="noConversion"/>
  </si>
  <si>
    <t>目标产品市场投资额（$m）</t>
    <phoneticPr fontId="126" type="noConversion"/>
  </si>
  <si>
    <t>目标产品市场出货量（台）</t>
    <phoneticPr fontId="126" type="noConversion"/>
  </si>
  <si>
    <t>Total merchant market (asp$)</t>
    <phoneticPr fontId="126" type="noConversion"/>
  </si>
  <si>
    <r>
      <rPr>
        <sz val="9"/>
        <color rgb="FFFF0000"/>
        <rFont val="宋体"/>
        <family val="3"/>
        <charset val="134"/>
      </rPr>
      <t>产品不同，价格不同，不能简单用</t>
    </r>
    <r>
      <rPr>
        <sz val="9"/>
        <color rgb="FFFF0000"/>
        <rFont val="Helvetica"/>
        <family val="2"/>
      </rPr>
      <t>revenues/units</t>
    </r>
    <r>
      <rPr>
        <sz val="9"/>
        <color rgb="FFFF0000"/>
        <rFont val="宋体"/>
        <family val="3"/>
        <charset val="134"/>
      </rPr>
      <t>作为单价</t>
    </r>
    <phoneticPr fontId="126" type="noConversion"/>
  </si>
</sst>
</file>

<file path=xl/styles.xml><?xml version="1.0" encoding="utf-8"?>
<styleSheet xmlns="http://schemas.openxmlformats.org/spreadsheetml/2006/main">
  <numFmts count="18">
    <numFmt numFmtId="43" formatCode="_ * #,##0.00_ ;_ * \-#,##0.00_ ;_ * &quot;-&quot;??_ ;_ @_ "/>
    <numFmt numFmtId="24" formatCode="\$#,##0_);[Red]\(\$#,##0\)"/>
    <numFmt numFmtId="176" formatCode="&quot;$&quot;#,##0_);\(&quot;$&quot;#,##0\)"/>
    <numFmt numFmtId="177" formatCode="&quot;$&quot;#,##0_);[Red]\(&quot;$&quot;#,##0\)"/>
    <numFmt numFmtId="178" formatCode="&quot;$&quot;#,##0.00_);\(&quot;$&quot;#,##0.00\)"/>
    <numFmt numFmtId="179" formatCode="_(&quot;$&quot;* #,##0_);_(&quot;$&quot;* \(#,##0\);_(&quot;$&quot;* &quot;-&quot;_);_(@_)"/>
    <numFmt numFmtId="180" formatCode="_(* #,##0_);_(* \(#,##0\);_(* &quot;-&quot;_);_(@_)"/>
    <numFmt numFmtId="181" formatCode="_(&quot;$&quot;* #,##0.00_);_(&quot;$&quot;* \(#,##0.00\);_(&quot;$&quot;* &quot;-&quot;??_);_(@_)"/>
    <numFmt numFmtId="182" formatCode="_(* #,##0.00_);_(* \(#,##0.00\);_(* &quot;-&quot;??_);_(@_)"/>
    <numFmt numFmtId="183" formatCode="&quot;$&quot;#,##0"/>
    <numFmt numFmtId="184" formatCode="0.00_)"/>
    <numFmt numFmtId="185" formatCode="[&gt;9.9]0;[&gt;0]0.0;\-;"/>
    <numFmt numFmtId="186" formatCode="_(* #,##0_);_(* \(#,##0\);_(* &quot;-&quot;??_);_(@_)"/>
    <numFmt numFmtId="187" formatCode="_(&quot;$&quot;* #,##0_);_(&quot;$&quot;* \(#,##0\);_(&quot;$&quot;* &quot;-&quot;??_);_(@_)"/>
    <numFmt numFmtId="188" formatCode="General_)"/>
    <numFmt numFmtId="189" formatCode="_ * #,##0_ ;_ * \-#,##0_ ;_ * &quot;-&quot;??_ ;_ @_ "/>
    <numFmt numFmtId="190" formatCode="&quot;¥&quot;#,##0_);[Red]\(&quot;¥&quot;#,##0\)"/>
    <numFmt numFmtId="191" formatCode="\$#,##0;\-\$#,##0"/>
  </numFmts>
  <fonts count="135">
    <font>
      <sz val="10"/>
      <name val="Helvetica"/>
      <family val="2"/>
    </font>
    <font>
      <sz val="11"/>
      <color theme="1"/>
      <name val="Arial"/>
      <family val="2"/>
      <scheme val="minor"/>
    </font>
    <font>
      <sz val="11"/>
      <color theme="1"/>
      <name val="Arial"/>
      <family val="2"/>
      <scheme val="minor"/>
    </font>
    <font>
      <sz val="10"/>
      <name val="Arial"/>
      <family val="2"/>
    </font>
    <font>
      <b/>
      <sz val="10"/>
      <name val="Arial"/>
      <family val="2"/>
    </font>
    <font>
      <sz val="10"/>
      <name val="Arial"/>
      <family val="2"/>
    </font>
    <font>
      <sz val="10"/>
      <name val="Helvetica"/>
      <family val="2"/>
    </font>
    <font>
      <sz val="8"/>
      <name val="Helvetica"/>
      <family val="2"/>
    </font>
    <font>
      <sz val="9"/>
      <name val="Helvetica"/>
      <family val="2"/>
    </font>
    <font>
      <b/>
      <sz val="9"/>
      <name val="Helvetica"/>
      <family val="2"/>
    </font>
    <font>
      <b/>
      <sz val="10"/>
      <name val="Helvetica"/>
    </font>
    <font>
      <b/>
      <sz val="12"/>
      <name val="Arial"/>
      <family val="2"/>
    </font>
    <font>
      <sz val="10"/>
      <color indexed="8"/>
      <name val="Helvetica"/>
      <family val="2"/>
    </font>
    <font>
      <sz val="10"/>
      <color indexed="8"/>
      <name val="Arial"/>
      <family val="2"/>
    </font>
    <font>
      <sz val="9"/>
      <name val="Arial"/>
      <family val="2"/>
    </font>
    <font>
      <b/>
      <sz val="11"/>
      <name val="Arial"/>
      <family val="2"/>
    </font>
    <font>
      <sz val="9"/>
      <color indexed="8"/>
      <name val="Verdana"/>
      <family val="2"/>
    </font>
    <font>
      <sz val="9"/>
      <color indexed="8"/>
      <name val="Arial"/>
      <family val="2"/>
    </font>
    <font>
      <b/>
      <sz val="9"/>
      <color indexed="8"/>
      <name val="Arial"/>
      <family val="2"/>
    </font>
    <font>
      <sz val="9"/>
      <color indexed="8"/>
      <name val="Helvetica"/>
      <family val="2"/>
    </font>
    <font>
      <sz val="12"/>
      <name val="Times New Roman"/>
      <family val="1"/>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b/>
      <sz val="12"/>
      <color indexed="8"/>
      <name val="Verdana"/>
      <family val="2"/>
    </font>
    <font>
      <u/>
      <sz val="10"/>
      <color indexed="12"/>
      <name val="Arial"/>
      <family val="2"/>
    </font>
    <font>
      <sz val="11"/>
      <color indexed="24"/>
      <name val="Calibri"/>
      <family val="2"/>
    </font>
    <font>
      <sz val="11"/>
      <color indexed="60"/>
      <name val="Calibri"/>
      <family val="2"/>
    </font>
    <font>
      <b/>
      <i/>
      <sz val="16"/>
      <name val="Helv"/>
    </font>
    <font>
      <sz val="11"/>
      <color indexed="26"/>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9"/>
      <name val="Calibri"/>
      <family val="2"/>
    </font>
    <font>
      <sz val="10"/>
      <name val="Geneva"/>
    </font>
    <font>
      <b/>
      <sz val="12"/>
      <color indexed="10"/>
      <name val="Arial"/>
      <family val="2"/>
    </font>
    <font>
      <b/>
      <sz val="12"/>
      <color indexed="8"/>
      <name val="Arial"/>
      <family val="2"/>
    </font>
    <font>
      <b/>
      <sz val="10"/>
      <color indexed="8"/>
      <name val="Helvetica"/>
      <family val="2"/>
    </font>
    <font>
      <b/>
      <sz val="11"/>
      <color indexed="8"/>
      <name val="Arial"/>
      <family val="2"/>
    </font>
    <font>
      <u/>
      <sz val="10"/>
      <color indexed="8"/>
      <name val="Arial"/>
      <family val="2"/>
    </font>
    <font>
      <b/>
      <sz val="9"/>
      <color indexed="8"/>
      <name val="Helvetica"/>
      <family val="2"/>
    </font>
    <font>
      <b/>
      <sz val="10"/>
      <color indexed="8"/>
      <name val="Arial"/>
      <family val="2"/>
    </font>
    <font>
      <sz val="10"/>
      <color indexed="26"/>
      <name val="Arial"/>
      <family val="2"/>
    </font>
    <font>
      <sz val="9"/>
      <color indexed="8"/>
      <name val="Helvetica"/>
    </font>
    <font>
      <sz val="11"/>
      <color theme="1"/>
      <name val="Arial"/>
      <family val="2"/>
    </font>
    <font>
      <b/>
      <u/>
      <sz val="10"/>
      <name val="Arial"/>
      <family val="2"/>
    </font>
    <font>
      <sz val="11"/>
      <color indexed="20"/>
      <name val="Calibri"/>
      <family val="2"/>
    </font>
    <font>
      <b/>
      <sz val="13"/>
      <color indexed="56"/>
      <name val="Calibri"/>
      <family val="2"/>
    </font>
    <font>
      <b/>
      <sz val="11"/>
      <color indexed="8"/>
      <name val="Verdana"/>
      <family val="2"/>
    </font>
    <font>
      <b/>
      <sz val="11"/>
      <color indexed="56"/>
      <name val="Calibri"/>
      <family val="2"/>
    </font>
    <font>
      <sz val="11"/>
      <color indexed="8"/>
      <name val="Arial"/>
      <family val="2"/>
    </font>
    <font>
      <b/>
      <sz val="18"/>
      <color indexed="56"/>
      <name val="Cambria"/>
      <family val="2"/>
    </font>
    <font>
      <b/>
      <sz val="11"/>
      <color indexed="8"/>
      <name val="Calibri"/>
      <family val="2"/>
    </font>
    <font>
      <sz val="11"/>
      <name val="Arial"/>
      <family val="2"/>
      <scheme val="minor"/>
    </font>
    <font>
      <sz val="9"/>
      <color theme="1"/>
      <name val="Arial"/>
      <family val="2"/>
      <scheme val="minor"/>
    </font>
    <font>
      <sz val="18"/>
      <name val="Arial"/>
      <family val="2"/>
      <scheme val="major"/>
    </font>
    <font>
      <sz val="18"/>
      <color theme="1"/>
      <name val="Arial"/>
      <family val="2"/>
      <scheme val="major"/>
    </font>
    <font>
      <sz val="18"/>
      <color theme="1"/>
      <name val="Arial"/>
      <family val="2"/>
      <scheme val="minor"/>
    </font>
    <font>
      <b/>
      <sz val="9"/>
      <color theme="1"/>
      <name val="Arial"/>
      <family val="2"/>
      <scheme val="minor"/>
    </font>
    <font>
      <u/>
      <sz val="11"/>
      <color theme="10"/>
      <name val="Arial"/>
      <family val="2"/>
      <scheme val="minor"/>
    </font>
    <font>
      <b/>
      <u/>
      <sz val="11"/>
      <color rgb="FF0070C0"/>
      <name val="Arial"/>
      <family val="2"/>
      <scheme val="minor"/>
    </font>
    <font>
      <b/>
      <sz val="11"/>
      <color rgb="FF0070C0"/>
      <name val="Arial"/>
      <family val="2"/>
      <scheme val="minor"/>
    </font>
    <font>
      <sz val="12"/>
      <color theme="5"/>
      <name val="Arial"/>
      <family val="2"/>
      <scheme val="major"/>
    </font>
    <font>
      <sz val="9"/>
      <color theme="1" tint="0.249977111117893"/>
      <name val="Arial"/>
      <family val="2"/>
      <scheme val="minor"/>
    </font>
    <font>
      <sz val="8"/>
      <color theme="0"/>
      <name val="Arial"/>
      <family val="2"/>
      <scheme val="minor"/>
    </font>
    <font>
      <sz val="8"/>
      <color theme="1" tint="0.249977111117893"/>
      <name val="Arial"/>
      <family val="2"/>
      <scheme val="minor"/>
    </font>
    <font>
      <b/>
      <sz val="8"/>
      <color theme="1" tint="0.249977111117893"/>
      <name val="Arial"/>
      <family val="2"/>
      <scheme val="minor"/>
    </font>
    <font>
      <b/>
      <sz val="8"/>
      <name val="Arial"/>
      <family val="2"/>
      <scheme val="minor"/>
    </font>
    <font>
      <sz val="18"/>
      <color theme="0"/>
      <name val="Arial"/>
      <family val="2"/>
    </font>
    <font>
      <sz val="12"/>
      <color theme="4"/>
      <name val="Arial"/>
      <family val="2"/>
      <scheme val="major"/>
    </font>
    <font>
      <sz val="10"/>
      <color rgb="FF000000"/>
      <name val="Arial"/>
      <family val="2"/>
    </font>
    <font>
      <b/>
      <sz val="10"/>
      <color rgb="FF000000"/>
      <name val="Arial"/>
      <family val="2"/>
    </font>
    <font>
      <b/>
      <sz val="10"/>
      <name val="Arial"/>
      <family val="2"/>
      <scheme val="minor"/>
    </font>
    <font>
      <sz val="8"/>
      <name val="Arial"/>
      <family val="2"/>
      <scheme val="minor"/>
    </font>
    <font>
      <b/>
      <sz val="8"/>
      <color indexed="8"/>
      <name val="Arial"/>
      <family val="2"/>
      <scheme val="minor"/>
    </font>
    <font>
      <sz val="8"/>
      <color indexed="8"/>
      <name val="Arial"/>
      <family val="2"/>
      <scheme val="minor"/>
    </font>
    <font>
      <b/>
      <sz val="10"/>
      <name val="Arial"/>
      <family val="2"/>
      <scheme val="major"/>
    </font>
    <font>
      <b/>
      <sz val="8"/>
      <color indexed="8"/>
      <name val="Helvetica"/>
      <family val="2"/>
    </font>
    <font>
      <b/>
      <sz val="8"/>
      <color indexed="8"/>
      <name val="Arial"/>
      <family val="2"/>
    </font>
    <font>
      <sz val="8"/>
      <color indexed="8"/>
      <name val="Arial"/>
      <family val="2"/>
    </font>
    <font>
      <sz val="8"/>
      <color indexed="8"/>
      <name val="Helvetica"/>
      <family val="2"/>
    </font>
    <font>
      <sz val="12"/>
      <color indexed="8"/>
      <name val="Arial"/>
      <family val="2"/>
    </font>
    <font>
      <u/>
      <sz val="8"/>
      <color indexed="8"/>
      <name val="Arial"/>
      <family val="2"/>
    </font>
    <font>
      <u/>
      <sz val="8"/>
      <color indexed="8"/>
      <name val="Arial"/>
      <family val="2"/>
      <scheme val="minor"/>
    </font>
    <font>
      <b/>
      <sz val="10"/>
      <color indexed="8"/>
      <name val="Arial"/>
      <family val="2"/>
      <scheme val="minor"/>
    </font>
    <font>
      <sz val="10"/>
      <color indexed="8"/>
      <name val="Arial"/>
      <family val="2"/>
      <scheme val="minor"/>
    </font>
    <font>
      <sz val="12"/>
      <color theme="4"/>
      <name val="Arial"/>
      <family val="2"/>
      <scheme val="minor"/>
    </font>
    <font>
      <sz val="12"/>
      <color theme="4"/>
      <name val="Arial"/>
      <family val="2"/>
    </font>
    <font>
      <b/>
      <sz val="10"/>
      <color indexed="8"/>
      <name val="Arial"/>
      <family val="2"/>
      <scheme val="major"/>
    </font>
    <font>
      <b/>
      <sz val="8"/>
      <name val="Arial"/>
      <family val="2"/>
      <scheme val="major"/>
    </font>
    <font>
      <b/>
      <sz val="8"/>
      <color indexed="10"/>
      <name val="Arial"/>
      <family val="2"/>
      <scheme val="major"/>
    </font>
    <font>
      <b/>
      <sz val="8"/>
      <color indexed="8"/>
      <name val="Arial"/>
      <family val="2"/>
      <scheme val="major"/>
    </font>
    <font>
      <sz val="8"/>
      <color indexed="8"/>
      <name val="Arial"/>
      <family val="2"/>
      <scheme val="major"/>
    </font>
    <font>
      <u/>
      <sz val="8"/>
      <color indexed="8"/>
      <name val="Arial"/>
      <family val="2"/>
      <scheme val="major"/>
    </font>
    <font>
      <sz val="8"/>
      <name val="Arial"/>
      <family val="2"/>
      <scheme val="major"/>
    </font>
    <font>
      <sz val="12"/>
      <name val="Arial"/>
      <family val="2"/>
    </font>
    <font>
      <sz val="18"/>
      <color theme="0"/>
      <name val="Arial"/>
      <family val="2"/>
      <scheme val="major"/>
    </font>
    <font>
      <sz val="8"/>
      <color theme="4"/>
      <name val="Arial"/>
      <family val="2"/>
      <scheme val="major"/>
    </font>
    <font>
      <b/>
      <sz val="8"/>
      <name val="Arial"/>
      <family val="2"/>
    </font>
    <font>
      <b/>
      <sz val="8"/>
      <color indexed="10"/>
      <name val="Arial"/>
      <family val="2"/>
    </font>
    <font>
      <b/>
      <sz val="8"/>
      <color indexed="8"/>
      <name val="Helvetica"/>
    </font>
    <font>
      <sz val="10"/>
      <color theme="4"/>
      <name val="Arial"/>
      <family val="2"/>
    </font>
    <font>
      <sz val="8"/>
      <color theme="0"/>
      <name val="Arial"/>
      <family val="2"/>
    </font>
    <font>
      <sz val="10"/>
      <color indexed="8"/>
      <name val="Arial"/>
      <family val="2"/>
      <scheme val="major"/>
    </font>
    <font>
      <b/>
      <sz val="8"/>
      <color indexed="10"/>
      <name val="Arial"/>
      <family val="2"/>
      <scheme val="minor"/>
    </font>
    <font>
      <sz val="18"/>
      <color theme="0"/>
      <name val="Arial"/>
      <family val="2"/>
      <scheme val="minor"/>
    </font>
    <font>
      <sz val="10"/>
      <name val="Arial"/>
      <family val="2"/>
      <scheme val="minor"/>
    </font>
    <font>
      <sz val="10"/>
      <color theme="4"/>
      <name val="Helvetica"/>
      <family val="2"/>
    </font>
    <font>
      <sz val="9"/>
      <color indexed="8"/>
      <name val="Arial"/>
      <family val="2"/>
      <scheme val="minor"/>
    </font>
    <font>
      <b/>
      <sz val="11"/>
      <color indexed="8"/>
      <name val="Arial"/>
      <family val="2"/>
      <scheme val="minor"/>
    </font>
    <font>
      <b/>
      <sz val="12"/>
      <name val="Arial"/>
      <family val="2"/>
      <scheme val="major"/>
    </font>
    <font>
      <b/>
      <sz val="12"/>
      <color indexed="8"/>
      <name val="Arial"/>
      <family val="2"/>
      <scheme val="major"/>
    </font>
    <font>
      <sz val="9"/>
      <color indexed="8"/>
      <name val="Arial"/>
      <family val="2"/>
      <scheme val="major"/>
    </font>
    <font>
      <u/>
      <sz val="10"/>
      <color indexed="8"/>
      <name val="Arial"/>
      <family val="2"/>
      <scheme val="major"/>
    </font>
    <font>
      <b/>
      <sz val="9"/>
      <color indexed="8"/>
      <name val="Arial"/>
      <family val="2"/>
      <scheme val="major"/>
    </font>
    <font>
      <sz val="12"/>
      <name val="Arial"/>
      <family val="2"/>
      <scheme val="major"/>
    </font>
    <font>
      <b/>
      <sz val="11"/>
      <color indexed="8"/>
      <name val="Arial"/>
      <family val="2"/>
      <scheme val="major"/>
    </font>
    <font>
      <sz val="12"/>
      <color theme="1"/>
      <name val="Arial"/>
      <family val="2"/>
    </font>
    <font>
      <sz val="10"/>
      <color theme="4"/>
      <name val="Arial"/>
      <family val="2"/>
      <scheme val="major"/>
    </font>
    <font>
      <sz val="9"/>
      <name val="宋体"/>
      <family val="3"/>
      <charset val="134"/>
    </font>
    <font>
      <sz val="8"/>
      <color rgb="FFFF0000"/>
      <name val="Arial"/>
      <family val="2"/>
    </font>
    <font>
      <sz val="8"/>
      <color rgb="FF0070C0"/>
      <name val="Arial"/>
      <family val="2"/>
    </font>
    <font>
      <b/>
      <sz val="9"/>
      <color theme="1"/>
      <name val="Arial"/>
      <family val="2"/>
      <scheme val="major"/>
    </font>
    <font>
      <sz val="9"/>
      <color theme="1"/>
      <name val="Arial"/>
      <family val="2"/>
    </font>
    <font>
      <sz val="9"/>
      <color theme="1"/>
      <name val="宋体"/>
      <family val="3"/>
      <charset val="134"/>
    </font>
    <font>
      <sz val="9"/>
      <color theme="1"/>
      <name val="Helvetica"/>
      <family val="2"/>
    </font>
    <font>
      <sz val="9"/>
      <color rgb="FFFF0000"/>
      <name val="Helvetica"/>
      <family val="2"/>
    </font>
    <font>
      <sz val="9"/>
      <color rgb="FFFF0000"/>
      <name val="宋体"/>
      <family val="3"/>
      <charset val="134"/>
    </font>
  </fonts>
  <fills count="34">
    <fill>
      <patternFill patternType="none"/>
    </fill>
    <fill>
      <patternFill patternType="gray125"/>
    </fill>
    <fill>
      <patternFill patternType="solid">
        <fgColor indexed="25"/>
      </patternFill>
    </fill>
    <fill>
      <patternFill patternType="solid">
        <fgColor indexed="29"/>
      </patternFill>
    </fill>
    <fill>
      <patternFill patternType="solid">
        <fgColor indexed="47"/>
      </patternFill>
    </fill>
    <fill>
      <patternFill patternType="solid">
        <fgColor indexed="45"/>
      </patternFill>
    </fill>
    <fill>
      <patternFill patternType="solid">
        <fgColor indexed="31"/>
      </patternFill>
    </fill>
    <fill>
      <patternFill patternType="solid">
        <fgColor indexed="49"/>
      </patternFill>
    </fill>
    <fill>
      <patternFill patternType="solid">
        <fgColor indexed="26"/>
      </patternFill>
    </fill>
    <fill>
      <patternFill patternType="solid">
        <fgColor indexed="27"/>
      </patternFill>
    </fill>
    <fill>
      <patternFill patternType="solid">
        <fgColor indexed="9"/>
      </patternFill>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rgb="FF485D7C"/>
        <bgColor indexed="64"/>
      </patternFill>
    </fill>
    <fill>
      <patternFill patternType="solid">
        <fgColor rgb="FFEDEDED"/>
        <bgColor indexed="64"/>
      </patternFill>
    </fill>
    <fill>
      <patternFill patternType="solid">
        <fgColor theme="5"/>
        <bgColor indexed="64"/>
      </patternFill>
    </fill>
    <fill>
      <patternFill patternType="solid">
        <fgColor rgb="FFFFFF00"/>
        <bgColor indexed="64"/>
      </patternFill>
    </fill>
    <fill>
      <patternFill patternType="solid">
        <fgColor theme="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style="thin">
        <color auto="1"/>
      </top>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theme="0"/>
      </bottom>
      <diagonal/>
    </border>
    <border>
      <left/>
      <right/>
      <top style="thin">
        <color theme="0"/>
      </top>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s>
  <cellStyleXfs count="252">
    <xf numFmtId="0" fontId="0" fillId="0" borderId="0"/>
    <xf numFmtId="0" fontId="3" fillId="0" borderId="0"/>
    <xf numFmtId="0" fontId="5" fillId="0" borderId="0"/>
    <xf numFmtId="0" fontId="6" fillId="0" borderId="0"/>
    <xf numFmtId="0" fontId="6" fillId="0" borderId="0"/>
    <xf numFmtId="0" fontId="3" fillId="0" borderId="0"/>
    <xf numFmtId="0" fontId="20" fillId="0" borderId="0"/>
    <xf numFmtId="0" fontId="20" fillId="0" borderId="0"/>
    <xf numFmtId="3" fontId="14" fillId="0" borderId="0"/>
    <xf numFmtId="0" fontId="5" fillId="0" borderId="0"/>
    <xf numFmtId="0" fontId="20" fillId="0" borderId="0"/>
    <xf numFmtId="0" fontId="6" fillId="0" borderId="0"/>
    <xf numFmtId="3" fontId="14" fillId="0" borderId="0"/>
    <xf numFmtId="3" fontId="14" fillId="0" borderId="0"/>
    <xf numFmtId="3" fontId="14" fillId="0" borderId="0"/>
    <xf numFmtId="3" fontId="14" fillId="0" borderId="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 borderId="0" applyNumberFormat="0" applyBorder="0" applyAlignment="0" applyProtection="0"/>
    <xf numFmtId="0" fontId="22" fillId="2"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2" borderId="0" applyNumberFormat="0" applyBorder="0" applyAlignment="0" applyProtection="0"/>
    <xf numFmtId="0" fontId="22" fillId="7" borderId="0" applyNumberFormat="0" applyBorder="0" applyAlignment="0" applyProtection="0"/>
    <xf numFmtId="0" fontId="22" fillId="4" borderId="0" applyNumberFormat="0" applyBorder="0" applyAlignment="0" applyProtection="0"/>
    <xf numFmtId="0" fontId="23" fillId="0" borderId="0" applyNumberFormat="0" applyFill="0" applyBorder="0" applyAlignment="0" applyProtection="0"/>
    <xf numFmtId="0" fontId="24" fillId="10" borderId="1" applyNumberFormat="0" applyAlignment="0" applyProtection="0"/>
    <xf numFmtId="0" fontId="25" fillId="0" borderId="2" applyNumberFormat="0" applyFill="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0" fontId="5" fillId="11" borderId="4" applyNumberFormat="0" applyFont="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3" fillId="0" borderId="0" applyFont="0" applyFill="0" applyBorder="0" applyAlignment="0" applyProtection="0"/>
    <xf numFmtId="15" fontId="12" fillId="0" borderId="0" applyFont="0" applyFill="0" applyBorder="0" applyAlignment="0" applyProtection="0">
      <protection locked="0"/>
    </xf>
    <xf numFmtId="0" fontId="26" fillId="4" borderId="1" applyNumberFormat="0" applyAlignment="0" applyProtection="0"/>
    <xf numFmtId="0" fontId="27" fillId="0" borderId="0" applyNumberFormat="0" applyFill="0" applyBorder="0" applyAlignment="0" applyProtection="0">
      <protection locked="0"/>
    </xf>
    <xf numFmtId="0" fontId="28" fillId="0" borderId="0" applyNumberFormat="0" applyFill="0" applyBorder="0" applyAlignment="0" applyProtection="0">
      <alignment vertical="top"/>
      <protection locked="0"/>
    </xf>
    <xf numFmtId="0" fontId="29" fillId="5" borderId="0" applyNumberFormat="0" applyBorder="0" applyAlignment="0" applyProtection="0"/>
    <xf numFmtId="0" fontId="30" fillId="11" borderId="0" applyNumberFormat="0" applyBorder="0" applyAlignment="0" applyProtection="0"/>
    <xf numFmtId="184" fontId="31"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3" fillId="0" borderId="0"/>
    <xf numFmtId="3" fontId="5" fillId="0" borderId="0"/>
    <xf numFmtId="3" fontId="5" fillId="0" borderId="0"/>
    <xf numFmtId="3" fontId="5" fillId="0" borderId="0"/>
    <xf numFmtId="3" fontId="5" fillId="0" borderId="0"/>
    <xf numFmtId="3" fontId="5" fillId="0" borderId="0"/>
    <xf numFmtId="0" fontId="32" fillId="0" borderId="0"/>
    <xf numFmtId="0" fontId="51"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0" fontId="3" fillId="0" borderId="0"/>
    <xf numFmtId="0" fontId="16" fillId="0" borderId="0" applyNumberFormat="0" applyFill="0" applyBorder="0" applyAlignment="0" applyProtection="0">
      <protection locked="0"/>
    </xf>
    <xf numFmtId="0" fontId="3" fillId="0" borderId="0"/>
    <xf numFmtId="0" fontId="5" fillId="0" borderId="0"/>
    <xf numFmtId="0" fontId="5" fillId="0" borderId="0"/>
    <xf numFmtId="0" fontId="3" fillId="0" borderId="0"/>
    <xf numFmtId="0" fontId="20" fillId="0" borderId="0"/>
    <xf numFmtId="3" fontId="3" fillId="0" borderId="0"/>
    <xf numFmtId="0" fontId="3" fillId="0" borderId="0"/>
    <xf numFmtId="0" fontId="5" fillId="0" borderId="0"/>
    <xf numFmtId="0" fontId="5" fillId="0" borderId="0"/>
    <xf numFmtId="0" fontId="3" fillId="0" borderId="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0" fontId="33" fillId="9" borderId="0" applyNumberFormat="0" applyBorder="0" applyAlignment="0" applyProtection="0"/>
    <xf numFmtId="0" fontId="34" fillId="10" borderId="5" applyNumberFormat="0" applyAlignment="0" applyProtection="0"/>
    <xf numFmtId="3" fontId="14" fillId="0" borderId="0"/>
    <xf numFmtId="0" fontId="9" fillId="0" borderId="6">
      <alignment vertical="center" wrapText="1"/>
    </xf>
    <xf numFmtId="3" fontId="8" fillId="0" borderId="6">
      <alignment vertical="center" wrapText="1"/>
    </xf>
    <xf numFmtId="0" fontId="35" fillId="0" borderId="0" applyNumberFormat="0" applyFill="0" applyBorder="0" applyAlignment="0" applyProtection="0"/>
    <xf numFmtId="0" fontId="36" fillId="0" borderId="0" applyNumberFormat="0" applyFill="0" applyBorder="0" applyAlignment="0" applyProtection="0"/>
    <xf numFmtId="0" fontId="37" fillId="0" borderId="7" applyNumberFormat="0" applyFill="0" applyAlignment="0" applyProtection="0"/>
    <xf numFmtId="0" fontId="38" fillId="0" borderId="8" applyNumberFormat="0" applyFill="0" applyAlignment="0" applyProtection="0"/>
    <xf numFmtId="0" fontId="39" fillId="0" borderId="9" applyNumberFormat="0" applyFill="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40" fillId="8" borderId="3" applyNumberFormat="0" applyAlignment="0" applyProtection="0"/>
    <xf numFmtId="185" fontId="41" fillId="0" borderId="10" applyBorder="0" applyAlignment="0">
      <alignment horizontal="center"/>
    </xf>
    <xf numFmtId="0" fontId="51" fillId="0" borderId="0"/>
    <xf numFmtId="9" fontId="3" fillId="0" borderId="0" applyFont="0" applyFill="0" applyBorder="0" applyAlignment="0" applyProtection="0"/>
    <xf numFmtId="0" fontId="3" fillId="0" borderId="0"/>
    <xf numFmtId="0" fontId="3" fillId="0" borderId="0"/>
    <xf numFmtId="0" fontId="21" fillId="6" borderId="0" applyNumberFormat="0" applyBorder="0" applyAlignment="0" applyProtection="0"/>
    <xf numFmtId="0" fontId="21" fillId="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9" borderId="0" applyNumberFormat="0" applyBorder="0" applyAlignment="0" applyProtection="0"/>
    <xf numFmtId="0" fontId="21" fillId="4"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21" fillId="18"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2" fillId="3" borderId="0" applyNumberFormat="0" applyBorder="0" applyAlignment="0" applyProtection="0"/>
    <xf numFmtId="0" fontId="22" fillId="18"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26" borderId="0" applyNumberFormat="0" applyBorder="0" applyAlignment="0" applyProtection="0"/>
    <xf numFmtId="0" fontId="53" fillId="5" borderId="0" applyNumberFormat="0" applyBorder="0" applyAlignment="0" applyProtection="0"/>
    <xf numFmtId="0" fontId="24" fillId="27" borderId="1" applyNumberFormat="0" applyAlignment="0" applyProtection="0"/>
    <xf numFmtId="0" fontId="40" fillId="28" borderId="3" applyNumberFormat="0" applyAlignment="0" applyProtection="0"/>
    <xf numFmtId="180" fontId="3" fillId="0" borderId="0" applyFont="0" applyFill="0" applyBorder="0" applyAlignment="0" applyProtection="0"/>
    <xf numFmtId="180"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1" fontId="3" fillId="0" borderId="0" applyFont="0" applyFill="0" applyBorder="0" applyAlignment="0" applyProtection="0"/>
    <xf numFmtId="0" fontId="35" fillId="0" borderId="0" applyNumberFormat="0" applyFill="0" applyBorder="0" applyAlignment="0" applyProtection="0"/>
    <xf numFmtId="0" fontId="33" fillId="15" borderId="0" applyNumberFormat="0" applyBorder="0" applyAlignment="0" applyProtection="0"/>
    <xf numFmtId="0" fontId="27" fillId="0" borderId="0" applyNumberFormat="0" applyFill="0" applyBorder="0" applyAlignment="0" applyProtection="0">
      <protection locked="0"/>
    </xf>
    <xf numFmtId="0" fontId="54" fillId="0" borderId="16" applyNumberFormat="0" applyFill="0" applyAlignment="0" applyProtection="0"/>
    <xf numFmtId="188" fontId="55" fillId="0" borderId="0" applyNumberFormat="0" applyFill="0" applyBorder="0" applyAlignment="0" applyProtection="0">
      <protection locked="0"/>
    </xf>
    <xf numFmtId="0" fontId="56" fillId="0" borderId="17" applyNumberFormat="0" applyFill="0" applyAlignment="0" applyProtection="0"/>
    <xf numFmtId="0" fontId="56" fillId="0" borderId="0" applyNumberFormat="0" applyFill="0" applyBorder="0" applyAlignment="0" applyProtection="0"/>
    <xf numFmtId="0" fontId="26" fillId="4" borderId="1" applyNumberFormat="0" applyAlignment="0" applyProtection="0"/>
    <xf numFmtId="0" fontId="25" fillId="0" borderId="2" applyNumberFormat="0" applyFill="0" applyAlignment="0" applyProtection="0"/>
    <xf numFmtId="0" fontId="30" fillId="11" borderId="0" applyNumberFormat="0" applyBorder="0" applyAlignment="0" applyProtection="0"/>
    <xf numFmtId="3" fontId="3" fillId="0" borderId="0"/>
    <xf numFmtId="0" fontId="6" fillId="0" borderId="0"/>
    <xf numFmtId="3" fontId="3" fillId="0" borderId="0"/>
    <xf numFmtId="0" fontId="51" fillId="0" borderId="0"/>
    <xf numFmtId="0" fontId="51"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0" fontId="51" fillId="0" borderId="0"/>
    <xf numFmtId="0" fontId="2" fillId="0" borderId="0"/>
    <xf numFmtId="3" fontId="3" fillId="0" borderId="0"/>
    <xf numFmtId="0" fontId="3" fillId="0" borderId="0"/>
    <xf numFmtId="0" fontId="21" fillId="8" borderId="4" applyNumberFormat="0" applyFont="0" applyAlignment="0" applyProtection="0"/>
    <xf numFmtId="0" fontId="34" fillId="27" borderId="5"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0" fontId="3" fillId="0" borderId="6">
      <alignment vertical="center" wrapText="1"/>
    </xf>
    <xf numFmtId="3" fontId="3" fillId="0" borderId="6">
      <alignment vertical="center" wrapText="1"/>
    </xf>
    <xf numFmtId="0" fontId="58" fillId="0" borderId="0" applyNumberFormat="0" applyFill="0" applyBorder="0" applyAlignment="0" applyProtection="0"/>
    <xf numFmtId="0" fontId="59" fillId="0" borderId="18" applyNumberFormat="0" applyFill="0" applyAlignment="0" applyProtection="0"/>
    <xf numFmtId="0" fontId="23" fillId="0" borderId="0" applyNumberFormat="0" applyFill="0" applyBorder="0" applyAlignment="0" applyProtection="0"/>
    <xf numFmtId="0" fontId="1" fillId="0" borderId="0"/>
    <xf numFmtId="0" fontId="66" fillId="0" borderId="0" applyNumberFormat="0" applyFill="0" applyBorder="0" applyAlignment="0" applyProtection="0"/>
    <xf numFmtId="0" fontId="3" fillId="0" borderId="0"/>
    <xf numFmtId="0" fontId="3" fillId="0" borderId="0"/>
    <xf numFmtId="0" fontId="3" fillId="0" borderId="0"/>
    <xf numFmtId="0" fontId="3" fillId="0" borderId="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0" fontId="3" fillId="11" borderId="4" applyNumberFormat="0" applyFont="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3" fontId="3" fillId="0" borderId="0"/>
    <xf numFmtId="0" fontId="1" fillId="0" borderId="0"/>
    <xf numFmtId="3" fontId="3" fillId="0" borderId="0"/>
    <xf numFmtId="3" fontId="3" fillId="0" borderId="0"/>
    <xf numFmtId="3" fontId="3" fillId="0" borderId="0"/>
    <xf numFmtId="3" fontId="3" fillId="0" borderId="0"/>
    <xf numFmtId="3" fontId="3" fillId="0" borderId="0"/>
    <xf numFmtId="3"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0" fontId="3" fillId="0" borderId="6">
      <alignment vertical="center" wrapText="1"/>
    </xf>
    <xf numFmtId="3" fontId="3" fillId="0" borderId="6">
      <alignment vertical="center" wrapText="1"/>
    </xf>
    <xf numFmtId="43" fontId="6" fillId="0" borderId="0" applyFont="0" applyFill="0" applyBorder="0" applyAlignment="0" applyProtection="0">
      <alignment vertical="center"/>
    </xf>
  </cellStyleXfs>
  <cellXfs count="970">
    <xf numFmtId="0" fontId="0" fillId="0" borderId="0" xfId="0"/>
    <xf numFmtId="0" fontId="5" fillId="12" borderId="0" xfId="77" applyFont="1" applyFill="1"/>
    <xf numFmtId="3" fontId="15" fillId="12" borderId="0" xfId="96" applyFont="1" applyFill="1"/>
    <xf numFmtId="0" fontId="5" fillId="12" borderId="0" xfId="77" applyFont="1" applyFill="1" applyAlignment="1">
      <alignment wrapText="1"/>
    </xf>
    <xf numFmtId="3" fontId="14" fillId="12" borderId="0" xfId="96" applyFont="1" applyFill="1"/>
    <xf numFmtId="0" fontId="14" fillId="12" borderId="0" xfId="77" applyFont="1" applyFill="1"/>
    <xf numFmtId="0" fontId="14" fillId="12" borderId="0" xfId="77" applyFont="1" applyFill="1" applyBorder="1"/>
    <xf numFmtId="3" fontId="18" fillId="12" borderId="0" xfId="96" applyFont="1" applyFill="1"/>
    <xf numFmtId="0" fontId="19" fillId="12" borderId="0" xfId="62" applyNumberFormat="1" applyFont="1" applyFill="1" applyBorder="1"/>
    <xf numFmtId="0" fontId="19" fillId="12" borderId="0" xfId="62" applyNumberFormat="1" applyFont="1" applyFill="1" applyBorder="1" applyAlignment="1">
      <alignment horizontal="left" indent="1"/>
    </xf>
    <xf numFmtId="3" fontId="17" fillId="12" borderId="0" xfId="96" applyFont="1" applyFill="1" applyBorder="1" applyAlignment="1">
      <alignment horizontal="left"/>
    </xf>
    <xf numFmtId="3" fontId="17" fillId="12" borderId="0" xfId="96" applyFont="1" applyFill="1" applyBorder="1" applyAlignment="1">
      <alignment horizontal="left" indent="1"/>
    </xf>
    <xf numFmtId="0" fontId="14" fillId="12" borderId="0" xfId="62" applyNumberFormat="1" applyFont="1" applyFill="1" applyBorder="1" applyAlignment="1">
      <alignment vertical="top" wrapText="1"/>
    </xf>
    <xf numFmtId="0" fontId="18" fillId="12" borderId="0" xfId="82" applyFont="1" applyFill="1" applyBorder="1"/>
    <xf numFmtId="3" fontId="18" fillId="12" borderId="0" xfId="96" applyFont="1" applyFill="1" applyBorder="1" applyAlignment="1">
      <alignment horizontal="left"/>
    </xf>
    <xf numFmtId="0" fontId="18" fillId="12" borderId="0" xfId="80" applyFont="1" applyFill="1" applyBorder="1"/>
    <xf numFmtId="0" fontId="19" fillId="12" borderId="0" xfId="52" applyNumberFormat="1" applyFont="1" applyFill="1" applyBorder="1"/>
    <xf numFmtId="0" fontId="5" fillId="12" borderId="0" xfId="77" applyFont="1" applyFill="1" applyBorder="1"/>
    <xf numFmtId="0" fontId="0" fillId="12" borderId="0" xfId="0" applyFill="1"/>
    <xf numFmtId="0" fontId="12" fillId="12" borderId="0" xfId="62" applyNumberFormat="1" applyFont="1" applyFill="1"/>
    <xf numFmtId="0" fontId="17" fillId="12" borderId="0" xfId="79" applyFont="1" applyFill="1"/>
    <xf numFmtId="0" fontId="44" fillId="12" borderId="0" xfId="85" applyFont="1" applyFill="1"/>
    <xf numFmtId="3" fontId="17" fillId="12" borderId="0" xfId="62" applyFont="1" applyFill="1"/>
    <xf numFmtId="3" fontId="17" fillId="12" borderId="0" xfId="62" applyFont="1" applyFill="1" applyAlignment="1">
      <alignment horizontal="right"/>
    </xf>
    <xf numFmtId="3" fontId="45" fillId="12" borderId="0" xfId="62" applyFont="1" applyFill="1" applyAlignment="1">
      <alignment horizontal="right"/>
    </xf>
    <xf numFmtId="0" fontId="12" fillId="12" borderId="0" xfId="62" applyNumberFormat="1" applyFont="1" applyFill="1" applyAlignment="1">
      <alignment horizontal="center"/>
    </xf>
    <xf numFmtId="0" fontId="46" fillId="12" borderId="0" xfId="48" applyFont="1" applyFill="1" applyAlignment="1" applyProtection="1"/>
    <xf numFmtId="3" fontId="18" fillId="12" borderId="0" xfId="62" applyFont="1" applyFill="1"/>
    <xf numFmtId="3" fontId="18" fillId="12" borderId="0" xfId="62" applyFont="1" applyFill="1" applyAlignment="1">
      <alignment horizontal="right"/>
    </xf>
    <xf numFmtId="3" fontId="17" fillId="12" borderId="0" xfId="96" applyFont="1" applyFill="1"/>
    <xf numFmtId="3" fontId="18" fillId="12" borderId="0" xfId="96" applyFont="1" applyFill="1" applyAlignment="1">
      <alignment horizontal="left"/>
    </xf>
    <xf numFmtId="0" fontId="12" fillId="12" borderId="0" xfId="62" applyNumberFormat="1" applyFont="1" applyFill="1" applyAlignment="1">
      <alignment horizontal="right"/>
    </xf>
    <xf numFmtId="0" fontId="12" fillId="12" borderId="0" xfId="62" applyNumberFormat="1" applyFont="1" applyFill="1" applyBorder="1"/>
    <xf numFmtId="9" fontId="17" fillId="12" borderId="0" xfId="93" applyFont="1" applyFill="1" applyBorder="1" applyAlignment="1">
      <alignment horizontal="center"/>
    </xf>
    <xf numFmtId="0" fontId="12" fillId="12" borderId="0" xfId="52" applyNumberFormat="1" applyFont="1" applyFill="1" applyAlignment="1">
      <alignment horizontal="center"/>
    </xf>
    <xf numFmtId="0" fontId="12" fillId="12" borderId="0" xfId="52" applyNumberFormat="1" applyFont="1" applyFill="1" applyBorder="1"/>
    <xf numFmtId="0" fontId="12" fillId="12" borderId="0" xfId="52" applyNumberFormat="1" applyFont="1" applyFill="1"/>
    <xf numFmtId="3" fontId="17" fillId="12" borderId="0" xfId="52" applyFont="1" applyFill="1"/>
    <xf numFmtId="3" fontId="17" fillId="12" borderId="0" xfId="52" applyFont="1" applyFill="1" applyAlignment="1">
      <alignment horizontal="right"/>
    </xf>
    <xf numFmtId="3" fontId="45" fillId="12" borderId="0" xfId="52" applyFont="1" applyFill="1" applyAlignment="1">
      <alignment horizontal="right"/>
    </xf>
    <xf numFmtId="3" fontId="18" fillId="12" borderId="0" xfId="52" applyFont="1" applyFill="1"/>
    <xf numFmtId="3" fontId="18" fillId="12" borderId="0" xfId="52" applyFont="1" applyFill="1" applyAlignment="1">
      <alignment horizontal="right"/>
    </xf>
    <xf numFmtId="183" fontId="17" fillId="12" borderId="0" xfId="41" applyNumberFormat="1" applyFont="1" applyFill="1" applyBorder="1" applyAlignment="1">
      <alignment horizontal="right"/>
    </xf>
    <xf numFmtId="0" fontId="12" fillId="12" borderId="0" xfId="52" applyNumberFormat="1" applyFont="1" applyFill="1" applyAlignment="1">
      <alignment horizontal="right"/>
    </xf>
    <xf numFmtId="0" fontId="17" fillId="12" borderId="0" xfId="80" applyFont="1" applyFill="1"/>
    <xf numFmtId="9" fontId="17" fillId="12" borderId="0" xfId="92" applyFont="1" applyFill="1" applyBorder="1" applyAlignment="1">
      <alignment horizontal="center"/>
    </xf>
    <xf numFmtId="0" fontId="19" fillId="12" borderId="0" xfId="52" applyNumberFormat="1" applyFont="1" applyFill="1" applyBorder="1"/>
    <xf numFmtId="0" fontId="0" fillId="12" borderId="13" xfId="0" applyFill="1" applyBorder="1"/>
    <xf numFmtId="0" fontId="0" fillId="12" borderId="0" xfId="0" applyFill="1" applyBorder="1"/>
    <xf numFmtId="0" fontId="5" fillId="12" borderId="0" xfId="52" applyNumberFormat="1" applyFont="1" applyFill="1"/>
    <xf numFmtId="0" fontId="14" fillId="12" borderId="0" xfId="78" applyFont="1" applyFill="1">
      <protection locked="0"/>
    </xf>
    <xf numFmtId="0" fontId="4" fillId="12" borderId="0" xfId="52" applyNumberFormat="1" applyFont="1" applyFill="1" applyAlignment="1">
      <alignment vertical="top"/>
    </xf>
    <xf numFmtId="0" fontId="32" fillId="12" borderId="0" xfId="68" applyFill="1"/>
    <xf numFmtId="0" fontId="13" fillId="12" borderId="0" xfId="68" applyNumberFormat="1" applyFont="1" applyFill="1" applyBorder="1"/>
    <xf numFmtId="0" fontId="13" fillId="12" borderId="0" xfId="52" applyNumberFormat="1" applyFont="1" applyFill="1"/>
    <xf numFmtId="3" fontId="13" fillId="12" borderId="0" xfId="68" applyNumberFormat="1" applyFont="1" applyFill="1" applyBorder="1" applyAlignment="1">
      <alignment horizontal="left"/>
    </xf>
    <xf numFmtId="0" fontId="13" fillId="12" borderId="0" xfId="68" applyFont="1" applyFill="1"/>
    <xf numFmtId="0" fontId="13" fillId="12" borderId="0" xfId="68" applyNumberFormat="1" applyFont="1" applyFill="1"/>
    <xf numFmtId="0" fontId="13" fillId="12" borderId="0" xfId="83" applyFont="1" applyFill="1" applyBorder="1"/>
    <xf numFmtId="3" fontId="13" fillId="12" borderId="0" xfId="68" applyNumberFormat="1" applyFont="1" applyFill="1"/>
    <xf numFmtId="0" fontId="5" fillId="12" borderId="0" xfId="68" applyNumberFormat="1" applyFont="1" applyFill="1" applyBorder="1"/>
    <xf numFmtId="0" fontId="5" fillId="12" borderId="0" xfId="68" applyNumberFormat="1" applyFont="1" applyFill="1"/>
    <xf numFmtId="0" fontId="5" fillId="12" borderId="0" xfId="68" applyFont="1" applyFill="1"/>
    <xf numFmtId="3" fontId="5" fillId="12" borderId="0" xfId="68" applyNumberFormat="1" applyFont="1" applyFill="1"/>
    <xf numFmtId="3" fontId="5" fillId="12" borderId="0" xfId="68" applyNumberFormat="1" applyFont="1" applyFill="1" applyBorder="1" applyAlignment="1">
      <alignment horizontal="left"/>
    </xf>
    <xf numFmtId="0" fontId="5" fillId="12" borderId="0" xfId="83" applyFont="1" applyFill="1" applyBorder="1"/>
    <xf numFmtId="0" fontId="49" fillId="12" borderId="0" xfId="68" applyFont="1" applyFill="1"/>
    <xf numFmtId="0" fontId="49" fillId="12" borderId="0" xfId="68" applyNumberFormat="1" applyFont="1" applyFill="1"/>
    <xf numFmtId="3" fontId="5" fillId="12" borderId="0" xfId="68" applyNumberFormat="1" applyFont="1" applyFill="1" applyBorder="1"/>
    <xf numFmtId="3" fontId="13" fillId="12" borderId="0" xfId="68" applyNumberFormat="1" applyFont="1" applyFill="1" applyBorder="1"/>
    <xf numFmtId="0" fontId="0" fillId="12" borderId="13" xfId="0" applyFill="1" applyBorder="1"/>
    <xf numFmtId="0" fontId="0" fillId="12" borderId="0" xfId="0" applyFill="1" applyBorder="1"/>
    <xf numFmtId="0" fontId="10" fillId="12" borderId="0" xfId="0" applyFont="1" applyFill="1"/>
    <xf numFmtId="3" fontId="17" fillId="12" borderId="0" xfId="96" applyFont="1" applyFill="1" applyBorder="1" applyAlignment="1">
      <alignment horizontal="left" indent="1"/>
    </xf>
    <xf numFmtId="0" fontId="17" fillId="12" borderId="0" xfId="82" applyFont="1" applyFill="1" applyBorder="1"/>
    <xf numFmtId="0" fontId="3" fillId="12" borderId="0" xfId="62" applyNumberFormat="1" applyFill="1" applyBorder="1" applyAlignment="1">
      <alignment wrapText="1"/>
    </xf>
    <xf numFmtId="183" fontId="0" fillId="12" borderId="0" xfId="0" applyNumberFormat="1" applyFill="1" applyBorder="1"/>
    <xf numFmtId="0" fontId="19" fillId="12" borderId="0" xfId="62" applyNumberFormat="1" applyFont="1" applyFill="1" applyBorder="1"/>
    <xf numFmtId="3" fontId="17" fillId="12" borderId="0" xfId="96" applyFont="1" applyFill="1" applyBorder="1" applyAlignment="1">
      <alignment horizontal="left"/>
    </xf>
    <xf numFmtId="0" fontId="5" fillId="12" borderId="0" xfId="77" applyFont="1" applyFill="1" applyBorder="1"/>
    <xf numFmtId="3" fontId="18" fillId="12" borderId="0" xfId="96" applyFont="1" applyFill="1" applyBorder="1" applyAlignment="1">
      <alignment horizontal="left"/>
    </xf>
    <xf numFmtId="0" fontId="19" fillId="12" borderId="0" xfId="62" applyNumberFormat="1" applyFont="1" applyFill="1" applyBorder="1" applyAlignment="1">
      <alignment horizontal="left" indent="1"/>
    </xf>
    <xf numFmtId="0" fontId="10" fillId="12" borderId="0" xfId="0" applyFont="1" applyFill="1" applyBorder="1"/>
    <xf numFmtId="183" fontId="0" fillId="12" borderId="0" xfId="0" applyNumberFormat="1" applyFill="1"/>
    <xf numFmtId="0" fontId="4" fillId="12" borderId="0" xfId="84" applyNumberFormat="1" applyFont="1" applyFill="1" applyBorder="1" applyAlignment="1">
      <alignment vertical="top" wrapText="1"/>
    </xf>
    <xf numFmtId="0" fontId="5" fillId="12" borderId="0" xfId="0" applyNumberFormat="1" applyFont="1" applyFill="1" applyBorder="1" applyAlignment="1">
      <alignment wrapText="1"/>
    </xf>
    <xf numFmtId="0" fontId="50" fillId="12" borderId="0" xfId="62" applyNumberFormat="1" applyFont="1" applyFill="1" applyBorder="1"/>
    <xf numFmtId="0" fontId="0" fillId="12" borderId="13" xfId="0" applyFill="1" applyBorder="1"/>
    <xf numFmtId="0" fontId="44" fillId="12" borderId="0" xfId="86" applyFont="1" applyFill="1"/>
    <xf numFmtId="0" fontId="12" fillId="13" borderId="0" xfId="52" applyNumberFormat="1" applyFont="1" applyFill="1"/>
    <xf numFmtId="0" fontId="0" fillId="12" borderId="15" xfId="0" applyFill="1" applyBorder="1"/>
    <xf numFmtId="0" fontId="1" fillId="29" borderId="0" xfId="188" applyFill="1"/>
    <xf numFmtId="0" fontId="1" fillId="30" borderId="0" xfId="188" applyFill="1"/>
    <xf numFmtId="0" fontId="60" fillId="30" borderId="0" xfId="188" applyFont="1" applyFill="1"/>
    <xf numFmtId="0" fontId="61" fillId="0" borderId="0" xfId="188" applyFont="1" applyFill="1" applyAlignment="1">
      <alignment vertical="center"/>
    </xf>
    <xf numFmtId="0" fontId="61" fillId="0" borderId="0" xfId="188" applyFont="1" applyFill="1" applyBorder="1" applyAlignment="1">
      <alignment vertical="center"/>
    </xf>
    <xf numFmtId="0" fontId="62" fillId="14" borderId="0" xfId="188" applyFont="1" applyFill="1" applyAlignment="1">
      <alignment horizontal="left" vertical="top" indent="1"/>
    </xf>
    <xf numFmtId="0" fontId="63" fillId="0" borderId="0" xfId="188" applyFont="1" applyFill="1" applyAlignment="1">
      <alignment vertical="center"/>
    </xf>
    <xf numFmtId="0" fontId="64" fillId="0" borderId="0" xfId="188" applyFont="1" applyFill="1" applyAlignment="1">
      <alignment vertical="center"/>
    </xf>
    <xf numFmtId="0" fontId="61" fillId="14" borderId="20" xfId="188" applyFont="1" applyFill="1" applyBorder="1" applyAlignment="1">
      <alignment vertical="center"/>
    </xf>
    <xf numFmtId="0" fontId="61" fillId="14" borderId="0" xfId="188" applyFont="1" applyFill="1" applyAlignment="1">
      <alignment horizontal="left" vertical="center" indent="1"/>
    </xf>
    <xf numFmtId="0" fontId="65" fillId="0" borderId="0" xfId="188" applyFont="1" applyFill="1" applyAlignment="1" applyProtection="1">
      <alignment vertical="center"/>
      <protection locked="0"/>
    </xf>
    <xf numFmtId="0" fontId="61" fillId="14" borderId="21" xfId="188" applyFont="1" applyFill="1" applyBorder="1" applyAlignment="1">
      <alignment vertical="center"/>
    </xf>
    <xf numFmtId="0" fontId="67" fillId="14" borderId="0" xfId="189" applyFont="1" applyFill="1" applyAlignment="1">
      <alignment horizontal="left" vertical="center" indent="1"/>
    </xf>
    <xf numFmtId="0" fontId="68" fillId="14" borderId="0" xfId="188" applyFont="1" applyFill="1" applyAlignment="1">
      <alignment horizontal="left" vertical="center" indent="1"/>
    </xf>
    <xf numFmtId="0" fontId="69" fillId="0" borderId="0" xfId="188" applyFont="1" applyFill="1" applyAlignment="1">
      <alignment vertical="center"/>
    </xf>
    <xf numFmtId="0" fontId="70" fillId="0" borderId="0" xfId="188" applyFont="1" applyFill="1" applyAlignment="1">
      <alignment vertical="center"/>
    </xf>
    <xf numFmtId="0" fontId="71" fillId="0" borderId="0" xfId="188" applyFont="1" applyFill="1" applyBorder="1" applyAlignment="1">
      <alignment vertical="center"/>
    </xf>
    <xf numFmtId="0" fontId="71" fillId="0" borderId="0" xfId="188" applyFont="1" applyFill="1" applyBorder="1" applyAlignment="1">
      <alignment horizontal="right" vertical="center"/>
    </xf>
    <xf numFmtId="0" fontId="72" fillId="0" borderId="0" xfId="188" applyFont="1" applyFill="1" applyBorder="1" applyAlignment="1">
      <alignment vertical="center"/>
    </xf>
    <xf numFmtId="3" fontId="72" fillId="0" borderId="0" xfId="188" applyNumberFormat="1" applyFont="1" applyFill="1" applyBorder="1" applyAlignment="1">
      <alignment vertical="center"/>
    </xf>
    <xf numFmtId="0" fontId="67" fillId="0" borderId="0" xfId="189" applyFont="1" applyFill="1" applyAlignment="1">
      <alignment horizontal="left" vertical="center" indent="1"/>
    </xf>
    <xf numFmtId="0" fontId="73" fillId="0" borderId="0" xfId="188" applyFont="1" applyFill="1" applyBorder="1" applyAlignment="1">
      <alignment vertical="center"/>
    </xf>
    <xf numFmtId="3" fontId="73" fillId="0" borderId="0" xfId="188" applyNumberFormat="1" applyFont="1" applyFill="1" applyBorder="1" applyAlignment="1">
      <alignment vertical="center"/>
    </xf>
    <xf numFmtId="0" fontId="74" fillId="0" borderId="0" xfId="188" applyFont="1" applyFill="1" applyBorder="1" applyAlignment="1">
      <alignment vertical="center"/>
    </xf>
    <xf numFmtId="3" fontId="74" fillId="0" borderId="0" xfId="188" applyNumberFormat="1" applyFont="1" applyFill="1" applyBorder="1" applyAlignment="1">
      <alignment vertical="center"/>
    </xf>
    <xf numFmtId="0" fontId="67" fillId="14" borderId="0" xfId="188" applyFont="1" applyFill="1" applyAlignment="1">
      <alignment horizontal="left" vertical="center" indent="1"/>
    </xf>
    <xf numFmtId="0" fontId="61" fillId="29" borderId="0" xfId="188" applyFont="1" applyFill="1" applyAlignment="1">
      <alignment vertical="center"/>
    </xf>
    <xf numFmtId="0" fontId="3" fillId="31" borderId="0" xfId="77" applyFont="1" applyFill="1"/>
    <xf numFmtId="0" fontId="5" fillId="31" borderId="0" xfId="77" applyFont="1" applyFill="1"/>
    <xf numFmtId="3" fontId="75" fillId="31" borderId="0" xfId="62" applyFont="1" applyFill="1" applyAlignment="1">
      <alignment vertical="center"/>
    </xf>
    <xf numFmtId="0" fontId="3" fillId="13" borderId="0" xfId="77" applyFont="1" applyFill="1"/>
    <xf numFmtId="3" fontId="43" fillId="13" borderId="0" xfId="96" applyFont="1" applyFill="1"/>
    <xf numFmtId="49" fontId="4" fillId="13" borderId="0" xfId="88" applyNumberFormat="1" applyFont="1" applyFill="1" applyAlignment="1">
      <alignment horizontal="left"/>
    </xf>
    <xf numFmtId="0" fontId="5" fillId="13" borderId="0" xfId="77" applyFont="1" applyFill="1"/>
    <xf numFmtId="0" fontId="76" fillId="13" borderId="0" xfId="88" applyFont="1" applyFill="1" applyBorder="1"/>
    <xf numFmtId="3" fontId="11" fillId="31" borderId="0" xfId="47" applyNumberFormat="1" applyFont="1" applyFill="1" applyAlignment="1">
      <alignment horizontal="left"/>
      <protection locked="0"/>
    </xf>
    <xf numFmtId="0" fontId="0" fillId="31" borderId="0" xfId="0" applyFill="1"/>
    <xf numFmtId="3" fontId="75" fillId="31" borderId="0" xfId="47" applyNumberFormat="1" applyFont="1" applyFill="1" applyAlignment="1">
      <alignment horizontal="left" vertical="center"/>
      <protection locked="0"/>
    </xf>
    <xf numFmtId="3" fontId="11" fillId="13" borderId="0" xfId="47" applyNumberFormat="1" applyFont="1" applyFill="1" applyAlignment="1">
      <alignment horizontal="left"/>
      <protection locked="0"/>
    </xf>
    <xf numFmtId="0" fontId="0" fillId="13" borderId="0" xfId="0" applyFill="1"/>
    <xf numFmtId="3" fontId="75" fillId="31" borderId="0" xfId="47" applyNumberFormat="1" applyFont="1" applyFill="1" applyAlignment="1">
      <alignment horizontal="left" vertical="center" wrapText="1"/>
      <protection locked="0"/>
    </xf>
    <xf numFmtId="3" fontId="11" fillId="13" borderId="0" xfId="47" applyNumberFormat="1" applyFont="1" applyFill="1" applyAlignment="1">
      <alignment horizontal="left" wrapText="1"/>
      <protection locked="0"/>
    </xf>
    <xf numFmtId="0" fontId="0" fillId="12" borderId="0" xfId="0" applyFill="1" applyAlignment="1">
      <alignment wrapText="1"/>
    </xf>
    <xf numFmtId="0" fontId="77" fillId="13" borderId="0" xfId="0" applyFont="1" applyFill="1" applyBorder="1" applyAlignment="1">
      <alignment horizontal="left" vertical="center" wrapText="1"/>
    </xf>
    <xf numFmtId="3" fontId="11" fillId="31" borderId="0" xfId="47" applyNumberFormat="1" applyFont="1" applyFill="1" applyBorder="1" applyAlignment="1">
      <alignment horizontal="left"/>
      <protection locked="0"/>
    </xf>
    <xf numFmtId="0" fontId="0" fillId="31" borderId="0" xfId="0" applyFill="1" applyBorder="1"/>
    <xf numFmtId="3" fontId="11" fillId="13" borderId="0" xfId="47" applyNumberFormat="1" applyFont="1" applyFill="1" applyBorder="1" applyAlignment="1">
      <alignment horizontal="left"/>
      <protection locked="0"/>
    </xf>
    <xf numFmtId="0" fontId="0" fillId="13" borderId="0" xfId="0" applyFill="1" applyBorder="1"/>
    <xf numFmtId="0" fontId="79" fillId="12" borderId="0" xfId="0" applyFont="1" applyFill="1"/>
    <xf numFmtId="9" fontId="82" fillId="12" borderId="0" xfId="93" applyFont="1" applyFill="1" applyBorder="1" applyAlignment="1">
      <alignment horizontal="center" vertical="center"/>
    </xf>
    <xf numFmtId="0" fontId="80" fillId="12" borderId="22" xfId="0" applyFont="1" applyFill="1" applyBorder="1" applyAlignment="1">
      <alignment vertical="center"/>
    </xf>
    <xf numFmtId="183" fontId="80" fillId="12" borderId="22" xfId="0" applyNumberFormat="1" applyFont="1" applyFill="1" applyBorder="1" applyAlignment="1">
      <alignment vertical="center"/>
    </xf>
    <xf numFmtId="9" fontId="82" fillId="12" borderId="22" xfId="93" applyFont="1" applyFill="1" applyBorder="1" applyAlignment="1">
      <alignment horizontal="center" vertical="center"/>
    </xf>
    <xf numFmtId="0" fontId="74" fillId="12" borderId="22" xfId="0" applyFont="1" applyFill="1" applyBorder="1" applyAlignment="1">
      <alignment vertical="center"/>
    </xf>
    <xf numFmtId="0" fontId="80" fillId="12" borderId="23" xfId="0" applyFont="1" applyFill="1" applyBorder="1" applyAlignment="1">
      <alignment vertical="center"/>
    </xf>
    <xf numFmtId="183" fontId="80" fillId="12" borderId="23" xfId="0" applyNumberFormat="1" applyFont="1" applyFill="1" applyBorder="1" applyAlignment="1">
      <alignment vertical="center"/>
    </xf>
    <xf numFmtId="9" fontId="82" fillId="12" borderId="23" xfId="93" applyFont="1" applyFill="1" applyBorder="1" applyAlignment="1">
      <alignment horizontal="center" vertical="center"/>
    </xf>
    <xf numFmtId="0" fontId="80" fillId="14" borderId="14" xfId="0" applyFont="1" applyFill="1" applyBorder="1" applyAlignment="1">
      <alignment vertical="center"/>
    </xf>
    <xf numFmtId="1" fontId="81" fillId="14" borderId="14" xfId="62" applyNumberFormat="1" applyFont="1" applyFill="1" applyBorder="1" applyAlignment="1">
      <alignment horizontal="right" vertical="center"/>
    </xf>
    <xf numFmtId="0" fontId="74" fillId="14" borderId="14" xfId="0" applyFont="1" applyFill="1" applyBorder="1" applyAlignment="1">
      <alignment horizontal="center" vertical="center"/>
    </xf>
    <xf numFmtId="0" fontId="83" fillId="12" borderId="0" xfId="0" applyFont="1" applyFill="1"/>
    <xf numFmtId="0" fontId="80" fillId="12" borderId="0" xfId="0" applyFont="1" applyFill="1" applyBorder="1"/>
    <xf numFmtId="183" fontId="82" fillId="12" borderId="22" xfId="96" applyNumberFormat="1" applyFont="1" applyFill="1" applyBorder="1" applyAlignment="1">
      <alignment horizontal="right" vertical="center"/>
    </xf>
    <xf numFmtId="183" fontId="82" fillId="12" borderId="23" xfId="96" applyNumberFormat="1" applyFont="1" applyFill="1" applyBorder="1" applyAlignment="1">
      <alignment horizontal="right" vertical="center"/>
    </xf>
    <xf numFmtId="3" fontId="82" fillId="12" borderId="0" xfId="96" applyFont="1" applyFill="1" applyBorder="1" applyAlignment="1">
      <alignment horizontal="left" vertical="center"/>
    </xf>
    <xf numFmtId="183" fontId="82" fillId="12" borderId="0" xfId="44" applyNumberFormat="1" applyFont="1" applyFill="1" applyBorder="1" applyAlignment="1">
      <alignment horizontal="right" vertical="center"/>
    </xf>
    <xf numFmtId="3" fontId="82" fillId="12" borderId="22" xfId="96" applyFont="1" applyFill="1" applyBorder="1" applyAlignment="1">
      <alignment horizontal="left" vertical="center"/>
    </xf>
    <xf numFmtId="183" fontId="82" fillId="12" borderId="22" xfId="44" applyNumberFormat="1" applyFont="1" applyFill="1" applyBorder="1" applyAlignment="1">
      <alignment horizontal="right" vertical="center"/>
    </xf>
    <xf numFmtId="3" fontId="82" fillId="12" borderId="23" xfId="96" applyFont="1" applyFill="1" applyBorder="1" applyAlignment="1">
      <alignment horizontal="left" vertical="center"/>
    </xf>
    <xf numFmtId="183" fontId="82" fillId="12" borderId="23" xfId="44" applyNumberFormat="1" applyFont="1" applyFill="1" applyBorder="1" applyAlignment="1">
      <alignment horizontal="right" vertical="center"/>
    </xf>
    <xf numFmtId="1" fontId="81" fillId="14" borderId="14" xfId="62" applyNumberFormat="1" applyFont="1" applyFill="1" applyBorder="1" applyAlignment="1">
      <alignment horizontal="left" vertical="center"/>
    </xf>
    <xf numFmtId="0" fontId="79" fillId="12" borderId="0" xfId="0" applyFont="1" applyFill="1" applyBorder="1"/>
    <xf numFmtId="3" fontId="82" fillId="12" borderId="22" xfId="44" applyNumberFormat="1" applyFont="1" applyFill="1" applyBorder="1" applyAlignment="1">
      <alignment horizontal="right" vertical="center"/>
    </xf>
    <xf numFmtId="3" fontId="80" fillId="12" borderId="22" xfId="0" applyNumberFormat="1" applyFont="1" applyFill="1" applyBorder="1" applyAlignment="1">
      <alignment vertical="center"/>
    </xf>
    <xf numFmtId="3" fontId="82" fillId="12" borderId="23" xfId="44" applyNumberFormat="1" applyFont="1" applyFill="1" applyBorder="1" applyAlignment="1">
      <alignment horizontal="right" vertical="center"/>
    </xf>
    <xf numFmtId="0" fontId="83" fillId="12" borderId="0" xfId="0" applyFont="1" applyFill="1" applyBorder="1"/>
    <xf numFmtId="3" fontId="85" fillId="14" borderId="14" xfId="62" applyFont="1" applyFill="1" applyBorder="1" applyAlignment="1">
      <alignment vertical="center"/>
    </xf>
    <xf numFmtId="1" fontId="84" fillId="14" borderId="14" xfId="52" applyNumberFormat="1" applyFont="1" applyFill="1" applyBorder="1" applyAlignment="1">
      <alignment horizontal="right" vertical="center"/>
    </xf>
    <xf numFmtId="3" fontId="86" fillId="12" borderId="22" xfId="52" applyFont="1" applyFill="1" applyBorder="1" applyAlignment="1">
      <alignment horizontal="left" vertical="center"/>
    </xf>
    <xf numFmtId="183" fontId="86" fillId="12" borderId="22" xfId="52" applyNumberFormat="1" applyFont="1" applyFill="1" applyBorder="1" applyAlignment="1">
      <alignment horizontal="right" vertical="center"/>
    </xf>
    <xf numFmtId="3" fontId="86" fillId="12" borderId="23" xfId="52" applyFont="1" applyFill="1" applyBorder="1" applyAlignment="1">
      <alignment horizontal="left" vertical="center"/>
    </xf>
    <xf numFmtId="183" fontId="86" fillId="12" borderId="23" xfId="52" applyNumberFormat="1" applyFont="1" applyFill="1" applyBorder="1" applyAlignment="1">
      <alignment horizontal="right" vertical="center"/>
    </xf>
    <xf numFmtId="0" fontId="87" fillId="12" borderId="0" xfId="52" applyNumberFormat="1" applyFont="1" applyFill="1" applyBorder="1" applyAlignment="1">
      <alignment vertical="center"/>
    </xf>
    <xf numFmtId="0" fontId="87" fillId="12" borderId="22" xfId="52" applyNumberFormat="1" applyFont="1" applyFill="1" applyBorder="1" applyAlignment="1">
      <alignment vertical="center"/>
    </xf>
    <xf numFmtId="3" fontId="85" fillId="12" borderId="22" xfId="52" applyFont="1" applyFill="1" applyBorder="1" applyAlignment="1">
      <alignment horizontal="left" vertical="center"/>
    </xf>
    <xf numFmtId="0" fontId="87" fillId="12" borderId="23" xfId="52" applyNumberFormat="1" applyFont="1" applyFill="1" applyBorder="1" applyAlignment="1">
      <alignment vertical="center"/>
    </xf>
    <xf numFmtId="3" fontId="86" fillId="12" borderId="22" xfId="52" applyFont="1" applyFill="1" applyBorder="1" applyAlignment="1">
      <alignment vertical="center"/>
    </xf>
    <xf numFmtId="3" fontId="86" fillId="12" borderId="22" xfId="52" applyFont="1" applyFill="1" applyBorder="1" applyAlignment="1">
      <alignment horizontal="right" vertical="center"/>
    </xf>
    <xf numFmtId="3" fontId="86" fillId="12" borderId="23" xfId="52" applyFont="1" applyFill="1" applyBorder="1" applyAlignment="1">
      <alignment vertical="center"/>
    </xf>
    <xf numFmtId="3" fontId="86" fillId="12" borderId="23" xfId="52" applyFont="1" applyFill="1" applyBorder="1" applyAlignment="1">
      <alignment horizontal="right" vertical="center"/>
    </xf>
    <xf numFmtId="3" fontId="86" fillId="14" borderId="14" xfId="52" applyFont="1" applyFill="1" applyBorder="1" applyAlignment="1">
      <alignment horizontal="right" vertical="center"/>
    </xf>
    <xf numFmtId="0" fontId="80" fillId="12" borderId="0" xfId="0" applyFont="1" applyFill="1"/>
    <xf numFmtId="3" fontId="82" fillId="12" borderId="22" xfId="52" applyFont="1" applyFill="1" applyBorder="1" applyAlignment="1">
      <alignment vertical="center"/>
    </xf>
    <xf numFmtId="0" fontId="82" fillId="12" borderId="22" xfId="52" applyNumberFormat="1" applyFont="1" applyFill="1" applyBorder="1" applyAlignment="1">
      <alignment vertical="center"/>
    </xf>
    <xf numFmtId="183" fontId="82" fillId="12" borderId="22" xfId="52" applyNumberFormat="1" applyFont="1" applyFill="1" applyBorder="1" applyAlignment="1">
      <alignment horizontal="right" vertical="center"/>
    </xf>
    <xf numFmtId="3" fontId="82" fillId="12" borderId="23" xfId="52" applyFont="1" applyFill="1" applyBorder="1" applyAlignment="1">
      <alignment vertical="center"/>
    </xf>
    <xf numFmtId="0" fontId="82" fillId="12" borderId="23" xfId="52" applyNumberFormat="1" applyFont="1" applyFill="1" applyBorder="1" applyAlignment="1">
      <alignment vertical="center"/>
    </xf>
    <xf numFmtId="183" fontId="82" fillId="12" borderId="23" xfId="52" applyNumberFormat="1" applyFont="1" applyFill="1" applyBorder="1" applyAlignment="1">
      <alignment horizontal="right" vertical="center"/>
    </xf>
    <xf numFmtId="3" fontId="81" fillId="14" borderId="14" xfId="62" applyFont="1" applyFill="1" applyBorder="1" applyAlignment="1">
      <alignment vertical="center"/>
    </xf>
    <xf numFmtId="0" fontId="82" fillId="14" borderId="14" xfId="52" applyNumberFormat="1" applyFont="1" applyFill="1" applyBorder="1" applyAlignment="1">
      <alignment vertical="center"/>
    </xf>
    <xf numFmtId="1" fontId="81" fillId="14" borderId="14" xfId="52" applyNumberFormat="1" applyFont="1" applyFill="1" applyBorder="1" applyAlignment="1">
      <alignment horizontal="right" vertical="center"/>
    </xf>
    <xf numFmtId="3" fontId="86" fillId="12" borderId="22" xfId="62" applyFont="1" applyFill="1" applyBorder="1" applyAlignment="1">
      <alignment vertical="center"/>
    </xf>
    <xf numFmtId="3" fontId="86" fillId="12" borderId="22" xfId="62" applyFont="1" applyFill="1" applyBorder="1" applyAlignment="1">
      <alignment horizontal="right" vertical="center"/>
    </xf>
    <xf numFmtId="183" fontId="87" fillId="12" borderId="22" xfId="62" applyNumberFormat="1" applyFont="1" applyFill="1" applyBorder="1" applyAlignment="1">
      <alignment horizontal="right" vertical="center"/>
    </xf>
    <xf numFmtId="3" fontId="86" fillId="12" borderId="23" xfId="62" applyFont="1" applyFill="1" applyBorder="1" applyAlignment="1">
      <alignment vertical="center"/>
    </xf>
    <xf numFmtId="3" fontId="86" fillId="12" borderId="23" xfId="62" applyFont="1" applyFill="1" applyBorder="1" applyAlignment="1">
      <alignment horizontal="right" vertical="center"/>
    </xf>
    <xf numFmtId="183" fontId="87" fillId="12" borderId="23" xfId="62" applyNumberFormat="1" applyFont="1" applyFill="1" applyBorder="1" applyAlignment="1">
      <alignment horizontal="right" vertical="center"/>
    </xf>
    <xf numFmtId="3" fontId="86" fillId="14" borderId="14" xfId="62" applyFont="1" applyFill="1" applyBorder="1" applyAlignment="1">
      <alignment horizontal="right" vertical="center"/>
    </xf>
    <xf numFmtId="1" fontId="84" fillId="14" borderId="14" xfId="62" applyNumberFormat="1" applyFont="1" applyFill="1" applyBorder="1" applyAlignment="1">
      <alignment horizontal="right" vertical="center"/>
    </xf>
    <xf numFmtId="3" fontId="42" fillId="31" borderId="0" xfId="47" applyNumberFormat="1" applyFont="1" applyFill="1" applyAlignment="1">
      <alignment horizontal="left"/>
      <protection locked="0"/>
    </xf>
    <xf numFmtId="3" fontId="43" fillId="31" borderId="0" xfId="47" applyNumberFormat="1" applyFont="1" applyFill="1" applyAlignment="1">
      <alignment horizontal="left"/>
      <protection locked="0"/>
    </xf>
    <xf numFmtId="0" fontId="17" fillId="31" borderId="0" xfId="79" applyFont="1" applyFill="1"/>
    <xf numFmtId="0" fontId="12" fillId="31" borderId="0" xfId="62" applyNumberFormat="1" applyFont="1" applyFill="1"/>
    <xf numFmtId="3" fontId="88" fillId="12" borderId="0" xfId="62" applyFont="1" applyFill="1"/>
    <xf numFmtId="0" fontId="12" fillId="13" borderId="0" xfId="62" applyNumberFormat="1" applyFont="1" applyFill="1"/>
    <xf numFmtId="0" fontId="12" fillId="13" borderId="0" xfId="62" applyNumberFormat="1" applyFont="1" applyFill="1" applyAlignment="1">
      <alignment horizontal="center"/>
    </xf>
    <xf numFmtId="0" fontId="12" fillId="13" borderId="0" xfId="62" applyNumberFormat="1" applyFont="1" applyFill="1" applyAlignment="1">
      <alignment horizontal="right"/>
    </xf>
    <xf numFmtId="0" fontId="89" fillId="12" borderId="0" xfId="48" applyFont="1" applyFill="1" applyAlignment="1" applyProtection="1"/>
    <xf numFmtId="0" fontId="87" fillId="12" borderId="0" xfId="62" applyNumberFormat="1" applyFont="1" applyFill="1" applyAlignment="1">
      <alignment horizontal="center"/>
    </xf>
    <xf numFmtId="0" fontId="87" fillId="12" borderId="0" xfId="62" applyNumberFormat="1" applyFont="1" applyFill="1"/>
    <xf numFmtId="3" fontId="86" fillId="12" borderId="0" xfId="96" applyFont="1" applyFill="1" applyBorder="1" applyAlignment="1">
      <alignment horizontal="left"/>
    </xf>
    <xf numFmtId="0" fontId="87" fillId="12" borderId="0" xfId="62" applyNumberFormat="1" applyFont="1" applyFill="1" applyBorder="1"/>
    <xf numFmtId="0" fontId="89" fillId="12" borderId="0" xfId="48" applyFont="1" applyFill="1" applyAlignment="1" applyProtection="1">
      <alignment vertical="center"/>
    </xf>
    <xf numFmtId="0" fontId="85" fillId="12" borderId="0" xfId="79" applyFont="1" applyFill="1" applyAlignment="1">
      <alignment vertical="center"/>
    </xf>
    <xf numFmtId="3" fontId="86" fillId="12" borderId="0" xfId="96" applyFont="1" applyFill="1" applyAlignment="1">
      <alignment vertical="center"/>
    </xf>
    <xf numFmtId="3" fontId="86" fillId="12" borderId="0" xfId="96" applyFont="1" applyFill="1" applyAlignment="1">
      <alignment horizontal="right" vertical="center"/>
    </xf>
    <xf numFmtId="3" fontId="86" fillId="12" borderId="0" xfId="96" applyFont="1" applyFill="1" applyAlignment="1">
      <alignment horizontal="center" vertical="center"/>
    </xf>
    <xf numFmtId="0" fontId="87" fillId="12" borderId="0" xfId="62" applyNumberFormat="1" applyFont="1" applyFill="1" applyAlignment="1">
      <alignment horizontal="center" vertical="center"/>
    </xf>
    <xf numFmtId="0" fontId="87" fillId="12" borderId="0" xfId="62" applyNumberFormat="1" applyFont="1" applyFill="1" applyAlignment="1">
      <alignment vertical="center"/>
    </xf>
    <xf numFmtId="9" fontId="86" fillId="12" borderId="0" xfId="93" applyFont="1" applyFill="1" applyAlignment="1">
      <alignment horizontal="right" vertical="center"/>
    </xf>
    <xf numFmtId="3" fontId="85" fillId="12" borderId="0" xfId="96" applyFont="1" applyFill="1" applyBorder="1" applyAlignment="1">
      <alignment vertical="center"/>
    </xf>
    <xf numFmtId="3" fontId="82" fillId="13" borderId="0" xfId="96" applyNumberFormat="1" applyFont="1" applyFill="1" applyBorder="1" applyAlignment="1">
      <alignment horizontal="right" vertical="center"/>
    </xf>
    <xf numFmtId="183" fontId="82" fillId="13" borderId="0" xfId="44" applyNumberFormat="1" applyFont="1" applyFill="1" applyBorder="1" applyAlignment="1">
      <alignment horizontal="right" vertical="center"/>
    </xf>
    <xf numFmtId="3" fontId="82" fillId="12" borderId="0" xfId="96" applyNumberFormat="1" applyFont="1" applyFill="1" applyBorder="1" applyAlignment="1">
      <alignment horizontal="right" vertical="center"/>
    </xf>
    <xf numFmtId="0" fontId="82" fillId="12" borderId="0" xfId="62" applyNumberFormat="1" applyFont="1" applyFill="1" applyBorder="1" applyAlignment="1">
      <alignment vertical="center"/>
    </xf>
    <xf numFmtId="3" fontId="48" fillId="12" borderId="0" xfId="96" applyFont="1" applyFill="1" applyAlignment="1">
      <alignment vertical="center"/>
    </xf>
    <xf numFmtId="3" fontId="91" fillId="12" borderId="0" xfId="96" applyFont="1" applyFill="1" applyBorder="1" applyAlignment="1">
      <alignment vertical="center"/>
    </xf>
    <xf numFmtId="3" fontId="91" fillId="13" borderId="0" xfId="96" applyFont="1" applyFill="1" applyBorder="1" applyAlignment="1">
      <alignment vertical="center"/>
    </xf>
    <xf numFmtId="0" fontId="90" fillId="12" borderId="0" xfId="48" applyFont="1" applyFill="1" applyBorder="1" applyAlignment="1" applyProtection="1">
      <alignment vertical="center"/>
    </xf>
    <xf numFmtId="3" fontId="82" fillId="12" borderId="0" xfId="96" applyFont="1" applyFill="1" applyBorder="1" applyAlignment="1">
      <alignment vertical="center"/>
    </xf>
    <xf numFmtId="3" fontId="81" fillId="12" borderId="0" xfId="96" applyFont="1" applyFill="1" applyBorder="1" applyAlignment="1">
      <alignment horizontal="left" vertical="center"/>
    </xf>
    <xf numFmtId="3" fontId="81" fillId="12" borderId="0" xfId="96" applyFont="1" applyFill="1" applyBorder="1" applyAlignment="1">
      <alignment horizontal="right" vertical="center"/>
    </xf>
    <xf numFmtId="3" fontId="82" fillId="12" borderId="0" xfId="96" applyFont="1" applyFill="1" applyBorder="1" applyAlignment="1">
      <alignment horizontal="right" vertical="center"/>
    </xf>
    <xf numFmtId="3" fontId="82" fillId="12" borderId="0" xfId="96" applyFont="1" applyFill="1" applyBorder="1" applyAlignment="1">
      <alignment horizontal="center" vertical="center"/>
    </xf>
    <xf numFmtId="0" fontId="90" fillId="13" borderId="0" xfId="48" applyFont="1" applyFill="1" applyBorder="1" applyAlignment="1" applyProtection="1">
      <alignment vertical="center"/>
    </xf>
    <xf numFmtId="0" fontId="82" fillId="13" borderId="0" xfId="62" applyNumberFormat="1" applyFont="1" applyFill="1" applyBorder="1" applyAlignment="1">
      <alignment vertical="center"/>
    </xf>
    <xf numFmtId="0" fontId="92" fillId="13" borderId="0" xfId="62" applyNumberFormat="1" applyFont="1" applyFill="1" applyBorder="1" applyAlignment="1">
      <alignment horizontal="left" vertical="center"/>
    </xf>
    <xf numFmtId="0" fontId="82" fillId="13" borderId="0" xfId="62" applyNumberFormat="1" applyFont="1" applyFill="1" applyBorder="1" applyAlignment="1">
      <alignment horizontal="left" vertical="center"/>
    </xf>
    <xf numFmtId="3" fontId="82" fillId="13" borderId="0" xfId="96" applyFont="1" applyFill="1" applyBorder="1" applyAlignment="1">
      <alignment vertical="center"/>
    </xf>
    <xf numFmtId="9" fontId="82" fillId="13" borderId="0" xfId="93" applyFont="1" applyFill="1" applyBorder="1" applyAlignment="1">
      <alignment horizontal="right" vertical="center"/>
    </xf>
    <xf numFmtId="3" fontId="82" fillId="13" borderId="0" xfId="96" applyFont="1" applyFill="1" applyBorder="1" applyAlignment="1">
      <alignment horizontal="center" vertical="center"/>
    </xf>
    <xf numFmtId="0" fontId="82" fillId="13" borderId="0" xfId="62" applyNumberFormat="1" applyFont="1" applyFill="1" applyBorder="1" applyAlignment="1">
      <alignment horizontal="center" vertical="center"/>
    </xf>
    <xf numFmtId="9" fontId="82" fillId="13" borderId="0" xfId="93" applyFont="1" applyFill="1" applyBorder="1" applyAlignment="1">
      <alignment horizontal="center" vertical="center"/>
    </xf>
    <xf numFmtId="3" fontId="81" fillId="13" borderId="0" xfId="96" applyFont="1" applyFill="1" applyBorder="1" applyAlignment="1">
      <alignment horizontal="left" vertical="center"/>
    </xf>
    <xf numFmtId="3" fontId="81" fillId="13" borderId="0" xfId="96" applyFont="1" applyFill="1" applyBorder="1" applyAlignment="1">
      <alignment horizontal="right" vertical="center"/>
    </xf>
    <xf numFmtId="3" fontId="82" fillId="13" borderId="0" xfId="96" applyFont="1" applyFill="1" applyBorder="1" applyAlignment="1">
      <alignment horizontal="right" vertical="center"/>
    </xf>
    <xf numFmtId="3" fontId="82" fillId="12" borderId="22" xfId="96" applyNumberFormat="1" applyFont="1" applyFill="1" applyBorder="1" applyAlignment="1">
      <alignment horizontal="right" vertical="center"/>
    </xf>
    <xf numFmtId="3" fontId="81" fillId="12" borderId="22" xfId="96" applyFont="1" applyFill="1" applyBorder="1" applyAlignment="1">
      <alignment horizontal="left" vertical="center"/>
    </xf>
    <xf numFmtId="3" fontId="82" fillId="13" borderId="22" xfId="96" applyFont="1" applyFill="1" applyBorder="1" applyAlignment="1">
      <alignment horizontal="left" vertical="center"/>
    </xf>
    <xf numFmtId="3" fontId="82" fillId="13" borderId="22" xfId="96" applyNumberFormat="1" applyFont="1" applyFill="1" applyBorder="1" applyAlignment="1">
      <alignment horizontal="right" vertical="center"/>
    </xf>
    <xf numFmtId="9" fontId="82" fillId="13" borderId="22" xfId="93" applyFont="1" applyFill="1" applyBorder="1" applyAlignment="1">
      <alignment horizontal="center" vertical="center"/>
    </xf>
    <xf numFmtId="3" fontId="81" fillId="13" borderId="22" xfId="96" applyFont="1" applyFill="1" applyBorder="1" applyAlignment="1">
      <alignment horizontal="left" vertical="center"/>
    </xf>
    <xf numFmtId="183" fontId="82" fillId="13" borderId="22" xfId="44" applyNumberFormat="1" applyFont="1" applyFill="1" applyBorder="1" applyAlignment="1">
      <alignment horizontal="right" vertical="center"/>
    </xf>
    <xf numFmtId="3" fontId="82" fillId="12" borderId="0" xfId="96" applyFont="1" applyFill="1" applyBorder="1" applyAlignment="1">
      <alignment horizontal="left" vertical="center"/>
    </xf>
    <xf numFmtId="3" fontId="82" fillId="12" borderId="23" xfId="96" applyNumberFormat="1" applyFont="1" applyFill="1" applyBorder="1" applyAlignment="1">
      <alignment horizontal="right" vertical="center"/>
    </xf>
    <xf numFmtId="9" fontId="80" fillId="12" borderId="23" xfId="90" applyFont="1" applyFill="1" applyBorder="1" applyAlignment="1">
      <alignment horizontal="center" vertical="center"/>
    </xf>
    <xf numFmtId="0" fontId="81" fillId="14" borderId="14" xfId="81" applyFont="1" applyFill="1" applyBorder="1" applyAlignment="1">
      <alignment horizontal="center" vertical="center"/>
    </xf>
    <xf numFmtId="3" fontId="82" fillId="13" borderId="0" xfId="96" applyFont="1" applyFill="1" applyBorder="1" applyAlignment="1">
      <alignment horizontal="left" vertical="center"/>
    </xf>
    <xf numFmtId="3" fontId="82" fillId="13" borderId="23" xfId="96" applyFont="1" applyFill="1" applyBorder="1" applyAlignment="1">
      <alignment horizontal="left" vertical="center"/>
    </xf>
    <xf numFmtId="3" fontId="82" fillId="13" borderId="23" xfId="96" applyNumberFormat="1" applyFont="1" applyFill="1" applyBorder="1" applyAlignment="1">
      <alignment horizontal="right" vertical="center"/>
    </xf>
    <xf numFmtId="9" fontId="82" fillId="13" borderId="23" xfId="93" applyFont="1" applyFill="1" applyBorder="1" applyAlignment="1">
      <alignment horizontal="center" vertical="center"/>
    </xf>
    <xf numFmtId="183" fontId="82" fillId="13" borderId="23" xfId="44" applyNumberFormat="1" applyFont="1" applyFill="1" applyBorder="1" applyAlignment="1">
      <alignment horizontal="right" vertical="center"/>
    </xf>
    <xf numFmtId="0" fontId="94" fillId="12" borderId="0" xfId="79" applyFont="1" applyFill="1" applyAlignment="1">
      <alignment vertical="center"/>
    </xf>
    <xf numFmtId="0" fontId="0" fillId="0" borderId="0" xfId="0" applyBorder="1" applyAlignment="1">
      <alignment vertical="center"/>
    </xf>
    <xf numFmtId="0" fontId="99" fillId="12" borderId="0" xfId="52" applyNumberFormat="1" applyFont="1" applyFill="1" applyAlignment="1">
      <alignment vertical="center"/>
    </xf>
    <xf numFmtId="0" fontId="99" fillId="12" borderId="0" xfId="81" applyFont="1" applyFill="1" applyAlignment="1">
      <alignment vertical="center"/>
    </xf>
    <xf numFmtId="0" fontId="98" fillId="12" borderId="0" xfId="87" applyFont="1" applyFill="1" applyAlignment="1">
      <alignment vertical="center"/>
    </xf>
    <xf numFmtId="3" fontId="99" fillId="12" borderId="0" xfId="52" applyFont="1" applyFill="1" applyAlignment="1">
      <alignment vertical="center"/>
    </xf>
    <xf numFmtId="3" fontId="99" fillId="12" borderId="0" xfId="52" applyFont="1" applyFill="1" applyAlignment="1">
      <alignment horizontal="right" vertical="center"/>
    </xf>
    <xf numFmtId="3" fontId="98" fillId="12" borderId="0" xfId="52" applyFont="1" applyFill="1" applyAlignment="1">
      <alignment horizontal="right" vertical="center"/>
    </xf>
    <xf numFmtId="0" fontId="99" fillId="12" borderId="0" xfId="52" applyNumberFormat="1" applyFont="1" applyFill="1" applyAlignment="1">
      <alignment horizontal="center" vertical="center"/>
    </xf>
    <xf numFmtId="0" fontId="100" fillId="12" borderId="0" xfId="48" applyFont="1" applyFill="1" applyAlignment="1" applyProtection="1">
      <alignment vertical="center"/>
    </xf>
    <xf numFmtId="3" fontId="98" fillId="12" borderId="0" xfId="52" applyFont="1" applyFill="1" applyAlignment="1">
      <alignment vertical="center"/>
    </xf>
    <xf numFmtId="3" fontId="98" fillId="12" borderId="0" xfId="96" applyFont="1" applyFill="1" applyAlignment="1">
      <alignment vertical="center"/>
    </xf>
    <xf numFmtId="0" fontId="99" fillId="12" borderId="12" xfId="52" applyNumberFormat="1" applyFont="1" applyFill="1" applyBorder="1" applyAlignment="1">
      <alignment vertical="center"/>
    </xf>
    <xf numFmtId="0" fontId="100" fillId="12" borderId="13" xfId="48" applyFont="1" applyFill="1" applyBorder="1" applyAlignment="1" applyProtection="1">
      <alignment vertical="center"/>
    </xf>
    <xf numFmtId="3" fontId="98" fillId="12" borderId="13" xfId="96" applyFont="1" applyFill="1" applyBorder="1" applyAlignment="1">
      <alignment vertical="center"/>
    </xf>
    <xf numFmtId="0" fontId="99" fillId="12" borderId="13" xfId="52" applyNumberFormat="1" applyFont="1" applyFill="1" applyBorder="1" applyAlignment="1">
      <alignment vertical="center"/>
    </xf>
    <xf numFmtId="0" fontId="99" fillId="12" borderId="15" xfId="52" applyNumberFormat="1" applyFont="1" applyFill="1" applyBorder="1" applyAlignment="1">
      <alignment vertical="center"/>
    </xf>
    <xf numFmtId="0" fontId="99" fillId="12" borderId="13" xfId="52" applyNumberFormat="1" applyFont="1" applyFill="1" applyBorder="1" applyAlignment="1">
      <alignment horizontal="center" vertical="center"/>
    </xf>
    <xf numFmtId="0" fontId="98" fillId="12" borderId="0" xfId="87" applyFont="1" applyFill="1" applyBorder="1" applyAlignment="1">
      <alignment vertical="center"/>
    </xf>
    <xf numFmtId="3" fontId="99" fillId="12" borderId="0" xfId="96" applyFont="1" applyFill="1" applyAlignment="1">
      <alignment vertical="center"/>
    </xf>
    <xf numFmtId="3" fontId="99" fillId="12" borderId="0" xfId="96" applyFont="1" applyFill="1" applyAlignment="1">
      <alignment horizontal="right" vertical="center"/>
    </xf>
    <xf numFmtId="0" fontId="99" fillId="12" borderId="0" xfId="52" applyNumberFormat="1" applyFont="1" applyFill="1" applyBorder="1" applyAlignment="1">
      <alignment horizontal="center" vertical="center"/>
    </xf>
    <xf numFmtId="0" fontId="99" fillId="12" borderId="0" xfId="52" applyNumberFormat="1" applyFont="1" applyFill="1" applyBorder="1" applyAlignment="1">
      <alignment vertical="center"/>
    </xf>
    <xf numFmtId="9" fontId="99" fillId="12" borderId="0" xfId="92" applyFont="1" applyFill="1" applyAlignment="1">
      <alignment horizontal="right" vertical="center"/>
    </xf>
    <xf numFmtId="3" fontId="101" fillId="12" borderId="0" xfId="52" applyFont="1" applyFill="1" applyBorder="1" applyAlignment="1">
      <alignment vertical="center"/>
    </xf>
    <xf numFmtId="3" fontId="99" fillId="12" borderId="0" xfId="96" applyFont="1" applyFill="1" applyBorder="1" applyAlignment="1">
      <alignment horizontal="left" vertical="center"/>
    </xf>
    <xf numFmtId="3" fontId="98" fillId="12" borderId="0" xfId="96" applyFont="1" applyFill="1" applyAlignment="1">
      <alignment horizontal="left" vertical="center"/>
    </xf>
    <xf numFmtId="3" fontId="98" fillId="12" borderId="0" xfId="96" applyNumberFormat="1" applyFont="1" applyFill="1" applyBorder="1" applyAlignment="1">
      <alignment horizontal="right" vertical="center"/>
    </xf>
    <xf numFmtId="9" fontId="99" fillId="12" borderId="0" xfId="90" applyFont="1" applyFill="1" applyAlignment="1">
      <alignment horizontal="right" vertical="center"/>
    </xf>
    <xf numFmtId="3" fontId="98" fillId="12" borderId="0" xfId="96" applyFont="1" applyFill="1" applyAlignment="1">
      <alignment horizontal="right" vertical="center"/>
    </xf>
    <xf numFmtId="183" fontId="99" fillId="12" borderId="0" xfId="41" applyNumberFormat="1" applyFont="1" applyFill="1" applyBorder="1" applyAlignment="1">
      <alignment horizontal="right" vertical="center"/>
    </xf>
    <xf numFmtId="0" fontId="100" fillId="12" borderId="0" xfId="48" applyFont="1" applyFill="1" applyBorder="1" applyAlignment="1" applyProtection="1">
      <alignment vertical="center"/>
    </xf>
    <xf numFmtId="183" fontId="99" fillId="12" borderId="0" xfId="96" applyNumberFormat="1" applyFont="1" applyFill="1" applyBorder="1" applyAlignment="1">
      <alignment horizontal="right" vertical="center"/>
    </xf>
    <xf numFmtId="9" fontId="101" fillId="12" borderId="0" xfId="90" applyFont="1" applyFill="1" applyBorder="1" applyAlignment="1">
      <alignment horizontal="center" vertical="center"/>
    </xf>
    <xf numFmtId="9" fontId="99" fillId="12" borderId="0" xfId="89" applyFont="1" applyFill="1" applyBorder="1" applyAlignment="1">
      <alignment horizontal="center" vertical="center"/>
    </xf>
    <xf numFmtId="0" fontId="99" fillId="12" borderId="0" xfId="52" applyNumberFormat="1" applyFont="1" applyFill="1" applyBorder="1" applyAlignment="1">
      <alignment horizontal="left" vertical="center"/>
    </xf>
    <xf numFmtId="0" fontId="99" fillId="12" borderId="0" xfId="52" applyNumberFormat="1" applyFont="1" applyFill="1" applyAlignment="1">
      <alignment horizontal="right" vertical="center"/>
    </xf>
    <xf numFmtId="0" fontId="102" fillId="0" borderId="0" xfId="0" applyFont="1" applyAlignment="1">
      <alignment horizontal="left" vertical="center" readingOrder="1"/>
    </xf>
    <xf numFmtId="3" fontId="96" fillId="31" borderId="0" xfId="47" applyNumberFormat="1" applyFont="1" applyFill="1" applyAlignment="1">
      <alignment horizontal="left" vertical="center"/>
      <protection locked="0"/>
    </xf>
    <xf numFmtId="3" fontId="97" fillId="31" borderId="0" xfId="47" applyNumberFormat="1" applyFont="1" applyFill="1" applyAlignment="1">
      <alignment horizontal="left" vertical="center"/>
      <protection locked="0"/>
    </xf>
    <xf numFmtId="3" fontId="98" fillId="31" borderId="0" xfId="47" applyNumberFormat="1" applyFont="1" applyFill="1" applyAlignment="1">
      <alignment horizontal="left" vertical="center"/>
      <protection locked="0"/>
    </xf>
    <xf numFmtId="0" fontId="99" fillId="31" borderId="0" xfId="52" applyNumberFormat="1" applyFont="1" applyFill="1" applyAlignment="1">
      <alignment vertical="center"/>
    </xf>
    <xf numFmtId="3" fontId="103" fillId="31" borderId="0" xfId="47" applyNumberFormat="1" applyFont="1" applyFill="1" applyAlignment="1">
      <alignment horizontal="left" vertical="center"/>
      <protection locked="0"/>
    </xf>
    <xf numFmtId="3" fontId="95" fillId="12" borderId="0" xfId="52" applyFont="1" applyFill="1" applyAlignment="1">
      <alignment vertical="center"/>
    </xf>
    <xf numFmtId="3" fontId="95" fillId="12" borderId="0" xfId="52" applyFont="1" applyFill="1" applyAlignment="1">
      <alignment horizontal="left" vertical="center"/>
    </xf>
    <xf numFmtId="3" fontId="99" fillId="12" borderId="22" xfId="52" applyFont="1" applyFill="1" applyBorder="1" applyAlignment="1">
      <alignment horizontal="left" vertical="center"/>
    </xf>
    <xf numFmtId="183" fontId="99" fillId="12" borderId="22" xfId="52" applyNumberFormat="1" applyFont="1" applyFill="1" applyBorder="1" applyAlignment="1">
      <alignment horizontal="right" vertical="center"/>
    </xf>
    <xf numFmtId="3" fontId="98" fillId="12" borderId="22" xfId="52" applyFont="1" applyFill="1" applyBorder="1" applyAlignment="1">
      <alignment horizontal="left" vertical="center"/>
    </xf>
    <xf numFmtId="0" fontId="99" fillId="12" borderId="22" xfId="52" applyNumberFormat="1" applyFont="1" applyFill="1" applyBorder="1" applyAlignment="1">
      <alignment vertical="center"/>
    </xf>
    <xf numFmtId="183" fontId="99" fillId="12" borderId="22" xfId="52" applyNumberFormat="1" applyFont="1" applyFill="1" applyBorder="1" applyAlignment="1">
      <alignment vertical="center"/>
    </xf>
    <xf numFmtId="0" fontId="99" fillId="12" borderId="22" xfId="52" applyNumberFormat="1" applyFont="1" applyFill="1" applyBorder="1" applyAlignment="1">
      <alignment horizontal="left" vertical="center"/>
    </xf>
    <xf numFmtId="3" fontId="99" fillId="12" borderId="22" xfId="96" applyFont="1" applyFill="1" applyBorder="1" applyAlignment="1">
      <alignment horizontal="left" vertical="center"/>
    </xf>
    <xf numFmtId="3" fontId="101" fillId="12" borderId="22" xfId="52" applyNumberFormat="1" applyFont="1" applyFill="1" applyBorder="1" applyAlignment="1">
      <alignment vertical="center"/>
    </xf>
    <xf numFmtId="3" fontId="99" fillId="12" borderId="22" xfId="96" applyNumberFormat="1" applyFont="1" applyFill="1" applyBorder="1" applyAlignment="1">
      <alignment horizontal="right" vertical="center"/>
    </xf>
    <xf numFmtId="3" fontId="101" fillId="12" borderId="22" xfId="52" applyFont="1" applyFill="1" applyBorder="1" applyAlignment="1">
      <alignment vertical="center"/>
    </xf>
    <xf numFmtId="186" fontId="101" fillId="12" borderId="22" xfId="39" applyNumberFormat="1" applyFont="1" applyFill="1" applyBorder="1" applyAlignment="1">
      <alignment vertical="center"/>
    </xf>
    <xf numFmtId="9" fontId="99" fillId="12" borderId="22" xfId="90" applyFont="1" applyFill="1" applyBorder="1" applyAlignment="1">
      <alignment horizontal="center" vertical="center"/>
    </xf>
    <xf numFmtId="183" fontId="99" fillId="12" borderId="22" xfId="41" applyNumberFormat="1" applyFont="1" applyFill="1" applyBorder="1" applyAlignment="1">
      <alignment horizontal="right" vertical="center"/>
    </xf>
    <xf numFmtId="183" fontId="99" fillId="12" borderId="22" xfId="96" applyNumberFormat="1" applyFont="1" applyFill="1" applyBorder="1" applyAlignment="1">
      <alignment horizontal="right" vertical="center"/>
    </xf>
    <xf numFmtId="183" fontId="101" fillId="12" borderId="22" xfId="39" applyNumberFormat="1" applyFont="1" applyFill="1" applyBorder="1" applyAlignment="1">
      <alignment vertical="center"/>
    </xf>
    <xf numFmtId="187" fontId="99" fillId="12" borderId="22" xfId="41" applyNumberFormat="1" applyFont="1" applyFill="1" applyBorder="1" applyAlignment="1">
      <alignment horizontal="right" vertical="center"/>
    </xf>
    <xf numFmtId="0" fontId="101" fillId="12" borderId="22" xfId="52" applyNumberFormat="1" applyFont="1" applyFill="1" applyBorder="1" applyAlignment="1">
      <alignment horizontal="right" vertical="center"/>
    </xf>
    <xf numFmtId="179" fontId="99" fillId="12" borderId="22" xfId="52" applyNumberFormat="1" applyFont="1" applyFill="1" applyBorder="1" applyAlignment="1">
      <alignment horizontal="right" vertical="center"/>
    </xf>
    <xf numFmtId="9" fontId="101" fillId="12" borderId="22" xfId="90" applyFont="1" applyFill="1" applyBorder="1" applyAlignment="1">
      <alignment horizontal="center" vertical="center"/>
    </xf>
    <xf numFmtId="9" fontId="99" fillId="12" borderId="22" xfId="89" applyFont="1" applyFill="1" applyBorder="1" applyAlignment="1">
      <alignment horizontal="center" vertical="center"/>
    </xf>
    <xf numFmtId="3" fontId="99" fillId="12" borderId="23" xfId="52" applyFont="1" applyFill="1" applyBorder="1" applyAlignment="1">
      <alignment horizontal="left" vertical="center"/>
    </xf>
    <xf numFmtId="183" fontId="99" fillId="12" borderId="23" xfId="52" applyNumberFormat="1" applyFont="1" applyFill="1" applyBorder="1" applyAlignment="1">
      <alignment horizontal="right" vertical="center"/>
    </xf>
    <xf numFmtId="9" fontId="99" fillId="12" borderId="23" xfId="90" applyFont="1" applyFill="1" applyBorder="1" applyAlignment="1">
      <alignment horizontal="center" vertical="center"/>
    </xf>
    <xf numFmtId="0" fontId="99" fillId="12" borderId="23" xfId="52" applyNumberFormat="1" applyFont="1" applyFill="1" applyBorder="1" applyAlignment="1">
      <alignment vertical="center"/>
    </xf>
    <xf numFmtId="9" fontId="99" fillId="12" borderId="23" xfId="89" applyFont="1" applyFill="1" applyBorder="1" applyAlignment="1">
      <alignment horizontal="center" vertical="center"/>
    </xf>
    <xf numFmtId="3" fontId="99" fillId="12" borderId="23" xfId="52" applyNumberFormat="1" applyFont="1" applyFill="1" applyBorder="1" applyAlignment="1">
      <alignment vertical="center"/>
    </xf>
    <xf numFmtId="183" fontId="99" fillId="12" borderId="23" xfId="52" applyNumberFormat="1" applyFont="1" applyFill="1" applyBorder="1" applyAlignment="1">
      <alignment vertical="center"/>
    </xf>
    <xf numFmtId="1" fontId="99" fillId="12" borderId="23" xfId="52" applyNumberFormat="1" applyFont="1" applyFill="1" applyBorder="1" applyAlignment="1">
      <alignment horizontal="left" vertical="center"/>
    </xf>
    <xf numFmtId="1" fontId="99" fillId="12" borderId="23" xfId="52" applyNumberFormat="1" applyFont="1" applyFill="1" applyBorder="1" applyAlignment="1">
      <alignment horizontal="right" vertical="center"/>
    </xf>
    <xf numFmtId="0" fontId="99" fillId="12" borderId="23" xfId="81" applyFont="1" applyFill="1" applyBorder="1" applyAlignment="1">
      <alignment horizontal="center" vertical="center"/>
    </xf>
    <xf numFmtId="3" fontId="98" fillId="14" borderId="14" xfId="62" applyFont="1" applyFill="1" applyBorder="1" applyAlignment="1">
      <alignment vertical="center"/>
    </xf>
    <xf numFmtId="1" fontId="98" fillId="14" borderId="14" xfId="52" applyNumberFormat="1" applyFont="1" applyFill="1" applyBorder="1" applyAlignment="1">
      <alignment horizontal="right" vertical="center"/>
    </xf>
    <xf numFmtId="0" fontId="98" fillId="14" borderId="14" xfId="81" applyFont="1" applyFill="1" applyBorder="1" applyAlignment="1">
      <alignment horizontal="center" vertical="center"/>
    </xf>
    <xf numFmtId="1" fontId="98" fillId="14" borderId="14" xfId="52" applyNumberFormat="1" applyFont="1" applyFill="1" applyBorder="1" applyAlignment="1">
      <alignment horizontal="left" vertical="center"/>
    </xf>
    <xf numFmtId="3" fontId="95" fillId="12" borderId="0" xfId="96" applyFont="1" applyFill="1" applyAlignment="1">
      <alignment vertical="center"/>
    </xf>
    <xf numFmtId="3" fontId="95" fillId="12" borderId="0" xfId="96" applyFont="1" applyFill="1" applyBorder="1" applyAlignment="1">
      <alignment vertical="center"/>
    </xf>
    <xf numFmtId="3" fontId="99" fillId="12" borderId="24" xfId="96" applyFont="1" applyFill="1" applyBorder="1" applyAlignment="1">
      <alignment horizontal="left" vertical="center"/>
    </xf>
    <xf numFmtId="0" fontId="99" fillId="12" borderId="24" xfId="52" applyNumberFormat="1" applyFont="1" applyFill="1" applyBorder="1" applyAlignment="1">
      <alignment horizontal="left" vertical="center"/>
    </xf>
    <xf numFmtId="0" fontId="99" fillId="12" borderId="23" xfId="52" applyNumberFormat="1" applyFont="1" applyFill="1" applyBorder="1" applyAlignment="1">
      <alignment horizontal="left" vertical="center"/>
    </xf>
    <xf numFmtId="0" fontId="99" fillId="12" borderId="24" xfId="52" applyNumberFormat="1" applyFont="1" applyFill="1" applyBorder="1" applyAlignment="1">
      <alignment vertical="center"/>
    </xf>
    <xf numFmtId="3" fontId="76" fillId="12" borderId="0" xfId="96" applyFont="1" applyFill="1" applyAlignment="1">
      <alignment vertical="center"/>
    </xf>
    <xf numFmtId="3" fontId="48" fillId="12" borderId="0" xfId="96" applyFont="1" applyFill="1" applyBorder="1" applyAlignment="1"/>
    <xf numFmtId="0" fontId="87" fillId="12" borderId="0" xfId="52" applyNumberFormat="1" applyFont="1" applyFill="1" applyAlignment="1">
      <alignment vertical="center"/>
    </xf>
    <xf numFmtId="3" fontId="85" fillId="12" borderId="0" xfId="52" applyFont="1" applyFill="1" applyAlignment="1">
      <alignment vertical="center"/>
    </xf>
    <xf numFmtId="3" fontId="86" fillId="12" borderId="0" xfId="52" applyFont="1" applyFill="1" applyAlignment="1">
      <alignment vertical="center"/>
    </xf>
    <xf numFmtId="3" fontId="86" fillId="12" borderId="0" xfId="52" applyFont="1" applyFill="1" applyAlignment="1">
      <alignment horizontal="right" vertical="center"/>
    </xf>
    <xf numFmtId="3" fontId="85" fillId="12" borderId="0" xfId="52" applyFont="1" applyFill="1" applyAlignment="1">
      <alignment horizontal="right" vertical="center"/>
    </xf>
    <xf numFmtId="0" fontId="87" fillId="12" borderId="0" xfId="52" applyNumberFormat="1" applyFont="1" applyFill="1" applyAlignment="1">
      <alignment horizontal="center" vertical="center"/>
    </xf>
    <xf numFmtId="0" fontId="87" fillId="12" borderId="0" xfId="52" applyNumberFormat="1" applyFont="1" applyFill="1" applyAlignment="1">
      <alignment horizontal="right" vertical="center"/>
    </xf>
    <xf numFmtId="186" fontId="87" fillId="12" borderId="0" xfId="52" applyNumberFormat="1" applyFont="1" applyFill="1" applyAlignment="1">
      <alignment vertical="center"/>
    </xf>
    <xf numFmtId="1" fontId="84" fillId="12" borderId="0" xfId="52" applyNumberFormat="1" applyFont="1" applyFill="1" applyBorder="1" applyAlignment="1">
      <alignment horizontal="left" vertical="center"/>
    </xf>
    <xf numFmtId="1" fontId="84" fillId="12" borderId="0" xfId="52" applyNumberFormat="1" applyFont="1" applyFill="1" applyBorder="1" applyAlignment="1">
      <alignment horizontal="right" vertical="center"/>
    </xf>
    <xf numFmtId="0" fontId="85" fillId="12" borderId="0" xfId="81" applyFont="1" applyFill="1" applyBorder="1" applyAlignment="1">
      <alignment horizontal="center" vertical="center"/>
    </xf>
    <xf numFmtId="183" fontId="87" fillId="12" borderId="0" xfId="52" applyNumberFormat="1" applyFont="1" applyFill="1" applyAlignment="1">
      <alignment vertical="center"/>
    </xf>
    <xf numFmtId="3" fontId="105" fillId="31" borderId="0" xfId="47" applyNumberFormat="1" applyFont="1" applyFill="1" applyAlignment="1">
      <alignment horizontal="left" vertical="center"/>
      <protection locked="0"/>
    </xf>
    <xf numFmtId="3" fontId="106" fillId="31" borderId="0" xfId="47" applyNumberFormat="1" applyFont="1" applyFill="1" applyAlignment="1">
      <alignment horizontal="left" vertical="center"/>
      <protection locked="0"/>
    </xf>
    <xf numFmtId="3" fontId="85" fillId="31" borderId="0" xfId="47" applyNumberFormat="1" applyFont="1" applyFill="1" applyAlignment="1">
      <alignment horizontal="left" vertical="center"/>
      <protection locked="0"/>
    </xf>
    <xf numFmtId="0" fontId="86" fillId="31" borderId="0" xfId="80" applyFont="1" applyFill="1" applyAlignment="1">
      <alignment vertical="center"/>
    </xf>
    <xf numFmtId="0" fontId="87" fillId="31" borderId="0" xfId="52" applyNumberFormat="1" applyFont="1" applyFill="1" applyAlignment="1">
      <alignment vertical="center"/>
    </xf>
    <xf numFmtId="9" fontId="86" fillId="12" borderId="22" xfId="90" applyFont="1" applyFill="1" applyBorder="1" applyAlignment="1">
      <alignment horizontal="center" vertical="center"/>
    </xf>
    <xf numFmtId="3" fontId="85" fillId="12" borderId="22" xfId="52" applyFont="1" applyFill="1" applyBorder="1" applyAlignment="1">
      <alignment vertical="center"/>
    </xf>
    <xf numFmtId="9" fontId="86" fillId="12" borderId="23" xfId="90" applyFont="1" applyFill="1" applyBorder="1" applyAlignment="1">
      <alignment horizontal="center" vertical="center"/>
    </xf>
    <xf numFmtId="0" fontId="85" fillId="14" borderId="14" xfId="81" applyFont="1" applyFill="1" applyBorder="1" applyAlignment="1">
      <alignment horizontal="center" vertical="center"/>
    </xf>
    <xf numFmtId="3" fontId="94" fillId="12" borderId="0" xfId="96" applyFont="1" applyFill="1" applyBorder="1" applyAlignment="1">
      <alignment vertical="center"/>
    </xf>
    <xf numFmtId="3" fontId="85" fillId="12" borderId="22" xfId="96" applyFont="1" applyFill="1" applyBorder="1" applyAlignment="1">
      <alignment horizontal="left" vertical="center"/>
    </xf>
    <xf numFmtId="186" fontId="87" fillId="12" borderId="22" xfId="52" applyNumberFormat="1" applyFont="1" applyFill="1" applyBorder="1" applyAlignment="1">
      <alignment horizontal="right" vertical="center"/>
    </xf>
    <xf numFmtId="3" fontId="86" fillId="12" borderId="22" xfId="96" applyFont="1" applyFill="1" applyBorder="1" applyAlignment="1">
      <alignment horizontal="left" vertical="center"/>
    </xf>
    <xf numFmtId="3" fontId="85" fillId="12" borderId="23" xfId="96" applyFont="1" applyFill="1" applyBorder="1" applyAlignment="1">
      <alignment horizontal="left" vertical="center"/>
    </xf>
    <xf numFmtId="1" fontId="84" fillId="14" borderId="14" xfId="52" applyNumberFormat="1" applyFont="1" applyFill="1" applyBorder="1" applyAlignment="1">
      <alignment horizontal="left" vertical="center"/>
    </xf>
    <xf numFmtId="0" fontId="32" fillId="31" borderId="0" xfId="68" applyFill="1"/>
    <xf numFmtId="0" fontId="5" fillId="31" borderId="0" xfId="52" applyNumberFormat="1" applyFont="1" applyFill="1"/>
    <xf numFmtId="0" fontId="94" fillId="12" borderId="0" xfId="78" applyFont="1" applyFill="1" applyAlignment="1">
      <alignment horizontal="left"/>
      <protection locked="0"/>
    </xf>
    <xf numFmtId="3" fontId="86" fillId="12" borderId="0" xfId="62" applyFont="1" applyFill="1"/>
    <xf numFmtId="3" fontId="86" fillId="12" borderId="0" xfId="62" applyFont="1" applyFill="1" applyAlignment="1">
      <alignment horizontal="right"/>
    </xf>
    <xf numFmtId="0" fontId="87" fillId="12" borderId="0" xfId="62" applyNumberFormat="1" applyFont="1" applyFill="1" applyAlignment="1">
      <alignment horizontal="right"/>
    </xf>
    <xf numFmtId="186" fontId="87" fillId="12" borderId="0" xfId="62" applyNumberFormat="1" applyFont="1" applyFill="1" applyBorder="1" applyAlignment="1">
      <alignment horizontal="right"/>
    </xf>
    <xf numFmtId="0" fontId="87" fillId="0" borderId="0" xfId="62" applyNumberFormat="1" applyFont="1" applyFill="1"/>
    <xf numFmtId="9" fontId="86" fillId="12" borderId="0" xfId="89" applyFont="1" applyFill="1" applyBorder="1" applyAlignment="1">
      <alignment horizontal="center"/>
    </xf>
    <xf numFmtId="9" fontId="87" fillId="12" borderId="0" xfId="89" applyFont="1" applyFill="1" applyBorder="1" applyAlignment="1">
      <alignment horizontal="center"/>
    </xf>
    <xf numFmtId="0" fontId="87" fillId="12" borderId="0" xfId="62" applyNumberFormat="1" applyFont="1" applyFill="1" applyBorder="1" applyAlignment="1">
      <alignment horizontal="right"/>
    </xf>
    <xf numFmtId="183" fontId="87" fillId="12" borderId="0" xfId="62" applyNumberFormat="1" applyFont="1" applyFill="1"/>
    <xf numFmtId="9" fontId="86" fillId="12" borderId="22" xfId="89" applyFont="1" applyFill="1" applyBorder="1" applyAlignment="1">
      <alignment horizontal="center" vertical="center"/>
    </xf>
    <xf numFmtId="183" fontId="86" fillId="12" borderId="22" xfId="62" applyNumberFormat="1" applyFont="1" applyFill="1" applyBorder="1" applyAlignment="1">
      <alignment horizontal="right" vertical="center"/>
    </xf>
    <xf numFmtId="3" fontId="85" fillId="12" borderId="22" xfId="62" applyFont="1" applyFill="1" applyBorder="1" applyAlignment="1">
      <alignment vertical="center"/>
    </xf>
    <xf numFmtId="9" fontId="86" fillId="12" borderId="23" xfId="89" applyFont="1" applyFill="1" applyBorder="1" applyAlignment="1">
      <alignment horizontal="center" vertical="center"/>
    </xf>
    <xf numFmtId="0" fontId="107" fillId="12" borderId="22" xfId="62" applyNumberFormat="1" applyFont="1" applyFill="1" applyBorder="1" applyAlignment="1">
      <alignment vertical="center"/>
    </xf>
    <xf numFmtId="186" fontId="87" fillId="12" borderId="22" xfId="62" applyNumberFormat="1" applyFont="1" applyFill="1" applyBorder="1" applyAlignment="1">
      <alignment horizontal="right" vertical="center"/>
    </xf>
    <xf numFmtId="0" fontId="87" fillId="12" borderId="22" xfId="62" applyNumberFormat="1" applyFont="1" applyFill="1" applyBorder="1" applyAlignment="1">
      <alignment vertical="center"/>
    </xf>
    <xf numFmtId="186" fontId="87" fillId="12" borderId="22" xfId="37" applyNumberFormat="1" applyFont="1" applyFill="1" applyBorder="1" applyAlignment="1">
      <alignment horizontal="right" vertical="center"/>
    </xf>
    <xf numFmtId="0" fontId="107" fillId="12" borderId="23" xfId="62" applyNumberFormat="1" applyFont="1" applyFill="1" applyBorder="1" applyAlignment="1">
      <alignment vertical="center"/>
    </xf>
    <xf numFmtId="186" fontId="87" fillId="12" borderId="23" xfId="62" applyNumberFormat="1" applyFont="1" applyFill="1" applyBorder="1" applyAlignment="1">
      <alignment horizontal="right" vertical="center"/>
    </xf>
    <xf numFmtId="9" fontId="86" fillId="12" borderId="23" xfId="93" applyFont="1" applyFill="1" applyBorder="1" applyAlignment="1">
      <alignment horizontal="center" vertical="center"/>
    </xf>
    <xf numFmtId="1" fontId="84" fillId="14" borderId="14" xfId="62" applyNumberFormat="1" applyFont="1" applyFill="1" applyBorder="1" applyAlignment="1">
      <alignment horizontal="left" vertical="center"/>
    </xf>
    <xf numFmtId="9" fontId="109" fillId="12" borderId="22" xfId="89" applyFont="1" applyFill="1" applyBorder="1" applyAlignment="1">
      <alignment horizontal="center" vertical="center"/>
    </xf>
    <xf numFmtId="0" fontId="107" fillId="12" borderId="0" xfId="62" applyNumberFormat="1" applyFont="1" applyFill="1" applyBorder="1"/>
    <xf numFmtId="183" fontId="86" fillId="12" borderId="22" xfId="44" applyNumberFormat="1" applyFont="1" applyFill="1" applyBorder="1" applyAlignment="1">
      <alignment horizontal="right" vertical="center"/>
    </xf>
    <xf numFmtId="177" fontId="87" fillId="12" borderId="22" xfId="52" applyNumberFormat="1" applyFont="1" applyFill="1" applyBorder="1" applyAlignment="1">
      <alignment horizontal="right" vertical="center"/>
    </xf>
    <xf numFmtId="183" fontId="87" fillId="12" borderId="22" xfId="52" applyNumberFormat="1" applyFont="1" applyFill="1" applyBorder="1" applyAlignment="1">
      <alignment horizontal="right" vertical="center"/>
    </xf>
    <xf numFmtId="183" fontId="87" fillId="12" borderId="22" xfId="52" applyNumberFormat="1" applyFont="1" applyFill="1" applyBorder="1" applyAlignment="1">
      <alignment vertical="center"/>
    </xf>
    <xf numFmtId="177" fontId="87" fillId="12" borderId="22" xfId="52" applyNumberFormat="1" applyFont="1" applyFill="1" applyBorder="1" applyAlignment="1">
      <alignment vertical="center"/>
    </xf>
    <xf numFmtId="0" fontId="87" fillId="12" borderId="22" xfId="52" applyNumberFormat="1" applyFont="1" applyFill="1" applyBorder="1" applyAlignment="1">
      <alignment horizontal="right" vertical="center"/>
    </xf>
    <xf numFmtId="183" fontId="86" fillId="12" borderId="23" xfId="44" applyNumberFormat="1" applyFont="1" applyFill="1" applyBorder="1" applyAlignment="1">
      <alignment horizontal="right" vertical="center"/>
    </xf>
    <xf numFmtId="9" fontId="85" fillId="14" borderId="14" xfId="89" applyFont="1" applyFill="1" applyBorder="1" applyAlignment="1">
      <alignment horizontal="center" vertical="center"/>
    </xf>
    <xf numFmtId="0" fontId="107" fillId="12" borderId="22" xfId="52" applyNumberFormat="1" applyFont="1" applyFill="1" applyBorder="1" applyAlignment="1">
      <alignment vertical="center"/>
    </xf>
    <xf numFmtId="183" fontId="87" fillId="12" borderId="22" xfId="62" applyNumberFormat="1" applyFont="1" applyFill="1" applyBorder="1" applyAlignment="1">
      <alignment vertical="center"/>
    </xf>
    <xf numFmtId="9" fontId="87" fillId="12" borderId="22" xfId="89" applyFont="1" applyFill="1" applyBorder="1" applyAlignment="1">
      <alignment horizontal="center" vertical="center"/>
    </xf>
    <xf numFmtId="3" fontId="86" fillId="0" borderId="22" xfId="96" applyFont="1" applyFill="1" applyBorder="1" applyAlignment="1">
      <alignment horizontal="left" vertical="center"/>
    </xf>
    <xf numFmtId="3" fontId="82" fillId="13" borderId="0" xfId="96" applyFont="1" applyFill="1" applyBorder="1" applyAlignment="1">
      <alignment horizontal="left" vertical="center"/>
    </xf>
    <xf numFmtId="0" fontId="46" fillId="13" borderId="0" xfId="48" applyFont="1" applyFill="1" applyAlignment="1" applyProtection="1"/>
    <xf numFmtId="0" fontId="102" fillId="13" borderId="0" xfId="0" applyFont="1" applyFill="1" applyAlignment="1">
      <alignment horizontal="left" vertical="center" readingOrder="1"/>
    </xf>
    <xf numFmtId="3" fontId="17" fillId="13" borderId="0" xfId="52" applyFont="1" applyFill="1"/>
    <xf numFmtId="3" fontId="18" fillId="13" borderId="0" xfId="52" applyFont="1" applyFill="1" applyAlignment="1">
      <alignment horizontal="right"/>
    </xf>
    <xf numFmtId="3" fontId="17" fillId="13" borderId="0" xfId="52" applyFont="1" applyFill="1" applyAlignment="1">
      <alignment horizontal="right"/>
    </xf>
    <xf numFmtId="0" fontId="12" fillId="13" borderId="0" xfId="52" applyNumberFormat="1" applyFont="1" applyFill="1" applyAlignment="1">
      <alignment horizontal="center"/>
    </xf>
    <xf numFmtId="0" fontId="17" fillId="31" borderId="0" xfId="80" applyFont="1" applyFill="1"/>
    <xf numFmtId="0" fontId="12" fillId="31" borderId="0" xfId="52" applyNumberFormat="1" applyFont="1" applyFill="1"/>
    <xf numFmtId="3" fontId="17" fillId="12" borderId="22" xfId="52" applyFont="1" applyFill="1" applyBorder="1" applyAlignment="1">
      <alignment vertical="center"/>
    </xf>
    <xf numFmtId="0" fontId="12" fillId="12" borderId="22" xfId="52" applyNumberFormat="1" applyFont="1" applyFill="1" applyBorder="1" applyAlignment="1">
      <alignment horizontal="right" vertical="center"/>
    </xf>
    <xf numFmtId="183" fontId="17" fillId="12" borderId="22" xfId="52" applyNumberFormat="1" applyFont="1" applyFill="1" applyBorder="1" applyAlignment="1">
      <alignment horizontal="right" vertical="center"/>
    </xf>
    <xf numFmtId="9" fontId="17" fillId="12" borderId="22" xfId="90" applyFont="1" applyFill="1" applyBorder="1" applyAlignment="1">
      <alignment horizontal="center" vertical="center"/>
    </xf>
    <xf numFmtId="3" fontId="18" fillId="12" borderId="22" xfId="52" applyFont="1" applyFill="1" applyBorder="1" applyAlignment="1">
      <alignment vertical="center"/>
    </xf>
    <xf numFmtId="3" fontId="17" fillId="12" borderId="23" xfId="52" applyFont="1" applyFill="1" applyBorder="1" applyAlignment="1">
      <alignment vertical="center"/>
    </xf>
    <xf numFmtId="0" fontId="12" fillId="12" borderId="23" xfId="52" applyNumberFormat="1" applyFont="1" applyFill="1" applyBorder="1" applyAlignment="1">
      <alignment horizontal="right" vertical="center"/>
    </xf>
    <xf numFmtId="183" fontId="17" fillId="12" borderId="23" xfId="52" applyNumberFormat="1" applyFont="1" applyFill="1" applyBorder="1" applyAlignment="1">
      <alignment horizontal="right" vertical="center"/>
    </xf>
    <xf numFmtId="9" fontId="17" fillId="12" borderId="23" xfId="90" applyFont="1" applyFill="1" applyBorder="1" applyAlignment="1">
      <alignment horizontal="center" vertical="center"/>
    </xf>
    <xf numFmtId="3" fontId="18" fillId="14" borderId="14" xfId="62" applyFont="1" applyFill="1" applyBorder="1" applyAlignment="1">
      <alignment vertical="center"/>
    </xf>
    <xf numFmtId="1" fontId="47" fillId="14" borderId="14" xfId="52" applyNumberFormat="1" applyFont="1" applyFill="1" applyBorder="1" applyAlignment="1">
      <alignment horizontal="right" vertical="center"/>
    </xf>
    <xf numFmtId="0" fontId="18" fillId="14" borderId="14" xfId="81" applyFont="1" applyFill="1" applyBorder="1" applyAlignment="1">
      <alignment horizontal="center" vertical="center"/>
    </xf>
    <xf numFmtId="3" fontId="48" fillId="12" borderId="0" xfId="96" applyFont="1" applyFill="1"/>
    <xf numFmtId="3" fontId="82" fillId="12" borderId="0" xfId="96" applyFont="1" applyFill="1" applyBorder="1" applyAlignment="1">
      <alignment horizontal="left"/>
    </xf>
    <xf numFmtId="186" fontId="82" fillId="12" borderId="0" xfId="52" applyNumberFormat="1" applyFont="1" applyFill="1" applyBorder="1" applyAlignment="1">
      <alignment horizontal="right"/>
    </xf>
    <xf numFmtId="0" fontId="81" fillId="12" borderId="0" xfId="52" applyNumberFormat="1" applyFont="1" applyFill="1" applyBorder="1"/>
    <xf numFmtId="3" fontId="81" fillId="12" borderId="0" xfId="96" applyFont="1" applyFill="1" applyBorder="1" applyAlignment="1">
      <alignment horizontal="left"/>
    </xf>
    <xf numFmtId="9" fontId="82" fillId="12" borderId="0" xfId="90" applyFont="1" applyFill="1" applyBorder="1" applyAlignment="1">
      <alignment horizontal="center"/>
    </xf>
    <xf numFmtId="0" fontId="82" fillId="12" borderId="0" xfId="52" applyNumberFormat="1" applyFont="1" applyFill="1" applyBorder="1"/>
    <xf numFmtId="9" fontId="82" fillId="12" borderId="0" xfId="90" applyFont="1" applyFill="1" applyBorder="1" applyAlignment="1">
      <alignment horizontal="center" vertical="center"/>
    </xf>
    <xf numFmtId="1" fontId="81" fillId="13" borderId="0" xfId="52" applyNumberFormat="1" applyFont="1" applyFill="1" applyBorder="1" applyAlignment="1">
      <alignment horizontal="left" vertical="center"/>
    </xf>
    <xf numFmtId="0" fontId="82" fillId="12" borderId="0" xfId="52" applyNumberFormat="1" applyFont="1" applyFill="1" applyBorder="1" applyAlignment="1">
      <alignment vertical="center"/>
    </xf>
    <xf numFmtId="186" fontId="82" fillId="12" borderId="22" xfId="52" applyNumberFormat="1" applyFont="1" applyFill="1" applyBorder="1" applyAlignment="1">
      <alignment horizontal="right" vertical="center"/>
    </xf>
    <xf numFmtId="9" fontId="82" fillId="12" borderId="22" xfId="90" applyFont="1" applyFill="1" applyBorder="1" applyAlignment="1">
      <alignment horizontal="center" vertical="center"/>
    </xf>
    <xf numFmtId="0" fontId="81" fillId="12" borderId="23" xfId="52" applyNumberFormat="1" applyFont="1" applyFill="1" applyBorder="1" applyAlignment="1">
      <alignment vertical="center"/>
    </xf>
    <xf numFmtId="3" fontId="81" fillId="12" borderId="23" xfId="96" applyFont="1" applyFill="1" applyBorder="1" applyAlignment="1">
      <alignment horizontal="left" vertical="center"/>
    </xf>
    <xf numFmtId="186" fontId="82" fillId="12" borderId="23" xfId="52" applyNumberFormat="1" applyFont="1" applyFill="1" applyBorder="1" applyAlignment="1">
      <alignment horizontal="right" vertical="center"/>
    </xf>
    <xf numFmtId="9" fontId="82" fillId="12" borderId="23" xfId="90" applyFont="1" applyFill="1" applyBorder="1" applyAlignment="1">
      <alignment horizontal="center" vertical="center"/>
    </xf>
    <xf numFmtId="1" fontId="81" fillId="14" borderId="14" xfId="52" applyNumberFormat="1" applyFont="1" applyFill="1" applyBorder="1" applyAlignment="1">
      <alignment horizontal="left" vertical="center"/>
    </xf>
    <xf numFmtId="3" fontId="82" fillId="12" borderId="24" xfId="96" applyFont="1" applyFill="1" applyBorder="1" applyAlignment="1">
      <alignment horizontal="left" vertical="center"/>
    </xf>
    <xf numFmtId="186" fontId="82" fillId="12" borderId="24" xfId="52" applyNumberFormat="1" applyFont="1" applyFill="1" applyBorder="1" applyAlignment="1">
      <alignment horizontal="right" vertical="center"/>
    </xf>
    <xf numFmtId="9" fontId="82" fillId="12" borderId="24" xfId="90" applyFont="1" applyFill="1" applyBorder="1" applyAlignment="1">
      <alignment horizontal="center" vertical="center"/>
    </xf>
    <xf numFmtId="3" fontId="48" fillId="12" borderId="0" xfId="96" applyFont="1" applyFill="1" applyAlignment="1"/>
    <xf numFmtId="0" fontId="87" fillId="12" borderId="0" xfId="52" applyNumberFormat="1" applyFont="1" applyFill="1"/>
    <xf numFmtId="0" fontId="87" fillId="12" borderId="0" xfId="52" applyNumberFormat="1" applyFont="1" applyFill="1" applyAlignment="1">
      <alignment horizontal="right"/>
    </xf>
    <xf numFmtId="0" fontId="87" fillId="12" borderId="0" xfId="52" applyNumberFormat="1" applyFont="1" applyFill="1" applyAlignment="1">
      <alignment horizontal="center"/>
    </xf>
    <xf numFmtId="183" fontId="82" fillId="12" borderId="0" xfId="41" applyNumberFormat="1" applyFont="1" applyFill="1" applyBorder="1" applyAlignment="1">
      <alignment horizontal="right" vertical="center"/>
    </xf>
    <xf numFmtId="183" fontId="82" fillId="12" borderId="22" xfId="41" applyNumberFormat="1" applyFont="1" applyFill="1" applyBorder="1" applyAlignment="1">
      <alignment horizontal="right" vertical="center"/>
    </xf>
    <xf numFmtId="183" fontId="82" fillId="12" borderId="23" xfId="41" applyNumberFormat="1" applyFont="1" applyFill="1" applyBorder="1" applyAlignment="1">
      <alignment horizontal="right" vertical="center"/>
    </xf>
    <xf numFmtId="183" fontId="82" fillId="12" borderId="24" xfId="52" applyNumberFormat="1" applyFont="1" applyFill="1" applyBorder="1" applyAlignment="1">
      <alignment horizontal="right" vertical="center"/>
    </xf>
    <xf numFmtId="183" fontId="82" fillId="12" borderId="24" xfId="41" applyNumberFormat="1" applyFont="1" applyFill="1" applyBorder="1" applyAlignment="1">
      <alignment horizontal="right" vertical="center"/>
    </xf>
    <xf numFmtId="3" fontId="81" fillId="12" borderId="24" xfId="96" applyFont="1" applyFill="1" applyBorder="1" applyAlignment="1">
      <alignment horizontal="left"/>
    </xf>
    <xf numFmtId="0" fontId="12" fillId="13" borderId="0" xfId="62" applyNumberFormat="1" applyFont="1" applyFill="1" applyAlignment="1">
      <alignment horizontal="left"/>
    </xf>
    <xf numFmtId="0" fontId="12" fillId="13" borderId="0" xfId="52" applyNumberFormat="1" applyFont="1" applyFill="1" applyAlignment="1">
      <alignment horizontal="right"/>
    </xf>
    <xf numFmtId="0" fontId="92" fillId="13" borderId="0" xfId="62" applyNumberFormat="1" applyFont="1" applyFill="1" applyAlignment="1">
      <alignment horizontal="left"/>
    </xf>
    <xf numFmtId="3" fontId="48" fillId="13" borderId="0" xfId="96" applyFont="1" applyFill="1"/>
    <xf numFmtId="3" fontId="99" fillId="13" borderId="0" xfId="96" applyFont="1" applyFill="1" applyBorder="1" applyAlignment="1">
      <alignment horizontal="left"/>
    </xf>
    <xf numFmtId="0" fontId="99" fillId="13" borderId="0" xfId="52" applyNumberFormat="1" applyFont="1" applyFill="1"/>
    <xf numFmtId="0" fontId="99" fillId="13" borderId="0" xfId="52" applyNumberFormat="1" applyFont="1" applyFill="1" applyAlignment="1">
      <alignment horizontal="right"/>
    </xf>
    <xf numFmtId="0" fontId="99" fillId="13" borderId="0" xfId="52" applyNumberFormat="1" applyFont="1" applyFill="1" applyAlignment="1">
      <alignment horizontal="center"/>
    </xf>
    <xf numFmtId="183" fontId="99" fillId="13" borderId="0" xfId="41" applyNumberFormat="1" applyFont="1" applyFill="1" applyBorder="1" applyAlignment="1">
      <alignment horizontal="right"/>
    </xf>
    <xf numFmtId="3" fontId="98" fillId="13" borderId="0" xfId="96" applyFont="1" applyFill="1" applyBorder="1" applyAlignment="1">
      <alignment horizontal="left"/>
    </xf>
    <xf numFmtId="0" fontId="99" fillId="13" borderId="0" xfId="52" applyNumberFormat="1" applyFont="1" applyFill="1" applyBorder="1"/>
    <xf numFmtId="3" fontId="98" fillId="13" borderId="0" xfId="96" applyFont="1" applyFill="1" applyAlignment="1">
      <alignment horizontal="left"/>
    </xf>
    <xf numFmtId="176" fontId="82" fillId="12" borderId="22" xfId="52" applyNumberFormat="1" applyFont="1" applyFill="1" applyBorder="1" applyAlignment="1">
      <alignment horizontal="right" vertical="center"/>
    </xf>
    <xf numFmtId="176" fontId="82" fillId="12" borderId="23" xfId="52" applyNumberFormat="1" applyFont="1" applyFill="1" applyBorder="1" applyAlignment="1">
      <alignment horizontal="right" vertical="center"/>
    </xf>
    <xf numFmtId="176" fontId="82" fillId="12" borderId="24" xfId="52" applyNumberFormat="1" applyFont="1" applyFill="1" applyBorder="1" applyAlignment="1">
      <alignment horizontal="right" vertical="center"/>
    </xf>
    <xf numFmtId="3" fontId="99" fillId="13" borderId="0" xfId="96" applyFont="1" applyFill="1" applyBorder="1" applyAlignment="1">
      <alignment horizontal="left" vertical="center"/>
    </xf>
    <xf numFmtId="1" fontId="98" fillId="13" borderId="0" xfId="52" applyNumberFormat="1" applyFont="1" applyFill="1" applyBorder="1" applyAlignment="1">
      <alignment horizontal="left" vertical="center"/>
    </xf>
    <xf numFmtId="3" fontId="98" fillId="13" borderId="0" xfId="96" applyFont="1" applyFill="1" applyBorder="1" applyAlignment="1">
      <alignment horizontal="left" vertical="center"/>
    </xf>
    <xf numFmtId="3" fontId="98" fillId="13" borderId="22" xfId="96" applyFont="1" applyFill="1" applyBorder="1" applyAlignment="1">
      <alignment horizontal="left" vertical="center"/>
    </xf>
    <xf numFmtId="186" fontId="99" fillId="13" borderId="22" xfId="52" applyNumberFormat="1" applyFont="1" applyFill="1" applyBorder="1" applyAlignment="1">
      <alignment horizontal="right" vertical="center"/>
    </xf>
    <xf numFmtId="9" fontId="99" fillId="13" borderId="22" xfId="90" applyFont="1" applyFill="1" applyBorder="1" applyAlignment="1">
      <alignment horizontal="center" vertical="center"/>
    </xf>
    <xf numFmtId="3" fontId="99" fillId="13" borderId="22" xfId="96" applyFont="1" applyFill="1" applyBorder="1" applyAlignment="1">
      <alignment horizontal="left" vertical="center"/>
    </xf>
    <xf numFmtId="1" fontId="98" fillId="13" borderId="22" xfId="52" applyNumberFormat="1" applyFont="1" applyFill="1" applyBorder="1" applyAlignment="1">
      <alignment horizontal="left" vertical="center"/>
    </xf>
    <xf numFmtId="1" fontId="98" fillId="13" borderId="22" xfId="52" applyNumberFormat="1" applyFont="1" applyFill="1" applyBorder="1" applyAlignment="1">
      <alignment horizontal="right" vertical="center"/>
    </xf>
    <xf numFmtId="0" fontId="98" fillId="13" borderId="22" xfId="81" applyFont="1" applyFill="1" applyBorder="1" applyAlignment="1">
      <alignment horizontal="center" vertical="center"/>
    </xf>
    <xf numFmtId="3" fontId="98" fillId="13" borderId="23" xfId="96" applyFont="1" applyFill="1" applyBorder="1" applyAlignment="1">
      <alignment horizontal="left" vertical="center"/>
    </xf>
    <xf numFmtId="186" fontId="99" fillId="13" borderId="23" xfId="52" applyNumberFormat="1" applyFont="1" applyFill="1" applyBorder="1" applyAlignment="1">
      <alignment horizontal="right" vertical="center"/>
    </xf>
    <xf numFmtId="9" fontId="99" fillId="13" borderId="23" xfId="90" applyFont="1" applyFill="1" applyBorder="1" applyAlignment="1">
      <alignment horizontal="center" vertical="center"/>
    </xf>
    <xf numFmtId="0" fontId="99" fillId="13" borderId="0" xfId="52" applyNumberFormat="1" applyFont="1" applyFill="1" applyBorder="1" applyAlignment="1">
      <alignment vertical="top" wrapText="1"/>
    </xf>
    <xf numFmtId="3" fontId="98" fillId="13" borderId="0" xfId="96" applyFont="1" applyFill="1" applyBorder="1" applyAlignment="1">
      <alignment horizontal="left" vertical="top" wrapText="1"/>
    </xf>
    <xf numFmtId="3" fontId="99" fillId="13" borderId="0" xfId="96" applyFont="1" applyFill="1" applyBorder="1" applyAlignment="1">
      <alignment horizontal="left" vertical="top" wrapText="1"/>
    </xf>
    <xf numFmtId="3" fontId="98" fillId="13" borderId="24" xfId="96" applyFont="1" applyFill="1" applyBorder="1" applyAlignment="1">
      <alignment horizontal="left"/>
    </xf>
    <xf numFmtId="1" fontId="98" fillId="13" borderId="24" xfId="52" applyNumberFormat="1" applyFont="1" applyFill="1" applyBorder="1" applyAlignment="1">
      <alignment horizontal="left"/>
    </xf>
    <xf numFmtId="183" fontId="99" fillId="13" borderId="22" xfId="41" applyNumberFormat="1" applyFont="1" applyFill="1" applyBorder="1" applyAlignment="1">
      <alignment horizontal="right" vertical="center"/>
    </xf>
    <xf numFmtId="183" fontId="99" fillId="13" borderId="22" xfId="52" applyNumberFormat="1" applyFont="1" applyFill="1" applyBorder="1" applyAlignment="1">
      <alignment horizontal="right" vertical="center"/>
    </xf>
    <xf numFmtId="3" fontId="99" fillId="13" borderId="24" xfId="96" applyFont="1" applyFill="1" applyBorder="1" applyAlignment="1">
      <alignment horizontal="left" vertical="center"/>
    </xf>
    <xf numFmtId="186" fontId="99" fillId="13" borderId="24" xfId="52" applyNumberFormat="1" applyFont="1" applyFill="1" applyBorder="1" applyAlignment="1">
      <alignment horizontal="right" vertical="center"/>
    </xf>
    <xf numFmtId="9" fontId="99" fillId="13" borderId="24" xfId="90" applyFont="1" applyFill="1" applyBorder="1" applyAlignment="1">
      <alignment horizontal="center" vertical="center"/>
    </xf>
    <xf numFmtId="183" fontId="99" fillId="13" borderId="23" xfId="41" applyNumberFormat="1" applyFont="1" applyFill="1" applyBorder="1" applyAlignment="1">
      <alignment horizontal="right" vertical="center"/>
    </xf>
    <xf numFmtId="183" fontId="99" fillId="13" borderId="24" xfId="52" applyNumberFormat="1" applyFont="1" applyFill="1" applyBorder="1" applyAlignment="1">
      <alignment horizontal="right" vertical="center"/>
    </xf>
    <xf numFmtId="183" fontId="99" fillId="13" borderId="24" xfId="41" applyNumberFormat="1" applyFont="1" applyFill="1" applyBorder="1" applyAlignment="1">
      <alignment horizontal="right" vertical="center"/>
    </xf>
    <xf numFmtId="3" fontId="95" fillId="13" borderId="0" xfId="96" applyFont="1" applyFill="1" applyAlignment="1"/>
    <xf numFmtId="0" fontId="99" fillId="13" borderId="0" xfId="52" applyNumberFormat="1" applyFont="1" applyFill="1" applyBorder="1" applyAlignment="1">
      <alignment vertical="center"/>
    </xf>
    <xf numFmtId="176" fontId="99" fillId="13" borderId="22" xfId="52" applyNumberFormat="1" applyFont="1" applyFill="1" applyBorder="1" applyAlignment="1">
      <alignment horizontal="right" vertical="center"/>
    </xf>
    <xf numFmtId="3" fontId="98" fillId="13" borderId="24" xfId="96" applyFont="1" applyFill="1" applyBorder="1" applyAlignment="1">
      <alignment horizontal="left" vertical="center"/>
    </xf>
    <xf numFmtId="176" fontId="99" fillId="13" borderId="24" xfId="52" applyNumberFormat="1" applyFont="1" applyFill="1" applyBorder="1" applyAlignment="1">
      <alignment horizontal="right" vertical="center"/>
    </xf>
    <xf numFmtId="3" fontId="95" fillId="13" borderId="0" xfId="96" applyFont="1" applyFill="1" applyBorder="1" applyAlignment="1"/>
    <xf numFmtId="3" fontId="91" fillId="12" borderId="0" xfId="96" applyFont="1" applyFill="1"/>
    <xf numFmtId="3" fontId="91" fillId="12" borderId="0" xfId="96" applyFont="1" applyFill="1" applyBorder="1" applyAlignment="1"/>
    <xf numFmtId="0" fontId="82" fillId="12" borderId="0" xfId="52" applyNumberFormat="1" applyFont="1" applyFill="1"/>
    <xf numFmtId="0" fontId="90" fillId="12" borderId="0" xfId="48" applyFont="1" applyFill="1" applyAlignment="1" applyProtection="1"/>
    <xf numFmtId="3" fontId="81" fillId="12" borderId="0" xfId="52" applyFont="1" applyFill="1"/>
    <xf numFmtId="3" fontId="82" fillId="12" borderId="0" xfId="52" applyFont="1" applyFill="1"/>
    <xf numFmtId="3" fontId="82" fillId="12" borderId="0" xfId="52" applyFont="1" applyFill="1" applyAlignment="1">
      <alignment horizontal="right"/>
    </xf>
    <xf numFmtId="3" fontId="81" fillId="12" borderId="0" xfId="52" applyFont="1" applyFill="1" applyAlignment="1">
      <alignment horizontal="right"/>
    </xf>
    <xf numFmtId="0" fontId="82" fillId="12" borderId="0" xfId="52" applyNumberFormat="1" applyFont="1" applyFill="1" applyAlignment="1">
      <alignment horizontal="center"/>
    </xf>
    <xf numFmtId="0" fontId="82" fillId="12" borderId="0" xfId="52" applyNumberFormat="1" applyFont="1" applyFill="1" applyAlignment="1">
      <alignment horizontal="right"/>
    </xf>
    <xf numFmtId="186" fontId="82" fillId="12" borderId="0" xfId="52" applyNumberFormat="1" applyFont="1" applyFill="1"/>
    <xf numFmtId="3" fontId="82" fillId="12" borderId="0" xfId="52" applyNumberFormat="1" applyFont="1" applyFill="1" applyAlignment="1">
      <alignment horizontal="center"/>
    </xf>
    <xf numFmtId="0" fontId="82" fillId="13" borderId="0" xfId="52" applyNumberFormat="1" applyFont="1" applyFill="1"/>
    <xf numFmtId="186" fontId="82" fillId="12" borderId="0" xfId="52" applyNumberFormat="1" applyFont="1" applyFill="1" applyAlignment="1">
      <alignment horizontal="center"/>
    </xf>
    <xf numFmtId="182" fontId="82" fillId="12" borderId="0" xfId="52" applyNumberFormat="1" applyFont="1" applyFill="1"/>
    <xf numFmtId="0" fontId="82" fillId="12" borderId="0" xfId="52" applyNumberFormat="1" applyFont="1" applyFill="1" applyBorder="1" applyAlignment="1">
      <alignment horizontal="center"/>
    </xf>
    <xf numFmtId="3" fontId="111" fillId="31" borderId="0" xfId="47" applyNumberFormat="1" applyFont="1" applyFill="1" applyAlignment="1">
      <alignment horizontal="left" vertical="center"/>
      <protection locked="0"/>
    </xf>
    <xf numFmtId="3" fontId="112" fillId="31" borderId="0" xfId="47" applyNumberFormat="1" applyFont="1" applyFill="1" applyAlignment="1">
      <alignment horizontal="left" vertical="center"/>
      <protection locked="0"/>
    </xf>
    <xf numFmtId="3" fontId="81" fillId="31" borderId="0" xfId="47" applyNumberFormat="1" applyFont="1" applyFill="1" applyAlignment="1">
      <alignment horizontal="left" vertical="center"/>
      <protection locked="0"/>
    </xf>
    <xf numFmtId="0" fontId="82" fillId="31" borderId="0" xfId="80" applyFont="1" applyFill="1" applyAlignment="1">
      <alignment vertical="center"/>
    </xf>
    <xf numFmtId="0" fontId="82" fillId="31" borderId="0" xfId="52" applyNumberFormat="1" applyFont="1" applyFill="1" applyAlignment="1">
      <alignment vertical="center"/>
    </xf>
    <xf numFmtId="9" fontId="82" fillId="13" borderId="0" xfId="90" applyFont="1" applyFill="1" applyBorder="1" applyAlignment="1">
      <alignment horizontal="center" vertical="center"/>
    </xf>
    <xf numFmtId="3" fontId="82" fillId="13" borderId="22" xfId="52" applyFont="1" applyFill="1" applyBorder="1" applyAlignment="1">
      <alignment vertical="center"/>
    </xf>
    <xf numFmtId="3" fontId="82" fillId="13" borderId="22" xfId="52" applyFont="1" applyFill="1" applyBorder="1" applyAlignment="1">
      <alignment horizontal="right" vertical="center"/>
    </xf>
    <xf numFmtId="183" fontId="82" fillId="13" borderId="22" xfId="52" applyNumberFormat="1" applyFont="1" applyFill="1" applyBorder="1" applyAlignment="1">
      <alignment horizontal="right" vertical="center"/>
    </xf>
    <xf numFmtId="9" fontId="82" fillId="13" borderId="22" xfId="90" applyFont="1" applyFill="1" applyBorder="1" applyAlignment="1">
      <alignment horizontal="center" vertical="center"/>
    </xf>
    <xf numFmtId="3" fontId="81" fillId="13" borderId="22" xfId="52" applyFont="1" applyFill="1" applyBorder="1" applyAlignment="1">
      <alignment vertical="center"/>
    </xf>
    <xf numFmtId="3" fontId="82" fillId="13" borderId="23" xfId="52" applyFont="1" applyFill="1" applyBorder="1" applyAlignment="1">
      <alignment vertical="center"/>
    </xf>
    <xf numFmtId="3" fontId="82" fillId="13" borderId="23" xfId="52" applyFont="1" applyFill="1" applyBorder="1" applyAlignment="1">
      <alignment horizontal="right" vertical="center"/>
    </xf>
    <xf numFmtId="183" fontId="82" fillId="13" borderId="23" xfId="52" applyNumberFormat="1" applyFont="1" applyFill="1" applyBorder="1" applyAlignment="1">
      <alignment horizontal="right" vertical="center"/>
    </xf>
    <xf numFmtId="9" fontId="82" fillId="13" borderId="23" xfId="90" applyFont="1" applyFill="1" applyBorder="1" applyAlignment="1">
      <alignment horizontal="center" vertical="center"/>
    </xf>
    <xf numFmtId="3" fontId="82" fillId="14" borderId="14" xfId="52" applyFont="1" applyFill="1" applyBorder="1" applyAlignment="1">
      <alignment horizontal="right" vertical="center"/>
    </xf>
    <xf numFmtId="0" fontId="82" fillId="14" borderId="0" xfId="52" applyNumberFormat="1" applyFont="1" applyFill="1" applyBorder="1"/>
    <xf numFmtId="0" fontId="82" fillId="12" borderId="0" xfId="52" applyNumberFormat="1" applyFont="1" applyFill="1" applyBorder="1" applyAlignment="1">
      <alignment horizontal="right"/>
    </xf>
    <xf numFmtId="9" fontId="71" fillId="12" borderId="22" xfId="90" applyFont="1" applyFill="1" applyBorder="1" applyAlignment="1">
      <alignment horizontal="center" vertical="center"/>
    </xf>
    <xf numFmtId="0" fontId="82" fillId="12" borderId="0" xfId="52" applyNumberFormat="1" applyFont="1" applyFill="1" applyAlignment="1">
      <alignment horizontal="center" vertical="center"/>
    </xf>
    <xf numFmtId="0" fontId="82" fillId="12" borderId="0" xfId="52" applyNumberFormat="1" applyFont="1" applyFill="1" applyAlignment="1">
      <alignment vertical="center"/>
    </xf>
    <xf numFmtId="0" fontId="74" fillId="12" borderId="23" xfId="52" applyNumberFormat="1" applyFont="1" applyFill="1" applyBorder="1" applyAlignment="1">
      <alignment vertical="center"/>
    </xf>
    <xf numFmtId="0" fontId="82" fillId="12" borderId="0" xfId="52" applyNumberFormat="1" applyFont="1" applyFill="1" applyAlignment="1">
      <alignment vertical="top"/>
    </xf>
    <xf numFmtId="3" fontId="82" fillId="12" borderId="24" xfId="96" applyFont="1" applyFill="1" applyBorder="1" applyAlignment="1">
      <alignment horizontal="left" vertical="top"/>
    </xf>
    <xf numFmtId="0" fontId="82" fillId="12" borderId="0" xfId="52" applyNumberFormat="1" applyFont="1" applyFill="1" applyBorder="1" applyAlignment="1">
      <alignment vertical="top"/>
    </xf>
    <xf numFmtId="0" fontId="82" fillId="12" borderId="11" xfId="52" applyNumberFormat="1" applyFont="1" applyFill="1" applyBorder="1" applyAlignment="1">
      <alignment vertical="top"/>
    </xf>
    <xf numFmtId="0" fontId="82" fillId="12" borderId="24" xfId="52" applyNumberFormat="1" applyFont="1" applyFill="1" applyBorder="1" applyAlignment="1">
      <alignment vertical="center"/>
    </xf>
    <xf numFmtId="0" fontId="82" fillId="12" borderId="19" xfId="52" applyNumberFormat="1" applyFont="1" applyFill="1" applyBorder="1" applyAlignment="1">
      <alignment vertical="center"/>
    </xf>
    <xf numFmtId="186" fontId="82" fillId="12" borderId="0" xfId="52" applyNumberFormat="1" applyFont="1" applyFill="1" applyAlignment="1">
      <alignment vertical="center"/>
    </xf>
    <xf numFmtId="0" fontId="81" fillId="12" borderId="23" xfId="81" applyFont="1" applyFill="1" applyBorder="1" applyAlignment="1">
      <alignment vertical="center"/>
    </xf>
    <xf numFmtId="3" fontId="82" fillId="12" borderId="11" xfId="96" applyFont="1" applyFill="1" applyBorder="1" applyAlignment="1">
      <alignment horizontal="left" vertical="top"/>
    </xf>
    <xf numFmtId="9" fontId="82" fillId="12" borderId="23" xfId="92" applyFont="1" applyFill="1" applyBorder="1" applyAlignment="1">
      <alignment horizontal="center" vertical="center"/>
    </xf>
    <xf numFmtId="0" fontId="82" fillId="12" borderId="0" xfId="52" applyNumberFormat="1" applyFont="1" applyFill="1" applyAlignment="1">
      <alignment horizontal="right" vertical="center"/>
    </xf>
    <xf numFmtId="0" fontId="82" fillId="12" borderId="0" xfId="52" applyNumberFormat="1" applyFont="1" applyFill="1" applyBorder="1" applyAlignment="1">
      <alignment horizontal="right" vertical="center"/>
    </xf>
    <xf numFmtId="0" fontId="81" fillId="12" borderId="0" xfId="81" applyFont="1" applyFill="1" applyBorder="1" applyAlignment="1">
      <alignment vertical="center"/>
    </xf>
    <xf numFmtId="9" fontId="82" fillId="12" borderId="22" xfId="92" applyFont="1" applyFill="1" applyBorder="1" applyAlignment="1">
      <alignment horizontal="center" vertical="center"/>
    </xf>
    <xf numFmtId="183" fontId="82" fillId="12" borderId="22" xfId="43" applyNumberFormat="1" applyFont="1" applyFill="1" applyBorder="1" applyAlignment="1">
      <alignment horizontal="right" vertical="center"/>
    </xf>
    <xf numFmtId="183" fontId="82" fillId="12" borderId="24" xfId="43" applyNumberFormat="1" applyFont="1" applyFill="1" applyBorder="1" applyAlignment="1">
      <alignment horizontal="right" vertical="center"/>
    </xf>
    <xf numFmtId="9" fontId="82" fillId="12" borderId="24" xfId="92" applyFont="1" applyFill="1" applyBorder="1" applyAlignment="1">
      <alignment horizontal="center" vertical="center"/>
    </xf>
    <xf numFmtId="3" fontId="91" fillId="12" borderId="0" xfId="96" applyFont="1" applyFill="1" applyAlignment="1">
      <alignment vertical="center"/>
    </xf>
    <xf numFmtId="177" fontId="82" fillId="12" borderId="22" xfId="52" applyNumberFormat="1" applyFont="1" applyFill="1" applyBorder="1" applyAlignment="1">
      <alignment vertical="center"/>
    </xf>
    <xf numFmtId="179" fontId="82" fillId="12" borderId="22" xfId="52" applyNumberFormat="1" applyFont="1" applyFill="1" applyBorder="1" applyAlignment="1">
      <alignment vertical="center"/>
    </xf>
    <xf numFmtId="176" fontId="82" fillId="12" borderId="22" xfId="52" applyNumberFormat="1" applyFont="1" applyFill="1" applyBorder="1" applyAlignment="1">
      <alignment vertical="center"/>
    </xf>
    <xf numFmtId="1" fontId="81" fillId="13" borderId="22" xfId="52" applyNumberFormat="1" applyFont="1" applyFill="1" applyBorder="1" applyAlignment="1">
      <alignment horizontal="left" vertical="center"/>
    </xf>
    <xf numFmtId="1" fontId="81" fillId="13" borderId="22" xfId="52" applyNumberFormat="1" applyFont="1" applyFill="1" applyBorder="1" applyAlignment="1">
      <alignment horizontal="right" vertical="center"/>
    </xf>
    <xf numFmtId="0" fontId="81" fillId="13" borderId="22" xfId="81" applyFont="1" applyFill="1" applyBorder="1" applyAlignment="1">
      <alignment horizontal="center" vertical="center"/>
    </xf>
    <xf numFmtId="0" fontId="87" fillId="13" borderId="0" xfId="52" applyNumberFormat="1" applyFont="1" applyFill="1" applyAlignment="1">
      <alignment horizontal="center" vertical="center"/>
    </xf>
    <xf numFmtId="0" fontId="82" fillId="13" borderId="0" xfId="52" applyNumberFormat="1" applyFont="1" applyFill="1" applyAlignment="1">
      <alignment vertical="center"/>
    </xf>
    <xf numFmtId="0" fontId="82" fillId="13" borderId="0" xfId="52" applyNumberFormat="1" applyFont="1" applyFill="1" applyAlignment="1">
      <alignment horizontal="center" vertical="center"/>
    </xf>
    <xf numFmtId="0" fontId="89" fillId="13" borderId="0" xfId="48" applyFont="1" applyFill="1" applyAlignment="1" applyProtection="1">
      <alignment vertical="center"/>
    </xf>
    <xf numFmtId="0" fontId="87" fillId="13" borderId="0" xfId="62" applyNumberFormat="1" applyFont="1" applyFill="1" applyAlignment="1">
      <alignment vertical="center"/>
    </xf>
    <xf numFmtId="0" fontId="82" fillId="13" borderId="0" xfId="62" applyNumberFormat="1" applyFont="1" applyFill="1" applyAlignment="1">
      <alignment horizontal="left" vertical="center"/>
    </xf>
    <xf numFmtId="0" fontId="82" fillId="13" borderId="0" xfId="62" applyNumberFormat="1" applyFont="1" applyFill="1" applyAlignment="1">
      <alignment vertical="center"/>
    </xf>
    <xf numFmtId="0" fontId="82" fillId="13" borderId="0" xfId="52" applyNumberFormat="1" applyFont="1" applyFill="1" applyAlignment="1">
      <alignment horizontal="right" vertical="center"/>
    </xf>
    <xf numFmtId="0" fontId="87" fillId="13" borderId="0" xfId="52" applyNumberFormat="1" applyFont="1" applyFill="1" applyAlignment="1">
      <alignment vertical="center"/>
    </xf>
    <xf numFmtId="183" fontId="82" fillId="13" borderId="0" xfId="52" applyNumberFormat="1" applyFont="1" applyFill="1" applyAlignment="1">
      <alignment vertical="center"/>
    </xf>
    <xf numFmtId="0" fontId="82" fillId="13" borderId="0" xfId="52" applyNumberFormat="1" applyFont="1" applyFill="1" applyBorder="1" applyAlignment="1">
      <alignment vertical="center"/>
    </xf>
    <xf numFmtId="183" fontId="82" fillId="13" borderId="0" xfId="52" applyNumberFormat="1" applyFont="1" applyFill="1" applyAlignment="1">
      <alignment horizontal="right" vertical="center"/>
    </xf>
    <xf numFmtId="0" fontId="113" fillId="13" borderId="0" xfId="62" applyNumberFormat="1" applyFont="1" applyFill="1" applyAlignment="1">
      <alignment horizontal="left" vertical="center"/>
    </xf>
    <xf numFmtId="0" fontId="81" fillId="13" borderId="0" xfId="81" applyFont="1" applyFill="1" applyBorder="1" applyAlignment="1">
      <alignment vertical="center"/>
    </xf>
    <xf numFmtId="186" fontId="82" fillId="13" borderId="22" xfId="52" applyNumberFormat="1" applyFont="1" applyFill="1" applyBorder="1" applyAlignment="1">
      <alignment horizontal="right" vertical="center"/>
    </xf>
    <xf numFmtId="0" fontId="82" fillId="13" borderId="22" xfId="52" applyNumberFormat="1" applyFont="1" applyFill="1" applyBorder="1" applyAlignment="1">
      <alignment vertical="center"/>
    </xf>
    <xf numFmtId="0" fontId="81" fillId="13" borderId="22" xfId="81" applyFont="1" applyFill="1" applyBorder="1" applyAlignment="1">
      <alignment vertical="center"/>
    </xf>
    <xf numFmtId="9" fontId="82" fillId="13" borderId="22" xfId="92" applyFont="1" applyFill="1" applyBorder="1" applyAlignment="1">
      <alignment horizontal="center" vertical="center"/>
    </xf>
    <xf numFmtId="3" fontId="81" fillId="13" borderId="23" xfId="96" applyFont="1" applyFill="1" applyBorder="1" applyAlignment="1">
      <alignment horizontal="left" vertical="center"/>
    </xf>
    <xf numFmtId="186" fontId="82" fillId="13" borderId="23" xfId="52" applyNumberFormat="1" applyFont="1" applyFill="1" applyBorder="1" applyAlignment="1">
      <alignment horizontal="right" vertical="center"/>
    </xf>
    <xf numFmtId="0" fontId="74" fillId="13" borderId="23" xfId="52" applyNumberFormat="1" applyFont="1" applyFill="1" applyBorder="1" applyAlignment="1">
      <alignment vertical="center"/>
    </xf>
    <xf numFmtId="0" fontId="81" fillId="13" borderId="23" xfId="81" applyFont="1" applyFill="1" applyBorder="1" applyAlignment="1">
      <alignment vertical="center"/>
    </xf>
    <xf numFmtId="3" fontId="82" fillId="13" borderId="24" xfId="96" applyFont="1" applyFill="1" applyBorder="1" applyAlignment="1">
      <alignment horizontal="left" vertical="center"/>
    </xf>
    <xf numFmtId="186" fontId="82" fillId="13" borderId="24" xfId="52" applyNumberFormat="1" applyFont="1" applyFill="1" applyBorder="1" applyAlignment="1">
      <alignment horizontal="right" vertical="center"/>
    </xf>
    <xf numFmtId="9" fontId="82" fillId="13" borderId="24" xfId="90" applyFont="1" applyFill="1" applyBorder="1" applyAlignment="1">
      <alignment horizontal="center" vertical="center"/>
    </xf>
    <xf numFmtId="0" fontId="82" fillId="13" borderId="24" xfId="52" applyNumberFormat="1" applyFont="1" applyFill="1" applyBorder="1" applyAlignment="1">
      <alignment vertical="center"/>
    </xf>
    <xf numFmtId="0" fontId="82" fillId="13" borderId="23" xfId="52" applyNumberFormat="1" applyFont="1" applyFill="1" applyBorder="1" applyAlignment="1">
      <alignment vertical="center"/>
    </xf>
    <xf numFmtId="0" fontId="81" fillId="13" borderId="24" xfId="81" applyFont="1" applyFill="1" applyBorder="1" applyAlignment="1">
      <alignment vertical="center"/>
    </xf>
    <xf numFmtId="183" fontId="82" fillId="13" borderId="22" xfId="41" applyNumberFormat="1" applyFont="1" applyFill="1" applyBorder="1" applyAlignment="1">
      <alignment horizontal="right" vertical="center"/>
    </xf>
    <xf numFmtId="183" fontId="82" fillId="13" borderId="22" xfId="43" applyNumberFormat="1" applyFont="1" applyFill="1" applyBorder="1" applyAlignment="1">
      <alignment horizontal="right" vertical="center"/>
    </xf>
    <xf numFmtId="176" fontId="82" fillId="13" borderId="22" xfId="52" applyNumberFormat="1" applyFont="1" applyFill="1" applyBorder="1" applyAlignment="1">
      <alignment horizontal="right" vertical="center"/>
    </xf>
    <xf numFmtId="183" fontId="82" fillId="13" borderId="23" xfId="41" applyNumberFormat="1" applyFont="1" applyFill="1" applyBorder="1" applyAlignment="1">
      <alignment horizontal="right" vertical="center"/>
    </xf>
    <xf numFmtId="183" fontId="82" fillId="13" borderId="23" xfId="43" applyNumberFormat="1" applyFont="1" applyFill="1" applyBorder="1" applyAlignment="1">
      <alignment horizontal="right" vertical="center"/>
    </xf>
    <xf numFmtId="183" fontId="82" fillId="13" borderId="24" xfId="41" applyNumberFormat="1" applyFont="1" applyFill="1" applyBorder="1" applyAlignment="1">
      <alignment horizontal="right" vertical="center"/>
    </xf>
    <xf numFmtId="183" fontId="82" fillId="13" borderId="24" xfId="43" applyNumberFormat="1" applyFont="1" applyFill="1" applyBorder="1" applyAlignment="1">
      <alignment horizontal="right" vertical="center"/>
    </xf>
    <xf numFmtId="3" fontId="91" fillId="13" borderId="0" xfId="96" applyFont="1" applyFill="1" applyAlignment="1">
      <alignment vertical="center"/>
    </xf>
    <xf numFmtId="183" fontId="82" fillId="13" borderId="24" xfId="52" applyNumberFormat="1" applyFont="1" applyFill="1" applyBorder="1" applyAlignment="1">
      <alignment horizontal="right" vertical="center"/>
    </xf>
    <xf numFmtId="0" fontId="82" fillId="13" borderId="22" xfId="52" applyNumberFormat="1" applyFont="1" applyFill="1" applyBorder="1" applyAlignment="1">
      <alignment horizontal="right" vertical="center"/>
    </xf>
    <xf numFmtId="0" fontId="82" fillId="13" borderId="23" xfId="52" applyNumberFormat="1" applyFont="1" applyFill="1" applyBorder="1" applyAlignment="1">
      <alignment horizontal="right" vertical="center"/>
    </xf>
    <xf numFmtId="176" fontId="82" fillId="13" borderId="23" xfId="52" applyNumberFormat="1" applyFont="1" applyFill="1" applyBorder="1" applyAlignment="1">
      <alignment horizontal="right" vertical="center"/>
    </xf>
    <xf numFmtId="0" fontId="82" fillId="14" borderId="14" xfId="52" applyNumberFormat="1" applyFont="1" applyFill="1" applyBorder="1" applyAlignment="1">
      <alignment horizontal="right" vertical="center"/>
    </xf>
    <xf numFmtId="0" fontId="91" fillId="13" borderId="0" xfId="52" applyNumberFormat="1" applyFont="1" applyFill="1" applyAlignment="1">
      <alignment vertical="center"/>
    </xf>
    <xf numFmtId="0" fontId="93" fillId="13" borderId="0" xfId="52" applyNumberFormat="1" applyFont="1" applyFill="1" applyAlignment="1">
      <alignment vertical="center"/>
    </xf>
    <xf numFmtId="0" fontId="87" fillId="13" borderId="0" xfId="52" applyNumberFormat="1" applyFont="1" applyFill="1" applyAlignment="1">
      <alignment horizontal="center"/>
    </xf>
    <xf numFmtId="0" fontId="87" fillId="13" borderId="0" xfId="52" applyNumberFormat="1" applyFont="1" applyFill="1"/>
    <xf numFmtId="0" fontId="87" fillId="13" borderId="0" xfId="52" applyNumberFormat="1" applyFont="1" applyFill="1" applyAlignment="1">
      <alignment horizontal="right"/>
    </xf>
    <xf numFmtId="3" fontId="86" fillId="13" borderId="0" xfId="52" applyFont="1" applyFill="1" applyAlignment="1">
      <alignment vertical="center"/>
    </xf>
    <xf numFmtId="3" fontId="86" fillId="13" borderId="0" xfId="52" applyFont="1" applyFill="1" applyAlignment="1">
      <alignment horizontal="right" vertical="center"/>
    </xf>
    <xf numFmtId="3" fontId="86" fillId="13" borderId="0" xfId="52" applyFont="1" applyFill="1" applyBorder="1" applyAlignment="1">
      <alignment horizontal="right" vertical="center"/>
    </xf>
    <xf numFmtId="3" fontId="85" fillId="13" borderId="0" xfId="96" applyFont="1" applyFill="1" applyBorder="1" applyAlignment="1">
      <alignment vertical="center"/>
    </xf>
    <xf numFmtId="0" fontId="87" fillId="13" borderId="0" xfId="52" applyNumberFormat="1" applyFont="1" applyFill="1" applyAlignment="1">
      <alignment horizontal="right" vertical="center"/>
    </xf>
    <xf numFmtId="0" fontId="87" fillId="13" borderId="0" xfId="52" applyNumberFormat="1" applyFont="1" applyFill="1" applyBorder="1" applyAlignment="1">
      <alignment horizontal="right" vertical="center"/>
    </xf>
    <xf numFmtId="3" fontId="86" fillId="13" borderId="0" xfId="96" applyFont="1" applyFill="1" applyBorder="1" applyAlignment="1">
      <alignment horizontal="left" vertical="center"/>
    </xf>
    <xf numFmtId="186" fontId="87" fillId="13" borderId="0" xfId="52" applyNumberFormat="1" applyFont="1" applyFill="1" applyBorder="1" applyAlignment="1">
      <alignment horizontal="right" vertical="center"/>
    </xf>
    <xf numFmtId="9" fontId="86" fillId="13" borderId="0" xfId="90" applyFont="1" applyFill="1" applyBorder="1" applyAlignment="1">
      <alignment horizontal="center" vertical="center"/>
    </xf>
    <xf numFmtId="183" fontId="86" fillId="13" borderId="0" xfId="41" applyNumberFormat="1" applyFont="1" applyFill="1" applyBorder="1" applyAlignment="1">
      <alignment horizontal="right" vertical="center"/>
    </xf>
    <xf numFmtId="0" fontId="87" fillId="13" borderId="0" xfId="52" applyNumberFormat="1" applyFont="1" applyFill="1" applyBorder="1" applyAlignment="1">
      <alignment vertical="center"/>
    </xf>
    <xf numFmtId="3" fontId="85" fillId="13" borderId="0" xfId="96" applyFont="1" applyFill="1" applyAlignment="1">
      <alignment horizontal="left" vertical="center"/>
    </xf>
    <xf numFmtId="177" fontId="87" fillId="13" borderId="0" xfId="52" applyNumberFormat="1" applyFont="1" applyFill="1" applyBorder="1" applyAlignment="1">
      <alignment vertical="center"/>
    </xf>
    <xf numFmtId="0" fontId="87" fillId="13" borderId="0" xfId="62" applyNumberFormat="1" applyFont="1" applyFill="1" applyAlignment="1">
      <alignment horizontal="left" vertical="center"/>
    </xf>
    <xf numFmtId="183" fontId="87" fillId="13" borderId="0" xfId="52" applyNumberFormat="1" applyFont="1" applyFill="1" applyAlignment="1">
      <alignment vertical="center"/>
    </xf>
    <xf numFmtId="0" fontId="87" fillId="13" borderId="22" xfId="52" applyNumberFormat="1" applyFont="1" applyFill="1" applyBorder="1" applyAlignment="1">
      <alignment vertical="center"/>
    </xf>
    <xf numFmtId="3" fontId="86" fillId="13" borderId="22" xfId="52" applyFont="1" applyFill="1" applyBorder="1" applyAlignment="1">
      <alignment vertical="center"/>
    </xf>
    <xf numFmtId="183" fontId="86" fillId="13" borderId="22" xfId="52" applyNumberFormat="1" applyFont="1" applyFill="1" applyBorder="1" applyAlignment="1">
      <alignment horizontal="right" vertical="center"/>
    </xf>
    <xf numFmtId="9" fontId="86" fillId="13" borderId="22" xfId="90" applyFont="1" applyFill="1" applyBorder="1" applyAlignment="1">
      <alignment horizontal="center" vertical="center"/>
    </xf>
    <xf numFmtId="3" fontId="85" fillId="13" borderId="22" xfId="52" applyFont="1" applyFill="1" applyBorder="1" applyAlignment="1">
      <alignment vertical="center"/>
    </xf>
    <xf numFmtId="3" fontId="86" fillId="13" borderId="23" xfId="52" applyFont="1" applyFill="1" applyBorder="1" applyAlignment="1">
      <alignment vertical="center"/>
    </xf>
    <xf numFmtId="0" fontId="87" fillId="13" borderId="23" xfId="52" applyNumberFormat="1" applyFont="1" applyFill="1" applyBorder="1" applyAlignment="1">
      <alignment vertical="center"/>
    </xf>
    <xf numFmtId="183" fontId="86" fillId="13" borderId="23" xfId="52" applyNumberFormat="1" applyFont="1" applyFill="1" applyBorder="1" applyAlignment="1">
      <alignment horizontal="right" vertical="center"/>
    </xf>
    <xf numFmtId="9" fontId="86" fillId="13" borderId="23" xfId="90" applyFont="1" applyFill="1" applyBorder="1" applyAlignment="1">
      <alignment horizontal="center" vertical="center"/>
    </xf>
    <xf numFmtId="0" fontId="87" fillId="14" borderId="14" xfId="52" applyNumberFormat="1" applyFont="1" applyFill="1" applyBorder="1" applyAlignment="1">
      <alignment vertical="center"/>
    </xf>
    <xf numFmtId="3" fontId="48" fillId="13" borderId="0" xfId="96" applyFont="1" applyFill="1" applyBorder="1" applyAlignment="1">
      <alignment vertical="center"/>
    </xf>
    <xf numFmtId="3" fontId="94" fillId="13" borderId="0" xfId="96" applyFont="1" applyFill="1" applyBorder="1" applyAlignment="1">
      <alignment vertical="center"/>
    </xf>
    <xf numFmtId="3" fontId="48" fillId="13" borderId="0" xfId="96" applyFont="1" applyFill="1" applyAlignment="1">
      <alignment vertical="center"/>
    </xf>
    <xf numFmtId="186" fontId="87" fillId="13" borderId="22" xfId="52" applyNumberFormat="1" applyFont="1" applyFill="1" applyBorder="1" applyAlignment="1">
      <alignment horizontal="right" vertical="center"/>
    </xf>
    <xf numFmtId="3" fontId="86" fillId="13" borderId="22" xfId="96" applyFont="1" applyFill="1" applyBorder="1" applyAlignment="1">
      <alignment horizontal="left" vertical="center"/>
    </xf>
    <xf numFmtId="37" fontId="87" fillId="13" borderId="22" xfId="52" applyNumberFormat="1" applyFont="1" applyFill="1" applyBorder="1" applyAlignment="1">
      <alignment horizontal="right" vertical="center"/>
    </xf>
    <xf numFmtId="3" fontId="86" fillId="13" borderId="23" xfId="96" applyFont="1" applyFill="1" applyBorder="1" applyAlignment="1">
      <alignment horizontal="left" vertical="center"/>
    </xf>
    <xf numFmtId="3" fontId="85" fillId="13" borderId="23" xfId="96" applyFont="1" applyFill="1" applyBorder="1" applyAlignment="1">
      <alignment horizontal="left" vertical="center"/>
    </xf>
    <xf numFmtId="186" fontId="87" fillId="13" borderId="23" xfId="52" applyNumberFormat="1" applyFont="1" applyFill="1" applyBorder="1" applyAlignment="1">
      <alignment horizontal="right" vertical="center"/>
    </xf>
    <xf numFmtId="3" fontId="86" fillId="13" borderId="24" xfId="96" applyFont="1" applyFill="1" applyBorder="1" applyAlignment="1">
      <alignment horizontal="left" vertical="center"/>
    </xf>
    <xf numFmtId="186" fontId="87" fillId="13" borderId="24" xfId="52" applyNumberFormat="1" applyFont="1" applyFill="1" applyBorder="1" applyAlignment="1">
      <alignment horizontal="right" vertical="center"/>
    </xf>
    <xf numFmtId="9" fontId="86" fillId="13" borderId="24" xfId="90" applyFont="1" applyFill="1" applyBorder="1" applyAlignment="1">
      <alignment horizontal="center" vertical="center"/>
    </xf>
    <xf numFmtId="176" fontId="82" fillId="13" borderId="24" xfId="52" applyNumberFormat="1" applyFont="1" applyFill="1" applyBorder="1" applyAlignment="1">
      <alignment horizontal="right" vertical="center"/>
    </xf>
    <xf numFmtId="177" fontId="82" fillId="13" borderId="22" xfId="52" applyNumberFormat="1" applyFont="1" applyFill="1" applyBorder="1" applyAlignment="1">
      <alignment vertical="center"/>
    </xf>
    <xf numFmtId="0" fontId="110" fillId="13" borderId="0" xfId="62" applyNumberFormat="1" applyFont="1" applyFill="1" applyAlignment="1">
      <alignment horizontal="left" vertical="center"/>
    </xf>
    <xf numFmtId="3" fontId="99" fillId="13" borderId="23" xfId="96" applyFont="1" applyFill="1" applyBorder="1" applyAlignment="1">
      <alignment horizontal="left" vertical="center"/>
    </xf>
    <xf numFmtId="3" fontId="42" fillId="31" borderId="0" xfId="47" applyNumberFormat="1" applyFont="1" applyFill="1" applyAlignment="1">
      <alignment horizontal="left" vertical="center"/>
      <protection locked="0"/>
    </xf>
    <xf numFmtId="3" fontId="43" fillId="31" borderId="0" xfId="47" applyNumberFormat="1" applyFont="1" applyFill="1" applyAlignment="1">
      <alignment horizontal="left" vertical="center"/>
      <protection locked="0"/>
    </xf>
    <xf numFmtId="0" fontId="17" fillId="31" borderId="0" xfId="80" applyFont="1" applyFill="1" applyAlignment="1">
      <alignment vertical="center"/>
    </xf>
    <xf numFmtId="0" fontId="12" fillId="31" borderId="0" xfId="52" applyNumberFormat="1" applyFont="1" applyFill="1" applyAlignment="1">
      <alignment vertical="center"/>
    </xf>
    <xf numFmtId="3" fontId="99" fillId="12" borderId="0" xfId="52" applyFont="1" applyFill="1" applyBorder="1" applyAlignment="1">
      <alignment horizontal="right" vertical="center"/>
    </xf>
    <xf numFmtId="0" fontId="99" fillId="12" borderId="0" xfId="52" applyNumberFormat="1" applyFont="1" applyFill="1" applyBorder="1" applyAlignment="1">
      <alignment horizontal="right" vertical="center"/>
    </xf>
    <xf numFmtId="186" fontId="99" fillId="12" borderId="0" xfId="52" applyNumberFormat="1" applyFont="1" applyFill="1" applyBorder="1" applyAlignment="1">
      <alignment horizontal="right" vertical="center"/>
    </xf>
    <xf numFmtId="9" fontId="99" fillId="12" borderId="0" xfId="90" applyFont="1" applyFill="1" applyBorder="1" applyAlignment="1">
      <alignment horizontal="center" vertical="center"/>
    </xf>
    <xf numFmtId="3" fontId="99" fillId="13" borderId="22" xfId="62" applyFont="1" applyFill="1" applyBorder="1" applyAlignment="1">
      <alignment vertical="center"/>
    </xf>
    <xf numFmtId="3" fontId="99" fillId="13" borderId="22" xfId="62" applyFont="1" applyFill="1" applyBorder="1" applyAlignment="1">
      <alignment horizontal="right" vertical="center"/>
    </xf>
    <xf numFmtId="183" fontId="99" fillId="13" borderId="22" xfId="62" applyNumberFormat="1" applyFont="1" applyFill="1" applyBorder="1" applyAlignment="1">
      <alignment horizontal="right" vertical="center"/>
    </xf>
    <xf numFmtId="9" fontId="99" fillId="13" borderId="22" xfId="89" applyFont="1" applyFill="1" applyBorder="1" applyAlignment="1">
      <alignment horizontal="center" vertical="center"/>
    </xf>
    <xf numFmtId="3" fontId="98" fillId="13" borderId="22" xfId="62" applyFont="1" applyFill="1" applyBorder="1" applyAlignment="1">
      <alignment vertical="center"/>
    </xf>
    <xf numFmtId="3" fontId="99" fillId="13" borderId="23" xfId="62" applyFont="1" applyFill="1" applyBorder="1" applyAlignment="1">
      <alignment vertical="center"/>
    </xf>
    <xf numFmtId="3" fontId="99" fillId="13" borderId="23" xfId="62" applyFont="1" applyFill="1" applyBorder="1" applyAlignment="1">
      <alignment horizontal="right" vertical="center"/>
    </xf>
    <xf numFmtId="183" fontId="99" fillId="13" borderId="23" xfId="62" applyNumberFormat="1" applyFont="1" applyFill="1" applyBorder="1" applyAlignment="1">
      <alignment horizontal="right" vertical="center"/>
    </xf>
    <xf numFmtId="9" fontId="99" fillId="13" borderId="23" xfId="89" applyFont="1" applyFill="1" applyBorder="1" applyAlignment="1">
      <alignment horizontal="center" vertical="center"/>
    </xf>
    <xf numFmtId="3" fontId="99" fillId="14" borderId="14" xfId="62" applyFont="1" applyFill="1" applyBorder="1" applyAlignment="1">
      <alignment horizontal="right" vertical="center"/>
    </xf>
    <xf numFmtId="1" fontId="98" fillId="14" borderId="14" xfId="62" applyNumberFormat="1" applyFont="1" applyFill="1" applyBorder="1" applyAlignment="1">
      <alignment horizontal="right" vertical="center"/>
    </xf>
    <xf numFmtId="0" fontId="98" fillId="13" borderId="0" xfId="81" applyFont="1" applyFill="1" applyBorder="1" applyAlignment="1">
      <alignment vertical="center"/>
    </xf>
    <xf numFmtId="9" fontId="99" fillId="13" borderId="22" xfId="92" applyFont="1" applyFill="1" applyBorder="1" applyAlignment="1">
      <alignment horizontal="center" vertical="center"/>
    </xf>
    <xf numFmtId="0" fontId="99" fillId="13" borderId="22" xfId="52" applyNumberFormat="1" applyFont="1" applyFill="1" applyBorder="1" applyAlignment="1">
      <alignment vertical="center"/>
    </xf>
    <xf numFmtId="0" fontId="98" fillId="13" borderId="22" xfId="81" applyFont="1" applyFill="1" applyBorder="1" applyAlignment="1">
      <alignment vertical="center"/>
    </xf>
    <xf numFmtId="0" fontId="99" fillId="13" borderId="23" xfId="52" applyNumberFormat="1" applyFont="1" applyFill="1" applyBorder="1" applyAlignment="1">
      <alignment vertical="center"/>
    </xf>
    <xf numFmtId="183" fontId="99" fillId="13" borderId="22" xfId="43" applyNumberFormat="1" applyFont="1" applyFill="1" applyBorder="1" applyAlignment="1">
      <alignment horizontal="right" vertical="center"/>
    </xf>
    <xf numFmtId="0" fontId="48" fillId="13" borderId="0" xfId="52" applyNumberFormat="1" applyFont="1" applyFill="1" applyAlignment="1">
      <alignment vertical="center" wrapText="1"/>
    </xf>
    <xf numFmtId="0" fontId="113" fillId="12" borderId="0" xfId="0" applyFont="1" applyFill="1" applyBorder="1"/>
    <xf numFmtId="3" fontId="82" fillId="12" borderId="22" xfId="52" applyFont="1" applyFill="1" applyBorder="1" applyAlignment="1">
      <alignment horizontal="center" vertical="center"/>
    </xf>
    <xf numFmtId="3" fontId="81" fillId="12" borderId="23" xfId="52" applyFont="1" applyFill="1" applyBorder="1" applyAlignment="1">
      <alignment vertical="center"/>
    </xf>
    <xf numFmtId="0" fontId="115" fillId="31" borderId="0" xfId="80" applyFont="1" applyFill="1"/>
    <xf numFmtId="3" fontId="115" fillId="31" borderId="0" xfId="52" applyFont="1" applyFill="1"/>
    <xf numFmtId="3" fontId="115" fillId="31" borderId="0" xfId="52" applyFont="1" applyFill="1" applyAlignment="1">
      <alignment horizontal="right"/>
    </xf>
    <xf numFmtId="3" fontId="116" fillId="31" borderId="0" xfId="52" applyFont="1" applyFill="1" applyAlignment="1">
      <alignment horizontal="right"/>
    </xf>
    <xf numFmtId="0" fontId="92" fillId="31" borderId="0" xfId="52" applyNumberFormat="1" applyFont="1" applyFill="1" applyAlignment="1">
      <alignment horizontal="center"/>
    </xf>
    <xf numFmtId="0" fontId="92" fillId="31" borderId="0" xfId="52" applyNumberFormat="1" applyFont="1" applyFill="1"/>
    <xf numFmtId="0" fontId="92" fillId="31" borderId="0" xfId="52" applyNumberFormat="1" applyFont="1" applyFill="1" applyBorder="1"/>
    <xf numFmtId="0" fontId="113" fillId="31" borderId="0" xfId="0" applyFont="1" applyFill="1" applyBorder="1"/>
    <xf numFmtId="0" fontId="113" fillId="12" borderId="0" xfId="0" applyFont="1" applyFill="1"/>
    <xf numFmtId="0" fontId="113" fillId="12" borderId="13" xfId="0" applyFont="1" applyFill="1" applyBorder="1"/>
    <xf numFmtId="0" fontId="79" fillId="12" borderId="13" xfId="0" applyFont="1" applyFill="1" applyBorder="1"/>
    <xf numFmtId="0" fontId="113" fillId="12" borderId="0" xfId="0" applyFont="1" applyFill="1" applyBorder="1" applyAlignment="1">
      <alignment vertical="center"/>
    </xf>
    <xf numFmtId="176" fontId="80" fillId="12" borderId="22" xfId="0" applyNumberFormat="1" applyFont="1" applyFill="1" applyBorder="1" applyAlignment="1">
      <alignment vertical="center"/>
    </xf>
    <xf numFmtId="176" fontId="80" fillId="12" borderId="23" xfId="0" applyNumberFormat="1" applyFont="1" applyFill="1" applyBorder="1" applyAlignment="1">
      <alignment vertical="center"/>
    </xf>
    <xf numFmtId="3" fontId="82" fillId="12" borderId="22" xfId="52" applyFont="1" applyFill="1" applyBorder="1" applyAlignment="1">
      <alignment horizontal="left" vertical="center"/>
    </xf>
    <xf numFmtId="3" fontId="82" fillId="12" borderId="23" xfId="52" applyFont="1" applyFill="1" applyBorder="1" applyAlignment="1">
      <alignment horizontal="left" vertical="center"/>
    </xf>
    <xf numFmtId="1" fontId="81" fillId="14" borderId="19" xfId="52" applyNumberFormat="1" applyFont="1" applyFill="1" applyBorder="1" applyAlignment="1">
      <alignment horizontal="right" vertical="center"/>
    </xf>
    <xf numFmtId="3" fontId="82" fillId="12" borderId="22" xfId="52" applyFont="1" applyFill="1" applyBorder="1" applyAlignment="1">
      <alignment horizontal="right" vertical="center"/>
    </xf>
    <xf numFmtId="3" fontId="82" fillId="12" borderId="23" xfId="52" applyFont="1" applyFill="1" applyBorder="1" applyAlignment="1">
      <alignment horizontal="right" vertical="center"/>
    </xf>
    <xf numFmtId="3" fontId="82" fillId="12" borderId="22" xfId="62" applyFont="1" applyFill="1" applyBorder="1" applyAlignment="1">
      <alignment vertical="center"/>
    </xf>
    <xf numFmtId="3" fontId="82" fillId="12" borderId="22" xfId="62" applyFont="1" applyFill="1" applyBorder="1" applyAlignment="1">
      <alignment horizontal="right" vertical="center"/>
    </xf>
    <xf numFmtId="183" fontId="82" fillId="12" borderId="22" xfId="62" applyNumberFormat="1" applyFont="1" applyFill="1" applyBorder="1" applyAlignment="1">
      <alignment horizontal="right" vertical="center"/>
    </xf>
    <xf numFmtId="3" fontId="82" fillId="12" borderId="23" xfId="62" applyFont="1" applyFill="1" applyBorder="1" applyAlignment="1">
      <alignment vertical="center"/>
    </xf>
    <xf numFmtId="3" fontId="82" fillId="12" borderId="23" xfId="62" applyFont="1" applyFill="1" applyBorder="1" applyAlignment="1">
      <alignment horizontal="right" vertical="center"/>
    </xf>
    <xf numFmtId="183" fontId="82" fillId="12" borderId="23" xfId="62" applyNumberFormat="1" applyFont="1" applyFill="1" applyBorder="1" applyAlignment="1">
      <alignment horizontal="right" vertical="center"/>
    </xf>
    <xf numFmtId="3" fontId="82" fillId="14" borderId="14" xfId="62" applyFont="1" applyFill="1" applyBorder="1" applyAlignment="1">
      <alignment horizontal="right" vertical="center"/>
    </xf>
    <xf numFmtId="3" fontId="117" fillId="31" borderId="0" xfId="47" applyNumberFormat="1" applyFont="1" applyFill="1" applyAlignment="1">
      <alignment horizontal="left"/>
      <protection locked="0"/>
    </xf>
    <xf numFmtId="3" fontId="118" fillId="31" borderId="0" xfId="47" applyNumberFormat="1" applyFont="1" applyFill="1" applyAlignment="1">
      <alignment horizontal="left"/>
      <protection locked="0"/>
    </xf>
    <xf numFmtId="0" fontId="119" fillId="31" borderId="0" xfId="80" applyFont="1" applyFill="1"/>
    <xf numFmtId="0" fontId="110" fillId="31" borderId="0" xfId="52" applyNumberFormat="1" applyFont="1" applyFill="1"/>
    <xf numFmtId="0" fontId="120" fillId="12" borderId="0" xfId="48" applyFont="1" applyFill="1" applyAlignment="1" applyProtection="1"/>
    <xf numFmtId="3" fontId="121" fillId="12" borderId="0" xfId="52" applyFont="1" applyFill="1"/>
    <xf numFmtId="3" fontId="119" fillId="12" borderId="0" xfId="52" applyFont="1" applyFill="1"/>
    <xf numFmtId="3" fontId="121" fillId="12" borderId="0" xfId="52" applyFont="1" applyFill="1" applyAlignment="1">
      <alignment horizontal="right"/>
    </xf>
    <xf numFmtId="3" fontId="119" fillId="12" borderId="0" xfId="52" applyFont="1" applyFill="1" applyAlignment="1">
      <alignment horizontal="right"/>
    </xf>
    <xf numFmtId="0" fontId="110" fillId="12" borderId="0" xfId="52" applyNumberFormat="1" applyFont="1" applyFill="1" applyAlignment="1">
      <alignment horizontal="center"/>
    </xf>
    <xf numFmtId="0" fontId="110" fillId="12" borderId="0" xfId="52" applyNumberFormat="1" applyFont="1" applyFill="1"/>
    <xf numFmtId="0" fontId="122" fillId="0" borderId="0" xfId="0" applyFont="1" applyAlignment="1">
      <alignment horizontal="left" vertical="center" readingOrder="1"/>
    </xf>
    <xf numFmtId="9" fontId="119" fillId="12" borderId="0" xfId="90" applyFont="1" applyFill="1" applyAlignment="1">
      <alignment horizontal="right"/>
    </xf>
    <xf numFmtId="0" fontId="121" fillId="12" borderId="0" xfId="86" applyFont="1" applyFill="1" applyBorder="1"/>
    <xf numFmtId="3" fontId="119" fillId="12" borderId="0" xfId="96" applyFont="1" applyFill="1"/>
    <xf numFmtId="3" fontId="121" fillId="12" borderId="0" xfId="96" applyFont="1" applyFill="1" applyAlignment="1">
      <alignment horizontal="right"/>
    </xf>
    <xf numFmtId="3" fontId="119" fillId="12" borderId="0" xfId="96" applyFont="1" applyFill="1" applyAlignment="1">
      <alignment horizontal="right"/>
    </xf>
    <xf numFmtId="3" fontId="119" fillId="12" borderId="0" xfId="96" applyFont="1" applyFill="1" applyAlignment="1">
      <alignment horizontal="center"/>
    </xf>
    <xf numFmtId="3" fontId="119" fillId="12" borderId="0" xfId="96" applyFont="1" applyFill="1" applyBorder="1" applyAlignment="1">
      <alignment horizontal="left"/>
    </xf>
    <xf numFmtId="0" fontId="110" fillId="12" borderId="0" xfId="52" applyNumberFormat="1" applyFont="1" applyFill="1" applyAlignment="1">
      <alignment horizontal="right"/>
    </xf>
    <xf numFmtId="3" fontId="121" fillId="12" borderId="0" xfId="96" applyFont="1" applyFill="1" applyAlignment="1">
      <alignment vertical="center"/>
    </xf>
    <xf numFmtId="3" fontId="119" fillId="12" borderId="0" xfId="96" applyFont="1" applyFill="1" applyAlignment="1">
      <alignment vertical="center"/>
    </xf>
    <xf numFmtId="9" fontId="119" fillId="12" borderId="0" xfId="90" applyFont="1" applyFill="1" applyAlignment="1">
      <alignment horizontal="right" vertical="center"/>
    </xf>
    <xf numFmtId="3" fontId="119" fillId="12" borderId="0" xfId="96" applyFont="1" applyFill="1" applyAlignment="1">
      <alignment horizontal="center" vertical="center"/>
    </xf>
    <xf numFmtId="3" fontId="99" fillId="12" borderId="0" xfId="96" applyNumberFormat="1" applyFont="1" applyFill="1" applyBorder="1" applyAlignment="1">
      <alignment horizontal="right" vertical="center"/>
    </xf>
    <xf numFmtId="3" fontId="99" fillId="12" borderId="0" xfId="96" applyFont="1" applyFill="1" applyBorder="1" applyAlignment="1">
      <alignment vertical="center"/>
    </xf>
    <xf numFmtId="3" fontId="98" fillId="12" borderId="0" xfId="96" applyFont="1" applyFill="1" applyBorder="1" applyAlignment="1">
      <alignment horizontal="left" vertical="center"/>
    </xf>
    <xf numFmtId="3" fontId="98" fillId="12" borderId="0" xfId="96" applyFont="1" applyFill="1" applyBorder="1" applyAlignment="1">
      <alignment vertical="center"/>
    </xf>
    <xf numFmtId="3" fontId="99" fillId="12" borderId="0" xfId="96" applyFont="1" applyFill="1" applyBorder="1" applyAlignment="1">
      <alignment horizontal="right" vertical="center"/>
    </xf>
    <xf numFmtId="3" fontId="98" fillId="12" borderId="0" xfId="96" applyFont="1" applyFill="1" applyBorder="1" applyAlignment="1">
      <alignment horizontal="right" vertical="center"/>
    </xf>
    <xf numFmtId="3" fontId="99" fillId="12" borderId="0" xfId="96" applyFont="1" applyFill="1" applyBorder="1" applyAlignment="1">
      <alignment horizontal="center" vertical="center"/>
    </xf>
    <xf numFmtId="1" fontId="98" fillId="13" borderId="0" xfId="52" applyNumberFormat="1" applyFont="1" applyFill="1" applyBorder="1" applyAlignment="1">
      <alignment horizontal="right" vertical="center"/>
    </xf>
    <xf numFmtId="0" fontId="98" fillId="13" borderId="0" xfId="81" applyFont="1" applyFill="1" applyBorder="1" applyAlignment="1">
      <alignment horizontal="center" vertical="center"/>
    </xf>
    <xf numFmtId="3" fontId="99" fillId="12" borderId="22" xfId="52" applyFont="1" applyFill="1" applyBorder="1" applyAlignment="1">
      <alignment vertical="center"/>
    </xf>
    <xf numFmtId="3" fontId="99" fillId="12" borderId="22" xfId="52" applyNumberFormat="1" applyFont="1" applyFill="1" applyBorder="1" applyAlignment="1">
      <alignment vertical="center"/>
    </xf>
    <xf numFmtId="3" fontId="98" fillId="12" borderId="22" xfId="96" applyFont="1" applyFill="1" applyBorder="1" applyAlignment="1">
      <alignment horizontal="left" vertical="center"/>
    </xf>
    <xf numFmtId="3" fontId="99" fillId="12" borderId="22" xfId="52" applyFont="1" applyFill="1" applyBorder="1" applyAlignment="1">
      <alignment horizontal="center" vertical="center"/>
    </xf>
    <xf numFmtId="3" fontId="99" fillId="12" borderId="22" xfId="96" applyFont="1" applyFill="1" applyBorder="1" applyAlignment="1">
      <alignment vertical="center"/>
    </xf>
    <xf numFmtId="3" fontId="99" fillId="12" borderId="23" xfId="52" applyFont="1" applyFill="1" applyBorder="1" applyAlignment="1">
      <alignment vertical="center"/>
    </xf>
    <xf numFmtId="3" fontId="98" fillId="12" borderId="23" xfId="52" applyFont="1" applyFill="1" applyBorder="1" applyAlignment="1">
      <alignment vertical="center"/>
    </xf>
    <xf numFmtId="3" fontId="99" fillId="12" borderId="23" xfId="96" applyNumberFormat="1" applyFont="1" applyFill="1" applyBorder="1" applyAlignment="1">
      <alignment horizontal="right" vertical="center"/>
    </xf>
    <xf numFmtId="183" fontId="99" fillId="12" borderId="23" xfId="96" applyNumberFormat="1" applyFont="1" applyFill="1" applyBorder="1" applyAlignment="1">
      <alignment horizontal="right" vertical="center"/>
    </xf>
    <xf numFmtId="3" fontId="99" fillId="12" borderId="23" xfId="96" applyFont="1" applyFill="1" applyBorder="1" applyAlignment="1">
      <alignment vertical="center"/>
    </xf>
    <xf numFmtId="3" fontId="99" fillId="12" borderId="23" xfId="96" applyFont="1" applyFill="1" applyBorder="1" applyAlignment="1">
      <alignment horizontal="left" vertical="center"/>
    </xf>
    <xf numFmtId="0" fontId="120" fillId="13" borderId="0" xfId="48" applyFont="1" applyFill="1" applyAlignment="1" applyProtection="1"/>
    <xf numFmtId="0" fontId="110" fillId="13" borderId="0" xfId="62" applyNumberFormat="1" applyFont="1" applyFill="1"/>
    <xf numFmtId="0" fontId="110" fillId="13" borderId="0" xfId="62" applyNumberFormat="1" applyFont="1" applyFill="1" applyAlignment="1">
      <alignment horizontal="left"/>
    </xf>
    <xf numFmtId="0" fontId="110" fillId="13" borderId="0" xfId="52" applyNumberFormat="1" applyFont="1" applyFill="1"/>
    <xf numFmtId="3" fontId="119" fillId="13" borderId="0" xfId="96" applyFont="1" applyFill="1" applyBorder="1" applyAlignment="1">
      <alignment horizontal="left"/>
    </xf>
    <xf numFmtId="0" fontId="110" fillId="13" borderId="0" xfId="52" applyNumberFormat="1" applyFont="1" applyFill="1" applyAlignment="1">
      <alignment horizontal="center"/>
    </xf>
    <xf numFmtId="0" fontId="110" fillId="13" borderId="0" xfId="52" applyNumberFormat="1" applyFont="1" applyFill="1" applyAlignment="1">
      <alignment horizontal="right"/>
    </xf>
    <xf numFmtId="3" fontId="99" fillId="13" borderId="0" xfId="96" applyNumberFormat="1" applyFont="1" applyFill="1" applyBorder="1" applyAlignment="1">
      <alignment horizontal="right" vertical="center"/>
    </xf>
    <xf numFmtId="3" fontId="99" fillId="13" borderId="0" xfId="96" applyFont="1" applyFill="1" applyBorder="1" applyAlignment="1">
      <alignment vertical="center"/>
    </xf>
    <xf numFmtId="9" fontId="99" fillId="13" borderId="0" xfId="90" applyFont="1" applyFill="1" applyBorder="1" applyAlignment="1">
      <alignment horizontal="center" vertical="center"/>
    </xf>
    <xf numFmtId="3" fontId="98" fillId="13" borderId="0" xfId="96" applyFont="1" applyFill="1" applyBorder="1" applyAlignment="1">
      <alignment vertical="center"/>
    </xf>
    <xf numFmtId="3" fontId="98" fillId="13" borderId="0" xfId="96" applyFont="1" applyFill="1" applyAlignment="1">
      <alignment horizontal="right" vertical="center"/>
    </xf>
    <xf numFmtId="3" fontId="99" fillId="13" borderId="0" xfId="96" applyFont="1" applyFill="1" applyAlignment="1">
      <alignment horizontal="right" vertical="center"/>
    </xf>
    <xf numFmtId="3" fontId="99" fillId="13" borderId="0" xfId="96" applyFont="1" applyFill="1" applyBorder="1" applyAlignment="1">
      <alignment horizontal="right" vertical="center"/>
    </xf>
    <xf numFmtId="3" fontId="99" fillId="13" borderId="0" xfId="96" applyFont="1" applyFill="1" applyAlignment="1">
      <alignment horizontal="center" vertical="center"/>
    </xf>
    <xf numFmtId="183" fontId="99" fillId="13" borderId="0" xfId="41" applyNumberFormat="1" applyFont="1" applyFill="1" applyBorder="1" applyAlignment="1">
      <alignment horizontal="right" vertical="center"/>
    </xf>
    <xf numFmtId="3" fontId="98" fillId="13" borderId="0" xfId="96" applyFont="1" applyFill="1" applyBorder="1" applyAlignment="1">
      <alignment horizontal="right" vertical="center"/>
    </xf>
    <xf numFmtId="3" fontId="99" fillId="13" borderId="0" xfId="96" applyFont="1" applyFill="1" applyBorder="1" applyAlignment="1">
      <alignment horizontal="center" vertical="center"/>
    </xf>
    <xf numFmtId="3" fontId="99" fillId="13" borderId="22" xfId="52" applyFont="1" applyFill="1" applyBorder="1" applyAlignment="1">
      <alignment vertical="center"/>
    </xf>
    <xf numFmtId="3" fontId="99" fillId="13" borderId="22" xfId="96" applyNumberFormat="1" applyFont="1" applyFill="1" applyBorder="1" applyAlignment="1">
      <alignment horizontal="right" vertical="center"/>
    </xf>
    <xf numFmtId="3" fontId="99" fillId="13" borderId="22" xfId="52" applyFont="1" applyFill="1" applyBorder="1" applyAlignment="1">
      <alignment horizontal="center" vertical="center"/>
    </xf>
    <xf numFmtId="3" fontId="99" fillId="13" borderId="22" xfId="96" applyFont="1" applyFill="1" applyBorder="1" applyAlignment="1">
      <alignment vertical="center"/>
    </xf>
    <xf numFmtId="183" fontId="99" fillId="13" borderId="22" xfId="96" applyNumberFormat="1" applyFont="1" applyFill="1" applyBorder="1" applyAlignment="1">
      <alignment horizontal="right" vertical="center"/>
    </xf>
    <xf numFmtId="3" fontId="99" fillId="13" borderId="23" xfId="96" applyFont="1" applyFill="1" applyBorder="1" applyAlignment="1">
      <alignment vertical="center"/>
    </xf>
    <xf numFmtId="3" fontId="99" fillId="13" borderId="23" xfId="52" applyFont="1" applyFill="1" applyBorder="1" applyAlignment="1">
      <alignment vertical="center"/>
    </xf>
    <xf numFmtId="3" fontId="98" fillId="13" borderId="23" xfId="52" applyFont="1" applyFill="1" applyBorder="1" applyAlignment="1">
      <alignment vertical="center"/>
    </xf>
    <xf numFmtId="3" fontId="99" fillId="13" borderId="23" xfId="96" applyNumberFormat="1" applyFont="1" applyFill="1" applyBorder="1" applyAlignment="1">
      <alignment horizontal="right" vertical="center"/>
    </xf>
    <xf numFmtId="183" fontId="99" fillId="13" borderId="23" xfId="96" applyNumberFormat="1" applyFont="1" applyFill="1" applyBorder="1" applyAlignment="1">
      <alignment horizontal="right" vertical="center"/>
    </xf>
    <xf numFmtId="3" fontId="95" fillId="13" borderId="0" xfId="96" applyFont="1" applyFill="1" applyBorder="1" applyAlignment="1">
      <alignment vertical="center"/>
    </xf>
    <xf numFmtId="3" fontId="117" fillId="13" borderId="0" xfId="47" applyNumberFormat="1" applyFont="1" applyFill="1" applyAlignment="1">
      <alignment horizontal="left"/>
      <protection locked="0"/>
    </xf>
    <xf numFmtId="3" fontId="118" fillId="13" borderId="0" xfId="47" applyNumberFormat="1" applyFont="1" applyFill="1" applyAlignment="1">
      <alignment horizontal="left"/>
      <protection locked="0"/>
    </xf>
    <xf numFmtId="0" fontId="119" fillId="13" borderId="0" xfId="80" applyFont="1" applyFill="1"/>
    <xf numFmtId="3" fontId="119" fillId="13" borderId="0" xfId="52" applyFont="1" applyFill="1"/>
    <xf numFmtId="3" fontId="119" fillId="13" borderId="0" xfId="52" applyFont="1" applyFill="1" applyAlignment="1">
      <alignment horizontal="right"/>
    </xf>
    <xf numFmtId="3" fontId="123" fillId="13" borderId="0" xfId="52" applyFont="1" applyFill="1" applyAlignment="1">
      <alignment horizontal="right"/>
    </xf>
    <xf numFmtId="3" fontId="121" fillId="13" borderId="0" xfId="52" applyFont="1" applyFill="1" applyAlignment="1">
      <alignment horizontal="right"/>
    </xf>
    <xf numFmtId="0" fontId="124" fillId="13" borderId="0" xfId="0" applyFont="1" applyFill="1" applyAlignment="1">
      <alignment horizontal="left" vertical="center" readingOrder="1"/>
    </xf>
    <xf numFmtId="3" fontId="119" fillId="12" borderId="0" xfId="52" applyFont="1" applyFill="1" applyBorder="1" applyAlignment="1">
      <alignment horizontal="right"/>
    </xf>
    <xf numFmtId="0" fontId="110" fillId="12" borderId="0" xfId="52" applyNumberFormat="1" applyFont="1" applyFill="1" applyBorder="1" applyAlignment="1">
      <alignment horizontal="center"/>
    </xf>
    <xf numFmtId="0" fontId="125" fillId="12" borderId="0" xfId="52" applyNumberFormat="1" applyFont="1" applyFill="1"/>
    <xf numFmtId="0" fontId="100" fillId="13" borderId="0" xfId="48" applyFont="1" applyFill="1" applyAlignment="1" applyProtection="1">
      <alignment vertical="center"/>
    </xf>
    <xf numFmtId="0" fontId="98" fillId="13" borderId="0" xfId="86" applyFont="1" applyFill="1" applyBorder="1" applyAlignment="1">
      <alignment vertical="center"/>
    </xf>
    <xf numFmtId="3" fontId="99" fillId="13" borderId="0" xfId="96" applyFont="1" applyFill="1" applyAlignment="1">
      <alignment vertical="center"/>
    </xf>
    <xf numFmtId="0" fontId="99" fillId="13" borderId="0" xfId="52" applyNumberFormat="1" applyFont="1" applyFill="1" applyAlignment="1">
      <alignment horizontal="center" vertical="center"/>
    </xf>
    <xf numFmtId="0" fontId="99" fillId="13" borderId="0" xfId="52" applyNumberFormat="1" applyFont="1" applyFill="1" applyAlignment="1">
      <alignment vertical="center"/>
    </xf>
    <xf numFmtId="9" fontId="99" fillId="13" borderId="0" xfId="90" applyFont="1" applyFill="1" applyAlignment="1">
      <alignment horizontal="right" vertical="center"/>
    </xf>
    <xf numFmtId="186" fontId="99" fillId="13" borderId="0" xfId="90" applyNumberFormat="1" applyFont="1" applyFill="1" applyAlignment="1">
      <alignment horizontal="right" vertical="center"/>
    </xf>
    <xf numFmtId="186" fontId="99" fillId="13" borderId="0" xfId="52" applyNumberFormat="1" applyFont="1" applyFill="1" applyBorder="1" applyAlignment="1">
      <alignment horizontal="right" vertical="center"/>
    </xf>
    <xf numFmtId="186" fontId="99" fillId="13" borderId="0" xfId="52" applyNumberFormat="1" applyFont="1" applyFill="1" applyAlignment="1">
      <alignment vertical="center"/>
    </xf>
    <xf numFmtId="186" fontId="99" fillId="13" borderId="0" xfId="52" applyNumberFormat="1" applyFont="1" applyFill="1" applyAlignment="1">
      <alignment horizontal="center" vertical="center"/>
    </xf>
    <xf numFmtId="3" fontId="99" fillId="13" borderId="0" xfId="52" applyNumberFormat="1" applyFont="1" applyFill="1" applyAlignment="1">
      <alignment horizontal="center" vertical="center"/>
    </xf>
    <xf numFmtId="9" fontId="99" fillId="13" borderId="0" xfId="89" applyFont="1" applyFill="1" applyBorder="1" applyAlignment="1">
      <alignment horizontal="center" vertical="center"/>
    </xf>
    <xf numFmtId="9" fontId="99" fillId="13" borderId="0" xfId="90" applyFont="1" applyFill="1" applyBorder="1" applyAlignment="1">
      <alignment horizontal="right" vertical="center"/>
    </xf>
    <xf numFmtId="176" fontId="99" fillId="13" borderId="0" xfId="52" applyNumberFormat="1" applyFont="1" applyFill="1" applyAlignment="1">
      <alignment vertical="center"/>
    </xf>
    <xf numFmtId="183" fontId="99" fillId="13" borderId="0" xfId="52" applyNumberFormat="1" applyFont="1" applyFill="1" applyAlignment="1">
      <alignment vertical="center"/>
    </xf>
    <xf numFmtId="186" fontId="99" fillId="13" borderId="0" xfId="52" applyNumberFormat="1" applyFont="1" applyFill="1" applyBorder="1" applyAlignment="1">
      <alignment horizontal="left" vertical="center"/>
    </xf>
    <xf numFmtId="178" fontId="99" fillId="13" borderId="0" xfId="52" applyNumberFormat="1" applyFont="1" applyFill="1" applyAlignment="1">
      <alignment horizontal="center" vertical="center"/>
    </xf>
    <xf numFmtId="0" fontId="99" fillId="13" borderId="0" xfId="52" applyNumberFormat="1" applyFont="1" applyFill="1" applyAlignment="1">
      <alignment horizontal="right" vertical="center"/>
    </xf>
    <xf numFmtId="3" fontId="95" fillId="13" borderId="0" xfId="96" applyFont="1" applyFill="1" applyAlignment="1">
      <alignment vertical="center"/>
    </xf>
    <xf numFmtId="0" fontId="99" fillId="13" borderId="0" xfId="52" applyNumberFormat="1" applyFont="1" applyFill="1" applyBorder="1" applyAlignment="1">
      <alignment horizontal="right" vertical="center"/>
    </xf>
    <xf numFmtId="0" fontId="99" fillId="13" borderId="0" xfId="52" applyNumberFormat="1" applyFont="1" applyFill="1" applyBorder="1" applyAlignment="1">
      <alignment horizontal="center" vertical="center"/>
    </xf>
    <xf numFmtId="186" fontId="99" fillId="13" borderId="24" xfId="52" applyNumberFormat="1" applyFont="1" applyFill="1" applyBorder="1" applyAlignment="1">
      <alignment horizontal="left" vertical="center"/>
    </xf>
    <xf numFmtId="1" fontId="98" fillId="13" borderId="23" xfId="52" applyNumberFormat="1" applyFont="1" applyFill="1" applyBorder="1" applyAlignment="1">
      <alignment horizontal="left" vertical="center"/>
    </xf>
    <xf numFmtId="186" fontId="99" fillId="13" borderId="23" xfId="52" applyNumberFormat="1" applyFont="1" applyFill="1" applyBorder="1" applyAlignment="1">
      <alignment vertical="center"/>
    </xf>
    <xf numFmtId="3" fontId="99" fillId="13" borderId="24" xfId="96" applyFont="1" applyFill="1" applyBorder="1" applyAlignment="1">
      <alignment vertical="center"/>
    </xf>
    <xf numFmtId="9" fontId="99" fillId="13" borderId="24" xfId="89" applyFont="1" applyFill="1" applyBorder="1" applyAlignment="1">
      <alignment horizontal="center" vertical="center"/>
    </xf>
    <xf numFmtId="186" fontId="99" fillId="13" borderId="23" xfId="52" applyNumberFormat="1" applyFont="1" applyFill="1" applyBorder="1" applyAlignment="1">
      <alignment horizontal="left" vertical="center"/>
    </xf>
    <xf numFmtId="176" fontId="99" fillId="13" borderId="23" xfId="52" applyNumberFormat="1" applyFont="1" applyFill="1" applyBorder="1" applyAlignment="1">
      <alignment vertical="center"/>
    </xf>
    <xf numFmtId="186" fontId="95" fillId="13" borderId="0" xfId="52" applyNumberFormat="1" applyFont="1" applyFill="1" applyBorder="1" applyAlignment="1">
      <alignment horizontal="left" vertical="center"/>
    </xf>
    <xf numFmtId="176" fontId="99" fillId="13" borderId="23" xfId="52" applyNumberFormat="1" applyFont="1" applyFill="1" applyBorder="1" applyAlignment="1">
      <alignment horizontal="right" vertical="center"/>
    </xf>
    <xf numFmtId="179" fontId="99" fillId="13" borderId="22" xfId="52" applyNumberFormat="1" applyFont="1" applyFill="1" applyBorder="1" applyAlignment="1">
      <alignment horizontal="right" vertical="center"/>
    </xf>
    <xf numFmtId="0" fontId="98" fillId="13" borderId="23" xfId="81" applyFont="1" applyFill="1" applyBorder="1" applyAlignment="1">
      <alignment horizontal="center" vertical="center"/>
    </xf>
    <xf numFmtId="179" fontId="99" fillId="13" borderId="24" xfId="52" applyNumberFormat="1" applyFont="1" applyFill="1" applyBorder="1" applyAlignment="1">
      <alignment horizontal="right" vertical="center"/>
    </xf>
    <xf numFmtId="0" fontId="99" fillId="13" borderId="22" xfId="52" applyNumberFormat="1" applyFont="1" applyFill="1" applyBorder="1" applyAlignment="1">
      <alignment horizontal="right" vertical="center"/>
    </xf>
    <xf numFmtId="0" fontId="99" fillId="13" borderId="23" xfId="52" applyNumberFormat="1" applyFont="1" applyFill="1" applyBorder="1" applyAlignment="1">
      <alignment horizontal="right" vertical="center"/>
    </xf>
    <xf numFmtId="179" fontId="99" fillId="13" borderId="23" xfId="52" applyNumberFormat="1" applyFont="1" applyFill="1" applyBorder="1" applyAlignment="1">
      <alignment horizontal="right" vertical="center"/>
    </xf>
    <xf numFmtId="0" fontId="99" fillId="14" borderId="14" xfId="52" applyNumberFormat="1" applyFont="1" applyFill="1" applyBorder="1" applyAlignment="1">
      <alignment vertical="center"/>
    </xf>
    <xf numFmtId="0" fontId="99" fillId="14" borderId="14" xfId="52" applyNumberFormat="1" applyFont="1" applyFill="1" applyBorder="1" applyAlignment="1">
      <alignment horizontal="right" vertical="center"/>
    </xf>
    <xf numFmtId="0" fontId="99" fillId="14" borderId="14" xfId="52" applyNumberFormat="1" applyFont="1" applyFill="1" applyBorder="1" applyAlignment="1">
      <alignment horizontal="center" vertical="center"/>
    </xf>
    <xf numFmtId="183" fontId="99" fillId="13" borderId="23" xfId="52" applyNumberFormat="1" applyFont="1" applyFill="1" applyBorder="1" applyAlignment="1">
      <alignment horizontal="right" vertical="center"/>
    </xf>
    <xf numFmtId="0" fontId="82" fillId="13" borderId="0" xfId="52" applyNumberFormat="1" applyFont="1" applyFill="1" applyAlignment="1">
      <alignment horizontal="center"/>
    </xf>
    <xf numFmtId="0" fontId="82" fillId="13" borderId="0" xfId="52" applyNumberFormat="1" applyFont="1" applyFill="1" applyAlignment="1">
      <alignment horizontal="right"/>
    </xf>
    <xf numFmtId="0" fontId="82" fillId="13" borderId="0" xfId="52" applyNumberFormat="1" applyFont="1" applyFill="1" applyBorder="1" applyAlignment="1">
      <alignment horizontal="right" vertical="center"/>
    </xf>
    <xf numFmtId="186" fontId="82" fillId="13" borderId="0" xfId="52" applyNumberFormat="1" applyFont="1" applyFill="1" applyBorder="1" applyAlignment="1">
      <alignment horizontal="right" vertical="center"/>
    </xf>
    <xf numFmtId="176" fontId="82" fillId="13" borderId="0" xfId="52" applyNumberFormat="1" applyFont="1" applyFill="1" applyBorder="1" applyAlignment="1">
      <alignment horizontal="right" vertical="center"/>
    </xf>
    <xf numFmtId="176" fontId="82" fillId="13" borderId="0" xfId="52" applyNumberFormat="1" applyFont="1" applyFill="1" applyAlignment="1">
      <alignment vertical="center"/>
    </xf>
    <xf numFmtId="0" fontId="81" fillId="13" borderId="0" xfId="52" applyNumberFormat="1" applyFont="1" applyFill="1" applyBorder="1" applyAlignment="1">
      <alignment vertical="center"/>
    </xf>
    <xf numFmtId="0" fontId="90" fillId="13" borderId="0" xfId="48" applyFont="1" applyFill="1" applyAlignment="1" applyProtection="1">
      <alignment vertical="center"/>
    </xf>
    <xf numFmtId="0" fontId="82" fillId="13" borderId="0" xfId="52" applyNumberFormat="1" applyFont="1" applyFill="1" applyBorder="1" applyAlignment="1">
      <alignment horizontal="center" vertical="center"/>
    </xf>
    <xf numFmtId="0" fontId="82" fillId="12" borderId="23" xfId="52" applyNumberFormat="1" applyFont="1" applyFill="1" applyBorder="1"/>
    <xf numFmtId="3" fontId="81" fillId="13" borderId="24" xfId="96" applyFont="1" applyFill="1" applyBorder="1" applyAlignment="1">
      <alignment horizontal="left" vertical="center"/>
    </xf>
    <xf numFmtId="1" fontId="81" fillId="14" borderId="19" xfId="52" applyNumberFormat="1" applyFont="1" applyFill="1" applyBorder="1" applyAlignment="1">
      <alignment horizontal="left" vertical="center"/>
    </xf>
    <xf numFmtId="0" fontId="81" fillId="14" borderId="19" xfId="81" applyFont="1" applyFill="1" applyBorder="1" applyAlignment="1">
      <alignment horizontal="center" vertical="center"/>
    </xf>
    <xf numFmtId="0" fontId="81" fillId="13" borderId="23" xfId="52" applyNumberFormat="1" applyFont="1" applyFill="1" applyBorder="1" applyAlignment="1">
      <alignment vertical="center"/>
    </xf>
    <xf numFmtId="176" fontId="82" fillId="13" borderId="0" xfId="52" applyNumberFormat="1" applyFont="1" applyFill="1" applyBorder="1" applyAlignment="1">
      <alignment vertical="center"/>
    </xf>
    <xf numFmtId="179" fontId="82" fillId="13" borderId="22" xfId="52" applyNumberFormat="1" applyFont="1" applyFill="1" applyBorder="1" applyAlignment="1">
      <alignment horizontal="right" vertical="center"/>
    </xf>
    <xf numFmtId="179" fontId="82" fillId="13" borderId="24" xfId="52" applyNumberFormat="1" applyFont="1" applyFill="1" applyBorder="1" applyAlignment="1">
      <alignment horizontal="right" vertical="center"/>
    </xf>
    <xf numFmtId="0" fontId="91" fillId="13" borderId="0" xfId="52" applyNumberFormat="1" applyFont="1" applyFill="1" applyBorder="1" applyAlignment="1">
      <alignment vertical="center"/>
    </xf>
    <xf numFmtId="0" fontId="67" fillId="14" borderId="0" xfId="188" applyFont="1" applyFill="1" applyAlignment="1">
      <alignment vertical="center"/>
    </xf>
    <xf numFmtId="0" fontId="92" fillId="13" borderId="0" xfId="62" applyNumberFormat="1" applyFont="1" applyFill="1" applyBorder="1" applyAlignment="1">
      <alignment horizontal="left" vertical="center"/>
    </xf>
    <xf numFmtId="0" fontId="80" fillId="0" borderId="22" xfId="0" applyFont="1" applyFill="1" applyBorder="1" applyAlignment="1">
      <alignment vertical="center"/>
    </xf>
    <xf numFmtId="3" fontId="127" fillId="12" borderId="22" xfId="52" applyFont="1" applyFill="1" applyBorder="1" applyAlignment="1">
      <alignment horizontal="left" vertical="center"/>
    </xf>
    <xf numFmtId="183" fontId="127" fillId="12" borderId="22" xfId="52" applyNumberFormat="1" applyFont="1" applyFill="1" applyBorder="1" applyAlignment="1">
      <alignment horizontal="right" vertical="center"/>
    </xf>
    <xf numFmtId="9" fontId="127" fillId="12" borderId="22" xfId="89" applyFont="1" applyFill="1" applyBorder="1" applyAlignment="1">
      <alignment horizontal="center" vertical="center"/>
    </xf>
    <xf numFmtId="3" fontId="127" fillId="13" borderId="22" xfId="96" applyFont="1" applyFill="1" applyBorder="1" applyAlignment="1">
      <alignment horizontal="left" vertical="center"/>
    </xf>
    <xf numFmtId="3" fontId="127" fillId="13" borderId="22" xfId="96" applyFont="1" applyFill="1" applyBorder="1" applyAlignment="1">
      <alignment vertical="center"/>
    </xf>
    <xf numFmtId="183" fontId="127" fillId="13" borderId="22" xfId="52" applyNumberFormat="1" applyFont="1" applyFill="1" applyBorder="1" applyAlignment="1">
      <alignment horizontal="right" vertical="center"/>
    </xf>
    <xf numFmtId="9" fontId="127" fillId="13" borderId="22" xfId="90" applyFont="1" applyFill="1" applyBorder="1" applyAlignment="1">
      <alignment horizontal="center" vertical="center"/>
    </xf>
    <xf numFmtId="9" fontId="127" fillId="13" borderId="22" xfId="89" applyFont="1" applyFill="1" applyBorder="1" applyAlignment="1">
      <alignment horizontal="center" vertical="center"/>
    </xf>
    <xf numFmtId="186" fontId="127" fillId="13" borderId="24" xfId="52" applyNumberFormat="1" applyFont="1" applyFill="1" applyBorder="1" applyAlignment="1">
      <alignment horizontal="left" vertical="center"/>
    </xf>
    <xf numFmtId="186" fontId="127" fillId="13" borderId="0" xfId="52" applyNumberFormat="1" applyFont="1" applyFill="1" applyBorder="1" applyAlignment="1">
      <alignment horizontal="left" vertical="center"/>
    </xf>
    <xf numFmtId="3" fontId="127" fillId="13" borderId="24" xfId="96" applyFont="1" applyFill="1" applyBorder="1" applyAlignment="1">
      <alignment horizontal="left" vertical="center"/>
    </xf>
    <xf numFmtId="3" fontId="127" fillId="13" borderId="24" xfId="96" applyFont="1" applyFill="1" applyBorder="1" applyAlignment="1">
      <alignment vertical="center"/>
    </xf>
    <xf numFmtId="183" fontId="127" fillId="13" borderId="24" xfId="52" applyNumberFormat="1" applyFont="1" applyFill="1" applyBorder="1" applyAlignment="1">
      <alignment horizontal="right" vertical="center"/>
    </xf>
    <xf numFmtId="9" fontId="127" fillId="13" borderId="24" xfId="89" applyFont="1" applyFill="1" applyBorder="1" applyAlignment="1">
      <alignment horizontal="center" vertical="center"/>
    </xf>
    <xf numFmtId="1" fontId="121" fillId="14" borderId="6" xfId="52" applyNumberFormat="1" applyFont="1" applyFill="1" applyBorder="1" applyAlignment="1">
      <alignment horizontal="right" vertical="center"/>
    </xf>
    <xf numFmtId="0" fontId="121" fillId="14" borderId="6" xfId="81" applyFont="1" applyFill="1" applyBorder="1" applyAlignment="1">
      <alignment horizontal="center" vertical="center"/>
    </xf>
    <xf numFmtId="0" fontId="8" fillId="0" borderId="0" xfId="0" applyFont="1"/>
    <xf numFmtId="24" fontId="8" fillId="0" borderId="6" xfId="251" applyNumberFormat="1" applyFont="1" applyBorder="1" applyAlignment="1"/>
    <xf numFmtId="9" fontId="8" fillId="0" borderId="6" xfId="89" applyFont="1" applyBorder="1"/>
    <xf numFmtId="24" fontId="8" fillId="0" borderId="6" xfId="0" applyNumberFormat="1" applyFont="1" applyBorder="1"/>
    <xf numFmtId="24" fontId="8" fillId="0" borderId="0" xfId="0" applyNumberFormat="1" applyFont="1"/>
    <xf numFmtId="3" fontId="128" fillId="13" borderId="22" xfId="96" applyFont="1" applyFill="1" applyBorder="1" applyAlignment="1">
      <alignment horizontal="left" vertical="center"/>
    </xf>
    <xf numFmtId="3" fontId="128" fillId="13" borderId="22" xfId="96" applyFont="1" applyFill="1" applyBorder="1" applyAlignment="1">
      <alignment vertical="center"/>
    </xf>
    <xf numFmtId="186" fontId="128" fillId="13" borderId="22" xfId="52" applyNumberFormat="1" applyFont="1" applyFill="1" applyBorder="1" applyAlignment="1">
      <alignment horizontal="right" vertical="center"/>
    </xf>
    <xf numFmtId="9" fontId="128" fillId="13" borderId="22" xfId="90" applyFont="1" applyFill="1" applyBorder="1" applyAlignment="1">
      <alignment horizontal="center" vertical="center"/>
    </xf>
    <xf numFmtId="9" fontId="128" fillId="13" borderId="22" xfId="89" applyFont="1" applyFill="1" applyBorder="1" applyAlignment="1">
      <alignment horizontal="center" vertical="center"/>
    </xf>
    <xf numFmtId="3" fontId="128" fillId="13" borderId="24" xfId="96" applyFont="1" applyFill="1" applyBorder="1" applyAlignment="1">
      <alignment horizontal="left" vertical="center"/>
    </xf>
    <xf numFmtId="3" fontId="128" fillId="13" borderId="24" xfId="96" applyFont="1" applyFill="1" applyBorder="1" applyAlignment="1">
      <alignment vertical="center"/>
    </xf>
    <xf numFmtId="186" fontId="128" fillId="13" borderId="24" xfId="52" applyNumberFormat="1" applyFont="1" applyFill="1" applyBorder="1" applyAlignment="1">
      <alignment horizontal="right" vertical="center"/>
    </xf>
    <xf numFmtId="9" fontId="128" fillId="13" borderId="24" xfId="89" applyFont="1" applyFill="1" applyBorder="1" applyAlignment="1">
      <alignment horizontal="center" vertical="center"/>
    </xf>
    <xf numFmtId="189" fontId="8" fillId="0" borderId="0" xfId="251" applyNumberFormat="1" applyFont="1" applyAlignment="1"/>
    <xf numFmtId="190" fontId="8" fillId="0" borderId="0" xfId="0" applyNumberFormat="1" applyFont="1"/>
    <xf numFmtId="189" fontId="8" fillId="0" borderId="6" xfId="251" applyNumberFormat="1" applyFont="1" applyBorder="1" applyAlignment="1"/>
    <xf numFmtId="0" fontId="8" fillId="32" borderId="0" xfId="0" applyFont="1" applyFill="1"/>
    <xf numFmtId="3" fontId="129" fillId="14" borderId="6" xfId="62" applyFont="1" applyFill="1" applyBorder="1" applyAlignment="1">
      <alignment vertical="center"/>
    </xf>
    <xf numFmtId="3" fontId="130" fillId="12" borderId="6" xfId="52" applyFont="1" applyFill="1" applyBorder="1" applyAlignment="1">
      <alignment horizontal="left" vertical="center"/>
    </xf>
    <xf numFmtId="3" fontId="130" fillId="13" borderId="6" xfId="96" applyFont="1" applyFill="1" applyBorder="1" applyAlignment="1">
      <alignment horizontal="left" vertical="center"/>
    </xf>
    <xf numFmtId="0" fontId="131" fillId="0" borderId="0" xfId="0" applyFont="1"/>
    <xf numFmtId="0" fontId="132" fillId="0" borderId="0" xfId="0" applyFont="1"/>
    <xf numFmtId="3" fontId="132" fillId="0" borderId="0" xfId="0" applyNumberFormat="1" applyFont="1"/>
    <xf numFmtId="0" fontId="131" fillId="32" borderId="0" xfId="0" applyFont="1" applyFill="1"/>
    <xf numFmtId="190" fontId="132" fillId="0" borderId="0" xfId="0" applyNumberFormat="1" applyFont="1"/>
    <xf numFmtId="0" fontId="133" fillId="0" borderId="0" xfId="0" applyFont="1"/>
    <xf numFmtId="3" fontId="130" fillId="33" borderId="6" xfId="52" applyFont="1" applyFill="1" applyBorder="1" applyAlignment="1">
      <alignment horizontal="left" vertical="center"/>
    </xf>
    <xf numFmtId="189" fontId="8" fillId="33" borderId="6" xfId="251" applyNumberFormat="1" applyFont="1" applyFill="1" applyBorder="1" applyAlignment="1"/>
    <xf numFmtId="191" fontId="8" fillId="33" borderId="6" xfId="251" applyNumberFormat="1" applyFont="1" applyFill="1" applyBorder="1" applyAlignment="1"/>
    <xf numFmtId="9" fontId="8" fillId="33" borderId="6" xfId="89" applyFont="1" applyFill="1" applyBorder="1"/>
    <xf numFmtId="3" fontId="130" fillId="33" borderId="6" xfId="96" applyFont="1" applyFill="1" applyBorder="1" applyAlignment="1">
      <alignment horizontal="left" vertical="center"/>
    </xf>
    <xf numFmtId="0" fontId="5" fillId="12" borderId="0" xfId="77" applyFont="1" applyFill="1" applyAlignment="1">
      <alignment vertical="top" wrapText="1"/>
    </xf>
    <xf numFmtId="0" fontId="5" fillId="12" borderId="0" xfId="62" applyNumberFormat="1" applyFont="1" applyFill="1" applyAlignment="1">
      <alignment vertical="top" wrapText="1"/>
    </xf>
    <xf numFmtId="0" fontId="4" fillId="12" borderId="0" xfId="84" applyNumberFormat="1" applyFont="1" applyFill="1" applyBorder="1" applyAlignment="1">
      <alignment vertical="top" wrapText="1"/>
    </xf>
    <xf numFmtId="0" fontId="5" fillId="12" borderId="0" xfId="0" applyNumberFormat="1" applyFont="1" applyFill="1" applyBorder="1" applyAlignment="1">
      <alignment wrapText="1"/>
    </xf>
    <xf numFmtId="0" fontId="3" fillId="12" borderId="0" xfId="77" applyFont="1" applyFill="1" applyAlignment="1">
      <alignment vertical="top" wrapText="1"/>
    </xf>
    <xf numFmtId="0" fontId="0" fillId="0" borderId="0" xfId="0" applyFont="1" applyAlignment="1">
      <alignment vertical="top" wrapText="1"/>
    </xf>
    <xf numFmtId="0" fontId="76" fillId="0" borderId="0" xfId="88" applyFont="1" applyBorder="1"/>
    <xf numFmtId="3" fontId="18" fillId="12" borderId="0" xfId="96" applyFont="1" applyFill="1" applyBorder="1" applyAlignment="1">
      <alignment wrapText="1"/>
    </xf>
    <xf numFmtId="0" fontId="3" fillId="12" borderId="0" xfId="62" applyNumberFormat="1" applyFill="1" applyBorder="1" applyAlignment="1">
      <alignment wrapText="1"/>
    </xf>
    <xf numFmtId="3" fontId="17" fillId="12" borderId="0" xfId="96" applyFont="1" applyFill="1" applyBorder="1" applyAlignment="1">
      <alignment horizontal="left" wrapText="1"/>
    </xf>
    <xf numFmtId="3" fontId="82" fillId="12" borderId="0" xfId="96" applyFont="1" applyFill="1" applyBorder="1" applyAlignment="1">
      <alignment horizontal="left" vertical="center"/>
    </xf>
    <xf numFmtId="0" fontId="0" fillId="0" borderId="0" xfId="0" applyAlignment="1">
      <alignment vertical="center"/>
    </xf>
    <xf numFmtId="0" fontId="0" fillId="0" borderId="23" xfId="0" applyBorder="1" applyAlignment="1">
      <alignment vertical="center"/>
    </xf>
    <xf numFmtId="3" fontId="93" fillId="13" borderId="0" xfId="62" applyFont="1" applyFill="1" applyBorder="1" applyAlignment="1">
      <alignment horizontal="left" vertical="center"/>
    </xf>
    <xf numFmtId="0" fontId="92" fillId="13" borderId="0" xfId="62" applyNumberFormat="1" applyFont="1" applyFill="1" applyBorder="1" applyAlignment="1">
      <alignment horizontal="left" vertical="center"/>
    </xf>
    <xf numFmtId="3" fontId="82" fillId="13" borderId="0" xfId="96" applyFont="1" applyFill="1" applyBorder="1" applyAlignment="1">
      <alignment horizontal="left" vertical="center"/>
    </xf>
    <xf numFmtId="0" fontId="99" fillId="12" borderId="0" xfId="52" applyNumberFormat="1" applyFont="1" applyFill="1" applyBorder="1" applyAlignment="1">
      <alignment horizontal="center" vertical="center"/>
    </xf>
    <xf numFmtId="0" fontId="104" fillId="13" borderId="0" xfId="52" applyNumberFormat="1" applyFont="1" applyFill="1" applyAlignment="1">
      <alignment horizontal="left" vertical="center" wrapText="1"/>
    </xf>
    <xf numFmtId="0" fontId="102" fillId="0" borderId="0" xfId="0" applyFont="1" applyAlignment="1">
      <alignment horizontal="left" vertical="center" wrapText="1" readingOrder="1"/>
    </xf>
    <xf numFmtId="0" fontId="0" fillId="0" borderId="0" xfId="0" applyAlignment="1">
      <alignment vertical="center" wrapText="1" readingOrder="1"/>
    </xf>
    <xf numFmtId="3" fontId="93" fillId="13" borderId="0" xfId="62" applyFont="1" applyFill="1" applyAlignment="1">
      <alignment horizontal="left" vertical="center"/>
    </xf>
    <xf numFmtId="0" fontId="113" fillId="13" borderId="0" xfId="62" applyNumberFormat="1" applyFont="1" applyFill="1" applyAlignment="1">
      <alignment horizontal="left" vertical="center"/>
    </xf>
    <xf numFmtId="3" fontId="82" fillId="12" borderId="24" xfId="96" applyFont="1" applyFill="1" applyBorder="1" applyAlignment="1">
      <alignment horizontal="left" vertical="top"/>
    </xf>
    <xf numFmtId="0" fontId="113" fillId="0" borderId="0" xfId="0" applyFont="1" applyAlignment="1">
      <alignment vertical="top"/>
    </xf>
    <xf numFmtId="0" fontId="113" fillId="0" borderId="11" xfId="0" applyFont="1" applyBorder="1" applyAlignment="1">
      <alignment vertical="top"/>
    </xf>
    <xf numFmtId="0" fontId="82" fillId="12" borderId="24" xfId="52" applyNumberFormat="1" applyFont="1" applyFill="1" applyBorder="1" applyAlignment="1">
      <alignment vertical="top"/>
    </xf>
    <xf numFmtId="0" fontId="113" fillId="0" borderId="23" xfId="0" applyFont="1" applyBorder="1" applyAlignment="1">
      <alignment vertical="top"/>
    </xf>
    <xf numFmtId="0" fontId="82" fillId="12" borderId="19" xfId="52" applyNumberFormat="1" applyFont="1" applyFill="1" applyBorder="1" applyAlignment="1">
      <alignment vertical="top"/>
    </xf>
    <xf numFmtId="3" fontId="94" fillId="13" borderId="0" xfId="62" applyFont="1" applyFill="1" applyAlignment="1">
      <alignment horizontal="left" vertical="center"/>
    </xf>
    <xf numFmtId="0" fontId="110" fillId="13" borderId="0" xfId="62" applyNumberFormat="1" applyFont="1" applyFill="1" applyAlignment="1">
      <alignment horizontal="left" vertical="center"/>
    </xf>
    <xf numFmtId="3" fontId="88" fillId="12" borderId="0" xfId="52" applyFont="1" applyFill="1" applyAlignment="1">
      <alignment wrapText="1"/>
    </xf>
    <xf numFmtId="0" fontId="0" fillId="0" borderId="0" xfId="0" applyAlignment="1">
      <alignment wrapText="1"/>
    </xf>
    <xf numFmtId="0" fontId="108" fillId="13" borderId="0" xfId="52" applyNumberFormat="1" applyFont="1" applyFill="1" applyAlignment="1">
      <alignment vertical="center" wrapText="1"/>
    </xf>
    <xf numFmtId="0" fontId="114" fillId="0" borderId="0" xfId="0" applyFont="1" applyAlignment="1">
      <alignment vertical="center" wrapText="1"/>
    </xf>
    <xf numFmtId="3" fontId="99" fillId="13" borderId="22" xfId="52" applyFont="1" applyFill="1" applyBorder="1" applyAlignment="1">
      <alignment horizontal="center" vertical="center"/>
    </xf>
    <xf numFmtId="3" fontId="99" fillId="12" borderId="22" xfId="52" applyFont="1" applyFill="1" applyBorder="1" applyAlignment="1">
      <alignment horizontal="center" vertical="center"/>
    </xf>
    <xf numFmtId="3" fontId="76" fillId="13" borderId="0" xfId="62" applyFont="1" applyFill="1" applyAlignment="1">
      <alignment horizontal="left"/>
    </xf>
    <xf numFmtId="0" fontId="110" fillId="13" borderId="0" xfId="62" applyNumberFormat="1" applyFont="1" applyFill="1" applyAlignment="1">
      <alignment horizontal="left" wrapText="1"/>
    </xf>
    <xf numFmtId="0" fontId="104" fillId="13" borderId="0" xfId="52" applyNumberFormat="1" applyFont="1" applyFill="1" applyBorder="1" applyAlignment="1">
      <alignment horizontal="left" vertical="center" wrapText="1"/>
    </xf>
    <xf numFmtId="0" fontId="0" fillId="0" borderId="0" xfId="0" applyBorder="1" applyAlignment="1">
      <alignment vertical="top"/>
    </xf>
    <xf numFmtId="0" fontId="0" fillId="0" borderId="11" xfId="0" applyBorder="1" applyAlignment="1">
      <alignment vertical="top"/>
    </xf>
    <xf numFmtId="3" fontId="94" fillId="13" borderId="0" xfId="62" applyFont="1" applyFill="1" applyAlignment="1">
      <alignment horizontal="left"/>
    </xf>
    <xf numFmtId="0" fontId="92" fillId="13" borderId="0" xfId="62" applyNumberFormat="1" applyFont="1" applyFill="1" applyAlignment="1">
      <alignment horizontal="left"/>
    </xf>
    <xf numFmtId="3" fontId="82" fillId="12" borderId="19" xfId="96" applyFont="1" applyFill="1" applyBorder="1" applyAlignment="1">
      <alignment horizontal="left" vertical="top"/>
    </xf>
    <xf numFmtId="0" fontId="0" fillId="0" borderId="23" xfId="0" applyBorder="1" applyAlignment="1">
      <alignment vertical="top"/>
    </xf>
    <xf numFmtId="0" fontId="0" fillId="0" borderId="0" xfId="0" applyAlignment="1">
      <alignment vertical="top"/>
    </xf>
    <xf numFmtId="3" fontId="81" fillId="12" borderId="0" xfId="96" applyFont="1" applyFill="1" applyBorder="1" applyAlignment="1">
      <alignment horizontal="left" vertical="top"/>
    </xf>
    <xf numFmtId="3" fontId="81" fillId="12" borderId="24" xfId="96" applyFont="1" applyFill="1" applyBorder="1" applyAlignment="1">
      <alignment horizontal="left" vertical="top"/>
    </xf>
    <xf numFmtId="0" fontId="0" fillId="0" borderId="0" xfId="0" applyBorder="1" applyAlignment="1">
      <alignment horizontal="left" vertical="top"/>
    </xf>
    <xf numFmtId="3" fontId="99" fillId="13" borderId="19" xfId="96" applyFont="1" applyFill="1" applyBorder="1" applyAlignment="1">
      <alignment horizontal="left" vertical="top"/>
    </xf>
    <xf numFmtId="3" fontId="99" fillId="13" borderId="0" xfId="96" applyFont="1" applyFill="1" applyBorder="1" applyAlignment="1">
      <alignment horizontal="left" vertical="top"/>
    </xf>
    <xf numFmtId="3" fontId="85" fillId="12" borderId="24" xfId="96" applyFont="1" applyFill="1" applyBorder="1" applyAlignment="1">
      <alignment horizontal="left" vertical="top"/>
    </xf>
    <xf numFmtId="3" fontId="85" fillId="12" borderId="0" xfId="96" applyFont="1" applyFill="1" applyBorder="1" applyAlignment="1">
      <alignment horizontal="left" vertical="top"/>
    </xf>
    <xf numFmtId="0" fontId="0" fillId="0" borderId="23" xfId="0" applyBorder="1" applyAlignment="1">
      <alignment horizontal="left" vertical="top"/>
    </xf>
    <xf numFmtId="3" fontId="85" fillId="12" borderId="19" xfId="96" applyFont="1" applyFill="1" applyBorder="1" applyAlignment="1">
      <alignment horizontal="left" vertical="top"/>
    </xf>
    <xf numFmtId="0" fontId="87" fillId="12" borderId="0" xfId="62" applyNumberFormat="1" applyFont="1" applyFill="1"/>
    <xf numFmtId="0" fontId="0" fillId="0" borderId="0" xfId="0" applyAlignment="1">
      <alignment horizontal="left" vertical="top"/>
    </xf>
    <xf numFmtId="0" fontId="5" fillId="12" borderId="0" xfId="52" applyNumberFormat="1" applyFont="1" applyFill="1" applyAlignment="1">
      <alignment vertical="top" wrapText="1"/>
    </xf>
    <xf numFmtId="0" fontId="5" fillId="12" borderId="0" xfId="52" applyNumberFormat="1" applyFont="1" applyFill="1" applyAlignment="1"/>
    <xf numFmtId="0" fontId="3" fillId="12" borderId="0" xfId="52" applyNumberFormat="1" applyFont="1" applyFill="1" applyAlignment="1">
      <alignment vertical="top" wrapText="1"/>
    </xf>
  </cellXfs>
  <cellStyles count="252">
    <cellStyle name="%" xfId="1"/>
    <cellStyle name="% 2" xfId="110"/>
    <cellStyle name="% 2 2" xfId="190"/>
    <cellStyle name="%_Full OC Forecast WAN Datacom Fttx CATV linked Aug12" xfId="2"/>
    <cellStyle name="%_Full OC Forecast WAN Datacom Fttx CATV linked Aug12 2" xfId="191"/>
    <cellStyle name="%_Global" xfId="3"/>
    <cellStyle name="%_ON Forecast v1 Jun7 2011" xfId="4"/>
    <cellStyle name="%_OT00062-001 ON forecast published" xfId="5"/>
    <cellStyle name="%_OT00062-001 ON forecast published 2" xfId="111"/>
    <cellStyle name="%_OT00062-001 ON forecast published 2 2" xfId="192"/>
    <cellStyle name="_40_100G Model 8 9 11" xfId="6"/>
    <cellStyle name="_Annual_Datacom_Forecast_Update_Working File Mar9_2009" xfId="7"/>
    <cellStyle name="_Carrier CapEx Analysis" xfId="8"/>
    <cellStyle name="_Forecast checker" xfId="9"/>
    <cellStyle name="_Forecast checker 2" xfId="193"/>
    <cellStyle name="_Global_Revenue_Capex_Forecast_final published" xfId="10"/>
    <cellStyle name="_ON Forecast v1 Jun7 2011" xfId="11"/>
    <cellStyle name="_OVUM050131 parallel" xfId="12"/>
    <cellStyle name="_OVUM051084(1) quarterly ethernet ports" xfId="13"/>
    <cellStyle name="_Servers and switches" xfId="14"/>
    <cellStyle name="_Title page" xfId="15"/>
    <cellStyle name="20 % - Accent1" xfId="16"/>
    <cellStyle name="20 % - Accent2" xfId="17"/>
    <cellStyle name="20 % - Accent3" xfId="18"/>
    <cellStyle name="20 % - Accent4" xfId="19"/>
    <cellStyle name="20 % - Accent5" xfId="20"/>
    <cellStyle name="20 % - Accent6" xfId="21"/>
    <cellStyle name="20% - Accent1 2" xfId="112"/>
    <cellStyle name="20% - Accent2 2" xfId="113"/>
    <cellStyle name="20% - Accent3 2" xfId="114"/>
    <cellStyle name="20% - Accent4 2" xfId="115"/>
    <cellStyle name="20% - Accent5 2" xfId="116"/>
    <cellStyle name="20% - Accent6 2" xfId="117"/>
    <cellStyle name="40 % - Accent1" xfId="22"/>
    <cellStyle name="40 % - Accent2" xfId="23"/>
    <cellStyle name="40 % - Accent3" xfId="24"/>
    <cellStyle name="40 % - Accent4" xfId="25"/>
    <cellStyle name="40 % - Accent5" xfId="26"/>
    <cellStyle name="40 % - Accent6" xfId="27"/>
    <cellStyle name="40% - Accent1 2" xfId="118"/>
    <cellStyle name="40% - Accent2 2" xfId="119"/>
    <cellStyle name="40% - Accent3 2" xfId="120"/>
    <cellStyle name="40% - Accent4 2" xfId="121"/>
    <cellStyle name="40% - Accent5 2" xfId="122"/>
    <cellStyle name="40% - Accent6 2" xfId="123"/>
    <cellStyle name="60 % - Accent1" xfId="28"/>
    <cellStyle name="60 % - Accent2" xfId="29"/>
    <cellStyle name="60 % - Accent3" xfId="30"/>
    <cellStyle name="60 % - Accent4" xfId="31"/>
    <cellStyle name="60 % - Accent5" xfId="32"/>
    <cellStyle name="60 % - Accent6" xfId="33"/>
    <cellStyle name="60% - Accent1 2" xfId="124"/>
    <cellStyle name="60% - Accent2 2" xfId="125"/>
    <cellStyle name="60% - Accent3 2" xfId="126"/>
    <cellStyle name="60% - Accent4 2" xfId="127"/>
    <cellStyle name="60% - Accent5 2" xfId="128"/>
    <cellStyle name="60% - Accent6 2" xfId="129"/>
    <cellStyle name="Accent1 2" xfId="130"/>
    <cellStyle name="Accent2 2" xfId="131"/>
    <cellStyle name="Accent3 2" xfId="132"/>
    <cellStyle name="Accent4 2" xfId="133"/>
    <cellStyle name="Accent5 2" xfId="134"/>
    <cellStyle name="Accent6 2" xfId="135"/>
    <cellStyle name="Avertissement" xfId="34"/>
    <cellStyle name="Bad 2" xfId="136"/>
    <cellStyle name="Calcul" xfId="35"/>
    <cellStyle name="Calculation 2" xfId="137"/>
    <cellStyle name="Cellule liée" xfId="36"/>
    <cellStyle name="Check Cell 2" xfId="138"/>
    <cellStyle name="Comma [0] 2" xfId="139"/>
    <cellStyle name="Comma [0] 2 2" xfId="140"/>
    <cellStyle name="Comma 2" xfId="37"/>
    <cellStyle name="Comma 2 2" xfId="141"/>
    <cellStyle name="Comma 2 2 2" xfId="194"/>
    <cellStyle name="Comma 2 3" xfId="142"/>
    <cellStyle name="Comma 2 3 2" xfId="195"/>
    <cellStyle name="Comma 2 4" xfId="196"/>
    <cellStyle name="Comma 3" xfId="38"/>
    <cellStyle name="Comma 3 2" xfId="197"/>
    <cellStyle name="Comma 4" xfId="39"/>
    <cellStyle name="Comma 4 2" xfId="143"/>
    <cellStyle name="Comma 4 2 2" xfId="198"/>
    <cellStyle name="Comma 4 3" xfId="199"/>
    <cellStyle name="Comma 5" xfId="144"/>
    <cellStyle name="Comma 5 2" xfId="200"/>
    <cellStyle name="Comma 6" xfId="145"/>
    <cellStyle name="Comma 6 2" xfId="201"/>
    <cellStyle name="Comma 7" xfId="146"/>
    <cellStyle name="Comma 7 2" xfId="202"/>
    <cellStyle name="Commentaire" xfId="40"/>
    <cellStyle name="Commentaire 2" xfId="203"/>
    <cellStyle name="Currency 2" xfId="41"/>
    <cellStyle name="Currency 2 2" xfId="147"/>
    <cellStyle name="Currency 2 2 2" xfId="204"/>
    <cellStyle name="Currency 2 3" xfId="205"/>
    <cellStyle name="Currency 3" xfId="42"/>
    <cellStyle name="Currency 3 2" xfId="206"/>
    <cellStyle name="Currency 4" xfId="43"/>
    <cellStyle name="Currency 4 2" xfId="207"/>
    <cellStyle name="Currency 5" xfId="44"/>
    <cellStyle name="Date" xfId="45"/>
    <cellStyle name="Entrée" xfId="46"/>
    <cellStyle name="Explanatory Text 2" xfId="148"/>
    <cellStyle name="Good 2" xfId="149"/>
    <cellStyle name="Heading 1 2" xfId="47"/>
    <cellStyle name="Heading 1 3" xfId="150"/>
    <cellStyle name="Heading 2 2" xfId="151"/>
    <cellStyle name="Heading 2 2 2" xfId="152"/>
    <cellStyle name="Heading 3 2" xfId="153"/>
    <cellStyle name="Heading 4 2" xfId="154"/>
    <cellStyle name="Hyperlink 2" xfId="48"/>
    <cellStyle name="Input 2" xfId="155"/>
    <cellStyle name="Insatisfaisant" xfId="49"/>
    <cellStyle name="Linked Cell 2" xfId="156"/>
    <cellStyle name="Neutral 2" xfId="157"/>
    <cellStyle name="Neutre" xfId="50"/>
    <cellStyle name="Normal - Style1" xfId="51"/>
    <cellStyle name="Normal 10" xfId="52"/>
    <cellStyle name="Normal 10 2" xfId="208"/>
    <cellStyle name="Normal 11" xfId="53"/>
    <cellStyle name="Normal 11 2" xfId="209"/>
    <cellStyle name="Normal 12" xfId="54"/>
    <cellStyle name="Normal 12 2" xfId="210"/>
    <cellStyle name="Normal 13" xfId="55"/>
    <cellStyle name="Normal 13 2" xfId="211"/>
    <cellStyle name="Normal 14" xfId="56"/>
    <cellStyle name="Normal 14 2" xfId="212"/>
    <cellStyle name="Normal 15" xfId="57"/>
    <cellStyle name="Normal 15 2" xfId="213"/>
    <cellStyle name="Normal 16" xfId="58"/>
    <cellStyle name="Normal 16 2" xfId="214"/>
    <cellStyle name="Normal 17" xfId="59"/>
    <cellStyle name="Normal 17 2" xfId="215"/>
    <cellStyle name="Normal 18" xfId="60"/>
    <cellStyle name="Normal 18 2" xfId="216"/>
    <cellStyle name="Normal 19" xfId="61"/>
    <cellStyle name="Normal 19 2" xfId="217"/>
    <cellStyle name="Normal 2" xfId="62"/>
    <cellStyle name="Normal 2 2" xfId="158"/>
    <cellStyle name="Normal 2 2 2" xfId="218"/>
    <cellStyle name="Normal 2 3" xfId="159"/>
    <cellStyle name="Normal 2_Full OC Forecast WAN Datacom Fttx CATV linked Aug12" xfId="160"/>
    <cellStyle name="Normal 20" xfId="63"/>
    <cellStyle name="Normal 20 2" xfId="219"/>
    <cellStyle name="Normal 21" xfId="64"/>
    <cellStyle name="Normal 21 2" xfId="220"/>
    <cellStyle name="Normal 22" xfId="65"/>
    <cellStyle name="Normal 22 2" xfId="221"/>
    <cellStyle name="Normal 23" xfId="66"/>
    <cellStyle name="Normal 23 2" xfId="222"/>
    <cellStyle name="Normal 24" xfId="67"/>
    <cellStyle name="Normal 24 2" xfId="223"/>
    <cellStyle name="Normal 25" xfId="68"/>
    <cellStyle name="Normal 25 2" xfId="69"/>
    <cellStyle name="Normal 25 3" xfId="161"/>
    <cellStyle name="Normal 26" xfId="162"/>
    <cellStyle name="Normal 26 2" xfId="163"/>
    <cellStyle name="Normal 26 2 2" xfId="224"/>
    <cellStyle name="Normal 27" xfId="164"/>
    <cellStyle name="Normal 27 2" xfId="225"/>
    <cellStyle name="Normal 28" xfId="165"/>
    <cellStyle name="Normal 28 2" xfId="226"/>
    <cellStyle name="Normal 29" xfId="166"/>
    <cellStyle name="Normal 29 2" xfId="227"/>
    <cellStyle name="Normal 3" xfId="70"/>
    <cellStyle name="Normal 3 2" xfId="167"/>
    <cellStyle name="Normal 3 2 2" xfId="228"/>
    <cellStyle name="Normal 3 3" xfId="229"/>
    <cellStyle name="Normal 30" xfId="168"/>
    <cellStyle name="Normal 30 2" xfId="169"/>
    <cellStyle name="Normal 30 2 2" xfId="230"/>
    <cellStyle name="Normal 30 3" xfId="231"/>
    <cellStyle name="Normal 31" xfId="170"/>
    <cellStyle name="Normal 31 2" xfId="232"/>
    <cellStyle name="Normal 32" xfId="108"/>
    <cellStyle name="Normal 33" xfId="171"/>
    <cellStyle name="Normal 34" xfId="172"/>
    <cellStyle name="Normal 34 2" xfId="233"/>
    <cellStyle name="Normal 35" xfId="188"/>
    <cellStyle name="Normal 4" xfId="71"/>
    <cellStyle name="Normal 4 2" xfId="234"/>
    <cellStyle name="Normal 49" xfId="173"/>
    <cellStyle name="Normal 5" xfId="72"/>
    <cellStyle name="Normal 5 2" xfId="235"/>
    <cellStyle name="Normal 50" xfId="174"/>
    <cellStyle name="Normal 6" xfId="73"/>
    <cellStyle name="Normal 6 2" xfId="236"/>
    <cellStyle name="Normal 7" xfId="74"/>
    <cellStyle name="Normal 7 2" xfId="237"/>
    <cellStyle name="Normal 8" xfId="75"/>
    <cellStyle name="Normal 8 2" xfId="238"/>
    <cellStyle name="Normal 9" xfId="76"/>
    <cellStyle name="Normal 9 2" xfId="239"/>
    <cellStyle name="Normal_037719(1)" xfId="77"/>
    <cellStyle name="Normal_Client forecast spreadsheet_template_Sep08" xfId="78"/>
    <cellStyle name="Normal_Modules 2004 Forecast" xfId="79"/>
    <cellStyle name="Normal_Modules 2004 Forecast 2" xfId="80"/>
    <cellStyle name="Normal_Modules 2004 Forecast 3" xfId="81"/>
    <cellStyle name="Normal_Modules 2004 Forecast 3_The New Full Components Forecast Linked client file Sep1" xfId="82"/>
    <cellStyle name="Normal_OC_FTTx_forecast_047544" xfId="83"/>
    <cellStyle name="Normal_OCG Forecast 2010 delinked client file Nov15" xfId="84"/>
    <cellStyle name="Normal_RHK-OCG-Annual_Forecast_Report-2004_Discretes_Client_v3" xfId="85"/>
    <cellStyle name="Normal_RHK-OCG-Annual_Forecast_Report-2004_Discretes_Client_v3 2" xfId="86"/>
    <cellStyle name="Normal_RHK-OCG-Annual_Forecast_Report-2004_Discretes_Client_v3 3" xfId="87"/>
    <cellStyle name="Normal_Title page - FINAL" xfId="88"/>
    <cellStyle name="Note 2" xfId="175"/>
    <cellStyle name="Output 2" xfId="176"/>
    <cellStyle name="Percent 2" xfId="90"/>
    <cellStyle name="Percent 2 2" xfId="109"/>
    <cellStyle name="Percent 2 2 2" xfId="240"/>
    <cellStyle name="Percent 2 3" xfId="177"/>
    <cellStyle name="Percent 2 3 2" xfId="241"/>
    <cellStyle name="Percent 2 4" xfId="242"/>
    <cellStyle name="Percent 3" xfId="91"/>
    <cellStyle name="Percent 3 2" xfId="178"/>
    <cellStyle name="Percent 3 2 2" xfId="243"/>
    <cellStyle name="Percent 3 3" xfId="179"/>
    <cellStyle name="Percent 4" xfId="92"/>
    <cellStyle name="Percent 4 2" xfId="180"/>
    <cellStyle name="Percent 4 2 2" xfId="244"/>
    <cellStyle name="Percent 4 3" xfId="245"/>
    <cellStyle name="Percent 5" xfId="93"/>
    <cellStyle name="Percent 5 2" xfId="246"/>
    <cellStyle name="Percent 6" xfId="181"/>
    <cellStyle name="Percent 6 2" xfId="247"/>
    <cellStyle name="Percent 7" xfId="182"/>
    <cellStyle name="Percent 7 2" xfId="248"/>
    <cellStyle name="Satisfaisant" xfId="94"/>
    <cellStyle name="Sortie" xfId="95"/>
    <cellStyle name="Style 1" xfId="96"/>
    <cellStyle name="Table Left" xfId="97"/>
    <cellStyle name="Table Left 2" xfId="183"/>
    <cellStyle name="Table Left 2 2" xfId="249"/>
    <cellStyle name="Table Right" xfId="98"/>
    <cellStyle name="Table Right 2" xfId="184"/>
    <cellStyle name="Table Right 2 2" xfId="250"/>
    <cellStyle name="Texte explicatif" xfId="99"/>
    <cellStyle name="Title 2" xfId="185"/>
    <cellStyle name="Titre" xfId="100"/>
    <cellStyle name="Titre 1" xfId="101"/>
    <cellStyle name="Titre 2" xfId="102"/>
    <cellStyle name="Titre 3" xfId="103"/>
    <cellStyle name="Titre 4" xfId="104"/>
    <cellStyle name="Titre_ON Forecast v1 Jun7 2011" xfId="105"/>
    <cellStyle name="Total 2" xfId="186"/>
    <cellStyle name="Vérification" xfId="106"/>
    <cellStyle name="Volume" xfId="107"/>
    <cellStyle name="Warning Text 2" xfId="187"/>
    <cellStyle name="百分比" xfId="89" builtinId="5"/>
    <cellStyle name="常规" xfId="0" builtinId="0"/>
    <cellStyle name="超链接" xfId="189" builtinId="8"/>
    <cellStyle name="千位分隔" xfId="251" builtin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2F2F2"/>
      <rgbColor rgb="00808080"/>
      <rgbColor rgb="00DC0032"/>
      <rgbColor rgb="009C9D9F"/>
      <rgbColor rgb="008377B1"/>
      <rgbColor rgb="0089B094"/>
      <rgbColor rgb="00FCCE7F"/>
      <rgbColor rgb="00C1BBDA"/>
      <rgbColor rgb="00AAC3AE"/>
      <rgbColor rgb="00D9DADB"/>
      <rgbColor rgb="00DC0032"/>
      <rgbColor rgb="009C9D9F"/>
      <rgbColor rgb="008377B1"/>
      <rgbColor rgb="0089B094"/>
      <rgbColor rgb="00FCCE7F"/>
      <rgbColor rgb="00C1BBDA"/>
      <rgbColor rgb="00AAC3AE"/>
      <rgbColor rgb="00D9DADB"/>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7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s>
</file>

<file path=xl/charts/chart1.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2497898468841739"/>
          <c:y val="0.10122164048865633"/>
          <c:w val="0.85954980001076209"/>
          <c:h val="0.79834219675420148"/>
        </c:manualLayout>
      </c:layout>
      <c:barChart>
        <c:barDir val="col"/>
        <c:grouping val="stacked"/>
        <c:ser>
          <c:idx val="0"/>
          <c:order val="0"/>
          <c:tx>
            <c:strRef>
              <c:f>Overview!$D$222</c:f>
              <c:strCache>
                <c:ptCount val="1"/>
                <c:pt idx="0">
                  <c:v>40G</c:v>
                </c:pt>
              </c:strCache>
            </c:strRef>
          </c:tx>
          <c:cat>
            <c:numRef>
              <c:f>Overview!$F$221:$N$221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Overview!$F$222:$N$222</c:f>
              <c:numCache>
                <c:formatCode>"$"#,##0</c:formatCode>
                <c:ptCount val="9"/>
                <c:pt idx="0">
                  <c:v>835.05585524999992</c:v>
                </c:pt>
                <c:pt idx="1">
                  <c:v>1146.0261274650002</c:v>
                </c:pt>
                <c:pt idx="2">
                  <c:v>843.09722510940003</c:v>
                </c:pt>
                <c:pt idx="3">
                  <c:v>594.71066607076796</c:v>
                </c:pt>
                <c:pt idx="4">
                  <c:v>504.78768480393268</c:v>
                </c:pt>
                <c:pt idx="5">
                  <c:v>433.28668619892812</c:v>
                </c:pt>
                <c:pt idx="6">
                  <c:v>380.10589294101874</c:v>
                </c:pt>
                <c:pt idx="7">
                  <c:v>335.4701015053098</c:v>
                </c:pt>
                <c:pt idx="8">
                  <c:v>296.27514771054302</c:v>
                </c:pt>
              </c:numCache>
            </c:numRef>
          </c:val>
        </c:ser>
        <c:ser>
          <c:idx val="1"/>
          <c:order val="1"/>
          <c:tx>
            <c:strRef>
              <c:f>Overview!$D$223</c:f>
              <c:strCache>
                <c:ptCount val="1"/>
                <c:pt idx="0">
                  <c:v>100G</c:v>
                </c:pt>
              </c:strCache>
            </c:strRef>
          </c:tx>
          <c:cat>
            <c:numRef>
              <c:f>Overview!$F$221:$N$221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Overview!$F$223:$N$223</c:f>
              <c:numCache>
                <c:formatCode>"$"#,##0</c:formatCode>
                <c:ptCount val="9"/>
                <c:pt idx="0">
                  <c:v>113.79514351373669</c:v>
                </c:pt>
                <c:pt idx="1">
                  <c:v>559.86360274009235</c:v>
                </c:pt>
                <c:pt idx="2">
                  <c:v>1479.1833072261984</c:v>
                </c:pt>
                <c:pt idx="3">
                  <c:v>2151.0410929461027</c:v>
                </c:pt>
                <c:pt idx="4">
                  <c:v>2129.6509342364066</c:v>
                </c:pt>
                <c:pt idx="5">
                  <c:v>2399.8242225975941</c:v>
                </c:pt>
                <c:pt idx="6">
                  <c:v>2760.3147189476945</c:v>
                </c:pt>
                <c:pt idx="7">
                  <c:v>3184.7021963289908</c:v>
                </c:pt>
                <c:pt idx="8">
                  <c:v>3597.5070958818778</c:v>
                </c:pt>
              </c:numCache>
            </c:numRef>
          </c:val>
        </c:ser>
        <c:overlap val="100"/>
        <c:axId val="97966336"/>
        <c:axId val="97968128"/>
      </c:barChart>
      <c:catAx>
        <c:axId val="97966336"/>
        <c:scaling>
          <c:orientation val="minMax"/>
        </c:scaling>
        <c:axPos val="b"/>
        <c:numFmt formatCode="0" sourceLinked="1"/>
        <c:tickLblPos val="nextTo"/>
        <c:txPr>
          <a:bodyPr/>
          <a:lstStyle/>
          <a:p>
            <a:pPr>
              <a:defRPr sz="1000" b="0"/>
            </a:pPr>
            <a:endParaRPr lang="zh-CN"/>
          </a:p>
        </c:txPr>
        <c:crossAx val="97968128"/>
        <c:crosses val="autoZero"/>
        <c:auto val="1"/>
        <c:lblAlgn val="ctr"/>
        <c:lblOffset val="100"/>
      </c:catAx>
      <c:valAx>
        <c:axId val="97968128"/>
        <c:scaling>
          <c:orientation val="minMax"/>
        </c:scaling>
        <c:axPos val="l"/>
        <c:title>
          <c:tx>
            <c:rich>
              <a:bodyPr rot="-5400000" vert="horz"/>
              <a:lstStyle/>
              <a:p>
                <a:pPr>
                  <a:defRPr/>
                </a:pPr>
                <a:r>
                  <a:rPr lang="en-US"/>
                  <a:t>Revenues ($m)</a:t>
                </a:r>
              </a:p>
            </c:rich>
          </c:tx>
          <c:layout>
            <c:manualLayout>
              <c:xMode val="edge"/>
              <c:yMode val="edge"/>
              <c:x val="1.2320174101244181E-2"/>
              <c:y val="0.32253919830701788"/>
            </c:manualLayout>
          </c:layout>
          <c:spPr>
            <a:noFill/>
            <a:ln w="25400">
              <a:noFill/>
            </a:ln>
          </c:spPr>
        </c:title>
        <c:numFmt formatCode="&quot;$&quot;#,##0" sourceLinked="1"/>
        <c:tickLblPos val="nextTo"/>
        <c:txPr>
          <a:bodyPr/>
          <a:lstStyle/>
          <a:p>
            <a:pPr>
              <a:defRPr b="0"/>
            </a:pPr>
            <a:endParaRPr lang="zh-CN"/>
          </a:p>
        </c:txPr>
        <c:crossAx val="97966336"/>
        <c:crosses val="autoZero"/>
        <c:crossBetween val="between"/>
      </c:valAx>
    </c:plotArea>
    <c:legend>
      <c:legendPos val="b"/>
      <c:layout>
        <c:manualLayout>
          <c:xMode val="edge"/>
          <c:yMode val="edge"/>
          <c:x val="0.44725784469961916"/>
          <c:y val="2.0942435146069142E-2"/>
          <c:w val="0.10654019413835268"/>
          <c:h val="5.7591696651690158E-2"/>
        </c:manualLayout>
      </c:layout>
    </c:legend>
    <c:plotVisOnly val="1"/>
    <c:dispBlanksAs val="gap"/>
  </c:chart>
  <c:spPr>
    <a:noFill/>
    <a:ln w="9525">
      <a:noFill/>
    </a:ln>
  </c:sp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zh-CN"/>
  <c:chart>
    <c:plotArea>
      <c:layout/>
      <c:barChart>
        <c:barDir val="col"/>
        <c:grouping val="stacked"/>
        <c:ser>
          <c:idx val="0"/>
          <c:order val="0"/>
          <c:tx>
            <c:strRef>
              <c:f>Overview!$C$31</c:f>
              <c:strCache>
                <c:ptCount val="1"/>
                <c:pt idx="0">
                  <c:v>40G modules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Overview!$E$31:$M$31</c:f>
              <c:numCache>
                <c:formatCode>"$"#,##0</c:formatCode>
                <c:ptCount val="9"/>
                <c:pt idx="0">
                  <c:v>1054.8125975939938</c:v>
                </c:pt>
                <c:pt idx="1">
                  <c:v>1408.8190024218827</c:v>
                </c:pt>
                <c:pt idx="2">
                  <c:v>1245.4333380842586</c:v>
                </c:pt>
                <c:pt idx="3">
                  <c:v>1167.617055185457</c:v>
                </c:pt>
                <c:pt idx="4">
                  <c:v>1382.7134573254095</c:v>
                </c:pt>
                <c:pt idx="5">
                  <c:v>1588.6050681951924</c:v>
                </c:pt>
                <c:pt idx="6">
                  <c:v>1624.141915878904</c:v>
                </c:pt>
                <c:pt idx="7">
                  <c:v>1569.0614418878567</c:v>
                </c:pt>
                <c:pt idx="8">
                  <c:v>1492.5532952228887</c:v>
                </c:pt>
              </c:numCache>
            </c:numRef>
          </c:val>
        </c:ser>
        <c:ser>
          <c:idx val="1"/>
          <c:order val="1"/>
          <c:tx>
            <c:strRef>
              <c:f>Overview!$C$32</c:f>
              <c:strCache>
                <c:ptCount val="1"/>
                <c:pt idx="0">
                  <c:v>40G components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Overview!$E$32:$M$32</c:f>
              <c:numCache>
                <c:formatCode>"$"#,##0</c:formatCode>
                <c:ptCount val="9"/>
                <c:pt idx="0">
                  <c:v>518.61422834066934</c:v>
                </c:pt>
                <c:pt idx="1">
                  <c:v>623.02101352795057</c:v>
                </c:pt>
                <c:pt idx="2">
                  <c:v>558.35568120647156</c:v>
                </c:pt>
                <c:pt idx="3">
                  <c:v>559.75149199335817</c:v>
                </c:pt>
                <c:pt idx="4">
                  <c:v>698.82661445806264</c:v>
                </c:pt>
                <c:pt idx="5">
                  <c:v>844.41139924259619</c:v>
                </c:pt>
                <c:pt idx="6">
                  <c:v>865.29636236410795</c:v>
                </c:pt>
                <c:pt idx="7">
                  <c:v>837.26978604778321</c:v>
                </c:pt>
                <c:pt idx="8">
                  <c:v>795.63239500469149</c:v>
                </c:pt>
              </c:numCache>
            </c:numRef>
          </c:val>
        </c:ser>
        <c:ser>
          <c:idx val="2"/>
          <c:order val="2"/>
          <c:tx>
            <c:strRef>
              <c:f>Overview!$C$33</c:f>
              <c:strCache>
                <c:ptCount val="1"/>
                <c:pt idx="0">
                  <c:v>100G modules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Overview!$E$33:$M$33</c:f>
              <c:numCache>
                <c:formatCode>"$"#,##0</c:formatCode>
                <c:ptCount val="9"/>
                <c:pt idx="0">
                  <c:v>313.83699058209584</c:v>
                </c:pt>
                <c:pt idx="1">
                  <c:v>798.54770398484413</c:v>
                </c:pt>
                <c:pt idx="2">
                  <c:v>1825.5696670444217</c:v>
                </c:pt>
                <c:pt idx="3">
                  <c:v>2635.9862971745151</c:v>
                </c:pt>
                <c:pt idx="4">
                  <c:v>2840.4834539220942</c:v>
                </c:pt>
                <c:pt idx="5">
                  <c:v>3322.0566656097508</c:v>
                </c:pt>
                <c:pt idx="6">
                  <c:v>4183.3211169633632</c:v>
                </c:pt>
                <c:pt idx="7">
                  <c:v>5504.2906931029629</c:v>
                </c:pt>
                <c:pt idx="8">
                  <c:v>6920.0795578613306</c:v>
                </c:pt>
              </c:numCache>
            </c:numRef>
          </c:val>
        </c:ser>
        <c:ser>
          <c:idx val="3"/>
          <c:order val="3"/>
          <c:tx>
            <c:strRef>
              <c:f>Overview!$C$34</c:f>
              <c:strCache>
                <c:ptCount val="1"/>
                <c:pt idx="0">
                  <c:v>100G components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Overview!$E$34:$M$34</c:f>
              <c:numCache>
                <c:formatCode>"$"#,##0</c:formatCode>
                <c:ptCount val="9"/>
                <c:pt idx="0">
                  <c:v>268.70198851676849</c:v>
                </c:pt>
                <c:pt idx="1">
                  <c:v>468.05742408852257</c:v>
                </c:pt>
                <c:pt idx="2">
                  <c:v>704.77005329966869</c:v>
                </c:pt>
                <c:pt idx="3">
                  <c:v>1036.3935133364696</c:v>
                </c:pt>
                <c:pt idx="4">
                  <c:v>1241.8996223081035</c:v>
                </c:pt>
                <c:pt idx="5">
                  <c:v>1702.0548954132969</c:v>
                </c:pt>
                <c:pt idx="6">
                  <c:v>2481.8199604753568</c:v>
                </c:pt>
                <c:pt idx="7">
                  <c:v>3914.7772411843844</c:v>
                </c:pt>
                <c:pt idx="8">
                  <c:v>5447.2142924625814</c:v>
                </c:pt>
              </c:numCache>
            </c:numRef>
          </c:val>
        </c:ser>
        <c:overlap val="100"/>
        <c:axId val="100360192"/>
        <c:axId val="100361728"/>
      </c:barChart>
      <c:catAx>
        <c:axId val="100360192"/>
        <c:scaling>
          <c:orientation val="minMax"/>
        </c:scaling>
        <c:axPos val="b"/>
        <c:numFmt formatCode="0" sourceLinked="1"/>
        <c:tickLblPos val="nextTo"/>
        <c:crossAx val="100361728"/>
        <c:crosses val="autoZero"/>
        <c:auto val="1"/>
        <c:lblAlgn val="ctr"/>
        <c:lblOffset val="100"/>
      </c:catAx>
      <c:valAx>
        <c:axId val="100361728"/>
        <c:scaling>
          <c:orientation val="minMax"/>
        </c:scaling>
        <c:axPos val="l"/>
        <c:title>
          <c:tx>
            <c:rich>
              <a:bodyPr rot="-5400000" vert="horz"/>
              <a:lstStyle/>
              <a:p>
                <a:pPr>
                  <a:defRPr/>
                </a:pPr>
                <a:r>
                  <a:rPr lang="en-US"/>
                  <a:t>Revenue ($m)</a:t>
                </a:r>
              </a:p>
            </c:rich>
          </c:tx>
        </c:title>
        <c:numFmt formatCode="&quot;$&quot;#,##0" sourceLinked="1"/>
        <c:tickLblPos val="nextTo"/>
        <c:crossAx val="100360192"/>
        <c:crosses val="autoZero"/>
        <c:crossBetween val="between"/>
        <c:majorUnit val="2000"/>
      </c:valAx>
      <c:dTable>
        <c:showHorzBorder val="1"/>
        <c:showVertBorder val="1"/>
        <c:showOutline val="1"/>
        <c:showKeys val="1"/>
      </c:dTable>
    </c:plotArea>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zh-CN"/>
  <c:chart>
    <c:plotArea>
      <c:layout/>
      <c:barChart>
        <c:barDir val="col"/>
        <c:grouping val="stacked"/>
        <c:ser>
          <c:idx val="0"/>
          <c:order val="0"/>
          <c:tx>
            <c:strRef>
              <c:f>Overview!$C$67</c:f>
              <c:strCache>
                <c:ptCount val="1"/>
                <c:pt idx="0">
                  <c:v>40G WAN modules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Overview!$E$67:$M$67</c:f>
              <c:numCache>
                <c:formatCode>"$"#,##0</c:formatCode>
                <c:ptCount val="9"/>
                <c:pt idx="0">
                  <c:v>835.05585524999992</c:v>
                </c:pt>
                <c:pt idx="1">
                  <c:v>1146.0261274650002</c:v>
                </c:pt>
                <c:pt idx="2">
                  <c:v>843.09722510940003</c:v>
                </c:pt>
                <c:pt idx="3">
                  <c:v>594.71066607076796</c:v>
                </c:pt>
                <c:pt idx="4">
                  <c:v>504.78768480393268</c:v>
                </c:pt>
                <c:pt idx="5">
                  <c:v>433.28668619892812</c:v>
                </c:pt>
                <c:pt idx="6">
                  <c:v>380.10589294101874</c:v>
                </c:pt>
                <c:pt idx="7">
                  <c:v>335.4701015053098</c:v>
                </c:pt>
                <c:pt idx="8">
                  <c:v>296.27514771054302</c:v>
                </c:pt>
              </c:numCache>
            </c:numRef>
          </c:val>
        </c:ser>
        <c:ser>
          <c:idx val="1"/>
          <c:order val="1"/>
          <c:tx>
            <c:strRef>
              <c:f>Overview!$C$68</c:f>
              <c:strCache>
                <c:ptCount val="1"/>
                <c:pt idx="0">
                  <c:v>40G Datacom and WAN client modules </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Overview!$E$68:$M$68</c:f>
              <c:numCache>
                <c:formatCode>"$"#,##0</c:formatCode>
                <c:ptCount val="9"/>
                <c:pt idx="0">
                  <c:v>219.75674234399378</c:v>
                </c:pt>
                <c:pt idx="1">
                  <c:v>262.79287495688249</c:v>
                </c:pt>
                <c:pt idx="2">
                  <c:v>402.33611297485857</c:v>
                </c:pt>
                <c:pt idx="3">
                  <c:v>572.90638911468898</c:v>
                </c:pt>
                <c:pt idx="4">
                  <c:v>877.92577252147692</c:v>
                </c:pt>
                <c:pt idx="5">
                  <c:v>1155.3183819962644</c:v>
                </c:pt>
                <c:pt idx="6">
                  <c:v>1244.0360229378853</c:v>
                </c:pt>
                <c:pt idx="7">
                  <c:v>1233.5913403825471</c:v>
                </c:pt>
                <c:pt idx="8">
                  <c:v>1196.2781475123456</c:v>
                </c:pt>
              </c:numCache>
            </c:numRef>
          </c:val>
        </c:ser>
        <c:ser>
          <c:idx val="2"/>
          <c:order val="2"/>
          <c:tx>
            <c:strRef>
              <c:f>Overview!$C$69</c:f>
              <c:strCache>
                <c:ptCount val="1"/>
                <c:pt idx="0">
                  <c:v>100G WAN modules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Overview!$E$69:$M$69</c:f>
              <c:numCache>
                <c:formatCode>"$"#,##0</c:formatCode>
                <c:ptCount val="9"/>
                <c:pt idx="0">
                  <c:v>113.79514351373669</c:v>
                </c:pt>
                <c:pt idx="1">
                  <c:v>559.86360274009235</c:v>
                </c:pt>
                <c:pt idx="2">
                  <c:v>1479.1833072261984</c:v>
                </c:pt>
                <c:pt idx="3">
                  <c:v>2151.0410929461027</c:v>
                </c:pt>
                <c:pt idx="4">
                  <c:v>2129.6509342364066</c:v>
                </c:pt>
                <c:pt idx="5">
                  <c:v>2399.8242225975941</c:v>
                </c:pt>
                <c:pt idx="6">
                  <c:v>2760.3147189476945</c:v>
                </c:pt>
                <c:pt idx="7">
                  <c:v>3184.7021963289908</c:v>
                </c:pt>
                <c:pt idx="8">
                  <c:v>3597.5070958818778</c:v>
                </c:pt>
              </c:numCache>
            </c:numRef>
          </c:val>
        </c:ser>
        <c:ser>
          <c:idx val="3"/>
          <c:order val="3"/>
          <c:tx>
            <c:strRef>
              <c:f>Overview!$C$70</c:f>
              <c:strCache>
                <c:ptCount val="1"/>
                <c:pt idx="0">
                  <c:v>100G Datacom and WAN client modules </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Overview!$E$70:$M$70</c:f>
              <c:numCache>
                <c:formatCode>"$"#,##0</c:formatCode>
                <c:ptCount val="9"/>
                <c:pt idx="0">
                  <c:v>200.04184706835915</c:v>
                </c:pt>
                <c:pt idx="1">
                  <c:v>238.68410124475182</c:v>
                </c:pt>
                <c:pt idx="2">
                  <c:v>346.38635981822341</c:v>
                </c:pt>
                <c:pt idx="3">
                  <c:v>484.94520422841242</c:v>
                </c:pt>
                <c:pt idx="4">
                  <c:v>710.83251968568766</c:v>
                </c:pt>
                <c:pt idx="5">
                  <c:v>922.23244301215686</c:v>
                </c:pt>
                <c:pt idx="6">
                  <c:v>1423.0063980156683</c:v>
                </c:pt>
                <c:pt idx="7">
                  <c:v>2319.5884967739726</c:v>
                </c:pt>
                <c:pt idx="8">
                  <c:v>3322.5724619794532</c:v>
                </c:pt>
              </c:numCache>
            </c:numRef>
          </c:val>
        </c:ser>
        <c:overlap val="100"/>
        <c:axId val="100279424"/>
        <c:axId val="100280960"/>
      </c:barChart>
      <c:catAx>
        <c:axId val="100279424"/>
        <c:scaling>
          <c:orientation val="minMax"/>
        </c:scaling>
        <c:axPos val="b"/>
        <c:numFmt formatCode="0" sourceLinked="1"/>
        <c:tickLblPos val="nextTo"/>
        <c:crossAx val="100280960"/>
        <c:crosses val="autoZero"/>
        <c:auto val="1"/>
        <c:lblAlgn val="ctr"/>
        <c:lblOffset val="100"/>
      </c:catAx>
      <c:valAx>
        <c:axId val="100280960"/>
        <c:scaling>
          <c:orientation val="minMax"/>
        </c:scaling>
        <c:axPos val="l"/>
        <c:title>
          <c:tx>
            <c:rich>
              <a:bodyPr rot="-5400000" vert="horz"/>
              <a:lstStyle/>
              <a:p>
                <a:pPr>
                  <a:defRPr/>
                </a:pPr>
                <a:r>
                  <a:rPr lang="en-US"/>
                  <a:t>Revenue ($m)</a:t>
                </a:r>
              </a:p>
            </c:rich>
          </c:tx>
          <c:layout>
            <c:manualLayout>
              <c:xMode val="edge"/>
              <c:yMode val="edge"/>
              <c:x val="0.1671006858783414"/>
              <c:y val="0.28574092300962395"/>
            </c:manualLayout>
          </c:layout>
        </c:title>
        <c:numFmt formatCode="&quot;$&quot;#,##0" sourceLinked="1"/>
        <c:tickLblPos val="nextTo"/>
        <c:crossAx val="100279424"/>
        <c:crosses val="autoZero"/>
        <c:crossBetween val="between"/>
        <c:majorUnit val="2000"/>
      </c:valAx>
      <c:dTable>
        <c:showHorzBorder val="1"/>
        <c:showVertBorder val="1"/>
        <c:showOutline val="1"/>
        <c:showKeys val="1"/>
      </c:dTable>
    </c:plotArea>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zh-CN"/>
  <c:chart>
    <c:plotArea>
      <c:layout/>
      <c:barChart>
        <c:barDir val="col"/>
        <c:grouping val="stacked"/>
        <c:ser>
          <c:idx val="0"/>
          <c:order val="0"/>
          <c:tx>
            <c:strRef>
              <c:f>Overview!$C$105</c:f>
              <c:strCache>
                <c:ptCount val="1"/>
                <c:pt idx="0">
                  <c:v>40G WAN modules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Overview!$E$105:$M$105</c:f>
              <c:numCache>
                <c:formatCode>"$"#,##0</c:formatCode>
                <c:ptCount val="9"/>
                <c:pt idx="0">
                  <c:v>420.90592500000002</c:v>
                </c:pt>
                <c:pt idx="1">
                  <c:v>482.43125750000007</c:v>
                </c:pt>
                <c:pt idx="2">
                  <c:v>328.47244057499995</c:v>
                </c:pt>
                <c:pt idx="3">
                  <c:v>236.82050462700002</c:v>
                </c:pt>
                <c:pt idx="4">
                  <c:v>198.48209510287862</c:v>
                </c:pt>
                <c:pt idx="5">
                  <c:v>169.00073446095269</c:v>
                </c:pt>
                <c:pt idx="6">
                  <c:v>143.97335011898457</c:v>
                </c:pt>
                <c:pt idx="7">
                  <c:v>123.37918605435654</c:v>
                </c:pt>
                <c:pt idx="8">
                  <c:v>105.75096183261557</c:v>
                </c:pt>
              </c:numCache>
            </c:numRef>
          </c:val>
        </c:ser>
        <c:ser>
          <c:idx val="1"/>
          <c:order val="1"/>
          <c:tx>
            <c:strRef>
              <c:f>Overview!$C$106</c:f>
              <c:strCache>
                <c:ptCount val="1"/>
                <c:pt idx="0">
                  <c:v>40G datacom and WAN client modules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Overview!$E$106:$M$106</c:f>
              <c:numCache>
                <c:formatCode>"$"#,##0</c:formatCode>
                <c:ptCount val="9"/>
                <c:pt idx="0">
                  <c:v>97.708303340669374</c:v>
                </c:pt>
                <c:pt idx="1">
                  <c:v>140.58975602795041</c:v>
                </c:pt>
                <c:pt idx="2">
                  <c:v>229.88324063147161</c:v>
                </c:pt>
                <c:pt idx="3">
                  <c:v>322.93098736635812</c:v>
                </c:pt>
                <c:pt idx="4">
                  <c:v>500.34451935518393</c:v>
                </c:pt>
                <c:pt idx="5">
                  <c:v>675.41066478164362</c:v>
                </c:pt>
                <c:pt idx="6">
                  <c:v>721.32301224512366</c:v>
                </c:pt>
                <c:pt idx="7">
                  <c:v>713.89059999342669</c:v>
                </c:pt>
                <c:pt idx="8">
                  <c:v>689.88143317207584</c:v>
                </c:pt>
              </c:numCache>
            </c:numRef>
          </c:val>
        </c:ser>
        <c:ser>
          <c:idx val="2"/>
          <c:order val="2"/>
          <c:tx>
            <c:strRef>
              <c:f>Overview!$C$107</c:f>
              <c:strCache>
                <c:ptCount val="1"/>
                <c:pt idx="0">
                  <c:v>100G WAN components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Overview!$E$107:$M$107</c:f>
              <c:numCache>
                <c:formatCode>"$"#,##0</c:formatCode>
                <c:ptCount val="9"/>
                <c:pt idx="0">
                  <c:v>24.771349760974243</c:v>
                </c:pt>
                <c:pt idx="1">
                  <c:v>157.2997111689632</c:v>
                </c:pt>
                <c:pt idx="2">
                  <c:v>399.97220984744456</c:v>
                </c:pt>
                <c:pt idx="3">
                  <c:v>661.34907340752659</c:v>
                </c:pt>
                <c:pt idx="4">
                  <c:v>723.83657660572055</c:v>
                </c:pt>
                <c:pt idx="5">
                  <c:v>817.53435003639299</c:v>
                </c:pt>
                <c:pt idx="6">
                  <c:v>986.14100762931298</c:v>
                </c:pt>
                <c:pt idx="7">
                  <c:v>1182.6599517945199</c:v>
                </c:pt>
                <c:pt idx="8">
                  <c:v>1338.6493963444848</c:v>
                </c:pt>
              </c:numCache>
            </c:numRef>
          </c:val>
        </c:ser>
        <c:ser>
          <c:idx val="3"/>
          <c:order val="3"/>
          <c:tx>
            <c:strRef>
              <c:f>Overview!$C$108</c:f>
              <c:strCache>
                <c:ptCount val="1"/>
                <c:pt idx="0">
                  <c:v>100G datacom and WAN client components</c:v>
                </c:pt>
              </c:strCache>
            </c:strRef>
          </c:tx>
          <c:cat>
            <c:numRef>
              <c:f>Overview!$E$30:$M$30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Overview!$E$108:$M$108</c:f>
              <c:numCache>
                <c:formatCode>"$"#,##0</c:formatCode>
                <c:ptCount val="9"/>
                <c:pt idx="0">
                  <c:v>243.93063875579426</c:v>
                </c:pt>
                <c:pt idx="1">
                  <c:v>310.75771291955931</c:v>
                </c:pt>
                <c:pt idx="2">
                  <c:v>304.79784345222413</c:v>
                </c:pt>
                <c:pt idx="3">
                  <c:v>375.04443992894284</c:v>
                </c:pt>
                <c:pt idx="4">
                  <c:v>518.06304570238331</c:v>
                </c:pt>
                <c:pt idx="5">
                  <c:v>884.52054537690378</c:v>
                </c:pt>
                <c:pt idx="6">
                  <c:v>1495.6789528460438</c:v>
                </c:pt>
                <c:pt idx="7">
                  <c:v>2732.1172893898652</c:v>
                </c:pt>
                <c:pt idx="8">
                  <c:v>4108.5648961180977</c:v>
                </c:pt>
              </c:numCache>
            </c:numRef>
          </c:val>
        </c:ser>
        <c:overlap val="100"/>
        <c:axId val="100308480"/>
        <c:axId val="100310016"/>
      </c:barChart>
      <c:catAx>
        <c:axId val="100308480"/>
        <c:scaling>
          <c:orientation val="minMax"/>
        </c:scaling>
        <c:axPos val="b"/>
        <c:numFmt formatCode="0" sourceLinked="1"/>
        <c:tickLblPos val="nextTo"/>
        <c:crossAx val="100310016"/>
        <c:crosses val="autoZero"/>
        <c:auto val="1"/>
        <c:lblAlgn val="ctr"/>
        <c:lblOffset val="100"/>
      </c:catAx>
      <c:valAx>
        <c:axId val="100310016"/>
        <c:scaling>
          <c:orientation val="minMax"/>
        </c:scaling>
        <c:axPos val="l"/>
        <c:title>
          <c:tx>
            <c:rich>
              <a:bodyPr rot="-5400000" vert="horz"/>
              <a:lstStyle/>
              <a:p>
                <a:pPr>
                  <a:defRPr/>
                </a:pPr>
                <a:r>
                  <a:rPr lang="en-US"/>
                  <a:t>Revenue ($m)</a:t>
                </a:r>
              </a:p>
            </c:rich>
          </c:tx>
          <c:layout>
            <c:manualLayout>
              <c:xMode val="edge"/>
              <c:yMode val="edge"/>
              <c:x val="0.199001725909661"/>
              <c:y val="0.26048064304461965"/>
            </c:manualLayout>
          </c:layout>
        </c:title>
        <c:numFmt formatCode="&quot;$&quot;#,##0" sourceLinked="1"/>
        <c:tickLblPos val="nextTo"/>
        <c:crossAx val="100308480"/>
        <c:crosses val="autoZero"/>
        <c:crossBetween val="between"/>
        <c:majorUnit val="2000"/>
      </c:valAx>
      <c:dTable>
        <c:showHorzBorder val="1"/>
        <c:showVertBorder val="1"/>
        <c:showOutline val="1"/>
        <c:showKeys val="1"/>
      </c:dTable>
    </c:plotArea>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zh-CN"/>
  <c:chart>
    <c:autoTitleDeleted val="1"/>
    <c:plotArea>
      <c:layout/>
      <c:barChart>
        <c:barDir val="col"/>
        <c:grouping val="stacked"/>
        <c:ser>
          <c:idx val="0"/>
          <c:order val="0"/>
          <c:tx>
            <c:strRef>
              <c:f>'40G Summary'!$D$39</c:f>
              <c:strCache>
                <c:ptCount val="1"/>
                <c:pt idx="0">
                  <c:v>ODB</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Summary'!$F$39:$N$39</c:f>
              <c:numCache>
                <c:formatCode>"$"#,##0</c:formatCode>
                <c:ptCount val="9"/>
                <c:pt idx="0">
                  <c:v>23.512678749999999</c:v>
                </c:pt>
                <c:pt idx="1">
                  <c:v>16.082672264999999</c:v>
                </c:pt>
                <c:pt idx="2">
                  <c:v>7.6181079150000013</c:v>
                </c:pt>
                <c:pt idx="3">
                  <c:v>5.4850376988000002</c:v>
                </c:pt>
                <c:pt idx="4">
                  <c:v>4.5416112146064007</c:v>
                </c:pt>
                <c:pt idx="5">
                  <c:v>3.9693682015659939</c:v>
                </c:pt>
                <c:pt idx="6">
                  <c:v>3.6954817956579395</c:v>
                </c:pt>
                <c:pt idx="7">
                  <c:v>3.4756006288162919</c:v>
                </c:pt>
                <c:pt idx="8">
                  <c:v>3.268802391401723</c:v>
                </c:pt>
              </c:numCache>
            </c:numRef>
          </c:val>
        </c:ser>
        <c:ser>
          <c:idx val="1"/>
          <c:order val="1"/>
          <c:tx>
            <c:strRef>
              <c:f>'40G Summary'!$D$40</c:f>
              <c:strCache>
                <c:ptCount val="1"/>
                <c:pt idx="0">
                  <c:v>DPSK</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Summary'!$F$40:$N$40</c:f>
              <c:numCache>
                <c:formatCode>"$"#,##0</c:formatCode>
                <c:ptCount val="9"/>
                <c:pt idx="0">
                  <c:v>194.33794799999998</c:v>
                </c:pt>
                <c:pt idx="1">
                  <c:v>98.858869199999987</c:v>
                </c:pt>
                <c:pt idx="2">
                  <c:v>42.707031494399992</c:v>
                </c:pt>
                <c:pt idx="3">
                  <c:v>30.749062675967995</c:v>
                </c:pt>
                <c:pt idx="4">
                  <c:v>26.308898025558218</c:v>
                </c:pt>
                <c:pt idx="5">
                  <c:v>22.751935012502745</c:v>
                </c:pt>
                <c:pt idx="6">
                  <c:v>20.317477966164951</c:v>
                </c:pt>
                <c:pt idx="7">
                  <c:v>18.240015844124581</c:v>
                </c:pt>
                <c:pt idx="8">
                  <c:v>16.374974224062843</c:v>
                </c:pt>
              </c:numCache>
            </c:numRef>
          </c:val>
        </c:ser>
        <c:ser>
          <c:idx val="2"/>
          <c:order val="2"/>
          <c:tx>
            <c:strRef>
              <c:f>'40G Summary'!$D$41</c:f>
              <c:strCache>
                <c:ptCount val="1"/>
                <c:pt idx="0">
                  <c:v>DQPSK</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Summary'!$F$41:$N$41</c:f>
              <c:numCache>
                <c:formatCode>"$"#,##0</c:formatCode>
                <c:ptCount val="9"/>
                <c:pt idx="0">
                  <c:v>352.06150000000002</c:v>
                </c:pt>
                <c:pt idx="1">
                  <c:v>586.18239750000009</c:v>
                </c:pt>
                <c:pt idx="2">
                  <c:v>387.83094840000007</c:v>
                </c:pt>
                <c:pt idx="3">
                  <c:v>279.23828284800004</c:v>
                </c:pt>
                <c:pt idx="4">
                  <c:v>238.91627480474887</c:v>
                </c:pt>
                <c:pt idx="5">
                  <c:v>206.61479445114682</c:v>
                </c:pt>
                <c:pt idx="6">
                  <c:v>184.50701144487405</c:v>
                </c:pt>
                <c:pt idx="7">
                  <c:v>165.64116952463567</c:v>
                </c:pt>
                <c:pt idx="8">
                  <c:v>148.70435994074165</c:v>
                </c:pt>
              </c:numCache>
            </c:numRef>
          </c:val>
        </c:ser>
        <c:ser>
          <c:idx val="3"/>
          <c:order val="3"/>
          <c:tx>
            <c:strRef>
              <c:f>'40G Summary'!$D$42</c:f>
              <c:strCache>
                <c:ptCount val="1"/>
                <c:pt idx="0">
                  <c:v>DP-QPSK</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Summary'!$F$42:$N$42</c:f>
              <c:numCache>
                <c:formatCode>"$"#,##0</c:formatCode>
                <c:ptCount val="9"/>
                <c:pt idx="0">
                  <c:v>109.139065</c:v>
                </c:pt>
                <c:pt idx="1">
                  <c:v>150.50629125000003</c:v>
                </c:pt>
                <c:pt idx="2">
                  <c:v>96.957737100000017</c:v>
                </c:pt>
                <c:pt idx="3">
                  <c:v>69.80957071200001</c:v>
                </c:pt>
                <c:pt idx="4">
                  <c:v>59.729068701187217</c:v>
                </c:pt>
                <c:pt idx="5">
                  <c:v>51.653698612786705</c:v>
                </c:pt>
                <c:pt idx="6">
                  <c:v>46.126752861218513</c:v>
                </c:pt>
                <c:pt idx="7">
                  <c:v>41.410292381158918</c:v>
                </c:pt>
                <c:pt idx="8">
                  <c:v>37.176089985185413</c:v>
                </c:pt>
              </c:numCache>
            </c:numRef>
          </c:val>
        </c:ser>
        <c:ser>
          <c:idx val="4"/>
          <c:order val="4"/>
          <c:tx>
            <c:strRef>
              <c:f>'40G Summary'!$D$43</c:f>
              <c:strCache>
                <c:ptCount val="1"/>
                <c:pt idx="0">
                  <c:v>40G DP-BPSK</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Summary'!$F$43:$N$43</c:f>
              <c:numCache>
                <c:formatCode>"$"#,##0</c:formatCode>
                <c:ptCount val="9"/>
                <c:pt idx="0">
                  <c:v>156.00466349999999</c:v>
                </c:pt>
                <c:pt idx="1">
                  <c:v>294.39589725000002</c:v>
                </c:pt>
                <c:pt idx="2">
                  <c:v>307.98340020000001</c:v>
                </c:pt>
                <c:pt idx="3">
                  <c:v>209.42871213599997</c:v>
                </c:pt>
                <c:pt idx="4">
                  <c:v>175.29183205783198</c:v>
                </c:pt>
                <c:pt idx="5">
                  <c:v>148.29688992092585</c:v>
                </c:pt>
                <c:pt idx="6">
                  <c:v>125.45916887310327</c:v>
                </c:pt>
                <c:pt idx="7">
                  <c:v>106.70302312657432</c:v>
                </c:pt>
                <c:pt idx="8">
                  <c:v>90.750921169151439</c:v>
                </c:pt>
              </c:numCache>
            </c:numRef>
          </c:val>
        </c:ser>
        <c:gapWidth val="95"/>
        <c:overlap val="100"/>
        <c:axId val="95440256"/>
        <c:axId val="95450240"/>
      </c:barChart>
      <c:catAx>
        <c:axId val="95440256"/>
        <c:scaling>
          <c:orientation val="minMax"/>
        </c:scaling>
        <c:axPos val="b"/>
        <c:numFmt formatCode="0" sourceLinked="1"/>
        <c:majorTickMark val="none"/>
        <c:tickLblPos val="nextTo"/>
        <c:crossAx val="95450240"/>
        <c:crosses val="autoZero"/>
        <c:auto val="1"/>
        <c:lblAlgn val="ctr"/>
        <c:lblOffset val="100"/>
      </c:catAx>
      <c:valAx>
        <c:axId val="95450240"/>
        <c:scaling>
          <c:orientation val="minMax"/>
        </c:scaling>
        <c:axPos val="l"/>
        <c:title>
          <c:tx>
            <c:rich>
              <a:bodyPr rot="-5400000" vert="horz"/>
              <a:lstStyle/>
              <a:p>
                <a:pPr>
                  <a:defRPr/>
                </a:pPr>
                <a:r>
                  <a:rPr lang="en-US"/>
                  <a:t>Revenues ($m)</a:t>
                </a:r>
              </a:p>
            </c:rich>
          </c:tx>
          <c:spPr>
            <a:noFill/>
            <a:ln w="25400">
              <a:noFill/>
            </a:ln>
          </c:spPr>
        </c:title>
        <c:numFmt formatCode="&quot;$&quot;#,##0" sourceLinked="1"/>
        <c:majorTickMark val="none"/>
        <c:tickLblPos val="nextTo"/>
        <c:crossAx val="95440256"/>
        <c:crosses val="autoZero"/>
        <c:crossBetween val="between"/>
      </c:valAx>
      <c:dTable>
        <c:showHorzBorder val="1"/>
        <c:showVertBorder val="1"/>
        <c:showOutline val="1"/>
        <c:showKeys val="1"/>
      </c:dTable>
    </c:plotArea>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9.7202339611905483E-2"/>
          <c:y val="0.10122164048865633"/>
          <c:w val="0.88781644589856656"/>
          <c:h val="0.7355149716233117"/>
        </c:manualLayout>
      </c:layout>
      <c:barChart>
        <c:barDir val="col"/>
        <c:grouping val="stacked"/>
        <c:ser>
          <c:idx val="0"/>
          <c:order val="0"/>
          <c:tx>
            <c:strRef>
              <c:f>'40G Summary'!$D$267</c:f>
              <c:strCache>
                <c:ptCount val="1"/>
                <c:pt idx="0">
                  <c:v>To 40km</c:v>
                </c:pt>
              </c:strCache>
            </c:strRef>
          </c:tx>
          <c:cat>
            <c:numRef>
              <c:f>'40G Summary'!$E$266:$M$266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Summary'!$E$267:$M$267</c:f>
              <c:numCache>
                <c:formatCode>"$"#,##0</c:formatCode>
                <c:ptCount val="9"/>
                <c:pt idx="0">
                  <c:v>0</c:v>
                </c:pt>
                <c:pt idx="1">
                  <c:v>0.77747999999999995</c:v>
                </c:pt>
                <c:pt idx="2">
                  <c:v>1.1060676</c:v>
                </c:pt>
                <c:pt idx="3">
                  <c:v>7.2433514999999984</c:v>
                </c:pt>
                <c:pt idx="4">
                  <c:v>9.5213057103366801</c:v>
                </c:pt>
                <c:pt idx="5">
                  <c:v>11.260432843432667</c:v>
                </c:pt>
                <c:pt idx="6">
                  <c:v>13.398384811117547</c:v>
                </c:pt>
                <c:pt idx="7">
                  <c:v>15.954327599167208</c:v>
                </c:pt>
                <c:pt idx="8">
                  <c:v>19.011663350465316</c:v>
                </c:pt>
              </c:numCache>
            </c:numRef>
          </c:val>
        </c:ser>
        <c:ser>
          <c:idx val="1"/>
          <c:order val="1"/>
          <c:tx>
            <c:strRef>
              <c:f>'40G Summary'!$D$268</c:f>
              <c:strCache>
                <c:ptCount val="1"/>
                <c:pt idx="0">
                  <c:v>To 10km</c:v>
                </c:pt>
              </c:strCache>
            </c:strRef>
          </c:tx>
          <c:cat>
            <c:numRef>
              <c:f>'40G Summary'!$E$266:$M$266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Summary'!$E$268:$M$268</c:f>
              <c:numCache>
                <c:formatCode>"$"#,##0</c:formatCode>
                <c:ptCount val="9"/>
                <c:pt idx="0">
                  <c:v>12.106851523092875</c:v>
                </c:pt>
                <c:pt idx="1">
                  <c:v>50.776450000000004</c:v>
                </c:pt>
                <c:pt idx="2">
                  <c:v>150.9160297331</c:v>
                </c:pt>
                <c:pt idx="3">
                  <c:v>218.46235151249996</c:v>
                </c:pt>
                <c:pt idx="4">
                  <c:v>355.1244271731868</c:v>
                </c:pt>
                <c:pt idx="5">
                  <c:v>502.40071140653805</c:v>
                </c:pt>
                <c:pt idx="6">
                  <c:v>537.55470793047346</c:v>
                </c:pt>
                <c:pt idx="7">
                  <c:v>545.50925994302781</c:v>
                </c:pt>
                <c:pt idx="8">
                  <c:v>528.1329813269391</c:v>
                </c:pt>
              </c:numCache>
            </c:numRef>
          </c:val>
        </c:ser>
        <c:ser>
          <c:idx val="2"/>
          <c:order val="2"/>
          <c:tx>
            <c:strRef>
              <c:f>'40G Summary'!$D$269</c:f>
              <c:strCache>
                <c:ptCount val="1"/>
                <c:pt idx="0">
                  <c:v>To 2km</c:v>
                </c:pt>
              </c:strCache>
            </c:strRef>
          </c:tx>
          <c:cat>
            <c:numRef>
              <c:f>'40G Summary'!$E$266:$M$266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Summary'!$E$269:$M$269</c:f>
              <c:numCache>
                <c:formatCode>"$"#,##0</c:formatCode>
                <c:ptCount val="9"/>
                <c:pt idx="0">
                  <c:v>132.86548473216874</c:v>
                </c:pt>
                <c:pt idx="1">
                  <c:v>78.232353078583159</c:v>
                </c:pt>
                <c:pt idx="2">
                  <c:v>49.22375005839784</c:v>
                </c:pt>
                <c:pt idx="3">
                  <c:v>31.109601581114312</c:v>
                </c:pt>
                <c:pt idx="4">
                  <c:v>20.559550208430061</c:v>
                </c:pt>
                <c:pt idx="5">
                  <c:v>17.47945190134083</c:v>
                </c:pt>
                <c:pt idx="6">
                  <c:v>15.202334518768739</c:v>
                </c:pt>
                <c:pt idx="7">
                  <c:v>13.296305014521817</c:v>
                </c:pt>
                <c:pt idx="8">
                  <c:v>11.631636688067184</c:v>
                </c:pt>
              </c:numCache>
            </c:numRef>
          </c:val>
        </c:ser>
        <c:ser>
          <c:idx val="3"/>
          <c:order val="3"/>
          <c:tx>
            <c:strRef>
              <c:f>'40G Summary'!$D$270</c:f>
              <c:strCache>
                <c:ptCount val="1"/>
                <c:pt idx="0">
                  <c:v>Hundreds of meters</c:v>
                </c:pt>
              </c:strCache>
            </c:strRef>
          </c:tx>
          <c:cat>
            <c:numRef>
              <c:f>'40G Summary'!$E$266:$M$266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Summary'!$E$270:$M$270</c:f>
              <c:numCache>
                <c:formatCode>"$"#,##0</c:formatCode>
                <c:ptCount val="9"/>
                <c:pt idx="0">
                  <c:v>74.784406088732169</c:v>
                </c:pt>
                <c:pt idx="1">
                  <c:v>133.00659187829933</c:v>
                </c:pt>
                <c:pt idx="2">
                  <c:v>201.09026558336069</c:v>
                </c:pt>
                <c:pt idx="3">
                  <c:v>316.09108452107472</c:v>
                </c:pt>
                <c:pt idx="4">
                  <c:v>492.72048942952335</c:v>
                </c:pt>
                <c:pt idx="5">
                  <c:v>624.17778584495284</c:v>
                </c:pt>
                <c:pt idx="6">
                  <c:v>677.88059567752543</c:v>
                </c:pt>
                <c:pt idx="7">
                  <c:v>658.8314478258302</c:v>
                </c:pt>
                <c:pt idx="8">
                  <c:v>637.50186614687402</c:v>
                </c:pt>
              </c:numCache>
            </c:numRef>
          </c:val>
        </c:ser>
        <c:overlap val="100"/>
        <c:axId val="100868480"/>
        <c:axId val="100870016"/>
      </c:barChart>
      <c:catAx>
        <c:axId val="100868480"/>
        <c:scaling>
          <c:orientation val="minMax"/>
        </c:scaling>
        <c:axPos val="b"/>
        <c:numFmt formatCode="0" sourceLinked="1"/>
        <c:tickLblPos val="nextTo"/>
        <c:crossAx val="100870016"/>
        <c:crosses val="autoZero"/>
        <c:auto val="1"/>
        <c:lblAlgn val="ctr"/>
        <c:lblOffset val="100"/>
      </c:catAx>
      <c:valAx>
        <c:axId val="100870016"/>
        <c:scaling>
          <c:orientation val="minMax"/>
        </c:scaling>
        <c:axPos val="l"/>
        <c:title>
          <c:tx>
            <c:rich>
              <a:bodyPr rot="-5400000" vert="horz"/>
              <a:lstStyle/>
              <a:p>
                <a:pPr>
                  <a:defRPr/>
                </a:pPr>
                <a:r>
                  <a:rPr lang="en-US"/>
                  <a:t>Revenue ($m)</a:t>
                </a:r>
              </a:p>
            </c:rich>
          </c:tx>
          <c:layout>
            <c:manualLayout>
              <c:xMode val="edge"/>
              <c:yMode val="edge"/>
              <c:x val="7.6722981359529921E-3"/>
              <c:y val="0.34756537631748941"/>
            </c:manualLayout>
          </c:layout>
          <c:spPr>
            <a:noFill/>
            <a:ln w="25400">
              <a:noFill/>
            </a:ln>
          </c:spPr>
        </c:title>
        <c:numFmt formatCode="&quot;$&quot;#,##0" sourceLinked="1"/>
        <c:tickLblPos val="nextTo"/>
        <c:crossAx val="100868480"/>
        <c:crosses val="autoZero"/>
        <c:crossBetween val="between"/>
      </c:valAx>
    </c:plotArea>
    <c:legend>
      <c:legendPos val="b"/>
      <c:layout>
        <c:manualLayout>
          <c:xMode val="edge"/>
          <c:yMode val="edge"/>
          <c:x val="0.30643529073197834"/>
          <c:y val="2.0942435146069142E-2"/>
          <c:w val="0.38508701535318635"/>
          <c:h val="5.7591696651690158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0335589132439515"/>
          <c:y val="0.11368909512761018"/>
          <c:w val="0.87997843512804186"/>
          <c:h val="0.786542923433875"/>
        </c:manualLayout>
      </c:layout>
      <c:barChart>
        <c:barDir val="col"/>
        <c:grouping val="stacked"/>
        <c:ser>
          <c:idx val="0"/>
          <c:order val="0"/>
          <c:tx>
            <c:strRef>
              <c:f>'40G Summary'!$D$306</c:f>
              <c:strCache>
                <c:ptCount val="1"/>
                <c:pt idx="0">
                  <c:v>300 pin</c:v>
                </c:pt>
              </c:strCache>
            </c:strRef>
          </c:tx>
          <c:cat>
            <c:numRef>
              <c:f>'40G Summary'!$E$305:$M$305</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Summary'!$E$306:$M$306</c:f>
              <c:numCache>
                <c:formatCode>"$"#,##0</c:formatCode>
                <c:ptCount val="9"/>
                <c:pt idx="0">
                  <c:v>132.86548473216874</c:v>
                </c:pt>
                <c:pt idx="1">
                  <c:v>60.232353078583159</c:v>
                </c:pt>
                <c:pt idx="2">
                  <c:v>25.598750058397844</c:v>
                </c:pt>
                <c:pt idx="3">
                  <c:v>8.1596015811143126</c:v>
                </c:pt>
                <c:pt idx="4">
                  <c:v>3.9393990353100601</c:v>
                </c:pt>
                <c:pt idx="5">
                  <c:v>3.259398807245983</c:v>
                </c:pt>
                <c:pt idx="6">
                  <c:v>2.759940895242353</c:v>
                </c:pt>
                <c:pt idx="7">
                  <c:v>2.3497999420574525</c:v>
                </c:pt>
                <c:pt idx="8">
                  <c:v>2.0007058084124281</c:v>
                </c:pt>
              </c:numCache>
            </c:numRef>
          </c:val>
        </c:ser>
        <c:ser>
          <c:idx val="1"/>
          <c:order val="1"/>
          <c:tx>
            <c:strRef>
              <c:f>'40G Summary'!$D$307</c:f>
              <c:strCache>
                <c:ptCount val="1"/>
                <c:pt idx="0">
                  <c:v>CFP</c:v>
                </c:pt>
              </c:strCache>
            </c:strRef>
          </c:tx>
          <c:cat>
            <c:numRef>
              <c:f>'40G Summary'!$E$305:$M$305</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Summary'!$E$307:$M$307</c:f>
              <c:numCache>
                <c:formatCode>"$"#,##0</c:formatCode>
                <c:ptCount val="9"/>
                <c:pt idx="0">
                  <c:v>11.698611523092875</c:v>
                </c:pt>
                <c:pt idx="1">
                  <c:v>28.243930000000002</c:v>
                </c:pt>
                <c:pt idx="2">
                  <c:v>32.898632599999999</c:v>
                </c:pt>
                <c:pt idx="3">
                  <c:v>35.307711187499997</c:v>
                </c:pt>
                <c:pt idx="4">
                  <c:v>30.348667856894181</c:v>
                </c:pt>
                <c:pt idx="5">
                  <c:v>29.272877698016575</c:v>
                </c:pt>
                <c:pt idx="6">
                  <c:v>29.410768212248925</c:v>
                </c:pt>
                <c:pt idx="7">
                  <c:v>30.305073150458522</c:v>
                </c:pt>
                <c:pt idx="8">
                  <c:v>31.899107355954932</c:v>
                </c:pt>
              </c:numCache>
            </c:numRef>
          </c:val>
        </c:ser>
        <c:ser>
          <c:idx val="2"/>
          <c:order val="2"/>
          <c:tx>
            <c:strRef>
              <c:f>'40G Summary'!$D$308</c:f>
              <c:strCache>
                <c:ptCount val="1"/>
                <c:pt idx="0">
                  <c:v>QSFP+</c:v>
                </c:pt>
              </c:strCache>
            </c:strRef>
          </c:tx>
          <c:cat>
            <c:numRef>
              <c:f>'40G Summary'!$E$305:$M$305</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Summary'!$E$308:$M$308</c:f>
              <c:numCache>
                <c:formatCode>"$"#,##0</c:formatCode>
                <c:ptCount val="9"/>
                <c:pt idx="0">
                  <c:v>75.192646088732175</c:v>
                </c:pt>
                <c:pt idx="1">
                  <c:v>174.31659187829933</c:v>
                </c:pt>
                <c:pt idx="2">
                  <c:v>343.83873031646067</c:v>
                </c:pt>
                <c:pt idx="3">
                  <c:v>529.43907634607467</c:v>
                </c:pt>
                <c:pt idx="4">
                  <c:v>843.63770562927266</c:v>
                </c:pt>
                <c:pt idx="5">
                  <c:v>1122.7861054910018</c:v>
                </c:pt>
                <c:pt idx="6">
                  <c:v>1211.8653138303939</c:v>
                </c:pt>
                <c:pt idx="7">
                  <c:v>1200.936467290031</c:v>
                </c:pt>
                <c:pt idx="8">
                  <c:v>1162.3783343479781</c:v>
                </c:pt>
              </c:numCache>
            </c:numRef>
          </c:val>
        </c:ser>
        <c:overlap val="100"/>
        <c:axId val="100908032"/>
        <c:axId val="100913920"/>
      </c:barChart>
      <c:catAx>
        <c:axId val="100908032"/>
        <c:scaling>
          <c:orientation val="minMax"/>
        </c:scaling>
        <c:axPos val="b"/>
        <c:numFmt formatCode="0" sourceLinked="1"/>
        <c:tickLblPos val="nextTo"/>
        <c:crossAx val="100913920"/>
        <c:crosses val="autoZero"/>
        <c:auto val="1"/>
        <c:lblAlgn val="ctr"/>
        <c:lblOffset val="100"/>
      </c:catAx>
      <c:valAx>
        <c:axId val="100913920"/>
        <c:scaling>
          <c:orientation val="minMax"/>
        </c:scaling>
        <c:axPos val="l"/>
        <c:title>
          <c:tx>
            <c:rich>
              <a:bodyPr rot="-5400000" vert="horz"/>
              <a:lstStyle/>
              <a:p>
                <a:pPr>
                  <a:defRPr/>
                </a:pPr>
                <a:r>
                  <a:rPr lang="en-US"/>
                  <a:t>Revenue ($m)</a:t>
                </a:r>
              </a:p>
            </c:rich>
          </c:tx>
          <c:layout>
            <c:manualLayout>
              <c:xMode val="edge"/>
              <c:yMode val="edge"/>
              <c:x val="6.5114563382279896E-3"/>
              <c:y val="0.39625676720804376"/>
            </c:manualLayout>
          </c:layout>
          <c:spPr>
            <a:noFill/>
            <a:ln w="25400">
              <a:noFill/>
            </a:ln>
          </c:spPr>
        </c:title>
        <c:numFmt formatCode="&quot;$&quot;#,##0" sourceLinked="1"/>
        <c:tickLblPos val="nextTo"/>
        <c:crossAx val="100908032"/>
        <c:crosses val="autoZero"/>
        <c:crossBetween val="between"/>
      </c:valAx>
    </c:plotArea>
    <c:legend>
      <c:legendPos val="b"/>
      <c:layout>
        <c:manualLayout>
          <c:xMode val="edge"/>
          <c:yMode val="edge"/>
          <c:x val="0.37604204919642048"/>
          <c:y val="2.0881670533642691E-2"/>
          <c:w val="0.23020856751359814"/>
          <c:h val="5.1044083526682105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1316406423773299"/>
          <c:y val="9.2979127134724809E-2"/>
          <c:w val="0.87054306241380885"/>
          <c:h val="0.82542694497153668"/>
        </c:manualLayout>
      </c:layout>
      <c:barChart>
        <c:barDir val="col"/>
        <c:grouping val="stacked"/>
        <c:ser>
          <c:idx val="0"/>
          <c:order val="0"/>
          <c:tx>
            <c:strRef>
              <c:f>'40G Summary'!$E$352</c:f>
              <c:strCache>
                <c:ptCount val="1"/>
                <c:pt idx="0">
                  <c:v>Receiver</c:v>
                </c:pt>
              </c:strCache>
            </c:strRef>
          </c:tx>
          <c:cat>
            <c:numRef>
              <c:f>'40G Summary'!$G$351:$O$351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Summary'!$G$352:$O$352</c:f>
              <c:numCache>
                <c:formatCode>"$"#,##0</c:formatCode>
                <c:ptCount val="9"/>
                <c:pt idx="0">
                  <c:v>144.515166839768</c:v>
                </c:pt>
                <c:pt idx="1">
                  <c:v>165.15171953186388</c:v>
                </c:pt>
                <c:pt idx="2">
                  <c:v>146.06893463061346</c:v>
                </c:pt>
                <c:pt idx="3">
                  <c:v>135.76808215482538</c:v>
                </c:pt>
                <c:pt idx="4">
                  <c:v>158.18232129096606</c:v>
                </c:pt>
                <c:pt idx="5">
                  <c:v>181.02981559524488</c:v>
                </c:pt>
                <c:pt idx="6">
                  <c:v>178.81198326104322</c:v>
                </c:pt>
                <c:pt idx="7">
                  <c:v>167.67158640152689</c:v>
                </c:pt>
                <c:pt idx="8">
                  <c:v>154.44703748031128</c:v>
                </c:pt>
              </c:numCache>
            </c:numRef>
          </c:val>
        </c:ser>
        <c:ser>
          <c:idx val="1"/>
          <c:order val="1"/>
          <c:tx>
            <c:strRef>
              <c:f>'40G Summary'!$E$353</c:f>
              <c:strCache>
                <c:ptCount val="1"/>
                <c:pt idx="0">
                  <c:v>Laser</c:v>
                </c:pt>
              </c:strCache>
            </c:strRef>
          </c:tx>
          <c:cat>
            <c:numRef>
              <c:f>'40G Summary'!$G$351:$O$351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Summary'!$G$353:$O$353</c:f>
              <c:numCache>
                <c:formatCode>"$"#,##0</c:formatCode>
                <c:ptCount val="9"/>
                <c:pt idx="0">
                  <c:v>94.486480885728994</c:v>
                </c:pt>
                <c:pt idx="1">
                  <c:v>137.30821357706913</c:v>
                </c:pt>
                <c:pt idx="2">
                  <c:v>199.34778469987748</c:v>
                </c:pt>
                <c:pt idx="3">
                  <c:v>269.27817695692721</c:v>
                </c:pt>
                <c:pt idx="4">
                  <c:v>410.03097054791095</c:v>
                </c:pt>
                <c:pt idx="5">
                  <c:v>551.69977347882559</c:v>
                </c:pt>
                <c:pt idx="6">
                  <c:v>590.89200647430312</c:v>
                </c:pt>
                <c:pt idx="7">
                  <c:v>587.2296869398981</c:v>
                </c:pt>
                <c:pt idx="8">
                  <c:v>570.14208477747525</c:v>
                </c:pt>
              </c:numCache>
            </c:numRef>
          </c:val>
        </c:ser>
        <c:ser>
          <c:idx val="2"/>
          <c:order val="2"/>
          <c:tx>
            <c:strRef>
              <c:f>'40G Summary'!$E$354</c:f>
              <c:strCache>
                <c:ptCount val="1"/>
                <c:pt idx="0">
                  <c:v>Modulator and carver</c:v>
                </c:pt>
              </c:strCache>
            </c:strRef>
          </c:tx>
          <c:cat>
            <c:numRef>
              <c:f>'40G Summary'!$G$351:$O$351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Summary'!$G$354:$O$354</c:f>
              <c:numCache>
                <c:formatCode>"$"#,##0</c:formatCode>
                <c:ptCount val="9"/>
                <c:pt idx="0">
                  <c:v>141.6302</c:v>
                </c:pt>
                <c:pt idx="1">
                  <c:v>152.92769999999999</c:v>
                </c:pt>
                <c:pt idx="2">
                  <c:v>109.56279600000001</c:v>
                </c:pt>
                <c:pt idx="3">
                  <c:v>78.885213120000003</c:v>
                </c:pt>
                <c:pt idx="4">
                  <c:v>66.001414213439986</c:v>
                </c:pt>
                <c:pt idx="5">
                  <c:v>55.844083899930233</c:v>
                </c:pt>
                <c:pt idx="6">
                  <c:v>47.267650145072174</c:v>
                </c:pt>
                <c:pt idx="7">
                  <c:v>40.224509061580669</c:v>
                </c:pt>
                <c:pt idx="8">
                  <c:v>34.231769955232693</c:v>
                </c:pt>
              </c:numCache>
            </c:numRef>
          </c:val>
        </c:ser>
        <c:overlap val="100"/>
        <c:axId val="100542336"/>
        <c:axId val="100543872"/>
      </c:barChart>
      <c:catAx>
        <c:axId val="100542336"/>
        <c:scaling>
          <c:orientation val="minMax"/>
        </c:scaling>
        <c:axPos val="b"/>
        <c:numFmt formatCode="0" sourceLinked="1"/>
        <c:tickLblPos val="nextTo"/>
        <c:crossAx val="100543872"/>
        <c:crosses val="autoZero"/>
        <c:auto val="1"/>
        <c:lblAlgn val="ctr"/>
        <c:lblOffset val="100"/>
      </c:catAx>
      <c:valAx>
        <c:axId val="100543872"/>
        <c:scaling>
          <c:orientation val="minMax"/>
        </c:scaling>
        <c:axPos val="l"/>
        <c:title>
          <c:tx>
            <c:rich>
              <a:bodyPr rot="-5400000" vert="horz"/>
              <a:lstStyle/>
              <a:p>
                <a:pPr>
                  <a:defRPr/>
                </a:pPr>
                <a:r>
                  <a:rPr lang="en-US"/>
                  <a:t>Revenue ($m)</a:t>
                </a:r>
              </a:p>
            </c:rich>
          </c:tx>
          <c:layout>
            <c:manualLayout>
              <c:xMode val="edge"/>
              <c:yMode val="edge"/>
              <c:x val="1.3099337159126289E-2"/>
              <c:y val="0.41262492093611636"/>
            </c:manualLayout>
          </c:layout>
          <c:spPr>
            <a:noFill/>
            <a:ln w="25400">
              <a:noFill/>
            </a:ln>
          </c:spPr>
        </c:title>
        <c:numFmt formatCode="&quot;$&quot;#,##0" sourceLinked="1"/>
        <c:tickLblPos val="nextTo"/>
        <c:crossAx val="100542336"/>
        <c:crosses val="autoZero"/>
        <c:crossBetween val="between"/>
      </c:valAx>
    </c:plotArea>
    <c:legend>
      <c:legendPos val="b"/>
      <c:layout>
        <c:manualLayout>
          <c:xMode val="edge"/>
          <c:yMode val="edge"/>
          <c:x val="0.35030567316465627"/>
          <c:y val="1.8975332068311201E-2"/>
          <c:w val="0.30855412490956624"/>
          <c:h val="4.1745730550284625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229861778828802"/>
          <c:y val="9.5215173575001241E-2"/>
          <c:w val="0.86087887528910445"/>
          <c:h val="0.83850465232726412"/>
        </c:manualLayout>
      </c:layout>
      <c:barChart>
        <c:barDir val="col"/>
        <c:grouping val="stacked"/>
        <c:ser>
          <c:idx val="0"/>
          <c:order val="0"/>
          <c:tx>
            <c:strRef>
              <c:f>'40G Summary'!$D$395</c:f>
              <c:strCache>
                <c:ptCount val="1"/>
                <c:pt idx="0">
                  <c:v>Amplifier</c:v>
                </c:pt>
              </c:strCache>
            </c:strRef>
          </c:tx>
          <c:cat>
            <c:numRef>
              <c:f>'40G Summary'!$F$394:$N$394</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Summary'!$F$395:$N$395</c:f>
              <c:numCache>
                <c:formatCode>"$"#,##0</c:formatCode>
                <c:ptCount val="9"/>
                <c:pt idx="0">
                  <c:v>11.007900000000001</c:v>
                </c:pt>
                <c:pt idx="1">
                  <c:v>14.23737</c:v>
                </c:pt>
                <c:pt idx="2">
                  <c:v>9.6131772000000009</c:v>
                </c:pt>
                <c:pt idx="3">
                  <c:v>7.3060146720000008</c:v>
                </c:pt>
                <c:pt idx="4">
                  <c:v>6.450600624912</c:v>
                </c:pt>
                <c:pt idx="5">
                  <c:v>5.7616014093194146</c:v>
                </c:pt>
                <c:pt idx="6">
                  <c:v>5.1494963936177669</c:v>
                </c:pt>
                <c:pt idx="7">
                  <c:v>4.6275545250910302</c:v>
                </c:pt>
                <c:pt idx="8">
                  <c:v>4.1587078614267723</c:v>
                </c:pt>
              </c:numCache>
            </c:numRef>
          </c:val>
        </c:ser>
        <c:ser>
          <c:idx val="1"/>
          <c:order val="1"/>
          <c:tx>
            <c:strRef>
              <c:f>'40G Summary'!$D$396</c:f>
              <c:strCache>
                <c:ptCount val="1"/>
                <c:pt idx="0">
                  <c:v>Coherent mixer</c:v>
                </c:pt>
              </c:strCache>
            </c:strRef>
          </c:tx>
          <c:cat>
            <c:numRef>
              <c:f>'40G Summary'!$F$394:$N$394</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Summary'!$F$396:$N$396</c:f>
              <c:numCache>
                <c:formatCode>"$"#,##0</c:formatCode>
                <c:ptCount val="9"/>
                <c:pt idx="0">
                  <c:v>45.696000000000005</c:v>
                </c:pt>
                <c:pt idx="1">
                  <c:v>58.002299999999991</c:v>
                </c:pt>
                <c:pt idx="2">
                  <c:v>37.260191999999996</c:v>
                </c:pt>
                <c:pt idx="3">
                  <c:v>27.248991551999996</c:v>
                </c:pt>
                <c:pt idx="4">
                  <c:v>23.168172502771199</c:v>
                </c:pt>
                <c:pt idx="5">
                  <c:v>20.03583558039653</c:v>
                </c:pt>
                <c:pt idx="6">
                  <c:v>17.32699060992692</c:v>
                </c:pt>
                <c:pt idx="7">
                  <c:v>15.110539395367327</c:v>
                </c:pt>
                <c:pt idx="8">
                  <c:v>13.177928836514635</c:v>
                </c:pt>
              </c:numCache>
            </c:numRef>
          </c:val>
        </c:ser>
        <c:ser>
          <c:idx val="2"/>
          <c:order val="2"/>
          <c:tx>
            <c:strRef>
              <c:f>'40G Summary'!$D$397</c:f>
              <c:strCache>
                <c:ptCount val="1"/>
                <c:pt idx="0">
                  <c:v>TDC</c:v>
                </c:pt>
              </c:strCache>
            </c:strRef>
          </c:tx>
          <c:cat>
            <c:numRef>
              <c:f>'40G Summary'!$F$394:$N$394</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Summary'!$F$397:$N$397</c:f>
              <c:numCache>
                <c:formatCode>"$"#,##0</c:formatCode>
                <c:ptCount val="9"/>
                <c:pt idx="0">
                  <c:v>80.92</c:v>
                </c:pt>
                <c:pt idx="1">
                  <c:v>95.005137500000004</c:v>
                </c:pt>
                <c:pt idx="2">
                  <c:v>56.146992249999997</c:v>
                </c:pt>
                <c:pt idx="3">
                  <c:v>40.875010357999997</c:v>
                </c:pt>
                <c:pt idx="4">
                  <c:v>34.561397582930404</c:v>
                </c:pt>
                <c:pt idx="5">
                  <c:v>29.57231625790995</c:v>
                </c:pt>
                <c:pt idx="6">
                  <c:v>25.325541142015876</c:v>
                </c:pt>
                <c:pt idx="7">
                  <c:v>21.808177145520379</c:v>
                </c:pt>
                <c:pt idx="8">
                  <c:v>18.780498702926092</c:v>
                </c:pt>
              </c:numCache>
            </c:numRef>
          </c:val>
        </c:ser>
        <c:ser>
          <c:idx val="3"/>
          <c:order val="3"/>
          <c:tx>
            <c:strRef>
              <c:f>'40G Summary'!$D$398</c:f>
              <c:strCache>
                <c:ptCount val="1"/>
                <c:pt idx="0">
                  <c:v>Mux/demux</c:v>
                </c:pt>
              </c:strCache>
            </c:strRef>
          </c:tx>
          <c:cat>
            <c:numRef>
              <c:f>'40G Summary'!$F$394:$N$394</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Summary'!$F$398:$M$398</c:f>
              <c:numCache>
                <c:formatCode>"$"#,##0</c:formatCode>
                <c:ptCount val="8"/>
                <c:pt idx="0">
                  <c:v>0.35848061517238727</c:v>
                </c:pt>
                <c:pt idx="1">
                  <c:v>0.38857291901746766</c:v>
                </c:pt>
                <c:pt idx="2">
                  <c:v>0.35580442598068213</c:v>
                </c:pt>
                <c:pt idx="3">
                  <c:v>0.39000317960554759</c:v>
                </c:pt>
                <c:pt idx="4">
                  <c:v>0.43173769513186921</c:v>
                </c:pt>
                <c:pt idx="5">
                  <c:v>0.46797302096971743</c:v>
                </c:pt>
                <c:pt idx="6">
                  <c:v>0.52269433812921517</c:v>
                </c:pt>
                <c:pt idx="7">
                  <c:v>0.59773257879877595</c:v>
                </c:pt>
              </c:numCache>
            </c:numRef>
          </c:val>
        </c:ser>
        <c:overlap val="100"/>
        <c:axId val="100996608"/>
        <c:axId val="100998144"/>
      </c:barChart>
      <c:catAx>
        <c:axId val="100996608"/>
        <c:scaling>
          <c:orientation val="minMax"/>
        </c:scaling>
        <c:axPos val="b"/>
        <c:numFmt formatCode="0" sourceLinked="1"/>
        <c:tickLblPos val="nextTo"/>
        <c:crossAx val="100998144"/>
        <c:crosses val="autoZero"/>
        <c:auto val="1"/>
        <c:lblAlgn val="ctr"/>
        <c:lblOffset val="100"/>
      </c:catAx>
      <c:valAx>
        <c:axId val="100998144"/>
        <c:scaling>
          <c:orientation val="minMax"/>
        </c:scaling>
        <c:axPos val="l"/>
        <c:title>
          <c:tx>
            <c:rich>
              <a:bodyPr rot="-5400000" vert="horz"/>
              <a:lstStyle/>
              <a:p>
                <a:pPr>
                  <a:defRPr/>
                </a:pPr>
                <a:r>
                  <a:rPr lang="en-US"/>
                  <a:t>Revenues ($m)</a:t>
                </a:r>
              </a:p>
            </c:rich>
          </c:tx>
          <c:layout>
            <c:manualLayout>
              <c:xMode val="edge"/>
              <c:yMode val="edge"/>
              <c:x val="2.9336266960029362E-3"/>
              <c:y val="0.40356603223339227"/>
            </c:manualLayout>
          </c:layout>
          <c:spPr>
            <a:noFill/>
            <a:ln w="25400">
              <a:noFill/>
            </a:ln>
          </c:spPr>
        </c:title>
        <c:numFmt formatCode="&quot;$&quot;#,##0" sourceLinked="1"/>
        <c:tickLblPos val="nextTo"/>
        <c:crossAx val="100996608"/>
        <c:crosses val="autoZero"/>
        <c:crossBetween val="between"/>
      </c:valAx>
    </c:plotArea>
    <c:legend>
      <c:legendPos val="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1242008355866968"/>
          <c:y val="0.10759515838269386"/>
          <c:w val="0.87098291979161357"/>
          <c:h val="0.80168941540046401"/>
        </c:manualLayout>
      </c:layout>
      <c:barChart>
        <c:barDir val="col"/>
        <c:grouping val="stacked"/>
        <c:ser>
          <c:idx val="0"/>
          <c:order val="0"/>
          <c:tx>
            <c:strRef>
              <c:f>'40G Summary'!$D$437</c:f>
              <c:strCache>
                <c:ptCount val="1"/>
                <c:pt idx="0">
                  <c:v>SerDes</c:v>
                </c:pt>
              </c:strCache>
            </c:strRef>
          </c:tx>
          <c:cat>
            <c:numRef>
              <c:f>'40G Summary'!$F$436:$N$436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Summary'!$F$437:$N$437</c:f>
              <c:numCache>
                <c:formatCode>"$"#,##0</c:formatCode>
                <c:ptCount val="9"/>
                <c:pt idx="0">
                  <c:v>91.685999999999993</c:v>
                </c:pt>
                <c:pt idx="1">
                  <c:v>114.13504000000002</c:v>
                </c:pt>
                <c:pt idx="2">
                  <c:v>80.257327999999987</c:v>
                </c:pt>
                <c:pt idx="3">
                  <c:v>57.67754741000001</c:v>
                </c:pt>
                <c:pt idx="4">
                  <c:v>47.635317215222415</c:v>
                </c:pt>
                <c:pt idx="5">
                  <c:v>40.203813845996343</c:v>
                </c:pt>
                <c:pt idx="6">
                  <c:v>33.956584790444523</c:v>
                </c:pt>
                <c:pt idx="7">
                  <c:v>31.918827821267808</c:v>
                </c:pt>
                <c:pt idx="8">
                  <c:v>30.031781186228635</c:v>
                </c:pt>
              </c:numCache>
            </c:numRef>
          </c:val>
        </c:ser>
        <c:ser>
          <c:idx val="1"/>
          <c:order val="1"/>
          <c:tx>
            <c:strRef>
              <c:f>'40G Summary'!$D$438</c:f>
              <c:strCache>
                <c:ptCount val="1"/>
                <c:pt idx="0">
                  <c:v>Modulator and carver drivers</c:v>
                </c:pt>
              </c:strCache>
            </c:strRef>
          </c:tx>
          <c:cat>
            <c:numRef>
              <c:f>'40G Summary'!$F$436:$N$436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Summary'!$F$438:$N$438</c:f>
              <c:numCache>
                <c:formatCode>"$"#,##0</c:formatCode>
                <c:ptCount val="9"/>
                <c:pt idx="0">
                  <c:v>51.398842500000001</c:v>
                </c:pt>
                <c:pt idx="1">
                  <c:v>68.386663124999984</c:v>
                </c:pt>
                <c:pt idx="2">
                  <c:v>44.154358649999999</c:v>
                </c:pt>
                <c:pt idx="3">
                  <c:v>30.133089161999994</c:v>
                </c:pt>
                <c:pt idx="4">
                  <c:v>23.897953257920992</c:v>
                </c:pt>
                <c:pt idx="5">
                  <c:v>20.221112193881162</c:v>
                </c:pt>
                <c:pt idx="6">
                  <c:v>17.118838498889062</c:v>
                </c:pt>
                <c:pt idx="7">
                  <c:v>16.190287166559486</c:v>
                </c:pt>
                <c:pt idx="8">
                  <c:v>15.312676309656942</c:v>
                </c:pt>
              </c:numCache>
            </c:numRef>
          </c:val>
        </c:ser>
        <c:ser>
          <c:idx val="2"/>
          <c:order val="2"/>
          <c:tx>
            <c:strRef>
              <c:f>'40G Summary'!$D$439</c:f>
              <c:strCache>
                <c:ptCount val="1"/>
                <c:pt idx="0">
                  <c:v>Coherent chip</c:v>
                </c:pt>
              </c:strCache>
            </c:strRef>
          </c:tx>
          <c:cat>
            <c:numRef>
              <c:f>'40G Summary'!$F$436:$N$436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Summary'!$F$439:$N$439</c:f>
              <c:numCache>
                <c:formatCode>"$"#,##0</c:formatCode>
                <c:ptCount val="9"/>
                <c:pt idx="0">
                  <c:v>11.253</c:v>
                </c:pt>
                <c:pt idx="1">
                  <c:v>17.770499999999998</c:v>
                </c:pt>
                <c:pt idx="2">
                  <c:v>15.325200000000001</c:v>
                </c:pt>
                <c:pt idx="3">
                  <c:v>11.034144000000001</c:v>
                </c:pt>
                <c:pt idx="4">
                  <c:v>9.2355785279999996</c:v>
                </c:pt>
                <c:pt idx="5">
                  <c:v>7.8132994346880009</c:v>
                </c:pt>
                <c:pt idx="6">
                  <c:v>6.6100513217460488</c:v>
                </c:pt>
                <c:pt idx="7">
                  <c:v>6.2464984990500145</c:v>
                </c:pt>
                <c:pt idx="8">
                  <c:v>5.9029410816022638</c:v>
                </c:pt>
              </c:numCache>
            </c:numRef>
          </c:val>
        </c:ser>
        <c:ser>
          <c:idx val="3"/>
          <c:order val="3"/>
          <c:tx>
            <c:strRef>
              <c:f>'40G Summary'!$D$440</c:f>
              <c:strCache>
                <c:ptCount val="1"/>
                <c:pt idx="0">
                  <c:v>TIA</c:v>
                </c:pt>
              </c:strCache>
            </c:strRef>
          </c:tx>
          <c:cat>
            <c:numRef>
              <c:f>'40G Summary'!$F$436:$N$436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Summary'!$F$440:$N$440</c:f>
              <c:numCache>
                <c:formatCode>"$"#,##0</c:formatCode>
                <c:ptCount val="9"/>
                <c:pt idx="0">
                  <c:v>4.176345139394777</c:v>
                </c:pt>
                <c:pt idx="1">
                  <c:v>5.6942810441683109</c:v>
                </c:pt>
                <c:pt idx="2">
                  <c:v>8.5458438732593809</c:v>
                </c:pt>
                <c:pt idx="3">
                  <c:v>11.771439803162718</c:v>
                </c:pt>
                <c:pt idx="4">
                  <c:v>16.784270839143126</c:v>
                </c:pt>
                <c:pt idx="5">
                  <c:v>19.861923650259758</c:v>
                </c:pt>
                <c:pt idx="6">
                  <c:v>19.580252267104207</c:v>
                </c:pt>
                <c:pt idx="7">
                  <c:v>17.640043259823667</c:v>
                </c:pt>
                <c:pt idx="8">
                  <c:v>15.594223953062674</c:v>
                </c:pt>
              </c:numCache>
            </c:numRef>
          </c:val>
        </c:ser>
        <c:ser>
          <c:idx val="4"/>
          <c:order val="4"/>
          <c:tx>
            <c:strRef>
              <c:f>'40G Summary'!$D$442</c:f>
              <c:strCache>
                <c:ptCount val="1"/>
                <c:pt idx="0">
                  <c:v>Laser driver</c:v>
                </c:pt>
              </c:strCache>
            </c:strRef>
          </c:tx>
          <c:cat>
            <c:numRef>
              <c:f>'40G Summary'!$F$436:$N$436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Summary'!$F$442:$N$442</c:f>
              <c:numCache>
                <c:formatCode>"$"#,##0</c:formatCode>
                <c:ptCount val="9"/>
                <c:pt idx="0">
                  <c:v>4.6480445765560807</c:v>
                </c:pt>
                <c:pt idx="1">
                  <c:v>5.2202856265009867</c:v>
                </c:pt>
                <c:pt idx="2">
                  <c:v>7.7298113179056287</c:v>
                </c:pt>
                <c:pt idx="3">
                  <c:v>9.9725942731476298</c:v>
                </c:pt>
                <c:pt idx="4">
                  <c:v>14.055608590768365</c:v>
                </c:pt>
                <c:pt idx="5">
                  <c:v>16.933276366042605</c:v>
                </c:pt>
                <c:pt idx="6">
                  <c:v>16.561703532822779</c:v>
                </c:pt>
                <c:pt idx="7">
                  <c:v>14.9779140916167</c:v>
                </c:pt>
                <c:pt idx="8">
                  <c:v>13.189210426764282</c:v>
                </c:pt>
              </c:numCache>
            </c:numRef>
          </c:val>
        </c:ser>
        <c:overlap val="100"/>
        <c:axId val="101033856"/>
        <c:axId val="101035392"/>
      </c:barChart>
      <c:catAx>
        <c:axId val="101033856"/>
        <c:scaling>
          <c:orientation val="minMax"/>
        </c:scaling>
        <c:axPos val="b"/>
        <c:numFmt formatCode="0" sourceLinked="1"/>
        <c:tickLblPos val="nextTo"/>
        <c:crossAx val="101035392"/>
        <c:crosses val="autoZero"/>
        <c:auto val="1"/>
        <c:lblAlgn val="ctr"/>
        <c:lblOffset val="100"/>
      </c:catAx>
      <c:valAx>
        <c:axId val="101035392"/>
        <c:scaling>
          <c:orientation val="minMax"/>
        </c:scaling>
        <c:axPos val="l"/>
        <c:title>
          <c:tx>
            <c:rich>
              <a:bodyPr rot="-5400000" vert="horz"/>
              <a:lstStyle/>
              <a:p>
                <a:pPr>
                  <a:defRPr/>
                </a:pPr>
                <a:r>
                  <a:rPr lang="en-US"/>
                  <a:t>Revenue ($m)</a:t>
                </a:r>
              </a:p>
            </c:rich>
          </c:tx>
          <c:layout>
            <c:manualLayout>
              <c:xMode val="edge"/>
              <c:yMode val="edge"/>
              <c:x val="1.1850138603084986E-2"/>
              <c:y val="0.40184347209763338"/>
            </c:manualLayout>
          </c:layout>
          <c:spPr>
            <a:noFill/>
            <a:ln w="25400">
              <a:noFill/>
            </a:ln>
          </c:spPr>
        </c:title>
        <c:numFmt formatCode="&quot;$&quot;#,##0" sourceLinked="1"/>
        <c:tickLblPos val="nextTo"/>
        <c:crossAx val="101033856"/>
        <c:crosses val="autoZero"/>
        <c:crossBetween val="between"/>
      </c:valAx>
    </c:plotArea>
    <c:legend>
      <c:legendPos val="b"/>
      <c:layout>
        <c:manualLayout>
          <c:xMode val="edge"/>
          <c:yMode val="edge"/>
          <c:x val="0.21265570937323192"/>
          <c:y val="2.1097089878959585E-2"/>
          <c:w val="0.57157705299829664"/>
          <c:h val="4.6413597733711107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zh-CN"/>
  <c:chart>
    <c:autoTitleDeleted val="1"/>
    <c:plotArea>
      <c:layout/>
      <c:barChart>
        <c:barDir val="col"/>
        <c:grouping val="stacked"/>
        <c:ser>
          <c:idx val="0"/>
          <c:order val="0"/>
          <c:tx>
            <c:strRef>
              <c:f>'40G Summary'!$D$77</c:f>
              <c:strCache>
                <c:ptCount val="1"/>
                <c:pt idx="0">
                  <c:v>ODB</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Summary'!$F$77:$N$77</c:f>
              <c:numCache>
                <c:formatCode>"$"#,##0</c:formatCode>
                <c:ptCount val="9"/>
                <c:pt idx="0">
                  <c:v>8.9700869431250005</c:v>
                </c:pt>
                <c:pt idx="1">
                  <c:v>6.4330689060000008</c:v>
                </c:pt>
                <c:pt idx="2">
                  <c:v>3.0472431660000003</c:v>
                </c:pt>
                <c:pt idx="3">
                  <c:v>2.1940150795200002</c:v>
                </c:pt>
                <c:pt idx="4">
                  <c:v>1.8166444858425601</c:v>
                </c:pt>
                <c:pt idx="5">
                  <c:v>1.5877472806263979</c:v>
                </c:pt>
                <c:pt idx="6">
                  <c:v>1.478192718263176</c:v>
                </c:pt>
                <c:pt idx="7">
                  <c:v>1.3902402515265169</c:v>
                </c:pt>
                <c:pt idx="8">
                  <c:v>1.3075209565606893</c:v>
                </c:pt>
              </c:numCache>
            </c:numRef>
          </c:val>
        </c:ser>
        <c:ser>
          <c:idx val="1"/>
          <c:order val="1"/>
          <c:tx>
            <c:strRef>
              <c:f>'40G Summary'!$D$78</c:f>
              <c:strCache>
                <c:ptCount val="1"/>
                <c:pt idx="0">
                  <c:v>DPSK</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Summary'!$F$78:$N$78</c:f>
              <c:numCache>
                <c:formatCode>"$"#,##0</c:formatCode>
                <c:ptCount val="9"/>
                <c:pt idx="0">
                  <c:v>78.242147759999995</c:v>
                </c:pt>
                <c:pt idx="1">
                  <c:v>38.022641999999991</c:v>
                </c:pt>
                <c:pt idx="2">
                  <c:v>18.615885523199999</c:v>
                </c:pt>
                <c:pt idx="3">
                  <c:v>9.224718802790397</c:v>
                </c:pt>
                <c:pt idx="4">
                  <c:v>7.8926694076674648</c:v>
                </c:pt>
                <c:pt idx="5">
                  <c:v>6.8255805037508237</c:v>
                </c:pt>
                <c:pt idx="6">
                  <c:v>5.8920686101878355</c:v>
                </c:pt>
                <c:pt idx="7">
                  <c:v>5.2896045947961285</c:v>
                </c:pt>
                <c:pt idx="8">
                  <c:v>4.7487425249782245</c:v>
                </c:pt>
              </c:numCache>
            </c:numRef>
          </c:val>
        </c:ser>
        <c:ser>
          <c:idx val="2"/>
          <c:order val="2"/>
          <c:tx>
            <c:strRef>
              <c:f>'40G Summary'!$D$79</c:f>
              <c:strCache>
                <c:ptCount val="1"/>
                <c:pt idx="0">
                  <c:v>DQPSK</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Summary'!$F$79:$N$79</c:f>
              <c:numCache>
                <c:formatCode>"$"#,##0</c:formatCode>
                <c:ptCount val="9"/>
                <c:pt idx="0">
                  <c:v>57.966925975000002</c:v>
                </c:pt>
                <c:pt idx="1">
                  <c:v>33.095541307500007</c:v>
                </c:pt>
                <c:pt idx="2">
                  <c:v>20.25447128019</c:v>
                </c:pt>
                <c:pt idx="3">
                  <c:v>13.961914142400001</c:v>
                </c:pt>
                <c:pt idx="4">
                  <c:v>11.945813740237444</c:v>
                </c:pt>
                <c:pt idx="5">
                  <c:v>10.33073972255734</c:v>
                </c:pt>
                <c:pt idx="6">
                  <c:v>9.2253505722437037</c:v>
                </c:pt>
                <c:pt idx="7">
                  <c:v>8.2820584762317839</c:v>
                </c:pt>
                <c:pt idx="8">
                  <c:v>7.4352179970370837</c:v>
                </c:pt>
              </c:numCache>
            </c:numRef>
          </c:val>
        </c:ser>
        <c:ser>
          <c:idx val="3"/>
          <c:order val="3"/>
          <c:tx>
            <c:strRef>
              <c:f>'40G Summary'!$D$80</c:f>
              <c:strCache>
                <c:ptCount val="1"/>
                <c:pt idx="0">
                  <c:v>DP-QPSK</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Summary'!$F$80:$N$80</c:f>
              <c:numCache>
                <c:formatCode>"$"#,##0</c:formatCode>
                <c:ptCount val="9"/>
                <c:pt idx="0">
                  <c:v>23.41208975</c:v>
                </c:pt>
                <c:pt idx="1">
                  <c:v>97.227064147500002</c:v>
                </c:pt>
                <c:pt idx="2">
                  <c:v>62.737359300000008</c:v>
                </c:pt>
                <c:pt idx="3">
                  <c:v>45.376220962800012</c:v>
                </c:pt>
                <c:pt idx="4">
                  <c:v>38.823894655771689</c:v>
                </c:pt>
                <c:pt idx="5">
                  <c:v>33.574904098311357</c:v>
                </c:pt>
                <c:pt idx="6">
                  <c:v>29.982389359792034</c:v>
                </c:pt>
                <c:pt idx="7">
                  <c:v>26.916690047753296</c:v>
                </c:pt>
                <c:pt idx="8">
                  <c:v>24.164458490370521</c:v>
                </c:pt>
              </c:numCache>
            </c:numRef>
          </c:val>
        </c:ser>
        <c:ser>
          <c:idx val="4"/>
          <c:order val="4"/>
          <c:tx>
            <c:strRef>
              <c:f>'40G Summary'!$D$81</c:f>
              <c:strCache>
                <c:ptCount val="1"/>
                <c:pt idx="0">
                  <c:v>40G DP-BPSK</c:v>
                </c:pt>
              </c:strCache>
            </c:strRef>
          </c:tx>
          <c:cat>
            <c:numRef>
              <c:f>'40G Summary'!$F$38:$N$38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Summary'!$F$81:$N$81</c:f>
              <c:numCache>
                <c:formatCode>"$"#,##0</c:formatCode>
                <c:ptCount val="9"/>
                <c:pt idx="0">
                  <c:v>0</c:v>
                </c:pt>
                <c:pt idx="1">
                  <c:v>0</c:v>
                </c:pt>
                <c:pt idx="2">
                  <c:v>0</c:v>
                </c:pt>
                <c:pt idx="3">
                  <c:v>0</c:v>
                </c:pt>
                <c:pt idx="4">
                  <c:v>8.7645916028915991</c:v>
                </c:pt>
                <c:pt idx="5">
                  <c:v>7.4148444960462943</c:v>
                </c:pt>
                <c:pt idx="6">
                  <c:v>8.7821418211172304</c:v>
                </c:pt>
                <c:pt idx="7">
                  <c:v>7.4692116188602027</c:v>
                </c:pt>
                <c:pt idx="8">
                  <c:v>6.3525644818406013</c:v>
                </c:pt>
              </c:numCache>
            </c:numRef>
          </c:val>
        </c:ser>
        <c:gapWidth val="95"/>
        <c:overlap val="100"/>
        <c:axId val="100956416"/>
        <c:axId val="100970496"/>
      </c:barChart>
      <c:catAx>
        <c:axId val="100956416"/>
        <c:scaling>
          <c:orientation val="minMax"/>
        </c:scaling>
        <c:axPos val="b"/>
        <c:numFmt formatCode="0" sourceLinked="1"/>
        <c:majorTickMark val="none"/>
        <c:tickLblPos val="nextTo"/>
        <c:crossAx val="100970496"/>
        <c:crosses val="autoZero"/>
        <c:auto val="1"/>
        <c:lblAlgn val="ctr"/>
        <c:lblOffset val="100"/>
      </c:catAx>
      <c:valAx>
        <c:axId val="100970496"/>
        <c:scaling>
          <c:orientation val="minMax"/>
        </c:scaling>
        <c:axPos val="l"/>
        <c:title>
          <c:tx>
            <c:rich>
              <a:bodyPr rot="-5400000" vert="horz"/>
              <a:lstStyle/>
              <a:p>
                <a:pPr>
                  <a:defRPr/>
                </a:pPr>
                <a:r>
                  <a:rPr lang="en-US"/>
                  <a:t>Revenues ($m)</a:t>
                </a:r>
              </a:p>
            </c:rich>
          </c:tx>
          <c:spPr>
            <a:noFill/>
            <a:ln w="25400">
              <a:noFill/>
            </a:ln>
          </c:spPr>
        </c:title>
        <c:numFmt formatCode="&quot;$&quot;#,##0" sourceLinked="1"/>
        <c:majorTickMark val="none"/>
        <c:tickLblPos val="nextTo"/>
        <c:crossAx val="100956416"/>
        <c:crosses val="autoZero"/>
        <c:crossBetween val="between"/>
      </c:valAx>
      <c:dTable>
        <c:showHorzBorder val="1"/>
        <c:showVertBorder val="1"/>
        <c:showOutline val="1"/>
        <c:showKeys val="1"/>
      </c:dTable>
    </c:plotArea>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25063588775927087"/>
          <c:y val="5.3135381125532531E-2"/>
          <c:w val="0.72728532154680803"/>
          <c:h val="0.65468456376498985"/>
        </c:manualLayout>
      </c:layout>
      <c:barChart>
        <c:barDir val="col"/>
        <c:grouping val="stacked"/>
        <c:ser>
          <c:idx val="0"/>
          <c:order val="0"/>
          <c:tx>
            <c:strRef>
              <c:f>Overview!$D$182</c:f>
              <c:strCache>
                <c:ptCount val="1"/>
                <c:pt idx="0">
                  <c:v>Line modules</c:v>
                </c:pt>
              </c:strCache>
            </c:strRef>
          </c:tx>
          <c:cat>
            <c:numRef>
              <c:f>Overview!$E$181:$M$181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Overview!$E$182:$M$182</c:f>
              <c:numCache>
                <c:formatCode>"$"#,##0</c:formatCode>
                <c:ptCount val="9"/>
                <c:pt idx="0">
                  <c:v>948.85099876373658</c:v>
                </c:pt>
                <c:pt idx="1">
                  <c:v>1705.8897302050925</c:v>
                </c:pt>
                <c:pt idx="2">
                  <c:v>2322.2805323355983</c:v>
                </c:pt>
                <c:pt idx="3">
                  <c:v>2745.7517590168709</c:v>
                </c:pt>
                <c:pt idx="4">
                  <c:v>2634.4386190403393</c:v>
                </c:pt>
                <c:pt idx="5">
                  <c:v>2833.1109087965224</c:v>
                </c:pt>
                <c:pt idx="6">
                  <c:v>3140.4206118887132</c:v>
                </c:pt>
                <c:pt idx="7">
                  <c:v>3520.1722978343005</c:v>
                </c:pt>
                <c:pt idx="8">
                  <c:v>3893.7822435924209</c:v>
                </c:pt>
              </c:numCache>
            </c:numRef>
          </c:val>
        </c:ser>
        <c:ser>
          <c:idx val="1"/>
          <c:order val="1"/>
          <c:tx>
            <c:strRef>
              <c:f>Overview!$D$183</c:f>
              <c:strCache>
                <c:ptCount val="1"/>
                <c:pt idx="0">
                  <c:v>Datacom and Client modules</c:v>
                </c:pt>
              </c:strCache>
            </c:strRef>
          </c:tx>
          <c:cat>
            <c:numRef>
              <c:f>Overview!$E$181:$M$181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Overview!$E$183:$M$183</c:f>
              <c:numCache>
                <c:formatCode>"$"#,##0</c:formatCode>
                <c:ptCount val="9"/>
                <c:pt idx="0">
                  <c:v>419.79858941235295</c:v>
                </c:pt>
                <c:pt idx="1">
                  <c:v>501.47697620163427</c:v>
                </c:pt>
                <c:pt idx="2">
                  <c:v>748.72247279308192</c:v>
                </c:pt>
                <c:pt idx="3">
                  <c:v>1057.8515933431013</c:v>
                </c:pt>
                <c:pt idx="4">
                  <c:v>1588.7582922071647</c:v>
                </c:pt>
                <c:pt idx="5">
                  <c:v>2077.5508250084213</c:v>
                </c:pt>
                <c:pt idx="6">
                  <c:v>2667.042420953554</c:v>
                </c:pt>
                <c:pt idx="7">
                  <c:v>3553.1798371565196</c:v>
                </c:pt>
                <c:pt idx="8">
                  <c:v>4518.8506094917993</c:v>
                </c:pt>
              </c:numCache>
            </c:numRef>
          </c:val>
        </c:ser>
        <c:ser>
          <c:idx val="2"/>
          <c:order val="2"/>
          <c:tx>
            <c:strRef>
              <c:f>Overview!$D$184</c:f>
              <c:strCache>
                <c:ptCount val="1"/>
                <c:pt idx="0">
                  <c:v>Actives</c:v>
                </c:pt>
              </c:strCache>
            </c:strRef>
          </c:tx>
          <c:cat>
            <c:numRef>
              <c:f>Overview!$E$181:$M$181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Overview!$E$184:$M$184</c:f>
              <c:numCache>
                <c:formatCode>"$"#,##0</c:formatCode>
                <c:ptCount val="9"/>
                <c:pt idx="0">
                  <c:v>646.35796500159904</c:v>
                </c:pt>
                <c:pt idx="1">
                  <c:v>902.02586431273369</c:v>
                </c:pt>
                <c:pt idx="2">
                  <c:v>1097.5971933230576</c:v>
                </c:pt>
                <c:pt idx="3">
                  <c:v>1413.7420953005837</c:v>
                </c:pt>
                <c:pt idx="4">
                  <c:v>1747.5694566243083</c:v>
                </c:pt>
                <c:pt idx="5">
                  <c:v>2332.4095650406448</c:v>
                </c:pt>
                <c:pt idx="6">
                  <c:v>3090.3408165769611</c:v>
                </c:pt>
                <c:pt idx="7">
                  <c:v>4408.5016774731475</c:v>
                </c:pt>
                <c:pt idx="8">
                  <c:v>5780.4397261774957</c:v>
                </c:pt>
              </c:numCache>
            </c:numRef>
          </c:val>
        </c:ser>
        <c:ser>
          <c:idx val="3"/>
          <c:order val="3"/>
          <c:tx>
            <c:strRef>
              <c:f>Overview!$D$185</c:f>
              <c:strCache>
                <c:ptCount val="1"/>
                <c:pt idx="0">
                  <c:v>Passives</c:v>
                </c:pt>
              </c:strCache>
            </c:strRef>
          </c:tx>
          <c:cat>
            <c:numRef>
              <c:f>Overview!$E$181:$M$181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Overview!$E$185:$M$185</c:f>
              <c:numCache>
                <c:formatCode>"$"#,##0</c:formatCode>
                <c:ptCount val="9"/>
                <c:pt idx="0">
                  <c:v>140.95825185583888</c:v>
                </c:pt>
                <c:pt idx="1">
                  <c:v>189.05257330373928</c:v>
                </c:pt>
                <c:pt idx="2">
                  <c:v>165.52854118308281</c:v>
                </c:pt>
                <c:pt idx="3">
                  <c:v>182.40291002924403</c:v>
                </c:pt>
                <c:pt idx="4">
                  <c:v>193.15678014185767</c:v>
                </c:pt>
                <c:pt idx="5">
                  <c:v>214.05672961524874</c:v>
                </c:pt>
                <c:pt idx="6">
                  <c:v>256.77550626250428</c:v>
                </c:pt>
                <c:pt idx="7">
                  <c:v>343.54534975902027</c:v>
                </c:pt>
                <c:pt idx="8">
                  <c:v>462.40696128977748</c:v>
                </c:pt>
              </c:numCache>
            </c:numRef>
          </c:val>
        </c:ser>
        <c:ser>
          <c:idx val="4"/>
          <c:order val="4"/>
          <c:tx>
            <c:strRef>
              <c:f>Overview!$D$186</c:f>
              <c:strCache>
                <c:ptCount val="1"/>
                <c:pt idx="0">
                  <c:v>ICs</c:v>
                </c:pt>
              </c:strCache>
            </c:strRef>
          </c:tx>
          <c:cat>
            <c:numRef>
              <c:f>Overview!$E$181:$M$181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Overview!$E$186:$M$186</c:f>
              <c:numCache>
                <c:formatCode>"$"#,##0</c:formatCode>
                <c:ptCount val="9"/>
                <c:pt idx="0">
                  <c:v>259.26037817832457</c:v>
                </c:pt>
                <c:pt idx="1">
                  <c:v>375.38586491781126</c:v>
                </c:pt>
                <c:pt idx="2">
                  <c:v>550.40166420430796</c:v>
                </c:pt>
                <c:pt idx="3">
                  <c:v>803.53994571093745</c:v>
                </c:pt>
                <c:pt idx="4">
                  <c:v>922.59959778733719</c:v>
                </c:pt>
                <c:pt idx="5">
                  <c:v>1129.0712979962425</c:v>
                </c:pt>
                <c:pt idx="6">
                  <c:v>1752.8683319366348</c:v>
                </c:pt>
                <c:pt idx="7">
                  <c:v>2484.6586739321142</c:v>
                </c:pt>
                <c:pt idx="8">
                  <c:v>2903.3495620140343</c:v>
                </c:pt>
              </c:numCache>
            </c:numRef>
          </c:val>
        </c:ser>
        <c:overlap val="100"/>
        <c:axId val="96892416"/>
        <c:axId val="96893952"/>
      </c:barChart>
      <c:catAx>
        <c:axId val="96892416"/>
        <c:scaling>
          <c:orientation val="minMax"/>
        </c:scaling>
        <c:axPos val="b"/>
        <c:numFmt formatCode="0" sourceLinked="1"/>
        <c:tickLblPos val="nextTo"/>
        <c:crossAx val="96893952"/>
        <c:crosses val="autoZero"/>
        <c:auto val="1"/>
        <c:lblAlgn val="ctr"/>
        <c:lblOffset val="100"/>
      </c:catAx>
      <c:valAx>
        <c:axId val="96893952"/>
        <c:scaling>
          <c:orientation val="minMax"/>
        </c:scaling>
        <c:axPos val="l"/>
        <c:title>
          <c:tx>
            <c:rich>
              <a:bodyPr rot="-5400000" vert="horz"/>
              <a:lstStyle/>
              <a:p>
                <a:pPr>
                  <a:defRPr/>
                </a:pPr>
                <a:r>
                  <a:rPr lang="en-US"/>
                  <a:t>Revenue ($m)</a:t>
                </a:r>
              </a:p>
            </c:rich>
          </c:tx>
          <c:layout>
            <c:manualLayout>
              <c:xMode val="edge"/>
              <c:yMode val="edge"/>
              <c:x val="0.13216374162230496"/>
              <c:y val="0.30620747511111518"/>
            </c:manualLayout>
          </c:layout>
          <c:spPr>
            <a:noFill/>
            <a:ln w="25400">
              <a:noFill/>
            </a:ln>
          </c:spPr>
        </c:title>
        <c:numFmt formatCode="&quot;$&quot;#,##0" sourceLinked="1"/>
        <c:tickLblPos val="nextTo"/>
        <c:crossAx val="96892416"/>
        <c:crosses val="autoZero"/>
        <c:crossBetween val="between"/>
      </c:valAx>
      <c:dTable>
        <c:showHorzBorder val="1"/>
        <c:showVertBorder val="1"/>
        <c:showOutline val="1"/>
        <c:showKeys val="1"/>
      </c:dTable>
    </c:plotArea>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zh-CN"/>
  <c:chart>
    <c:plotArea>
      <c:layout/>
      <c:barChart>
        <c:barDir val="col"/>
        <c:grouping val="stacked"/>
        <c:ser>
          <c:idx val="0"/>
          <c:order val="0"/>
          <c:tx>
            <c:strRef>
              <c:f>'40G Summary'!$D$114</c:f>
              <c:strCache>
                <c:ptCount val="1"/>
                <c:pt idx="0">
                  <c:v>WAN client</c:v>
                </c:pt>
              </c:strCache>
            </c:strRef>
          </c:tx>
          <c:cat>
            <c:numRef>
              <c:f>'40G Summary'!$F$113:$N$113</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Summary'!$F$114:$N$114</c:f>
              <c:numCache>
                <c:formatCode>"$"#,##0</c:formatCode>
                <c:ptCount val="9"/>
                <c:pt idx="0">
                  <c:v>132.86548473216874</c:v>
                </c:pt>
                <c:pt idx="1">
                  <c:v>78.273273078583159</c:v>
                </c:pt>
                <c:pt idx="2">
                  <c:v>51.002044558397841</c:v>
                </c:pt>
                <c:pt idx="3">
                  <c:v>33.621906749864316</c:v>
                </c:pt>
                <c:pt idx="4">
                  <c:v>23.101972014180063</c:v>
                </c:pt>
                <c:pt idx="5">
                  <c:v>20.133189922199204</c:v>
                </c:pt>
                <c:pt idx="6">
                  <c:v>17.998159268430431</c:v>
                </c:pt>
                <c:pt idx="7">
                  <c:v>16.24498795591925</c:v>
                </c:pt>
                <c:pt idx="8">
                  <c:v>14.74488554614153</c:v>
                </c:pt>
              </c:numCache>
            </c:numRef>
          </c:val>
        </c:ser>
        <c:ser>
          <c:idx val="1"/>
          <c:order val="1"/>
          <c:tx>
            <c:strRef>
              <c:f>'40G Summary'!$D$115</c:f>
              <c:strCache>
                <c:ptCount val="1"/>
                <c:pt idx="0">
                  <c:v>Datacom</c:v>
                </c:pt>
              </c:strCache>
            </c:strRef>
          </c:tx>
          <c:cat>
            <c:numRef>
              <c:f>'40G Summary'!$F$113:$N$113</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Summary'!$F$115:$N$115</c:f>
              <c:numCache>
                <c:formatCode>"$"#,##0</c:formatCode>
                <c:ptCount val="9"/>
                <c:pt idx="0">
                  <c:v>86.89125761182504</c:v>
                </c:pt>
                <c:pt idx="1">
                  <c:v>184.51960187829934</c:v>
                </c:pt>
                <c:pt idx="2">
                  <c:v>351.3340684164607</c:v>
                </c:pt>
                <c:pt idx="3">
                  <c:v>539.28448236482473</c:v>
                </c:pt>
                <c:pt idx="4">
                  <c:v>854.82380050729682</c:v>
                </c:pt>
                <c:pt idx="5">
                  <c:v>1135.1851920740651</c:v>
                </c:pt>
                <c:pt idx="6">
                  <c:v>1226.0378636694547</c:v>
                </c:pt>
                <c:pt idx="7">
                  <c:v>1217.3463524266276</c:v>
                </c:pt>
                <c:pt idx="8">
                  <c:v>1181.533261966204</c:v>
                </c:pt>
              </c:numCache>
            </c:numRef>
          </c:val>
        </c:ser>
        <c:overlap val="100"/>
        <c:axId val="101123968"/>
        <c:axId val="101125504"/>
      </c:barChart>
      <c:catAx>
        <c:axId val="101123968"/>
        <c:scaling>
          <c:orientation val="minMax"/>
        </c:scaling>
        <c:axPos val="b"/>
        <c:numFmt formatCode="0" sourceLinked="1"/>
        <c:tickLblPos val="nextTo"/>
        <c:crossAx val="101125504"/>
        <c:crosses val="autoZero"/>
        <c:auto val="1"/>
        <c:lblAlgn val="ctr"/>
        <c:lblOffset val="100"/>
      </c:catAx>
      <c:valAx>
        <c:axId val="101125504"/>
        <c:scaling>
          <c:orientation val="minMax"/>
        </c:scaling>
        <c:axPos val="l"/>
        <c:title>
          <c:tx>
            <c:rich>
              <a:bodyPr rot="-5400000" vert="horz"/>
              <a:lstStyle/>
              <a:p>
                <a:pPr>
                  <a:defRPr/>
                </a:pPr>
                <a:r>
                  <a:rPr lang="en-US"/>
                  <a:t>Revenues ($m)</a:t>
                </a:r>
              </a:p>
            </c:rich>
          </c:tx>
          <c:layout>
            <c:manualLayout>
              <c:xMode val="edge"/>
              <c:yMode val="edge"/>
              <c:x val="6.6268265679913074E-3"/>
              <c:y val="0.38809882230620868"/>
            </c:manualLayout>
          </c:layout>
        </c:title>
        <c:numFmt formatCode="&quot;$&quot;#,##0" sourceLinked="1"/>
        <c:tickLblPos val="nextTo"/>
        <c:crossAx val="101123968"/>
        <c:crosses val="autoZero"/>
        <c:crossBetween val="between"/>
      </c:valAx>
    </c:plotArea>
    <c:legend>
      <c:legendPos val="t"/>
    </c:legend>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zh-CN"/>
  <c:chart>
    <c:autoTitleDeleted val="1"/>
    <c:plotArea>
      <c:layout/>
      <c:barChart>
        <c:barDir val="col"/>
        <c:grouping val="stacked"/>
        <c:ser>
          <c:idx val="0"/>
          <c:order val="0"/>
          <c:tx>
            <c:strRef>
              <c:f>'40G Summary'!$D$154</c:f>
              <c:strCache>
                <c:ptCount val="1"/>
                <c:pt idx="0">
                  <c:v>Serial or 1x40G</c:v>
                </c:pt>
              </c:strCache>
            </c:strRef>
          </c:tx>
          <c:cat>
            <c:numRef>
              <c:f>'40G Summary'!$F$153:$N$153</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Summary'!$F$154:$N$154</c:f>
              <c:numCache>
                <c:formatCode>#,##0</c:formatCode>
                <c:ptCount val="9"/>
                <c:pt idx="0">
                  <c:v>15000</c:v>
                </c:pt>
                <c:pt idx="1">
                  <c:v>10000</c:v>
                </c:pt>
                <c:pt idx="2">
                  <c:v>7500</c:v>
                </c:pt>
                <c:pt idx="3">
                  <c:v>5500</c:v>
                </c:pt>
                <c:pt idx="4">
                  <c:v>4114.7136</c:v>
                </c:pt>
                <c:pt idx="5">
                  <c:v>3868.6947839999998</c:v>
                </c:pt>
                <c:pt idx="6">
                  <c:v>3639.8562969599993</c:v>
                </c:pt>
                <c:pt idx="7">
                  <c:v>3443.2839286271983</c:v>
                </c:pt>
                <c:pt idx="8">
                  <c:v>3257.4868432727026</c:v>
                </c:pt>
              </c:numCache>
            </c:numRef>
          </c:val>
        </c:ser>
        <c:ser>
          <c:idx val="1"/>
          <c:order val="1"/>
          <c:tx>
            <c:strRef>
              <c:f>'40G Summary'!$D$155</c:f>
              <c:strCache>
                <c:ptCount val="1"/>
                <c:pt idx="0">
                  <c:v>4x10G</c:v>
                </c:pt>
              </c:strCache>
            </c:strRef>
          </c:tx>
          <c:cat>
            <c:numRef>
              <c:f>'40G Summary'!$F$153:$N$153</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'40G Summary'!$F$155:$N$155</c:f>
              <c:numCache>
                <c:formatCode>#,##0</c:formatCode>
                <c:ptCount val="9"/>
                <c:pt idx="0">
                  <c:v>0</c:v>
                </c:pt>
                <c:pt idx="1">
                  <c:v>10</c:v>
                </c:pt>
                <c:pt idx="2">
                  <c:v>1110</c:v>
                </c:pt>
                <c:pt idx="3">
                  <c:v>1672.5</c:v>
                </c:pt>
                <c:pt idx="4">
                  <c:v>2014.5</c:v>
                </c:pt>
                <c:pt idx="5">
                  <c:v>2323.5750000000003</c:v>
                </c:pt>
                <c:pt idx="6">
                  <c:v>2625.8242500000006</c:v>
                </c:pt>
                <c:pt idx="7">
                  <c:v>2970.6521175000007</c:v>
                </c:pt>
                <c:pt idx="8">
                  <c:v>3364.608490425001</c:v>
                </c:pt>
              </c:numCache>
            </c:numRef>
          </c:val>
        </c:ser>
        <c:gapWidth val="75"/>
        <c:overlap val="100"/>
        <c:axId val="101166464"/>
        <c:axId val="101172352"/>
      </c:barChart>
      <c:catAx>
        <c:axId val="101166464"/>
        <c:scaling>
          <c:orientation val="minMax"/>
        </c:scaling>
        <c:axPos val="b"/>
        <c:numFmt formatCode="0" sourceLinked="1"/>
        <c:tickLblPos val="nextTo"/>
        <c:crossAx val="101172352"/>
        <c:crosses val="autoZero"/>
        <c:auto val="1"/>
        <c:lblAlgn val="ctr"/>
        <c:lblOffset val="100"/>
      </c:catAx>
      <c:valAx>
        <c:axId val="101172352"/>
        <c:scaling>
          <c:orientation val="minMax"/>
        </c:scaling>
        <c:axPos val="l"/>
        <c:title>
          <c:tx>
            <c:rich>
              <a:bodyPr rot="-5400000" vert="horz"/>
              <a:lstStyle/>
              <a:p>
                <a:pPr>
                  <a:defRPr/>
                </a:pPr>
                <a:r>
                  <a:rPr lang="en-US"/>
                  <a:t>Volume</a:t>
                </a:r>
              </a:p>
            </c:rich>
          </c:tx>
          <c:layout>
            <c:manualLayout>
              <c:xMode val="edge"/>
              <c:yMode val="edge"/>
              <c:x val="1.6877639373751869E-3"/>
              <c:y val="0.44974925009373795"/>
            </c:manualLayout>
          </c:layout>
        </c:title>
        <c:numFmt formatCode="#,##0" sourceLinked="1"/>
        <c:tickLblPos val="nextTo"/>
        <c:crossAx val="101166464"/>
        <c:crosses val="autoZero"/>
        <c:crossBetween val="between"/>
      </c:valAx>
    </c:plotArea>
    <c:legend>
      <c:legendPos val="t"/>
    </c:legend>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zh-CN"/>
  <c:chart>
    <c:autoTitleDeleted val="1"/>
    <c:plotArea>
      <c:layout/>
      <c:scatterChart>
        <c:scatterStyle val="smoothMarker"/>
        <c:ser>
          <c:idx val="0"/>
          <c:order val="0"/>
          <c:tx>
            <c:strRef>
              <c:f>'40G Summary'!$D$193</c:f>
              <c:strCache>
                <c:ptCount val="1"/>
                <c:pt idx="0">
                  <c:v>Multimode</c:v>
                </c:pt>
              </c:strCache>
            </c:strRef>
          </c:tx>
          <c:marker>
            <c:symbol val="circle"/>
            <c:size val="5"/>
          </c:marker>
          <c:xVal>
            <c:numRef>
              <c:f>'40G Summary'!$F$153:$N$153</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'40G Summary'!$F$193:$N$193</c:f>
              <c:numCache>
                <c:formatCode>#,##0</c:formatCode>
                <c:ptCount val="9"/>
                <c:pt idx="0">
                  <c:v>263410.76464755624</c:v>
                </c:pt>
                <c:pt idx="1">
                  <c:v>497425.41696097777</c:v>
                </c:pt>
                <c:pt idx="2">
                  <c:v>852222.33900475851</c:v>
                </c:pt>
                <c:pt idx="3">
                  <c:v>1461637.3819519996</c:v>
                </c:pt>
                <c:pt idx="4">
                  <c:v>2463017.3478570431</c:v>
                </c:pt>
                <c:pt idx="5">
                  <c:v>3354207.8916504681</c:v>
                </c:pt>
                <c:pt idx="6">
                  <c:v>3920482.6476059044</c:v>
                </c:pt>
                <c:pt idx="7">
                  <c:v>4133309.8766505737</c:v>
                </c:pt>
                <c:pt idx="8">
                  <c:v>4312930.0176694114</c:v>
                </c:pt>
              </c:numCache>
            </c:numRef>
          </c:yVal>
          <c:smooth val="1"/>
        </c:ser>
        <c:ser>
          <c:idx val="1"/>
          <c:order val="1"/>
          <c:tx>
            <c:strRef>
              <c:f>'40G Summary'!$D$194</c:f>
              <c:strCache>
                <c:ptCount val="1"/>
                <c:pt idx="0">
                  <c:v>Single-mode</c:v>
                </c:pt>
              </c:strCache>
            </c:strRef>
          </c:tx>
          <c:marker>
            <c:symbol val="circle"/>
            <c:size val="5"/>
          </c:marker>
          <c:xVal>
            <c:numRef>
              <c:f>'40G Summary'!$F$153:$N$153</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'40G Summary'!$F$194:$N$194</c:f>
              <c:numCache>
                <c:formatCode>#,##0</c:formatCode>
                <c:ptCount val="9"/>
                <c:pt idx="0">
                  <c:v>4223.7492919214228</c:v>
                </c:pt>
                <c:pt idx="1">
                  <c:v>72480</c:v>
                </c:pt>
                <c:pt idx="2">
                  <c:v>254483.42200000002</c:v>
                </c:pt>
                <c:pt idx="3">
                  <c:v>398472.5</c:v>
                </c:pt>
                <c:pt idx="4">
                  <c:v>709160.07370081788</c:v>
                </c:pt>
                <c:pt idx="5">
                  <c:v>1081158.8320090903</c:v>
                </c:pt>
                <c:pt idx="6">
                  <c:v>1232134.8620642333</c:v>
                </c:pt>
                <c:pt idx="7">
                  <c:v>1331876.7747407735</c:v>
                </c:pt>
                <c:pt idx="8">
                  <c:v>1373980.4837056505</c:v>
                </c:pt>
              </c:numCache>
            </c:numRef>
          </c:yVal>
          <c:smooth val="1"/>
        </c:ser>
        <c:axId val="101070336"/>
        <c:axId val="101071872"/>
      </c:scatterChart>
      <c:valAx>
        <c:axId val="101070336"/>
        <c:scaling>
          <c:orientation val="minMax"/>
        </c:scaling>
        <c:axPos val="b"/>
        <c:numFmt formatCode="0" sourceLinked="1"/>
        <c:tickLblPos val="nextTo"/>
        <c:crossAx val="101071872"/>
        <c:crosses val="autoZero"/>
        <c:crossBetween val="midCat"/>
      </c:valAx>
      <c:valAx>
        <c:axId val="101071872"/>
        <c:scaling>
          <c:orientation val="minMax"/>
        </c:scaling>
        <c:axPos val="l"/>
        <c:title>
          <c:tx>
            <c:rich>
              <a:bodyPr rot="-5400000" vert="horz"/>
              <a:lstStyle/>
              <a:p>
                <a:pPr>
                  <a:defRPr/>
                </a:pPr>
                <a:r>
                  <a:rPr lang="en-US"/>
                  <a:t>Volume</a:t>
                </a:r>
              </a:p>
            </c:rich>
          </c:tx>
          <c:layout>
            <c:manualLayout>
              <c:xMode val="edge"/>
              <c:yMode val="edge"/>
              <c:x val="3.6834832177459241E-3"/>
              <c:y val="0.4491529695845381"/>
            </c:manualLayout>
          </c:layout>
        </c:title>
        <c:numFmt formatCode="#,##0" sourceLinked="1"/>
        <c:tickLblPos val="nextTo"/>
        <c:crossAx val="101070336"/>
        <c:crosses val="autoZero"/>
        <c:crossBetween val="midCat"/>
      </c:valAx>
    </c:plotArea>
    <c:legend>
      <c:legendPos val="t"/>
    </c:legend>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zh-CN"/>
  <c:chart>
    <c:autoTitleDeleted val="1"/>
    <c:plotArea>
      <c:layout/>
      <c:scatterChart>
        <c:scatterStyle val="smoothMarker"/>
        <c:ser>
          <c:idx val="0"/>
          <c:order val="0"/>
          <c:tx>
            <c:strRef>
              <c:f>'40G Summary'!$D$225</c:f>
              <c:strCache>
                <c:ptCount val="1"/>
                <c:pt idx="0">
                  <c:v>Ethernet ER4</c:v>
                </c:pt>
              </c:strCache>
            </c:strRef>
          </c:tx>
          <c:marker>
            <c:symbol val="circle"/>
            <c:size val="5"/>
          </c:marker>
          <c:xVal>
            <c:numRef>
              <c:f>'40G Summary'!$F$153:$N$153</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'40G Summary'!$F$225:$N$225</c:f>
              <c:numCache>
                <c:formatCode>#,##0</c:formatCode>
                <c:ptCount val="9"/>
                <c:pt idx="0">
                  <c:v>0</c:v>
                </c:pt>
                <c:pt idx="1">
                  <c:v>180</c:v>
                </c:pt>
                <c:pt idx="2">
                  <c:v>258</c:v>
                </c:pt>
                <c:pt idx="3">
                  <c:v>2090</c:v>
                </c:pt>
                <c:pt idx="4">
                  <c:v>3356.8211718055177</c:v>
                </c:pt>
                <c:pt idx="5">
                  <c:v>4460.3483237694718</c:v>
                </c:pt>
                <c:pt idx="6">
                  <c:v>5887.8473652138564</c:v>
                </c:pt>
                <c:pt idx="7">
                  <c:v>7771.958522082291</c:v>
                </c:pt>
                <c:pt idx="8">
                  <c:v>10258.985249148625</c:v>
                </c:pt>
              </c:numCache>
            </c:numRef>
          </c:yVal>
          <c:smooth val="1"/>
        </c:ser>
        <c:ser>
          <c:idx val="1"/>
          <c:order val="1"/>
          <c:tx>
            <c:strRef>
              <c:f>'40G Summary'!$D$226</c:f>
              <c:strCache>
                <c:ptCount val="1"/>
                <c:pt idx="0">
                  <c:v>Ethernet LR4</c:v>
                </c:pt>
              </c:strCache>
            </c:strRef>
          </c:tx>
          <c:marker>
            <c:symbol val="circle"/>
            <c:size val="5"/>
          </c:marker>
          <c:xVal>
            <c:numRef>
              <c:f>'40G Summary'!$F$153:$N$153</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'40G Summary'!$F$226:$N$226</c:f>
              <c:numCache>
                <c:formatCode>#,##0</c:formatCode>
                <c:ptCount val="9"/>
                <c:pt idx="0">
                  <c:v>4223.7492919214228</c:v>
                </c:pt>
                <c:pt idx="1">
                  <c:v>72300</c:v>
                </c:pt>
                <c:pt idx="2">
                  <c:v>254225.42200000002</c:v>
                </c:pt>
                <c:pt idx="3">
                  <c:v>396382.5</c:v>
                </c:pt>
                <c:pt idx="4">
                  <c:v>705803.25252901239</c:v>
                </c:pt>
                <c:pt idx="5">
                  <c:v>1076698.4836853209</c:v>
                </c:pt>
                <c:pt idx="6">
                  <c:v>1226247.0146990195</c:v>
                </c:pt>
                <c:pt idx="7">
                  <c:v>1324104.8162186912</c:v>
                </c:pt>
                <c:pt idx="8">
                  <c:v>1363721.4984565019</c:v>
                </c:pt>
              </c:numCache>
            </c:numRef>
          </c:yVal>
          <c:smooth val="1"/>
        </c:ser>
        <c:ser>
          <c:idx val="2"/>
          <c:order val="2"/>
          <c:tx>
            <c:strRef>
              <c:f>'40G Summary'!$D$227</c:f>
              <c:strCache>
                <c:ptCount val="1"/>
                <c:pt idx="0">
                  <c:v>Ethernet SR4</c:v>
                </c:pt>
              </c:strCache>
            </c:strRef>
          </c:tx>
          <c:marker>
            <c:symbol val="circle"/>
            <c:size val="5"/>
          </c:marker>
          <c:xVal>
            <c:numRef>
              <c:f>'40G Summary'!$F$224:$N$224</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'40G Summary'!$F$227:$N$227</c:f>
              <c:numCache>
                <c:formatCode>#,##0</c:formatCode>
                <c:ptCount val="9"/>
                <c:pt idx="0">
                  <c:v>34030</c:v>
                </c:pt>
                <c:pt idx="1">
                  <c:v>135946.79999999999</c:v>
                </c:pt>
                <c:pt idx="2">
                  <c:v>474268.32000000007</c:v>
                </c:pt>
                <c:pt idx="3">
                  <c:v>948536.64000000013</c:v>
                </c:pt>
                <c:pt idx="4">
                  <c:v>1692192.248752878</c:v>
                </c:pt>
                <c:pt idx="5">
                  <c:v>2392686.0564950965</c:v>
                </c:pt>
                <c:pt idx="6">
                  <c:v>2990857.5706188707</c:v>
                </c:pt>
                <c:pt idx="7">
                  <c:v>3439486.206211701</c:v>
                </c:pt>
                <c:pt idx="8">
                  <c:v>3783434.8268328714</c:v>
                </c:pt>
              </c:numCache>
            </c:numRef>
          </c:yVal>
          <c:smooth val="1"/>
        </c:ser>
        <c:ser>
          <c:idx val="3"/>
          <c:order val="3"/>
          <c:tx>
            <c:strRef>
              <c:f>'40G Summary'!$D$228</c:f>
              <c:strCache>
                <c:ptCount val="1"/>
                <c:pt idx="0">
                  <c:v>Infiniband (QDR and FDR)</c:v>
                </c:pt>
              </c:strCache>
            </c:strRef>
          </c:tx>
          <c:marker>
            <c:symbol val="circle"/>
            <c:size val="5"/>
          </c:marker>
          <c:xVal>
            <c:numRef>
              <c:f>'40G Summary'!$F$224:$N$224</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'40G Summary'!$F$228:$N$228</c:f>
              <c:numCache>
                <c:formatCode>#,##0</c:formatCode>
                <c:ptCount val="9"/>
                <c:pt idx="0">
                  <c:v>229380.76464755627</c:v>
                </c:pt>
                <c:pt idx="1">
                  <c:v>361478.61696097779</c:v>
                </c:pt>
                <c:pt idx="2">
                  <c:v>377954.01900475851</c:v>
                </c:pt>
                <c:pt idx="3">
                  <c:v>513100.74195199955</c:v>
                </c:pt>
                <c:pt idx="4">
                  <c:v>770825.09910416487</c:v>
                </c:pt>
                <c:pt idx="5">
                  <c:v>961521.83515537146</c:v>
                </c:pt>
                <c:pt idx="6">
                  <c:v>929625.07698703394</c:v>
                </c:pt>
                <c:pt idx="7">
                  <c:v>693823.67043887288</c:v>
                </c:pt>
                <c:pt idx="8">
                  <c:v>529495.19083654042</c:v>
                </c:pt>
              </c:numCache>
            </c:numRef>
          </c:yVal>
          <c:smooth val="1"/>
        </c:ser>
        <c:axId val="101188736"/>
        <c:axId val="101190272"/>
      </c:scatterChart>
      <c:valAx>
        <c:axId val="101188736"/>
        <c:scaling>
          <c:orientation val="minMax"/>
        </c:scaling>
        <c:axPos val="b"/>
        <c:numFmt formatCode="0" sourceLinked="1"/>
        <c:tickLblPos val="nextTo"/>
        <c:crossAx val="101190272"/>
        <c:crosses val="autoZero"/>
        <c:crossBetween val="midCat"/>
      </c:valAx>
      <c:valAx>
        <c:axId val="101190272"/>
        <c:scaling>
          <c:orientation val="minMax"/>
          <c:min val="0"/>
        </c:scaling>
        <c:axPos val="l"/>
        <c:title>
          <c:tx>
            <c:rich>
              <a:bodyPr rot="-5400000" vert="horz"/>
              <a:lstStyle/>
              <a:p>
                <a:pPr>
                  <a:defRPr/>
                </a:pPr>
                <a:r>
                  <a:rPr lang="en-US"/>
                  <a:t>Volume</a:t>
                </a:r>
              </a:p>
            </c:rich>
          </c:tx>
          <c:layout>
            <c:manualLayout>
              <c:xMode val="edge"/>
              <c:yMode val="edge"/>
              <c:x val="3.3283800747968269E-3"/>
              <c:y val="0.43385811661015822"/>
            </c:manualLayout>
          </c:layout>
        </c:title>
        <c:numFmt formatCode="#,##0" sourceLinked="1"/>
        <c:tickLblPos val="nextTo"/>
        <c:crossAx val="101188736"/>
        <c:crosses val="autoZero"/>
        <c:crossBetween val="midCat"/>
      </c:valAx>
    </c:plotArea>
    <c:legend>
      <c:legendPos val="t"/>
      <c:layout>
        <c:manualLayout>
          <c:xMode val="edge"/>
          <c:yMode val="edge"/>
          <c:x val="0.16604030222739402"/>
          <c:y val="2.2189937125599444E-2"/>
          <c:w val="0.78441256712451546"/>
          <c:h val="6.3105327361269892E-2"/>
        </c:manualLayout>
      </c:layout>
    </c:legend>
    <c:plotVisOnly val="1"/>
    <c:dispBlanksAs val="gap"/>
  </c:chart>
  <c:spPr>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lang val="zh-CN"/>
  <c:chart>
    <c:autoTitleDeleted val="1"/>
    <c:plotArea>
      <c:layout/>
      <c:barChart>
        <c:barDir val="col"/>
        <c:grouping val="stacked"/>
        <c:ser>
          <c:idx val="0"/>
          <c:order val="0"/>
          <c:tx>
            <c:strRef>
              <c:f>'100G Summary'!$B$33</c:f>
              <c:strCache>
                <c:ptCount val="1"/>
                <c:pt idx="0">
                  <c:v>LH DP-QPSK Coherent</c:v>
                </c:pt>
              </c:strCache>
            </c:strRef>
          </c:tx>
          <c:cat>
            <c:numRef>
              <c:f>'100G Summary'!$H$31:$P$31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Summary'!$H$33:$P$33</c:f>
              <c:numCache>
                <c:formatCode>"$"#,##0</c:formatCode>
                <c:ptCount val="9"/>
                <c:pt idx="0">
                  <c:v>73.287974416759923</c:v>
                </c:pt>
                <c:pt idx="1">
                  <c:v>367.37915977269012</c:v>
                </c:pt>
                <c:pt idx="2">
                  <c:v>908.14940566387122</c:v>
                </c:pt>
                <c:pt idx="3">
                  <c:v>1340.5490132821712</c:v>
                </c:pt>
                <c:pt idx="4">
                  <c:v>1354.3890488983557</c:v>
                </c:pt>
                <c:pt idx="5">
                  <c:v>1467.7527109109726</c:v>
                </c:pt>
                <c:pt idx="6">
                  <c:v>1516.7567865245539</c:v>
                </c:pt>
                <c:pt idx="7">
                  <c:v>1561.6666085728182</c:v>
                </c:pt>
                <c:pt idx="8">
                  <c:v>1701.0918295735839</c:v>
                </c:pt>
              </c:numCache>
            </c:numRef>
          </c:val>
        </c:ser>
        <c:ser>
          <c:idx val="1"/>
          <c:order val="1"/>
          <c:tx>
            <c:strRef>
              <c:f>'100G Summary'!$B$34</c:f>
              <c:strCache>
                <c:ptCount val="1"/>
                <c:pt idx="0">
                  <c:v>LH DP-BPSK Coherent</c:v>
                </c:pt>
              </c:strCache>
            </c:strRef>
          </c:tx>
          <c:cat>
            <c:numRef>
              <c:f>'100G Summary'!$H$31:$P$31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Summary'!$H$34:$P$34</c:f>
              <c:numCache>
                <c:formatCode>"$"#,##0</c:formatCode>
                <c:ptCount val="9"/>
                <c:pt idx="0">
                  <c:v>0</c:v>
                </c:pt>
                <c:pt idx="1">
                  <c:v>13.495560971241691</c:v>
                </c:pt>
                <c:pt idx="2">
                  <c:v>50.556771036957819</c:v>
                </c:pt>
                <c:pt idx="3">
                  <c:v>126.99938020567951</c:v>
                </c:pt>
                <c:pt idx="4">
                  <c:v>128.31054147458116</c:v>
                </c:pt>
                <c:pt idx="5">
                  <c:v>115.87521401928743</c:v>
                </c:pt>
                <c:pt idx="6">
                  <c:v>252.79279775409225</c:v>
                </c:pt>
                <c:pt idx="7">
                  <c:v>413.38233756339315</c:v>
                </c:pt>
                <c:pt idx="8">
                  <c:v>450.28901371065461</c:v>
                </c:pt>
              </c:numCache>
            </c:numRef>
          </c:val>
        </c:ser>
        <c:ser>
          <c:idx val="2"/>
          <c:order val="2"/>
          <c:tx>
            <c:strRef>
              <c:f>'100G Summary'!$B$36</c:f>
              <c:strCache>
                <c:ptCount val="1"/>
                <c:pt idx="0">
                  <c:v>Metro DP-QPSK Coherent</c:v>
                </c:pt>
              </c:strCache>
            </c:strRef>
          </c:tx>
          <c:cat>
            <c:numRef>
              <c:f>'100G Summary'!$H$31:$P$31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Summary'!$H$36:$P$36</c:f>
              <c:numCache>
                <c:formatCode>"$"#,##0</c:formatCode>
                <c:ptCount val="9"/>
                <c:pt idx="0">
                  <c:v>40.50716909697676</c:v>
                </c:pt>
                <c:pt idx="1">
                  <c:v>165.67873632509918</c:v>
                </c:pt>
                <c:pt idx="2">
                  <c:v>490.18481075934261</c:v>
                </c:pt>
                <c:pt idx="3">
                  <c:v>643.71270107708392</c:v>
                </c:pt>
                <c:pt idx="4">
                  <c:v>598.02225063009791</c:v>
                </c:pt>
                <c:pt idx="5">
                  <c:v>743.94005130495623</c:v>
                </c:pt>
                <c:pt idx="6">
                  <c:v>895.9600586912527</c:v>
                </c:pt>
                <c:pt idx="7">
                  <c:v>1085.9100158306792</c:v>
                </c:pt>
                <c:pt idx="8">
                  <c:v>1277.098508787526</c:v>
                </c:pt>
              </c:numCache>
            </c:numRef>
          </c:val>
        </c:ser>
        <c:ser>
          <c:idx val="3"/>
          <c:order val="3"/>
          <c:tx>
            <c:strRef>
              <c:f>'100G Summary'!$B$37</c:f>
              <c:strCache>
                <c:ptCount val="1"/>
                <c:pt idx="0">
                  <c:v>Metro direct detect</c:v>
                </c:pt>
              </c:strCache>
            </c:strRef>
          </c:tx>
          <c:cat>
            <c:numRef>
              <c:f>'100G Summary'!$H$31:$P$31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Summary'!$H$37:$P$37</c:f>
              <c:numCache>
                <c:formatCode>"$"#,##0</c:formatCode>
                <c:ptCount val="9"/>
                <c:pt idx="0">
                  <c:v>0</c:v>
                </c:pt>
                <c:pt idx="1">
                  <c:v>13.310145671061337</c:v>
                </c:pt>
                <c:pt idx="2">
                  <c:v>30.292319766026786</c:v>
                </c:pt>
                <c:pt idx="3">
                  <c:v>39.779998381168113</c:v>
                </c:pt>
                <c:pt idx="4">
                  <c:v>48.929093233371638</c:v>
                </c:pt>
                <c:pt idx="5">
                  <c:v>72.256246362377937</c:v>
                </c:pt>
                <c:pt idx="6">
                  <c:v>94.805075977795369</c:v>
                </c:pt>
                <c:pt idx="7">
                  <c:v>123.74323436210065</c:v>
                </c:pt>
                <c:pt idx="8">
                  <c:v>169.02774381011372</c:v>
                </c:pt>
              </c:numCache>
            </c:numRef>
          </c:val>
        </c:ser>
        <c:gapWidth val="95"/>
        <c:overlap val="100"/>
        <c:axId val="96767360"/>
        <c:axId val="96777344"/>
      </c:barChart>
      <c:catAx>
        <c:axId val="96767360"/>
        <c:scaling>
          <c:orientation val="minMax"/>
        </c:scaling>
        <c:axPos val="b"/>
        <c:numFmt formatCode="0" sourceLinked="1"/>
        <c:majorTickMark val="none"/>
        <c:tickLblPos val="nextTo"/>
        <c:crossAx val="96777344"/>
        <c:crosses val="autoZero"/>
        <c:auto val="1"/>
        <c:lblAlgn val="ctr"/>
        <c:lblOffset val="100"/>
      </c:catAx>
      <c:valAx>
        <c:axId val="96777344"/>
        <c:scaling>
          <c:orientation val="minMax"/>
          <c:max val="3800"/>
          <c:min val="0"/>
        </c:scaling>
        <c:axPos val="l"/>
        <c:title>
          <c:tx>
            <c:rich>
              <a:bodyPr rot="-5400000" vert="horz"/>
              <a:lstStyle/>
              <a:p>
                <a:pPr>
                  <a:defRPr/>
                </a:pPr>
                <a:r>
                  <a:rPr lang="en-US"/>
                  <a:t>Revenues ($m)</a:t>
                </a:r>
              </a:p>
            </c:rich>
          </c:tx>
          <c:spPr>
            <a:noFill/>
            <a:ln w="25400">
              <a:noFill/>
            </a:ln>
          </c:spPr>
        </c:title>
        <c:numFmt formatCode="&quot;$&quot;#,##0" sourceLinked="1"/>
        <c:tickLblPos val="nextTo"/>
        <c:crossAx val="96767360"/>
        <c:crosses val="autoZero"/>
        <c:crossBetween val="between"/>
        <c:majorUnit val="500"/>
      </c:valAx>
      <c:dTable>
        <c:showHorzBorder val="1"/>
        <c:showVertBorder val="1"/>
        <c:showOutline val="1"/>
        <c:showKeys val="1"/>
      </c:dTable>
    </c:plotArea>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0693982301868143"/>
          <c:y val="0.11325314529972855"/>
          <c:w val="0.87485876490814862"/>
          <c:h val="0.7831334515406766"/>
        </c:manualLayout>
      </c:layout>
      <c:barChart>
        <c:barDir val="col"/>
        <c:grouping val="stacked"/>
        <c:ser>
          <c:idx val="0"/>
          <c:order val="0"/>
          <c:tx>
            <c:strRef>
              <c:f>'100G Summary'!$C$278</c:f>
              <c:strCache>
                <c:ptCount val="1"/>
                <c:pt idx="0">
                  <c:v>To 40km</c:v>
                </c:pt>
              </c:strCache>
            </c:strRef>
          </c:tx>
          <c:cat>
            <c:numRef>
              <c:f>'100G Summary'!$D$277:$L$277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Summary'!$D$278:$L$278</c:f>
              <c:numCache>
                <c:formatCode>"$"#,##0</c:formatCode>
                <c:ptCount val="9"/>
                <c:pt idx="0">
                  <c:v>1.8487454700000001</c:v>
                </c:pt>
                <c:pt idx="1">
                  <c:v>1.9319390161500003</c:v>
                </c:pt>
                <c:pt idx="2">
                  <c:v>14.912050725000002</c:v>
                </c:pt>
                <c:pt idx="3">
                  <c:v>48.207677583780004</c:v>
                </c:pt>
                <c:pt idx="4">
                  <c:v>105.11585862380348</c:v>
                </c:pt>
                <c:pt idx="5">
                  <c:v>113.46638242674339</c:v>
                </c:pt>
                <c:pt idx="6">
                  <c:v>173.76654616019249</c:v>
                </c:pt>
                <c:pt idx="7">
                  <c:v>314.06462098051202</c:v>
                </c:pt>
                <c:pt idx="8">
                  <c:v>526.68154063369479</c:v>
                </c:pt>
              </c:numCache>
            </c:numRef>
          </c:val>
        </c:ser>
        <c:ser>
          <c:idx val="1"/>
          <c:order val="1"/>
          <c:tx>
            <c:strRef>
              <c:f>'100G Summary'!$C$279</c:f>
              <c:strCache>
                <c:ptCount val="1"/>
                <c:pt idx="0">
                  <c:v>To 10km</c:v>
                </c:pt>
              </c:strCache>
            </c:strRef>
          </c:tx>
          <c:cat>
            <c:numRef>
              <c:f>'100G Summary'!$D$277:$L$277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Summary'!$D$279:$L$279</c:f>
              <c:numCache>
                <c:formatCode>"$"#,##0</c:formatCode>
                <c:ptCount val="9"/>
                <c:pt idx="0">
                  <c:v>8.8268870500000016</c:v>
                </c:pt>
                <c:pt idx="1">
                  <c:v>123.2396378238636</c:v>
                </c:pt>
                <c:pt idx="2">
                  <c:v>215.38296686693374</c:v>
                </c:pt>
                <c:pt idx="3">
                  <c:v>283.58959157412147</c:v>
                </c:pt>
                <c:pt idx="4">
                  <c:v>338.15479154859156</c:v>
                </c:pt>
                <c:pt idx="5">
                  <c:v>475.46449394742427</c:v>
                </c:pt>
                <c:pt idx="6">
                  <c:v>676.6464764255827</c:v>
                </c:pt>
                <c:pt idx="7">
                  <c:v>1137.8015724698178</c:v>
                </c:pt>
                <c:pt idx="8">
                  <c:v>1687.9430343010397</c:v>
                </c:pt>
              </c:numCache>
            </c:numRef>
          </c:val>
        </c:ser>
        <c:ser>
          <c:idx val="2"/>
          <c:order val="2"/>
          <c:tx>
            <c:strRef>
              <c:f>'100G Summary'!$C$280</c:f>
              <c:strCache>
                <c:ptCount val="1"/>
                <c:pt idx="0">
                  <c:v>Hundreds of meters</c:v>
                </c:pt>
              </c:strCache>
            </c:strRef>
          </c:tx>
          <c:cat>
            <c:numRef>
              <c:f>'100G Summary'!$D$277:$L$277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Summary'!$D$280:$L$280</c:f>
              <c:numCache>
                <c:formatCode>"$"#,##0</c:formatCode>
                <c:ptCount val="9"/>
                <c:pt idx="0">
                  <c:v>189.36621454835915</c:v>
                </c:pt>
                <c:pt idx="1">
                  <c:v>113.5125244047382</c:v>
                </c:pt>
                <c:pt idx="2">
                  <c:v>116.09134222628967</c:v>
                </c:pt>
                <c:pt idx="3">
                  <c:v>153.1479350705109</c:v>
                </c:pt>
                <c:pt idx="4">
                  <c:v>267.56186951329272</c:v>
                </c:pt>
                <c:pt idx="5">
                  <c:v>333.30156663798931</c:v>
                </c:pt>
                <c:pt idx="6">
                  <c:v>572.59337542989329</c:v>
                </c:pt>
                <c:pt idx="7">
                  <c:v>867.7223033236429</c:v>
                </c:pt>
                <c:pt idx="8">
                  <c:v>1107.9478870447188</c:v>
                </c:pt>
              </c:numCache>
            </c:numRef>
          </c:val>
        </c:ser>
        <c:overlap val="100"/>
        <c:axId val="63511936"/>
        <c:axId val="63526016"/>
      </c:barChart>
      <c:catAx>
        <c:axId val="63511936"/>
        <c:scaling>
          <c:orientation val="minMax"/>
        </c:scaling>
        <c:axPos val="b"/>
        <c:numFmt formatCode="0" sourceLinked="1"/>
        <c:tickLblPos val="nextTo"/>
        <c:crossAx val="63526016"/>
        <c:crosses val="autoZero"/>
        <c:auto val="1"/>
        <c:lblAlgn val="ctr"/>
        <c:lblOffset val="100"/>
      </c:catAx>
      <c:valAx>
        <c:axId val="63526016"/>
        <c:scaling>
          <c:orientation val="minMax"/>
        </c:scaling>
        <c:axPos val="l"/>
        <c:title>
          <c:tx>
            <c:rich>
              <a:bodyPr rot="-5400000" vert="horz"/>
              <a:lstStyle/>
              <a:p>
                <a:pPr>
                  <a:defRPr/>
                </a:pPr>
                <a:r>
                  <a:rPr lang="en-US"/>
                  <a:t>Revenues ($m)</a:t>
                </a:r>
              </a:p>
            </c:rich>
          </c:tx>
          <c:layout>
            <c:manualLayout>
              <c:xMode val="edge"/>
              <c:yMode val="edge"/>
              <c:x val="1.1253669978369268E-2"/>
              <c:y val="0.3744907187806345"/>
            </c:manualLayout>
          </c:layout>
          <c:spPr>
            <a:noFill/>
            <a:ln w="25400">
              <a:noFill/>
            </a:ln>
          </c:spPr>
        </c:title>
        <c:numFmt formatCode="&quot;$&quot;#,##0" sourceLinked="1"/>
        <c:tickLblPos val="nextTo"/>
        <c:crossAx val="63511936"/>
        <c:crosses val="autoZero"/>
        <c:crossBetween val="between"/>
      </c:valAx>
    </c:plotArea>
    <c:legend>
      <c:legendPos val="b"/>
      <c:layout>
        <c:manualLayout>
          <c:xMode val="edge"/>
          <c:yMode val="edge"/>
          <c:x val="0.31968181136435636"/>
          <c:y val="2.1686772504203377E-2"/>
          <c:w val="0.35039856903993494"/>
          <c:h val="5.3012110565830411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0107537495314074"/>
          <c:y val="8.0882546536426209E-2"/>
          <c:w val="0.86666757672586603"/>
          <c:h val="0.82843335543369767"/>
        </c:manualLayout>
      </c:layout>
      <c:barChart>
        <c:barDir val="col"/>
        <c:grouping val="stacked"/>
        <c:ser>
          <c:idx val="0"/>
          <c:order val="0"/>
          <c:tx>
            <c:strRef>
              <c:f>'100G Summary'!$C$312</c:f>
              <c:strCache>
                <c:ptCount val="1"/>
                <c:pt idx="0">
                  <c:v>CFP</c:v>
                </c:pt>
              </c:strCache>
            </c:strRef>
          </c:tx>
          <c:cat>
            <c:numRef>
              <c:f>'100G Summary'!$D$311:$L$311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Summary'!$D$312:$L$312</c:f>
              <c:numCache>
                <c:formatCode>"$"#,##0</c:formatCode>
                <c:ptCount val="9"/>
                <c:pt idx="0">
                  <c:v>11.580915086501367</c:v>
                </c:pt>
                <c:pt idx="1">
                  <c:v>128.24953756611825</c:v>
                </c:pt>
                <c:pt idx="2">
                  <c:v>229.9853175581913</c:v>
                </c:pt>
                <c:pt idx="3">
                  <c:v>257.05642739657731</c:v>
                </c:pt>
                <c:pt idx="4">
                  <c:v>241.56919823853531</c:v>
                </c:pt>
                <c:pt idx="5">
                  <c:v>188.04241471766815</c:v>
                </c:pt>
                <c:pt idx="6">
                  <c:v>254.780532745302</c:v>
                </c:pt>
                <c:pt idx="7">
                  <c:v>404.14035525644471</c:v>
                </c:pt>
                <c:pt idx="8">
                  <c:v>629.23046563708829</c:v>
                </c:pt>
              </c:numCache>
            </c:numRef>
          </c:val>
        </c:ser>
        <c:ser>
          <c:idx val="1"/>
          <c:order val="1"/>
          <c:tx>
            <c:strRef>
              <c:f>'100G Summary'!$C$313</c:f>
              <c:strCache>
                <c:ptCount val="1"/>
                <c:pt idx="0">
                  <c:v>CFP2</c:v>
                </c:pt>
              </c:strCache>
            </c:strRef>
          </c:tx>
          <c:cat>
            <c:numRef>
              <c:f>'100G Summary'!$D$311:$L$311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Summary'!$D$313:$L$313</c:f>
              <c:numCache>
                <c:formatCode>"$"#,##0</c:formatCode>
                <c:ptCount val="9"/>
                <c:pt idx="0">
                  <c:v>0</c:v>
                </c:pt>
                <c:pt idx="1">
                  <c:v>0</c:v>
                </c:pt>
                <c:pt idx="2">
                  <c:v>1.9950000000000001</c:v>
                </c:pt>
                <c:pt idx="3">
                  <c:v>61.953201322715444</c:v>
                </c:pt>
                <c:pt idx="4">
                  <c:v>147.32868738961673</c:v>
                </c:pt>
                <c:pt idx="5">
                  <c:v>219.48372604364232</c:v>
                </c:pt>
                <c:pt idx="6">
                  <c:v>262.14849499227728</c:v>
                </c:pt>
                <c:pt idx="7">
                  <c:v>316.27949704952425</c:v>
                </c:pt>
                <c:pt idx="8">
                  <c:v>363.66167317163359</c:v>
                </c:pt>
              </c:numCache>
            </c:numRef>
          </c:val>
        </c:ser>
        <c:ser>
          <c:idx val="2"/>
          <c:order val="2"/>
          <c:tx>
            <c:strRef>
              <c:f>'100G Summary'!$C$314</c:f>
              <c:strCache>
                <c:ptCount val="1"/>
                <c:pt idx="0">
                  <c:v>CXP</c:v>
                </c:pt>
              </c:strCache>
            </c:strRef>
          </c:tx>
          <c:cat>
            <c:numRef>
              <c:f>'100G Summary'!$D$311:$L$311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Summary'!$D$314:$L$314</c:f>
              <c:numCache>
                <c:formatCode>"$"#,##0</c:formatCode>
                <c:ptCount val="9"/>
                <c:pt idx="0">
                  <c:v>188.46093198185778</c:v>
                </c:pt>
                <c:pt idx="1">
                  <c:v>110.43456367863355</c:v>
                </c:pt>
                <c:pt idx="2">
                  <c:v>111.2049347899559</c:v>
                </c:pt>
                <c:pt idx="3">
                  <c:v>141.39421982228129</c:v>
                </c:pt>
                <c:pt idx="4">
                  <c:v>241.76385596115841</c:v>
                </c:pt>
                <c:pt idx="5">
                  <c:v>232.07749029175318</c:v>
                </c:pt>
                <c:pt idx="6">
                  <c:v>202.51016207910732</c:v>
                </c:pt>
                <c:pt idx="7">
                  <c:v>202.68961361778526</c:v>
                </c:pt>
                <c:pt idx="8">
                  <c:v>200.12880411825984</c:v>
                </c:pt>
              </c:numCache>
            </c:numRef>
          </c:val>
        </c:ser>
        <c:ser>
          <c:idx val="3"/>
          <c:order val="3"/>
          <c:tx>
            <c:strRef>
              <c:f>'100G Summary'!$C$315</c:f>
              <c:strCache>
                <c:ptCount val="1"/>
                <c:pt idx="0">
                  <c:v>"QSFP" like</c:v>
                </c:pt>
              </c:strCache>
            </c:strRef>
          </c:tx>
          <c:cat>
            <c:numRef>
              <c:f>'100G Summary'!$D$311:$L$311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Summary'!$D$315:$L$315</c:f>
              <c:numCache>
                <c:formatCode>"$"#,##0</c:formatCode>
                <c:ptCount val="9"/>
                <c:pt idx="0">
                  <c:v>0</c:v>
                </c:pt>
                <c:pt idx="1">
                  <c:v>0</c:v>
                </c:pt>
                <c:pt idx="2">
                  <c:v>0</c:v>
                </c:pt>
                <c:pt idx="3">
                  <c:v>3.7529977479543835</c:v>
                </c:pt>
                <c:pt idx="4">
                  <c:v>40.162418605426268</c:v>
                </c:pt>
                <c:pt idx="5">
                  <c:v>159.73821995875977</c:v>
                </c:pt>
                <c:pt idx="6">
                  <c:v>523.85017149380758</c:v>
                </c:pt>
                <c:pt idx="7">
                  <c:v>1128.4576147207929</c:v>
                </c:pt>
                <c:pt idx="8">
                  <c:v>1751.2685032497291</c:v>
                </c:pt>
              </c:numCache>
            </c:numRef>
          </c:val>
        </c:ser>
        <c:overlap val="100"/>
        <c:axId val="63552512"/>
        <c:axId val="63566592"/>
      </c:barChart>
      <c:catAx>
        <c:axId val="63552512"/>
        <c:scaling>
          <c:orientation val="minMax"/>
        </c:scaling>
        <c:axPos val="b"/>
        <c:numFmt formatCode="0" sourceLinked="1"/>
        <c:tickLblPos val="nextTo"/>
        <c:crossAx val="63566592"/>
        <c:crosses val="autoZero"/>
        <c:auto val="1"/>
        <c:lblAlgn val="ctr"/>
        <c:lblOffset val="100"/>
      </c:catAx>
      <c:valAx>
        <c:axId val="63566592"/>
        <c:scaling>
          <c:orientation val="minMax"/>
        </c:scaling>
        <c:axPos val="l"/>
        <c:title>
          <c:tx>
            <c:rich>
              <a:bodyPr rot="-5400000" vert="horz"/>
              <a:lstStyle/>
              <a:p>
                <a:pPr>
                  <a:defRPr/>
                </a:pPr>
                <a:r>
                  <a:rPr lang="en-US"/>
                  <a:t>Revenues ($m)</a:t>
                </a:r>
              </a:p>
            </c:rich>
          </c:tx>
          <c:layout>
            <c:manualLayout>
              <c:xMode val="edge"/>
              <c:yMode val="edge"/>
              <c:x val="1.0131590694020394E-2"/>
              <c:y val="0.37125932787813276"/>
            </c:manualLayout>
          </c:layout>
          <c:spPr>
            <a:noFill/>
            <a:ln w="25400">
              <a:noFill/>
            </a:ln>
          </c:spPr>
        </c:title>
        <c:numFmt formatCode="&quot;$&quot;#,##0" sourceLinked="1"/>
        <c:tickLblPos val="nextTo"/>
        <c:crossAx val="63552512"/>
        <c:crosses val="autoZero"/>
        <c:crossBetween val="between"/>
      </c:valAx>
    </c:plotArea>
    <c:legend>
      <c:legendPos val="b"/>
      <c:layout>
        <c:manualLayout>
          <c:xMode val="edge"/>
          <c:yMode val="edge"/>
          <c:x val="0.35914016206754268"/>
          <c:y val="1.9607890069436647E-2"/>
          <c:w val="0.27849491609429211"/>
          <c:h val="5.3921697690950739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0597519729425028"/>
          <c:y val="0.10585608868262748"/>
          <c:w val="0.8759864712514096"/>
          <c:h val="0.79729905092872655"/>
        </c:manualLayout>
      </c:layout>
      <c:barChart>
        <c:barDir val="col"/>
        <c:grouping val="stacked"/>
        <c:ser>
          <c:idx val="0"/>
          <c:order val="0"/>
          <c:tx>
            <c:strRef>
              <c:f>'100G Summary'!$C$349</c:f>
              <c:strCache>
                <c:ptCount val="1"/>
                <c:pt idx="0">
                  <c:v>Receiver</c:v>
                </c:pt>
              </c:strCache>
            </c:strRef>
          </c:tx>
          <c:cat>
            <c:numRef>
              <c:f>'100G Summary'!$E$348:$M$348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Summary'!$E$349:$M$349</c:f>
              <c:numCache>
                <c:formatCode>"$"#,##0</c:formatCode>
                <c:ptCount val="9"/>
                <c:pt idx="0">
                  <c:v>84.113987623562494</c:v>
                </c:pt>
                <c:pt idx="1">
                  <c:v>195.24531865934958</c:v>
                </c:pt>
                <c:pt idx="2">
                  <c:v>245.73599799333255</c:v>
                </c:pt>
                <c:pt idx="3">
                  <c:v>389.27453994628161</c:v>
                </c:pt>
                <c:pt idx="4">
                  <c:v>492.30436986782786</c:v>
                </c:pt>
                <c:pt idx="5">
                  <c:v>747.92370933504526</c:v>
                </c:pt>
                <c:pt idx="6">
                  <c:v>1145.5512822829348</c:v>
                </c:pt>
                <c:pt idx="7">
                  <c:v>1924.2750041705046</c:v>
                </c:pt>
                <c:pt idx="8">
                  <c:v>2810.7552855366389</c:v>
                </c:pt>
              </c:numCache>
            </c:numRef>
          </c:val>
        </c:ser>
        <c:ser>
          <c:idx val="1"/>
          <c:order val="1"/>
          <c:tx>
            <c:strRef>
              <c:f>'100G Summary'!$C$350</c:f>
              <c:strCache>
                <c:ptCount val="1"/>
                <c:pt idx="0">
                  <c:v>Laser</c:v>
                </c:pt>
              </c:strCache>
            </c:strRef>
          </c:tx>
          <c:cat>
            <c:numRef>
              <c:f>'100G Summary'!$E$348:$M$348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Summary'!$E$350:$M$350</c:f>
              <c:numCache>
                <c:formatCode>"$"#,##0</c:formatCode>
                <c:ptCount val="9"/>
                <c:pt idx="0">
                  <c:v>171.46095902467965</c:v>
                </c:pt>
                <c:pt idx="1">
                  <c:v>199.79529895701677</c:v>
                </c:pt>
                <c:pt idx="2">
                  <c:v>251.47488410111612</c:v>
                </c:pt>
                <c:pt idx="3">
                  <c:v>312.87197261189488</c:v>
                </c:pt>
                <c:pt idx="4">
                  <c:v>376.02231789645651</c:v>
                </c:pt>
                <c:pt idx="5">
                  <c:v>519.70471572277336</c:v>
                </c:pt>
                <c:pt idx="6">
                  <c:v>793.04817149485302</c:v>
                </c:pt>
                <c:pt idx="7">
                  <c:v>1287.3150530639846</c:v>
                </c:pt>
                <c:pt idx="8">
                  <c:v>1760.5065527659051</c:v>
                </c:pt>
              </c:numCache>
            </c:numRef>
          </c:val>
        </c:ser>
        <c:ser>
          <c:idx val="2"/>
          <c:order val="2"/>
          <c:tx>
            <c:strRef>
              <c:f>'100G Summary'!$C$351</c:f>
              <c:strCache>
                <c:ptCount val="1"/>
                <c:pt idx="0">
                  <c:v>Modulator and carver</c:v>
                </c:pt>
              </c:strCache>
            </c:strRef>
          </c:tx>
          <c:cat>
            <c:numRef>
              <c:f>'100G Summary'!$E$348:$M$348</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Summary'!$E$351:$M$351</c:f>
              <c:numCache>
                <c:formatCode>"$"#,##0</c:formatCode>
                <c:ptCount val="9"/>
                <c:pt idx="0">
                  <c:v>10.151170627859885</c:v>
                </c:pt>
                <c:pt idx="1">
                  <c:v>51.597613587434324</c:v>
                </c:pt>
                <c:pt idx="2">
                  <c:v>145.40679589811788</c:v>
                </c:pt>
                <c:pt idx="3">
                  <c:v>227.66411051065467</c:v>
                </c:pt>
                <c:pt idx="4">
                  <c:v>245.02806280770713</c:v>
                </c:pt>
                <c:pt idx="5">
                  <c:v>276.2074670088254</c:v>
                </c:pt>
                <c:pt idx="6">
                  <c:v>334.76972291875461</c:v>
                </c:pt>
                <c:pt idx="7">
                  <c:v>401.78583783565324</c:v>
                </c:pt>
                <c:pt idx="8">
                  <c:v>450.3569956619325</c:v>
                </c:pt>
              </c:numCache>
            </c:numRef>
          </c:val>
        </c:ser>
        <c:overlap val="100"/>
        <c:axId val="101803904"/>
        <c:axId val="101805440"/>
      </c:barChart>
      <c:catAx>
        <c:axId val="101803904"/>
        <c:scaling>
          <c:orientation val="minMax"/>
        </c:scaling>
        <c:axPos val="b"/>
        <c:numFmt formatCode="0" sourceLinked="1"/>
        <c:tickLblPos val="nextTo"/>
        <c:crossAx val="101805440"/>
        <c:crosses val="autoZero"/>
        <c:auto val="1"/>
        <c:lblAlgn val="ctr"/>
        <c:lblOffset val="100"/>
      </c:catAx>
      <c:valAx>
        <c:axId val="101805440"/>
        <c:scaling>
          <c:orientation val="minMax"/>
        </c:scaling>
        <c:axPos val="l"/>
        <c:title>
          <c:tx>
            <c:rich>
              <a:bodyPr rot="-5400000" vert="horz"/>
              <a:lstStyle/>
              <a:p>
                <a:pPr>
                  <a:defRPr/>
                </a:pPr>
                <a:r>
                  <a:rPr lang="en-US"/>
                  <a:t>Revenues ($m)</a:t>
                </a:r>
              </a:p>
            </c:rich>
          </c:tx>
          <c:layout>
            <c:manualLayout>
              <c:xMode val="edge"/>
              <c:yMode val="edge"/>
              <c:x val="5.6563010759557728E-3"/>
              <c:y val="0.37935541841053644"/>
            </c:manualLayout>
          </c:layout>
          <c:spPr>
            <a:noFill/>
            <a:ln w="25400">
              <a:noFill/>
            </a:ln>
          </c:spPr>
        </c:title>
        <c:numFmt formatCode="&quot;$&quot;#,##0" sourceLinked="1"/>
        <c:tickLblPos val="nextTo"/>
        <c:crossAx val="101803904"/>
        <c:crosses val="autoZero"/>
        <c:crossBetween val="between"/>
      </c:valAx>
    </c:plotArea>
    <c:legend>
      <c:legendPos val="b"/>
      <c:layout>
        <c:manualLayout>
          <c:xMode val="edge"/>
          <c:yMode val="edge"/>
          <c:x val="0.32581736189402533"/>
          <c:y val="1.8018057648106805E-2"/>
          <c:w val="0.34160090191657289"/>
          <c:h val="4.9549658532293719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7.771954927038803E-2"/>
          <c:y val="8.2539682539682607E-2"/>
          <c:w val="0.90592965177011764"/>
          <c:h val="0.76896837895263059"/>
        </c:manualLayout>
      </c:layout>
      <c:barChart>
        <c:barDir val="col"/>
        <c:grouping val="stacked"/>
        <c:ser>
          <c:idx val="0"/>
          <c:order val="0"/>
          <c:tx>
            <c:strRef>
              <c:f>'100G Summary'!$C$386</c:f>
              <c:strCache>
                <c:ptCount val="1"/>
                <c:pt idx="0">
                  <c:v>Amplifier</c:v>
                </c:pt>
              </c:strCache>
            </c:strRef>
          </c:tx>
          <c:cat>
            <c:numRef>
              <c:f>'100G Summary'!$D$385:$L$385</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Summary'!$D$386:$L$386</c:f>
              <c:numCache>
                <c:formatCode>"$"#,##0</c:formatCode>
                <c:ptCount val="9"/>
                <c:pt idx="0">
                  <c:v>0.42524999999999996</c:v>
                </c:pt>
                <c:pt idx="1">
                  <c:v>3.4538211917816586</c:v>
                </c:pt>
                <c:pt idx="2">
                  <c:v>11.242065700423447</c:v>
                </c:pt>
                <c:pt idx="3">
                  <c:v>19.473135400624528</c:v>
                </c:pt>
                <c:pt idx="4">
                  <c:v>22.725838258123982</c:v>
                </c:pt>
                <c:pt idx="5">
                  <c:v>26.337077227844567</c:v>
                </c:pt>
                <c:pt idx="6">
                  <c:v>31.02769825176815</c:v>
                </c:pt>
                <c:pt idx="7">
                  <c:v>36.447774636568539</c:v>
                </c:pt>
                <c:pt idx="8">
                  <c:v>41.531858535127824</c:v>
                </c:pt>
              </c:numCache>
            </c:numRef>
          </c:val>
        </c:ser>
        <c:ser>
          <c:idx val="1"/>
          <c:order val="1"/>
          <c:tx>
            <c:strRef>
              <c:f>'100G Summary'!$C$387</c:f>
              <c:strCache>
                <c:ptCount val="1"/>
                <c:pt idx="0">
                  <c:v>Coherent mixer</c:v>
                </c:pt>
              </c:strCache>
            </c:strRef>
          </c:tx>
          <c:cat>
            <c:numRef>
              <c:f>'100G Summary'!$D$385:$L$385</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Summary'!$D$387:$L$387</c:f>
              <c:numCache>
                <c:formatCode>"$"#,##0</c:formatCode>
                <c:ptCount val="9"/>
                <c:pt idx="0">
                  <c:v>1.5623612406665008</c:v>
                </c:pt>
                <c:pt idx="1">
                  <c:v>12.045774426493127</c:v>
                </c:pt>
                <c:pt idx="2">
                  <c:v>36.226044574414253</c:v>
                </c:pt>
                <c:pt idx="3">
                  <c:v>65.229936842258638</c:v>
                </c:pt>
                <c:pt idx="4">
                  <c:v>73.050327506934096</c:v>
                </c:pt>
                <c:pt idx="5">
                  <c:v>82.008140343050243</c:v>
                </c:pt>
                <c:pt idx="6">
                  <c:v>97.358551995326934</c:v>
                </c:pt>
                <c:pt idx="7">
                  <c:v>115.26109652359696</c:v>
                </c:pt>
                <c:pt idx="8">
                  <c:v>128.34683806100458</c:v>
                </c:pt>
              </c:numCache>
            </c:numRef>
          </c:val>
        </c:ser>
        <c:ser>
          <c:idx val="2"/>
          <c:order val="2"/>
          <c:tx>
            <c:strRef>
              <c:f>'100G Summary'!$C$388</c:f>
              <c:strCache>
                <c:ptCount val="1"/>
                <c:pt idx="0">
                  <c:v>TDC</c:v>
                </c:pt>
              </c:strCache>
            </c:strRef>
          </c:tx>
          <c:cat>
            <c:numRef>
              <c:f>'100G Summary'!$D$385:$L$385</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Summary'!$D$388:$L$388</c:f>
              <c:numCache>
                <c:formatCode>"$"#,##0</c:formatCode>
                <c:ptCount val="9"/>
                <c:pt idx="0">
                  <c:v>0</c:v>
                </c:pt>
                <c:pt idx="1">
                  <c:v>1.2108341664470574</c:v>
                </c:pt>
                <c:pt idx="2">
                  <c:v>4.0983387782411276</c:v>
                </c:pt>
                <c:pt idx="3">
                  <c:v>6.0995493044517488</c:v>
                </c:pt>
                <c:pt idx="4">
                  <c:v>8.335998791804629</c:v>
                </c:pt>
                <c:pt idx="5">
                  <c:v>11.363281514413838</c:v>
                </c:pt>
                <c:pt idx="6">
                  <c:v>14.909392911558765</c:v>
                </c:pt>
                <c:pt idx="7">
                  <c:v>18.070291120193502</c:v>
                </c:pt>
                <c:pt idx="8">
                  <c:v>23.037664915834814</c:v>
                </c:pt>
              </c:numCache>
            </c:numRef>
          </c:val>
        </c:ser>
        <c:ser>
          <c:idx val="3"/>
          <c:order val="3"/>
          <c:tx>
            <c:strRef>
              <c:f>'100G Summary'!$C$389</c:f>
              <c:strCache>
                <c:ptCount val="1"/>
                <c:pt idx="0">
                  <c:v>Mux/demux</c:v>
                </c:pt>
              </c:strCache>
            </c:strRef>
          </c:tx>
          <c:cat>
            <c:numRef>
              <c:f>'100G Summary'!$D$385:$L$385</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Summary'!$D$389:$L$389</c:f>
              <c:numCache>
                <c:formatCode>"$"#,##0</c:formatCode>
                <c:ptCount val="9"/>
                <c:pt idx="0">
                  <c:v>0.98825999999999992</c:v>
                </c:pt>
                <c:pt idx="1">
                  <c:v>4.7087631000000005</c:v>
                </c:pt>
                <c:pt idx="2">
                  <c:v>10.585926254023301</c:v>
                </c:pt>
                <c:pt idx="3">
                  <c:v>15.780268720303571</c:v>
                </c:pt>
                <c:pt idx="4">
                  <c:v>24.432707179249505</c:v>
                </c:pt>
                <c:pt idx="5">
                  <c:v>38.510504261344465</c:v>
                </c:pt>
                <c:pt idx="6">
                  <c:v>65.155140620160665</c:v>
                </c:pt>
                <c:pt idx="7">
                  <c:v>131.62218383388372</c:v>
                </c:pt>
                <c:pt idx="8">
                  <c:v>232.67909698613815</c:v>
                </c:pt>
              </c:numCache>
            </c:numRef>
          </c:val>
        </c:ser>
        <c:overlap val="100"/>
        <c:axId val="101852672"/>
        <c:axId val="101854208"/>
      </c:barChart>
      <c:catAx>
        <c:axId val="101852672"/>
        <c:scaling>
          <c:orientation val="minMax"/>
        </c:scaling>
        <c:axPos val="b"/>
        <c:numFmt formatCode="0" sourceLinked="1"/>
        <c:tickLblPos val="nextTo"/>
        <c:crossAx val="101854208"/>
        <c:crosses val="autoZero"/>
        <c:auto val="1"/>
        <c:lblAlgn val="ctr"/>
        <c:lblOffset val="100"/>
      </c:catAx>
      <c:valAx>
        <c:axId val="101854208"/>
        <c:scaling>
          <c:orientation val="minMax"/>
        </c:scaling>
        <c:axPos val="l"/>
        <c:title>
          <c:tx>
            <c:rich>
              <a:bodyPr rot="-5400000" vert="horz"/>
              <a:lstStyle/>
              <a:p>
                <a:pPr>
                  <a:defRPr/>
                </a:pPr>
                <a:r>
                  <a:rPr lang="en-US"/>
                  <a:t>Revenues ($m)</a:t>
                </a:r>
              </a:p>
            </c:rich>
          </c:tx>
          <c:layout>
            <c:manualLayout>
              <c:xMode val="edge"/>
              <c:yMode val="edge"/>
              <c:x val="2.9594493459401917E-3"/>
              <c:y val="0.34142057242844664"/>
            </c:manualLayout>
          </c:layout>
          <c:spPr>
            <a:noFill/>
            <a:ln w="25400">
              <a:noFill/>
            </a:ln>
          </c:spPr>
        </c:title>
        <c:numFmt formatCode="&quot;$&quot;#,##0" sourceLinked="1"/>
        <c:tickLblPos val="nextTo"/>
        <c:crossAx val="101852672"/>
        <c:crosses val="autoZero"/>
        <c:crossBetween val="between"/>
      </c:valAx>
    </c:plotArea>
    <c:legend>
      <c:legendPos val="b"/>
      <c:layout>
        <c:manualLayout>
          <c:xMode val="edge"/>
          <c:yMode val="edge"/>
          <c:x val="0.30211850059932932"/>
          <c:y val="1.9047663336270781E-2"/>
          <c:w val="0.39130477383898393"/>
          <c:h val="5.2381074174744691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zh-CN"/>
  <c:chart>
    <c:plotArea>
      <c:layout/>
      <c:barChart>
        <c:barDir val="col"/>
        <c:grouping val="stacked"/>
        <c:ser>
          <c:idx val="0"/>
          <c:order val="0"/>
          <c:tx>
            <c:strRef>
              <c:f>'100G Summary'!$C$418</c:f>
              <c:strCache>
                <c:ptCount val="1"/>
                <c:pt idx="0">
                  <c:v>SerDes</c:v>
                </c:pt>
              </c:strCache>
            </c:strRef>
          </c:tx>
          <c:cat>
            <c:numRef>
              <c:f>'100G Summary'!$E$417:$M$417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Summary'!$E$418:$M$418</c:f>
              <c:numCache>
                <c:formatCode>"$"#,##0</c:formatCode>
                <c:ptCount val="9"/>
                <c:pt idx="0">
                  <c:v>4.1495110426199622</c:v>
                </c:pt>
                <c:pt idx="1">
                  <c:v>46.892289881867832</c:v>
                </c:pt>
                <c:pt idx="2">
                  <c:v>116.36026089024462</c:v>
                </c:pt>
                <c:pt idx="3">
                  <c:v>204.83252554869475</c:v>
                </c:pt>
                <c:pt idx="4">
                  <c:v>254.63909558889992</c:v>
                </c:pt>
                <c:pt idx="5">
                  <c:v>407.43809455425048</c:v>
                </c:pt>
                <c:pt idx="6">
                  <c:v>902.03359871914517</c:v>
                </c:pt>
                <c:pt idx="7">
                  <c:v>1452.4640322012353</c:v>
                </c:pt>
                <c:pt idx="8">
                  <c:v>1740.266732418469</c:v>
                </c:pt>
              </c:numCache>
            </c:numRef>
          </c:val>
        </c:ser>
        <c:ser>
          <c:idx val="1"/>
          <c:order val="1"/>
          <c:tx>
            <c:strRef>
              <c:f>'100G Summary'!$C$419</c:f>
              <c:strCache>
                <c:ptCount val="1"/>
                <c:pt idx="0">
                  <c:v>Modulator and carver drivers</c:v>
                </c:pt>
              </c:strCache>
            </c:strRef>
          </c:tx>
          <c:cat>
            <c:numRef>
              <c:f>'100G Summary'!$E$417:$M$417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Summary'!$E$419:$M$419</c:f>
              <c:numCache>
                <c:formatCode>"$"#,##0</c:formatCode>
                <c:ptCount val="9"/>
                <c:pt idx="0">
                  <c:v>2.8761650112269677</c:v>
                </c:pt>
                <c:pt idx="1">
                  <c:v>23.861813419783122</c:v>
                </c:pt>
                <c:pt idx="2">
                  <c:v>76.473789144582042</c:v>
                </c:pt>
                <c:pt idx="3">
                  <c:v>136.87934723824796</c:v>
                </c:pt>
                <c:pt idx="4">
                  <c:v>153.12856124904323</c:v>
                </c:pt>
                <c:pt idx="5">
                  <c:v>173.36565352626462</c:v>
                </c:pt>
                <c:pt idx="6">
                  <c:v>215.45100159964363</c:v>
                </c:pt>
                <c:pt idx="7">
                  <c:v>263.55814532313298</c:v>
                </c:pt>
                <c:pt idx="8">
                  <c:v>295.72718719215192</c:v>
                </c:pt>
              </c:numCache>
            </c:numRef>
          </c:val>
        </c:ser>
        <c:ser>
          <c:idx val="2"/>
          <c:order val="2"/>
          <c:tx>
            <c:strRef>
              <c:f>'100G Summary'!$C$420</c:f>
              <c:strCache>
                <c:ptCount val="1"/>
                <c:pt idx="0">
                  <c:v>Coherent chip</c:v>
                </c:pt>
              </c:strCache>
            </c:strRef>
          </c:tx>
          <c:cat>
            <c:numRef>
              <c:f>'100G Summary'!$E$417:$M$417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Summary'!$E$420:$M$420</c:f>
              <c:numCache>
                <c:formatCode>"$"#,##0</c:formatCode>
                <c:ptCount val="9"/>
                <c:pt idx="0">
                  <c:v>5.6395392376999371</c:v>
                </c:pt>
                <c:pt idx="1">
                  <c:v>46.880450788099814</c:v>
                </c:pt>
                <c:pt idx="2">
                  <c:v>150.41965149756828</c:v>
                </c:pt>
                <c:pt idx="3">
                  <c:v>275.48885708813867</c:v>
                </c:pt>
                <c:pt idx="4">
                  <c:v>307.93966342248808</c:v>
                </c:pt>
                <c:pt idx="5">
                  <c:v>345.22123878876226</c:v>
                </c:pt>
                <c:pt idx="6">
                  <c:v>423.11823150322743</c:v>
                </c:pt>
                <c:pt idx="7">
                  <c:v>514.07090585462197</c:v>
                </c:pt>
                <c:pt idx="8">
                  <c:v>571.27882238131804</c:v>
                </c:pt>
              </c:numCache>
            </c:numRef>
          </c:val>
        </c:ser>
        <c:ser>
          <c:idx val="3"/>
          <c:order val="3"/>
          <c:tx>
            <c:strRef>
              <c:f>'100G Summary'!$C$421</c:f>
              <c:strCache>
                <c:ptCount val="1"/>
                <c:pt idx="0">
                  <c:v>TIA</c:v>
                </c:pt>
              </c:strCache>
            </c:strRef>
          </c:tx>
          <c:cat>
            <c:numRef>
              <c:f>'100G Summary'!$E$417:$M$417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Summary'!$E$421:$M$421</c:f>
              <c:numCache>
                <c:formatCode>"$"#,##0</c:formatCode>
                <c:ptCount val="9"/>
                <c:pt idx="0">
                  <c:v>35.664860834824303</c:v>
                </c:pt>
                <c:pt idx="1">
                  <c:v>21.694341552734681</c:v>
                </c:pt>
                <c:pt idx="2">
                  <c:v>27.225425399346236</c:v>
                </c:pt>
                <c:pt idx="3">
                  <c:v>37.089052636345556</c:v>
                </c:pt>
                <c:pt idx="4">
                  <c:v>50.343596762371035</c:v>
                </c:pt>
                <c:pt idx="5">
                  <c:v>52.397720689858708</c:v>
                </c:pt>
                <c:pt idx="6">
                  <c:v>63.488569326335096</c:v>
                </c:pt>
                <c:pt idx="7">
                  <c:v>85.877309044892044</c:v>
                </c:pt>
                <c:pt idx="8">
                  <c:v>106.16503818949649</c:v>
                </c:pt>
              </c:numCache>
            </c:numRef>
          </c:val>
        </c:ser>
        <c:ser>
          <c:idx val="4"/>
          <c:order val="4"/>
          <c:tx>
            <c:strRef>
              <c:f>'100G Summary'!$C$422</c:f>
              <c:strCache>
                <c:ptCount val="1"/>
                <c:pt idx="0">
                  <c:v>CDR</c:v>
                </c:pt>
              </c:strCache>
            </c:strRef>
          </c:tx>
          <c:cat>
            <c:numRef>
              <c:f>'100G Summary'!$E$417:$M$417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Summary'!$E$422:$M$422</c:f>
              <c:numCache>
                <c:formatCode>"$"#,##0</c:formatCode>
                <c:ptCount val="9"/>
                <c:pt idx="0">
                  <c:v>26.476773802499711</c:v>
                </c:pt>
                <c:pt idx="1">
                  <c:v>12.494928794058117</c:v>
                </c:pt>
                <c:pt idx="2">
                  <c:v>10.948404520963999</c:v>
                </c:pt>
                <c:pt idx="3">
                  <c:v>13.507982312964348</c:v>
                </c:pt>
                <c:pt idx="4">
                  <c:v>22.244070951814965</c:v>
                </c:pt>
                <c:pt idx="5">
                  <c:v>20.611471510534471</c:v>
                </c:pt>
                <c:pt idx="6">
                  <c:v>21.597721771224059</c:v>
                </c:pt>
                <c:pt idx="7">
                  <c:v>30.620022403190234</c:v>
                </c:pt>
                <c:pt idx="8">
                  <c:v>41.682429106304177</c:v>
                </c:pt>
              </c:numCache>
            </c:numRef>
          </c:val>
        </c:ser>
        <c:ser>
          <c:idx val="5"/>
          <c:order val="5"/>
          <c:tx>
            <c:strRef>
              <c:f>'100G Summary'!$C$423</c:f>
              <c:strCache>
                <c:ptCount val="1"/>
                <c:pt idx="0">
                  <c:v>Laser driver</c:v>
                </c:pt>
              </c:strCache>
            </c:strRef>
          </c:tx>
          <c:cat>
            <c:numRef>
              <c:f>'100G Summary'!$E$417:$M$417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Summary'!$E$423:$M$423</c:f>
              <c:numCache>
                <c:formatCode>"$"#,##0</c:formatCode>
                <c:ptCount val="9"/>
                <c:pt idx="0">
                  <c:v>21.24665904199977</c:v>
                </c:pt>
                <c:pt idx="1">
                  <c:v>12.311359685598413</c:v>
                </c:pt>
                <c:pt idx="2">
                  <c:v>12.919498060437791</c:v>
                </c:pt>
                <c:pt idx="3">
                  <c:v>15.123436856360831</c:v>
                </c:pt>
                <c:pt idx="4">
                  <c:v>22.67139041443388</c:v>
                </c:pt>
                <c:pt idx="5">
                  <c:v>24.982825997042369</c:v>
                </c:pt>
                <c:pt idx="6">
                  <c:v>33.333669307034654</c:v>
                </c:pt>
                <c:pt idx="7">
                  <c:v>51.078735521372039</c:v>
                </c:pt>
                <c:pt idx="8">
                  <c:v>68.184402869020019</c:v>
                </c:pt>
              </c:numCache>
            </c:numRef>
          </c:val>
        </c:ser>
        <c:overlap val="100"/>
        <c:axId val="63580800"/>
        <c:axId val="63586688"/>
      </c:barChart>
      <c:catAx>
        <c:axId val="63580800"/>
        <c:scaling>
          <c:orientation val="minMax"/>
        </c:scaling>
        <c:axPos val="b"/>
        <c:numFmt formatCode="0" sourceLinked="1"/>
        <c:tickLblPos val="nextTo"/>
        <c:crossAx val="63586688"/>
        <c:crosses val="autoZero"/>
        <c:auto val="1"/>
        <c:lblAlgn val="ctr"/>
        <c:lblOffset val="100"/>
      </c:catAx>
      <c:valAx>
        <c:axId val="63586688"/>
        <c:scaling>
          <c:orientation val="minMax"/>
        </c:scaling>
        <c:axPos val="l"/>
        <c:title>
          <c:tx>
            <c:rich>
              <a:bodyPr rot="-5400000" vert="horz"/>
              <a:lstStyle/>
              <a:p>
                <a:pPr>
                  <a:defRPr/>
                </a:pPr>
                <a:r>
                  <a:rPr lang="en-US"/>
                  <a:t>Revenues ($m)</a:t>
                </a:r>
              </a:p>
            </c:rich>
          </c:tx>
          <c:layout>
            <c:manualLayout>
              <c:xMode val="edge"/>
              <c:yMode val="edge"/>
              <c:x val="2.8828828828828842E-3"/>
              <c:y val="0.38227452015425478"/>
            </c:manualLayout>
          </c:layout>
          <c:spPr>
            <a:noFill/>
            <a:ln w="25400">
              <a:noFill/>
            </a:ln>
          </c:spPr>
        </c:title>
        <c:numFmt formatCode="&quot;$&quot;#,##0" sourceLinked="1"/>
        <c:tickLblPos val="nextTo"/>
        <c:crossAx val="63580800"/>
        <c:crosses val="autoZero"/>
        <c:crossBetween val="between"/>
      </c:valAx>
    </c:plotArea>
    <c:legend>
      <c:legendPos val="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4634146341463425"/>
          <c:y val="0.13917543287823292"/>
          <c:w val="0.82926829268292679"/>
          <c:h val="0.75000094384381055"/>
        </c:manualLayout>
      </c:layout>
      <c:barChart>
        <c:barDir val="col"/>
        <c:grouping val="stacked"/>
        <c:ser>
          <c:idx val="0"/>
          <c:order val="0"/>
          <c:tx>
            <c:strRef>
              <c:f>Overview!$D$260</c:f>
              <c:strCache>
                <c:ptCount val="1"/>
                <c:pt idx="0">
                  <c:v>40G</c:v>
                </c:pt>
              </c:strCache>
            </c:strRef>
          </c:tx>
          <c:cat>
            <c:numRef>
              <c:f>Overview!$E$259:$M$259</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Overview!$E$260:$M$260</c:f>
              <c:numCache>
                <c:formatCode>"$"#,##0</c:formatCode>
                <c:ptCount val="9"/>
                <c:pt idx="0">
                  <c:v>219.75674234399378</c:v>
                </c:pt>
                <c:pt idx="1">
                  <c:v>262.79287495688249</c:v>
                </c:pt>
                <c:pt idx="2">
                  <c:v>402.33611297485851</c:v>
                </c:pt>
                <c:pt idx="3">
                  <c:v>572.90638911468898</c:v>
                </c:pt>
                <c:pt idx="4">
                  <c:v>877.92577252147692</c:v>
                </c:pt>
                <c:pt idx="5">
                  <c:v>1155.3183819962644</c:v>
                </c:pt>
                <c:pt idx="6">
                  <c:v>1244.0360229378853</c:v>
                </c:pt>
                <c:pt idx="7">
                  <c:v>1233.5913403825471</c:v>
                </c:pt>
                <c:pt idx="8">
                  <c:v>1196.2781475123454</c:v>
                </c:pt>
              </c:numCache>
            </c:numRef>
          </c:val>
        </c:ser>
        <c:ser>
          <c:idx val="1"/>
          <c:order val="1"/>
          <c:tx>
            <c:strRef>
              <c:f>Overview!$D$261</c:f>
              <c:strCache>
                <c:ptCount val="1"/>
                <c:pt idx="0">
                  <c:v>100G</c:v>
                </c:pt>
              </c:strCache>
            </c:strRef>
          </c:tx>
          <c:cat>
            <c:numRef>
              <c:f>Overview!$E$259:$M$259</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Overview!$E$261:$M$261</c:f>
              <c:numCache>
                <c:formatCode>"$"#,##0</c:formatCode>
                <c:ptCount val="9"/>
                <c:pt idx="0">
                  <c:v>200.04184706835915</c:v>
                </c:pt>
                <c:pt idx="1">
                  <c:v>238.68410124475179</c:v>
                </c:pt>
                <c:pt idx="2">
                  <c:v>346.38635981822341</c:v>
                </c:pt>
                <c:pt idx="3">
                  <c:v>484.94520422841242</c:v>
                </c:pt>
                <c:pt idx="4">
                  <c:v>710.83251968568777</c:v>
                </c:pt>
                <c:pt idx="5">
                  <c:v>922.23244301215686</c:v>
                </c:pt>
                <c:pt idx="6">
                  <c:v>1423.0063980156685</c:v>
                </c:pt>
                <c:pt idx="7">
                  <c:v>2319.5884967739726</c:v>
                </c:pt>
                <c:pt idx="8">
                  <c:v>3322.5724619794532</c:v>
                </c:pt>
              </c:numCache>
            </c:numRef>
          </c:val>
        </c:ser>
        <c:overlap val="100"/>
        <c:axId val="100016896"/>
        <c:axId val="100018432"/>
      </c:barChart>
      <c:catAx>
        <c:axId val="100016896"/>
        <c:scaling>
          <c:orientation val="minMax"/>
        </c:scaling>
        <c:axPos val="b"/>
        <c:numFmt formatCode="0" sourceLinked="1"/>
        <c:tickLblPos val="nextTo"/>
        <c:crossAx val="100018432"/>
        <c:crosses val="autoZero"/>
        <c:auto val="1"/>
        <c:lblAlgn val="ctr"/>
        <c:lblOffset val="100"/>
      </c:catAx>
      <c:valAx>
        <c:axId val="100018432"/>
        <c:scaling>
          <c:orientation val="minMax"/>
        </c:scaling>
        <c:axPos val="l"/>
        <c:title>
          <c:tx>
            <c:rich>
              <a:bodyPr rot="-5400000" vert="horz"/>
              <a:lstStyle/>
              <a:p>
                <a:pPr>
                  <a:defRPr/>
                </a:pPr>
                <a:r>
                  <a:rPr lang="en-US"/>
                  <a:t>Revenue ($m)</a:t>
                </a:r>
              </a:p>
            </c:rich>
          </c:tx>
          <c:layout>
            <c:manualLayout>
              <c:xMode val="edge"/>
              <c:yMode val="edge"/>
              <c:x val="6.668233634974736E-3"/>
              <c:y val="0.38395243120383182"/>
            </c:manualLayout>
          </c:layout>
          <c:spPr>
            <a:noFill/>
            <a:ln w="25400">
              <a:noFill/>
            </a:ln>
          </c:spPr>
        </c:title>
        <c:numFmt formatCode="&quot;$&quot;#,##0" sourceLinked="1"/>
        <c:tickLblPos val="nextTo"/>
        <c:crossAx val="100016896"/>
        <c:crosses val="autoZero"/>
        <c:crossBetween val="between"/>
      </c:valAx>
    </c:plotArea>
    <c:legend>
      <c:legendPos val="b"/>
      <c:layout>
        <c:manualLayout>
          <c:xMode val="edge"/>
          <c:yMode val="edge"/>
          <c:x val="0.4545185881615546"/>
          <c:y val="2.835051546391754E-2"/>
          <c:w val="0.15396341463414645"/>
          <c:h val="5.6701102283724464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23091942863720744"/>
          <c:y val="3.9126841265177757E-2"/>
          <c:w val="0.76908057136279273"/>
          <c:h val="0.68558712247989673"/>
        </c:manualLayout>
      </c:layout>
      <c:barChart>
        <c:barDir val="col"/>
        <c:grouping val="stacked"/>
        <c:ser>
          <c:idx val="0"/>
          <c:order val="0"/>
          <c:tx>
            <c:strRef>
              <c:f>'100G Summary'!$B$71</c:f>
              <c:strCache>
                <c:ptCount val="1"/>
                <c:pt idx="0">
                  <c:v>LH DP-QPSK Coherent</c:v>
                </c:pt>
              </c:strCache>
            </c:strRef>
          </c:tx>
          <c:cat>
            <c:numRef>
              <c:f>'100G Summary'!$H$69:$P$69</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Summary'!$H$71:$P$71</c:f>
              <c:numCache>
                <c:formatCode>"$"#,##0</c:formatCode>
                <c:ptCount val="9"/>
                <c:pt idx="0">
                  <c:v>0</c:v>
                </c:pt>
                <c:pt idx="1">
                  <c:v>88.170998345445625</c:v>
                </c:pt>
                <c:pt idx="2">
                  <c:v>181.62988113277424</c:v>
                </c:pt>
                <c:pt idx="3">
                  <c:v>241.29882239079083</c:v>
                </c:pt>
                <c:pt idx="4">
                  <c:v>270.87780977967111</c:v>
                </c:pt>
                <c:pt idx="5">
                  <c:v>352.26065061863346</c:v>
                </c:pt>
                <c:pt idx="6">
                  <c:v>409.5243323616296</c:v>
                </c:pt>
                <c:pt idx="7">
                  <c:v>468.49998257184541</c:v>
                </c:pt>
                <c:pt idx="8">
                  <c:v>561.3603037592826</c:v>
                </c:pt>
              </c:numCache>
            </c:numRef>
          </c:val>
        </c:ser>
        <c:ser>
          <c:idx val="1"/>
          <c:order val="1"/>
          <c:tx>
            <c:strRef>
              <c:f>'100G Summary'!$B$72</c:f>
              <c:strCache>
                <c:ptCount val="1"/>
                <c:pt idx="0">
                  <c:v>LH DP-BPSK Coherent</c:v>
                </c:pt>
              </c:strCache>
            </c:strRef>
          </c:tx>
          <c:cat>
            <c:numRef>
              <c:f>'100G Summary'!$H$69:$P$69</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Summary'!$H$72:$P$72</c:f>
              <c:numCache>
                <c:formatCode>"$"#,##0</c:formatCode>
                <c:ptCount val="9"/>
                <c:pt idx="0">
                  <c:v>0</c:v>
                </c:pt>
                <c:pt idx="1">
                  <c:v>0</c:v>
                </c:pt>
                <c:pt idx="2">
                  <c:v>0</c:v>
                </c:pt>
                <c:pt idx="3">
                  <c:v>0</c:v>
                </c:pt>
                <c:pt idx="4">
                  <c:v>6.4155270737290575</c:v>
                </c:pt>
                <c:pt idx="5">
                  <c:v>8.1112649813501214</c:v>
                </c:pt>
                <c:pt idx="6">
                  <c:v>20.22342382032738</c:v>
                </c:pt>
                <c:pt idx="7">
                  <c:v>37.204410380705376</c:v>
                </c:pt>
                <c:pt idx="8">
                  <c:v>40.526011233958911</c:v>
                </c:pt>
              </c:numCache>
            </c:numRef>
          </c:val>
        </c:ser>
        <c:ser>
          <c:idx val="2"/>
          <c:order val="2"/>
          <c:tx>
            <c:strRef>
              <c:f>'100G Summary'!$B$74</c:f>
              <c:strCache>
                <c:ptCount val="1"/>
                <c:pt idx="0">
                  <c:v>Metro DP-QPSK Coherent</c:v>
                </c:pt>
              </c:strCache>
            </c:strRef>
          </c:tx>
          <c:cat>
            <c:numRef>
              <c:f>'100G Summary'!$H$69:$P$69</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Summary'!$H$74:$P$74</c:f>
              <c:numCache>
                <c:formatCode>"$"#,##0</c:formatCode>
                <c:ptCount val="9"/>
                <c:pt idx="0">
                  <c:v>0</c:v>
                </c:pt>
                <c:pt idx="1">
                  <c:v>0</c:v>
                </c:pt>
                <c:pt idx="2">
                  <c:v>49.018481075934261</c:v>
                </c:pt>
                <c:pt idx="3">
                  <c:v>77.245524129250057</c:v>
                </c:pt>
                <c:pt idx="4">
                  <c:v>119.60445012601959</c:v>
                </c:pt>
                <c:pt idx="5">
                  <c:v>208.30321436538776</c:v>
                </c:pt>
                <c:pt idx="6">
                  <c:v>313.58602054193841</c:v>
                </c:pt>
                <c:pt idx="7">
                  <c:v>466.94130680719206</c:v>
                </c:pt>
                <c:pt idx="8">
                  <c:v>638.54925439376302</c:v>
                </c:pt>
              </c:numCache>
            </c:numRef>
          </c:val>
        </c:ser>
        <c:ser>
          <c:idx val="3"/>
          <c:order val="3"/>
          <c:tx>
            <c:strRef>
              <c:f>'100G Summary'!$B$75</c:f>
              <c:strCache>
                <c:ptCount val="1"/>
                <c:pt idx="0">
                  <c:v>Metro Direct detect</c:v>
                </c:pt>
              </c:strCache>
            </c:strRef>
          </c:tx>
          <c:cat>
            <c:numRef>
              <c:f>'100G Summary'!$H$69:$P$69</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Summary'!$H$75:$P$75</c:f>
              <c:numCache>
                <c:formatCode>"$"#,##0</c:formatCode>
                <c:ptCount val="9"/>
                <c:pt idx="0">
                  <c:v>0</c:v>
                </c:pt>
                <c:pt idx="1">
                  <c:v>13.310145671061337</c:v>
                </c:pt>
                <c:pt idx="2">
                  <c:v>30.292319766026786</c:v>
                </c:pt>
                <c:pt idx="3">
                  <c:v>39.779998381168113</c:v>
                </c:pt>
                <c:pt idx="4">
                  <c:v>48.929093233371638</c:v>
                </c:pt>
                <c:pt idx="5">
                  <c:v>72.256246362377937</c:v>
                </c:pt>
                <c:pt idx="6">
                  <c:v>94.805075977795369</c:v>
                </c:pt>
                <c:pt idx="7">
                  <c:v>123.74323436210065</c:v>
                </c:pt>
                <c:pt idx="8">
                  <c:v>169.02774381011372</c:v>
                </c:pt>
              </c:numCache>
            </c:numRef>
          </c:val>
        </c:ser>
        <c:overlap val="100"/>
        <c:axId val="63613184"/>
        <c:axId val="63631360"/>
      </c:barChart>
      <c:catAx>
        <c:axId val="63613184"/>
        <c:scaling>
          <c:orientation val="minMax"/>
        </c:scaling>
        <c:axPos val="b"/>
        <c:numFmt formatCode="0" sourceLinked="1"/>
        <c:tickLblPos val="nextTo"/>
        <c:crossAx val="63631360"/>
        <c:crosses val="autoZero"/>
        <c:auto val="1"/>
        <c:lblAlgn val="ctr"/>
        <c:lblOffset val="100"/>
      </c:catAx>
      <c:valAx>
        <c:axId val="63631360"/>
        <c:scaling>
          <c:orientation val="minMax"/>
          <c:max val="1500"/>
        </c:scaling>
        <c:axPos val="l"/>
        <c:title>
          <c:tx>
            <c:rich>
              <a:bodyPr rot="-5400000" vert="horz"/>
              <a:lstStyle/>
              <a:p>
                <a:pPr>
                  <a:defRPr/>
                </a:pPr>
                <a:r>
                  <a:rPr lang="en-US"/>
                  <a:t>Revenues ($m)</a:t>
                </a:r>
              </a:p>
            </c:rich>
          </c:tx>
          <c:layout>
            <c:manualLayout>
              <c:xMode val="edge"/>
              <c:yMode val="edge"/>
              <c:x val="0.10892550265353342"/>
              <c:y val="0.25463367389836372"/>
            </c:manualLayout>
          </c:layout>
        </c:title>
        <c:numFmt formatCode="&quot;$&quot;#,##0" sourceLinked="1"/>
        <c:tickLblPos val="nextTo"/>
        <c:crossAx val="63613184"/>
        <c:crosses val="autoZero"/>
        <c:crossBetween val="between"/>
        <c:majorUnit val="200"/>
      </c:valAx>
      <c:dTable>
        <c:showHorzBorder val="1"/>
        <c:showVertBorder val="1"/>
        <c:showOutline val="1"/>
        <c:showKeys val="1"/>
      </c:dTable>
    </c:plotArea>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zh-CN"/>
  <c:chart>
    <c:autoTitleDeleted val="1"/>
    <c:plotArea>
      <c:layout/>
      <c:barChart>
        <c:barDir val="col"/>
        <c:grouping val="stacked"/>
        <c:ser>
          <c:idx val="0"/>
          <c:order val="0"/>
          <c:tx>
            <c:strRef>
              <c:f>'100G Summary'!$C$162</c:f>
              <c:strCache>
                <c:ptCount val="1"/>
                <c:pt idx="0">
                  <c:v>WAN-client</c:v>
                </c:pt>
              </c:strCache>
            </c:strRef>
          </c:tx>
          <c:cat>
            <c:numRef>
              <c:f>'100G Summary'!$E$161:$M$161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Summary'!$E$162:$M$162</c:f>
              <c:numCache>
                <c:formatCode>"$"#,##0</c:formatCode>
                <c:ptCount val="9"/>
                <c:pt idx="0">
                  <c:v>8.9037371964999998</c:v>
                </c:pt>
                <c:pt idx="1">
                  <c:v>121.1203219517061</c:v>
                </c:pt>
                <c:pt idx="2">
                  <c:v>216.05680455418178</c:v>
                </c:pt>
                <c:pt idx="3">
                  <c:v>276.54612533199537</c:v>
                </c:pt>
                <c:pt idx="4">
                  <c:v>324.41875237826332</c:v>
                </c:pt>
                <c:pt idx="5">
                  <c:v>324.55461474722006</c:v>
                </c:pt>
                <c:pt idx="6">
                  <c:v>389.42576076866783</c:v>
                </c:pt>
                <c:pt idx="7">
                  <c:v>488.59154791119283</c:v>
                </c:pt>
                <c:pt idx="8">
                  <c:v>597.07867280316964</c:v>
                </c:pt>
              </c:numCache>
            </c:numRef>
          </c:val>
        </c:ser>
        <c:ser>
          <c:idx val="1"/>
          <c:order val="1"/>
          <c:tx>
            <c:strRef>
              <c:f>'100G Summary'!$C$163</c:f>
              <c:strCache>
                <c:ptCount val="1"/>
                <c:pt idx="0">
                  <c:v>Datacom</c:v>
                </c:pt>
              </c:strCache>
            </c:strRef>
          </c:tx>
          <c:cat>
            <c:numRef>
              <c:f>'100G Summary'!$E$161:$M$161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Summary'!$E$163:$M$163</c:f>
              <c:numCache>
                <c:formatCode>"$"#,##0</c:formatCode>
                <c:ptCount val="9"/>
                <c:pt idx="0">
                  <c:v>191.13810987185917</c:v>
                </c:pt>
                <c:pt idx="1">
                  <c:v>117.5637792930457</c:v>
                </c:pt>
                <c:pt idx="2">
                  <c:v>130.32955526404163</c:v>
                </c:pt>
                <c:pt idx="3">
                  <c:v>208.39907889641697</c:v>
                </c:pt>
                <c:pt idx="4">
                  <c:v>386.41376730742445</c:v>
                </c:pt>
                <c:pt idx="5">
                  <c:v>597.67782826493703</c:v>
                </c:pt>
                <c:pt idx="6">
                  <c:v>1033.5806372470006</c:v>
                </c:pt>
                <c:pt idx="7">
                  <c:v>1830.9969488627798</c:v>
                </c:pt>
                <c:pt idx="8">
                  <c:v>2725.4937891762834</c:v>
                </c:pt>
              </c:numCache>
            </c:numRef>
          </c:val>
        </c:ser>
        <c:gapWidth val="95"/>
        <c:overlap val="100"/>
        <c:axId val="101930880"/>
        <c:axId val="101932416"/>
      </c:barChart>
      <c:catAx>
        <c:axId val="101930880"/>
        <c:scaling>
          <c:orientation val="minMax"/>
        </c:scaling>
        <c:axPos val="b"/>
        <c:numFmt formatCode="0" sourceLinked="1"/>
        <c:majorTickMark val="none"/>
        <c:tickLblPos val="nextTo"/>
        <c:crossAx val="101932416"/>
        <c:crosses val="autoZero"/>
        <c:auto val="1"/>
        <c:lblAlgn val="ctr"/>
        <c:lblOffset val="100"/>
      </c:catAx>
      <c:valAx>
        <c:axId val="101932416"/>
        <c:scaling>
          <c:orientation val="minMax"/>
        </c:scaling>
        <c:axPos val="l"/>
        <c:title>
          <c:tx>
            <c:rich>
              <a:bodyPr/>
              <a:lstStyle/>
              <a:p>
                <a:pPr>
                  <a:defRPr/>
                </a:pPr>
                <a:r>
                  <a:rPr lang="en-US"/>
                  <a:t>Revenues ($m)</a:t>
                </a:r>
              </a:p>
            </c:rich>
          </c:tx>
        </c:title>
        <c:numFmt formatCode="&quot;$&quot;#,##0" sourceLinked="1"/>
        <c:tickLblPos val="nextTo"/>
        <c:crossAx val="101930880"/>
        <c:crosses val="autoZero"/>
        <c:crossBetween val="between"/>
      </c:valAx>
      <c:dTable>
        <c:showHorzBorder val="1"/>
        <c:showVertBorder val="1"/>
        <c:showOutline val="1"/>
        <c:showKeys val="1"/>
      </c:dTable>
    </c:plotArea>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zh-CN"/>
  <c:chart>
    <c:plotArea>
      <c:layout/>
      <c:barChart>
        <c:barDir val="col"/>
        <c:grouping val="stacked"/>
        <c:ser>
          <c:idx val="0"/>
          <c:order val="0"/>
          <c:tx>
            <c:strRef>
              <c:f>'100G Summary'!$C$241</c:f>
              <c:strCache>
                <c:ptCount val="1"/>
                <c:pt idx="0">
                  <c:v>Merchant 100G</c:v>
                </c:pt>
              </c:strCache>
            </c:strRef>
          </c:tx>
          <c:cat>
            <c:numRef>
              <c:f>'100G Summary'!$E$240:$M$240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Summary'!$E$241:$M$241</c:f>
              <c:numCache>
                <c:formatCode>"$"#,##0</c:formatCode>
                <c:ptCount val="9"/>
                <c:pt idx="0">
                  <c:v>0.24685716000000024</c:v>
                </c:pt>
                <c:pt idx="1">
                  <c:v>7.7836718088497934</c:v>
                </c:pt>
                <c:pt idx="2">
                  <c:v>11.893619328450425</c:v>
                </c:pt>
                <c:pt idx="3">
                  <c:v>30.590488775952629</c:v>
                </c:pt>
                <c:pt idx="4">
                  <c:v>58.220757023556132</c:v>
                </c:pt>
                <c:pt idx="5">
                  <c:v>100.71711261942562</c:v>
                </c:pt>
                <c:pt idx="6">
                  <c:v>170.81345000676646</c:v>
                </c:pt>
                <c:pt idx="7">
                  <c:v>311.16987285253197</c:v>
                </c:pt>
                <c:pt idx="8">
                  <c:v>567.72357565654704</c:v>
                </c:pt>
              </c:numCache>
            </c:numRef>
          </c:val>
        </c:ser>
        <c:ser>
          <c:idx val="1"/>
          <c:order val="1"/>
          <c:tx>
            <c:strRef>
              <c:f>'100G Summary'!$C$242</c:f>
              <c:strCache>
                <c:ptCount val="1"/>
                <c:pt idx="0">
                  <c:v>Captive 100G</c:v>
                </c:pt>
              </c:strCache>
            </c:strRef>
          </c:tx>
          <c:cat>
            <c:numRef>
              <c:f>'100G Summary'!$E$240:$M$240</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Summary'!$E$242:$M$242</c:f>
              <c:numCache>
                <c:formatCode>"$"#,##0</c:formatCode>
                <c:ptCount val="9"/>
                <c:pt idx="0">
                  <c:v>7.629251922349793</c:v>
                </c:pt>
                <c:pt idx="1">
                  <c:v>4.2065444704081321</c:v>
                </c:pt>
                <c:pt idx="2">
                  <c:v>21.548857649362873</c:v>
                </c:pt>
                <c:pt idx="3">
                  <c:v>52.710848043899936</c:v>
                </c:pt>
                <c:pt idx="4">
                  <c:v>101.05212410396885</c:v>
                </c:pt>
                <c:pt idx="5">
                  <c:v>254.82902835865417</c:v>
                </c:pt>
                <c:pt idx="6">
                  <c:v>569.59848288788339</c:v>
                </c:pt>
                <c:pt idx="7">
                  <c:v>1120.1008697689535</c:v>
                </c:pt>
                <c:pt idx="8">
                  <c:v>1749.7724735784591</c:v>
                </c:pt>
              </c:numCache>
            </c:numRef>
          </c:val>
        </c:ser>
        <c:overlap val="100"/>
        <c:axId val="101966976"/>
        <c:axId val="101968512"/>
      </c:barChart>
      <c:catAx>
        <c:axId val="101966976"/>
        <c:scaling>
          <c:orientation val="minMax"/>
        </c:scaling>
        <c:axPos val="b"/>
        <c:numFmt formatCode="0" sourceLinked="1"/>
        <c:tickLblPos val="nextTo"/>
        <c:crossAx val="101968512"/>
        <c:crosses val="autoZero"/>
        <c:auto val="1"/>
        <c:lblAlgn val="ctr"/>
        <c:lblOffset val="100"/>
      </c:catAx>
      <c:valAx>
        <c:axId val="101968512"/>
        <c:scaling>
          <c:orientation val="minMax"/>
        </c:scaling>
        <c:axPos val="l"/>
        <c:title>
          <c:tx>
            <c:rich>
              <a:bodyPr rot="-5400000" vert="horz"/>
              <a:lstStyle/>
              <a:p>
                <a:pPr>
                  <a:defRPr/>
                </a:pPr>
                <a:r>
                  <a:rPr lang="en-US"/>
                  <a:t>Revenues ($m)</a:t>
                </a:r>
              </a:p>
            </c:rich>
          </c:tx>
          <c:layout>
            <c:manualLayout>
              <c:xMode val="edge"/>
              <c:yMode val="edge"/>
              <c:x val="1.1422926780950651E-2"/>
              <c:y val="0.38219853063434334"/>
            </c:manualLayout>
          </c:layout>
        </c:title>
        <c:numFmt formatCode="&quot;$&quot;#,##0" sourceLinked="1"/>
        <c:tickLblPos val="nextTo"/>
        <c:crossAx val="101966976"/>
        <c:crosses val="autoZero"/>
        <c:crossBetween val="between"/>
      </c:valAx>
      <c:dTable>
        <c:showHorzBorder val="1"/>
        <c:showVertBorder val="1"/>
        <c:showOutline val="1"/>
      </c:dTable>
    </c:plotArea>
    <c:legend>
      <c:legendPos val="t"/>
      <c:layout>
        <c:manualLayout>
          <c:xMode val="edge"/>
          <c:yMode val="edge"/>
          <c:x val="0.43131251340029642"/>
          <c:y val="1.647571486115967E-2"/>
          <c:w val="0.25731559196900816"/>
          <c:h val="4.6854814141179577E-2"/>
        </c:manualLayout>
      </c:layout>
    </c:legend>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21348211656987573"/>
          <c:y val="0.11386315039201711"/>
          <c:w val="0.78651788343012441"/>
          <c:h val="0.72470707946992674"/>
        </c:manualLayout>
      </c:layout>
      <c:barChart>
        <c:barDir val="col"/>
        <c:grouping val="stacked"/>
        <c:ser>
          <c:idx val="0"/>
          <c:order val="0"/>
          <c:tx>
            <c:strRef>
              <c:f>'100G Summary'!$C$197</c:f>
              <c:strCache>
                <c:ptCount val="1"/>
                <c:pt idx="0">
                  <c:v>Datacom Ethernet</c:v>
                </c:pt>
              </c:strCache>
            </c:strRef>
          </c:tx>
          <c:cat>
            <c:numRef>
              <c:f>'100G Summary'!$E$196:$M$196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Summary'!$E$197:$M$197</c:f>
              <c:numCache>
                <c:formatCode>"$"#,##0</c:formatCode>
                <c:ptCount val="9"/>
                <c:pt idx="0">
                  <c:v>7.8761090823497932</c:v>
                </c:pt>
                <c:pt idx="1">
                  <c:v>11.990216279257925</c:v>
                </c:pt>
                <c:pt idx="2">
                  <c:v>33.4424769778133</c:v>
                </c:pt>
                <c:pt idx="3">
                  <c:v>83.301336819852565</c:v>
                </c:pt>
                <c:pt idx="4">
                  <c:v>159.27288112752495</c:v>
                </c:pt>
                <c:pt idx="5">
                  <c:v>355.54614097807979</c:v>
                </c:pt>
                <c:pt idx="6">
                  <c:v>740.41193289464991</c:v>
                </c:pt>
                <c:pt idx="7">
                  <c:v>1431.2707426214856</c:v>
                </c:pt>
                <c:pt idx="8">
                  <c:v>2317.496049235006</c:v>
                </c:pt>
              </c:numCache>
            </c:numRef>
          </c:val>
        </c:ser>
        <c:ser>
          <c:idx val="1"/>
          <c:order val="1"/>
          <c:tx>
            <c:strRef>
              <c:f>'100G Summary'!$C$198</c:f>
              <c:strCache>
                <c:ptCount val="1"/>
                <c:pt idx="0">
                  <c:v>Infiniband and proprietary</c:v>
                </c:pt>
              </c:strCache>
            </c:strRef>
          </c:tx>
          <c:cat>
            <c:numRef>
              <c:f>'100G Summary'!$E$196:$M$196</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Summary'!$E$198:$M$198</c:f>
              <c:numCache>
                <c:formatCode>"$"#,##0</c:formatCode>
                <c:ptCount val="9"/>
                <c:pt idx="0">
                  <c:v>183.26200078950936</c:v>
                </c:pt>
                <c:pt idx="1">
                  <c:v>105.57356301378778</c:v>
                </c:pt>
                <c:pt idx="2">
                  <c:v>96.887078286228331</c:v>
                </c:pt>
                <c:pt idx="3">
                  <c:v>125.09774207656439</c:v>
                </c:pt>
                <c:pt idx="4">
                  <c:v>227.14088617989941</c:v>
                </c:pt>
                <c:pt idx="5">
                  <c:v>242.13168728685721</c:v>
                </c:pt>
                <c:pt idx="6">
                  <c:v>293.16870435235069</c:v>
                </c:pt>
                <c:pt idx="7">
                  <c:v>399.72620624129394</c:v>
                </c:pt>
                <c:pt idx="8">
                  <c:v>407.99773994127747</c:v>
                </c:pt>
              </c:numCache>
            </c:numRef>
          </c:val>
        </c:ser>
        <c:overlap val="100"/>
        <c:axId val="102007168"/>
        <c:axId val="102008704"/>
      </c:barChart>
      <c:catAx>
        <c:axId val="102007168"/>
        <c:scaling>
          <c:orientation val="minMax"/>
        </c:scaling>
        <c:axPos val="b"/>
        <c:numFmt formatCode="0" sourceLinked="1"/>
        <c:tickLblPos val="nextTo"/>
        <c:crossAx val="102008704"/>
        <c:crosses val="autoZero"/>
        <c:auto val="1"/>
        <c:lblAlgn val="ctr"/>
        <c:lblOffset val="100"/>
      </c:catAx>
      <c:valAx>
        <c:axId val="102008704"/>
        <c:scaling>
          <c:orientation val="minMax"/>
        </c:scaling>
        <c:axPos val="l"/>
        <c:title>
          <c:tx>
            <c:rich>
              <a:bodyPr rot="-5400000" vert="horz"/>
              <a:lstStyle/>
              <a:p>
                <a:pPr>
                  <a:defRPr/>
                </a:pPr>
                <a:r>
                  <a:rPr lang="en-US"/>
                  <a:t>Revenues ($m)</a:t>
                </a:r>
              </a:p>
            </c:rich>
          </c:tx>
          <c:layout>
            <c:manualLayout>
              <c:xMode val="edge"/>
              <c:yMode val="edge"/>
              <c:x val="7.511758901273119E-2"/>
              <c:y val="0.34730546802536466"/>
            </c:manualLayout>
          </c:layout>
        </c:title>
        <c:numFmt formatCode="&quot;$&quot;#,##0" sourceLinked="1"/>
        <c:tickLblPos val="nextTo"/>
        <c:crossAx val="102007168"/>
        <c:crosses val="autoZero"/>
        <c:crossBetween val="between"/>
      </c:valAx>
      <c:dTable>
        <c:showHorzBorder val="1"/>
        <c:showVertBorder val="1"/>
        <c:showOutline val="1"/>
      </c:dTable>
    </c:plotArea>
    <c:legend>
      <c:legendPos val="t"/>
      <c:layout>
        <c:manualLayout>
          <c:xMode val="edge"/>
          <c:yMode val="edge"/>
          <c:x val="0.39734817283271623"/>
          <c:y val="2.0056199471274391E-2"/>
          <c:w val="0.42225368426161086"/>
          <c:h val="5.7037251890073123E-2"/>
        </c:manualLayout>
      </c:layout>
    </c:legend>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23596250292568738"/>
          <c:y val="2.8763356842281665E-2"/>
          <c:w val="0.74307673279863462"/>
          <c:h val="0.80691119431963854"/>
        </c:manualLayout>
      </c:layout>
      <c:barChart>
        <c:barDir val="col"/>
        <c:grouping val="clustered"/>
        <c:ser>
          <c:idx val="0"/>
          <c:order val="0"/>
          <c:tx>
            <c:strRef>
              <c:f>'100G Summary'!$C$118</c:f>
              <c:strCache>
                <c:ptCount val="1"/>
                <c:pt idx="0">
                  <c:v>Local oscillator</c:v>
                </c:pt>
              </c:strCache>
            </c:strRef>
          </c:tx>
          <c:cat>
            <c:numRef>
              <c:f>'100G Summary'!$D$117:$L$117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Summary'!$D$118:$L$118</c:f>
              <c:numCache>
                <c:formatCode>"$"#,##0_);\("$"#,##0\)</c:formatCode>
                <c:ptCount val="9"/>
                <c:pt idx="0">
                  <c:v>0.56395392376999365</c:v>
                </c:pt>
                <c:pt idx="1">
                  <c:v>4.6038426952466649</c:v>
                </c:pt>
                <c:pt idx="2">
                  <c:v>14.659874448909935</c:v>
                </c:pt>
                <c:pt idx="3">
                  <c:v>25.302488645756739</c:v>
                </c:pt>
                <c:pt idx="4">
                  <c:v>25.457501450807687</c:v>
                </c:pt>
                <c:pt idx="5">
                  <c:v>25.550761508189098</c:v>
                </c:pt>
                <c:pt idx="6">
                  <c:v>28.576660231769576</c:v>
                </c:pt>
                <c:pt idx="7">
                  <c:v>31.895858656236324</c:v>
                </c:pt>
                <c:pt idx="8">
                  <c:v>33.857740293391615</c:v>
                </c:pt>
              </c:numCache>
            </c:numRef>
          </c:val>
        </c:ser>
        <c:ser>
          <c:idx val="1"/>
          <c:order val="1"/>
          <c:tx>
            <c:strRef>
              <c:f>'100G Summary'!$C$119</c:f>
              <c:strCache>
                <c:ptCount val="1"/>
                <c:pt idx="0">
                  <c:v>Modulators (data and pulse carver)</c:v>
                </c:pt>
              </c:strCache>
            </c:strRef>
          </c:tx>
          <c:cat>
            <c:numRef>
              <c:f>'100G Summary'!$D$117:$L$117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Summary'!$D$119:$L$119</c:f>
              <c:numCache>
                <c:formatCode>"$"#,##0_);\("$"#,##0\)</c:formatCode>
                <c:ptCount val="9"/>
                <c:pt idx="0">
                  <c:v>10.151170627859887</c:v>
                </c:pt>
                <c:pt idx="1">
                  <c:v>50.283186105030289</c:v>
                </c:pt>
                <c:pt idx="2">
                  <c:v>140.69611807204842</c:v>
                </c:pt>
                <c:pt idx="3">
                  <c:v>220.24081281370869</c:v>
                </c:pt>
                <c:pt idx="4">
                  <c:v>234.28618128598922</c:v>
                </c:pt>
                <c:pt idx="5">
                  <c:v>261.56458776011857</c:v>
                </c:pt>
                <c:pt idx="6">
                  <c:v>315.55727625019728</c:v>
                </c:pt>
                <c:pt idx="7">
                  <c:v>378.50021470589655</c:v>
                </c:pt>
                <c:pt idx="8">
                  <c:v>420.67034703786737</c:v>
                </c:pt>
              </c:numCache>
            </c:numRef>
          </c:val>
        </c:ser>
        <c:ser>
          <c:idx val="2"/>
          <c:order val="2"/>
          <c:tx>
            <c:strRef>
              <c:f>'100G Summary'!$C$120</c:f>
              <c:strCache>
                <c:ptCount val="1"/>
                <c:pt idx="0">
                  <c:v>Integrated coherent receiver</c:v>
                </c:pt>
              </c:strCache>
            </c:strRef>
          </c:tx>
          <c:cat>
            <c:numRef>
              <c:f>'100G Summary'!$D$117:$L$117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'100G Summary'!$D$120:$L$120</c:f>
              <c:numCache>
                <c:formatCode>"$"#,##0_);\("$"#,##0\)</c:formatCode>
                <c:ptCount val="9"/>
                <c:pt idx="0">
                  <c:v>9.0232627803198984</c:v>
                </c:pt>
                <c:pt idx="1">
                  <c:v>57.466906632682409</c:v>
                </c:pt>
                <c:pt idx="2">
                  <c:v>101.79248753253424</c:v>
                </c:pt>
                <c:pt idx="3">
                  <c:v>163.40058273382212</c:v>
                </c:pt>
                <c:pt idx="4">
                  <c:v>172.76860945302778</c:v>
                </c:pt>
                <c:pt idx="5">
                  <c:v>193.90800625546382</c:v>
                </c:pt>
                <c:pt idx="6">
                  <c:v>236.63261483414345</c:v>
                </c:pt>
                <c:pt idx="7">
                  <c:v>290.82692100118817</c:v>
                </c:pt>
                <c:pt idx="8">
                  <c:v>334.51773349196964</c:v>
                </c:pt>
              </c:numCache>
            </c:numRef>
          </c:val>
        </c:ser>
        <c:axId val="102118144"/>
        <c:axId val="102119680"/>
      </c:barChart>
      <c:catAx>
        <c:axId val="102118144"/>
        <c:scaling>
          <c:orientation val="minMax"/>
        </c:scaling>
        <c:axPos val="b"/>
        <c:numFmt formatCode="0" sourceLinked="1"/>
        <c:tickLblPos val="nextTo"/>
        <c:crossAx val="102119680"/>
        <c:crosses val="autoZero"/>
        <c:auto val="1"/>
        <c:lblAlgn val="ctr"/>
        <c:lblOffset val="100"/>
      </c:catAx>
      <c:valAx>
        <c:axId val="102119680"/>
        <c:scaling>
          <c:orientation val="minMax"/>
        </c:scaling>
        <c:axPos val="l"/>
        <c:title>
          <c:tx>
            <c:rich>
              <a:bodyPr rot="-5400000" vert="horz"/>
              <a:lstStyle/>
              <a:p>
                <a:pPr>
                  <a:defRPr/>
                </a:pPr>
                <a:r>
                  <a:rPr lang="en-US"/>
                  <a:t>Revenues ($m)</a:t>
                </a:r>
              </a:p>
            </c:rich>
          </c:tx>
        </c:title>
        <c:numFmt formatCode="&quot;$&quot;#,##0_);\(&quot;$&quot;#,##0\)" sourceLinked="1"/>
        <c:tickLblPos val="nextTo"/>
        <c:crossAx val="102118144"/>
        <c:crosses val="autoZero"/>
        <c:crossBetween val="between"/>
      </c:valAx>
      <c:dTable>
        <c:showHorzBorder val="1"/>
        <c:showVertBorder val="1"/>
        <c:showOutline val="1"/>
        <c:showKeys val="1"/>
      </c:dTable>
    </c:plotArea>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zh-CN"/>
  <c:chart>
    <c:title>
      <c:tx>
        <c:rich>
          <a:bodyPr/>
          <a:lstStyle/>
          <a:p>
            <a:pPr>
              <a:defRPr/>
            </a:pPr>
            <a:r>
              <a:rPr lang="en-US" altLang="en-US"/>
              <a:t>Total merchant market  revenues ($m)</a:t>
            </a:r>
          </a:p>
        </c:rich>
      </c:tx>
      <c:layout/>
    </c:title>
    <c:plotArea>
      <c:layout/>
      <c:barChart>
        <c:barDir val="col"/>
        <c:grouping val="stacked"/>
        <c:ser>
          <c:idx val="0"/>
          <c:order val="0"/>
          <c:tx>
            <c:strRef>
              <c:f>'硅光芯片应用100G Client模块'!$B$2</c:f>
              <c:strCache>
                <c:ptCount val="1"/>
                <c:pt idx="0">
                  <c:v>CFP2</c:v>
                </c:pt>
              </c:strCache>
            </c:strRef>
          </c:tx>
          <c:cat>
            <c:numRef>
              <c:f>'硅光芯片应用100G Client模块'!$F$1:$K$1</c:f>
              <c:numCache>
                <c:formatCode>0</c:formatCode>
                <c:ptCount val="6"/>
                <c:pt idx="0">
                  <c:v>2014</c:v>
                </c:pt>
                <c:pt idx="1">
                  <c:v>2015</c:v>
                </c:pt>
                <c:pt idx="2">
                  <c:v>2016</c:v>
                </c:pt>
                <c:pt idx="3">
                  <c:v>2017</c:v>
                </c:pt>
                <c:pt idx="4">
                  <c:v>2018</c:v>
                </c:pt>
                <c:pt idx="5">
                  <c:v>2019</c:v>
                </c:pt>
              </c:numCache>
            </c:numRef>
          </c:cat>
          <c:val>
            <c:numRef>
              <c:f>'硅光芯片应用100G Client模块'!$C$2:$K$2</c:f>
              <c:numCache>
                <c:formatCode>\$#,##0_);[Red]\(\$#,##0\)</c:formatCode>
                <c:ptCount val="6"/>
                <c:pt idx="0">
                  <c:v>61.953201322715444</c:v>
                </c:pt>
                <c:pt idx="1">
                  <c:v>147.32868738961673</c:v>
                </c:pt>
                <c:pt idx="2">
                  <c:v>219.48372604364232</c:v>
                </c:pt>
                <c:pt idx="3">
                  <c:v>262.14849499227728</c:v>
                </c:pt>
                <c:pt idx="4">
                  <c:v>316.27949704952425</c:v>
                </c:pt>
                <c:pt idx="5">
                  <c:v>363.66167317163359</c:v>
                </c:pt>
              </c:numCache>
            </c:numRef>
          </c:val>
        </c:ser>
        <c:ser>
          <c:idx val="1"/>
          <c:order val="1"/>
          <c:tx>
            <c:strRef>
              <c:f>'硅光芯片应用100G Client模块'!$B$3</c:f>
              <c:strCache>
                <c:ptCount val="1"/>
                <c:pt idx="0">
                  <c:v>QSFP (100G Client)</c:v>
                </c:pt>
              </c:strCache>
            </c:strRef>
          </c:tx>
          <c:cat>
            <c:numRef>
              <c:f>'硅光芯片应用100G Client模块'!$F$1:$K$1</c:f>
              <c:numCache>
                <c:formatCode>0</c:formatCode>
                <c:ptCount val="6"/>
                <c:pt idx="0">
                  <c:v>2014</c:v>
                </c:pt>
                <c:pt idx="1">
                  <c:v>2015</c:v>
                </c:pt>
                <c:pt idx="2">
                  <c:v>2016</c:v>
                </c:pt>
                <c:pt idx="3">
                  <c:v>2017</c:v>
                </c:pt>
                <c:pt idx="4">
                  <c:v>2018</c:v>
                </c:pt>
                <c:pt idx="5">
                  <c:v>2019</c:v>
                </c:pt>
              </c:numCache>
            </c:numRef>
          </c:cat>
          <c:val>
            <c:numRef>
              <c:f>'硅光芯片应用100G Client模块'!$C$3:$K$3</c:f>
              <c:numCache>
                <c:formatCode>\$#,##0_);[Red]\(\$#,##0\)</c:formatCode>
                <c:ptCount val="6"/>
                <c:pt idx="0">
                  <c:v>1.8611444305735754</c:v>
                </c:pt>
                <c:pt idx="1">
                  <c:v>33.032144435220395</c:v>
                </c:pt>
                <c:pt idx="2">
                  <c:v>125.40740271382094</c:v>
                </c:pt>
                <c:pt idx="3">
                  <c:v>409.23060503397721</c:v>
                </c:pt>
                <c:pt idx="4">
                  <c:v>908.43041939025397</c:v>
                </c:pt>
                <c:pt idx="5">
                  <c:v>1521.340084129316</c:v>
                </c:pt>
              </c:numCache>
            </c:numRef>
          </c:val>
        </c:ser>
        <c:ser>
          <c:idx val="2"/>
          <c:order val="2"/>
          <c:tx>
            <c:strRef>
              <c:f>'硅光芯片应用100G Client模块'!$B$4</c:f>
              <c:strCache>
                <c:ptCount val="1"/>
                <c:pt idx="0">
                  <c:v>QSFP+AOC (100G Client)</c:v>
                </c:pt>
              </c:strCache>
            </c:strRef>
          </c:tx>
          <c:cat>
            <c:numRef>
              <c:f>'硅光芯片应用100G Client模块'!$F$1:$K$1</c:f>
              <c:numCache>
                <c:formatCode>0</c:formatCode>
                <c:ptCount val="6"/>
                <c:pt idx="0">
                  <c:v>2014</c:v>
                </c:pt>
                <c:pt idx="1">
                  <c:v>2015</c:v>
                </c:pt>
                <c:pt idx="2">
                  <c:v>2016</c:v>
                </c:pt>
                <c:pt idx="3">
                  <c:v>2017</c:v>
                </c:pt>
                <c:pt idx="4">
                  <c:v>2018</c:v>
                </c:pt>
                <c:pt idx="5">
                  <c:v>2019</c:v>
                </c:pt>
              </c:numCache>
            </c:numRef>
          </c:cat>
          <c:val>
            <c:numRef>
              <c:f>'硅光芯片应用100G Client模块'!$C$4:$K$4</c:f>
              <c:numCache>
                <c:formatCode>\$#,##0_);[Red]\(\$#,##0\)</c:formatCode>
                <c:ptCount val="6"/>
                <c:pt idx="0">
                  <c:v>1.8918533173808079</c:v>
                </c:pt>
                <c:pt idx="1">
                  <c:v>7.1302741702058707</c:v>
                </c:pt>
                <c:pt idx="2">
                  <c:v>34.330817244938828</c:v>
                </c:pt>
                <c:pt idx="3">
                  <c:v>114.61956645983032</c:v>
                </c:pt>
                <c:pt idx="4">
                  <c:v>220.02719533053886</c:v>
                </c:pt>
                <c:pt idx="5">
                  <c:v>229.92841912041305</c:v>
                </c:pt>
              </c:numCache>
            </c:numRef>
          </c:val>
        </c:ser>
        <c:overlap val="100"/>
        <c:axId val="102426496"/>
        <c:axId val="102428032"/>
      </c:barChart>
      <c:catAx>
        <c:axId val="102426496"/>
        <c:scaling>
          <c:orientation val="minMax"/>
        </c:scaling>
        <c:axPos val="b"/>
        <c:numFmt formatCode="0" sourceLinked="1"/>
        <c:tickLblPos val="nextTo"/>
        <c:crossAx val="102428032"/>
        <c:crosses val="autoZero"/>
        <c:auto val="1"/>
        <c:lblAlgn val="ctr"/>
        <c:lblOffset val="100"/>
      </c:catAx>
      <c:valAx>
        <c:axId val="102428032"/>
        <c:scaling>
          <c:orientation val="minMax"/>
        </c:scaling>
        <c:axPos val="l"/>
        <c:majorGridlines/>
        <c:numFmt formatCode="\$#,##0_);[Red]\(\$#,##0\)" sourceLinked="1"/>
        <c:tickLblPos val="nextTo"/>
        <c:crossAx val="102426496"/>
        <c:crosses val="autoZero"/>
        <c:crossBetween val="between"/>
      </c:valAx>
    </c:plotArea>
    <c:legend>
      <c:legendPos val="r"/>
      <c:layout/>
    </c:legend>
    <c:plotVisOnly val="1"/>
  </c:chart>
  <c:printSettings>
    <c:headerFooter/>
    <c:pageMargins b="0.75000000000000011" l="0.70000000000000007" r="0.70000000000000007" t="0.75000000000000011" header="0.30000000000000004" footer="0.30000000000000004"/>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zh-CN"/>
  <c:chart>
    <c:title>
      <c:tx>
        <c:rich>
          <a:bodyPr/>
          <a:lstStyle/>
          <a:p>
            <a:pPr>
              <a:defRPr/>
            </a:pPr>
            <a:r>
              <a:rPr lang="en-US" altLang="en-US"/>
              <a:t>Total merchant market</a:t>
            </a:r>
            <a:r>
              <a:rPr lang="en-US" altLang="en-US" baseline="0"/>
              <a:t> volumes</a:t>
            </a:r>
            <a:r>
              <a:rPr lang="en-US" altLang="en-US"/>
              <a:t> (units)</a:t>
            </a:r>
          </a:p>
        </c:rich>
      </c:tx>
      <c:layout/>
    </c:title>
    <c:plotArea>
      <c:layout/>
      <c:barChart>
        <c:barDir val="col"/>
        <c:grouping val="stacked"/>
        <c:ser>
          <c:idx val="0"/>
          <c:order val="0"/>
          <c:tx>
            <c:strRef>
              <c:f>'硅光芯片应用100G Client模块'!$B$17</c:f>
              <c:strCache>
                <c:ptCount val="1"/>
                <c:pt idx="0">
                  <c:v>CFP2</c:v>
                </c:pt>
              </c:strCache>
            </c:strRef>
          </c:tx>
          <c:cat>
            <c:numRef>
              <c:f>'硅光芯片应用100G Client模块'!$F$16:$K$16</c:f>
              <c:numCache>
                <c:formatCode>0</c:formatCode>
                <c:ptCount val="6"/>
                <c:pt idx="0">
                  <c:v>2014</c:v>
                </c:pt>
                <c:pt idx="1">
                  <c:v>2015</c:v>
                </c:pt>
                <c:pt idx="2">
                  <c:v>2016</c:v>
                </c:pt>
                <c:pt idx="3">
                  <c:v>2017</c:v>
                </c:pt>
                <c:pt idx="4">
                  <c:v>2018</c:v>
                </c:pt>
                <c:pt idx="5">
                  <c:v>2019</c:v>
                </c:pt>
              </c:numCache>
            </c:numRef>
          </c:cat>
          <c:val>
            <c:numRef>
              <c:f>'硅光芯片应用100G Client模块'!$C$17:$K$17</c:f>
              <c:numCache>
                <c:formatCode>_ * #,##0_ ;_ * \-#,##0_ ;_ * "-"??_ ;_ @_ </c:formatCode>
                <c:ptCount val="6"/>
                <c:pt idx="0">
                  <c:v>12643.51047402356</c:v>
                </c:pt>
                <c:pt idx="1">
                  <c:v>40089.438745473941</c:v>
                </c:pt>
                <c:pt idx="2">
                  <c:v>66359.403187798132</c:v>
                </c:pt>
                <c:pt idx="3">
                  <c:v>86150.874163553584</c:v>
                </c:pt>
                <c:pt idx="4">
                  <c:v>111763.60731486842</c:v>
                </c:pt>
                <c:pt idx="5">
                  <c:v>138179.60765844112</c:v>
                </c:pt>
              </c:numCache>
            </c:numRef>
          </c:val>
        </c:ser>
        <c:ser>
          <c:idx val="1"/>
          <c:order val="1"/>
          <c:tx>
            <c:strRef>
              <c:f>'硅光芯片应用100G Client模块'!$B$18</c:f>
              <c:strCache>
                <c:ptCount val="1"/>
                <c:pt idx="0">
                  <c:v>QSFP (100G Client)</c:v>
                </c:pt>
              </c:strCache>
            </c:strRef>
          </c:tx>
          <c:cat>
            <c:numRef>
              <c:f>'硅光芯片应用100G Client模块'!$F$16:$K$16</c:f>
              <c:numCache>
                <c:formatCode>0</c:formatCode>
                <c:ptCount val="6"/>
                <c:pt idx="0">
                  <c:v>2014</c:v>
                </c:pt>
                <c:pt idx="1">
                  <c:v>2015</c:v>
                </c:pt>
                <c:pt idx="2">
                  <c:v>2016</c:v>
                </c:pt>
                <c:pt idx="3">
                  <c:v>2017</c:v>
                </c:pt>
                <c:pt idx="4">
                  <c:v>2018</c:v>
                </c:pt>
                <c:pt idx="5">
                  <c:v>2019</c:v>
                </c:pt>
              </c:numCache>
            </c:numRef>
          </c:cat>
          <c:val>
            <c:numRef>
              <c:f>'硅光芯片应用100G Client模块'!$C$18:$K$18</c:f>
              <c:numCache>
                <c:formatCode>_ * #,##0_ ;_ * \-#,##0_ ;_ * "-"??_ ;_ @_ </c:formatCode>
                <c:ptCount val="6"/>
                <c:pt idx="0">
                  <c:v>6049.7421258915483</c:v>
                </c:pt>
                <c:pt idx="1">
                  <c:v>34527.570552221056</c:v>
                </c:pt>
                <c:pt idx="2">
                  <c:v>166010.52011234814</c:v>
                </c:pt>
                <c:pt idx="3">
                  <c:v>665125.16751462535</c:v>
                </c:pt>
                <c:pt idx="4">
                  <c:v>1399909.5695383702</c:v>
                </c:pt>
                <c:pt idx="5">
                  <c:v>2370948.2950116643</c:v>
                </c:pt>
              </c:numCache>
            </c:numRef>
          </c:val>
        </c:ser>
        <c:ser>
          <c:idx val="2"/>
          <c:order val="2"/>
          <c:tx>
            <c:strRef>
              <c:f>'硅光芯片应用100G Client模块'!$B$19</c:f>
              <c:strCache>
                <c:ptCount val="1"/>
                <c:pt idx="0">
                  <c:v>QSFP+AOC (100G Client)</c:v>
                </c:pt>
              </c:strCache>
            </c:strRef>
          </c:tx>
          <c:cat>
            <c:numRef>
              <c:f>'硅光芯片应用100G Client模块'!$F$16:$K$16</c:f>
              <c:numCache>
                <c:formatCode>0</c:formatCode>
                <c:ptCount val="6"/>
                <c:pt idx="0">
                  <c:v>2014</c:v>
                </c:pt>
                <c:pt idx="1">
                  <c:v>2015</c:v>
                </c:pt>
                <c:pt idx="2">
                  <c:v>2016</c:v>
                </c:pt>
                <c:pt idx="3">
                  <c:v>2017</c:v>
                </c:pt>
                <c:pt idx="4">
                  <c:v>2018</c:v>
                </c:pt>
                <c:pt idx="5">
                  <c:v>2019</c:v>
                </c:pt>
              </c:numCache>
            </c:numRef>
          </c:cat>
          <c:val>
            <c:numRef>
              <c:f>'硅光芯片应用100G Client模块'!$C$19:$K$19</c:f>
              <c:numCache>
                <c:formatCode>_ * #,##0_ ;_ * \-#,##0_ ;_ * "-"??_ ;_ @_ </c:formatCode>
                <c:ptCount val="6"/>
                <c:pt idx="0">
                  <c:v>6945.7079437093898</c:v>
                </c:pt>
                <c:pt idx="1">
                  <c:v>27555.714805844644</c:v>
                </c:pt>
                <c:pt idx="2">
                  <c:v>139658.05469541307</c:v>
                </c:pt>
                <c:pt idx="3">
                  <c:v>490814.06847666827</c:v>
                </c:pt>
                <c:pt idx="4">
                  <c:v>991770.07217670721</c:v>
                </c:pt>
                <c:pt idx="5">
                  <c:v>1090947.0793943778</c:v>
                </c:pt>
              </c:numCache>
            </c:numRef>
          </c:val>
        </c:ser>
        <c:overlap val="100"/>
        <c:axId val="102466304"/>
        <c:axId val="102467840"/>
      </c:barChart>
      <c:catAx>
        <c:axId val="102466304"/>
        <c:scaling>
          <c:orientation val="minMax"/>
        </c:scaling>
        <c:axPos val="b"/>
        <c:numFmt formatCode="0" sourceLinked="1"/>
        <c:tickLblPos val="nextTo"/>
        <c:crossAx val="102467840"/>
        <c:crosses val="autoZero"/>
        <c:auto val="1"/>
        <c:lblAlgn val="ctr"/>
        <c:lblOffset val="100"/>
      </c:catAx>
      <c:valAx>
        <c:axId val="102467840"/>
        <c:scaling>
          <c:orientation val="minMax"/>
        </c:scaling>
        <c:axPos val="l"/>
        <c:majorGridlines/>
        <c:numFmt formatCode="_ * #,##0_ ;_ * \-#,##0_ ;_ * &quot;-&quot;??_ ;_ @_ " sourceLinked="1"/>
        <c:tickLblPos val="nextTo"/>
        <c:crossAx val="102466304"/>
        <c:crosses val="autoZero"/>
        <c:crossBetween val="between"/>
      </c:valAx>
    </c:plotArea>
    <c:legend>
      <c:legendPos val="r"/>
      <c:layout/>
    </c:legend>
    <c:plotVisOnly val="1"/>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4080285418868088"/>
          <c:y val="0.12500031789224733"/>
          <c:w val="0.84186238083875842"/>
          <c:h val="0.76302277380059302"/>
        </c:manualLayout>
      </c:layout>
      <c:barChart>
        <c:barDir val="col"/>
        <c:grouping val="stacked"/>
        <c:ser>
          <c:idx val="0"/>
          <c:order val="0"/>
          <c:tx>
            <c:strRef>
              <c:f>Overview!$D$294</c:f>
              <c:strCache>
                <c:ptCount val="1"/>
                <c:pt idx="0">
                  <c:v>40G</c:v>
                </c:pt>
              </c:strCache>
            </c:strRef>
          </c:tx>
          <c:cat>
            <c:numRef>
              <c:f>Overview!$E$293:$M$293</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Overview!$E$294:$M$294</c:f>
              <c:numCache>
                <c:formatCode>"$"#,##0</c:formatCode>
                <c:ptCount val="9"/>
                <c:pt idx="0">
                  <c:v>380.63184772549698</c:v>
                </c:pt>
                <c:pt idx="1">
                  <c:v>455.38763310893296</c:v>
                </c:pt>
                <c:pt idx="2">
                  <c:v>454.97951533049093</c:v>
                </c:pt>
                <c:pt idx="3">
                  <c:v>483.93147223175259</c:v>
                </c:pt>
                <c:pt idx="4">
                  <c:v>634.21470605231696</c:v>
                </c:pt>
                <c:pt idx="5">
                  <c:v>788.5736729740006</c:v>
                </c:pt>
                <c:pt idx="6">
                  <c:v>816.97163988041848</c:v>
                </c:pt>
                <c:pt idx="7">
                  <c:v>795.12578240300559</c:v>
                </c:pt>
                <c:pt idx="8">
                  <c:v>758.82089221301931</c:v>
                </c:pt>
              </c:numCache>
            </c:numRef>
          </c:val>
        </c:ser>
        <c:ser>
          <c:idx val="1"/>
          <c:order val="1"/>
          <c:tx>
            <c:strRef>
              <c:f>Overview!$D$295</c:f>
              <c:strCache>
                <c:ptCount val="1"/>
                <c:pt idx="0">
                  <c:v>100G</c:v>
                </c:pt>
              </c:strCache>
            </c:strRef>
          </c:tx>
          <c:cat>
            <c:numRef>
              <c:f>Overview!$E$293:$M$293</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Overview!$E$295:$M$295</c:f>
              <c:numCache>
                <c:formatCode>"$"#,##0</c:formatCode>
                <c:ptCount val="9"/>
                <c:pt idx="0">
                  <c:v>265.726117276102</c:v>
                </c:pt>
                <c:pt idx="1">
                  <c:v>446.63823120380073</c:v>
                </c:pt>
                <c:pt idx="2">
                  <c:v>642.61767799256654</c:v>
                </c:pt>
                <c:pt idx="3">
                  <c:v>929.81062306883109</c:v>
                </c:pt>
                <c:pt idx="4">
                  <c:v>1113.3547505719914</c:v>
                </c:pt>
                <c:pt idx="5">
                  <c:v>1543.8358920666442</c:v>
                </c:pt>
                <c:pt idx="6">
                  <c:v>2273.3691766965426</c:v>
                </c:pt>
                <c:pt idx="7">
                  <c:v>3613.3758950701422</c:v>
                </c:pt>
                <c:pt idx="8">
                  <c:v>5021.6188339644759</c:v>
                </c:pt>
              </c:numCache>
            </c:numRef>
          </c:val>
        </c:ser>
        <c:overlap val="100"/>
        <c:axId val="100059776"/>
        <c:axId val="100069760"/>
      </c:barChart>
      <c:catAx>
        <c:axId val="100059776"/>
        <c:scaling>
          <c:orientation val="minMax"/>
        </c:scaling>
        <c:axPos val="b"/>
        <c:numFmt formatCode="0" sourceLinked="1"/>
        <c:tickLblPos val="nextTo"/>
        <c:crossAx val="100069760"/>
        <c:crosses val="autoZero"/>
        <c:auto val="1"/>
        <c:lblAlgn val="ctr"/>
        <c:lblOffset val="100"/>
      </c:catAx>
      <c:valAx>
        <c:axId val="100069760"/>
        <c:scaling>
          <c:orientation val="minMax"/>
        </c:scaling>
        <c:axPos val="l"/>
        <c:title>
          <c:tx>
            <c:rich>
              <a:bodyPr rot="-5400000" vert="horz"/>
              <a:lstStyle/>
              <a:p>
                <a:pPr>
                  <a:defRPr/>
                </a:pPr>
                <a:r>
                  <a:rPr lang="en-US"/>
                  <a:t>Revenue ($m)</a:t>
                </a:r>
              </a:p>
            </c:rich>
          </c:tx>
          <c:layout>
            <c:manualLayout>
              <c:xMode val="edge"/>
              <c:yMode val="edge"/>
              <c:x val="2.7980593334924041E-2"/>
              <c:y val="0.36798720472440977"/>
            </c:manualLayout>
          </c:layout>
          <c:spPr>
            <a:noFill/>
            <a:ln w="25400">
              <a:noFill/>
            </a:ln>
          </c:spPr>
        </c:title>
        <c:numFmt formatCode="&quot;$&quot;#,##0" sourceLinked="1"/>
        <c:tickLblPos val="nextTo"/>
        <c:crossAx val="100059776"/>
        <c:crosses val="autoZero"/>
        <c:crossBetween val="between"/>
      </c:valAx>
    </c:plotArea>
    <c:legend>
      <c:legendPos val="b"/>
      <c:layout>
        <c:manualLayout>
          <c:xMode val="edge"/>
          <c:yMode val="edge"/>
          <c:x val="0.44672075081523893"/>
          <c:y val="2.343750000000001E-2"/>
          <c:w val="0.10942578548212362"/>
          <c:h val="5.7291812367279954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2598448270889226"/>
          <c:y val="0.11016960549523873"/>
          <c:w val="0.85615840327651394"/>
          <c:h val="0.79872963984048129"/>
        </c:manualLayout>
      </c:layout>
      <c:barChart>
        <c:barDir val="col"/>
        <c:grouping val="stacked"/>
        <c:ser>
          <c:idx val="0"/>
          <c:order val="0"/>
          <c:tx>
            <c:strRef>
              <c:f>Overview!$D$332</c:f>
              <c:strCache>
                <c:ptCount val="1"/>
                <c:pt idx="0">
                  <c:v>40G</c:v>
                </c:pt>
              </c:strCache>
            </c:strRef>
          </c:tx>
          <c:cat>
            <c:numRef>
              <c:f>Overview!$E$331:$M$331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Overview!$E$332:$M$332</c:f>
              <c:numCache>
                <c:formatCode>"$"#,##0</c:formatCode>
                <c:ptCount val="9"/>
                <c:pt idx="0">
                  <c:v>137.98238061517239</c:v>
                </c:pt>
                <c:pt idx="1">
                  <c:v>167.63338041901744</c:v>
                </c:pt>
                <c:pt idx="2">
                  <c:v>103.37616587598067</c:v>
                </c:pt>
                <c:pt idx="3">
                  <c:v>75.820019761605536</c:v>
                </c:pt>
                <c:pt idx="4">
                  <c:v>64.611908405745467</c:v>
                </c:pt>
                <c:pt idx="5">
                  <c:v>55.83772626859561</c:v>
                </c:pt>
                <c:pt idx="6">
                  <c:v>48.324722483689776</c:v>
                </c:pt>
                <c:pt idx="7">
                  <c:v>42.144003644777513</c:v>
                </c:pt>
                <c:pt idx="8">
                  <c:v>36.811502791672126</c:v>
                </c:pt>
              </c:numCache>
            </c:numRef>
          </c:val>
        </c:ser>
        <c:ser>
          <c:idx val="1"/>
          <c:order val="1"/>
          <c:tx>
            <c:strRef>
              <c:f>Overview!$D$333</c:f>
              <c:strCache>
                <c:ptCount val="1"/>
                <c:pt idx="0">
                  <c:v>100G</c:v>
                </c:pt>
              </c:strCache>
            </c:strRef>
          </c:tx>
          <c:cat>
            <c:numRef>
              <c:f>Overview!$E$331:$M$331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Overview!$E$333:$M$333</c:f>
              <c:numCache>
                <c:formatCode>"$"#,##0</c:formatCode>
                <c:ptCount val="9"/>
                <c:pt idx="0">
                  <c:v>2.9758712406665007</c:v>
                </c:pt>
                <c:pt idx="1">
                  <c:v>21.419192884721845</c:v>
                </c:pt>
                <c:pt idx="2">
                  <c:v>62.152375307102126</c:v>
                </c:pt>
                <c:pt idx="3">
                  <c:v>106.58289026763849</c:v>
                </c:pt>
                <c:pt idx="4">
                  <c:v>128.54487173611221</c:v>
                </c:pt>
                <c:pt idx="5">
                  <c:v>158.21900334665312</c:v>
                </c:pt>
                <c:pt idx="6">
                  <c:v>208.45078377881453</c:v>
                </c:pt>
                <c:pt idx="7">
                  <c:v>301.40134611424276</c:v>
                </c:pt>
                <c:pt idx="8">
                  <c:v>425.59545849810536</c:v>
                </c:pt>
              </c:numCache>
            </c:numRef>
          </c:val>
        </c:ser>
        <c:overlap val="100"/>
        <c:axId val="100098816"/>
        <c:axId val="100100352"/>
      </c:barChart>
      <c:catAx>
        <c:axId val="100098816"/>
        <c:scaling>
          <c:orientation val="minMax"/>
        </c:scaling>
        <c:axPos val="b"/>
        <c:numFmt formatCode="0" sourceLinked="1"/>
        <c:tickLblPos val="nextTo"/>
        <c:crossAx val="100100352"/>
        <c:crosses val="autoZero"/>
        <c:auto val="1"/>
        <c:lblAlgn val="ctr"/>
        <c:lblOffset val="100"/>
      </c:catAx>
      <c:valAx>
        <c:axId val="100100352"/>
        <c:scaling>
          <c:orientation val="minMax"/>
        </c:scaling>
        <c:axPos val="l"/>
        <c:title>
          <c:tx>
            <c:rich>
              <a:bodyPr rot="-5400000" vert="horz"/>
              <a:lstStyle/>
              <a:p>
                <a:pPr>
                  <a:defRPr/>
                </a:pPr>
                <a:r>
                  <a:rPr lang="en-US"/>
                  <a:t>Revenue ($m)</a:t>
                </a:r>
              </a:p>
            </c:rich>
          </c:tx>
          <c:layout>
            <c:manualLayout>
              <c:xMode val="edge"/>
              <c:yMode val="edge"/>
              <c:x val="1.9250670589253265E-2"/>
              <c:y val="0.39966168423862292"/>
            </c:manualLayout>
          </c:layout>
          <c:spPr>
            <a:noFill/>
            <a:ln w="25400">
              <a:noFill/>
            </a:ln>
          </c:spPr>
        </c:title>
        <c:numFmt formatCode="&quot;$&quot;#,##0" sourceLinked="1"/>
        <c:tickLblPos val="nextTo"/>
        <c:crossAx val="100098816"/>
        <c:crosses val="autoZero"/>
        <c:crossBetween val="between"/>
      </c:valAx>
    </c:plotArea>
    <c:legend>
      <c:legendPos val="b"/>
      <c:layout>
        <c:manualLayout>
          <c:xMode val="edge"/>
          <c:yMode val="edge"/>
          <c:x val="0.43080357142857162"/>
          <c:y val="2.1186462595238206E-2"/>
          <c:w val="0.11272321428571436"/>
          <c:h val="4.6610217709524081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0107537495314074"/>
          <c:y val="0.11458362473456002"/>
          <c:w val="0.88172135597420609"/>
          <c:h val="0.77343946695828014"/>
        </c:manualLayout>
      </c:layout>
      <c:barChart>
        <c:barDir val="col"/>
        <c:grouping val="stacked"/>
        <c:ser>
          <c:idx val="0"/>
          <c:order val="0"/>
          <c:tx>
            <c:strRef>
              <c:f>Overview!$D$366</c:f>
              <c:strCache>
                <c:ptCount val="1"/>
                <c:pt idx="0">
                  <c:v>40G</c:v>
                </c:pt>
              </c:strCache>
            </c:strRef>
          </c:tx>
          <c:cat>
            <c:numRef>
              <c:f>Overview!$E$365:$M$365</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Overview!$E$366:$M$366</c:f>
              <c:numCache>
                <c:formatCode>"$"#,##0</c:formatCode>
                <c:ptCount val="9"/>
                <c:pt idx="0">
                  <c:v>163.20686920745391</c:v>
                </c:pt>
                <c:pt idx="1">
                  <c:v>211.2506807956693</c:v>
                </c:pt>
                <c:pt idx="2">
                  <c:v>156.05463469116495</c:v>
                </c:pt>
                <c:pt idx="3">
                  <c:v>120.61874403018535</c:v>
                </c:pt>
                <c:pt idx="4">
                  <c:v>111.63321939828614</c:v>
                </c:pt>
                <c:pt idx="5">
                  <c:v>105.05429292952948</c:v>
                </c:pt>
                <c:pt idx="6">
                  <c:v>93.84553971002471</c:v>
                </c:pt>
                <c:pt idx="7">
                  <c:v>86.989523583669268</c:v>
                </c:pt>
                <c:pt idx="8">
                  <c:v>80.044949857274887</c:v>
                </c:pt>
              </c:numCache>
            </c:numRef>
          </c:val>
        </c:ser>
        <c:ser>
          <c:idx val="1"/>
          <c:order val="1"/>
          <c:tx>
            <c:strRef>
              <c:f>Overview!$D$367</c:f>
              <c:strCache>
                <c:ptCount val="1"/>
                <c:pt idx="0">
                  <c:v>100G</c:v>
                </c:pt>
              </c:strCache>
            </c:strRef>
          </c:tx>
          <c:cat>
            <c:numRef>
              <c:f>Overview!$E$365:$M$365</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Overview!$E$367:$M$367</c:f>
              <c:numCache>
                <c:formatCode>"$"#,##0</c:formatCode>
                <c:ptCount val="9"/>
                <c:pt idx="0">
                  <c:v>96.053508970870638</c:v>
                </c:pt>
                <c:pt idx="1">
                  <c:v>164.13518412214196</c:v>
                </c:pt>
                <c:pt idx="2">
                  <c:v>394.34702951314296</c:v>
                </c:pt>
                <c:pt idx="3">
                  <c:v>682.92120168075212</c:v>
                </c:pt>
                <c:pt idx="4">
                  <c:v>810.9663783890511</c:v>
                </c:pt>
                <c:pt idx="5">
                  <c:v>1024.017005066713</c:v>
                </c:pt>
                <c:pt idx="6">
                  <c:v>1659.0227922266101</c:v>
                </c:pt>
                <c:pt idx="7">
                  <c:v>2397.6691503484449</c:v>
                </c:pt>
                <c:pt idx="8">
                  <c:v>2823.3046121567595</c:v>
                </c:pt>
              </c:numCache>
            </c:numRef>
          </c:val>
        </c:ser>
        <c:overlap val="100"/>
        <c:axId val="100129024"/>
        <c:axId val="100134912"/>
      </c:barChart>
      <c:catAx>
        <c:axId val="100129024"/>
        <c:scaling>
          <c:orientation val="minMax"/>
        </c:scaling>
        <c:axPos val="b"/>
        <c:numFmt formatCode="0" sourceLinked="1"/>
        <c:tickLblPos val="nextTo"/>
        <c:crossAx val="100134912"/>
        <c:crosses val="autoZero"/>
        <c:auto val="1"/>
        <c:lblAlgn val="ctr"/>
        <c:lblOffset val="100"/>
      </c:catAx>
      <c:valAx>
        <c:axId val="100134912"/>
        <c:scaling>
          <c:orientation val="minMax"/>
        </c:scaling>
        <c:axPos val="l"/>
        <c:title>
          <c:tx>
            <c:rich>
              <a:bodyPr rot="-5400000" vert="horz"/>
              <a:lstStyle/>
              <a:p>
                <a:pPr>
                  <a:defRPr/>
                </a:pPr>
                <a:r>
                  <a:rPr lang="en-US"/>
                  <a:t>Revenue ($m)</a:t>
                </a:r>
              </a:p>
            </c:rich>
          </c:tx>
          <c:layout>
            <c:manualLayout>
              <c:xMode val="edge"/>
              <c:yMode val="edge"/>
              <c:x val="9.0526909942708848E-3"/>
              <c:y val="0.37704970472440963"/>
            </c:manualLayout>
          </c:layout>
          <c:spPr>
            <a:noFill/>
            <a:ln w="25400">
              <a:noFill/>
            </a:ln>
          </c:spPr>
        </c:title>
        <c:numFmt formatCode="&quot;$&quot;#,##0" sourceLinked="1"/>
        <c:tickLblPos val="nextTo"/>
        <c:crossAx val="100129024"/>
        <c:crosses val="autoZero"/>
        <c:crossBetween val="between"/>
      </c:valAx>
    </c:plotArea>
    <c:legend>
      <c:legendPos val="b"/>
      <c:layout>
        <c:manualLayout>
          <c:xMode val="edge"/>
          <c:yMode val="edge"/>
          <c:x val="0.44731229766496344"/>
          <c:y val="2.0833386315374566E-2"/>
          <c:w val="0.1086022645773108"/>
          <c:h val="5.7291812367279954E-2"/>
        </c:manualLayout>
      </c:layout>
    </c:legend>
    <c:plotVisOnly val="1"/>
    <c:dispBlanksAs val="gap"/>
  </c:chart>
  <c:spPr>
    <a:solidFill>
      <a:srgbClr val="FFFFFF"/>
    </a:solidFill>
    <a:ln w="9525">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zh-CN"/>
  <c:chart>
    <c:autoTitleDeleted val="1"/>
    <c:plotArea>
      <c:layout/>
      <c:lineChart>
        <c:grouping val="standard"/>
        <c:ser>
          <c:idx val="0"/>
          <c:order val="0"/>
          <c:tx>
            <c:strRef>
              <c:f>Overview!$D$435</c:f>
              <c:strCache>
                <c:ptCount val="1"/>
                <c:pt idx="0">
                  <c:v>Current forecast</c:v>
                </c:pt>
              </c:strCache>
            </c:strRef>
          </c:tx>
          <c:marker>
            <c:symbol val="circle"/>
            <c:size val="5"/>
          </c:marker>
          <c:cat>
            <c:numRef>
              <c:f>Overview!$F$434:$N$434</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Overview!$F$435:$N$435</c:f>
              <c:numCache>
                <c:formatCode>"$"#,##0</c:formatCode>
                <c:ptCount val="9"/>
                <c:pt idx="0">
                  <c:v>2415.226183211852</c:v>
                </c:pt>
                <c:pt idx="1">
                  <c:v>3673.8310089410111</c:v>
                </c:pt>
                <c:pt idx="2">
                  <c:v>4884.5304038391287</c:v>
                </c:pt>
                <c:pt idx="3">
                  <c:v>6203.2883034007373</c:v>
                </c:pt>
                <c:pt idx="4">
                  <c:v>7086.5227458010067</c:v>
                </c:pt>
                <c:pt idx="5">
                  <c:v>8586.1993264570792</c:v>
                </c:pt>
                <c:pt idx="6">
                  <c:v>10907.447687618367</c:v>
                </c:pt>
                <c:pt idx="7">
                  <c:v>14310.057836155102</c:v>
                </c:pt>
                <c:pt idx="8">
                  <c:v>17558.829102565527</c:v>
                </c:pt>
              </c:numCache>
            </c:numRef>
          </c:val>
          <c:smooth val="1"/>
        </c:ser>
        <c:ser>
          <c:idx val="1"/>
          <c:order val="1"/>
          <c:tx>
            <c:strRef>
              <c:f>Overview!$D$436</c:f>
              <c:strCache>
                <c:ptCount val="1"/>
                <c:pt idx="0">
                  <c:v>Old forecast</c:v>
                </c:pt>
              </c:strCache>
            </c:strRef>
          </c:tx>
          <c:marker>
            <c:symbol val="circle"/>
            <c:size val="5"/>
          </c:marker>
          <c:cat>
            <c:numRef>
              <c:f>Overview!$F$434:$N$434</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Overview!$F$436:$M$436</c:f>
              <c:numCache>
                <c:formatCode>"$"#,##0</c:formatCode>
                <c:ptCount val="8"/>
                <c:pt idx="0">
                  <c:v>2419.0010866303573</c:v>
                </c:pt>
                <c:pt idx="1">
                  <c:v>3713.0395827394241</c:v>
                </c:pt>
                <c:pt idx="2">
                  <c:v>4668.4475340532581</c:v>
                </c:pt>
                <c:pt idx="3">
                  <c:v>5153.2815062227055</c:v>
                </c:pt>
                <c:pt idx="4">
                  <c:v>6180.9959446257353</c:v>
                </c:pt>
                <c:pt idx="5">
                  <c:v>7591.696613462208</c:v>
                </c:pt>
                <c:pt idx="6">
                  <c:v>9529.9423956729206</c:v>
                </c:pt>
                <c:pt idx="7">
                  <c:v>12254.502020123955</c:v>
                </c:pt>
              </c:numCache>
            </c:numRef>
          </c:val>
          <c:smooth val="1"/>
        </c:ser>
        <c:marker val="1"/>
        <c:axId val="100165120"/>
        <c:axId val="100166656"/>
      </c:lineChart>
      <c:catAx>
        <c:axId val="100165120"/>
        <c:scaling>
          <c:orientation val="minMax"/>
        </c:scaling>
        <c:axPos val="b"/>
        <c:numFmt formatCode="0" sourceLinked="1"/>
        <c:majorTickMark val="none"/>
        <c:tickLblPos val="nextTo"/>
        <c:txPr>
          <a:bodyPr rot="0" vert="horz"/>
          <a:lstStyle/>
          <a:p>
            <a:pPr>
              <a:defRPr sz="1000" b="0" i="0" u="none" strike="noStrike" baseline="0">
                <a:solidFill>
                  <a:srgbClr val="000000"/>
                </a:solidFill>
                <a:latin typeface="Arial"/>
                <a:ea typeface="Arial"/>
                <a:cs typeface="Arial"/>
              </a:defRPr>
            </a:pPr>
            <a:endParaRPr lang="zh-CN"/>
          </a:p>
        </c:txPr>
        <c:crossAx val="100166656"/>
        <c:crosses val="autoZero"/>
        <c:auto val="1"/>
        <c:lblAlgn val="ctr"/>
        <c:lblOffset val="100"/>
        <c:noMultiLvlLbl val="1"/>
      </c:catAx>
      <c:valAx>
        <c:axId val="100166656"/>
        <c:scaling>
          <c:orientation val="minMax"/>
        </c:scaling>
        <c:axPos val="l"/>
        <c:title>
          <c:tx>
            <c:rich>
              <a:bodyPr rot="-5400000" vert="horz"/>
              <a:lstStyle/>
              <a:p>
                <a:pPr>
                  <a:defRPr/>
                </a:pPr>
                <a:r>
                  <a:rPr lang="en-US"/>
                  <a:t>Revenues ($m)</a:t>
                </a:r>
              </a:p>
            </c:rich>
          </c:tx>
          <c:spPr>
            <a:noFill/>
            <a:ln w="25400">
              <a:noFill/>
            </a:ln>
          </c:spPr>
        </c:title>
        <c:numFmt formatCode="&quot;$&quot;#,##0" sourceLinked="1"/>
        <c:majorTickMark val="none"/>
        <c:tickLblPos val="nextTo"/>
        <c:crossAx val="100165120"/>
        <c:crosses val="autoZero"/>
        <c:crossBetween val="between"/>
      </c:valAx>
      <c:dTable>
        <c:showHorzBorder val="1"/>
        <c:showVertBorder val="1"/>
        <c:showOutline val="1"/>
        <c:showKeys val="1"/>
      </c:dTable>
    </c:plotArea>
    <c:plotVisOnly val="1"/>
    <c:dispBlanksAs val="gap"/>
  </c:chart>
  <c:spPr>
    <a:solidFill>
      <a:srgbClr val="FFFFFF"/>
    </a:solidFill>
    <a:ln w="9525">
      <a:noFill/>
    </a:ln>
  </c:spPr>
  <c:printSettings>
    <c:headerFooter/>
    <c:pageMargins b="0.75000000000000089" l="0.70000000000000062" r="0.70000000000000062" t="0.750000000000000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361963190184049"/>
          <c:y val="0.12039312039312043"/>
          <c:w val="0.84539877300613531"/>
          <c:h val="0.77395577395577464"/>
        </c:manualLayout>
      </c:layout>
      <c:barChart>
        <c:barDir val="col"/>
        <c:grouping val="clustered"/>
        <c:ser>
          <c:idx val="0"/>
          <c:order val="0"/>
          <c:tx>
            <c:strRef>
              <c:f>Overview!$D$402</c:f>
              <c:strCache>
                <c:ptCount val="1"/>
                <c:pt idx="0">
                  <c:v>Telecom</c:v>
                </c:pt>
              </c:strCache>
            </c:strRef>
          </c:tx>
          <c:cat>
            <c:numRef>
              <c:f>Overview!$E$401:$M$401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Overview!$E$402:$M$402</c:f>
              <c:numCache>
                <c:formatCode>"$"#,##0</c:formatCode>
                <c:ptCount val="9"/>
                <c:pt idx="0">
                  <c:v>141.76922192866871</c:v>
                </c:pt>
                <c:pt idx="1">
                  <c:v>199.39359503028925</c:v>
                </c:pt>
                <c:pt idx="2">
                  <c:v>267.05884911257965</c:v>
                </c:pt>
                <c:pt idx="3">
                  <c:v>310.16803208185974</c:v>
                </c:pt>
                <c:pt idx="4">
                  <c:v>347.52072439244336</c:v>
                </c:pt>
                <c:pt idx="5">
                  <c:v>344.68780466941922</c:v>
                </c:pt>
                <c:pt idx="6">
                  <c:v>407.42392003709824</c:v>
                </c:pt>
                <c:pt idx="7">
                  <c:v>504.83653586711205</c:v>
                </c:pt>
                <c:pt idx="8">
                  <c:v>611.82355834931116</c:v>
                </c:pt>
              </c:numCache>
            </c:numRef>
          </c:val>
        </c:ser>
        <c:ser>
          <c:idx val="1"/>
          <c:order val="1"/>
          <c:tx>
            <c:strRef>
              <c:f>Overview!$D$403</c:f>
              <c:strCache>
                <c:ptCount val="1"/>
                <c:pt idx="0">
                  <c:v>Datacom</c:v>
                </c:pt>
              </c:strCache>
            </c:strRef>
          </c:tx>
          <c:cat>
            <c:numRef>
              <c:f>Overview!$E$401:$M$401</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Overview!$E$403:$M$403</c:f>
              <c:numCache>
                <c:formatCode>"$"#,##0</c:formatCode>
                <c:ptCount val="9"/>
                <c:pt idx="0">
                  <c:v>278.02936748368421</c:v>
                </c:pt>
                <c:pt idx="1">
                  <c:v>302.08338117134508</c:v>
                </c:pt>
                <c:pt idx="2">
                  <c:v>479.5616468713244</c:v>
                </c:pt>
                <c:pt idx="3">
                  <c:v>730.60729041432592</c:v>
                </c:pt>
                <c:pt idx="4">
                  <c:v>1186.7379977802502</c:v>
                </c:pt>
                <c:pt idx="5">
                  <c:v>1565.7545686296394</c:v>
                </c:pt>
                <c:pt idx="6">
                  <c:v>2010.8183852541999</c:v>
                </c:pt>
                <c:pt idx="7">
                  <c:v>2659.94749153562</c:v>
                </c:pt>
                <c:pt idx="8">
                  <c:v>3320.64718964138</c:v>
                </c:pt>
              </c:numCache>
            </c:numRef>
          </c:val>
        </c:ser>
        <c:axId val="100183424"/>
        <c:axId val="100189312"/>
      </c:barChart>
      <c:catAx>
        <c:axId val="100183424"/>
        <c:scaling>
          <c:orientation val="minMax"/>
        </c:scaling>
        <c:axPos val="b"/>
        <c:numFmt formatCode="0" sourceLinked="1"/>
        <c:tickLblPos val="nextTo"/>
        <c:crossAx val="100189312"/>
        <c:crosses val="autoZero"/>
        <c:auto val="1"/>
        <c:lblAlgn val="ctr"/>
        <c:lblOffset val="100"/>
      </c:catAx>
      <c:valAx>
        <c:axId val="100189312"/>
        <c:scaling>
          <c:orientation val="minMax"/>
        </c:scaling>
        <c:axPos val="l"/>
        <c:title>
          <c:tx>
            <c:rich>
              <a:bodyPr rot="-5400000" vert="horz"/>
              <a:lstStyle/>
              <a:p>
                <a:pPr>
                  <a:defRPr/>
                </a:pPr>
                <a:r>
                  <a:rPr lang="en-US"/>
                  <a:t>Revenues ($m)</a:t>
                </a:r>
              </a:p>
            </c:rich>
          </c:tx>
          <c:layout>
            <c:manualLayout>
              <c:xMode val="edge"/>
              <c:yMode val="edge"/>
              <c:x val="9.6409360168941555E-3"/>
              <c:y val="0.38103194103194121"/>
            </c:manualLayout>
          </c:layout>
          <c:spPr>
            <a:noFill/>
            <a:ln w="25400">
              <a:noFill/>
            </a:ln>
          </c:spPr>
        </c:title>
        <c:numFmt formatCode="&quot;$&quot;#,##0" sourceLinked="1"/>
        <c:tickLblPos val="nextTo"/>
        <c:crossAx val="100183424"/>
        <c:crosses val="autoZero"/>
        <c:crossBetween val="between"/>
      </c:valAx>
    </c:plotArea>
    <c:legend>
      <c:legendPos val="r"/>
      <c:layout>
        <c:manualLayout>
          <c:xMode val="edge"/>
          <c:yMode val="edge"/>
          <c:x val="0.38773006134969362"/>
          <c:y val="2.2113022113022122E-2"/>
          <c:w val="0.19263803680981595"/>
          <c:h val="5.4054054054054085E-2"/>
        </c:manualLayout>
      </c:layout>
    </c:legend>
    <c:plotVisOnly val="1"/>
    <c:dispBlanksAs val="gap"/>
  </c:chart>
  <c:spPr>
    <a:solidFill>
      <a:srgbClr val="FFFFFF"/>
    </a:solidFill>
    <a:ln w="9525">
      <a:noFill/>
    </a:ln>
  </c:sp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zh-CN"/>
  <c:chart>
    <c:plotArea>
      <c:layout>
        <c:manualLayout>
          <c:layoutTarget val="inner"/>
          <c:xMode val="edge"/>
          <c:yMode val="edge"/>
          <c:x val="0.18378632659249"/>
          <c:y val="5.8167039970443604E-2"/>
          <c:w val="0.79226147490023457"/>
          <c:h val="0.60977517106549395"/>
        </c:manualLayout>
      </c:layout>
      <c:barChart>
        <c:barDir val="col"/>
        <c:grouping val="stacked"/>
        <c:ser>
          <c:idx val="0"/>
          <c:order val="0"/>
          <c:tx>
            <c:strRef>
              <c:f>Overview!$D$138</c:f>
              <c:strCache>
                <c:ptCount val="1"/>
                <c:pt idx="0">
                  <c:v>40G modules</c:v>
                </c:pt>
              </c:strCache>
            </c:strRef>
          </c:tx>
          <c:cat>
            <c:numRef>
              <c:f>Overview!$F$137:$N$137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Overview!$F$138:$N$138</c:f>
              <c:numCache>
                <c:formatCode>"$"#,##0</c:formatCode>
                <c:ptCount val="9"/>
                <c:pt idx="0">
                  <c:v>388.3479927721188</c:v>
                </c:pt>
                <c:pt idx="1">
                  <c:v>437.57119131788249</c:v>
                </c:pt>
                <c:pt idx="2">
                  <c:v>506.99107224424853</c:v>
                </c:pt>
                <c:pt idx="3">
                  <c:v>643.66325810219939</c:v>
                </c:pt>
                <c:pt idx="4">
                  <c:v>947.16938641388765</c:v>
                </c:pt>
                <c:pt idx="5">
                  <c:v>1215.0521980975566</c:v>
                </c:pt>
                <c:pt idx="6">
                  <c:v>1299.3961660194893</c:v>
                </c:pt>
                <c:pt idx="7">
                  <c:v>1282.9391453717151</c:v>
                </c:pt>
                <c:pt idx="8">
                  <c:v>1240.2866519631325</c:v>
                </c:pt>
              </c:numCache>
            </c:numRef>
          </c:val>
        </c:ser>
        <c:ser>
          <c:idx val="1"/>
          <c:order val="1"/>
          <c:tx>
            <c:strRef>
              <c:f>Overview!$D$139</c:f>
              <c:strCache>
                <c:ptCount val="1"/>
                <c:pt idx="0">
                  <c:v>40G components</c:v>
                </c:pt>
              </c:strCache>
            </c:strRef>
          </c:tx>
          <c:cat>
            <c:numRef>
              <c:f>Overview!$F$137:$N$137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Overview!$F$139:$N$139</c:f>
              <c:numCache>
                <c:formatCode>"$"#,##0</c:formatCode>
                <c:ptCount val="9"/>
                <c:pt idx="0">
                  <c:v>462.08793671282604</c:v>
                </c:pt>
                <c:pt idx="1">
                  <c:v>528.69959859429775</c:v>
                </c:pt>
                <c:pt idx="2">
                  <c:v>403.79920286950949</c:v>
                </c:pt>
                <c:pt idx="3">
                  <c:v>337.72245169548466</c:v>
                </c:pt>
                <c:pt idx="4">
                  <c:v>352.59671422279297</c:v>
                </c:pt>
                <c:pt idx="5">
                  <c:v>378.45268728423343</c:v>
                </c:pt>
                <c:pt idx="6">
                  <c:v>368.90436434483183</c:v>
                </c:pt>
                <c:pt idx="7">
                  <c:v>348.86530865846777</c:v>
                </c:pt>
                <c:pt idx="8">
                  <c:v>325.15885878661499</c:v>
                </c:pt>
              </c:numCache>
            </c:numRef>
          </c:val>
        </c:ser>
        <c:ser>
          <c:idx val="2"/>
          <c:order val="2"/>
          <c:tx>
            <c:strRef>
              <c:f>Overview!$D$140</c:f>
              <c:strCache>
                <c:ptCount val="1"/>
                <c:pt idx="0">
                  <c:v>100G modules</c:v>
                </c:pt>
              </c:strCache>
            </c:strRef>
          </c:tx>
          <c:cat>
            <c:numRef>
              <c:f>Overview!$F$137:$N$137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Overview!$F$140:$N$140</c:f>
              <c:numCache>
                <c:formatCode>"$"#,##0</c:formatCode>
                <c:ptCount val="9"/>
                <c:pt idx="0">
                  <c:v>0.24685716000000024</c:v>
                </c:pt>
                <c:pt idx="1">
                  <c:v>109.26481582535675</c:v>
                </c:pt>
                <c:pt idx="2">
                  <c:v>272.83430130318573</c:v>
                </c:pt>
                <c:pt idx="3">
                  <c:v>388.9148336771616</c:v>
                </c:pt>
                <c:pt idx="4">
                  <c:v>504.0476372363475</c:v>
                </c:pt>
                <c:pt idx="5">
                  <c:v>741.64848894717488</c:v>
                </c:pt>
                <c:pt idx="6">
                  <c:v>1008.9523027084572</c:v>
                </c:pt>
                <c:pt idx="7">
                  <c:v>1407.5588069743753</c:v>
                </c:pt>
                <c:pt idx="8">
                  <c:v>1977.1868888536651</c:v>
                </c:pt>
              </c:numCache>
            </c:numRef>
          </c:val>
        </c:ser>
        <c:ser>
          <c:idx val="3"/>
          <c:order val="3"/>
          <c:tx>
            <c:strRef>
              <c:f>Overview!$D$141</c:f>
              <c:strCache>
                <c:ptCount val="1"/>
                <c:pt idx="0">
                  <c:v>100G components</c:v>
                </c:pt>
              </c:strCache>
            </c:strRef>
          </c:tx>
          <c:cat>
            <c:numRef>
              <c:f>Overview!$F$137:$N$137</c:f>
              <c:numCache>
                <c:formatCode>0</c:formatCode>
                <c:ptCount val="9"/>
                <c:pt idx="0">
                  <c:v>2011</c:v>
                </c:pt>
                <c:pt idx="1">
                  <c:v>2012</c:v>
                </c:pt>
                <c:pt idx="2">
                  <c:v>2013</c:v>
                </c:pt>
                <c:pt idx="3">
                  <c:v>2014</c:v>
                </c:pt>
                <c:pt idx="4">
                  <c:v>2015</c:v>
                </c:pt>
                <c:pt idx="5">
                  <c:v>2016</c:v>
                </c:pt>
                <c:pt idx="6">
                  <c:v>2017</c:v>
                </c:pt>
                <c:pt idx="7">
                  <c:v>2018</c:v>
                </c:pt>
                <c:pt idx="8">
                  <c:v>2019</c:v>
                </c:pt>
              </c:numCache>
            </c:numRef>
          </c:cat>
          <c:val>
            <c:numRef>
              <c:f>Overview!$F$141:$N$141</c:f>
              <c:numCache>
                <c:formatCode>"$"#,##0</c:formatCode>
                <c:ptCount val="9"/>
                <c:pt idx="0">
                  <c:v>168.66529587865745</c:v>
                </c:pt>
                <c:pt idx="1">
                  <c:v>183.88630307395221</c:v>
                </c:pt>
                <c:pt idx="2">
                  <c:v>364.06595811515092</c:v>
                </c:pt>
                <c:pt idx="3">
                  <c:v>590.97293099758485</c:v>
                </c:pt>
                <c:pt idx="4">
                  <c:v>744.19345385959753</c:v>
                </c:pt>
                <c:pt idx="5">
                  <c:v>918.48108918624689</c:v>
                </c:pt>
                <c:pt idx="6">
                  <c:v>1280.7757975259924</c:v>
                </c:pt>
                <c:pt idx="7">
                  <c:v>1952.5213969999197</c:v>
                </c:pt>
                <c:pt idx="8">
                  <c:v>2676.1019841537932</c:v>
                </c:pt>
              </c:numCache>
            </c:numRef>
          </c:val>
        </c:ser>
        <c:overlap val="100"/>
        <c:axId val="100228096"/>
        <c:axId val="100246272"/>
      </c:barChart>
      <c:catAx>
        <c:axId val="100228096"/>
        <c:scaling>
          <c:orientation val="minMax"/>
        </c:scaling>
        <c:axPos val="b"/>
        <c:numFmt formatCode="0" sourceLinked="1"/>
        <c:tickLblPos val="nextTo"/>
        <c:crossAx val="100246272"/>
        <c:crosses val="autoZero"/>
        <c:auto val="1"/>
        <c:lblAlgn val="ctr"/>
        <c:lblOffset val="100"/>
      </c:catAx>
      <c:valAx>
        <c:axId val="100246272"/>
        <c:scaling>
          <c:orientation val="minMax"/>
        </c:scaling>
        <c:axPos val="l"/>
        <c:title>
          <c:tx>
            <c:rich>
              <a:bodyPr rot="-5400000" vert="horz"/>
              <a:lstStyle/>
              <a:p>
                <a:pPr>
                  <a:defRPr/>
                </a:pPr>
                <a:r>
                  <a:rPr lang="en-US"/>
                  <a:t>Revenues ($m)</a:t>
                </a:r>
              </a:p>
            </c:rich>
          </c:tx>
          <c:layout>
            <c:manualLayout>
              <c:xMode val="edge"/>
              <c:yMode val="edge"/>
              <c:x val="6.4384029009209365E-2"/>
              <c:y val="0.19271249451589831"/>
            </c:manualLayout>
          </c:layout>
          <c:spPr>
            <a:noFill/>
            <a:ln w="25400">
              <a:noFill/>
            </a:ln>
          </c:spPr>
        </c:title>
        <c:numFmt formatCode="&quot;$&quot;#,##0" sourceLinked="1"/>
        <c:tickLblPos val="nextTo"/>
        <c:crossAx val="100228096"/>
        <c:crosses val="autoZero"/>
        <c:crossBetween val="between"/>
      </c:valAx>
      <c:dTable>
        <c:showHorzBorder val="1"/>
        <c:showVertBorder val="1"/>
        <c:showOutline val="1"/>
        <c:showKeys val="1"/>
      </c:dTable>
    </c:plotArea>
    <c:plotVisOnly val="1"/>
    <c:dispBlanksAs val="gap"/>
  </c:chart>
  <c:spPr>
    <a:solidFill>
      <a:srgbClr val="FFFFFF"/>
    </a:solidFill>
    <a:ln w="9525">
      <a:noFill/>
    </a:ln>
  </c:sp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ovumkc.com/" TargetMode="External"/><Relationship Id="rId2" Type="http://schemas.openxmlformats.org/officeDocument/2006/relationships/hyperlink" Target="http://www.ovumkc.com/Pages/Default-Pages/Ask-an-Analyst" TargetMode="External"/><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jpeg"/><Relationship Id="rId4" Type="http://schemas.openxmlformats.org/officeDocument/2006/relationships/hyperlink" Target="http://www.ovumkc.com" TargetMode="External"/></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hyperlink" Target="#Contents!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Contents!A1"/><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hyperlink" Target="#Contents!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absolute">
    <xdr:from>
      <xdr:col>3</xdr:col>
      <xdr:colOff>6349</xdr:colOff>
      <xdr:row>3</xdr:row>
      <xdr:rowOff>28575</xdr:rowOff>
    </xdr:from>
    <xdr:to>
      <xdr:col>7</xdr:col>
      <xdr:colOff>142875</xdr:colOff>
      <xdr:row>3</xdr:row>
      <xdr:rowOff>539775</xdr:rowOff>
    </xdr:to>
    <xdr:sp macro="" textlink="">
      <xdr:nvSpPr>
        <xdr:cNvPr id="2" name="TextBox 1"/>
        <xdr:cNvSpPr txBox="1"/>
      </xdr:nvSpPr>
      <xdr:spPr>
        <a:xfrm>
          <a:off x="282574" y="1085850"/>
          <a:ext cx="8756651" cy="5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j-lt"/>
              <a:cs typeface="Arial" pitchFamily="34" charset="0"/>
            </a:rPr>
            <a:t>40G and 100G OC Forecast Spreadsheet: 2013–19</a:t>
          </a:r>
        </a:p>
      </xdr:txBody>
    </xdr:sp>
    <xdr:clientData/>
  </xdr:twoCellAnchor>
  <xdr:twoCellAnchor editAs="oneCell">
    <xdr:from>
      <xdr:col>7</xdr:col>
      <xdr:colOff>914400</xdr:colOff>
      <xdr:row>46</xdr:row>
      <xdr:rowOff>171450</xdr:rowOff>
    </xdr:from>
    <xdr:to>
      <xdr:col>7</xdr:col>
      <xdr:colOff>1885829</xdr:colOff>
      <xdr:row>49</xdr:row>
      <xdr:rowOff>18998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810750" y="14401800"/>
          <a:ext cx="971429" cy="419048"/>
        </a:xfrm>
        <a:prstGeom prst="rect">
          <a:avLst/>
        </a:prstGeom>
      </xdr:spPr>
    </xdr:pic>
    <xdr:clientData/>
  </xdr:twoCellAnchor>
  <xdr:twoCellAnchor editAs="absolute">
    <xdr:from>
      <xdr:col>5</xdr:col>
      <xdr:colOff>3295650</xdr:colOff>
      <xdr:row>0</xdr:row>
      <xdr:rowOff>0</xdr:rowOff>
    </xdr:from>
    <xdr:to>
      <xdr:col>7</xdr:col>
      <xdr:colOff>371475</xdr:colOff>
      <xdr:row>2</xdr:row>
      <xdr:rowOff>360000</xdr:rowOff>
    </xdr:to>
    <xdr:sp macro="" textlink="">
      <xdr:nvSpPr>
        <xdr:cNvPr id="4" name="TextBox 3">
          <a:hlinkClick xmlns:r="http://schemas.openxmlformats.org/officeDocument/2006/relationships" r:id="rId2"/>
        </xdr:cNvPr>
        <xdr:cNvSpPr txBox="1"/>
      </xdr:nvSpPr>
      <xdr:spPr>
        <a:xfrm>
          <a:off x="8010525" y="0"/>
          <a:ext cx="12573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900" b="1">
              <a:solidFill>
                <a:schemeClr val="tx1">
                  <a:lumMod val="75000"/>
                  <a:lumOff val="25000"/>
                </a:schemeClr>
              </a:solidFill>
            </a:rPr>
            <a:t>Ask an Analyst</a:t>
          </a:r>
        </a:p>
      </xdr:txBody>
    </xdr:sp>
    <xdr:clientData/>
  </xdr:twoCellAnchor>
  <xdr:twoCellAnchor editAs="absolute">
    <xdr:from>
      <xdr:col>7</xdr:col>
      <xdr:colOff>400049</xdr:colOff>
      <xdr:row>0</xdr:row>
      <xdr:rowOff>0</xdr:rowOff>
    </xdr:from>
    <xdr:to>
      <xdr:col>7</xdr:col>
      <xdr:colOff>1990725</xdr:colOff>
      <xdr:row>2</xdr:row>
      <xdr:rowOff>360000</xdr:rowOff>
    </xdr:to>
    <xdr:sp macro="" textlink="">
      <xdr:nvSpPr>
        <xdr:cNvPr id="5" name="TextBox 4">
          <a:hlinkClick xmlns:r="http://schemas.openxmlformats.org/officeDocument/2006/relationships" r:id="rId3"/>
        </xdr:cNvPr>
        <xdr:cNvSpPr txBox="1"/>
      </xdr:nvSpPr>
      <xdr:spPr>
        <a:xfrm>
          <a:off x="9296399" y="0"/>
          <a:ext cx="1590676"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baseline="0">
              <a:solidFill>
                <a:schemeClr val="tx1">
                  <a:lumMod val="75000"/>
                  <a:lumOff val="25000"/>
                </a:schemeClr>
              </a:solidFill>
            </a:rPr>
            <a:t>Ovum Knowledge Center</a:t>
          </a:r>
          <a:endParaRPr lang="en-GB" sz="900" b="1">
            <a:solidFill>
              <a:schemeClr val="tx1">
                <a:lumMod val="75000"/>
                <a:lumOff val="25000"/>
              </a:schemeClr>
            </a:solidFill>
          </a:endParaRPr>
        </a:p>
      </xdr:txBody>
    </xdr:sp>
    <xdr:clientData/>
  </xdr:twoCellAnchor>
  <xdr:twoCellAnchor editAs="oneCell">
    <xdr:from>
      <xdr:col>3</xdr:col>
      <xdr:colOff>704850</xdr:colOff>
      <xdr:row>47</xdr:row>
      <xdr:rowOff>114300</xdr:rowOff>
    </xdr:from>
    <xdr:to>
      <xdr:col>3</xdr:col>
      <xdr:colOff>3514725</xdr:colOff>
      <xdr:row>49</xdr:row>
      <xdr:rowOff>0</xdr:rowOff>
    </xdr:to>
    <xdr:sp macro="" textlink="">
      <xdr:nvSpPr>
        <xdr:cNvPr id="6" name="TextBox 5"/>
        <xdr:cNvSpPr txBox="1"/>
      </xdr:nvSpPr>
      <xdr:spPr>
        <a:xfrm>
          <a:off x="981075" y="14535150"/>
          <a:ext cx="28098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800" b="0" i="0" baseline="0">
              <a:solidFill>
                <a:schemeClr val="bg1"/>
              </a:solidFill>
              <a:effectLst/>
              <a:latin typeface="+mn-lt"/>
              <a:ea typeface="+mn-ea"/>
              <a:cs typeface="+mn-cs"/>
            </a:rPr>
            <a:t>© Ovum 2014. All rights reserved.</a:t>
          </a:r>
          <a:endParaRPr lang="en-GB" sz="800">
            <a:solidFill>
              <a:schemeClr val="bg1"/>
            </a:solidFill>
            <a:effectLst/>
          </a:endParaRPr>
        </a:p>
      </xdr:txBody>
    </xdr:sp>
    <xdr:clientData/>
  </xdr:twoCellAnchor>
  <xdr:twoCellAnchor editAs="oneCell">
    <xdr:from>
      <xdr:col>2</xdr:col>
      <xdr:colOff>190499</xdr:colOff>
      <xdr:row>49</xdr:row>
      <xdr:rowOff>85723</xdr:rowOff>
    </xdr:from>
    <xdr:to>
      <xdr:col>4</xdr:col>
      <xdr:colOff>104775</xdr:colOff>
      <xdr:row>62</xdr:row>
      <xdr:rowOff>114300</xdr:rowOff>
    </xdr:to>
    <xdr:sp macro="" textlink="">
      <xdr:nvSpPr>
        <xdr:cNvPr id="7" name="TextBox 6"/>
        <xdr:cNvSpPr txBox="1"/>
      </xdr:nvSpPr>
      <xdr:spPr>
        <a:xfrm>
          <a:off x="190499" y="14887573"/>
          <a:ext cx="4352926" cy="239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800" b="0" i="0" baseline="0">
              <a:solidFill>
                <a:schemeClr val="bg1"/>
              </a:solidFill>
              <a:effectLst/>
              <a:latin typeface="+mn-lt"/>
              <a:ea typeface="+mn-ea"/>
              <a:cs typeface="+mn-cs"/>
            </a:rPr>
            <a:t>The contents of this product are protected by international copyright laws, database rights and other intellectual property rights. The owner of these rights is Informa Telecoms and Media Limited, our affiliates or other third party licensors. All product and company names and logos contained within or appearing on this product are the trademarks, service marks or trading names of their respective owners, including Informa Telecoms and Media Limited.  This product may not be copied, reproduced, distributed or transmitted in any form or by any means without the prior permission of Informa Telecoms and Media Limited.</a:t>
          </a:r>
        </a:p>
        <a:p>
          <a:pPr rtl="0"/>
          <a:r>
            <a:rPr lang="en-US" sz="800" b="0" i="0" baseline="0">
              <a:solidFill>
                <a:schemeClr val="bg1"/>
              </a:solidFill>
              <a:effectLst/>
              <a:latin typeface="+mn-lt"/>
              <a:ea typeface="+mn-ea"/>
              <a:cs typeface="+mn-cs"/>
            </a:rPr>
            <a:t> </a:t>
          </a:r>
        </a:p>
        <a:p>
          <a:pPr rtl="0"/>
          <a:r>
            <a:rPr lang="en-US" sz="800" b="0" i="0" baseline="0">
              <a:solidFill>
                <a:schemeClr val="bg1"/>
              </a:solidFill>
              <a:effectLst/>
              <a:latin typeface="+mn-lt"/>
              <a:ea typeface="+mn-ea"/>
              <a:cs typeface="+mn-cs"/>
            </a:rPr>
            <a:t>Whilst reasonable efforts have been made to ensure that the information and content of this product was correct as at the date of first publication, neither Informa Telecoms and Media Limited nor any person engaged or employed by Informa Telecoms and Media Limited accepts any liability for any errors, omissions or other inaccuracies.  Readers should independently verify any facts and figures as no liability can be accepted in this regard - readers assume full responsibility and risk accordingly for their use of such information and content.</a:t>
          </a:r>
        </a:p>
        <a:p>
          <a:pPr rtl="0"/>
          <a:r>
            <a:rPr lang="en-US" sz="800" b="0" i="0" baseline="0">
              <a:solidFill>
                <a:schemeClr val="bg1"/>
              </a:solidFill>
              <a:effectLst/>
              <a:latin typeface="+mn-lt"/>
              <a:ea typeface="+mn-ea"/>
              <a:cs typeface="+mn-cs"/>
            </a:rPr>
            <a:t> </a:t>
          </a:r>
        </a:p>
        <a:p>
          <a:pPr rtl="0"/>
          <a:r>
            <a:rPr lang="en-US" sz="800" b="0" i="0" baseline="0">
              <a:solidFill>
                <a:schemeClr val="bg1"/>
              </a:solidFill>
              <a:effectLst/>
              <a:latin typeface="+mn-lt"/>
              <a:ea typeface="+mn-ea"/>
              <a:cs typeface="+mn-cs"/>
            </a:rPr>
            <a:t>Any views and/or opinions expressed in this product by individual authors or contributors are their personal views and/or opinions and do not necessarily reflect the views and/or opinions of Informa Telecoms and Media Limited.</a:t>
          </a:r>
        </a:p>
        <a:p>
          <a:endParaRPr lang="en-GB" sz="800">
            <a:solidFill>
              <a:schemeClr val="bg1"/>
            </a:solidFill>
          </a:endParaRPr>
        </a:p>
      </xdr:txBody>
    </xdr:sp>
    <xdr:clientData/>
  </xdr:twoCellAnchor>
  <xdr:twoCellAnchor editAs="absolute">
    <xdr:from>
      <xdr:col>5</xdr:col>
      <xdr:colOff>3457576</xdr:colOff>
      <xdr:row>3</xdr:row>
      <xdr:rowOff>0</xdr:rowOff>
    </xdr:from>
    <xdr:to>
      <xdr:col>8</xdr:col>
      <xdr:colOff>57151</xdr:colOff>
      <xdr:row>4</xdr:row>
      <xdr:rowOff>9524</xdr:rowOff>
    </xdr:to>
    <xdr:sp macro="" textlink="">
      <xdr:nvSpPr>
        <xdr:cNvPr id="8" name="TextBox 7"/>
        <xdr:cNvSpPr txBox="1"/>
      </xdr:nvSpPr>
      <xdr:spPr>
        <a:xfrm>
          <a:off x="8172451" y="1057275"/>
          <a:ext cx="2781300" cy="571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900" baseline="0">
              <a:solidFill>
                <a:schemeClr val="bg1"/>
              </a:solidFill>
            </a:rPr>
            <a:t>September 2014</a:t>
          </a:r>
          <a:endParaRPr lang="en-GB" sz="900">
            <a:solidFill>
              <a:schemeClr val="bg1"/>
            </a:solidFill>
          </a:endParaRPr>
        </a:p>
      </xdr:txBody>
    </xdr:sp>
    <xdr:clientData/>
  </xdr:twoCellAnchor>
  <xdr:twoCellAnchor editAs="oneCell">
    <xdr:from>
      <xdr:col>3</xdr:col>
      <xdr:colOff>19050</xdr:colOff>
      <xdr:row>0</xdr:row>
      <xdr:rowOff>0</xdr:rowOff>
    </xdr:from>
    <xdr:to>
      <xdr:col>3</xdr:col>
      <xdr:colOff>947964</xdr:colOff>
      <xdr:row>2</xdr:row>
      <xdr:rowOff>877824</xdr:rowOff>
    </xdr:to>
    <xdr:pic>
      <xdr:nvPicPr>
        <xdr:cNvPr id="9" name="Picture 8">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95275" y="0"/>
          <a:ext cx="928914" cy="877824"/>
        </a:xfrm>
        <a:prstGeom prst="rect">
          <a:avLst/>
        </a:prstGeom>
      </xdr:spPr>
    </xdr:pic>
    <xdr:clientData/>
  </xdr:twoCellAnchor>
  <xdr:twoCellAnchor editAs="oneCell">
    <xdr:from>
      <xdr:col>3</xdr:col>
      <xdr:colOff>28576</xdr:colOff>
      <xdr:row>45</xdr:row>
      <xdr:rowOff>123825</xdr:rowOff>
    </xdr:from>
    <xdr:to>
      <xdr:col>3</xdr:col>
      <xdr:colOff>686557</xdr:colOff>
      <xdr:row>48</xdr:row>
      <xdr:rowOff>174117</xdr:rowOff>
    </xdr:to>
    <xdr:pic>
      <xdr:nvPicPr>
        <xdr:cNvPr id="10" name="Picture 9">
          <a:hlinkClick xmlns:r="http://schemas.openxmlformats.org/officeDocument/2006/relationships" r:id="rId4"/>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304801" y="14163675"/>
          <a:ext cx="657981" cy="621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12</xdr:col>
      <xdr:colOff>619125</xdr:colOff>
      <xdr:row>0</xdr:row>
      <xdr:rowOff>123825</xdr:rowOff>
    </xdr:from>
    <xdr:to>
      <xdr:col>14</xdr:col>
      <xdr:colOff>38100</xdr:colOff>
      <xdr:row>0</xdr:row>
      <xdr:rowOff>409575</xdr:rowOff>
    </xdr:to>
    <xdr:sp macro="" textlink="">
      <xdr:nvSpPr>
        <xdr:cNvPr id="2" name="TextBox 1">
          <a:hlinkClick xmlns:r="http://schemas.openxmlformats.org/officeDocument/2006/relationships" r:id="rId1" tooltip="Return to Contents Page"/>
        </xdr:cNvPr>
        <xdr:cNvSpPr txBox="1"/>
      </xdr:nvSpPr>
      <xdr:spPr>
        <a:xfrm>
          <a:off x="11896725" y="123825"/>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104774</xdr:colOff>
      <xdr:row>3</xdr:row>
      <xdr:rowOff>123825</xdr:rowOff>
    </xdr:from>
    <xdr:to>
      <xdr:col>13</xdr:col>
      <xdr:colOff>113401</xdr:colOff>
      <xdr:row>29</xdr:row>
      <xdr:rowOff>54741</xdr:rowOff>
    </xdr:to>
    <xdr:graphicFrame macro="">
      <xdr:nvGraphicFramePr>
        <xdr:cNvPr id="256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250</xdr:row>
      <xdr:rowOff>9525</xdr:rowOff>
    </xdr:from>
    <xdr:to>
      <xdr:col>12</xdr:col>
      <xdr:colOff>257175</xdr:colOff>
      <xdr:row>274</xdr:row>
      <xdr:rowOff>76200</xdr:rowOff>
    </xdr:to>
    <xdr:graphicFrame macro="">
      <xdr:nvGraphicFramePr>
        <xdr:cNvPr id="256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85725</xdr:colOff>
      <xdr:row>284</xdr:row>
      <xdr:rowOff>123825</xdr:rowOff>
    </xdr:from>
    <xdr:to>
      <xdr:col>12</xdr:col>
      <xdr:colOff>495300</xdr:colOff>
      <xdr:row>308</xdr:row>
      <xdr:rowOff>123825</xdr:rowOff>
    </xdr:to>
    <xdr:graphicFrame macro="">
      <xdr:nvGraphicFramePr>
        <xdr:cNvPr id="256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257175</xdr:colOff>
      <xdr:row>319</xdr:row>
      <xdr:rowOff>95250</xdr:rowOff>
    </xdr:from>
    <xdr:to>
      <xdr:col>12</xdr:col>
      <xdr:colOff>257175</xdr:colOff>
      <xdr:row>345</xdr:row>
      <xdr:rowOff>114300</xdr:rowOff>
    </xdr:to>
    <xdr:graphicFrame macro="">
      <xdr:nvGraphicFramePr>
        <xdr:cNvPr id="2562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357</xdr:row>
      <xdr:rowOff>95250</xdr:rowOff>
    </xdr:from>
    <xdr:to>
      <xdr:col>12</xdr:col>
      <xdr:colOff>542925</xdr:colOff>
      <xdr:row>382</xdr:row>
      <xdr:rowOff>47625</xdr:rowOff>
    </xdr:to>
    <xdr:graphicFrame macro="">
      <xdr:nvGraphicFramePr>
        <xdr:cNvPr id="2562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9525</xdr:colOff>
      <xdr:row>393</xdr:row>
      <xdr:rowOff>123825</xdr:rowOff>
    </xdr:from>
    <xdr:to>
      <xdr:col>12</xdr:col>
      <xdr:colOff>38100</xdr:colOff>
      <xdr:row>414</xdr:row>
      <xdr:rowOff>133350</xdr:rowOff>
    </xdr:to>
    <xdr:graphicFrame macro="">
      <xdr:nvGraphicFramePr>
        <xdr:cNvPr id="2562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21713</xdr:colOff>
      <xdr:row>42</xdr:row>
      <xdr:rowOff>62999</xdr:rowOff>
    </xdr:from>
    <xdr:to>
      <xdr:col>11</xdr:col>
      <xdr:colOff>205909</xdr:colOff>
      <xdr:row>67</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595378</xdr:colOff>
      <xdr:row>128</xdr:row>
      <xdr:rowOff>90680</xdr:rowOff>
    </xdr:from>
    <xdr:to>
      <xdr:col>12</xdr:col>
      <xdr:colOff>343701</xdr:colOff>
      <xdr:row>158</xdr:row>
      <xdr:rowOff>114299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1956</xdr:colOff>
      <xdr:row>208</xdr:row>
      <xdr:rowOff>105427</xdr:rowOff>
    </xdr:from>
    <xdr:to>
      <xdr:col>12</xdr:col>
      <xdr:colOff>114299</xdr:colOff>
      <xdr:row>237</xdr:row>
      <xdr:rowOff>34591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16700</xdr:colOff>
      <xdr:row>170</xdr:row>
      <xdr:rowOff>85722</xdr:rowOff>
    </xdr:from>
    <xdr:to>
      <xdr:col>10</xdr:col>
      <xdr:colOff>390525</xdr:colOff>
      <xdr:row>193</xdr:row>
      <xdr:rowOff>160771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53318</xdr:colOff>
      <xdr:row>84</xdr:row>
      <xdr:rowOff>876</xdr:rowOff>
    </xdr:from>
    <xdr:to>
      <xdr:col>12</xdr:col>
      <xdr:colOff>355971</xdr:colOff>
      <xdr:row>114</xdr:row>
      <xdr:rowOff>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14</xdr:col>
      <xdr:colOff>371475</xdr:colOff>
      <xdr:row>0</xdr:row>
      <xdr:rowOff>133350</xdr:rowOff>
    </xdr:from>
    <xdr:to>
      <xdr:col>16</xdr:col>
      <xdr:colOff>133350</xdr:colOff>
      <xdr:row>0</xdr:row>
      <xdr:rowOff>419100</xdr:rowOff>
    </xdr:to>
    <xdr:sp macro="" textlink="">
      <xdr:nvSpPr>
        <xdr:cNvPr id="17" name="TextBox 16">
          <a:hlinkClick xmlns:r="http://schemas.openxmlformats.org/officeDocument/2006/relationships" r:id="rId12" tooltip="Return to Contents Page"/>
        </xdr:cNvPr>
        <xdr:cNvSpPr txBox="1"/>
      </xdr:nvSpPr>
      <xdr:spPr>
        <a:xfrm>
          <a:off x="11334750"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13</xdr:col>
      <xdr:colOff>495300</xdr:colOff>
      <xdr:row>0</xdr:row>
      <xdr:rowOff>123825</xdr:rowOff>
    </xdr:from>
    <xdr:to>
      <xdr:col>14</xdr:col>
      <xdr:colOff>828675</xdr:colOff>
      <xdr:row>0</xdr:row>
      <xdr:rowOff>409575</xdr:rowOff>
    </xdr:to>
    <xdr:sp macro="" textlink="">
      <xdr:nvSpPr>
        <xdr:cNvPr id="2" name="TextBox 1">
          <a:hlinkClick xmlns:r="http://schemas.openxmlformats.org/officeDocument/2006/relationships" r:id="rId1" tooltip="Return to Contents Page"/>
        </xdr:cNvPr>
        <xdr:cNvSpPr txBox="1"/>
      </xdr:nvSpPr>
      <xdr:spPr>
        <a:xfrm>
          <a:off x="8648700" y="123825"/>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12</xdr:col>
      <xdr:colOff>695325</xdr:colOff>
      <xdr:row>0</xdr:row>
      <xdr:rowOff>133350</xdr:rowOff>
    </xdr:from>
    <xdr:to>
      <xdr:col>13</xdr:col>
      <xdr:colOff>828675</xdr:colOff>
      <xdr:row>0</xdr:row>
      <xdr:rowOff>419100</xdr:rowOff>
    </xdr:to>
    <xdr:sp macro="" textlink="">
      <xdr:nvSpPr>
        <xdr:cNvPr id="2" name="TextBox 1">
          <a:hlinkClick xmlns:r="http://schemas.openxmlformats.org/officeDocument/2006/relationships" r:id="rId1" tooltip="Return to Contents Page"/>
        </xdr:cNvPr>
        <xdr:cNvSpPr txBox="1"/>
      </xdr:nvSpPr>
      <xdr:spPr>
        <a:xfrm>
          <a:off x="12830175"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95250</xdr:colOff>
      <xdr:row>36</xdr:row>
      <xdr:rowOff>28575</xdr:rowOff>
    </xdr:from>
    <xdr:to>
      <xdr:col>8</xdr:col>
      <xdr:colOff>685800</xdr:colOff>
      <xdr:row>54</xdr:row>
      <xdr:rowOff>28575</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419100</xdr:colOff>
      <xdr:row>36</xdr:row>
      <xdr:rowOff>47625</xdr:rowOff>
    </xdr:from>
    <xdr:to>
      <xdr:col>16</xdr:col>
      <xdr:colOff>38100</xdr:colOff>
      <xdr:row>54</xdr:row>
      <xdr:rowOff>47625</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12</xdr:col>
      <xdr:colOff>628650</xdr:colOff>
      <xdr:row>0</xdr:row>
      <xdr:rowOff>133350</xdr:rowOff>
    </xdr:from>
    <xdr:to>
      <xdr:col>13</xdr:col>
      <xdr:colOff>828675</xdr:colOff>
      <xdr:row>0</xdr:row>
      <xdr:rowOff>419100</xdr:rowOff>
    </xdr:to>
    <xdr:sp macro="" textlink="">
      <xdr:nvSpPr>
        <xdr:cNvPr id="2" name="TextBox 1">
          <a:hlinkClick xmlns:r="http://schemas.openxmlformats.org/officeDocument/2006/relationships" r:id="rId1" tooltip="Return to Contents Page"/>
        </xdr:cNvPr>
        <xdr:cNvSpPr txBox="1"/>
      </xdr:nvSpPr>
      <xdr:spPr>
        <a:xfrm>
          <a:off x="11915775"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12</xdr:col>
      <xdr:colOff>628650</xdr:colOff>
      <xdr:row>0</xdr:row>
      <xdr:rowOff>133350</xdr:rowOff>
    </xdr:from>
    <xdr:to>
      <xdr:col>13</xdr:col>
      <xdr:colOff>828675</xdr:colOff>
      <xdr:row>0</xdr:row>
      <xdr:rowOff>419100</xdr:rowOff>
    </xdr:to>
    <xdr:sp macro="" textlink="">
      <xdr:nvSpPr>
        <xdr:cNvPr id="2" name="TextBox 1">
          <a:hlinkClick xmlns:r="http://schemas.openxmlformats.org/officeDocument/2006/relationships" r:id="rId1" tooltip="Return to Contents Page"/>
        </xdr:cNvPr>
        <xdr:cNvSpPr txBox="1"/>
      </xdr:nvSpPr>
      <xdr:spPr>
        <a:xfrm>
          <a:off x="11706225"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12</xdr:col>
      <xdr:colOff>647700</xdr:colOff>
      <xdr:row>0</xdr:row>
      <xdr:rowOff>133350</xdr:rowOff>
    </xdr:from>
    <xdr:to>
      <xdr:col>14</xdr:col>
      <xdr:colOff>9525</xdr:colOff>
      <xdr:row>0</xdr:row>
      <xdr:rowOff>419100</xdr:rowOff>
    </xdr:to>
    <xdr:sp macro="" textlink="">
      <xdr:nvSpPr>
        <xdr:cNvPr id="2" name="TextBox 1">
          <a:hlinkClick xmlns:r="http://schemas.openxmlformats.org/officeDocument/2006/relationships" r:id="rId1" tooltip="Return to Contents Page"/>
        </xdr:cNvPr>
        <xdr:cNvSpPr txBox="1"/>
      </xdr:nvSpPr>
      <xdr:spPr>
        <a:xfrm>
          <a:off x="11249025"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6</xdr:col>
      <xdr:colOff>9525</xdr:colOff>
      <xdr:row>54</xdr:row>
      <xdr:rowOff>47625</xdr:rowOff>
    </xdr:to>
    <xdr:pic>
      <xdr:nvPicPr>
        <xdr:cNvPr id="37919" name="Picture 87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33450" y="4543425"/>
          <a:ext cx="9115425" cy="5876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58</xdr:row>
      <xdr:rowOff>0</xdr:rowOff>
    </xdr:from>
    <xdr:to>
      <xdr:col>5</xdr:col>
      <xdr:colOff>857250</xdr:colOff>
      <xdr:row>87</xdr:row>
      <xdr:rowOff>123825</xdr:rowOff>
    </xdr:to>
    <xdr:pic>
      <xdr:nvPicPr>
        <xdr:cNvPr id="37920" name="Picture 877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33450" y="11020425"/>
          <a:ext cx="8591550" cy="481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5</xdr:col>
      <xdr:colOff>381000</xdr:colOff>
      <xdr:row>0</xdr:row>
      <xdr:rowOff>133350</xdr:rowOff>
    </xdr:from>
    <xdr:to>
      <xdr:col>5</xdr:col>
      <xdr:colOff>1362075</xdr:colOff>
      <xdr:row>0</xdr:row>
      <xdr:rowOff>419100</xdr:rowOff>
    </xdr:to>
    <xdr:sp macro="" textlink="">
      <xdr:nvSpPr>
        <xdr:cNvPr id="12" name="TextBox 11">
          <a:hlinkClick xmlns:r="http://schemas.openxmlformats.org/officeDocument/2006/relationships" r:id="rId3" tooltip="Return to Contents Page"/>
        </xdr:cNvPr>
        <xdr:cNvSpPr txBox="1"/>
      </xdr:nvSpPr>
      <xdr:spPr>
        <a:xfrm>
          <a:off x="8362950"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2</xdr:col>
      <xdr:colOff>3276600</xdr:colOff>
      <xdr:row>0</xdr:row>
      <xdr:rowOff>142875</xdr:rowOff>
    </xdr:from>
    <xdr:to>
      <xdr:col>2</xdr:col>
      <xdr:colOff>4257675</xdr:colOff>
      <xdr:row>0</xdr:row>
      <xdr:rowOff>428625</xdr:rowOff>
    </xdr:to>
    <xdr:sp macro="" textlink="">
      <xdr:nvSpPr>
        <xdr:cNvPr id="2" name="TextBox 1">
          <a:hlinkClick xmlns:r="http://schemas.openxmlformats.org/officeDocument/2006/relationships" r:id="rId1" tooltip="Return to Contents Page"/>
        </xdr:cNvPr>
        <xdr:cNvSpPr txBox="1"/>
      </xdr:nvSpPr>
      <xdr:spPr>
        <a:xfrm>
          <a:off x="6038850" y="142875"/>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4314825</xdr:colOff>
      <xdr:row>0</xdr:row>
      <xdr:rowOff>142875</xdr:rowOff>
    </xdr:from>
    <xdr:to>
      <xdr:col>2</xdr:col>
      <xdr:colOff>95250</xdr:colOff>
      <xdr:row>0</xdr:row>
      <xdr:rowOff>428625</xdr:rowOff>
    </xdr:to>
    <xdr:sp macro="" textlink="">
      <xdr:nvSpPr>
        <xdr:cNvPr id="2" name="TextBox 1">
          <a:hlinkClick xmlns:r="http://schemas.openxmlformats.org/officeDocument/2006/relationships" r:id="rId1" tooltip="Return to Contents Page"/>
        </xdr:cNvPr>
        <xdr:cNvSpPr txBox="1"/>
      </xdr:nvSpPr>
      <xdr:spPr>
        <a:xfrm>
          <a:off x="4562475" y="142875"/>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4191000</xdr:colOff>
      <xdr:row>0</xdr:row>
      <xdr:rowOff>123825</xdr:rowOff>
    </xdr:from>
    <xdr:to>
      <xdr:col>1</xdr:col>
      <xdr:colOff>5172075</xdr:colOff>
      <xdr:row>0</xdr:row>
      <xdr:rowOff>409575</xdr:rowOff>
    </xdr:to>
    <xdr:sp macro="" textlink="">
      <xdr:nvSpPr>
        <xdr:cNvPr id="2" name="TextBox 1">
          <a:hlinkClick xmlns:r="http://schemas.openxmlformats.org/officeDocument/2006/relationships" r:id="rId1" tooltip="Return to Contents Page"/>
        </xdr:cNvPr>
        <xdr:cNvSpPr txBox="1"/>
      </xdr:nvSpPr>
      <xdr:spPr>
        <a:xfrm>
          <a:off x="4438650" y="123825"/>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95250</xdr:colOff>
      <xdr:row>195</xdr:row>
      <xdr:rowOff>76200</xdr:rowOff>
    </xdr:from>
    <xdr:to>
      <xdr:col>14</xdr:col>
      <xdr:colOff>9525</xdr:colOff>
      <xdr:row>217</xdr:row>
      <xdr:rowOff>152400</xdr:rowOff>
    </xdr:to>
    <xdr:graphicFrame macro="">
      <xdr:nvGraphicFramePr>
        <xdr:cNvPr id="41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95249</xdr:colOff>
      <xdr:row>150</xdr:row>
      <xdr:rowOff>152398</xdr:rowOff>
    </xdr:from>
    <xdr:to>
      <xdr:col>13</xdr:col>
      <xdr:colOff>409575</xdr:colOff>
      <xdr:row>176</xdr:row>
      <xdr:rowOff>9525</xdr:rowOff>
    </xdr:to>
    <xdr:graphicFrame macro="">
      <xdr:nvGraphicFramePr>
        <xdr:cNvPr id="41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438150</xdr:colOff>
      <xdr:row>232</xdr:row>
      <xdr:rowOff>114300</xdr:rowOff>
    </xdr:from>
    <xdr:to>
      <xdr:col>11</xdr:col>
      <xdr:colOff>200025</xdr:colOff>
      <xdr:row>255</xdr:row>
      <xdr:rowOff>85725</xdr:rowOff>
    </xdr:to>
    <xdr:graphicFrame macro="">
      <xdr:nvGraphicFramePr>
        <xdr:cNvPr id="412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85725</xdr:colOff>
      <xdr:row>267</xdr:row>
      <xdr:rowOff>114300</xdr:rowOff>
    </xdr:from>
    <xdr:to>
      <xdr:col>12</xdr:col>
      <xdr:colOff>438150</xdr:colOff>
      <xdr:row>290</xdr:row>
      <xdr:rowOff>47625</xdr:rowOff>
    </xdr:to>
    <xdr:graphicFrame macro="">
      <xdr:nvGraphicFramePr>
        <xdr:cNvPr id="41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57150</xdr:colOff>
      <xdr:row>301</xdr:row>
      <xdr:rowOff>19050</xdr:rowOff>
    </xdr:from>
    <xdr:to>
      <xdr:col>12</xdr:col>
      <xdr:colOff>276225</xdr:colOff>
      <xdr:row>328</xdr:row>
      <xdr:rowOff>142875</xdr:rowOff>
    </xdr:to>
    <xdr:graphicFrame macro="">
      <xdr:nvGraphicFramePr>
        <xdr:cNvPr id="412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476250</xdr:colOff>
      <xdr:row>339</xdr:row>
      <xdr:rowOff>85725</xdr:rowOff>
    </xdr:from>
    <xdr:to>
      <xdr:col>12</xdr:col>
      <xdr:colOff>409575</xdr:colOff>
      <xdr:row>362</xdr:row>
      <xdr:rowOff>19050</xdr:rowOff>
    </xdr:to>
    <xdr:graphicFrame macro="">
      <xdr:nvGraphicFramePr>
        <xdr:cNvPr id="412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762000</xdr:colOff>
      <xdr:row>410</xdr:row>
      <xdr:rowOff>47625</xdr:rowOff>
    </xdr:from>
    <xdr:to>
      <xdr:col>12</xdr:col>
      <xdr:colOff>342900</xdr:colOff>
      <xdr:row>429</xdr:row>
      <xdr:rowOff>0</xdr:rowOff>
    </xdr:to>
    <xdr:graphicFrame macro="">
      <xdr:nvGraphicFramePr>
        <xdr:cNvPr id="412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219075</xdr:colOff>
      <xdr:row>372</xdr:row>
      <xdr:rowOff>142875</xdr:rowOff>
    </xdr:from>
    <xdr:to>
      <xdr:col>11</xdr:col>
      <xdr:colOff>276225</xdr:colOff>
      <xdr:row>396</xdr:row>
      <xdr:rowOff>133350</xdr:rowOff>
    </xdr:to>
    <xdr:graphicFrame macro="">
      <xdr:nvGraphicFramePr>
        <xdr:cNvPr id="412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876300</xdr:colOff>
      <xdr:row>115</xdr:row>
      <xdr:rowOff>95250</xdr:rowOff>
    </xdr:from>
    <xdr:to>
      <xdr:col>14</xdr:col>
      <xdr:colOff>590550</xdr:colOff>
      <xdr:row>135</xdr:row>
      <xdr:rowOff>104775</xdr:rowOff>
    </xdr:to>
    <xdr:graphicFrame macro="">
      <xdr:nvGraphicFramePr>
        <xdr:cNvPr id="413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323850</xdr:colOff>
      <xdr:row>4</xdr:row>
      <xdr:rowOff>157162</xdr:rowOff>
    </xdr:from>
    <xdr:to>
      <xdr:col>13</xdr:col>
      <xdr:colOff>238125</xdr:colOff>
      <xdr:row>27</xdr:row>
      <xdr:rowOff>90487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295729</xdr:colOff>
      <xdr:row>41</xdr:row>
      <xdr:rowOff>9526</xdr:rowOff>
    </xdr:from>
    <xdr:to>
      <xdr:col>13</xdr:col>
      <xdr:colOff>207283</xdr:colOff>
      <xdr:row>63</xdr:row>
      <xdr:rowOff>104776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397329</xdr:colOff>
      <xdr:row>78</xdr:row>
      <xdr:rowOff>123825</xdr:rowOff>
    </xdr:from>
    <xdr:to>
      <xdr:col>13</xdr:col>
      <xdr:colOff>308883</xdr:colOff>
      <xdr:row>101</xdr:row>
      <xdr:rowOff>57150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12</xdr:col>
      <xdr:colOff>228600</xdr:colOff>
      <xdr:row>0</xdr:row>
      <xdr:rowOff>133350</xdr:rowOff>
    </xdr:from>
    <xdr:to>
      <xdr:col>13</xdr:col>
      <xdr:colOff>600075</xdr:colOff>
      <xdr:row>0</xdr:row>
      <xdr:rowOff>419100</xdr:rowOff>
    </xdr:to>
    <xdr:sp macro="" textlink="">
      <xdr:nvSpPr>
        <xdr:cNvPr id="14" name="TextBox 13">
          <a:hlinkClick xmlns:r="http://schemas.openxmlformats.org/officeDocument/2006/relationships" r:id="rId13" tooltip="Return to Contents Page"/>
        </xdr:cNvPr>
        <xdr:cNvSpPr txBox="1"/>
      </xdr:nvSpPr>
      <xdr:spPr>
        <a:xfrm>
          <a:off x="8924925"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561975</xdr:colOff>
      <xdr:row>6</xdr:row>
      <xdr:rowOff>104775</xdr:rowOff>
    </xdr:from>
    <xdr:to>
      <xdr:col>13</xdr:col>
      <xdr:colOff>447675</xdr:colOff>
      <xdr:row>31</xdr:row>
      <xdr:rowOff>152400</xdr:rowOff>
    </xdr:to>
    <xdr:graphicFrame macro="">
      <xdr:nvGraphicFramePr>
        <xdr:cNvPr id="133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295275</xdr:colOff>
      <xdr:row>238</xdr:row>
      <xdr:rowOff>57150</xdr:rowOff>
    </xdr:from>
    <xdr:to>
      <xdr:col>14</xdr:col>
      <xdr:colOff>304800</xdr:colOff>
      <xdr:row>260</xdr:row>
      <xdr:rowOff>133350</xdr:rowOff>
    </xdr:to>
    <xdr:graphicFrame macro="">
      <xdr:nvGraphicFramePr>
        <xdr:cNvPr id="1333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276</xdr:row>
      <xdr:rowOff>47625</xdr:rowOff>
    </xdr:from>
    <xdr:to>
      <xdr:col>14</xdr:col>
      <xdr:colOff>447675</xdr:colOff>
      <xdr:row>301</xdr:row>
      <xdr:rowOff>104775</xdr:rowOff>
    </xdr:to>
    <xdr:graphicFrame macro="">
      <xdr:nvGraphicFramePr>
        <xdr:cNvPr id="1333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315</xdr:row>
      <xdr:rowOff>114300</xdr:rowOff>
    </xdr:from>
    <xdr:to>
      <xdr:col>15</xdr:col>
      <xdr:colOff>76200</xdr:colOff>
      <xdr:row>346</xdr:row>
      <xdr:rowOff>114300</xdr:rowOff>
    </xdr:to>
    <xdr:graphicFrame macro="">
      <xdr:nvGraphicFramePr>
        <xdr:cNvPr id="1333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323850</xdr:colOff>
      <xdr:row>362</xdr:row>
      <xdr:rowOff>38100</xdr:rowOff>
    </xdr:from>
    <xdr:to>
      <xdr:col>14</xdr:col>
      <xdr:colOff>28575</xdr:colOff>
      <xdr:row>390</xdr:row>
      <xdr:rowOff>47625</xdr:rowOff>
    </xdr:to>
    <xdr:graphicFrame macro="">
      <xdr:nvGraphicFramePr>
        <xdr:cNvPr id="1333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123825</xdr:colOff>
      <xdr:row>404</xdr:row>
      <xdr:rowOff>152400</xdr:rowOff>
    </xdr:from>
    <xdr:to>
      <xdr:col>13</xdr:col>
      <xdr:colOff>600075</xdr:colOff>
      <xdr:row>432</xdr:row>
      <xdr:rowOff>133350</xdr:rowOff>
    </xdr:to>
    <xdr:graphicFrame macro="">
      <xdr:nvGraphicFramePr>
        <xdr:cNvPr id="1333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215446</xdr:colOff>
      <xdr:row>47</xdr:row>
      <xdr:rowOff>90714</xdr:rowOff>
    </xdr:from>
    <xdr:to>
      <xdr:col>15</xdr:col>
      <xdr:colOff>101146</xdr:colOff>
      <xdr:row>72</xdr:row>
      <xdr:rowOff>138339</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11338</xdr:colOff>
      <xdr:row>86</xdr:row>
      <xdr:rowOff>62819</xdr:rowOff>
    </xdr:from>
    <xdr:to>
      <xdr:col>13</xdr:col>
      <xdr:colOff>552449</xdr:colOff>
      <xdr:row>110</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47625</xdr:colOff>
      <xdr:row>122</xdr:row>
      <xdr:rowOff>133350</xdr:rowOff>
    </xdr:from>
    <xdr:to>
      <xdr:col>13</xdr:col>
      <xdr:colOff>447674</xdr:colOff>
      <xdr:row>149</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771978</xdr:colOff>
      <xdr:row>162</xdr:row>
      <xdr:rowOff>128360</xdr:rowOff>
    </xdr:from>
    <xdr:to>
      <xdr:col>13</xdr:col>
      <xdr:colOff>542925</xdr:colOff>
      <xdr:row>187</xdr:row>
      <xdr:rowOff>47625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17235</xdr:colOff>
      <xdr:row>200</xdr:row>
      <xdr:rowOff>137885</xdr:rowOff>
    </xdr:from>
    <xdr:to>
      <xdr:col>13</xdr:col>
      <xdr:colOff>523875</xdr:colOff>
      <xdr:row>222</xdr:row>
      <xdr:rowOff>9524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12</xdr:col>
      <xdr:colOff>228600</xdr:colOff>
      <xdr:row>0</xdr:row>
      <xdr:rowOff>133350</xdr:rowOff>
    </xdr:from>
    <xdr:to>
      <xdr:col>13</xdr:col>
      <xdr:colOff>600075</xdr:colOff>
      <xdr:row>0</xdr:row>
      <xdr:rowOff>419100</xdr:rowOff>
    </xdr:to>
    <xdr:sp macro="" textlink="">
      <xdr:nvSpPr>
        <xdr:cNvPr id="13" name="TextBox 12">
          <a:hlinkClick xmlns:r="http://schemas.openxmlformats.org/officeDocument/2006/relationships" r:id="rId12" tooltip="Return to Contents Page"/>
        </xdr:cNvPr>
        <xdr:cNvSpPr txBox="1"/>
      </xdr:nvSpPr>
      <xdr:spPr>
        <a:xfrm>
          <a:off x="8210550"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12</xdr:col>
      <xdr:colOff>285750</xdr:colOff>
      <xdr:row>0</xdr:row>
      <xdr:rowOff>133350</xdr:rowOff>
    </xdr:from>
    <xdr:to>
      <xdr:col>13</xdr:col>
      <xdr:colOff>628650</xdr:colOff>
      <xdr:row>0</xdr:row>
      <xdr:rowOff>419100</xdr:rowOff>
    </xdr:to>
    <xdr:sp macro="" textlink="">
      <xdr:nvSpPr>
        <xdr:cNvPr id="2" name="TextBox 1">
          <a:hlinkClick xmlns:r="http://schemas.openxmlformats.org/officeDocument/2006/relationships" r:id="rId1" tooltip="Return to Contents Page"/>
        </xdr:cNvPr>
        <xdr:cNvSpPr txBox="1"/>
      </xdr:nvSpPr>
      <xdr:spPr>
        <a:xfrm>
          <a:off x="10315575"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12</xdr:col>
      <xdr:colOff>571500</xdr:colOff>
      <xdr:row>0</xdr:row>
      <xdr:rowOff>133350</xdr:rowOff>
    </xdr:from>
    <xdr:to>
      <xdr:col>13</xdr:col>
      <xdr:colOff>771525</xdr:colOff>
      <xdr:row>0</xdr:row>
      <xdr:rowOff>419100</xdr:rowOff>
    </xdr:to>
    <xdr:sp macro="" textlink="">
      <xdr:nvSpPr>
        <xdr:cNvPr id="2" name="TextBox 1">
          <a:hlinkClick xmlns:r="http://schemas.openxmlformats.org/officeDocument/2006/relationships" r:id="rId1" tooltip="Return to Contents Page"/>
        </xdr:cNvPr>
        <xdr:cNvSpPr txBox="1"/>
      </xdr:nvSpPr>
      <xdr:spPr>
        <a:xfrm>
          <a:off x="10420350"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12</xdr:col>
      <xdr:colOff>571500</xdr:colOff>
      <xdr:row>0</xdr:row>
      <xdr:rowOff>123825</xdr:rowOff>
    </xdr:from>
    <xdr:to>
      <xdr:col>13</xdr:col>
      <xdr:colOff>771525</xdr:colOff>
      <xdr:row>0</xdr:row>
      <xdr:rowOff>409575</xdr:rowOff>
    </xdr:to>
    <xdr:sp macro="" textlink="">
      <xdr:nvSpPr>
        <xdr:cNvPr id="2" name="TextBox 1">
          <a:hlinkClick xmlns:r="http://schemas.openxmlformats.org/officeDocument/2006/relationships" r:id="rId1" tooltip="Return to Contents Page"/>
        </xdr:cNvPr>
        <xdr:cNvSpPr txBox="1"/>
      </xdr:nvSpPr>
      <xdr:spPr>
        <a:xfrm>
          <a:off x="11496675" y="123825"/>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12</xdr:col>
      <xdr:colOff>523875</xdr:colOff>
      <xdr:row>0</xdr:row>
      <xdr:rowOff>133350</xdr:rowOff>
    </xdr:from>
    <xdr:to>
      <xdr:col>14</xdr:col>
      <xdr:colOff>19050</xdr:colOff>
      <xdr:row>0</xdr:row>
      <xdr:rowOff>419100</xdr:rowOff>
    </xdr:to>
    <xdr:sp macro="" textlink="">
      <xdr:nvSpPr>
        <xdr:cNvPr id="2" name="TextBox 1">
          <a:hlinkClick xmlns:r="http://schemas.openxmlformats.org/officeDocument/2006/relationships" r:id="rId1" tooltip="Return to Contents Page"/>
        </xdr:cNvPr>
        <xdr:cNvSpPr txBox="1"/>
      </xdr:nvSpPr>
      <xdr:spPr>
        <a:xfrm>
          <a:off x="10239375" y="133350"/>
          <a:ext cx="981075" cy="285750"/>
        </a:xfrm>
        <a:prstGeom prst="rect">
          <a:avLst/>
        </a:prstGeom>
        <a:solidFill>
          <a:srgbClr val="889CB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itchFamily="34" charset="0"/>
              <a:cs typeface="Arial" pitchFamily="34" charset="0"/>
            </a:rPr>
            <a:t>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jeagan/My%20Documents/RHK/SRG%202009/Market%20Share/Share_Spreadsheet_3Q09-Dec09-SRG_draft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cm.ovum.com/Documents%20and%20Settings/tharris/Local%20Settings/Temporary%20Internet%20Files/OLKB8/ON%20Market%20Share%20inputs%20master%20v201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IJR/LOCALS~1/Temp/Temporary%20Directory%201%20for%20Ovum-RHK%20VI%20global_master%20v50.zip/Ovum-RHK%20VI%20global_master%20v5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jeagan/Documents/RHK/Templates%202014/Telecoms%20Topic%20Forecast%20Template%20May%202014%20-%20new%20color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IJR/My%20Documents/Ovum%20D510/ON%20Forecast/3Q08%20Market%20Share/ONE_MS_Master_v20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m.ovum.com/Documents%20and%20Settings/mwalker/My%20Documents/work/Customers/Ovum%20new/ONx/4Q08/EMEA/ONE_MS_Master_v2008.7%20m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lhope/Local%20Settings/Temporary%20Internet%20Files/OLK12/businessAccess2009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redpath/My%20Documents/Ovum%20D510/Components/2010%20Forecast/Datacom/Datacom%20Oct%2018/OVUM051084(1)%20quarterly%20ethernet%20po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33.40.50\Documents%20and%20Settings\jeagan\My%20Documents\RHK\SRG%202009\Market%20Share\Share_Spreadsheet_3Q09-Dec09-SRG_draft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3/Forecasts/Programs/BAN/Old/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m.ovum.com/Documents%20and%20Settings/tharris/Local%20Settings/Temporary%20Internet%20Files/OLKB8/ON_MS_Master_v201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jeagan/My%20Documents/RHK/SRG%202009/Market%20Share/SRG%20market%20share%20master%20v2009%20v9/SRG%20Market%20Share%20inputs%20master%20v2009%20v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33.40.50\Documents%20and%20Settings\jeagan\My%20Documents\RHK\SRG%202009\Market%20Share\SRG%20market%20share%20master%20v2009%20v9\SRG%20Market%20Share%20inputs%20master%20v2009%20v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m.ovum.com/Documents%20and%20Settings/larole/My%20Documents/Lucy/Forecasting%20data/D&amp;B%20info/D&amp;B%20Demographic%20data%202009%20(inc%20new%20countri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cm.ovum.com/xpedio/groups/publication/documents/ovumdocument/Broadband%202009%20model%20d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IJR/My%20Documents/Ovum%20D510/ON%20Forecast/3Q08%20Market%20Share/ON%20Market%20Share%20inputs%20master%20v2008.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itle"/>
      <sheetName val="Index"/>
      <sheetName val="Regional definitions"/>
      <sheetName val="Products Covered"/>
      <sheetName val=" Global"/>
      <sheetName val="NA"/>
      <sheetName val="EMEA"/>
      <sheetName val="AP"/>
      <sheetName val="SCA"/>
      <sheetName val="Rolling 4Q"/>
      <sheetName val="Regional"/>
      <sheetName val="Annual"/>
      <sheetName val="Rpt Data Quarterly"/>
      <sheetName val="Rpt Data Yearly"/>
      <sheetName val="Market Alert Tables"/>
      <sheetName val="Application Seg Def TJ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put ONNA"/>
      <sheetName val="Input ONE"/>
      <sheetName val="Input ONAP"/>
      <sheetName val="Input CALA"/>
      <sheetName val="Global"/>
      <sheetName val="Vendor list"/>
      <sheetName val="Range names"/>
      <sheetName val="ONNA historicals"/>
      <sheetName val="ONE history 98-02"/>
      <sheetName val="ONAP country Q-Q"/>
      <sheetName val="ONAP country annual"/>
      <sheetName val="ONAP country annual-prod"/>
      <sheetName val="Row, SLTE historical"/>
    </sheetNames>
    <sheetDataSet>
      <sheetData sheetId="0">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Metro ROADM</v>
          </cell>
          <cell r="K7" t="str">
            <v>Converged Packet Optical</v>
          </cell>
          <cell r="L7" t="str">
            <v>Total Optical Networking (ON)</v>
          </cell>
        </row>
        <row r="8">
          <cell r="B8" t="str">
            <v>ADTRAN</v>
          </cell>
        </row>
        <row r="9">
          <cell r="B9" t="str">
            <v>ADVA</v>
          </cell>
          <cell r="C9">
            <v>0</v>
          </cell>
          <cell r="D9">
            <v>0</v>
          </cell>
          <cell r="E9">
            <v>0</v>
          </cell>
          <cell r="F9">
            <v>0</v>
          </cell>
          <cell r="G9">
            <v>3.9</v>
          </cell>
          <cell r="H9">
            <v>0</v>
          </cell>
          <cell r="I9">
            <v>0</v>
          </cell>
          <cell r="L9">
            <v>3.9</v>
          </cell>
        </row>
        <row r="10">
          <cell r="B10" t="str">
            <v>Alcatel-Lucent</v>
          </cell>
          <cell r="C10">
            <v>76</v>
          </cell>
          <cell r="D10">
            <v>4</v>
          </cell>
          <cell r="E10">
            <v>88</v>
          </cell>
          <cell r="F10">
            <v>16</v>
          </cell>
          <cell r="G10">
            <v>5</v>
          </cell>
          <cell r="H10">
            <v>34</v>
          </cell>
          <cell r="I10">
            <v>4</v>
          </cell>
          <cell r="L10">
            <v>227</v>
          </cell>
        </row>
        <row r="11">
          <cell r="B11" t="str">
            <v>Alidian</v>
          </cell>
          <cell r="C11">
            <v>0</v>
          </cell>
          <cell r="D11">
            <v>2</v>
          </cell>
          <cell r="E11">
            <v>0</v>
          </cell>
          <cell r="F11">
            <v>0</v>
          </cell>
          <cell r="G11">
            <v>0</v>
          </cell>
          <cell r="H11">
            <v>0</v>
          </cell>
          <cell r="I11">
            <v>0</v>
          </cell>
          <cell r="L11">
            <v>2</v>
          </cell>
        </row>
        <row r="12">
          <cell r="B12" t="str">
            <v>ANDA</v>
          </cell>
        </row>
        <row r="13">
          <cell r="B13" t="str">
            <v>Appian</v>
          </cell>
          <cell r="C13">
            <v>0</v>
          </cell>
          <cell r="D13">
            <v>0</v>
          </cell>
          <cell r="E13">
            <v>0</v>
          </cell>
          <cell r="F13">
            <v>0</v>
          </cell>
          <cell r="G13">
            <v>0</v>
          </cell>
          <cell r="H13">
            <v>0</v>
          </cell>
          <cell r="I13">
            <v>0</v>
          </cell>
          <cell r="L13">
            <v>0</v>
          </cell>
        </row>
        <row r="14">
          <cell r="B14" t="str">
            <v>Atrica</v>
          </cell>
          <cell r="C14">
            <v>0</v>
          </cell>
          <cell r="D14">
            <v>0.2</v>
          </cell>
          <cell r="E14">
            <v>0</v>
          </cell>
          <cell r="F14">
            <v>0</v>
          </cell>
          <cell r="G14">
            <v>0</v>
          </cell>
          <cell r="H14">
            <v>0</v>
          </cell>
          <cell r="I14">
            <v>0</v>
          </cell>
          <cell r="L14">
            <v>0.2</v>
          </cell>
        </row>
        <row r="15">
          <cell r="B15" t="str">
            <v>Calient</v>
          </cell>
          <cell r="C15">
            <v>0</v>
          </cell>
          <cell r="D15">
            <v>0</v>
          </cell>
          <cell r="E15">
            <v>0</v>
          </cell>
          <cell r="F15">
            <v>0</v>
          </cell>
          <cell r="G15">
            <v>0</v>
          </cell>
          <cell r="H15">
            <v>0</v>
          </cell>
          <cell r="I15">
            <v>0</v>
          </cell>
          <cell r="L15">
            <v>0</v>
          </cell>
        </row>
        <row r="16">
          <cell r="B16" t="str">
            <v>Ciena</v>
          </cell>
          <cell r="C16">
            <v>54</v>
          </cell>
          <cell r="D16">
            <v>24.1</v>
          </cell>
          <cell r="E16">
            <v>0</v>
          </cell>
          <cell r="F16">
            <v>39</v>
          </cell>
          <cell r="G16">
            <v>41</v>
          </cell>
          <cell r="H16">
            <v>55</v>
          </cell>
          <cell r="I16">
            <v>19</v>
          </cell>
          <cell r="L16">
            <v>232.1</v>
          </cell>
        </row>
        <row r="17">
          <cell r="B17" t="str">
            <v>Cisco</v>
          </cell>
          <cell r="C17">
            <v>0</v>
          </cell>
          <cell r="D17">
            <v>69</v>
          </cell>
          <cell r="E17">
            <v>0</v>
          </cell>
          <cell r="F17">
            <v>0</v>
          </cell>
          <cell r="G17">
            <v>9</v>
          </cell>
          <cell r="H17">
            <v>3</v>
          </cell>
          <cell r="I17">
            <v>1</v>
          </cell>
          <cell r="L17">
            <v>82</v>
          </cell>
        </row>
        <row r="18">
          <cell r="B18" t="str">
            <v>Coriolis</v>
          </cell>
          <cell r="C18">
            <v>0</v>
          </cell>
          <cell r="D18">
            <v>0</v>
          </cell>
          <cell r="E18">
            <v>0</v>
          </cell>
          <cell r="F18">
            <v>0</v>
          </cell>
          <cell r="G18">
            <v>0</v>
          </cell>
          <cell r="H18">
            <v>0</v>
          </cell>
          <cell r="I18">
            <v>0</v>
          </cell>
          <cell r="L18">
            <v>0</v>
          </cell>
        </row>
        <row r="19">
          <cell r="B19" t="str">
            <v>Corrigent</v>
          </cell>
        </row>
        <row r="20">
          <cell r="B20" t="str">
            <v>Corvis</v>
          </cell>
          <cell r="C20">
            <v>0</v>
          </cell>
          <cell r="D20">
            <v>0</v>
          </cell>
          <cell r="E20">
            <v>0</v>
          </cell>
          <cell r="F20">
            <v>1</v>
          </cell>
          <cell r="G20">
            <v>0</v>
          </cell>
          <cell r="H20">
            <v>0</v>
          </cell>
          <cell r="I20">
            <v>6</v>
          </cell>
          <cell r="L20">
            <v>7</v>
          </cell>
        </row>
        <row r="21">
          <cell r="B21" t="str">
            <v>Datang</v>
          </cell>
          <cell r="C21">
            <v>0</v>
          </cell>
          <cell r="D21">
            <v>0</v>
          </cell>
          <cell r="E21">
            <v>0</v>
          </cell>
          <cell r="F21">
            <v>0</v>
          </cell>
          <cell r="G21">
            <v>0</v>
          </cell>
          <cell r="H21">
            <v>0</v>
          </cell>
          <cell r="I21">
            <v>0</v>
          </cell>
          <cell r="L21">
            <v>0</v>
          </cell>
        </row>
        <row r="22">
          <cell r="B22" t="str">
            <v>Eastcom</v>
          </cell>
          <cell r="C22">
            <v>0</v>
          </cell>
          <cell r="D22">
            <v>0</v>
          </cell>
          <cell r="E22">
            <v>0</v>
          </cell>
          <cell r="F22">
            <v>0</v>
          </cell>
          <cell r="G22">
            <v>0</v>
          </cell>
          <cell r="H22">
            <v>0</v>
          </cell>
          <cell r="I22">
            <v>0</v>
          </cell>
          <cell r="L22">
            <v>0</v>
          </cell>
        </row>
        <row r="23">
          <cell r="B23" t="str">
            <v>ECI Telecom</v>
          </cell>
          <cell r="C23">
            <v>0</v>
          </cell>
          <cell r="D23">
            <v>0</v>
          </cell>
          <cell r="E23">
            <v>1</v>
          </cell>
          <cell r="F23">
            <v>0</v>
          </cell>
          <cell r="G23">
            <v>0</v>
          </cell>
          <cell r="H23">
            <v>0</v>
          </cell>
          <cell r="I23">
            <v>0</v>
          </cell>
          <cell r="L23">
            <v>1</v>
          </cell>
        </row>
        <row r="24">
          <cell r="B24" t="str">
            <v>Ericsson</v>
          </cell>
          <cell r="C24">
            <v>0</v>
          </cell>
          <cell r="D24">
            <v>0</v>
          </cell>
          <cell r="E24">
            <v>0</v>
          </cell>
          <cell r="F24">
            <v>0</v>
          </cell>
          <cell r="G24">
            <v>1</v>
          </cell>
          <cell r="H24">
            <v>0</v>
          </cell>
          <cell r="I24">
            <v>0</v>
          </cell>
          <cell r="L24">
            <v>1</v>
          </cell>
        </row>
        <row r="25">
          <cell r="B25" t="str">
            <v>FiberHome</v>
          </cell>
          <cell r="C25">
            <v>0</v>
          </cell>
          <cell r="D25">
            <v>0</v>
          </cell>
          <cell r="E25">
            <v>0</v>
          </cell>
          <cell r="F25">
            <v>0</v>
          </cell>
          <cell r="G25">
            <v>0</v>
          </cell>
          <cell r="H25">
            <v>0</v>
          </cell>
          <cell r="I25">
            <v>0</v>
          </cell>
          <cell r="L25">
            <v>0</v>
          </cell>
        </row>
        <row r="26">
          <cell r="B26" t="str">
            <v>Force 10</v>
          </cell>
          <cell r="C26">
            <v>0</v>
          </cell>
          <cell r="D26">
            <v>0.3</v>
          </cell>
          <cell r="E26">
            <v>0</v>
          </cell>
          <cell r="F26">
            <v>0</v>
          </cell>
          <cell r="G26">
            <v>0</v>
          </cell>
          <cell r="H26">
            <v>0</v>
          </cell>
          <cell r="I26">
            <v>0</v>
          </cell>
          <cell r="L26">
            <v>0.3</v>
          </cell>
        </row>
        <row r="27">
          <cell r="B27" t="str">
            <v>Fujitsu</v>
          </cell>
          <cell r="C27">
            <v>141.05000000000001</v>
          </cell>
          <cell r="D27">
            <v>18.850000000000001</v>
          </cell>
          <cell r="E27">
            <v>0</v>
          </cell>
          <cell r="F27">
            <v>0</v>
          </cell>
          <cell r="G27">
            <v>0.5</v>
          </cell>
          <cell r="H27">
            <v>2</v>
          </cell>
          <cell r="I27">
            <v>12</v>
          </cell>
          <cell r="L27">
            <v>174.4</v>
          </cell>
        </row>
        <row r="28">
          <cell r="B28" t="str">
            <v>Hitachi</v>
          </cell>
          <cell r="C28">
            <v>3</v>
          </cell>
          <cell r="D28">
            <v>0</v>
          </cell>
          <cell r="E28">
            <v>0</v>
          </cell>
          <cell r="F28">
            <v>0</v>
          </cell>
          <cell r="G28">
            <v>0</v>
          </cell>
          <cell r="H28">
            <v>3</v>
          </cell>
          <cell r="I28">
            <v>0</v>
          </cell>
          <cell r="L28">
            <v>6</v>
          </cell>
        </row>
        <row r="29">
          <cell r="B29" t="str">
            <v>Hitachi Cable</v>
          </cell>
        </row>
        <row r="30">
          <cell r="B30" t="str">
            <v>Huawei</v>
          </cell>
          <cell r="C30">
            <v>0</v>
          </cell>
          <cell r="D30">
            <v>0</v>
          </cell>
          <cell r="E30">
            <v>0</v>
          </cell>
          <cell r="F30">
            <v>0</v>
          </cell>
          <cell r="G30">
            <v>0</v>
          </cell>
          <cell r="H30">
            <v>1</v>
          </cell>
          <cell r="I30">
            <v>0</v>
          </cell>
          <cell r="L30">
            <v>1</v>
          </cell>
        </row>
        <row r="31">
          <cell r="B31" t="str">
            <v>Infinera</v>
          </cell>
        </row>
        <row r="32">
          <cell r="B32" t="str">
            <v>KDDI-SCS</v>
          </cell>
          <cell r="C32">
            <v>0</v>
          </cell>
          <cell r="D32">
            <v>0</v>
          </cell>
          <cell r="E32">
            <v>0</v>
          </cell>
          <cell r="F32">
            <v>0</v>
          </cell>
          <cell r="G32">
            <v>0</v>
          </cell>
          <cell r="H32">
            <v>0</v>
          </cell>
          <cell r="I32">
            <v>0</v>
          </cell>
          <cell r="L32">
            <v>0</v>
          </cell>
        </row>
        <row r="33">
          <cell r="B33" t="str">
            <v>LGIC</v>
          </cell>
          <cell r="C33">
            <v>0</v>
          </cell>
          <cell r="D33">
            <v>0</v>
          </cell>
          <cell r="E33">
            <v>0</v>
          </cell>
          <cell r="F33">
            <v>0</v>
          </cell>
          <cell r="G33">
            <v>0</v>
          </cell>
          <cell r="H33">
            <v>0</v>
          </cell>
          <cell r="I33">
            <v>0</v>
          </cell>
          <cell r="L33">
            <v>0</v>
          </cell>
        </row>
        <row r="34">
          <cell r="B34" t="str">
            <v>Lucent</v>
          </cell>
          <cell r="C34">
            <v>0</v>
          </cell>
          <cell r="D34">
            <v>0</v>
          </cell>
          <cell r="E34">
            <v>0</v>
          </cell>
          <cell r="F34">
            <v>0</v>
          </cell>
          <cell r="G34">
            <v>0</v>
          </cell>
          <cell r="H34">
            <v>0</v>
          </cell>
          <cell r="I34">
            <v>0</v>
          </cell>
          <cell r="L34">
            <v>0</v>
          </cell>
        </row>
        <row r="35">
          <cell r="B35" t="str">
            <v>Lumentis</v>
          </cell>
          <cell r="C35">
            <v>0</v>
          </cell>
          <cell r="D35">
            <v>0</v>
          </cell>
          <cell r="E35">
            <v>0</v>
          </cell>
          <cell r="F35">
            <v>0</v>
          </cell>
          <cell r="G35">
            <v>0</v>
          </cell>
          <cell r="H35">
            <v>0</v>
          </cell>
          <cell r="I35">
            <v>0</v>
          </cell>
          <cell r="L35">
            <v>0</v>
          </cell>
        </row>
        <row r="36">
          <cell r="B36" t="str">
            <v>Luminous</v>
          </cell>
          <cell r="C36">
            <v>0</v>
          </cell>
          <cell r="D36">
            <v>0</v>
          </cell>
          <cell r="E36">
            <v>0</v>
          </cell>
          <cell r="F36">
            <v>0</v>
          </cell>
          <cell r="G36">
            <v>0</v>
          </cell>
          <cell r="H36">
            <v>0</v>
          </cell>
          <cell r="I36">
            <v>0</v>
          </cell>
          <cell r="L36">
            <v>0</v>
          </cell>
        </row>
        <row r="37">
          <cell r="B37" t="str">
            <v>LuxN</v>
          </cell>
          <cell r="C37">
            <v>0</v>
          </cell>
          <cell r="D37">
            <v>0</v>
          </cell>
          <cell r="E37">
            <v>0</v>
          </cell>
          <cell r="F37">
            <v>0</v>
          </cell>
          <cell r="G37">
            <v>5</v>
          </cell>
          <cell r="H37">
            <v>0</v>
          </cell>
          <cell r="I37">
            <v>0</v>
          </cell>
          <cell r="L37">
            <v>5</v>
          </cell>
        </row>
        <row r="38">
          <cell r="B38" t="str">
            <v>Marconi/Ericsson</v>
          </cell>
        </row>
        <row r="39">
          <cell r="B39" t="str">
            <v>MetroOptix</v>
          </cell>
          <cell r="C39">
            <v>0</v>
          </cell>
          <cell r="D39">
            <v>0</v>
          </cell>
          <cell r="E39">
            <v>0</v>
          </cell>
          <cell r="F39">
            <v>0</v>
          </cell>
          <cell r="G39">
            <v>0</v>
          </cell>
          <cell r="H39">
            <v>0</v>
          </cell>
          <cell r="I39">
            <v>0</v>
          </cell>
          <cell r="L39">
            <v>0</v>
          </cell>
        </row>
        <row r="40">
          <cell r="B40" t="str">
            <v>Movaz</v>
          </cell>
          <cell r="C40">
            <v>0</v>
          </cell>
          <cell r="D40">
            <v>0</v>
          </cell>
          <cell r="E40">
            <v>0</v>
          </cell>
          <cell r="F40">
            <v>0</v>
          </cell>
          <cell r="G40">
            <v>0</v>
          </cell>
          <cell r="H40">
            <v>0</v>
          </cell>
          <cell r="I40">
            <v>0</v>
          </cell>
          <cell r="L40">
            <v>0</v>
          </cell>
        </row>
        <row r="41">
          <cell r="B41" t="str">
            <v>Native</v>
          </cell>
          <cell r="C41">
            <v>0</v>
          </cell>
          <cell r="D41">
            <v>0</v>
          </cell>
          <cell r="E41">
            <v>0</v>
          </cell>
          <cell r="F41">
            <v>0</v>
          </cell>
          <cell r="G41">
            <v>0</v>
          </cell>
          <cell r="H41">
            <v>0</v>
          </cell>
          <cell r="I41">
            <v>0</v>
          </cell>
          <cell r="L41">
            <v>0</v>
          </cell>
        </row>
        <row r="42">
          <cell r="B42" t="str">
            <v>NEC</v>
          </cell>
          <cell r="C42">
            <v>7</v>
          </cell>
          <cell r="D42">
            <v>0</v>
          </cell>
          <cell r="E42">
            <v>0</v>
          </cell>
          <cell r="F42">
            <v>0</v>
          </cell>
          <cell r="G42">
            <v>0</v>
          </cell>
          <cell r="H42">
            <v>14</v>
          </cell>
          <cell r="I42">
            <v>0</v>
          </cell>
          <cell r="L42">
            <v>21</v>
          </cell>
        </row>
        <row r="43">
          <cell r="B43" t="str">
            <v>Nortel</v>
          </cell>
          <cell r="C43">
            <v>0</v>
          </cell>
          <cell r="D43">
            <v>0</v>
          </cell>
          <cell r="E43">
            <v>0</v>
          </cell>
          <cell r="F43">
            <v>0</v>
          </cell>
          <cell r="G43">
            <v>0</v>
          </cell>
          <cell r="H43">
            <v>0</v>
          </cell>
          <cell r="I43">
            <v>0</v>
          </cell>
          <cell r="L43">
            <v>0</v>
          </cell>
        </row>
        <row r="44">
          <cell r="B44" t="str">
            <v>Oki</v>
          </cell>
          <cell r="C44">
            <v>0</v>
          </cell>
          <cell r="D44">
            <v>0</v>
          </cell>
          <cell r="E44">
            <v>0</v>
          </cell>
          <cell r="F44">
            <v>0</v>
          </cell>
          <cell r="G44">
            <v>0</v>
          </cell>
          <cell r="H44">
            <v>0</v>
          </cell>
          <cell r="I44">
            <v>0</v>
          </cell>
          <cell r="L44">
            <v>0</v>
          </cell>
        </row>
        <row r="45">
          <cell r="B45" t="str">
            <v>OpVista</v>
          </cell>
        </row>
        <row r="46">
          <cell r="B46" t="str">
            <v>Photonic Bridges</v>
          </cell>
          <cell r="C46">
            <v>0</v>
          </cell>
          <cell r="D46">
            <v>0</v>
          </cell>
          <cell r="E46">
            <v>0</v>
          </cell>
          <cell r="F46">
            <v>0</v>
          </cell>
          <cell r="G46">
            <v>0</v>
          </cell>
          <cell r="H46">
            <v>0</v>
          </cell>
          <cell r="I46">
            <v>0</v>
          </cell>
          <cell r="L46">
            <v>0</v>
          </cell>
        </row>
        <row r="47">
          <cell r="B47" t="str">
            <v>Photonixnet</v>
          </cell>
          <cell r="C47">
            <v>0</v>
          </cell>
          <cell r="D47">
            <v>0</v>
          </cell>
          <cell r="E47">
            <v>0</v>
          </cell>
          <cell r="F47">
            <v>0</v>
          </cell>
          <cell r="G47">
            <v>0</v>
          </cell>
          <cell r="H47">
            <v>0</v>
          </cell>
          <cell r="I47">
            <v>0</v>
          </cell>
          <cell r="L47">
            <v>0</v>
          </cell>
        </row>
        <row r="48">
          <cell r="B48" t="str">
            <v>Pirelli</v>
          </cell>
          <cell r="C48">
            <v>0</v>
          </cell>
          <cell r="D48">
            <v>0</v>
          </cell>
          <cell r="E48">
            <v>0</v>
          </cell>
          <cell r="F48">
            <v>0</v>
          </cell>
          <cell r="G48">
            <v>0</v>
          </cell>
          <cell r="H48">
            <v>0</v>
          </cell>
          <cell r="I48">
            <v>0</v>
          </cell>
          <cell r="L48">
            <v>0</v>
          </cell>
        </row>
        <row r="49">
          <cell r="B49" t="str">
            <v>Redback</v>
          </cell>
          <cell r="C49">
            <v>0</v>
          </cell>
          <cell r="D49">
            <v>1</v>
          </cell>
          <cell r="E49">
            <v>0</v>
          </cell>
          <cell r="F49">
            <v>0</v>
          </cell>
          <cell r="G49">
            <v>0</v>
          </cell>
          <cell r="H49">
            <v>0</v>
          </cell>
          <cell r="I49">
            <v>0</v>
          </cell>
          <cell r="L49">
            <v>1</v>
          </cell>
        </row>
        <row r="50">
          <cell r="B50" t="str">
            <v>Sagem</v>
          </cell>
          <cell r="C50">
            <v>0</v>
          </cell>
          <cell r="D50">
            <v>0</v>
          </cell>
          <cell r="E50">
            <v>0</v>
          </cell>
          <cell r="F50">
            <v>0</v>
          </cell>
          <cell r="G50">
            <v>0</v>
          </cell>
          <cell r="H50">
            <v>0</v>
          </cell>
          <cell r="I50">
            <v>0</v>
          </cell>
          <cell r="L50">
            <v>0</v>
          </cell>
        </row>
        <row r="51">
          <cell r="B51" t="str">
            <v>Samsung</v>
          </cell>
          <cell r="C51">
            <v>0</v>
          </cell>
          <cell r="D51">
            <v>0</v>
          </cell>
          <cell r="E51">
            <v>0</v>
          </cell>
          <cell r="F51">
            <v>0</v>
          </cell>
          <cell r="G51">
            <v>0</v>
          </cell>
          <cell r="H51">
            <v>0</v>
          </cell>
          <cell r="I51">
            <v>0</v>
          </cell>
          <cell r="L51">
            <v>0</v>
          </cell>
        </row>
        <row r="52">
          <cell r="B52" t="str">
            <v>Nokia Siemens</v>
          </cell>
          <cell r="C52">
            <v>0</v>
          </cell>
          <cell r="D52">
            <v>0</v>
          </cell>
          <cell r="E52">
            <v>0</v>
          </cell>
          <cell r="F52">
            <v>0</v>
          </cell>
          <cell r="G52">
            <v>0</v>
          </cell>
          <cell r="H52">
            <v>0</v>
          </cell>
          <cell r="I52">
            <v>0</v>
          </cell>
          <cell r="L52">
            <v>0</v>
          </cell>
        </row>
        <row r="53">
          <cell r="B53" t="str">
            <v>Sorrento/Zhone</v>
          </cell>
        </row>
        <row r="54">
          <cell r="B54" t="str">
            <v>Sycamore</v>
          </cell>
          <cell r="C54">
            <v>0</v>
          </cell>
          <cell r="D54">
            <v>0</v>
          </cell>
          <cell r="E54">
            <v>0</v>
          </cell>
          <cell r="F54">
            <v>1</v>
          </cell>
          <cell r="G54">
            <v>0</v>
          </cell>
          <cell r="H54">
            <v>1</v>
          </cell>
          <cell r="I54">
            <v>0</v>
          </cell>
          <cell r="L54">
            <v>2</v>
          </cell>
        </row>
        <row r="55">
          <cell r="B55" t="str">
            <v>Tejas</v>
          </cell>
        </row>
        <row r="56">
          <cell r="B56" t="str">
            <v>Tellabs</v>
          </cell>
          <cell r="C56">
            <v>0</v>
          </cell>
          <cell r="D56">
            <v>0</v>
          </cell>
          <cell r="E56">
            <v>126</v>
          </cell>
          <cell r="F56">
            <v>0</v>
          </cell>
          <cell r="G56">
            <v>2</v>
          </cell>
          <cell r="H56">
            <v>0</v>
          </cell>
          <cell r="I56">
            <v>0</v>
          </cell>
          <cell r="L56">
            <v>128</v>
          </cell>
        </row>
        <row r="57">
          <cell r="B57" t="str">
            <v>Tellium</v>
          </cell>
          <cell r="C57">
            <v>0</v>
          </cell>
          <cell r="D57">
            <v>0</v>
          </cell>
          <cell r="E57">
            <v>0</v>
          </cell>
          <cell r="F57">
            <v>48</v>
          </cell>
          <cell r="G57">
            <v>0</v>
          </cell>
          <cell r="H57">
            <v>0</v>
          </cell>
          <cell r="I57">
            <v>0</v>
          </cell>
          <cell r="L57">
            <v>48</v>
          </cell>
        </row>
        <row r="58">
          <cell r="B58" t="str">
            <v>Transmode</v>
          </cell>
          <cell r="C58">
            <v>0</v>
          </cell>
          <cell r="D58">
            <v>0</v>
          </cell>
          <cell r="E58">
            <v>0</v>
          </cell>
          <cell r="F58">
            <v>0</v>
          </cell>
          <cell r="G58">
            <v>0</v>
          </cell>
          <cell r="H58">
            <v>0</v>
          </cell>
          <cell r="I58">
            <v>0</v>
          </cell>
          <cell r="L58">
            <v>0</v>
          </cell>
        </row>
        <row r="59">
          <cell r="B59" t="str">
            <v>Tyco</v>
          </cell>
          <cell r="C59">
            <v>0</v>
          </cell>
          <cell r="D59">
            <v>0</v>
          </cell>
          <cell r="E59">
            <v>0</v>
          </cell>
          <cell r="F59">
            <v>0</v>
          </cell>
          <cell r="G59">
            <v>0</v>
          </cell>
          <cell r="H59">
            <v>0</v>
          </cell>
          <cell r="I59">
            <v>0</v>
          </cell>
          <cell r="L59">
            <v>0</v>
          </cell>
        </row>
        <row r="60">
          <cell r="B60" t="str">
            <v>UTStarcom</v>
          </cell>
          <cell r="C60">
            <v>0</v>
          </cell>
          <cell r="D60">
            <v>0</v>
          </cell>
          <cell r="E60">
            <v>0</v>
          </cell>
          <cell r="F60">
            <v>0</v>
          </cell>
          <cell r="G60">
            <v>0</v>
          </cell>
          <cell r="H60">
            <v>0</v>
          </cell>
          <cell r="I60">
            <v>0</v>
          </cell>
          <cell r="L60">
            <v>0</v>
          </cell>
        </row>
        <row r="61">
          <cell r="B61" t="str">
            <v>White Rock</v>
          </cell>
          <cell r="C61">
            <v>0</v>
          </cell>
          <cell r="D61">
            <v>1.3</v>
          </cell>
          <cell r="E61">
            <v>0</v>
          </cell>
          <cell r="F61">
            <v>0</v>
          </cell>
          <cell r="G61">
            <v>0</v>
          </cell>
          <cell r="H61">
            <v>0</v>
          </cell>
          <cell r="I61">
            <v>0</v>
          </cell>
          <cell r="L61">
            <v>1.3</v>
          </cell>
        </row>
        <row r="62">
          <cell r="B62" t="str">
            <v>Xtera</v>
          </cell>
        </row>
        <row r="63">
          <cell r="B63" t="str">
            <v>Zhone</v>
          </cell>
          <cell r="C63">
            <v>0</v>
          </cell>
          <cell r="D63">
            <v>0</v>
          </cell>
          <cell r="E63">
            <v>0</v>
          </cell>
          <cell r="F63">
            <v>0</v>
          </cell>
          <cell r="G63">
            <v>3</v>
          </cell>
          <cell r="H63">
            <v>0</v>
          </cell>
          <cell r="I63">
            <v>0</v>
          </cell>
          <cell r="L63">
            <v>3</v>
          </cell>
        </row>
        <row r="64">
          <cell r="B64" t="str">
            <v>ZTE</v>
          </cell>
          <cell r="C64">
            <v>0</v>
          </cell>
          <cell r="D64">
            <v>0</v>
          </cell>
          <cell r="E64">
            <v>0</v>
          </cell>
          <cell r="F64">
            <v>0</v>
          </cell>
          <cell r="G64">
            <v>0</v>
          </cell>
          <cell r="H64">
            <v>0</v>
          </cell>
          <cell r="I64">
            <v>0</v>
          </cell>
          <cell r="L64">
            <v>0</v>
          </cell>
        </row>
        <row r="65">
          <cell r="B65" t="str">
            <v>Other</v>
          </cell>
          <cell r="C65">
            <v>0</v>
          </cell>
          <cell r="D65">
            <v>0</v>
          </cell>
          <cell r="E65">
            <v>0</v>
          </cell>
          <cell r="G65">
            <v>0</v>
          </cell>
          <cell r="L65">
            <v>0</v>
          </cell>
        </row>
        <row r="66">
          <cell r="B66" t="str">
            <v>Total</v>
          </cell>
          <cell r="C66">
            <v>281.05</v>
          </cell>
          <cell r="D66">
            <v>120.74999999999999</v>
          </cell>
          <cell r="E66">
            <v>215</v>
          </cell>
          <cell r="F66">
            <v>105</v>
          </cell>
          <cell r="G66">
            <v>70.400000000000006</v>
          </cell>
          <cell r="H66">
            <v>113</v>
          </cell>
          <cell r="I66">
            <v>42</v>
          </cell>
          <cell r="J66">
            <v>0</v>
          </cell>
          <cell r="K66">
            <v>0</v>
          </cell>
          <cell r="L66">
            <v>947.19999999999993</v>
          </cell>
        </row>
        <row r="69">
          <cell r="B69" t="str">
            <v>2Q02</v>
          </cell>
          <cell r="D69" t="str">
            <v>Optical Networking Vendor Revenues ($ M)</v>
          </cell>
          <cell r="L69" t="str">
            <v>North America</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Metro ROADM</v>
          </cell>
          <cell r="K70" t="str">
            <v>Converged Packet Optical</v>
          </cell>
          <cell r="L70" t="str">
            <v>Total Optical Networking (ON)</v>
          </cell>
        </row>
        <row r="71">
          <cell r="B71" t="str">
            <v>ADTRAN</v>
          </cell>
        </row>
        <row r="72">
          <cell r="B72" t="str">
            <v>ADVA</v>
          </cell>
          <cell r="C72">
            <v>0</v>
          </cell>
          <cell r="D72">
            <v>0</v>
          </cell>
          <cell r="E72">
            <v>0</v>
          </cell>
          <cell r="F72">
            <v>0</v>
          </cell>
          <cell r="G72">
            <v>3.9</v>
          </cell>
          <cell r="H72">
            <v>0</v>
          </cell>
          <cell r="I72">
            <v>0</v>
          </cell>
          <cell r="L72">
            <v>3.9</v>
          </cell>
        </row>
        <row r="73">
          <cell r="B73" t="str">
            <v>Alcatel-Lucent</v>
          </cell>
          <cell r="C73">
            <v>58</v>
          </cell>
          <cell r="D73">
            <v>3</v>
          </cell>
          <cell r="E73">
            <v>74</v>
          </cell>
          <cell r="F73">
            <v>17</v>
          </cell>
          <cell r="G73">
            <v>4</v>
          </cell>
          <cell r="H73">
            <v>30</v>
          </cell>
          <cell r="I73">
            <v>6</v>
          </cell>
          <cell r="L73">
            <v>192</v>
          </cell>
        </row>
        <row r="74">
          <cell r="B74" t="str">
            <v>Alidian</v>
          </cell>
          <cell r="C74">
            <v>0</v>
          </cell>
          <cell r="D74">
            <v>0.5</v>
          </cell>
          <cell r="E74">
            <v>0</v>
          </cell>
          <cell r="F74">
            <v>0</v>
          </cell>
          <cell r="G74">
            <v>0</v>
          </cell>
          <cell r="H74">
            <v>0</v>
          </cell>
          <cell r="I74">
            <v>0</v>
          </cell>
          <cell r="L74">
            <v>0.5</v>
          </cell>
        </row>
        <row r="75">
          <cell r="B75" t="str">
            <v>ANDA</v>
          </cell>
        </row>
        <row r="76">
          <cell r="B76" t="str">
            <v>Appian</v>
          </cell>
          <cell r="C76">
            <v>0</v>
          </cell>
          <cell r="D76">
            <v>1.5</v>
          </cell>
          <cell r="E76">
            <v>0</v>
          </cell>
          <cell r="F76">
            <v>0</v>
          </cell>
          <cell r="G76">
            <v>0</v>
          </cell>
          <cell r="H76">
            <v>0</v>
          </cell>
          <cell r="I76">
            <v>0</v>
          </cell>
          <cell r="L76">
            <v>1.5</v>
          </cell>
        </row>
        <row r="77">
          <cell r="B77" t="str">
            <v>Atrica</v>
          </cell>
          <cell r="C77">
            <v>0</v>
          </cell>
          <cell r="D77">
            <v>0.6</v>
          </cell>
          <cell r="E77">
            <v>0</v>
          </cell>
          <cell r="F77">
            <v>0</v>
          </cell>
          <cell r="G77">
            <v>0</v>
          </cell>
          <cell r="H77">
            <v>0</v>
          </cell>
          <cell r="I77">
            <v>0</v>
          </cell>
          <cell r="L77">
            <v>0.6</v>
          </cell>
        </row>
        <row r="78">
          <cell r="B78" t="str">
            <v>Calient</v>
          </cell>
          <cell r="C78">
            <v>0</v>
          </cell>
          <cell r="D78">
            <v>0</v>
          </cell>
          <cell r="E78">
            <v>0</v>
          </cell>
          <cell r="F78">
            <v>1</v>
          </cell>
          <cell r="G78">
            <v>0</v>
          </cell>
          <cell r="H78">
            <v>0</v>
          </cell>
          <cell r="I78">
            <v>0</v>
          </cell>
          <cell r="L78">
            <v>1</v>
          </cell>
        </row>
        <row r="79">
          <cell r="B79" t="str">
            <v>Ciena</v>
          </cell>
          <cell r="C79">
            <v>21</v>
          </cell>
          <cell r="D79">
            <v>72</v>
          </cell>
          <cell r="E79">
            <v>0</v>
          </cell>
          <cell r="F79">
            <v>25</v>
          </cell>
          <cell r="G79">
            <v>35</v>
          </cell>
          <cell r="H79">
            <v>49</v>
          </cell>
          <cell r="I79">
            <v>5</v>
          </cell>
          <cell r="L79">
            <v>207</v>
          </cell>
        </row>
        <row r="80">
          <cell r="B80" t="str">
            <v>Cisco</v>
          </cell>
          <cell r="C80">
            <v>0</v>
          </cell>
          <cell r="D80">
            <v>65</v>
          </cell>
          <cell r="E80">
            <v>0</v>
          </cell>
          <cell r="F80">
            <v>0</v>
          </cell>
          <cell r="G80">
            <v>7</v>
          </cell>
          <cell r="H80">
            <v>4</v>
          </cell>
          <cell r="I80">
            <v>0.5</v>
          </cell>
          <cell r="L80">
            <v>76.5</v>
          </cell>
        </row>
        <row r="81">
          <cell r="B81" t="str">
            <v>Coriolis</v>
          </cell>
          <cell r="C81">
            <v>0</v>
          </cell>
          <cell r="D81">
            <v>1</v>
          </cell>
          <cell r="E81">
            <v>0</v>
          </cell>
          <cell r="F81">
            <v>0</v>
          </cell>
          <cell r="G81">
            <v>0</v>
          </cell>
          <cell r="H81">
            <v>0</v>
          </cell>
          <cell r="I81">
            <v>0</v>
          </cell>
          <cell r="L81">
            <v>1</v>
          </cell>
        </row>
        <row r="82">
          <cell r="B82" t="str">
            <v>Corrigent</v>
          </cell>
        </row>
        <row r="83">
          <cell r="B83" t="str">
            <v>Corvis</v>
          </cell>
          <cell r="C83">
            <v>0</v>
          </cell>
          <cell r="D83">
            <v>0</v>
          </cell>
          <cell r="E83">
            <v>0</v>
          </cell>
          <cell r="F83">
            <v>0</v>
          </cell>
          <cell r="G83">
            <v>0</v>
          </cell>
          <cell r="H83">
            <v>0</v>
          </cell>
          <cell r="I83">
            <v>2</v>
          </cell>
          <cell r="L83">
            <v>2</v>
          </cell>
        </row>
        <row r="84">
          <cell r="B84" t="str">
            <v>Datang</v>
          </cell>
          <cell r="C84">
            <v>0</v>
          </cell>
          <cell r="D84">
            <v>0</v>
          </cell>
          <cell r="E84">
            <v>0</v>
          </cell>
          <cell r="F84">
            <v>0</v>
          </cell>
          <cell r="G84">
            <v>0</v>
          </cell>
          <cell r="H84">
            <v>0</v>
          </cell>
          <cell r="I84">
            <v>0</v>
          </cell>
          <cell r="L84">
            <v>0</v>
          </cell>
        </row>
        <row r="85">
          <cell r="B85" t="str">
            <v>Eastcom</v>
          </cell>
          <cell r="C85">
            <v>0</v>
          </cell>
          <cell r="D85">
            <v>0</v>
          </cell>
          <cell r="E85">
            <v>0</v>
          </cell>
          <cell r="F85">
            <v>0</v>
          </cell>
          <cell r="G85">
            <v>0</v>
          </cell>
          <cell r="H85">
            <v>0</v>
          </cell>
          <cell r="I85">
            <v>0</v>
          </cell>
          <cell r="L85">
            <v>0</v>
          </cell>
        </row>
        <row r="86">
          <cell r="B86" t="str">
            <v>ECI Telecom</v>
          </cell>
          <cell r="C86">
            <v>0</v>
          </cell>
          <cell r="D86">
            <v>0.5</v>
          </cell>
          <cell r="E86">
            <v>2</v>
          </cell>
          <cell r="F86">
            <v>0</v>
          </cell>
          <cell r="G86">
            <v>1.5</v>
          </cell>
          <cell r="H86">
            <v>0</v>
          </cell>
          <cell r="I86">
            <v>0</v>
          </cell>
          <cell r="L86">
            <v>4</v>
          </cell>
        </row>
        <row r="87">
          <cell r="B87" t="str">
            <v>Ericsson</v>
          </cell>
          <cell r="C87">
            <v>0</v>
          </cell>
          <cell r="D87">
            <v>0</v>
          </cell>
          <cell r="E87">
            <v>0</v>
          </cell>
          <cell r="F87">
            <v>0</v>
          </cell>
          <cell r="G87">
            <v>0</v>
          </cell>
          <cell r="H87">
            <v>2</v>
          </cell>
          <cell r="L87">
            <v>2</v>
          </cell>
        </row>
        <row r="88">
          <cell r="B88" t="str">
            <v>FiberHome</v>
          </cell>
          <cell r="C88">
            <v>0</v>
          </cell>
          <cell r="D88">
            <v>0</v>
          </cell>
          <cell r="E88">
            <v>0</v>
          </cell>
          <cell r="F88">
            <v>0</v>
          </cell>
          <cell r="G88">
            <v>0</v>
          </cell>
          <cell r="H88">
            <v>0</v>
          </cell>
          <cell r="I88">
            <v>0</v>
          </cell>
          <cell r="L88">
            <v>0</v>
          </cell>
        </row>
        <row r="89">
          <cell r="B89" t="str">
            <v>Force 10</v>
          </cell>
          <cell r="C89">
            <v>0</v>
          </cell>
          <cell r="D89">
            <v>0.6</v>
          </cell>
          <cell r="E89">
            <v>0</v>
          </cell>
          <cell r="F89">
            <v>0</v>
          </cell>
          <cell r="G89">
            <v>0</v>
          </cell>
          <cell r="H89">
            <v>0</v>
          </cell>
          <cell r="I89">
            <v>0</v>
          </cell>
          <cell r="L89">
            <v>0.6</v>
          </cell>
        </row>
        <row r="90">
          <cell r="B90" t="str">
            <v>Fujitsu</v>
          </cell>
          <cell r="C90">
            <v>92.5</v>
          </cell>
          <cell r="D90">
            <v>19.3</v>
          </cell>
          <cell r="E90">
            <v>0</v>
          </cell>
          <cell r="F90">
            <v>0</v>
          </cell>
          <cell r="G90">
            <v>1.5</v>
          </cell>
          <cell r="H90">
            <v>6.4</v>
          </cell>
          <cell r="I90">
            <v>2</v>
          </cell>
          <cell r="L90">
            <v>121.7</v>
          </cell>
        </row>
        <row r="91">
          <cell r="B91" t="str">
            <v>Hitachi</v>
          </cell>
          <cell r="C91">
            <v>1</v>
          </cell>
          <cell r="D91">
            <v>0</v>
          </cell>
          <cell r="E91">
            <v>0</v>
          </cell>
          <cell r="F91">
            <v>0</v>
          </cell>
          <cell r="G91">
            <v>0</v>
          </cell>
          <cell r="H91">
            <v>2</v>
          </cell>
          <cell r="I91">
            <v>0</v>
          </cell>
          <cell r="L91">
            <v>3</v>
          </cell>
        </row>
        <row r="92">
          <cell r="B92" t="str">
            <v>Hitachi Cable</v>
          </cell>
        </row>
        <row r="93">
          <cell r="B93" t="str">
            <v>Huawei</v>
          </cell>
          <cell r="C93">
            <v>0</v>
          </cell>
          <cell r="D93">
            <v>0</v>
          </cell>
          <cell r="E93">
            <v>0</v>
          </cell>
          <cell r="F93">
            <v>0</v>
          </cell>
          <cell r="G93">
            <v>0</v>
          </cell>
          <cell r="H93">
            <v>1</v>
          </cell>
          <cell r="I93">
            <v>0</v>
          </cell>
          <cell r="L93">
            <v>1</v>
          </cell>
        </row>
        <row r="94">
          <cell r="B94" t="str">
            <v>Infinera</v>
          </cell>
        </row>
        <row r="95">
          <cell r="B95" t="str">
            <v>KDDI-SCS</v>
          </cell>
          <cell r="C95">
            <v>0</v>
          </cell>
          <cell r="D95">
            <v>0</v>
          </cell>
          <cell r="E95">
            <v>0</v>
          </cell>
          <cell r="F95">
            <v>0</v>
          </cell>
          <cell r="G95">
            <v>0</v>
          </cell>
          <cell r="H95">
            <v>0</v>
          </cell>
          <cell r="I95">
            <v>0</v>
          </cell>
          <cell r="L95">
            <v>0</v>
          </cell>
        </row>
        <row r="96">
          <cell r="B96" t="str">
            <v>LGIC</v>
          </cell>
          <cell r="C96">
            <v>0</v>
          </cell>
          <cell r="D96">
            <v>0</v>
          </cell>
          <cell r="E96">
            <v>0</v>
          </cell>
          <cell r="F96">
            <v>0</v>
          </cell>
          <cell r="G96">
            <v>0</v>
          </cell>
          <cell r="H96">
            <v>0</v>
          </cell>
          <cell r="I96">
            <v>0</v>
          </cell>
          <cell r="L96">
            <v>0</v>
          </cell>
        </row>
        <row r="97">
          <cell r="B97" t="str">
            <v>Lucent</v>
          </cell>
          <cell r="C97">
            <v>0</v>
          </cell>
          <cell r="D97">
            <v>0</v>
          </cell>
          <cell r="E97">
            <v>0</v>
          </cell>
          <cell r="F97">
            <v>0</v>
          </cell>
          <cell r="G97">
            <v>0</v>
          </cell>
          <cell r="H97">
            <v>0</v>
          </cell>
          <cell r="I97">
            <v>0</v>
          </cell>
          <cell r="L97">
            <v>0</v>
          </cell>
        </row>
        <row r="98">
          <cell r="B98" t="str">
            <v>Lumentis</v>
          </cell>
          <cell r="C98">
            <v>0</v>
          </cell>
          <cell r="D98">
            <v>0</v>
          </cell>
          <cell r="E98">
            <v>0</v>
          </cell>
          <cell r="F98">
            <v>0</v>
          </cell>
          <cell r="G98">
            <v>0</v>
          </cell>
          <cell r="H98">
            <v>0</v>
          </cell>
          <cell r="I98">
            <v>0</v>
          </cell>
          <cell r="L98">
            <v>0</v>
          </cell>
        </row>
        <row r="99">
          <cell r="B99" t="str">
            <v>Luminous</v>
          </cell>
          <cell r="C99">
            <v>0</v>
          </cell>
          <cell r="D99">
            <v>0.4</v>
          </cell>
          <cell r="E99">
            <v>0</v>
          </cell>
          <cell r="F99">
            <v>0</v>
          </cell>
          <cell r="G99">
            <v>0</v>
          </cell>
          <cell r="H99">
            <v>0</v>
          </cell>
          <cell r="I99">
            <v>0</v>
          </cell>
          <cell r="L99">
            <v>0.4</v>
          </cell>
        </row>
        <row r="100">
          <cell r="B100" t="str">
            <v>LuxN</v>
          </cell>
          <cell r="C100">
            <v>0</v>
          </cell>
          <cell r="D100">
            <v>0</v>
          </cell>
          <cell r="E100">
            <v>0</v>
          </cell>
          <cell r="F100">
            <v>0</v>
          </cell>
          <cell r="G100">
            <v>2</v>
          </cell>
          <cell r="H100">
            <v>0</v>
          </cell>
          <cell r="I100">
            <v>0</v>
          </cell>
          <cell r="L100">
            <v>2</v>
          </cell>
        </row>
        <row r="101">
          <cell r="B101" t="str">
            <v>Marconi/Ericsson</v>
          </cell>
        </row>
        <row r="102">
          <cell r="B102" t="str">
            <v>MetroOptix</v>
          </cell>
          <cell r="C102">
            <v>0</v>
          </cell>
          <cell r="D102">
            <v>1.5</v>
          </cell>
          <cell r="E102">
            <v>0</v>
          </cell>
          <cell r="F102">
            <v>0</v>
          </cell>
          <cell r="G102">
            <v>0</v>
          </cell>
          <cell r="H102">
            <v>0</v>
          </cell>
          <cell r="I102">
            <v>0</v>
          </cell>
          <cell r="L102">
            <v>1.5</v>
          </cell>
        </row>
        <row r="103">
          <cell r="B103" t="str">
            <v>Movaz</v>
          </cell>
          <cell r="C103">
            <v>0</v>
          </cell>
          <cell r="D103">
            <v>0</v>
          </cell>
          <cell r="E103">
            <v>0</v>
          </cell>
          <cell r="F103">
            <v>0</v>
          </cell>
          <cell r="G103">
            <v>0</v>
          </cell>
          <cell r="H103">
            <v>0</v>
          </cell>
          <cell r="I103">
            <v>0</v>
          </cell>
          <cell r="L103">
            <v>0</v>
          </cell>
        </row>
        <row r="104">
          <cell r="B104" t="str">
            <v>Native</v>
          </cell>
          <cell r="C104">
            <v>0</v>
          </cell>
          <cell r="D104">
            <v>0</v>
          </cell>
          <cell r="E104">
            <v>0</v>
          </cell>
          <cell r="F104">
            <v>0</v>
          </cell>
          <cell r="G104">
            <v>0</v>
          </cell>
          <cell r="H104">
            <v>0</v>
          </cell>
          <cell r="I104">
            <v>0</v>
          </cell>
          <cell r="L104">
            <v>0</v>
          </cell>
        </row>
        <row r="105">
          <cell r="B105" t="str">
            <v>NEC</v>
          </cell>
          <cell r="C105">
            <v>10</v>
          </cell>
          <cell r="D105">
            <v>1</v>
          </cell>
          <cell r="E105">
            <v>0</v>
          </cell>
          <cell r="F105">
            <v>0</v>
          </cell>
          <cell r="G105">
            <v>0</v>
          </cell>
          <cell r="H105">
            <v>7</v>
          </cell>
          <cell r="I105">
            <v>0</v>
          </cell>
          <cell r="L105">
            <v>18</v>
          </cell>
        </row>
        <row r="106">
          <cell r="B106" t="str">
            <v>Nortel</v>
          </cell>
          <cell r="C106">
            <v>0</v>
          </cell>
          <cell r="D106">
            <v>0</v>
          </cell>
          <cell r="E106">
            <v>0</v>
          </cell>
          <cell r="F106">
            <v>0</v>
          </cell>
          <cell r="G106">
            <v>0</v>
          </cell>
          <cell r="H106">
            <v>0</v>
          </cell>
          <cell r="I106">
            <v>0</v>
          </cell>
          <cell r="L106">
            <v>0</v>
          </cell>
        </row>
        <row r="107">
          <cell r="B107" t="str">
            <v>Oki</v>
          </cell>
          <cell r="C107">
            <v>0</v>
          </cell>
          <cell r="D107">
            <v>0</v>
          </cell>
          <cell r="E107">
            <v>0</v>
          </cell>
          <cell r="F107">
            <v>0</v>
          </cell>
          <cell r="G107">
            <v>0</v>
          </cell>
          <cell r="H107">
            <v>0</v>
          </cell>
          <cell r="I107">
            <v>0</v>
          </cell>
          <cell r="L107">
            <v>0</v>
          </cell>
        </row>
        <row r="108">
          <cell r="B108" t="str">
            <v>OpVista</v>
          </cell>
        </row>
        <row r="109">
          <cell r="B109" t="str">
            <v>Photonic Bridges</v>
          </cell>
          <cell r="C109">
            <v>0</v>
          </cell>
          <cell r="D109">
            <v>0</v>
          </cell>
          <cell r="E109">
            <v>0</v>
          </cell>
          <cell r="F109">
            <v>0</v>
          </cell>
          <cell r="G109">
            <v>0</v>
          </cell>
          <cell r="H109">
            <v>0</v>
          </cell>
          <cell r="I109">
            <v>0</v>
          </cell>
          <cell r="L109">
            <v>0</v>
          </cell>
        </row>
        <row r="110">
          <cell r="B110" t="str">
            <v>Photonixnet</v>
          </cell>
          <cell r="C110">
            <v>0</v>
          </cell>
          <cell r="D110">
            <v>0</v>
          </cell>
          <cell r="E110">
            <v>0</v>
          </cell>
          <cell r="F110">
            <v>0</v>
          </cell>
          <cell r="G110">
            <v>0</v>
          </cell>
          <cell r="H110">
            <v>0</v>
          </cell>
          <cell r="I110">
            <v>0</v>
          </cell>
          <cell r="L110">
            <v>0</v>
          </cell>
        </row>
        <row r="111">
          <cell r="B111" t="str">
            <v>Pirelli</v>
          </cell>
          <cell r="C111">
            <v>0</v>
          </cell>
          <cell r="D111">
            <v>0</v>
          </cell>
          <cell r="E111">
            <v>0</v>
          </cell>
          <cell r="F111">
            <v>0</v>
          </cell>
          <cell r="G111">
            <v>0</v>
          </cell>
          <cell r="H111">
            <v>0</v>
          </cell>
          <cell r="I111">
            <v>0</v>
          </cell>
          <cell r="L111">
            <v>0</v>
          </cell>
        </row>
        <row r="112">
          <cell r="B112" t="str">
            <v>Redback</v>
          </cell>
          <cell r="C112">
            <v>0</v>
          </cell>
          <cell r="D112">
            <v>0</v>
          </cell>
          <cell r="E112">
            <v>0</v>
          </cell>
          <cell r="F112">
            <v>0</v>
          </cell>
          <cell r="G112">
            <v>0</v>
          </cell>
          <cell r="H112">
            <v>0</v>
          </cell>
          <cell r="I112">
            <v>0</v>
          </cell>
          <cell r="L112">
            <v>0</v>
          </cell>
        </row>
        <row r="113">
          <cell r="B113" t="str">
            <v>Sagem</v>
          </cell>
          <cell r="C113">
            <v>0</v>
          </cell>
          <cell r="D113">
            <v>0</v>
          </cell>
          <cell r="E113">
            <v>0</v>
          </cell>
          <cell r="F113">
            <v>0</v>
          </cell>
          <cell r="G113">
            <v>0</v>
          </cell>
          <cell r="H113">
            <v>0</v>
          </cell>
          <cell r="I113">
            <v>0</v>
          </cell>
          <cell r="L113">
            <v>0</v>
          </cell>
        </row>
        <row r="114">
          <cell r="B114" t="str">
            <v>Samsung</v>
          </cell>
          <cell r="C114">
            <v>0</v>
          </cell>
          <cell r="D114">
            <v>0</v>
          </cell>
          <cell r="E114">
            <v>0</v>
          </cell>
          <cell r="F114">
            <v>0</v>
          </cell>
          <cell r="G114">
            <v>0</v>
          </cell>
          <cell r="H114">
            <v>0</v>
          </cell>
          <cell r="I114">
            <v>0</v>
          </cell>
          <cell r="L114">
            <v>0</v>
          </cell>
        </row>
        <row r="115">
          <cell r="B115" t="str">
            <v>Nokia Siemens</v>
          </cell>
          <cell r="C115">
            <v>0</v>
          </cell>
          <cell r="D115">
            <v>0</v>
          </cell>
          <cell r="E115">
            <v>0</v>
          </cell>
          <cell r="F115">
            <v>0</v>
          </cell>
          <cell r="G115">
            <v>0</v>
          </cell>
          <cell r="H115">
            <v>0</v>
          </cell>
          <cell r="I115">
            <v>0</v>
          </cell>
          <cell r="L115">
            <v>0</v>
          </cell>
        </row>
        <row r="116">
          <cell r="B116" t="str">
            <v>Sorrento/Zhone</v>
          </cell>
        </row>
        <row r="117">
          <cell r="B117" t="str">
            <v>Sycamore</v>
          </cell>
          <cell r="C117">
            <v>0</v>
          </cell>
          <cell r="D117">
            <v>0</v>
          </cell>
          <cell r="E117">
            <v>0</v>
          </cell>
          <cell r="F117">
            <v>0.9</v>
          </cell>
          <cell r="G117">
            <v>0</v>
          </cell>
          <cell r="H117">
            <v>0</v>
          </cell>
          <cell r="I117">
            <v>0</v>
          </cell>
          <cell r="L117">
            <v>0.9</v>
          </cell>
        </row>
        <row r="118">
          <cell r="B118" t="str">
            <v>Tejas</v>
          </cell>
        </row>
        <row r="119">
          <cell r="B119" t="str">
            <v>Tellabs</v>
          </cell>
          <cell r="C119">
            <v>0</v>
          </cell>
          <cell r="D119">
            <v>6</v>
          </cell>
          <cell r="E119">
            <v>125</v>
          </cell>
          <cell r="F119">
            <v>22</v>
          </cell>
          <cell r="G119">
            <v>0</v>
          </cell>
          <cell r="H119">
            <v>0</v>
          </cell>
          <cell r="I119">
            <v>0</v>
          </cell>
          <cell r="L119">
            <v>153</v>
          </cell>
        </row>
        <row r="120">
          <cell r="B120" t="str">
            <v>Tellium</v>
          </cell>
          <cell r="C120">
            <v>0</v>
          </cell>
          <cell r="D120">
            <v>0</v>
          </cell>
          <cell r="E120">
            <v>0</v>
          </cell>
          <cell r="F120">
            <v>3</v>
          </cell>
          <cell r="G120">
            <v>0</v>
          </cell>
          <cell r="H120">
            <v>0</v>
          </cell>
          <cell r="I120">
            <v>0</v>
          </cell>
          <cell r="L120">
            <v>3</v>
          </cell>
        </row>
        <row r="121">
          <cell r="B121" t="str">
            <v>Transmode</v>
          </cell>
          <cell r="C121">
            <v>0</v>
          </cell>
          <cell r="D121">
            <v>0</v>
          </cell>
          <cell r="E121">
            <v>0</v>
          </cell>
          <cell r="F121">
            <v>0</v>
          </cell>
          <cell r="G121">
            <v>0</v>
          </cell>
          <cell r="H121">
            <v>0</v>
          </cell>
          <cell r="I121">
            <v>0</v>
          </cell>
          <cell r="L121">
            <v>0</v>
          </cell>
        </row>
        <row r="122">
          <cell r="B122" t="str">
            <v>Tyco</v>
          </cell>
          <cell r="C122">
            <v>0</v>
          </cell>
          <cell r="D122">
            <v>0</v>
          </cell>
          <cell r="E122">
            <v>0</v>
          </cell>
          <cell r="F122">
            <v>0</v>
          </cell>
          <cell r="G122">
            <v>0</v>
          </cell>
          <cell r="H122">
            <v>0</v>
          </cell>
          <cell r="I122">
            <v>0</v>
          </cell>
          <cell r="L122">
            <v>0</v>
          </cell>
        </row>
        <row r="123">
          <cell r="B123" t="str">
            <v>UTStarcom</v>
          </cell>
          <cell r="C123">
            <v>0</v>
          </cell>
          <cell r="D123">
            <v>0</v>
          </cell>
          <cell r="E123">
            <v>0</v>
          </cell>
          <cell r="F123">
            <v>0</v>
          </cell>
          <cell r="G123">
            <v>0</v>
          </cell>
          <cell r="H123">
            <v>0</v>
          </cell>
          <cell r="I123">
            <v>0</v>
          </cell>
          <cell r="L123">
            <v>0</v>
          </cell>
        </row>
        <row r="124">
          <cell r="B124" t="str">
            <v>White Rock</v>
          </cell>
          <cell r="C124">
            <v>0</v>
          </cell>
          <cell r="D124">
            <v>1.9</v>
          </cell>
          <cell r="E124">
            <v>0</v>
          </cell>
          <cell r="F124">
            <v>0</v>
          </cell>
          <cell r="G124">
            <v>0</v>
          </cell>
          <cell r="H124">
            <v>0</v>
          </cell>
          <cell r="I124">
            <v>0</v>
          </cell>
          <cell r="L124">
            <v>1.9</v>
          </cell>
        </row>
        <row r="125">
          <cell r="B125" t="str">
            <v>Xtera</v>
          </cell>
        </row>
        <row r="126">
          <cell r="B126" t="str">
            <v>Zhone</v>
          </cell>
          <cell r="C126">
            <v>0</v>
          </cell>
          <cell r="D126">
            <v>0</v>
          </cell>
          <cell r="E126">
            <v>0</v>
          </cell>
          <cell r="F126">
            <v>0</v>
          </cell>
          <cell r="G126">
            <v>3</v>
          </cell>
          <cell r="H126">
            <v>0</v>
          </cell>
          <cell r="I126">
            <v>0</v>
          </cell>
          <cell r="L126">
            <v>3</v>
          </cell>
        </row>
        <row r="127">
          <cell r="B127" t="str">
            <v>ZTE</v>
          </cell>
          <cell r="C127">
            <v>0</v>
          </cell>
          <cell r="D127">
            <v>0</v>
          </cell>
          <cell r="E127">
            <v>0</v>
          </cell>
          <cell r="F127">
            <v>0</v>
          </cell>
          <cell r="G127">
            <v>0</v>
          </cell>
          <cell r="H127">
            <v>0</v>
          </cell>
          <cell r="I127">
            <v>0</v>
          </cell>
          <cell r="L127">
            <v>0</v>
          </cell>
        </row>
        <row r="128">
          <cell r="B128" t="str">
            <v>Other</v>
          </cell>
          <cell r="C128">
            <v>0</v>
          </cell>
          <cell r="D128">
            <v>0</v>
          </cell>
          <cell r="E128">
            <v>0</v>
          </cell>
          <cell r="F128">
            <v>0</v>
          </cell>
          <cell r="G128">
            <v>0</v>
          </cell>
          <cell r="H128">
            <v>0</v>
          </cell>
          <cell r="I128">
            <v>0</v>
          </cell>
          <cell r="L128">
            <v>0</v>
          </cell>
        </row>
        <row r="129">
          <cell r="B129" t="str">
            <v>Total</v>
          </cell>
          <cell r="C129">
            <v>182.5</v>
          </cell>
          <cell r="D129">
            <v>174.8</v>
          </cell>
          <cell r="E129">
            <v>201</v>
          </cell>
          <cell r="F129">
            <v>68.900000000000006</v>
          </cell>
          <cell r="G129">
            <v>57.9</v>
          </cell>
          <cell r="H129">
            <v>101.4</v>
          </cell>
          <cell r="I129">
            <v>15.5</v>
          </cell>
          <cell r="J129">
            <v>0</v>
          </cell>
          <cell r="K129">
            <v>0</v>
          </cell>
          <cell r="L129">
            <v>802</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Metro ROADM</v>
          </cell>
          <cell r="K133" t="str">
            <v>Converged Packet Optical</v>
          </cell>
          <cell r="L133" t="str">
            <v>Total Optical Networking (ON)</v>
          </cell>
        </row>
        <row r="134">
          <cell r="B134" t="str">
            <v>ADTRAN</v>
          </cell>
        </row>
        <row r="135">
          <cell r="B135" t="str">
            <v>ADVA</v>
          </cell>
          <cell r="C135">
            <v>0</v>
          </cell>
          <cell r="D135">
            <v>0</v>
          </cell>
          <cell r="E135">
            <v>0</v>
          </cell>
          <cell r="F135">
            <v>0</v>
          </cell>
          <cell r="G135">
            <v>5</v>
          </cell>
          <cell r="H135">
            <v>0</v>
          </cell>
          <cell r="I135">
            <v>0</v>
          </cell>
          <cell r="L135">
            <v>5</v>
          </cell>
        </row>
        <row r="136">
          <cell r="B136" t="str">
            <v>Alcatel-Lucent</v>
          </cell>
          <cell r="C136">
            <v>76</v>
          </cell>
          <cell r="D136">
            <v>13</v>
          </cell>
          <cell r="E136">
            <v>42</v>
          </cell>
          <cell r="F136">
            <v>13</v>
          </cell>
          <cell r="G136">
            <v>5</v>
          </cell>
          <cell r="H136">
            <v>25</v>
          </cell>
          <cell r="I136">
            <v>4</v>
          </cell>
          <cell r="L136">
            <v>178</v>
          </cell>
        </row>
        <row r="137">
          <cell r="B137" t="str">
            <v>Alidian</v>
          </cell>
          <cell r="C137">
            <v>0</v>
          </cell>
          <cell r="D137">
            <v>0.2</v>
          </cell>
          <cell r="E137">
            <v>0</v>
          </cell>
          <cell r="F137">
            <v>0</v>
          </cell>
          <cell r="G137">
            <v>0</v>
          </cell>
          <cell r="H137">
            <v>0</v>
          </cell>
          <cell r="I137">
            <v>0</v>
          </cell>
          <cell r="L137">
            <v>0.2</v>
          </cell>
        </row>
        <row r="138">
          <cell r="B138" t="str">
            <v>ANDA</v>
          </cell>
        </row>
        <row r="139">
          <cell r="B139" t="str">
            <v>Appian</v>
          </cell>
          <cell r="C139">
            <v>0</v>
          </cell>
          <cell r="D139">
            <v>0</v>
          </cell>
          <cell r="E139">
            <v>0</v>
          </cell>
          <cell r="F139">
            <v>0</v>
          </cell>
          <cell r="G139">
            <v>0</v>
          </cell>
          <cell r="H139">
            <v>0</v>
          </cell>
          <cell r="I139">
            <v>0</v>
          </cell>
          <cell r="L139">
            <v>0</v>
          </cell>
        </row>
        <row r="140">
          <cell r="B140" t="str">
            <v>Atrica</v>
          </cell>
          <cell r="C140">
            <v>0</v>
          </cell>
          <cell r="D140">
            <v>1.2</v>
          </cell>
          <cell r="E140">
            <v>0</v>
          </cell>
          <cell r="F140">
            <v>0</v>
          </cell>
          <cell r="G140">
            <v>0</v>
          </cell>
          <cell r="H140">
            <v>0</v>
          </cell>
          <cell r="I140">
            <v>0</v>
          </cell>
          <cell r="L140">
            <v>1.2</v>
          </cell>
        </row>
        <row r="141">
          <cell r="B141" t="str">
            <v>Calient</v>
          </cell>
          <cell r="C141">
            <v>0</v>
          </cell>
          <cell r="D141">
            <v>0</v>
          </cell>
          <cell r="E141">
            <v>0</v>
          </cell>
          <cell r="F141">
            <v>1</v>
          </cell>
          <cell r="G141">
            <v>0</v>
          </cell>
          <cell r="H141">
            <v>0</v>
          </cell>
          <cell r="I141">
            <v>0</v>
          </cell>
          <cell r="L141">
            <v>1</v>
          </cell>
        </row>
        <row r="142">
          <cell r="B142" t="str">
            <v>Ciena</v>
          </cell>
          <cell r="C142">
            <v>15</v>
          </cell>
          <cell r="D142">
            <v>42</v>
          </cell>
          <cell r="E142">
            <v>0</v>
          </cell>
          <cell r="F142">
            <v>25</v>
          </cell>
          <cell r="G142">
            <v>27</v>
          </cell>
          <cell r="H142">
            <v>26</v>
          </cell>
          <cell r="I142">
            <v>1</v>
          </cell>
          <cell r="L142">
            <v>136</v>
          </cell>
        </row>
        <row r="143">
          <cell r="B143" t="str">
            <v>Cisco</v>
          </cell>
          <cell r="C143">
            <v>0</v>
          </cell>
          <cell r="D143">
            <v>37</v>
          </cell>
          <cell r="E143">
            <v>0</v>
          </cell>
          <cell r="F143">
            <v>1</v>
          </cell>
          <cell r="G143">
            <v>3</v>
          </cell>
          <cell r="H143">
            <v>2</v>
          </cell>
          <cell r="I143">
            <v>0.25</v>
          </cell>
          <cell r="L143">
            <v>43.25</v>
          </cell>
        </row>
        <row r="144">
          <cell r="B144" t="str">
            <v>Coriolis</v>
          </cell>
          <cell r="C144">
            <v>0</v>
          </cell>
          <cell r="D144">
            <v>0.8</v>
          </cell>
          <cell r="E144">
            <v>0</v>
          </cell>
          <cell r="F144">
            <v>0</v>
          </cell>
          <cell r="G144">
            <v>0</v>
          </cell>
          <cell r="H144">
            <v>0</v>
          </cell>
          <cell r="I144">
            <v>0</v>
          </cell>
          <cell r="L144">
            <v>0.8</v>
          </cell>
        </row>
        <row r="145">
          <cell r="B145" t="str">
            <v>Corrigent</v>
          </cell>
        </row>
        <row r="146">
          <cell r="B146" t="str">
            <v>Corvis</v>
          </cell>
          <cell r="C146">
            <v>0</v>
          </cell>
          <cell r="D146">
            <v>0</v>
          </cell>
          <cell r="E146">
            <v>0</v>
          </cell>
          <cell r="F146">
            <v>0</v>
          </cell>
          <cell r="G146">
            <v>0</v>
          </cell>
          <cell r="H146">
            <v>0</v>
          </cell>
          <cell r="I146">
            <v>0.5</v>
          </cell>
          <cell r="L146">
            <v>0.5</v>
          </cell>
        </row>
        <row r="147">
          <cell r="B147" t="str">
            <v>Datang</v>
          </cell>
          <cell r="C147">
            <v>0</v>
          </cell>
          <cell r="D147">
            <v>0</v>
          </cell>
          <cell r="E147">
            <v>0</v>
          </cell>
          <cell r="F147">
            <v>0</v>
          </cell>
          <cell r="G147">
            <v>0</v>
          </cell>
          <cell r="H147">
            <v>0</v>
          </cell>
          <cell r="I147">
            <v>0</v>
          </cell>
          <cell r="L147">
            <v>0</v>
          </cell>
        </row>
        <row r="148">
          <cell r="B148" t="str">
            <v>Eastcom</v>
          </cell>
          <cell r="C148">
            <v>0</v>
          </cell>
          <cell r="D148">
            <v>0</v>
          </cell>
          <cell r="E148">
            <v>0</v>
          </cell>
          <cell r="F148">
            <v>0</v>
          </cell>
          <cell r="G148">
            <v>0</v>
          </cell>
          <cell r="H148">
            <v>0</v>
          </cell>
          <cell r="I148">
            <v>0</v>
          </cell>
          <cell r="L148">
            <v>0</v>
          </cell>
        </row>
        <row r="149">
          <cell r="B149" t="str">
            <v>ECI Telecom</v>
          </cell>
          <cell r="C149">
            <v>0</v>
          </cell>
          <cell r="D149">
            <v>0.7</v>
          </cell>
          <cell r="E149">
            <v>1</v>
          </cell>
          <cell r="F149">
            <v>0</v>
          </cell>
          <cell r="G149">
            <v>0.5</v>
          </cell>
          <cell r="H149">
            <v>0</v>
          </cell>
          <cell r="I149">
            <v>0</v>
          </cell>
          <cell r="L149">
            <v>2.2000000000000002</v>
          </cell>
        </row>
        <row r="150">
          <cell r="B150" t="str">
            <v>Ericsson</v>
          </cell>
          <cell r="C150">
            <v>0</v>
          </cell>
          <cell r="D150">
            <v>0</v>
          </cell>
          <cell r="E150">
            <v>0</v>
          </cell>
          <cell r="F150">
            <v>0</v>
          </cell>
          <cell r="G150">
            <v>1</v>
          </cell>
          <cell r="H150">
            <v>1</v>
          </cell>
          <cell r="I150">
            <v>0</v>
          </cell>
          <cell r="L150">
            <v>2</v>
          </cell>
        </row>
        <row r="151">
          <cell r="B151" t="str">
            <v>FiberHome</v>
          </cell>
          <cell r="C151">
            <v>0</v>
          </cell>
          <cell r="D151">
            <v>0</v>
          </cell>
          <cell r="E151">
            <v>0</v>
          </cell>
          <cell r="F151">
            <v>0</v>
          </cell>
          <cell r="G151">
            <v>0</v>
          </cell>
          <cell r="H151">
            <v>0</v>
          </cell>
          <cell r="I151">
            <v>0</v>
          </cell>
          <cell r="L151">
            <v>0</v>
          </cell>
        </row>
        <row r="152">
          <cell r="B152" t="str">
            <v>Force 10</v>
          </cell>
          <cell r="C152">
            <v>0</v>
          </cell>
          <cell r="D152">
            <v>1.4</v>
          </cell>
          <cell r="E152">
            <v>0</v>
          </cell>
          <cell r="F152">
            <v>0</v>
          </cell>
          <cell r="G152">
            <v>0</v>
          </cell>
          <cell r="H152">
            <v>0</v>
          </cell>
          <cell r="I152">
            <v>0</v>
          </cell>
          <cell r="L152">
            <v>1.4</v>
          </cell>
        </row>
        <row r="153">
          <cell r="B153" t="str">
            <v>Fujitsu</v>
          </cell>
          <cell r="C153">
            <v>79.599999999999994</v>
          </cell>
          <cell r="D153">
            <v>17.7</v>
          </cell>
          <cell r="E153">
            <v>0</v>
          </cell>
          <cell r="F153">
            <v>0</v>
          </cell>
          <cell r="G153">
            <v>0</v>
          </cell>
          <cell r="H153">
            <v>2.2000000000000002</v>
          </cell>
          <cell r="I153">
            <v>0</v>
          </cell>
          <cell r="L153">
            <v>99.5</v>
          </cell>
        </row>
        <row r="154">
          <cell r="B154" t="str">
            <v>Hitachi</v>
          </cell>
          <cell r="C154">
            <v>1</v>
          </cell>
          <cell r="D154">
            <v>0</v>
          </cell>
          <cell r="E154">
            <v>0</v>
          </cell>
          <cell r="F154">
            <v>0</v>
          </cell>
          <cell r="G154">
            <v>0</v>
          </cell>
          <cell r="H154">
            <v>2</v>
          </cell>
          <cell r="I154">
            <v>0</v>
          </cell>
          <cell r="L154">
            <v>3</v>
          </cell>
        </row>
        <row r="155">
          <cell r="B155" t="str">
            <v>Hitachi Cable</v>
          </cell>
        </row>
        <row r="156">
          <cell r="B156" t="str">
            <v>Huawei</v>
          </cell>
          <cell r="C156">
            <v>0</v>
          </cell>
          <cell r="D156">
            <v>0</v>
          </cell>
          <cell r="E156">
            <v>0</v>
          </cell>
          <cell r="F156">
            <v>0</v>
          </cell>
          <cell r="G156">
            <v>0</v>
          </cell>
          <cell r="H156">
            <v>0</v>
          </cell>
          <cell r="I156">
            <v>0</v>
          </cell>
          <cell r="L156">
            <v>0</v>
          </cell>
        </row>
        <row r="157">
          <cell r="B157" t="str">
            <v>Infinera</v>
          </cell>
        </row>
        <row r="158">
          <cell r="B158" t="str">
            <v>KDDI-SCS</v>
          </cell>
          <cell r="C158">
            <v>0</v>
          </cell>
          <cell r="D158">
            <v>0</v>
          </cell>
          <cell r="E158">
            <v>0</v>
          </cell>
          <cell r="F158">
            <v>0</v>
          </cell>
          <cell r="G158">
            <v>0</v>
          </cell>
          <cell r="H158">
            <v>0</v>
          </cell>
          <cell r="I158">
            <v>0</v>
          </cell>
          <cell r="L158">
            <v>0</v>
          </cell>
        </row>
        <row r="159">
          <cell r="B159" t="str">
            <v>LGIC</v>
          </cell>
          <cell r="C159">
            <v>0</v>
          </cell>
          <cell r="D159">
            <v>0</v>
          </cell>
          <cell r="E159">
            <v>0</v>
          </cell>
          <cell r="F159">
            <v>0</v>
          </cell>
          <cell r="G159">
            <v>0</v>
          </cell>
          <cell r="H159">
            <v>0</v>
          </cell>
          <cell r="I159">
            <v>0</v>
          </cell>
          <cell r="L159">
            <v>0</v>
          </cell>
        </row>
        <row r="160">
          <cell r="B160" t="str">
            <v>Lucent</v>
          </cell>
          <cell r="C160">
            <v>0</v>
          </cell>
          <cell r="D160">
            <v>0</v>
          </cell>
          <cell r="E160">
            <v>0</v>
          </cell>
          <cell r="F160">
            <v>0</v>
          </cell>
          <cell r="G160">
            <v>0</v>
          </cell>
          <cell r="H160">
            <v>0</v>
          </cell>
          <cell r="I160">
            <v>0</v>
          </cell>
          <cell r="L160">
            <v>0</v>
          </cell>
        </row>
        <row r="161">
          <cell r="B161" t="str">
            <v>Lumentis</v>
          </cell>
          <cell r="C161">
            <v>0</v>
          </cell>
          <cell r="D161">
            <v>0</v>
          </cell>
          <cell r="E161">
            <v>0</v>
          </cell>
          <cell r="F161">
            <v>0</v>
          </cell>
          <cell r="G161">
            <v>0</v>
          </cell>
          <cell r="H161">
            <v>0</v>
          </cell>
          <cell r="I161">
            <v>0</v>
          </cell>
          <cell r="L161">
            <v>0</v>
          </cell>
        </row>
        <row r="162">
          <cell r="B162" t="str">
            <v>Luminous</v>
          </cell>
          <cell r="C162">
            <v>0</v>
          </cell>
          <cell r="D162">
            <v>0.8</v>
          </cell>
          <cell r="E162">
            <v>0</v>
          </cell>
          <cell r="F162">
            <v>0</v>
          </cell>
          <cell r="G162">
            <v>0</v>
          </cell>
          <cell r="H162">
            <v>0</v>
          </cell>
          <cell r="I162">
            <v>0</v>
          </cell>
          <cell r="L162">
            <v>0.8</v>
          </cell>
        </row>
        <row r="163">
          <cell r="B163" t="str">
            <v>LuxN</v>
          </cell>
          <cell r="C163">
            <v>0</v>
          </cell>
          <cell r="D163">
            <v>0</v>
          </cell>
          <cell r="E163">
            <v>0</v>
          </cell>
          <cell r="F163">
            <v>0</v>
          </cell>
          <cell r="G163">
            <v>1.2</v>
          </cell>
          <cell r="H163">
            <v>0</v>
          </cell>
          <cell r="I163">
            <v>0</v>
          </cell>
          <cell r="L163">
            <v>1.2</v>
          </cell>
        </row>
        <row r="164">
          <cell r="B164" t="str">
            <v>Marconi/Ericsson</v>
          </cell>
        </row>
        <row r="165">
          <cell r="B165" t="str">
            <v>MetroOptix</v>
          </cell>
          <cell r="C165">
            <v>0</v>
          </cell>
          <cell r="D165">
            <v>0.5</v>
          </cell>
          <cell r="E165">
            <v>0</v>
          </cell>
          <cell r="F165">
            <v>0</v>
          </cell>
          <cell r="G165">
            <v>0</v>
          </cell>
          <cell r="H165">
            <v>0</v>
          </cell>
          <cell r="I165">
            <v>0</v>
          </cell>
          <cell r="L165">
            <v>0.5</v>
          </cell>
        </row>
        <row r="166">
          <cell r="B166" t="str">
            <v>Movaz</v>
          </cell>
          <cell r="C166">
            <v>0</v>
          </cell>
          <cell r="D166">
            <v>0</v>
          </cell>
          <cell r="E166">
            <v>0</v>
          </cell>
          <cell r="F166">
            <v>0</v>
          </cell>
          <cell r="G166">
            <v>0</v>
          </cell>
          <cell r="H166">
            <v>0</v>
          </cell>
          <cell r="I166">
            <v>0</v>
          </cell>
          <cell r="L166">
            <v>0</v>
          </cell>
        </row>
        <row r="167">
          <cell r="B167" t="str">
            <v>Native</v>
          </cell>
          <cell r="C167">
            <v>0</v>
          </cell>
          <cell r="D167">
            <v>0</v>
          </cell>
          <cell r="E167">
            <v>0</v>
          </cell>
          <cell r="F167">
            <v>0</v>
          </cell>
          <cell r="G167">
            <v>0</v>
          </cell>
          <cell r="H167">
            <v>0</v>
          </cell>
          <cell r="I167">
            <v>0</v>
          </cell>
          <cell r="L167">
            <v>0</v>
          </cell>
        </row>
        <row r="168">
          <cell r="B168" t="str">
            <v>NEC</v>
          </cell>
          <cell r="C168">
            <v>16</v>
          </cell>
          <cell r="D168">
            <v>1</v>
          </cell>
          <cell r="E168">
            <v>0</v>
          </cell>
          <cell r="F168">
            <v>0</v>
          </cell>
          <cell r="G168">
            <v>0</v>
          </cell>
          <cell r="H168">
            <v>15</v>
          </cell>
          <cell r="I168">
            <v>0</v>
          </cell>
          <cell r="L168">
            <v>32</v>
          </cell>
        </row>
        <row r="169">
          <cell r="B169" t="str">
            <v>Nortel</v>
          </cell>
          <cell r="C169">
            <v>0</v>
          </cell>
          <cell r="D169">
            <v>0</v>
          </cell>
          <cell r="E169">
            <v>0</v>
          </cell>
          <cell r="F169">
            <v>0</v>
          </cell>
          <cell r="G169">
            <v>0</v>
          </cell>
          <cell r="H169">
            <v>0</v>
          </cell>
          <cell r="I169">
            <v>0</v>
          </cell>
          <cell r="L169">
            <v>0</v>
          </cell>
        </row>
        <row r="170">
          <cell r="B170" t="str">
            <v>Oki</v>
          </cell>
          <cell r="C170">
            <v>0</v>
          </cell>
          <cell r="D170">
            <v>0</v>
          </cell>
          <cell r="E170">
            <v>0</v>
          </cell>
          <cell r="F170">
            <v>0</v>
          </cell>
          <cell r="G170">
            <v>0</v>
          </cell>
          <cell r="H170">
            <v>0</v>
          </cell>
          <cell r="I170">
            <v>0</v>
          </cell>
          <cell r="L170">
            <v>0</v>
          </cell>
        </row>
        <row r="171">
          <cell r="B171" t="str">
            <v>OpVista</v>
          </cell>
        </row>
        <row r="172">
          <cell r="B172" t="str">
            <v>Photonic Bridges</v>
          </cell>
          <cell r="C172">
            <v>0</v>
          </cell>
          <cell r="D172">
            <v>0</v>
          </cell>
          <cell r="E172">
            <v>0</v>
          </cell>
          <cell r="F172">
            <v>0</v>
          </cell>
          <cell r="G172">
            <v>0</v>
          </cell>
          <cell r="H172">
            <v>0</v>
          </cell>
          <cell r="I172">
            <v>0</v>
          </cell>
          <cell r="L172">
            <v>0</v>
          </cell>
        </row>
        <row r="173">
          <cell r="B173" t="str">
            <v>Photonixnet</v>
          </cell>
          <cell r="C173">
            <v>0</v>
          </cell>
          <cell r="D173">
            <v>0</v>
          </cell>
          <cell r="E173">
            <v>0</v>
          </cell>
          <cell r="F173">
            <v>0</v>
          </cell>
          <cell r="G173">
            <v>1</v>
          </cell>
          <cell r="H173">
            <v>0</v>
          </cell>
          <cell r="I173">
            <v>0</v>
          </cell>
          <cell r="L173">
            <v>1</v>
          </cell>
        </row>
        <row r="174">
          <cell r="B174" t="str">
            <v>Pirelli</v>
          </cell>
          <cell r="C174">
            <v>0</v>
          </cell>
          <cell r="D174">
            <v>0</v>
          </cell>
          <cell r="E174">
            <v>0</v>
          </cell>
          <cell r="F174">
            <v>0</v>
          </cell>
          <cell r="G174">
            <v>0</v>
          </cell>
          <cell r="H174">
            <v>0</v>
          </cell>
          <cell r="I174">
            <v>0</v>
          </cell>
          <cell r="L174">
            <v>0</v>
          </cell>
        </row>
        <row r="175">
          <cell r="B175" t="str">
            <v>Redback</v>
          </cell>
          <cell r="C175">
            <v>0</v>
          </cell>
          <cell r="D175">
            <v>0</v>
          </cell>
          <cell r="E175">
            <v>0</v>
          </cell>
          <cell r="F175">
            <v>0</v>
          </cell>
          <cell r="G175">
            <v>0</v>
          </cell>
          <cell r="H175">
            <v>0</v>
          </cell>
          <cell r="I175">
            <v>0</v>
          </cell>
          <cell r="L175">
            <v>0</v>
          </cell>
        </row>
        <row r="176">
          <cell r="B176" t="str">
            <v>Sagem</v>
          </cell>
          <cell r="C176">
            <v>0</v>
          </cell>
          <cell r="D176">
            <v>0</v>
          </cell>
          <cell r="E176">
            <v>0</v>
          </cell>
          <cell r="F176">
            <v>0</v>
          </cell>
          <cell r="G176">
            <v>0</v>
          </cell>
          <cell r="H176">
            <v>0</v>
          </cell>
          <cell r="I176">
            <v>0</v>
          </cell>
          <cell r="L176">
            <v>0</v>
          </cell>
        </row>
        <row r="177">
          <cell r="B177" t="str">
            <v>Samsung</v>
          </cell>
          <cell r="C177">
            <v>0</v>
          </cell>
          <cell r="D177">
            <v>0</v>
          </cell>
          <cell r="E177">
            <v>0</v>
          </cell>
          <cell r="F177">
            <v>0</v>
          </cell>
          <cell r="G177">
            <v>0</v>
          </cell>
          <cell r="H177">
            <v>0</v>
          </cell>
          <cell r="I177">
            <v>0</v>
          </cell>
          <cell r="L177">
            <v>0</v>
          </cell>
        </row>
        <row r="178">
          <cell r="B178" t="str">
            <v>Nokia Siemens</v>
          </cell>
          <cell r="C178">
            <v>0</v>
          </cell>
          <cell r="D178">
            <v>0</v>
          </cell>
          <cell r="E178">
            <v>0</v>
          </cell>
          <cell r="F178">
            <v>0</v>
          </cell>
          <cell r="G178">
            <v>0</v>
          </cell>
          <cell r="H178">
            <v>0</v>
          </cell>
          <cell r="I178">
            <v>0</v>
          </cell>
          <cell r="L178">
            <v>0</v>
          </cell>
        </row>
        <row r="179">
          <cell r="B179" t="str">
            <v>Sorrento/Zhone</v>
          </cell>
        </row>
        <row r="180">
          <cell r="B180" t="str">
            <v>Sycamore</v>
          </cell>
          <cell r="C180">
            <v>0</v>
          </cell>
          <cell r="D180">
            <v>0</v>
          </cell>
          <cell r="E180">
            <v>0</v>
          </cell>
          <cell r="F180">
            <v>1</v>
          </cell>
          <cell r="G180">
            <v>0</v>
          </cell>
          <cell r="H180">
            <v>0</v>
          </cell>
          <cell r="I180">
            <v>0</v>
          </cell>
          <cell r="L180">
            <v>1</v>
          </cell>
        </row>
        <row r="181">
          <cell r="B181" t="str">
            <v>Tejas</v>
          </cell>
        </row>
        <row r="182">
          <cell r="B182" t="str">
            <v>Tellabs</v>
          </cell>
          <cell r="C182">
            <v>0</v>
          </cell>
          <cell r="D182">
            <v>6</v>
          </cell>
          <cell r="E182">
            <v>100</v>
          </cell>
          <cell r="F182">
            <v>4</v>
          </cell>
          <cell r="G182">
            <v>0</v>
          </cell>
          <cell r="H182">
            <v>0</v>
          </cell>
          <cell r="I182">
            <v>0</v>
          </cell>
          <cell r="L182">
            <v>110</v>
          </cell>
        </row>
        <row r="183">
          <cell r="B183" t="str">
            <v>Tellium</v>
          </cell>
          <cell r="C183">
            <v>0</v>
          </cell>
          <cell r="D183">
            <v>0</v>
          </cell>
          <cell r="E183">
            <v>0</v>
          </cell>
          <cell r="F183">
            <v>2</v>
          </cell>
          <cell r="G183">
            <v>0</v>
          </cell>
          <cell r="H183">
            <v>0</v>
          </cell>
          <cell r="I183">
            <v>0</v>
          </cell>
          <cell r="L183">
            <v>2</v>
          </cell>
        </row>
        <row r="184">
          <cell r="B184" t="str">
            <v>Transmode</v>
          </cell>
          <cell r="C184">
            <v>0</v>
          </cell>
          <cell r="D184">
            <v>0</v>
          </cell>
          <cell r="E184">
            <v>0</v>
          </cell>
          <cell r="F184">
            <v>0</v>
          </cell>
          <cell r="H184">
            <v>0</v>
          </cell>
          <cell r="I184">
            <v>0</v>
          </cell>
          <cell r="L184">
            <v>0</v>
          </cell>
        </row>
        <row r="185">
          <cell r="B185" t="str">
            <v>Tyco</v>
          </cell>
          <cell r="C185">
            <v>0</v>
          </cell>
          <cell r="D185">
            <v>0</v>
          </cell>
          <cell r="E185">
            <v>0</v>
          </cell>
          <cell r="F185">
            <v>0</v>
          </cell>
          <cell r="G185">
            <v>0</v>
          </cell>
          <cell r="H185">
            <v>0</v>
          </cell>
          <cell r="I185">
            <v>0</v>
          </cell>
          <cell r="L185">
            <v>0</v>
          </cell>
        </row>
        <row r="186">
          <cell r="B186" t="str">
            <v>UTStarcom</v>
          </cell>
          <cell r="C186">
            <v>0</v>
          </cell>
          <cell r="D186">
            <v>0</v>
          </cell>
          <cell r="E186">
            <v>0</v>
          </cell>
          <cell r="F186">
            <v>0</v>
          </cell>
          <cell r="G186">
            <v>0</v>
          </cell>
          <cell r="H186">
            <v>0</v>
          </cell>
          <cell r="I186">
            <v>0</v>
          </cell>
        </row>
        <row r="187">
          <cell r="B187" t="str">
            <v>White Rock</v>
          </cell>
          <cell r="C187">
            <v>0</v>
          </cell>
          <cell r="D187">
            <v>2.2000000000000002</v>
          </cell>
          <cell r="E187">
            <v>0</v>
          </cell>
          <cell r="F187">
            <v>0</v>
          </cell>
          <cell r="G187">
            <v>0.3</v>
          </cell>
          <cell r="H187">
            <v>0</v>
          </cell>
          <cell r="I187">
            <v>0</v>
          </cell>
          <cell r="L187">
            <v>2.5</v>
          </cell>
        </row>
        <row r="188">
          <cell r="B188" t="str">
            <v>Xtera</v>
          </cell>
        </row>
        <row r="189">
          <cell r="B189" t="str">
            <v>Zhone</v>
          </cell>
          <cell r="C189">
            <v>0</v>
          </cell>
          <cell r="D189">
            <v>0</v>
          </cell>
          <cell r="E189">
            <v>0</v>
          </cell>
          <cell r="F189">
            <v>0</v>
          </cell>
          <cell r="G189">
            <v>1</v>
          </cell>
          <cell r="H189">
            <v>0</v>
          </cell>
          <cell r="I189">
            <v>0</v>
          </cell>
          <cell r="L189">
            <v>1</v>
          </cell>
        </row>
        <row r="190">
          <cell r="B190" t="str">
            <v>ZTE</v>
          </cell>
          <cell r="C190">
            <v>0</v>
          </cell>
          <cell r="D190">
            <v>0</v>
          </cell>
          <cell r="E190">
            <v>0</v>
          </cell>
          <cell r="F190">
            <v>0</v>
          </cell>
          <cell r="G190">
            <v>0</v>
          </cell>
          <cell r="H190">
            <v>0</v>
          </cell>
          <cell r="I190">
            <v>0</v>
          </cell>
          <cell r="L190">
            <v>0</v>
          </cell>
        </row>
        <row r="191">
          <cell r="B191" t="str">
            <v>Other</v>
          </cell>
          <cell r="C191">
            <v>0</v>
          </cell>
          <cell r="D191">
            <v>0</v>
          </cell>
          <cell r="E191">
            <v>0</v>
          </cell>
          <cell r="F191">
            <v>0</v>
          </cell>
          <cell r="G191">
            <v>0</v>
          </cell>
          <cell r="H191">
            <v>0</v>
          </cell>
          <cell r="I191">
            <v>0</v>
          </cell>
          <cell r="L191">
            <v>0</v>
          </cell>
        </row>
        <row r="192">
          <cell r="B192" t="str">
            <v>Total</v>
          </cell>
          <cell r="C192">
            <v>187.6</v>
          </cell>
          <cell r="D192">
            <v>124.50000000000001</v>
          </cell>
          <cell r="E192">
            <v>143</v>
          </cell>
          <cell r="F192">
            <v>47</v>
          </cell>
          <cell r="G192">
            <v>45</v>
          </cell>
          <cell r="H192">
            <v>73.2</v>
          </cell>
          <cell r="I192">
            <v>5.75</v>
          </cell>
          <cell r="J192">
            <v>0</v>
          </cell>
          <cell r="K192">
            <v>0</v>
          </cell>
          <cell r="L192">
            <v>626.04999999999995</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Metro ROADM</v>
          </cell>
          <cell r="K196" t="str">
            <v>Converged Packet Optical</v>
          </cell>
          <cell r="L196" t="str">
            <v>Total Optical Networking (ON)</v>
          </cell>
        </row>
        <row r="197">
          <cell r="B197" t="str">
            <v>ADTRAN</v>
          </cell>
        </row>
        <row r="198">
          <cell r="B198" t="str">
            <v>ADVA</v>
          </cell>
          <cell r="C198">
            <v>0</v>
          </cell>
          <cell r="D198">
            <v>0</v>
          </cell>
          <cell r="E198">
            <v>0</v>
          </cell>
          <cell r="F198">
            <v>0</v>
          </cell>
          <cell r="G198">
            <v>10</v>
          </cell>
          <cell r="H198">
            <v>0</v>
          </cell>
          <cell r="I198">
            <v>0</v>
          </cell>
          <cell r="L198">
            <v>10</v>
          </cell>
        </row>
        <row r="199">
          <cell r="B199" t="str">
            <v>Alcatel-Lucent</v>
          </cell>
          <cell r="C199">
            <v>65</v>
          </cell>
          <cell r="D199">
            <v>19</v>
          </cell>
          <cell r="E199">
            <v>56</v>
          </cell>
          <cell r="F199">
            <v>6</v>
          </cell>
          <cell r="G199">
            <v>18</v>
          </cell>
          <cell r="H199">
            <v>11</v>
          </cell>
          <cell r="I199">
            <v>5</v>
          </cell>
          <cell r="L199">
            <v>180</v>
          </cell>
        </row>
        <row r="200">
          <cell r="B200" t="str">
            <v>ANDA</v>
          </cell>
          <cell r="L200">
            <v>0</v>
          </cell>
        </row>
        <row r="201">
          <cell r="B201" t="str">
            <v>Atrica</v>
          </cell>
          <cell r="C201">
            <v>0</v>
          </cell>
          <cell r="D201">
            <v>2.8</v>
          </cell>
          <cell r="E201">
            <v>0</v>
          </cell>
          <cell r="G201">
            <v>0</v>
          </cell>
          <cell r="H201">
            <v>0</v>
          </cell>
          <cell r="I201">
            <v>0</v>
          </cell>
          <cell r="L201">
            <v>2.8</v>
          </cell>
        </row>
        <row r="202">
          <cell r="B202" t="str">
            <v>Calient</v>
          </cell>
          <cell r="C202">
            <v>0</v>
          </cell>
          <cell r="D202">
            <v>0</v>
          </cell>
          <cell r="E202">
            <v>0</v>
          </cell>
          <cell r="F202">
            <v>0</v>
          </cell>
          <cell r="G202">
            <v>0</v>
          </cell>
          <cell r="H202">
            <v>0</v>
          </cell>
          <cell r="I202">
            <v>0</v>
          </cell>
          <cell r="L202">
            <v>0</v>
          </cell>
        </row>
        <row r="203">
          <cell r="B203" t="str">
            <v>Ciena</v>
          </cell>
          <cell r="C203">
            <v>25</v>
          </cell>
          <cell r="D203">
            <v>41.6</v>
          </cell>
          <cell r="E203">
            <v>0</v>
          </cell>
          <cell r="F203">
            <v>34</v>
          </cell>
          <cell r="G203">
            <v>41</v>
          </cell>
          <cell r="H203">
            <v>53</v>
          </cell>
          <cell r="I203">
            <v>14</v>
          </cell>
          <cell r="L203">
            <v>208.6</v>
          </cell>
        </row>
        <row r="204">
          <cell r="B204" t="str">
            <v>Cisco</v>
          </cell>
          <cell r="C204">
            <v>0</v>
          </cell>
          <cell r="D204">
            <v>51</v>
          </cell>
          <cell r="E204">
            <v>0</v>
          </cell>
          <cell r="F204">
            <v>2</v>
          </cell>
          <cell r="G204">
            <v>1</v>
          </cell>
          <cell r="H204">
            <v>0</v>
          </cell>
          <cell r="I204">
            <v>0.25</v>
          </cell>
          <cell r="L204">
            <v>54.25</v>
          </cell>
        </row>
        <row r="205">
          <cell r="B205" t="str">
            <v>Corrigent</v>
          </cell>
          <cell r="L205">
            <v>0</v>
          </cell>
        </row>
        <row r="206">
          <cell r="B206" t="str">
            <v>Corvis</v>
          </cell>
          <cell r="C206">
            <v>0</v>
          </cell>
          <cell r="D206">
            <v>0</v>
          </cell>
          <cell r="E206">
            <v>0</v>
          </cell>
          <cell r="F206">
            <v>0</v>
          </cell>
          <cell r="G206">
            <v>0</v>
          </cell>
          <cell r="H206">
            <v>0</v>
          </cell>
          <cell r="I206">
            <v>6.5</v>
          </cell>
          <cell r="L206">
            <v>6.5</v>
          </cell>
        </row>
        <row r="207">
          <cell r="B207" t="str">
            <v>Datang</v>
          </cell>
          <cell r="C207">
            <v>0</v>
          </cell>
          <cell r="D207">
            <v>0</v>
          </cell>
          <cell r="E207">
            <v>0</v>
          </cell>
          <cell r="F207">
            <v>0</v>
          </cell>
          <cell r="G207">
            <v>0</v>
          </cell>
          <cell r="H207">
            <v>0</v>
          </cell>
          <cell r="I207">
            <v>0</v>
          </cell>
          <cell r="L207">
            <v>0</v>
          </cell>
        </row>
        <row r="208">
          <cell r="B208" t="str">
            <v>ECI Telecom</v>
          </cell>
          <cell r="C208">
            <v>0</v>
          </cell>
          <cell r="D208">
            <v>1.5</v>
          </cell>
          <cell r="E208">
            <v>0</v>
          </cell>
          <cell r="F208">
            <v>0</v>
          </cell>
          <cell r="G208">
            <v>1</v>
          </cell>
          <cell r="H208">
            <v>0</v>
          </cell>
          <cell r="I208">
            <v>0</v>
          </cell>
          <cell r="L208">
            <v>2.5</v>
          </cell>
        </row>
        <row r="209">
          <cell r="B209" t="str">
            <v>Ericsson</v>
          </cell>
          <cell r="C209">
            <v>0</v>
          </cell>
          <cell r="D209">
            <v>0</v>
          </cell>
          <cell r="E209">
            <v>0</v>
          </cell>
          <cell r="F209">
            <v>0</v>
          </cell>
          <cell r="G209">
            <v>0</v>
          </cell>
          <cell r="H209">
            <v>1</v>
          </cell>
          <cell r="I209">
            <v>0</v>
          </cell>
          <cell r="L209">
            <v>1</v>
          </cell>
        </row>
        <row r="210">
          <cell r="B210" t="str">
            <v>FiberHome</v>
          </cell>
          <cell r="C210">
            <v>0</v>
          </cell>
          <cell r="D210">
            <v>0</v>
          </cell>
          <cell r="E210">
            <v>0</v>
          </cell>
          <cell r="F210">
            <v>0</v>
          </cell>
          <cell r="G210">
            <v>0</v>
          </cell>
          <cell r="H210">
            <v>0</v>
          </cell>
          <cell r="I210">
            <v>0</v>
          </cell>
          <cell r="L210">
            <v>0</v>
          </cell>
        </row>
        <row r="211">
          <cell r="B211" t="str">
            <v>Force 10</v>
          </cell>
          <cell r="C211">
            <v>0</v>
          </cell>
          <cell r="D211">
            <v>2.1</v>
          </cell>
          <cell r="E211">
            <v>0</v>
          </cell>
          <cell r="F211">
            <v>0</v>
          </cell>
          <cell r="G211">
            <v>0</v>
          </cell>
          <cell r="H211">
            <v>0</v>
          </cell>
          <cell r="I211">
            <v>0</v>
          </cell>
          <cell r="L211">
            <v>2.1</v>
          </cell>
        </row>
        <row r="212">
          <cell r="B212" t="str">
            <v>Fujitsu</v>
          </cell>
          <cell r="C212">
            <v>60.05</v>
          </cell>
          <cell r="D212">
            <v>24.6</v>
          </cell>
          <cell r="E212">
            <v>0</v>
          </cell>
          <cell r="F212">
            <v>0</v>
          </cell>
          <cell r="G212">
            <v>0.5</v>
          </cell>
          <cell r="H212">
            <v>4.7</v>
          </cell>
          <cell r="I212">
            <v>0</v>
          </cell>
          <cell r="L212">
            <v>89.850000000000009</v>
          </cell>
        </row>
        <row r="213">
          <cell r="B213" t="str">
            <v>Hitachi</v>
          </cell>
          <cell r="C213">
            <v>0</v>
          </cell>
          <cell r="D213">
            <v>0</v>
          </cell>
          <cell r="E213">
            <v>0</v>
          </cell>
          <cell r="F213">
            <v>0</v>
          </cell>
          <cell r="G213">
            <v>0</v>
          </cell>
          <cell r="H213">
            <v>0</v>
          </cell>
          <cell r="I213">
            <v>0</v>
          </cell>
          <cell r="L213">
            <v>0</v>
          </cell>
        </row>
        <row r="214">
          <cell r="B214" t="str">
            <v>Hitachi Cable</v>
          </cell>
          <cell r="L214">
            <v>0</v>
          </cell>
        </row>
        <row r="215">
          <cell r="B215" t="str">
            <v>Huawei</v>
          </cell>
          <cell r="C215">
            <v>0</v>
          </cell>
          <cell r="D215">
            <v>1</v>
          </cell>
          <cell r="E215">
            <v>0</v>
          </cell>
          <cell r="F215">
            <v>0</v>
          </cell>
          <cell r="G215">
            <v>0</v>
          </cell>
          <cell r="H215">
            <v>0</v>
          </cell>
          <cell r="I215">
            <v>0</v>
          </cell>
          <cell r="L215">
            <v>1</v>
          </cell>
        </row>
        <row r="216">
          <cell r="B216" t="str">
            <v>Infinera</v>
          </cell>
          <cell r="L216">
            <v>0</v>
          </cell>
        </row>
        <row r="217">
          <cell r="B217" t="str">
            <v>LGIC</v>
          </cell>
          <cell r="C217">
            <v>0</v>
          </cell>
          <cell r="D217">
            <v>0</v>
          </cell>
          <cell r="E217">
            <v>0</v>
          </cell>
          <cell r="F217">
            <v>0</v>
          </cell>
          <cell r="G217">
            <v>0</v>
          </cell>
          <cell r="H217">
            <v>0</v>
          </cell>
          <cell r="I217">
            <v>0</v>
          </cell>
          <cell r="L217">
            <v>0</v>
          </cell>
        </row>
        <row r="218">
          <cell r="B218" t="str">
            <v>Lucent</v>
          </cell>
          <cell r="C218">
            <v>0</v>
          </cell>
          <cell r="D218">
            <v>0</v>
          </cell>
          <cell r="E218">
            <v>0</v>
          </cell>
          <cell r="F218">
            <v>0</v>
          </cell>
          <cell r="G218">
            <v>0</v>
          </cell>
          <cell r="H218">
            <v>0</v>
          </cell>
          <cell r="I218">
            <v>0</v>
          </cell>
          <cell r="L218">
            <v>0</v>
          </cell>
        </row>
        <row r="219">
          <cell r="B219" t="str">
            <v>Lumentis</v>
          </cell>
          <cell r="C219">
            <v>0</v>
          </cell>
          <cell r="D219">
            <v>0</v>
          </cell>
          <cell r="E219">
            <v>0</v>
          </cell>
          <cell r="F219">
            <v>0</v>
          </cell>
          <cell r="G219">
            <v>0</v>
          </cell>
          <cell r="H219">
            <v>0</v>
          </cell>
          <cell r="I219">
            <v>0</v>
          </cell>
          <cell r="L219">
            <v>0</v>
          </cell>
        </row>
        <row r="220">
          <cell r="B220" t="str">
            <v>Luminous</v>
          </cell>
          <cell r="C220">
            <v>0</v>
          </cell>
          <cell r="D220">
            <v>1.5</v>
          </cell>
          <cell r="E220">
            <v>0</v>
          </cell>
          <cell r="F220">
            <v>0</v>
          </cell>
          <cell r="G220">
            <v>0</v>
          </cell>
          <cell r="H220">
            <v>0</v>
          </cell>
          <cell r="I220">
            <v>0</v>
          </cell>
          <cell r="L220">
            <v>1.5</v>
          </cell>
        </row>
        <row r="221">
          <cell r="B221" t="str">
            <v>Marconi/Ericsson</v>
          </cell>
          <cell r="L221">
            <v>0</v>
          </cell>
        </row>
        <row r="222">
          <cell r="B222" t="str">
            <v>Movaz</v>
          </cell>
          <cell r="C222">
            <v>0</v>
          </cell>
          <cell r="D222">
            <v>0</v>
          </cell>
          <cell r="E222">
            <v>0</v>
          </cell>
          <cell r="F222">
            <v>0</v>
          </cell>
          <cell r="G222">
            <v>0</v>
          </cell>
          <cell r="H222">
            <v>0</v>
          </cell>
          <cell r="I222">
            <v>0</v>
          </cell>
          <cell r="L222">
            <v>0</v>
          </cell>
        </row>
        <row r="223">
          <cell r="B223" t="str">
            <v>NEC</v>
          </cell>
          <cell r="C223">
            <v>11</v>
          </cell>
          <cell r="D223">
            <v>0</v>
          </cell>
          <cell r="E223">
            <v>0</v>
          </cell>
          <cell r="F223">
            <v>0</v>
          </cell>
          <cell r="G223">
            <v>0</v>
          </cell>
          <cell r="H223">
            <v>20</v>
          </cell>
          <cell r="I223">
            <v>0</v>
          </cell>
          <cell r="L223">
            <v>31</v>
          </cell>
        </row>
        <row r="224">
          <cell r="B224" t="str">
            <v>Nortel</v>
          </cell>
          <cell r="C224">
            <v>0</v>
          </cell>
          <cell r="D224">
            <v>0</v>
          </cell>
          <cell r="E224">
            <v>0</v>
          </cell>
          <cell r="F224">
            <v>0</v>
          </cell>
          <cell r="G224">
            <v>0</v>
          </cell>
          <cell r="H224">
            <v>0</v>
          </cell>
          <cell r="I224">
            <v>0</v>
          </cell>
          <cell r="L224">
            <v>0</v>
          </cell>
        </row>
        <row r="225">
          <cell r="B225" t="str">
            <v>Oki</v>
          </cell>
          <cell r="C225">
            <v>0</v>
          </cell>
          <cell r="D225">
            <v>0</v>
          </cell>
          <cell r="E225">
            <v>0</v>
          </cell>
          <cell r="F225">
            <v>0</v>
          </cell>
          <cell r="G225">
            <v>0</v>
          </cell>
          <cell r="H225">
            <v>0</v>
          </cell>
          <cell r="I225">
            <v>0</v>
          </cell>
          <cell r="L225">
            <v>0</v>
          </cell>
        </row>
        <row r="226">
          <cell r="B226" t="str">
            <v>OpVista</v>
          </cell>
          <cell r="L226">
            <v>0</v>
          </cell>
        </row>
        <row r="227">
          <cell r="B227" t="str">
            <v>Photonic Bridges</v>
          </cell>
          <cell r="C227">
            <v>0</v>
          </cell>
          <cell r="D227">
            <v>0</v>
          </cell>
          <cell r="E227">
            <v>0</v>
          </cell>
          <cell r="F227">
            <v>0</v>
          </cell>
          <cell r="G227">
            <v>0</v>
          </cell>
          <cell r="H227">
            <v>0</v>
          </cell>
          <cell r="I227">
            <v>0</v>
          </cell>
          <cell r="L227">
            <v>0</v>
          </cell>
        </row>
        <row r="228">
          <cell r="B228" t="str">
            <v>Redback</v>
          </cell>
          <cell r="C228">
            <v>0</v>
          </cell>
          <cell r="D228">
            <v>0</v>
          </cell>
          <cell r="E228">
            <v>0</v>
          </cell>
          <cell r="F228">
            <v>0</v>
          </cell>
          <cell r="G228">
            <v>0</v>
          </cell>
          <cell r="H228">
            <v>0</v>
          </cell>
          <cell r="I228">
            <v>0</v>
          </cell>
          <cell r="L228">
            <v>0</v>
          </cell>
        </row>
        <row r="229">
          <cell r="B229" t="str">
            <v>Sagem</v>
          </cell>
          <cell r="C229">
            <v>0</v>
          </cell>
          <cell r="D229">
            <v>0</v>
          </cell>
          <cell r="E229">
            <v>0</v>
          </cell>
          <cell r="F229">
            <v>0</v>
          </cell>
          <cell r="G229">
            <v>0</v>
          </cell>
          <cell r="H229">
            <v>0</v>
          </cell>
          <cell r="I229">
            <v>0</v>
          </cell>
          <cell r="L229">
            <v>0</v>
          </cell>
        </row>
        <row r="230">
          <cell r="B230" t="str">
            <v>Samsung</v>
          </cell>
          <cell r="C230">
            <v>0</v>
          </cell>
          <cell r="D230">
            <v>0</v>
          </cell>
          <cell r="E230">
            <v>0</v>
          </cell>
          <cell r="F230">
            <v>0</v>
          </cell>
          <cell r="G230">
            <v>0</v>
          </cell>
          <cell r="H230">
            <v>0</v>
          </cell>
          <cell r="I230">
            <v>0</v>
          </cell>
          <cell r="L230">
            <v>0</v>
          </cell>
        </row>
        <row r="231">
          <cell r="B231" t="str">
            <v>Nokia Siemens</v>
          </cell>
          <cell r="C231">
            <v>0</v>
          </cell>
          <cell r="D231">
            <v>0</v>
          </cell>
          <cell r="E231">
            <v>0</v>
          </cell>
          <cell r="F231">
            <v>0</v>
          </cell>
          <cell r="G231">
            <v>0</v>
          </cell>
          <cell r="H231">
            <v>0</v>
          </cell>
          <cell r="I231">
            <v>0</v>
          </cell>
          <cell r="L231">
            <v>0</v>
          </cell>
        </row>
        <row r="232">
          <cell r="B232" t="str">
            <v>Sorrento/Zhone</v>
          </cell>
          <cell r="L232">
            <v>0</v>
          </cell>
        </row>
        <row r="233">
          <cell r="B233" t="str">
            <v>Sycamore</v>
          </cell>
          <cell r="C233">
            <v>0</v>
          </cell>
          <cell r="D233">
            <v>0</v>
          </cell>
          <cell r="E233">
            <v>0</v>
          </cell>
          <cell r="F233">
            <v>0.1</v>
          </cell>
          <cell r="G233">
            <v>0</v>
          </cell>
          <cell r="H233">
            <v>0</v>
          </cell>
          <cell r="I233">
            <v>0</v>
          </cell>
          <cell r="L233">
            <v>0.1</v>
          </cell>
        </row>
        <row r="234">
          <cell r="B234" t="str">
            <v>Tejas</v>
          </cell>
          <cell r="L234">
            <v>0</v>
          </cell>
        </row>
        <row r="235">
          <cell r="B235" t="str">
            <v>Tellabs</v>
          </cell>
          <cell r="C235">
            <v>0</v>
          </cell>
          <cell r="D235">
            <v>5</v>
          </cell>
          <cell r="E235">
            <v>144</v>
          </cell>
          <cell r="F235">
            <v>37</v>
          </cell>
          <cell r="G235">
            <v>1</v>
          </cell>
          <cell r="H235">
            <v>0</v>
          </cell>
          <cell r="I235">
            <v>0</v>
          </cell>
          <cell r="L235">
            <v>187</v>
          </cell>
        </row>
        <row r="236">
          <cell r="B236" t="str">
            <v>Tellium</v>
          </cell>
          <cell r="C236">
            <v>0</v>
          </cell>
          <cell r="D236">
            <v>0</v>
          </cell>
          <cell r="E236">
            <v>0</v>
          </cell>
          <cell r="F236">
            <v>7</v>
          </cell>
          <cell r="G236">
            <v>0</v>
          </cell>
          <cell r="H236">
            <v>0</v>
          </cell>
          <cell r="I236">
            <v>0</v>
          </cell>
          <cell r="L236">
            <v>7</v>
          </cell>
        </row>
        <row r="237">
          <cell r="B237" t="str">
            <v>Transmode</v>
          </cell>
          <cell r="L237">
            <v>0</v>
          </cell>
        </row>
        <row r="238">
          <cell r="B238" t="str">
            <v>Tyco</v>
          </cell>
          <cell r="C238">
            <v>0</v>
          </cell>
          <cell r="D238">
            <v>0</v>
          </cell>
          <cell r="E238">
            <v>0</v>
          </cell>
          <cell r="F238">
            <v>0</v>
          </cell>
          <cell r="G238">
            <v>0</v>
          </cell>
          <cell r="H238">
            <v>0</v>
          </cell>
          <cell r="I238">
            <v>0</v>
          </cell>
          <cell r="L238">
            <v>0</v>
          </cell>
        </row>
        <row r="239">
          <cell r="B239" t="str">
            <v>UTStarcom</v>
          </cell>
          <cell r="C239">
            <v>0</v>
          </cell>
          <cell r="D239">
            <v>0</v>
          </cell>
          <cell r="E239">
            <v>0</v>
          </cell>
          <cell r="F239">
            <v>0</v>
          </cell>
          <cell r="G239">
            <v>0</v>
          </cell>
          <cell r="H239">
            <v>0</v>
          </cell>
          <cell r="I239">
            <v>0</v>
          </cell>
          <cell r="L239">
            <v>0</v>
          </cell>
        </row>
        <row r="240">
          <cell r="B240" t="str">
            <v>White Rock</v>
          </cell>
          <cell r="C240">
            <v>0</v>
          </cell>
          <cell r="D240">
            <v>2.7</v>
          </cell>
          <cell r="E240">
            <v>0</v>
          </cell>
          <cell r="F240">
            <v>0</v>
          </cell>
          <cell r="G240">
            <v>0</v>
          </cell>
          <cell r="H240">
            <v>0</v>
          </cell>
          <cell r="I240">
            <v>0</v>
          </cell>
          <cell r="L240">
            <v>2.7</v>
          </cell>
        </row>
        <row r="241">
          <cell r="B241" t="str">
            <v>Xtera</v>
          </cell>
          <cell r="L241">
            <v>0</v>
          </cell>
        </row>
        <row r="242">
          <cell r="B242" t="str">
            <v>Zhone</v>
          </cell>
          <cell r="C242">
            <v>0</v>
          </cell>
          <cell r="D242">
            <v>0</v>
          </cell>
          <cell r="E242">
            <v>0</v>
          </cell>
          <cell r="F242">
            <v>0</v>
          </cell>
          <cell r="G242">
            <v>2</v>
          </cell>
          <cell r="H242">
            <v>0</v>
          </cell>
          <cell r="I242">
            <v>0</v>
          </cell>
          <cell r="L242">
            <v>2</v>
          </cell>
        </row>
        <row r="243">
          <cell r="B243" t="str">
            <v>ZTE</v>
          </cell>
          <cell r="C243">
            <v>0</v>
          </cell>
          <cell r="D243">
            <v>0</v>
          </cell>
          <cell r="E243">
            <v>0</v>
          </cell>
          <cell r="F243">
            <v>0</v>
          </cell>
          <cell r="G243">
            <v>0</v>
          </cell>
          <cell r="H243">
            <v>0</v>
          </cell>
          <cell r="I243">
            <v>0</v>
          </cell>
          <cell r="L243">
            <v>0</v>
          </cell>
        </row>
        <row r="244">
          <cell r="B244" t="str">
            <v>Other</v>
          </cell>
          <cell r="C244">
            <v>0</v>
          </cell>
          <cell r="D244">
            <v>0</v>
          </cell>
          <cell r="E244">
            <v>0</v>
          </cell>
          <cell r="F244">
            <v>0</v>
          </cell>
          <cell r="G244">
            <v>0</v>
          </cell>
          <cell r="H244">
            <v>0</v>
          </cell>
          <cell r="I244">
            <v>0</v>
          </cell>
          <cell r="L244">
            <v>0</v>
          </cell>
        </row>
        <row r="245">
          <cell r="B245" t="str">
            <v>Total</v>
          </cell>
          <cell r="C245">
            <v>161.05000000000001</v>
          </cell>
          <cell r="D245">
            <v>152.79999999999998</v>
          </cell>
          <cell r="E245">
            <v>200</v>
          </cell>
          <cell r="F245">
            <v>86.1</v>
          </cell>
          <cell r="G245">
            <v>74.5</v>
          </cell>
          <cell r="H245">
            <v>89.7</v>
          </cell>
          <cell r="I245">
            <v>25.75</v>
          </cell>
          <cell r="J245">
            <v>0</v>
          </cell>
          <cell r="K245">
            <v>0</v>
          </cell>
          <cell r="L245">
            <v>789.90000000000009</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Metro ROADM</v>
          </cell>
          <cell r="K249" t="str">
            <v>Converged Packet Optical</v>
          </cell>
          <cell r="L249" t="str">
            <v>Total Optical Networking (ON)</v>
          </cell>
        </row>
        <row r="250">
          <cell r="B250" t="str">
            <v>ADTRAN</v>
          </cell>
        </row>
        <row r="251">
          <cell r="B251" t="str">
            <v>ADVA</v>
          </cell>
          <cell r="C251">
            <v>0</v>
          </cell>
          <cell r="D251">
            <v>0</v>
          </cell>
          <cell r="E251">
            <v>0</v>
          </cell>
          <cell r="F251">
            <v>0</v>
          </cell>
          <cell r="G251">
            <v>4</v>
          </cell>
          <cell r="H251">
            <v>0</v>
          </cell>
          <cell r="I251">
            <v>0</v>
          </cell>
          <cell r="L251">
            <v>4</v>
          </cell>
        </row>
        <row r="252">
          <cell r="B252" t="str">
            <v>Alcatel-Lucent</v>
          </cell>
          <cell r="C252">
            <v>68</v>
          </cell>
          <cell r="D252">
            <v>9</v>
          </cell>
          <cell r="E252">
            <v>36</v>
          </cell>
          <cell r="F252">
            <v>4</v>
          </cell>
          <cell r="G252">
            <v>5</v>
          </cell>
          <cell r="H252">
            <v>4</v>
          </cell>
          <cell r="I252">
            <v>0</v>
          </cell>
          <cell r="L252">
            <v>126</v>
          </cell>
        </row>
        <row r="253">
          <cell r="B253" t="str">
            <v>ANDA</v>
          </cell>
          <cell r="L253">
            <v>0</v>
          </cell>
        </row>
        <row r="254">
          <cell r="B254" t="str">
            <v>Atrica</v>
          </cell>
          <cell r="C254">
            <v>0</v>
          </cell>
          <cell r="D254">
            <v>1.2</v>
          </cell>
          <cell r="E254">
            <v>0</v>
          </cell>
          <cell r="F254">
            <v>0</v>
          </cell>
          <cell r="G254">
            <v>0</v>
          </cell>
          <cell r="H254">
            <v>0</v>
          </cell>
          <cell r="I254">
            <v>0</v>
          </cell>
          <cell r="L254">
            <v>1.2</v>
          </cell>
        </row>
        <row r="255">
          <cell r="B255" t="str">
            <v>Calient</v>
          </cell>
          <cell r="C255">
            <v>0</v>
          </cell>
          <cell r="D255">
            <v>0</v>
          </cell>
          <cell r="E255">
            <v>0</v>
          </cell>
          <cell r="F255">
            <v>1</v>
          </cell>
          <cell r="G255">
            <v>0</v>
          </cell>
          <cell r="H255">
            <v>0</v>
          </cell>
          <cell r="I255">
            <v>0</v>
          </cell>
          <cell r="L255">
            <v>1</v>
          </cell>
        </row>
        <row r="256">
          <cell r="B256" t="str">
            <v>Ciena</v>
          </cell>
          <cell r="C256">
            <v>7</v>
          </cell>
          <cell r="D256">
            <v>34</v>
          </cell>
          <cell r="E256">
            <v>0</v>
          </cell>
          <cell r="F256">
            <v>23</v>
          </cell>
          <cell r="G256">
            <v>24</v>
          </cell>
          <cell r="H256">
            <v>32</v>
          </cell>
          <cell r="I256">
            <v>3</v>
          </cell>
          <cell r="L256">
            <v>123</v>
          </cell>
        </row>
        <row r="257">
          <cell r="B257" t="str">
            <v>Cisco</v>
          </cell>
          <cell r="C257">
            <v>0</v>
          </cell>
          <cell r="D257">
            <v>33</v>
          </cell>
          <cell r="E257">
            <v>0</v>
          </cell>
          <cell r="F257">
            <v>2</v>
          </cell>
          <cell r="G257">
            <v>6</v>
          </cell>
          <cell r="H257">
            <v>2</v>
          </cell>
          <cell r="I257">
            <v>0</v>
          </cell>
          <cell r="L257">
            <v>43</v>
          </cell>
        </row>
        <row r="258">
          <cell r="B258" t="str">
            <v>Corrigent</v>
          </cell>
          <cell r="L258">
            <v>0</v>
          </cell>
        </row>
        <row r="259">
          <cell r="B259" t="str">
            <v>Corvis</v>
          </cell>
          <cell r="C259">
            <v>0</v>
          </cell>
          <cell r="D259">
            <v>0</v>
          </cell>
          <cell r="E259">
            <v>0</v>
          </cell>
          <cell r="F259">
            <v>0</v>
          </cell>
          <cell r="G259">
            <v>0</v>
          </cell>
          <cell r="H259">
            <v>0</v>
          </cell>
          <cell r="I259">
            <v>1</v>
          </cell>
          <cell r="L259">
            <v>1</v>
          </cell>
        </row>
        <row r="260">
          <cell r="B260" t="str">
            <v>Datang</v>
          </cell>
          <cell r="C260">
            <v>0</v>
          </cell>
          <cell r="D260">
            <v>0</v>
          </cell>
          <cell r="E260">
            <v>0</v>
          </cell>
          <cell r="F260">
            <v>0</v>
          </cell>
          <cell r="G260">
            <v>0</v>
          </cell>
          <cell r="H260">
            <v>0</v>
          </cell>
          <cell r="I260">
            <v>0</v>
          </cell>
          <cell r="L260">
            <v>0</v>
          </cell>
        </row>
        <row r="261">
          <cell r="B261" t="str">
            <v>ECI Telecom</v>
          </cell>
          <cell r="C261">
            <v>0</v>
          </cell>
          <cell r="D261">
            <v>1</v>
          </cell>
          <cell r="E261">
            <v>0</v>
          </cell>
          <cell r="F261">
            <v>1</v>
          </cell>
          <cell r="G261">
            <v>0</v>
          </cell>
          <cell r="H261">
            <v>0</v>
          </cell>
          <cell r="I261">
            <v>0</v>
          </cell>
          <cell r="L261">
            <v>2</v>
          </cell>
        </row>
        <row r="262">
          <cell r="B262" t="str">
            <v>Ericsson</v>
          </cell>
          <cell r="C262">
            <v>0</v>
          </cell>
          <cell r="D262">
            <v>0</v>
          </cell>
          <cell r="E262">
            <v>0</v>
          </cell>
          <cell r="F262">
            <v>0</v>
          </cell>
          <cell r="G262">
            <v>0</v>
          </cell>
          <cell r="H262">
            <v>0</v>
          </cell>
          <cell r="I262">
            <v>0</v>
          </cell>
          <cell r="L262">
            <v>0</v>
          </cell>
        </row>
        <row r="263">
          <cell r="B263" t="str">
            <v>FiberHome</v>
          </cell>
          <cell r="C263">
            <v>0</v>
          </cell>
          <cell r="D263">
            <v>0</v>
          </cell>
          <cell r="E263">
            <v>0</v>
          </cell>
          <cell r="F263">
            <v>0</v>
          </cell>
          <cell r="G263">
            <v>0</v>
          </cell>
          <cell r="H263">
            <v>0</v>
          </cell>
          <cell r="I263">
            <v>0</v>
          </cell>
          <cell r="L263">
            <v>0</v>
          </cell>
        </row>
        <row r="264">
          <cell r="B264" t="str">
            <v>Force 10</v>
          </cell>
          <cell r="C264">
            <v>0</v>
          </cell>
          <cell r="D264">
            <v>2.7</v>
          </cell>
          <cell r="E264">
            <v>0</v>
          </cell>
          <cell r="F264">
            <v>0</v>
          </cell>
          <cell r="G264">
            <v>0</v>
          </cell>
          <cell r="H264">
            <v>0</v>
          </cell>
          <cell r="I264">
            <v>0</v>
          </cell>
          <cell r="L264">
            <v>2.7</v>
          </cell>
        </row>
        <row r="265">
          <cell r="B265" t="str">
            <v>Fujitsu</v>
          </cell>
          <cell r="C265">
            <v>36</v>
          </cell>
          <cell r="D265">
            <v>32</v>
          </cell>
          <cell r="E265">
            <v>0</v>
          </cell>
          <cell r="F265">
            <v>0</v>
          </cell>
          <cell r="G265">
            <v>1</v>
          </cell>
          <cell r="H265">
            <v>8</v>
          </cell>
          <cell r="I265">
            <v>1</v>
          </cell>
          <cell r="L265">
            <v>78</v>
          </cell>
        </row>
        <row r="266">
          <cell r="B266" t="str">
            <v>Hitachi</v>
          </cell>
          <cell r="C266">
            <v>1</v>
          </cell>
          <cell r="D266">
            <v>0</v>
          </cell>
          <cell r="E266">
            <v>0</v>
          </cell>
          <cell r="F266">
            <v>0</v>
          </cell>
          <cell r="G266">
            <v>0</v>
          </cell>
          <cell r="H266">
            <v>1</v>
          </cell>
          <cell r="I266">
            <v>0</v>
          </cell>
          <cell r="L266">
            <v>2</v>
          </cell>
        </row>
        <row r="267">
          <cell r="B267" t="str">
            <v>Hitachi Cable</v>
          </cell>
          <cell r="L267">
            <v>0</v>
          </cell>
        </row>
        <row r="268">
          <cell r="B268" t="str">
            <v>Huawei</v>
          </cell>
          <cell r="C268">
            <v>0</v>
          </cell>
          <cell r="D268">
            <v>0</v>
          </cell>
          <cell r="E268">
            <v>0</v>
          </cell>
          <cell r="F268">
            <v>0</v>
          </cell>
          <cell r="G268">
            <v>0</v>
          </cell>
          <cell r="H268">
            <v>0</v>
          </cell>
          <cell r="I268">
            <v>0</v>
          </cell>
          <cell r="L268">
            <v>0</v>
          </cell>
        </row>
        <row r="269">
          <cell r="B269" t="str">
            <v>Infinera</v>
          </cell>
          <cell r="L269">
            <v>0</v>
          </cell>
        </row>
        <row r="270">
          <cell r="B270" t="str">
            <v>LGIC</v>
          </cell>
          <cell r="C270">
            <v>0</v>
          </cell>
          <cell r="D270">
            <v>0</v>
          </cell>
          <cell r="E270">
            <v>0</v>
          </cell>
          <cell r="F270">
            <v>0</v>
          </cell>
          <cell r="G270">
            <v>0</v>
          </cell>
          <cell r="H270">
            <v>0</v>
          </cell>
          <cell r="I270">
            <v>0</v>
          </cell>
          <cell r="L270">
            <v>0</v>
          </cell>
        </row>
        <row r="271">
          <cell r="B271" t="str">
            <v>Lucent</v>
          </cell>
          <cell r="C271">
            <v>0</v>
          </cell>
          <cell r="D271">
            <v>0</v>
          </cell>
          <cell r="E271">
            <v>0</v>
          </cell>
          <cell r="F271">
            <v>0</v>
          </cell>
          <cell r="G271">
            <v>0</v>
          </cell>
          <cell r="H271">
            <v>0</v>
          </cell>
          <cell r="I271">
            <v>0</v>
          </cell>
          <cell r="L271">
            <v>0</v>
          </cell>
        </row>
        <row r="272">
          <cell r="B272" t="str">
            <v>Lumentis</v>
          </cell>
          <cell r="C272">
            <v>0</v>
          </cell>
          <cell r="D272">
            <v>0</v>
          </cell>
          <cell r="E272">
            <v>0</v>
          </cell>
          <cell r="F272">
            <v>0</v>
          </cell>
          <cell r="G272">
            <v>0</v>
          </cell>
          <cell r="H272">
            <v>0</v>
          </cell>
          <cell r="I272">
            <v>0</v>
          </cell>
          <cell r="L272">
            <v>0</v>
          </cell>
        </row>
        <row r="273">
          <cell r="B273" t="str">
            <v>Luminous</v>
          </cell>
          <cell r="C273">
            <v>0</v>
          </cell>
          <cell r="D273">
            <v>2</v>
          </cell>
          <cell r="E273">
            <v>0</v>
          </cell>
          <cell r="F273">
            <v>0</v>
          </cell>
          <cell r="G273">
            <v>0</v>
          </cell>
          <cell r="H273">
            <v>0</v>
          </cell>
          <cell r="I273">
            <v>0</v>
          </cell>
          <cell r="L273">
            <v>2</v>
          </cell>
        </row>
        <row r="274">
          <cell r="B274" t="str">
            <v>Marconi/Ericsson</v>
          </cell>
          <cell r="L274">
            <v>0</v>
          </cell>
        </row>
        <row r="275">
          <cell r="B275" t="str">
            <v>Movaz</v>
          </cell>
          <cell r="C275">
            <v>0</v>
          </cell>
          <cell r="D275">
            <v>0</v>
          </cell>
          <cell r="E275">
            <v>0</v>
          </cell>
          <cell r="F275">
            <v>0</v>
          </cell>
          <cell r="G275">
            <v>0</v>
          </cell>
          <cell r="H275">
            <v>0</v>
          </cell>
          <cell r="I275">
            <v>0</v>
          </cell>
          <cell r="L275">
            <v>0</v>
          </cell>
        </row>
        <row r="276">
          <cell r="B276" t="str">
            <v>NEC</v>
          </cell>
          <cell r="C276">
            <v>9</v>
          </cell>
          <cell r="D276">
            <v>1</v>
          </cell>
          <cell r="E276">
            <v>0</v>
          </cell>
          <cell r="F276">
            <v>0</v>
          </cell>
          <cell r="G276">
            <v>0</v>
          </cell>
          <cell r="H276">
            <v>24</v>
          </cell>
          <cell r="I276">
            <v>0</v>
          </cell>
          <cell r="L276">
            <v>34</v>
          </cell>
        </row>
        <row r="277">
          <cell r="B277" t="str">
            <v>Nortel</v>
          </cell>
          <cell r="C277">
            <v>0</v>
          </cell>
          <cell r="D277">
            <v>0</v>
          </cell>
          <cell r="E277">
            <v>0</v>
          </cell>
          <cell r="F277">
            <v>0</v>
          </cell>
          <cell r="G277">
            <v>0</v>
          </cell>
          <cell r="H277">
            <v>0</v>
          </cell>
          <cell r="I277">
            <v>0</v>
          </cell>
          <cell r="L277">
            <v>0</v>
          </cell>
        </row>
        <row r="278">
          <cell r="B278" t="str">
            <v>Oki</v>
          </cell>
          <cell r="C278">
            <v>0</v>
          </cell>
          <cell r="D278">
            <v>0</v>
          </cell>
          <cell r="E278">
            <v>0</v>
          </cell>
          <cell r="F278">
            <v>0</v>
          </cell>
          <cell r="G278">
            <v>0</v>
          </cell>
          <cell r="H278">
            <v>0</v>
          </cell>
          <cell r="I278">
            <v>0</v>
          </cell>
          <cell r="L278">
            <v>0</v>
          </cell>
        </row>
        <row r="279">
          <cell r="B279" t="str">
            <v>OpVista</v>
          </cell>
          <cell r="L279">
            <v>0</v>
          </cell>
        </row>
        <row r="280">
          <cell r="B280" t="str">
            <v>Photonic Bridges</v>
          </cell>
          <cell r="C280">
            <v>0</v>
          </cell>
          <cell r="D280">
            <v>0</v>
          </cell>
          <cell r="E280">
            <v>0</v>
          </cell>
          <cell r="F280">
            <v>0</v>
          </cell>
          <cell r="G280">
            <v>0</v>
          </cell>
          <cell r="H280">
            <v>0</v>
          </cell>
          <cell r="I280">
            <v>0</v>
          </cell>
          <cell r="L280">
            <v>0</v>
          </cell>
        </row>
        <row r="281">
          <cell r="B281" t="str">
            <v>Redback</v>
          </cell>
          <cell r="C281">
            <v>0</v>
          </cell>
          <cell r="D281">
            <v>2</v>
          </cell>
          <cell r="E281">
            <v>0</v>
          </cell>
          <cell r="F281">
            <v>0</v>
          </cell>
          <cell r="G281">
            <v>0</v>
          </cell>
          <cell r="H281">
            <v>0</v>
          </cell>
          <cell r="I281">
            <v>0</v>
          </cell>
          <cell r="L281">
            <v>2</v>
          </cell>
        </row>
        <row r="282">
          <cell r="B282" t="str">
            <v>Sagem</v>
          </cell>
          <cell r="C282">
            <v>0</v>
          </cell>
          <cell r="D282">
            <v>0</v>
          </cell>
          <cell r="E282">
            <v>0</v>
          </cell>
          <cell r="F282">
            <v>0</v>
          </cell>
          <cell r="G282">
            <v>0</v>
          </cell>
          <cell r="H282">
            <v>0</v>
          </cell>
          <cell r="I282">
            <v>0</v>
          </cell>
          <cell r="L282">
            <v>0</v>
          </cell>
        </row>
        <row r="283">
          <cell r="B283" t="str">
            <v>Samsung</v>
          </cell>
          <cell r="C283">
            <v>0</v>
          </cell>
          <cell r="D283">
            <v>0</v>
          </cell>
          <cell r="E283">
            <v>0</v>
          </cell>
          <cell r="F283">
            <v>0</v>
          </cell>
          <cell r="G283">
            <v>0</v>
          </cell>
          <cell r="H283">
            <v>0</v>
          </cell>
          <cell r="I283">
            <v>0</v>
          </cell>
          <cell r="L283">
            <v>0</v>
          </cell>
        </row>
        <row r="284">
          <cell r="B284" t="str">
            <v>Nokia Siemens</v>
          </cell>
          <cell r="C284">
            <v>0</v>
          </cell>
          <cell r="D284">
            <v>0</v>
          </cell>
          <cell r="E284">
            <v>0</v>
          </cell>
          <cell r="F284">
            <v>0</v>
          </cell>
          <cell r="G284">
            <v>0</v>
          </cell>
          <cell r="H284">
            <v>0</v>
          </cell>
          <cell r="I284">
            <v>0</v>
          </cell>
          <cell r="L284">
            <v>0</v>
          </cell>
        </row>
        <row r="285">
          <cell r="B285" t="str">
            <v>Sorrento/Zhone</v>
          </cell>
          <cell r="L285">
            <v>0</v>
          </cell>
        </row>
        <row r="286">
          <cell r="B286" t="str">
            <v>Sycamore</v>
          </cell>
          <cell r="C286">
            <v>0</v>
          </cell>
          <cell r="D286">
            <v>0</v>
          </cell>
          <cell r="E286">
            <v>0</v>
          </cell>
          <cell r="F286">
            <v>0.5</v>
          </cell>
          <cell r="G286">
            <v>0</v>
          </cell>
          <cell r="H286">
            <v>0.2</v>
          </cell>
          <cell r="I286">
            <v>0</v>
          </cell>
          <cell r="L286">
            <v>0.7</v>
          </cell>
        </row>
        <row r="287">
          <cell r="B287" t="str">
            <v>Tejas</v>
          </cell>
          <cell r="L287">
            <v>0</v>
          </cell>
        </row>
        <row r="288">
          <cell r="B288" t="str">
            <v>Tellabs</v>
          </cell>
          <cell r="C288">
            <v>0</v>
          </cell>
          <cell r="D288">
            <v>6</v>
          </cell>
          <cell r="E288">
            <v>89</v>
          </cell>
          <cell r="F288">
            <v>5</v>
          </cell>
          <cell r="G288">
            <v>5</v>
          </cell>
          <cell r="H288">
            <v>0</v>
          </cell>
          <cell r="I288">
            <v>0</v>
          </cell>
          <cell r="L288">
            <v>105</v>
          </cell>
        </row>
        <row r="289">
          <cell r="B289" t="str">
            <v>Tellium</v>
          </cell>
          <cell r="C289">
            <v>0</v>
          </cell>
          <cell r="D289">
            <v>0</v>
          </cell>
          <cell r="E289">
            <v>0</v>
          </cell>
          <cell r="F289">
            <v>3</v>
          </cell>
          <cell r="G289">
            <v>0</v>
          </cell>
          <cell r="H289">
            <v>0</v>
          </cell>
          <cell r="I289">
            <v>0</v>
          </cell>
          <cell r="L289">
            <v>3</v>
          </cell>
        </row>
        <row r="290">
          <cell r="B290" t="str">
            <v>Transmode</v>
          </cell>
          <cell r="L290">
            <v>0</v>
          </cell>
        </row>
        <row r="291">
          <cell r="B291" t="str">
            <v>Tyco</v>
          </cell>
          <cell r="C291">
            <v>0</v>
          </cell>
          <cell r="D291">
            <v>0</v>
          </cell>
          <cell r="E291">
            <v>0</v>
          </cell>
          <cell r="F291">
            <v>0</v>
          </cell>
          <cell r="G291">
            <v>0</v>
          </cell>
          <cell r="H291">
            <v>0</v>
          </cell>
          <cell r="I291">
            <v>0</v>
          </cell>
          <cell r="L291">
            <v>0</v>
          </cell>
        </row>
        <row r="292">
          <cell r="B292" t="str">
            <v>UTStarcom</v>
          </cell>
          <cell r="C292">
            <v>0</v>
          </cell>
          <cell r="D292">
            <v>0.1</v>
          </cell>
          <cell r="E292">
            <v>0</v>
          </cell>
          <cell r="F292">
            <v>0</v>
          </cell>
          <cell r="G292">
            <v>0</v>
          </cell>
          <cell r="H292">
            <v>0</v>
          </cell>
          <cell r="I292">
            <v>0</v>
          </cell>
          <cell r="L292">
            <v>0.1</v>
          </cell>
        </row>
        <row r="293">
          <cell r="B293" t="str">
            <v>White Rock</v>
          </cell>
          <cell r="C293">
            <v>0</v>
          </cell>
          <cell r="D293">
            <v>2.4</v>
          </cell>
          <cell r="E293">
            <v>0</v>
          </cell>
          <cell r="F293">
            <v>0</v>
          </cell>
          <cell r="G293">
            <v>0</v>
          </cell>
          <cell r="H293">
            <v>0</v>
          </cell>
          <cell r="I293">
            <v>0</v>
          </cell>
          <cell r="L293">
            <v>2.4</v>
          </cell>
        </row>
        <row r="294">
          <cell r="B294" t="str">
            <v>Xtera</v>
          </cell>
          <cell r="L294">
            <v>0</v>
          </cell>
        </row>
        <row r="295">
          <cell r="B295" t="str">
            <v>Zhone</v>
          </cell>
          <cell r="C295">
            <v>0</v>
          </cell>
          <cell r="D295">
            <v>0</v>
          </cell>
          <cell r="E295">
            <v>0</v>
          </cell>
          <cell r="F295">
            <v>0</v>
          </cell>
          <cell r="G295">
            <v>1</v>
          </cell>
          <cell r="H295">
            <v>0</v>
          </cell>
          <cell r="I295">
            <v>0</v>
          </cell>
          <cell r="L295">
            <v>1</v>
          </cell>
        </row>
        <row r="296">
          <cell r="B296" t="str">
            <v>ZTE</v>
          </cell>
          <cell r="C296">
            <v>0</v>
          </cell>
          <cell r="D296">
            <v>0</v>
          </cell>
          <cell r="E296">
            <v>0</v>
          </cell>
          <cell r="F296">
            <v>0</v>
          </cell>
          <cell r="G296">
            <v>0</v>
          </cell>
          <cell r="H296">
            <v>0</v>
          </cell>
          <cell r="I296">
            <v>0</v>
          </cell>
          <cell r="L296">
            <v>0</v>
          </cell>
        </row>
        <row r="297">
          <cell r="B297" t="str">
            <v>Other</v>
          </cell>
          <cell r="C297">
            <v>0</v>
          </cell>
          <cell r="D297">
            <v>0.4</v>
          </cell>
          <cell r="E297">
            <v>0</v>
          </cell>
          <cell r="F297">
            <v>0</v>
          </cell>
          <cell r="G297">
            <v>4</v>
          </cell>
          <cell r="H297">
            <v>0</v>
          </cell>
          <cell r="I297">
            <v>0</v>
          </cell>
          <cell r="L297">
            <v>4.4000000000000004</v>
          </cell>
        </row>
        <row r="298">
          <cell r="B298" t="str">
            <v>Total</v>
          </cell>
          <cell r="C298">
            <v>121</v>
          </cell>
          <cell r="D298">
            <v>126.80000000000001</v>
          </cell>
          <cell r="E298">
            <v>125</v>
          </cell>
          <cell r="F298">
            <v>39.5</v>
          </cell>
          <cell r="G298">
            <v>50</v>
          </cell>
          <cell r="H298">
            <v>71.2</v>
          </cell>
          <cell r="I298">
            <v>5</v>
          </cell>
          <cell r="J298">
            <v>0</v>
          </cell>
          <cell r="K298">
            <v>0</v>
          </cell>
          <cell r="L298">
            <v>538.49999999999989</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Metro ROADM</v>
          </cell>
          <cell r="K302" t="str">
            <v>Converged Packet Optical</v>
          </cell>
          <cell r="L302" t="str">
            <v>Total Optical Networking (ON)</v>
          </cell>
        </row>
        <row r="303">
          <cell r="B303" t="str">
            <v>ADTRAN</v>
          </cell>
        </row>
        <row r="304">
          <cell r="B304" t="str">
            <v>ADVA</v>
          </cell>
          <cell r="C304">
            <v>0</v>
          </cell>
          <cell r="D304">
            <v>0</v>
          </cell>
          <cell r="E304">
            <v>0</v>
          </cell>
          <cell r="F304">
            <v>0</v>
          </cell>
          <cell r="G304">
            <v>8</v>
          </cell>
          <cell r="H304">
            <v>0</v>
          </cell>
          <cell r="I304">
            <v>0</v>
          </cell>
          <cell r="L304">
            <v>8</v>
          </cell>
        </row>
        <row r="305">
          <cell r="B305" t="str">
            <v>Alcatel-Lucent</v>
          </cell>
          <cell r="C305">
            <v>31</v>
          </cell>
          <cell r="D305">
            <v>45</v>
          </cell>
          <cell r="E305">
            <v>45</v>
          </cell>
          <cell r="F305">
            <v>4</v>
          </cell>
          <cell r="G305">
            <v>21</v>
          </cell>
          <cell r="H305">
            <v>11</v>
          </cell>
          <cell r="I305">
            <v>0</v>
          </cell>
          <cell r="L305">
            <v>157</v>
          </cell>
        </row>
        <row r="306">
          <cell r="B306" t="str">
            <v>ANDA</v>
          </cell>
          <cell r="L306">
            <v>0</v>
          </cell>
        </row>
        <row r="307">
          <cell r="B307" t="str">
            <v>Atrica</v>
          </cell>
          <cell r="C307">
            <v>0</v>
          </cell>
          <cell r="D307">
            <v>2.1</v>
          </cell>
          <cell r="E307">
            <v>0</v>
          </cell>
          <cell r="F307">
            <v>0</v>
          </cell>
          <cell r="G307">
            <v>0</v>
          </cell>
          <cell r="H307">
            <v>0</v>
          </cell>
          <cell r="I307">
            <v>0</v>
          </cell>
          <cell r="L307">
            <v>2.1</v>
          </cell>
        </row>
        <row r="308">
          <cell r="B308" t="str">
            <v>Calient</v>
          </cell>
          <cell r="C308">
            <v>0</v>
          </cell>
          <cell r="D308">
            <v>0</v>
          </cell>
          <cell r="E308">
            <v>0</v>
          </cell>
          <cell r="F308">
            <v>1</v>
          </cell>
          <cell r="G308">
            <v>0</v>
          </cell>
          <cell r="H308">
            <v>0</v>
          </cell>
          <cell r="I308">
            <v>0</v>
          </cell>
          <cell r="L308">
            <v>1</v>
          </cell>
        </row>
        <row r="309">
          <cell r="B309" t="str">
            <v>Ciena</v>
          </cell>
          <cell r="C309">
            <v>7</v>
          </cell>
          <cell r="D309">
            <v>54</v>
          </cell>
          <cell r="E309">
            <v>0</v>
          </cell>
          <cell r="F309">
            <v>28</v>
          </cell>
          <cell r="G309">
            <v>40</v>
          </cell>
          <cell r="H309">
            <v>43</v>
          </cell>
          <cell r="I309">
            <v>3</v>
          </cell>
          <cell r="L309">
            <v>175</v>
          </cell>
        </row>
        <row r="310">
          <cell r="B310" t="str">
            <v>Cisco</v>
          </cell>
          <cell r="C310">
            <v>0</v>
          </cell>
          <cell r="D310">
            <v>49</v>
          </cell>
          <cell r="E310">
            <v>0</v>
          </cell>
          <cell r="F310">
            <v>3</v>
          </cell>
          <cell r="G310">
            <v>8</v>
          </cell>
          <cell r="H310">
            <v>4</v>
          </cell>
          <cell r="I310">
            <v>0</v>
          </cell>
          <cell r="L310">
            <v>64</v>
          </cell>
        </row>
        <row r="311">
          <cell r="B311" t="str">
            <v>Corrigent</v>
          </cell>
          <cell r="L311">
            <v>0</v>
          </cell>
        </row>
        <row r="312">
          <cell r="B312" t="str">
            <v>Corvis</v>
          </cell>
          <cell r="C312">
            <v>0</v>
          </cell>
          <cell r="D312">
            <v>0</v>
          </cell>
          <cell r="E312">
            <v>0</v>
          </cell>
          <cell r="F312">
            <v>0</v>
          </cell>
          <cell r="G312">
            <v>0</v>
          </cell>
          <cell r="H312">
            <v>0</v>
          </cell>
          <cell r="I312">
            <v>0</v>
          </cell>
          <cell r="L312">
            <v>0</v>
          </cell>
        </row>
        <row r="313">
          <cell r="B313" t="str">
            <v>Datang</v>
          </cell>
          <cell r="C313">
            <v>0</v>
          </cell>
          <cell r="D313">
            <v>0</v>
          </cell>
          <cell r="E313">
            <v>0</v>
          </cell>
          <cell r="F313">
            <v>0</v>
          </cell>
          <cell r="G313">
            <v>0</v>
          </cell>
          <cell r="H313">
            <v>0</v>
          </cell>
          <cell r="I313">
            <v>0</v>
          </cell>
          <cell r="L313">
            <v>0</v>
          </cell>
        </row>
        <row r="314">
          <cell r="B314" t="str">
            <v>ECI Telecom</v>
          </cell>
          <cell r="C314">
            <v>0</v>
          </cell>
          <cell r="D314">
            <v>3</v>
          </cell>
          <cell r="E314">
            <v>0</v>
          </cell>
          <cell r="F314">
            <v>1</v>
          </cell>
          <cell r="G314">
            <v>0</v>
          </cell>
          <cell r="H314">
            <v>0</v>
          </cell>
          <cell r="I314">
            <v>0</v>
          </cell>
          <cell r="L314">
            <v>4</v>
          </cell>
        </row>
        <row r="315">
          <cell r="B315" t="str">
            <v>Ericsson</v>
          </cell>
          <cell r="C315">
            <v>0</v>
          </cell>
          <cell r="D315">
            <v>0</v>
          </cell>
          <cell r="E315">
            <v>0</v>
          </cell>
          <cell r="F315">
            <v>0</v>
          </cell>
          <cell r="G315">
            <v>0</v>
          </cell>
          <cell r="H315">
            <v>0</v>
          </cell>
          <cell r="I315">
            <v>0</v>
          </cell>
          <cell r="L315">
            <v>0</v>
          </cell>
        </row>
        <row r="316">
          <cell r="B316" t="str">
            <v>FiberHome</v>
          </cell>
          <cell r="C316">
            <v>0</v>
          </cell>
          <cell r="D316">
            <v>0</v>
          </cell>
          <cell r="E316">
            <v>0</v>
          </cell>
          <cell r="F316">
            <v>0</v>
          </cell>
          <cell r="G316">
            <v>0</v>
          </cell>
          <cell r="H316">
            <v>0</v>
          </cell>
          <cell r="I316">
            <v>0</v>
          </cell>
          <cell r="L316">
            <v>0</v>
          </cell>
        </row>
        <row r="317">
          <cell r="B317" t="str">
            <v>Force 10</v>
          </cell>
          <cell r="C317">
            <v>0</v>
          </cell>
          <cell r="D317">
            <v>3.5</v>
          </cell>
          <cell r="E317">
            <v>0</v>
          </cell>
          <cell r="F317">
            <v>0</v>
          </cell>
          <cell r="G317">
            <v>0</v>
          </cell>
          <cell r="H317">
            <v>0</v>
          </cell>
          <cell r="I317">
            <v>0</v>
          </cell>
          <cell r="L317">
            <v>3.5</v>
          </cell>
        </row>
        <row r="318">
          <cell r="B318" t="str">
            <v>Fujitsu</v>
          </cell>
          <cell r="C318">
            <v>59</v>
          </cell>
          <cell r="D318">
            <v>28</v>
          </cell>
          <cell r="E318">
            <v>0</v>
          </cell>
          <cell r="F318">
            <v>0</v>
          </cell>
          <cell r="G318">
            <v>1</v>
          </cell>
          <cell r="H318">
            <v>8</v>
          </cell>
          <cell r="I318">
            <v>0</v>
          </cell>
          <cell r="L318">
            <v>96</v>
          </cell>
        </row>
        <row r="319">
          <cell r="B319" t="str">
            <v>Hitachi</v>
          </cell>
          <cell r="C319">
            <v>2</v>
          </cell>
          <cell r="D319">
            <v>0</v>
          </cell>
          <cell r="E319">
            <v>0</v>
          </cell>
          <cell r="F319">
            <v>0</v>
          </cell>
          <cell r="G319">
            <v>0</v>
          </cell>
          <cell r="H319">
            <v>1</v>
          </cell>
          <cell r="I319">
            <v>0</v>
          </cell>
          <cell r="L319">
            <v>3</v>
          </cell>
        </row>
        <row r="320">
          <cell r="B320" t="str">
            <v>Hitachi Cable</v>
          </cell>
          <cell r="L320">
            <v>0</v>
          </cell>
        </row>
        <row r="321">
          <cell r="B321" t="str">
            <v>Huawei</v>
          </cell>
          <cell r="C321">
            <v>0</v>
          </cell>
          <cell r="D321">
            <v>0</v>
          </cell>
          <cell r="E321">
            <v>0</v>
          </cell>
          <cell r="F321">
            <v>0</v>
          </cell>
          <cell r="G321">
            <v>0</v>
          </cell>
          <cell r="H321">
            <v>0</v>
          </cell>
          <cell r="I321">
            <v>0</v>
          </cell>
          <cell r="L321">
            <v>0</v>
          </cell>
        </row>
        <row r="322">
          <cell r="B322" t="str">
            <v>Infinera</v>
          </cell>
          <cell r="L322">
            <v>0</v>
          </cell>
        </row>
        <row r="323">
          <cell r="B323" t="str">
            <v>LGIC</v>
          </cell>
          <cell r="C323">
            <v>0</v>
          </cell>
          <cell r="D323">
            <v>0</v>
          </cell>
          <cell r="E323">
            <v>0</v>
          </cell>
          <cell r="F323">
            <v>0</v>
          </cell>
          <cell r="G323">
            <v>0</v>
          </cell>
          <cell r="H323">
            <v>0</v>
          </cell>
          <cell r="I323">
            <v>0</v>
          </cell>
          <cell r="L323">
            <v>0</v>
          </cell>
        </row>
        <row r="324">
          <cell r="B324" t="str">
            <v>Lucent</v>
          </cell>
          <cell r="C324">
            <v>0</v>
          </cell>
          <cell r="D324">
            <v>0</v>
          </cell>
          <cell r="E324">
            <v>0</v>
          </cell>
          <cell r="F324">
            <v>0</v>
          </cell>
          <cell r="G324">
            <v>0</v>
          </cell>
          <cell r="H324">
            <v>0</v>
          </cell>
          <cell r="I324">
            <v>0</v>
          </cell>
          <cell r="L324">
            <v>0</v>
          </cell>
        </row>
        <row r="325">
          <cell r="B325" t="str">
            <v>Lumentis</v>
          </cell>
          <cell r="C325">
            <v>0</v>
          </cell>
          <cell r="D325">
            <v>0</v>
          </cell>
          <cell r="E325">
            <v>0</v>
          </cell>
          <cell r="F325">
            <v>0</v>
          </cell>
          <cell r="G325">
            <v>0</v>
          </cell>
          <cell r="H325">
            <v>0</v>
          </cell>
          <cell r="I325">
            <v>0</v>
          </cell>
          <cell r="L325">
            <v>0</v>
          </cell>
        </row>
        <row r="326">
          <cell r="B326" t="str">
            <v>Luminous</v>
          </cell>
          <cell r="C326">
            <v>0</v>
          </cell>
          <cell r="D326">
            <v>2.7</v>
          </cell>
          <cell r="E326">
            <v>0</v>
          </cell>
          <cell r="F326">
            <v>0</v>
          </cell>
          <cell r="G326">
            <v>0</v>
          </cell>
          <cell r="H326">
            <v>0</v>
          </cell>
          <cell r="I326">
            <v>0</v>
          </cell>
          <cell r="L326">
            <v>2.7</v>
          </cell>
        </row>
        <row r="327">
          <cell r="B327" t="str">
            <v>Marconi/Ericsson</v>
          </cell>
          <cell r="L327">
            <v>0</v>
          </cell>
        </row>
        <row r="328">
          <cell r="B328" t="str">
            <v>Movaz</v>
          </cell>
          <cell r="C328">
            <v>0</v>
          </cell>
          <cell r="D328">
            <v>0</v>
          </cell>
          <cell r="E328">
            <v>0</v>
          </cell>
          <cell r="F328">
            <v>0</v>
          </cell>
          <cell r="G328">
            <v>0</v>
          </cell>
          <cell r="H328">
            <v>0</v>
          </cell>
          <cell r="I328">
            <v>0</v>
          </cell>
          <cell r="L328">
            <v>0</v>
          </cell>
        </row>
        <row r="329">
          <cell r="B329" t="str">
            <v>NEC</v>
          </cell>
          <cell r="C329">
            <v>1</v>
          </cell>
          <cell r="D329">
            <v>0</v>
          </cell>
          <cell r="E329">
            <v>0</v>
          </cell>
          <cell r="F329">
            <v>0</v>
          </cell>
          <cell r="G329">
            <v>0</v>
          </cell>
          <cell r="H329">
            <v>23</v>
          </cell>
          <cell r="I329">
            <v>0</v>
          </cell>
          <cell r="L329">
            <v>24</v>
          </cell>
        </row>
        <row r="330">
          <cell r="B330" t="str">
            <v>Nortel</v>
          </cell>
          <cell r="C330">
            <v>0</v>
          </cell>
          <cell r="D330">
            <v>0</v>
          </cell>
          <cell r="E330">
            <v>0</v>
          </cell>
          <cell r="F330">
            <v>0</v>
          </cell>
          <cell r="G330">
            <v>0</v>
          </cell>
          <cell r="H330">
            <v>0</v>
          </cell>
          <cell r="I330">
            <v>0</v>
          </cell>
          <cell r="L330">
            <v>0</v>
          </cell>
        </row>
        <row r="331">
          <cell r="B331" t="str">
            <v>Oki</v>
          </cell>
          <cell r="C331">
            <v>0</v>
          </cell>
          <cell r="D331">
            <v>0</v>
          </cell>
          <cell r="E331">
            <v>0</v>
          </cell>
          <cell r="F331">
            <v>0</v>
          </cell>
          <cell r="G331">
            <v>0</v>
          </cell>
          <cell r="H331">
            <v>0</v>
          </cell>
          <cell r="I331">
            <v>0</v>
          </cell>
          <cell r="L331">
            <v>0</v>
          </cell>
        </row>
        <row r="332">
          <cell r="B332" t="str">
            <v>OpVista</v>
          </cell>
          <cell r="L332">
            <v>0</v>
          </cell>
        </row>
        <row r="333">
          <cell r="B333" t="str">
            <v>Photonic Bridges</v>
          </cell>
          <cell r="C333">
            <v>0</v>
          </cell>
          <cell r="D333">
            <v>0</v>
          </cell>
          <cell r="E333">
            <v>0</v>
          </cell>
          <cell r="F333">
            <v>0</v>
          </cell>
          <cell r="G333">
            <v>0</v>
          </cell>
          <cell r="H333">
            <v>0</v>
          </cell>
          <cell r="I333">
            <v>0</v>
          </cell>
          <cell r="L333">
            <v>0</v>
          </cell>
        </row>
        <row r="334">
          <cell r="B334" t="str">
            <v>Redback</v>
          </cell>
          <cell r="C334">
            <v>0</v>
          </cell>
          <cell r="D334">
            <v>1</v>
          </cell>
          <cell r="E334">
            <v>0</v>
          </cell>
          <cell r="F334">
            <v>0</v>
          </cell>
          <cell r="G334">
            <v>0</v>
          </cell>
          <cell r="H334">
            <v>0</v>
          </cell>
          <cell r="I334">
            <v>0</v>
          </cell>
          <cell r="L334">
            <v>1</v>
          </cell>
        </row>
        <row r="335">
          <cell r="B335" t="str">
            <v>Sagem</v>
          </cell>
          <cell r="C335">
            <v>0</v>
          </cell>
          <cell r="D335">
            <v>0</v>
          </cell>
          <cell r="E335">
            <v>0</v>
          </cell>
          <cell r="F335">
            <v>0</v>
          </cell>
          <cell r="G335">
            <v>0</v>
          </cell>
          <cell r="H335">
            <v>0</v>
          </cell>
          <cell r="I335">
            <v>0</v>
          </cell>
          <cell r="L335">
            <v>0</v>
          </cell>
        </row>
        <row r="336">
          <cell r="B336" t="str">
            <v>Samsung</v>
          </cell>
          <cell r="C336">
            <v>0</v>
          </cell>
          <cell r="D336">
            <v>0</v>
          </cell>
          <cell r="E336">
            <v>0</v>
          </cell>
          <cell r="F336">
            <v>0</v>
          </cell>
          <cell r="G336">
            <v>0</v>
          </cell>
          <cell r="H336">
            <v>0</v>
          </cell>
          <cell r="I336">
            <v>0</v>
          </cell>
          <cell r="L336">
            <v>0</v>
          </cell>
        </row>
        <row r="337">
          <cell r="B337" t="str">
            <v>Nokia Siemens</v>
          </cell>
          <cell r="C337">
            <v>0</v>
          </cell>
          <cell r="D337">
            <v>0</v>
          </cell>
          <cell r="E337">
            <v>0</v>
          </cell>
          <cell r="F337">
            <v>0</v>
          </cell>
          <cell r="G337">
            <v>0</v>
          </cell>
          <cell r="H337">
            <v>3</v>
          </cell>
          <cell r="I337">
            <v>0</v>
          </cell>
          <cell r="L337">
            <v>3</v>
          </cell>
        </row>
        <row r="338">
          <cell r="B338" t="str">
            <v>Sorrento/Zhone</v>
          </cell>
          <cell r="L338">
            <v>0</v>
          </cell>
        </row>
        <row r="339">
          <cell r="B339" t="str">
            <v>Sycamore</v>
          </cell>
          <cell r="C339">
            <v>0</v>
          </cell>
          <cell r="D339">
            <v>0</v>
          </cell>
          <cell r="E339">
            <v>0</v>
          </cell>
          <cell r="F339">
            <v>0</v>
          </cell>
          <cell r="G339">
            <v>0</v>
          </cell>
          <cell r="H339">
            <v>0</v>
          </cell>
          <cell r="I339">
            <v>0</v>
          </cell>
          <cell r="L339">
            <v>0</v>
          </cell>
        </row>
        <row r="340">
          <cell r="B340" t="str">
            <v>Tejas</v>
          </cell>
          <cell r="L340">
            <v>0</v>
          </cell>
        </row>
        <row r="341">
          <cell r="B341" t="str">
            <v>Tellabs</v>
          </cell>
          <cell r="C341">
            <v>0</v>
          </cell>
          <cell r="D341">
            <v>4</v>
          </cell>
          <cell r="E341">
            <v>85</v>
          </cell>
          <cell r="F341">
            <v>2</v>
          </cell>
          <cell r="G341">
            <v>2</v>
          </cell>
          <cell r="H341">
            <v>0</v>
          </cell>
          <cell r="I341">
            <v>0</v>
          </cell>
          <cell r="L341">
            <v>93</v>
          </cell>
        </row>
        <row r="342">
          <cell r="B342" t="str">
            <v>Tellium</v>
          </cell>
          <cell r="C342">
            <v>0</v>
          </cell>
          <cell r="D342">
            <v>0</v>
          </cell>
          <cell r="E342">
            <v>0</v>
          </cell>
          <cell r="F342">
            <v>4</v>
          </cell>
          <cell r="G342">
            <v>0</v>
          </cell>
          <cell r="H342">
            <v>0</v>
          </cell>
          <cell r="I342">
            <v>0</v>
          </cell>
          <cell r="L342">
            <v>4</v>
          </cell>
        </row>
        <row r="343">
          <cell r="B343" t="str">
            <v>Transmode</v>
          </cell>
          <cell r="L343">
            <v>0</v>
          </cell>
        </row>
        <row r="344">
          <cell r="B344" t="str">
            <v>Tyco</v>
          </cell>
          <cell r="C344">
            <v>0</v>
          </cell>
          <cell r="D344">
            <v>0</v>
          </cell>
          <cell r="E344">
            <v>0</v>
          </cell>
          <cell r="F344">
            <v>0</v>
          </cell>
          <cell r="G344">
            <v>0</v>
          </cell>
          <cell r="H344">
            <v>0</v>
          </cell>
          <cell r="I344">
            <v>0</v>
          </cell>
          <cell r="L344">
            <v>0</v>
          </cell>
        </row>
        <row r="345">
          <cell r="B345" t="str">
            <v>UTStarcom</v>
          </cell>
          <cell r="C345">
            <v>0</v>
          </cell>
          <cell r="D345">
            <v>0.5</v>
          </cell>
          <cell r="E345">
            <v>0</v>
          </cell>
          <cell r="F345">
            <v>0</v>
          </cell>
          <cell r="G345">
            <v>0</v>
          </cell>
          <cell r="H345">
            <v>0</v>
          </cell>
          <cell r="I345">
            <v>0</v>
          </cell>
          <cell r="L345">
            <v>0.5</v>
          </cell>
        </row>
        <row r="346">
          <cell r="B346" t="str">
            <v>White Rock</v>
          </cell>
          <cell r="C346">
            <v>0</v>
          </cell>
          <cell r="D346">
            <v>2.5</v>
          </cell>
          <cell r="E346">
            <v>0</v>
          </cell>
          <cell r="F346">
            <v>0</v>
          </cell>
          <cell r="G346">
            <v>0</v>
          </cell>
          <cell r="H346">
            <v>0</v>
          </cell>
          <cell r="I346">
            <v>0</v>
          </cell>
          <cell r="L346">
            <v>2.5</v>
          </cell>
        </row>
        <row r="347">
          <cell r="B347" t="str">
            <v>Xtera</v>
          </cell>
          <cell r="L347">
            <v>0</v>
          </cell>
        </row>
        <row r="348">
          <cell r="B348" t="str">
            <v>Zhone</v>
          </cell>
          <cell r="C348">
            <v>0</v>
          </cell>
          <cell r="D348">
            <v>0</v>
          </cell>
          <cell r="E348">
            <v>0</v>
          </cell>
          <cell r="F348">
            <v>0</v>
          </cell>
          <cell r="G348">
            <v>1</v>
          </cell>
          <cell r="H348">
            <v>0</v>
          </cell>
          <cell r="I348">
            <v>0</v>
          </cell>
          <cell r="L348">
            <v>1</v>
          </cell>
        </row>
        <row r="349">
          <cell r="B349" t="str">
            <v>ZTE</v>
          </cell>
          <cell r="C349">
            <v>0</v>
          </cell>
          <cell r="D349">
            <v>0</v>
          </cell>
          <cell r="E349">
            <v>0</v>
          </cell>
          <cell r="F349">
            <v>0</v>
          </cell>
          <cell r="G349">
            <v>0</v>
          </cell>
          <cell r="H349">
            <v>0</v>
          </cell>
          <cell r="I349">
            <v>0</v>
          </cell>
          <cell r="L349">
            <v>0</v>
          </cell>
        </row>
        <row r="350">
          <cell r="B350" t="str">
            <v>Other</v>
          </cell>
          <cell r="C350">
            <v>0</v>
          </cell>
          <cell r="D350">
            <v>1.5</v>
          </cell>
          <cell r="E350">
            <v>0</v>
          </cell>
          <cell r="F350">
            <v>0</v>
          </cell>
          <cell r="G350">
            <v>6</v>
          </cell>
          <cell r="H350">
            <v>0</v>
          </cell>
          <cell r="I350">
            <v>0</v>
          </cell>
          <cell r="L350">
            <v>7.5</v>
          </cell>
        </row>
        <row r="351">
          <cell r="B351" t="str">
            <v>Total</v>
          </cell>
          <cell r="C351">
            <v>100</v>
          </cell>
          <cell r="D351">
            <v>196.79999999999998</v>
          </cell>
          <cell r="E351">
            <v>130</v>
          </cell>
          <cell r="F351">
            <v>43</v>
          </cell>
          <cell r="G351">
            <v>87</v>
          </cell>
          <cell r="H351">
            <v>93</v>
          </cell>
          <cell r="I351">
            <v>3</v>
          </cell>
          <cell r="J351">
            <v>0</v>
          </cell>
          <cell r="K351">
            <v>0</v>
          </cell>
          <cell r="L351">
            <v>652.80000000000007</v>
          </cell>
        </row>
        <row r="355">
          <cell r="B355" t="str">
            <v>Vendor</v>
          </cell>
          <cell r="C355" t="str">
            <v>SONET/SDH Add-drop multiplexers (ADM)</v>
          </cell>
          <cell r="D355" t="str">
            <v>Optical Edge Devices (OED)</v>
          </cell>
          <cell r="E355" t="str">
            <v>Digital Cross Connects (DCS)</v>
          </cell>
          <cell r="F355" t="str">
            <v>Optical Core Switches (OCS)</v>
          </cell>
          <cell r="G355" t="str">
            <v>Metro WDM (C/D-WDM)</v>
          </cell>
          <cell r="H355" t="str">
            <v>Long haul DWDM (LH DWDM)</v>
          </cell>
          <cell r="I355" t="str">
            <v>Multi-reach DWDM</v>
          </cell>
          <cell r="J355" t="str">
            <v>Metro ROADM</v>
          </cell>
          <cell r="K355" t="str">
            <v>Converged Packet Optical</v>
          </cell>
          <cell r="L355" t="str">
            <v>Total Optical Networking (ON)</v>
          </cell>
        </row>
        <row r="356">
          <cell r="B356" t="str">
            <v>ADTRAN</v>
          </cell>
        </row>
        <row r="357">
          <cell r="B357" t="str">
            <v>ADVA</v>
          </cell>
          <cell r="C357">
            <v>0</v>
          </cell>
          <cell r="D357">
            <v>0</v>
          </cell>
          <cell r="E357">
            <v>0</v>
          </cell>
          <cell r="F357">
            <v>0</v>
          </cell>
          <cell r="G357">
            <v>9</v>
          </cell>
          <cell r="H357">
            <v>0</v>
          </cell>
          <cell r="I357">
            <v>0</v>
          </cell>
          <cell r="L357">
            <v>9</v>
          </cell>
        </row>
        <row r="358">
          <cell r="B358" t="str">
            <v>Alcatel-Lucent</v>
          </cell>
          <cell r="C358">
            <v>68</v>
          </cell>
          <cell r="D358">
            <v>28</v>
          </cell>
          <cell r="E358">
            <v>35</v>
          </cell>
          <cell r="F358">
            <v>9</v>
          </cell>
          <cell r="G358">
            <v>24</v>
          </cell>
          <cell r="H358">
            <v>9</v>
          </cell>
          <cell r="I358">
            <v>0</v>
          </cell>
          <cell r="L358">
            <v>173</v>
          </cell>
        </row>
        <row r="359">
          <cell r="B359" t="str">
            <v>ANDA</v>
          </cell>
          <cell r="L359">
            <v>0</v>
          </cell>
        </row>
        <row r="360">
          <cell r="B360" t="str">
            <v>Atrica</v>
          </cell>
          <cell r="C360">
            <v>0</v>
          </cell>
          <cell r="D360">
            <v>3</v>
          </cell>
          <cell r="E360">
            <v>0</v>
          </cell>
          <cell r="F360">
            <v>0</v>
          </cell>
          <cell r="G360">
            <v>0</v>
          </cell>
          <cell r="H360">
            <v>0</v>
          </cell>
          <cell r="I360">
            <v>0</v>
          </cell>
          <cell r="L360">
            <v>3</v>
          </cell>
        </row>
        <row r="361">
          <cell r="B361" t="str">
            <v>Calient</v>
          </cell>
          <cell r="C361">
            <v>0</v>
          </cell>
          <cell r="D361">
            <v>0</v>
          </cell>
          <cell r="E361">
            <v>0</v>
          </cell>
          <cell r="F361">
            <v>1</v>
          </cell>
          <cell r="G361">
            <v>0</v>
          </cell>
          <cell r="H361">
            <v>0</v>
          </cell>
          <cell r="I361">
            <v>0</v>
          </cell>
          <cell r="L361">
            <v>1</v>
          </cell>
        </row>
        <row r="362">
          <cell r="B362" t="str">
            <v>Ciena</v>
          </cell>
          <cell r="C362">
            <v>4</v>
          </cell>
          <cell r="D362">
            <v>46</v>
          </cell>
          <cell r="E362">
            <v>0</v>
          </cell>
          <cell r="F362">
            <v>16</v>
          </cell>
          <cell r="G362">
            <v>41</v>
          </cell>
          <cell r="H362">
            <v>18</v>
          </cell>
          <cell r="I362">
            <v>3</v>
          </cell>
          <cell r="L362">
            <v>128</v>
          </cell>
        </row>
        <row r="363">
          <cell r="B363" t="str">
            <v>Cisco</v>
          </cell>
          <cell r="C363">
            <v>0</v>
          </cell>
          <cell r="D363">
            <v>63</v>
          </cell>
          <cell r="E363">
            <v>0</v>
          </cell>
          <cell r="F363">
            <v>3</v>
          </cell>
          <cell r="G363">
            <v>13</v>
          </cell>
          <cell r="H363">
            <v>3</v>
          </cell>
          <cell r="I363">
            <v>0</v>
          </cell>
          <cell r="L363">
            <v>82</v>
          </cell>
        </row>
        <row r="364">
          <cell r="B364" t="str">
            <v>Corrigent</v>
          </cell>
          <cell r="L364">
            <v>0</v>
          </cell>
        </row>
        <row r="365">
          <cell r="B365" t="str">
            <v>Corvis</v>
          </cell>
          <cell r="C365">
            <v>0</v>
          </cell>
          <cell r="D365">
            <v>0</v>
          </cell>
          <cell r="E365">
            <v>0</v>
          </cell>
          <cell r="F365">
            <v>0</v>
          </cell>
          <cell r="G365">
            <v>0</v>
          </cell>
          <cell r="H365">
            <v>0</v>
          </cell>
          <cell r="I365">
            <v>0</v>
          </cell>
          <cell r="L365">
            <v>0</v>
          </cell>
        </row>
        <row r="366">
          <cell r="B366" t="str">
            <v>Datang</v>
          </cell>
          <cell r="C366">
            <v>0</v>
          </cell>
          <cell r="D366">
            <v>0</v>
          </cell>
          <cell r="E366">
            <v>0</v>
          </cell>
          <cell r="F366">
            <v>0</v>
          </cell>
          <cell r="G366">
            <v>0</v>
          </cell>
          <cell r="H366">
            <v>0</v>
          </cell>
          <cell r="I366">
            <v>0</v>
          </cell>
          <cell r="L366">
            <v>0</v>
          </cell>
        </row>
        <row r="367">
          <cell r="B367" t="str">
            <v>ECI Telecom</v>
          </cell>
          <cell r="C367">
            <v>0</v>
          </cell>
          <cell r="D367">
            <v>4</v>
          </cell>
          <cell r="E367">
            <v>0</v>
          </cell>
          <cell r="F367">
            <v>0</v>
          </cell>
          <cell r="G367">
            <v>0</v>
          </cell>
          <cell r="H367">
            <v>0</v>
          </cell>
          <cell r="I367">
            <v>0</v>
          </cell>
          <cell r="L367">
            <v>4</v>
          </cell>
        </row>
        <row r="368">
          <cell r="B368" t="str">
            <v>Ericsson</v>
          </cell>
          <cell r="C368">
            <v>0</v>
          </cell>
          <cell r="D368">
            <v>0</v>
          </cell>
          <cell r="E368">
            <v>0</v>
          </cell>
          <cell r="F368">
            <v>0</v>
          </cell>
          <cell r="G368">
            <v>0</v>
          </cell>
          <cell r="H368">
            <v>0</v>
          </cell>
          <cell r="I368">
            <v>0</v>
          </cell>
          <cell r="L368">
            <v>0</v>
          </cell>
        </row>
        <row r="369">
          <cell r="B369" t="str">
            <v>FiberHome</v>
          </cell>
          <cell r="C369">
            <v>0</v>
          </cell>
          <cell r="D369">
            <v>0</v>
          </cell>
          <cell r="E369">
            <v>0</v>
          </cell>
          <cell r="F369">
            <v>0</v>
          </cell>
          <cell r="G369">
            <v>0</v>
          </cell>
          <cell r="H369">
            <v>0</v>
          </cell>
          <cell r="I369">
            <v>0</v>
          </cell>
          <cell r="L369">
            <v>0</v>
          </cell>
        </row>
        <row r="370">
          <cell r="B370" t="str">
            <v>Force 10</v>
          </cell>
          <cell r="C370">
            <v>0</v>
          </cell>
          <cell r="D370">
            <v>4.5</v>
          </cell>
          <cell r="E370">
            <v>0</v>
          </cell>
          <cell r="F370">
            <v>0</v>
          </cell>
          <cell r="G370">
            <v>0</v>
          </cell>
          <cell r="H370">
            <v>0</v>
          </cell>
          <cell r="I370">
            <v>0</v>
          </cell>
          <cell r="L370">
            <v>4.5</v>
          </cell>
        </row>
        <row r="371">
          <cell r="B371" t="str">
            <v>Fujitsu</v>
          </cell>
          <cell r="C371">
            <v>50</v>
          </cell>
          <cell r="D371">
            <v>43</v>
          </cell>
          <cell r="E371">
            <v>0</v>
          </cell>
          <cell r="F371">
            <v>0</v>
          </cell>
          <cell r="G371">
            <v>4.0999999999999996</v>
          </cell>
          <cell r="H371">
            <v>5.5</v>
          </cell>
          <cell r="I371">
            <v>0</v>
          </cell>
          <cell r="L371">
            <v>102.6</v>
          </cell>
        </row>
        <row r="372">
          <cell r="B372" t="str">
            <v>Hitachi</v>
          </cell>
          <cell r="C372">
            <v>1</v>
          </cell>
          <cell r="D372">
            <v>0</v>
          </cell>
          <cell r="E372">
            <v>0</v>
          </cell>
          <cell r="F372">
            <v>0</v>
          </cell>
          <cell r="G372">
            <v>0</v>
          </cell>
          <cell r="H372">
            <v>2</v>
          </cell>
          <cell r="I372">
            <v>0</v>
          </cell>
          <cell r="L372">
            <v>3</v>
          </cell>
        </row>
        <row r="373">
          <cell r="B373" t="str">
            <v>Hitachi Cable</v>
          </cell>
          <cell r="L373">
            <v>0</v>
          </cell>
        </row>
        <row r="374">
          <cell r="B374" t="str">
            <v>Huawei</v>
          </cell>
          <cell r="C374">
            <v>0</v>
          </cell>
          <cell r="D374">
            <v>0</v>
          </cell>
          <cell r="E374">
            <v>0</v>
          </cell>
          <cell r="F374">
            <v>0</v>
          </cell>
          <cell r="G374">
            <v>0</v>
          </cell>
          <cell r="H374">
            <v>0</v>
          </cell>
          <cell r="I374">
            <v>0</v>
          </cell>
          <cell r="L374">
            <v>0</v>
          </cell>
        </row>
        <row r="375">
          <cell r="B375" t="str">
            <v>Infinera</v>
          </cell>
          <cell r="L375">
            <v>0</v>
          </cell>
        </row>
        <row r="376">
          <cell r="B376" t="str">
            <v>LGIC</v>
          </cell>
          <cell r="C376">
            <v>0</v>
          </cell>
          <cell r="D376">
            <v>0</v>
          </cell>
          <cell r="E376">
            <v>0</v>
          </cell>
          <cell r="F376">
            <v>0</v>
          </cell>
          <cell r="G376">
            <v>0</v>
          </cell>
          <cell r="H376">
            <v>0</v>
          </cell>
          <cell r="I376">
            <v>0</v>
          </cell>
          <cell r="L376">
            <v>0</v>
          </cell>
        </row>
        <row r="377">
          <cell r="B377" t="str">
            <v>Lucent</v>
          </cell>
          <cell r="C377">
            <v>0</v>
          </cell>
          <cell r="D377">
            <v>0</v>
          </cell>
          <cell r="E377">
            <v>0</v>
          </cell>
          <cell r="F377">
            <v>0</v>
          </cell>
          <cell r="G377">
            <v>0</v>
          </cell>
          <cell r="H377">
            <v>0</v>
          </cell>
          <cell r="I377">
            <v>0</v>
          </cell>
          <cell r="L377">
            <v>0</v>
          </cell>
        </row>
        <row r="378">
          <cell r="B378" t="str">
            <v>Lumentis</v>
          </cell>
          <cell r="C378">
            <v>0</v>
          </cell>
          <cell r="D378">
            <v>0</v>
          </cell>
          <cell r="E378">
            <v>0</v>
          </cell>
          <cell r="F378">
            <v>0</v>
          </cell>
          <cell r="G378">
            <v>0</v>
          </cell>
          <cell r="H378">
            <v>0</v>
          </cell>
          <cell r="I378">
            <v>0</v>
          </cell>
          <cell r="L378">
            <v>0</v>
          </cell>
        </row>
        <row r="379">
          <cell r="B379" t="str">
            <v>Luminous</v>
          </cell>
          <cell r="C379">
            <v>0</v>
          </cell>
          <cell r="D379">
            <v>3.6</v>
          </cell>
          <cell r="E379">
            <v>0</v>
          </cell>
          <cell r="F379">
            <v>0</v>
          </cell>
          <cell r="G379">
            <v>0</v>
          </cell>
          <cell r="H379">
            <v>0</v>
          </cell>
          <cell r="I379">
            <v>0</v>
          </cell>
          <cell r="L379">
            <v>3.6</v>
          </cell>
        </row>
        <row r="380">
          <cell r="B380" t="str">
            <v>Marconi/Ericsson</v>
          </cell>
          <cell r="L380">
            <v>0</v>
          </cell>
        </row>
        <row r="381">
          <cell r="B381" t="str">
            <v>Movaz</v>
          </cell>
          <cell r="C381">
            <v>0</v>
          </cell>
          <cell r="D381">
            <v>0</v>
          </cell>
          <cell r="E381">
            <v>0</v>
          </cell>
          <cell r="F381">
            <v>0</v>
          </cell>
          <cell r="G381">
            <v>0</v>
          </cell>
          <cell r="H381">
            <v>0</v>
          </cell>
          <cell r="I381">
            <v>0</v>
          </cell>
          <cell r="L381">
            <v>0</v>
          </cell>
        </row>
        <row r="382">
          <cell r="B382" t="str">
            <v>NEC</v>
          </cell>
          <cell r="C382">
            <v>1.5</v>
          </cell>
          <cell r="D382">
            <v>0</v>
          </cell>
          <cell r="E382">
            <v>0</v>
          </cell>
          <cell r="F382">
            <v>0</v>
          </cell>
          <cell r="G382">
            <v>0</v>
          </cell>
          <cell r="H382">
            <v>23.5</v>
          </cell>
          <cell r="I382">
            <v>0</v>
          </cell>
          <cell r="L382">
            <v>25</v>
          </cell>
        </row>
        <row r="383">
          <cell r="B383" t="str">
            <v>Nortel</v>
          </cell>
          <cell r="C383">
            <v>0</v>
          </cell>
          <cell r="D383">
            <v>0</v>
          </cell>
          <cell r="E383">
            <v>0</v>
          </cell>
          <cell r="F383">
            <v>0</v>
          </cell>
          <cell r="G383">
            <v>0</v>
          </cell>
          <cell r="H383">
            <v>0</v>
          </cell>
          <cell r="I383">
            <v>0</v>
          </cell>
          <cell r="L383">
            <v>0</v>
          </cell>
        </row>
        <row r="384">
          <cell r="B384" t="str">
            <v>Oki</v>
          </cell>
          <cell r="C384">
            <v>0</v>
          </cell>
          <cell r="D384">
            <v>0</v>
          </cell>
          <cell r="E384">
            <v>0</v>
          </cell>
          <cell r="F384">
            <v>0</v>
          </cell>
          <cell r="G384">
            <v>0</v>
          </cell>
          <cell r="H384">
            <v>0</v>
          </cell>
          <cell r="I384">
            <v>0</v>
          </cell>
          <cell r="L384">
            <v>0</v>
          </cell>
        </row>
        <row r="385">
          <cell r="B385" t="str">
            <v>OpVista</v>
          </cell>
          <cell r="L385">
            <v>0</v>
          </cell>
        </row>
        <row r="386">
          <cell r="B386" t="str">
            <v>Photonic Bridges</v>
          </cell>
          <cell r="C386">
            <v>0</v>
          </cell>
          <cell r="D386">
            <v>0</v>
          </cell>
          <cell r="E386">
            <v>0</v>
          </cell>
          <cell r="F386">
            <v>0</v>
          </cell>
          <cell r="G386">
            <v>0</v>
          </cell>
          <cell r="H386">
            <v>0</v>
          </cell>
          <cell r="I386">
            <v>0</v>
          </cell>
          <cell r="L386">
            <v>0</v>
          </cell>
        </row>
        <row r="387">
          <cell r="B387" t="str">
            <v>Redback</v>
          </cell>
          <cell r="C387">
            <v>0</v>
          </cell>
          <cell r="D387">
            <v>0</v>
          </cell>
          <cell r="E387">
            <v>0</v>
          </cell>
          <cell r="F387">
            <v>0</v>
          </cell>
          <cell r="G387">
            <v>0</v>
          </cell>
          <cell r="H387">
            <v>0</v>
          </cell>
          <cell r="I387">
            <v>0</v>
          </cell>
          <cell r="L387">
            <v>0</v>
          </cell>
        </row>
        <row r="388">
          <cell r="B388" t="str">
            <v>Sagem</v>
          </cell>
          <cell r="C388">
            <v>0</v>
          </cell>
          <cell r="D388">
            <v>0</v>
          </cell>
          <cell r="E388">
            <v>0</v>
          </cell>
          <cell r="F388">
            <v>0</v>
          </cell>
          <cell r="G388">
            <v>0</v>
          </cell>
          <cell r="H388">
            <v>0</v>
          </cell>
          <cell r="I388">
            <v>0</v>
          </cell>
          <cell r="L388">
            <v>0</v>
          </cell>
        </row>
        <row r="389">
          <cell r="B389" t="str">
            <v>Samsung</v>
          </cell>
          <cell r="C389">
            <v>0</v>
          </cell>
          <cell r="D389">
            <v>0</v>
          </cell>
          <cell r="E389">
            <v>0</v>
          </cell>
          <cell r="F389">
            <v>0</v>
          </cell>
          <cell r="G389">
            <v>0</v>
          </cell>
          <cell r="H389">
            <v>0</v>
          </cell>
          <cell r="I389">
            <v>0</v>
          </cell>
          <cell r="L389">
            <v>0</v>
          </cell>
        </row>
        <row r="390">
          <cell r="B390" t="str">
            <v>Nokia Siemens</v>
          </cell>
          <cell r="C390">
            <v>1</v>
          </cell>
          <cell r="D390">
            <v>0</v>
          </cell>
          <cell r="E390">
            <v>1</v>
          </cell>
          <cell r="F390">
            <v>0</v>
          </cell>
          <cell r="G390">
            <v>0</v>
          </cell>
          <cell r="H390">
            <v>2</v>
          </cell>
          <cell r="I390">
            <v>0</v>
          </cell>
          <cell r="L390">
            <v>4</v>
          </cell>
        </row>
        <row r="391">
          <cell r="B391" t="str">
            <v>Sorrento/Zhone</v>
          </cell>
          <cell r="L391">
            <v>0</v>
          </cell>
        </row>
        <row r="392">
          <cell r="B392" t="str">
            <v>Sycamore</v>
          </cell>
          <cell r="C392">
            <v>0</v>
          </cell>
          <cell r="D392">
            <v>0</v>
          </cell>
          <cell r="E392">
            <v>0</v>
          </cell>
          <cell r="F392">
            <v>0</v>
          </cell>
          <cell r="G392">
            <v>0</v>
          </cell>
          <cell r="H392">
            <v>0</v>
          </cell>
          <cell r="I392">
            <v>0</v>
          </cell>
          <cell r="L392">
            <v>0</v>
          </cell>
        </row>
        <row r="393">
          <cell r="B393" t="str">
            <v>Tejas</v>
          </cell>
          <cell r="L393">
            <v>0</v>
          </cell>
        </row>
        <row r="394">
          <cell r="B394" t="str">
            <v>Tellabs</v>
          </cell>
          <cell r="C394">
            <v>0</v>
          </cell>
          <cell r="D394">
            <v>3</v>
          </cell>
          <cell r="E394">
            <v>98</v>
          </cell>
          <cell r="F394">
            <v>3</v>
          </cell>
          <cell r="G394">
            <v>1</v>
          </cell>
          <cell r="H394">
            <v>0</v>
          </cell>
          <cell r="I394">
            <v>0</v>
          </cell>
          <cell r="L394">
            <v>105</v>
          </cell>
        </row>
        <row r="395">
          <cell r="B395" t="str">
            <v>Tellium</v>
          </cell>
          <cell r="C395">
            <v>0</v>
          </cell>
          <cell r="D395">
            <v>0</v>
          </cell>
          <cell r="E395">
            <v>0</v>
          </cell>
          <cell r="F395">
            <v>2</v>
          </cell>
          <cell r="G395">
            <v>0</v>
          </cell>
          <cell r="H395">
            <v>0</v>
          </cell>
          <cell r="I395">
            <v>0</v>
          </cell>
          <cell r="L395">
            <v>2</v>
          </cell>
        </row>
        <row r="396">
          <cell r="B396" t="str">
            <v>Transmode</v>
          </cell>
          <cell r="L396">
            <v>0</v>
          </cell>
        </row>
        <row r="397">
          <cell r="B397" t="str">
            <v>Tyco</v>
          </cell>
          <cell r="C397">
            <v>0</v>
          </cell>
          <cell r="D397">
            <v>0</v>
          </cell>
          <cell r="E397">
            <v>0</v>
          </cell>
          <cell r="F397">
            <v>0</v>
          </cell>
          <cell r="G397">
            <v>0</v>
          </cell>
          <cell r="H397">
            <v>0</v>
          </cell>
          <cell r="I397">
            <v>0</v>
          </cell>
          <cell r="L397">
            <v>0</v>
          </cell>
        </row>
        <row r="398">
          <cell r="B398" t="str">
            <v>UTStarcom</v>
          </cell>
          <cell r="C398">
            <v>0</v>
          </cell>
          <cell r="D398">
            <v>0.9</v>
          </cell>
          <cell r="E398">
            <v>0</v>
          </cell>
          <cell r="F398">
            <v>0</v>
          </cell>
          <cell r="G398">
            <v>0</v>
          </cell>
          <cell r="H398">
            <v>0</v>
          </cell>
          <cell r="I398">
            <v>0</v>
          </cell>
          <cell r="L398">
            <v>0.9</v>
          </cell>
        </row>
        <row r="399">
          <cell r="B399" t="str">
            <v>White Rock</v>
          </cell>
          <cell r="C399">
            <v>0</v>
          </cell>
          <cell r="D399">
            <v>3.1</v>
          </cell>
          <cell r="E399">
            <v>0</v>
          </cell>
          <cell r="F399">
            <v>0</v>
          </cell>
          <cell r="G399">
            <v>0</v>
          </cell>
          <cell r="H399">
            <v>0</v>
          </cell>
          <cell r="I399">
            <v>0</v>
          </cell>
          <cell r="L399">
            <v>3.1</v>
          </cell>
        </row>
        <row r="400">
          <cell r="B400" t="str">
            <v>Xtera</v>
          </cell>
          <cell r="L400">
            <v>0</v>
          </cell>
        </row>
        <row r="401">
          <cell r="B401" t="str">
            <v>Zhone</v>
          </cell>
          <cell r="C401">
            <v>0</v>
          </cell>
          <cell r="D401">
            <v>0</v>
          </cell>
          <cell r="E401">
            <v>0</v>
          </cell>
          <cell r="F401">
            <v>0</v>
          </cell>
          <cell r="G401">
            <v>1</v>
          </cell>
          <cell r="H401">
            <v>0</v>
          </cell>
          <cell r="I401">
            <v>0</v>
          </cell>
          <cell r="L401">
            <v>1</v>
          </cell>
        </row>
        <row r="402">
          <cell r="B402" t="str">
            <v>ZTE</v>
          </cell>
          <cell r="C402">
            <v>0</v>
          </cell>
          <cell r="D402">
            <v>0</v>
          </cell>
          <cell r="E402">
            <v>0</v>
          </cell>
          <cell r="F402">
            <v>0</v>
          </cell>
          <cell r="G402">
            <v>0</v>
          </cell>
          <cell r="H402">
            <v>0</v>
          </cell>
          <cell r="I402">
            <v>0</v>
          </cell>
          <cell r="L402">
            <v>0</v>
          </cell>
        </row>
        <row r="403">
          <cell r="B403" t="str">
            <v>Other</v>
          </cell>
          <cell r="C403">
            <v>0</v>
          </cell>
          <cell r="D403">
            <v>6.9</v>
          </cell>
          <cell r="E403">
            <v>0</v>
          </cell>
          <cell r="F403">
            <v>2</v>
          </cell>
          <cell r="G403">
            <v>5</v>
          </cell>
          <cell r="H403">
            <v>0</v>
          </cell>
          <cell r="I403">
            <v>0</v>
          </cell>
          <cell r="L403">
            <v>13.9</v>
          </cell>
        </row>
        <row r="404">
          <cell r="B404" t="str">
            <v>Total</v>
          </cell>
          <cell r="C404">
            <v>125.5</v>
          </cell>
          <cell r="D404">
            <v>209</v>
          </cell>
          <cell r="E404">
            <v>134</v>
          </cell>
          <cell r="F404">
            <v>36</v>
          </cell>
          <cell r="G404">
            <v>98.1</v>
          </cell>
          <cell r="H404">
            <v>63</v>
          </cell>
          <cell r="I404">
            <v>3</v>
          </cell>
          <cell r="J404">
            <v>0</v>
          </cell>
          <cell r="K404">
            <v>0</v>
          </cell>
          <cell r="L404">
            <v>668.6</v>
          </cell>
        </row>
        <row r="408">
          <cell r="B408" t="str">
            <v>Vendor</v>
          </cell>
          <cell r="C408" t="str">
            <v>SONET/SDH Add-drop multiplexers (ADM)</v>
          </cell>
          <cell r="D408" t="str">
            <v>Optical Edge Devices (OED)</v>
          </cell>
          <cell r="E408" t="str">
            <v>Digital Cross Connects (DCS)</v>
          </cell>
          <cell r="F408" t="str">
            <v>Optical Core Switches (OCS)</v>
          </cell>
          <cell r="G408" t="str">
            <v>Metro WDM (C/D-WDM)</v>
          </cell>
          <cell r="H408" t="str">
            <v>Long haul DWDM (LH DWDM)</v>
          </cell>
          <cell r="I408" t="str">
            <v>Multi-reach DWDM</v>
          </cell>
          <cell r="J408" t="str">
            <v>Metro ROADM</v>
          </cell>
          <cell r="K408" t="str">
            <v>Converged Packet Optical</v>
          </cell>
          <cell r="L408" t="str">
            <v>Total Optical Networking (ON)</v>
          </cell>
        </row>
        <row r="409">
          <cell r="B409" t="str">
            <v>ADTRAN</v>
          </cell>
        </row>
        <row r="410">
          <cell r="B410" t="str">
            <v>ADVA</v>
          </cell>
          <cell r="C410">
            <v>0</v>
          </cell>
          <cell r="D410">
            <v>0</v>
          </cell>
          <cell r="E410">
            <v>0</v>
          </cell>
          <cell r="F410">
            <v>0</v>
          </cell>
          <cell r="G410">
            <v>9</v>
          </cell>
          <cell r="H410">
            <v>0</v>
          </cell>
          <cell r="I410">
            <v>0</v>
          </cell>
          <cell r="L410">
            <v>9</v>
          </cell>
        </row>
        <row r="411">
          <cell r="B411" t="str">
            <v>Alcatel-Lucent</v>
          </cell>
          <cell r="C411">
            <v>53</v>
          </cell>
          <cell r="D411">
            <v>46</v>
          </cell>
          <cell r="E411">
            <v>39</v>
          </cell>
          <cell r="F411">
            <v>14</v>
          </cell>
          <cell r="G411">
            <v>12</v>
          </cell>
          <cell r="H411">
            <v>3</v>
          </cell>
          <cell r="I411">
            <v>0</v>
          </cell>
          <cell r="L411">
            <v>167</v>
          </cell>
        </row>
        <row r="412">
          <cell r="B412" t="str">
            <v>ANDA</v>
          </cell>
        </row>
        <row r="413">
          <cell r="B413" t="str">
            <v>Atrica</v>
          </cell>
          <cell r="C413">
            <v>0</v>
          </cell>
          <cell r="D413">
            <v>4.3</v>
          </cell>
          <cell r="E413">
            <v>0</v>
          </cell>
          <cell r="F413">
            <v>0</v>
          </cell>
          <cell r="G413">
            <v>0</v>
          </cell>
          <cell r="H413">
            <v>0</v>
          </cell>
          <cell r="I413">
            <v>0</v>
          </cell>
          <cell r="L413">
            <v>4.3</v>
          </cell>
        </row>
        <row r="414">
          <cell r="B414" t="str">
            <v>Calient</v>
          </cell>
          <cell r="C414">
            <v>0</v>
          </cell>
          <cell r="D414">
            <v>0</v>
          </cell>
          <cell r="E414">
            <v>0</v>
          </cell>
          <cell r="F414">
            <v>1</v>
          </cell>
          <cell r="G414">
            <v>0</v>
          </cell>
          <cell r="H414">
            <v>0</v>
          </cell>
          <cell r="I414">
            <v>0</v>
          </cell>
          <cell r="L414">
            <v>1</v>
          </cell>
        </row>
        <row r="415">
          <cell r="B415" t="str">
            <v>Ciena</v>
          </cell>
          <cell r="C415">
            <v>3</v>
          </cell>
          <cell r="D415">
            <v>64</v>
          </cell>
          <cell r="E415">
            <v>0</v>
          </cell>
          <cell r="F415">
            <v>27</v>
          </cell>
          <cell r="G415">
            <v>45</v>
          </cell>
          <cell r="H415">
            <v>19</v>
          </cell>
          <cell r="I415">
            <v>2</v>
          </cell>
          <cell r="L415">
            <v>160</v>
          </cell>
        </row>
        <row r="416">
          <cell r="B416" t="str">
            <v>Cisco</v>
          </cell>
          <cell r="C416">
            <v>0</v>
          </cell>
          <cell r="D416">
            <v>63</v>
          </cell>
          <cell r="E416">
            <v>0</v>
          </cell>
          <cell r="F416">
            <v>4</v>
          </cell>
          <cell r="G416">
            <v>17</v>
          </cell>
          <cell r="H416">
            <v>3</v>
          </cell>
          <cell r="I416">
            <v>0</v>
          </cell>
          <cell r="L416">
            <v>87</v>
          </cell>
        </row>
        <row r="417">
          <cell r="B417" t="str">
            <v>Corrigent</v>
          </cell>
          <cell r="L417">
            <v>0</v>
          </cell>
        </row>
        <row r="418">
          <cell r="B418" t="str">
            <v>Corvis</v>
          </cell>
          <cell r="C418">
            <v>0</v>
          </cell>
          <cell r="D418">
            <v>0</v>
          </cell>
          <cell r="E418">
            <v>0</v>
          </cell>
          <cell r="F418">
            <v>2</v>
          </cell>
          <cell r="G418">
            <v>0</v>
          </cell>
          <cell r="H418">
            <v>0</v>
          </cell>
          <cell r="I418">
            <v>0</v>
          </cell>
          <cell r="L418">
            <v>2</v>
          </cell>
        </row>
        <row r="419">
          <cell r="B419" t="str">
            <v>Datang</v>
          </cell>
          <cell r="C419">
            <v>0</v>
          </cell>
          <cell r="D419">
            <v>0</v>
          </cell>
          <cell r="E419">
            <v>0</v>
          </cell>
          <cell r="F419">
            <v>0</v>
          </cell>
          <cell r="G419">
            <v>0</v>
          </cell>
          <cell r="H419">
            <v>0</v>
          </cell>
          <cell r="I419">
            <v>0</v>
          </cell>
          <cell r="L419">
            <v>0</v>
          </cell>
        </row>
        <row r="420">
          <cell r="B420" t="str">
            <v>ECI Telecom</v>
          </cell>
          <cell r="C420">
            <v>0</v>
          </cell>
          <cell r="D420">
            <v>3</v>
          </cell>
          <cell r="E420">
            <v>0</v>
          </cell>
          <cell r="F420">
            <v>0</v>
          </cell>
          <cell r="G420">
            <v>0</v>
          </cell>
          <cell r="H420">
            <v>0</v>
          </cell>
          <cell r="I420">
            <v>0</v>
          </cell>
          <cell r="L420">
            <v>3</v>
          </cell>
        </row>
        <row r="421">
          <cell r="B421" t="str">
            <v>Ericsson</v>
          </cell>
          <cell r="C421">
            <v>0</v>
          </cell>
          <cell r="D421">
            <v>0</v>
          </cell>
          <cell r="E421">
            <v>0</v>
          </cell>
          <cell r="F421">
            <v>0</v>
          </cell>
          <cell r="G421">
            <v>0</v>
          </cell>
          <cell r="H421">
            <v>0</v>
          </cell>
          <cell r="I421">
            <v>0</v>
          </cell>
          <cell r="L421">
            <v>0</v>
          </cell>
        </row>
        <row r="422">
          <cell r="B422" t="str">
            <v>FiberHome</v>
          </cell>
          <cell r="C422">
            <v>0</v>
          </cell>
          <cell r="D422">
            <v>0</v>
          </cell>
          <cell r="E422">
            <v>0</v>
          </cell>
          <cell r="F422">
            <v>0</v>
          </cell>
          <cell r="G422">
            <v>0</v>
          </cell>
          <cell r="H422">
            <v>0</v>
          </cell>
          <cell r="I422">
            <v>0</v>
          </cell>
          <cell r="L422">
            <v>0</v>
          </cell>
        </row>
        <row r="423">
          <cell r="B423" t="str">
            <v>Force 10</v>
          </cell>
          <cell r="C423">
            <v>0</v>
          </cell>
          <cell r="D423">
            <v>4.7</v>
          </cell>
          <cell r="E423">
            <v>0</v>
          </cell>
          <cell r="F423">
            <v>0</v>
          </cell>
          <cell r="G423">
            <v>0</v>
          </cell>
          <cell r="H423">
            <v>0</v>
          </cell>
          <cell r="I423">
            <v>0</v>
          </cell>
          <cell r="L423">
            <v>4.7</v>
          </cell>
        </row>
        <row r="424">
          <cell r="B424" t="str">
            <v>Fujitsu</v>
          </cell>
          <cell r="C424">
            <v>47</v>
          </cell>
          <cell r="D424">
            <v>54</v>
          </cell>
          <cell r="E424">
            <v>0</v>
          </cell>
          <cell r="F424">
            <v>0</v>
          </cell>
          <cell r="G424">
            <v>8.5</v>
          </cell>
          <cell r="H424">
            <v>6</v>
          </cell>
          <cell r="I424">
            <v>1</v>
          </cell>
          <cell r="L424">
            <v>116.5</v>
          </cell>
        </row>
        <row r="425">
          <cell r="B425" t="str">
            <v>Hitachi</v>
          </cell>
          <cell r="C425">
            <v>1</v>
          </cell>
          <cell r="D425">
            <v>2</v>
          </cell>
          <cell r="E425">
            <v>0</v>
          </cell>
          <cell r="F425">
            <v>0</v>
          </cell>
          <cell r="G425">
            <v>0</v>
          </cell>
          <cell r="H425">
            <v>2</v>
          </cell>
          <cell r="I425">
            <v>0</v>
          </cell>
          <cell r="L425">
            <v>5</v>
          </cell>
        </row>
        <row r="426">
          <cell r="B426" t="str">
            <v>Hitachi Cable</v>
          </cell>
          <cell r="L426">
            <v>0</v>
          </cell>
        </row>
        <row r="427">
          <cell r="B427" t="str">
            <v>Huawei</v>
          </cell>
          <cell r="C427">
            <v>0</v>
          </cell>
          <cell r="D427">
            <v>0</v>
          </cell>
          <cell r="E427">
            <v>0</v>
          </cell>
          <cell r="F427">
            <v>0</v>
          </cell>
          <cell r="G427">
            <v>0</v>
          </cell>
          <cell r="H427">
            <v>0</v>
          </cell>
          <cell r="I427">
            <v>0</v>
          </cell>
          <cell r="L427">
            <v>0</v>
          </cell>
        </row>
        <row r="428">
          <cell r="B428" t="str">
            <v>Infinera</v>
          </cell>
          <cell r="L428">
            <v>0</v>
          </cell>
        </row>
        <row r="429">
          <cell r="B429" t="str">
            <v>LGIC</v>
          </cell>
          <cell r="C429">
            <v>0</v>
          </cell>
          <cell r="D429">
            <v>0</v>
          </cell>
          <cell r="E429">
            <v>0</v>
          </cell>
          <cell r="F429">
            <v>0</v>
          </cell>
          <cell r="G429">
            <v>0</v>
          </cell>
          <cell r="H429">
            <v>0</v>
          </cell>
          <cell r="I429">
            <v>0</v>
          </cell>
          <cell r="L429">
            <v>0</v>
          </cell>
        </row>
        <row r="430">
          <cell r="B430" t="str">
            <v>Lucent</v>
          </cell>
          <cell r="C430">
            <v>0</v>
          </cell>
          <cell r="D430">
            <v>0</v>
          </cell>
          <cell r="E430">
            <v>0</v>
          </cell>
          <cell r="F430">
            <v>0</v>
          </cell>
          <cell r="G430">
            <v>0</v>
          </cell>
          <cell r="H430">
            <v>0</v>
          </cell>
          <cell r="I430">
            <v>0</v>
          </cell>
          <cell r="L430">
            <v>0</v>
          </cell>
        </row>
        <row r="431">
          <cell r="B431" t="str">
            <v>Lumentis</v>
          </cell>
          <cell r="C431">
            <v>0</v>
          </cell>
          <cell r="D431">
            <v>0</v>
          </cell>
          <cell r="E431">
            <v>0</v>
          </cell>
          <cell r="F431">
            <v>0</v>
          </cell>
          <cell r="G431">
            <v>0</v>
          </cell>
          <cell r="H431">
            <v>0</v>
          </cell>
          <cell r="I431">
            <v>0</v>
          </cell>
          <cell r="L431">
            <v>0</v>
          </cell>
        </row>
        <row r="432">
          <cell r="B432" t="str">
            <v>Luminous</v>
          </cell>
          <cell r="C432">
            <v>0</v>
          </cell>
          <cell r="D432">
            <v>4.0999999999999996</v>
          </cell>
          <cell r="E432">
            <v>0</v>
          </cell>
          <cell r="F432">
            <v>0</v>
          </cell>
          <cell r="G432">
            <v>0</v>
          </cell>
          <cell r="H432">
            <v>0</v>
          </cell>
          <cell r="I432">
            <v>0</v>
          </cell>
          <cell r="L432">
            <v>4.0999999999999996</v>
          </cell>
        </row>
        <row r="433">
          <cell r="B433" t="str">
            <v>Marconi/Ericsson</v>
          </cell>
          <cell r="L433">
            <v>0</v>
          </cell>
        </row>
        <row r="434">
          <cell r="B434" t="str">
            <v>Movaz</v>
          </cell>
          <cell r="C434">
            <v>0</v>
          </cell>
          <cell r="D434">
            <v>0</v>
          </cell>
          <cell r="E434">
            <v>0</v>
          </cell>
          <cell r="F434">
            <v>0</v>
          </cell>
          <cell r="G434">
            <v>0</v>
          </cell>
          <cell r="H434">
            <v>0</v>
          </cell>
          <cell r="I434">
            <v>0</v>
          </cell>
          <cell r="L434">
            <v>0</v>
          </cell>
        </row>
        <row r="435">
          <cell r="B435" t="str">
            <v>NEC</v>
          </cell>
          <cell r="C435">
            <v>1</v>
          </cell>
          <cell r="D435">
            <v>1.5</v>
          </cell>
          <cell r="E435">
            <v>0</v>
          </cell>
          <cell r="F435">
            <v>0</v>
          </cell>
          <cell r="G435">
            <v>0</v>
          </cell>
          <cell r="H435">
            <v>23</v>
          </cell>
          <cell r="I435">
            <v>0</v>
          </cell>
          <cell r="L435">
            <v>25.5</v>
          </cell>
        </row>
        <row r="436">
          <cell r="B436" t="str">
            <v>Nortel</v>
          </cell>
          <cell r="C436">
            <v>0</v>
          </cell>
          <cell r="D436">
            <v>0</v>
          </cell>
          <cell r="E436">
            <v>0</v>
          </cell>
          <cell r="F436">
            <v>0</v>
          </cell>
          <cell r="G436">
            <v>0</v>
          </cell>
          <cell r="H436">
            <v>0</v>
          </cell>
          <cell r="I436">
            <v>0</v>
          </cell>
          <cell r="L436">
            <v>0</v>
          </cell>
        </row>
        <row r="437">
          <cell r="B437" t="str">
            <v>Oki</v>
          </cell>
          <cell r="C437">
            <v>0</v>
          </cell>
          <cell r="D437">
            <v>0</v>
          </cell>
          <cell r="E437">
            <v>0</v>
          </cell>
          <cell r="F437">
            <v>0</v>
          </cell>
          <cell r="G437">
            <v>0</v>
          </cell>
          <cell r="H437">
            <v>0</v>
          </cell>
          <cell r="I437">
            <v>0</v>
          </cell>
          <cell r="L437">
            <v>0</v>
          </cell>
        </row>
        <row r="438">
          <cell r="B438" t="str">
            <v>OpVista</v>
          </cell>
          <cell r="L438">
            <v>0</v>
          </cell>
        </row>
        <row r="439">
          <cell r="B439" t="str">
            <v>Photonic Bridges</v>
          </cell>
          <cell r="C439">
            <v>0</v>
          </cell>
          <cell r="D439">
            <v>0</v>
          </cell>
          <cell r="E439">
            <v>0</v>
          </cell>
          <cell r="F439">
            <v>0</v>
          </cell>
          <cell r="G439">
            <v>0</v>
          </cell>
          <cell r="H439">
            <v>0</v>
          </cell>
          <cell r="I439">
            <v>0</v>
          </cell>
          <cell r="L439">
            <v>0</v>
          </cell>
        </row>
        <row r="440">
          <cell r="B440" t="str">
            <v>Redback</v>
          </cell>
          <cell r="C440">
            <v>0</v>
          </cell>
          <cell r="D440">
            <v>0</v>
          </cell>
          <cell r="E440">
            <v>0</v>
          </cell>
          <cell r="F440">
            <v>0</v>
          </cell>
          <cell r="G440">
            <v>0</v>
          </cell>
          <cell r="H440">
            <v>0</v>
          </cell>
          <cell r="I440">
            <v>0</v>
          </cell>
          <cell r="L440">
            <v>0</v>
          </cell>
        </row>
        <row r="441">
          <cell r="B441" t="str">
            <v>Sagem</v>
          </cell>
          <cell r="C441">
            <v>0</v>
          </cell>
          <cell r="D441">
            <v>0</v>
          </cell>
          <cell r="E441">
            <v>0</v>
          </cell>
          <cell r="F441">
            <v>0</v>
          </cell>
          <cell r="G441">
            <v>0</v>
          </cell>
          <cell r="H441">
            <v>0</v>
          </cell>
          <cell r="I441">
            <v>0</v>
          </cell>
          <cell r="L441">
            <v>0</v>
          </cell>
        </row>
        <row r="442">
          <cell r="B442" t="str">
            <v>Samsung</v>
          </cell>
          <cell r="C442">
            <v>0</v>
          </cell>
          <cell r="D442">
            <v>0</v>
          </cell>
          <cell r="E442">
            <v>0</v>
          </cell>
          <cell r="F442">
            <v>0</v>
          </cell>
          <cell r="G442">
            <v>0</v>
          </cell>
          <cell r="H442">
            <v>0</v>
          </cell>
          <cell r="I442">
            <v>0</v>
          </cell>
          <cell r="L442">
            <v>0</v>
          </cell>
        </row>
        <row r="443">
          <cell r="B443" t="str">
            <v>Nokia Siemens</v>
          </cell>
          <cell r="C443">
            <v>0</v>
          </cell>
          <cell r="D443">
            <v>0</v>
          </cell>
          <cell r="E443">
            <v>1</v>
          </cell>
          <cell r="F443">
            <v>0</v>
          </cell>
          <cell r="G443">
            <v>0</v>
          </cell>
          <cell r="H443">
            <v>2</v>
          </cell>
          <cell r="I443">
            <v>0</v>
          </cell>
          <cell r="L443">
            <v>3</v>
          </cell>
        </row>
        <row r="444">
          <cell r="B444" t="str">
            <v>Sorrento/Zhone</v>
          </cell>
          <cell r="L444">
            <v>0</v>
          </cell>
        </row>
        <row r="445">
          <cell r="B445" t="str">
            <v>Sycamore</v>
          </cell>
          <cell r="C445">
            <v>0</v>
          </cell>
          <cell r="D445">
            <v>0</v>
          </cell>
          <cell r="E445">
            <v>0</v>
          </cell>
          <cell r="F445">
            <v>2</v>
          </cell>
          <cell r="G445">
            <v>0</v>
          </cell>
          <cell r="H445">
            <v>0</v>
          </cell>
          <cell r="I445">
            <v>0</v>
          </cell>
          <cell r="L445">
            <v>2</v>
          </cell>
        </row>
        <row r="446">
          <cell r="B446" t="str">
            <v>Tejas</v>
          </cell>
          <cell r="L446">
            <v>0</v>
          </cell>
        </row>
        <row r="447">
          <cell r="B447" t="str">
            <v>Tellabs</v>
          </cell>
          <cell r="C447">
            <v>0</v>
          </cell>
          <cell r="D447">
            <v>3</v>
          </cell>
          <cell r="E447">
            <v>111</v>
          </cell>
          <cell r="F447">
            <v>2</v>
          </cell>
          <cell r="G447">
            <v>1</v>
          </cell>
          <cell r="H447">
            <v>0</v>
          </cell>
          <cell r="I447">
            <v>0</v>
          </cell>
          <cell r="L447">
            <v>117</v>
          </cell>
        </row>
        <row r="448">
          <cell r="B448" t="str">
            <v>Tellium</v>
          </cell>
          <cell r="C448">
            <v>0</v>
          </cell>
          <cell r="D448">
            <v>0</v>
          </cell>
          <cell r="E448">
            <v>0</v>
          </cell>
          <cell r="F448">
            <v>0</v>
          </cell>
          <cell r="G448">
            <v>0</v>
          </cell>
          <cell r="H448">
            <v>0</v>
          </cell>
          <cell r="I448">
            <v>0</v>
          </cell>
          <cell r="L448">
            <v>0</v>
          </cell>
        </row>
        <row r="449">
          <cell r="B449" t="str">
            <v>Transmode</v>
          </cell>
          <cell r="L449">
            <v>0</v>
          </cell>
        </row>
        <row r="450">
          <cell r="B450" t="str">
            <v>Tyco</v>
          </cell>
          <cell r="C450">
            <v>0</v>
          </cell>
          <cell r="D450">
            <v>0</v>
          </cell>
          <cell r="E450">
            <v>0</v>
          </cell>
          <cell r="F450">
            <v>0</v>
          </cell>
          <cell r="G450">
            <v>0</v>
          </cell>
          <cell r="H450">
            <v>0</v>
          </cell>
          <cell r="I450">
            <v>0</v>
          </cell>
          <cell r="L450">
            <v>0</v>
          </cell>
        </row>
        <row r="451">
          <cell r="B451" t="str">
            <v>UTStarcom</v>
          </cell>
          <cell r="C451">
            <v>0</v>
          </cell>
          <cell r="D451">
            <v>1.3</v>
          </cell>
          <cell r="E451">
            <v>0</v>
          </cell>
          <cell r="F451">
            <v>0</v>
          </cell>
          <cell r="G451">
            <v>0</v>
          </cell>
          <cell r="H451">
            <v>0</v>
          </cell>
          <cell r="I451">
            <v>0</v>
          </cell>
          <cell r="L451">
            <v>1.3</v>
          </cell>
        </row>
        <row r="452">
          <cell r="B452" t="str">
            <v>White Rock</v>
          </cell>
          <cell r="C452">
            <v>0</v>
          </cell>
          <cell r="D452">
            <v>3.3</v>
          </cell>
          <cell r="E452">
            <v>0</v>
          </cell>
          <cell r="F452">
            <v>0</v>
          </cell>
          <cell r="G452">
            <v>0</v>
          </cell>
          <cell r="H452">
            <v>0</v>
          </cell>
          <cell r="I452">
            <v>0</v>
          </cell>
          <cell r="L452">
            <v>3.3</v>
          </cell>
        </row>
        <row r="453">
          <cell r="B453" t="str">
            <v>Xtera</v>
          </cell>
          <cell r="L453">
            <v>0</v>
          </cell>
        </row>
        <row r="454">
          <cell r="B454" t="str">
            <v>Zhone</v>
          </cell>
          <cell r="C454">
            <v>0</v>
          </cell>
          <cell r="D454">
            <v>0</v>
          </cell>
          <cell r="E454">
            <v>0</v>
          </cell>
          <cell r="F454">
            <v>0</v>
          </cell>
          <cell r="G454">
            <v>3</v>
          </cell>
          <cell r="H454">
            <v>0</v>
          </cell>
          <cell r="I454">
            <v>0</v>
          </cell>
          <cell r="L454">
            <v>3</v>
          </cell>
        </row>
        <row r="455">
          <cell r="B455" t="str">
            <v>ZTE</v>
          </cell>
          <cell r="C455">
            <v>0</v>
          </cell>
          <cell r="D455">
            <v>0</v>
          </cell>
          <cell r="E455">
            <v>0</v>
          </cell>
          <cell r="F455">
            <v>0</v>
          </cell>
          <cell r="G455">
            <v>0</v>
          </cell>
          <cell r="H455">
            <v>0</v>
          </cell>
          <cell r="I455">
            <v>0</v>
          </cell>
          <cell r="L455">
            <v>0</v>
          </cell>
        </row>
        <row r="456">
          <cell r="B456" t="str">
            <v>Other</v>
          </cell>
          <cell r="C456">
            <v>0</v>
          </cell>
          <cell r="D456">
            <v>1</v>
          </cell>
          <cell r="E456">
            <v>0</v>
          </cell>
          <cell r="F456">
            <v>3</v>
          </cell>
          <cell r="G456">
            <v>13</v>
          </cell>
          <cell r="H456">
            <v>0</v>
          </cell>
          <cell r="I456">
            <v>0</v>
          </cell>
          <cell r="L456">
            <v>17</v>
          </cell>
        </row>
        <row r="457">
          <cell r="B457" t="str">
            <v>Total</v>
          </cell>
          <cell r="C457">
            <v>105</v>
          </cell>
          <cell r="D457">
            <v>255.20000000000002</v>
          </cell>
          <cell r="E457">
            <v>151</v>
          </cell>
          <cell r="F457">
            <v>55</v>
          </cell>
          <cell r="G457">
            <v>108.5</v>
          </cell>
          <cell r="H457">
            <v>58</v>
          </cell>
          <cell r="I457">
            <v>3</v>
          </cell>
          <cell r="J457">
            <v>0</v>
          </cell>
          <cell r="K457">
            <v>0</v>
          </cell>
          <cell r="L457">
            <v>735.69999999999993</v>
          </cell>
        </row>
        <row r="464">
          <cell r="B464" t="str">
            <v>Vendor</v>
          </cell>
          <cell r="C464" t="str">
            <v>SONET/SDH Add-drop multiplexers (ADM)</v>
          </cell>
          <cell r="D464" t="str">
            <v>Optical Edge Devices (OED)</v>
          </cell>
          <cell r="E464" t="str">
            <v>Digital Cross Connects (DCS)</v>
          </cell>
          <cell r="F464" t="str">
            <v>Optical Core Switches (OCS)</v>
          </cell>
          <cell r="G464" t="str">
            <v>Metro WDM (C/D-WDM)</v>
          </cell>
          <cell r="H464" t="str">
            <v>Long haul DWDM (LH DWDM)</v>
          </cell>
          <cell r="I464" t="str">
            <v>Multi-reach DWDM</v>
          </cell>
          <cell r="J464" t="str">
            <v>Metro ROADM</v>
          </cell>
          <cell r="K464" t="str">
            <v>Converged Packet Optical</v>
          </cell>
          <cell r="L464" t="str">
            <v>Total Optical Networking (ON)</v>
          </cell>
        </row>
        <row r="465">
          <cell r="B465" t="str">
            <v>ADTRAN</v>
          </cell>
        </row>
        <row r="466">
          <cell r="B466" t="str">
            <v>ADVA</v>
          </cell>
          <cell r="C466">
            <v>0</v>
          </cell>
          <cell r="D466">
            <v>0</v>
          </cell>
          <cell r="E466">
            <v>0</v>
          </cell>
          <cell r="F466">
            <v>0</v>
          </cell>
          <cell r="G466">
            <v>12</v>
          </cell>
          <cell r="H466">
            <v>0</v>
          </cell>
          <cell r="L466">
            <v>12</v>
          </cell>
        </row>
        <row r="467">
          <cell r="B467" t="str">
            <v>Alcatel-Lucent</v>
          </cell>
          <cell r="C467">
            <v>69</v>
          </cell>
          <cell r="D467">
            <v>45</v>
          </cell>
          <cell r="E467">
            <v>39</v>
          </cell>
          <cell r="F467">
            <v>12</v>
          </cell>
          <cell r="G467">
            <v>9</v>
          </cell>
          <cell r="H467">
            <v>2</v>
          </cell>
          <cell r="L467">
            <v>176</v>
          </cell>
        </row>
        <row r="468">
          <cell r="B468" t="str">
            <v>ANDA</v>
          </cell>
          <cell r="L468">
            <v>0</v>
          </cell>
        </row>
        <row r="469">
          <cell r="B469" t="str">
            <v>Atrica</v>
          </cell>
          <cell r="C469">
            <v>0</v>
          </cell>
          <cell r="D469">
            <v>4.9000000000000004</v>
          </cell>
          <cell r="E469">
            <v>0</v>
          </cell>
          <cell r="F469">
            <v>0</v>
          </cell>
          <cell r="G469">
            <v>0</v>
          </cell>
          <cell r="H469">
            <v>0</v>
          </cell>
          <cell r="L469">
            <v>4.9000000000000004</v>
          </cell>
        </row>
        <row r="470">
          <cell r="B470" t="str">
            <v>Calient</v>
          </cell>
          <cell r="C470">
            <v>0</v>
          </cell>
          <cell r="D470">
            <v>0</v>
          </cell>
          <cell r="E470">
            <v>0</v>
          </cell>
          <cell r="F470">
            <v>0</v>
          </cell>
          <cell r="G470">
            <v>0</v>
          </cell>
          <cell r="H470">
            <v>0</v>
          </cell>
          <cell r="I470">
            <v>0</v>
          </cell>
          <cell r="L470">
            <v>0</v>
          </cell>
        </row>
        <row r="471">
          <cell r="B471" t="str">
            <v>Ciena</v>
          </cell>
          <cell r="C471">
            <v>6</v>
          </cell>
          <cell r="D471">
            <v>51</v>
          </cell>
          <cell r="E471">
            <v>0</v>
          </cell>
          <cell r="F471">
            <v>13</v>
          </cell>
          <cell r="G471">
            <v>40</v>
          </cell>
          <cell r="H471">
            <v>29</v>
          </cell>
          <cell r="I471">
            <v>30</v>
          </cell>
          <cell r="L471">
            <v>169</v>
          </cell>
        </row>
        <row r="472">
          <cell r="B472" t="str">
            <v>Cisco</v>
          </cell>
          <cell r="C472">
            <v>0</v>
          </cell>
          <cell r="D472">
            <v>57</v>
          </cell>
          <cell r="E472">
            <v>0</v>
          </cell>
          <cell r="F472">
            <v>2</v>
          </cell>
          <cell r="G472">
            <v>19</v>
          </cell>
          <cell r="H472">
            <v>1</v>
          </cell>
          <cell r="L472">
            <v>79</v>
          </cell>
        </row>
        <row r="473">
          <cell r="B473" t="str">
            <v>Corrigent</v>
          </cell>
          <cell r="L473">
            <v>0</v>
          </cell>
        </row>
        <row r="474">
          <cell r="B474" t="str">
            <v>Corvis</v>
          </cell>
          <cell r="C474">
            <v>0</v>
          </cell>
          <cell r="D474">
            <v>0</v>
          </cell>
          <cell r="E474">
            <v>0</v>
          </cell>
          <cell r="F474">
            <v>0</v>
          </cell>
          <cell r="G474">
            <v>0</v>
          </cell>
          <cell r="H474">
            <v>0</v>
          </cell>
          <cell r="I474">
            <v>0</v>
          </cell>
          <cell r="L474">
            <v>0</v>
          </cell>
        </row>
        <row r="475">
          <cell r="B475" t="str">
            <v>Datang</v>
          </cell>
          <cell r="C475">
            <v>0</v>
          </cell>
          <cell r="D475">
            <v>0</v>
          </cell>
          <cell r="E475">
            <v>0</v>
          </cell>
          <cell r="F475">
            <v>0</v>
          </cell>
          <cell r="G475">
            <v>0</v>
          </cell>
          <cell r="H475">
            <v>0</v>
          </cell>
          <cell r="L475">
            <v>0</v>
          </cell>
        </row>
        <row r="476">
          <cell r="B476" t="str">
            <v>ECI Telecom</v>
          </cell>
          <cell r="C476">
            <v>0</v>
          </cell>
          <cell r="D476">
            <v>4</v>
          </cell>
          <cell r="E476">
            <v>1</v>
          </cell>
          <cell r="F476">
            <v>0</v>
          </cell>
          <cell r="G476">
            <v>0</v>
          </cell>
          <cell r="H476">
            <v>0</v>
          </cell>
          <cell r="L476">
            <v>5</v>
          </cell>
        </row>
        <row r="477">
          <cell r="B477" t="str">
            <v>Ericsson</v>
          </cell>
          <cell r="C477">
            <v>0</v>
          </cell>
          <cell r="D477">
            <v>0</v>
          </cell>
          <cell r="E477">
            <v>0</v>
          </cell>
          <cell r="F477">
            <v>0</v>
          </cell>
          <cell r="G477">
            <v>0</v>
          </cell>
          <cell r="H477">
            <v>0</v>
          </cell>
          <cell r="L477">
            <v>0</v>
          </cell>
        </row>
        <row r="478">
          <cell r="B478" t="str">
            <v>FiberHome</v>
          </cell>
          <cell r="C478">
            <v>0</v>
          </cell>
          <cell r="D478">
            <v>0</v>
          </cell>
          <cell r="E478">
            <v>0</v>
          </cell>
          <cell r="F478">
            <v>0</v>
          </cell>
          <cell r="G478">
            <v>0</v>
          </cell>
          <cell r="H478">
            <v>0</v>
          </cell>
          <cell r="L478">
            <v>0</v>
          </cell>
        </row>
        <row r="479">
          <cell r="B479" t="str">
            <v>Force 10</v>
          </cell>
          <cell r="C479">
            <v>0</v>
          </cell>
          <cell r="D479">
            <v>4.9000000000000004</v>
          </cell>
          <cell r="E479">
            <v>0</v>
          </cell>
          <cell r="F479">
            <v>0</v>
          </cell>
          <cell r="G479">
            <v>0</v>
          </cell>
          <cell r="H479">
            <v>0</v>
          </cell>
          <cell r="L479">
            <v>4.9000000000000004</v>
          </cell>
        </row>
        <row r="480">
          <cell r="B480" t="str">
            <v>Fujitsu</v>
          </cell>
          <cell r="C480">
            <v>44</v>
          </cell>
          <cell r="D480">
            <v>66</v>
          </cell>
          <cell r="E480">
            <v>0</v>
          </cell>
          <cell r="F480">
            <v>0</v>
          </cell>
          <cell r="G480">
            <v>14</v>
          </cell>
          <cell r="H480">
            <v>1</v>
          </cell>
          <cell r="I480">
            <v>3</v>
          </cell>
          <cell r="L480">
            <v>128</v>
          </cell>
        </row>
        <row r="481">
          <cell r="B481" t="str">
            <v>Hitachi</v>
          </cell>
          <cell r="C481">
            <v>0</v>
          </cell>
          <cell r="D481">
            <v>0</v>
          </cell>
          <cell r="E481">
            <v>0</v>
          </cell>
          <cell r="F481">
            <v>0</v>
          </cell>
          <cell r="G481">
            <v>0</v>
          </cell>
          <cell r="H481">
            <v>0</v>
          </cell>
          <cell r="I481">
            <v>0</v>
          </cell>
          <cell r="L481">
            <v>0</v>
          </cell>
        </row>
        <row r="482">
          <cell r="B482" t="str">
            <v>Hitachi Cable</v>
          </cell>
          <cell r="L482">
            <v>0</v>
          </cell>
        </row>
        <row r="483">
          <cell r="B483" t="str">
            <v>Huawei</v>
          </cell>
          <cell r="C483">
            <v>0</v>
          </cell>
          <cell r="D483">
            <v>1</v>
          </cell>
          <cell r="E483">
            <v>0</v>
          </cell>
          <cell r="F483">
            <v>0</v>
          </cell>
          <cell r="G483">
            <v>0</v>
          </cell>
          <cell r="H483">
            <v>1</v>
          </cell>
          <cell r="L483">
            <v>2</v>
          </cell>
        </row>
        <row r="484">
          <cell r="B484" t="str">
            <v>Infinera</v>
          </cell>
          <cell r="L484">
            <v>0</v>
          </cell>
        </row>
        <row r="485">
          <cell r="B485" t="str">
            <v>LGIC</v>
          </cell>
          <cell r="C485">
            <v>0</v>
          </cell>
          <cell r="D485">
            <v>0</v>
          </cell>
          <cell r="E485">
            <v>0</v>
          </cell>
          <cell r="F485">
            <v>0</v>
          </cell>
          <cell r="G485">
            <v>0</v>
          </cell>
          <cell r="H485">
            <v>0</v>
          </cell>
          <cell r="L485">
            <v>0</v>
          </cell>
        </row>
        <row r="486">
          <cell r="B486" t="str">
            <v>Lucent</v>
          </cell>
          <cell r="C486">
            <v>0</v>
          </cell>
          <cell r="D486">
            <v>0</v>
          </cell>
          <cell r="E486">
            <v>0</v>
          </cell>
          <cell r="F486">
            <v>0</v>
          </cell>
          <cell r="G486">
            <v>0</v>
          </cell>
          <cell r="H486">
            <v>0</v>
          </cell>
          <cell r="L486">
            <v>0</v>
          </cell>
        </row>
        <row r="487">
          <cell r="B487" t="str">
            <v>Lumentis</v>
          </cell>
          <cell r="C487">
            <v>0</v>
          </cell>
          <cell r="D487">
            <v>0</v>
          </cell>
          <cell r="E487">
            <v>0</v>
          </cell>
          <cell r="F487">
            <v>0</v>
          </cell>
          <cell r="G487">
            <v>0.6</v>
          </cell>
          <cell r="H487">
            <v>0</v>
          </cell>
          <cell r="L487">
            <v>0.6</v>
          </cell>
        </row>
        <row r="488">
          <cell r="B488" t="str">
            <v>Luminous</v>
          </cell>
          <cell r="C488">
            <v>0</v>
          </cell>
          <cell r="D488">
            <v>3.6</v>
          </cell>
          <cell r="E488">
            <v>0</v>
          </cell>
          <cell r="F488">
            <v>0</v>
          </cell>
          <cell r="G488">
            <v>0</v>
          </cell>
          <cell r="H488">
            <v>0</v>
          </cell>
          <cell r="L488">
            <v>3.6</v>
          </cell>
        </row>
        <row r="489">
          <cell r="B489" t="str">
            <v>Marconi/Ericsson</v>
          </cell>
          <cell r="L489">
            <v>0</v>
          </cell>
        </row>
        <row r="490">
          <cell r="B490" t="str">
            <v>Movaz</v>
          </cell>
          <cell r="C490">
            <v>0</v>
          </cell>
          <cell r="D490">
            <v>0</v>
          </cell>
          <cell r="E490">
            <v>0</v>
          </cell>
          <cell r="F490">
            <v>0</v>
          </cell>
          <cell r="G490">
            <v>0</v>
          </cell>
          <cell r="H490">
            <v>0</v>
          </cell>
          <cell r="L490">
            <v>0</v>
          </cell>
        </row>
        <row r="491">
          <cell r="B491" t="str">
            <v>NEC</v>
          </cell>
          <cell r="C491">
            <v>1</v>
          </cell>
          <cell r="D491">
            <v>1</v>
          </cell>
          <cell r="E491">
            <v>0</v>
          </cell>
          <cell r="F491">
            <v>0</v>
          </cell>
          <cell r="G491">
            <v>0</v>
          </cell>
          <cell r="H491">
            <v>23</v>
          </cell>
          <cell r="I491">
            <v>0</v>
          </cell>
          <cell r="L491">
            <v>25</v>
          </cell>
        </row>
        <row r="492">
          <cell r="B492" t="str">
            <v>Nortel</v>
          </cell>
          <cell r="C492">
            <v>0</v>
          </cell>
          <cell r="D492">
            <v>0</v>
          </cell>
          <cell r="E492">
            <v>0</v>
          </cell>
          <cell r="F492">
            <v>0</v>
          </cell>
          <cell r="G492">
            <v>0</v>
          </cell>
          <cell r="H492">
            <v>0</v>
          </cell>
          <cell r="I492">
            <v>0</v>
          </cell>
          <cell r="L492">
            <v>0</v>
          </cell>
        </row>
        <row r="493">
          <cell r="B493" t="str">
            <v>Oki</v>
          </cell>
          <cell r="C493">
            <v>0</v>
          </cell>
          <cell r="D493">
            <v>0</v>
          </cell>
          <cell r="E493">
            <v>0</v>
          </cell>
          <cell r="F493">
            <v>0</v>
          </cell>
          <cell r="G493">
            <v>0</v>
          </cell>
          <cell r="H493">
            <v>0</v>
          </cell>
          <cell r="L493">
            <v>0</v>
          </cell>
        </row>
        <row r="494">
          <cell r="B494" t="str">
            <v>OpVista</v>
          </cell>
          <cell r="L494">
            <v>0</v>
          </cell>
        </row>
        <row r="495">
          <cell r="B495" t="str">
            <v>Photonic Bridges</v>
          </cell>
          <cell r="C495">
            <v>0</v>
          </cell>
          <cell r="D495">
            <v>0</v>
          </cell>
          <cell r="E495">
            <v>0</v>
          </cell>
          <cell r="F495">
            <v>0</v>
          </cell>
          <cell r="G495">
            <v>0</v>
          </cell>
          <cell r="H495">
            <v>0</v>
          </cell>
          <cell r="L495">
            <v>0</v>
          </cell>
        </row>
        <row r="496">
          <cell r="B496" t="str">
            <v>Redback</v>
          </cell>
          <cell r="L496">
            <v>0</v>
          </cell>
        </row>
        <row r="497">
          <cell r="B497" t="str">
            <v>Sagem</v>
          </cell>
          <cell r="C497">
            <v>0</v>
          </cell>
          <cell r="D497">
            <v>0</v>
          </cell>
          <cell r="E497">
            <v>0</v>
          </cell>
          <cell r="F497">
            <v>0</v>
          </cell>
          <cell r="G497">
            <v>0</v>
          </cell>
          <cell r="H497">
            <v>0</v>
          </cell>
          <cell r="L497">
            <v>0</v>
          </cell>
        </row>
        <row r="498">
          <cell r="B498" t="str">
            <v>Samsung</v>
          </cell>
          <cell r="C498">
            <v>0</v>
          </cell>
          <cell r="D498">
            <v>0</v>
          </cell>
          <cell r="E498">
            <v>0</v>
          </cell>
          <cell r="F498">
            <v>0</v>
          </cell>
          <cell r="G498">
            <v>0</v>
          </cell>
          <cell r="H498">
            <v>0</v>
          </cell>
          <cell r="L498">
            <v>0</v>
          </cell>
        </row>
        <row r="499">
          <cell r="B499" t="str">
            <v>Nokia Siemens</v>
          </cell>
          <cell r="C499">
            <v>0</v>
          </cell>
          <cell r="D499">
            <v>0</v>
          </cell>
          <cell r="E499">
            <v>0</v>
          </cell>
          <cell r="F499">
            <v>0</v>
          </cell>
          <cell r="G499">
            <v>0</v>
          </cell>
          <cell r="H499">
            <v>0</v>
          </cell>
          <cell r="I499">
            <v>5</v>
          </cell>
          <cell r="L499">
            <v>5</v>
          </cell>
        </row>
        <row r="500">
          <cell r="B500" t="str">
            <v>Sorrento/Zhone</v>
          </cell>
          <cell r="L500">
            <v>0</v>
          </cell>
        </row>
        <row r="501">
          <cell r="B501" t="str">
            <v>Sycamore</v>
          </cell>
          <cell r="C501">
            <v>0</v>
          </cell>
          <cell r="D501">
            <v>0</v>
          </cell>
          <cell r="E501">
            <v>0</v>
          </cell>
          <cell r="F501">
            <v>5</v>
          </cell>
          <cell r="G501">
            <v>0</v>
          </cell>
          <cell r="H501">
            <v>0</v>
          </cell>
          <cell r="L501">
            <v>5</v>
          </cell>
        </row>
        <row r="502">
          <cell r="B502" t="str">
            <v>Tejas</v>
          </cell>
          <cell r="L502">
            <v>0</v>
          </cell>
        </row>
        <row r="503">
          <cell r="B503" t="str">
            <v>Tellabs</v>
          </cell>
          <cell r="C503">
            <v>0</v>
          </cell>
          <cell r="D503">
            <v>10</v>
          </cell>
          <cell r="E503">
            <v>120</v>
          </cell>
          <cell r="F503">
            <v>2</v>
          </cell>
          <cell r="G503">
            <v>2</v>
          </cell>
          <cell r="H503">
            <v>0</v>
          </cell>
          <cell r="L503">
            <v>134</v>
          </cell>
        </row>
        <row r="504">
          <cell r="B504" t="str">
            <v>Tellium</v>
          </cell>
          <cell r="L504">
            <v>0</v>
          </cell>
        </row>
        <row r="505">
          <cell r="B505" t="str">
            <v>Transmode</v>
          </cell>
          <cell r="L505">
            <v>0</v>
          </cell>
        </row>
        <row r="506">
          <cell r="B506" t="str">
            <v>Tyco</v>
          </cell>
          <cell r="C506">
            <v>0</v>
          </cell>
          <cell r="D506">
            <v>0</v>
          </cell>
          <cell r="E506">
            <v>0</v>
          </cell>
          <cell r="F506">
            <v>0</v>
          </cell>
          <cell r="G506">
            <v>0</v>
          </cell>
          <cell r="H506">
            <v>0</v>
          </cell>
          <cell r="L506">
            <v>0</v>
          </cell>
        </row>
        <row r="507">
          <cell r="B507" t="str">
            <v>UTStarcom</v>
          </cell>
          <cell r="C507">
            <v>0</v>
          </cell>
          <cell r="D507">
            <v>0</v>
          </cell>
          <cell r="E507">
            <v>0</v>
          </cell>
          <cell r="F507">
            <v>0</v>
          </cell>
          <cell r="G507">
            <v>0</v>
          </cell>
          <cell r="H507">
            <v>0</v>
          </cell>
          <cell r="L507">
            <v>0</v>
          </cell>
        </row>
        <row r="508">
          <cell r="B508" t="str">
            <v>White Rock</v>
          </cell>
          <cell r="C508">
            <v>0</v>
          </cell>
          <cell r="D508">
            <v>2.8</v>
          </cell>
          <cell r="E508">
            <v>0</v>
          </cell>
          <cell r="F508">
            <v>0</v>
          </cell>
          <cell r="G508">
            <v>0</v>
          </cell>
          <cell r="H508">
            <v>0</v>
          </cell>
          <cell r="L508">
            <v>2.8</v>
          </cell>
        </row>
        <row r="509">
          <cell r="B509" t="str">
            <v>Xtera</v>
          </cell>
          <cell r="L509">
            <v>0</v>
          </cell>
        </row>
        <row r="510">
          <cell r="B510" t="str">
            <v>Zhone</v>
          </cell>
          <cell r="C510">
            <v>0</v>
          </cell>
          <cell r="D510">
            <v>0</v>
          </cell>
          <cell r="E510">
            <v>0</v>
          </cell>
          <cell r="F510">
            <v>0</v>
          </cell>
          <cell r="G510">
            <v>3</v>
          </cell>
          <cell r="H510">
            <v>0</v>
          </cell>
          <cell r="L510">
            <v>3</v>
          </cell>
        </row>
        <row r="511">
          <cell r="B511" t="str">
            <v>ZTE</v>
          </cell>
          <cell r="C511">
            <v>0</v>
          </cell>
          <cell r="D511">
            <v>0</v>
          </cell>
          <cell r="E511">
            <v>0</v>
          </cell>
          <cell r="F511">
            <v>0</v>
          </cell>
          <cell r="G511">
            <v>0</v>
          </cell>
          <cell r="H511">
            <v>0</v>
          </cell>
          <cell r="L511">
            <v>0</v>
          </cell>
        </row>
        <row r="512">
          <cell r="B512" t="str">
            <v>Other</v>
          </cell>
          <cell r="C512">
            <v>0</v>
          </cell>
          <cell r="D512">
            <v>20</v>
          </cell>
          <cell r="E512">
            <v>0</v>
          </cell>
          <cell r="F512">
            <v>8.1</v>
          </cell>
          <cell r="G512">
            <v>15</v>
          </cell>
          <cell r="H512">
            <v>0</v>
          </cell>
          <cell r="L512">
            <v>43.1</v>
          </cell>
        </row>
        <row r="513">
          <cell r="B513" t="str">
            <v>Total</v>
          </cell>
          <cell r="C513">
            <v>120</v>
          </cell>
          <cell r="D513">
            <v>271.20000000000005</v>
          </cell>
          <cell r="E513">
            <v>160</v>
          </cell>
          <cell r="F513">
            <v>42.1</v>
          </cell>
          <cell r="G513">
            <v>114.6</v>
          </cell>
          <cell r="H513">
            <v>57</v>
          </cell>
          <cell r="I513">
            <v>38</v>
          </cell>
          <cell r="J513">
            <v>0</v>
          </cell>
          <cell r="K513">
            <v>0</v>
          </cell>
          <cell r="L513">
            <v>802.9</v>
          </cell>
        </row>
        <row r="517">
          <cell r="B517" t="str">
            <v>Vendor</v>
          </cell>
          <cell r="C517" t="str">
            <v>SONET/SDH Add-drop multiplexers (ADM)</v>
          </cell>
          <cell r="D517" t="str">
            <v>Optical Edge Devices (OED)</v>
          </cell>
          <cell r="E517" t="str">
            <v>Digital Cross Connects (DCS)</v>
          </cell>
          <cell r="F517" t="str">
            <v>Optical Core Switches (OCS)</v>
          </cell>
          <cell r="G517" t="str">
            <v>Metro WDM (C/D-WDM)</v>
          </cell>
          <cell r="H517" t="str">
            <v>Long haul DWDM (LH DWDM)</v>
          </cell>
          <cell r="I517" t="str">
            <v>Multi-reach DWDM</v>
          </cell>
          <cell r="J517" t="str">
            <v>Metro ROADM</v>
          </cell>
          <cell r="K517" t="str">
            <v>Converged Packet Optical</v>
          </cell>
          <cell r="L517" t="str">
            <v>Total Optical Networking (ON)</v>
          </cell>
        </row>
        <row r="518">
          <cell r="B518" t="str">
            <v>ADTRAN</v>
          </cell>
        </row>
        <row r="519">
          <cell r="B519" t="str">
            <v>ADVA</v>
          </cell>
          <cell r="C519">
            <v>0</v>
          </cell>
          <cell r="D519">
            <v>0</v>
          </cell>
          <cell r="E519">
            <v>0</v>
          </cell>
          <cell r="F519">
            <v>0</v>
          </cell>
          <cell r="G519">
            <v>8</v>
          </cell>
          <cell r="H519">
            <v>0</v>
          </cell>
          <cell r="I519">
            <v>0</v>
          </cell>
          <cell r="L519">
            <v>8</v>
          </cell>
        </row>
        <row r="520">
          <cell r="B520" t="str">
            <v>Alcatel-Lucent</v>
          </cell>
          <cell r="C520">
            <v>31</v>
          </cell>
          <cell r="D520">
            <v>38</v>
          </cell>
          <cell r="E520">
            <v>45</v>
          </cell>
          <cell r="F520">
            <v>15</v>
          </cell>
          <cell r="G520">
            <v>9</v>
          </cell>
          <cell r="H520">
            <v>2</v>
          </cell>
          <cell r="I520">
            <v>0</v>
          </cell>
          <cell r="L520">
            <v>140</v>
          </cell>
        </row>
        <row r="521">
          <cell r="B521" t="str">
            <v>ANDA</v>
          </cell>
          <cell r="L521">
            <v>0</v>
          </cell>
        </row>
        <row r="522">
          <cell r="B522" t="str">
            <v>Atrica</v>
          </cell>
          <cell r="C522">
            <v>0</v>
          </cell>
          <cell r="D522">
            <v>5</v>
          </cell>
          <cell r="E522">
            <v>0</v>
          </cell>
          <cell r="F522">
            <v>0</v>
          </cell>
          <cell r="G522">
            <v>0</v>
          </cell>
          <cell r="H522">
            <v>0</v>
          </cell>
          <cell r="I522">
            <v>0</v>
          </cell>
          <cell r="L522">
            <v>5</v>
          </cell>
        </row>
        <row r="523">
          <cell r="B523" t="str">
            <v>Calient</v>
          </cell>
          <cell r="C523">
            <v>0</v>
          </cell>
          <cell r="D523">
            <v>0</v>
          </cell>
          <cell r="E523">
            <v>0</v>
          </cell>
          <cell r="F523">
            <v>1</v>
          </cell>
          <cell r="G523">
            <v>0</v>
          </cell>
          <cell r="H523">
            <v>0</v>
          </cell>
          <cell r="I523">
            <v>0</v>
          </cell>
          <cell r="L523">
            <v>1</v>
          </cell>
        </row>
        <row r="524">
          <cell r="B524" t="str">
            <v>Ciena</v>
          </cell>
          <cell r="C524">
            <v>5</v>
          </cell>
          <cell r="D524">
            <v>57</v>
          </cell>
          <cell r="E524">
            <v>0</v>
          </cell>
          <cell r="F524">
            <v>18</v>
          </cell>
          <cell r="G524">
            <v>53</v>
          </cell>
          <cell r="H524">
            <v>34</v>
          </cell>
          <cell r="I524">
            <v>12</v>
          </cell>
          <cell r="L524">
            <v>179</v>
          </cell>
        </row>
        <row r="525">
          <cell r="B525" t="str">
            <v>Cisco</v>
          </cell>
          <cell r="C525">
            <v>0</v>
          </cell>
          <cell r="D525">
            <v>60</v>
          </cell>
          <cell r="E525">
            <v>0</v>
          </cell>
          <cell r="F525">
            <v>2</v>
          </cell>
          <cell r="G525">
            <v>21</v>
          </cell>
          <cell r="H525">
            <v>2</v>
          </cell>
          <cell r="I525">
            <v>0</v>
          </cell>
          <cell r="L525">
            <v>85</v>
          </cell>
        </row>
        <row r="526">
          <cell r="B526" t="str">
            <v>Corrigent</v>
          </cell>
          <cell r="L526">
            <v>0</v>
          </cell>
        </row>
        <row r="527">
          <cell r="B527" t="str">
            <v>Corvis</v>
          </cell>
          <cell r="C527">
            <v>0</v>
          </cell>
          <cell r="D527">
            <v>0</v>
          </cell>
          <cell r="E527">
            <v>0</v>
          </cell>
          <cell r="F527">
            <v>1</v>
          </cell>
          <cell r="G527">
            <v>0</v>
          </cell>
          <cell r="H527">
            <v>0</v>
          </cell>
          <cell r="I527">
            <v>0</v>
          </cell>
          <cell r="L527">
            <v>1</v>
          </cell>
        </row>
        <row r="528">
          <cell r="B528" t="str">
            <v>Datang</v>
          </cell>
          <cell r="C528">
            <v>0</v>
          </cell>
          <cell r="D528">
            <v>0</v>
          </cell>
          <cell r="E528">
            <v>0</v>
          </cell>
          <cell r="F528">
            <v>0</v>
          </cell>
          <cell r="G528">
            <v>0</v>
          </cell>
          <cell r="H528">
            <v>0</v>
          </cell>
          <cell r="L528">
            <v>0</v>
          </cell>
        </row>
        <row r="529">
          <cell r="B529" t="str">
            <v>ECI Telecom</v>
          </cell>
          <cell r="C529">
            <v>0</v>
          </cell>
          <cell r="D529">
            <v>3</v>
          </cell>
          <cell r="E529">
            <v>2</v>
          </cell>
          <cell r="F529">
            <v>0</v>
          </cell>
          <cell r="G529">
            <v>0</v>
          </cell>
          <cell r="H529">
            <v>0</v>
          </cell>
          <cell r="I529">
            <v>0</v>
          </cell>
          <cell r="L529">
            <v>5</v>
          </cell>
        </row>
        <row r="530">
          <cell r="B530" t="str">
            <v>Ericsson</v>
          </cell>
          <cell r="C530">
            <v>0</v>
          </cell>
          <cell r="D530">
            <v>0</v>
          </cell>
          <cell r="E530">
            <v>0</v>
          </cell>
          <cell r="F530">
            <v>0</v>
          </cell>
          <cell r="G530">
            <v>0</v>
          </cell>
          <cell r="H530">
            <v>0</v>
          </cell>
          <cell r="I530">
            <v>0</v>
          </cell>
          <cell r="L530">
            <v>0</v>
          </cell>
        </row>
        <row r="531">
          <cell r="B531" t="str">
            <v>FiberHome</v>
          </cell>
          <cell r="C531">
            <v>0</v>
          </cell>
          <cell r="D531">
            <v>0</v>
          </cell>
          <cell r="E531">
            <v>0</v>
          </cell>
          <cell r="F531">
            <v>0</v>
          </cell>
          <cell r="G531">
            <v>0</v>
          </cell>
          <cell r="H531">
            <v>0</v>
          </cell>
          <cell r="I531">
            <v>0</v>
          </cell>
          <cell r="L531">
            <v>0</v>
          </cell>
        </row>
        <row r="532">
          <cell r="B532" t="str">
            <v>Force 10</v>
          </cell>
          <cell r="C532">
            <v>0</v>
          </cell>
          <cell r="D532">
            <v>3.6</v>
          </cell>
          <cell r="E532">
            <v>0</v>
          </cell>
          <cell r="F532">
            <v>0</v>
          </cell>
          <cell r="G532">
            <v>0</v>
          </cell>
          <cell r="H532">
            <v>0</v>
          </cell>
          <cell r="I532">
            <v>0</v>
          </cell>
          <cell r="L532">
            <v>3.6</v>
          </cell>
        </row>
        <row r="533">
          <cell r="B533" t="str">
            <v>Fujitsu</v>
          </cell>
          <cell r="C533">
            <v>26.5</v>
          </cell>
          <cell r="D533">
            <v>53.1</v>
          </cell>
          <cell r="E533">
            <v>0</v>
          </cell>
          <cell r="F533">
            <v>0</v>
          </cell>
          <cell r="G533">
            <v>16.5</v>
          </cell>
          <cell r="H533">
            <v>9</v>
          </cell>
          <cell r="I533">
            <v>0</v>
          </cell>
          <cell r="L533">
            <v>105.1</v>
          </cell>
        </row>
        <row r="534">
          <cell r="B534" t="str">
            <v>Hitachi</v>
          </cell>
          <cell r="C534">
            <v>0</v>
          </cell>
          <cell r="D534">
            <v>0</v>
          </cell>
          <cell r="E534">
            <v>0</v>
          </cell>
          <cell r="F534">
            <v>0</v>
          </cell>
          <cell r="G534">
            <v>0</v>
          </cell>
          <cell r="H534">
            <v>0</v>
          </cell>
          <cell r="I534">
            <v>0</v>
          </cell>
          <cell r="L534">
            <v>0</v>
          </cell>
        </row>
        <row r="535">
          <cell r="B535" t="str">
            <v>Hitachi Cable</v>
          </cell>
          <cell r="L535">
            <v>0</v>
          </cell>
        </row>
        <row r="536">
          <cell r="B536" t="str">
            <v>Huawei</v>
          </cell>
          <cell r="C536">
            <v>0</v>
          </cell>
          <cell r="D536">
            <v>0</v>
          </cell>
          <cell r="E536">
            <v>0</v>
          </cell>
          <cell r="F536">
            <v>0</v>
          </cell>
          <cell r="G536">
            <v>0</v>
          </cell>
          <cell r="H536">
            <v>0</v>
          </cell>
          <cell r="I536">
            <v>0</v>
          </cell>
          <cell r="L536">
            <v>0</v>
          </cell>
        </row>
        <row r="537">
          <cell r="B537" t="str">
            <v>Infinera</v>
          </cell>
          <cell r="L537">
            <v>0</v>
          </cell>
        </row>
        <row r="538">
          <cell r="B538" t="str">
            <v>LGIC</v>
          </cell>
          <cell r="C538">
            <v>0</v>
          </cell>
          <cell r="D538">
            <v>0</v>
          </cell>
          <cell r="E538">
            <v>0</v>
          </cell>
          <cell r="F538">
            <v>0</v>
          </cell>
          <cell r="G538">
            <v>0</v>
          </cell>
          <cell r="H538">
            <v>0</v>
          </cell>
          <cell r="I538">
            <v>0</v>
          </cell>
          <cell r="L538">
            <v>0</v>
          </cell>
        </row>
        <row r="539">
          <cell r="B539" t="str">
            <v>Lucent</v>
          </cell>
          <cell r="C539">
            <v>0</v>
          </cell>
          <cell r="D539">
            <v>0</v>
          </cell>
          <cell r="E539">
            <v>0</v>
          </cell>
          <cell r="F539">
            <v>0</v>
          </cell>
          <cell r="G539">
            <v>0</v>
          </cell>
          <cell r="H539">
            <v>0</v>
          </cell>
          <cell r="I539">
            <v>0</v>
          </cell>
          <cell r="L539">
            <v>0</v>
          </cell>
        </row>
        <row r="540">
          <cell r="B540" t="str">
            <v>Lumentis</v>
          </cell>
          <cell r="C540">
            <v>0</v>
          </cell>
          <cell r="D540">
            <v>0</v>
          </cell>
          <cell r="E540">
            <v>0</v>
          </cell>
          <cell r="F540">
            <v>0</v>
          </cell>
          <cell r="G540">
            <v>1</v>
          </cell>
          <cell r="H540">
            <v>0</v>
          </cell>
          <cell r="L540">
            <v>1</v>
          </cell>
        </row>
        <row r="541">
          <cell r="B541" t="str">
            <v>Luminous</v>
          </cell>
          <cell r="C541">
            <v>0</v>
          </cell>
          <cell r="D541">
            <v>4</v>
          </cell>
          <cell r="E541">
            <v>0</v>
          </cell>
          <cell r="F541">
            <v>0</v>
          </cell>
          <cell r="G541">
            <v>0</v>
          </cell>
          <cell r="H541">
            <v>0</v>
          </cell>
          <cell r="L541">
            <v>4</v>
          </cell>
        </row>
        <row r="542">
          <cell r="B542" t="str">
            <v>Marconi/Ericsson</v>
          </cell>
          <cell r="L542">
            <v>0</v>
          </cell>
        </row>
        <row r="543">
          <cell r="B543" t="str">
            <v>Movaz</v>
          </cell>
          <cell r="C543">
            <v>0</v>
          </cell>
          <cell r="D543">
            <v>0</v>
          </cell>
          <cell r="E543">
            <v>0</v>
          </cell>
          <cell r="F543">
            <v>0</v>
          </cell>
          <cell r="G543">
            <v>0</v>
          </cell>
          <cell r="H543">
            <v>0</v>
          </cell>
          <cell r="L543">
            <v>0</v>
          </cell>
        </row>
        <row r="544">
          <cell r="B544" t="str">
            <v>NEC</v>
          </cell>
          <cell r="C544">
            <v>1</v>
          </cell>
          <cell r="D544">
            <v>1</v>
          </cell>
          <cell r="E544">
            <v>0</v>
          </cell>
          <cell r="F544">
            <v>0</v>
          </cell>
          <cell r="G544">
            <v>0</v>
          </cell>
          <cell r="H544">
            <v>15</v>
          </cell>
          <cell r="I544">
            <v>0</v>
          </cell>
          <cell r="L544">
            <v>17</v>
          </cell>
        </row>
        <row r="545">
          <cell r="B545" t="str">
            <v>Nortel</v>
          </cell>
          <cell r="C545">
            <v>0</v>
          </cell>
          <cell r="D545">
            <v>0</v>
          </cell>
          <cell r="E545">
            <v>0</v>
          </cell>
          <cell r="F545">
            <v>0</v>
          </cell>
          <cell r="G545">
            <v>0</v>
          </cell>
          <cell r="H545">
            <v>0</v>
          </cell>
          <cell r="I545">
            <v>0</v>
          </cell>
          <cell r="L545">
            <v>0</v>
          </cell>
        </row>
        <row r="546">
          <cell r="B546" t="str">
            <v>Oki</v>
          </cell>
          <cell r="C546">
            <v>0</v>
          </cell>
          <cell r="D546">
            <v>0</v>
          </cell>
          <cell r="E546">
            <v>0</v>
          </cell>
          <cell r="F546">
            <v>0</v>
          </cell>
          <cell r="G546">
            <v>0</v>
          </cell>
          <cell r="H546">
            <v>0</v>
          </cell>
          <cell r="L546">
            <v>0</v>
          </cell>
        </row>
        <row r="547">
          <cell r="B547" t="str">
            <v>OpVista</v>
          </cell>
          <cell r="L547">
            <v>0</v>
          </cell>
        </row>
        <row r="548">
          <cell r="B548" t="str">
            <v>Photonic Bridges</v>
          </cell>
          <cell r="C548">
            <v>0</v>
          </cell>
          <cell r="D548">
            <v>0</v>
          </cell>
          <cell r="E548">
            <v>0</v>
          </cell>
          <cell r="F548">
            <v>0</v>
          </cell>
          <cell r="G548">
            <v>0</v>
          </cell>
          <cell r="H548">
            <v>0</v>
          </cell>
          <cell r="L548">
            <v>0</v>
          </cell>
        </row>
        <row r="549">
          <cell r="B549" t="str">
            <v>Redback</v>
          </cell>
          <cell r="C549">
            <v>0</v>
          </cell>
          <cell r="D549">
            <v>0</v>
          </cell>
          <cell r="E549">
            <v>0</v>
          </cell>
          <cell r="F549">
            <v>0</v>
          </cell>
          <cell r="G549">
            <v>0</v>
          </cell>
          <cell r="H549">
            <v>0</v>
          </cell>
          <cell r="I549">
            <v>0</v>
          </cell>
          <cell r="L549">
            <v>0</v>
          </cell>
        </row>
        <row r="550">
          <cell r="B550" t="str">
            <v>Sagem</v>
          </cell>
          <cell r="C550">
            <v>0</v>
          </cell>
          <cell r="D550">
            <v>0</v>
          </cell>
          <cell r="E550">
            <v>0</v>
          </cell>
          <cell r="F550">
            <v>0</v>
          </cell>
          <cell r="G550">
            <v>0</v>
          </cell>
          <cell r="H550">
            <v>0</v>
          </cell>
          <cell r="L550">
            <v>0</v>
          </cell>
        </row>
        <row r="551">
          <cell r="B551" t="str">
            <v>Samsung</v>
          </cell>
          <cell r="C551">
            <v>0</v>
          </cell>
          <cell r="D551">
            <v>0</v>
          </cell>
          <cell r="E551">
            <v>0</v>
          </cell>
          <cell r="F551">
            <v>0</v>
          </cell>
          <cell r="G551">
            <v>0</v>
          </cell>
          <cell r="H551">
            <v>0</v>
          </cell>
          <cell r="I551">
            <v>0</v>
          </cell>
          <cell r="L551">
            <v>0</v>
          </cell>
        </row>
        <row r="552">
          <cell r="B552" t="str">
            <v>Nokia Siemens</v>
          </cell>
          <cell r="C552">
            <v>1</v>
          </cell>
          <cell r="D552">
            <v>0</v>
          </cell>
          <cell r="E552">
            <v>0</v>
          </cell>
          <cell r="F552">
            <v>0</v>
          </cell>
          <cell r="G552">
            <v>0</v>
          </cell>
          <cell r="H552">
            <v>2</v>
          </cell>
          <cell r="I552">
            <v>7</v>
          </cell>
          <cell r="L552">
            <v>10</v>
          </cell>
        </row>
        <row r="553">
          <cell r="B553" t="str">
            <v>Sorrento/Zhone</v>
          </cell>
          <cell r="L553">
            <v>0</v>
          </cell>
        </row>
        <row r="554">
          <cell r="B554" t="str">
            <v>Sycamore</v>
          </cell>
          <cell r="C554">
            <v>0</v>
          </cell>
          <cell r="D554">
            <v>1</v>
          </cell>
          <cell r="E554">
            <v>0</v>
          </cell>
          <cell r="F554">
            <v>5</v>
          </cell>
          <cell r="G554">
            <v>0</v>
          </cell>
          <cell r="H554">
            <v>0</v>
          </cell>
          <cell r="L554">
            <v>6</v>
          </cell>
        </row>
        <row r="555">
          <cell r="B555" t="str">
            <v>Tejas</v>
          </cell>
          <cell r="L555">
            <v>0</v>
          </cell>
        </row>
        <row r="556">
          <cell r="B556" t="str">
            <v>Tellabs</v>
          </cell>
          <cell r="C556">
            <v>0</v>
          </cell>
          <cell r="D556">
            <v>8</v>
          </cell>
          <cell r="E556">
            <v>151</v>
          </cell>
          <cell r="F556">
            <v>1</v>
          </cell>
          <cell r="G556">
            <v>1</v>
          </cell>
          <cell r="H556">
            <v>0</v>
          </cell>
          <cell r="I556">
            <v>0</v>
          </cell>
          <cell r="L556">
            <v>161</v>
          </cell>
        </row>
        <row r="557">
          <cell r="B557" t="str">
            <v>Tellium</v>
          </cell>
          <cell r="C557">
            <v>0</v>
          </cell>
          <cell r="D557">
            <v>0</v>
          </cell>
          <cell r="E557">
            <v>0</v>
          </cell>
          <cell r="F557">
            <v>0</v>
          </cell>
          <cell r="G557">
            <v>0</v>
          </cell>
          <cell r="H557">
            <v>0</v>
          </cell>
          <cell r="I557">
            <v>0</v>
          </cell>
          <cell r="L557">
            <v>0</v>
          </cell>
        </row>
        <row r="558">
          <cell r="B558" t="str">
            <v>Transmode</v>
          </cell>
          <cell r="L558">
            <v>0</v>
          </cell>
        </row>
        <row r="559">
          <cell r="B559" t="str">
            <v>Tyco</v>
          </cell>
          <cell r="C559">
            <v>0</v>
          </cell>
          <cell r="D559">
            <v>0</v>
          </cell>
          <cell r="E559">
            <v>0</v>
          </cell>
          <cell r="F559">
            <v>0</v>
          </cell>
          <cell r="G559">
            <v>0</v>
          </cell>
          <cell r="H559">
            <v>0</v>
          </cell>
          <cell r="L559">
            <v>0</v>
          </cell>
        </row>
        <row r="560">
          <cell r="B560" t="str">
            <v>UTStarcom</v>
          </cell>
          <cell r="C560">
            <v>0</v>
          </cell>
          <cell r="D560">
            <v>0</v>
          </cell>
          <cell r="E560">
            <v>0</v>
          </cell>
          <cell r="F560">
            <v>0</v>
          </cell>
          <cell r="G560">
            <v>0</v>
          </cell>
          <cell r="H560">
            <v>0</v>
          </cell>
          <cell r="L560">
            <v>0</v>
          </cell>
        </row>
        <row r="561">
          <cell r="B561" t="str">
            <v>White Rock</v>
          </cell>
          <cell r="C561">
            <v>0</v>
          </cell>
          <cell r="D561">
            <v>4</v>
          </cell>
          <cell r="E561">
            <v>0</v>
          </cell>
          <cell r="F561">
            <v>0</v>
          </cell>
          <cell r="G561">
            <v>0</v>
          </cell>
          <cell r="H561">
            <v>0</v>
          </cell>
          <cell r="L561">
            <v>4</v>
          </cell>
        </row>
        <row r="562">
          <cell r="B562" t="str">
            <v>Xtera</v>
          </cell>
          <cell r="L562">
            <v>0</v>
          </cell>
        </row>
        <row r="563">
          <cell r="B563" t="str">
            <v>Zhone</v>
          </cell>
          <cell r="C563">
            <v>0</v>
          </cell>
          <cell r="D563">
            <v>0</v>
          </cell>
          <cell r="E563">
            <v>0</v>
          </cell>
          <cell r="F563">
            <v>0</v>
          </cell>
          <cell r="G563">
            <v>3</v>
          </cell>
          <cell r="H563">
            <v>0</v>
          </cell>
          <cell r="L563">
            <v>3</v>
          </cell>
        </row>
        <row r="564">
          <cell r="B564" t="str">
            <v>ZTE</v>
          </cell>
          <cell r="C564">
            <v>0</v>
          </cell>
          <cell r="D564">
            <v>0</v>
          </cell>
          <cell r="E564">
            <v>0</v>
          </cell>
          <cell r="F564">
            <v>0</v>
          </cell>
          <cell r="G564">
            <v>0</v>
          </cell>
          <cell r="H564">
            <v>0</v>
          </cell>
          <cell r="L564">
            <v>0</v>
          </cell>
        </row>
        <row r="565">
          <cell r="B565" t="str">
            <v>Other</v>
          </cell>
          <cell r="C565">
            <v>0</v>
          </cell>
          <cell r="D565">
            <v>11</v>
          </cell>
          <cell r="E565">
            <v>0</v>
          </cell>
          <cell r="F565">
            <v>3</v>
          </cell>
          <cell r="G565">
            <v>4</v>
          </cell>
          <cell r="H565">
            <v>0</v>
          </cell>
          <cell r="L565">
            <v>18</v>
          </cell>
        </row>
        <row r="566">
          <cell r="B566" t="str">
            <v>Total</v>
          </cell>
          <cell r="C566">
            <v>64.5</v>
          </cell>
          <cell r="D566">
            <v>248.7</v>
          </cell>
          <cell r="E566">
            <v>198</v>
          </cell>
          <cell r="F566">
            <v>46</v>
          </cell>
          <cell r="G566">
            <v>116.5</v>
          </cell>
          <cell r="H566">
            <v>64</v>
          </cell>
          <cell r="I566">
            <v>19</v>
          </cell>
          <cell r="J566">
            <v>0</v>
          </cell>
          <cell r="K566">
            <v>0</v>
          </cell>
          <cell r="L566">
            <v>756.7</v>
          </cell>
        </row>
        <row r="570">
          <cell r="B570" t="str">
            <v>Vendor</v>
          </cell>
          <cell r="C570" t="str">
            <v>SONET/SDH Add-drop multiplexers (ADM)</v>
          </cell>
          <cell r="D570" t="str">
            <v>Optical Edge Devices (OED)</v>
          </cell>
          <cell r="E570" t="str">
            <v>Digital Cross Connects (DCS)</v>
          </cell>
          <cell r="F570" t="str">
            <v>Optical Core Switches (OCS)</v>
          </cell>
          <cell r="G570" t="str">
            <v>Metro WDM (C/D-WDM)</v>
          </cell>
          <cell r="H570" t="str">
            <v>Long haul DWDM (LH DWDM)</v>
          </cell>
          <cell r="I570" t="str">
            <v>Multi-reach DWDM</v>
          </cell>
          <cell r="J570" t="str">
            <v>Metro ROADM</v>
          </cell>
          <cell r="K570" t="str">
            <v>Converged Packet Optical</v>
          </cell>
          <cell r="L570" t="str">
            <v>Total Optical Networking (ON)</v>
          </cell>
        </row>
        <row r="571">
          <cell r="B571" t="str">
            <v>ADTRAN</v>
          </cell>
        </row>
        <row r="572">
          <cell r="B572" t="str">
            <v>ADVA</v>
          </cell>
          <cell r="C572">
            <v>0</v>
          </cell>
          <cell r="D572">
            <v>0</v>
          </cell>
          <cell r="E572">
            <v>0</v>
          </cell>
          <cell r="F572">
            <v>0</v>
          </cell>
          <cell r="G572">
            <v>13</v>
          </cell>
          <cell r="H572">
            <v>0</v>
          </cell>
          <cell r="I572">
            <v>0</v>
          </cell>
          <cell r="L572">
            <v>13</v>
          </cell>
        </row>
        <row r="573">
          <cell r="B573" t="str">
            <v>Alcatel-Lucent</v>
          </cell>
          <cell r="C573">
            <v>22</v>
          </cell>
          <cell r="D573">
            <v>39</v>
          </cell>
          <cell r="E573">
            <v>32</v>
          </cell>
          <cell r="F573">
            <v>16</v>
          </cell>
          <cell r="G573">
            <v>10</v>
          </cell>
          <cell r="H573">
            <v>2</v>
          </cell>
          <cell r="I573">
            <v>18</v>
          </cell>
          <cell r="L573">
            <v>139</v>
          </cell>
        </row>
        <row r="574">
          <cell r="B574" t="str">
            <v>ANDA</v>
          </cell>
          <cell r="L574">
            <v>0</v>
          </cell>
        </row>
        <row r="575">
          <cell r="B575" t="str">
            <v>Atrica</v>
          </cell>
          <cell r="C575">
            <v>0</v>
          </cell>
          <cell r="D575">
            <v>4</v>
          </cell>
          <cell r="E575">
            <v>0</v>
          </cell>
          <cell r="F575">
            <v>0</v>
          </cell>
          <cell r="G575">
            <v>0</v>
          </cell>
          <cell r="H575">
            <v>0</v>
          </cell>
          <cell r="I575">
            <v>0</v>
          </cell>
          <cell r="L575">
            <v>4</v>
          </cell>
        </row>
        <row r="576">
          <cell r="B576" t="str">
            <v>Calient</v>
          </cell>
          <cell r="C576">
            <v>0</v>
          </cell>
          <cell r="D576">
            <v>0</v>
          </cell>
          <cell r="E576">
            <v>0</v>
          </cell>
          <cell r="F576">
            <v>2</v>
          </cell>
          <cell r="G576">
            <v>0</v>
          </cell>
          <cell r="H576">
            <v>0</v>
          </cell>
          <cell r="I576">
            <v>0</v>
          </cell>
          <cell r="L576">
            <v>2</v>
          </cell>
        </row>
        <row r="577">
          <cell r="B577" t="str">
            <v>Ciena</v>
          </cell>
          <cell r="C577">
            <v>3</v>
          </cell>
          <cell r="D577">
            <v>43</v>
          </cell>
          <cell r="E577">
            <v>0</v>
          </cell>
          <cell r="F577">
            <v>12</v>
          </cell>
          <cell r="G577">
            <v>35</v>
          </cell>
          <cell r="H577">
            <v>16</v>
          </cell>
          <cell r="I577">
            <v>19</v>
          </cell>
          <cell r="L577">
            <v>128</v>
          </cell>
        </row>
        <row r="578">
          <cell r="B578" t="str">
            <v>Cisco</v>
          </cell>
          <cell r="C578">
            <v>0</v>
          </cell>
          <cell r="D578">
            <v>63</v>
          </cell>
          <cell r="E578">
            <v>0</v>
          </cell>
          <cell r="F578">
            <v>2</v>
          </cell>
          <cell r="G578">
            <v>22</v>
          </cell>
          <cell r="H578">
            <v>1</v>
          </cell>
          <cell r="I578">
            <v>0</v>
          </cell>
          <cell r="L578">
            <v>88</v>
          </cell>
        </row>
        <row r="579">
          <cell r="B579" t="str">
            <v>Corrigent</v>
          </cell>
          <cell r="L579">
            <v>0</v>
          </cell>
        </row>
        <row r="580">
          <cell r="B580" t="str">
            <v>Corvis</v>
          </cell>
          <cell r="C580">
            <v>0</v>
          </cell>
          <cell r="D580">
            <v>0</v>
          </cell>
          <cell r="E580">
            <v>0</v>
          </cell>
          <cell r="F580">
            <v>0</v>
          </cell>
          <cell r="G580">
            <v>0</v>
          </cell>
          <cell r="H580">
            <v>0</v>
          </cell>
          <cell r="I580">
            <v>0</v>
          </cell>
          <cell r="L580">
            <v>0</v>
          </cell>
        </row>
        <row r="581">
          <cell r="B581" t="str">
            <v>Datang</v>
          </cell>
          <cell r="C581">
            <v>0</v>
          </cell>
          <cell r="D581">
            <v>0</v>
          </cell>
          <cell r="E581">
            <v>0</v>
          </cell>
          <cell r="F581">
            <v>0</v>
          </cell>
          <cell r="G581">
            <v>0</v>
          </cell>
          <cell r="H581">
            <v>0</v>
          </cell>
          <cell r="I581">
            <v>0</v>
          </cell>
          <cell r="L581">
            <v>0</v>
          </cell>
        </row>
        <row r="582">
          <cell r="B582" t="str">
            <v>ECI Telecom</v>
          </cell>
          <cell r="C582">
            <v>0</v>
          </cell>
          <cell r="D582">
            <v>4</v>
          </cell>
          <cell r="E582">
            <v>1</v>
          </cell>
          <cell r="F582">
            <v>0</v>
          </cell>
          <cell r="G582">
            <v>0</v>
          </cell>
          <cell r="H582">
            <v>0</v>
          </cell>
          <cell r="I582">
            <v>0</v>
          </cell>
          <cell r="L582">
            <v>5</v>
          </cell>
        </row>
        <row r="583">
          <cell r="B583" t="str">
            <v>Ericsson</v>
          </cell>
          <cell r="C583">
            <v>0</v>
          </cell>
          <cell r="D583">
            <v>0</v>
          </cell>
          <cell r="E583">
            <v>0</v>
          </cell>
          <cell r="F583">
            <v>0</v>
          </cell>
          <cell r="G583">
            <v>0</v>
          </cell>
          <cell r="H583">
            <v>0</v>
          </cell>
          <cell r="I583">
            <v>0</v>
          </cell>
          <cell r="L583">
            <v>0</v>
          </cell>
        </row>
        <row r="584">
          <cell r="B584" t="str">
            <v>FiberHome</v>
          </cell>
          <cell r="C584">
            <v>0</v>
          </cell>
          <cell r="D584">
            <v>0</v>
          </cell>
          <cell r="E584">
            <v>0</v>
          </cell>
          <cell r="F584">
            <v>0</v>
          </cell>
          <cell r="G584">
            <v>0</v>
          </cell>
          <cell r="H584">
            <v>0</v>
          </cell>
          <cell r="I584">
            <v>0</v>
          </cell>
          <cell r="L584">
            <v>0</v>
          </cell>
        </row>
        <row r="585">
          <cell r="B585" t="str">
            <v>Force 10</v>
          </cell>
          <cell r="C585">
            <v>0</v>
          </cell>
          <cell r="D585">
            <v>4</v>
          </cell>
          <cell r="E585">
            <v>0</v>
          </cell>
          <cell r="F585">
            <v>0</v>
          </cell>
          <cell r="G585">
            <v>0</v>
          </cell>
          <cell r="H585">
            <v>0</v>
          </cell>
          <cell r="I585">
            <v>0</v>
          </cell>
          <cell r="L585">
            <v>4</v>
          </cell>
        </row>
        <row r="586">
          <cell r="B586" t="str">
            <v>Fujitsu</v>
          </cell>
          <cell r="C586">
            <v>25</v>
          </cell>
          <cell r="D586">
            <v>69</v>
          </cell>
          <cell r="E586">
            <v>0</v>
          </cell>
          <cell r="F586">
            <v>0</v>
          </cell>
          <cell r="G586">
            <v>6</v>
          </cell>
          <cell r="H586">
            <v>5</v>
          </cell>
          <cell r="I586">
            <v>0</v>
          </cell>
          <cell r="L586">
            <v>105</v>
          </cell>
        </row>
        <row r="587">
          <cell r="B587" t="str">
            <v>Hitachi</v>
          </cell>
          <cell r="C587">
            <v>0</v>
          </cell>
          <cell r="D587">
            <v>0</v>
          </cell>
          <cell r="E587">
            <v>0</v>
          </cell>
          <cell r="F587">
            <v>0</v>
          </cell>
          <cell r="G587">
            <v>0</v>
          </cell>
          <cell r="H587">
            <v>1</v>
          </cell>
          <cell r="I587">
            <v>0</v>
          </cell>
          <cell r="L587">
            <v>1</v>
          </cell>
        </row>
        <row r="588">
          <cell r="B588" t="str">
            <v>Hitachi Cable</v>
          </cell>
          <cell r="L588">
            <v>0</v>
          </cell>
        </row>
        <row r="589">
          <cell r="B589" t="str">
            <v>Huawei</v>
          </cell>
          <cell r="C589">
            <v>0</v>
          </cell>
          <cell r="D589">
            <v>1</v>
          </cell>
          <cell r="E589">
            <v>0</v>
          </cell>
          <cell r="F589">
            <v>0</v>
          </cell>
          <cell r="G589">
            <v>0</v>
          </cell>
          <cell r="H589">
            <v>1</v>
          </cell>
          <cell r="I589">
            <v>0</v>
          </cell>
          <cell r="L589">
            <v>2</v>
          </cell>
        </row>
        <row r="590">
          <cell r="B590" t="str">
            <v>Infinera</v>
          </cell>
          <cell r="L590">
            <v>0</v>
          </cell>
        </row>
        <row r="591">
          <cell r="B591" t="str">
            <v>LGIC</v>
          </cell>
          <cell r="C591">
            <v>0</v>
          </cell>
          <cell r="D591">
            <v>0</v>
          </cell>
          <cell r="E591">
            <v>0</v>
          </cell>
          <cell r="F591">
            <v>0</v>
          </cell>
          <cell r="G591">
            <v>0</v>
          </cell>
          <cell r="H591">
            <v>0</v>
          </cell>
          <cell r="I591">
            <v>0</v>
          </cell>
          <cell r="L591">
            <v>0</v>
          </cell>
        </row>
        <row r="592">
          <cell r="B592" t="str">
            <v>Lucent</v>
          </cell>
          <cell r="C592">
            <v>0</v>
          </cell>
          <cell r="D592">
            <v>0</v>
          </cell>
          <cell r="E592">
            <v>0</v>
          </cell>
          <cell r="F592">
            <v>0</v>
          </cell>
          <cell r="G592">
            <v>0</v>
          </cell>
          <cell r="H592">
            <v>0</v>
          </cell>
          <cell r="I592">
            <v>0</v>
          </cell>
          <cell r="L592">
            <v>0</v>
          </cell>
        </row>
        <row r="593">
          <cell r="B593" t="str">
            <v>Lumentis</v>
          </cell>
          <cell r="C593">
            <v>0</v>
          </cell>
          <cell r="D593">
            <v>0</v>
          </cell>
          <cell r="E593">
            <v>0</v>
          </cell>
          <cell r="F593">
            <v>0</v>
          </cell>
          <cell r="G593">
            <v>1</v>
          </cell>
          <cell r="H593">
            <v>0</v>
          </cell>
          <cell r="I593">
            <v>0</v>
          </cell>
          <cell r="L593">
            <v>1</v>
          </cell>
        </row>
        <row r="594">
          <cell r="B594" t="str">
            <v>Luminous</v>
          </cell>
          <cell r="C594">
            <v>0</v>
          </cell>
          <cell r="D594">
            <v>4</v>
          </cell>
          <cell r="E594">
            <v>0</v>
          </cell>
          <cell r="F594">
            <v>0</v>
          </cell>
          <cell r="G594">
            <v>0</v>
          </cell>
          <cell r="H594">
            <v>0</v>
          </cell>
          <cell r="I594">
            <v>0</v>
          </cell>
          <cell r="L594">
            <v>4</v>
          </cell>
        </row>
        <row r="595">
          <cell r="B595" t="str">
            <v>Marconi/Ericsson</v>
          </cell>
          <cell r="L595">
            <v>0</v>
          </cell>
        </row>
        <row r="596">
          <cell r="B596" t="str">
            <v>Movaz</v>
          </cell>
          <cell r="C596">
            <v>0</v>
          </cell>
          <cell r="D596">
            <v>0</v>
          </cell>
          <cell r="E596">
            <v>0</v>
          </cell>
          <cell r="F596">
            <v>0</v>
          </cell>
          <cell r="G596">
            <v>0</v>
          </cell>
          <cell r="H596">
            <v>0</v>
          </cell>
          <cell r="I596">
            <v>0</v>
          </cell>
          <cell r="L596">
            <v>0</v>
          </cell>
        </row>
        <row r="597">
          <cell r="B597" t="str">
            <v>NEC</v>
          </cell>
          <cell r="C597">
            <v>1</v>
          </cell>
          <cell r="D597">
            <v>1</v>
          </cell>
          <cell r="E597">
            <v>0</v>
          </cell>
          <cell r="F597">
            <v>0</v>
          </cell>
          <cell r="G597">
            <v>0</v>
          </cell>
          <cell r="H597">
            <v>7</v>
          </cell>
          <cell r="I597">
            <v>0</v>
          </cell>
          <cell r="L597">
            <v>9</v>
          </cell>
        </row>
        <row r="598">
          <cell r="B598" t="str">
            <v>Nortel</v>
          </cell>
          <cell r="C598">
            <v>0</v>
          </cell>
          <cell r="D598">
            <v>0</v>
          </cell>
          <cell r="E598">
            <v>0</v>
          </cell>
          <cell r="F598">
            <v>0</v>
          </cell>
          <cell r="G598">
            <v>0</v>
          </cell>
          <cell r="H598">
            <v>0</v>
          </cell>
          <cell r="I598">
            <v>0</v>
          </cell>
          <cell r="L598">
            <v>0</v>
          </cell>
        </row>
        <row r="599">
          <cell r="B599" t="str">
            <v>Oki</v>
          </cell>
          <cell r="C599">
            <v>0</v>
          </cell>
          <cell r="D599">
            <v>0</v>
          </cell>
          <cell r="E599">
            <v>0</v>
          </cell>
          <cell r="F599">
            <v>0</v>
          </cell>
          <cell r="G599">
            <v>0</v>
          </cell>
          <cell r="H599">
            <v>0</v>
          </cell>
          <cell r="I599">
            <v>0</v>
          </cell>
          <cell r="L599">
            <v>0</v>
          </cell>
        </row>
        <row r="600">
          <cell r="B600" t="str">
            <v>OpVista</v>
          </cell>
          <cell r="L600">
            <v>0</v>
          </cell>
        </row>
        <row r="601">
          <cell r="B601" t="str">
            <v>Photonic Bridges</v>
          </cell>
          <cell r="C601">
            <v>0</v>
          </cell>
          <cell r="D601">
            <v>0</v>
          </cell>
          <cell r="E601">
            <v>0</v>
          </cell>
          <cell r="F601">
            <v>0</v>
          </cell>
          <cell r="G601">
            <v>0</v>
          </cell>
          <cell r="H601">
            <v>0</v>
          </cell>
          <cell r="I601">
            <v>0</v>
          </cell>
          <cell r="L601">
            <v>0</v>
          </cell>
        </row>
        <row r="602">
          <cell r="B602" t="str">
            <v>Redback</v>
          </cell>
          <cell r="C602">
            <v>0</v>
          </cell>
          <cell r="D602">
            <v>0</v>
          </cell>
          <cell r="E602">
            <v>0</v>
          </cell>
          <cell r="F602">
            <v>0</v>
          </cell>
          <cell r="G602">
            <v>0</v>
          </cell>
          <cell r="H602">
            <v>0</v>
          </cell>
          <cell r="I602">
            <v>0</v>
          </cell>
          <cell r="L602">
            <v>0</v>
          </cell>
        </row>
        <row r="603">
          <cell r="B603" t="str">
            <v>Sagem</v>
          </cell>
          <cell r="C603">
            <v>0</v>
          </cell>
          <cell r="D603">
            <v>0</v>
          </cell>
          <cell r="E603">
            <v>0</v>
          </cell>
          <cell r="F603">
            <v>0</v>
          </cell>
          <cell r="G603">
            <v>0</v>
          </cell>
          <cell r="H603">
            <v>0</v>
          </cell>
          <cell r="I603">
            <v>0</v>
          </cell>
          <cell r="L603">
            <v>0</v>
          </cell>
        </row>
        <row r="604">
          <cell r="B604" t="str">
            <v>Samsung</v>
          </cell>
          <cell r="C604">
            <v>0</v>
          </cell>
          <cell r="D604">
            <v>0</v>
          </cell>
          <cell r="E604">
            <v>0</v>
          </cell>
          <cell r="F604">
            <v>0</v>
          </cell>
          <cell r="G604">
            <v>0</v>
          </cell>
          <cell r="H604">
            <v>0</v>
          </cell>
          <cell r="I604">
            <v>0</v>
          </cell>
          <cell r="L604">
            <v>0</v>
          </cell>
        </row>
        <row r="605">
          <cell r="B605" t="str">
            <v>Nokia Siemens</v>
          </cell>
          <cell r="C605">
            <v>0</v>
          </cell>
          <cell r="D605">
            <v>0</v>
          </cell>
          <cell r="E605">
            <v>0</v>
          </cell>
          <cell r="F605">
            <v>0</v>
          </cell>
          <cell r="G605">
            <v>0</v>
          </cell>
          <cell r="H605">
            <v>2</v>
          </cell>
          <cell r="I605">
            <v>6</v>
          </cell>
          <cell r="L605">
            <v>8</v>
          </cell>
        </row>
        <row r="606">
          <cell r="B606" t="str">
            <v>Sorrento/Zhone</v>
          </cell>
          <cell r="L606">
            <v>0</v>
          </cell>
        </row>
        <row r="607">
          <cell r="B607" t="str">
            <v>Sycamore</v>
          </cell>
          <cell r="C607">
            <v>0</v>
          </cell>
          <cell r="D607">
            <v>1</v>
          </cell>
          <cell r="E607">
            <v>0</v>
          </cell>
          <cell r="F607">
            <v>6</v>
          </cell>
          <cell r="G607">
            <v>0</v>
          </cell>
          <cell r="H607">
            <v>0</v>
          </cell>
          <cell r="I607">
            <v>0</v>
          </cell>
          <cell r="L607">
            <v>7</v>
          </cell>
        </row>
        <row r="608">
          <cell r="B608" t="str">
            <v>Tejas</v>
          </cell>
          <cell r="L608">
            <v>0</v>
          </cell>
        </row>
        <row r="609">
          <cell r="B609" t="str">
            <v>Tellabs</v>
          </cell>
          <cell r="C609">
            <v>0</v>
          </cell>
          <cell r="D609">
            <v>8</v>
          </cell>
          <cell r="E609">
            <v>123</v>
          </cell>
          <cell r="F609">
            <v>1</v>
          </cell>
          <cell r="G609">
            <v>6</v>
          </cell>
          <cell r="H609">
            <v>0</v>
          </cell>
          <cell r="I609">
            <v>0</v>
          </cell>
          <cell r="L609">
            <v>138</v>
          </cell>
        </row>
        <row r="610">
          <cell r="B610" t="str">
            <v>Tellium</v>
          </cell>
          <cell r="C610">
            <v>0</v>
          </cell>
          <cell r="D610">
            <v>0</v>
          </cell>
          <cell r="E610">
            <v>0</v>
          </cell>
          <cell r="F610">
            <v>0</v>
          </cell>
          <cell r="G610">
            <v>0</v>
          </cell>
          <cell r="H610">
            <v>0</v>
          </cell>
          <cell r="I610">
            <v>0</v>
          </cell>
          <cell r="L610">
            <v>0</v>
          </cell>
        </row>
        <row r="611">
          <cell r="B611" t="str">
            <v>Transmode</v>
          </cell>
          <cell r="L611">
            <v>0</v>
          </cell>
        </row>
        <row r="612">
          <cell r="B612" t="str">
            <v>Tyco</v>
          </cell>
          <cell r="C612">
            <v>0</v>
          </cell>
          <cell r="D612">
            <v>0</v>
          </cell>
          <cell r="E612">
            <v>0</v>
          </cell>
          <cell r="F612">
            <v>0</v>
          </cell>
          <cell r="G612">
            <v>0</v>
          </cell>
          <cell r="H612">
            <v>0</v>
          </cell>
          <cell r="I612">
            <v>0</v>
          </cell>
          <cell r="L612">
            <v>0</v>
          </cell>
        </row>
        <row r="613">
          <cell r="B613" t="str">
            <v>UTStarcom</v>
          </cell>
          <cell r="C613">
            <v>0</v>
          </cell>
          <cell r="D613">
            <v>1</v>
          </cell>
          <cell r="E613">
            <v>0</v>
          </cell>
          <cell r="F613">
            <v>0</v>
          </cell>
          <cell r="G613">
            <v>0</v>
          </cell>
          <cell r="H613">
            <v>0</v>
          </cell>
          <cell r="I613">
            <v>0</v>
          </cell>
          <cell r="L613">
            <v>1</v>
          </cell>
        </row>
        <row r="614">
          <cell r="B614" t="str">
            <v>White Rock</v>
          </cell>
          <cell r="C614">
            <v>0</v>
          </cell>
          <cell r="D614">
            <v>5</v>
          </cell>
          <cell r="E614">
            <v>0</v>
          </cell>
          <cell r="F614">
            <v>0</v>
          </cell>
          <cell r="G614">
            <v>0</v>
          </cell>
          <cell r="H614">
            <v>0</v>
          </cell>
          <cell r="I614">
            <v>0</v>
          </cell>
          <cell r="L614">
            <v>5</v>
          </cell>
        </row>
        <row r="615">
          <cell r="B615" t="str">
            <v>Xtera</v>
          </cell>
          <cell r="L615">
            <v>0</v>
          </cell>
        </row>
        <row r="616">
          <cell r="B616" t="str">
            <v>Zhone</v>
          </cell>
          <cell r="C616">
            <v>0</v>
          </cell>
          <cell r="D616">
            <v>0</v>
          </cell>
          <cell r="E616">
            <v>0</v>
          </cell>
          <cell r="F616">
            <v>0</v>
          </cell>
          <cell r="G616">
            <v>3</v>
          </cell>
          <cell r="H616">
            <v>0</v>
          </cell>
          <cell r="I616">
            <v>0</v>
          </cell>
          <cell r="L616">
            <v>3</v>
          </cell>
        </row>
        <row r="617">
          <cell r="B617" t="str">
            <v>ZTE</v>
          </cell>
          <cell r="C617">
            <v>0</v>
          </cell>
          <cell r="D617">
            <v>0</v>
          </cell>
          <cell r="E617">
            <v>0</v>
          </cell>
          <cell r="F617">
            <v>0</v>
          </cell>
          <cell r="G617">
            <v>0</v>
          </cell>
          <cell r="H617">
            <v>0</v>
          </cell>
          <cell r="I617">
            <v>0</v>
          </cell>
          <cell r="L617">
            <v>0</v>
          </cell>
        </row>
        <row r="618">
          <cell r="B618" t="str">
            <v>Other</v>
          </cell>
          <cell r="C618">
            <v>0</v>
          </cell>
          <cell r="D618">
            <v>15</v>
          </cell>
          <cell r="E618">
            <v>0</v>
          </cell>
          <cell r="F618">
            <v>4</v>
          </cell>
          <cell r="G618">
            <v>2</v>
          </cell>
          <cell r="H618">
            <v>0</v>
          </cell>
          <cell r="I618">
            <v>0</v>
          </cell>
          <cell r="L618">
            <v>21</v>
          </cell>
        </row>
        <row r="619">
          <cell r="B619" t="str">
            <v>Total</v>
          </cell>
          <cell r="C619">
            <v>51</v>
          </cell>
          <cell r="D619">
            <v>262</v>
          </cell>
          <cell r="E619">
            <v>156</v>
          </cell>
          <cell r="F619">
            <v>43</v>
          </cell>
          <cell r="G619">
            <v>98</v>
          </cell>
          <cell r="H619">
            <v>35</v>
          </cell>
          <cell r="I619">
            <v>43</v>
          </cell>
          <cell r="J619">
            <v>0</v>
          </cell>
          <cell r="K619">
            <v>0</v>
          </cell>
          <cell r="L619">
            <v>688</v>
          </cell>
        </row>
        <row r="623">
          <cell r="B623" t="str">
            <v>Vendor</v>
          </cell>
          <cell r="C623" t="str">
            <v>SONET/SDH Add-drop multiplexers (ADM)</v>
          </cell>
          <cell r="D623" t="str">
            <v>Optical Edge Devices (OED)</v>
          </cell>
          <cell r="E623" t="str">
            <v>Digital Cross Connects (DCS)</v>
          </cell>
          <cell r="F623" t="str">
            <v>Optical Core Switches (OCS)</v>
          </cell>
          <cell r="G623" t="str">
            <v>Metro WDM (C/D-WDM)</v>
          </cell>
          <cell r="H623" t="str">
            <v>Long haul DWDM (LH DWDM)</v>
          </cell>
          <cell r="I623" t="str">
            <v>Multi-reach DWDM</v>
          </cell>
          <cell r="J623" t="str">
            <v>Metro ROADM</v>
          </cell>
          <cell r="K623" t="str">
            <v>Converged Packet Optical</v>
          </cell>
          <cell r="L623" t="str">
            <v>Total Optical Networking (ON)</v>
          </cell>
        </row>
        <row r="624">
          <cell r="B624" t="str">
            <v>ADTRAN</v>
          </cell>
          <cell r="L624">
            <v>0</v>
          </cell>
        </row>
        <row r="625">
          <cell r="B625" t="str">
            <v>ADVA</v>
          </cell>
          <cell r="C625">
            <v>0</v>
          </cell>
          <cell r="D625">
            <v>0</v>
          </cell>
          <cell r="E625">
            <v>0</v>
          </cell>
          <cell r="F625">
            <v>0</v>
          </cell>
          <cell r="G625">
            <v>18</v>
          </cell>
          <cell r="H625">
            <v>0</v>
          </cell>
          <cell r="I625">
            <v>0</v>
          </cell>
          <cell r="L625">
            <v>18</v>
          </cell>
        </row>
        <row r="626">
          <cell r="B626" t="str">
            <v>Alcatel-Lucent</v>
          </cell>
          <cell r="C626">
            <v>32</v>
          </cell>
          <cell r="D626">
            <v>55</v>
          </cell>
          <cell r="E626">
            <v>22</v>
          </cell>
          <cell r="F626">
            <v>14</v>
          </cell>
          <cell r="G626">
            <v>5</v>
          </cell>
          <cell r="H626">
            <v>1</v>
          </cell>
          <cell r="I626">
            <v>16</v>
          </cell>
          <cell r="L626">
            <v>145</v>
          </cell>
        </row>
        <row r="627">
          <cell r="B627" t="str">
            <v>ANDA</v>
          </cell>
          <cell r="L627">
            <v>0</v>
          </cell>
        </row>
        <row r="628">
          <cell r="B628" t="str">
            <v>Atrica</v>
          </cell>
          <cell r="C628">
            <v>0</v>
          </cell>
          <cell r="D628">
            <v>4</v>
          </cell>
          <cell r="E628">
            <v>0</v>
          </cell>
          <cell r="F628">
            <v>0</v>
          </cell>
          <cell r="G628">
            <v>0</v>
          </cell>
          <cell r="H628">
            <v>0</v>
          </cell>
          <cell r="I628">
            <v>0</v>
          </cell>
          <cell r="L628">
            <v>4</v>
          </cell>
        </row>
        <row r="629">
          <cell r="B629" t="str">
            <v>Calient</v>
          </cell>
          <cell r="C629">
            <v>0</v>
          </cell>
          <cell r="D629">
            <v>0</v>
          </cell>
          <cell r="E629">
            <v>0</v>
          </cell>
          <cell r="F629">
            <v>2</v>
          </cell>
          <cell r="G629">
            <v>0</v>
          </cell>
          <cell r="H629">
            <v>0</v>
          </cell>
          <cell r="I629">
            <v>0</v>
          </cell>
          <cell r="L629">
            <v>2</v>
          </cell>
        </row>
        <row r="630">
          <cell r="B630" t="str">
            <v>Ciena</v>
          </cell>
          <cell r="C630">
            <v>3</v>
          </cell>
          <cell r="D630">
            <v>51</v>
          </cell>
          <cell r="E630">
            <v>0</v>
          </cell>
          <cell r="F630">
            <v>10</v>
          </cell>
          <cell r="G630">
            <v>55</v>
          </cell>
          <cell r="H630">
            <v>18</v>
          </cell>
          <cell r="I630">
            <v>21</v>
          </cell>
          <cell r="L630">
            <v>158</v>
          </cell>
        </row>
        <row r="631">
          <cell r="B631" t="str">
            <v>Cisco</v>
          </cell>
          <cell r="C631">
            <v>0</v>
          </cell>
          <cell r="D631">
            <v>53</v>
          </cell>
          <cell r="E631">
            <v>0</v>
          </cell>
          <cell r="F631">
            <v>2</v>
          </cell>
          <cell r="G631">
            <v>24</v>
          </cell>
          <cell r="H631">
            <v>0</v>
          </cell>
          <cell r="I631">
            <v>0</v>
          </cell>
          <cell r="L631">
            <v>79</v>
          </cell>
        </row>
        <row r="632">
          <cell r="B632" t="str">
            <v>Corrigent</v>
          </cell>
          <cell r="L632">
            <v>0</v>
          </cell>
        </row>
        <row r="633">
          <cell r="B633" t="str">
            <v>Corvis</v>
          </cell>
          <cell r="C633">
            <v>0</v>
          </cell>
          <cell r="D633">
            <v>0</v>
          </cell>
          <cell r="E633">
            <v>0</v>
          </cell>
          <cell r="F633">
            <v>0</v>
          </cell>
          <cell r="G633">
            <v>0</v>
          </cell>
          <cell r="H633">
            <v>0</v>
          </cell>
          <cell r="I633">
            <v>0</v>
          </cell>
          <cell r="L633">
            <v>0</v>
          </cell>
        </row>
        <row r="634">
          <cell r="B634" t="str">
            <v>Datang</v>
          </cell>
          <cell r="C634">
            <v>0</v>
          </cell>
          <cell r="D634">
            <v>0</v>
          </cell>
          <cell r="E634">
            <v>0</v>
          </cell>
          <cell r="F634">
            <v>0</v>
          </cell>
          <cell r="G634">
            <v>0</v>
          </cell>
          <cell r="H634">
            <v>0</v>
          </cell>
          <cell r="I634">
            <v>0</v>
          </cell>
          <cell r="L634">
            <v>0</v>
          </cell>
        </row>
        <row r="635">
          <cell r="B635" t="str">
            <v>ECI Telecom</v>
          </cell>
          <cell r="C635">
            <v>0</v>
          </cell>
          <cell r="D635">
            <v>3</v>
          </cell>
          <cell r="E635">
            <v>2</v>
          </cell>
          <cell r="F635">
            <v>0</v>
          </cell>
          <cell r="G635">
            <v>0</v>
          </cell>
          <cell r="H635">
            <v>0</v>
          </cell>
          <cell r="I635">
            <v>0</v>
          </cell>
          <cell r="L635">
            <v>5</v>
          </cell>
        </row>
        <row r="636">
          <cell r="B636" t="str">
            <v>Ericsson</v>
          </cell>
          <cell r="C636">
            <v>0</v>
          </cell>
          <cell r="D636">
            <v>0</v>
          </cell>
          <cell r="E636">
            <v>0</v>
          </cell>
          <cell r="F636">
            <v>0</v>
          </cell>
          <cell r="G636">
            <v>0</v>
          </cell>
          <cell r="H636">
            <v>0</v>
          </cell>
          <cell r="I636">
            <v>0</v>
          </cell>
          <cell r="L636">
            <v>0</v>
          </cell>
        </row>
        <row r="637">
          <cell r="B637" t="str">
            <v>FiberHome</v>
          </cell>
          <cell r="C637">
            <v>0</v>
          </cell>
          <cell r="D637">
            <v>0</v>
          </cell>
          <cell r="E637">
            <v>0</v>
          </cell>
          <cell r="F637">
            <v>0</v>
          </cell>
          <cell r="G637">
            <v>0</v>
          </cell>
          <cell r="H637">
            <v>0</v>
          </cell>
          <cell r="I637">
            <v>0</v>
          </cell>
          <cell r="L637">
            <v>0</v>
          </cell>
        </row>
        <row r="638">
          <cell r="B638" t="str">
            <v>Force 10</v>
          </cell>
          <cell r="C638">
            <v>0</v>
          </cell>
          <cell r="D638">
            <v>4</v>
          </cell>
          <cell r="E638">
            <v>0</v>
          </cell>
          <cell r="F638">
            <v>0</v>
          </cell>
          <cell r="G638">
            <v>0</v>
          </cell>
          <cell r="H638">
            <v>0</v>
          </cell>
          <cell r="I638">
            <v>0</v>
          </cell>
          <cell r="L638">
            <v>4</v>
          </cell>
        </row>
        <row r="639">
          <cell r="B639" t="str">
            <v>Fujitsu</v>
          </cell>
          <cell r="C639">
            <v>16</v>
          </cell>
          <cell r="D639">
            <v>86</v>
          </cell>
          <cell r="E639">
            <v>0</v>
          </cell>
          <cell r="F639">
            <v>0</v>
          </cell>
          <cell r="G639">
            <v>4</v>
          </cell>
          <cell r="H639">
            <v>11</v>
          </cell>
          <cell r="I639">
            <v>0</v>
          </cell>
          <cell r="L639">
            <v>117</v>
          </cell>
        </row>
        <row r="640">
          <cell r="B640" t="str">
            <v>Hitachi</v>
          </cell>
          <cell r="C640">
            <v>0</v>
          </cell>
          <cell r="D640">
            <v>0</v>
          </cell>
          <cell r="E640">
            <v>0</v>
          </cell>
          <cell r="F640">
            <v>0</v>
          </cell>
          <cell r="G640">
            <v>0</v>
          </cell>
          <cell r="H640">
            <v>1</v>
          </cell>
          <cell r="I640">
            <v>0</v>
          </cell>
          <cell r="L640">
            <v>1</v>
          </cell>
        </row>
        <row r="641">
          <cell r="B641" t="str">
            <v>Hitachi Cable</v>
          </cell>
          <cell r="L641">
            <v>0</v>
          </cell>
        </row>
        <row r="642">
          <cell r="B642" t="str">
            <v>Huawei</v>
          </cell>
          <cell r="C642">
            <v>0</v>
          </cell>
          <cell r="D642">
            <v>1</v>
          </cell>
          <cell r="E642">
            <v>0</v>
          </cell>
          <cell r="F642">
            <v>0</v>
          </cell>
          <cell r="G642">
            <v>0</v>
          </cell>
          <cell r="H642">
            <v>0</v>
          </cell>
          <cell r="I642">
            <v>0</v>
          </cell>
          <cell r="L642">
            <v>1</v>
          </cell>
        </row>
        <row r="643">
          <cell r="B643" t="str">
            <v>Infinera</v>
          </cell>
          <cell r="L643">
            <v>0</v>
          </cell>
        </row>
        <row r="644">
          <cell r="B644" t="str">
            <v>LGIC</v>
          </cell>
          <cell r="C644">
            <v>0</v>
          </cell>
          <cell r="D644">
            <v>0</v>
          </cell>
          <cell r="E644">
            <v>0</v>
          </cell>
          <cell r="F644">
            <v>0</v>
          </cell>
          <cell r="G644">
            <v>0</v>
          </cell>
          <cell r="H644">
            <v>0</v>
          </cell>
          <cell r="I644">
            <v>0</v>
          </cell>
          <cell r="L644">
            <v>0</v>
          </cell>
        </row>
        <row r="645">
          <cell r="B645" t="str">
            <v>Lucent</v>
          </cell>
          <cell r="C645">
            <v>0</v>
          </cell>
          <cell r="D645">
            <v>0</v>
          </cell>
          <cell r="E645">
            <v>0</v>
          </cell>
          <cell r="F645">
            <v>0</v>
          </cell>
          <cell r="G645">
            <v>0</v>
          </cell>
          <cell r="H645">
            <v>0</v>
          </cell>
          <cell r="I645">
            <v>0</v>
          </cell>
          <cell r="L645">
            <v>0</v>
          </cell>
        </row>
        <row r="646">
          <cell r="B646" t="str">
            <v>Lumentis</v>
          </cell>
          <cell r="C646">
            <v>0</v>
          </cell>
          <cell r="D646">
            <v>0</v>
          </cell>
          <cell r="E646">
            <v>0</v>
          </cell>
          <cell r="F646">
            <v>0</v>
          </cell>
          <cell r="G646">
            <v>1</v>
          </cell>
          <cell r="H646">
            <v>0</v>
          </cell>
          <cell r="I646">
            <v>0</v>
          </cell>
          <cell r="L646">
            <v>1</v>
          </cell>
        </row>
        <row r="647">
          <cell r="B647" t="str">
            <v>Luminous</v>
          </cell>
          <cell r="C647">
            <v>0</v>
          </cell>
          <cell r="D647">
            <v>4</v>
          </cell>
          <cell r="E647">
            <v>0</v>
          </cell>
          <cell r="F647">
            <v>0</v>
          </cell>
          <cell r="G647">
            <v>0</v>
          </cell>
          <cell r="H647">
            <v>0</v>
          </cell>
          <cell r="I647">
            <v>0</v>
          </cell>
          <cell r="L647">
            <v>4</v>
          </cell>
        </row>
        <row r="648">
          <cell r="B648" t="str">
            <v>Marconi/Ericsson</v>
          </cell>
          <cell r="L648">
            <v>0</v>
          </cell>
        </row>
        <row r="649">
          <cell r="B649" t="str">
            <v>Movaz</v>
          </cell>
          <cell r="C649">
            <v>0</v>
          </cell>
          <cell r="D649">
            <v>0</v>
          </cell>
          <cell r="E649">
            <v>0</v>
          </cell>
          <cell r="F649">
            <v>0</v>
          </cell>
          <cell r="G649">
            <v>0</v>
          </cell>
          <cell r="H649">
            <v>0</v>
          </cell>
          <cell r="I649">
            <v>0</v>
          </cell>
          <cell r="L649">
            <v>0</v>
          </cell>
        </row>
        <row r="650">
          <cell r="B650" t="str">
            <v>NEC</v>
          </cell>
          <cell r="C650">
            <v>1</v>
          </cell>
          <cell r="D650">
            <v>2</v>
          </cell>
          <cell r="E650">
            <v>0</v>
          </cell>
          <cell r="F650">
            <v>0</v>
          </cell>
          <cell r="G650">
            <v>0</v>
          </cell>
          <cell r="H650">
            <v>5</v>
          </cell>
          <cell r="I650">
            <v>0</v>
          </cell>
          <cell r="L650">
            <v>8</v>
          </cell>
        </row>
        <row r="651">
          <cell r="B651" t="str">
            <v>Nortel</v>
          </cell>
          <cell r="C651">
            <v>0</v>
          </cell>
          <cell r="D651">
            <v>0</v>
          </cell>
          <cell r="E651">
            <v>0</v>
          </cell>
          <cell r="F651">
            <v>0</v>
          </cell>
          <cell r="G651">
            <v>0</v>
          </cell>
          <cell r="H651">
            <v>0</v>
          </cell>
          <cell r="I651">
            <v>0</v>
          </cell>
          <cell r="L651">
            <v>0</v>
          </cell>
        </row>
        <row r="652">
          <cell r="B652" t="str">
            <v>Oki</v>
          </cell>
          <cell r="C652">
            <v>0</v>
          </cell>
          <cell r="D652">
            <v>0</v>
          </cell>
          <cell r="E652">
            <v>0</v>
          </cell>
          <cell r="F652">
            <v>0</v>
          </cell>
          <cell r="G652">
            <v>0</v>
          </cell>
          <cell r="H652">
            <v>0</v>
          </cell>
          <cell r="I652">
            <v>0</v>
          </cell>
          <cell r="L652">
            <v>0</v>
          </cell>
        </row>
        <row r="653">
          <cell r="B653" t="str">
            <v>OpVista</v>
          </cell>
          <cell r="L653">
            <v>0</v>
          </cell>
        </row>
        <row r="654">
          <cell r="B654" t="str">
            <v>Photonic Bridges</v>
          </cell>
          <cell r="C654">
            <v>0</v>
          </cell>
          <cell r="D654">
            <v>0</v>
          </cell>
          <cell r="E654">
            <v>0</v>
          </cell>
          <cell r="F654">
            <v>0</v>
          </cell>
          <cell r="G654">
            <v>0</v>
          </cell>
          <cell r="H654">
            <v>0</v>
          </cell>
          <cell r="I654">
            <v>0</v>
          </cell>
          <cell r="L654">
            <v>0</v>
          </cell>
        </row>
        <row r="655">
          <cell r="B655" t="str">
            <v>Redback</v>
          </cell>
          <cell r="C655">
            <v>0</v>
          </cell>
          <cell r="D655">
            <v>0</v>
          </cell>
          <cell r="E655">
            <v>0</v>
          </cell>
          <cell r="F655">
            <v>0</v>
          </cell>
          <cell r="G655">
            <v>0</v>
          </cell>
          <cell r="H655">
            <v>0</v>
          </cell>
          <cell r="I655">
            <v>0</v>
          </cell>
          <cell r="L655">
            <v>0</v>
          </cell>
        </row>
        <row r="656">
          <cell r="B656" t="str">
            <v>Sagem</v>
          </cell>
          <cell r="C656">
            <v>0</v>
          </cell>
          <cell r="D656">
            <v>0</v>
          </cell>
          <cell r="E656">
            <v>0</v>
          </cell>
          <cell r="F656">
            <v>0</v>
          </cell>
          <cell r="G656">
            <v>0</v>
          </cell>
          <cell r="H656">
            <v>0</v>
          </cell>
          <cell r="I656">
            <v>0</v>
          </cell>
          <cell r="L656">
            <v>0</v>
          </cell>
        </row>
        <row r="657">
          <cell r="B657" t="str">
            <v>Samsung</v>
          </cell>
          <cell r="C657">
            <v>0</v>
          </cell>
          <cell r="D657">
            <v>0</v>
          </cell>
          <cell r="E657">
            <v>0</v>
          </cell>
          <cell r="F657">
            <v>0</v>
          </cell>
          <cell r="G657">
            <v>0</v>
          </cell>
          <cell r="H657">
            <v>0</v>
          </cell>
          <cell r="I657">
            <v>0</v>
          </cell>
          <cell r="L657">
            <v>0</v>
          </cell>
        </row>
        <row r="658">
          <cell r="B658" t="str">
            <v>Nokia Siemens</v>
          </cell>
          <cell r="C658">
            <v>0</v>
          </cell>
          <cell r="D658">
            <v>0</v>
          </cell>
          <cell r="E658">
            <v>0</v>
          </cell>
          <cell r="F658">
            <v>0</v>
          </cell>
          <cell r="G658">
            <v>0</v>
          </cell>
          <cell r="H658">
            <v>0</v>
          </cell>
          <cell r="I658">
            <v>6</v>
          </cell>
          <cell r="L658">
            <v>6</v>
          </cell>
        </row>
        <row r="659">
          <cell r="B659" t="str">
            <v>Sorrento/Zhone</v>
          </cell>
          <cell r="L659">
            <v>0</v>
          </cell>
        </row>
        <row r="660">
          <cell r="B660" t="str">
            <v>Sycamore</v>
          </cell>
          <cell r="C660">
            <v>0</v>
          </cell>
          <cell r="D660">
            <v>0</v>
          </cell>
          <cell r="E660">
            <v>0</v>
          </cell>
          <cell r="F660">
            <v>11</v>
          </cell>
          <cell r="G660">
            <v>0</v>
          </cell>
          <cell r="H660">
            <v>0</v>
          </cell>
          <cell r="I660">
            <v>0</v>
          </cell>
          <cell r="L660">
            <v>11</v>
          </cell>
        </row>
        <row r="661">
          <cell r="B661" t="str">
            <v>Tejas</v>
          </cell>
          <cell r="L661">
            <v>0</v>
          </cell>
        </row>
        <row r="662">
          <cell r="B662" t="str">
            <v>Tellabs</v>
          </cell>
          <cell r="C662">
            <v>0</v>
          </cell>
          <cell r="D662">
            <v>9</v>
          </cell>
          <cell r="E662">
            <v>127</v>
          </cell>
          <cell r="F662">
            <v>1</v>
          </cell>
          <cell r="G662">
            <v>18</v>
          </cell>
          <cell r="H662">
            <v>0</v>
          </cell>
          <cell r="I662">
            <v>0</v>
          </cell>
          <cell r="L662">
            <v>155</v>
          </cell>
        </row>
        <row r="663">
          <cell r="B663" t="str">
            <v>Tellium</v>
          </cell>
          <cell r="C663">
            <v>0</v>
          </cell>
          <cell r="D663">
            <v>0</v>
          </cell>
          <cell r="E663">
            <v>0</v>
          </cell>
          <cell r="F663">
            <v>0</v>
          </cell>
          <cell r="G663">
            <v>0</v>
          </cell>
          <cell r="H663">
            <v>0</v>
          </cell>
          <cell r="I663">
            <v>0</v>
          </cell>
          <cell r="L663">
            <v>0</v>
          </cell>
        </row>
        <row r="664">
          <cell r="B664" t="str">
            <v>Transmode</v>
          </cell>
          <cell r="L664">
            <v>0</v>
          </cell>
        </row>
        <row r="665">
          <cell r="B665" t="str">
            <v>Tyco</v>
          </cell>
          <cell r="C665">
            <v>0</v>
          </cell>
          <cell r="D665">
            <v>0</v>
          </cell>
          <cell r="E665">
            <v>0</v>
          </cell>
          <cell r="F665">
            <v>0</v>
          </cell>
          <cell r="G665">
            <v>0</v>
          </cell>
          <cell r="H665">
            <v>0</v>
          </cell>
          <cell r="I665">
            <v>0</v>
          </cell>
          <cell r="L665">
            <v>0</v>
          </cell>
        </row>
        <row r="666">
          <cell r="B666" t="str">
            <v>UTStarcom</v>
          </cell>
          <cell r="C666">
            <v>0</v>
          </cell>
          <cell r="D666">
            <v>1</v>
          </cell>
          <cell r="E666">
            <v>0</v>
          </cell>
          <cell r="F666">
            <v>0</v>
          </cell>
          <cell r="G666">
            <v>0</v>
          </cell>
          <cell r="H666">
            <v>0</v>
          </cell>
          <cell r="I666">
            <v>0</v>
          </cell>
          <cell r="L666">
            <v>1</v>
          </cell>
        </row>
        <row r="667">
          <cell r="B667" t="str">
            <v>White Rock</v>
          </cell>
          <cell r="C667">
            <v>0</v>
          </cell>
          <cell r="D667">
            <v>5</v>
          </cell>
          <cell r="E667">
            <v>0</v>
          </cell>
          <cell r="F667">
            <v>0</v>
          </cell>
          <cell r="G667">
            <v>0</v>
          </cell>
          <cell r="H667">
            <v>0</v>
          </cell>
          <cell r="I667">
            <v>0</v>
          </cell>
          <cell r="L667">
            <v>5</v>
          </cell>
        </row>
        <row r="668">
          <cell r="B668" t="str">
            <v>Xtera</v>
          </cell>
          <cell r="L668">
            <v>0</v>
          </cell>
        </row>
        <row r="669">
          <cell r="B669" t="str">
            <v>Zhone</v>
          </cell>
          <cell r="C669">
            <v>0</v>
          </cell>
          <cell r="D669">
            <v>0</v>
          </cell>
          <cell r="E669">
            <v>0</v>
          </cell>
          <cell r="F669">
            <v>0</v>
          </cell>
          <cell r="G669">
            <v>3</v>
          </cell>
          <cell r="H669">
            <v>0</v>
          </cell>
          <cell r="I669">
            <v>0</v>
          </cell>
          <cell r="L669">
            <v>3</v>
          </cell>
        </row>
        <row r="670">
          <cell r="B670" t="str">
            <v>ZTE</v>
          </cell>
          <cell r="C670">
            <v>0</v>
          </cell>
          <cell r="D670">
            <v>0</v>
          </cell>
          <cell r="E670">
            <v>0</v>
          </cell>
          <cell r="F670">
            <v>0</v>
          </cell>
          <cell r="G670">
            <v>0</v>
          </cell>
          <cell r="H670">
            <v>0</v>
          </cell>
          <cell r="I670">
            <v>0</v>
          </cell>
          <cell r="L670">
            <v>0</v>
          </cell>
        </row>
        <row r="671">
          <cell r="B671" t="str">
            <v>Other</v>
          </cell>
          <cell r="C671">
            <v>0</v>
          </cell>
          <cell r="D671">
            <v>12</v>
          </cell>
          <cell r="E671">
            <v>0</v>
          </cell>
          <cell r="F671">
            <v>1</v>
          </cell>
          <cell r="G671">
            <v>5</v>
          </cell>
          <cell r="H671">
            <v>0</v>
          </cell>
          <cell r="I671">
            <v>0</v>
          </cell>
          <cell r="L671">
            <v>18</v>
          </cell>
        </row>
        <row r="672">
          <cell r="B672" t="str">
            <v>Total</v>
          </cell>
          <cell r="C672">
            <v>52</v>
          </cell>
          <cell r="D672">
            <v>290</v>
          </cell>
          <cell r="E672">
            <v>151</v>
          </cell>
          <cell r="F672">
            <v>41</v>
          </cell>
          <cell r="G672">
            <v>133</v>
          </cell>
          <cell r="H672">
            <v>36</v>
          </cell>
          <cell r="I672">
            <v>43</v>
          </cell>
          <cell r="J672">
            <v>0</v>
          </cell>
          <cell r="K672">
            <v>0</v>
          </cell>
          <cell r="L672">
            <v>746</v>
          </cell>
        </row>
        <row r="679">
          <cell r="B679" t="str">
            <v>Vendor</v>
          </cell>
          <cell r="C679" t="str">
            <v>SONET/SDH Add-drop multiplexers (ADM)</v>
          </cell>
          <cell r="D679" t="str">
            <v>Optical Edge Devices (OED)</v>
          </cell>
          <cell r="E679" t="str">
            <v>Digital Cross Connects (DCS)</v>
          </cell>
          <cell r="F679" t="str">
            <v>Optical Core Switches (OCS)</v>
          </cell>
          <cell r="G679" t="str">
            <v>Metro WDM (C/D-WDM)</v>
          </cell>
          <cell r="H679" t="str">
            <v>Long haul DWDM (LH DWDM)</v>
          </cell>
          <cell r="I679" t="str">
            <v>Multi-reach DWDM</v>
          </cell>
          <cell r="J679" t="str">
            <v>Metro ROADM</v>
          </cell>
          <cell r="K679" t="str">
            <v>Converged Packet Optical</v>
          </cell>
          <cell r="L679" t="str">
            <v>Total Optical Networking (ON)</v>
          </cell>
        </row>
        <row r="680">
          <cell r="B680" t="str">
            <v>ADTRAN</v>
          </cell>
          <cell r="C680">
            <v>0</v>
          </cell>
          <cell r="D680">
            <v>6</v>
          </cell>
          <cell r="E680">
            <v>0</v>
          </cell>
          <cell r="F680">
            <v>0</v>
          </cell>
          <cell r="G680">
            <v>0</v>
          </cell>
          <cell r="H680">
            <v>0</v>
          </cell>
          <cell r="I680">
            <v>0</v>
          </cell>
          <cell r="L680">
            <v>6</v>
          </cell>
        </row>
        <row r="681">
          <cell r="B681" t="str">
            <v>ADVA</v>
          </cell>
          <cell r="C681">
            <v>0</v>
          </cell>
          <cell r="D681">
            <v>0</v>
          </cell>
          <cell r="E681">
            <v>0</v>
          </cell>
          <cell r="F681">
            <v>0</v>
          </cell>
          <cell r="G681">
            <v>20</v>
          </cell>
          <cell r="H681">
            <v>0</v>
          </cell>
          <cell r="I681">
            <v>0</v>
          </cell>
          <cell r="J681">
            <v>7</v>
          </cell>
          <cell r="L681">
            <v>20</v>
          </cell>
        </row>
        <row r="682">
          <cell r="B682" t="str">
            <v>Alcatel-Lucent</v>
          </cell>
          <cell r="C682">
            <v>22</v>
          </cell>
          <cell r="D682">
            <v>49</v>
          </cell>
          <cell r="E682">
            <v>28</v>
          </cell>
          <cell r="F682">
            <v>13</v>
          </cell>
          <cell r="G682">
            <v>4</v>
          </cell>
          <cell r="H682">
            <v>1</v>
          </cell>
          <cell r="I682">
            <v>15</v>
          </cell>
          <cell r="L682">
            <v>132</v>
          </cell>
        </row>
        <row r="683">
          <cell r="B683" t="str">
            <v>ANDA</v>
          </cell>
          <cell r="L683">
            <v>0</v>
          </cell>
        </row>
        <row r="684">
          <cell r="B684" t="str">
            <v>Atrica</v>
          </cell>
          <cell r="C684">
            <v>0</v>
          </cell>
          <cell r="D684">
            <v>4</v>
          </cell>
          <cell r="E684">
            <v>0</v>
          </cell>
          <cell r="F684">
            <v>0</v>
          </cell>
          <cell r="G684">
            <v>0</v>
          </cell>
          <cell r="H684">
            <v>0</v>
          </cell>
          <cell r="I684">
            <v>0</v>
          </cell>
          <cell r="L684">
            <v>4</v>
          </cell>
        </row>
        <row r="685">
          <cell r="B685" t="str">
            <v>Calient</v>
          </cell>
          <cell r="C685">
            <v>0</v>
          </cell>
          <cell r="D685">
            <v>0</v>
          </cell>
          <cell r="E685">
            <v>0</v>
          </cell>
          <cell r="F685">
            <v>2</v>
          </cell>
          <cell r="G685">
            <v>0</v>
          </cell>
          <cell r="H685">
            <v>0</v>
          </cell>
          <cell r="I685">
            <v>0</v>
          </cell>
          <cell r="L685">
            <v>2</v>
          </cell>
        </row>
        <row r="686">
          <cell r="B686" t="str">
            <v>Ciena</v>
          </cell>
          <cell r="C686">
            <v>1</v>
          </cell>
          <cell r="D686">
            <v>45</v>
          </cell>
          <cell r="E686">
            <v>0</v>
          </cell>
          <cell r="F686">
            <v>12</v>
          </cell>
          <cell r="G686">
            <v>41</v>
          </cell>
          <cell r="H686">
            <v>16</v>
          </cell>
          <cell r="I686">
            <v>29</v>
          </cell>
          <cell r="L686">
            <v>144</v>
          </cell>
        </row>
        <row r="687">
          <cell r="B687" t="str">
            <v>Cisco</v>
          </cell>
          <cell r="C687">
            <v>0</v>
          </cell>
          <cell r="D687">
            <v>71</v>
          </cell>
          <cell r="E687">
            <v>0</v>
          </cell>
          <cell r="F687">
            <v>1</v>
          </cell>
          <cell r="G687">
            <v>29</v>
          </cell>
          <cell r="H687">
            <v>0</v>
          </cell>
          <cell r="I687">
            <v>0</v>
          </cell>
          <cell r="J687">
            <v>26</v>
          </cell>
          <cell r="L687">
            <v>101</v>
          </cell>
        </row>
        <row r="688">
          <cell r="B688" t="str">
            <v>Corrigent</v>
          </cell>
          <cell r="C688">
            <v>0</v>
          </cell>
          <cell r="D688">
            <v>0</v>
          </cell>
          <cell r="E688">
            <v>0</v>
          </cell>
          <cell r="F688">
            <v>0</v>
          </cell>
          <cell r="G688">
            <v>0</v>
          </cell>
          <cell r="H688">
            <v>0</v>
          </cell>
          <cell r="I688">
            <v>0</v>
          </cell>
          <cell r="L688">
            <v>0</v>
          </cell>
        </row>
        <row r="689">
          <cell r="B689" t="str">
            <v>Corvis</v>
          </cell>
          <cell r="C689">
            <v>0</v>
          </cell>
          <cell r="D689">
            <v>0</v>
          </cell>
          <cell r="E689">
            <v>0</v>
          </cell>
          <cell r="F689">
            <v>1</v>
          </cell>
          <cell r="G689">
            <v>0</v>
          </cell>
          <cell r="H689">
            <v>0</v>
          </cell>
          <cell r="I689">
            <v>0</v>
          </cell>
          <cell r="L689">
            <v>1</v>
          </cell>
        </row>
        <row r="690">
          <cell r="B690" t="str">
            <v>Datang</v>
          </cell>
          <cell r="C690">
            <v>0</v>
          </cell>
          <cell r="D690">
            <v>0</v>
          </cell>
          <cell r="E690">
            <v>0</v>
          </cell>
          <cell r="F690">
            <v>0</v>
          </cell>
          <cell r="G690">
            <v>0</v>
          </cell>
          <cell r="H690">
            <v>0</v>
          </cell>
          <cell r="I690">
            <v>0</v>
          </cell>
          <cell r="L690">
            <v>0</v>
          </cell>
        </row>
        <row r="691">
          <cell r="B691" t="str">
            <v>ECI Telecom</v>
          </cell>
          <cell r="C691">
            <v>0</v>
          </cell>
          <cell r="D691">
            <v>2</v>
          </cell>
          <cell r="E691">
            <v>2</v>
          </cell>
          <cell r="F691">
            <v>0</v>
          </cell>
          <cell r="G691">
            <v>0</v>
          </cell>
          <cell r="H691">
            <v>0</v>
          </cell>
          <cell r="I691">
            <v>0</v>
          </cell>
          <cell r="L691">
            <v>4</v>
          </cell>
        </row>
        <row r="692">
          <cell r="B692" t="str">
            <v>Ericsson</v>
          </cell>
          <cell r="C692">
            <v>0</v>
          </cell>
          <cell r="D692">
            <v>0</v>
          </cell>
          <cell r="E692">
            <v>0</v>
          </cell>
          <cell r="F692">
            <v>0</v>
          </cell>
          <cell r="G692">
            <v>0</v>
          </cell>
          <cell r="H692">
            <v>0</v>
          </cell>
          <cell r="I692">
            <v>0</v>
          </cell>
          <cell r="L692">
            <v>0</v>
          </cell>
        </row>
        <row r="693">
          <cell r="B693" t="str">
            <v>FiberHome</v>
          </cell>
          <cell r="C693">
            <v>0</v>
          </cell>
          <cell r="D693">
            <v>0</v>
          </cell>
          <cell r="E693">
            <v>0</v>
          </cell>
          <cell r="F693">
            <v>0</v>
          </cell>
          <cell r="G693">
            <v>0</v>
          </cell>
          <cell r="H693">
            <v>0</v>
          </cell>
          <cell r="I693">
            <v>0</v>
          </cell>
          <cell r="L693">
            <v>0</v>
          </cell>
        </row>
        <row r="694">
          <cell r="B694" t="str">
            <v>Force 10</v>
          </cell>
          <cell r="C694">
            <v>0</v>
          </cell>
          <cell r="D694">
            <v>5</v>
          </cell>
          <cell r="E694">
            <v>0</v>
          </cell>
          <cell r="F694">
            <v>0</v>
          </cell>
          <cell r="G694">
            <v>0</v>
          </cell>
          <cell r="H694">
            <v>0</v>
          </cell>
          <cell r="I694">
            <v>0</v>
          </cell>
          <cell r="L694">
            <v>5</v>
          </cell>
        </row>
        <row r="695">
          <cell r="B695" t="str">
            <v>Fujitsu</v>
          </cell>
          <cell r="C695">
            <v>13</v>
          </cell>
          <cell r="D695">
            <v>89</v>
          </cell>
          <cell r="E695">
            <v>0</v>
          </cell>
          <cell r="F695">
            <v>0</v>
          </cell>
          <cell r="G695">
            <v>11</v>
          </cell>
          <cell r="H695">
            <v>15</v>
          </cell>
          <cell r="I695">
            <v>0</v>
          </cell>
          <cell r="J695">
            <v>10</v>
          </cell>
          <cell r="L695">
            <v>128</v>
          </cell>
        </row>
        <row r="696">
          <cell r="B696" t="str">
            <v>Hitachi</v>
          </cell>
          <cell r="C696">
            <v>0</v>
          </cell>
          <cell r="D696">
            <v>0</v>
          </cell>
          <cell r="E696">
            <v>0</v>
          </cell>
          <cell r="F696">
            <v>0</v>
          </cell>
          <cell r="G696">
            <v>0</v>
          </cell>
          <cell r="H696">
            <v>1</v>
          </cell>
          <cell r="I696">
            <v>0</v>
          </cell>
          <cell r="L696">
            <v>1</v>
          </cell>
        </row>
        <row r="697">
          <cell r="B697" t="str">
            <v>Hitachi Cable</v>
          </cell>
          <cell r="C697">
            <v>0</v>
          </cell>
          <cell r="D697">
            <v>0</v>
          </cell>
          <cell r="E697">
            <v>0</v>
          </cell>
          <cell r="F697">
            <v>0</v>
          </cell>
          <cell r="G697">
            <v>0</v>
          </cell>
          <cell r="H697">
            <v>0</v>
          </cell>
          <cell r="I697">
            <v>0</v>
          </cell>
          <cell r="L697">
            <v>0</v>
          </cell>
        </row>
        <row r="698">
          <cell r="B698" t="str">
            <v>Huawei</v>
          </cell>
          <cell r="C698">
            <v>0</v>
          </cell>
          <cell r="D698">
            <v>0</v>
          </cell>
          <cell r="E698">
            <v>0</v>
          </cell>
          <cell r="F698">
            <v>0</v>
          </cell>
          <cell r="G698">
            <v>0</v>
          </cell>
          <cell r="H698">
            <v>0</v>
          </cell>
          <cell r="I698">
            <v>1</v>
          </cell>
          <cell r="L698">
            <v>1</v>
          </cell>
        </row>
        <row r="699">
          <cell r="B699" t="str">
            <v>Infinera</v>
          </cell>
          <cell r="C699">
            <v>0</v>
          </cell>
          <cell r="D699">
            <v>0</v>
          </cell>
          <cell r="E699">
            <v>0</v>
          </cell>
          <cell r="F699">
            <v>0</v>
          </cell>
          <cell r="G699">
            <v>0</v>
          </cell>
          <cell r="H699">
            <v>0</v>
          </cell>
          <cell r="I699">
            <v>0</v>
          </cell>
          <cell r="L699">
            <v>0</v>
          </cell>
        </row>
        <row r="700">
          <cell r="B700" t="str">
            <v>Lucent</v>
          </cell>
          <cell r="C700">
            <v>0</v>
          </cell>
          <cell r="D700">
            <v>0</v>
          </cell>
          <cell r="E700">
            <v>0</v>
          </cell>
          <cell r="F700">
            <v>0</v>
          </cell>
          <cell r="G700">
            <v>0</v>
          </cell>
          <cell r="H700">
            <v>0</v>
          </cell>
          <cell r="I700">
            <v>0</v>
          </cell>
          <cell r="L700">
            <v>0</v>
          </cell>
        </row>
        <row r="701">
          <cell r="B701" t="str">
            <v>Luminous</v>
          </cell>
          <cell r="C701">
            <v>0</v>
          </cell>
          <cell r="D701">
            <v>5</v>
          </cell>
          <cell r="E701">
            <v>0</v>
          </cell>
          <cell r="F701">
            <v>0</v>
          </cell>
          <cell r="G701">
            <v>0</v>
          </cell>
          <cell r="H701">
            <v>0</v>
          </cell>
          <cell r="I701">
            <v>0</v>
          </cell>
          <cell r="L701">
            <v>5</v>
          </cell>
        </row>
        <row r="702">
          <cell r="B702" t="str">
            <v>Marconi/Ericsson</v>
          </cell>
          <cell r="L702">
            <v>0</v>
          </cell>
        </row>
        <row r="703">
          <cell r="B703" t="str">
            <v>Movaz</v>
          </cell>
          <cell r="C703">
            <v>0</v>
          </cell>
          <cell r="D703">
            <v>0</v>
          </cell>
          <cell r="E703">
            <v>0</v>
          </cell>
          <cell r="F703">
            <v>0</v>
          </cell>
          <cell r="G703">
            <v>0</v>
          </cell>
          <cell r="H703">
            <v>0</v>
          </cell>
          <cell r="I703">
            <v>0</v>
          </cell>
          <cell r="L703">
            <v>0</v>
          </cell>
        </row>
        <row r="704">
          <cell r="B704" t="str">
            <v>NEC</v>
          </cell>
          <cell r="C704">
            <v>2</v>
          </cell>
          <cell r="D704">
            <v>2</v>
          </cell>
          <cell r="E704">
            <v>0</v>
          </cell>
          <cell r="F704">
            <v>0</v>
          </cell>
          <cell r="G704">
            <v>0</v>
          </cell>
          <cell r="H704">
            <v>8</v>
          </cell>
          <cell r="I704">
            <v>0</v>
          </cell>
          <cell r="L704">
            <v>12</v>
          </cell>
        </row>
        <row r="705">
          <cell r="B705" t="str">
            <v>Nortel</v>
          </cell>
          <cell r="C705">
            <v>0</v>
          </cell>
          <cell r="D705">
            <v>0</v>
          </cell>
          <cell r="E705">
            <v>0</v>
          </cell>
          <cell r="F705">
            <v>0</v>
          </cell>
          <cell r="G705">
            <v>0</v>
          </cell>
          <cell r="H705">
            <v>0</v>
          </cell>
          <cell r="I705">
            <v>0</v>
          </cell>
          <cell r="L705">
            <v>0</v>
          </cell>
        </row>
        <row r="706">
          <cell r="B706" t="str">
            <v>OpVista</v>
          </cell>
          <cell r="G706">
            <v>3</v>
          </cell>
          <cell r="L706">
            <v>3</v>
          </cell>
        </row>
        <row r="707">
          <cell r="B707" t="str">
            <v>Sagem</v>
          </cell>
          <cell r="C707">
            <v>0</v>
          </cell>
          <cell r="D707">
            <v>0</v>
          </cell>
          <cell r="E707">
            <v>0</v>
          </cell>
          <cell r="F707">
            <v>0</v>
          </cell>
          <cell r="G707">
            <v>0</v>
          </cell>
          <cell r="H707">
            <v>0</v>
          </cell>
          <cell r="I707">
            <v>0</v>
          </cell>
          <cell r="L707">
            <v>0</v>
          </cell>
        </row>
        <row r="708">
          <cell r="B708" t="str">
            <v>Nokia Siemens</v>
          </cell>
          <cell r="C708">
            <v>0</v>
          </cell>
          <cell r="D708">
            <v>0</v>
          </cell>
          <cell r="E708">
            <v>0</v>
          </cell>
          <cell r="F708">
            <v>0</v>
          </cell>
          <cell r="G708">
            <v>0</v>
          </cell>
          <cell r="H708">
            <v>0</v>
          </cell>
          <cell r="I708">
            <v>10</v>
          </cell>
          <cell r="L708">
            <v>10</v>
          </cell>
        </row>
        <row r="709">
          <cell r="B709" t="str">
            <v>Sycamore</v>
          </cell>
          <cell r="C709">
            <v>0</v>
          </cell>
          <cell r="D709">
            <v>0</v>
          </cell>
          <cell r="E709">
            <v>0</v>
          </cell>
          <cell r="F709">
            <v>11</v>
          </cell>
          <cell r="G709">
            <v>0</v>
          </cell>
          <cell r="H709">
            <v>0</v>
          </cell>
          <cell r="I709">
            <v>0</v>
          </cell>
          <cell r="L709">
            <v>11</v>
          </cell>
        </row>
        <row r="710">
          <cell r="B710" t="str">
            <v>Tejas</v>
          </cell>
          <cell r="C710">
            <v>0</v>
          </cell>
          <cell r="D710">
            <v>0</v>
          </cell>
          <cell r="E710">
            <v>0</v>
          </cell>
          <cell r="F710">
            <v>0</v>
          </cell>
          <cell r="G710">
            <v>0</v>
          </cell>
          <cell r="H710">
            <v>0</v>
          </cell>
          <cell r="I710">
            <v>0</v>
          </cell>
          <cell r="L710">
            <v>0</v>
          </cell>
        </row>
        <row r="711">
          <cell r="B711" t="str">
            <v>Tellabs</v>
          </cell>
          <cell r="C711">
            <v>0</v>
          </cell>
          <cell r="D711">
            <v>8</v>
          </cell>
          <cell r="E711">
            <v>129</v>
          </cell>
          <cell r="F711">
            <v>1</v>
          </cell>
          <cell r="G711">
            <v>20</v>
          </cell>
          <cell r="H711">
            <v>0</v>
          </cell>
          <cell r="I711">
            <v>0</v>
          </cell>
          <cell r="L711">
            <v>158</v>
          </cell>
        </row>
        <row r="712">
          <cell r="B712" t="str">
            <v>Transmode</v>
          </cell>
          <cell r="C712">
            <v>0</v>
          </cell>
          <cell r="D712">
            <v>0</v>
          </cell>
          <cell r="E712">
            <v>0</v>
          </cell>
          <cell r="F712">
            <v>0</v>
          </cell>
          <cell r="G712">
            <v>1</v>
          </cell>
          <cell r="H712">
            <v>0</v>
          </cell>
          <cell r="I712">
            <v>0</v>
          </cell>
          <cell r="L712">
            <v>1</v>
          </cell>
        </row>
        <row r="713">
          <cell r="B713" t="str">
            <v>Tyco</v>
          </cell>
          <cell r="C713">
            <v>0</v>
          </cell>
          <cell r="D713">
            <v>0</v>
          </cell>
          <cell r="E713">
            <v>0</v>
          </cell>
          <cell r="F713">
            <v>0</v>
          </cell>
          <cell r="G713">
            <v>0</v>
          </cell>
          <cell r="H713">
            <v>0</v>
          </cell>
          <cell r="I713">
            <v>0</v>
          </cell>
          <cell r="L713">
            <v>0</v>
          </cell>
        </row>
        <row r="714">
          <cell r="B714" t="str">
            <v>UTStarcom</v>
          </cell>
          <cell r="C714">
            <v>0</v>
          </cell>
          <cell r="D714">
            <v>1</v>
          </cell>
          <cell r="E714">
            <v>0</v>
          </cell>
          <cell r="F714">
            <v>0</v>
          </cell>
          <cell r="G714">
            <v>0</v>
          </cell>
          <cell r="H714">
            <v>0</v>
          </cell>
          <cell r="I714">
            <v>0</v>
          </cell>
          <cell r="L714">
            <v>1</v>
          </cell>
        </row>
        <row r="715">
          <cell r="B715" t="str">
            <v>White Rock</v>
          </cell>
          <cell r="C715">
            <v>0</v>
          </cell>
          <cell r="D715">
            <v>5</v>
          </cell>
          <cell r="E715">
            <v>0</v>
          </cell>
          <cell r="F715">
            <v>0</v>
          </cell>
          <cell r="G715">
            <v>0</v>
          </cell>
          <cell r="H715">
            <v>0</v>
          </cell>
          <cell r="I715">
            <v>0</v>
          </cell>
          <cell r="L715">
            <v>5</v>
          </cell>
        </row>
        <row r="716">
          <cell r="B716" t="str">
            <v>Xtera</v>
          </cell>
          <cell r="L716">
            <v>0</v>
          </cell>
        </row>
        <row r="717">
          <cell r="B717" t="str">
            <v>Zhone</v>
          </cell>
          <cell r="C717">
            <v>0</v>
          </cell>
          <cell r="D717">
            <v>0</v>
          </cell>
          <cell r="E717">
            <v>0</v>
          </cell>
          <cell r="F717">
            <v>0</v>
          </cell>
          <cell r="G717">
            <v>3</v>
          </cell>
          <cell r="H717">
            <v>0</v>
          </cell>
          <cell r="I717">
            <v>0</v>
          </cell>
          <cell r="L717">
            <v>3</v>
          </cell>
        </row>
        <row r="718">
          <cell r="B718" t="str">
            <v>ZTE</v>
          </cell>
          <cell r="C718">
            <v>0</v>
          </cell>
          <cell r="D718">
            <v>0</v>
          </cell>
          <cell r="E718">
            <v>0</v>
          </cell>
          <cell r="F718">
            <v>0</v>
          </cell>
          <cell r="G718">
            <v>0</v>
          </cell>
          <cell r="H718">
            <v>0</v>
          </cell>
          <cell r="I718">
            <v>0</v>
          </cell>
          <cell r="L718">
            <v>0</v>
          </cell>
        </row>
        <row r="719">
          <cell r="B719" t="str">
            <v>Other</v>
          </cell>
          <cell r="C719">
            <v>0</v>
          </cell>
          <cell r="D719">
            <v>10</v>
          </cell>
          <cell r="E719">
            <v>0</v>
          </cell>
          <cell r="F719">
            <v>0</v>
          </cell>
          <cell r="G719">
            <v>2</v>
          </cell>
          <cell r="H719">
            <v>0</v>
          </cell>
          <cell r="I719">
            <v>0</v>
          </cell>
          <cell r="J719">
            <v>3</v>
          </cell>
          <cell r="L719">
            <v>12</v>
          </cell>
        </row>
        <row r="720">
          <cell r="B720" t="str">
            <v>Total</v>
          </cell>
          <cell r="C720">
            <v>38</v>
          </cell>
          <cell r="D720">
            <v>302</v>
          </cell>
          <cell r="E720">
            <v>159</v>
          </cell>
          <cell r="F720">
            <v>41</v>
          </cell>
          <cell r="G720">
            <v>134</v>
          </cell>
          <cell r="H720">
            <v>41</v>
          </cell>
          <cell r="I720">
            <v>55</v>
          </cell>
          <cell r="J720">
            <v>46</v>
          </cell>
          <cell r="K720">
            <v>0</v>
          </cell>
          <cell r="L720">
            <v>770</v>
          </cell>
        </row>
        <row r="724">
          <cell r="B724" t="str">
            <v>Vendor</v>
          </cell>
          <cell r="C724" t="str">
            <v>SONET/SDH Add-drop multiplexers (ADM)</v>
          </cell>
          <cell r="D724" t="str">
            <v>Optical Edge Devices (OED)</v>
          </cell>
          <cell r="E724" t="str">
            <v>Digital Cross Connects (DCS)</v>
          </cell>
          <cell r="F724" t="str">
            <v>Optical Core Switches (OCS)</v>
          </cell>
          <cell r="G724" t="str">
            <v>Metro WDM (C/D-WDM)</v>
          </cell>
          <cell r="H724" t="str">
            <v>Long haul DWDM (LH DWDM)</v>
          </cell>
          <cell r="I724" t="str">
            <v>Multi-reach DWDM</v>
          </cell>
          <cell r="J724" t="str">
            <v>Metro ROADM</v>
          </cell>
          <cell r="K724" t="str">
            <v>Converged Packet Optical</v>
          </cell>
          <cell r="L724" t="str">
            <v>Total Optical Networking (ON)</v>
          </cell>
        </row>
        <row r="725">
          <cell r="B725" t="str">
            <v>ADTRAN</v>
          </cell>
          <cell r="C725">
            <v>0</v>
          </cell>
          <cell r="D725">
            <v>7</v>
          </cell>
          <cell r="E725">
            <v>0</v>
          </cell>
          <cell r="F725">
            <v>0</v>
          </cell>
          <cell r="G725">
            <v>0</v>
          </cell>
          <cell r="H725">
            <v>0</v>
          </cell>
          <cell r="I725">
            <v>0</v>
          </cell>
          <cell r="L725">
            <v>7</v>
          </cell>
        </row>
        <row r="726">
          <cell r="B726" t="str">
            <v>ADVA</v>
          </cell>
          <cell r="C726">
            <v>0</v>
          </cell>
          <cell r="D726">
            <v>0</v>
          </cell>
          <cell r="E726">
            <v>0</v>
          </cell>
          <cell r="F726">
            <v>0</v>
          </cell>
          <cell r="G726">
            <v>25</v>
          </cell>
          <cell r="H726">
            <v>0</v>
          </cell>
          <cell r="I726">
            <v>0</v>
          </cell>
          <cell r="J726">
            <v>8</v>
          </cell>
          <cell r="L726">
            <v>25</v>
          </cell>
        </row>
        <row r="727">
          <cell r="B727" t="str">
            <v>Alcatel-Lucent</v>
          </cell>
          <cell r="C727">
            <v>33</v>
          </cell>
          <cell r="D727">
            <v>47</v>
          </cell>
          <cell r="E727">
            <v>29</v>
          </cell>
          <cell r="F727">
            <v>37</v>
          </cell>
          <cell r="G727">
            <v>9</v>
          </cell>
          <cell r="H727">
            <v>3</v>
          </cell>
          <cell r="I727">
            <v>21</v>
          </cell>
          <cell r="L727">
            <v>179</v>
          </cell>
        </row>
        <row r="728">
          <cell r="B728" t="str">
            <v>ANDA</v>
          </cell>
          <cell r="L728">
            <v>0</v>
          </cell>
        </row>
        <row r="729">
          <cell r="B729" t="str">
            <v>Atrica</v>
          </cell>
          <cell r="C729">
            <v>0</v>
          </cell>
          <cell r="D729">
            <v>4</v>
          </cell>
          <cell r="E729">
            <v>0</v>
          </cell>
          <cell r="F729">
            <v>0</v>
          </cell>
          <cell r="G729">
            <v>0</v>
          </cell>
          <cell r="H729">
            <v>0</v>
          </cell>
          <cell r="I729">
            <v>0</v>
          </cell>
          <cell r="L729">
            <v>4</v>
          </cell>
        </row>
        <row r="730">
          <cell r="B730" t="str">
            <v>Calient</v>
          </cell>
          <cell r="C730">
            <v>0</v>
          </cell>
          <cell r="D730">
            <v>0</v>
          </cell>
          <cell r="E730">
            <v>0</v>
          </cell>
          <cell r="F730">
            <v>2</v>
          </cell>
          <cell r="G730">
            <v>0</v>
          </cell>
          <cell r="H730">
            <v>0</v>
          </cell>
          <cell r="I730">
            <v>0</v>
          </cell>
          <cell r="L730">
            <v>2</v>
          </cell>
        </row>
        <row r="731">
          <cell r="B731" t="str">
            <v>Ciena</v>
          </cell>
          <cell r="C731">
            <v>2</v>
          </cell>
          <cell r="D731">
            <v>55</v>
          </cell>
          <cell r="E731">
            <v>0</v>
          </cell>
          <cell r="F731">
            <v>13</v>
          </cell>
          <cell r="G731">
            <v>50</v>
          </cell>
          <cell r="H731">
            <v>22</v>
          </cell>
          <cell r="I731">
            <v>27</v>
          </cell>
          <cell r="L731">
            <v>169</v>
          </cell>
        </row>
        <row r="732">
          <cell r="B732" t="str">
            <v>Cisco</v>
          </cell>
          <cell r="C732">
            <v>0</v>
          </cell>
          <cell r="D732">
            <v>83</v>
          </cell>
          <cell r="E732">
            <v>0</v>
          </cell>
          <cell r="F732">
            <v>1</v>
          </cell>
          <cell r="G732">
            <v>36</v>
          </cell>
          <cell r="H732">
            <v>0</v>
          </cell>
          <cell r="I732">
            <v>0</v>
          </cell>
          <cell r="J732">
            <v>33</v>
          </cell>
          <cell r="L732">
            <v>120</v>
          </cell>
        </row>
        <row r="733">
          <cell r="B733" t="str">
            <v>Corrigent</v>
          </cell>
          <cell r="C733">
            <v>0</v>
          </cell>
          <cell r="D733">
            <v>0</v>
          </cell>
          <cell r="E733">
            <v>0</v>
          </cell>
          <cell r="F733">
            <v>0</v>
          </cell>
          <cell r="G733">
            <v>0</v>
          </cell>
          <cell r="H733">
            <v>0</v>
          </cell>
          <cell r="I733">
            <v>0</v>
          </cell>
          <cell r="L733">
            <v>0</v>
          </cell>
        </row>
        <row r="734">
          <cell r="B734" t="str">
            <v>Corvis</v>
          </cell>
          <cell r="C734">
            <v>0</v>
          </cell>
          <cell r="D734">
            <v>0</v>
          </cell>
          <cell r="E734">
            <v>0</v>
          </cell>
          <cell r="F734">
            <v>0</v>
          </cell>
          <cell r="G734">
            <v>0</v>
          </cell>
          <cell r="H734">
            <v>0</v>
          </cell>
          <cell r="I734">
            <v>0</v>
          </cell>
          <cell r="L734">
            <v>0</v>
          </cell>
        </row>
        <row r="735">
          <cell r="B735" t="str">
            <v>Datang</v>
          </cell>
          <cell r="C735">
            <v>0</v>
          </cell>
          <cell r="D735">
            <v>0</v>
          </cell>
          <cell r="E735">
            <v>0</v>
          </cell>
          <cell r="F735">
            <v>0</v>
          </cell>
          <cell r="G735">
            <v>0</v>
          </cell>
          <cell r="H735">
            <v>0</v>
          </cell>
          <cell r="I735">
            <v>0</v>
          </cell>
          <cell r="L735">
            <v>0</v>
          </cell>
        </row>
        <row r="736">
          <cell r="B736" t="str">
            <v>ECI Telecom</v>
          </cell>
          <cell r="C736">
            <v>0</v>
          </cell>
          <cell r="D736">
            <v>2</v>
          </cell>
          <cell r="E736">
            <v>1</v>
          </cell>
          <cell r="F736">
            <v>0</v>
          </cell>
          <cell r="G736">
            <v>0</v>
          </cell>
          <cell r="H736">
            <v>0</v>
          </cell>
          <cell r="I736">
            <v>0</v>
          </cell>
          <cell r="L736">
            <v>3</v>
          </cell>
        </row>
        <row r="737">
          <cell r="B737" t="str">
            <v>Ericsson</v>
          </cell>
          <cell r="C737">
            <v>0</v>
          </cell>
          <cell r="D737">
            <v>0</v>
          </cell>
          <cell r="E737">
            <v>0</v>
          </cell>
          <cell r="F737">
            <v>0</v>
          </cell>
          <cell r="G737">
            <v>0</v>
          </cell>
          <cell r="H737">
            <v>0</v>
          </cell>
          <cell r="I737">
            <v>0</v>
          </cell>
          <cell r="L737">
            <v>0</v>
          </cell>
        </row>
        <row r="738">
          <cell r="B738" t="str">
            <v>FiberHome</v>
          </cell>
          <cell r="C738">
            <v>0</v>
          </cell>
          <cell r="D738">
            <v>0</v>
          </cell>
          <cell r="E738">
            <v>0</v>
          </cell>
          <cell r="F738">
            <v>0</v>
          </cell>
          <cell r="G738">
            <v>0</v>
          </cell>
          <cell r="H738">
            <v>0</v>
          </cell>
          <cell r="I738">
            <v>0</v>
          </cell>
          <cell r="L738">
            <v>0</v>
          </cell>
        </row>
        <row r="739">
          <cell r="B739" t="str">
            <v>Force 10</v>
          </cell>
          <cell r="C739">
            <v>0</v>
          </cell>
          <cell r="D739">
            <v>4</v>
          </cell>
          <cell r="E739">
            <v>0</v>
          </cell>
          <cell r="F739">
            <v>0</v>
          </cell>
          <cell r="G739">
            <v>0</v>
          </cell>
          <cell r="H739">
            <v>0</v>
          </cell>
          <cell r="I739">
            <v>0</v>
          </cell>
          <cell r="L739">
            <v>4</v>
          </cell>
        </row>
        <row r="740">
          <cell r="B740" t="str">
            <v>Fujitsu</v>
          </cell>
          <cell r="C740">
            <v>13</v>
          </cell>
          <cell r="D740">
            <v>127</v>
          </cell>
          <cell r="E740">
            <v>0</v>
          </cell>
          <cell r="F740">
            <v>0</v>
          </cell>
          <cell r="G740">
            <v>2</v>
          </cell>
          <cell r="H740">
            <v>2</v>
          </cell>
          <cell r="I740">
            <v>0</v>
          </cell>
          <cell r="J740">
            <v>1</v>
          </cell>
          <cell r="L740">
            <v>144</v>
          </cell>
        </row>
        <row r="741">
          <cell r="B741" t="str">
            <v>Hitachi</v>
          </cell>
          <cell r="C741">
            <v>1</v>
          </cell>
          <cell r="D741">
            <v>0</v>
          </cell>
          <cell r="E741">
            <v>0</v>
          </cell>
          <cell r="F741">
            <v>0</v>
          </cell>
          <cell r="G741">
            <v>0</v>
          </cell>
          <cell r="H741">
            <v>0</v>
          </cell>
          <cell r="I741">
            <v>0</v>
          </cell>
          <cell r="L741">
            <v>1</v>
          </cell>
        </row>
        <row r="742">
          <cell r="B742" t="str">
            <v>Hitachi Cable</v>
          </cell>
          <cell r="C742">
            <v>0</v>
          </cell>
          <cell r="D742">
            <v>0</v>
          </cell>
          <cell r="E742">
            <v>0</v>
          </cell>
          <cell r="F742">
            <v>0</v>
          </cell>
          <cell r="G742">
            <v>0</v>
          </cell>
          <cell r="H742">
            <v>0</v>
          </cell>
          <cell r="I742">
            <v>0</v>
          </cell>
          <cell r="L742">
            <v>0</v>
          </cell>
        </row>
        <row r="743">
          <cell r="B743" t="str">
            <v>Huawei</v>
          </cell>
          <cell r="C743">
            <v>0</v>
          </cell>
          <cell r="D743">
            <v>4</v>
          </cell>
          <cell r="E743">
            <v>0</v>
          </cell>
          <cell r="F743">
            <v>0</v>
          </cell>
          <cell r="G743">
            <v>0</v>
          </cell>
          <cell r="H743">
            <v>0</v>
          </cell>
          <cell r="I743">
            <v>0</v>
          </cell>
          <cell r="L743">
            <v>4</v>
          </cell>
        </row>
        <row r="744">
          <cell r="B744" t="str">
            <v>Infinera</v>
          </cell>
          <cell r="C744">
            <v>0</v>
          </cell>
          <cell r="D744">
            <v>0</v>
          </cell>
          <cell r="E744">
            <v>0</v>
          </cell>
          <cell r="F744">
            <v>0</v>
          </cell>
          <cell r="G744">
            <v>0</v>
          </cell>
          <cell r="H744">
            <v>0</v>
          </cell>
          <cell r="I744">
            <v>1</v>
          </cell>
          <cell r="L744">
            <v>1</v>
          </cell>
        </row>
        <row r="745">
          <cell r="B745" t="str">
            <v>Lucent</v>
          </cell>
          <cell r="C745">
            <v>0</v>
          </cell>
          <cell r="D745">
            <v>0</v>
          </cell>
          <cell r="E745">
            <v>0</v>
          </cell>
          <cell r="F745">
            <v>0</v>
          </cell>
          <cell r="G745">
            <v>0</v>
          </cell>
          <cell r="H745">
            <v>0</v>
          </cell>
          <cell r="I745">
            <v>0</v>
          </cell>
          <cell r="L745">
            <v>0</v>
          </cell>
        </row>
        <row r="746">
          <cell r="B746" t="str">
            <v>Luminous</v>
          </cell>
          <cell r="C746">
            <v>0</v>
          </cell>
          <cell r="D746">
            <v>5</v>
          </cell>
          <cell r="E746">
            <v>0</v>
          </cell>
          <cell r="F746">
            <v>0</v>
          </cell>
          <cell r="G746">
            <v>0</v>
          </cell>
          <cell r="H746">
            <v>0</v>
          </cell>
          <cell r="I746">
            <v>0</v>
          </cell>
          <cell r="L746">
            <v>5</v>
          </cell>
        </row>
        <row r="747">
          <cell r="B747" t="str">
            <v>Marconi/Ericsson</v>
          </cell>
          <cell r="L747">
            <v>0</v>
          </cell>
        </row>
        <row r="748">
          <cell r="B748" t="str">
            <v>Movaz</v>
          </cell>
          <cell r="C748">
            <v>0</v>
          </cell>
          <cell r="D748">
            <v>0</v>
          </cell>
          <cell r="E748">
            <v>0</v>
          </cell>
          <cell r="F748">
            <v>0</v>
          </cell>
          <cell r="G748">
            <v>0</v>
          </cell>
          <cell r="H748">
            <v>0</v>
          </cell>
          <cell r="I748">
            <v>0</v>
          </cell>
          <cell r="L748">
            <v>0</v>
          </cell>
        </row>
        <row r="749">
          <cell r="B749" t="str">
            <v>NEC</v>
          </cell>
          <cell r="C749">
            <v>2</v>
          </cell>
          <cell r="D749">
            <v>2</v>
          </cell>
          <cell r="E749">
            <v>0</v>
          </cell>
          <cell r="F749">
            <v>0</v>
          </cell>
          <cell r="G749">
            <v>2</v>
          </cell>
          <cell r="H749">
            <v>10</v>
          </cell>
          <cell r="I749">
            <v>0</v>
          </cell>
          <cell r="L749">
            <v>16</v>
          </cell>
        </row>
        <row r="750">
          <cell r="B750" t="str">
            <v>Nortel</v>
          </cell>
          <cell r="C750">
            <v>0</v>
          </cell>
          <cell r="D750">
            <v>0</v>
          </cell>
          <cell r="E750">
            <v>0</v>
          </cell>
          <cell r="F750">
            <v>0</v>
          </cell>
          <cell r="G750">
            <v>0</v>
          </cell>
          <cell r="H750">
            <v>0</v>
          </cell>
          <cell r="I750">
            <v>0</v>
          </cell>
          <cell r="L750">
            <v>0</v>
          </cell>
        </row>
        <row r="751">
          <cell r="B751" t="str">
            <v>OpVista</v>
          </cell>
          <cell r="G751">
            <v>3</v>
          </cell>
          <cell r="L751">
            <v>3</v>
          </cell>
        </row>
        <row r="752">
          <cell r="B752" t="str">
            <v>Sagem</v>
          </cell>
          <cell r="C752">
            <v>0</v>
          </cell>
          <cell r="D752">
            <v>0</v>
          </cell>
          <cell r="E752">
            <v>0</v>
          </cell>
          <cell r="F752">
            <v>0</v>
          </cell>
          <cell r="G752">
            <v>0</v>
          </cell>
          <cell r="H752">
            <v>0</v>
          </cell>
          <cell r="I752">
            <v>0</v>
          </cell>
          <cell r="L752">
            <v>0</v>
          </cell>
        </row>
        <row r="753">
          <cell r="B753" t="str">
            <v>Nokia Siemens</v>
          </cell>
          <cell r="C753">
            <v>0</v>
          </cell>
          <cell r="D753">
            <v>0</v>
          </cell>
          <cell r="E753">
            <v>0</v>
          </cell>
          <cell r="F753">
            <v>0</v>
          </cell>
          <cell r="G753">
            <v>0</v>
          </cell>
          <cell r="H753">
            <v>0</v>
          </cell>
          <cell r="I753">
            <v>2</v>
          </cell>
          <cell r="L753">
            <v>2</v>
          </cell>
        </row>
        <row r="754">
          <cell r="B754" t="str">
            <v>Sycamore</v>
          </cell>
          <cell r="C754">
            <v>0</v>
          </cell>
          <cell r="D754">
            <v>0</v>
          </cell>
          <cell r="E754">
            <v>0</v>
          </cell>
          <cell r="F754">
            <v>14</v>
          </cell>
          <cell r="G754">
            <v>0</v>
          </cell>
          <cell r="H754">
            <v>0</v>
          </cell>
          <cell r="I754">
            <v>0</v>
          </cell>
          <cell r="L754">
            <v>14</v>
          </cell>
        </row>
        <row r="755">
          <cell r="B755" t="str">
            <v>Tejas</v>
          </cell>
          <cell r="C755">
            <v>0</v>
          </cell>
          <cell r="D755">
            <v>0</v>
          </cell>
          <cell r="E755">
            <v>0</v>
          </cell>
          <cell r="F755">
            <v>0</v>
          </cell>
          <cell r="G755">
            <v>0</v>
          </cell>
          <cell r="H755">
            <v>0</v>
          </cell>
          <cell r="I755">
            <v>0</v>
          </cell>
          <cell r="L755">
            <v>0</v>
          </cell>
        </row>
        <row r="756">
          <cell r="B756" t="str">
            <v>Tellabs</v>
          </cell>
          <cell r="C756">
            <v>0</v>
          </cell>
          <cell r="D756">
            <v>8</v>
          </cell>
          <cell r="E756">
            <v>133</v>
          </cell>
          <cell r="F756">
            <v>1</v>
          </cell>
          <cell r="G756">
            <v>17</v>
          </cell>
          <cell r="H756">
            <v>0</v>
          </cell>
          <cell r="I756">
            <v>0</v>
          </cell>
          <cell r="L756">
            <v>159</v>
          </cell>
        </row>
        <row r="757">
          <cell r="B757" t="str">
            <v>Transmode</v>
          </cell>
          <cell r="C757">
            <v>0</v>
          </cell>
          <cell r="D757">
            <v>0</v>
          </cell>
          <cell r="E757">
            <v>0</v>
          </cell>
          <cell r="F757">
            <v>0</v>
          </cell>
          <cell r="G757">
            <v>0</v>
          </cell>
          <cell r="H757">
            <v>0</v>
          </cell>
          <cell r="I757">
            <v>0</v>
          </cell>
          <cell r="L757">
            <v>0</v>
          </cell>
        </row>
        <row r="758">
          <cell r="B758" t="str">
            <v>Tyco</v>
          </cell>
          <cell r="C758">
            <v>0</v>
          </cell>
          <cell r="D758">
            <v>0</v>
          </cell>
          <cell r="E758">
            <v>0</v>
          </cell>
          <cell r="F758">
            <v>0</v>
          </cell>
          <cell r="G758">
            <v>0</v>
          </cell>
          <cell r="H758">
            <v>0</v>
          </cell>
          <cell r="I758">
            <v>0</v>
          </cell>
          <cell r="L758">
            <v>0</v>
          </cell>
        </row>
        <row r="759">
          <cell r="B759" t="str">
            <v>UTStarcom</v>
          </cell>
          <cell r="C759">
            <v>0</v>
          </cell>
          <cell r="D759">
            <v>1</v>
          </cell>
          <cell r="E759">
            <v>0</v>
          </cell>
          <cell r="F759">
            <v>0</v>
          </cell>
          <cell r="G759">
            <v>0</v>
          </cell>
          <cell r="H759">
            <v>0</v>
          </cell>
          <cell r="I759">
            <v>0</v>
          </cell>
          <cell r="L759">
            <v>1</v>
          </cell>
        </row>
        <row r="760">
          <cell r="B760" t="str">
            <v>White Rock</v>
          </cell>
          <cell r="C760">
            <v>0</v>
          </cell>
          <cell r="D760">
            <v>6</v>
          </cell>
          <cell r="E760">
            <v>0</v>
          </cell>
          <cell r="F760">
            <v>0</v>
          </cell>
          <cell r="G760">
            <v>0</v>
          </cell>
          <cell r="H760">
            <v>0</v>
          </cell>
          <cell r="I760">
            <v>0</v>
          </cell>
          <cell r="L760">
            <v>6</v>
          </cell>
        </row>
        <row r="761">
          <cell r="B761" t="str">
            <v>Xtera</v>
          </cell>
          <cell r="L761">
            <v>0</v>
          </cell>
        </row>
        <row r="762">
          <cell r="B762" t="str">
            <v>Zhone</v>
          </cell>
          <cell r="C762">
            <v>0</v>
          </cell>
          <cell r="D762">
            <v>0</v>
          </cell>
          <cell r="E762">
            <v>0</v>
          </cell>
          <cell r="F762">
            <v>0</v>
          </cell>
          <cell r="G762">
            <v>3</v>
          </cell>
          <cell r="H762">
            <v>0</v>
          </cell>
          <cell r="I762">
            <v>0</v>
          </cell>
          <cell r="L762">
            <v>3</v>
          </cell>
        </row>
        <row r="763">
          <cell r="B763" t="str">
            <v>ZTE</v>
          </cell>
          <cell r="C763">
            <v>0</v>
          </cell>
          <cell r="D763">
            <v>0</v>
          </cell>
          <cell r="E763">
            <v>0</v>
          </cell>
          <cell r="F763">
            <v>0</v>
          </cell>
          <cell r="G763">
            <v>0</v>
          </cell>
          <cell r="H763">
            <v>0</v>
          </cell>
          <cell r="I763">
            <v>0</v>
          </cell>
          <cell r="L763">
            <v>0</v>
          </cell>
        </row>
        <row r="764">
          <cell r="B764" t="str">
            <v>Other</v>
          </cell>
          <cell r="C764">
            <v>0</v>
          </cell>
          <cell r="D764">
            <v>10</v>
          </cell>
          <cell r="E764">
            <v>0</v>
          </cell>
          <cell r="F764">
            <v>0</v>
          </cell>
          <cell r="G764">
            <v>4</v>
          </cell>
          <cell r="H764">
            <v>0</v>
          </cell>
          <cell r="I764">
            <v>0</v>
          </cell>
          <cell r="J764">
            <v>3</v>
          </cell>
          <cell r="L764">
            <v>14</v>
          </cell>
        </row>
        <row r="765">
          <cell r="B765" t="str">
            <v>Total</v>
          </cell>
          <cell r="C765">
            <v>51</v>
          </cell>
          <cell r="D765">
            <v>365</v>
          </cell>
          <cell r="E765">
            <v>163</v>
          </cell>
          <cell r="F765">
            <v>68</v>
          </cell>
          <cell r="G765">
            <v>151</v>
          </cell>
          <cell r="H765">
            <v>37</v>
          </cell>
          <cell r="I765">
            <v>51</v>
          </cell>
          <cell r="J765">
            <v>45</v>
          </cell>
          <cell r="K765">
            <v>0</v>
          </cell>
          <cell r="L765">
            <v>886</v>
          </cell>
        </row>
        <row r="769">
          <cell r="B769" t="str">
            <v>Vendor</v>
          </cell>
          <cell r="C769" t="str">
            <v>SONET/SDH Add-drop multiplexers (ADM)</v>
          </cell>
          <cell r="D769" t="str">
            <v>Optical Edge Devices (OED)</v>
          </cell>
          <cell r="E769" t="str">
            <v>Digital Cross Connects (DCS)</v>
          </cell>
          <cell r="F769" t="str">
            <v>Optical Core Switches (OCS)</v>
          </cell>
          <cell r="G769" t="str">
            <v>Metro WDM (C/D-WDM)</v>
          </cell>
          <cell r="H769" t="str">
            <v>Long haul DWDM (LH DWDM)</v>
          </cell>
          <cell r="I769" t="str">
            <v>Multi-reach DWDM</v>
          </cell>
          <cell r="J769" t="str">
            <v>Metro ROADM</v>
          </cell>
          <cell r="K769" t="str">
            <v>Converged Packet Optical</v>
          </cell>
          <cell r="L769" t="str">
            <v>Total Optical Networking (ON)</v>
          </cell>
        </row>
        <row r="770">
          <cell r="B770" t="str">
            <v>ADTRAN</v>
          </cell>
          <cell r="C770">
            <v>0</v>
          </cell>
          <cell r="D770">
            <v>8</v>
          </cell>
          <cell r="E770">
            <v>0</v>
          </cell>
          <cell r="F770">
            <v>0</v>
          </cell>
          <cell r="G770">
            <v>0</v>
          </cell>
          <cell r="H770">
            <v>0</v>
          </cell>
          <cell r="I770">
            <v>0</v>
          </cell>
          <cell r="L770">
            <v>8</v>
          </cell>
        </row>
        <row r="771">
          <cell r="B771" t="str">
            <v>ADVA</v>
          </cell>
          <cell r="C771">
            <v>0</v>
          </cell>
          <cell r="D771">
            <v>0</v>
          </cell>
          <cell r="E771">
            <v>0</v>
          </cell>
          <cell r="F771">
            <v>0</v>
          </cell>
          <cell r="G771">
            <v>24</v>
          </cell>
          <cell r="H771">
            <v>0</v>
          </cell>
          <cell r="I771">
            <v>0</v>
          </cell>
          <cell r="J771">
            <v>7</v>
          </cell>
          <cell r="L771">
            <v>24</v>
          </cell>
        </row>
        <row r="772">
          <cell r="B772" t="str">
            <v>Alcatel-Lucent</v>
          </cell>
          <cell r="C772">
            <v>33</v>
          </cell>
          <cell r="D772">
            <v>62</v>
          </cell>
          <cell r="E772">
            <v>31</v>
          </cell>
          <cell r="F772">
            <v>26</v>
          </cell>
          <cell r="G772">
            <v>13</v>
          </cell>
          <cell r="H772">
            <v>2</v>
          </cell>
          <cell r="I772">
            <v>30</v>
          </cell>
          <cell r="L772">
            <v>197</v>
          </cell>
        </row>
        <row r="773">
          <cell r="B773" t="str">
            <v>ANDA</v>
          </cell>
          <cell r="L773">
            <v>0</v>
          </cell>
        </row>
        <row r="774">
          <cell r="B774" t="str">
            <v>Atrica</v>
          </cell>
          <cell r="C774">
            <v>0</v>
          </cell>
          <cell r="D774">
            <v>3</v>
          </cell>
          <cell r="E774">
            <v>0</v>
          </cell>
          <cell r="F774">
            <v>0</v>
          </cell>
          <cell r="G774">
            <v>0</v>
          </cell>
          <cell r="H774">
            <v>0</v>
          </cell>
          <cell r="I774">
            <v>0</v>
          </cell>
          <cell r="L774">
            <v>3</v>
          </cell>
        </row>
        <row r="775">
          <cell r="B775" t="str">
            <v>Calient</v>
          </cell>
          <cell r="C775">
            <v>0</v>
          </cell>
          <cell r="D775">
            <v>0</v>
          </cell>
          <cell r="E775">
            <v>0</v>
          </cell>
          <cell r="F775">
            <v>2</v>
          </cell>
          <cell r="G775">
            <v>0</v>
          </cell>
          <cell r="H775">
            <v>0</v>
          </cell>
          <cell r="I775">
            <v>0</v>
          </cell>
          <cell r="L775">
            <v>2</v>
          </cell>
        </row>
        <row r="776">
          <cell r="B776" t="str">
            <v>Ciena</v>
          </cell>
          <cell r="C776">
            <v>1</v>
          </cell>
          <cell r="D776">
            <v>63</v>
          </cell>
          <cell r="E776">
            <v>0</v>
          </cell>
          <cell r="F776">
            <v>10</v>
          </cell>
          <cell r="G776">
            <v>57</v>
          </cell>
          <cell r="H776">
            <v>24</v>
          </cell>
          <cell r="I776">
            <v>41</v>
          </cell>
          <cell r="L776">
            <v>196</v>
          </cell>
        </row>
        <row r="777">
          <cell r="B777" t="str">
            <v>Cisco</v>
          </cell>
          <cell r="C777">
            <v>0</v>
          </cell>
          <cell r="D777">
            <v>64</v>
          </cell>
          <cell r="E777">
            <v>0</v>
          </cell>
          <cell r="F777">
            <v>4</v>
          </cell>
          <cell r="G777">
            <v>29</v>
          </cell>
          <cell r="H777">
            <v>0</v>
          </cell>
          <cell r="I777">
            <v>0</v>
          </cell>
          <cell r="J777">
            <v>26</v>
          </cell>
          <cell r="L777">
            <v>97</v>
          </cell>
        </row>
        <row r="778">
          <cell r="B778" t="str">
            <v>Corrigent</v>
          </cell>
          <cell r="C778">
            <v>0</v>
          </cell>
          <cell r="D778">
            <v>0</v>
          </cell>
          <cell r="E778">
            <v>0</v>
          </cell>
          <cell r="F778">
            <v>0</v>
          </cell>
          <cell r="G778">
            <v>0</v>
          </cell>
          <cell r="H778">
            <v>0</v>
          </cell>
          <cell r="I778">
            <v>0</v>
          </cell>
          <cell r="L778">
            <v>0</v>
          </cell>
        </row>
        <row r="779">
          <cell r="B779" t="str">
            <v>Corvis</v>
          </cell>
          <cell r="C779">
            <v>0</v>
          </cell>
          <cell r="D779">
            <v>0</v>
          </cell>
          <cell r="E779">
            <v>0</v>
          </cell>
          <cell r="F779">
            <v>0</v>
          </cell>
          <cell r="G779">
            <v>0</v>
          </cell>
          <cell r="H779">
            <v>0</v>
          </cell>
          <cell r="I779">
            <v>0</v>
          </cell>
          <cell r="L779">
            <v>0</v>
          </cell>
        </row>
        <row r="780">
          <cell r="B780" t="str">
            <v>Datang</v>
          </cell>
          <cell r="C780">
            <v>0</v>
          </cell>
          <cell r="D780">
            <v>0</v>
          </cell>
          <cell r="E780">
            <v>0</v>
          </cell>
          <cell r="F780">
            <v>0</v>
          </cell>
          <cell r="G780">
            <v>0</v>
          </cell>
          <cell r="H780">
            <v>0</v>
          </cell>
          <cell r="I780">
            <v>0</v>
          </cell>
          <cell r="L780">
            <v>0</v>
          </cell>
        </row>
        <row r="781">
          <cell r="B781" t="str">
            <v>ECI Telecom</v>
          </cell>
          <cell r="C781">
            <v>0</v>
          </cell>
          <cell r="D781">
            <v>2</v>
          </cell>
          <cell r="E781">
            <v>2</v>
          </cell>
          <cell r="F781">
            <v>0</v>
          </cell>
          <cell r="G781">
            <v>0</v>
          </cell>
          <cell r="H781">
            <v>0</v>
          </cell>
          <cell r="I781">
            <v>0</v>
          </cell>
          <cell r="L781">
            <v>4</v>
          </cell>
        </row>
        <row r="782">
          <cell r="B782" t="str">
            <v>Ericsson</v>
          </cell>
          <cell r="C782">
            <v>0</v>
          </cell>
          <cell r="D782">
            <v>0</v>
          </cell>
          <cell r="E782">
            <v>0</v>
          </cell>
          <cell r="F782">
            <v>0</v>
          </cell>
          <cell r="G782">
            <v>0</v>
          </cell>
          <cell r="H782">
            <v>0</v>
          </cell>
          <cell r="I782">
            <v>0</v>
          </cell>
          <cell r="L782">
            <v>0</v>
          </cell>
        </row>
        <row r="783">
          <cell r="B783" t="str">
            <v>FiberHome</v>
          </cell>
          <cell r="C783">
            <v>0</v>
          </cell>
          <cell r="D783">
            <v>0</v>
          </cell>
          <cell r="E783">
            <v>0</v>
          </cell>
          <cell r="F783">
            <v>0</v>
          </cell>
          <cell r="G783">
            <v>0</v>
          </cell>
          <cell r="H783">
            <v>0</v>
          </cell>
          <cell r="I783">
            <v>0</v>
          </cell>
          <cell r="L783">
            <v>0</v>
          </cell>
        </row>
        <row r="784">
          <cell r="B784" t="str">
            <v>Force 10</v>
          </cell>
          <cell r="C784">
            <v>0</v>
          </cell>
          <cell r="D784">
            <v>6</v>
          </cell>
          <cell r="E784">
            <v>0</v>
          </cell>
          <cell r="F784">
            <v>0</v>
          </cell>
          <cell r="G784">
            <v>0</v>
          </cell>
          <cell r="H784">
            <v>0</v>
          </cell>
          <cell r="I784">
            <v>0</v>
          </cell>
          <cell r="L784">
            <v>6</v>
          </cell>
        </row>
        <row r="785">
          <cell r="B785" t="str">
            <v>Fujitsu</v>
          </cell>
          <cell r="C785">
            <v>13</v>
          </cell>
          <cell r="D785">
            <v>127</v>
          </cell>
          <cell r="E785">
            <v>0</v>
          </cell>
          <cell r="F785">
            <v>0</v>
          </cell>
          <cell r="G785">
            <v>9</v>
          </cell>
          <cell r="H785">
            <v>5</v>
          </cell>
          <cell r="I785">
            <v>0</v>
          </cell>
          <cell r="J785">
            <v>7</v>
          </cell>
          <cell r="L785">
            <v>154</v>
          </cell>
        </row>
        <row r="786">
          <cell r="B786" t="str">
            <v>Hitachi</v>
          </cell>
          <cell r="C786">
            <v>0</v>
          </cell>
          <cell r="D786">
            <v>0</v>
          </cell>
          <cell r="E786">
            <v>0</v>
          </cell>
          <cell r="F786">
            <v>0</v>
          </cell>
          <cell r="G786">
            <v>0</v>
          </cell>
          <cell r="H786">
            <v>0</v>
          </cell>
          <cell r="I786">
            <v>0</v>
          </cell>
          <cell r="L786">
            <v>0</v>
          </cell>
        </row>
        <row r="787">
          <cell r="B787" t="str">
            <v>Hitachi Cable</v>
          </cell>
          <cell r="C787">
            <v>0</v>
          </cell>
          <cell r="D787">
            <v>0</v>
          </cell>
          <cell r="E787">
            <v>0</v>
          </cell>
          <cell r="F787">
            <v>0</v>
          </cell>
          <cell r="G787">
            <v>0</v>
          </cell>
          <cell r="H787">
            <v>0</v>
          </cell>
          <cell r="I787">
            <v>0</v>
          </cell>
          <cell r="L787">
            <v>0</v>
          </cell>
        </row>
        <row r="788">
          <cell r="B788" t="str">
            <v>Huawei</v>
          </cell>
          <cell r="C788">
            <v>0</v>
          </cell>
          <cell r="D788">
            <v>3</v>
          </cell>
          <cell r="E788">
            <v>0</v>
          </cell>
          <cell r="F788">
            <v>0</v>
          </cell>
          <cell r="G788">
            <v>0</v>
          </cell>
          <cell r="H788">
            <v>0</v>
          </cell>
          <cell r="I788">
            <v>0</v>
          </cell>
          <cell r="L788">
            <v>3</v>
          </cell>
        </row>
        <row r="789">
          <cell r="B789" t="str">
            <v>Infinera</v>
          </cell>
          <cell r="C789">
            <v>0</v>
          </cell>
          <cell r="D789">
            <v>0</v>
          </cell>
          <cell r="E789">
            <v>0</v>
          </cell>
          <cell r="F789">
            <v>0</v>
          </cell>
          <cell r="G789">
            <v>0</v>
          </cell>
          <cell r="H789">
            <v>0</v>
          </cell>
          <cell r="I789">
            <v>1</v>
          </cell>
          <cell r="L789">
            <v>1</v>
          </cell>
        </row>
        <row r="790">
          <cell r="B790" t="str">
            <v>Lucent</v>
          </cell>
          <cell r="C790">
            <v>0</v>
          </cell>
          <cell r="D790">
            <v>0</v>
          </cell>
          <cell r="E790">
            <v>0</v>
          </cell>
          <cell r="F790">
            <v>0</v>
          </cell>
          <cell r="G790">
            <v>0</v>
          </cell>
          <cell r="H790">
            <v>0</v>
          </cell>
          <cell r="I790">
            <v>0</v>
          </cell>
          <cell r="L790">
            <v>0</v>
          </cell>
        </row>
        <row r="791">
          <cell r="B791" t="str">
            <v>Luminous</v>
          </cell>
          <cell r="C791">
            <v>0</v>
          </cell>
          <cell r="D791">
            <v>7</v>
          </cell>
          <cell r="E791">
            <v>0</v>
          </cell>
          <cell r="F791">
            <v>0</v>
          </cell>
          <cell r="G791">
            <v>0</v>
          </cell>
          <cell r="H791">
            <v>0</v>
          </cell>
          <cell r="I791">
            <v>0</v>
          </cell>
          <cell r="L791">
            <v>7</v>
          </cell>
        </row>
        <row r="792">
          <cell r="B792" t="str">
            <v>Marconi/Ericsson</v>
          </cell>
          <cell r="L792">
            <v>0</v>
          </cell>
        </row>
        <row r="793">
          <cell r="B793" t="str">
            <v>Movaz</v>
          </cell>
          <cell r="C793">
            <v>0</v>
          </cell>
          <cell r="D793">
            <v>0</v>
          </cell>
          <cell r="E793">
            <v>0</v>
          </cell>
          <cell r="F793">
            <v>0</v>
          </cell>
          <cell r="G793">
            <v>0</v>
          </cell>
          <cell r="H793">
            <v>0</v>
          </cell>
          <cell r="I793">
            <v>0</v>
          </cell>
          <cell r="L793">
            <v>0</v>
          </cell>
        </row>
        <row r="794">
          <cell r="B794" t="str">
            <v>NEC</v>
          </cell>
          <cell r="C794">
            <v>2</v>
          </cell>
          <cell r="D794">
            <v>2</v>
          </cell>
          <cell r="E794">
            <v>0</v>
          </cell>
          <cell r="F794">
            <v>0</v>
          </cell>
          <cell r="G794">
            <v>2</v>
          </cell>
          <cell r="H794">
            <v>10</v>
          </cell>
          <cell r="I794">
            <v>0</v>
          </cell>
          <cell r="L794">
            <v>16</v>
          </cell>
        </row>
        <row r="795">
          <cell r="B795" t="str">
            <v>Nortel</v>
          </cell>
          <cell r="C795">
            <v>0</v>
          </cell>
          <cell r="D795">
            <v>0</v>
          </cell>
          <cell r="E795">
            <v>0</v>
          </cell>
          <cell r="F795">
            <v>0</v>
          </cell>
          <cell r="G795">
            <v>0</v>
          </cell>
          <cell r="H795">
            <v>0</v>
          </cell>
          <cell r="I795">
            <v>0</v>
          </cell>
          <cell r="L795">
            <v>0</v>
          </cell>
        </row>
        <row r="796">
          <cell r="B796" t="str">
            <v>OpVista</v>
          </cell>
          <cell r="G796">
            <v>4</v>
          </cell>
          <cell r="L796">
            <v>4</v>
          </cell>
        </row>
        <row r="797">
          <cell r="B797" t="str">
            <v>Sagem</v>
          </cell>
          <cell r="C797">
            <v>0</v>
          </cell>
          <cell r="D797">
            <v>0</v>
          </cell>
          <cell r="E797">
            <v>0</v>
          </cell>
          <cell r="F797">
            <v>0</v>
          </cell>
          <cell r="G797">
            <v>0</v>
          </cell>
          <cell r="H797">
            <v>0</v>
          </cell>
          <cell r="I797">
            <v>0</v>
          </cell>
          <cell r="L797">
            <v>0</v>
          </cell>
        </row>
        <row r="798">
          <cell r="B798" t="str">
            <v>Nokia Siemens</v>
          </cell>
          <cell r="C798">
            <v>0</v>
          </cell>
          <cell r="D798">
            <v>0</v>
          </cell>
          <cell r="E798">
            <v>0</v>
          </cell>
          <cell r="F798">
            <v>0</v>
          </cell>
          <cell r="G798">
            <v>0</v>
          </cell>
          <cell r="H798">
            <v>0</v>
          </cell>
          <cell r="I798">
            <v>28</v>
          </cell>
          <cell r="L798">
            <v>28</v>
          </cell>
        </row>
        <row r="799">
          <cell r="B799" t="str">
            <v>Sycamore</v>
          </cell>
          <cell r="C799">
            <v>0</v>
          </cell>
          <cell r="D799">
            <v>0</v>
          </cell>
          <cell r="E799">
            <v>0</v>
          </cell>
          <cell r="F799">
            <v>10</v>
          </cell>
          <cell r="G799">
            <v>0</v>
          </cell>
          <cell r="H799">
            <v>0</v>
          </cell>
          <cell r="I799">
            <v>0</v>
          </cell>
          <cell r="L799">
            <v>10</v>
          </cell>
        </row>
        <row r="800">
          <cell r="B800" t="str">
            <v>Tejas</v>
          </cell>
          <cell r="C800">
            <v>0</v>
          </cell>
          <cell r="D800">
            <v>0</v>
          </cell>
          <cell r="E800">
            <v>0</v>
          </cell>
          <cell r="F800">
            <v>0</v>
          </cell>
          <cell r="G800">
            <v>0</v>
          </cell>
          <cell r="H800">
            <v>0</v>
          </cell>
          <cell r="I800">
            <v>0</v>
          </cell>
          <cell r="L800">
            <v>0</v>
          </cell>
        </row>
        <row r="801">
          <cell r="B801" t="str">
            <v>Tellabs</v>
          </cell>
          <cell r="C801">
            <v>0</v>
          </cell>
          <cell r="D801">
            <v>8</v>
          </cell>
          <cell r="E801">
            <v>126</v>
          </cell>
          <cell r="F801">
            <v>1</v>
          </cell>
          <cell r="G801">
            <v>16</v>
          </cell>
          <cell r="H801">
            <v>0</v>
          </cell>
          <cell r="I801">
            <v>0</v>
          </cell>
          <cell r="L801">
            <v>151</v>
          </cell>
        </row>
        <row r="802">
          <cell r="B802" t="str">
            <v>Transmode</v>
          </cell>
          <cell r="C802">
            <v>0</v>
          </cell>
          <cell r="D802">
            <v>0</v>
          </cell>
          <cell r="E802">
            <v>0</v>
          </cell>
          <cell r="F802">
            <v>0</v>
          </cell>
          <cell r="G802">
            <v>0</v>
          </cell>
          <cell r="H802">
            <v>0</v>
          </cell>
          <cell r="I802">
            <v>0</v>
          </cell>
          <cell r="L802">
            <v>0</v>
          </cell>
        </row>
        <row r="803">
          <cell r="B803" t="str">
            <v>Tyco</v>
          </cell>
          <cell r="C803">
            <v>0</v>
          </cell>
          <cell r="D803">
            <v>0</v>
          </cell>
          <cell r="E803">
            <v>0</v>
          </cell>
          <cell r="F803">
            <v>0</v>
          </cell>
          <cell r="G803">
            <v>0</v>
          </cell>
          <cell r="H803">
            <v>0</v>
          </cell>
          <cell r="I803">
            <v>0</v>
          </cell>
          <cell r="L803">
            <v>0</v>
          </cell>
        </row>
        <row r="804">
          <cell r="B804" t="str">
            <v>UTStarcom</v>
          </cell>
          <cell r="C804">
            <v>0</v>
          </cell>
          <cell r="D804">
            <v>0</v>
          </cell>
          <cell r="E804">
            <v>0</v>
          </cell>
          <cell r="F804">
            <v>0</v>
          </cell>
          <cell r="G804">
            <v>0</v>
          </cell>
          <cell r="H804">
            <v>0</v>
          </cell>
          <cell r="I804">
            <v>0</v>
          </cell>
          <cell r="L804">
            <v>0</v>
          </cell>
        </row>
        <row r="805">
          <cell r="B805" t="str">
            <v>White Rock</v>
          </cell>
          <cell r="C805">
            <v>0</v>
          </cell>
          <cell r="D805">
            <v>7</v>
          </cell>
          <cell r="E805">
            <v>0</v>
          </cell>
          <cell r="F805">
            <v>0</v>
          </cell>
          <cell r="G805">
            <v>0</v>
          </cell>
          <cell r="H805">
            <v>0</v>
          </cell>
          <cell r="I805">
            <v>0</v>
          </cell>
          <cell r="L805">
            <v>7</v>
          </cell>
        </row>
        <row r="806">
          <cell r="B806" t="str">
            <v>Xtera</v>
          </cell>
          <cell r="I806">
            <v>1</v>
          </cell>
          <cell r="L806">
            <v>1</v>
          </cell>
        </row>
        <row r="807">
          <cell r="B807" t="str">
            <v>Zhone</v>
          </cell>
          <cell r="C807">
            <v>0</v>
          </cell>
          <cell r="D807">
            <v>0</v>
          </cell>
          <cell r="E807">
            <v>0</v>
          </cell>
          <cell r="F807">
            <v>0</v>
          </cell>
          <cell r="G807">
            <v>3</v>
          </cell>
          <cell r="H807">
            <v>0</v>
          </cell>
          <cell r="I807">
            <v>0</v>
          </cell>
          <cell r="L807">
            <v>3</v>
          </cell>
        </row>
        <row r="808">
          <cell r="B808" t="str">
            <v>ZTE</v>
          </cell>
          <cell r="C808">
            <v>0</v>
          </cell>
          <cell r="D808">
            <v>0</v>
          </cell>
          <cell r="E808">
            <v>0</v>
          </cell>
          <cell r="F808">
            <v>0</v>
          </cell>
          <cell r="G808">
            <v>0</v>
          </cell>
          <cell r="H808">
            <v>0</v>
          </cell>
          <cell r="I808">
            <v>0</v>
          </cell>
          <cell r="L808">
            <v>0</v>
          </cell>
        </row>
        <row r="809">
          <cell r="B809" t="str">
            <v>Other</v>
          </cell>
          <cell r="C809">
            <v>0</v>
          </cell>
          <cell r="D809">
            <v>9</v>
          </cell>
          <cell r="E809">
            <v>0</v>
          </cell>
          <cell r="F809">
            <v>0</v>
          </cell>
          <cell r="G809">
            <v>0</v>
          </cell>
          <cell r="H809">
            <v>0</v>
          </cell>
          <cell r="I809">
            <v>0</v>
          </cell>
          <cell r="J809">
            <v>4</v>
          </cell>
          <cell r="L809">
            <v>9</v>
          </cell>
        </row>
        <row r="810">
          <cell r="B810" t="str">
            <v>Total</v>
          </cell>
          <cell r="C810">
            <v>49</v>
          </cell>
          <cell r="D810">
            <v>371</v>
          </cell>
          <cell r="E810">
            <v>159</v>
          </cell>
          <cell r="F810">
            <v>53</v>
          </cell>
          <cell r="G810">
            <v>157</v>
          </cell>
          <cell r="H810">
            <v>41</v>
          </cell>
          <cell r="I810">
            <v>101</v>
          </cell>
          <cell r="J810">
            <v>44</v>
          </cell>
          <cell r="K810">
            <v>0</v>
          </cell>
          <cell r="L810">
            <v>931</v>
          </cell>
        </row>
        <row r="814">
          <cell r="B814" t="str">
            <v>Vendor</v>
          </cell>
          <cell r="C814" t="str">
            <v>SONET/SDH Add-drop multiplexers (ADM)</v>
          </cell>
          <cell r="D814" t="str">
            <v>Optical Edge Devices (OED)</v>
          </cell>
          <cell r="E814" t="str">
            <v>Digital Cross Connects (DCS)</v>
          </cell>
          <cell r="F814" t="str">
            <v>Optical Core Switches (OCS)</v>
          </cell>
          <cell r="G814" t="str">
            <v>Metro WDM (C/D-WDM)</v>
          </cell>
          <cell r="H814" t="str">
            <v>Long haul DWDM (LH DWDM)</v>
          </cell>
          <cell r="I814" t="str">
            <v>Multi-reach DWDM</v>
          </cell>
          <cell r="J814" t="str">
            <v>Metro ROADM</v>
          </cell>
          <cell r="K814" t="str">
            <v>Converged Packet Optical</v>
          </cell>
          <cell r="L814" t="str">
            <v>Total Optical Networking (ON)</v>
          </cell>
        </row>
        <row r="815">
          <cell r="B815" t="str">
            <v>ADTRAN</v>
          </cell>
          <cell r="C815">
            <v>0</v>
          </cell>
          <cell r="D815">
            <v>11</v>
          </cell>
          <cell r="E815">
            <v>0</v>
          </cell>
          <cell r="F815">
            <v>0</v>
          </cell>
          <cell r="G815">
            <v>0</v>
          </cell>
          <cell r="H815">
            <v>0</v>
          </cell>
          <cell r="I815">
            <v>0</v>
          </cell>
          <cell r="L815">
            <v>11</v>
          </cell>
        </row>
        <row r="816">
          <cell r="B816" t="str">
            <v>ADVA</v>
          </cell>
          <cell r="C816">
            <v>0</v>
          </cell>
          <cell r="D816">
            <v>1</v>
          </cell>
          <cell r="E816">
            <v>0</v>
          </cell>
          <cell r="F816">
            <v>0</v>
          </cell>
          <cell r="G816">
            <v>25</v>
          </cell>
          <cell r="H816">
            <v>0</v>
          </cell>
          <cell r="I816">
            <v>0</v>
          </cell>
          <cell r="J816">
            <v>6</v>
          </cell>
          <cell r="L816">
            <v>26</v>
          </cell>
        </row>
        <row r="817">
          <cell r="B817" t="str">
            <v>Alcatel-Lucent</v>
          </cell>
          <cell r="C817">
            <v>28</v>
          </cell>
          <cell r="D817">
            <v>57</v>
          </cell>
          <cell r="E817">
            <v>36</v>
          </cell>
          <cell r="F817">
            <v>22</v>
          </cell>
          <cell r="G817">
            <v>9</v>
          </cell>
          <cell r="H817">
            <v>3</v>
          </cell>
          <cell r="I817">
            <v>22</v>
          </cell>
          <cell r="L817">
            <v>177</v>
          </cell>
        </row>
        <row r="818">
          <cell r="B818" t="str">
            <v>ANDA</v>
          </cell>
          <cell r="L818">
            <v>0</v>
          </cell>
        </row>
        <row r="819">
          <cell r="B819" t="str">
            <v>Atrica</v>
          </cell>
          <cell r="C819">
            <v>0</v>
          </cell>
          <cell r="D819">
            <v>3</v>
          </cell>
          <cell r="E819">
            <v>0</v>
          </cell>
          <cell r="F819">
            <v>0</v>
          </cell>
          <cell r="G819">
            <v>0</v>
          </cell>
          <cell r="H819">
            <v>0</v>
          </cell>
          <cell r="I819">
            <v>0</v>
          </cell>
          <cell r="L819">
            <v>3</v>
          </cell>
        </row>
        <row r="820">
          <cell r="B820" t="str">
            <v>Calient</v>
          </cell>
          <cell r="C820">
            <v>0</v>
          </cell>
          <cell r="D820">
            <v>0</v>
          </cell>
          <cell r="E820">
            <v>0</v>
          </cell>
          <cell r="F820">
            <v>2</v>
          </cell>
          <cell r="G820">
            <v>0</v>
          </cell>
          <cell r="H820">
            <v>0</v>
          </cell>
          <cell r="I820">
            <v>0</v>
          </cell>
          <cell r="L820">
            <v>2</v>
          </cell>
        </row>
        <row r="821">
          <cell r="B821" t="str">
            <v>Ciena</v>
          </cell>
          <cell r="C821">
            <v>1</v>
          </cell>
          <cell r="D821">
            <v>72</v>
          </cell>
          <cell r="E821">
            <v>0</v>
          </cell>
          <cell r="F821">
            <v>13</v>
          </cell>
          <cell r="G821">
            <v>46</v>
          </cell>
          <cell r="H821">
            <v>24</v>
          </cell>
          <cell r="I821">
            <v>45</v>
          </cell>
          <cell r="L821">
            <v>201</v>
          </cell>
        </row>
        <row r="822">
          <cell r="B822" t="str">
            <v>Cisco</v>
          </cell>
          <cell r="C822">
            <v>0</v>
          </cell>
          <cell r="D822">
            <v>63</v>
          </cell>
          <cell r="E822">
            <v>0</v>
          </cell>
          <cell r="F822">
            <v>2</v>
          </cell>
          <cell r="G822">
            <v>28</v>
          </cell>
          <cell r="H822">
            <v>0</v>
          </cell>
          <cell r="I822">
            <v>0</v>
          </cell>
          <cell r="J822">
            <v>25</v>
          </cell>
          <cell r="L822">
            <v>93</v>
          </cell>
        </row>
        <row r="823">
          <cell r="B823" t="str">
            <v>Corrigent</v>
          </cell>
          <cell r="C823">
            <v>0</v>
          </cell>
          <cell r="D823">
            <v>0</v>
          </cell>
          <cell r="E823">
            <v>0</v>
          </cell>
          <cell r="F823">
            <v>0</v>
          </cell>
          <cell r="G823">
            <v>0</v>
          </cell>
          <cell r="H823">
            <v>0</v>
          </cell>
          <cell r="I823">
            <v>0</v>
          </cell>
          <cell r="L823">
            <v>0</v>
          </cell>
        </row>
        <row r="824">
          <cell r="B824" t="str">
            <v>Corvis</v>
          </cell>
          <cell r="C824">
            <v>0</v>
          </cell>
          <cell r="D824">
            <v>0</v>
          </cell>
          <cell r="E824">
            <v>0</v>
          </cell>
          <cell r="F824">
            <v>0</v>
          </cell>
          <cell r="G824">
            <v>0</v>
          </cell>
          <cell r="H824">
            <v>0</v>
          </cell>
          <cell r="I824">
            <v>0</v>
          </cell>
          <cell r="L824">
            <v>0</v>
          </cell>
        </row>
        <row r="825">
          <cell r="B825" t="str">
            <v>Datang</v>
          </cell>
          <cell r="C825">
            <v>0</v>
          </cell>
          <cell r="D825">
            <v>0</v>
          </cell>
          <cell r="E825">
            <v>0</v>
          </cell>
          <cell r="F825">
            <v>0</v>
          </cell>
          <cell r="G825">
            <v>0</v>
          </cell>
          <cell r="H825">
            <v>0</v>
          </cell>
          <cell r="I825">
            <v>0</v>
          </cell>
          <cell r="L825">
            <v>0</v>
          </cell>
        </row>
        <row r="826">
          <cell r="B826" t="str">
            <v>ECI Telecom</v>
          </cell>
          <cell r="C826">
            <v>0</v>
          </cell>
          <cell r="D826">
            <v>2</v>
          </cell>
          <cell r="E826">
            <v>1</v>
          </cell>
          <cell r="F826">
            <v>0</v>
          </cell>
          <cell r="G826">
            <v>0</v>
          </cell>
          <cell r="H826">
            <v>0</v>
          </cell>
          <cell r="I826">
            <v>0</v>
          </cell>
          <cell r="L826">
            <v>3</v>
          </cell>
        </row>
        <row r="827">
          <cell r="B827" t="str">
            <v>Ericsson</v>
          </cell>
          <cell r="C827">
            <v>0</v>
          </cell>
          <cell r="D827">
            <v>0</v>
          </cell>
          <cell r="E827">
            <v>0</v>
          </cell>
          <cell r="F827">
            <v>0</v>
          </cell>
          <cell r="G827">
            <v>0</v>
          </cell>
          <cell r="H827">
            <v>0</v>
          </cell>
          <cell r="I827">
            <v>0</v>
          </cell>
          <cell r="L827">
            <v>0</v>
          </cell>
        </row>
        <row r="828">
          <cell r="B828" t="str">
            <v>FiberHome</v>
          </cell>
          <cell r="C828">
            <v>0</v>
          </cell>
          <cell r="D828">
            <v>0</v>
          </cell>
          <cell r="E828">
            <v>0</v>
          </cell>
          <cell r="F828">
            <v>0</v>
          </cell>
          <cell r="G828">
            <v>0</v>
          </cell>
          <cell r="H828">
            <v>0</v>
          </cell>
          <cell r="I828">
            <v>0</v>
          </cell>
          <cell r="L828">
            <v>0</v>
          </cell>
        </row>
        <row r="829">
          <cell r="B829" t="str">
            <v>Force 10</v>
          </cell>
          <cell r="C829">
            <v>0</v>
          </cell>
          <cell r="D829">
            <v>7</v>
          </cell>
          <cell r="E829">
            <v>0</v>
          </cell>
          <cell r="F829">
            <v>0</v>
          </cell>
          <cell r="G829">
            <v>0</v>
          </cell>
          <cell r="H829">
            <v>0</v>
          </cell>
          <cell r="I829">
            <v>0</v>
          </cell>
          <cell r="L829">
            <v>7</v>
          </cell>
        </row>
        <row r="830">
          <cell r="B830" t="str">
            <v>Fujitsu</v>
          </cell>
          <cell r="C830">
            <v>12</v>
          </cell>
          <cell r="D830">
            <v>107</v>
          </cell>
          <cell r="E830">
            <v>0</v>
          </cell>
          <cell r="F830">
            <v>0</v>
          </cell>
          <cell r="G830">
            <v>8</v>
          </cell>
          <cell r="H830">
            <v>2</v>
          </cell>
          <cell r="I830">
            <v>0</v>
          </cell>
          <cell r="J830">
            <v>6</v>
          </cell>
          <cell r="L830">
            <v>129</v>
          </cell>
        </row>
        <row r="831">
          <cell r="B831" t="str">
            <v>Hitachi</v>
          </cell>
          <cell r="C831">
            <v>1</v>
          </cell>
          <cell r="D831">
            <v>0</v>
          </cell>
          <cell r="E831">
            <v>0</v>
          </cell>
          <cell r="F831">
            <v>0</v>
          </cell>
          <cell r="G831">
            <v>0</v>
          </cell>
          <cell r="H831">
            <v>1</v>
          </cell>
          <cell r="I831">
            <v>0</v>
          </cell>
          <cell r="L831">
            <v>2</v>
          </cell>
        </row>
        <row r="832">
          <cell r="B832" t="str">
            <v>Hitachi Cable</v>
          </cell>
          <cell r="C832">
            <v>0</v>
          </cell>
          <cell r="D832">
            <v>0</v>
          </cell>
          <cell r="E832">
            <v>0</v>
          </cell>
          <cell r="F832">
            <v>0</v>
          </cell>
          <cell r="G832">
            <v>0</v>
          </cell>
          <cell r="H832">
            <v>0</v>
          </cell>
          <cell r="I832">
            <v>0</v>
          </cell>
          <cell r="L832">
            <v>0</v>
          </cell>
        </row>
        <row r="833">
          <cell r="B833" t="str">
            <v>Huawei</v>
          </cell>
          <cell r="C833">
            <v>0</v>
          </cell>
          <cell r="D833">
            <v>2</v>
          </cell>
          <cell r="E833">
            <v>0</v>
          </cell>
          <cell r="F833">
            <v>0</v>
          </cell>
          <cell r="G833">
            <v>0</v>
          </cell>
          <cell r="H833">
            <v>0</v>
          </cell>
          <cell r="I833">
            <v>2</v>
          </cell>
          <cell r="L833">
            <v>4</v>
          </cell>
        </row>
        <row r="834">
          <cell r="B834" t="str">
            <v>Infinera</v>
          </cell>
          <cell r="C834">
            <v>0</v>
          </cell>
          <cell r="D834">
            <v>0</v>
          </cell>
          <cell r="E834">
            <v>0</v>
          </cell>
          <cell r="F834">
            <v>0</v>
          </cell>
          <cell r="G834">
            <v>0</v>
          </cell>
          <cell r="H834">
            <v>0</v>
          </cell>
          <cell r="I834">
            <v>1</v>
          </cell>
          <cell r="L834">
            <v>1</v>
          </cell>
        </row>
        <row r="835">
          <cell r="B835" t="str">
            <v>Lucent</v>
          </cell>
          <cell r="C835">
            <v>0</v>
          </cell>
          <cell r="D835">
            <v>0</v>
          </cell>
          <cell r="E835">
            <v>0</v>
          </cell>
          <cell r="F835">
            <v>0</v>
          </cell>
          <cell r="G835">
            <v>0</v>
          </cell>
          <cell r="H835">
            <v>0</v>
          </cell>
          <cell r="I835">
            <v>0</v>
          </cell>
          <cell r="L835">
            <v>0</v>
          </cell>
        </row>
        <row r="836">
          <cell r="B836" t="str">
            <v>Luminous</v>
          </cell>
          <cell r="C836">
            <v>0</v>
          </cell>
          <cell r="D836">
            <v>1</v>
          </cell>
          <cell r="E836">
            <v>0</v>
          </cell>
          <cell r="F836">
            <v>0</v>
          </cell>
          <cell r="G836">
            <v>0</v>
          </cell>
          <cell r="H836">
            <v>0</v>
          </cell>
          <cell r="I836">
            <v>0</v>
          </cell>
          <cell r="L836">
            <v>1</v>
          </cell>
        </row>
        <row r="837">
          <cell r="B837" t="str">
            <v>Marconi/Ericsson</v>
          </cell>
          <cell r="L837">
            <v>0</v>
          </cell>
        </row>
        <row r="838">
          <cell r="B838" t="str">
            <v>Movaz</v>
          </cell>
          <cell r="C838">
            <v>0</v>
          </cell>
          <cell r="D838">
            <v>0</v>
          </cell>
          <cell r="E838">
            <v>0</v>
          </cell>
          <cell r="F838">
            <v>0</v>
          </cell>
          <cell r="G838">
            <v>0</v>
          </cell>
          <cell r="H838">
            <v>0</v>
          </cell>
          <cell r="I838">
            <v>0</v>
          </cell>
          <cell r="L838">
            <v>0</v>
          </cell>
        </row>
        <row r="839">
          <cell r="B839" t="str">
            <v>NEC</v>
          </cell>
          <cell r="C839">
            <v>2</v>
          </cell>
          <cell r="D839">
            <v>2</v>
          </cell>
          <cell r="E839">
            <v>0</v>
          </cell>
          <cell r="F839">
            <v>0</v>
          </cell>
          <cell r="G839">
            <v>2</v>
          </cell>
          <cell r="H839">
            <v>10</v>
          </cell>
          <cell r="I839">
            <v>0</v>
          </cell>
          <cell r="L839">
            <v>16</v>
          </cell>
        </row>
        <row r="840">
          <cell r="B840" t="str">
            <v>Nortel</v>
          </cell>
          <cell r="C840">
            <v>0</v>
          </cell>
          <cell r="D840">
            <v>0</v>
          </cell>
          <cell r="E840">
            <v>0</v>
          </cell>
          <cell r="F840">
            <v>0</v>
          </cell>
          <cell r="G840">
            <v>0</v>
          </cell>
          <cell r="H840">
            <v>0</v>
          </cell>
          <cell r="I840">
            <v>0</v>
          </cell>
          <cell r="L840">
            <v>0</v>
          </cell>
        </row>
        <row r="841">
          <cell r="B841" t="str">
            <v>OpVista</v>
          </cell>
          <cell r="G841">
            <v>4</v>
          </cell>
          <cell r="L841">
            <v>4</v>
          </cell>
        </row>
        <row r="842">
          <cell r="B842" t="str">
            <v>Sagem</v>
          </cell>
          <cell r="C842">
            <v>0</v>
          </cell>
          <cell r="D842">
            <v>0</v>
          </cell>
          <cell r="E842">
            <v>0</v>
          </cell>
          <cell r="F842">
            <v>0</v>
          </cell>
          <cell r="G842">
            <v>0</v>
          </cell>
          <cell r="H842">
            <v>0</v>
          </cell>
          <cell r="I842">
            <v>0</v>
          </cell>
          <cell r="L842">
            <v>0</v>
          </cell>
        </row>
        <row r="843">
          <cell r="B843" t="str">
            <v>Nokia Siemens</v>
          </cell>
          <cell r="C843">
            <v>0</v>
          </cell>
          <cell r="D843">
            <v>0</v>
          </cell>
          <cell r="E843">
            <v>0</v>
          </cell>
          <cell r="F843">
            <v>0</v>
          </cell>
          <cell r="G843">
            <v>0</v>
          </cell>
          <cell r="H843">
            <v>0</v>
          </cell>
          <cell r="I843">
            <v>35</v>
          </cell>
          <cell r="L843">
            <v>35</v>
          </cell>
        </row>
        <row r="844">
          <cell r="B844" t="str">
            <v>Sycamore</v>
          </cell>
          <cell r="C844">
            <v>0</v>
          </cell>
          <cell r="D844">
            <v>0</v>
          </cell>
          <cell r="E844">
            <v>0</v>
          </cell>
          <cell r="F844">
            <v>7</v>
          </cell>
          <cell r="G844">
            <v>0</v>
          </cell>
          <cell r="H844">
            <v>0</v>
          </cell>
          <cell r="I844">
            <v>0</v>
          </cell>
          <cell r="L844">
            <v>7</v>
          </cell>
        </row>
        <row r="845">
          <cell r="B845" t="str">
            <v>Tejas</v>
          </cell>
          <cell r="C845">
            <v>0</v>
          </cell>
          <cell r="D845">
            <v>0</v>
          </cell>
          <cell r="E845">
            <v>0</v>
          </cell>
          <cell r="F845">
            <v>0</v>
          </cell>
          <cell r="G845">
            <v>0</v>
          </cell>
          <cell r="H845">
            <v>0</v>
          </cell>
          <cell r="I845">
            <v>0</v>
          </cell>
          <cell r="L845">
            <v>0</v>
          </cell>
        </row>
        <row r="846">
          <cell r="B846" t="str">
            <v>Tellabs</v>
          </cell>
          <cell r="C846">
            <v>0</v>
          </cell>
          <cell r="D846">
            <v>8</v>
          </cell>
          <cell r="E846">
            <v>132</v>
          </cell>
          <cell r="F846">
            <v>1</v>
          </cell>
          <cell r="G846">
            <v>29</v>
          </cell>
          <cell r="H846">
            <v>0</v>
          </cell>
          <cell r="I846">
            <v>0</v>
          </cell>
          <cell r="L846">
            <v>170</v>
          </cell>
        </row>
        <row r="847">
          <cell r="B847" t="str">
            <v>Transmode</v>
          </cell>
          <cell r="C847">
            <v>0</v>
          </cell>
          <cell r="D847">
            <v>0</v>
          </cell>
          <cell r="E847">
            <v>0</v>
          </cell>
          <cell r="F847">
            <v>0</v>
          </cell>
          <cell r="G847">
            <v>0</v>
          </cell>
          <cell r="H847">
            <v>0</v>
          </cell>
          <cell r="I847">
            <v>0</v>
          </cell>
          <cell r="L847">
            <v>0</v>
          </cell>
        </row>
        <row r="848">
          <cell r="B848" t="str">
            <v>Tyco</v>
          </cell>
          <cell r="C848">
            <v>0</v>
          </cell>
          <cell r="D848">
            <v>0</v>
          </cell>
          <cell r="E848">
            <v>0</v>
          </cell>
          <cell r="F848">
            <v>0</v>
          </cell>
          <cell r="G848">
            <v>0</v>
          </cell>
          <cell r="H848">
            <v>0</v>
          </cell>
          <cell r="I848">
            <v>0</v>
          </cell>
          <cell r="L848">
            <v>0</v>
          </cell>
        </row>
        <row r="849">
          <cell r="B849" t="str">
            <v>UTStarcom</v>
          </cell>
          <cell r="C849">
            <v>0</v>
          </cell>
          <cell r="D849">
            <v>0</v>
          </cell>
          <cell r="E849">
            <v>0</v>
          </cell>
          <cell r="F849">
            <v>0</v>
          </cell>
          <cell r="G849">
            <v>0</v>
          </cell>
          <cell r="H849">
            <v>0</v>
          </cell>
          <cell r="I849">
            <v>0</v>
          </cell>
          <cell r="L849">
            <v>0</v>
          </cell>
        </row>
        <row r="850">
          <cell r="B850" t="str">
            <v>White Rock</v>
          </cell>
          <cell r="C850">
            <v>0</v>
          </cell>
          <cell r="D850">
            <v>8</v>
          </cell>
          <cell r="E850">
            <v>0</v>
          </cell>
          <cell r="F850">
            <v>0</v>
          </cell>
          <cell r="G850">
            <v>0</v>
          </cell>
          <cell r="H850">
            <v>0</v>
          </cell>
          <cell r="I850">
            <v>0</v>
          </cell>
          <cell r="L850">
            <v>8</v>
          </cell>
        </row>
        <row r="851">
          <cell r="B851" t="str">
            <v>Xtera</v>
          </cell>
          <cell r="L851">
            <v>0</v>
          </cell>
        </row>
        <row r="852">
          <cell r="B852" t="str">
            <v>Zhone</v>
          </cell>
          <cell r="C852">
            <v>0</v>
          </cell>
          <cell r="D852">
            <v>0</v>
          </cell>
          <cell r="E852">
            <v>0</v>
          </cell>
          <cell r="F852">
            <v>0</v>
          </cell>
          <cell r="G852">
            <v>3</v>
          </cell>
          <cell r="H852">
            <v>0</v>
          </cell>
          <cell r="I852">
            <v>0</v>
          </cell>
          <cell r="L852">
            <v>3</v>
          </cell>
        </row>
        <row r="853">
          <cell r="B853" t="str">
            <v>ZTE</v>
          </cell>
          <cell r="C853">
            <v>0</v>
          </cell>
          <cell r="D853">
            <v>0</v>
          </cell>
          <cell r="E853">
            <v>0</v>
          </cell>
          <cell r="F853">
            <v>0</v>
          </cell>
          <cell r="G853">
            <v>0</v>
          </cell>
          <cell r="H853">
            <v>0</v>
          </cell>
          <cell r="I853">
            <v>0</v>
          </cell>
          <cell r="L853">
            <v>0</v>
          </cell>
        </row>
        <row r="854">
          <cell r="B854" t="str">
            <v>Other</v>
          </cell>
          <cell r="C854">
            <v>0</v>
          </cell>
          <cell r="D854">
            <v>8</v>
          </cell>
          <cell r="E854">
            <v>0</v>
          </cell>
          <cell r="F854">
            <v>0</v>
          </cell>
          <cell r="G854">
            <v>0</v>
          </cell>
          <cell r="H854">
            <v>0</v>
          </cell>
          <cell r="I854">
            <v>0</v>
          </cell>
          <cell r="J854">
            <v>4</v>
          </cell>
          <cell r="L854">
            <v>8</v>
          </cell>
        </row>
        <row r="855">
          <cell r="B855" t="str">
            <v>Total</v>
          </cell>
          <cell r="C855">
            <v>44</v>
          </cell>
          <cell r="D855">
            <v>352</v>
          </cell>
          <cell r="E855">
            <v>169</v>
          </cell>
          <cell r="F855">
            <v>47</v>
          </cell>
          <cell r="G855">
            <v>154</v>
          </cell>
          <cell r="H855">
            <v>40</v>
          </cell>
          <cell r="I855">
            <v>105</v>
          </cell>
          <cell r="J855">
            <v>41</v>
          </cell>
          <cell r="K855">
            <v>0</v>
          </cell>
          <cell r="L855">
            <v>911</v>
          </cell>
        </row>
        <row r="863">
          <cell r="B863" t="str">
            <v>Vendor</v>
          </cell>
          <cell r="C863" t="str">
            <v>SONET/SDH Add-drop multiplexers (ADM)</v>
          </cell>
          <cell r="D863" t="str">
            <v>Optical Edge Devices (OED)</v>
          </cell>
          <cell r="E863" t="str">
            <v>Digital Cross Connects (DCS)</v>
          </cell>
          <cell r="F863" t="str">
            <v>Optical Core Switches (OCS)</v>
          </cell>
          <cell r="G863" t="str">
            <v>Metro WDM (C/D-WDM)</v>
          </cell>
          <cell r="H863" t="str">
            <v>Long haul DWDM (LH DWDM)</v>
          </cell>
          <cell r="I863" t="str">
            <v>Multi-reach DWDM</v>
          </cell>
          <cell r="J863" t="str">
            <v>Metro ROADM</v>
          </cell>
          <cell r="K863" t="str">
            <v>Converged Packet Optical</v>
          </cell>
          <cell r="L863" t="str">
            <v>Total Optical Networking (ON)</v>
          </cell>
        </row>
        <row r="864">
          <cell r="B864" t="str">
            <v>ADTRAN</v>
          </cell>
          <cell r="C864">
            <v>0</v>
          </cell>
          <cell r="D864">
            <v>7</v>
          </cell>
          <cell r="E864">
            <v>0</v>
          </cell>
          <cell r="F864">
            <v>0</v>
          </cell>
          <cell r="G864">
            <v>0</v>
          </cell>
          <cell r="H864">
            <v>0</v>
          </cell>
          <cell r="I864">
            <v>0</v>
          </cell>
          <cell r="L864">
            <v>7</v>
          </cell>
        </row>
        <row r="865">
          <cell r="B865" t="str">
            <v>ADVA</v>
          </cell>
          <cell r="C865">
            <v>0</v>
          </cell>
          <cell r="D865">
            <v>1</v>
          </cell>
          <cell r="E865">
            <v>0</v>
          </cell>
          <cell r="F865">
            <v>0</v>
          </cell>
          <cell r="G865">
            <v>20</v>
          </cell>
          <cell r="H865">
            <v>0</v>
          </cell>
          <cell r="I865">
            <v>0</v>
          </cell>
          <cell r="J865">
            <v>7</v>
          </cell>
          <cell r="L865">
            <v>21</v>
          </cell>
        </row>
        <row r="866">
          <cell r="B866" t="str">
            <v>Alcatel-Lucent</v>
          </cell>
          <cell r="C866">
            <v>21</v>
          </cell>
          <cell r="D866">
            <v>86</v>
          </cell>
          <cell r="E866">
            <v>44</v>
          </cell>
          <cell r="F866">
            <v>26</v>
          </cell>
          <cell r="G866">
            <v>23</v>
          </cell>
          <cell r="H866">
            <v>4</v>
          </cell>
          <cell r="I866">
            <v>21</v>
          </cell>
          <cell r="L866">
            <v>225</v>
          </cell>
        </row>
        <row r="867">
          <cell r="B867" t="str">
            <v>ANDA</v>
          </cell>
          <cell r="C867">
            <v>0</v>
          </cell>
          <cell r="D867">
            <v>3</v>
          </cell>
          <cell r="E867">
            <v>0</v>
          </cell>
          <cell r="F867">
            <v>0</v>
          </cell>
          <cell r="G867">
            <v>0</v>
          </cell>
          <cell r="H867">
            <v>0</v>
          </cell>
          <cell r="I867">
            <v>0</v>
          </cell>
          <cell r="L867">
            <v>3</v>
          </cell>
        </row>
        <row r="868">
          <cell r="B868" t="str">
            <v>Atrica</v>
          </cell>
          <cell r="C868">
            <v>0</v>
          </cell>
          <cell r="D868">
            <v>3</v>
          </cell>
          <cell r="E868">
            <v>0</v>
          </cell>
          <cell r="F868">
            <v>0</v>
          </cell>
          <cell r="G868">
            <v>0</v>
          </cell>
          <cell r="H868">
            <v>0</v>
          </cell>
          <cell r="I868">
            <v>0</v>
          </cell>
          <cell r="L868">
            <v>3</v>
          </cell>
        </row>
        <row r="869">
          <cell r="B869" t="str">
            <v>Calient</v>
          </cell>
          <cell r="C869">
            <v>0</v>
          </cell>
          <cell r="D869">
            <v>0</v>
          </cell>
          <cell r="E869">
            <v>0</v>
          </cell>
          <cell r="F869">
            <v>1</v>
          </cell>
          <cell r="G869">
            <v>0</v>
          </cell>
          <cell r="H869">
            <v>0</v>
          </cell>
          <cell r="I869">
            <v>0</v>
          </cell>
          <cell r="L869">
            <v>1</v>
          </cell>
        </row>
        <row r="870">
          <cell r="B870" t="str">
            <v>Ciena</v>
          </cell>
          <cell r="C870">
            <v>1</v>
          </cell>
          <cell r="D870">
            <v>55</v>
          </cell>
          <cell r="E870">
            <v>0</v>
          </cell>
          <cell r="F870">
            <v>12</v>
          </cell>
          <cell r="G870">
            <v>41</v>
          </cell>
          <cell r="H870">
            <v>16</v>
          </cell>
          <cell r="I870">
            <v>38</v>
          </cell>
          <cell r="L870">
            <v>163</v>
          </cell>
        </row>
        <row r="871">
          <cell r="B871" t="str">
            <v>Cisco</v>
          </cell>
          <cell r="C871">
            <v>0</v>
          </cell>
          <cell r="D871">
            <v>64</v>
          </cell>
          <cell r="E871">
            <v>0</v>
          </cell>
          <cell r="F871">
            <v>1</v>
          </cell>
          <cell r="G871">
            <v>45</v>
          </cell>
          <cell r="H871">
            <v>0</v>
          </cell>
          <cell r="I871">
            <v>0</v>
          </cell>
          <cell r="J871">
            <v>34</v>
          </cell>
          <cell r="L871">
            <v>110</v>
          </cell>
        </row>
        <row r="872">
          <cell r="B872" t="str">
            <v>Corrigent</v>
          </cell>
          <cell r="C872">
            <v>0</v>
          </cell>
          <cell r="D872">
            <v>0</v>
          </cell>
          <cell r="E872">
            <v>0</v>
          </cell>
          <cell r="F872">
            <v>0</v>
          </cell>
          <cell r="G872">
            <v>0</v>
          </cell>
          <cell r="H872">
            <v>0</v>
          </cell>
          <cell r="I872">
            <v>0</v>
          </cell>
          <cell r="L872">
            <v>0</v>
          </cell>
        </row>
        <row r="873">
          <cell r="B873" t="str">
            <v>Corvis</v>
          </cell>
          <cell r="C873">
            <v>0</v>
          </cell>
          <cell r="D873">
            <v>0</v>
          </cell>
          <cell r="E873">
            <v>0</v>
          </cell>
          <cell r="F873">
            <v>0</v>
          </cell>
          <cell r="G873">
            <v>0</v>
          </cell>
          <cell r="H873">
            <v>0</v>
          </cell>
          <cell r="I873">
            <v>0</v>
          </cell>
          <cell r="L873">
            <v>0</v>
          </cell>
        </row>
        <row r="874">
          <cell r="B874" t="str">
            <v>Datang</v>
          </cell>
          <cell r="C874">
            <v>0</v>
          </cell>
          <cell r="D874">
            <v>0</v>
          </cell>
          <cell r="E874">
            <v>0</v>
          </cell>
          <cell r="F874">
            <v>0</v>
          </cell>
          <cell r="G874">
            <v>0</v>
          </cell>
          <cell r="H874">
            <v>0</v>
          </cell>
          <cell r="I874">
            <v>0</v>
          </cell>
          <cell r="L874">
            <v>0</v>
          </cell>
        </row>
        <row r="875">
          <cell r="B875" t="str">
            <v>ECI Telecom</v>
          </cell>
          <cell r="C875">
            <v>0</v>
          </cell>
          <cell r="D875">
            <v>1</v>
          </cell>
          <cell r="E875">
            <v>2</v>
          </cell>
          <cell r="F875">
            <v>0</v>
          </cell>
          <cell r="G875">
            <v>0</v>
          </cell>
          <cell r="H875">
            <v>0</v>
          </cell>
          <cell r="I875">
            <v>0</v>
          </cell>
          <cell r="L875">
            <v>3</v>
          </cell>
        </row>
        <row r="876">
          <cell r="B876" t="str">
            <v>Ericsson</v>
          </cell>
          <cell r="C876">
            <v>0</v>
          </cell>
          <cell r="D876">
            <v>0</v>
          </cell>
          <cell r="E876">
            <v>0</v>
          </cell>
          <cell r="F876">
            <v>0</v>
          </cell>
          <cell r="G876">
            <v>0</v>
          </cell>
          <cell r="H876">
            <v>0</v>
          </cell>
          <cell r="I876">
            <v>0</v>
          </cell>
          <cell r="L876">
            <v>0</v>
          </cell>
        </row>
        <row r="877">
          <cell r="B877" t="str">
            <v>FiberHome</v>
          </cell>
          <cell r="C877">
            <v>0</v>
          </cell>
          <cell r="D877">
            <v>0</v>
          </cell>
          <cell r="E877">
            <v>0</v>
          </cell>
          <cell r="F877">
            <v>0</v>
          </cell>
          <cell r="G877">
            <v>0</v>
          </cell>
          <cell r="H877">
            <v>0</v>
          </cell>
          <cell r="I877">
            <v>0</v>
          </cell>
          <cell r="L877">
            <v>0</v>
          </cell>
        </row>
        <row r="878">
          <cell r="B878" t="str">
            <v>Force 10</v>
          </cell>
          <cell r="C878">
            <v>0</v>
          </cell>
          <cell r="D878">
            <v>9</v>
          </cell>
          <cell r="E878">
            <v>0</v>
          </cell>
          <cell r="F878">
            <v>0</v>
          </cell>
          <cell r="G878">
            <v>0</v>
          </cell>
          <cell r="H878">
            <v>0</v>
          </cell>
          <cell r="I878">
            <v>0</v>
          </cell>
          <cell r="L878">
            <v>9</v>
          </cell>
        </row>
        <row r="879">
          <cell r="B879" t="str">
            <v>Fujitsu</v>
          </cell>
          <cell r="C879">
            <v>7</v>
          </cell>
          <cell r="D879">
            <v>144</v>
          </cell>
          <cell r="E879">
            <v>0</v>
          </cell>
          <cell r="F879">
            <v>0</v>
          </cell>
          <cell r="G879">
            <v>20</v>
          </cell>
          <cell r="H879">
            <v>2</v>
          </cell>
          <cell r="I879">
            <v>0</v>
          </cell>
          <cell r="J879">
            <v>15</v>
          </cell>
          <cell r="L879">
            <v>173</v>
          </cell>
        </row>
        <row r="880">
          <cell r="B880" t="str">
            <v>Hitachi</v>
          </cell>
          <cell r="C880">
            <v>0</v>
          </cell>
          <cell r="D880">
            <v>1</v>
          </cell>
          <cell r="E880">
            <v>0</v>
          </cell>
          <cell r="F880">
            <v>0</v>
          </cell>
          <cell r="G880">
            <v>0</v>
          </cell>
          <cell r="H880">
            <v>0</v>
          </cell>
          <cell r="I880">
            <v>0</v>
          </cell>
          <cell r="L880">
            <v>1</v>
          </cell>
        </row>
        <row r="881">
          <cell r="B881" t="str">
            <v>Hitachi Cable</v>
          </cell>
          <cell r="C881">
            <v>0</v>
          </cell>
          <cell r="D881">
            <v>0</v>
          </cell>
          <cell r="E881">
            <v>0</v>
          </cell>
          <cell r="F881">
            <v>0</v>
          </cell>
          <cell r="G881">
            <v>0</v>
          </cell>
          <cell r="H881">
            <v>0</v>
          </cell>
          <cell r="I881">
            <v>0</v>
          </cell>
          <cell r="L881">
            <v>0</v>
          </cell>
        </row>
        <row r="882">
          <cell r="B882" t="str">
            <v>Huawei</v>
          </cell>
          <cell r="C882">
            <v>0</v>
          </cell>
          <cell r="D882">
            <v>2</v>
          </cell>
          <cell r="E882">
            <v>0</v>
          </cell>
          <cell r="F882">
            <v>0</v>
          </cell>
          <cell r="G882">
            <v>0</v>
          </cell>
          <cell r="H882">
            <v>0</v>
          </cell>
          <cell r="I882">
            <v>1</v>
          </cell>
          <cell r="L882">
            <v>3</v>
          </cell>
        </row>
        <row r="883">
          <cell r="B883" t="str">
            <v>Infinera</v>
          </cell>
          <cell r="C883">
            <v>0</v>
          </cell>
          <cell r="D883">
            <v>0</v>
          </cell>
          <cell r="E883">
            <v>0</v>
          </cell>
          <cell r="F883">
            <v>0</v>
          </cell>
          <cell r="G883">
            <v>0</v>
          </cell>
          <cell r="H883">
            <v>0</v>
          </cell>
          <cell r="I883">
            <v>11</v>
          </cell>
          <cell r="L883">
            <v>11</v>
          </cell>
        </row>
        <row r="884">
          <cell r="B884" t="str">
            <v>Lucent</v>
          </cell>
          <cell r="C884">
            <v>0</v>
          </cell>
          <cell r="D884">
            <v>0</v>
          </cell>
          <cell r="E884">
            <v>0</v>
          </cell>
          <cell r="F884">
            <v>0</v>
          </cell>
          <cell r="G884">
            <v>0</v>
          </cell>
          <cell r="H884">
            <v>0</v>
          </cell>
          <cell r="I884">
            <v>0</v>
          </cell>
          <cell r="L884">
            <v>0</v>
          </cell>
        </row>
        <row r="885">
          <cell r="B885" t="str">
            <v>Luminous</v>
          </cell>
          <cell r="C885">
            <v>0</v>
          </cell>
          <cell r="D885">
            <v>0</v>
          </cell>
          <cell r="E885">
            <v>0</v>
          </cell>
          <cell r="F885">
            <v>0</v>
          </cell>
          <cell r="G885">
            <v>0</v>
          </cell>
          <cell r="H885">
            <v>0</v>
          </cell>
          <cell r="I885">
            <v>0</v>
          </cell>
          <cell r="L885">
            <v>0</v>
          </cell>
        </row>
        <row r="886">
          <cell r="B886" t="str">
            <v>Movaz</v>
          </cell>
          <cell r="C886">
            <v>0</v>
          </cell>
          <cell r="D886">
            <v>0</v>
          </cell>
          <cell r="E886">
            <v>0</v>
          </cell>
          <cell r="F886">
            <v>0</v>
          </cell>
          <cell r="G886">
            <v>0</v>
          </cell>
          <cell r="H886">
            <v>0</v>
          </cell>
          <cell r="I886">
            <v>0</v>
          </cell>
          <cell r="L886">
            <v>0</v>
          </cell>
        </row>
        <row r="887">
          <cell r="B887" t="str">
            <v>NEC</v>
          </cell>
          <cell r="C887">
            <v>2</v>
          </cell>
          <cell r="D887">
            <v>2</v>
          </cell>
          <cell r="E887">
            <v>0</v>
          </cell>
          <cell r="F887">
            <v>0</v>
          </cell>
          <cell r="G887">
            <v>2</v>
          </cell>
          <cell r="H887">
            <v>12</v>
          </cell>
          <cell r="I887">
            <v>0</v>
          </cell>
          <cell r="L887">
            <v>18</v>
          </cell>
        </row>
        <row r="888">
          <cell r="B888" t="str">
            <v>Nortel</v>
          </cell>
          <cell r="C888">
            <v>0</v>
          </cell>
          <cell r="D888">
            <v>0</v>
          </cell>
          <cell r="E888">
            <v>0</v>
          </cell>
          <cell r="F888">
            <v>0</v>
          </cell>
          <cell r="G888">
            <v>0</v>
          </cell>
          <cell r="H888">
            <v>0</v>
          </cell>
          <cell r="I888">
            <v>0</v>
          </cell>
          <cell r="L888">
            <v>0</v>
          </cell>
        </row>
        <row r="889">
          <cell r="B889" t="str">
            <v>OpVista</v>
          </cell>
          <cell r="C889">
            <v>0</v>
          </cell>
          <cell r="D889">
            <v>0</v>
          </cell>
          <cell r="E889">
            <v>0</v>
          </cell>
          <cell r="F889">
            <v>0</v>
          </cell>
          <cell r="G889">
            <v>2</v>
          </cell>
          <cell r="H889">
            <v>0</v>
          </cell>
          <cell r="I889">
            <v>0</v>
          </cell>
          <cell r="L889">
            <v>2</v>
          </cell>
        </row>
        <row r="890">
          <cell r="B890" t="str">
            <v>Sagem</v>
          </cell>
          <cell r="C890">
            <v>0</v>
          </cell>
          <cell r="D890">
            <v>0</v>
          </cell>
          <cell r="E890">
            <v>0</v>
          </cell>
          <cell r="F890">
            <v>0</v>
          </cell>
          <cell r="G890">
            <v>0</v>
          </cell>
          <cell r="H890">
            <v>0</v>
          </cell>
          <cell r="I890">
            <v>0</v>
          </cell>
          <cell r="L890">
            <v>0</v>
          </cell>
        </row>
        <row r="891">
          <cell r="B891" t="str">
            <v>Nokia Siemens</v>
          </cell>
          <cell r="C891">
            <v>0</v>
          </cell>
          <cell r="D891">
            <v>0</v>
          </cell>
          <cell r="E891">
            <v>0</v>
          </cell>
          <cell r="F891">
            <v>0</v>
          </cell>
          <cell r="G891">
            <v>0</v>
          </cell>
          <cell r="H891">
            <v>0</v>
          </cell>
          <cell r="I891">
            <v>25</v>
          </cell>
          <cell r="L891">
            <v>25</v>
          </cell>
        </row>
        <row r="892">
          <cell r="B892" t="str">
            <v>Sycamore</v>
          </cell>
          <cell r="C892">
            <v>0</v>
          </cell>
          <cell r="D892">
            <v>0</v>
          </cell>
          <cell r="E892">
            <v>0</v>
          </cell>
          <cell r="F892">
            <v>7</v>
          </cell>
          <cell r="G892">
            <v>0</v>
          </cell>
          <cell r="H892">
            <v>0</v>
          </cell>
          <cell r="I892">
            <v>0</v>
          </cell>
          <cell r="L892">
            <v>7</v>
          </cell>
        </row>
        <row r="893">
          <cell r="B893" t="str">
            <v>Tejas</v>
          </cell>
          <cell r="C893">
            <v>0</v>
          </cell>
          <cell r="D893">
            <v>0</v>
          </cell>
          <cell r="E893">
            <v>0</v>
          </cell>
          <cell r="F893">
            <v>0</v>
          </cell>
          <cell r="G893">
            <v>0</v>
          </cell>
          <cell r="H893">
            <v>0</v>
          </cell>
          <cell r="I893">
            <v>0</v>
          </cell>
          <cell r="L893">
            <v>0</v>
          </cell>
        </row>
        <row r="894">
          <cell r="B894" t="str">
            <v>Tellabs</v>
          </cell>
          <cell r="C894">
            <v>0</v>
          </cell>
          <cell r="D894">
            <v>8</v>
          </cell>
          <cell r="E894">
            <v>185</v>
          </cell>
          <cell r="F894">
            <v>1</v>
          </cell>
          <cell r="G894">
            <v>15</v>
          </cell>
          <cell r="H894">
            <v>0</v>
          </cell>
          <cell r="I894">
            <v>0</v>
          </cell>
          <cell r="J894">
            <v>2</v>
          </cell>
          <cell r="L894">
            <v>209</v>
          </cell>
        </row>
        <row r="895">
          <cell r="B895" t="str">
            <v>Transmode</v>
          </cell>
          <cell r="C895">
            <v>0</v>
          </cell>
          <cell r="D895">
            <v>0</v>
          </cell>
          <cell r="E895">
            <v>0</v>
          </cell>
          <cell r="F895">
            <v>0</v>
          </cell>
          <cell r="G895">
            <v>0</v>
          </cell>
          <cell r="H895">
            <v>0</v>
          </cell>
          <cell r="I895">
            <v>0</v>
          </cell>
          <cell r="L895">
            <v>0</v>
          </cell>
        </row>
        <row r="896">
          <cell r="B896" t="str">
            <v>Tyco</v>
          </cell>
          <cell r="C896">
            <v>0</v>
          </cell>
          <cell r="D896">
            <v>0</v>
          </cell>
          <cell r="E896">
            <v>0</v>
          </cell>
          <cell r="F896">
            <v>0</v>
          </cell>
          <cell r="G896">
            <v>0</v>
          </cell>
          <cell r="H896">
            <v>0</v>
          </cell>
          <cell r="I896">
            <v>0</v>
          </cell>
          <cell r="L896">
            <v>0</v>
          </cell>
        </row>
        <row r="897">
          <cell r="B897" t="str">
            <v>UTStarcom</v>
          </cell>
          <cell r="C897">
            <v>0</v>
          </cell>
          <cell r="D897">
            <v>0</v>
          </cell>
          <cell r="E897">
            <v>0</v>
          </cell>
          <cell r="F897">
            <v>0</v>
          </cell>
          <cell r="G897">
            <v>0</v>
          </cell>
          <cell r="H897">
            <v>0</v>
          </cell>
          <cell r="I897">
            <v>0</v>
          </cell>
          <cell r="L897">
            <v>0</v>
          </cell>
        </row>
        <row r="898">
          <cell r="B898" t="str">
            <v>White Rock</v>
          </cell>
          <cell r="C898">
            <v>0</v>
          </cell>
          <cell r="D898">
            <v>8</v>
          </cell>
          <cell r="E898">
            <v>0</v>
          </cell>
          <cell r="F898">
            <v>0</v>
          </cell>
          <cell r="G898">
            <v>0</v>
          </cell>
          <cell r="H898">
            <v>0</v>
          </cell>
          <cell r="I898">
            <v>0</v>
          </cell>
          <cell r="L898">
            <v>8</v>
          </cell>
        </row>
        <row r="899">
          <cell r="B899" t="str">
            <v>Xtera</v>
          </cell>
          <cell r="C899">
            <v>0</v>
          </cell>
          <cell r="D899">
            <v>0</v>
          </cell>
          <cell r="E899">
            <v>0</v>
          </cell>
          <cell r="F899">
            <v>0</v>
          </cell>
          <cell r="G899">
            <v>0</v>
          </cell>
          <cell r="H899">
            <v>0</v>
          </cell>
          <cell r="I899">
            <v>0</v>
          </cell>
          <cell r="L899">
            <v>0</v>
          </cell>
        </row>
        <row r="900">
          <cell r="B900" t="str">
            <v>Zhone</v>
          </cell>
          <cell r="C900">
            <v>0</v>
          </cell>
          <cell r="D900">
            <v>0</v>
          </cell>
          <cell r="E900">
            <v>0</v>
          </cell>
          <cell r="F900">
            <v>0</v>
          </cell>
          <cell r="G900">
            <v>4</v>
          </cell>
          <cell r="H900">
            <v>0</v>
          </cell>
          <cell r="I900">
            <v>0</v>
          </cell>
          <cell r="L900">
            <v>4</v>
          </cell>
        </row>
        <row r="901">
          <cell r="B901" t="str">
            <v>ZTE</v>
          </cell>
          <cell r="C901">
            <v>0</v>
          </cell>
          <cell r="D901">
            <v>0</v>
          </cell>
          <cell r="E901">
            <v>0</v>
          </cell>
          <cell r="F901">
            <v>0</v>
          </cell>
          <cell r="G901">
            <v>0</v>
          </cell>
          <cell r="H901">
            <v>0</v>
          </cell>
          <cell r="I901">
            <v>0</v>
          </cell>
          <cell r="L901">
            <v>0</v>
          </cell>
        </row>
        <row r="902">
          <cell r="B902" t="str">
            <v>Other</v>
          </cell>
          <cell r="C902">
            <v>0</v>
          </cell>
          <cell r="D902">
            <v>7</v>
          </cell>
          <cell r="E902">
            <v>0</v>
          </cell>
          <cell r="F902">
            <v>0</v>
          </cell>
          <cell r="G902">
            <v>3</v>
          </cell>
          <cell r="H902">
            <v>0</v>
          </cell>
          <cell r="I902">
            <v>0</v>
          </cell>
          <cell r="J902">
            <v>3</v>
          </cell>
          <cell r="L902">
            <v>10</v>
          </cell>
        </row>
        <row r="903">
          <cell r="B903" t="str">
            <v>Total</v>
          </cell>
          <cell r="C903">
            <v>31</v>
          </cell>
          <cell r="D903">
            <v>401</v>
          </cell>
          <cell r="E903">
            <v>231</v>
          </cell>
          <cell r="F903">
            <v>48</v>
          </cell>
          <cell r="G903">
            <v>175</v>
          </cell>
          <cell r="H903">
            <v>34</v>
          </cell>
          <cell r="I903">
            <v>96</v>
          </cell>
          <cell r="J903">
            <v>61</v>
          </cell>
          <cell r="K903">
            <v>0</v>
          </cell>
          <cell r="L903">
            <v>1016</v>
          </cell>
        </row>
        <row r="907">
          <cell r="B907" t="str">
            <v>Vendor</v>
          </cell>
          <cell r="C907" t="str">
            <v>SONET/SDH Add-drop multiplexers (ADM)</v>
          </cell>
          <cell r="D907" t="str">
            <v>Optical Edge Devices (OED)</v>
          </cell>
          <cell r="E907" t="str">
            <v>Digital Cross Connects (DCS)</v>
          </cell>
          <cell r="F907" t="str">
            <v>Optical Core Switches (OCS)</v>
          </cell>
          <cell r="G907" t="str">
            <v>Metro WDM (C/D-WDM)</v>
          </cell>
          <cell r="H907" t="str">
            <v>Long haul DWDM (LH DWDM)</v>
          </cell>
          <cell r="I907" t="str">
            <v>Multi-reach DWDM</v>
          </cell>
          <cell r="J907" t="str">
            <v>Metro ROADM</v>
          </cell>
          <cell r="K907" t="str">
            <v>Converged Packet Optical</v>
          </cell>
          <cell r="L907" t="str">
            <v>Total Optical Networking (ON)</v>
          </cell>
        </row>
        <row r="908">
          <cell r="B908" t="str">
            <v>ADTRAN</v>
          </cell>
          <cell r="C908">
            <v>0</v>
          </cell>
          <cell r="D908">
            <v>8</v>
          </cell>
          <cell r="E908">
            <v>0</v>
          </cell>
          <cell r="F908">
            <v>0</v>
          </cell>
          <cell r="G908">
            <v>0</v>
          </cell>
          <cell r="H908">
            <v>0</v>
          </cell>
          <cell r="I908">
            <v>0</v>
          </cell>
          <cell r="L908">
            <v>8</v>
          </cell>
        </row>
        <row r="909">
          <cell r="B909" t="str">
            <v>ADVA</v>
          </cell>
          <cell r="C909">
            <v>0</v>
          </cell>
          <cell r="D909">
            <v>1</v>
          </cell>
          <cell r="E909">
            <v>0</v>
          </cell>
          <cell r="F909">
            <v>0</v>
          </cell>
          <cell r="G909">
            <v>24</v>
          </cell>
          <cell r="H909">
            <v>0</v>
          </cell>
          <cell r="I909">
            <v>0</v>
          </cell>
          <cell r="J909">
            <v>6</v>
          </cell>
          <cell r="L909">
            <v>25</v>
          </cell>
        </row>
        <row r="910">
          <cell r="B910" t="str">
            <v>Alcatel-Lucent</v>
          </cell>
          <cell r="C910">
            <v>19</v>
          </cell>
          <cell r="D910">
            <v>50</v>
          </cell>
          <cell r="E910">
            <v>50</v>
          </cell>
          <cell r="F910">
            <v>24</v>
          </cell>
          <cell r="G910">
            <v>23</v>
          </cell>
          <cell r="H910">
            <v>2</v>
          </cell>
          <cell r="I910">
            <v>14</v>
          </cell>
          <cell r="L910">
            <v>182</v>
          </cell>
        </row>
        <row r="911">
          <cell r="B911" t="str">
            <v>ANDA</v>
          </cell>
          <cell r="C911">
            <v>0</v>
          </cell>
          <cell r="D911">
            <v>4</v>
          </cell>
          <cell r="E911">
            <v>0</v>
          </cell>
          <cell r="F911">
            <v>0</v>
          </cell>
          <cell r="G911">
            <v>0</v>
          </cell>
          <cell r="H911">
            <v>0</v>
          </cell>
          <cell r="I911">
            <v>0</v>
          </cell>
          <cell r="L911">
            <v>4</v>
          </cell>
        </row>
        <row r="912">
          <cell r="B912" t="str">
            <v>Atrica</v>
          </cell>
          <cell r="C912">
            <v>0</v>
          </cell>
          <cell r="D912">
            <v>3</v>
          </cell>
          <cell r="E912">
            <v>0</v>
          </cell>
          <cell r="F912">
            <v>0</v>
          </cell>
          <cell r="G912">
            <v>0</v>
          </cell>
          <cell r="H912">
            <v>0</v>
          </cell>
          <cell r="I912">
            <v>0</v>
          </cell>
          <cell r="L912">
            <v>3</v>
          </cell>
        </row>
        <row r="913">
          <cell r="B913" t="str">
            <v>Calient</v>
          </cell>
          <cell r="C913">
            <v>0</v>
          </cell>
          <cell r="D913">
            <v>0</v>
          </cell>
          <cell r="E913">
            <v>0</v>
          </cell>
          <cell r="F913">
            <v>1</v>
          </cell>
          <cell r="G913">
            <v>0</v>
          </cell>
          <cell r="H913">
            <v>0</v>
          </cell>
          <cell r="I913">
            <v>0</v>
          </cell>
          <cell r="L913">
            <v>1</v>
          </cell>
        </row>
        <row r="914">
          <cell r="B914" t="str">
            <v>Ciena</v>
          </cell>
          <cell r="C914">
            <v>1</v>
          </cell>
          <cell r="D914">
            <v>60</v>
          </cell>
          <cell r="E914">
            <v>0</v>
          </cell>
          <cell r="F914">
            <v>20</v>
          </cell>
          <cell r="G914">
            <v>52</v>
          </cell>
          <cell r="H914">
            <v>16</v>
          </cell>
          <cell r="I914">
            <v>35</v>
          </cell>
          <cell r="L914">
            <v>184</v>
          </cell>
        </row>
        <row r="915">
          <cell r="B915" t="str">
            <v>Cisco</v>
          </cell>
          <cell r="C915">
            <v>0</v>
          </cell>
          <cell r="D915">
            <v>69</v>
          </cell>
          <cell r="E915">
            <v>0</v>
          </cell>
          <cell r="F915">
            <v>1</v>
          </cell>
          <cell r="G915">
            <v>45</v>
          </cell>
          <cell r="H915">
            <v>0</v>
          </cell>
          <cell r="I915">
            <v>0</v>
          </cell>
          <cell r="J915">
            <v>39</v>
          </cell>
          <cell r="L915">
            <v>115</v>
          </cell>
        </row>
        <row r="916">
          <cell r="B916" t="str">
            <v>Corrigent</v>
          </cell>
          <cell r="C916">
            <v>0</v>
          </cell>
          <cell r="D916">
            <v>0</v>
          </cell>
          <cell r="E916">
            <v>0</v>
          </cell>
          <cell r="F916">
            <v>0</v>
          </cell>
          <cell r="G916">
            <v>0</v>
          </cell>
          <cell r="H916">
            <v>0</v>
          </cell>
          <cell r="I916">
            <v>0</v>
          </cell>
          <cell r="L916">
            <v>0</v>
          </cell>
        </row>
        <row r="917">
          <cell r="B917" t="str">
            <v>Corvis</v>
          </cell>
          <cell r="C917">
            <v>0</v>
          </cell>
          <cell r="D917">
            <v>0</v>
          </cell>
          <cell r="E917">
            <v>0</v>
          </cell>
          <cell r="F917">
            <v>0</v>
          </cell>
          <cell r="G917">
            <v>0</v>
          </cell>
          <cell r="H917">
            <v>0</v>
          </cell>
          <cell r="I917">
            <v>0</v>
          </cell>
          <cell r="L917">
            <v>0</v>
          </cell>
        </row>
        <row r="918">
          <cell r="B918" t="str">
            <v>Datang</v>
          </cell>
          <cell r="C918">
            <v>0</v>
          </cell>
          <cell r="D918">
            <v>0</v>
          </cell>
          <cell r="E918">
            <v>0</v>
          </cell>
          <cell r="F918">
            <v>0</v>
          </cell>
          <cell r="G918">
            <v>0</v>
          </cell>
          <cell r="H918">
            <v>0</v>
          </cell>
          <cell r="I918">
            <v>0</v>
          </cell>
          <cell r="L918">
            <v>0</v>
          </cell>
        </row>
        <row r="919">
          <cell r="B919" t="str">
            <v>ECI Telecom</v>
          </cell>
          <cell r="C919">
            <v>0</v>
          </cell>
          <cell r="D919">
            <v>0</v>
          </cell>
          <cell r="E919">
            <v>4</v>
          </cell>
          <cell r="F919">
            <v>0</v>
          </cell>
          <cell r="G919">
            <v>1</v>
          </cell>
          <cell r="H919">
            <v>0</v>
          </cell>
          <cell r="I919">
            <v>0</v>
          </cell>
          <cell r="L919">
            <v>5</v>
          </cell>
        </row>
        <row r="920">
          <cell r="B920" t="str">
            <v>Ericsson</v>
          </cell>
          <cell r="C920">
            <v>0</v>
          </cell>
          <cell r="D920">
            <v>0</v>
          </cell>
          <cell r="E920">
            <v>0</v>
          </cell>
          <cell r="F920">
            <v>0</v>
          </cell>
          <cell r="G920">
            <v>0</v>
          </cell>
          <cell r="H920">
            <v>0</v>
          </cell>
          <cell r="I920">
            <v>0</v>
          </cell>
          <cell r="L920">
            <v>0</v>
          </cell>
        </row>
        <row r="921">
          <cell r="B921" t="str">
            <v>FiberHome</v>
          </cell>
          <cell r="C921">
            <v>0</v>
          </cell>
          <cell r="D921">
            <v>0</v>
          </cell>
          <cell r="E921">
            <v>0</v>
          </cell>
          <cell r="F921">
            <v>0</v>
          </cell>
          <cell r="G921">
            <v>0</v>
          </cell>
          <cell r="H921">
            <v>0</v>
          </cell>
          <cell r="I921">
            <v>0</v>
          </cell>
          <cell r="L921">
            <v>0</v>
          </cell>
        </row>
        <row r="922">
          <cell r="B922" t="str">
            <v>Force 10</v>
          </cell>
          <cell r="C922">
            <v>0</v>
          </cell>
          <cell r="D922">
            <v>9</v>
          </cell>
          <cell r="E922">
            <v>0</v>
          </cell>
          <cell r="F922">
            <v>0</v>
          </cell>
          <cell r="G922">
            <v>0</v>
          </cell>
          <cell r="H922">
            <v>0</v>
          </cell>
          <cell r="I922">
            <v>0</v>
          </cell>
          <cell r="L922">
            <v>9</v>
          </cell>
        </row>
        <row r="923">
          <cell r="B923" t="str">
            <v>Fujitsu</v>
          </cell>
          <cell r="C923">
            <v>6</v>
          </cell>
          <cell r="D923">
            <v>128</v>
          </cell>
          <cell r="E923">
            <v>0</v>
          </cell>
          <cell r="F923">
            <v>0</v>
          </cell>
          <cell r="G923">
            <v>38</v>
          </cell>
          <cell r="H923">
            <v>3</v>
          </cell>
          <cell r="I923">
            <v>0</v>
          </cell>
          <cell r="J923">
            <v>33</v>
          </cell>
          <cell r="L923">
            <v>175</v>
          </cell>
        </row>
        <row r="924">
          <cell r="B924" t="str">
            <v>Hitachi</v>
          </cell>
          <cell r="C924">
            <v>0</v>
          </cell>
          <cell r="D924">
            <v>1</v>
          </cell>
          <cell r="E924">
            <v>0</v>
          </cell>
          <cell r="F924">
            <v>0</v>
          </cell>
          <cell r="G924">
            <v>0</v>
          </cell>
          <cell r="H924">
            <v>0</v>
          </cell>
          <cell r="I924">
            <v>0</v>
          </cell>
          <cell r="L924">
            <v>1</v>
          </cell>
        </row>
        <row r="925">
          <cell r="B925" t="str">
            <v>Hitachi Cable</v>
          </cell>
          <cell r="C925">
            <v>0</v>
          </cell>
          <cell r="D925">
            <v>0</v>
          </cell>
          <cell r="E925">
            <v>0</v>
          </cell>
          <cell r="F925">
            <v>0</v>
          </cell>
          <cell r="G925">
            <v>0</v>
          </cell>
          <cell r="H925">
            <v>0</v>
          </cell>
          <cell r="I925">
            <v>0</v>
          </cell>
          <cell r="L925">
            <v>0</v>
          </cell>
        </row>
        <row r="926">
          <cell r="B926" t="str">
            <v>Huawei</v>
          </cell>
          <cell r="C926">
            <v>0</v>
          </cell>
          <cell r="D926">
            <v>1</v>
          </cell>
          <cell r="E926">
            <v>0</v>
          </cell>
          <cell r="F926">
            <v>0</v>
          </cell>
          <cell r="G926">
            <v>0</v>
          </cell>
          <cell r="H926">
            <v>0</v>
          </cell>
          <cell r="I926">
            <v>5</v>
          </cell>
          <cell r="L926">
            <v>6</v>
          </cell>
        </row>
        <row r="927">
          <cell r="B927" t="str">
            <v>Infinera</v>
          </cell>
          <cell r="C927">
            <v>0</v>
          </cell>
          <cell r="D927">
            <v>0</v>
          </cell>
          <cell r="E927">
            <v>0</v>
          </cell>
          <cell r="F927">
            <v>0</v>
          </cell>
          <cell r="G927">
            <v>0</v>
          </cell>
          <cell r="H927">
            <v>0</v>
          </cell>
          <cell r="I927">
            <v>16</v>
          </cell>
          <cell r="L927">
            <v>16</v>
          </cell>
        </row>
        <row r="928">
          <cell r="B928" t="str">
            <v>Lucent</v>
          </cell>
          <cell r="C928">
            <v>0</v>
          </cell>
          <cell r="D928">
            <v>0</v>
          </cell>
          <cell r="E928">
            <v>0</v>
          </cell>
          <cell r="F928">
            <v>0</v>
          </cell>
          <cell r="G928">
            <v>0</v>
          </cell>
          <cell r="H928">
            <v>0</v>
          </cell>
          <cell r="I928">
            <v>0</v>
          </cell>
          <cell r="L928">
            <v>0</v>
          </cell>
        </row>
        <row r="929">
          <cell r="B929" t="str">
            <v>Luminous</v>
          </cell>
          <cell r="C929">
            <v>0</v>
          </cell>
          <cell r="D929">
            <v>0</v>
          </cell>
          <cell r="E929">
            <v>0</v>
          </cell>
          <cell r="F929">
            <v>0</v>
          </cell>
          <cell r="G929">
            <v>0</v>
          </cell>
          <cell r="H929">
            <v>0</v>
          </cell>
          <cell r="I929">
            <v>0</v>
          </cell>
          <cell r="L929">
            <v>0</v>
          </cell>
        </row>
        <row r="930">
          <cell r="B930" t="str">
            <v>Movaz</v>
          </cell>
          <cell r="C930">
            <v>0</v>
          </cell>
          <cell r="D930">
            <v>0</v>
          </cell>
          <cell r="E930">
            <v>0</v>
          </cell>
          <cell r="F930">
            <v>0</v>
          </cell>
          <cell r="G930">
            <v>0</v>
          </cell>
          <cell r="H930">
            <v>0</v>
          </cell>
          <cell r="I930">
            <v>0</v>
          </cell>
          <cell r="L930">
            <v>0</v>
          </cell>
        </row>
        <row r="931">
          <cell r="B931" t="str">
            <v>NEC</v>
          </cell>
          <cell r="C931">
            <v>2</v>
          </cell>
          <cell r="D931">
            <v>2</v>
          </cell>
          <cell r="E931">
            <v>0</v>
          </cell>
          <cell r="F931">
            <v>0</v>
          </cell>
          <cell r="G931">
            <v>2</v>
          </cell>
          <cell r="H931">
            <v>19</v>
          </cell>
          <cell r="I931">
            <v>0</v>
          </cell>
          <cell r="L931">
            <v>25</v>
          </cell>
        </row>
        <row r="932">
          <cell r="B932" t="str">
            <v>Nortel</v>
          </cell>
          <cell r="C932">
            <v>0</v>
          </cell>
          <cell r="D932">
            <v>0</v>
          </cell>
          <cell r="E932">
            <v>0</v>
          </cell>
          <cell r="F932">
            <v>0</v>
          </cell>
          <cell r="G932">
            <v>0</v>
          </cell>
          <cell r="H932">
            <v>0</v>
          </cell>
          <cell r="I932">
            <v>0</v>
          </cell>
          <cell r="L932">
            <v>0</v>
          </cell>
        </row>
        <row r="933">
          <cell r="B933" t="str">
            <v>OpVista</v>
          </cell>
          <cell r="C933">
            <v>0</v>
          </cell>
          <cell r="D933">
            <v>0</v>
          </cell>
          <cell r="E933">
            <v>0</v>
          </cell>
          <cell r="F933">
            <v>0</v>
          </cell>
          <cell r="G933">
            <v>10</v>
          </cell>
          <cell r="H933">
            <v>0</v>
          </cell>
          <cell r="I933">
            <v>0</v>
          </cell>
          <cell r="L933">
            <v>10</v>
          </cell>
        </row>
        <row r="934">
          <cell r="B934" t="str">
            <v>Sagem</v>
          </cell>
          <cell r="C934">
            <v>0</v>
          </cell>
          <cell r="D934">
            <v>0</v>
          </cell>
          <cell r="E934">
            <v>0</v>
          </cell>
          <cell r="F934">
            <v>0</v>
          </cell>
          <cell r="G934">
            <v>0</v>
          </cell>
          <cell r="H934">
            <v>0</v>
          </cell>
          <cell r="I934">
            <v>0</v>
          </cell>
          <cell r="L934">
            <v>0</v>
          </cell>
        </row>
        <row r="935">
          <cell r="B935" t="str">
            <v>Nokia Siemens</v>
          </cell>
          <cell r="C935">
            <v>0</v>
          </cell>
          <cell r="D935">
            <v>0</v>
          </cell>
          <cell r="E935">
            <v>0</v>
          </cell>
          <cell r="F935">
            <v>0</v>
          </cell>
          <cell r="G935">
            <v>0</v>
          </cell>
          <cell r="H935">
            <v>0</v>
          </cell>
          <cell r="I935">
            <v>49</v>
          </cell>
          <cell r="L935">
            <v>49</v>
          </cell>
        </row>
        <row r="936">
          <cell r="B936" t="str">
            <v>Sycamore</v>
          </cell>
          <cell r="C936">
            <v>0</v>
          </cell>
          <cell r="D936">
            <v>0</v>
          </cell>
          <cell r="E936">
            <v>0</v>
          </cell>
          <cell r="F936">
            <v>4</v>
          </cell>
          <cell r="G936">
            <v>0</v>
          </cell>
          <cell r="H936">
            <v>0</v>
          </cell>
          <cell r="I936">
            <v>0</v>
          </cell>
          <cell r="L936">
            <v>4</v>
          </cell>
        </row>
        <row r="937">
          <cell r="B937" t="str">
            <v>Tejas</v>
          </cell>
          <cell r="C937">
            <v>0</v>
          </cell>
          <cell r="D937">
            <v>0</v>
          </cell>
          <cell r="E937">
            <v>0</v>
          </cell>
          <cell r="F937">
            <v>0</v>
          </cell>
          <cell r="G937">
            <v>0</v>
          </cell>
          <cell r="H937">
            <v>0</v>
          </cell>
          <cell r="I937">
            <v>0</v>
          </cell>
          <cell r="L937">
            <v>0</v>
          </cell>
        </row>
        <row r="938">
          <cell r="B938" t="str">
            <v>Tellabs</v>
          </cell>
          <cell r="C938">
            <v>0</v>
          </cell>
          <cell r="D938">
            <v>10</v>
          </cell>
          <cell r="E938">
            <v>172</v>
          </cell>
          <cell r="F938">
            <v>1</v>
          </cell>
          <cell r="G938">
            <v>15</v>
          </cell>
          <cell r="H938">
            <v>0</v>
          </cell>
          <cell r="I938">
            <v>0</v>
          </cell>
          <cell r="J938">
            <v>2</v>
          </cell>
          <cell r="L938">
            <v>198</v>
          </cell>
        </row>
        <row r="939">
          <cell r="B939" t="str">
            <v>Transmode</v>
          </cell>
          <cell r="C939">
            <v>0</v>
          </cell>
          <cell r="D939">
            <v>0</v>
          </cell>
          <cell r="E939">
            <v>0</v>
          </cell>
          <cell r="F939">
            <v>0</v>
          </cell>
          <cell r="G939">
            <v>0</v>
          </cell>
          <cell r="H939">
            <v>0</v>
          </cell>
          <cell r="I939">
            <v>0</v>
          </cell>
          <cell r="L939">
            <v>0</v>
          </cell>
        </row>
        <row r="940">
          <cell r="B940" t="str">
            <v>Tyco</v>
          </cell>
          <cell r="C940">
            <v>0</v>
          </cell>
          <cell r="D940">
            <v>0</v>
          </cell>
          <cell r="E940">
            <v>0</v>
          </cell>
          <cell r="F940">
            <v>0</v>
          </cell>
          <cell r="G940">
            <v>0</v>
          </cell>
          <cell r="H940">
            <v>0</v>
          </cell>
          <cell r="I940">
            <v>0</v>
          </cell>
          <cell r="L940">
            <v>0</v>
          </cell>
        </row>
        <row r="941">
          <cell r="B941" t="str">
            <v>UTStarcom</v>
          </cell>
          <cell r="C941">
            <v>0</v>
          </cell>
          <cell r="D941">
            <v>0</v>
          </cell>
          <cell r="E941">
            <v>0</v>
          </cell>
          <cell r="F941">
            <v>0</v>
          </cell>
          <cell r="G941">
            <v>0</v>
          </cell>
          <cell r="H941">
            <v>0</v>
          </cell>
          <cell r="I941">
            <v>0</v>
          </cell>
          <cell r="L941">
            <v>0</v>
          </cell>
        </row>
        <row r="942">
          <cell r="B942" t="str">
            <v>White Rock</v>
          </cell>
          <cell r="C942">
            <v>0</v>
          </cell>
          <cell r="D942">
            <v>8</v>
          </cell>
          <cell r="E942">
            <v>0</v>
          </cell>
          <cell r="F942">
            <v>0</v>
          </cell>
          <cell r="G942">
            <v>0</v>
          </cell>
          <cell r="H942">
            <v>0</v>
          </cell>
          <cell r="I942">
            <v>0</v>
          </cell>
          <cell r="L942">
            <v>8</v>
          </cell>
        </row>
        <row r="943">
          <cell r="B943" t="str">
            <v>Xtera</v>
          </cell>
          <cell r="C943">
            <v>0</v>
          </cell>
          <cell r="D943">
            <v>0</v>
          </cell>
          <cell r="E943">
            <v>0</v>
          </cell>
          <cell r="F943">
            <v>0</v>
          </cell>
          <cell r="G943">
            <v>0</v>
          </cell>
          <cell r="H943">
            <v>0</v>
          </cell>
          <cell r="I943">
            <v>0</v>
          </cell>
          <cell r="L943">
            <v>0</v>
          </cell>
        </row>
        <row r="944">
          <cell r="B944" t="str">
            <v>Zhone</v>
          </cell>
          <cell r="C944">
            <v>0</v>
          </cell>
          <cell r="D944">
            <v>0</v>
          </cell>
          <cell r="E944">
            <v>0</v>
          </cell>
          <cell r="F944">
            <v>0</v>
          </cell>
          <cell r="G944">
            <v>5</v>
          </cell>
          <cell r="H944">
            <v>0</v>
          </cell>
          <cell r="I944">
            <v>0</v>
          </cell>
          <cell r="L944">
            <v>5</v>
          </cell>
        </row>
        <row r="945">
          <cell r="B945" t="str">
            <v>ZTE</v>
          </cell>
          <cell r="C945">
            <v>0</v>
          </cell>
          <cell r="D945">
            <v>0</v>
          </cell>
          <cell r="E945">
            <v>0</v>
          </cell>
          <cell r="F945">
            <v>0</v>
          </cell>
          <cell r="G945">
            <v>0</v>
          </cell>
          <cell r="H945">
            <v>0</v>
          </cell>
          <cell r="I945">
            <v>0</v>
          </cell>
          <cell r="L945">
            <v>0</v>
          </cell>
        </row>
        <row r="946">
          <cell r="B946" t="str">
            <v>Other</v>
          </cell>
          <cell r="C946">
            <v>0</v>
          </cell>
          <cell r="D946">
            <v>7</v>
          </cell>
          <cell r="E946">
            <v>0</v>
          </cell>
          <cell r="F946">
            <v>0</v>
          </cell>
          <cell r="G946">
            <v>5</v>
          </cell>
          <cell r="H946">
            <v>0</v>
          </cell>
          <cell r="I946">
            <v>0</v>
          </cell>
          <cell r="J946">
            <v>11</v>
          </cell>
          <cell r="L946">
            <v>12</v>
          </cell>
        </row>
        <row r="947">
          <cell r="B947" t="str">
            <v>Total</v>
          </cell>
          <cell r="C947">
            <v>28</v>
          </cell>
          <cell r="D947">
            <v>361</v>
          </cell>
          <cell r="E947">
            <v>226</v>
          </cell>
          <cell r="F947">
            <v>51</v>
          </cell>
          <cell r="G947">
            <v>220</v>
          </cell>
          <cell r="H947">
            <v>40</v>
          </cell>
          <cell r="I947">
            <v>119</v>
          </cell>
          <cell r="J947">
            <v>91</v>
          </cell>
          <cell r="K947">
            <v>0</v>
          </cell>
          <cell r="L947">
            <v>1045</v>
          </cell>
        </row>
        <row r="951">
          <cell r="B951" t="str">
            <v>Vendor</v>
          </cell>
          <cell r="C951" t="str">
            <v>SONET/SDH Add-drop multiplexers (ADM)</v>
          </cell>
          <cell r="D951" t="str">
            <v>Optical Edge Devices (OED)</v>
          </cell>
          <cell r="E951" t="str">
            <v>Digital Cross Connects (DCS)</v>
          </cell>
          <cell r="F951" t="str">
            <v>Optical Core Switches (OCS)</v>
          </cell>
          <cell r="G951" t="str">
            <v>Metro WDM (C/D-WDM)</v>
          </cell>
          <cell r="H951" t="str">
            <v>Long haul DWDM (LH DWDM)</v>
          </cell>
          <cell r="I951" t="str">
            <v>Multi-reach DWDM</v>
          </cell>
          <cell r="J951" t="str">
            <v>Metro ROADM</v>
          </cell>
          <cell r="K951" t="str">
            <v>Converged Packet Optical</v>
          </cell>
          <cell r="L951" t="str">
            <v>Total Optical Networking (ON)</v>
          </cell>
        </row>
        <row r="952">
          <cell r="B952" t="str">
            <v>ADTRAN</v>
          </cell>
          <cell r="C952">
            <v>0</v>
          </cell>
          <cell r="D952">
            <v>9</v>
          </cell>
          <cell r="E952">
            <v>0</v>
          </cell>
          <cell r="F952">
            <v>0</v>
          </cell>
          <cell r="G952">
            <v>0</v>
          </cell>
          <cell r="H952">
            <v>0</v>
          </cell>
          <cell r="I952">
            <v>0</v>
          </cell>
          <cell r="L952">
            <v>9</v>
          </cell>
        </row>
        <row r="953">
          <cell r="B953" t="str">
            <v>ADVA</v>
          </cell>
          <cell r="C953">
            <v>0</v>
          </cell>
          <cell r="D953">
            <v>2</v>
          </cell>
          <cell r="E953">
            <v>0</v>
          </cell>
          <cell r="F953">
            <v>0</v>
          </cell>
          <cell r="G953">
            <v>27</v>
          </cell>
          <cell r="H953">
            <v>0</v>
          </cell>
          <cell r="I953">
            <v>0</v>
          </cell>
          <cell r="J953">
            <v>6</v>
          </cell>
          <cell r="L953">
            <v>29</v>
          </cell>
        </row>
        <row r="954">
          <cell r="B954" t="str">
            <v>Alcatel-Lucent</v>
          </cell>
          <cell r="C954">
            <v>23</v>
          </cell>
          <cell r="D954">
            <v>59</v>
          </cell>
          <cell r="E954">
            <v>36</v>
          </cell>
          <cell r="F954">
            <v>25</v>
          </cell>
          <cell r="G954">
            <v>23</v>
          </cell>
          <cell r="H954">
            <v>2</v>
          </cell>
          <cell r="I954">
            <v>19</v>
          </cell>
          <cell r="L954">
            <v>187</v>
          </cell>
        </row>
        <row r="955">
          <cell r="B955" t="str">
            <v>ANDA</v>
          </cell>
          <cell r="C955">
            <v>0</v>
          </cell>
          <cell r="D955">
            <v>5</v>
          </cell>
          <cell r="E955">
            <v>0</v>
          </cell>
          <cell r="F955">
            <v>0</v>
          </cell>
          <cell r="G955">
            <v>0</v>
          </cell>
          <cell r="H955">
            <v>0</v>
          </cell>
          <cell r="I955">
            <v>0</v>
          </cell>
          <cell r="L955">
            <v>5</v>
          </cell>
        </row>
        <row r="956">
          <cell r="B956" t="str">
            <v>Atrica</v>
          </cell>
          <cell r="C956">
            <v>0</v>
          </cell>
          <cell r="D956">
            <v>6</v>
          </cell>
          <cell r="E956">
            <v>0</v>
          </cell>
          <cell r="F956">
            <v>0</v>
          </cell>
          <cell r="G956">
            <v>0</v>
          </cell>
          <cell r="H956">
            <v>0</v>
          </cell>
          <cell r="I956">
            <v>0</v>
          </cell>
          <cell r="L956">
            <v>6</v>
          </cell>
        </row>
        <row r="957">
          <cell r="B957" t="str">
            <v>Calient</v>
          </cell>
          <cell r="C957">
            <v>0</v>
          </cell>
          <cell r="D957">
            <v>0</v>
          </cell>
          <cell r="E957">
            <v>0</v>
          </cell>
          <cell r="F957">
            <v>1</v>
          </cell>
          <cell r="G957">
            <v>0</v>
          </cell>
          <cell r="H957">
            <v>0</v>
          </cell>
          <cell r="I957">
            <v>0</v>
          </cell>
          <cell r="L957">
            <v>1</v>
          </cell>
        </row>
        <row r="958">
          <cell r="B958" t="str">
            <v>Ciena</v>
          </cell>
          <cell r="C958">
            <v>1</v>
          </cell>
          <cell r="D958">
            <v>54</v>
          </cell>
          <cell r="E958">
            <v>0</v>
          </cell>
          <cell r="F958">
            <v>18</v>
          </cell>
          <cell r="G958">
            <v>52</v>
          </cell>
          <cell r="H958">
            <v>16</v>
          </cell>
          <cell r="I958">
            <v>68</v>
          </cell>
          <cell r="L958">
            <v>209</v>
          </cell>
        </row>
        <row r="959">
          <cell r="B959" t="str">
            <v>Cisco</v>
          </cell>
          <cell r="C959">
            <v>0</v>
          </cell>
          <cell r="D959">
            <v>70</v>
          </cell>
          <cell r="E959">
            <v>0</v>
          </cell>
          <cell r="F959">
            <v>2</v>
          </cell>
          <cell r="G959">
            <v>46</v>
          </cell>
          <cell r="H959">
            <v>0</v>
          </cell>
          <cell r="I959">
            <v>0</v>
          </cell>
          <cell r="J959">
            <v>44</v>
          </cell>
          <cell r="L959">
            <v>118</v>
          </cell>
        </row>
        <row r="960">
          <cell r="B960" t="str">
            <v>Corrigent</v>
          </cell>
          <cell r="C960">
            <v>0</v>
          </cell>
          <cell r="D960">
            <v>0</v>
          </cell>
          <cell r="E960">
            <v>0</v>
          </cell>
          <cell r="F960">
            <v>0</v>
          </cell>
          <cell r="G960">
            <v>0</v>
          </cell>
          <cell r="H960">
            <v>0</v>
          </cell>
          <cell r="I960">
            <v>0</v>
          </cell>
          <cell r="L960">
            <v>0</v>
          </cell>
        </row>
        <row r="961">
          <cell r="B961" t="str">
            <v>Corvis</v>
          </cell>
          <cell r="C961">
            <v>0</v>
          </cell>
          <cell r="D961">
            <v>0</v>
          </cell>
          <cell r="E961">
            <v>0</v>
          </cell>
          <cell r="F961">
            <v>0</v>
          </cell>
          <cell r="G961">
            <v>0</v>
          </cell>
          <cell r="H961">
            <v>0</v>
          </cell>
          <cell r="I961">
            <v>0</v>
          </cell>
          <cell r="L961">
            <v>0</v>
          </cell>
        </row>
        <row r="962">
          <cell r="B962" t="str">
            <v>Datang</v>
          </cell>
          <cell r="C962">
            <v>0</v>
          </cell>
          <cell r="D962">
            <v>0</v>
          </cell>
          <cell r="E962">
            <v>0</v>
          </cell>
          <cell r="F962">
            <v>0</v>
          </cell>
          <cell r="G962">
            <v>0</v>
          </cell>
          <cell r="H962">
            <v>0</v>
          </cell>
          <cell r="I962">
            <v>0</v>
          </cell>
          <cell r="L962">
            <v>0</v>
          </cell>
        </row>
        <row r="963">
          <cell r="B963" t="str">
            <v>ECI Telecom</v>
          </cell>
          <cell r="C963">
            <v>0</v>
          </cell>
          <cell r="D963">
            <v>1</v>
          </cell>
          <cell r="E963">
            <v>2</v>
          </cell>
          <cell r="F963">
            <v>0</v>
          </cell>
          <cell r="G963">
            <v>1</v>
          </cell>
          <cell r="H963">
            <v>0</v>
          </cell>
          <cell r="I963">
            <v>0</v>
          </cell>
          <cell r="L963">
            <v>4</v>
          </cell>
        </row>
        <row r="964">
          <cell r="B964" t="str">
            <v>Ericsson</v>
          </cell>
          <cell r="C964">
            <v>0</v>
          </cell>
          <cell r="D964">
            <v>0</v>
          </cell>
          <cell r="E964">
            <v>0</v>
          </cell>
          <cell r="F964">
            <v>0</v>
          </cell>
          <cell r="G964">
            <v>0</v>
          </cell>
          <cell r="H964">
            <v>0</v>
          </cell>
          <cell r="I964">
            <v>0</v>
          </cell>
          <cell r="L964">
            <v>0</v>
          </cell>
        </row>
        <row r="965">
          <cell r="B965" t="str">
            <v>FiberHome</v>
          </cell>
          <cell r="C965">
            <v>0</v>
          </cell>
          <cell r="D965">
            <v>0</v>
          </cell>
          <cell r="E965">
            <v>0</v>
          </cell>
          <cell r="F965">
            <v>0</v>
          </cell>
          <cell r="G965">
            <v>0</v>
          </cell>
          <cell r="H965">
            <v>0</v>
          </cell>
          <cell r="I965">
            <v>0</v>
          </cell>
          <cell r="L965">
            <v>0</v>
          </cell>
        </row>
        <row r="966">
          <cell r="B966" t="str">
            <v>Force 10</v>
          </cell>
          <cell r="C966">
            <v>0</v>
          </cell>
          <cell r="D966">
            <v>11</v>
          </cell>
          <cell r="E966">
            <v>0</v>
          </cell>
          <cell r="F966">
            <v>0</v>
          </cell>
          <cell r="G966">
            <v>0</v>
          </cell>
          <cell r="H966">
            <v>0</v>
          </cell>
          <cell r="I966">
            <v>0</v>
          </cell>
          <cell r="L966">
            <v>11</v>
          </cell>
        </row>
        <row r="967">
          <cell r="B967" t="str">
            <v>Fujitsu</v>
          </cell>
          <cell r="C967">
            <v>5</v>
          </cell>
          <cell r="D967">
            <v>104</v>
          </cell>
          <cell r="E967">
            <v>0</v>
          </cell>
          <cell r="F967">
            <v>0</v>
          </cell>
          <cell r="G967">
            <v>29</v>
          </cell>
          <cell r="H967">
            <v>0</v>
          </cell>
          <cell r="I967">
            <v>0</v>
          </cell>
          <cell r="J967">
            <v>24</v>
          </cell>
          <cell r="L967">
            <v>138</v>
          </cell>
        </row>
        <row r="968">
          <cell r="B968" t="str">
            <v>Hitachi</v>
          </cell>
          <cell r="C968">
            <v>0</v>
          </cell>
          <cell r="D968">
            <v>1</v>
          </cell>
          <cell r="E968">
            <v>0</v>
          </cell>
          <cell r="F968">
            <v>0</v>
          </cell>
          <cell r="G968">
            <v>0</v>
          </cell>
          <cell r="H968">
            <v>1</v>
          </cell>
          <cell r="I968">
            <v>0</v>
          </cell>
          <cell r="L968">
            <v>2</v>
          </cell>
        </row>
        <row r="969">
          <cell r="B969" t="str">
            <v>Hitachi Cable</v>
          </cell>
          <cell r="C969">
            <v>0</v>
          </cell>
          <cell r="D969">
            <v>0</v>
          </cell>
          <cell r="E969">
            <v>0</v>
          </cell>
          <cell r="F969">
            <v>0</v>
          </cell>
          <cell r="G969">
            <v>0</v>
          </cell>
          <cell r="H969">
            <v>0</v>
          </cell>
          <cell r="I969">
            <v>0</v>
          </cell>
          <cell r="L969">
            <v>0</v>
          </cell>
        </row>
        <row r="970">
          <cell r="B970" t="str">
            <v>Huawei</v>
          </cell>
          <cell r="C970">
            <v>0</v>
          </cell>
          <cell r="D970">
            <v>1</v>
          </cell>
          <cell r="E970">
            <v>0</v>
          </cell>
          <cell r="F970">
            <v>0</v>
          </cell>
          <cell r="G970">
            <v>0</v>
          </cell>
          <cell r="H970">
            <v>0</v>
          </cell>
          <cell r="I970">
            <v>1</v>
          </cell>
          <cell r="L970">
            <v>2</v>
          </cell>
        </row>
        <row r="971">
          <cell r="B971" t="str">
            <v>Infinera</v>
          </cell>
          <cell r="C971">
            <v>0</v>
          </cell>
          <cell r="D971">
            <v>0</v>
          </cell>
          <cell r="E971">
            <v>0</v>
          </cell>
          <cell r="F971">
            <v>0</v>
          </cell>
          <cell r="G971">
            <v>0</v>
          </cell>
          <cell r="H971">
            <v>0</v>
          </cell>
          <cell r="I971">
            <v>34</v>
          </cell>
          <cell r="L971">
            <v>34</v>
          </cell>
        </row>
        <row r="972">
          <cell r="B972" t="str">
            <v>Lucent</v>
          </cell>
          <cell r="C972">
            <v>0</v>
          </cell>
          <cell r="D972">
            <v>0</v>
          </cell>
          <cell r="E972">
            <v>0</v>
          </cell>
          <cell r="F972">
            <v>0</v>
          </cell>
          <cell r="G972">
            <v>0</v>
          </cell>
          <cell r="H972">
            <v>0</v>
          </cell>
          <cell r="I972">
            <v>0</v>
          </cell>
          <cell r="L972">
            <v>0</v>
          </cell>
        </row>
        <row r="973">
          <cell r="B973" t="str">
            <v>Luminous</v>
          </cell>
          <cell r="C973">
            <v>0</v>
          </cell>
          <cell r="D973">
            <v>0</v>
          </cell>
          <cell r="E973">
            <v>0</v>
          </cell>
          <cell r="F973">
            <v>0</v>
          </cell>
          <cell r="G973">
            <v>0</v>
          </cell>
          <cell r="H973">
            <v>0</v>
          </cell>
          <cell r="I973">
            <v>0</v>
          </cell>
          <cell r="L973">
            <v>0</v>
          </cell>
        </row>
        <row r="974">
          <cell r="B974" t="str">
            <v>Movaz</v>
          </cell>
          <cell r="L974">
            <v>0</v>
          </cell>
        </row>
        <row r="975">
          <cell r="B975" t="str">
            <v>NEC</v>
          </cell>
          <cell r="C975">
            <v>2</v>
          </cell>
          <cell r="D975">
            <v>2</v>
          </cell>
          <cell r="E975">
            <v>0</v>
          </cell>
          <cell r="F975">
            <v>0</v>
          </cell>
          <cell r="G975">
            <v>1</v>
          </cell>
          <cell r="H975">
            <v>28</v>
          </cell>
          <cell r="I975">
            <v>0</v>
          </cell>
          <cell r="L975">
            <v>33</v>
          </cell>
        </row>
        <row r="976">
          <cell r="B976" t="str">
            <v>Nortel</v>
          </cell>
          <cell r="C976">
            <v>0</v>
          </cell>
          <cell r="D976">
            <v>0</v>
          </cell>
          <cell r="E976">
            <v>0</v>
          </cell>
          <cell r="F976">
            <v>0</v>
          </cell>
          <cell r="G976">
            <v>0</v>
          </cell>
          <cell r="H976">
            <v>0</v>
          </cell>
          <cell r="I976">
            <v>0</v>
          </cell>
          <cell r="L976">
            <v>0</v>
          </cell>
        </row>
        <row r="977">
          <cell r="B977" t="str">
            <v>OpVista</v>
          </cell>
          <cell r="C977">
            <v>0</v>
          </cell>
          <cell r="D977">
            <v>0</v>
          </cell>
          <cell r="E977">
            <v>0</v>
          </cell>
          <cell r="F977">
            <v>0</v>
          </cell>
          <cell r="G977">
            <v>11</v>
          </cell>
          <cell r="H977">
            <v>0</v>
          </cell>
          <cell r="I977">
            <v>0</v>
          </cell>
          <cell r="L977">
            <v>11</v>
          </cell>
        </row>
        <row r="978">
          <cell r="B978" t="str">
            <v>Sagem</v>
          </cell>
          <cell r="C978">
            <v>0</v>
          </cell>
          <cell r="D978">
            <v>0</v>
          </cell>
          <cell r="E978">
            <v>0</v>
          </cell>
          <cell r="F978">
            <v>0</v>
          </cell>
          <cell r="G978">
            <v>0</v>
          </cell>
          <cell r="H978">
            <v>0</v>
          </cell>
          <cell r="I978">
            <v>0</v>
          </cell>
          <cell r="L978">
            <v>0</v>
          </cell>
        </row>
        <row r="979">
          <cell r="B979" t="str">
            <v>Nokia Siemens</v>
          </cell>
          <cell r="C979">
            <v>0</v>
          </cell>
          <cell r="D979">
            <v>0</v>
          </cell>
          <cell r="E979">
            <v>0</v>
          </cell>
          <cell r="F979">
            <v>0</v>
          </cell>
          <cell r="G979">
            <v>0</v>
          </cell>
          <cell r="H979">
            <v>0</v>
          </cell>
          <cell r="I979">
            <v>37</v>
          </cell>
          <cell r="L979">
            <v>37</v>
          </cell>
        </row>
        <row r="980">
          <cell r="B980" t="str">
            <v>Sycamore</v>
          </cell>
          <cell r="C980">
            <v>0</v>
          </cell>
          <cell r="D980">
            <v>0</v>
          </cell>
          <cell r="E980">
            <v>3</v>
          </cell>
          <cell r="F980">
            <v>8</v>
          </cell>
          <cell r="G980">
            <v>0</v>
          </cell>
          <cell r="H980">
            <v>0</v>
          </cell>
          <cell r="I980">
            <v>0</v>
          </cell>
          <cell r="L980">
            <v>11</v>
          </cell>
        </row>
        <row r="981">
          <cell r="B981" t="str">
            <v>Tejas</v>
          </cell>
          <cell r="C981">
            <v>0</v>
          </cell>
          <cell r="D981">
            <v>1</v>
          </cell>
          <cell r="E981">
            <v>0</v>
          </cell>
          <cell r="F981">
            <v>0</v>
          </cell>
          <cell r="G981">
            <v>0</v>
          </cell>
          <cell r="H981">
            <v>0</v>
          </cell>
          <cell r="I981">
            <v>0</v>
          </cell>
          <cell r="L981">
            <v>1</v>
          </cell>
        </row>
        <row r="982">
          <cell r="B982" t="str">
            <v>Tellabs</v>
          </cell>
          <cell r="C982">
            <v>0</v>
          </cell>
          <cell r="D982">
            <v>9</v>
          </cell>
          <cell r="E982">
            <v>174</v>
          </cell>
          <cell r="F982">
            <v>1</v>
          </cell>
          <cell r="G982">
            <v>16</v>
          </cell>
          <cell r="H982">
            <v>0</v>
          </cell>
          <cell r="I982">
            <v>0</v>
          </cell>
          <cell r="J982">
            <v>3</v>
          </cell>
          <cell r="L982">
            <v>200</v>
          </cell>
        </row>
        <row r="983">
          <cell r="B983" t="str">
            <v>Transmode</v>
          </cell>
          <cell r="C983">
            <v>0</v>
          </cell>
          <cell r="D983">
            <v>0</v>
          </cell>
          <cell r="E983">
            <v>0</v>
          </cell>
          <cell r="F983">
            <v>0</v>
          </cell>
          <cell r="G983">
            <v>0</v>
          </cell>
          <cell r="H983">
            <v>0</v>
          </cell>
          <cell r="I983">
            <v>0</v>
          </cell>
          <cell r="L983">
            <v>0</v>
          </cell>
        </row>
        <row r="984">
          <cell r="B984" t="str">
            <v>Tyco</v>
          </cell>
          <cell r="C984">
            <v>0</v>
          </cell>
          <cell r="D984">
            <v>0</v>
          </cell>
          <cell r="E984">
            <v>0</v>
          </cell>
          <cell r="F984">
            <v>0</v>
          </cell>
          <cell r="G984">
            <v>0</v>
          </cell>
          <cell r="H984">
            <v>0</v>
          </cell>
          <cell r="I984">
            <v>0</v>
          </cell>
          <cell r="L984">
            <v>0</v>
          </cell>
        </row>
        <row r="985">
          <cell r="B985" t="str">
            <v>UTStarcom</v>
          </cell>
          <cell r="C985">
            <v>0</v>
          </cell>
          <cell r="D985">
            <v>0</v>
          </cell>
          <cell r="E985">
            <v>0</v>
          </cell>
          <cell r="F985">
            <v>0</v>
          </cell>
          <cell r="G985">
            <v>0</v>
          </cell>
          <cell r="H985">
            <v>0</v>
          </cell>
          <cell r="I985">
            <v>0</v>
          </cell>
          <cell r="L985">
            <v>0</v>
          </cell>
        </row>
        <row r="986">
          <cell r="B986" t="str">
            <v>White Rock</v>
          </cell>
          <cell r="L986">
            <v>0</v>
          </cell>
        </row>
        <row r="987">
          <cell r="B987" t="str">
            <v>Xtera</v>
          </cell>
          <cell r="C987">
            <v>0</v>
          </cell>
          <cell r="D987">
            <v>0</v>
          </cell>
          <cell r="E987">
            <v>0</v>
          </cell>
          <cell r="F987">
            <v>0</v>
          </cell>
          <cell r="G987">
            <v>0</v>
          </cell>
          <cell r="H987">
            <v>0</v>
          </cell>
          <cell r="I987">
            <v>0</v>
          </cell>
          <cell r="L987">
            <v>0</v>
          </cell>
        </row>
        <row r="988">
          <cell r="B988" t="str">
            <v>Zhone</v>
          </cell>
          <cell r="C988">
            <v>0</v>
          </cell>
          <cell r="D988">
            <v>0</v>
          </cell>
          <cell r="E988">
            <v>0</v>
          </cell>
          <cell r="F988">
            <v>0</v>
          </cell>
          <cell r="G988">
            <v>4</v>
          </cell>
          <cell r="H988">
            <v>0</v>
          </cell>
          <cell r="I988">
            <v>0</v>
          </cell>
          <cell r="L988">
            <v>4</v>
          </cell>
        </row>
        <row r="989">
          <cell r="B989" t="str">
            <v>ZTE</v>
          </cell>
          <cell r="C989">
            <v>0</v>
          </cell>
          <cell r="D989">
            <v>0</v>
          </cell>
          <cell r="E989">
            <v>0</v>
          </cell>
          <cell r="F989">
            <v>0</v>
          </cell>
          <cell r="G989">
            <v>0</v>
          </cell>
          <cell r="H989">
            <v>0</v>
          </cell>
          <cell r="I989">
            <v>0</v>
          </cell>
          <cell r="L989">
            <v>0</v>
          </cell>
        </row>
        <row r="990">
          <cell r="B990" t="str">
            <v>Other</v>
          </cell>
          <cell r="C990">
            <v>0</v>
          </cell>
          <cell r="D990">
            <v>7</v>
          </cell>
          <cell r="E990">
            <v>0</v>
          </cell>
          <cell r="F990">
            <v>0</v>
          </cell>
          <cell r="G990">
            <v>6</v>
          </cell>
          <cell r="H990">
            <v>0</v>
          </cell>
          <cell r="I990">
            <v>0</v>
          </cell>
          <cell r="J990">
            <v>12</v>
          </cell>
          <cell r="L990">
            <v>13</v>
          </cell>
        </row>
        <row r="991">
          <cell r="B991" t="str">
            <v>Total</v>
          </cell>
          <cell r="C991">
            <v>31</v>
          </cell>
          <cell r="D991">
            <v>342</v>
          </cell>
          <cell r="E991">
            <v>215</v>
          </cell>
          <cell r="F991">
            <v>55</v>
          </cell>
          <cell r="G991">
            <v>216</v>
          </cell>
          <cell r="H991">
            <v>47</v>
          </cell>
          <cell r="I991">
            <v>159</v>
          </cell>
          <cell r="J991">
            <v>89</v>
          </cell>
          <cell r="K991">
            <v>0</v>
          </cell>
          <cell r="L991">
            <v>1065</v>
          </cell>
        </row>
        <row r="995">
          <cell r="B995" t="str">
            <v>Vendor</v>
          </cell>
          <cell r="C995" t="str">
            <v>SONET/SDH Add-drop multiplexers (ADM)</v>
          </cell>
          <cell r="D995" t="str">
            <v>Optical Edge Devices (OED)</v>
          </cell>
          <cell r="E995" t="str">
            <v>Digital Cross Connects (DCS)</v>
          </cell>
          <cell r="F995" t="str">
            <v>Optical Core Switches (OCS)</v>
          </cell>
          <cell r="G995" t="str">
            <v>Metro WDM (C/D-WDM)</v>
          </cell>
          <cell r="H995" t="str">
            <v>Long haul DWDM (LH DWDM)</v>
          </cell>
          <cell r="I995" t="str">
            <v>Multi-reach DWDM</v>
          </cell>
          <cell r="J995" t="str">
            <v>Metro ROADM</v>
          </cell>
          <cell r="K995" t="str">
            <v>Converged Packet Optical</v>
          </cell>
          <cell r="L995" t="str">
            <v>Total Optical Networking (ON)</v>
          </cell>
        </row>
        <row r="996">
          <cell r="B996" t="str">
            <v>ADTRAN</v>
          </cell>
          <cell r="C996">
            <v>0</v>
          </cell>
          <cell r="D996">
            <v>8</v>
          </cell>
          <cell r="E996">
            <v>0</v>
          </cell>
          <cell r="F996">
            <v>0</v>
          </cell>
          <cell r="G996">
            <v>0</v>
          </cell>
          <cell r="H996">
            <v>0</v>
          </cell>
          <cell r="I996">
            <v>0</v>
          </cell>
          <cell r="L996">
            <v>8</v>
          </cell>
        </row>
        <row r="997">
          <cell r="B997" t="str">
            <v>ADVA</v>
          </cell>
          <cell r="C997">
            <v>0</v>
          </cell>
          <cell r="D997">
            <v>2</v>
          </cell>
          <cell r="E997">
            <v>0</v>
          </cell>
          <cell r="F997">
            <v>0</v>
          </cell>
          <cell r="G997">
            <v>30</v>
          </cell>
          <cell r="H997">
            <v>0</v>
          </cell>
          <cell r="I997">
            <v>0</v>
          </cell>
          <cell r="J997">
            <v>2</v>
          </cell>
          <cell r="L997">
            <v>32</v>
          </cell>
        </row>
        <row r="998">
          <cell r="B998" t="str">
            <v>Alcatel-Lucent</v>
          </cell>
          <cell r="C998">
            <v>3</v>
          </cell>
          <cell r="D998">
            <v>26</v>
          </cell>
          <cell r="E998">
            <v>34</v>
          </cell>
          <cell r="F998">
            <v>13</v>
          </cell>
          <cell r="G998">
            <v>13</v>
          </cell>
          <cell r="H998">
            <v>0</v>
          </cell>
          <cell r="I998">
            <v>5</v>
          </cell>
          <cell r="L998">
            <v>94</v>
          </cell>
        </row>
        <row r="999">
          <cell r="B999" t="str">
            <v>ANDA</v>
          </cell>
          <cell r="C999">
            <v>0</v>
          </cell>
          <cell r="D999">
            <v>5</v>
          </cell>
          <cell r="E999">
            <v>0</v>
          </cell>
          <cell r="F999">
            <v>0</v>
          </cell>
          <cell r="G999">
            <v>0</v>
          </cell>
          <cell r="H999">
            <v>0</v>
          </cell>
          <cell r="I999">
            <v>0</v>
          </cell>
          <cell r="L999">
            <v>5</v>
          </cell>
        </row>
        <row r="1000">
          <cell r="B1000" t="str">
            <v>Atrica</v>
          </cell>
          <cell r="C1000">
            <v>0</v>
          </cell>
          <cell r="D1000">
            <v>3</v>
          </cell>
          <cell r="E1000">
            <v>0</v>
          </cell>
          <cell r="F1000">
            <v>0</v>
          </cell>
          <cell r="G1000">
            <v>0</v>
          </cell>
          <cell r="H1000">
            <v>0</v>
          </cell>
          <cell r="I1000">
            <v>0</v>
          </cell>
          <cell r="L1000">
            <v>3</v>
          </cell>
        </row>
        <row r="1001">
          <cell r="B1001" t="str">
            <v>Calient</v>
          </cell>
          <cell r="C1001">
            <v>0</v>
          </cell>
          <cell r="D1001">
            <v>0</v>
          </cell>
          <cell r="E1001">
            <v>0</v>
          </cell>
          <cell r="F1001">
            <v>0</v>
          </cell>
          <cell r="G1001">
            <v>0</v>
          </cell>
          <cell r="H1001">
            <v>0</v>
          </cell>
          <cell r="I1001">
            <v>0</v>
          </cell>
          <cell r="L1001">
            <v>0</v>
          </cell>
        </row>
        <row r="1002">
          <cell r="B1002" t="str">
            <v>Ciena</v>
          </cell>
          <cell r="C1002">
            <v>1</v>
          </cell>
          <cell r="D1002">
            <v>72</v>
          </cell>
          <cell r="E1002">
            <v>0</v>
          </cell>
          <cell r="F1002">
            <v>20</v>
          </cell>
          <cell r="G1002">
            <v>64</v>
          </cell>
          <cell r="H1002">
            <v>21</v>
          </cell>
          <cell r="I1002">
            <v>75</v>
          </cell>
          <cell r="L1002">
            <v>253</v>
          </cell>
        </row>
        <row r="1003">
          <cell r="B1003" t="str">
            <v>Cisco</v>
          </cell>
          <cell r="C1003">
            <v>0</v>
          </cell>
          <cell r="D1003">
            <v>69</v>
          </cell>
          <cell r="E1003">
            <v>0</v>
          </cell>
          <cell r="F1003">
            <v>1</v>
          </cell>
          <cell r="G1003">
            <v>49</v>
          </cell>
          <cell r="H1003">
            <v>0</v>
          </cell>
          <cell r="I1003">
            <v>0</v>
          </cell>
          <cell r="J1003">
            <v>49</v>
          </cell>
          <cell r="L1003">
            <v>119</v>
          </cell>
        </row>
        <row r="1004">
          <cell r="B1004" t="str">
            <v>Corrigent</v>
          </cell>
          <cell r="C1004">
            <v>0</v>
          </cell>
          <cell r="D1004">
            <v>0</v>
          </cell>
          <cell r="E1004">
            <v>0</v>
          </cell>
          <cell r="F1004">
            <v>0</v>
          </cell>
          <cell r="G1004">
            <v>0</v>
          </cell>
          <cell r="H1004">
            <v>0</v>
          </cell>
          <cell r="I1004">
            <v>0</v>
          </cell>
          <cell r="L1004">
            <v>0</v>
          </cell>
        </row>
        <row r="1005">
          <cell r="B1005" t="str">
            <v>Corvis</v>
          </cell>
          <cell r="C1005">
            <v>0</v>
          </cell>
          <cell r="D1005">
            <v>0</v>
          </cell>
          <cell r="E1005">
            <v>0</v>
          </cell>
          <cell r="F1005">
            <v>0</v>
          </cell>
          <cell r="G1005">
            <v>0</v>
          </cell>
          <cell r="H1005">
            <v>0</v>
          </cell>
          <cell r="I1005">
            <v>0</v>
          </cell>
          <cell r="L1005">
            <v>0</v>
          </cell>
        </row>
        <row r="1006">
          <cell r="B1006" t="str">
            <v>Datang</v>
          </cell>
          <cell r="C1006">
            <v>0</v>
          </cell>
          <cell r="D1006">
            <v>0</v>
          </cell>
          <cell r="E1006">
            <v>0</v>
          </cell>
          <cell r="F1006">
            <v>0</v>
          </cell>
          <cell r="G1006">
            <v>0</v>
          </cell>
          <cell r="H1006">
            <v>0</v>
          </cell>
          <cell r="I1006">
            <v>0</v>
          </cell>
          <cell r="L1006">
            <v>0</v>
          </cell>
        </row>
        <row r="1007">
          <cell r="B1007" t="str">
            <v>ECI Telecom</v>
          </cell>
          <cell r="C1007">
            <v>0</v>
          </cell>
          <cell r="D1007">
            <v>0</v>
          </cell>
          <cell r="E1007">
            <v>1</v>
          </cell>
          <cell r="F1007">
            <v>0</v>
          </cell>
          <cell r="G1007">
            <v>2</v>
          </cell>
          <cell r="H1007">
            <v>0</v>
          </cell>
          <cell r="I1007">
            <v>0</v>
          </cell>
          <cell r="L1007">
            <v>3</v>
          </cell>
        </row>
        <row r="1008">
          <cell r="B1008" t="str">
            <v>Ericsson</v>
          </cell>
          <cell r="C1008">
            <v>0</v>
          </cell>
          <cell r="D1008">
            <v>0</v>
          </cell>
          <cell r="E1008">
            <v>0</v>
          </cell>
          <cell r="F1008">
            <v>0</v>
          </cell>
          <cell r="G1008">
            <v>0</v>
          </cell>
          <cell r="H1008">
            <v>0</v>
          </cell>
          <cell r="I1008">
            <v>0</v>
          </cell>
          <cell r="L1008">
            <v>0</v>
          </cell>
        </row>
        <row r="1009">
          <cell r="B1009" t="str">
            <v>FiberHome</v>
          </cell>
          <cell r="C1009">
            <v>0</v>
          </cell>
          <cell r="D1009">
            <v>0</v>
          </cell>
          <cell r="E1009">
            <v>0</v>
          </cell>
          <cell r="F1009">
            <v>0</v>
          </cell>
          <cell r="G1009">
            <v>0</v>
          </cell>
          <cell r="H1009">
            <v>0</v>
          </cell>
          <cell r="I1009">
            <v>0</v>
          </cell>
          <cell r="L1009">
            <v>0</v>
          </cell>
        </row>
        <row r="1010">
          <cell r="B1010" t="str">
            <v>Force 10</v>
          </cell>
          <cell r="C1010">
            <v>0</v>
          </cell>
          <cell r="D1010">
            <v>12</v>
          </cell>
          <cell r="E1010">
            <v>0</v>
          </cell>
          <cell r="F1010">
            <v>0</v>
          </cell>
          <cell r="G1010">
            <v>0</v>
          </cell>
          <cell r="H1010">
            <v>0</v>
          </cell>
          <cell r="I1010">
            <v>0</v>
          </cell>
          <cell r="L1010">
            <v>12</v>
          </cell>
        </row>
        <row r="1011">
          <cell r="B1011" t="str">
            <v>Fujitsu</v>
          </cell>
          <cell r="C1011">
            <v>6</v>
          </cell>
          <cell r="D1011">
            <v>99</v>
          </cell>
          <cell r="E1011">
            <v>0</v>
          </cell>
          <cell r="F1011">
            <v>0</v>
          </cell>
          <cell r="G1011">
            <v>25</v>
          </cell>
          <cell r="H1011">
            <v>3</v>
          </cell>
          <cell r="I1011">
            <v>0</v>
          </cell>
          <cell r="J1011">
            <v>20</v>
          </cell>
          <cell r="L1011">
            <v>133</v>
          </cell>
        </row>
        <row r="1012">
          <cell r="B1012" t="str">
            <v>Hitachi</v>
          </cell>
          <cell r="C1012">
            <v>0</v>
          </cell>
          <cell r="D1012">
            <v>1</v>
          </cell>
          <cell r="E1012">
            <v>0</v>
          </cell>
          <cell r="F1012">
            <v>0</v>
          </cell>
          <cell r="G1012">
            <v>0</v>
          </cell>
          <cell r="H1012">
            <v>0</v>
          </cell>
          <cell r="I1012">
            <v>0</v>
          </cell>
          <cell r="L1012">
            <v>1</v>
          </cell>
        </row>
        <row r="1013">
          <cell r="B1013" t="str">
            <v>Hitachi Cable</v>
          </cell>
          <cell r="C1013">
            <v>0</v>
          </cell>
          <cell r="D1013">
            <v>0</v>
          </cell>
          <cell r="E1013">
            <v>0</v>
          </cell>
          <cell r="F1013">
            <v>0</v>
          </cell>
          <cell r="G1013">
            <v>0</v>
          </cell>
          <cell r="H1013">
            <v>0</v>
          </cell>
          <cell r="I1013">
            <v>0</v>
          </cell>
          <cell r="L1013">
            <v>0</v>
          </cell>
        </row>
        <row r="1014">
          <cell r="B1014" t="str">
            <v>Huawei</v>
          </cell>
          <cell r="C1014">
            <v>0</v>
          </cell>
          <cell r="D1014">
            <v>2</v>
          </cell>
          <cell r="E1014">
            <v>0</v>
          </cell>
          <cell r="F1014">
            <v>0</v>
          </cell>
          <cell r="G1014">
            <v>0</v>
          </cell>
          <cell r="H1014">
            <v>0</v>
          </cell>
          <cell r="I1014">
            <v>13</v>
          </cell>
          <cell r="L1014">
            <v>15</v>
          </cell>
        </row>
        <row r="1015">
          <cell r="B1015" t="str">
            <v>Infinera</v>
          </cell>
          <cell r="C1015">
            <v>0</v>
          </cell>
          <cell r="D1015">
            <v>0</v>
          </cell>
          <cell r="E1015">
            <v>0</v>
          </cell>
          <cell r="F1015">
            <v>0</v>
          </cell>
          <cell r="G1015">
            <v>0</v>
          </cell>
          <cell r="H1015">
            <v>0</v>
          </cell>
          <cell r="I1015">
            <v>56</v>
          </cell>
          <cell r="L1015">
            <v>56</v>
          </cell>
        </row>
        <row r="1016">
          <cell r="B1016" t="str">
            <v>Lucent</v>
          </cell>
          <cell r="C1016">
            <v>0</v>
          </cell>
          <cell r="D1016">
            <v>0</v>
          </cell>
          <cell r="E1016">
            <v>0</v>
          </cell>
          <cell r="F1016">
            <v>0</v>
          </cell>
          <cell r="G1016">
            <v>0</v>
          </cell>
          <cell r="H1016">
            <v>0</v>
          </cell>
          <cell r="I1016">
            <v>0</v>
          </cell>
          <cell r="L1016">
            <v>0</v>
          </cell>
        </row>
        <row r="1017">
          <cell r="B1017" t="str">
            <v>Luminous</v>
          </cell>
          <cell r="C1017">
            <v>0</v>
          </cell>
          <cell r="D1017">
            <v>0</v>
          </cell>
          <cell r="E1017">
            <v>0</v>
          </cell>
          <cell r="F1017">
            <v>0</v>
          </cell>
          <cell r="G1017">
            <v>0</v>
          </cell>
          <cell r="H1017">
            <v>0</v>
          </cell>
          <cell r="I1017">
            <v>0</v>
          </cell>
          <cell r="L1017">
            <v>0</v>
          </cell>
        </row>
        <row r="1018">
          <cell r="B1018" t="str">
            <v>Movaz</v>
          </cell>
          <cell r="C1018">
            <v>0</v>
          </cell>
          <cell r="D1018">
            <v>0</v>
          </cell>
          <cell r="E1018">
            <v>0</v>
          </cell>
          <cell r="F1018">
            <v>0</v>
          </cell>
          <cell r="G1018">
            <v>0</v>
          </cell>
          <cell r="H1018">
            <v>0</v>
          </cell>
          <cell r="I1018">
            <v>0</v>
          </cell>
          <cell r="L1018">
            <v>0</v>
          </cell>
        </row>
        <row r="1019">
          <cell r="B1019" t="str">
            <v>NEC</v>
          </cell>
          <cell r="C1019">
            <v>2</v>
          </cell>
          <cell r="D1019">
            <v>2</v>
          </cell>
          <cell r="E1019">
            <v>0</v>
          </cell>
          <cell r="F1019">
            <v>0</v>
          </cell>
          <cell r="G1019">
            <v>0</v>
          </cell>
          <cell r="H1019">
            <v>30</v>
          </cell>
          <cell r="I1019">
            <v>0</v>
          </cell>
          <cell r="L1019">
            <v>34</v>
          </cell>
        </row>
        <row r="1020">
          <cell r="B1020" t="str">
            <v>Nortel</v>
          </cell>
          <cell r="C1020">
            <v>0</v>
          </cell>
          <cell r="D1020">
            <v>0</v>
          </cell>
          <cell r="E1020">
            <v>0</v>
          </cell>
          <cell r="F1020">
            <v>0</v>
          </cell>
          <cell r="G1020">
            <v>0</v>
          </cell>
          <cell r="H1020">
            <v>0</v>
          </cell>
          <cell r="I1020">
            <v>0</v>
          </cell>
          <cell r="L1020">
            <v>0</v>
          </cell>
        </row>
        <row r="1021">
          <cell r="B1021" t="str">
            <v>OpVista</v>
          </cell>
          <cell r="C1021">
            <v>0</v>
          </cell>
          <cell r="D1021">
            <v>0</v>
          </cell>
          <cell r="E1021">
            <v>0</v>
          </cell>
          <cell r="F1021">
            <v>0</v>
          </cell>
          <cell r="G1021">
            <v>13</v>
          </cell>
          <cell r="H1021">
            <v>0</v>
          </cell>
          <cell r="I1021">
            <v>0</v>
          </cell>
          <cell r="L1021">
            <v>13</v>
          </cell>
        </row>
        <row r="1022">
          <cell r="B1022" t="str">
            <v>Sagem</v>
          </cell>
          <cell r="C1022">
            <v>0</v>
          </cell>
          <cell r="D1022">
            <v>0</v>
          </cell>
          <cell r="E1022">
            <v>0</v>
          </cell>
          <cell r="F1022">
            <v>0</v>
          </cell>
          <cell r="G1022">
            <v>0</v>
          </cell>
          <cell r="H1022">
            <v>0</v>
          </cell>
          <cell r="I1022">
            <v>0</v>
          </cell>
          <cell r="L1022">
            <v>0</v>
          </cell>
        </row>
        <row r="1023">
          <cell r="B1023" t="str">
            <v>Nokia Siemens</v>
          </cell>
          <cell r="C1023">
            <v>0</v>
          </cell>
          <cell r="D1023">
            <v>0</v>
          </cell>
          <cell r="E1023">
            <v>0</v>
          </cell>
          <cell r="F1023">
            <v>0</v>
          </cell>
          <cell r="G1023">
            <v>0</v>
          </cell>
          <cell r="H1023">
            <v>0</v>
          </cell>
          <cell r="I1023">
            <v>23</v>
          </cell>
          <cell r="L1023">
            <v>23</v>
          </cell>
        </row>
        <row r="1024">
          <cell r="B1024" t="str">
            <v>Sycamore</v>
          </cell>
          <cell r="C1024">
            <v>0</v>
          </cell>
          <cell r="D1024">
            <v>0</v>
          </cell>
          <cell r="E1024">
            <v>3</v>
          </cell>
          <cell r="F1024">
            <v>8</v>
          </cell>
          <cell r="G1024">
            <v>0</v>
          </cell>
          <cell r="H1024">
            <v>0</v>
          </cell>
          <cell r="I1024">
            <v>0</v>
          </cell>
          <cell r="L1024">
            <v>11</v>
          </cell>
        </row>
        <row r="1025">
          <cell r="B1025" t="str">
            <v>Tejas</v>
          </cell>
          <cell r="C1025">
            <v>0</v>
          </cell>
          <cell r="D1025">
            <v>3</v>
          </cell>
          <cell r="E1025">
            <v>0</v>
          </cell>
          <cell r="F1025">
            <v>0</v>
          </cell>
          <cell r="G1025">
            <v>0</v>
          </cell>
          <cell r="H1025">
            <v>0</v>
          </cell>
          <cell r="I1025">
            <v>0</v>
          </cell>
          <cell r="L1025">
            <v>3</v>
          </cell>
        </row>
        <row r="1026">
          <cell r="B1026" t="str">
            <v>Tellabs</v>
          </cell>
          <cell r="C1026">
            <v>0</v>
          </cell>
          <cell r="D1026">
            <v>9</v>
          </cell>
          <cell r="E1026">
            <v>135</v>
          </cell>
          <cell r="F1026">
            <v>1</v>
          </cell>
          <cell r="G1026">
            <v>12</v>
          </cell>
          <cell r="H1026">
            <v>0</v>
          </cell>
          <cell r="I1026">
            <v>0</v>
          </cell>
          <cell r="J1026">
            <v>2</v>
          </cell>
          <cell r="L1026">
            <v>157</v>
          </cell>
        </row>
        <row r="1027">
          <cell r="B1027" t="str">
            <v>Transmode</v>
          </cell>
          <cell r="C1027">
            <v>0</v>
          </cell>
          <cell r="D1027">
            <v>0</v>
          </cell>
          <cell r="E1027">
            <v>0</v>
          </cell>
          <cell r="F1027">
            <v>0</v>
          </cell>
          <cell r="G1027">
            <v>0</v>
          </cell>
          <cell r="H1027">
            <v>0</v>
          </cell>
          <cell r="I1027">
            <v>0</v>
          </cell>
          <cell r="L1027">
            <v>0</v>
          </cell>
        </row>
        <row r="1028">
          <cell r="B1028" t="str">
            <v>Tyco</v>
          </cell>
          <cell r="C1028">
            <v>0</v>
          </cell>
          <cell r="D1028">
            <v>0</v>
          </cell>
          <cell r="E1028">
            <v>0</v>
          </cell>
          <cell r="F1028">
            <v>0</v>
          </cell>
          <cell r="G1028">
            <v>0</v>
          </cell>
          <cell r="H1028">
            <v>0</v>
          </cell>
          <cell r="I1028">
            <v>0</v>
          </cell>
          <cell r="L1028">
            <v>0</v>
          </cell>
        </row>
        <row r="1029">
          <cell r="B1029" t="str">
            <v>UTStarcom</v>
          </cell>
          <cell r="C1029">
            <v>0</v>
          </cell>
          <cell r="D1029">
            <v>0</v>
          </cell>
          <cell r="E1029">
            <v>0</v>
          </cell>
          <cell r="F1029">
            <v>0</v>
          </cell>
          <cell r="G1029">
            <v>0</v>
          </cell>
          <cell r="H1029">
            <v>0</v>
          </cell>
          <cell r="I1029">
            <v>0</v>
          </cell>
          <cell r="L1029">
            <v>0</v>
          </cell>
        </row>
        <row r="1030">
          <cell r="B1030" t="str">
            <v>White Rock</v>
          </cell>
          <cell r="C1030">
            <v>0</v>
          </cell>
          <cell r="D1030">
            <v>0</v>
          </cell>
          <cell r="E1030">
            <v>0</v>
          </cell>
          <cell r="F1030">
            <v>0</v>
          </cell>
          <cell r="G1030">
            <v>0</v>
          </cell>
          <cell r="H1030">
            <v>0</v>
          </cell>
          <cell r="I1030">
            <v>0</v>
          </cell>
          <cell r="L1030">
            <v>0</v>
          </cell>
        </row>
        <row r="1031">
          <cell r="B1031" t="str">
            <v>Xtera</v>
          </cell>
          <cell r="C1031">
            <v>0</v>
          </cell>
          <cell r="D1031">
            <v>0</v>
          </cell>
          <cell r="E1031">
            <v>0</v>
          </cell>
          <cell r="F1031">
            <v>0</v>
          </cell>
          <cell r="G1031">
            <v>0</v>
          </cell>
          <cell r="H1031">
            <v>0</v>
          </cell>
          <cell r="I1031">
            <v>0</v>
          </cell>
          <cell r="L1031">
            <v>0</v>
          </cell>
        </row>
        <row r="1032">
          <cell r="B1032" t="str">
            <v>Zhone</v>
          </cell>
          <cell r="C1032">
            <v>0</v>
          </cell>
          <cell r="D1032">
            <v>0</v>
          </cell>
          <cell r="E1032">
            <v>0</v>
          </cell>
          <cell r="F1032">
            <v>0</v>
          </cell>
          <cell r="G1032">
            <v>3</v>
          </cell>
          <cell r="H1032">
            <v>0</v>
          </cell>
          <cell r="I1032">
            <v>0</v>
          </cell>
          <cell r="L1032">
            <v>3</v>
          </cell>
        </row>
        <row r="1033">
          <cell r="B1033" t="str">
            <v>ZTE</v>
          </cell>
          <cell r="C1033">
            <v>0</v>
          </cell>
          <cell r="D1033">
            <v>0</v>
          </cell>
          <cell r="E1033">
            <v>0</v>
          </cell>
          <cell r="F1033">
            <v>0</v>
          </cell>
          <cell r="G1033">
            <v>0</v>
          </cell>
          <cell r="H1033">
            <v>0</v>
          </cell>
          <cell r="I1033">
            <v>0</v>
          </cell>
          <cell r="L1033">
            <v>0</v>
          </cell>
        </row>
        <row r="1034">
          <cell r="B1034" t="str">
            <v>Other</v>
          </cell>
          <cell r="C1034">
            <v>0</v>
          </cell>
          <cell r="D1034">
            <v>7</v>
          </cell>
          <cell r="E1034">
            <v>0</v>
          </cell>
          <cell r="F1034">
            <v>0</v>
          </cell>
          <cell r="G1034">
            <v>7</v>
          </cell>
          <cell r="H1034">
            <v>0</v>
          </cell>
          <cell r="I1034">
            <v>0</v>
          </cell>
          <cell r="J1034">
            <v>14</v>
          </cell>
          <cell r="L1034">
            <v>14</v>
          </cell>
        </row>
        <row r="1035">
          <cell r="B1035" t="str">
            <v>Total</v>
          </cell>
          <cell r="C1035">
            <v>12</v>
          </cell>
          <cell r="D1035">
            <v>320</v>
          </cell>
          <cell r="E1035">
            <v>173</v>
          </cell>
          <cell r="F1035">
            <v>43</v>
          </cell>
          <cell r="G1035">
            <v>218</v>
          </cell>
          <cell r="H1035">
            <v>54</v>
          </cell>
          <cell r="I1035">
            <v>172</v>
          </cell>
          <cell r="J1035">
            <v>87</v>
          </cell>
          <cell r="K1035">
            <v>0</v>
          </cell>
          <cell r="L1035">
            <v>992</v>
          </cell>
        </row>
        <row r="1043">
          <cell r="B1043" t="str">
            <v>Vendor</v>
          </cell>
          <cell r="C1043" t="str">
            <v>SONET/SDH Add-drop multiplexers (ADM)</v>
          </cell>
          <cell r="D1043" t="str">
            <v>Optical Edge Devices (OED)</v>
          </cell>
          <cell r="E1043" t="str">
            <v>Digital Cross Connects (DCS)</v>
          </cell>
          <cell r="F1043" t="str">
            <v>Optical Core Switches (OCS)</v>
          </cell>
          <cell r="G1043" t="str">
            <v>Metro WDM (C/D-WDM)</v>
          </cell>
          <cell r="H1043" t="str">
            <v>Long haul DWDM (LH DWDM)</v>
          </cell>
          <cell r="I1043" t="str">
            <v>Multi-reach DWDM</v>
          </cell>
          <cell r="J1043" t="str">
            <v>Metro ROADM</v>
          </cell>
          <cell r="K1043" t="str">
            <v>Converged Packet Optical</v>
          </cell>
          <cell r="L1043" t="str">
            <v>Total Optical Networking (ON)</v>
          </cell>
        </row>
        <row r="1044">
          <cell r="B1044" t="str">
            <v>ADTRAN</v>
          </cell>
          <cell r="C1044">
            <v>0</v>
          </cell>
          <cell r="D1044">
            <v>8</v>
          </cell>
          <cell r="F1044">
            <v>0</v>
          </cell>
          <cell r="G1044">
            <v>0</v>
          </cell>
          <cell r="H1044">
            <v>0</v>
          </cell>
          <cell r="I1044">
            <v>0</v>
          </cell>
          <cell r="L1044">
            <v>8</v>
          </cell>
        </row>
        <row r="1045">
          <cell r="B1045" t="str">
            <v>ADVA</v>
          </cell>
          <cell r="C1045">
            <v>0</v>
          </cell>
          <cell r="D1045">
            <v>2</v>
          </cell>
          <cell r="E1045">
            <v>0</v>
          </cell>
          <cell r="F1045">
            <v>0</v>
          </cell>
          <cell r="G1045">
            <v>37</v>
          </cell>
          <cell r="H1045">
            <v>0</v>
          </cell>
          <cell r="I1045">
            <v>0</v>
          </cell>
          <cell r="J1045">
            <v>9</v>
          </cell>
          <cell r="L1045">
            <v>39</v>
          </cell>
        </row>
        <row r="1046">
          <cell r="B1046" t="str">
            <v>Alcatel-Lucent</v>
          </cell>
          <cell r="C1046">
            <v>9</v>
          </cell>
          <cell r="D1046">
            <v>72</v>
          </cell>
          <cell r="E1046">
            <v>24</v>
          </cell>
          <cell r="F1046">
            <v>20</v>
          </cell>
          <cell r="G1046">
            <v>23</v>
          </cell>
          <cell r="H1046">
            <v>3</v>
          </cell>
          <cell r="I1046">
            <v>30</v>
          </cell>
          <cell r="J1046">
            <v>6</v>
          </cell>
          <cell r="K1046">
            <v>6</v>
          </cell>
          <cell r="L1046">
            <v>181</v>
          </cell>
        </row>
        <row r="1047">
          <cell r="B1047" t="str">
            <v>ANDA</v>
          </cell>
          <cell r="C1047">
            <v>0</v>
          </cell>
          <cell r="D1047">
            <v>6</v>
          </cell>
          <cell r="E1047">
            <v>0</v>
          </cell>
          <cell r="F1047">
            <v>0</v>
          </cell>
          <cell r="G1047">
            <v>0</v>
          </cell>
          <cell r="H1047">
            <v>0</v>
          </cell>
          <cell r="I1047">
            <v>0</v>
          </cell>
          <cell r="L1047">
            <v>6</v>
          </cell>
        </row>
        <row r="1048">
          <cell r="B1048" t="str">
            <v>Atrica</v>
          </cell>
          <cell r="C1048">
            <v>0</v>
          </cell>
          <cell r="D1048">
            <v>3</v>
          </cell>
          <cell r="E1048">
            <v>0</v>
          </cell>
          <cell r="F1048">
            <v>0</v>
          </cell>
          <cell r="G1048">
            <v>0</v>
          </cell>
          <cell r="H1048">
            <v>0</v>
          </cell>
          <cell r="I1048">
            <v>0</v>
          </cell>
          <cell r="L1048">
            <v>3</v>
          </cell>
        </row>
        <row r="1049">
          <cell r="B1049" t="str">
            <v>Calient</v>
          </cell>
          <cell r="L1049">
            <v>0</v>
          </cell>
        </row>
        <row r="1050">
          <cell r="B1050" t="str">
            <v>Ciena</v>
          </cell>
          <cell r="C1050">
            <v>1</v>
          </cell>
          <cell r="D1050">
            <v>52</v>
          </cell>
          <cell r="E1050">
            <v>0</v>
          </cell>
          <cell r="F1050">
            <v>32</v>
          </cell>
          <cell r="G1050">
            <v>62</v>
          </cell>
          <cell r="H1050">
            <v>14</v>
          </cell>
          <cell r="I1050">
            <v>48</v>
          </cell>
          <cell r="J1050">
            <v>13</v>
          </cell>
          <cell r="L1050">
            <v>209</v>
          </cell>
        </row>
        <row r="1051">
          <cell r="B1051" t="str">
            <v>Cisco</v>
          </cell>
          <cell r="C1051">
            <v>0</v>
          </cell>
          <cell r="D1051">
            <v>73</v>
          </cell>
          <cell r="E1051">
            <v>0</v>
          </cell>
          <cell r="F1051">
            <v>0</v>
          </cell>
          <cell r="G1051">
            <v>55</v>
          </cell>
          <cell r="H1051">
            <v>0</v>
          </cell>
          <cell r="I1051">
            <v>0</v>
          </cell>
          <cell r="J1051">
            <v>50</v>
          </cell>
          <cell r="K1051">
            <v>7</v>
          </cell>
          <cell r="L1051">
            <v>128</v>
          </cell>
        </row>
        <row r="1052">
          <cell r="B1052" t="str">
            <v>Corrigent</v>
          </cell>
          <cell r="C1052">
            <v>0</v>
          </cell>
          <cell r="D1052">
            <v>0</v>
          </cell>
          <cell r="E1052">
            <v>0</v>
          </cell>
          <cell r="F1052">
            <v>0</v>
          </cell>
          <cell r="G1052">
            <v>0</v>
          </cell>
          <cell r="H1052">
            <v>0</v>
          </cell>
          <cell r="I1052">
            <v>0</v>
          </cell>
          <cell r="L1052">
            <v>0</v>
          </cell>
        </row>
        <row r="1053">
          <cell r="B1053" t="str">
            <v>Corvis</v>
          </cell>
          <cell r="L1053">
            <v>0</v>
          </cell>
        </row>
        <row r="1054">
          <cell r="B1054" t="str">
            <v>Datang</v>
          </cell>
          <cell r="L1054">
            <v>0</v>
          </cell>
        </row>
        <row r="1055">
          <cell r="B1055" t="str">
            <v>ECI Telecom</v>
          </cell>
          <cell r="C1055">
            <v>0</v>
          </cell>
          <cell r="D1055">
            <v>1</v>
          </cell>
          <cell r="E1055">
            <v>1</v>
          </cell>
          <cell r="F1055">
            <v>0</v>
          </cell>
          <cell r="G1055">
            <v>1</v>
          </cell>
          <cell r="H1055">
            <v>0</v>
          </cell>
          <cell r="I1055">
            <v>0</v>
          </cell>
          <cell r="L1055">
            <v>3</v>
          </cell>
        </row>
        <row r="1056">
          <cell r="B1056" t="str">
            <v>Ericsson</v>
          </cell>
          <cell r="C1056">
            <v>0</v>
          </cell>
          <cell r="D1056">
            <v>0</v>
          </cell>
          <cell r="E1056">
            <v>0</v>
          </cell>
          <cell r="F1056">
            <v>0</v>
          </cell>
          <cell r="G1056">
            <v>0</v>
          </cell>
          <cell r="H1056">
            <v>0</v>
          </cell>
          <cell r="I1056">
            <v>0</v>
          </cell>
          <cell r="L1056">
            <v>0</v>
          </cell>
        </row>
        <row r="1057">
          <cell r="B1057" t="str">
            <v>FiberHome</v>
          </cell>
          <cell r="C1057">
            <v>0</v>
          </cell>
          <cell r="D1057">
            <v>0</v>
          </cell>
          <cell r="E1057">
            <v>0</v>
          </cell>
          <cell r="F1057">
            <v>0</v>
          </cell>
          <cell r="G1057">
            <v>0</v>
          </cell>
          <cell r="H1057">
            <v>0</v>
          </cell>
          <cell r="I1057">
            <v>0</v>
          </cell>
          <cell r="L1057">
            <v>0</v>
          </cell>
        </row>
        <row r="1058">
          <cell r="B1058" t="str">
            <v>Force 10</v>
          </cell>
          <cell r="C1058">
            <v>0</v>
          </cell>
          <cell r="D1058">
            <v>12</v>
          </cell>
          <cell r="E1058">
            <v>0</v>
          </cell>
          <cell r="F1058">
            <v>0</v>
          </cell>
          <cell r="G1058">
            <v>0</v>
          </cell>
          <cell r="H1058">
            <v>0</v>
          </cell>
          <cell r="I1058">
            <v>0</v>
          </cell>
          <cell r="L1058">
            <v>12</v>
          </cell>
        </row>
        <row r="1059">
          <cell r="B1059" t="str">
            <v>Fujitsu</v>
          </cell>
          <cell r="C1059">
            <v>8</v>
          </cell>
          <cell r="D1059">
            <v>125</v>
          </cell>
          <cell r="E1059">
            <v>0</v>
          </cell>
          <cell r="F1059">
            <v>0</v>
          </cell>
          <cell r="G1059">
            <v>31</v>
          </cell>
          <cell r="H1059">
            <v>0</v>
          </cell>
          <cell r="I1059">
            <v>0</v>
          </cell>
          <cell r="J1059">
            <v>28</v>
          </cell>
          <cell r="L1059">
            <v>164</v>
          </cell>
        </row>
        <row r="1060">
          <cell r="B1060" t="str">
            <v>Hitachi</v>
          </cell>
          <cell r="C1060">
            <v>0</v>
          </cell>
          <cell r="D1060">
            <v>1</v>
          </cell>
          <cell r="E1060">
            <v>0</v>
          </cell>
          <cell r="F1060">
            <v>0</v>
          </cell>
          <cell r="G1060">
            <v>0</v>
          </cell>
          <cell r="H1060">
            <v>0</v>
          </cell>
          <cell r="I1060">
            <v>0</v>
          </cell>
          <cell r="L1060">
            <v>1</v>
          </cell>
        </row>
        <row r="1061">
          <cell r="B1061" t="str">
            <v>Hitachi Cable</v>
          </cell>
          <cell r="C1061">
            <v>0</v>
          </cell>
          <cell r="D1061">
            <v>0</v>
          </cell>
          <cell r="E1061">
            <v>0</v>
          </cell>
          <cell r="F1061">
            <v>0</v>
          </cell>
          <cell r="G1061">
            <v>0</v>
          </cell>
          <cell r="H1061">
            <v>0</v>
          </cell>
          <cell r="I1061">
            <v>0</v>
          </cell>
          <cell r="L1061">
            <v>0</v>
          </cell>
        </row>
        <row r="1062">
          <cell r="B1062" t="str">
            <v>Huawei</v>
          </cell>
          <cell r="C1062">
            <v>0</v>
          </cell>
          <cell r="D1062">
            <v>1</v>
          </cell>
          <cell r="E1062">
            <v>0</v>
          </cell>
          <cell r="F1062">
            <v>0</v>
          </cell>
          <cell r="G1062">
            <v>0</v>
          </cell>
          <cell r="H1062">
            <v>0</v>
          </cell>
          <cell r="I1062">
            <v>4</v>
          </cell>
          <cell r="L1062">
            <v>5</v>
          </cell>
        </row>
        <row r="1063">
          <cell r="B1063" t="str">
            <v>Infinera</v>
          </cell>
          <cell r="C1063">
            <v>0</v>
          </cell>
          <cell r="D1063">
            <v>0</v>
          </cell>
          <cell r="E1063">
            <v>0</v>
          </cell>
          <cell r="F1063">
            <v>0</v>
          </cell>
          <cell r="G1063">
            <v>0</v>
          </cell>
          <cell r="H1063">
            <v>0</v>
          </cell>
          <cell r="I1063">
            <v>51</v>
          </cell>
          <cell r="L1063">
            <v>51</v>
          </cell>
        </row>
        <row r="1064">
          <cell r="B1064" t="str">
            <v>Lucent</v>
          </cell>
          <cell r="L1064">
            <v>0</v>
          </cell>
        </row>
        <row r="1065">
          <cell r="B1065" t="str">
            <v>Luminous</v>
          </cell>
          <cell r="L1065">
            <v>0</v>
          </cell>
        </row>
        <row r="1066">
          <cell r="B1066" t="str">
            <v>Movaz</v>
          </cell>
          <cell r="L1066">
            <v>0</v>
          </cell>
        </row>
        <row r="1067">
          <cell r="B1067" t="str">
            <v>NEC</v>
          </cell>
          <cell r="C1067">
            <v>2</v>
          </cell>
          <cell r="D1067">
            <v>2</v>
          </cell>
          <cell r="E1067">
            <v>0</v>
          </cell>
          <cell r="F1067">
            <v>0</v>
          </cell>
          <cell r="G1067">
            <v>2</v>
          </cell>
          <cell r="H1067">
            <v>27</v>
          </cell>
          <cell r="I1067">
            <v>0</v>
          </cell>
          <cell r="L1067">
            <v>33</v>
          </cell>
        </row>
        <row r="1068">
          <cell r="B1068" t="str">
            <v>Nortel</v>
          </cell>
          <cell r="C1068">
            <v>0</v>
          </cell>
          <cell r="D1068">
            <v>0</v>
          </cell>
          <cell r="E1068">
            <v>0</v>
          </cell>
          <cell r="F1068">
            <v>0</v>
          </cell>
          <cell r="G1068">
            <v>0</v>
          </cell>
          <cell r="H1068">
            <v>0</v>
          </cell>
          <cell r="I1068">
            <v>0</v>
          </cell>
          <cell r="J1068">
            <v>0</v>
          </cell>
          <cell r="L1068">
            <v>0</v>
          </cell>
        </row>
        <row r="1069">
          <cell r="B1069" t="str">
            <v>OpVista</v>
          </cell>
          <cell r="C1069">
            <v>0</v>
          </cell>
          <cell r="D1069">
            <v>0</v>
          </cell>
          <cell r="E1069">
            <v>0</v>
          </cell>
          <cell r="F1069">
            <v>0</v>
          </cell>
          <cell r="G1069">
            <v>15</v>
          </cell>
          <cell r="H1069">
            <v>0</v>
          </cell>
          <cell r="I1069">
            <v>0</v>
          </cell>
          <cell r="L1069">
            <v>15</v>
          </cell>
        </row>
        <row r="1070">
          <cell r="B1070" t="str">
            <v>Sagem</v>
          </cell>
          <cell r="C1070">
            <v>0</v>
          </cell>
          <cell r="D1070">
            <v>0</v>
          </cell>
          <cell r="E1070">
            <v>0</v>
          </cell>
          <cell r="F1070">
            <v>0</v>
          </cell>
          <cell r="G1070">
            <v>0</v>
          </cell>
          <cell r="H1070">
            <v>0</v>
          </cell>
          <cell r="I1070">
            <v>0</v>
          </cell>
          <cell r="L1070">
            <v>0</v>
          </cell>
        </row>
        <row r="1071">
          <cell r="B1071" t="str">
            <v>Nokia Siemens</v>
          </cell>
          <cell r="C1071">
            <v>0</v>
          </cell>
          <cell r="D1071">
            <v>0</v>
          </cell>
          <cell r="E1071">
            <v>0</v>
          </cell>
          <cell r="F1071">
            <v>0</v>
          </cell>
          <cell r="G1071">
            <v>0</v>
          </cell>
          <cell r="H1071">
            <v>0</v>
          </cell>
          <cell r="I1071">
            <v>43</v>
          </cell>
          <cell r="L1071">
            <v>43</v>
          </cell>
        </row>
        <row r="1072">
          <cell r="B1072" t="str">
            <v>Sycamore</v>
          </cell>
          <cell r="C1072">
            <v>0</v>
          </cell>
          <cell r="D1072">
            <v>0</v>
          </cell>
          <cell r="E1072">
            <v>3</v>
          </cell>
          <cell r="F1072">
            <v>8</v>
          </cell>
          <cell r="G1072">
            <v>0</v>
          </cell>
          <cell r="H1072">
            <v>0</v>
          </cell>
          <cell r="I1072">
            <v>0</v>
          </cell>
          <cell r="L1072">
            <v>11</v>
          </cell>
        </row>
        <row r="1073">
          <cell r="B1073" t="str">
            <v>Tejas</v>
          </cell>
          <cell r="C1073">
            <v>0</v>
          </cell>
          <cell r="D1073">
            <v>3</v>
          </cell>
          <cell r="E1073">
            <v>0</v>
          </cell>
          <cell r="F1073">
            <v>0</v>
          </cell>
          <cell r="G1073">
            <v>0</v>
          </cell>
          <cell r="H1073">
            <v>0</v>
          </cell>
          <cell r="I1073">
            <v>0</v>
          </cell>
          <cell r="L1073">
            <v>3</v>
          </cell>
        </row>
        <row r="1074">
          <cell r="B1074" t="str">
            <v>Tellabs</v>
          </cell>
          <cell r="C1074">
            <v>0</v>
          </cell>
          <cell r="D1074">
            <v>11</v>
          </cell>
          <cell r="E1074">
            <v>167</v>
          </cell>
          <cell r="F1074">
            <v>1</v>
          </cell>
          <cell r="G1074">
            <v>10</v>
          </cell>
          <cell r="H1074">
            <v>0</v>
          </cell>
          <cell r="I1074">
            <v>0</v>
          </cell>
          <cell r="J1074">
            <v>9</v>
          </cell>
          <cell r="L1074">
            <v>189</v>
          </cell>
        </row>
        <row r="1075">
          <cell r="B1075" t="str">
            <v>Transmode</v>
          </cell>
          <cell r="C1075">
            <v>0</v>
          </cell>
          <cell r="D1075">
            <v>0</v>
          </cell>
          <cell r="E1075">
            <v>0</v>
          </cell>
          <cell r="F1075">
            <v>0</v>
          </cell>
          <cell r="G1075">
            <v>0</v>
          </cell>
          <cell r="H1075">
            <v>0</v>
          </cell>
          <cell r="I1075">
            <v>0</v>
          </cell>
          <cell r="L1075">
            <v>0</v>
          </cell>
        </row>
        <row r="1076">
          <cell r="B1076" t="str">
            <v>Tyco</v>
          </cell>
          <cell r="L1076">
            <v>0</v>
          </cell>
        </row>
        <row r="1077">
          <cell r="B1077" t="str">
            <v>UTStarcom</v>
          </cell>
          <cell r="C1077">
            <v>0</v>
          </cell>
          <cell r="D1077">
            <v>0</v>
          </cell>
          <cell r="E1077">
            <v>0</v>
          </cell>
          <cell r="F1077">
            <v>0</v>
          </cell>
          <cell r="G1077">
            <v>0</v>
          </cell>
          <cell r="H1077">
            <v>0</v>
          </cell>
          <cell r="I1077">
            <v>0</v>
          </cell>
          <cell r="L1077">
            <v>0</v>
          </cell>
        </row>
        <row r="1078">
          <cell r="B1078" t="str">
            <v>White Rock</v>
          </cell>
          <cell r="L1078">
            <v>0</v>
          </cell>
        </row>
        <row r="1079">
          <cell r="B1079" t="str">
            <v>Xtera</v>
          </cell>
          <cell r="C1079">
            <v>0</v>
          </cell>
          <cell r="D1079">
            <v>0</v>
          </cell>
          <cell r="E1079">
            <v>0</v>
          </cell>
          <cell r="F1079">
            <v>0</v>
          </cell>
          <cell r="G1079">
            <v>0</v>
          </cell>
          <cell r="H1079">
            <v>0</v>
          </cell>
          <cell r="I1079">
            <v>0</v>
          </cell>
          <cell r="L1079">
            <v>0</v>
          </cell>
        </row>
        <row r="1080">
          <cell r="B1080" t="str">
            <v>Zhone</v>
          </cell>
          <cell r="C1080">
            <v>0</v>
          </cell>
          <cell r="D1080">
            <v>0</v>
          </cell>
          <cell r="E1080">
            <v>0</v>
          </cell>
          <cell r="F1080">
            <v>0</v>
          </cell>
          <cell r="G1080">
            <v>3</v>
          </cell>
          <cell r="H1080">
            <v>0</v>
          </cell>
          <cell r="I1080">
            <v>0</v>
          </cell>
          <cell r="L1080">
            <v>3</v>
          </cell>
        </row>
        <row r="1081">
          <cell r="B1081" t="str">
            <v>ZTE</v>
          </cell>
          <cell r="C1081">
            <v>0</v>
          </cell>
          <cell r="D1081">
            <v>0</v>
          </cell>
          <cell r="E1081">
            <v>0</v>
          </cell>
          <cell r="F1081">
            <v>0</v>
          </cell>
          <cell r="G1081">
            <v>0</v>
          </cell>
          <cell r="H1081">
            <v>0</v>
          </cell>
          <cell r="I1081">
            <v>0</v>
          </cell>
          <cell r="L1081">
            <v>0</v>
          </cell>
        </row>
        <row r="1082">
          <cell r="B1082" t="str">
            <v>Other</v>
          </cell>
          <cell r="C1082">
            <v>0</v>
          </cell>
          <cell r="D1082">
            <v>7</v>
          </cell>
          <cell r="E1082">
            <v>0</v>
          </cell>
          <cell r="F1082">
            <v>0</v>
          </cell>
          <cell r="G1082">
            <v>7</v>
          </cell>
          <cell r="H1082">
            <v>0</v>
          </cell>
          <cell r="I1082">
            <v>0</v>
          </cell>
          <cell r="J1082">
            <v>16</v>
          </cell>
          <cell r="L1082">
            <v>14</v>
          </cell>
        </row>
        <row r="1083">
          <cell r="B1083" t="str">
            <v>Total</v>
          </cell>
          <cell r="C1083">
            <v>20</v>
          </cell>
          <cell r="D1083">
            <v>379</v>
          </cell>
          <cell r="E1083">
            <v>195</v>
          </cell>
          <cell r="F1083">
            <v>61</v>
          </cell>
          <cell r="G1083">
            <v>246</v>
          </cell>
          <cell r="H1083">
            <v>44</v>
          </cell>
          <cell r="I1083">
            <v>176</v>
          </cell>
          <cell r="J1083">
            <v>131</v>
          </cell>
          <cell r="K1083">
            <v>13</v>
          </cell>
          <cell r="L1083">
            <v>1121</v>
          </cell>
        </row>
        <row r="1087">
          <cell r="B1087" t="str">
            <v>Vendor</v>
          </cell>
          <cell r="C1087" t="str">
            <v>SONET/SDH Add-drop multiplexers (ADM)</v>
          </cell>
          <cell r="D1087" t="str">
            <v>Optical Edge Devices (OED)</v>
          </cell>
          <cell r="E1087" t="str">
            <v>Digital Cross Connects (DCS)</v>
          </cell>
          <cell r="F1087" t="str">
            <v>Optical Core Switches (OCS)</v>
          </cell>
          <cell r="G1087" t="str">
            <v>Metro WDM (C/D-WDM)</v>
          </cell>
          <cell r="H1087" t="str">
            <v>Long haul DWDM (LH DWDM)</v>
          </cell>
          <cell r="I1087" t="str">
            <v>Multi-reach DWDM</v>
          </cell>
          <cell r="J1087" t="str">
            <v>Metro ROADM</v>
          </cell>
          <cell r="K1087" t="str">
            <v>Converged Packet Optical</v>
          </cell>
          <cell r="L1087" t="str">
            <v>Total Optical Networking (ON)</v>
          </cell>
        </row>
        <row r="1088">
          <cell r="B1088" t="str">
            <v>ADTRAN</v>
          </cell>
          <cell r="C1088">
            <v>0</v>
          </cell>
          <cell r="D1088">
            <v>9</v>
          </cell>
          <cell r="E1088">
            <v>0</v>
          </cell>
          <cell r="F1088">
            <v>0</v>
          </cell>
          <cell r="G1088">
            <v>0</v>
          </cell>
          <cell r="H1088">
            <v>0</v>
          </cell>
          <cell r="I1088">
            <v>0</v>
          </cell>
          <cell r="L1088">
            <v>9</v>
          </cell>
        </row>
        <row r="1089">
          <cell r="B1089" t="str">
            <v>ADVA</v>
          </cell>
          <cell r="C1089">
            <v>0</v>
          </cell>
          <cell r="D1089">
            <v>2</v>
          </cell>
          <cell r="E1089">
            <v>0</v>
          </cell>
          <cell r="F1089">
            <v>0</v>
          </cell>
          <cell r="G1089">
            <v>27</v>
          </cell>
          <cell r="H1089">
            <v>0</v>
          </cell>
          <cell r="I1089">
            <v>0</v>
          </cell>
          <cell r="J1089">
            <v>5</v>
          </cell>
          <cell r="L1089">
            <v>29</v>
          </cell>
        </row>
        <row r="1090">
          <cell r="B1090" t="str">
            <v>Alcatel-Lucent</v>
          </cell>
          <cell r="C1090">
            <v>8</v>
          </cell>
          <cell r="D1090">
            <v>87</v>
          </cell>
          <cell r="E1090">
            <v>20</v>
          </cell>
          <cell r="F1090">
            <v>24</v>
          </cell>
          <cell r="G1090">
            <v>27</v>
          </cell>
          <cell r="H1090">
            <v>2</v>
          </cell>
          <cell r="I1090">
            <v>24</v>
          </cell>
          <cell r="J1090">
            <v>5</v>
          </cell>
          <cell r="K1090">
            <v>8</v>
          </cell>
          <cell r="L1090">
            <v>192</v>
          </cell>
        </row>
        <row r="1091">
          <cell r="B1091" t="str">
            <v>ANDA</v>
          </cell>
          <cell r="C1091">
            <v>0</v>
          </cell>
          <cell r="D1091">
            <v>8</v>
          </cell>
          <cell r="E1091">
            <v>0</v>
          </cell>
          <cell r="F1091">
            <v>0</v>
          </cell>
          <cell r="G1091">
            <v>0</v>
          </cell>
          <cell r="H1091">
            <v>0</v>
          </cell>
          <cell r="I1091">
            <v>0</v>
          </cell>
          <cell r="L1091">
            <v>8</v>
          </cell>
        </row>
        <row r="1092">
          <cell r="B1092" t="str">
            <v>Atrica</v>
          </cell>
          <cell r="C1092">
            <v>0</v>
          </cell>
          <cell r="D1092">
            <v>3</v>
          </cell>
          <cell r="E1092">
            <v>0</v>
          </cell>
          <cell r="G1092">
            <v>0</v>
          </cell>
          <cell r="H1092">
            <v>0</v>
          </cell>
          <cell r="I1092">
            <v>0</v>
          </cell>
          <cell r="L1092">
            <v>3</v>
          </cell>
        </row>
        <row r="1093">
          <cell r="B1093" t="str">
            <v>Calient</v>
          </cell>
          <cell r="L1093">
            <v>0</v>
          </cell>
        </row>
        <row r="1094">
          <cell r="B1094" t="str">
            <v>Ciena</v>
          </cell>
          <cell r="C1094">
            <v>0</v>
          </cell>
          <cell r="D1094">
            <v>69</v>
          </cell>
          <cell r="E1094">
            <v>0</v>
          </cell>
          <cell r="F1094">
            <v>37</v>
          </cell>
          <cell r="G1094">
            <v>73</v>
          </cell>
          <cell r="H1094">
            <v>11</v>
          </cell>
          <cell r="I1094">
            <v>79</v>
          </cell>
          <cell r="J1094">
            <v>9</v>
          </cell>
          <cell r="L1094">
            <v>269</v>
          </cell>
        </row>
        <row r="1095">
          <cell r="B1095" t="str">
            <v>Cisco</v>
          </cell>
          <cell r="C1095">
            <v>0</v>
          </cell>
          <cell r="D1095">
            <v>71</v>
          </cell>
          <cell r="E1095">
            <v>0</v>
          </cell>
          <cell r="F1095">
            <v>0</v>
          </cell>
          <cell r="G1095">
            <v>54</v>
          </cell>
          <cell r="H1095">
            <v>0</v>
          </cell>
          <cell r="I1095">
            <v>0</v>
          </cell>
          <cell r="J1095">
            <v>49</v>
          </cell>
          <cell r="K1095">
            <v>7</v>
          </cell>
          <cell r="L1095">
            <v>125</v>
          </cell>
        </row>
        <row r="1096">
          <cell r="B1096" t="str">
            <v>Corrigent</v>
          </cell>
          <cell r="C1096">
            <v>0</v>
          </cell>
          <cell r="D1096">
            <v>0</v>
          </cell>
          <cell r="E1096">
            <v>0</v>
          </cell>
          <cell r="F1096">
            <v>0</v>
          </cell>
          <cell r="G1096">
            <v>0</v>
          </cell>
          <cell r="H1096">
            <v>0</v>
          </cell>
          <cell r="I1096">
            <v>0</v>
          </cell>
          <cell r="L1096">
            <v>0</v>
          </cell>
        </row>
        <row r="1097">
          <cell r="B1097" t="str">
            <v>Corvis</v>
          </cell>
          <cell r="L1097">
            <v>0</v>
          </cell>
        </row>
        <row r="1098">
          <cell r="B1098" t="str">
            <v>Datang</v>
          </cell>
          <cell r="L1098">
            <v>0</v>
          </cell>
        </row>
        <row r="1099">
          <cell r="B1099" t="str">
            <v>ECI Telecom</v>
          </cell>
          <cell r="C1099">
            <v>0</v>
          </cell>
          <cell r="D1099">
            <v>1</v>
          </cell>
          <cell r="E1099">
            <v>1</v>
          </cell>
          <cell r="F1099">
            <v>0</v>
          </cell>
          <cell r="G1099">
            <v>2</v>
          </cell>
          <cell r="H1099">
            <v>0</v>
          </cell>
          <cell r="I1099">
            <v>0</v>
          </cell>
          <cell r="J1099">
            <v>1</v>
          </cell>
          <cell r="L1099">
            <v>4</v>
          </cell>
        </row>
        <row r="1100">
          <cell r="B1100" t="str">
            <v>Ericsson</v>
          </cell>
          <cell r="C1100">
            <v>0</v>
          </cell>
          <cell r="D1100">
            <v>0</v>
          </cell>
          <cell r="E1100">
            <v>0</v>
          </cell>
          <cell r="F1100">
            <v>0</v>
          </cell>
          <cell r="G1100">
            <v>0</v>
          </cell>
          <cell r="H1100">
            <v>0</v>
          </cell>
          <cell r="I1100">
            <v>1</v>
          </cell>
          <cell r="L1100">
            <v>1</v>
          </cell>
        </row>
        <row r="1101">
          <cell r="B1101" t="str">
            <v>FiberHome</v>
          </cell>
          <cell r="C1101">
            <v>0</v>
          </cell>
          <cell r="D1101">
            <v>0</v>
          </cell>
          <cell r="E1101">
            <v>0</v>
          </cell>
          <cell r="F1101">
            <v>0</v>
          </cell>
          <cell r="G1101">
            <v>0</v>
          </cell>
          <cell r="H1101">
            <v>0</v>
          </cell>
          <cell r="I1101">
            <v>0</v>
          </cell>
          <cell r="L1101">
            <v>0</v>
          </cell>
        </row>
        <row r="1102">
          <cell r="B1102" t="str">
            <v>Force 10</v>
          </cell>
          <cell r="C1102">
            <v>0</v>
          </cell>
          <cell r="D1102">
            <v>13</v>
          </cell>
          <cell r="E1102">
            <v>0</v>
          </cell>
          <cell r="F1102">
            <v>0</v>
          </cell>
          <cell r="G1102">
            <v>0</v>
          </cell>
          <cell r="H1102">
            <v>0</v>
          </cell>
          <cell r="I1102">
            <v>0</v>
          </cell>
          <cell r="L1102">
            <v>13</v>
          </cell>
        </row>
        <row r="1103">
          <cell r="B1103" t="str">
            <v>Fujitsu</v>
          </cell>
          <cell r="C1103">
            <v>6</v>
          </cell>
          <cell r="D1103">
            <v>112</v>
          </cell>
          <cell r="E1103">
            <v>0</v>
          </cell>
          <cell r="F1103">
            <v>0</v>
          </cell>
          <cell r="G1103">
            <v>40</v>
          </cell>
          <cell r="H1103">
            <v>0</v>
          </cell>
          <cell r="I1103">
            <v>0</v>
          </cell>
          <cell r="J1103">
            <v>36</v>
          </cell>
          <cell r="L1103">
            <v>158</v>
          </cell>
        </row>
        <row r="1104">
          <cell r="B1104" t="str">
            <v>Hitachi</v>
          </cell>
          <cell r="C1104">
            <v>1</v>
          </cell>
          <cell r="D1104">
            <v>0</v>
          </cell>
          <cell r="E1104">
            <v>0</v>
          </cell>
          <cell r="F1104">
            <v>0</v>
          </cell>
          <cell r="G1104">
            <v>0</v>
          </cell>
          <cell r="H1104">
            <v>0</v>
          </cell>
          <cell r="I1104">
            <v>0</v>
          </cell>
          <cell r="L1104">
            <v>1</v>
          </cell>
        </row>
        <row r="1105">
          <cell r="B1105" t="str">
            <v>Hitachi Cable</v>
          </cell>
          <cell r="C1105">
            <v>0</v>
          </cell>
          <cell r="D1105">
            <v>0</v>
          </cell>
          <cell r="E1105">
            <v>0</v>
          </cell>
          <cell r="F1105">
            <v>0</v>
          </cell>
          <cell r="G1105">
            <v>0</v>
          </cell>
          <cell r="H1105">
            <v>0</v>
          </cell>
          <cell r="I1105">
            <v>0</v>
          </cell>
          <cell r="L1105">
            <v>0</v>
          </cell>
        </row>
        <row r="1106">
          <cell r="B1106" t="str">
            <v>Huawei</v>
          </cell>
          <cell r="C1106">
            <v>0</v>
          </cell>
          <cell r="D1106">
            <v>2</v>
          </cell>
          <cell r="E1106">
            <v>0</v>
          </cell>
          <cell r="F1106">
            <v>2</v>
          </cell>
          <cell r="G1106">
            <v>0</v>
          </cell>
          <cell r="H1106">
            <v>0</v>
          </cell>
          <cell r="I1106">
            <v>2</v>
          </cell>
          <cell r="L1106">
            <v>6</v>
          </cell>
        </row>
        <row r="1107">
          <cell r="B1107" t="str">
            <v>Infinera</v>
          </cell>
          <cell r="C1107">
            <v>0</v>
          </cell>
          <cell r="D1107">
            <v>0</v>
          </cell>
          <cell r="E1107">
            <v>0</v>
          </cell>
          <cell r="F1107">
            <v>0</v>
          </cell>
          <cell r="G1107">
            <v>0</v>
          </cell>
          <cell r="H1107">
            <v>0</v>
          </cell>
          <cell r="I1107">
            <v>53</v>
          </cell>
          <cell r="L1107">
            <v>53</v>
          </cell>
        </row>
        <row r="1108">
          <cell r="B1108" t="str">
            <v>Lucent</v>
          </cell>
          <cell r="L1108">
            <v>0</v>
          </cell>
        </row>
        <row r="1109">
          <cell r="B1109" t="str">
            <v>Luminous</v>
          </cell>
          <cell r="L1109">
            <v>0</v>
          </cell>
        </row>
        <row r="1110">
          <cell r="B1110" t="str">
            <v>Movaz</v>
          </cell>
          <cell r="L1110">
            <v>0</v>
          </cell>
        </row>
        <row r="1111">
          <cell r="B1111" t="str">
            <v>NEC</v>
          </cell>
          <cell r="C1111">
            <v>2</v>
          </cell>
          <cell r="D1111">
            <v>2</v>
          </cell>
          <cell r="E1111">
            <v>0</v>
          </cell>
          <cell r="F1111">
            <v>0</v>
          </cell>
          <cell r="G1111">
            <v>2</v>
          </cell>
          <cell r="H1111">
            <v>45</v>
          </cell>
          <cell r="I1111">
            <v>0</v>
          </cell>
          <cell r="J1111">
            <v>1</v>
          </cell>
          <cell r="L1111">
            <v>51</v>
          </cell>
        </row>
        <row r="1112">
          <cell r="B1112" t="str">
            <v>Nortel</v>
          </cell>
          <cell r="C1112">
            <v>0</v>
          </cell>
          <cell r="D1112">
            <v>0</v>
          </cell>
          <cell r="E1112">
            <v>0</v>
          </cell>
          <cell r="F1112">
            <v>0</v>
          </cell>
          <cell r="G1112">
            <v>0</v>
          </cell>
          <cell r="H1112">
            <v>0</v>
          </cell>
          <cell r="I1112">
            <v>0</v>
          </cell>
          <cell r="J1112">
            <v>0</v>
          </cell>
          <cell r="L1112">
            <v>0</v>
          </cell>
        </row>
        <row r="1113">
          <cell r="B1113" t="str">
            <v>OpVista</v>
          </cell>
          <cell r="C1113">
            <v>0</v>
          </cell>
          <cell r="D1113">
            <v>0</v>
          </cell>
          <cell r="E1113">
            <v>0</v>
          </cell>
          <cell r="F1113">
            <v>0</v>
          </cell>
          <cell r="G1113">
            <v>16</v>
          </cell>
          <cell r="H1113">
            <v>0</v>
          </cell>
          <cell r="I1113">
            <v>0</v>
          </cell>
          <cell r="L1113">
            <v>16</v>
          </cell>
        </row>
        <row r="1114">
          <cell r="B1114" t="str">
            <v>Sagem</v>
          </cell>
          <cell r="C1114">
            <v>0</v>
          </cell>
          <cell r="D1114">
            <v>0</v>
          </cell>
          <cell r="E1114">
            <v>0</v>
          </cell>
          <cell r="F1114">
            <v>0</v>
          </cell>
          <cell r="G1114">
            <v>0</v>
          </cell>
          <cell r="H1114">
            <v>0</v>
          </cell>
          <cell r="I1114">
            <v>0</v>
          </cell>
          <cell r="L1114">
            <v>0</v>
          </cell>
        </row>
        <row r="1115">
          <cell r="B1115" t="str">
            <v>Nokia Siemens</v>
          </cell>
          <cell r="C1115">
            <v>0</v>
          </cell>
          <cell r="D1115">
            <v>0</v>
          </cell>
          <cell r="E1115">
            <v>0</v>
          </cell>
          <cell r="F1115">
            <v>0</v>
          </cell>
          <cell r="G1115">
            <v>0</v>
          </cell>
          <cell r="H1115">
            <v>0</v>
          </cell>
          <cell r="I1115">
            <v>50</v>
          </cell>
          <cell r="L1115">
            <v>50</v>
          </cell>
        </row>
        <row r="1116">
          <cell r="B1116" t="str">
            <v>Sycamore</v>
          </cell>
          <cell r="C1116">
            <v>0</v>
          </cell>
          <cell r="D1116">
            <v>0</v>
          </cell>
          <cell r="E1116">
            <v>2</v>
          </cell>
          <cell r="F1116">
            <v>10</v>
          </cell>
          <cell r="G1116">
            <v>0</v>
          </cell>
          <cell r="H1116">
            <v>0</v>
          </cell>
          <cell r="I1116">
            <v>0</v>
          </cell>
          <cell r="L1116">
            <v>12</v>
          </cell>
        </row>
        <row r="1117">
          <cell r="B1117" t="str">
            <v>Tejas</v>
          </cell>
          <cell r="C1117">
            <v>0</v>
          </cell>
          <cell r="D1117">
            <v>2</v>
          </cell>
          <cell r="E1117">
            <v>0</v>
          </cell>
          <cell r="F1117">
            <v>0</v>
          </cell>
          <cell r="G1117">
            <v>0</v>
          </cell>
          <cell r="H1117">
            <v>0</v>
          </cell>
          <cell r="I1117">
            <v>0</v>
          </cell>
          <cell r="L1117">
            <v>2</v>
          </cell>
        </row>
        <row r="1118">
          <cell r="B1118" t="str">
            <v>Tellabs</v>
          </cell>
          <cell r="C1118">
            <v>0</v>
          </cell>
          <cell r="D1118">
            <v>10</v>
          </cell>
          <cell r="E1118">
            <v>139</v>
          </cell>
          <cell r="F1118">
            <v>1</v>
          </cell>
          <cell r="G1118">
            <v>70</v>
          </cell>
          <cell r="H1118">
            <v>0</v>
          </cell>
          <cell r="I1118">
            <v>0</v>
          </cell>
          <cell r="J1118">
            <v>67</v>
          </cell>
          <cell r="L1118">
            <v>220</v>
          </cell>
        </row>
        <row r="1119">
          <cell r="B1119" t="str">
            <v>Transmode</v>
          </cell>
          <cell r="C1119">
            <v>0</v>
          </cell>
          <cell r="D1119">
            <v>0</v>
          </cell>
          <cell r="E1119">
            <v>0</v>
          </cell>
          <cell r="F1119">
            <v>0</v>
          </cell>
          <cell r="G1119">
            <v>1</v>
          </cell>
          <cell r="H1119">
            <v>0</v>
          </cell>
          <cell r="I1119">
            <v>0</v>
          </cell>
          <cell r="L1119">
            <v>1</v>
          </cell>
        </row>
        <row r="1120">
          <cell r="B1120" t="str">
            <v>Tyco</v>
          </cell>
          <cell r="L1120">
            <v>0</v>
          </cell>
        </row>
        <row r="1121">
          <cell r="B1121" t="str">
            <v>UTStarcom</v>
          </cell>
          <cell r="C1121">
            <v>0</v>
          </cell>
          <cell r="D1121">
            <v>0</v>
          </cell>
          <cell r="E1121">
            <v>0</v>
          </cell>
          <cell r="F1121">
            <v>0</v>
          </cell>
          <cell r="G1121">
            <v>0</v>
          </cell>
          <cell r="H1121">
            <v>0</v>
          </cell>
          <cell r="I1121">
            <v>0</v>
          </cell>
          <cell r="L1121">
            <v>0</v>
          </cell>
        </row>
        <row r="1122">
          <cell r="B1122" t="str">
            <v>White Rock</v>
          </cell>
          <cell r="L1122">
            <v>0</v>
          </cell>
        </row>
        <row r="1123">
          <cell r="B1123" t="str">
            <v>Xtera</v>
          </cell>
          <cell r="C1123">
            <v>0</v>
          </cell>
          <cell r="D1123">
            <v>0</v>
          </cell>
          <cell r="E1123">
            <v>0</v>
          </cell>
          <cell r="F1123">
            <v>0</v>
          </cell>
          <cell r="G1123">
            <v>0</v>
          </cell>
          <cell r="H1123">
            <v>0</v>
          </cell>
          <cell r="I1123">
            <v>0</v>
          </cell>
          <cell r="L1123">
            <v>0</v>
          </cell>
        </row>
        <row r="1124">
          <cell r="B1124" t="str">
            <v>Zhone</v>
          </cell>
          <cell r="C1124">
            <v>0</v>
          </cell>
          <cell r="D1124">
            <v>0</v>
          </cell>
          <cell r="E1124">
            <v>0</v>
          </cell>
          <cell r="F1124">
            <v>0</v>
          </cell>
          <cell r="G1124">
            <v>3</v>
          </cell>
          <cell r="H1124">
            <v>0</v>
          </cell>
          <cell r="I1124">
            <v>0</v>
          </cell>
          <cell r="L1124">
            <v>3</v>
          </cell>
        </row>
        <row r="1125">
          <cell r="B1125" t="str">
            <v>ZTE</v>
          </cell>
          <cell r="C1125">
            <v>0</v>
          </cell>
          <cell r="D1125">
            <v>0</v>
          </cell>
          <cell r="E1125">
            <v>0</v>
          </cell>
          <cell r="F1125">
            <v>0</v>
          </cell>
          <cell r="G1125">
            <v>0</v>
          </cell>
          <cell r="H1125">
            <v>0</v>
          </cell>
          <cell r="I1125">
            <v>0</v>
          </cell>
          <cell r="L1125">
            <v>0</v>
          </cell>
        </row>
        <row r="1126">
          <cell r="B1126" t="str">
            <v>Other</v>
          </cell>
          <cell r="C1126">
            <v>0</v>
          </cell>
          <cell r="D1126">
            <v>7</v>
          </cell>
          <cell r="E1126">
            <v>0</v>
          </cell>
          <cell r="F1126">
            <v>0</v>
          </cell>
          <cell r="G1126">
            <v>7</v>
          </cell>
          <cell r="H1126">
            <v>0</v>
          </cell>
          <cell r="I1126">
            <v>0</v>
          </cell>
          <cell r="J1126">
            <v>17</v>
          </cell>
          <cell r="L1126">
            <v>14</v>
          </cell>
        </row>
        <row r="1127">
          <cell r="B1127" t="str">
            <v>Total</v>
          </cell>
          <cell r="C1127">
            <v>17</v>
          </cell>
          <cell r="D1127">
            <v>398</v>
          </cell>
          <cell r="E1127">
            <v>162</v>
          </cell>
          <cell r="F1127">
            <v>74</v>
          </cell>
          <cell r="G1127">
            <v>322</v>
          </cell>
          <cell r="H1127">
            <v>58</v>
          </cell>
          <cell r="I1127">
            <v>209</v>
          </cell>
          <cell r="J1127">
            <v>190</v>
          </cell>
          <cell r="K1127">
            <v>15</v>
          </cell>
          <cell r="L1127">
            <v>1240</v>
          </cell>
        </row>
        <row r="1131">
          <cell r="B1131" t="str">
            <v>Vendor</v>
          </cell>
          <cell r="C1131" t="str">
            <v>SONET/SDH Add-drop multiplexers (ADM)</v>
          </cell>
          <cell r="D1131" t="str">
            <v>Optical Edge Devices (OED)</v>
          </cell>
          <cell r="E1131" t="str">
            <v>Digital Cross Connects (DCS)</v>
          </cell>
          <cell r="F1131" t="str">
            <v>Optical Core Switches (OCS)</v>
          </cell>
          <cell r="G1131" t="str">
            <v>Metro WDM (C/D-WDM)</v>
          </cell>
          <cell r="H1131" t="str">
            <v>Long haul DWDM (LH DWDM)</v>
          </cell>
          <cell r="I1131" t="str">
            <v>Multi-reach DWDM</v>
          </cell>
          <cell r="J1131" t="str">
            <v>Metro ROADM</v>
          </cell>
          <cell r="K1131" t="str">
            <v>Converged Packet Optical</v>
          </cell>
          <cell r="L1131" t="str">
            <v>Total Optical Networking (ON)</v>
          </cell>
        </row>
        <row r="1132">
          <cell r="B1132" t="str">
            <v>ADTRAN</v>
          </cell>
          <cell r="C1132">
            <v>0</v>
          </cell>
          <cell r="D1132">
            <v>14</v>
          </cell>
          <cell r="E1132">
            <v>0</v>
          </cell>
          <cell r="F1132">
            <v>0</v>
          </cell>
          <cell r="G1132">
            <v>0</v>
          </cell>
          <cell r="H1132">
            <v>0</v>
          </cell>
          <cell r="I1132">
            <v>0</v>
          </cell>
          <cell r="L1132">
            <v>14</v>
          </cell>
        </row>
        <row r="1133">
          <cell r="B1133" t="str">
            <v>ADVA</v>
          </cell>
          <cell r="C1133">
            <v>0</v>
          </cell>
          <cell r="D1133">
            <v>2</v>
          </cell>
          <cell r="E1133">
            <v>0</v>
          </cell>
          <cell r="F1133">
            <v>0</v>
          </cell>
          <cell r="G1133">
            <v>19</v>
          </cell>
          <cell r="H1133">
            <v>0</v>
          </cell>
          <cell r="I1133">
            <v>0</v>
          </cell>
          <cell r="J1133">
            <v>3</v>
          </cell>
          <cell r="L1133">
            <v>21</v>
          </cell>
        </row>
        <row r="1134">
          <cell r="B1134" t="str">
            <v>Alcatel-Lucent</v>
          </cell>
          <cell r="C1134">
            <v>3</v>
          </cell>
          <cell r="D1134">
            <v>92</v>
          </cell>
          <cell r="E1134">
            <v>41</v>
          </cell>
          <cell r="F1134">
            <v>30</v>
          </cell>
          <cell r="G1134">
            <v>39</v>
          </cell>
          <cell r="H1134">
            <v>9</v>
          </cell>
          <cell r="I1134">
            <v>31</v>
          </cell>
          <cell r="J1134">
            <v>6</v>
          </cell>
          <cell r="K1134">
            <v>8</v>
          </cell>
          <cell r="L1134">
            <v>245</v>
          </cell>
        </row>
        <row r="1135">
          <cell r="B1135" t="str">
            <v>ANDA</v>
          </cell>
          <cell r="C1135">
            <v>0</v>
          </cell>
          <cell r="D1135">
            <v>8</v>
          </cell>
          <cell r="E1135">
            <v>0</v>
          </cell>
          <cell r="F1135">
            <v>0</v>
          </cell>
          <cell r="G1135">
            <v>0</v>
          </cell>
          <cell r="H1135">
            <v>0</v>
          </cell>
          <cell r="I1135">
            <v>0</v>
          </cell>
          <cell r="L1135">
            <v>8</v>
          </cell>
        </row>
        <row r="1136">
          <cell r="B1136" t="str">
            <v>Atrica</v>
          </cell>
          <cell r="C1136">
            <v>0</v>
          </cell>
          <cell r="D1136">
            <v>3</v>
          </cell>
          <cell r="E1136">
            <v>0</v>
          </cell>
          <cell r="G1136">
            <v>0</v>
          </cell>
          <cell r="H1136">
            <v>0</v>
          </cell>
          <cell r="I1136">
            <v>0</v>
          </cell>
          <cell r="L1136">
            <v>3</v>
          </cell>
        </row>
        <row r="1137">
          <cell r="B1137" t="str">
            <v>Calient</v>
          </cell>
          <cell r="L1137">
            <v>0</v>
          </cell>
        </row>
        <row r="1138">
          <cell r="B1138" t="str">
            <v>Ciena</v>
          </cell>
          <cell r="C1138">
            <v>0</v>
          </cell>
          <cell r="D1138">
            <v>81</v>
          </cell>
          <cell r="E1138">
            <v>0</v>
          </cell>
          <cell r="F1138">
            <v>48</v>
          </cell>
          <cell r="G1138">
            <v>77</v>
          </cell>
          <cell r="H1138">
            <v>6</v>
          </cell>
          <cell r="I1138">
            <v>78</v>
          </cell>
          <cell r="J1138">
            <v>9</v>
          </cell>
          <cell r="L1138">
            <v>290</v>
          </cell>
        </row>
        <row r="1139">
          <cell r="B1139" t="str">
            <v>Cisco</v>
          </cell>
          <cell r="C1139">
            <v>0</v>
          </cell>
          <cell r="D1139">
            <v>60</v>
          </cell>
          <cell r="E1139">
            <v>0</v>
          </cell>
          <cell r="F1139">
            <v>0</v>
          </cell>
          <cell r="G1139">
            <v>69</v>
          </cell>
          <cell r="H1139">
            <v>0</v>
          </cell>
          <cell r="I1139">
            <v>0</v>
          </cell>
          <cell r="J1139">
            <v>62</v>
          </cell>
          <cell r="K1139">
            <v>6</v>
          </cell>
          <cell r="L1139">
            <v>129</v>
          </cell>
        </row>
        <row r="1140">
          <cell r="B1140" t="str">
            <v>Corrigent</v>
          </cell>
          <cell r="C1140">
            <v>0</v>
          </cell>
          <cell r="D1140">
            <v>0</v>
          </cell>
          <cell r="E1140">
            <v>0</v>
          </cell>
          <cell r="F1140">
            <v>0</v>
          </cell>
          <cell r="G1140">
            <v>0</v>
          </cell>
          <cell r="H1140">
            <v>0</v>
          </cell>
          <cell r="I1140">
            <v>0</v>
          </cell>
          <cell r="L1140">
            <v>0</v>
          </cell>
        </row>
        <row r="1141">
          <cell r="B1141" t="str">
            <v>Corvis</v>
          </cell>
          <cell r="L1141">
            <v>0</v>
          </cell>
        </row>
        <row r="1142">
          <cell r="B1142" t="str">
            <v>Datang</v>
          </cell>
          <cell r="L1142">
            <v>0</v>
          </cell>
        </row>
        <row r="1143">
          <cell r="B1143" t="str">
            <v>ECI Telecom</v>
          </cell>
          <cell r="C1143">
            <v>0</v>
          </cell>
          <cell r="D1143">
            <v>1</v>
          </cell>
          <cell r="E1143">
            <v>1</v>
          </cell>
          <cell r="F1143">
            <v>0</v>
          </cell>
          <cell r="G1143">
            <v>2</v>
          </cell>
          <cell r="H1143">
            <v>0</v>
          </cell>
          <cell r="I1143">
            <v>0</v>
          </cell>
          <cell r="J1143">
            <v>1</v>
          </cell>
          <cell r="L1143">
            <v>4</v>
          </cell>
        </row>
        <row r="1144">
          <cell r="B1144" t="str">
            <v>Ericsson</v>
          </cell>
          <cell r="C1144">
            <v>0</v>
          </cell>
          <cell r="D1144">
            <v>0</v>
          </cell>
          <cell r="E1144">
            <v>0</v>
          </cell>
          <cell r="F1144">
            <v>0</v>
          </cell>
          <cell r="G1144">
            <v>0</v>
          </cell>
          <cell r="H1144">
            <v>0</v>
          </cell>
          <cell r="I1144">
            <v>0</v>
          </cell>
          <cell r="L1144">
            <v>0</v>
          </cell>
        </row>
        <row r="1145">
          <cell r="B1145" t="str">
            <v>FiberHome</v>
          </cell>
          <cell r="C1145">
            <v>0</v>
          </cell>
          <cell r="D1145">
            <v>0</v>
          </cell>
          <cell r="E1145">
            <v>0</v>
          </cell>
          <cell r="F1145">
            <v>0</v>
          </cell>
          <cell r="G1145">
            <v>0</v>
          </cell>
          <cell r="H1145">
            <v>0</v>
          </cell>
          <cell r="I1145">
            <v>0</v>
          </cell>
          <cell r="L1145">
            <v>0</v>
          </cell>
        </row>
        <row r="1146">
          <cell r="B1146" t="str">
            <v>Force 10</v>
          </cell>
          <cell r="C1146">
            <v>0</v>
          </cell>
          <cell r="D1146">
            <v>13</v>
          </cell>
          <cell r="E1146">
            <v>0</v>
          </cell>
          <cell r="F1146">
            <v>0</v>
          </cell>
          <cell r="G1146">
            <v>0</v>
          </cell>
          <cell r="H1146">
            <v>0</v>
          </cell>
          <cell r="I1146">
            <v>0</v>
          </cell>
          <cell r="L1146">
            <v>13</v>
          </cell>
        </row>
        <row r="1147">
          <cell r="B1147" t="str">
            <v>Fujitsu</v>
          </cell>
          <cell r="C1147">
            <v>5</v>
          </cell>
          <cell r="D1147">
            <v>119</v>
          </cell>
          <cell r="E1147">
            <v>0</v>
          </cell>
          <cell r="F1147">
            <v>0</v>
          </cell>
          <cell r="G1147">
            <v>43</v>
          </cell>
          <cell r="H1147">
            <v>0</v>
          </cell>
          <cell r="I1147">
            <v>0</v>
          </cell>
          <cell r="J1147">
            <v>39</v>
          </cell>
          <cell r="L1147">
            <v>167</v>
          </cell>
        </row>
        <row r="1148">
          <cell r="B1148" t="str">
            <v>Hitachi</v>
          </cell>
          <cell r="C1148">
            <v>1</v>
          </cell>
          <cell r="D1148">
            <v>1</v>
          </cell>
          <cell r="E1148">
            <v>0</v>
          </cell>
          <cell r="F1148">
            <v>0</v>
          </cell>
          <cell r="G1148">
            <v>0</v>
          </cell>
          <cell r="H1148">
            <v>0</v>
          </cell>
          <cell r="I1148">
            <v>0</v>
          </cell>
          <cell r="L1148">
            <v>2</v>
          </cell>
        </row>
        <row r="1149">
          <cell r="B1149" t="str">
            <v>Hitachi Cable</v>
          </cell>
          <cell r="C1149">
            <v>0</v>
          </cell>
          <cell r="D1149">
            <v>0</v>
          </cell>
          <cell r="E1149">
            <v>0</v>
          </cell>
          <cell r="F1149">
            <v>0</v>
          </cell>
          <cell r="G1149">
            <v>0</v>
          </cell>
          <cell r="H1149">
            <v>0</v>
          </cell>
          <cell r="I1149">
            <v>0</v>
          </cell>
          <cell r="L1149">
            <v>0</v>
          </cell>
        </row>
        <row r="1150">
          <cell r="B1150" t="str">
            <v>Huawei</v>
          </cell>
          <cell r="C1150">
            <v>0</v>
          </cell>
          <cell r="D1150">
            <v>2</v>
          </cell>
          <cell r="E1150">
            <v>0</v>
          </cell>
          <cell r="F1150">
            <v>1</v>
          </cell>
          <cell r="G1150">
            <v>0</v>
          </cell>
          <cell r="H1150">
            <v>0</v>
          </cell>
          <cell r="I1150">
            <v>2</v>
          </cell>
          <cell r="L1150">
            <v>5</v>
          </cell>
        </row>
        <row r="1151">
          <cell r="B1151" t="str">
            <v>Infinera</v>
          </cell>
          <cell r="C1151">
            <v>0</v>
          </cell>
          <cell r="D1151">
            <v>0</v>
          </cell>
          <cell r="E1151">
            <v>0</v>
          </cell>
          <cell r="F1151">
            <v>0</v>
          </cell>
          <cell r="G1151">
            <v>0</v>
          </cell>
          <cell r="H1151">
            <v>0</v>
          </cell>
          <cell r="I1151">
            <v>62</v>
          </cell>
          <cell r="L1151">
            <v>62</v>
          </cell>
        </row>
        <row r="1152">
          <cell r="B1152" t="str">
            <v>Lucent</v>
          </cell>
          <cell r="L1152">
            <v>0</v>
          </cell>
        </row>
        <row r="1153">
          <cell r="B1153" t="str">
            <v>Luminous</v>
          </cell>
          <cell r="L1153">
            <v>0</v>
          </cell>
        </row>
        <row r="1154">
          <cell r="B1154" t="str">
            <v>Movaz</v>
          </cell>
          <cell r="L1154">
            <v>0</v>
          </cell>
        </row>
        <row r="1155">
          <cell r="B1155" t="str">
            <v>NEC</v>
          </cell>
          <cell r="C1155">
            <v>2</v>
          </cell>
          <cell r="D1155">
            <v>2</v>
          </cell>
          <cell r="E1155">
            <v>0</v>
          </cell>
          <cell r="F1155">
            <v>0</v>
          </cell>
          <cell r="G1155">
            <v>1</v>
          </cell>
          <cell r="H1155">
            <v>35</v>
          </cell>
          <cell r="I1155">
            <v>0</v>
          </cell>
          <cell r="J1155">
            <v>1</v>
          </cell>
          <cell r="L1155">
            <v>40</v>
          </cell>
        </row>
        <row r="1156">
          <cell r="B1156" t="str">
            <v>Nortel</v>
          </cell>
          <cell r="C1156">
            <v>0</v>
          </cell>
          <cell r="D1156">
            <v>0</v>
          </cell>
          <cell r="E1156">
            <v>0</v>
          </cell>
          <cell r="F1156">
            <v>0</v>
          </cell>
          <cell r="G1156">
            <v>0</v>
          </cell>
          <cell r="H1156">
            <v>0</v>
          </cell>
          <cell r="I1156">
            <v>0</v>
          </cell>
          <cell r="J1156">
            <v>0</v>
          </cell>
          <cell r="L1156">
            <v>0</v>
          </cell>
        </row>
        <row r="1157">
          <cell r="B1157" t="str">
            <v>OpVista</v>
          </cell>
          <cell r="C1157">
            <v>0</v>
          </cell>
          <cell r="D1157">
            <v>0</v>
          </cell>
          <cell r="E1157">
            <v>0</v>
          </cell>
          <cell r="F1157">
            <v>0</v>
          </cell>
          <cell r="G1157">
            <v>17</v>
          </cell>
          <cell r="H1157">
            <v>0</v>
          </cell>
          <cell r="I1157">
            <v>0</v>
          </cell>
          <cell r="L1157">
            <v>17</v>
          </cell>
        </row>
        <row r="1158">
          <cell r="B1158" t="str">
            <v>Sagem</v>
          </cell>
          <cell r="C1158">
            <v>0</v>
          </cell>
          <cell r="D1158">
            <v>0</v>
          </cell>
          <cell r="E1158">
            <v>0</v>
          </cell>
          <cell r="F1158">
            <v>0</v>
          </cell>
          <cell r="G1158">
            <v>0</v>
          </cell>
          <cell r="H1158">
            <v>0</v>
          </cell>
          <cell r="I1158">
            <v>0</v>
          </cell>
          <cell r="L1158">
            <v>0</v>
          </cell>
        </row>
        <row r="1159">
          <cell r="B1159" t="str">
            <v>Nokia Siemens</v>
          </cell>
          <cell r="C1159">
            <v>0</v>
          </cell>
          <cell r="D1159">
            <v>0</v>
          </cell>
          <cell r="E1159">
            <v>0</v>
          </cell>
          <cell r="F1159">
            <v>0</v>
          </cell>
          <cell r="G1159">
            <v>0</v>
          </cell>
          <cell r="H1159">
            <v>0</v>
          </cell>
          <cell r="I1159">
            <v>46</v>
          </cell>
          <cell r="L1159">
            <v>46</v>
          </cell>
        </row>
        <row r="1160">
          <cell r="B1160" t="str">
            <v>Sycamore</v>
          </cell>
          <cell r="C1160">
            <v>0</v>
          </cell>
          <cell r="D1160">
            <v>0</v>
          </cell>
          <cell r="E1160">
            <v>2</v>
          </cell>
          <cell r="F1160">
            <v>9</v>
          </cell>
          <cell r="G1160">
            <v>0</v>
          </cell>
          <cell r="H1160">
            <v>0</v>
          </cell>
          <cell r="I1160">
            <v>0</v>
          </cell>
          <cell r="L1160">
            <v>11</v>
          </cell>
        </row>
        <row r="1161">
          <cell r="B1161" t="str">
            <v>Tejas</v>
          </cell>
          <cell r="C1161">
            <v>0</v>
          </cell>
          <cell r="D1161">
            <v>2</v>
          </cell>
          <cell r="E1161">
            <v>0</v>
          </cell>
          <cell r="F1161">
            <v>0</v>
          </cell>
          <cell r="G1161">
            <v>0</v>
          </cell>
          <cell r="H1161">
            <v>0</v>
          </cell>
          <cell r="I1161">
            <v>0</v>
          </cell>
          <cell r="L1161">
            <v>2</v>
          </cell>
        </row>
        <row r="1162">
          <cell r="B1162" t="str">
            <v>Tellabs</v>
          </cell>
          <cell r="C1162">
            <v>0</v>
          </cell>
          <cell r="D1162">
            <v>10</v>
          </cell>
          <cell r="E1162">
            <v>77</v>
          </cell>
          <cell r="F1162">
            <v>1</v>
          </cell>
          <cell r="G1162">
            <v>35</v>
          </cell>
          <cell r="H1162">
            <v>0</v>
          </cell>
          <cell r="I1162">
            <v>0</v>
          </cell>
          <cell r="J1162">
            <v>33</v>
          </cell>
          <cell r="L1162">
            <v>123</v>
          </cell>
        </row>
        <row r="1163">
          <cell r="B1163" t="str">
            <v>Transmode</v>
          </cell>
          <cell r="C1163">
            <v>0</v>
          </cell>
          <cell r="D1163">
            <v>0</v>
          </cell>
          <cell r="E1163">
            <v>0</v>
          </cell>
          <cell r="F1163">
            <v>0</v>
          </cell>
          <cell r="G1163">
            <v>1</v>
          </cell>
          <cell r="H1163">
            <v>0</v>
          </cell>
          <cell r="I1163">
            <v>0</v>
          </cell>
          <cell r="L1163">
            <v>1</v>
          </cell>
        </row>
        <row r="1164">
          <cell r="B1164" t="str">
            <v>Tyco</v>
          </cell>
          <cell r="L1164">
            <v>0</v>
          </cell>
        </row>
        <row r="1165">
          <cell r="B1165" t="str">
            <v>UTStarcom</v>
          </cell>
          <cell r="C1165">
            <v>0</v>
          </cell>
          <cell r="D1165">
            <v>0</v>
          </cell>
          <cell r="E1165">
            <v>0</v>
          </cell>
          <cell r="F1165">
            <v>0</v>
          </cell>
          <cell r="G1165">
            <v>0</v>
          </cell>
          <cell r="H1165">
            <v>0</v>
          </cell>
          <cell r="I1165">
            <v>0</v>
          </cell>
          <cell r="L1165">
            <v>0</v>
          </cell>
        </row>
        <row r="1166">
          <cell r="B1166" t="str">
            <v>White Rock</v>
          </cell>
          <cell r="L1166">
            <v>0</v>
          </cell>
        </row>
        <row r="1167">
          <cell r="B1167" t="str">
            <v>Xtera</v>
          </cell>
          <cell r="C1167">
            <v>0</v>
          </cell>
          <cell r="D1167">
            <v>0</v>
          </cell>
          <cell r="E1167">
            <v>0</v>
          </cell>
          <cell r="F1167">
            <v>0</v>
          </cell>
          <cell r="G1167">
            <v>0</v>
          </cell>
          <cell r="H1167">
            <v>0</v>
          </cell>
          <cell r="I1167">
            <v>0</v>
          </cell>
          <cell r="L1167">
            <v>0</v>
          </cell>
        </row>
        <row r="1168">
          <cell r="B1168" t="str">
            <v>Zhone</v>
          </cell>
          <cell r="C1168">
            <v>0</v>
          </cell>
          <cell r="D1168">
            <v>0</v>
          </cell>
          <cell r="E1168">
            <v>0</v>
          </cell>
          <cell r="F1168">
            <v>0</v>
          </cell>
          <cell r="G1168">
            <v>3</v>
          </cell>
          <cell r="H1168">
            <v>0</v>
          </cell>
          <cell r="I1168">
            <v>0</v>
          </cell>
          <cell r="L1168">
            <v>3</v>
          </cell>
        </row>
        <row r="1169">
          <cell r="B1169" t="str">
            <v>ZTE</v>
          </cell>
          <cell r="C1169">
            <v>0</v>
          </cell>
          <cell r="D1169">
            <v>0</v>
          </cell>
          <cell r="E1169">
            <v>0</v>
          </cell>
          <cell r="F1169">
            <v>0</v>
          </cell>
          <cell r="G1169">
            <v>0</v>
          </cell>
          <cell r="H1169">
            <v>0</v>
          </cell>
          <cell r="I1169">
            <v>0</v>
          </cell>
          <cell r="L1169">
            <v>0</v>
          </cell>
        </row>
        <row r="1170">
          <cell r="B1170" t="str">
            <v>Other</v>
          </cell>
          <cell r="C1170">
            <v>0</v>
          </cell>
          <cell r="D1170">
            <v>7</v>
          </cell>
          <cell r="E1170">
            <v>0</v>
          </cell>
          <cell r="F1170">
            <v>0</v>
          </cell>
          <cell r="G1170">
            <v>9</v>
          </cell>
          <cell r="H1170">
            <v>0</v>
          </cell>
          <cell r="I1170">
            <v>0</v>
          </cell>
          <cell r="J1170">
            <v>18</v>
          </cell>
          <cell r="L1170">
            <v>16</v>
          </cell>
        </row>
        <row r="1171">
          <cell r="B1171" t="str">
            <v>Total</v>
          </cell>
          <cell r="C1171">
            <v>11</v>
          </cell>
          <cell r="D1171">
            <v>417</v>
          </cell>
          <cell r="E1171">
            <v>121</v>
          </cell>
          <cell r="F1171">
            <v>89</v>
          </cell>
          <cell r="G1171">
            <v>315</v>
          </cell>
          <cell r="H1171">
            <v>50</v>
          </cell>
          <cell r="I1171">
            <v>219</v>
          </cell>
          <cell r="J1171">
            <v>172</v>
          </cell>
          <cell r="K1171">
            <v>14</v>
          </cell>
          <cell r="L1171">
            <v>1222</v>
          </cell>
        </row>
        <row r="1175">
          <cell r="B1175" t="str">
            <v>Vendor</v>
          </cell>
          <cell r="C1175" t="str">
            <v>SONET/SDH Add-drop multiplexers (ADM)</v>
          </cell>
          <cell r="D1175" t="str">
            <v>Optical Edge Devices (OED)</v>
          </cell>
          <cell r="E1175" t="str">
            <v>Digital Cross Connects (DCS)</v>
          </cell>
          <cell r="F1175" t="str">
            <v>Optical Core Switches (OCS)</v>
          </cell>
          <cell r="G1175" t="str">
            <v>Metro WDM (C/D-WDM)</v>
          </cell>
          <cell r="H1175" t="str">
            <v>Long haul DWDM (LH DWDM)</v>
          </cell>
          <cell r="I1175" t="str">
            <v>Multi-reach DWDM</v>
          </cell>
          <cell r="J1175" t="str">
            <v>Metro ROADM</v>
          </cell>
          <cell r="K1175" t="str">
            <v>Converged Packet Optical</v>
          </cell>
          <cell r="L1175" t="str">
            <v>Total Optical Networking (ON)</v>
          </cell>
        </row>
        <row r="1176">
          <cell r="B1176" t="str">
            <v>ADTRAN</v>
          </cell>
          <cell r="C1176">
            <v>0</v>
          </cell>
          <cell r="D1176">
            <v>11</v>
          </cell>
          <cell r="E1176">
            <v>0</v>
          </cell>
          <cell r="F1176">
            <v>0</v>
          </cell>
          <cell r="G1176">
            <v>0</v>
          </cell>
          <cell r="H1176">
            <v>0</v>
          </cell>
          <cell r="I1176">
            <v>0</v>
          </cell>
          <cell r="L1176">
            <v>11</v>
          </cell>
        </row>
        <row r="1177">
          <cell r="B1177" t="str">
            <v>ADVA</v>
          </cell>
          <cell r="C1177">
            <v>0</v>
          </cell>
          <cell r="D1177">
            <v>2</v>
          </cell>
          <cell r="E1177">
            <v>0</v>
          </cell>
          <cell r="F1177">
            <v>0</v>
          </cell>
          <cell r="G1177">
            <v>23</v>
          </cell>
          <cell r="H1177">
            <v>0</v>
          </cell>
          <cell r="I1177">
            <v>0</v>
          </cell>
          <cell r="J1177">
            <v>5</v>
          </cell>
          <cell r="L1177">
            <v>25</v>
          </cell>
        </row>
        <row r="1178">
          <cell r="B1178" t="str">
            <v>Alcatel-Lucent</v>
          </cell>
          <cell r="C1178">
            <v>5</v>
          </cell>
          <cell r="D1178">
            <v>102</v>
          </cell>
          <cell r="E1178">
            <v>53</v>
          </cell>
          <cell r="F1178">
            <v>41</v>
          </cell>
          <cell r="G1178">
            <v>27</v>
          </cell>
          <cell r="H1178">
            <v>6</v>
          </cell>
          <cell r="I1178">
            <v>36</v>
          </cell>
          <cell r="J1178">
            <v>5</v>
          </cell>
          <cell r="K1178">
            <v>9</v>
          </cell>
          <cell r="L1178">
            <v>270</v>
          </cell>
        </row>
        <row r="1179">
          <cell r="B1179" t="str">
            <v>ANDA</v>
          </cell>
          <cell r="C1179">
            <v>0</v>
          </cell>
          <cell r="D1179">
            <v>7</v>
          </cell>
          <cell r="E1179">
            <v>0</v>
          </cell>
          <cell r="F1179">
            <v>0</v>
          </cell>
          <cell r="G1179">
            <v>0</v>
          </cell>
          <cell r="H1179">
            <v>0</v>
          </cell>
          <cell r="I1179">
            <v>0</v>
          </cell>
          <cell r="L1179">
            <v>7</v>
          </cell>
        </row>
        <row r="1180">
          <cell r="B1180" t="str">
            <v>Atrica</v>
          </cell>
          <cell r="L1180">
            <v>0</v>
          </cell>
        </row>
        <row r="1181">
          <cell r="B1181" t="str">
            <v>Calient</v>
          </cell>
          <cell r="L1181">
            <v>0</v>
          </cell>
        </row>
        <row r="1182">
          <cell r="B1182" t="str">
            <v>Ciena</v>
          </cell>
          <cell r="C1182">
            <v>0</v>
          </cell>
          <cell r="D1182">
            <v>67</v>
          </cell>
          <cell r="E1182">
            <v>0</v>
          </cell>
          <cell r="F1182">
            <v>54</v>
          </cell>
          <cell r="G1182">
            <v>85</v>
          </cell>
          <cell r="H1182">
            <v>4</v>
          </cell>
          <cell r="I1182">
            <v>62</v>
          </cell>
          <cell r="J1182">
            <v>11</v>
          </cell>
          <cell r="L1182">
            <v>272</v>
          </cell>
        </row>
        <row r="1183">
          <cell r="B1183" t="str">
            <v>Cisco</v>
          </cell>
          <cell r="C1183">
            <v>0</v>
          </cell>
          <cell r="D1183">
            <v>65</v>
          </cell>
          <cell r="E1183">
            <v>0</v>
          </cell>
          <cell r="F1183">
            <v>0</v>
          </cell>
          <cell r="G1183">
            <v>75</v>
          </cell>
          <cell r="H1183">
            <v>0</v>
          </cell>
          <cell r="I1183">
            <v>0</v>
          </cell>
          <cell r="J1183">
            <v>68</v>
          </cell>
          <cell r="K1183">
            <v>7</v>
          </cell>
          <cell r="L1183">
            <v>140</v>
          </cell>
        </row>
        <row r="1184">
          <cell r="B1184" t="str">
            <v>Corrigent</v>
          </cell>
          <cell r="C1184">
            <v>0</v>
          </cell>
          <cell r="D1184">
            <v>0</v>
          </cell>
          <cell r="E1184">
            <v>0</v>
          </cell>
          <cell r="F1184">
            <v>0</v>
          </cell>
          <cell r="G1184">
            <v>0</v>
          </cell>
          <cell r="H1184">
            <v>0</v>
          </cell>
          <cell r="I1184">
            <v>0</v>
          </cell>
          <cell r="L1184">
            <v>0</v>
          </cell>
        </row>
        <row r="1185">
          <cell r="B1185" t="str">
            <v>Corvis</v>
          </cell>
          <cell r="L1185">
            <v>0</v>
          </cell>
        </row>
        <row r="1186">
          <cell r="B1186" t="str">
            <v>Datang</v>
          </cell>
          <cell r="L1186">
            <v>0</v>
          </cell>
        </row>
        <row r="1187">
          <cell r="B1187" t="str">
            <v>ECI Telecom</v>
          </cell>
          <cell r="C1187">
            <v>0</v>
          </cell>
          <cell r="D1187">
            <v>3</v>
          </cell>
          <cell r="E1187">
            <v>0</v>
          </cell>
          <cell r="F1187">
            <v>0</v>
          </cell>
          <cell r="G1187">
            <v>3</v>
          </cell>
          <cell r="H1187">
            <v>0</v>
          </cell>
          <cell r="I1187">
            <v>0</v>
          </cell>
          <cell r="L1187">
            <v>6</v>
          </cell>
        </row>
        <row r="1188">
          <cell r="B1188" t="str">
            <v>Ericsson</v>
          </cell>
          <cell r="C1188">
            <v>0</v>
          </cell>
          <cell r="D1188">
            <v>0</v>
          </cell>
          <cell r="E1188">
            <v>0</v>
          </cell>
          <cell r="F1188">
            <v>0</v>
          </cell>
          <cell r="G1188">
            <v>2</v>
          </cell>
          <cell r="H1188">
            <v>0</v>
          </cell>
          <cell r="I1188">
            <v>0</v>
          </cell>
          <cell r="L1188">
            <v>2</v>
          </cell>
        </row>
        <row r="1189">
          <cell r="B1189" t="str">
            <v>FiberHome</v>
          </cell>
          <cell r="C1189">
            <v>0</v>
          </cell>
          <cell r="D1189">
            <v>0</v>
          </cell>
          <cell r="E1189">
            <v>0</v>
          </cell>
          <cell r="F1189">
            <v>0</v>
          </cell>
          <cell r="G1189">
            <v>0</v>
          </cell>
          <cell r="H1189">
            <v>0</v>
          </cell>
          <cell r="I1189">
            <v>0</v>
          </cell>
          <cell r="L1189">
            <v>0</v>
          </cell>
        </row>
        <row r="1190">
          <cell r="B1190" t="str">
            <v>Force 10</v>
          </cell>
          <cell r="C1190">
            <v>0</v>
          </cell>
          <cell r="D1190">
            <v>13</v>
          </cell>
          <cell r="E1190">
            <v>0</v>
          </cell>
          <cell r="F1190">
            <v>0</v>
          </cell>
          <cell r="G1190">
            <v>0</v>
          </cell>
          <cell r="H1190">
            <v>0</v>
          </cell>
          <cell r="I1190">
            <v>0</v>
          </cell>
          <cell r="L1190">
            <v>13</v>
          </cell>
        </row>
        <row r="1191">
          <cell r="B1191" t="str">
            <v>Fujitsu</v>
          </cell>
          <cell r="C1191">
            <v>3</v>
          </cell>
          <cell r="D1191">
            <v>97</v>
          </cell>
          <cell r="E1191">
            <v>0</v>
          </cell>
          <cell r="F1191">
            <v>0</v>
          </cell>
          <cell r="G1191">
            <v>50</v>
          </cell>
          <cell r="H1191">
            <v>0</v>
          </cell>
          <cell r="I1191">
            <v>0</v>
          </cell>
          <cell r="J1191">
            <v>45</v>
          </cell>
          <cell r="L1191">
            <v>150</v>
          </cell>
        </row>
        <row r="1192">
          <cell r="B1192" t="str">
            <v>Hitachi</v>
          </cell>
          <cell r="C1192">
            <v>0</v>
          </cell>
          <cell r="D1192">
            <v>0</v>
          </cell>
          <cell r="E1192">
            <v>0</v>
          </cell>
          <cell r="F1192">
            <v>0</v>
          </cell>
          <cell r="G1192">
            <v>0</v>
          </cell>
          <cell r="H1192">
            <v>1</v>
          </cell>
          <cell r="I1192">
            <v>0</v>
          </cell>
          <cell r="L1192">
            <v>1</v>
          </cell>
        </row>
        <row r="1193">
          <cell r="B1193" t="str">
            <v>Hitachi Cable</v>
          </cell>
          <cell r="C1193">
            <v>0</v>
          </cell>
          <cell r="D1193">
            <v>0</v>
          </cell>
          <cell r="E1193">
            <v>0</v>
          </cell>
          <cell r="F1193">
            <v>0</v>
          </cell>
          <cell r="G1193">
            <v>0</v>
          </cell>
          <cell r="H1193">
            <v>0</v>
          </cell>
          <cell r="I1193">
            <v>0</v>
          </cell>
          <cell r="L1193">
            <v>0</v>
          </cell>
        </row>
        <row r="1194">
          <cell r="B1194" t="str">
            <v>Huawei</v>
          </cell>
          <cell r="C1194">
            <v>0</v>
          </cell>
          <cell r="D1194">
            <v>15</v>
          </cell>
          <cell r="E1194">
            <v>0</v>
          </cell>
          <cell r="F1194">
            <v>8</v>
          </cell>
          <cell r="G1194">
            <v>0</v>
          </cell>
          <cell r="H1194">
            <v>0</v>
          </cell>
          <cell r="I1194">
            <v>36</v>
          </cell>
          <cell r="K1194">
            <v>1</v>
          </cell>
          <cell r="L1194">
            <v>59</v>
          </cell>
        </row>
        <row r="1195">
          <cell r="B1195" t="str">
            <v>Infinera</v>
          </cell>
          <cell r="C1195">
            <v>0</v>
          </cell>
          <cell r="D1195">
            <v>0</v>
          </cell>
          <cell r="E1195">
            <v>0</v>
          </cell>
          <cell r="F1195">
            <v>0</v>
          </cell>
          <cell r="G1195">
            <v>0</v>
          </cell>
          <cell r="H1195">
            <v>0</v>
          </cell>
          <cell r="I1195">
            <v>72</v>
          </cell>
          <cell r="L1195">
            <v>72</v>
          </cell>
        </row>
        <row r="1196">
          <cell r="B1196" t="str">
            <v>Lucent</v>
          </cell>
          <cell r="L1196">
            <v>0</v>
          </cell>
        </row>
        <row r="1197">
          <cell r="B1197" t="str">
            <v>Luminous</v>
          </cell>
          <cell r="L1197">
            <v>0</v>
          </cell>
        </row>
        <row r="1198">
          <cell r="B1198" t="str">
            <v>Movaz</v>
          </cell>
          <cell r="L1198">
            <v>0</v>
          </cell>
        </row>
        <row r="1199">
          <cell r="B1199" t="str">
            <v>NEC</v>
          </cell>
          <cell r="C1199">
            <v>2</v>
          </cell>
          <cell r="D1199">
            <v>2</v>
          </cell>
          <cell r="E1199">
            <v>0</v>
          </cell>
          <cell r="F1199">
            <v>0</v>
          </cell>
          <cell r="G1199">
            <v>1</v>
          </cell>
          <cell r="H1199">
            <v>32</v>
          </cell>
          <cell r="I1199">
            <v>0</v>
          </cell>
          <cell r="J1199">
            <v>1</v>
          </cell>
          <cell r="L1199">
            <v>37</v>
          </cell>
        </row>
        <row r="1200">
          <cell r="B1200" t="str">
            <v>Nortel</v>
          </cell>
          <cell r="C1200">
            <v>0</v>
          </cell>
          <cell r="D1200">
            <v>0</v>
          </cell>
          <cell r="E1200">
            <v>0</v>
          </cell>
          <cell r="F1200">
            <v>0</v>
          </cell>
          <cell r="G1200">
            <v>0</v>
          </cell>
          <cell r="H1200">
            <v>0</v>
          </cell>
          <cell r="I1200">
            <v>0</v>
          </cell>
          <cell r="J1200">
            <v>0</v>
          </cell>
          <cell r="L1200">
            <v>0</v>
          </cell>
        </row>
        <row r="1201">
          <cell r="B1201" t="str">
            <v>OpVista</v>
          </cell>
          <cell r="C1201">
            <v>0</v>
          </cell>
          <cell r="D1201">
            <v>0</v>
          </cell>
          <cell r="E1201">
            <v>0</v>
          </cell>
          <cell r="F1201">
            <v>0</v>
          </cell>
          <cell r="G1201">
            <v>16</v>
          </cell>
          <cell r="H1201">
            <v>0</v>
          </cell>
          <cell r="I1201">
            <v>0</v>
          </cell>
          <cell r="L1201">
            <v>16</v>
          </cell>
        </row>
        <row r="1202">
          <cell r="B1202" t="str">
            <v>Sagem</v>
          </cell>
          <cell r="C1202">
            <v>0</v>
          </cell>
          <cell r="D1202">
            <v>0</v>
          </cell>
          <cell r="E1202">
            <v>0</v>
          </cell>
          <cell r="F1202">
            <v>0</v>
          </cell>
          <cell r="G1202">
            <v>0</v>
          </cell>
          <cell r="H1202">
            <v>0</v>
          </cell>
          <cell r="I1202">
            <v>0</v>
          </cell>
          <cell r="L1202">
            <v>0</v>
          </cell>
        </row>
        <row r="1203">
          <cell r="B1203" t="str">
            <v>Nokia Siemens</v>
          </cell>
          <cell r="C1203">
            <v>0</v>
          </cell>
          <cell r="D1203">
            <v>0</v>
          </cell>
          <cell r="E1203">
            <v>0</v>
          </cell>
          <cell r="F1203">
            <v>0</v>
          </cell>
          <cell r="G1203">
            <v>0</v>
          </cell>
          <cell r="H1203">
            <v>0</v>
          </cell>
          <cell r="I1203">
            <v>49</v>
          </cell>
          <cell r="L1203">
            <v>49</v>
          </cell>
        </row>
        <row r="1204">
          <cell r="B1204" t="str">
            <v>Sycamore</v>
          </cell>
          <cell r="C1204">
            <v>0</v>
          </cell>
          <cell r="D1204">
            <v>0</v>
          </cell>
          <cell r="E1204">
            <v>3</v>
          </cell>
          <cell r="F1204">
            <v>11</v>
          </cell>
          <cell r="G1204">
            <v>0</v>
          </cell>
          <cell r="H1204">
            <v>0</v>
          </cell>
          <cell r="I1204">
            <v>0</v>
          </cell>
          <cell r="L1204">
            <v>14</v>
          </cell>
        </row>
        <row r="1205">
          <cell r="B1205" t="str">
            <v>Tejas</v>
          </cell>
          <cell r="C1205">
            <v>0</v>
          </cell>
          <cell r="D1205">
            <v>3</v>
          </cell>
          <cell r="E1205">
            <v>0</v>
          </cell>
          <cell r="F1205">
            <v>0</v>
          </cell>
          <cell r="G1205">
            <v>0</v>
          </cell>
          <cell r="H1205">
            <v>0</v>
          </cell>
          <cell r="I1205">
            <v>0</v>
          </cell>
          <cell r="L1205">
            <v>3</v>
          </cell>
        </row>
        <row r="1206">
          <cell r="B1206" t="str">
            <v>Tellabs</v>
          </cell>
          <cell r="C1206">
            <v>0</v>
          </cell>
          <cell r="D1206">
            <v>8</v>
          </cell>
          <cell r="E1206">
            <v>81</v>
          </cell>
          <cell r="F1206">
            <v>1</v>
          </cell>
          <cell r="G1206">
            <v>46</v>
          </cell>
          <cell r="H1206">
            <v>0</v>
          </cell>
          <cell r="I1206">
            <v>0</v>
          </cell>
          <cell r="J1206">
            <v>46</v>
          </cell>
          <cell r="L1206">
            <v>136</v>
          </cell>
        </row>
        <row r="1207">
          <cell r="B1207" t="str">
            <v>Transmode</v>
          </cell>
          <cell r="C1207">
            <v>0</v>
          </cell>
          <cell r="D1207">
            <v>0</v>
          </cell>
          <cell r="E1207">
            <v>0</v>
          </cell>
          <cell r="F1207">
            <v>0</v>
          </cell>
          <cell r="G1207">
            <v>1</v>
          </cell>
          <cell r="H1207">
            <v>0</v>
          </cell>
          <cell r="I1207">
            <v>0</v>
          </cell>
          <cell r="L1207">
            <v>1</v>
          </cell>
        </row>
        <row r="1208">
          <cell r="B1208" t="str">
            <v>Tyco</v>
          </cell>
          <cell r="L1208">
            <v>0</v>
          </cell>
        </row>
        <row r="1209">
          <cell r="B1209" t="str">
            <v>UTStarcom</v>
          </cell>
          <cell r="C1209">
            <v>0</v>
          </cell>
          <cell r="D1209">
            <v>0</v>
          </cell>
          <cell r="E1209">
            <v>0</v>
          </cell>
          <cell r="F1209">
            <v>0</v>
          </cell>
          <cell r="G1209">
            <v>0</v>
          </cell>
          <cell r="H1209">
            <v>0</v>
          </cell>
          <cell r="I1209">
            <v>0</v>
          </cell>
          <cell r="L1209">
            <v>0</v>
          </cell>
        </row>
        <row r="1210">
          <cell r="B1210" t="str">
            <v>White Rock</v>
          </cell>
          <cell r="L1210">
            <v>0</v>
          </cell>
        </row>
        <row r="1211">
          <cell r="B1211" t="str">
            <v>Xtera</v>
          </cell>
          <cell r="C1211">
            <v>0</v>
          </cell>
          <cell r="D1211">
            <v>0</v>
          </cell>
          <cell r="E1211">
            <v>0</v>
          </cell>
          <cell r="F1211">
            <v>0</v>
          </cell>
          <cell r="G1211">
            <v>0</v>
          </cell>
          <cell r="H1211">
            <v>0</v>
          </cell>
          <cell r="I1211">
            <v>0</v>
          </cell>
          <cell r="L1211">
            <v>0</v>
          </cell>
        </row>
        <row r="1212">
          <cell r="B1212" t="str">
            <v>Zhone</v>
          </cell>
          <cell r="C1212">
            <v>0</v>
          </cell>
          <cell r="D1212">
            <v>0</v>
          </cell>
          <cell r="E1212">
            <v>0</v>
          </cell>
          <cell r="F1212">
            <v>0</v>
          </cell>
          <cell r="G1212">
            <v>3</v>
          </cell>
          <cell r="H1212">
            <v>0</v>
          </cell>
          <cell r="I1212">
            <v>0</v>
          </cell>
          <cell r="L1212">
            <v>3</v>
          </cell>
        </row>
        <row r="1213">
          <cell r="B1213" t="str">
            <v>ZTE</v>
          </cell>
          <cell r="C1213">
            <v>0</v>
          </cell>
          <cell r="D1213">
            <v>0</v>
          </cell>
          <cell r="E1213">
            <v>0</v>
          </cell>
          <cell r="F1213">
            <v>0</v>
          </cell>
          <cell r="G1213">
            <v>0</v>
          </cell>
          <cell r="H1213">
            <v>0</v>
          </cell>
          <cell r="I1213">
            <v>0</v>
          </cell>
          <cell r="L1213">
            <v>0</v>
          </cell>
        </row>
        <row r="1214">
          <cell r="B1214" t="str">
            <v>Other</v>
          </cell>
          <cell r="C1214">
            <v>0</v>
          </cell>
          <cell r="D1214">
            <v>7</v>
          </cell>
          <cell r="E1214">
            <v>0</v>
          </cell>
          <cell r="F1214">
            <v>0</v>
          </cell>
          <cell r="G1214">
            <v>11</v>
          </cell>
          <cell r="H1214">
            <v>0</v>
          </cell>
          <cell r="I1214">
            <v>0</v>
          </cell>
          <cell r="J1214">
            <v>17</v>
          </cell>
          <cell r="L1214">
            <v>18</v>
          </cell>
        </row>
        <row r="1215">
          <cell r="B1215" t="str">
            <v>Total</v>
          </cell>
          <cell r="C1215">
            <v>10</v>
          </cell>
          <cell r="D1215">
            <v>402</v>
          </cell>
          <cell r="E1215">
            <v>137</v>
          </cell>
          <cell r="F1215">
            <v>115</v>
          </cell>
          <cell r="G1215">
            <v>343</v>
          </cell>
          <cell r="H1215">
            <v>43</v>
          </cell>
          <cell r="I1215">
            <v>255</v>
          </cell>
          <cell r="J1215">
            <v>198</v>
          </cell>
          <cell r="K1215">
            <v>17</v>
          </cell>
          <cell r="L1215">
            <v>1305</v>
          </cell>
        </row>
        <row r="1223">
          <cell r="B1223" t="str">
            <v>Vendor</v>
          </cell>
          <cell r="C1223" t="str">
            <v>SONET/SDH Add-drop multiplexers (ADM)</v>
          </cell>
          <cell r="D1223" t="str">
            <v>Optical Edge Devices (OED)</v>
          </cell>
          <cell r="E1223" t="str">
            <v>Digital Cross Connects (DCS)</v>
          </cell>
          <cell r="F1223" t="str">
            <v>Optical Core Switches (OCS)</v>
          </cell>
          <cell r="G1223" t="str">
            <v>Metro WDM (C/D-WDM)</v>
          </cell>
          <cell r="H1223" t="str">
            <v>Long haul DWDM (LH DWDM)</v>
          </cell>
          <cell r="I1223" t="str">
            <v>Multi-reach DWDM</v>
          </cell>
          <cell r="J1223" t="str">
            <v>Metro ROADM</v>
          </cell>
          <cell r="K1223" t="str">
            <v>Converged Packet Optical</v>
          </cell>
          <cell r="L1223" t="str">
            <v>Total Optical Networking (ON)</v>
          </cell>
        </row>
        <row r="1224">
          <cell r="B1224" t="str">
            <v>ADTRAN</v>
          </cell>
          <cell r="C1224">
            <v>0</v>
          </cell>
          <cell r="D1224">
            <v>11</v>
          </cell>
          <cell r="E1224">
            <v>0</v>
          </cell>
          <cell r="F1224">
            <v>0</v>
          </cell>
          <cell r="G1224">
            <v>0</v>
          </cell>
          <cell r="H1224">
            <v>0</v>
          </cell>
          <cell r="I1224">
            <v>0</v>
          </cell>
          <cell r="L1224">
            <v>11</v>
          </cell>
        </row>
        <row r="1225">
          <cell r="B1225" t="str">
            <v>ADVA</v>
          </cell>
          <cell r="C1225">
            <v>0</v>
          </cell>
          <cell r="D1225">
            <v>2</v>
          </cell>
          <cell r="E1225">
            <v>0</v>
          </cell>
          <cell r="F1225">
            <v>0</v>
          </cell>
          <cell r="G1225">
            <v>22</v>
          </cell>
          <cell r="H1225">
            <v>0</v>
          </cell>
          <cell r="I1225">
            <v>0</v>
          </cell>
          <cell r="J1225">
            <v>4</v>
          </cell>
          <cell r="L1225">
            <v>24</v>
          </cell>
        </row>
        <row r="1226">
          <cell r="B1226" t="str">
            <v>Alcatel-Lucent</v>
          </cell>
          <cell r="C1226">
            <v>3</v>
          </cell>
          <cell r="D1226">
            <v>58</v>
          </cell>
          <cell r="E1226">
            <v>35</v>
          </cell>
          <cell r="F1226">
            <v>38</v>
          </cell>
          <cell r="G1226">
            <v>23</v>
          </cell>
          <cell r="H1226">
            <v>22</v>
          </cell>
          <cell r="I1226">
            <v>21</v>
          </cell>
          <cell r="J1226">
            <v>5</v>
          </cell>
          <cell r="K1226">
            <v>5</v>
          </cell>
          <cell r="L1226">
            <v>200</v>
          </cell>
        </row>
        <row r="1227">
          <cell r="B1227" t="str">
            <v>ANDA</v>
          </cell>
          <cell r="C1227">
            <v>0</v>
          </cell>
          <cell r="D1227">
            <v>5</v>
          </cell>
          <cell r="E1227">
            <v>0</v>
          </cell>
          <cell r="F1227">
            <v>0</v>
          </cell>
          <cell r="G1227">
            <v>0</v>
          </cell>
          <cell r="H1227">
            <v>0</v>
          </cell>
          <cell r="I1227">
            <v>0</v>
          </cell>
          <cell r="L1227">
            <v>5</v>
          </cell>
        </row>
        <row r="1228">
          <cell r="B1228" t="str">
            <v>Atrica</v>
          </cell>
          <cell r="L1228">
            <v>0</v>
          </cell>
        </row>
        <row r="1229">
          <cell r="B1229" t="str">
            <v>Calient</v>
          </cell>
          <cell r="L1229">
            <v>0</v>
          </cell>
        </row>
        <row r="1230">
          <cell r="B1230" t="str">
            <v>Ciena</v>
          </cell>
          <cell r="C1230">
            <v>0</v>
          </cell>
          <cell r="D1230">
            <v>55</v>
          </cell>
          <cell r="E1230">
            <v>0</v>
          </cell>
          <cell r="F1230">
            <v>54</v>
          </cell>
          <cell r="G1230">
            <v>74</v>
          </cell>
          <cell r="H1230">
            <v>4</v>
          </cell>
          <cell r="I1230">
            <v>77</v>
          </cell>
          <cell r="J1230">
            <v>9</v>
          </cell>
          <cell r="L1230">
            <v>264</v>
          </cell>
        </row>
        <row r="1231">
          <cell r="B1231" t="str">
            <v>Cisco</v>
          </cell>
          <cell r="C1231">
            <v>0</v>
          </cell>
          <cell r="D1231">
            <v>64</v>
          </cell>
          <cell r="E1231">
            <v>0</v>
          </cell>
          <cell r="F1231">
            <v>0</v>
          </cell>
          <cell r="G1231">
            <v>74</v>
          </cell>
          <cell r="H1231">
            <v>0</v>
          </cell>
          <cell r="I1231">
            <v>0</v>
          </cell>
          <cell r="J1231">
            <v>67</v>
          </cell>
          <cell r="K1231">
            <v>13</v>
          </cell>
          <cell r="L1231">
            <v>138</v>
          </cell>
        </row>
        <row r="1232">
          <cell r="B1232" t="str">
            <v>Corrigent</v>
          </cell>
          <cell r="C1232">
            <v>0</v>
          </cell>
          <cell r="D1232">
            <v>0</v>
          </cell>
          <cell r="E1232">
            <v>0</v>
          </cell>
          <cell r="F1232">
            <v>0</v>
          </cell>
          <cell r="G1232">
            <v>0</v>
          </cell>
          <cell r="H1232">
            <v>0</v>
          </cell>
          <cell r="I1232">
            <v>0</v>
          </cell>
          <cell r="L1232">
            <v>0</v>
          </cell>
        </row>
        <row r="1233">
          <cell r="B1233" t="str">
            <v>Corvis</v>
          </cell>
          <cell r="L1233">
            <v>0</v>
          </cell>
        </row>
        <row r="1234">
          <cell r="B1234" t="str">
            <v>Datang</v>
          </cell>
          <cell r="L1234">
            <v>0</v>
          </cell>
        </row>
        <row r="1235">
          <cell r="B1235" t="str">
            <v>ECI Telecom</v>
          </cell>
          <cell r="C1235">
            <v>0</v>
          </cell>
          <cell r="D1235">
            <v>8</v>
          </cell>
          <cell r="E1235">
            <v>0</v>
          </cell>
          <cell r="F1235">
            <v>0</v>
          </cell>
          <cell r="G1235">
            <v>4</v>
          </cell>
          <cell r="H1235">
            <v>0</v>
          </cell>
          <cell r="I1235">
            <v>0</v>
          </cell>
          <cell r="K1235">
            <v>2</v>
          </cell>
          <cell r="L1235">
            <v>12</v>
          </cell>
        </row>
        <row r="1236">
          <cell r="B1236" t="str">
            <v>Ericsson</v>
          </cell>
          <cell r="C1236">
            <v>0</v>
          </cell>
          <cell r="D1236">
            <v>0</v>
          </cell>
          <cell r="E1236">
            <v>0</v>
          </cell>
          <cell r="F1236">
            <v>0</v>
          </cell>
          <cell r="G1236">
            <v>3</v>
          </cell>
          <cell r="H1236">
            <v>0</v>
          </cell>
          <cell r="I1236">
            <v>0</v>
          </cell>
          <cell r="L1236">
            <v>3</v>
          </cell>
        </row>
        <row r="1237">
          <cell r="B1237" t="str">
            <v>FiberHome</v>
          </cell>
          <cell r="C1237">
            <v>0</v>
          </cell>
          <cell r="D1237">
            <v>0</v>
          </cell>
          <cell r="E1237">
            <v>0</v>
          </cell>
          <cell r="F1237">
            <v>0</v>
          </cell>
          <cell r="G1237">
            <v>0</v>
          </cell>
          <cell r="H1237">
            <v>0</v>
          </cell>
          <cell r="I1237">
            <v>0</v>
          </cell>
          <cell r="L1237">
            <v>0</v>
          </cell>
        </row>
        <row r="1238">
          <cell r="B1238" t="str">
            <v>Force 10</v>
          </cell>
          <cell r="C1238">
            <v>0</v>
          </cell>
          <cell r="D1238">
            <v>14</v>
          </cell>
          <cell r="E1238">
            <v>0</v>
          </cell>
          <cell r="F1238">
            <v>0</v>
          </cell>
          <cell r="G1238">
            <v>0</v>
          </cell>
          <cell r="H1238">
            <v>0</v>
          </cell>
          <cell r="I1238">
            <v>0</v>
          </cell>
          <cell r="L1238">
            <v>14</v>
          </cell>
        </row>
        <row r="1239">
          <cell r="B1239" t="str">
            <v>Fujitsu</v>
          </cell>
          <cell r="C1239">
            <v>3</v>
          </cell>
          <cell r="D1239">
            <v>121</v>
          </cell>
          <cell r="E1239">
            <v>0</v>
          </cell>
          <cell r="F1239">
            <v>0</v>
          </cell>
          <cell r="G1239">
            <v>68</v>
          </cell>
          <cell r="H1239">
            <v>0</v>
          </cell>
          <cell r="I1239">
            <v>0</v>
          </cell>
          <cell r="J1239">
            <v>61</v>
          </cell>
          <cell r="L1239">
            <v>192</v>
          </cell>
        </row>
        <row r="1240">
          <cell r="B1240" t="str">
            <v>Hitachi</v>
          </cell>
          <cell r="C1240">
            <v>0</v>
          </cell>
          <cell r="D1240">
            <v>0</v>
          </cell>
          <cell r="E1240">
            <v>0</v>
          </cell>
          <cell r="F1240">
            <v>0</v>
          </cell>
          <cell r="G1240">
            <v>0</v>
          </cell>
          <cell r="H1240">
            <v>0</v>
          </cell>
          <cell r="I1240">
            <v>0</v>
          </cell>
          <cell r="L1240">
            <v>0</v>
          </cell>
        </row>
        <row r="1241">
          <cell r="B1241" t="str">
            <v>Hitachi Cable</v>
          </cell>
          <cell r="C1241">
            <v>0</v>
          </cell>
          <cell r="D1241">
            <v>0</v>
          </cell>
          <cell r="E1241">
            <v>0</v>
          </cell>
          <cell r="F1241">
            <v>0</v>
          </cell>
          <cell r="G1241">
            <v>0</v>
          </cell>
          <cell r="H1241">
            <v>0</v>
          </cell>
          <cell r="I1241">
            <v>0</v>
          </cell>
          <cell r="L1241">
            <v>0</v>
          </cell>
        </row>
        <row r="1242">
          <cell r="B1242" t="str">
            <v>Huawei</v>
          </cell>
          <cell r="C1242">
            <v>0</v>
          </cell>
          <cell r="D1242">
            <v>2</v>
          </cell>
          <cell r="E1242">
            <v>0</v>
          </cell>
          <cell r="F1242">
            <v>0</v>
          </cell>
          <cell r="G1242">
            <v>0</v>
          </cell>
          <cell r="H1242">
            <v>0</v>
          </cell>
          <cell r="I1242">
            <v>7</v>
          </cell>
          <cell r="L1242">
            <v>9</v>
          </cell>
        </row>
        <row r="1243">
          <cell r="B1243" t="str">
            <v>Infinera</v>
          </cell>
          <cell r="C1243">
            <v>0</v>
          </cell>
          <cell r="D1243">
            <v>0</v>
          </cell>
          <cell r="E1243">
            <v>0</v>
          </cell>
          <cell r="F1243">
            <v>0</v>
          </cell>
          <cell r="G1243">
            <v>0</v>
          </cell>
          <cell r="H1243">
            <v>0</v>
          </cell>
          <cell r="I1243">
            <v>75</v>
          </cell>
          <cell r="L1243">
            <v>75</v>
          </cell>
        </row>
        <row r="1244">
          <cell r="B1244" t="str">
            <v>Lucent</v>
          </cell>
          <cell r="L1244">
            <v>0</v>
          </cell>
        </row>
        <row r="1245">
          <cell r="B1245" t="str">
            <v>Luminous</v>
          </cell>
          <cell r="L1245">
            <v>0</v>
          </cell>
        </row>
        <row r="1246">
          <cell r="B1246" t="str">
            <v>Movaz</v>
          </cell>
          <cell r="L1246">
            <v>0</v>
          </cell>
        </row>
        <row r="1247">
          <cell r="B1247" t="str">
            <v>NEC</v>
          </cell>
          <cell r="C1247">
            <v>2</v>
          </cell>
          <cell r="D1247">
            <v>2</v>
          </cell>
          <cell r="E1247">
            <v>0</v>
          </cell>
          <cell r="F1247">
            <v>0</v>
          </cell>
          <cell r="G1247">
            <v>1</v>
          </cell>
          <cell r="H1247">
            <v>31</v>
          </cell>
          <cell r="I1247">
            <v>0</v>
          </cell>
          <cell r="J1247">
            <v>1</v>
          </cell>
          <cell r="L1247">
            <v>36</v>
          </cell>
        </row>
        <row r="1248">
          <cell r="B1248" t="str">
            <v>Nortel</v>
          </cell>
          <cell r="C1248">
            <v>0</v>
          </cell>
          <cell r="D1248">
            <v>0</v>
          </cell>
          <cell r="E1248">
            <v>0</v>
          </cell>
          <cell r="F1248">
            <v>0</v>
          </cell>
          <cell r="G1248">
            <v>0</v>
          </cell>
          <cell r="H1248">
            <v>0</v>
          </cell>
          <cell r="I1248">
            <v>0</v>
          </cell>
          <cell r="J1248">
            <v>0</v>
          </cell>
          <cell r="K1248">
            <v>0</v>
          </cell>
          <cell r="L1248">
            <v>0</v>
          </cell>
        </row>
        <row r="1249">
          <cell r="B1249" t="str">
            <v>OpVista</v>
          </cell>
          <cell r="C1249">
            <v>0</v>
          </cell>
          <cell r="D1249">
            <v>0</v>
          </cell>
          <cell r="E1249">
            <v>0</v>
          </cell>
          <cell r="F1249">
            <v>0</v>
          </cell>
          <cell r="G1249">
            <v>10</v>
          </cell>
          <cell r="H1249">
            <v>0</v>
          </cell>
          <cell r="I1249">
            <v>0</v>
          </cell>
          <cell r="L1249">
            <v>10</v>
          </cell>
        </row>
        <row r="1250">
          <cell r="B1250" t="str">
            <v>Sagem</v>
          </cell>
          <cell r="C1250">
            <v>0</v>
          </cell>
          <cell r="D1250">
            <v>0</v>
          </cell>
          <cell r="E1250">
            <v>0</v>
          </cell>
          <cell r="F1250">
            <v>0</v>
          </cell>
          <cell r="G1250">
            <v>0</v>
          </cell>
          <cell r="H1250">
            <v>0</v>
          </cell>
          <cell r="I1250">
            <v>0</v>
          </cell>
          <cell r="L1250">
            <v>0</v>
          </cell>
        </row>
        <row r="1251">
          <cell r="B1251" t="str">
            <v>Nokia Siemens</v>
          </cell>
          <cell r="C1251">
            <v>0</v>
          </cell>
          <cell r="D1251">
            <v>0</v>
          </cell>
          <cell r="E1251">
            <v>0</v>
          </cell>
          <cell r="F1251">
            <v>0</v>
          </cell>
          <cell r="G1251">
            <v>0</v>
          </cell>
          <cell r="H1251">
            <v>0</v>
          </cell>
          <cell r="I1251">
            <v>66</v>
          </cell>
          <cell r="L1251">
            <v>66</v>
          </cell>
        </row>
        <row r="1252">
          <cell r="B1252" t="str">
            <v>Sycamore</v>
          </cell>
          <cell r="C1252">
            <v>0</v>
          </cell>
          <cell r="D1252">
            <v>0</v>
          </cell>
          <cell r="E1252">
            <v>4</v>
          </cell>
          <cell r="F1252">
            <v>11</v>
          </cell>
          <cell r="G1252">
            <v>0</v>
          </cell>
          <cell r="H1252">
            <v>0</v>
          </cell>
          <cell r="I1252">
            <v>0</v>
          </cell>
          <cell r="L1252">
            <v>15</v>
          </cell>
        </row>
        <row r="1253">
          <cell r="B1253" t="str">
            <v>Tejas</v>
          </cell>
          <cell r="C1253">
            <v>0</v>
          </cell>
          <cell r="D1253">
            <v>2</v>
          </cell>
          <cell r="E1253">
            <v>0</v>
          </cell>
          <cell r="F1253">
            <v>0</v>
          </cell>
          <cell r="G1253">
            <v>0</v>
          </cell>
          <cell r="H1253">
            <v>0</v>
          </cell>
          <cell r="I1253">
            <v>0</v>
          </cell>
          <cell r="L1253">
            <v>2</v>
          </cell>
        </row>
        <row r="1254">
          <cell r="B1254" t="str">
            <v>Tellabs</v>
          </cell>
          <cell r="C1254">
            <v>0</v>
          </cell>
          <cell r="D1254">
            <v>8</v>
          </cell>
          <cell r="E1254">
            <v>135</v>
          </cell>
          <cell r="F1254">
            <v>1</v>
          </cell>
          <cell r="G1254">
            <v>60</v>
          </cell>
          <cell r="H1254">
            <v>0</v>
          </cell>
          <cell r="I1254">
            <v>0</v>
          </cell>
          <cell r="J1254">
            <v>60</v>
          </cell>
          <cell r="L1254">
            <v>204</v>
          </cell>
        </row>
        <row r="1255">
          <cell r="B1255" t="str">
            <v>Transmode</v>
          </cell>
          <cell r="C1255">
            <v>0</v>
          </cell>
          <cell r="D1255">
            <v>0</v>
          </cell>
          <cell r="E1255">
            <v>0</v>
          </cell>
          <cell r="F1255">
            <v>0</v>
          </cell>
          <cell r="G1255">
            <v>0</v>
          </cell>
          <cell r="H1255">
            <v>0</v>
          </cell>
          <cell r="I1255">
            <v>0</v>
          </cell>
          <cell r="L1255">
            <v>0</v>
          </cell>
        </row>
        <row r="1256">
          <cell r="B1256" t="str">
            <v>Tyco</v>
          </cell>
          <cell r="L1256">
            <v>0</v>
          </cell>
        </row>
        <row r="1257">
          <cell r="B1257" t="str">
            <v>UTStarcom</v>
          </cell>
          <cell r="C1257">
            <v>0</v>
          </cell>
          <cell r="D1257">
            <v>0</v>
          </cell>
          <cell r="E1257">
            <v>0</v>
          </cell>
          <cell r="F1257">
            <v>0</v>
          </cell>
          <cell r="G1257">
            <v>0</v>
          </cell>
          <cell r="H1257">
            <v>0</v>
          </cell>
          <cell r="I1257">
            <v>0</v>
          </cell>
          <cell r="L1257">
            <v>0</v>
          </cell>
        </row>
        <row r="1258">
          <cell r="B1258" t="str">
            <v>White Rock</v>
          </cell>
          <cell r="L1258">
            <v>0</v>
          </cell>
        </row>
        <row r="1259">
          <cell r="B1259" t="str">
            <v>Xtera</v>
          </cell>
          <cell r="C1259">
            <v>0</v>
          </cell>
          <cell r="D1259">
            <v>0</v>
          </cell>
          <cell r="E1259">
            <v>0</v>
          </cell>
          <cell r="F1259">
            <v>0</v>
          </cell>
          <cell r="G1259">
            <v>2</v>
          </cell>
          <cell r="H1259">
            <v>0</v>
          </cell>
          <cell r="I1259">
            <v>0</v>
          </cell>
          <cell r="L1259">
            <v>2</v>
          </cell>
        </row>
        <row r="1260">
          <cell r="B1260" t="str">
            <v>Zhone</v>
          </cell>
          <cell r="C1260">
            <v>0</v>
          </cell>
          <cell r="D1260">
            <v>0</v>
          </cell>
          <cell r="E1260">
            <v>0</v>
          </cell>
          <cell r="F1260">
            <v>0</v>
          </cell>
          <cell r="G1260">
            <v>1</v>
          </cell>
          <cell r="H1260">
            <v>0</v>
          </cell>
          <cell r="I1260">
            <v>0</v>
          </cell>
          <cell r="L1260">
            <v>1</v>
          </cell>
        </row>
        <row r="1261">
          <cell r="B1261" t="str">
            <v>ZTE</v>
          </cell>
          <cell r="C1261">
            <v>0</v>
          </cell>
          <cell r="D1261">
            <v>0</v>
          </cell>
          <cell r="E1261">
            <v>0</v>
          </cell>
          <cell r="F1261">
            <v>0</v>
          </cell>
          <cell r="G1261">
            <v>0</v>
          </cell>
          <cell r="H1261">
            <v>0</v>
          </cell>
          <cell r="I1261">
            <v>0</v>
          </cell>
          <cell r="L1261">
            <v>0</v>
          </cell>
        </row>
        <row r="1262">
          <cell r="B1262" t="str">
            <v>Other</v>
          </cell>
          <cell r="C1262">
            <v>0</v>
          </cell>
          <cell r="D1262">
            <v>13</v>
          </cell>
          <cell r="E1262">
            <v>0</v>
          </cell>
          <cell r="F1262">
            <v>0</v>
          </cell>
          <cell r="G1262">
            <v>17</v>
          </cell>
          <cell r="H1262">
            <v>0</v>
          </cell>
          <cell r="I1262">
            <v>0</v>
          </cell>
          <cell r="J1262">
            <v>18</v>
          </cell>
          <cell r="L1262">
            <v>30</v>
          </cell>
        </row>
        <row r="1263">
          <cell r="B1263" t="str">
            <v>Total</v>
          </cell>
          <cell r="C1263">
            <v>8</v>
          </cell>
          <cell r="D1263">
            <v>365</v>
          </cell>
          <cell r="E1263">
            <v>174</v>
          </cell>
          <cell r="F1263">
            <v>104</v>
          </cell>
          <cell r="G1263">
            <v>359</v>
          </cell>
          <cell r="H1263">
            <v>57</v>
          </cell>
          <cell r="I1263">
            <v>246</v>
          </cell>
          <cell r="J1263">
            <v>225</v>
          </cell>
          <cell r="K1263">
            <v>20</v>
          </cell>
          <cell r="L1263">
            <v>1313</v>
          </cell>
        </row>
        <row r="1267">
          <cell r="B1267" t="str">
            <v>Vendor</v>
          </cell>
          <cell r="C1267" t="str">
            <v>SONET/SDH Add-drop multiplexers (ADM)</v>
          </cell>
          <cell r="D1267" t="str">
            <v>Optical Edge Devices (OED)</v>
          </cell>
          <cell r="E1267" t="str">
            <v>Digital Cross Connects (DCS)</v>
          </cell>
          <cell r="F1267" t="str">
            <v>Optical Core Switches (OCS)</v>
          </cell>
          <cell r="G1267" t="str">
            <v>Metro WDM (C/D-WDM)</v>
          </cell>
          <cell r="H1267" t="str">
            <v>Long haul DWDM (LH DWDM)</v>
          </cell>
          <cell r="I1267" t="str">
            <v>Multi-reach DWDM</v>
          </cell>
          <cell r="J1267" t="str">
            <v>Metro ROADM</v>
          </cell>
          <cell r="K1267" t="str">
            <v>Converged Packet Optical</v>
          </cell>
          <cell r="L1267" t="str">
            <v>Total Optical Networking (ON)</v>
          </cell>
        </row>
        <row r="1268">
          <cell r="B1268" t="str">
            <v>ADTRAN</v>
          </cell>
          <cell r="C1268">
            <v>0</v>
          </cell>
          <cell r="D1268">
            <v>13</v>
          </cell>
          <cell r="E1268">
            <v>0</v>
          </cell>
          <cell r="F1268">
            <v>0</v>
          </cell>
          <cell r="G1268">
            <v>0</v>
          </cell>
          <cell r="H1268">
            <v>0</v>
          </cell>
          <cell r="I1268">
            <v>0</v>
          </cell>
          <cell r="L1268">
            <v>13</v>
          </cell>
        </row>
        <row r="1269">
          <cell r="B1269" t="str">
            <v>ADVA</v>
          </cell>
          <cell r="C1269">
            <v>0</v>
          </cell>
          <cell r="D1269">
            <v>2</v>
          </cell>
          <cell r="E1269">
            <v>0</v>
          </cell>
          <cell r="F1269">
            <v>0</v>
          </cell>
          <cell r="G1269">
            <v>22</v>
          </cell>
          <cell r="H1269">
            <v>0</v>
          </cell>
          <cell r="I1269">
            <v>0</v>
          </cell>
          <cell r="J1269">
            <v>4</v>
          </cell>
          <cell r="L1269">
            <v>24</v>
          </cell>
        </row>
        <row r="1270">
          <cell r="B1270" t="str">
            <v>Alcatel-Lucent</v>
          </cell>
          <cell r="C1270">
            <v>3</v>
          </cell>
          <cell r="D1270">
            <v>74</v>
          </cell>
          <cell r="E1270">
            <v>0</v>
          </cell>
          <cell r="F1270">
            <v>84</v>
          </cell>
          <cell r="G1270">
            <v>25</v>
          </cell>
          <cell r="I1270">
            <v>25</v>
          </cell>
          <cell r="J1270">
            <v>4</v>
          </cell>
          <cell r="K1270">
            <v>6</v>
          </cell>
          <cell r="L1270">
            <v>211</v>
          </cell>
        </row>
        <row r="1271">
          <cell r="B1271" t="str">
            <v>ANDA</v>
          </cell>
          <cell r="C1271">
            <v>0</v>
          </cell>
          <cell r="D1271">
            <v>5</v>
          </cell>
          <cell r="E1271">
            <v>0</v>
          </cell>
          <cell r="F1271">
            <v>0</v>
          </cell>
          <cell r="G1271">
            <v>0</v>
          </cell>
          <cell r="H1271">
            <v>0</v>
          </cell>
          <cell r="I1271">
            <v>0</v>
          </cell>
          <cell r="L1271">
            <v>5</v>
          </cell>
        </row>
        <row r="1272">
          <cell r="B1272" t="str">
            <v>Atrica</v>
          </cell>
          <cell r="L1272">
            <v>0</v>
          </cell>
        </row>
        <row r="1273">
          <cell r="B1273" t="str">
            <v>Calient</v>
          </cell>
          <cell r="L1273">
            <v>0</v>
          </cell>
        </row>
        <row r="1274">
          <cell r="B1274" t="str">
            <v>Ciena</v>
          </cell>
          <cell r="C1274">
            <v>0</v>
          </cell>
          <cell r="D1274">
            <v>47</v>
          </cell>
          <cell r="E1274">
            <v>0</v>
          </cell>
          <cell r="F1274">
            <v>57</v>
          </cell>
          <cell r="G1274">
            <v>84</v>
          </cell>
          <cell r="H1274">
            <v>3</v>
          </cell>
          <cell r="I1274">
            <v>91</v>
          </cell>
          <cell r="J1274">
            <v>11</v>
          </cell>
          <cell r="K1274">
            <v>11</v>
          </cell>
          <cell r="L1274">
            <v>282</v>
          </cell>
        </row>
        <row r="1275">
          <cell r="B1275" t="str">
            <v>Cisco</v>
          </cell>
          <cell r="C1275">
            <v>0</v>
          </cell>
          <cell r="D1275">
            <v>52</v>
          </cell>
          <cell r="E1275">
            <v>0</v>
          </cell>
          <cell r="F1275">
            <v>0</v>
          </cell>
          <cell r="G1275">
            <v>56</v>
          </cell>
          <cell r="H1275">
            <v>0</v>
          </cell>
          <cell r="I1275">
            <v>0</v>
          </cell>
          <cell r="J1275">
            <v>50</v>
          </cell>
          <cell r="K1275">
            <v>10</v>
          </cell>
          <cell r="L1275">
            <v>108</v>
          </cell>
        </row>
        <row r="1276">
          <cell r="B1276" t="str">
            <v>Corrigent</v>
          </cell>
          <cell r="C1276">
            <v>0</v>
          </cell>
          <cell r="D1276">
            <v>0</v>
          </cell>
          <cell r="E1276">
            <v>0</v>
          </cell>
          <cell r="F1276">
            <v>0</v>
          </cell>
          <cell r="G1276">
            <v>0</v>
          </cell>
          <cell r="H1276">
            <v>0</v>
          </cell>
          <cell r="I1276">
            <v>0</v>
          </cell>
          <cell r="L1276">
            <v>0</v>
          </cell>
        </row>
        <row r="1277">
          <cell r="B1277" t="str">
            <v>Corvis</v>
          </cell>
          <cell r="L1277">
            <v>0</v>
          </cell>
        </row>
        <row r="1278">
          <cell r="B1278" t="str">
            <v>Datang</v>
          </cell>
          <cell r="L1278">
            <v>0</v>
          </cell>
        </row>
        <row r="1279">
          <cell r="B1279" t="str">
            <v>ECI Telecom</v>
          </cell>
          <cell r="C1279">
            <v>0</v>
          </cell>
          <cell r="D1279">
            <v>2</v>
          </cell>
          <cell r="E1279">
            <v>0</v>
          </cell>
          <cell r="F1279">
            <v>0</v>
          </cell>
          <cell r="G1279">
            <v>3</v>
          </cell>
          <cell r="H1279">
            <v>0</v>
          </cell>
          <cell r="I1279">
            <v>0</v>
          </cell>
          <cell r="J1279">
            <v>2</v>
          </cell>
          <cell r="K1279">
            <v>1</v>
          </cell>
          <cell r="L1279">
            <v>5</v>
          </cell>
        </row>
        <row r="1280">
          <cell r="B1280" t="str">
            <v>Ericsson</v>
          </cell>
          <cell r="C1280">
            <v>0</v>
          </cell>
          <cell r="D1280">
            <v>0</v>
          </cell>
          <cell r="E1280">
            <v>0</v>
          </cell>
          <cell r="F1280">
            <v>0</v>
          </cell>
          <cell r="G1280">
            <v>1</v>
          </cell>
          <cell r="H1280">
            <v>0</v>
          </cell>
          <cell r="I1280">
            <v>0</v>
          </cell>
          <cell r="L1280">
            <v>1</v>
          </cell>
        </row>
        <row r="1281">
          <cell r="B1281" t="str">
            <v>FiberHome</v>
          </cell>
          <cell r="C1281">
            <v>0</v>
          </cell>
          <cell r="D1281">
            <v>0</v>
          </cell>
          <cell r="E1281">
            <v>0</v>
          </cell>
          <cell r="F1281">
            <v>0</v>
          </cell>
          <cell r="G1281">
            <v>0</v>
          </cell>
          <cell r="H1281">
            <v>0</v>
          </cell>
          <cell r="I1281">
            <v>0</v>
          </cell>
          <cell r="L1281">
            <v>0</v>
          </cell>
        </row>
        <row r="1282">
          <cell r="B1282" t="str">
            <v>Force 10</v>
          </cell>
          <cell r="C1282">
            <v>0</v>
          </cell>
          <cell r="D1282">
            <v>16</v>
          </cell>
          <cell r="E1282">
            <v>0</v>
          </cell>
          <cell r="F1282">
            <v>0</v>
          </cell>
          <cell r="G1282">
            <v>0</v>
          </cell>
          <cell r="H1282">
            <v>0</v>
          </cell>
          <cell r="I1282">
            <v>0</v>
          </cell>
          <cell r="L1282">
            <v>16</v>
          </cell>
        </row>
        <row r="1283">
          <cell r="B1283" t="str">
            <v>Fujitsu</v>
          </cell>
          <cell r="C1283">
            <v>5</v>
          </cell>
          <cell r="D1283">
            <v>113</v>
          </cell>
          <cell r="E1283">
            <v>0</v>
          </cell>
          <cell r="F1283">
            <v>0</v>
          </cell>
          <cell r="G1283">
            <v>73</v>
          </cell>
          <cell r="H1283">
            <v>0</v>
          </cell>
          <cell r="I1283">
            <v>0</v>
          </cell>
          <cell r="J1283">
            <v>66</v>
          </cell>
          <cell r="L1283">
            <v>191</v>
          </cell>
        </row>
        <row r="1284">
          <cell r="B1284" t="str">
            <v>Hitachi</v>
          </cell>
          <cell r="C1284">
            <v>0</v>
          </cell>
          <cell r="D1284">
            <v>0</v>
          </cell>
          <cell r="E1284">
            <v>0</v>
          </cell>
          <cell r="F1284">
            <v>0</v>
          </cell>
          <cell r="G1284">
            <v>0</v>
          </cell>
          <cell r="H1284">
            <v>1</v>
          </cell>
          <cell r="I1284">
            <v>0</v>
          </cell>
          <cell r="L1284">
            <v>1</v>
          </cell>
        </row>
        <row r="1285">
          <cell r="B1285" t="str">
            <v>Hitachi Cable</v>
          </cell>
          <cell r="C1285">
            <v>0</v>
          </cell>
          <cell r="D1285">
            <v>0</v>
          </cell>
          <cell r="E1285">
            <v>0</v>
          </cell>
          <cell r="F1285">
            <v>0</v>
          </cell>
          <cell r="G1285">
            <v>0</v>
          </cell>
          <cell r="H1285">
            <v>0</v>
          </cell>
          <cell r="I1285">
            <v>0</v>
          </cell>
          <cell r="L1285">
            <v>0</v>
          </cell>
        </row>
        <row r="1286">
          <cell r="B1286" t="str">
            <v>Huawei</v>
          </cell>
          <cell r="C1286">
            <v>0</v>
          </cell>
          <cell r="D1286">
            <v>4</v>
          </cell>
          <cell r="E1286">
            <v>0</v>
          </cell>
          <cell r="F1286">
            <v>3</v>
          </cell>
          <cell r="G1286">
            <v>0</v>
          </cell>
          <cell r="H1286">
            <v>0</v>
          </cell>
          <cell r="I1286">
            <v>11</v>
          </cell>
          <cell r="L1286">
            <v>18</v>
          </cell>
        </row>
        <row r="1287">
          <cell r="B1287" t="str">
            <v>Infinera</v>
          </cell>
          <cell r="C1287">
            <v>0</v>
          </cell>
          <cell r="D1287">
            <v>0</v>
          </cell>
          <cell r="E1287">
            <v>0</v>
          </cell>
          <cell r="F1287">
            <v>0</v>
          </cell>
          <cell r="G1287">
            <v>0</v>
          </cell>
          <cell r="H1287">
            <v>0</v>
          </cell>
          <cell r="I1287">
            <v>67</v>
          </cell>
          <cell r="L1287">
            <v>67</v>
          </cell>
        </row>
        <row r="1288">
          <cell r="B1288" t="str">
            <v>Lucent</v>
          </cell>
          <cell r="L1288">
            <v>0</v>
          </cell>
        </row>
        <row r="1289">
          <cell r="B1289" t="str">
            <v>Luminous</v>
          </cell>
          <cell r="L1289">
            <v>0</v>
          </cell>
        </row>
        <row r="1290">
          <cell r="B1290" t="str">
            <v>Movaz</v>
          </cell>
          <cell r="L1290">
            <v>0</v>
          </cell>
        </row>
        <row r="1291">
          <cell r="B1291" t="str">
            <v>NEC</v>
          </cell>
          <cell r="C1291">
            <v>2</v>
          </cell>
          <cell r="D1291">
            <v>2</v>
          </cell>
          <cell r="E1291">
            <v>0</v>
          </cell>
          <cell r="F1291">
            <v>0</v>
          </cell>
          <cell r="G1291">
            <v>1</v>
          </cell>
          <cell r="H1291">
            <v>26</v>
          </cell>
          <cell r="I1291">
            <v>0</v>
          </cell>
          <cell r="J1291">
            <v>1</v>
          </cell>
          <cell r="L1291">
            <v>31</v>
          </cell>
        </row>
        <row r="1292">
          <cell r="B1292" t="str">
            <v>Nortel</v>
          </cell>
          <cell r="C1292">
            <v>0</v>
          </cell>
          <cell r="D1292">
            <v>0</v>
          </cell>
          <cell r="E1292">
            <v>0</v>
          </cell>
          <cell r="F1292">
            <v>0</v>
          </cell>
          <cell r="G1292">
            <v>0</v>
          </cell>
          <cell r="H1292">
            <v>0</v>
          </cell>
          <cell r="I1292">
            <v>0</v>
          </cell>
          <cell r="J1292">
            <v>0</v>
          </cell>
          <cell r="K1292">
            <v>0</v>
          </cell>
          <cell r="L1292">
            <v>0</v>
          </cell>
        </row>
        <row r="1293">
          <cell r="B1293" t="str">
            <v>OpVista</v>
          </cell>
          <cell r="C1293">
            <v>0</v>
          </cell>
          <cell r="D1293">
            <v>0</v>
          </cell>
          <cell r="E1293">
            <v>0</v>
          </cell>
          <cell r="F1293">
            <v>0</v>
          </cell>
          <cell r="G1293">
            <v>10</v>
          </cell>
          <cell r="H1293">
            <v>0</v>
          </cell>
          <cell r="I1293">
            <v>0</v>
          </cell>
          <cell r="L1293">
            <v>10</v>
          </cell>
        </row>
        <row r="1294">
          <cell r="B1294" t="str">
            <v>Sagem</v>
          </cell>
          <cell r="C1294">
            <v>0</v>
          </cell>
          <cell r="D1294">
            <v>0</v>
          </cell>
          <cell r="E1294">
            <v>0</v>
          </cell>
          <cell r="F1294">
            <v>0</v>
          </cell>
          <cell r="G1294">
            <v>0</v>
          </cell>
          <cell r="H1294">
            <v>0</v>
          </cell>
          <cell r="I1294">
            <v>0</v>
          </cell>
          <cell r="L1294">
            <v>0</v>
          </cell>
        </row>
        <row r="1295">
          <cell r="B1295" t="str">
            <v>Nokia Siemens</v>
          </cell>
          <cell r="C1295">
            <v>0</v>
          </cell>
          <cell r="D1295">
            <v>0</v>
          </cell>
          <cell r="E1295">
            <v>0</v>
          </cell>
          <cell r="F1295">
            <v>0</v>
          </cell>
          <cell r="G1295">
            <v>0</v>
          </cell>
          <cell r="H1295">
            <v>0</v>
          </cell>
          <cell r="I1295">
            <v>76</v>
          </cell>
          <cell r="L1295">
            <v>76</v>
          </cell>
        </row>
        <row r="1296">
          <cell r="B1296" t="str">
            <v>Sycamore</v>
          </cell>
          <cell r="C1296">
            <v>0</v>
          </cell>
          <cell r="D1296">
            <v>0</v>
          </cell>
          <cell r="E1296">
            <v>2</v>
          </cell>
          <cell r="F1296">
            <v>7</v>
          </cell>
          <cell r="G1296">
            <v>0</v>
          </cell>
          <cell r="H1296">
            <v>0</v>
          </cell>
          <cell r="I1296">
            <v>0</v>
          </cell>
          <cell r="L1296">
            <v>9</v>
          </cell>
        </row>
        <row r="1297">
          <cell r="B1297" t="str">
            <v>Tejas</v>
          </cell>
          <cell r="C1297">
            <v>0</v>
          </cell>
          <cell r="D1297">
            <v>1</v>
          </cell>
          <cell r="E1297">
            <v>0</v>
          </cell>
          <cell r="F1297">
            <v>0</v>
          </cell>
          <cell r="G1297">
            <v>0</v>
          </cell>
          <cell r="H1297">
            <v>0</v>
          </cell>
          <cell r="I1297">
            <v>0</v>
          </cell>
          <cell r="L1297">
            <v>1</v>
          </cell>
        </row>
        <row r="1298">
          <cell r="B1298" t="str">
            <v>Tellabs</v>
          </cell>
          <cell r="C1298">
            <v>0</v>
          </cell>
          <cell r="D1298">
            <v>11</v>
          </cell>
          <cell r="E1298">
            <v>62</v>
          </cell>
          <cell r="F1298">
            <v>1</v>
          </cell>
          <cell r="G1298">
            <v>64</v>
          </cell>
          <cell r="H1298">
            <v>0</v>
          </cell>
          <cell r="I1298">
            <v>0</v>
          </cell>
          <cell r="J1298">
            <v>64</v>
          </cell>
          <cell r="L1298">
            <v>138</v>
          </cell>
        </row>
        <row r="1299">
          <cell r="B1299" t="str">
            <v>Transmode</v>
          </cell>
          <cell r="C1299">
            <v>0</v>
          </cell>
          <cell r="D1299">
            <v>0</v>
          </cell>
          <cell r="E1299">
            <v>0</v>
          </cell>
          <cell r="F1299">
            <v>0</v>
          </cell>
          <cell r="G1299">
            <v>1</v>
          </cell>
          <cell r="H1299">
            <v>0</v>
          </cell>
          <cell r="I1299">
            <v>0</v>
          </cell>
          <cell r="L1299">
            <v>1</v>
          </cell>
        </row>
        <row r="1300">
          <cell r="B1300" t="str">
            <v>Tyco</v>
          </cell>
          <cell r="L1300">
            <v>0</v>
          </cell>
        </row>
        <row r="1301">
          <cell r="B1301" t="str">
            <v>UTStarcom</v>
          </cell>
          <cell r="C1301">
            <v>0</v>
          </cell>
          <cell r="D1301">
            <v>0</v>
          </cell>
          <cell r="E1301">
            <v>0</v>
          </cell>
          <cell r="F1301">
            <v>0</v>
          </cell>
          <cell r="G1301">
            <v>0</v>
          </cell>
          <cell r="H1301">
            <v>0</v>
          </cell>
          <cell r="I1301">
            <v>0</v>
          </cell>
          <cell r="L1301">
            <v>0</v>
          </cell>
        </row>
        <row r="1302">
          <cell r="B1302" t="str">
            <v>White Rock</v>
          </cell>
          <cell r="L1302">
            <v>0</v>
          </cell>
        </row>
        <row r="1303">
          <cell r="B1303" t="str">
            <v>Xtera</v>
          </cell>
          <cell r="C1303">
            <v>0</v>
          </cell>
          <cell r="D1303">
            <v>0</v>
          </cell>
          <cell r="E1303">
            <v>0</v>
          </cell>
          <cell r="F1303">
            <v>0</v>
          </cell>
          <cell r="G1303">
            <v>2</v>
          </cell>
          <cell r="H1303">
            <v>0</v>
          </cell>
          <cell r="I1303">
            <v>0</v>
          </cell>
          <cell r="L1303">
            <v>2</v>
          </cell>
        </row>
        <row r="1304">
          <cell r="B1304" t="str">
            <v>Zhone</v>
          </cell>
          <cell r="C1304">
            <v>0</v>
          </cell>
          <cell r="D1304">
            <v>0</v>
          </cell>
          <cell r="E1304">
            <v>0</v>
          </cell>
          <cell r="F1304">
            <v>0</v>
          </cell>
          <cell r="G1304">
            <v>1</v>
          </cell>
          <cell r="H1304">
            <v>0</v>
          </cell>
          <cell r="I1304">
            <v>0</v>
          </cell>
          <cell r="L1304">
            <v>1</v>
          </cell>
        </row>
        <row r="1305">
          <cell r="B1305" t="str">
            <v>ZTE</v>
          </cell>
          <cell r="C1305">
            <v>0</v>
          </cell>
          <cell r="D1305">
            <v>0</v>
          </cell>
          <cell r="E1305">
            <v>0</v>
          </cell>
          <cell r="F1305">
            <v>0</v>
          </cell>
          <cell r="G1305">
            <v>0</v>
          </cell>
          <cell r="H1305">
            <v>0</v>
          </cell>
          <cell r="I1305">
            <v>0</v>
          </cell>
          <cell r="L1305">
            <v>0</v>
          </cell>
        </row>
        <row r="1306">
          <cell r="B1306" t="str">
            <v>Other</v>
          </cell>
          <cell r="D1306">
            <v>13</v>
          </cell>
          <cell r="G1306">
            <v>17</v>
          </cell>
          <cell r="J1306">
            <v>15</v>
          </cell>
          <cell r="L1306">
            <v>30</v>
          </cell>
        </row>
        <row r="1307">
          <cell r="B1307" t="str">
            <v>Total</v>
          </cell>
          <cell r="C1307">
            <v>10</v>
          </cell>
          <cell r="D1307">
            <v>355</v>
          </cell>
          <cell r="E1307">
            <v>64</v>
          </cell>
          <cell r="F1307">
            <v>152</v>
          </cell>
          <cell r="G1307">
            <v>360</v>
          </cell>
          <cell r="H1307">
            <v>30</v>
          </cell>
          <cell r="I1307">
            <v>270</v>
          </cell>
          <cell r="J1307">
            <v>217</v>
          </cell>
          <cell r="K1307">
            <v>28</v>
          </cell>
          <cell r="L1307">
            <v>1241</v>
          </cell>
        </row>
        <row r="1311">
          <cell r="B1311" t="str">
            <v>Vendor</v>
          </cell>
          <cell r="C1311" t="str">
            <v>SONET/SDH Add-drop multiplexers (ADM)</v>
          </cell>
          <cell r="D1311" t="str">
            <v>Optical Edge Devices (OED)</v>
          </cell>
          <cell r="E1311" t="str">
            <v>Digital Cross Connects (DCS)</v>
          </cell>
          <cell r="F1311" t="str">
            <v>Optical Core Switches (OCS)</v>
          </cell>
          <cell r="G1311" t="str">
            <v>Metro WDM (C/D-WDM)</v>
          </cell>
          <cell r="H1311" t="str">
            <v>Long haul DWDM (LH DWDM)</v>
          </cell>
          <cell r="I1311" t="str">
            <v>Multi-reach DWDM</v>
          </cell>
          <cell r="J1311" t="str">
            <v>Metro ROADM</v>
          </cell>
          <cell r="K1311" t="str">
            <v>Converged Packet Optical</v>
          </cell>
          <cell r="L1311" t="str">
            <v>Total Optical Networking (ON)</v>
          </cell>
        </row>
        <row r="1312">
          <cell r="B1312" t="str">
            <v>ADTRAN</v>
          </cell>
          <cell r="C1312">
            <v>0</v>
          </cell>
          <cell r="D1312">
            <v>17</v>
          </cell>
          <cell r="E1312">
            <v>0</v>
          </cell>
          <cell r="F1312">
            <v>0</v>
          </cell>
          <cell r="G1312">
            <v>0</v>
          </cell>
          <cell r="H1312">
            <v>0</v>
          </cell>
          <cell r="I1312">
            <v>0</v>
          </cell>
          <cell r="L1312">
            <v>17</v>
          </cell>
        </row>
        <row r="1313">
          <cell r="B1313" t="str">
            <v>ADVA</v>
          </cell>
          <cell r="C1313">
            <v>0</v>
          </cell>
          <cell r="D1313">
            <v>1</v>
          </cell>
          <cell r="E1313">
            <v>0</v>
          </cell>
          <cell r="F1313">
            <v>0</v>
          </cell>
          <cell r="G1313">
            <v>20</v>
          </cell>
          <cell r="H1313">
            <v>0</v>
          </cell>
          <cell r="I1313">
            <v>0</v>
          </cell>
          <cell r="J1313">
            <v>4</v>
          </cell>
          <cell r="L1313">
            <v>21</v>
          </cell>
        </row>
        <row r="1314">
          <cell r="B1314" t="str">
            <v>Alcatel-Lucent</v>
          </cell>
          <cell r="C1314">
            <v>0</v>
          </cell>
          <cell r="D1314">
            <v>75</v>
          </cell>
          <cell r="E1314">
            <v>0</v>
          </cell>
          <cell r="F1314">
            <v>74</v>
          </cell>
          <cell r="G1314">
            <v>21</v>
          </cell>
          <cell r="H1314">
            <v>0</v>
          </cell>
          <cell r="I1314">
            <v>14</v>
          </cell>
          <cell r="J1314">
            <v>2</v>
          </cell>
          <cell r="K1314">
            <v>6</v>
          </cell>
          <cell r="L1314">
            <v>184</v>
          </cell>
        </row>
        <row r="1315">
          <cell r="B1315" t="str">
            <v>ANDA</v>
          </cell>
          <cell r="C1315">
            <v>0</v>
          </cell>
          <cell r="D1315">
            <v>6</v>
          </cell>
          <cell r="E1315">
            <v>0</v>
          </cell>
          <cell r="F1315">
            <v>0</v>
          </cell>
          <cell r="G1315">
            <v>0</v>
          </cell>
          <cell r="H1315">
            <v>0</v>
          </cell>
          <cell r="I1315">
            <v>0</v>
          </cell>
          <cell r="L1315">
            <v>6</v>
          </cell>
        </row>
        <row r="1316">
          <cell r="B1316" t="str">
            <v>Atrica</v>
          </cell>
          <cell r="L1316">
            <v>0</v>
          </cell>
        </row>
        <row r="1317">
          <cell r="B1317" t="str">
            <v>Calient</v>
          </cell>
          <cell r="L1317">
            <v>0</v>
          </cell>
        </row>
        <row r="1318">
          <cell r="B1318" t="str">
            <v>Ciena</v>
          </cell>
          <cell r="C1318">
            <v>0</v>
          </cell>
          <cell r="D1318">
            <v>43</v>
          </cell>
          <cell r="E1318">
            <v>0</v>
          </cell>
          <cell r="F1318">
            <v>62</v>
          </cell>
          <cell r="G1318">
            <v>64</v>
          </cell>
          <cell r="H1318">
            <v>1</v>
          </cell>
          <cell r="I1318">
            <v>76</v>
          </cell>
          <cell r="J1318">
            <v>11</v>
          </cell>
          <cell r="K1318">
            <v>13</v>
          </cell>
          <cell r="L1318">
            <v>246</v>
          </cell>
        </row>
        <row r="1319">
          <cell r="B1319" t="str">
            <v>Cisco</v>
          </cell>
          <cell r="C1319">
            <v>0</v>
          </cell>
          <cell r="D1319">
            <v>50</v>
          </cell>
          <cell r="E1319">
            <v>0</v>
          </cell>
          <cell r="F1319">
            <v>0</v>
          </cell>
          <cell r="G1319">
            <v>58</v>
          </cell>
          <cell r="H1319">
            <v>0</v>
          </cell>
          <cell r="I1319">
            <v>0</v>
          </cell>
          <cell r="J1319">
            <v>52</v>
          </cell>
          <cell r="K1319">
            <v>10</v>
          </cell>
          <cell r="L1319">
            <v>108</v>
          </cell>
        </row>
        <row r="1320">
          <cell r="B1320" t="str">
            <v>Corrigent</v>
          </cell>
          <cell r="C1320">
            <v>0</v>
          </cell>
          <cell r="D1320">
            <v>0</v>
          </cell>
          <cell r="E1320">
            <v>0</v>
          </cell>
          <cell r="F1320">
            <v>0</v>
          </cell>
          <cell r="G1320">
            <v>0</v>
          </cell>
          <cell r="H1320">
            <v>0</v>
          </cell>
          <cell r="I1320">
            <v>0</v>
          </cell>
          <cell r="L1320">
            <v>0</v>
          </cell>
        </row>
        <row r="1321">
          <cell r="B1321" t="str">
            <v>Corvis</v>
          </cell>
          <cell r="L1321">
            <v>0</v>
          </cell>
        </row>
        <row r="1322">
          <cell r="B1322" t="str">
            <v>Datang</v>
          </cell>
          <cell r="L1322">
            <v>0</v>
          </cell>
        </row>
        <row r="1323">
          <cell r="B1323" t="str">
            <v>ECI Telecom</v>
          </cell>
          <cell r="C1323">
            <v>0</v>
          </cell>
          <cell r="D1323">
            <v>2</v>
          </cell>
          <cell r="E1323">
            <v>0</v>
          </cell>
          <cell r="F1323">
            <v>0</v>
          </cell>
          <cell r="G1323">
            <v>4</v>
          </cell>
          <cell r="H1323">
            <v>0</v>
          </cell>
          <cell r="I1323">
            <v>0</v>
          </cell>
          <cell r="J1323">
            <v>2</v>
          </cell>
          <cell r="K1323">
            <v>1</v>
          </cell>
          <cell r="L1323">
            <v>6</v>
          </cell>
        </row>
        <row r="1324">
          <cell r="B1324" t="str">
            <v>Ericsson</v>
          </cell>
          <cell r="C1324">
            <v>0</v>
          </cell>
          <cell r="D1324">
            <v>0</v>
          </cell>
          <cell r="E1324">
            <v>0</v>
          </cell>
          <cell r="F1324">
            <v>0</v>
          </cell>
          <cell r="G1324">
            <v>2</v>
          </cell>
          <cell r="H1324">
            <v>0</v>
          </cell>
          <cell r="I1324">
            <v>0</v>
          </cell>
          <cell r="L1324">
            <v>2</v>
          </cell>
        </row>
        <row r="1325">
          <cell r="B1325" t="str">
            <v>FiberHome</v>
          </cell>
          <cell r="C1325">
            <v>0</v>
          </cell>
          <cell r="D1325">
            <v>0</v>
          </cell>
          <cell r="E1325">
            <v>0</v>
          </cell>
          <cell r="F1325">
            <v>0</v>
          </cell>
          <cell r="G1325">
            <v>0</v>
          </cell>
          <cell r="H1325">
            <v>0</v>
          </cell>
          <cell r="I1325">
            <v>0</v>
          </cell>
          <cell r="L1325">
            <v>0</v>
          </cell>
        </row>
        <row r="1326">
          <cell r="B1326" t="str">
            <v>Force 10</v>
          </cell>
          <cell r="C1326">
            <v>0</v>
          </cell>
          <cell r="D1326">
            <v>10</v>
          </cell>
          <cell r="E1326">
            <v>0</v>
          </cell>
          <cell r="F1326">
            <v>0</v>
          </cell>
          <cell r="G1326">
            <v>0</v>
          </cell>
          <cell r="H1326">
            <v>0</v>
          </cell>
          <cell r="I1326">
            <v>0</v>
          </cell>
          <cell r="L1326">
            <v>10</v>
          </cell>
        </row>
        <row r="1327">
          <cell r="B1327" t="str">
            <v>Fujitsu</v>
          </cell>
          <cell r="C1327">
            <v>4</v>
          </cell>
          <cell r="D1327">
            <v>102</v>
          </cell>
          <cell r="E1327">
            <v>0</v>
          </cell>
          <cell r="F1327">
            <v>0</v>
          </cell>
          <cell r="G1327">
            <v>69</v>
          </cell>
          <cell r="H1327">
            <v>0</v>
          </cell>
          <cell r="I1327">
            <v>0</v>
          </cell>
          <cell r="J1327">
            <v>62</v>
          </cell>
          <cell r="K1327">
            <v>1</v>
          </cell>
          <cell r="L1327">
            <v>175</v>
          </cell>
        </row>
        <row r="1328">
          <cell r="B1328" t="str">
            <v>Hitachi</v>
          </cell>
          <cell r="C1328">
            <v>0</v>
          </cell>
          <cell r="D1328">
            <v>0</v>
          </cell>
          <cell r="E1328">
            <v>0</v>
          </cell>
          <cell r="F1328">
            <v>0</v>
          </cell>
          <cell r="G1328">
            <v>0</v>
          </cell>
          <cell r="H1328">
            <v>0</v>
          </cell>
          <cell r="I1328">
            <v>0</v>
          </cell>
          <cell r="L1328">
            <v>0</v>
          </cell>
        </row>
        <row r="1329">
          <cell r="B1329" t="str">
            <v>Hitachi Cable</v>
          </cell>
          <cell r="C1329">
            <v>0</v>
          </cell>
          <cell r="D1329">
            <v>0</v>
          </cell>
          <cell r="E1329">
            <v>0</v>
          </cell>
          <cell r="F1329">
            <v>0</v>
          </cell>
          <cell r="G1329">
            <v>0</v>
          </cell>
          <cell r="H1329">
            <v>0</v>
          </cell>
          <cell r="I1329">
            <v>0</v>
          </cell>
          <cell r="L1329">
            <v>0</v>
          </cell>
        </row>
        <row r="1330">
          <cell r="B1330" t="str">
            <v>Huawei</v>
          </cell>
          <cell r="C1330">
            <v>0</v>
          </cell>
          <cell r="D1330">
            <v>3</v>
          </cell>
          <cell r="E1330">
            <v>0</v>
          </cell>
          <cell r="F1330">
            <v>1</v>
          </cell>
          <cell r="G1330">
            <v>0</v>
          </cell>
          <cell r="H1330">
            <v>0</v>
          </cell>
          <cell r="I1330">
            <v>9</v>
          </cell>
          <cell r="L1330">
            <v>13</v>
          </cell>
        </row>
        <row r="1331">
          <cell r="B1331" t="str">
            <v>Infinera</v>
          </cell>
          <cell r="C1331">
            <v>0</v>
          </cell>
          <cell r="D1331">
            <v>0</v>
          </cell>
          <cell r="E1331">
            <v>0</v>
          </cell>
          <cell r="F1331">
            <v>0</v>
          </cell>
          <cell r="G1331">
            <v>0</v>
          </cell>
          <cell r="H1331">
            <v>0</v>
          </cell>
          <cell r="I1331">
            <v>62</v>
          </cell>
          <cell r="L1331">
            <v>62</v>
          </cell>
        </row>
        <row r="1332">
          <cell r="B1332" t="str">
            <v>Lucent</v>
          </cell>
          <cell r="L1332">
            <v>0</v>
          </cell>
        </row>
        <row r="1333">
          <cell r="B1333" t="str">
            <v>Luminous</v>
          </cell>
          <cell r="L1333">
            <v>0</v>
          </cell>
        </row>
        <row r="1334">
          <cell r="B1334" t="str">
            <v>Movaz</v>
          </cell>
          <cell r="L1334">
            <v>0</v>
          </cell>
        </row>
        <row r="1335">
          <cell r="B1335" t="str">
            <v>NEC</v>
          </cell>
          <cell r="C1335">
            <v>2</v>
          </cell>
          <cell r="D1335">
            <v>2</v>
          </cell>
          <cell r="E1335">
            <v>0</v>
          </cell>
          <cell r="F1335">
            <v>0</v>
          </cell>
          <cell r="G1335">
            <v>1</v>
          </cell>
          <cell r="H1335">
            <v>26</v>
          </cell>
          <cell r="I1335">
            <v>0</v>
          </cell>
          <cell r="J1335">
            <v>1</v>
          </cell>
          <cell r="L1335">
            <v>31</v>
          </cell>
        </row>
        <row r="1336">
          <cell r="B1336" t="str">
            <v>Nortel</v>
          </cell>
          <cell r="C1336">
            <v>0</v>
          </cell>
          <cell r="D1336">
            <v>0</v>
          </cell>
          <cell r="E1336">
            <v>0</v>
          </cell>
          <cell r="F1336">
            <v>0</v>
          </cell>
          <cell r="G1336">
            <v>0</v>
          </cell>
          <cell r="H1336">
            <v>0</v>
          </cell>
          <cell r="I1336">
            <v>0</v>
          </cell>
          <cell r="J1336">
            <v>0</v>
          </cell>
          <cell r="K1336">
            <v>0</v>
          </cell>
          <cell r="L1336">
            <v>0</v>
          </cell>
        </row>
        <row r="1337">
          <cell r="B1337" t="str">
            <v>OpVista</v>
          </cell>
          <cell r="C1337">
            <v>0</v>
          </cell>
          <cell r="D1337">
            <v>0</v>
          </cell>
          <cell r="E1337">
            <v>0</v>
          </cell>
          <cell r="F1337">
            <v>0</v>
          </cell>
          <cell r="G1337">
            <v>11</v>
          </cell>
          <cell r="H1337">
            <v>0</v>
          </cell>
          <cell r="I1337">
            <v>0</v>
          </cell>
          <cell r="L1337">
            <v>11</v>
          </cell>
        </row>
        <row r="1338">
          <cell r="B1338" t="str">
            <v>Sagem</v>
          </cell>
          <cell r="C1338">
            <v>0</v>
          </cell>
          <cell r="D1338">
            <v>0</v>
          </cell>
          <cell r="E1338">
            <v>0</v>
          </cell>
          <cell r="F1338">
            <v>0</v>
          </cell>
          <cell r="G1338">
            <v>0</v>
          </cell>
          <cell r="H1338">
            <v>0</v>
          </cell>
          <cell r="I1338">
            <v>0</v>
          </cell>
          <cell r="L1338">
            <v>0</v>
          </cell>
        </row>
        <row r="1339">
          <cell r="B1339" t="str">
            <v>Nokia Siemens</v>
          </cell>
          <cell r="C1339">
            <v>0</v>
          </cell>
          <cell r="D1339">
            <v>0</v>
          </cell>
          <cell r="E1339">
            <v>0</v>
          </cell>
          <cell r="F1339">
            <v>0</v>
          </cell>
          <cell r="G1339">
            <v>0</v>
          </cell>
          <cell r="H1339">
            <v>0</v>
          </cell>
          <cell r="I1339">
            <v>41</v>
          </cell>
          <cell r="L1339">
            <v>41</v>
          </cell>
        </row>
        <row r="1340">
          <cell r="B1340" t="str">
            <v>Sycamore</v>
          </cell>
          <cell r="C1340">
            <v>0</v>
          </cell>
          <cell r="D1340">
            <v>0</v>
          </cell>
          <cell r="E1340">
            <v>1</v>
          </cell>
          <cell r="F1340">
            <v>5</v>
          </cell>
          <cell r="G1340">
            <v>0</v>
          </cell>
          <cell r="H1340">
            <v>0</v>
          </cell>
          <cell r="I1340">
            <v>0</v>
          </cell>
          <cell r="L1340">
            <v>6</v>
          </cell>
        </row>
        <row r="1341">
          <cell r="B1341" t="str">
            <v>Tejas</v>
          </cell>
          <cell r="C1341">
            <v>0</v>
          </cell>
          <cell r="D1341">
            <v>0</v>
          </cell>
          <cell r="E1341">
            <v>0</v>
          </cell>
          <cell r="F1341">
            <v>0</v>
          </cell>
          <cell r="G1341">
            <v>0</v>
          </cell>
          <cell r="H1341">
            <v>0</v>
          </cell>
          <cell r="I1341">
            <v>0</v>
          </cell>
          <cell r="L1341">
            <v>0</v>
          </cell>
        </row>
        <row r="1342">
          <cell r="B1342" t="str">
            <v>Tellabs</v>
          </cell>
          <cell r="C1342">
            <v>0</v>
          </cell>
          <cell r="D1342">
            <v>6</v>
          </cell>
          <cell r="E1342">
            <v>60</v>
          </cell>
          <cell r="F1342">
            <v>1</v>
          </cell>
          <cell r="G1342">
            <v>41</v>
          </cell>
          <cell r="H1342">
            <v>0</v>
          </cell>
          <cell r="I1342">
            <v>0</v>
          </cell>
          <cell r="J1342">
            <v>41</v>
          </cell>
          <cell r="K1342">
            <v>2</v>
          </cell>
          <cell r="L1342">
            <v>108</v>
          </cell>
        </row>
        <row r="1343">
          <cell r="B1343" t="str">
            <v>Transmode</v>
          </cell>
          <cell r="C1343">
            <v>0</v>
          </cell>
          <cell r="D1343">
            <v>0</v>
          </cell>
          <cell r="E1343">
            <v>0</v>
          </cell>
          <cell r="F1343">
            <v>0</v>
          </cell>
          <cell r="G1343">
            <v>1</v>
          </cell>
          <cell r="H1343">
            <v>0</v>
          </cell>
          <cell r="I1343">
            <v>0</v>
          </cell>
          <cell r="L1343">
            <v>1</v>
          </cell>
        </row>
        <row r="1344">
          <cell r="B1344" t="str">
            <v>Tyco</v>
          </cell>
          <cell r="L1344">
            <v>0</v>
          </cell>
        </row>
        <row r="1345">
          <cell r="B1345" t="str">
            <v>UTStarcom</v>
          </cell>
          <cell r="C1345">
            <v>0</v>
          </cell>
          <cell r="D1345">
            <v>0</v>
          </cell>
          <cell r="E1345">
            <v>0</v>
          </cell>
          <cell r="F1345">
            <v>0</v>
          </cell>
          <cell r="G1345">
            <v>0</v>
          </cell>
          <cell r="H1345">
            <v>0</v>
          </cell>
          <cell r="I1345">
            <v>0</v>
          </cell>
          <cell r="L1345">
            <v>0</v>
          </cell>
        </row>
        <row r="1346">
          <cell r="B1346" t="str">
            <v>White Rock</v>
          </cell>
          <cell r="L1346">
            <v>0</v>
          </cell>
        </row>
        <row r="1347">
          <cell r="B1347" t="str">
            <v>Xtera</v>
          </cell>
          <cell r="C1347">
            <v>0</v>
          </cell>
          <cell r="D1347">
            <v>0</v>
          </cell>
          <cell r="E1347">
            <v>0</v>
          </cell>
          <cell r="F1347">
            <v>0</v>
          </cell>
          <cell r="G1347">
            <v>0</v>
          </cell>
          <cell r="H1347">
            <v>0</v>
          </cell>
          <cell r="I1347">
            <v>0</v>
          </cell>
          <cell r="L1347">
            <v>0</v>
          </cell>
        </row>
        <row r="1348">
          <cell r="B1348" t="str">
            <v>Zhone</v>
          </cell>
          <cell r="C1348">
            <v>0</v>
          </cell>
          <cell r="D1348">
            <v>0</v>
          </cell>
          <cell r="E1348">
            <v>0</v>
          </cell>
          <cell r="F1348">
            <v>0</v>
          </cell>
          <cell r="G1348">
            <v>1</v>
          </cell>
          <cell r="H1348">
            <v>0</v>
          </cell>
          <cell r="I1348">
            <v>0</v>
          </cell>
          <cell r="L1348">
            <v>1</v>
          </cell>
        </row>
        <row r="1349">
          <cell r="B1349" t="str">
            <v>ZTE</v>
          </cell>
          <cell r="C1349">
            <v>0</v>
          </cell>
          <cell r="D1349">
            <v>0</v>
          </cell>
          <cell r="E1349">
            <v>0</v>
          </cell>
          <cell r="F1349">
            <v>0</v>
          </cell>
          <cell r="G1349">
            <v>0</v>
          </cell>
          <cell r="H1349">
            <v>0</v>
          </cell>
          <cell r="I1349">
            <v>0</v>
          </cell>
          <cell r="L1349">
            <v>0</v>
          </cell>
        </row>
        <row r="1350">
          <cell r="B1350" t="str">
            <v>Other</v>
          </cell>
          <cell r="D1350">
            <v>13</v>
          </cell>
          <cell r="G1350">
            <v>23</v>
          </cell>
          <cell r="J1350">
            <v>16</v>
          </cell>
          <cell r="L1350">
            <v>36</v>
          </cell>
        </row>
        <row r="1351">
          <cell r="B1351" t="str">
            <v>Total</v>
          </cell>
          <cell r="C1351">
            <v>6</v>
          </cell>
          <cell r="D1351">
            <v>330</v>
          </cell>
          <cell r="E1351">
            <v>61</v>
          </cell>
          <cell r="F1351">
            <v>143</v>
          </cell>
          <cell r="G1351">
            <v>316</v>
          </cell>
          <cell r="H1351">
            <v>27</v>
          </cell>
          <cell r="I1351">
            <v>202</v>
          </cell>
          <cell r="J1351">
            <v>191</v>
          </cell>
          <cell r="K1351">
            <v>33</v>
          </cell>
          <cell r="L1351">
            <v>1085</v>
          </cell>
        </row>
        <row r="1355">
          <cell r="B1355" t="str">
            <v>Vendor</v>
          </cell>
          <cell r="C1355" t="str">
            <v>SONET/SDH Add-drop multiplexers (ADM)</v>
          </cell>
          <cell r="D1355" t="str">
            <v>Optical Edge Devices (OED)</v>
          </cell>
          <cell r="E1355" t="str">
            <v>Digital Cross Connects (DCS)</v>
          </cell>
          <cell r="F1355" t="str">
            <v>Optical Core Switches (OCS)</v>
          </cell>
          <cell r="G1355" t="str">
            <v>Metro WDM (C/D-WDM)</v>
          </cell>
          <cell r="H1355" t="str">
            <v>Long haul DWDM (LH DWDM)</v>
          </cell>
          <cell r="I1355" t="str">
            <v>Multi-reach DWDM</v>
          </cell>
          <cell r="J1355" t="str">
            <v>Metro ROADM</v>
          </cell>
          <cell r="K1355" t="str">
            <v>Converged Packet Optical</v>
          </cell>
          <cell r="L1355" t="str">
            <v>Total Optical Networking (ON)</v>
          </cell>
        </row>
        <row r="1356">
          <cell r="B1356" t="str">
            <v>ADTRAN</v>
          </cell>
          <cell r="C1356">
            <v>0</v>
          </cell>
          <cell r="D1356">
            <v>13</v>
          </cell>
          <cell r="E1356">
            <v>0</v>
          </cell>
          <cell r="F1356">
            <v>0</v>
          </cell>
          <cell r="G1356">
            <v>0</v>
          </cell>
          <cell r="H1356">
            <v>0</v>
          </cell>
          <cell r="I1356">
            <v>0</v>
          </cell>
          <cell r="L1356">
            <v>13</v>
          </cell>
        </row>
        <row r="1357">
          <cell r="B1357" t="str">
            <v>ADVA</v>
          </cell>
          <cell r="C1357">
            <v>0</v>
          </cell>
          <cell r="D1357">
            <v>2</v>
          </cell>
          <cell r="E1357">
            <v>0</v>
          </cell>
          <cell r="F1357">
            <v>0</v>
          </cell>
          <cell r="G1357">
            <v>16</v>
          </cell>
          <cell r="H1357">
            <v>0</v>
          </cell>
          <cell r="I1357">
            <v>0</v>
          </cell>
          <cell r="J1357">
            <v>3</v>
          </cell>
          <cell r="L1357">
            <v>18</v>
          </cell>
        </row>
        <row r="1358">
          <cell r="B1358" t="str">
            <v>Alcatel-Lucent</v>
          </cell>
          <cell r="C1358">
            <v>0</v>
          </cell>
          <cell r="D1358">
            <v>83</v>
          </cell>
          <cell r="E1358">
            <v>0</v>
          </cell>
          <cell r="F1358">
            <v>66</v>
          </cell>
          <cell r="G1358">
            <v>20</v>
          </cell>
          <cell r="H1358">
            <v>0</v>
          </cell>
          <cell r="I1358">
            <v>16</v>
          </cell>
          <cell r="J1358">
            <v>2</v>
          </cell>
          <cell r="K1358">
            <v>7</v>
          </cell>
          <cell r="L1358">
            <v>185</v>
          </cell>
        </row>
        <row r="1359">
          <cell r="B1359" t="str">
            <v>ANDA</v>
          </cell>
          <cell r="C1359">
            <v>0</v>
          </cell>
          <cell r="D1359">
            <v>6</v>
          </cell>
          <cell r="E1359">
            <v>0</v>
          </cell>
          <cell r="F1359">
            <v>0</v>
          </cell>
          <cell r="G1359">
            <v>0</v>
          </cell>
          <cell r="H1359">
            <v>0</v>
          </cell>
          <cell r="I1359">
            <v>0</v>
          </cell>
          <cell r="L1359">
            <v>6</v>
          </cell>
        </row>
        <row r="1360">
          <cell r="B1360" t="str">
            <v>Atrica</v>
          </cell>
          <cell r="L1360">
            <v>0</v>
          </cell>
        </row>
        <row r="1361">
          <cell r="B1361" t="str">
            <v>Calient</v>
          </cell>
          <cell r="L1361">
            <v>0</v>
          </cell>
        </row>
        <row r="1362">
          <cell r="B1362" t="str">
            <v>Ciena</v>
          </cell>
          <cell r="C1362">
            <v>0</v>
          </cell>
          <cell r="D1362">
            <v>48</v>
          </cell>
          <cell r="E1362">
            <v>0</v>
          </cell>
          <cell r="F1362">
            <v>36</v>
          </cell>
          <cell r="G1362">
            <v>65</v>
          </cell>
          <cell r="H1362">
            <v>1</v>
          </cell>
          <cell r="I1362">
            <v>65</v>
          </cell>
          <cell r="J1362">
            <v>6</v>
          </cell>
          <cell r="K1362">
            <v>9</v>
          </cell>
          <cell r="L1362">
            <v>215</v>
          </cell>
        </row>
        <row r="1363">
          <cell r="B1363" t="str">
            <v>Cisco</v>
          </cell>
          <cell r="C1363">
            <v>0</v>
          </cell>
          <cell r="D1363">
            <v>40</v>
          </cell>
          <cell r="E1363">
            <v>0</v>
          </cell>
          <cell r="F1363">
            <v>0</v>
          </cell>
          <cell r="G1363">
            <v>59</v>
          </cell>
          <cell r="H1363">
            <v>0</v>
          </cell>
          <cell r="I1363">
            <v>0</v>
          </cell>
          <cell r="J1363">
            <v>53</v>
          </cell>
          <cell r="K1363">
            <v>9</v>
          </cell>
          <cell r="L1363">
            <v>99</v>
          </cell>
        </row>
        <row r="1364">
          <cell r="B1364" t="str">
            <v>Corrigent</v>
          </cell>
          <cell r="C1364">
            <v>0</v>
          </cell>
          <cell r="D1364">
            <v>0</v>
          </cell>
          <cell r="E1364">
            <v>0</v>
          </cell>
          <cell r="F1364">
            <v>0</v>
          </cell>
          <cell r="G1364">
            <v>0</v>
          </cell>
          <cell r="H1364">
            <v>0</v>
          </cell>
          <cell r="I1364">
            <v>0</v>
          </cell>
          <cell r="L1364">
            <v>0</v>
          </cell>
        </row>
        <row r="1365">
          <cell r="B1365" t="str">
            <v>Corvis</v>
          </cell>
          <cell r="L1365">
            <v>0</v>
          </cell>
        </row>
        <row r="1366">
          <cell r="B1366" t="str">
            <v>Datang</v>
          </cell>
          <cell r="L1366">
            <v>0</v>
          </cell>
        </row>
        <row r="1367">
          <cell r="B1367" t="str">
            <v>ECI Telecom</v>
          </cell>
          <cell r="C1367">
            <v>0</v>
          </cell>
          <cell r="D1367">
            <v>2</v>
          </cell>
          <cell r="E1367">
            <v>0</v>
          </cell>
          <cell r="F1367">
            <v>0</v>
          </cell>
          <cell r="G1367">
            <v>2</v>
          </cell>
          <cell r="H1367">
            <v>0</v>
          </cell>
          <cell r="I1367">
            <v>0</v>
          </cell>
          <cell r="J1367">
            <v>1</v>
          </cell>
          <cell r="K1367">
            <v>1</v>
          </cell>
          <cell r="L1367">
            <v>4</v>
          </cell>
        </row>
        <row r="1368">
          <cell r="B1368" t="str">
            <v>Ericsson</v>
          </cell>
          <cell r="C1368">
            <v>0</v>
          </cell>
          <cell r="D1368">
            <v>0</v>
          </cell>
          <cell r="E1368">
            <v>0</v>
          </cell>
          <cell r="F1368">
            <v>0</v>
          </cell>
          <cell r="G1368">
            <v>2</v>
          </cell>
          <cell r="H1368">
            <v>0</v>
          </cell>
          <cell r="I1368">
            <v>0</v>
          </cell>
          <cell r="L1368">
            <v>2</v>
          </cell>
        </row>
        <row r="1369">
          <cell r="B1369" t="str">
            <v>FiberHome</v>
          </cell>
          <cell r="C1369">
            <v>0</v>
          </cell>
          <cell r="D1369">
            <v>0</v>
          </cell>
          <cell r="E1369">
            <v>0</v>
          </cell>
          <cell r="F1369">
            <v>0</v>
          </cell>
          <cell r="G1369">
            <v>0</v>
          </cell>
          <cell r="H1369">
            <v>0</v>
          </cell>
          <cell r="I1369">
            <v>0</v>
          </cell>
          <cell r="L1369">
            <v>0</v>
          </cell>
        </row>
        <row r="1370">
          <cell r="B1370" t="str">
            <v>Force 10</v>
          </cell>
          <cell r="C1370">
            <v>0</v>
          </cell>
          <cell r="D1370">
            <v>9</v>
          </cell>
          <cell r="E1370">
            <v>0</v>
          </cell>
          <cell r="F1370">
            <v>0</v>
          </cell>
          <cell r="G1370">
            <v>0</v>
          </cell>
          <cell r="H1370">
            <v>0</v>
          </cell>
          <cell r="I1370">
            <v>0</v>
          </cell>
          <cell r="L1370">
            <v>9</v>
          </cell>
        </row>
        <row r="1371">
          <cell r="B1371" t="str">
            <v>Fujitsu</v>
          </cell>
          <cell r="C1371">
            <v>4</v>
          </cell>
          <cell r="D1371">
            <v>87</v>
          </cell>
          <cell r="E1371">
            <v>0</v>
          </cell>
          <cell r="F1371">
            <v>0</v>
          </cell>
          <cell r="G1371">
            <v>80</v>
          </cell>
          <cell r="H1371">
            <v>0</v>
          </cell>
          <cell r="I1371">
            <v>0</v>
          </cell>
          <cell r="J1371">
            <v>72</v>
          </cell>
          <cell r="K1371">
            <v>4</v>
          </cell>
          <cell r="L1371">
            <v>171</v>
          </cell>
        </row>
        <row r="1372">
          <cell r="B1372" t="str">
            <v>Hitachi</v>
          </cell>
          <cell r="C1372">
            <v>0</v>
          </cell>
          <cell r="D1372">
            <v>0</v>
          </cell>
          <cell r="E1372">
            <v>0</v>
          </cell>
          <cell r="F1372">
            <v>0</v>
          </cell>
          <cell r="G1372">
            <v>0</v>
          </cell>
          <cell r="H1372">
            <v>0</v>
          </cell>
          <cell r="I1372">
            <v>0</v>
          </cell>
          <cell r="L1372">
            <v>0</v>
          </cell>
        </row>
        <row r="1373">
          <cell r="B1373" t="str">
            <v>Hitachi Cable</v>
          </cell>
          <cell r="C1373">
            <v>0</v>
          </cell>
          <cell r="D1373">
            <v>0</v>
          </cell>
          <cell r="E1373">
            <v>0</v>
          </cell>
          <cell r="F1373">
            <v>0</v>
          </cell>
          <cell r="G1373">
            <v>0</v>
          </cell>
          <cell r="H1373">
            <v>0</v>
          </cell>
          <cell r="I1373">
            <v>0</v>
          </cell>
          <cell r="L1373">
            <v>0</v>
          </cell>
        </row>
        <row r="1374">
          <cell r="B1374" t="str">
            <v>Huawei</v>
          </cell>
          <cell r="C1374">
            <v>0</v>
          </cell>
          <cell r="D1374">
            <v>5</v>
          </cell>
          <cell r="E1374">
            <v>0</v>
          </cell>
          <cell r="F1374">
            <v>2</v>
          </cell>
          <cell r="G1374">
            <v>10</v>
          </cell>
          <cell r="H1374">
            <v>0</v>
          </cell>
          <cell r="I1374">
            <v>20</v>
          </cell>
          <cell r="J1374">
            <v>1</v>
          </cell>
          <cell r="L1374">
            <v>37</v>
          </cell>
        </row>
        <row r="1375">
          <cell r="B1375" t="str">
            <v>Infinera</v>
          </cell>
          <cell r="C1375">
            <v>0</v>
          </cell>
          <cell r="D1375">
            <v>0</v>
          </cell>
          <cell r="E1375">
            <v>0</v>
          </cell>
          <cell r="F1375">
            <v>0</v>
          </cell>
          <cell r="G1375">
            <v>0</v>
          </cell>
          <cell r="H1375">
            <v>0</v>
          </cell>
          <cell r="I1375">
            <v>58</v>
          </cell>
          <cell r="L1375">
            <v>58</v>
          </cell>
        </row>
        <row r="1376">
          <cell r="B1376" t="str">
            <v>Lucent</v>
          </cell>
          <cell r="L1376">
            <v>0</v>
          </cell>
        </row>
        <row r="1377">
          <cell r="B1377" t="str">
            <v>Luminous</v>
          </cell>
          <cell r="L1377">
            <v>0</v>
          </cell>
        </row>
        <row r="1378">
          <cell r="B1378" t="str">
            <v>Movaz</v>
          </cell>
          <cell r="L1378">
            <v>0</v>
          </cell>
        </row>
        <row r="1379">
          <cell r="B1379" t="str">
            <v>NEC</v>
          </cell>
          <cell r="C1379">
            <v>2</v>
          </cell>
          <cell r="D1379">
            <v>2</v>
          </cell>
          <cell r="E1379">
            <v>0</v>
          </cell>
          <cell r="F1379">
            <v>0</v>
          </cell>
          <cell r="G1379">
            <v>1</v>
          </cell>
          <cell r="H1379">
            <v>14</v>
          </cell>
          <cell r="I1379">
            <v>0</v>
          </cell>
          <cell r="J1379">
            <v>1</v>
          </cell>
          <cell r="L1379">
            <v>19</v>
          </cell>
        </row>
        <row r="1380">
          <cell r="B1380" t="str">
            <v>Nortel</v>
          </cell>
          <cell r="C1380">
            <v>0</v>
          </cell>
          <cell r="D1380">
            <v>0</v>
          </cell>
          <cell r="E1380">
            <v>0</v>
          </cell>
          <cell r="F1380">
            <v>0</v>
          </cell>
          <cell r="G1380">
            <v>0</v>
          </cell>
          <cell r="H1380">
            <v>0</v>
          </cell>
          <cell r="I1380">
            <v>0</v>
          </cell>
          <cell r="J1380">
            <v>0</v>
          </cell>
          <cell r="K1380">
            <v>0</v>
          </cell>
          <cell r="L1380">
            <v>0</v>
          </cell>
        </row>
        <row r="1381">
          <cell r="B1381" t="str">
            <v>OpVista</v>
          </cell>
          <cell r="C1381">
            <v>0</v>
          </cell>
          <cell r="D1381">
            <v>0</v>
          </cell>
          <cell r="E1381">
            <v>0</v>
          </cell>
          <cell r="F1381">
            <v>0</v>
          </cell>
          <cell r="G1381">
            <v>8</v>
          </cell>
          <cell r="H1381">
            <v>0</v>
          </cell>
          <cell r="I1381">
            <v>0</v>
          </cell>
          <cell r="L1381">
            <v>8</v>
          </cell>
        </row>
        <row r="1382">
          <cell r="B1382" t="str">
            <v>Sagem</v>
          </cell>
          <cell r="C1382">
            <v>0</v>
          </cell>
          <cell r="D1382">
            <v>0</v>
          </cell>
          <cell r="E1382">
            <v>0</v>
          </cell>
          <cell r="F1382">
            <v>0</v>
          </cell>
          <cell r="G1382">
            <v>0</v>
          </cell>
          <cell r="H1382">
            <v>0</v>
          </cell>
          <cell r="I1382">
            <v>0</v>
          </cell>
          <cell r="L1382">
            <v>0</v>
          </cell>
        </row>
        <row r="1383">
          <cell r="B1383" t="str">
            <v>Nokia Siemens</v>
          </cell>
          <cell r="C1383">
            <v>0</v>
          </cell>
          <cell r="D1383">
            <v>0</v>
          </cell>
          <cell r="E1383">
            <v>0</v>
          </cell>
          <cell r="F1383">
            <v>0</v>
          </cell>
          <cell r="G1383">
            <v>0</v>
          </cell>
          <cell r="H1383">
            <v>0</v>
          </cell>
          <cell r="I1383">
            <v>45</v>
          </cell>
          <cell r="L1383">
            <v>45</v>
          </cell>
        </row>
        <row r="1384">
          <cell r="B1384" t="str">
            <v>Sycamore</v>
          </cell>
          <cell r="C1384">
            <v>0</v>
          </cell>
          <cell r="D1384">
            <v>0</v>
          </cell>
          <cell r="E1384">
            <v>1</v>
          </cell>
          <cell r="F1384">
            <v>5</v>
          </cell>
          <cell r="G1384">
            <v>0</v>
          </cell>
          <cell r="H1384">
            <v>0</v>
          </cell>
          <cell r="I1384">
            <v>0</v>
          </cell>
          <cell r="L1384">
            <v>6</v>
          </cell>
        </row>
        <row r="1385">
          <cell r="B1385" t="str">
            <v>Tejas</v>
          </cell>
          <cell r="C1385">
            <v>0</v>
          </cell>
          <cell r="D1385">
            <v>0</v>
          </cell>
          <cell r="E1385">
            <v>0</v>
          </cell>
          <cell r="F1385">
            <v>0</v>
          </cell>
          <cell r="G1385">
            <v>0</v>
          </cell>
          <cell r="H1385">
            <v>0</v>
          </cell>
          <cell r="I1385">
            <v>0</v>
          </cell>
          <cell r="L1385">
            <v>0</v>
          </cell>
        </row>
        <row r="1386">
          <cell r="B1386" t="str">
            <v>Tellabs</v>
          </cell>
          <cell r="C1386">
            <v>0</v>
          </cell>
          <cell r="D1386">
            <v>6</v>
          </cell>
          <cell r="E1386">
            <v>80</v>
          </cell>
          <cell r="F1386">
            <v>1</v>
          </cell>
          <cell r="G1386">
            <v>26</v>
          </cell>
          <cell r="H1386">
            <v>0</v>
          </cell>
          <cell r="I1386">
            <v>0</v>
          </cell>
          <cell r="J1386">
            <v>26</v>
          </cell>
          <cell r="K1386">
            <v>1</v>
          </cell>
          <cell r="L1386">
            <v>113</v>
          </cell>
        </row>
        <row r="1387">
          <cell r="B1387" t="str">
            <v>Transmode</v>
          </cell>
          <cell r="C1387">
            <v>0</v>
          </cell>
          <cell r="D1387">
            <v>0</v>
          </cell>
          <cell r="E1387">
            <v>0</v>
          </cell>
          <cell r="F1387">
            <v>0</v>
          </cell>
          <cell r="G1387">
            <v>3</v>
          </cell>
          <cell r="H1387">
            <v>0</v>
          </cell>
          <cell r="I1387">
            <v>0</v>
          </cell>
          <cell r="L1387">
            <v>3</v>
          </cell>
        </row>
        <row r="1388">
          <cell r="B1388" t="str">
            <v>Tyco</v>
          </cell>
          <cell r="L1388">
            <v>0</v>
          </cell>
        </row>
        <row r="1389">
          <cell r="B1389" t="str">
            <v>UTStarcom</v>
          </cell>
          <cell r="C1389">
            <v>0</v>
          </cell>
          <cell r="D1389">
            <v>0</v>
          </cell>
          <cell r="E1389">
            <v>0</v>
          </cell>
          <cell r="F1389">
            <v>0</v>
          </cell>
          <cell r="G1389">
            <v>0</v>
          </cell>
          <cell r="H1389">
            <v>0</v>
          </cell>
          <cell r="I1389">
            <v>0</v>
          </cell>
          <cell r="L1389">
            <v>0</v>
          </cell>
        </row>
        <row r="1390">
          <cell r="B1390" t="str">
            <v>White Rock</v>
          </cell>
          <cell r="L1390">
            <v>0</v>
          </cell>
        </row>
        <row r="1391">
          <cell r="B1391" t="str">
            <v>Xtera</v>
          </cell>
          <cell r="C1391">
            <v>0</v>
          </cell>
          <cell r="D1391">
            <v>0</v>
          </cell>
          <cell r="E1391">
            <v>0</v>
          </cell>
          <cell r="F1391">
            <v>0</v>
          </cell>
          <cell r="G1391">
            <v>0</v>
          </cell>
          <cell r="H1391">
            <v>0</v>
          </cell>
          <cell r="I1391">
            <v>0</v>
          </cell>
          <cell r="L1391">
            <v>0</v>
          </cell>
        </row>
        <row r="1392">
          <cell r="B1392" t="str">
            <v>Zhone</v>
          </cell>
          <cell r="C1392">
            <v>0</v>
          </cell>
          <cell r="D1392">
            <v>0</v>
          </cell>
          <cell r="E1392">
            <v>0</v>
          </cell>
          <cell r="F1392">
            <v>0</v>
          </cell>
          <cell r="G1392">
            <v>1</v>
          </cell>
          <cell r="H1392">
            <v>0</v>
          </cell>
          <cell r="I1392">
            <v>0</v>
          </cell>
          <cell r="L1392">
            <v>1</v>
          </cell>
        </row>
        <row r="1393">
          <cell r="B1393" t="str">
            <v>ZTE</v>
          </cell>
          <cell r="C1393">
            <v>0</v>
          </cell>
          <cell r="D1393">
            <v>0</v>
          </cell>
          <cell r="E1393">
            <v>0</v>
          </cell>
          <cell r="F1393">
            <v>0</v>
          </cell>
          <cell r="G1393">
            <v>0</v>
          </cell>
          <cell r="H1393">
            <v>0</v>
          </cell>
          <cell r="I1393">
            <v>0</v>
          </cell>
          <cell r="L1393">
            <v>0</v>
          </cell>
        </row>
        <row r="1394">
          <cell r="B1394" t="str">
            <v>Other</v>
          </cell>
          <cell r="D1394">
            <v>13</v>
          </cell>
          <cell r="G1394">
            <v>25</v>
          </cell>
          <cell r="J1394">
            <v>10</v>
          </cell>
          <cell r="L1394">
            <v>38</v>
          </cell>
        </row>
        <row r="1395">
          <cell r="B1395" t="str">
            <v>Total</v>
          </cell>
          <cell r="C1395">
            <v>6</v>
          </cell>
          <cell r="D1395">
            <v>316</v>
          </cell>
          <cell r="E1395">
            <v>81</v>
          </cell>
          <cell r="F1395">
            <v>110</v>
          </cell>
          <cell r="G1395">
            <v>318</v>
          </cell>
          <cell r="H1395">
            <v>15</v>
          </cell>
          <cell r="I1395">
            <v>204</v>
          </cell>
          <cell r="J1395">
            <v>175</v>
          </cell>
          <cell r="K1395">
            <v>31</v>
          </cell>
          <cell r="L1395">
            <v>1050</v>
          </cell>
        </row>
        <row r="1403">
          <cell r="B1403" t="str">
            <v>Vendor</v>
          </cell>
          <cell r="C1403" t="str">
            <v>SONET/SDH Add-drop multiplexers (ADM)</v>
          </cell>
          <cell r="D1403" t="str">
            <v>Optical Edge Devices (OED)</v>
          </cell>
          <cell r="E1403" t="str">
            <v>Digital Cross Connects (DCS)</v>
          </cell>
          <cell r="F1403" t="str">
            <v>Optical Core Switches (OCS)</v>
          </cell>
          <cell r="G1403" t="str">
            <v>Metro WDM (C/D-WDM)</v>
          </cell>
          <cell r="H1403" t="str">
            <v>Long haul DWDM (LH DWDM)</v>
          </cell>
          <cell r="I1403" t="str">
            <v>Multi-reach DWDM</v>
          </cell>
          <cell r="J1403" t="str">
            <v>Metro ROADM</v>
          </cell>
          <cell r="K1403" t="str">
            <v>Converged Packet Optical</v>
          </cell>
          <cell r="L1403" t="str">
            <v>Total Optical Networking (ON)</v>
          </cell>
        </row>
        <row r="1404">
          <cell r="B1404" t="str">
            <v>ADTRAN</v>
          </cell>
          <cell r="C1404">
            <v>0</v>
          </cell>
          <cell r="D1404">
            <v>11</v>
          </cell>
          <cell r="E1404">
            <v>0</v>
          </cell>
          <cell r="F1404">
            <v>0</v>
          </cell>
          <cell r="G1404">
            <v>0</v>
          </cell>
          <cell r="H1404">
            <v>0</v>
          </cell>
          <cell r="I1404">
            <v>0</v>
          </cell>
          <cell r="L1404">
            <v>11</v>
          </cell>
        </row>
        <row r="1405">
          <cell r="B1405" t="str">
            <v>ADVA</v>
          </cell>
          <cell r="C1405">
            <v>0</v>
          </cell>
          <cell r="D1405">
            <v>1</v>
          </cell>
          <cell r="E1405">
            <v>0</v>
          </cell>
          <cell r="F1405">
            <v>0</v>
          </cell>
          <cell r="G1405">
            <v>14</v>
          </cell>
          <cell r="H1405">
            <v>0</v>
          </cell>
          <cell r="I1405">
            <v>0</v>
          </cell>
          <cell r="J1405">
            <v>3</v>
          </cell>
          <cell r="L1405">
            <v>15</v>
          </cell>
        </row>
        <row r="1406">
          <cell r="B1406" t="str">
            <v>Alcatel-Lucent</v>
          </cell>
          <cell r="C1406">
            <v>0</v>
          </cell>
          <cell r="D1406">
            <v>55</v>
          </cell>
          <cell r="E1406">
            <v>0</v>
          </cell>
          <cell r="F1406">
            <v>53</v>
          </cell>
          <cell r="G1406">
            <v>8</v>
          </cell>
          <cell r="H1406">
            <v>0</v>
          </cell>
          <cell r="I1406">
            <v>7</v>
          </cell>
          <cell r="J1406">
            <v>1</v>
          </cell>
          <cell r="K1406">
            <v>4</v>
          </cell>
          <cell r="L1406">
            <v>123</v>
          </cell>
        </row>
        <row r="1407">
          <cell r="B1407" t="str">
            <v>ANDA</v>
          </cell>
          <cell r="C1407">
            <v>0</v>
          </cell>
          <cell r="D1407">
            <v>5</v>
          </cell>
          <cell r="E1407">
            <v>0</v>
          </cell>
          <cell r="F1407">
            <v>0</v>
          </cell>
          <cell r="G1407">
            <v>0</v>
          </cell>
          <cell r="H1407">
            <v>0</v>
          </cell>
          <cell r="I1407">
            <v>0</v>
          </cell>
          <cell r="L1407">
            <v>5</v>
          </cell>
        </row>
        <row r="1408">
          <cell r="B1408" t="str">
            <v>Atrica</v>
          </cell>
          <cell r="L1408">
            <v>0</v>
          </cell>
        </row>
        <row r="1409">
          <cell r="B1409" t="str">
            <v>Calient</v>
          </cell>
          <cell r="L1409">
            <v>0</v>
          </cell>
        </row>
        <row r="1410">
          <cell r="B1410" t="str">
            <v>Ciena</v>
          </cell>
          <cell r="C1410">
            <v>0</v>
          </cell>
          <cell r="D1410">
            <v>33</v>
          </cell>
          <cell r="E1410">
            <v>0</v>
          </cell>
          <cell r="F1410">
            <v>42</v>
          </cell>
          <cell r="G1410">
            <v>57</v>
          </cell>
          <cell r="H1410">
            <v>0</v>
          </cell>
          <cell r="I1410">
            <v>60</v>
          </cell>
          <cell r="J1410">
            <v>6</v>
          </cell>
          <cell r="K1410">
            <v>8</v>
          </cell>
          <cell r="L1410">
            <v>192</v>
          </cell>
        </row>
        <row r="1411">
          <cell r="B1411" t="str">
            <v>Cisco</v>
          </cell>
          <cell r="C1411">
            <v>0</v>
          </cell>
          <cell r="D1411">
            <v>29</v>
          </cell>
          <cell r="E1411">
            <v>0</v>
          </cell>
          <cell r="F1411">
            <v>0</v>
          </cell>
          <cell r="G1411">
            <v>43</v>
          </cell>
          <cell r="H1411">
            <v>0</v>
          </cell>
          <cell r="I1411">
            <v>0</v>
          </cell>
          <cell r="J1411">
            <v>39</v>
          </cell>
          <cell r="K1411">
            <v>9</v>
          </cell>
          <cell r="L1411">
            <v>72</v>
          </cell>
        </row>
        <row r="1412">
          <cell r="B1412" t="str">
            <v>Corrigent</v>
          </cell>
          <cell r="C1412">
            <v>0</v>
          </cell>
          <cell r="D1412">
            <v>0</v>
          </cell>
          <cell r="E1412">
            <v>0</v>
          </cell>
          <cell r="F1412">
            <v>0</v>
          </cell>
          <cell r="G1412">
            <v>0</v>
          </cell>
          <cell r="H1412">
            <v>0</v>
          </cell>
          <cell r="I1412">
            <v>0</v>
          </cell>
          <cell r="L1412">
            <v>0</v>
          </cell>
        </row>
        <row r="1413">
          <cell r="B1413" t="str">
            <v>Corvis</v>
          </cell>
          <cell r="L1413">
            <v>0</v>
          </cell>
        </row>
        <row r="1414">
          <cell r="B1414" t="str">
            <v>Datang</v>
          </cell>
          <cell r="L1414">
            <v>0</v>
          </cell>
        </row>
        <row r="1415">
          <cell r="B1415" t="str">
            <v>ECI Telecom</v>
          </cell>
          <cell r="C1415">
            <v>0</v>
          </cell>
          <cell r="D1415">
            <v>2</v>
          </cell>
          <cell r="E1415">
            <v>0</v>
          </cell>
          <cell r="F1415">
            <v>0</v>
          </cell>
          <cell r="G1415">
            <v>3</v>
          </cell>
          <cell r="H1415">
            <v>0</v>
          </cell>
          <cell r="I1415">
            <v>0</v>
          </cell>
          <cell r="J1415">
            <v>1</v>
          </cell>
          <cell r="K1415">
            <v>1</v>
          </cell>
          <cell r="L1415">
            <v>5</v>
          </cell>
        </row>
        <row r="1416">
          <cell r="B1416" t="str">
            <v>Ericsson</v>
          </cell>
          <cell r="C1416">
            <v>0</v>
          </cell>
          <cell r="D1416">
            <v>0</v>
          </cell>
          <cell r="E1416">
            <v>0</v>
          </cell>
          <cell r="F1416">
            <v>0</v>
          </cell>
          <cell r="G1416">
            <v>2</v>
          </cell>
          <cell r="H1416">
            <v>0</v>
          </cell>
          <cell r="I1416">
            <v>0</v>
          </cell>
          <cell r="L1416">
            <v>2</v>
          </cell>
        </row>
        <row r="1417">
          <cell r="B1417" t="str">
            <v>FiberHome</v>
          </cell>
          <cell r="C1417">
            <v>0</v>
          </cell>
          <cell r="D1417">
            <v>0</v>
          </cell>
          <cell r="E1417">
            <v>0</v>
          </cell>
          <cell r="F1417">
            <v>0</v>
          </cell>
          <cell r="G1417">
            <v>0</v>
          </cell>
          <cell r="H1417">
            <v>0</v>
          </cell>
          <cell r="I1417">
            <v>0</v>
          </cell>
          <cell r="L1417">
            <v>0</v>
          </cell>
        </row>
        <row r="1418">
          <cell r="B1418" t="str">
            <v>Force 10</v>
          </cell>
          <cell r="C1418">
            <v>0</v>
          </cell>
          <cell r="D1418">
            <v>9</v>
          </cell>
          <cell r="E1418">
            <v>0</v>
          </cell>
          <cell r="F1418">
            <v>0</v>
          </cell>
          <cell r="G1418">
            <v>0</v>
          </cell>
          <cell r="H1418">
            <v>0</v>
          </cell>
          <cell r="I1418">
            <v>0</v>
          </cell>
          <cell r="L1418">
            <v>9</v>
          </cell>
        </row>
        <row r="1419">
          <cell r="B1419" t="str">
            <v>Fujitsu</v>
          </cell>
          <cell r="C1419">
            <v>0</v>
          </cell>
          <cell r="D1419">
            <v>86</v>
          </cell>
          <cell r="E1419">
            <v>0</v>
          </cell>
          <cell r="F1419">
            <v>0</v>
          </cell>
          <cell r="G1419">
            <v>71</v>
          </cell>
          <cell r="H1419">
            <v>0</v>
          </cell>
          <cell r="I1419">
            <v>0</v>
          </cell>
          <cell r="J1419">
            <v>64</v>
          </cell>
          <cell r="K1419">
            <v>3</v>
          </cell>
          <cell r="L1419">
            <v>157</v>
          </cell>
        </row>
        <row r="1420">
          <cell r="B1420" t="str">
            <v>Hitachi</v>
          </cell>
          <cell r="C1420">
            <v>0</v>
          </cell>
          <cell r="D1420">
            <v>0</v>
          </cell>
          <cell r="E1420">
            <v>0</v>
          </cell>
          <cell r="F1420">
            <v>0</v>
          </cell>
          <cell r="G1420">
            <v>0</v>
          </cell>
          <cell r="H1420">
            <v>0</v>
          </cell>
          <cell r="I1420">
            <v>0</v>
          </cell>
          <cell r="L1420">
            <v>0</v>
          </cell>
        </row>
        <row r="1421">
          <cell r="B1421" t="str">
            <v>Hitachi Cable</v>
          </cell>
          <cell r="C1421">
            <v>0</v>
          </cell>
          <cell r="D1421">
            <v>0</v>
          </cell>
          <cell r="E1421">
            <v>0</v>
          </cell>
          <cell r="F1421">
            <v>0</v>
          </cell>
          <cell r="G1421">
            <v>0</v>
          </cell>
          <cell r="H1421">
            <v>0</v>
          </cell>
          <cell r="I1421">
            <v>0</v>
          </cell>
          <cell r="L1421">
            <v>0</v>
          </cell>
        </row>
        <row r="1422">
          <cell r="B1422" t="str">
            <v>Huawei</v>
          </cell>
          <cell r="C1422">
            <v>0</v>
          </cell>
          <cell r="D1422">
            <v>1</v>
          </cell>
          <cell r="E1422">
            <v>0</v>
          </cell>
          <cell r="F1422">
            <v>1</v>
          </cell>
          <cell r="G1422">
            <v>1</v>
          </cell>
          <cell r="H1422">
            <v>0</v>
          </cell>
          <cell r="I1422">
            <v>9</v>
          </cell>
          <cell r="L1422">
            <v>12</v>
          </cell>
        </row>
        <row r="1423">
          <cell r="B1423" t="str">
            <v>Infinera</v>
          </cell>
          <cell r="C1423">
            <v>0</v>
          </cell>
          <cell r="D1423">
            <v>0</v>
          </cell>
          <cell r="E1423">
            <v>0</v>
          </cell>
          <cell r="F1423">
            <v>0</v>
          </cell>
          <cell r="G1423">
            <v>0</v>
          </cell>
          <cell r="H1423">
            <v>0</v>
          </cell>
          <cell r="I1423">
            <v>45</v>
          </cell>
          <cell r="L1423">
            <v>45</v>
          </cell>
        </row>
        <row r="1424">
          <cell r="B1424" t="str">
            <v>Lucent</v>
          </cell>
          <cell r="L1424">
            <v>0</v>
          </cell>
        </row>
        <row r="1425">
          <cell r="B1425" t="str">
            <v>Luminous</v>
          </cell>
          <cell r="L1425">
            <v>0</v>
          </cell>
        </row>
        <row r="1426">
          <cell r="B1426" t="str">
            <v>Movaz</v>
          </cell>
          <cell r="L1426">
            <v>0</v>
          </cell>
        </row>
        <row r="1427">
          <cell r="B1427" t="str">
            <v>NEC</v>
          </cell>
          <cell r="C1427">
            <v>2</v>
          </cell>
          <cell r="D1427">
            <v>2</v>
          </cell>
          <cell r="E1427">
            <v>0</v>
          </cell>
          <cell r="F1427">
            <v>0</v>
          </cell>
          <cell r="G1427">
            <v>1</v>
          </cell>
          <cell r="H1427">
            <v>14</v>
          </cell>
          <cell r="I1427">
            <v>0</v>
          </cell>
          <cell r="J1427">
            <v>1</v>
          </cell>
          <cell r="L1427">
            <v>19</v>
          </cell>
        </row>
        <row r="1428">
          <cell r="B1428" t="str">
            <v>Nortel</v>
          </cell>
          <cell r="C1428">
            <v>0</v>
          </cell>
          <cell r="D1428">
            <v>0</v>
          </cell>
          <cell r="E1428">
            <v>0</v>
          </cell>
          <cell r="F1428">
            <v>0</v>
          </cell>
          <cell r="G1428">
            <v>0</v>
          </cell>
          <cell r="H1428">
            <v>0</v>
          </cell>
          <cell r="I1428">
            <v>0</v>
          </cell>
          <cell r="J1428">
            <v>0</v>
          </cell>
          <cell r="K1428">
            <v>0</v>
          </cell>
          <cell r="L1428">
            <v>0</v>
          </cell>
        </row>
        <row r="1429">
          <cell r="B1429" t="str">
            <v>OpVista</v>
          </cell>
          <cell r="C1429">
            <v>0</v>
          </cell>
          <cell r="D1429">
            <v>0</v>
          </cell>
          <cell r="E1429">
            <v>0</v>
          </cell>
          <cell r="F1429">
            <v>0</v>
          </cell>
          <cell r="G1429">
            <v>7</v>
          </cell>
          <cell r="H1429">
            <v>0</v>
          </cell>
          <cell r="I1429">
            <v>0</v>
          </cell>
          <cell r="L1429">
            <v>7</v>
          </cell>
        </row>
        <row r="1430">
          <cell r="B1430" t="str">
            <v>Sagem</v>
          </cell>
          <cell r="C1430">
            <v>0</v>
          </cell>
          <cell r="D1430">
            <v>0</v>
          </cell>
          <cell r="E1430">
            <v>0</v>
          </cell>
          <cell r="F1430">
            <v>0</v>
          </cell>
          <cell r="G1430">
            <v>0</v>
          </cell>
          <cell r="H1430">
            <v>0</v>
          </cell>
          <cell r="I1430">
            <v>0</v>
          </cell>
          <cell r="L1430">
            <v>0</v>
          </cell>
        </row>
        <row r="1431">
          <cell r="B1431" t="str">
            <v>Nokia Siemens</v>
          </cell>
          <cell r="C1431">
            <v>0</v>
          </cell>
          <cell r="D1431">
            <v>0</v>
          </cell>
          <cell r="E1431">
            <v>0</v>
          </cell>
          <cell r="F1431">
            <v>0</v>
          </cell>
          <cell r="G1431">
            <v>0</v>
          </cell>
          <cell r="H1431">
            <v>0</v>
          </cell>
          <cell r="I1431">
            <v>48</v>
          </cell>
          <cell r="L1431">
            <v>48</v>
          </cell>
        </row>
        <row r="1432">
          <cell r="B1432" t="str">
            <v>Sycamore</v>
          </cell>
          <cell r="C1432">
            <v>0</v>
          </cell>
          <cell r="D1432">
            <v>0</v>
          </cell>
          <cell r="E1432">
            <v>0</v>
          </cell>
          <cell r="F1432">
            <v>4</v>
          </cell>
          <cell r="G1432">
            <v>0</v>
          </cell>
          <cell r="H1432">
            <v>0</v>
          </cell>
          <cell r="I1432">
            <v>0</v>
          </cell>
          <cell r="K1432">
            <v>2</v>
          </cell>
          <cell r="L1432">
            <v>4</v>
          </cell>
        </row>
        <row r="1433">
          <cell r="B1433" t="str">
            <v>Tejas</v>
          </cell>
          <cell r="C1433">
            <v>0</v>
          </cell>
          <cell r="D1433">
            <v>1</v>
          </cell>
          <cell r="E1433">
            <v>0</v>
          </cell>
          <cell r="F1433">
            <v>0</v>
          </cell>
          <cell r="G1433">
            <v>0</v>
          </cell>
          <cell r="H1433">
            <v>0</v>
          </cell>
          <cell r="I1433">
            <v>0</v>
          </cell>
          <cell r="L1433">
            <v>1</v>
          </cell>
        </row>
        <row r="1434">
          <cell r="B1434" t="str">
            <v>Tellabs</v>
          </cell>
          <cell r="C1434">
            <v>0</v>
          </cell>
          <cell r="D1434">
            <v>2</v>
          </cell>
          <cell r="E1434">
            <v>0</v>
          </cell>
          <cell r="F1434">
            <v>84</v>
          </cell>
          <cell r="G1434">
            <v>32</v>
          </cell>
          <cell r="H1434">
            <v>0</v>
          </cell>
          <cell r="I1434">
            <v>0</v>
          </cell>
          <cell r="J1434">
            <v>32</v>
          </cell>
          <cell r="K1434">
            <v>2</v>
          </cell>
          <cell r="L1434">
            <v>118</v>
          </cell>
        </row>
        <row r="1435">
          <cell r="B1435" t="str">
            <v>Transmode</v>
          </cell>
          <cell r="C1435">
            <v>0</v>
          </cell>
          <cell r="D1435">
            <v>0</v>
          </cell>
          <cell r="E1435">
            <v>0</v>
          </cell>
          <cell r="F1435">
            <v>0</v>
          </cell>
          <cell r="G1435">
            <v>1</v>
          </cell>
          <cell r="H1435">
            <v>0</v>
          </cell>
          <cell r="I1435">
            <v>0</v>
          </cell>
          <cell r="L1435">
            <v>1</v>
          </cell>
        </row>
        <row r="1436">
          <cell r="B1436" t="str">
            <v>Tyco</v>
          </cell>
          <cell r="L1436">
            <v>0</v>
          </cell>
        </row>
        <row r="1437">
          <cell r="B1437" t="str">
            <v>UTStarcom</v>
          </cell>
          <cell r="C1437">
            <v>0</v>
          </cell>
          <cell r="D1437">
            <v>0</v>
          </cell>
          <cell r="E1437">
            <v>0</v>
          </cell>
          <cell r="F1437">
            <v>0</v>
          </cell>
          <cell r="G1437">
            <v>0</v>
          </cell>
          <cell r="H1437">
            <v>0</v>
          </cell>
          <cell r="I1437">
            <v>0</v>
          </cell>
          <cell r="L1437">
            <v>0</v>
          </cell>
        </row>
        <row r="1438">
          <cell r="B1438" t="str">
            <v>White Rock</v>
          </cell>
          <cell r="L1438">
            <v>0</v>
          </cell>
        </row>
        <row r="1439">
          <cell r="B1439" t="str">
            <v>Xtera</v>
          </cell>
          <cell r="C1439">
            <v>0</v>
          </cell>
          <cell r="D1439">
            <v>0</v>
          </cell>
          <cell r="E1439">
            <v>0</v>
          </cell>
          <cell r="F1439">
            <v>0</v>
          </cell>
          <cell r="G1439">
            <v>0</v>
          </cell>
          <cell r="H1439">
            <v>0</v>
          </cell>
          <cell r="I1439">
            <v>0</v>
          </cell>
          <cell r="L1439">
            <v>0</v>
          </cell>
        </row>
        <row r="1440">
          <cell r="B1440" t="str">
            <v>Zhone</v>
          </cell>
          <cell r="C1440">
            <v>0</v>
          </cell>
          <cell r="D1440">
            <v>0</v>
          </cell>
          <cell r="E1440">
            <v>0</v>
          </cell>
          <cell r="F1440">
            <v>0</v>
          </cell>
          <cell r="G1440">
            <v>1</v>
          </cell>
          <cell r="H1440">
            <v>0</v>
          </cell>
          <cell r="I1440">
            <v>0</v>
          </cell>
          <cell r="L1440">
            <v>1</v>
          </cell>
        </row>
        <row r="1441">
          <cell r="B1441" t="str">
            <v>ZTE</v>
          </cell>
          <cell r="C1441">
            <v>0</v>
          </cell>
          <cell r="D1441">
            <v>0</v>
          </cell>
          <cell r="E1441">
            <v>0</v>
          </cell>
          <cell r="F1441">
            <v>0</v>
          </cell>
          <cell r="G1441">
            <v>0</v>
          </cell>
          <cell r="H1441">
            <v>0</v>
          </cell>
          <cell r="I1441">
            <v>0</v>
          </cell>
          <cell r="L1441">
            <v>0</v>
          </cell>
        </row>
        <row r="1442">
          <cell r="B1442" t="str">
            <v>Other</v>
          </cell>
          <cell r="C1442">
            <v>0</v>
          </cell>
          <cell r="D1442">
            <v>13</v>
          </cell>
          <cell r="E1442">
            <v>0</v>
          </cell>
          <cell r="F1442">
            <v>0</v>
          </cell>
          <cell r="G1442">
            <v>25</v>
          </cell>
          <cell r="H1442">
            <v>0</v>
          </cell>
          <cell r="I1442">
            <v>0</v>
          </cell>
          <cell r="J1442">
            <v>8</v>
          </cell>
          <cell r="L1442">
            <v>38</v>
          </cell>
        </row>
        <row r="1443">
          <cell r="B1443" t="str">
            <v>Total</v>
          </cell>
          <cell r="C1443">
            <v>2</v>
          </cell>
          <cell r="D1443">
            <v>250</v>
          </cell>
          <cell r="E1443">
            <v>0</v>
          </cell>
          <cell r="F1443">
            <v>184</v>
          </cell>
          <cell r="G1443">
            <v>266</v>
          </cell>
          <cell r="H1443">
            <v>14</v>
          </cell>
          <cell r="I1443">
            <v>169</v>
          </cell>
          <cell r="J1443">
            <v>155</v>
          </cell>
          <cell r="K1443">
            <v>29</v>
          </cell>
          <cell r="L1443">
            <v>885</v>
          </cell>
        </row>
        <row r="1447">
          <cell r="B1447" t="str">
            <v>Vendor</v>
          </cell>
          <cell r="C1447" t="str">
            <v>SONET/SDH Add-drop multiplexers (ADM)</v>
          </cell>
          <cell r="D1447" t="str">
            <v>Optical Edge Devices (OED)</v>
          </cell>
          <cell r="E1447" t="str">
            <v>Digital Cross Connects (DCS)</v>
          </cell>
          <cell r="F1447" t="str">
            <v>Optical Core Switches (OCS)</v>
          </cell>
          <cell r="G1447" t="str">
            <v>Metro WDM (C/D-WDM)</v>
          </cell>
          <cell r="H1447" t="str">
            <v>Long haul DWDM (LH DWDM)</v>
          </cell>
          <cell r="I1447" t="str">
            <v>Multi-reach DWDM</v>
          </cell>
          <cell r="J1447" t="str">
            <v>Metro ROADM</v>
          </cell>
          <cell r="K1447" t="str">
            <v>Converged Packet Optical</v>
          </cell>
          <cell r="L1447" t="str">
            <v>Total Optical Networking (ON)</v>
          </cell>
        </row>
        <row r="1448">
          <cell r="B1448" t="str">
            <v>ADTRAN</v>
          </cell>
          <cell r="C1448">
            <v>0</v>
          </cell>
          <cell r="D1448">
            <v>14</v>
          </cell>
          <cell r="E1448">
            <v>0</v>
          </cell>
          <cell r="F1448">
            <v>0</v>
          </cell>
          <cell r="G1448">
            <v>0</v>
          </cell>
          <cell r="H1448">
            <v>0</v>
          </cell>
          <cell r="I1448">
            <v>0</v>
          </cell>
          <cell r="L1448">
            <v>14</v>
          </cell>
        </row>
        <row r="1449">
          <cell r="B1449" t="str">
            <v>ADVA</v>
          </cell>
          <cell r="C1449">
            <v>0</v>
          </cell>
          <cell r="D1449">
            <v>1</v>
          </cell>
          <cell r="E1449">
            <v>0</v>
          </cell>
          <cell r="F1449">
            <v>0</v>
          </cell>
          <cell r="G1449">
            <v>15</v>
          </cell>
          <cell r="H1449">
            <v>0</v>
          </cell>
          <cell r="I1449">
            <v>0</v>
          </cell>
          <cell r="J1449">
            <v>3</v>
          </cell>
          <cell r="L1449">
            <v>16</v>
          </cell>
        </row>
        <row r="1450">
          <cell r="B1450" t="str">
            <v>Alcatel-Lucent</v>
          </cell>
          <cell r="C1450">
            <v>0</v>
          </cell>
          <cell r="D1450">
            <v>47</v>
          </cell>
          <cell r="E1450">
            <v>0</v>
          </cell>
          <cell r="F1450">
            <v>69</v>
          </cell>
          <cell r="G1450">
            <v>22</v>
          </cell>
          <cell r="H1450">
            <v>0</v>
          </cell>
          <cell r="I1450">
            <v>21</v>
          </cell>
          <cell r="J1450">
            <v>2</v>
          </cell>
          <cell r="K1450">
            <v>4</v>
          </cell>
          <cell r="L1450">
            <v>159</v>
          </cell>
        </row>
        <row r="1451">
          <cell r="B1451" t="str">
            <v>ANDA</v>
          </cell>
          <cell r="C1451">
            <v>0</v>
          </cell>
          <cell r="D1451">
            <v>5</v>
          </cell>
          <cell r="E1451">
            <v>0</v>
          </cell>
          <cell r="F1451">
            <v>0</v>
          </cell>
          <cell r="G1451">
            <v>0</v>
          </cell>
          <cell r="H1451">
            <v>0</v>
          </cell>
          <cell r="I1451">
            <v>0</v>
          </cell>
          <cell r="L1451">
            <v>5</v>
          </cell>
        </row>
        <row r="1452">
          <cell r="B1452" t="str">
            <v>Atrica</v>
          </cell>
          <cell r="L1452">
            <v>0</v>
          </cell>
        </row>
        <row r="1453">
          <cell r="B1453" t="str">
            <v>Calient</v>
          </cell>
          <cell r="L1453">
            <v>0</v>
          </cell>
        </row>
        <row r="1454">
          <cell r="B1454" t="str">
            <v>Ciena</v>
          </cell>
          <cell r="C1454">
            <v>0</v>
          </cell>
          <cell r="D1454">
            <v>27</v>
          </cell>
          <cell r="E1454">
            <v>0</v>
          </cell>
          <cell r="F1454">
            <v>39</v>
          </cell>
          <cell r="G1454">
            <v>61</v>
          </cell>
          <cell r="H1454">
            <v>0</v>
          </cell>
          <cell r="I1454">
            <v>61</v>
          </cell>
          <cell r="J1454">
            <v>8</v>
          </cell>
          <cell r="K1454">
            <v>10</v>
          </cell>
          <cell r="L1454">
            <v>188</v>
          </cell>
        </row>
        <row r="1455">
          <cell r="B1455" t="str">
            <v>Cisco</v>
          </cell>
          <cell r="C1455">
            <v>0</v>
          </cell>
          <cell r="D1455">
            <v>32</v>
          </cell>
          <cell r="E1455">
            <v>0</v>
          </cell>
          <cell r="F1455">
            <v>0</v>
          </cell>
          <cell r="G1455">
            <v>44</v>
          </cell>
          <cell r="H1455">
            <v>0</v>
          </cell>
          <cell r="I1455">
            <v>0</v>
          </cell>
          <cell r="J1455">
            <v>39</v>
          </cell>
          <cell r="K1455">
            <v>9</v>
          </cell>
          <cell r="L1455">
            <v>76</v>
          </cell>
        </row>
        <row r="1456">
          <cell r="B1456" t="str">
            <v>Corrigent</v>
          </cell>
          <cell r="C1456">
            <v>0</v>
          </cell>
          <cell r="D1456">
            <v>0</v>
          </cell>
          <cell r="E1456">
            <v>0</v>
          </cell>
          <cell r="F1456">
            <v>0</v>
          </cell>
          <cell r="G1456">
            <v>0</v>
          </cell>
          <cell r="H1456">
            <v>0</v>
          </cell>
          <cell r="I1456">
            <v>0</v>
          </cell>
          <cell r="L1456">
            <v>0</v>
          </cell>
        </row>
        <row r="1457">
          <cell r="B1457" t="str">
            <v>Corvis</v>
          </cell>
          <cell r="L1457">
            <v>0</v>
          </cell>
        </row>
        <row r="1458">
          <cell r="B1458" t="str">
            <v>Datang</v>
          </cell>
          <cell r="L1458">
            <v>0</v>
          </cell>
        </row>
        <row r="1459">
          <cell r="B1459" t="str">
            <v>ECI Telecom</v>
          </cell>
          <cell r="C1459">
            <v>0</v>
          </cell>
          <cell r="D1459">
            <v>2</v>
          </cell>
          <cell r="E1459">
            <v>0</v>
          </cell>
          <cell r="F1459">
            <v>0</v>
          </cell>
          <cell r="G1459">
            <v>3</v>
          </cell>
          <cell r="H1459">
            <v>0</v>
          </cell>
          <cell r="I1459">
            <v>0</v>
          </cell>
          <cell r="J1459">
            <v>1</v>
          </cell>
          <cell r="K1459">
            <v>1</v>
          </cell>
          <cell r="L1459">
            <v>5</v>
          </cell>
        </row>
        <row r="1460">
          <cell r="B1460" t="str">
            <v>Ericsson</v>
          </cell>
          <cell r="C1460">
            <v>0</v>
          </cell>
          <cell r="D1460">
            <v>0</v>
          </cell>
          <cell r="E1460">
            <v>0</v>
          </cell>
          <cell r="F1460">
            <v>0</v>
          </cell>
          <cell r="G1460">
            <v>2</v>
          </cell>
          <cell r="H1460">
            <v>0</v>
          </cell>
          <cell r="I1460">
            <v>0</v>
          </cell>
          <cell r="L1460">
            <v>2</v>
          </cell>
        </row>
        <row r="1461">
          <cell r="B1461" t="str">
            <v>FiberHome</v>
          </cell>
          <cell r="C1461">
            <v>0</v>
          </cell>
          <cell r="D1461">
            <v>0</v>
          </cell>
          <cell r="E1461">
            <v>0</v>
          </cell>
          <cell r="F1461">
            <v>0</v>
          </cell>
          <cell r="G1461">
            <v>0</v>
          </cell>
          <cell r="H1461">
            <v>0</v>
          </cell>
          <cell r="I1461">
            <v>0</v>
          </cell>
          <cell r="L1461">
            <v>0</v>
          </cell>
        </row>
        <row r="1462">
          <cell r="B1462" t="str">
            <v>Force 10</v>
          </cell>
          <cell r="C1462">
            <v>0</v>
          </cell>
          <cell r="D1462">
            <v>8</v>
          </cell>
          <cell r="E1462">
            <v>0</v>
          </cell>
          <cell r="F1462">
            <v>0</v>
          </cell>
          <cell r="G1462">
            <v>0</v>
          </cell>
          <cell r="H1462">
            <v>0</v>
          </cell>
          <cell r="I1462">
            <v>0</v>
          </cell>
          <cell r="L1462">
            <v>8</v>
          </cell>
        </row>
        <row r="1463">
          <cell r="B1463" t="str">
            <v>Fujitsu</v>
          </cell>
          <cell r="C1463">
            <v>0</v>
          </cell>
          <cell r="D1463">
            <v>95</v>
          </cell>
          <cell r="E1463">
            <v>0</v>
          </cell>
          <cell r="F1463">
            <v>0</v>
          </cell>
          <cell r="G1463">
            <v>56</v>
          </cell>
          <cell r="H1463">
            <v>0</v>
          </cell>
          <cell r="I1463">
            <v>0</v>
          </cell>
          <cell r="J1463">
            <v>49</v>
          </cell>
          <cell r="K1463">
            <v>11</v>
          </cell>
          <cell r="L1463">
            <v>151</v>
          </cell>
        </row>
        <row r="1464">
          <cell r="B1464" t="str">
            <v>Hitachi</v>
          </cell>
          <cell r="C1464">
            <v>0</v>
          </cell>
          <cell r="D1464">
            <v>0</v>
          </cell>
          <cell r="E1464">
            <v>0</v>
          </cell>
          <cell r="F1464">
            <v>0</v>
          </cell>
          <cell r="G1464">
            <v>0</v>
          </cell>
          <cell r="H1464">
            <v>0</v>
          </cell>
          <cell r="I1464">
            <v>0</v>
          </cell>
          <cell r="L1464">
            <v>0</v>
          </cell>
        </row>
        <row r="1465">
          <cell r="B1465" t="str">
            <v>Hitachi Cable</v>
          </cell>
          <cell r="C1465">
            <v>0</v>
          </cell>
          <cell r="D1465">
            <v>0</v>
          </cell>
          <cell r="E1465">
            <v>0</v>
          </cell>
          <cell r="F1465">
            <v>0</v>
          </cell>
          <cell r="G1465">
            <v>0</v>
          </cell>
          <cell r="H1465">
            <v>0</v>
          </cell>
          <cell r="I1465">
            <v>0</v>
          </cell>
          <cell r="L1465">
            <v>0</v>
          </cell>
        </row>
        <row r="1466">
          <cell r="B1466" t="str">
            <v>Huawei</v>
          </cell>
          <cell r="C1466">
            <v>0</v>
          </cell>
          <cell r="D1466">
            <v>0</v>
          </cell>
          <cell r="E1466">
            <v>0</v>
          </cell>
          <cell r="F1466">
            <v>4</v>
          </cell>
          <cell r="G1466">
            <v>0</v>
          </cell>
          <cell r="H1466">
            <v>0</v>
          </cell>
          <cell r="I1466">
            <v>4</v>
          </cell>
          <cell r="L1466">
            <v>8</v>
          </cell>
        </row>
        <row r="1467">
          <cell r="B1467" t="str">
            <v>Infinera</v>
          </cell>
          <cell r="C1467">
            <v>0</v>
          </cell>
          <cell r="D1467">
            <v>0</v>
          </cell>
          <cell r="E1467">
            <v>0</v>
          </cell>
          <cell r="F1467">
            <v>0</v>
          </cell>
          <cell r="G1467">
            <v>0</v>
          </cell>
          <cell r="H1467">
            <v>0</v>
          </cell>
          <cell r="I1467">
            <v>40</v>
          </cell>
          <cell r="L1467">
            <v>40</v>
          </cell>
        </row>
        <row r="1468">
          <cell r="B1468" t="str">
            <v>Lucent</v>
          </cell>
          <cell r="L1468">
            <v>0</v>
          </cell>
        </row>
        <row r="1469">
          <cell r="B1469" t="str">
            <v>Luminous</v>
          </cell>
          <cell r="L1469">
            <v>0</v>
          </cell>
        </row>
        <row r="1470">
          <cell r="B1470" t="str">
            <v>Movaz</v>
          </cell>
          <cell r="L1470">
            <v>0</v>
          </cell>
        </row>
        <row r="1471">
          <cell r="B1471" t="str">
            <v>NEC</v>
          </cell>
          <cell r="C1471">
            <v>0</v>
          </cell>
          <cell r="D1471">
            <v>4</v>
          </cell>
          <cell r="E1471">
            <v>0</v>
          </cell>
          <cell r="F1471">
            <v>0</v>
          </cell>
          <cell r="G1471">
            <v>1</v>
          </cell>
          <cell r="H1471">
            <v>0</v>
          </cell>
          <cell r="I1471">
            <v>8</v>
          </cell>
          <cell r="J1471">
            <v>1</v>
          </cell>
          <cell r="L1471">
            <v>13</v>
          </cell>
        </row>
        <row r="1472">
          <cell r="B1472" t="str">
            <v>Nortel</v>
          </cell>
          <cell r="C1472">
            <v>0</v>
          </cell>
          <cell r="D1472">
            <v>0</v>
          </cell>
          <cell r="E1472">
            <v>0</v>
          </cell>
          <cell r="F1472">
            <v>0</v>
          </cell>
          <cell r="G1472">
            <v>0</v>
          </cell>
          <cell r="H1472">
            <v>0</v>
          </cell>
          <cell r="I1472">
            <v>0</v>
          </cell>
          <cell r="J1472">
            <v>0</v>
          </cell>
          <cell r="K1472">
            <v>0</v>
          </cell>
          <cell r="L1472">
            <v>0</v>
          </cell>
        </row>
        <row r="1473">
          <cell r="B1473" t="str">
            <v>OpVista</v>
          </cell>
          <cell r="C1473">
            <v>0</v>
          </cell>
          <cell r="D1473">
            <v>0</v>
          </cell>
          <cell r="E1473">
            <v>0</v>
          </cell>
          <cell r="F1473">
            <v>0</v>
          </cell>
          <cell r="G1473">
            <v>5</v>
          </cell>
          <cell r="H1473">
            <v>0</v>
          </cell>
          <cell r="I1473">
            <v>0</v>
          </cell>
          <cell r="L1473">
            <v>5</v>
          </cell>
        </row>
        <row r="1474">
          <cell r="B1474" t="str">
            <v>Sagem</v>
          </cell>
          <cell r="C1474">
            <v>0</v>
          </cell>
          <cell r="D1474">
            <v>0</v>
          </cell>
          <cell r="E1474">
            <v>0</v>
          </cell>
          <cell r="F1474">
            <v>0</v>
          </cell>
          <cell r="G1474">
            <v>0</v>
          </cell>
          <cell r="H1474">
            <v>0</v>
          </cell>
          <cell r="I1474">
            <v>0</v>
          </cell>
          <cell r="L1474">
            <v>0</v>
          </cell>
        </row>
        <row r="1475">
          <cell r="B1475" t="str">
            <v>Nokia Siemens</v>
          </cell>
          <cell r="C1475">
            <v>0</v>
          </cell>
          <cell r="D1475">
            <v>0</v>
          </cell>
          <cell r="E1475">
            <v>0</v>
          </cell>
          <cell r="F1475">
            <v>0</v>
          </cell>
          <cell r="G1475">
            <v>0</v>
          </cell>
          <cell r="H1475">
            <v>0</v>
          </cell>
          <cell r="I1475">
            <v>53</v>
          </cell>
          <cell r="L1475">
            <v>53</v>
          </cell>
        </row>
        <row r="1476">
          <cell r="B1476" t="str">
            <v>Sycamore</v>
          </cell>
          <cell r="C1476">
            <v>0</v>
          </cell>
          <cell r="D1476">
            <v>0</v>
          </cell>
          <cell r="E1476">
            <v>0</v>
          </cell>
          <cell r="F1476">
            <v>11</v>
          </cell>
          <cell r="G1476">
            <v>0</v>
          </cell>
          <cell r="H1476">
            <v>0</v>
          </cell>
          <cell r="I1476">
            <v>0</v>
          </cell>
          <cell r="L1476">
            <v>11</v>
          </cell>
        </row>
        <row r="1477">
          <cell r="B1477" t="str">
            <v>Tejas</v>
          </cell>
          <cell r="C1477">
            <v>0</v>
          </cell>
          <cell r="D1477">
            <v>0</v>
          </cell>
          <cell r="E1477">
            <v>0</v>
          </cell>
          <cell r="F1477">
            <v>0</v>
          </cell>
          <cell r="G1477">
            <v>0</v>
          </cell>
          <cell r="H1477">
            <v>0</v>
          </cell>
          <cell r="I1477">
            <v>0</v>
          </cell>
          <cell r="L1477">
            <v>0</v>
          </cell>
        </row>
        <row r="1478">
          <cell r="B1478" t="str">
            <v>Tellabs</v>
          </cell>
          <cell r="C1478">
            <v>0</v>
          </cell>
          <cell r="D1478">
            <v>3</v>
          </cell>
          <cell r="E1478">
            <v>0</v>
          </cell>
          <cell r="F1478">
            <v>50</v>
          </cell>
          <cell r="G1478">
            <v>57</v>
          </cell>
          <cell r="H1478">
            <v>0</v>
          </cell>
          <cell r="I1478">
            <v>0</v>
          </cell>
          <cell r="J1478">
            <v>57</v>
          </cell>
          <cell r="K1478">
            <v>3</v>
          </cell>
          <cell r="L1478">
            <v>110</v>
          </cell>
        </row>
        <row r="1479">
          <cell r="B1479" t="str">
            <v>Transmode</v>
          </cell>
          <cell r="C1479">
            <v>0</v>
          </cell>
          <cell r="D1479">
            <v>0</v>
          </cell>
          <cell r="E1479">
            <v>0</v>
          </cell>
          <cell r="F1479">
            <v>0</v>
          </cell>
          <cell r="G1479">
            <v>1</v>
          </cell>
          <cell r="H1479">
            <v>0</v>
          </cell>
          <cell r="I1479">
            <v>0</v>
          </cell>
          <cell r="L1479">
            <v>1</v>
          </cell>
        </row>
        <row r="1480">
          <cell r="B1480" t="str">
            <v>Tyco</v>
          </cell>
          <cell r="L1480">
            <v>0</v>
          </cell>
        </row>
        <row r="1481">
          <cell r="B1481" t="str">
            <v>UTStarcom</v>
          </cell>
          <cell r="C1481">
            <v>0</v>
          </cell>
          <cell r="D1481">
            <v>0</v>
          </cell>
          <cell r="E1481">
            <v>0</v>
          </cell>
          <cell r="F1481">
            <v>0</v>
          </cell>
          <cell r="G1481">
            <v>0</v>
          </cell>
          <cell r="H1481">
            <v>0</v>
          </cell>
          <cell r="I1481">
            <v>0</v>
          </cell>
          <cell r="L1481">
            <v>0</v>
          </cell>
        </row>
        <row r="1482">
          <cell r="B1482" t="str">
            <v>White Rock</v>
          </cell>
          <cell r="L1482">
            <v>0</v>
          </cell>
        </row>
        <row r="1483">
          <cell r="B1483" t="str">
            <v>Xtera</v>
          </cell>
          <cell r="C1483">
            <v>0</v>
          </cell>
          <cell r="D1483">
            <v>0</v>
          </cell>
          <cell r="E1483">
            <v>0</v>
          </cell>
          <cell r="F1483">
            <v>0</v>
          </cell>
          <cell r="G1483">
            <v>0</v>
          </cell>
          <cell r="H1483">
            <v>0</v>
          </cell>
          <cell r="I1483">
            <v>0</v>
          </cell>
          <cell r="L1483">
            <v>0</v>
          </cell>
        </row>
        <row r="1484">
          <cell r="B1484" t="str">
            <v>Zhone</v>
          </cell>
          <cell r="C1484">
            <v>0</v>
          </cell>
          <cell r="D1484">
            <v>0</v>
          </cell>
          <cell r="E1484">
            <v>0</v>
          </cell>
          <cell r="F1484">
            <v>0</v>
          </cell>
          <cell r="G1484">
            <v>1</v>
          </cell>
          <cell r="H1484">
            <v>0</v>
          </cell>
          <cell r="I1484">
            <v>0</v>
          </cell>
          <cell r="L1484">
            <v>1</v>
          </cell>
        </row>
        <row r="1485">
          <cell r="B1485" t="str">
            <v>ZTE</v>
          </cell>
          <cell r="C1485">
            <v>0</v>
          </cell>
          <cell r="D1485">
            <v>0</v>
          </cell>
          <cell r="E1485">
            <v>0</v>
          </cell>
          <cell r="F1485">
            <v>0</v>
          </cell>
          <cell r="G1485">
            <v>0</v>
          </cell>
          <cell r="H1485">
            <v>0</v>
          </cell>
          <cell r="I1485">
            <v>0</v>
          </cell>
          <cell r="L1485">
            <v>0</v>
          </cell>
        </row>
        <row r="1486">
          <cell r="B1486" t="str">
            <v>Other</v>
          </cell>
          <cell r="D1486">
            <v>13</v>
          </cell>
          <cell r="G1486">
            <v>24</v>
          </cell>
          <cell r="J1486">
            <v>8</v>
          </cell>
          <cell r="L1486">
            <v>37</v>
          </cell>
        </row>
        <row r="1487">
          <cell r="B1487" t="str">
            <v>Total</v>
          </cell>
          <cell r="C1487">
            <v>0</v>
          </cell>
          <cell r="D1487">
            <v>251</v>
          </cell>
          <cell r="E1487">
            <v>0</v>
          </cell>
          <cell r="F1487">
            <v>173</v>
          </cell>
          <cell r="G1487">
            <v>292</v>
          </cell>
          <cell r="H1487">
            <v>0</v>
          </cell>
          <cell r="I1487">
            <v>187</v>
          </cell>
          <cell r="J1487">
            <v>168</v>
          </cell>
          <cell r="K1487">
            <v>38</v>
          </cell>
          <cell r="L1487">
            <v>903</v>
          </cell>
        </row>
        <row r="1491">
          <cell r="B1491" t="str">
            <v>Vendor</v>
          </cell>
          <cell r="C1491" t="str">
            <v>SONET/SDH Add-drop multiplexers (ADM)</v>
          </cell>
          <cell r="D1491" t="str">
            <v>Optical Edge Devices (OED)</v>
          </cell>
          <cell r="E1491" t="str">
            <v>Digital Cross Connects (DCS)</v>
          </cell>
          <cell r="F1491" t="str">
            <v>Optical Core Switches (OCS)</v>
          </cell>
          <cell r="G1491" t="str">
            <v>Metro WDM (C/D-WDM)</v>
          </cell>
          <cell r="H1491" t="str">
            <v>Long haul DWDM (LH DWDM)</v>
          </cell>
          <cell r="I1491" t="str">
            <v>Multi-reach DWDM</v>
          </cell>
          <cell r="J1491" t="str">
            <v>Metro ROADM</v>
          </cell>
          <cell r="K1491" t="str">
            <v>Converged Packet Optical</v>
          </cell>
          <cell r="L1491" t="str">
            <v>Total Optical Networking (ON)</v>
          </cell>
        </row>
        <row r="1492">
          <cell r="B1492" t="str">
            <v>ADTRAN</v>
          </cell>
          <cell r="C1492">
            <v>0</v>
          </cell>
          <cell r="D1492">
            <v>20</v>
          </cell>
          <cell r="E1492">
            <v>0</v>
          </cell>
          <cell r="F1492">
            <v>0</v>
          </cell>
          <cell r="G1492">
            <v>0</v>
          </cell>
          <cell r="H1492">
            <v>0</v>
          </cell>
          <cell r="I1492">
            <v>0</v>
          </cell>
          <cell r="L1492">
            <v>20</v>
          </cell>
        </row>
        <row r="1493">
          <cell r="B1493" t="str">
            <v>ADVA</v>
          </cell>
          <cell r="C1493">
            <v>0</v>
          </cell>
          <cell r="D1493">
            <v>1</v>
          </cell>
          <cell r="E1493">
            <v>0</v>
          </cell>
          <cell r="F1493">
            <v>0</v>
          </cell>
          <cell r="G1493">
            <v>16</v>
          </cell>
          <cell r="H1493">
            <v>0</v>
          </cell>
          <cell r="I1493">
            <v>0</v>
          </cell>
          <cell r="J1493">
            <v>4</v>
          </cell>
          <cell r="L1493">
            <v>17</v>
          </cell>
        </row>
        <row r="1494">
          <cell r="B1494" t="str">
            <v>Alcatel-Lucent</v>
          </cell>
          <cell r="C1494">
            <v>0</v>
          </cell>
          <cell r="D1494">
            <v>50</v>
          </cell>
          <cell r="E1494">
            <v>0</v>
          </cell>
          <cell r="F1494">
            <v>48</v>
          </cell>
          <cell r="G1494">
            <v>24</v>
          </cell>
          <cell r="H1494">
            <v>0</v>
          </cell>
          <cell r="I1494">
            <v>24</v>
          </cell>
          <cell r="J1494">
            <v>6</v>
          </cell>
          <cell r="K1494">
            <v>7</v>
          </cell>
          <cell r="L1494">
            <v>146</v>
          </cell>
        </row>
        <row r="1495">
          <cell r="B1495" t="str">
            <v>ANDA</v>
          </cell>
          <cell r="C1495">
            <v>0</v>
          </cell>
          <cell r="D1495">
            <v>5</v>
          </cell>
          <cell r="E1495">
            <v>0</v>
          </cell>
          <cell r="F1495">
            <v>0</v>
          </cell>
          <cell r="G1495">
            <v>0</v>
          </cell>
          <cell r="H1495">
            <v>0</v>
          </cell>
          <cell r="I1495">
            <v>0</v>
          </cell>
          <cell r="L1495">
            <v>5</v>
          </cell>
        </row>
        <row r="1496">
          <cell r="B1496" t="str">
            <v>Atrica</v>
          </cell>
          <cell r="L1496">
            <v>0</v>
          </cell>
        </row>
        <row r="1497">
          <cell r="B1497" t="str">
            <v>Calient</v>
          </cell>
          <cell r="L1497">
            <v>0</v>
          </cell>
        </row>
        <row r="1498">
          <cell r="B1498" t="str">
            <v>Ciena</v>
          </cell>
          <cell r="C1498">
            <v>0</v>
          </cell>
          <cell r="D1498">
            <v>21</v>
          </cell>
          <cell r="E1498">
            <v>0</v>
          </cell>
          <cell r="F1498">
            <v>31</v>
          </cell>
          <cell r="G1498">
            <v>74</v>
          </cell>
          <cell r="H1498">
            <v>0</v>
          </cell>
          <cell r="I1498">
            <v>59</v>
          </cell>
          <cell r="J1498">
            <v>18</v>
          </cell>
          <cell r="K1498">
            <v>19</v>
          </cell>
          <cell r="L1498">
            <v>185</v>
          </cell>
        </row>
        <row r="1499">
          <cell r="B1499" t="str">
            <v>Cisco</v>
          </cell>
          <cell r="C1499">
            <v>0</v>
          </cell>
          <cell r="D1499">
            <v>44</v>
          </cell>
          <cell r="E1499">
            <v>0</v>
          </cell>
          <cell r="F1499">
            <v>0</v>
          </cell>
          <cell r="G1499">
            <v>58</v>
          </cell>
          <cell r="H1499">
            <v>0</v>
          </cell>
          <cell r="I1499">
            <v>0</v>
          </cell>
          <cell r="J1499">
            <v>56</v>
          </cell>
          <cell r="K1499">
            <v>13</v>
          </cell>
          <cell r="L1499">
            <v>102</v>
          </cell>
        </row>
        <row r="1500">
          <cell r="B1500" t="str">
            <v>Corrigent</v>
          </cell>
          <cell r="C1500">
            <v>0</v>
          </cell>
          <cell r="D1500">
            <v>0</v>
          </cell>
          <cell r="E1500">
            <v>0</v>
          </cell>
          <cell r="F1500">
            <v>0</v>
          </cell>
          <cell r="G1500">
            <v>0</v>
          </cell>
          <cell r="H1500">
            <v>0</v>
          </cell>
          <cell r="I1500">
            <v>0</v>
          </cell>
          <cell r="L1500">
            <v>0</v>
          </cell>
        </row>
        <row r="1501">
          <cell r="B1501" t="str">
            <v>Corvis</v>
          </cell>
          <cell r="L1501">
            <v>0</v>
          </cell>
        </row>
        <row r="1502">
          <cell r="B1502" t="str">
            <v>Datang</v>
          </cell>
          <cell r="L1502">
            <v>0</v>
          </cell>
        </row>
        <row r="1503">
          <cell r="B1503" t="str">
            <v>ECI Telecom</v>
          </cell>
          <cell r="C1503">
            <v>0</v>
          </cell>
          <cell r="D1503">
            <v>2</v>
          </cell>
          <cell r="E1503">
            <v>0</v>
          </cell>
          <cell r="F1503">
            <v>0</v>
          </cell>
          <cell r="G1503">
            <v>3</v>
          </cell>
          <cell r="H1503">
            <v>0</v>
          </cell>
          <cell r="I1503">
            <v>0</v>
          </cell>
          <cell r="J1503">
            <v>1</v>
          </cell>
          <cell r="K1503">
            <v>1</v>
          </cell>
          <cell r="L1503">
            <v>5</v>
          </cell>
        </row>
        <row r="1504">
          <cell r="B1504" t="str">
            <v>Ericsson</v>
          </cell>
          <cell r="C1504">
            <v>0</v>
          </cell>
          <cell r="D1504">
            <v>0</v>
          </cell>
          <cell r="E1504">
            <v>0</v>
          </cell>
          <cell r="F1504">
            <v>0</v>
          </cell>
          <cell r="G1504">
            <v>2</v>
          </cell>
          <cell r="H1504">
            <v>0</v>
          </cell>
          <cell r="I1504">
            <v>0</v>
          </cell>
          <cell r="L1504">
            <v>2</v>
          </cell>
        </row>
        <row r="1505">
          <cell r="B1505" t="str">
            <v>FiberHome</v>
          </cell>
          <cell r="C1505">
            <v>0</v>
          </cell>
          <cell r="D1505">
            <v>0</v>
          </cell>
          <cell r="E1505">
            <v>0</v>
          </cell>
          <cell r="F1505">
            <v>0</v>
          </cell>
          <cell r="G1505">
            <v>0</v>
          </cell>
          <cell r="H1505">
            <v>0</v>
          </cell>
          <cell r="I1505">
            <v>0</v>
          </cell>
          <cell r="L1505">
            <v>0</v>
          </cell>
        </row>
        <row r="1506">
          <cell r="B1506" t="str">
            <v>Force 10</v>
          </cell>
          <cell r="C1506">
            <v>0</v>
          </cell>
          <cell r="D1506">
            <v>7</v>
          </cell>
          <cell r="E1506">
            <v>0</v>
          </cell>
          <cell r="F1506">
            <v>0</v>
          </cell>
          <cell r="G1506">
            <v>0</v>
          </cell>
          <cell r="H1506">
            <v>0</v>
          </cell>
          <cell r="I1506">
            <v>0</v>
          </cell>
          <cell r="L1506">
            <v>7</v>
          </cell>
        </row>
        <row r="1507">
          <cell r="B1507" t="str">
            <v>Fujitsu</v>
          </cell>
          <cell r="C1507">
            <v>0</v>
          </cell>
          <cell r="D1507">
            <v>124</v>
          </cell>
          <cell r="E1507">
            <v>0</v>
          </cell>
          <cell r="F1507">
            <v>0</v>
          </cell>
          <cell r="G1507">
            <v>76</v>
          </cell>
          <cell r="H1507">
            <v>0</v>
          </cell>
          <cell r="I1507">
            <v>0</v>
          </cell>
          <cell r="J1507">
            <v>68</v>
          </cell>
          <cell r="K1507">
            <v>40</v>
          </cell>
          <cell r="L1507">
            <v>200</v>
          </cell>
        </row>
        <row r="1508">
          <cell r="B1508" t="str">
            <v>Hitachi</v>
          </cell>
          <cell r="C1508">
            <v>0</v>
          </cell>
          <cell r="D1508">
            <v>0</v>
          </cell>
          <cell r="E1508">
            <v>0</v>
          </cell>
          <cell r="F1508">
            <v>0</v>
          </cell>
          <cell r="G1508">
            <v>0</v>
          </cell>
          <cell r="H1508">
            <v>0</v>
          </cell>
          <cell r="I1508">
            <v>0</v>
          </cell>
          <cell r="L1508">
            <v>0</v>
          </cell>
        </row>
        <row r="1509">
          <cell r="B1509" t="str">
            <v>Hitachi Cable</v>
          </cell>
          <cell r="C1509">
            <v>0</v>
          </cell>
          <cell r="D1509">
            <v>0</v>
          </cell>
          <cell r="E1509">
            <v>0</v>
          </cell>
          <cell r="F1509">
            <v>0</v>
          </cell>
          <cell r="G1509">
            <v>0</v>
          </cell>
          <cell r="H1509">
            <v>0</v>
          </cell>
          <cell r="I1509">
            <v>0</v>
          </cell>
          <cell r="L1509">
            <v>0</v>
          </cell>
        </row>
        <row r="1510">
          <cell r="B1510" t="str">
            <v>Huawei</v>
          </cell>
          <cell r="C1510">
            <v>0</v>
          </cell>
          <cell r="D1510">
            <v>0</v>
          </cell>
          <cell r="E1510">
            <v>0</v>
          </cell>
          <cell r="F1510">
            <v>0</v>
          </cell>
          <cell r="G1510">
            <v>0</v>
          </cell>
          <cell r="H1510">
            <v>0</v>
          </cell>
          <cell r="I1510">
            <v>6</v>
          </cell>
          <cell r="L1510">
            <v>6</v>
          </cell>
        </row>
        <row r="1511">
          <cell r="B1511" t="str">
            <v>Infinera</v>
          </cell>
          <cell r="C1511">
            <v>0</v>
          </cell>
          <cell r="D1511">
            <v>0</v>
          </cell>
          <cell r="E1511">
            <v>0</v>
          </cell>
          <cell r="F1511">
            <v>0</v>
          </cell>
          <cell r="G1511">
            <v>0</v>
          </cell>
          <cell r="H1511">
            <v>0</v>
          </cell>
          <cell r="I1511">
            <v>48</v>
          </cell>
          <cell r="L1511">
            <v>48</v>
          </cell>
        </row>
        <row r="1512">
          <cell r="B1512" t="str">
            <v>Lucent</v>
          </cell>
          <cell r="L1512">
            <v>0</v>
          </cell>
        </row>
        <row r="1513">
          <cell r="B1513" t="str">
            <v>Luminous</v>
          </cell>
          <cell r="L1513">
            <v>0</v>
          </cell>
        </row>
        <row r="1514">
          <cell r="B1514" t="str">
            <v>Movaz</v>
          </cell>
          <cell r="L1514">
            <v>0</v>
          </cell>
        </row>
        <row r="1515">
          <cell r="B1515" t="str">
            <v>NEC</v>
          </cell>
          <cell r="C1515">
            <v>0</v>
          </cell>
          <cell r="D1515">
            <v>2</v>
          </cell>
          <cell r="E1515">
            <v>0</v>
          </cell>
          <cell r="F1515">
            <v>0</v>
          </cell>
          <cell r="G1515">
            <v>1</v>
          </cell>
          <cell r="H1515">
            <v>0</v>
          </cell>
          <cell r="I1515">
            <v>8</v>
          </cell>
          <cell r="J1515">
            <v>1</v>
          </cell>
          <cell r="L1515">
            <v>11</v>
          </cell>
        </row>
        <row r="1516">
          <cell r="B1516" t="str">
            <v>Nortel</v>
          </cell>
          <cell r="C1516">
            <v>0</v>
          </cell>
          <cell r="D1516">
            <v>0</v>
          </cell>
          <cell r="E1516">
            <v>0</v>
          </cell>
          <cell r="F1516">
            <v>0</v>
          </cell>
          <cell r="G1516">
            <v>0</v>
          </cell>
          <cell r="H1516">
            <v>0</v>
          </cell>
          <cell r="I1516">
            <v>0</v>
          </cell>
          <cell r="J1516">
            <v>0</v>
          </cell>
          <cell r="K1516">
            <v>0</v>
          </cell>
          <cell r="L1516">
            <v>0</v>
          </cell>
        </row>
        <row r="1517">
          <cell r="B1517" t="str">
            <v>OpVista</v>
          </cell>
          <cell r="C1517">
            <v>0</v>
          </cell>
          <cell r="D1517">
            <v>0</v>
          </cell>
          <cell r="E1517">
            <v>0</v>
          </cell>
          <cell r="F1517">
            <v>0</v>
          </cell>
          <cell r="G1517">
            <v>3</v>
          </cell>
          <cell r="H1517">
            <v>0</v>
          </cell>
          <cell r="I1517">
            <v>0</v>
          </cell>
          <cell r="L1517">
            <v>3</v>
          </cell>
        </row>
        <row r="1518">
          <cell r="B1518" t="str">
            <v>Sagem</v>
          </cell>
          <cell r="C1518">
            <v>0</v>
          </cell>
          <cell r="D1518">
            <v>0</v>
          </cell>
          <cell r="E1518">
            <v>0</v>
          </cell>
          <cell r="F1518">
            <v>0</v>
          </cell>
          <cell r="G1518">
            <v>0</v>
          </cell>
          <cell r="H1518">
            <v>0</v>
          </cell>
          <cell r="I1518">
            <v>0</v>
          </cell>
          <cell r="L1518">
            <v>0</v>
          </cell>
        </row>
        <row r="1519">
          <cell r="B1519" t="str">
            <v>Nokia Siemens</v>
          </cell>
          <cell r="C1519">
            <v>0</v>
          </cell>
          <cell r="D1519">
            <v>0</v>
          </cell>
          <cell r="E1519">
            <v>0</v>
          </cell>
          <cell r="F1519">
            <v>0</v>
          </cell>
          <cell r="G1519">
            <v>0</v>
          </cell>
          <cell r="H1519">
            <v>0</v>
          </cell>
          <cell r="I1519">
            <v>22</v>
          </cell>
          <cell r="L1519">
            <v>22</v>
          </cell>
        </row>
        <row r="1520">
          <cell r="B1520" t="str">
            <v>Sycamore</v>
          </cell>
          <cell r="C1520">
            <v>0</v>
          </cell>
          <cell r="D1520">
            <v>0</v>
          </cell>
          <cell r="E1520">
            <v>0</v>
          </cell>
          <cell r="F1520">
            <v>7</v>
          </cell>
          <cell r="G1520">
            <v>0</v>
          </cell>
          <cell r="H1520">
            <v>0</v>
          </cell>
          <cell r="I1520">
            <v>0</v>
          </cell>
          <cell r="L1520">
            <v>7</v>
          </cell>
        </row>
        <row r="1521">
          <cell r="B1521" t="str">
            <v>Tejas</v>
          </cell>
          <cell r="C1521">
            <v>0</v>
          </cell>
          <cell r="D1521">
            <v>0</v>
          </cell>
          <cell r="E1521">
            <v>0</v>
          </cell>
          <cell r="F1521">
            <v>0</v>
          </cell>
          <cell r="G1521">
            <v>0</v>
          </cell>
          <cell r="H1521">
            <v>0</v>
          </cell>
          <cell r="I1521">
            <v>0</v>
          </cell>
          <cell r="L1521">
            <v>0</v>
          </cell>
        </row>
        <row r="1522">
          <cell r="B1522" t="str">
            <v>Tellabs</v>
          </cell>
          <cell r="C1522">
            <v>0</v>
          </cell>
          <cell r="D1522">
            <v>3</v>
          </cell>
          <cell r="E1522">
            <v>0</v>
          </cell>
          <cell r="F1522">
            <v>58</v>
          </cell>
          <cell r="G1522">
            <v>63</v>
          </cell>
          <cell r="H1522">
            <v>0</v>
          </cell>
          <cell r="I1522">
            <v>0</v>
          </cell>
          <cell r="J1522">
            <v>60</v>
          </cell>
          <cell r="K1522">
            <v>3</v>
          </cell>
          <cell r="L1522">
            <v>124</v>
          </cell>
        </row>
        <row r="1523">
          <cell r="B1523" t="str">
            <v>Transmode</v>
          </cell>
          <cell r="C1523">
            <v>0</v>
          </cell>
          <cell r="D1523">
            <v>0</v>
          </cell>
          <cell r="E1523">
            <v>0</v>
          </cell>
          <cell r="F1523">
            <v>0</v>
          </cell>
          <cell r="G1523">
            <v>1</v>
          </cell>
          <cell r="H1523">
            <v>0</v>
          </cell>
          <cell r="I1523">
            <v>0</v>
          </cell>
          <cell r="L1523">
            <v>1</v>
          </cell>
        </row>
        <row r="1524">
          <cell r="B1524" t="str">
            <v>Tyco</v>
          </cell>
          <cell r="L1524">
            <v>0</v>
          </cell>
        </row>
        <row r="1525">
          <cell r="B1525" t="str">
            <v>UTStarcom</v>
          </cell>
          <cell r="C1525">
            <v>0</v>
          </cell>
          <cell r="D1525">
            <v>0</v>
          </cell>
          <cell r="E1525">
            <v>0</v>
          </cell>
          <cell r="F1525">
            <v>0</v>
          </cell>
          <cell r="G1525">
            <v>0</v>
          </cell>
          <cell r="H1525">
            <v>0</v>
          </cell>
          <cell r="I1525">
            <v>0</v>
          </cell>
          <cell r="L1525">
            <v>0</v>
          </cell>
        </row>
        <row r="1526">
          <cell r="B1526" t="str">
            <v>White Rock</v>
          </cell>
          <cell r="L1526">
            <v>0</v>
          </cell>
        </row>
        <row r="1527">
          <cell r="B1527" t="str">
            <v>Xtera</v>
          </cell>
          <cell r="C1527">
            <v>0</v>
          </cell>
          <cell r="D1527">
            <v>0</v>
          </cell>
          <cell r="E1527">
            <v>0</v>
          </cell>
          <cell r="F1527">
            <v>0</v>
          </cell>
          <cell r="G1527">
            <v>0</v>
          </cell>
          <cell r="H1527">
            <v>0</v>
          </cell>
          <cell r="I1527">
            <v>0</v>
          </cell>
          <cell r="L1527">
            <v>0</v>
          </cell>
        </row>
        <row r="1528">
          <cell r="B1528" t="str">
            <v>Zhone</v>
          </cell>
          <cell r="C1528">
            <v>0</v>
          </cell>
          <cell r="D1528">
            <v>0</v>
          </cell>
          <cell r="E1528">
            <v>0</v>
          </cell>
          <cell r="F1528">
            <v>0</v>
          </cell>
          <cell r="G1528">
            <v>1</v>
          </cell>
          <cell r="H1528">
            <v>0</v>
          </cell>
          <cell r="I1528">
            <v>0</v>
          </cell>
          <cell r="L1528">
            <v>1</v>
          </cell>
        </row>
        <row r="1529">
          <cell r="B1529" t="str">
            <v>ZTE</v>
          </cell>
          <cell r="C1529">
            <v>0</v>
          </cell>
          <cell r="D1529">
            <v>0</v>
          </cell>
          <cell r="E1529">
            <v>0</v>
          </cell>
          <cell r="F1529">
            <v>0</v>
          </cell>
          <cell r="G1529">
            <v>0</v>
          </cell>
          <cell r="H1529">
            <v>0</v>
          </cell>
          <cell r="I1529">
            <v>0</v>
          </cell>
          <cell r="L1529">
            <v>0</v>
          </cell>
        </row>
        <row r="1530">
          <cell r="B1530" t="str">
            <v>Other</v>
          </cell>
          <cell r="D1530">
            <v>15</v>
          </cell>
          <cell r="G1530">
            <v>22</v>
          </cell>
          <cell r="J1530">
            <v>7</v>
          </cell>
          <cell r="L1530">
            <v>37</v>
          </cell>
        </row>
        <row r="1531">
          <cell r="B1531" t="str">
            <v>Total</v>
          </cell>
          <cell r="C1531">
            <v>0</v>
          </cell>
          <cell r="D1531">
            <v>294</v>
          </cell>
          <cell r="E1531">
            <v>0</v>
          </cell>
          <cell r="F1531">
            <v>144</v>
          </cell>
          <cell r="G1531">
            <v>344</v>
          </cell>
          <cell r="H1531">
            <v>0</v>
          </cell>
          <cell r="I1531">
            <v>167</v>
          </cell>
          <cell r="J1531">
            <v>221</v>
          </cell>
          <cell r="K1531">
            <v>83</v>
          </cell>
          <cell r="L1531">
            <v>949</v>
          </cell>
        </row>
        <row r="1535">
          <cell r="B1535" t="str">
            <v>Vendor</v>
          </cell>
          <cell r="C1535" t="str">
            <v>SONET/SDH Add-drop multiplexers (ADM)</v>
          </cell>
          <cell r="D1535" t="str">
            <v>Optical Edge Devices (OED)</v>
          </cell>
          <cell r="E1535" t="str">
            <v>Digital Cross Connects (DCS)</v>
          </cell>
          <cell r="F1535" t="str">
            <v>Optical Core Switches (OCS)</v>
          </cell>
          <cell r="G1535" t="str">
            <v>Metro WDM (C/D-WDM)</v>
          </cell>
          <cell r="H1535" t="str">
            <v>Long haul DWDM (LH DWDM)</v>
          </cell>
          <cell r="I1535" t="str">
            <v>Multi-reach DWDM</v>
          </cell>
          <cell r="J1535" t="str">
            <v>Metro ROADM</v>
          </cell>
          <cell r="K1535" t="str">
            <v>Converged Packet Optical</v>
          </cell>
          <cell r="L1535" t="str">
            <v>Total Optical Networking (ON)</v>
          </cell>
        </row>
        <row r="1536">
          <cell r="B1536" t="str">
            <v>ADTRAN</v>
          </cell>
          <cell r="C1536">
            <v>0</v>
          </cell>
          <cell r="D1536">
            <v>16</v>
          </cell>
          <cell r="E1536">
            <v>0</v>
          </cell>
          <cell r="F1536">
            <v>0</v>
          </cell>
          <cell r="G1536">
            <v>0</v>
          </cell>
          <cell r="H1536">
            <v>0</v>
          </cell>
          <cell r="I1536">
            <v>0</v>
          </cell>
          <cell r="K1536">
            <v>1</v>
          </cell>
          <cell r="L1536">
            <v>16</v>
          </cell>
        </row>
        <row r="1537">
          <cell r="B1537" t="str">
            <v>ADVA</v>
          </cell>
          <cell r="C1537">
            <v>0</v>
          </cell>
          <cell r="D1537">
            <v>2</v>
          </cell>
          <cell r="E1537">
            <v>0</v>
          </cell>
          <cell r="F1537">
            <v>0</v>
          </cell>
          <cell r="G1537">
            <v>16</v>
          </cell>
          <cell r="H1537">
            <v>0</v>
          </cell>
          <cell r="I1537">
            <v>0</v>
          </cell>
          <cell r="J1537">
            <v>4</v>
          </cell>
          <cell r="L1537">
            <v>18</v>
          </cell>
        </row>
        <row r="1538">
          <cell r="B1538" t="str">
            <v>Alcatel-Lucent</v>
          </cell>
          <cell r="C1538">
            <v>0</v>
          </cell>
          <cell r="D1538">
            <v>67</v>
          </cell>
          <cell r="E1538">
            <v>0</v>
          </cell>
          <cell r="F1538">
            <v>65</v>
          </cell>
          <cell r="G1538">
            <v>24</v>
          </cell>
          <cell r="H1538">
            <v>0</v>
          </cell>
          <cell r="I1538">
            <v>26</v>
          </cell>
          <cell r="J1538">
            <v>10</v>
          </cell>
          <cell r="K1538">
            <v>13</v>
          </cell>
          <cell r="L1538">
            <v>182</v>
          </cell>
        </row>
        <row r="1539">
          <cell r="B1539" t="str">
            <v>ANDA</v>
          </cell>
          <cell r="C1539">
            <v>0</v>
          </cell>
          <cell r="D1539">
            <v>7</v>
          </cell>
          <cell r="E1539">
            <v>0</v>
          </cell>
          <cell r="F1539">
            <v>0</v>
          </cell>
          <cell r="G1539">
            <v>0</v>
          </cell>
          <cell r="H1539">
            <v>0</v>
          </cell>
          <cell r="I1539">
            <v>0</v>
          </cell>
          <cell r="L1539">
            <v>7</v>
          </cell>
        </row>
        <row r="1540">
          <cell r="B1540" t="str">
            <v>Atrica</v>
          </cell>
          <cell r="L1540">
            <v>0</v>
          </cell>
        </row>
        <row r="1541">
          <cell r="B1541" t="str">
            <v>Calient</v>
          </cell>
          <cell r="L1541">
            <v>0</v>
          </cell>
        </row>
        <row r="1542">
          <cell r="B1542" t="str">
            <v>Ciena</v>
          </cell>
          <cell r="C1542">
            <v>0</v>
          </cell>
          <cell r="D1542">
            <v>22</v>
          </cell>
          <cell r="E1542">
            <v>0</v>
          </cell>
          <cell r="F1542">
            <v>36</v>
          </cell>
          <cell r="G1542">
            <v>81</v>
          </cell>
          <cell r="H1542">
            <v>0</v>
          </cell>
          <cell r="I1542">
            <v>61</v>
          </cell>
          <cell r="J1542">
            <v>20</v>
          </cell>
          <cell r="K1542">
            <v>21</v>
          </cell>
          <cell r="L1542">
            <v>200</v>
          </cell>
        </row>
        <row r="1543">
          <cell r="B1543" t="str">
            <v>Cisco</v>
          </cell>
          <cell r="C1543">
            <v>0</v>
          </cell>
          <cell r="D1543">
            <v>42</v>
          </cell>
          <cell r="E1543">
            <v>0</v>
          </cell>
          <cell r="F1543">
            <v>0</v>
          </cell>
          <cell r="G1543">
            <v>57</v>
          </cell>
          <cell r="H1543">
            <v>0</v>
          </cell>
          <cell r="I1543">
            <v>0</v>
          </cell>
          <cell r="J1543">
            <v>51</v>
          </cell>
          <cell r="K1543">
            <v>17</v>
          </cell>
          <cell r="L1543">
            <v>99</v>
          </cell>
        </row>
        <row r="1544">
          <cell r="B1544" t="str">
            <v>Corrigent</v>
          </cell>
          <cell r="C1544">
            <v>0</v>
          </cell>
          <cell r="D1544">
            <v>0</v>
          </cell>
          <cell r="E1544">
            <v>0</v>
          </cell>
          <cell r="F1544">
            <v>0</v>
          </cell>
          <cell r="G1544">
            <v>0</v>
          </cell>
          <cell r="H1544">
            <v>0</v>
          </cell>
          <cell r="I1544">
            <v>0</v>
          </cell>
          <cell r="L1544">
            <v>0</v>
          </cell>
        </row>
        <row r="1545">
          <cell r="B1545" t="str">
            <v>Corvis</v>
          </cell>
          <cell r="L1545">
            <v>0</v>
          </cell>
        </row>
        <row r="1546">
          <cell r="B1546" t="str">
            <v>Datang</v>
          </cell>
          <cell r="L1546">
            <v>0</v>
          </cell>
        </row>
        <row r="1547">
          <cell r="B1547" t="str">
            <v>ECI Telecom</v>
          </cell>
          <cell r="C1547">
            <v>0</v>
          </cell>
          <cell r="D1547">
            <v>0</v>
          </cell>
          <cell r="E1547">
            <v>0</v>
          </cell>
          <cell r="F1547">
            <v>0</v>
          </cell>
          <cell r="G1547">
            <v>1</v>
          </cell>
          <cell r="H1547">
            <v>0</v>
          </cell>
          <cell r="I1547">
            <v>0</v>
          </cell>
          <cell r="L1547">
            <v>1</v>
          </cell>
        </row>
        <row r="1548">
          <cell r="B1548" t="str">
            <v>Ericsson</v>
          </cell>
          <cell r="C1548">
            <v>0</v>
          </cell>
          <cell r="D1548">
            <v>0</v>
          </cell>
          <cell r="E1548">
            <v>0</v>
          </cell>
          <cell r="F1548">
            <v>0</v>
          </cell>
          <cell r="G1548">
            <v>3</v>
          </cell>
          <cell r="H1548">
            <v>0</v>
          </cell>
          <cell r="I1548">
            <v>0</v>
          </cell>
          <cell r="L1548">
            <v>3</v>
          </cell>
        </row>
        <row r="1549">
          <cell r="B1549" t="str">
            <v>FiberHome</v>
          </cell>
          <cell r="C1549">
            <v>0</v>
          </cell>
          <cell r="D1549">
            <v>0</v>
          </cell>
          <cell r="E1549">
            <v>0</v>
          </cell>
          <cell r="F1549">
            <v>0</v>
          </cell>
          <cell r="G1549">
            <v>0</v>
          </cell>
          <cell r="H1549">
            <v>0</v>
          </cell>
          <cell r="I1549">
            <v>0</v>
          </cell>
          <cell r="L1549">
            <v>0</v>
          </cell>
        </row>
        <row r="1550">
          <cell r="B1550" t="str">
            <v>Force 10</v>
          </cell>
          <cell r="C1550">
            <v>0</v>
          </cell>
          <cell r="D1550">
            <v>7</v>
          </cell>
          <cell r="E1550">
            <v>0</v>
          </cell>
          <cell r="F1550">
            <v>0</v>
          </cell>
          <cell r="G1550">
            <v>0</v>
          </cell>
          <cell r="H1550">
            <v>0</v>
          </cell>
          <cell r="I1550">
            <v>0</v>
          </cell>
          <cell r="L1550">
            <v>7</v>
          </cell>
        </row>
        <row r="1551">
          <cell r="B1551" t="str">
            <v>Fujitsu</v>
          </cell>
          <cell r="C1551">
            <v>0</v>
          </cell>
          <cell r="D1551">
            <v>95</v>
          </cell>
          <cell r="E1551">
            <v>0</v>
          </cell>
          <cell r="F1551">
            <v>0</v>
          </cell>
          <cell r="G1551">
            <v>85</v>
          </cell>
          <cell r="H1551">
            <v>0</v>
          </cell>
          <cell r="I1551">
            <v>0</v>
          </cell>
          <cell r="J1551">
            <v>78</v>
          </cell>
          <cell r="K1551">
            <v>43</v>
          </cell>
          <cell r="L1551">
            <v>180</v>
          </cell>
        </row>
        <row r="1552">
          <cell r="B1552" t="str">
            <v>Hitachi</v>
          </cell>
          <cell r="C1552">
            <v>0</v>
          </cell>
          <cell r="D1552">
            <v>0</v>
          </cell>
          <cell r="E1552">
            <v>0</v>
          </cell>
          <cell r="F1552">
            <v>0</v>
          </cell>
          <cell r="G1552">
            <v>0</v>
          </cell>
          <cell r="H1552">
            <v>0</v>
          </cell>
          <cell r="I1552">
            <v>0</v>
          </cell>
          <cell r="L1552">
            <v>0</v>
          </cell>
        </row>
        <row r="1553">
          <cell r="B1553" t="str">
            <v>Hitachi Cable</v>
          </cell>
          <cell r="C1553">
            <v>0</v>
          </cell>
          <cell r="D1553">
            <v>0</v>
          </cell>
          <cell r="E1553">
            <v>0</v>
          </cell>
          <cell r="F1553">
            <v>0</v>
          </cell>
          <cell r="G1553">
            <v>0</v>
          </cell>
          <cell r="H1553">
            <v>0</v>
          </cell>
          <cell r="I1553">
            <v>0</v>
          </cell>
          <cell r="L1553">
            <v>0</v>
          </cell>
        </row>
        <row r="1554">
          <cell r="B1554" t="str">
            <v>Huawei</v>
          </cell>
          <cell r="C1554">
            <v>0</v>
          </cell>
          <cell r="D1554">
            <v>0</v>
          </cell>
          <cell r="E1554">
            <v>0</v>
          </cell>
          <cell r="F1554">
            <v>0</v>
          </cell>
          <cell r="G1554">
            <v>2</v>
          </cell>
          <cell r="H1554">
            <v>0</v>
          </cell>
          <cell r="I1554">
            <v>4</v>
          </cell>
          <cell r="J1554">
            <v>1</v>
          </cell>
          <cell r="K1554">
            <v>1</v>
          </cell>
          <cell r="L1554">
            <v>6</v>
          </cell>
        </row>
        <row r="1555">
          <cell r="B1555" t="str">
            <v>Infinera</v>
          </cell>
          <cell r="C1555">
            <v>0</v>
          </cell>
          <cell r="D1555">
            <v>0</v>
          </cell>
          <cell r="E1555">
            <v>0</v>
          </cell>
          <cell r="F1555">
            <v>0</v>
          </cell>
          <cell r="G1555">
            <v>0</v>
          </cell>
          <cell r="H1555">
            <v>0</v>
          </cell>
          <cell r="I1555">
            <v>61</v>
          </cell>
          <cell r="L1555">
            <v>61</v>
          </cell>
        </row>
        <row r="1556">
          <cell r="B1556" t="str">
            <v>Lucent</v>
          </cell>
          <cell r="L1556">
            <v>0</v>
          </cell>
        </row>
        <row r="1557">
          <cell r="B1557" t="str">
            <v>Luminous</v>
          </cell>
          <cell r="L1557">
            <v>0</v>
          </cell>
        </row>
        <row r="1558">
          <cell r="B1558" t="str">
            <v>Movaz</v>
          </cell>
          <cell r="L1558">
            <v>0</v>
          </cell>
        </row>
        <row r="1559">
          <cell r="B1559" t="str">
            <v>NEC</v>
          </cell>
          <cell r="C1559">
            <v>0</v>
          </cell>
          <cell r="D1559">
            <v>3</v>
          </cell>
          <cell r="E1559">
            <v>0</v>
          </cell>
          <cell r="F1559">
            <v>0</v>
          </cell>
          <cell r="G1559">
            <v>2</v>
          </cell>
          <cell r="H1559">
            <v>0</v>
          </cell>
          <cell r="I1559">
            <v>5</v>
          </cell>
          <cell r="J1559">
            <v>1</v>
          </cell>
          <cell r="L1559">
            <v>10</v>
          </cell>
        </row>
        <row r="1560">
          <cell r="B1560" t="str">
            <v>Nortel</v>
          </cell>
          <cell r="C1560">
            <v>0</v>
          </cell>
          <cell r="D1560">
            <v>0</v>
          </cell>
          <cell r="E1560">
            <v>0</v>
          </cell>
          <cell r="F1560">
            <v>0</v>
          </cell>
          <cell r="G1560">
            <v>0</v>
          </cell>
          <cell r="H1560">
            <v>0</v>
          </cell>
          <cell r="I1560">
            <v>0</v>
          </cell>
          <cell r="J1560">
            <v>0</v>
          </cell>
          <cell r="K1560">
            <v>0</v>
          </cell>
          <cell r="L1560">
            <v>0</v>
          </cell>
        </row>
        <row r="1561">
          <cell r="B1561" t="str">
            <v>OpVista</v>
          </cell>
          <cell r="L1561">
            <v>0</v>
          </cell>
        </row>
        <row r="1562">
          <cell r="B1562" t="str">
            <v>Sagem</v>
          </cell>
          <cell r="C1562">
            <v>0</v>
          </cell>
          <cell r="D1562">
            <v>0</v>
          </cell>
          <cell r="E1562">
            <v>0</v>
          </cell>
          <cell r="F1562">
            <v>0</v>
          </cell>
          <cell r="G1562">
            <v>0</v>
          </cell>
          <cell r="H1562">
            <v>0</v>
          </cell>
          <cell r="I1562">
            <v>0</v>
          </cell>
          <cell r="L1562">
            <v>0</v>
          </cell>
        </row>
        <row r="1563">
          <cell r="B1563" t="str">
            <v>Nokia Siemens</v>
          </cell>
          <cell r="C1563">
            <v>0</v>
          </cell>
          <cell r="D1563">
            <v>0</v>
          </cell>
          <cell r="E1563">
            <v>0</v>
          </cell>
          <cell r="F1563">
            <v>0</v>
          </cell>
          <cell r="G1563">
            <v>0</v>
          </cell>
          <cell r="H1563">
            <v>0</v>
          </cell>
          <cell r="I1563">
            <v>34</v>
          </cell>
          <cell r="L1563">
            <v>34</v>
          </cell>
        </row>
        <row r="1564">
          <cell r="B1564" t="str">
            <v>Sycamore</v>
          </cell>
          <cell r="C1564">
            <v>0</v>
          </cell>
          <cell r="D1564">
            <v>0</v>
          </cell>
          <cell r="E1564">
            <v>0</v>
          </cell>
          <cell r="F1564">
            <v>5</v>
          </cell>
          <cell r="G1564">
            <v>0</v>
          </cell>
          <cell r="H1564">
            <v>0</v>
          </cell>
          <cell r="I1564">
            <v>0</v>
          </cell>
          <cell r="L1564">
            <v>5</v>
          </cell>
        </row>
        <row r="1565">
          <cell r="B1565" t="str">
            <v>Tejas</v>
          </cell>
          <cell r="C1565">
            <v>0</v>
          </cell>
          <cell r="D1565">
            <v>0</v>
          </cell>
          <cell r="E1565">
            <v>0</v>
          </cell>
          <cell r="F1565">
            <v>0</v>
          </cell>
          <cell r="G1565">
            <v>0</v>
          </cell>
          <cell r="H1565">
            <v>0</v>
          </cell>
          <cell r="I1565">
            <v>0</v>
          </cell>
          <cell r="L1565">
            <v>0</v>
          </cell>
        </row>
        <row r="1566">
          <cell r="B1566" t="str">
            <v>Tellabs</v>
          </cell>
          <cell r="C1566">
            <v>0</v>
          </cell>
          <cell r="D1566">
            <v>2</v>
          </cell>
          <cell r="E1566">
            <v>0</v>
          </cell>
          <cell r="F1566">
            <v>60</v>
          </cell>
          <cell r="G1566">
            <v>62</v>
          </cell>
          <cell r="H1566">
            <v>0</v>
          </cell>
          <cell r="I1566">
            <v>0</v>
          </cell>
          <cell r="J1566">
            <v>59</v>
          </cell>
          <cell r="K1566">
            <v>6</v>
          </cell>
          <cell r="L1566">
            <v>124</v>
          </cell>
        </row>
        <row r="1567">
          <cell r="B1567" t="str">
            <v>Transmode</v>
          </cell>
          <cell r="C1567">
            <v>0</v>
          </cell>
          <cell r="D1567">
            <v>0</v>
          </cell>
          <cell r="E1567">
            <v>0</v>
          </cell>
          <cell r="F1567">
            <v>0</v>
          </cell>
          <cell r="G1567">
            <v>2</v>
          </cell>
          <cell r="H1567">
            <v>0</v>
          </cell>
          <cell r="I1567">
            <v>0</v>
          </cell>
          <cell r="L1567">
            <v>2</v>
          </cell>
        </row>
        <row r="1568">
          <cell r="B1568" t="str">
            <v>Tyco</v>
          </cell>
          <cell r="L1568">
            <v>0</v>
          </cell>
        </row>
        <row r="1569">
          <cell r="B1569" t="str">
            <v>UTStarcom</v>
          </cell>
          <cell r="C1569">
            <v>0</v>
          </cell>
          <cell r="D1569">
            <v>0</v>
          </cell>
          <cell r="E1569">
            <v>0</v>
          </cell>
          <cell r="F1569">
            <v>0</v>
          </cell>
          <cell r="G1569">
            <v>0</v>
          </cell>
          <cell r="H1569">
            <v>0</v>
          </cell>
          <cell r="I1569">
            <v>0</v>
          </cell>
          <cell r="L1569">
            <v>0</v>
          </cell>
        </row>
        <row r="1570">
          <cell r="B1570" t="str">
            <v>White Rock</v>
          </cell>
          <cell r="L1570">
            <v>0</v>
          </cell>
        </row>
        <row r="1571">
          <cell r="B1571" t="str">
            <v>Xtera</v>
          </cell>
          <cell r="L1571">
            <v>0</v>
          </cell>
        </row>
        <row r="1572">
          <cell r="B1572" t="str">
            <v>Zhone</v>
          </cell>
          <cell r="C1572">
            <v>0</v>
          </cell>
          <cell r="D1572">
            <v>0</v>
          </cell>
          <cell r="E1572">
            <v>0</v>
          </cell>
          <cell r="F1572">
            <v>0</v>
          </cell>
          <cell r="G1572">
            <v>1</v>
          </cell>
          <cell r="H1572">
            <v>0</v>
          </cell>
          <cell r="I1572">
            <v>0</v>
          </cell>
          <cell r="L1572">
            <v>1</v>
          </cell>
        </row>
        <row r="1573">
          <cell r="B1573" t="str">
            <v>ZTE</v>
          </cell>
          <cell r="C1573">
            <v>0</v>
          </cell>
          <cell r="D1573">
            <v>0</v>
          </cell>
          <cell r="E1573">
            <v>0</v>
          </cell>
          <cell r="F1573">
            <v>0</v>
          </cell>
          <cell r="G1573">
            <v>0</v>
          </cell>
          <cell r="H1573">
            <v>0</v>
          </cell>
          <cell r="I1573">
            <v>0</v>
          </cell>
          <cell r="L1573">
            <v>0</v>
          </cell>
        </row>
        <row r="1574">
          <cell r="B1574" t="str">
            <v>Other</v>
          </cell>
          <cell r="D1574">
            <v>17</v>
          </cell>
          <cell r="G1574">
            <v>23</v>
          </cell>
          <cell r="J1574">
            <v>6</v>
          </cell>
          <cell r="L1574">
            <v>40</v>
          </cell>
        </row>
        <row r="1575">
          <cell r="B1575" t="str">
            <v>Total</v>
          </cell>
          <cell r="C1575">
            <v>0</v>
          </cell>
          <cell r="D1575">
            <v>280</v>
          </cell>
          <cell r="E1575">
            <v>0</v>
          </cell>
          <cell r="F1575">
            <v>166</v>
          </cell>
          <cell r="G1575">
            <v>359</v>
          </cell>
          <cell r="H1575">
            <v>0</v>
          </cell>
          <cell r="I1575">
            <v>191</v>
          </cell>
          <cell r="J1575">
            <v>230</v>
          </cell>
          <cell r="K1575">
            <v>102</v>
          </cell>
          <cell r="L1575">
            <v>996</v>
          </cell>
        </row>
        <row r="1583">
          <cell r="B1583" t="str">
            <v>Vendor</v>
          </cell>
          <cell r="C1583" t="str">
            <v>SONET/SDH Add-drop multiplexers (ADM)</v>
          </cell>
          <cell r="D1583" t="str">
            <v>Optical Edge Devices (OED)</v>
          </cell>
          <cell r="E1583" t="str">
            <v>Digital Cross Connects (DCS)</v>
          </cell>
          <cell r="F1583" t="str">
            <v>Optical Core Switches (OCS)</v>
          </cell>
          <cell r="G1583" t="str">
            <v>Metro WDM (C/D-WDM)</v>
          </cell>
          <cell r="H1583" t="str">
            <v>Long haul DWDM (LH DWDM)</v>
          </cell>
          <cell r="I1583" t="str">
            <v>Multi-reach DWDM</v>
          </cell>
          <cell r="J1583" t="str">
            <v>Metro ROADM</v>
          </cell>
          <cell r="K1583" t="str">
            <v>Converged Packet Optical</v>
          </cell>
          <cell r="L1583" t="str">
            <v>Total Optical Networking (ON)</v>
          </cell>
        </row>
        <row r="1584">
          <cell r="B1584" t="str">
            <v>ADTRAN</v>
          </cell>
          <cell r="C1584">
            <v>0</v>
          </cell>
          <cell r="D1584">
            <v>11</v>
          </cell>
          <cell r="E1584">
            <v>0</v>
          </cell>
          <cell r="F1584">
            <v>0</v>
          </cell>
          <cell r="G1584">
            <v>0</v>
          </cell>
          <cell r="H1584">
            <v>0</v>
          </cell>
          <cell r="I1584">
            <v>0</v>
          </cell>
          <cell r="J1584">
            <v>0</v>
          </cell>
          <cell r="K1584">
            <v>1</v>
          </cell>
          <cell r="L1584">
            <v>11</v>
          </cell>
        </row>
        <row r="1585">
          <cell r="B1585" t="str">
            <v>ADVA</v>
          </cell>
          <cell r="C1585">
            <v>0</v>
          </cell>
          <cell r="D1585">
            <v>2</v>
          </cell>
          <cell r="E1585">
            <v>0</v>
          </cell>
          <cell r="F1585">
            <v>0</v>
          </cell>
          <cell r="G1585">
            <v>14</v>
          </cell>
          <cell r="H1585">
            <v>0</v>
          </cell>
          <cell r="I1585">
            <v>0</v>
          </cell>
          <cell r="J1585">
            <v>4</v>
          </cell>
          <cell r="K1585">
            <v>0</v>
          </cell>
          <cell r="L1585">
            <v>16</v>
          </cell>
        </row>
        <row r="1586">
          <cell r="B1586" t="str">
            <v>Alcatel-Lucent</v>
          </cell>
          <cell r="C1586">
            <v>0</v>
          </cell>
          <cell r="D1586">
            <v>49</v>
          </cell>
          <cell r="E1586">
            <v>0</v>
          </cell>
          <cell r="F1586">
            <v>48</v>
          </cell>
          <cell r="G1586">
            <v>22</v>
          </cell>
          <cell r="H1586">
            <v>0</v>
          </cell>
          <cell r="I1586">
            <v>18</v>
          </cell>
          <cell r="J1586">
            <v>8</v>
          </cell>
          <cell r="K1586">
            <v>9</v>
          </cell>
          <cell r="L1586">
            <v>137</v>
          </cell>
        </row>
        <row r="1587">
          <cell r="B1587" t="str">
            <v>ANDA</v>
          </cell>
          <cell r="C1587">
            <v>0</v>
          </cell>
          <cell r="D1587">
            <v>8</v>
          </cell>
          <cell r="E1587">
            <v>0</v>
          </cell>
          <cell r="F1587">
            <v>0</v>
          </cell>
          <cell r="G1587">
            <v>0</v>
          </cell>
          <cell r="H1587">
            <v>0</v>
          </cell>
          <cell r="I1587">
            <v>0</v>
          </cell>
          <cell r="L1587">
            <v>8</v>
          </cell>
        </row>
        <row r="1588">
          <cell r="B1588" t="str">
            <v>Atrica</v>
          </cell>
          <cell r="L1588">
            <v>0</v>
          </cell>
        </row>
        <row r="1589">
          <cell r="B1589" t="str">
            <v>Calient</v>
          </cell>
          <cell r="L1589">
            <v>0</v>
          </cell>
        </row>
        <row r="1590">
          <cell r="B1590" t="str">
            <v>Ciena</v>
          </cell>
          <cell r="C1590">
            <v>0</v>
          </cell>
          <cell r="D1590">
            <v>16</v>
          </cell>
          <cell r="E1590">
            <v>0</v>
          </cell>
          <cell r="F1590">
            <v>21</v>
          </cell>
          <cell r="G1590">
            <v>62</v>
          </cell>
          <cell r="H1590">
            <v>0</v>
          </cell>
          <cell r="I1590">
            <v>56</v>
          </cell>
          <cell r="J1590">
            <v>14</v>
          </cell>
          <cell r="K1590">
            <v>14</v>
          </cell>
          <cell r="L1590">
            <v>155</v>
          </cell>
        </row>
        <row r="1591">
          <cell r="B1591" t="str">
            <v>Cisco</v>
          </cell>
          <cell r="C1591">
            <v>0</v>
          </cell>
          <cell r="D1591">
            <v>38</v>
          </cell>
          <cell r="E1591">
            <v>0</v>
          </cell>
          <cell r="F1591">
            <v>0</v>
          </cell>
          <cell r="G1591">
            <v>54</v>
          </cell>
          <cell r="H1591">
            <v>0</v>
          </cell>
          <cell r="I1591">
            <v>0</v>
          </cell>
          <cell r="J1591">
            <v>49</v>
          </cell>
          <cell r="K1591">
            <v>20</v>
          </cell>
          <cell r="L1591">
            <v>92</v>
          </cell>
        </row>
        <row r="1592">
          <cell r="B1592" t="str">
            <v>Corrigent</v>
          </cell>
          <cell r="C1592">
            <v>0</v>
          </cell>
          <cell r="D1592">
            <v>0</v>
          </cell>
          <cell r="E1592">
            <v>0</v>
          </cell>
          <cell r="F1592">
            <v>0</v>
          </cell>
          <cell r="G1592">
            <v>0</v>
          </cell>
          <cell r="H1592">
            <v>0</v>
          </cell>
          <cell r="I1592">
            <v>0</v>
          </cell>
          <cell r="J1592">
            <v>0</v>
          </cell>
          <cell r="K1592">
            <v>0</v>
          </cell>
          <cell r="L1592">
            <v>0</v>
          </cell>
        </row>
        <row r="1593">
          <cell r="B1593" t="str">
            <v>Corvis</v>
          </cell>
          <cell r="L1593">
            <v>0</v>
          </cell>
        </row>
        <row r="1594">
          <cell r="B1594" t="str">
            <v>Datang</v>
          </cell>
          <cell r="L1594">
            <v>0</v>
          </cell>
        </row>
        <row r="1595">
          <cell r="B1595" t="str">
            <v>ECI Telecom</v>
          </cell>
          <cell r="C1595">
            <v>0</v>
          </cell>
          <cell r="D1595">
            <v>1</v>
          </cell>
          <cell r="E1595">
            <v>0</v>
          </cell>
          <cell r="F1595">
            <v>0</v>
          </cell>
          <cell r="G1595">
            <v>6</v>
          </cell>
          <cell r="H1595">
            <v>0</v>
          </cell>
          <cell r="I1595">
            <v>0</v>
          </cell>
          <cell r="J1595">
            <v>2</v>
          </cell>
          <cell r="K1595">
            <v>2</v>
          </cell>
          <cell r="L1595">
            <v>7</v>
          </cell>
        </row>
        <row r="1596">
          <cell r="B1596" t="str">
            <v>Ericsson</v>
          </cell>
          <cell r="C1596">
            <v>0</v>
          </cell>
          <cell r="D1596">
            <v>0</v>
          </cell>
          <cell r="E1596">
            <v>0</v>
          </cell>
          <cell r="F1596">
            <v>0</v>
          </cell>
          <cell r="G1596">
            <v>1</v>
          </cell>
          <cell r="H1596">
            <v>0</v>
          </cell>
          <cell r="I1596">
            <v>0</v>
          </cell>
          <cell r="J1596">
            <v>0</v>
          </cell>
          <cell r="K1596">
            <v>0</v>
          </cell>
          <cell r="L1596">
            <v>1</v>
          </cell>
        </row>
        <row r="1597">
          <cell r="B1597" t="str">
            <v>FiberHome</v>
          </cell>
          <cell r="C1597">
            <v>0</v>
          </cell>
          <cell r="D1597">
            <v>0</v>
          </cell>
          <cell r="E1597">
            <v>0</v>
          </cell>
          <cell r="F1597">
            <v>0</v>
          </cell>
          <cell r="G1597">
            <v>0</v>
          </cell>
          <cell r="H1597">
            <v>0</v>
          </cell>
          <cell r="I1597">
            <v>0</v>
          </cell>
          <cell r="J1597">
            <v>0</v>
          </cell>
          <cell r="K1597">
            <v>0</v>
          </cell>
          <cell r="L1597">
            <v>0</v>
          </cell>
        </row>
        <row r="1598">
          <cell r="B1598" t="str">
            <v>Force 10</v>
          </cell>
          <cell r="C1598">
            <v>0</v>
          </cell>
          <cell r="D1598">
            <v>8</v>
          </cell>
          <cell r="E1598">
            <v>0</v>
          </cell>
          <cell r="F1598">
            <v>0</v>
          </cell>
          <cell r="G1598">
            <v>0</v>
          </cell>
          <cell r="H1598">
            <v>0</v>
          </cell>
          <cell r="I1598">
            <v>0</v>
          </cell>
          <cell r="J1598">
            <v>0</v>
          </cell>
          <cell r="K1598">
            <v>0</v>
          </cell>
          <cell r="L1598">
            <v>8</v>
          </cell>
        </row>
        <row r="1599">
          <cell r="B1599" t="str">
            <v>Fujitsu</v>
          </cell>
          <cell r="C1599">
            <v>0</v>
          </cell>
          <cell r="D1599">
            <v>84</v>
          </cell>
          <cell r="E1599">
            <v>0</v>
          </cell>
          <cell r="F1599">
            <v>0</v>
          </cell>
          <cell r="G1599">
            <v>91</v>
          </cell>
          <cell r="H1599">
            <v>0</v>
          </cell>
          <cell r="I1599">
            <v>0</v>
          </cell>
          <cell r="J1599">
            <v>86</v>
          </cell>
          <cell r="K1599">
            <v>40</v>
          </cell>
          <cell r="L1599">
            <v>175</v>
          </cell>
        </row>
        <row r="1600">
          <cell r="B1600" t="str">
            <v>Hitachi</v>
          </cell>
          <cell r="C1600">
            <v>0</v>
          </cell>
          <cell r="D1600">
            <v>0</v>
          </cell>
          <cell r="E1600">
            <v>0</v>
          </cell>
          <cell r="F1600">
            <v>0</v>
          </cell>
          <cell r="G1600">
            <v>0</v>
          </cell>
          <cell r="H1600">
            <v>0</v>
          </cell>
          <cell r="I1600">
            <v>0</v>
          </cell>
          <cell r="L1600">
            <v>0</v>
          </cell>
        </row>
        <row r="1601">
          <cell r="B1601" t="str">
            <v>Hitachi Cable</v>
          </cell>
          <cell r="C1601">
            <v>0</v>
          </cell>
          <cell r="D1601">
            <v>0</v>
          </cell>
          <cell r="E1601">
            <v>0</v>
          </cell>
          <cell r="F1601">
            <v>0</v>
          </cell>
          <cell r="G1601">
            <v>0</v>
          </cell>
          <cell r="H1601">
            <v>0</v>
          </cell>
          <cell r="I1601">
            <v>0</v>
          </cell>
          <cell r="L1601">
            <v>0</v>
          </cell>
        </row>
        <row r="1602">
          <cell r="B1602" t="str">
            <v>Huawei</v>
          </cell>
          <cell r="C1602">
            <v>0</v>
          </cell>
          <cell r="D1602">
            <v>0</v>
          </cell>
          <cell r="E1602">
            <v>0</v>
          </cell>
          <cell r="F1602">
            <v>0</v>
          </cell>
          <cell r="G1602">
            <v>5</v>
          </cell>
          <cell r="H1602">
            <v>0</v>
          </cell>
          <cell r="I1602">
            <v>3</v>
          </cell>
          <cell r="J1602">
            <v>2</v>
          </cell>
          <cell r="K1602">
            <v>2</v>
          </cell>
          <cell r="L1602">
            <v>8</v>
          </cell>
        </row>
        <row r="1603">
          <cell r="B1603" t="str">
            <v>Infinera</v>
          </cell>
          <cell r="C1603">
            <v>0</v>
          </cell>
          <cell r="D1603">
            <v>0</v>
          </cell>
          <cell r="E1603">
            <v>0</v>
          </cell>
          <cell r="F1603">
            <v>0</v>
          </cell>
          <cell r="G1603">
            <v>1</v>
          </cell>
          <cell r="H1603">
            <v>0</v>
          </cell>
          <cell r="I1603">
            <v>67</v>
          </cell>
          <cell r="J1603">
            <v>0</v>
          </cell>
          <cell r="K1603">
            <v>0</v>
          </cell>
          <cell r="L1603">
            <v>68</v>
          </cell>
        </row>
        <row r="1604">
          <cell r="B1604" t="str">
            <v>Lucent</v>
          </cell>
          <cell r="L1604">
            <v>0</v>
          </cell>
        </row>
        <row r="1605">
          <cell r="B1605" t="str">
            <v>Luminous</v>
          </cell>
          <cell r="L1605">
            <v>0</v>
          </cell>
        </row>
        <row r="1606">
          <cell r="B1606" t="str">
            <v>Movaz</v>
          </cell>
          <cell r="L1606">
            <v>0</v>
          </cell>
        </row>
        <row r="1607">
          <cell r="B1607" t="str">
            <v>NEC</v>
          </cell>
          <cell r="C1607">
            <v>0</v>
          </cell>
          <cell r="D1607">
            <v>2</v>
          </cell>
          <cell r="E1607">
            <v>0</v>
          </cell>
          <cell r="F1607">
            <v>0</v>
          </cell>
          <cell r="G1607">
            <v>1</v>
          </cell>
          <cell r="H1607">
            <v>0</v>
          </cell>
          <cell r="I1607">
            <v>6</v>
          </cell>
          <cell r="J1607">
            <v>1</v>
          </cell>
          <cell r="K1607">
            <v>0</v>
          </cell>
          <cell r="L1607">
            <v>9</v>
          </cell>
        </row>
        <row r="1608">
          <cell r="B1608" t="str">
            <v>Nortel</v>
          </cell>
          <cell r="C1608">
            <v>0</v>
          </cell>
          <cell r="D1608">
            <v>0</v>
          </cell>
          <cell r="E1608">
            <v>0</v>
          </cell>
          <cell r="F1608">
            <v>0</v>
          </cell>
          <cell r="G1608">
            <v>0</v>
          </cell>
          <cell r="H1608">
            <v>0</v>
          </cell>
          <cell r="I1608">
            <v>0</v>
          </cell>
          <cell r="J1608">
            <v>0</v>
          </cell>
          <cell r="K1608">
            <v>0</v>
          </cell>
          <cell r="L1608">
            <v>0</v>
          </cell>
        </row>
        <row r="1609">
          <cell r="B1609" t="str">
            <v>OpVista</v>
          </cell>
          <cell r="L1609">
            <v>0</v>
          </cell>
        </row>
        <row r="1610">
          <cell r="B1610" t="str">
            <v>Sagem</v>
          </cell>
          <cell r="C1610">
            <v>0</v>
          </cell>
          <cell r="D1610">
            <v>0</v>
          </cell>
          <cell r="E1610">
            <v>0</v>
          </cell>
          <cell r="F1610">
            <v>0</v>
          </cell>
          <cell r="G1610">
            <v>0</v>
          </cell>
          <cell r="H1610">
            <v>0</v>
          </cell>
          <cell r="I1610">
            <v>0</v>
          </cell>
          <cell r="L1610">
            <v>0</v>
          </cell>
        </row>
        <row r="1611">
          <cell r="B1611" t="str">
            <v>Nokia Siemens</v>
          </cell>
          <cell r="C1611">
            <v>0</v>
          </cell>
          <cell r="D1611">
            <v>0</v>
          </cell>
          <cell r="E1611">
            <v>0</v>
          </cell>
          <cell r="F1611">
            <v>0</v>
          </cell>
          <cell r="G1611">
            <v>0</v>
          </cell>
          <cell r="H1611">
            <v>0</v>
          </cell>
          <cell r="I1611">
            <v>32</v>
          </cell>
          <cell r="J1611">
            <v>0</v>
          </cell>
          <cell r="K1611">
            <v>0</v>
          </cell>
          <cell r="L1611">
            <v>32</v>
          </cell>
        </row>
        <row r="1612">
          <cell r="B1612" t="str">
            <v>Sycamore</v>
          </cell>
          <cell r="C1612">
            <v>0</v>
          </cell>
          <cell r="D1612">
            <v>0</v>
          </cell>
          <cell r="E1612">
            <v>0</v>
          </cell>
          <cell r="F1612">
            <v>6</v>
          </cell>
          <cell r="G1612">
            <v>0</v>
          </cell>
          <cell r="H1612">
            <v>0</v>
          </cell>
          <cell r="I1612">
            <v>0</v>
          </cell>
          <cell r="J1612">
            <v>0</v>
          </cell>
          <cell r="K1612">
            <v>0</v>
          </cell>
          <cell r="L1612">
            <v>6</v>
          </cell>
        </row>
        <row r="1613">
          <cell r="B1613" t="str">
            <v>Tejas</v>
          </cell>
          <cell r="L1613">
            <v>0</v>
          </cell>
        </row>
        <row r="1614">
          <cell r="B1614" t="str">
            <v>Tellabs</v>
          </cell>
          <cell r="C1614">
            <v>0</v>
          </cell>
          <cell r="D1614">
            <v>3</v>
          </cell>
          <cell r="E1614">
            <v>0</v>
          </cell>
          <cell r="F1614">
            <v>67</v>
          </cell>
          <cell r="G1614">
            <v>48</v>
          </cell>
          <cell r="H1614">
            <v>0</v>
          </cell>
          <cell r="I1614">
            <v>0</v>
          </cell>
          <cell r="J1614">
            <v>46</v>
          </cell>
          <cell r="K1614">
            <v>5</v>
          </cell>
          <cell r="L1614">
            <v>118</v>
          </cell>
        </row>
        <row r="1615">
          <cell r="B1615" t="str">
            <v>Transmode</v>
          </cell>
          <cell r="C1615">
            <v>0</v>
          </cell>
          <cell r="D1615">
            <v>0</v>
          </cell>
          <cell r="E1615">
            <v>0</v>
          </cell>
          <cell r="F1615">
            <v>0</v>
          </cell>
          <cell r="G1615">
            <v>2</v>
          </cell>
          <cell r="H1615">
            <v>0</v>
          </cell>
          <cell r="I1615">
            <v>0</v>
          </cell>
          <cell r="J1615">
            <v>0</v>
          </cell>
          <cell r="K1615">
            <v>0</v>
          </cell>
          <cell r="L1615">
            <v>2</v>
          </cell>
        </row>
        <row r="1616">
          <cell r="B1616" t="str">
            <v>Tyco</v>
          </cell>
          <cell r="L1616">
            <v>0</v>
          </cell>
        </row>
        <row r="1617">
          <cell r="B1617" t="str">
            <v>UTStarcom</v>
          </cell>
          <cell r="C1617">
            <v>0</v>
          </cell>
          <cell r="D1617">
            <v>0</v>
          </cell>
          <cell r="E1617">
            <v>0</v>
          </cell>
          <cell r="F1617">
            <v>0</v>
          </cell>
          <cell r="G1617">
            <v>0</v>
          </cell>
          <cell r="H1617">
            <v>0</v>
          </cell>
          <cell r="I1617">
            <v>0</v>
          </cell>
          <cell r="L1617">
            <v>0</v>
          </cell>
        </row>
        <row r="1618">
          <cell r="B1618" t="str">
            <v>White Rock</v>
          </cell>
          <cell r="L1618">
            <v>0</v>
          </cell>
        </row>
        <row r="1619">
          <cell r="B1619" t="str">
            <v>Xtera</v>
          </cell>
          <cell r="C1619">
            <v>0</v>
          </cell>
          <cell r="D1619">
            <v>0</v>
          </cell>
          <cell r="E1619">
            <v>0</v>
          </cell>
          <cell r="F1619">
            <v>0</v>
          </cell>
          <cell r="G1619">
            <v>0</v>
          </cell>
          <cell r="H1619">
            <v>0</v>
          </cell>
          <cell r="I1619">
            <v>0</v>
          </cell>
          <cell r="L1619">
            <v>0</v>
          </cell>
        </row>
        <row r="1620">
          <cell r="B1620" t="str">
            <v>Zhone</v>
          </cell>
          <cell r="C1620">
            <v>0</v>
          </cell>
          <cell r="D1620">
            <v>0</v>
          </cell>
          <cell r="E1620">
            <v>0</v>
          </cell>
          <cell r="F1620">
            <v>0</v>
          </cell>
          <cell r="G1620">
            <v>1</v>
          </cell>
          <cell r="H1620">
            <v>0</v>
          </cell>
          <cell r="I1620">
            <v>0</v>
          </cell>
          <cell r="L1620">
            <v>1</v>
          </cell>
        </row>
        <row r="1621">
          <cell r="B1621" t="str">
            <v>ZTE</v>
          </cell>
          <cell r="C1621">
            <v>0</v>
          </cell>
          <cell r="D1621">
            <v>0</v>
          </cell>
          <cell r="E1621">
            <v>0</v>
          </cell>
          <cell r="F1621">
            <v>0</v>
          </cell>
          <cell r="G1621">
            <v>0</v>
          </cell>
          <cell r="H1621">
            <v>0</v>
          </cell>
          <cell r="I1621">
            <v>0</v>
          </cell>
          <cell r="J1621">
            <v>0</v>
          </cell>
          <cell r="K1621">
            <v>0</v>
          </cell>
          <cell r="L1621">
            <v>0</v>
          </cell>
        </row>
        <row r="1622">
          <cell r="B1622" t="str">
            <v>Other</v>
          </cell>
          <cell r="C1622">
            <v>0</v>
          </cell>
          <cell r="D1622">
            <v>19</v>
          </cell>
          <cell r="E1622">
            <v>0</v>
          </cell>
          <cell r="F1622">
            <v>0</v>
          </cell>
          <cell r="G1622">
            <v>23</v>
          </cell>
          <cell r="H1622">
            <v>0</v>
          </cell>
          <cell r="I1622">
            <v>0</v>
          </cell>
          <cell r="J1622">
            <v>6</v>
          </cell>
          <cell r="K1622">
            <v>0</v>
          </cell>
          <cell r="L1622">
            <v>42</v>
          </cell>
        </row>
        <row r="1623">
          <cell r="B1623" t="str">
            <v>Total</v>
          </cell>
          <cell r="C1623">
            <v>0</v>
          </cell>
          <cell r="D1623">
            <v>241</v>
          </cell>
          <cell r="E1623">
            <v>0</v>
          </cell>
          <cell r="F1623">
            <v>142</v>
          </cell>
          <cell r="G1623">
            <v>331</v>
          </cell>
          <cell r="H1623">
            <v>0</v>
          </cell>
          <cell r="I1623">
            <v>182</v>
          </cell>
          <cell r="J1623">
            <v>218</v>
          </cell>
          <cell r="K1623">
            <v>93</v>
          </cell>
          <cell r="L1623">
            <v>896</v>
          </cell>
        </row>
        <row r="1627">
          <cell r="B1627" t="str">
            <v>Vendor</v>
          </cell>
          <cell r="C1627" t="str">
            <v>SONET/SDH Add-drop multiplexers (ADM)</v>
          </cell>
          <cell r="D1627" t="str">
            <v>Optical Edge Devices (OED)</v>
          </cell>
          <cell r="E1627" t="str">
            <v>Digital Cross Connects (DCS)</v>
          </cell>
          <cell r="F1627" t="str">
            <v>Optical Core Switches (OCS)</v>
          </cell>
          <cell r="G1627" t="str">
            <v>Metro WDM (C/D-WDM)</v>
          </cell>
          <cell r="H1627" t="str">
            <v>Long haul DWDM (LH DWDM)</v>
          </cell>
          <cell r="I1627" t="str">
            <v>Multi-reach DWDM</v>
          </cell>
          <cell r="J1627" t="str">
            <v>Metro ROADM</v>
          </cell>
          <cell r="K1627" t="str">
            <v>Converged Packet Optical</v>
          </cell>
          <cell r="L1627" t="str">
            <v>Total Optical Networking (ON)</v>
          </cell>
        </row>
        <row r="1628">
          <cell r="B1628" t="str">
            <v>ADTRAN</v>
          </cell>
          <cell r="C1628">
            <v>0</v>
          </cell>
          <cell r="D1628">
            <v>16</v>
          </cell>
          <cell r="E1628">
            <v>0</v>
          </cell>
          <cell r="F1628">
            <v>0</v>
          </cell>
          <cell r="G1628">
            <v>0</v>
          </cell>
          <cell r="H1628">
            <v>0</v>
          </cell>
          <cell r="I1628">
            <v>0</v>
          </cell>
          <cell r="J1628">
            <v>0</v>
          </cell>
          <cell r="K1628">
            <v>1</v>
          </cell>
          <cell r="L1628">
            <v>16</v>
          </cell>
        </row>
        <row r="1629">
          <cell r="B1629" t="str">
            <v>ADVA</v>
          </cell>
          <cell r="C1629">
            <v>0</v>
          </cell>
          <cell r="D1629">
            <v>3</v>
          </cell>
          <cell r="E1629">
            <v>0</v>
          </cell>
          <cell r="F1629">
            <v>0</v>
          </cell>
          <cell r="G1629">
            <v>21</v>
          </cell>
          <cell r="H1629">
            <v>0</v>
          </cell>
          <cell r="I1629">
            <v>0</v>
          </cell>
          <cell r="J1629">
            <v>6</v>
          </cell>
          <cell r="K1629">
            <v>0</v>
          </cell>
          <cell r="L1629">
            <v>24</v>
          </cell>
        </row>
        <row r="1630">
          <cell r="B1630" t="str">
            <v>Alcatel-Lucent</v>
          </cell>
          <cell r="C1630">
            <v>0</v>
          </cell>
          <cell r="D1630">
            <v>52</v>
          </cell>
          <cell r="E1630">
            <v>0</v>
          </cell>
          <cell r="F1630">
            <v>51</v>
          </cell>
          <cell r="G1630">
            <v>17</v>
          </cell>
          <cell r="H1630">
            <v>0</v>
          </cell>
          <cell r="I1630">
            <v>22</v>
          </cell>
          <cell r="J1630">
            <v>7</v>
          </cell>
          <cell r="K1630">
            <v>9</v>
          </cell>
          <cell r="L1630">
            <v>142</v>
          </cell>
        </row>
        <row r="1631">
          <cell r="B1631" t="str">
            <v>ANDA</v>
          </cell>
          <cell r="L1631">
            <v>0</v>
          </cell>
        </row>
        <row r="1632">
          <cell r="B1632" t="str">
            <v>Atrica</v>
          </cell>
          <cell r="L1632">
            <v>0</v>
          </cell>
        </row>
        <row r="1633">
          <cell r="B1633" t="str">
            <v>Calient</v>
          </cell>
          <cell r="L1633">
            <v>0</v>
          </cell>
        </row>
        <row r="1634">
          <cell r="B1634" t="str">
            <v>Ciena</v>
          </cell>
          <cell r="C1634">
            <v>0</v>
          </cell>
          <cell r="D1634">
            <v>5</v>
          </cell>
          <cell r="E1634">
            <v>0</v>
          </cell>
          <cell r="F1634">
            <v>26</v>
          </cell>
          <cell r="G1634">
            <v>33</v>
          </cell>
          <cell r="H1634">
            <v>0</v>
          </cell>
          <cell r="I1634">
            <v>18</v>
          </cell>
          <cell r="J1634">
            <v>8</v>
          </cell>
          <cell r="K1634">
            <v>7</v>
          </cell>
          <cell r="L1634">
            <v>82</v>
          </cell>
        </row>
        <row r="1635">
          <cell r="B1635" t="str">
            <v>Cisco</v>
          </cell>
          <cell r="L1635">
            <v>0</v>
          </cell>
        </row>
        <row r="1636">
          <cell r="B1636" t="str">
            <v>Corrigent</v>
          </cell>
          <cell r="C1636">
            <v>0</v>
          </cell>
          <cell r="D1636">
            <v>0</v>
          </cell>
          <cell r="E1636">
            <v>0</v>
          </cell>
          <cell r="F1636">
            <v>0</v>
          </cell>
          <cell r="G1636">
            <v>0</v>
          </cell>
          <cell r="H1636">
            <v>0</v>
          </cell>
          <cell r="I1636">
            <v>0</v>
          </cell>
          <cell r="J1636">
            <v>0</v>
          </cell>
          <cell r="K1636">
            <v>0</v>
          </cell>
          <cell r="L1636">
            <v>0</v>
          </cell>
        </row>
        <row r="1637">
          <cell r="B1637" t="str">
            <v>Corvis</v>
          </cell>
          <cell r="L1637">
            <v>0</v>
          </cell>
        </row>
        <row r="1638">
          <cell r="B1638" t="str">
            <v>Datang</v>
          </cell>
          <cell r="L1638">
            <v>0</v>
          </cell>
        </row>
        <row r="1639">
          <cell r="B1639" t="str">
            <v>ECI Telecom</v>
          </cell>
          <cell r="C1639">
            <v>0</v>
          </cell>
          <cell r="D1639">
            <v>2</v>
          </cell>
          <cell r="E1639">
            <v>0</v>
          </cell>
          <cell r="F1639">
            <v>0</v>
          </cell>
          <cell r="G1639">
            <v>2</v>
          </cell>
          <cell r="H1639">
            <v>0</v>
          </cell>
          <cell r="I1639">
            <v>0</v>
          </cell>
          <cell r="J1639">
            <v>1</v>
          </cell>
          <cell r="K1639">
            <v>1</v>
          </cell>
          <cell r="L1639">
            <v>4</v>
          </cell>
        </row>
        <row r="1640">
          <cell r="B1640" t="str">
            <v>Ericsson</v>
          </cell>
          <cell r="C1640">
            <v>0</v>
          </cell>
          <cell r="D1640">
            <v>0</v>
          </cell>
          <cell r="E1640">
            <v>0</v>
          </cell>
          <cell r="F1640">
            <v>0</v>
          </cell>
          <cell r="G1640">
            <v>2</v>
          </cell>
          <cell r="H1640">
            <v>0</v>
          </cell>
          <cell r="I1640">
            <v>0</v>
          </cell>
          <cell r="J1640">
            <v>0</v>
          </cell>
          <cell r="K1640">
            <v>0</v>
          </cell>
          <cell r="L1640">
            <v>2</v>
          </cell>
        </row>
        <row r="1641">
          <cell r="B1641" t="str">
            <v>FiberHome</v>
          </cell>
          <cell r="L1641">
            <v>0</v>
          </cell>
        </row>
        <row r="1642">
          <cell r="B1642" t="str">
            <v>Force 10</v>
          </cell>
          <cell r="C1642">
            <v>0</v>
          </cell>
          <cell r="D1642">
            <v>6</v>
          </cell>
          <cell r="E1642">
            <v>0</v>
          </cell>
          <cell r="F1642">
            <v>0</v>
          </cell>
          <cell r="G1642">
            <v>0</v>
          </cell>
          <cell r="H1642">
            <v>0</v>
          </cell>
          <cell r="I1642">
            <v>0</v>
          </cell>
          <cell r="J1642">
            <v>0</v>
          </cell>
          <cell r="K1642">
            <v>0</v>
          </cell>
          <cell r="L1642">
            <v>6</v>
          </cell>
        </row>
        <row r="1643">
          <cell r="B1643" t="str">
            <v>Fujitsu</v>
          </cell>
          <cell r="C1643">
            <v>0</v>
          </cell>
          <cell r="D1643">
            <v>92</v>
          </cell>
          <cell r="E1643">
            <v>0</v>
          </cell>
          <cell r="F1643">
            <v>0</v>
          </cell>
          <cell r="G1643">
            <v>107</v>
          </cell>
          <cell r="H1643">
            <v>0</v>
          </cell>
          <cell r="I1643">
            <v>0</v>
          </cell>
          <cell r="J1643">
            <v>96</v>
          </cell>
          <cell r="K1643">
            <v>51</v>
          </cell>
          <cell r="L1643">
            <v>199</v>
          </cell>
        </row>
        <row r="1644">
          <cell r="B1644" t="str">
            <v>Hitachi</v>
          </cell>
          <cell r="C1644">
            <v>0</v>
          </cell>
          <cell r="D1644">
            <v>0</v>
          </cell>
          <cell r="E1644">
            <v>0</v>
          </cell>
          <cell r="F1644">
            <v>0</v>
          </cell>
          <cell r="G1644">
            <v>0</v>
          </cell>
          <cell r="H1644">
            <v>0</v>
          </cell>
          <cell r="I1644">
            <v>1</v>
          </cell>
          <cell r="J1644">
            <v>0</v>
          </cell>
          <cell r="K1644">
            <v>0</v>
          </cell>
          <cell r="L1644">
            <v>1</v>
          </cell>
        </row>
        <row r="1645">
          <cell r="B1645" t="str">
            <v>Hitachi Cable</v>
          </cell>
          <cell r="L1645">
            <v>0</v>
          </cell>
        </row>
        <row r="1646">
          <cell r="B1646" t="str">
            <v>Huawei</v>
          </cell>
          <cell r="C1646">
            <v>0</v>
          </cell>
          <cell r="D1646">
            <v>0</v>
          </cell>
          <cell r="E1646">
            <v>0</v>
          </cell>
          <cell r="F1646">
            <v>0</v>
          </cell>
          <cell r="G1646">
            <v>5</v>
          </cell>
          <cell r="H1646">
            <v>0</v>
          </cell>
          <cell r="I1646">
            <v>5</v>
          </cell>
          <cell r="J1646">
            <v>2</v>
          </cell>
          <cell r="K1646">
            <v>2</v>
          </cell>
          <cell r="L1646">
            <v>10</v>
          </cell>
        </row>
        <row r="1647">
          <cell r="B1647" t="str">
            <v>Infinera</v>
          </cell>
          <cell r="C1647">
            <v>0</v>
          </cell>
          <cell r="D1647">
            <v>0</v>
          </cell>
          <cell r="E1647">
            <v>0</v>
          </cell>
          <cell r="F1647">
            <v>0</v>
          </cell>
          <cell r="G1647">
            <v>1</v>
          </cell>
          <cell r="H1647">
            <v>0</v>
          </cell>
          <cell r="I1647">
            <v>80</v>
          </cell>
          <cell r="J1647">
            <v>0</v>
          </cell>
          <cell r="K1647">
            <v>0</v>
          </cell>
          <cell r="L1647">
            <v>81</v>
          </cell>
        </row>
        <row r="1648">
          <cell r="B1648" t="str">
            <v>Lucent</v>
          </cell>
          <cell r="L1648">
            <v>0</v>
          </cell>
        </row>
        <row r="1649">
          <cell r="B1649" t="str">
            <v>Luminous</v>
          </cell>
          <cell r="L1649">
            <v>0</v>
          </cell>
        </row>
        <row r="1650">
          <cell r="B1650" t="str">
            <v>Movaz</v>
          </cell>
          <cell r="L1650">
            <v>0</v>
          </cell>
        </row>
        <row r="1651">
          <cell r="B1651" t="str">
            <v>NEC</v>
          </cell>
          <cell r="C1651">
            <v>0</v>
          </cell>
          <cell r="D1651">
            <v>2</v>
          </cell>
          <cell r="E1651">
            <v>0</v>
          </cell>
          <cell r="F1651">
            <v>0</v>
          </cell>
          <cell r="G1651">
            <v>1</v>
          </cell>
          <cell r="H1651">
            <v>0</v>
          </cell>
          <cell r="I1651">
            <v>5</v>
          </cell>
          <cell r="J1651">
            <v>1</v>
          </cell>
          <cell r="K1651">
            <v>0</v>
          </cell>
          <cell r="L1651">
            <v>8</v>
          </cell>
        </row>
        <row r="1652">
          <cell r="B1652" t="str">
            <v>Nortel</v>
          </cell>
          <cell r="L1652">
            <v>0</v>
          </cell>
        </row>
        <row r="1653">
          <cell r="B1653" t="str">
            <v>OpVista</v>
          </cell>
          <cell r="L1653">
            <v>0</v>
          </cell>
        </row>
        <row r="1654">
          <cell r="B1654" t="str">
            <v>Sagem</v>
          </cell>
          <cell r="L1654">
            <v>0</v>
          </cell>
        </row>
        <row r="1655">
          <cell r="B1655" t="str">
            <v>Nokia Siemens</v>
          </cell>
          <cell r="C1655">
            <v>0</v>
          </cell>
          <cell r="D1655">
            <v>0</v>
          </cell>
          <cell r="E1655">
            <v>0</v>
          </cell>
          <cell r="F1655">
            <v>0</v>
          </cell>
          <cell r="G1655">
            <v>0</v>
          </cell>
          <cell r="H1655">
            <v>0</v>
          </cell>
          <cell r="I1655">
            <v>27</v>
          </cell>
          <cell r="J1655">
            <v>0</v>
          </cell>
          <cell r="K1655">
            <v>0</v>
          </cell>
          <cell r="L1655">
            <v>27</v>
          </cell>
        </row>
        <row r="1656">
          <cell r="B1656" t="str">
            <v>Sycamore</v>
          </cell>
          <cell r="L1656">
            <v>0</v>
          </cell>
        </row>
        <row r="1657">
          <cell r="B1657" t="str">
            <v>Tejas</v>
          </cell>
          <cell r="L1657">
            <v>0</v>
          </cell>
        </row>
        <row r="1658">
          <cell r="B1658" t="str">
            <v>Tellabs</v>
          </cell>
          <cell r="C1658">
            <v>0</v>
          </cell>
          <cell r="D1658">
            <v>1</v>
          </cell>
          <cell r="E1658">
            <v>0</v>
          </cell>
          <cell r="F1658">
            <v>72</v>
          </cell>
          <cell r="G1658">
            <v>50</v>
          </cell>
          <cell r="H1658">
            <v>0</v>
          </cell>
          <cell r="I1658">
            <v>0</v>
          </cell>
          <cell r="J1658">
            <v>48</v>
          </cell>
          <cell r="K1658">
            <v>5</v>
          </cell>
          <cell r="L1658">
            <v>123</v>
          </cell>
        </row>
        <row r="1659">
          <cell r="B1659" t="str">
            <v>Transmode</v>
          </cell>
          <cell r="C1659">
            <v>0</v>
          </cell>
          <cell r="D1659">
            <v>0</v>
          </cell>
          <cell r="E1659">
            <v>0</v>
          </cell>
          <cell r="F1659">
            <v>0</v>
          </cell>
          <cell r="G1659">
            <v>3</v>
          </cell>
          <cell r="H1659">
            <v>0</v>
          </cell>
          <cell r="I1659">
            <v>0</v>
          </cell>
          <cell r="J1659">
            <v>0</v>
          </cell>
          <cell r="K1659">
            <v>0</v>
          </cell>
          <cell r="L1659">
            <v>3</v>
          </cell>
        </row>
        <row r="1660">
          <cell r="B1660" t="str">
            <v>Tyco</v>
          </cell>
          <cell r="L1660">
            <v>0</v>
          </cell>
        </row>
        <row r="1661">
          <cell r="B1661" t="str">
            <v>UTStarcom</v>
          </cell>
          <cell r="L1661">
            <v>0</v>
          </cell>
        </row>
        <row r="1662">
          <cell r="B1662" t="str">
            <v>White Rock</v>
          </cell>
          <cell r="L1662">
            <v>0</v>
          </cell>
        </row>
        <row r="1663">
          <cell r="B1663" t="str">
            <v>Xtera</v>
          </cell>
          <cell r="L1663">
            <v>0</v>
          </cell>
        </row>
        <row r="1664">
          <cell r="B1664" t="str">
            <v>Zhone</v>
          </cell>
          <cell r="L1664">
            <v>0</v>
          </cell>
        </row>
        <row r="1665">
          <cell r="B1665" t="str">
            <v>ZTE</v>
          </cell>
          <cell r="C1665">
            <v>0</v>
          </cell>
          <cell r="D1665">
            <v>0</v>
          </cell>
          <cell r="E1665">
            <v>0</v>
          </cell>
          <cell r="F1665">
            <v>0</v>
          </cell>
          <cell r="G1665">
            <v>0</v>
          </cell>
          <cell r="H1665">
            <v>0</v>
          </cell>
          <cell r="I1665">
            <v>0</v>
          </cell>
          <cell r="J1665">
            <v>0</v>
          </cell>
          <cell r="K1665">
            <v>0</v>
          </cell>
          <cell r="L1665">
            <v>0</v>
          </cell>
        </row>
        <row r="1666">
          <cell r="B1666" t="str">
            <v>Other</v>
          </cell>
          <cell r="D1666">
            <v>0</v>
          </cell>
          <cell r="G1666">
            <v>0</v>
          </cell>
          <cell r="L1666">
            <v>0</v>
          </cell>
        </row>
        <row r="1667">
          <cell r="B1667" t="str">
            <v>Total</v>
          </cell>
          <cell r="C1667">
            <v>0</v>
          </cell>
          <cell r="D1667">
            <v>179</v>
          </cell>
          <cell r="E1667">
            <v>0</v>
          </cell>
          <cell r="F1667">
            <v>149</v>
          </cell>
          <cell r="G1667">
            <v>242</v>
          </cell>
          <cell r="H1667">
            <v>0</v>
          </cell>
          <cell r="I1667">
            <v>158</v>
          </cell>
          <cell r="J1667">
            <v>169</v>
          </cell>
          <cell r="K1667">
            <v>76</v>
          </cell>
          <cell r="L1667">
            <v>728</v>
          </cell>
        </row>
        <row r="1671">
          <cell r="B1671" t="str">
            <v>Vendor</v>
          </cell>
          <cell r="C1671" t="str">
            <v>SONET/SDH Add-drop multiplexers (ADM)</v>
          </cell>
          <cell r="D1671" t="str">
            <v>Optical Edge Devices (OED)</v>
          </cell>
          <cell r="E1671" t="str">
            <v>Digital Cross Connects (DCS)</v>
          </cell>
          <cell r="F1671" t="str">
            <v>Optical Core Switches (OCS)</v>
          </cell>
          <cell r="G1671" t="str">
            <v>Metro WDM (C/D-WDM)</v>
          </cell>
          <cell r="H1671" t="str">
            <v>Long haul DWDM (LH DWDM)</v>
          </cell>
          <cell r="I1671" t="str">
            <v>Multi-reach DWDM</v>
          </cell>
          <cell r="J1671" t="str">
            <v>Metro ROADM</v>
          </cell>
          <cell r="K1671" t="str">
            <v>Converged Packet Optical</v>
          </cell>
          <cell r="L1671" t="str">
            <v>Total Optical Networking (ON)</v>
          </cell>
        </row>
        <row r="1672">
          <cell r="B1672" t="str">
            <v>ADTRAN</v>
          </cell>
          <cell r="L1672">
            <v>0</v>
          </cell>
        </row>
        <row r="1673">
          <cell r="B1673" t="str">
            <v>ADVA</v>
          </cell>
          <cell r="L1673">
            <v>0</v>
          </cell>
        </row>
        <row r="1674">
          <cell r="B1674" t="str">
            <v>Alcatel-Lucent</v>
          </cell>
          <cell r="L1674">
            <v>0</v>
          </cell>
        </row>
        <row r="1675">
          <cell r="B1675" t="str">
            <v>ANDA</v>
          </cell>
          <cell r="L1675">
            <v>0</v>
          </cell>
        </row>
        <row r="1676">
          <cell r="B1676" t="str">
            <v>Atrica</v>
          </cell>
          <cell r="L1676">
            <v>0</v>
          </cell>
        </row>
        <row r="1677">
          <cell r="B1677" t="str">
            <v>Calient</v>
          </cell>
          <cell r="L1677">
            <v>0</v>
          </cell>
        </row>
        <row r="1678">
          <cell r="B1678" t="str">
            <v>Ciena</v>
          </cell>
          <cell r="L1678">
            <v>0</v>
          </cell>
        </row>
        <row r="1679">
          <cell r="B1679" t="str">
            <v>Cisco</v>
          </cell>
          <cell r="L1679">
            <v>0</v>
          </cell>
        </row>
        <row r="1680">
          <cell r="B1680" t="str">
            <v>Corrigent</v>
          </cell>
          <cell r="L1680">
            <v>0</v>
          </cell>
        </row>
        <row r="1681">
          <cell r="B1681" t="str">
            <v>Corvis</v>
          </cell>
          <cell r="L1681">
            <v>0</v>
          </cell>
        </row>
        <row r="1682">
          <cell r="B1682" t="str">
            <v>Datang</v>
          </cell>
          <cell r="L1682">
            <v>0</v>
          </cell>
        </row>
        <row r="1683">
          <cell r="B1683" t="str">
            <v>ECI Telecom</v>
          </cell>
          <cell r="L1683">
            <v>0</v>
          </cell>
        </row>
        <row r="1684">
          <cell r="B1684" t="str">
            <v>Ericsson</v>
          </cell>
          <cell r="L1684">
            <v>0</v>
          </cell>
        </row>
        <row r="1685">
          <cell r="B1685" t="str">
            <v>FiberHome</v>
          </cell>
          <cell r="L1685">
            <v>0</v>
          </cell>
        </row>
        <row r="1686">
          <cell r="B1686" t="str">
            <v>Force 10</v>
          </cell>
          <cell r="L1686">
            <v>0</v>
          </cell>
        </row>
        <row r="1687">
          <cell r="B1687" t="str">
            <v>Fujitsu</v>
          </cell>
          <cell r="L1687">
            <v>0</v>
          </cell>
        </row>
        <row r="1688">
          <cell r="B1688" t="str">
            <v>Hitachi</v>
          </cell>
          <cell r="L1688">
            <v>0</v>
          </cell>
        </row>
        <row r="1689">
          <cell r="B1689" t="str">
            <v>Hitachi Cable</v>
          </cell>
          <cell r="L1689">
            <v>0</v>
          </cell>
        </row>
        <row r="1690">
          <cell r="B1690" t="str">
            <v>Huawei</v>
          </cell>
          <cell r="L1690">
            <v>0</v>
          </cell>
        </row>
        <row r="1691">
          <cell r="B1691" t="str">
            <v>Infinera</v>
          </cell>
          <cell r="L1691">
            <v>0</v>
          </cell>
        </row>
        <row r="1692">
          <cell r="B1692" t="str">
            <v>Lucent</v>
          </cell>
          <cell r="L1692">
            <v>0</v>
          </cell>
        </row>
        <row r="1693">
          <cell r="B1693" t="str">
            <v>Luminous</v>
          </cell>
          <cell r="L1693">
            <v>0</v>
          </cell>
        </row>
        <row r="1694">
          <cell r="B1694" t="str">
            <v>Movaz</v>
          </cell>
          <cell r="L1694">
            <v>0</v>
          </cell>
        </row>
        <row r="1695">
          <cell r="B1695" t="str">
            <v>NEC</v>
          </cell>
          <cell r="L1695">
            <v>0</v>
          </cell>
        </row>
        <row r="1696">
          <cell r="B1696" t="str">
            <v>Nortel</v>
          </cell>
          <cell r="L1696">
            <v>0</v>
          </cell>
        </row>
        <row r="1697">
          <cell r="B1697" t="str">
            <v>OpVista</v>
          </cell>
          <cell r="L1697">
            <v>0</v>
          </cell>
        </row>
        <row r="1698">
          <cell r="B1698" t="str">
            <v>Sagem</v>
          </cell>
          <cell r="L1698">
            <v>0</v>
          </cell>
        </row>
        <row r="1699">
          <cell r="B1699" t="str">
            <v>Nokia Siemens</v>
          </cell>
          <cell r="L1699">
            <v>0</v>
          </cell>
        </row>
        <row r="1700">
          <cell r="B1700" t="str">
            <v>Sycamore</v>
          </cell>
          <cell r="L1700">
            <v>0</v>
          </cell>
        </row>
        <row r="1701">
          <cell r="B1701" t="str">
            <v>Tejas</v>
          </cell>
          <cell r="L1701">
            <v>0</v>
          </cell>
        </row>
        <row r="1702">
          <cell r="B1702" t="str">
            <v>Tellabs</v>
          </cell>
          <cell r="L1702">
            <v>0</v>
          </cell>
        </row>
        <row r="1703">
          <cell r="B1703" t="str">
            <v>Transmode</v>
          </cell>
          <cell r="L1703">
            <v>0</v>
          </cell>
        </row>
        <row r="1704">
          <cell r="B1704" t="str">
            <v>Tyco</v>
          </cell>
          <cell r="L1704">
            <v>0</v>
          </cell>
        </row>
        <row r="1705">
          <cell r="B1705" t="str">
            <v>UTStarcom</v>
          </cell>
          <cell r="L1705">
            <v>0</v>
          </cell>
        </row>
        <row r="1706">
          <cell r="B1706" t="str">
            <v>White Rock</v>
          </cell>
          <cell r="L1706">
            <v>0</v>
          </cell>
        </row>
        <row r="1707">
          <cell r="B1707" t="str">
            <v>Xtera</v>
          </cell>
          <cell r="L1707">
            <v>0</v>
          </cell>
        </row>
        <row r="1708">
          <cell r="B1708" t="str">
            <v>Zhone</v>
          </cell>
          <cell r="L1708">
            <v>0</v>
          </cell>
        </row>
        <row r="1709">
          <cell r="B1709" t="str">
            <v>ZTE</v>
          </cell>
          <cell r="L1709">
            <v>0</v>
          </cell>
        </row>
        <row r="1710">
          <cell r="B1710" t="str">
            <v>Other</v>
          </cell>
          <cell r="D1710">
            <v>0</v>
          </cell>
          <cell r="G1710">
            <v>0</v>
          </cell>
          <cell r="L1710">
            <v>0</v>
          </cell>
        </row>
        <row r="1711">
          <cell r="B1711" t="str">
            <v>Total</v>
          </cell>
          <cell r="C1711">
            <v>0</v>
          </cell>
          <cell r="D1711">
            <v>0</v>
          </cell>
          <cell r="E1711">
            <v>0</v>
          </cell>
          <cell r="F1711">
            <v>0</v>
          </cell>
          <cell r="G1711">
            <v>0</v>
          </cell>
          <cell r="H1711">
            <v>0</v>
          </cell>
          <cell r="I1711">
            <v>0</v>
          </cell>
          <cell r="J1711">
            <v>0</v>
          </cell>
          <cell r="K1711">
            <v>0</v>
          </cell>
          <cell r="L1711">
            <v>0</v>
          </cell>
        </row>
        <row r="1715">
          <cell r="B1715" t="str">
            <v>Vendor</v>
          </cell>
          <cell r="C1715" t="str">
            <v>SONET/SDH Add-drop multiplexers (ADM)</v>
          </cell>
          <cell r="D1715" t="str">
            <v>Optical Edge Devices (OED)</v>
          </cell>
          <cell r="E1715" t="str">
            <v>Digital Cross Connects (DCS)</v>
          </cell>
          <cell r="F1715" t="str">
            <v>Optical Core Switches (OCS)</v>
          </cell>
          <cell r="G1715" t="str">
            <v>Metro WDM (C/D-WDM)</v>
          </cell>
          <cell r="H1715" t="str">
            <v>Long haul DWDM (LH DWDM)</v>
          </cell>
          <cell r="I1715" t="str">
            <v>Multi-reach DWDM</v>
          </cell>
          <cell r="J1715" t="str">
            <v>Metro ROADM</v>
          </cell>
          <cell r="K1715" t="str">
            <v>Converged Packet Optical</v>
          </cell>
          <cell r="L1715" t="str">
            <v>Total Optical Networking (ON)</v>
          </cell>
        </row>
        <row r="1716">
          <cell r="B1716" t="str">
            <v>ADTRAN</v>
          </cell>
          <cell r="L1716">
            <v>0</v>
          </cell>
        </row>
        <row r="1717">
          <cell r="B1717" t="str">
            <v>ADVA</v>
          </cell>
          <cell r="L1717">
            <v>0</v>
          </cell>
        </row>
        <row r="1718">
          <cell r="B1718" t="str">
            <v>Alcatel-Lucent</v>
          </cell>
          <cell r="L1718">
            <v>0</v>
          </cell>
        </row>
        <row r="1719">
          <cell r="B1719" t="str">
            <v>ANDA</v>
          </cell>
          <cell r="L1719">
            <v>0</v>
          </cell>
        </row>
        <row r="1720">
          <cell r="B1720" t="str">
            <v>Atrica</v>
          </cell>
          <cell r="L1720">
            <v>0</v>
          </cell>
        </row>
        <row r="1721">
          <cell r="B1721" t="str">
            <v>Calient</v>
          </cell>
          <cell r="L1721">
            <v>0</v>
          </cell>
        </row>
        <row r="1722">
          <cell r="B1722" t="str">
            <v>Ciena</v>
          </cell>
          <cell r="L1722">
            <v>0</v>
          </cell>
        </row>
        <row r="1723">
          <cell r="B1723" t="str">
            <v>Cisco</v>
          </cell>
          <cell r="L1723">
            <v>0</v>
          </cell>
        </row>
        <row r="1724">
          <cell r="B1724" t="str">
            <v>Corrigent</v>
          </cell>
          <cell r="L1724">
            <v>0</v>
          </cell>
        </row>
        <row r="1725">
          <cell r="B1725" t="str">
            <v>Corvis</v>
          </cell>
          <cell r="L1725">
            <v>0</v>
          </cell>
        </row>
        <row r="1726">
          <cell r="B1726" t="str">
            <v>Datang</v>
          </cell>
          <cell r="L1726">
            <v>0</v>
          </cell>
        </row>
        <row r="1727">
          <cell r="B1727" t="str">
            <v>ECI Telecom</v>
          </cell>
          <cell r="L1727">
            <v>0</v>
          </cell>
        </row>
        <row r="1728">
          <cell r="B1728" t="str">
            <v>Ericsson</v>
          </cell>
          <cell r="L1728">
            <v>0</v>
          </cell>
        </row>
        <row r="1729">
          <cell r="B1729" t="str">
            <v>FiberHome</v>
          </cell>
          <cell r="L1729">
            <v>0</v>
          </cell>
        </row>
        <row r="1730">
          <cell r="B1730" t="str">
            <v>Force 10</v>
          </cell>
          <cell r="L1730">
            <v>0</v>
          </cell>
        </row>
        <row r="1731">
          <cell r="B1731" t="str">
            <v>Fujitsu</v>
          </cell>
          <cell r="L1731">
            <v>0</v>
          </cell>
        </row>
        <row r="1732">
          <cell r="B1732" t="str">
            <v>Hitachi</v>
          </cell>
          <cell r="L1732">
            <v>0</v>
          </cell>
        </row>
        <row r="1733">
          <cell r="B1733" t="str">
            <v>Hitachi Cable</v>
          </cell>
          <cell r="L1733">
            <v>0</v>
          </cell>
        </row>
        <row r="1734">
          <cell r="B1734" t="str">
            <v>Huawei</v>
          </cell>
          <cell r="L1734">
            <v>0</v>
          </cell>
        </row>
        <row r="1735">
          <cell r="B1735" t="str">
            <v>Infinera</v>
          </cell>
          <cell r="L1735">
            <v>0</v>
          </cell>
        </row>
        <row r="1736">
          <cell r="B1736" t="str">
            <v>Lucent</v>
          </cell>
          <cell r="L1736">
            <v>0</v>
          </cell>
        </row>
        <row r="1737">
          <cell r="B1737" t="str">
            <v>Luminous</v>
          </cell>
          <cell r="L1737">
            <v>0</v>
          </cell>
        </row>
        <row r="1738">
          <cell r="B1738" t="str">
            <v>Movaz</v>
          </cell>
          <cell r="L1738">
            <v>0</v>
          </cell>
        </row>
        <row r="1739">
          <cell r="B1739" t="str">
            <v>NEC</v>
          </cell>
          <cell r="L1739">
            <v>0</v>
          </cell>
        </row>
        <row r="1740">
          <cell r="B1740" t="str">
            <v>Nortel</v>
          </cell>
          <cell r="L1740">
            <v>0</v>
          </cell>
        </row>
        <row r="1741">
          <cell r="B1741" t="str">
            <v>OpVista</v>
          </cell>
          <cell r="L1741">
            <v>0</v>
          </cell>
        </row>
        <row r="1742">
          <cell r="B1742" t="str">
            <v>Sagem</v>
          </cell>
          <cell r="L1742">
            <v>0</v>
          </cell>
        </row>
        <row r="1743">
          <cell r="B1743" t="str">
            <v>Nokia Siemens</v>
          </cell>
          <cell r="L1743">
            <v>0</v>
          </cell>
        </row>
        <row r="1744">
          <cell r="B1744" t="str">
            <v>Sycamore</v>
          </cell>
          <cell r="L1744">
            <v>0</v>
          </cell>
        </row>
        <row r="1745">
          <cell r="B1745" t="str">
            <v>Tejas</v>
          </cell>
          <cell r="L1745">
            <v>0</v>
          </cell>
        </row>
        <row r="1746">
          <cell r="B1746" t="str">
            <v>Tellabs</v>
          </cell>
          <cell r="L1746">
            <v>0</v>
          </cell>
        </row>
        <row r="1747">
          <cell r="B1747" t="str">
            <v>Transmode</v>
          </cell>
          <cell r="L1747">
            <v>0</v>
          </cell>
        </row>
        <row r="1748">
          <cell r="B1748" t="str">
            <v>Tyco</v>
          </cell>
          <cell r="L1748">
            <v>0</v>
          </cell>
        </row>
        <row r="1749">
          <cell r="B1749" t="str">
            <v>UTStarcom</v>
          </cell>
          <cell r="L1749">
            <v>0</v>
          </cell>
        </row>
        <row r="1750">
          <cell r="B1750" t="str">
            <v>White Rock</v>
          </cell>
          <cell r="L1750">
            <v>0</v>
          </cell>
        </row>
        <row r="1751">
          <cell r="B1751" t="str">
            <v>Xtera</v>
          </cell>
          <cell r="L1751">
            <v>0</v>
          </cell>
        </row>
        <row r="1752">
          <cell r="B1752" t="str">
            <v>Zhone</v>
          </cell>
          <cell r="L1752">
            <v>0</v>
          </cell>
        </row>
        <row r="1753">
          <cell r="B1753" t="str">
            <v>ZTE</v>
          </cell>
          <cell r="L1753">
            <v>0</v>
          </cell>
        </row>
        <row r="1754">
          <cell r="B1754" t="str">
            <v>Other</v>
          </cell>
          <cell r="D1754">
            <v>0</v>
          </cell>
          <cell r="G1754">
            <v>0</v>
          </cell>
          <cell r="L1754">
            <v>0</v>
          </cell>
        </row>
        <row r="1755">
          <cell r="B1755" t="str">
            <v>Total</v>
          </cell>
          <cell r="C1755">
            <v>0</v>
          </cell>
          <cell r="D1755">
            <v>0</v>
          </cell>
          <cell r="E1755">
            <v>0</v>
          </cell>
          <cell r="F1755">
            <v>0</v>
          </cell>
          <cell r="G1755">
            <v>0</v>
          </cell>
          <cell r="H1755">
            <v>0</v>
          </cell>
          <cell r="I1755">
            <v>0</v>
          </cell>
          <cell r="J1755">
            <v>0</v>
          </cell>
          <cell r="K1755">
            <v>0</v>
          </cell>
          <cell r="L1755">
            <v>0</v>
          </cell>
        </row>
      </sheetData>
      <sheetData sheetId="1">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Metro ROADM</v>
          </cell>
          <cell r="K7" t="str">
            <v>Converged Packet Optical</v>
          </cell>
          <cell r="L7" t="str">
            <v>Total Optical Networking (ON)</v>
          </cell>
        </row>
        <row r="8">
          <cell r="B8" t="str">
            <v>ADTRAN</v>
          </cell>
        </row>
        <row r="9">
          <cell r="B9" t="str">
            <v>ADVA</v>
          </cell>
          <cell r="C9">
            <v>0</v>
          </cell>
          <cell r="D9">
            <v>0</v>
          </cell>
          <cell r="E9">
            <v>0</v>
          </cell>
          <cell r="F9">
            <v>0</v>
          </cell>
          <cell r="G9">
            <v>14</v>
          </cell>
          <cell r="H9">
            <v>0</v>
          </cell>
          <cell r="I9">
            <v>0</v>
          </cell>
          <cell r="L9">
            <v>14</v>
          </cell>
        </row>
        <row r="10">
          <cell r="B10" t="str">
            <v>Alcatel-Lucent</v>
          </cell>
          <cell r="C10">
            <v>76</v>
          </cell>
          <cell r="D10">
            <v>83</v>
          </cell>
          <cell r="E10">
            <v>74</v>
          </cell>
          <cell r="F10">
            <v>20</v>
          </cell>
          <cell r="G10">
            <v>8</v>
          </cell>
          <cell r="H10">
            <v>108</v>
          </cell>
          <cell r="I10">
            <v>7</v>
          </cell>
          <cell r="L10">
            <v>376</v>
          </cell>
        </row>
        <row r="11">
          <cell r="B11" t="str">
            <v>Alidian</v>
          </cell>
          <cell r="C11">
            <v>0</v>
          </cell>
          <cell r="D11">
            <v>0</v>
          </cell>
          <cell r="E11">
            <v>0</v>
          </cell>
          <cell r="F11">
            <v>0</v>
          </cell>
          <cell r="G11">
            <v>0</v>
          </cell>
          <cell r="H11">
            <v>0</v>
          </cell>
          <cell r="I11">
            <v>0</v>
          </cell>
          <cell r="L11">
            <v>0</v>
          </cell>
        </row>
        <row r="12">
          <cell r="B12" t="str">
            <v>ANDA</v>
          </cell>
        </row>
        <row r="13">
          <cell r="B13" t="str">
            <v>Appian</v>
          </cell>
          <cell r="C13">
            <v>0</v>
          </cell>
          <cell r="D13">
            <v>0</v>
          </cell>
          <cell r="E13">
            <v>0</v>
          </cell>
          <cell r="F13">
            <v>0</v>
          </cell>
          <cell r="G13">
            <v>0</v>
          </cell>
          <cell r="H13">
            <v>0</v>
          </cell>
          <cell r="I13">
            <v>0</v>
          </cell>
          <cell r="L13">
            <v>0</v>
          </cell>
        </row>
        <row r="14">
          <cell r="B14" t="str">
            <v>Atrica</v>
          </cell>
          <cell r="C14">
            <v>0</v>
          </cell>
          <cell r="D14">
            <v>0.2</v>
          </cell>
          <cell r="E14">
            <v>0</v>
          </cell>
          <cell r="F14">
            <v>0</v>
          </cell>
          <cell r="G14">
            <v>0</v>
          </cell>
          <cell r="H14">
            <v>0</v>
          </cell>
          <cell r="I14">
            <v>0</v>
          </cell>
          <cell r="L14">
            <v>0.2</v>
          </cell>
        </row>
        <row r="15">
          <cell r="B15" t="str">
            <v>Calient</v>
          </cell>
          <cell r="C15">
            <v>0</v>
          </cell>
          <cell r="D15">
            <v>0</v>
          </cell>
          <cell r="E15">
            <v>0</v>
          </cell>
          <cell r="F15">
            <v>0</v>
          </cell>
          <cell r="G15">
            <v>0</v>
          </cell>
          <cell r="H15">
            <v>0</v>
          </cell>
          <cell r="I15">
            <v>0</v>
          </cell>
          <cell r="L15">
            <v>0</v>
          </cell>
        </row>
        <row r="16">
          <cell r="B16" t="str">
            <v>Ciena</v>
          </cell>
          <cell r="C16">
            <v>13</v>
          </cell>
          <cell r="D16">
            <v>44</v>
          </cell>
          <cell r="E16">
            <v>0</v>
          </cell>
          <cell r="F16">
            <v>14</v>
          </cell>
          <cell r="G16">
            <v>13</v>
          </cell>
          <cell r="H16">
            <v>60</v>
          </cell>
          <cell r="I16">
            <v>4</v>
          </cell>
          <cell r="L16">
            <v>148</v>
          </cell>
        </row>
        <row r="17">
          <cell r="B17" t="str">
            <v>Cisco</v>
          </cell>
          <cell r="C17">
            <v>0</v>
          </cell>
          <cell r="D17">
            <v>0</v>
          </cell>
          <cell r="E17">
            <v>0</v>
          </cell>
          <cell r="F17">
            <v>0</v>
          </cell>
          <cell r="G17">
            <v>1</v>
          </cell>
          <cell r="H17">
            <v>0</v>
          </cell>
          <cell r="I17">
            <v>0</v>
          </cell>
          <cell r="L17">
            <v>1</v>
          </cell>
        </row>
        <row r="18">
          <cell r="B18" t="str">
            <v>Coriolis</v>
          </cell>
          <cell r="C18">
            <v>0</v>
          </cell>
          <cell r="D18">
            <v>0</v>
          </cell>
          <cell r="E18">
            <v>0</v>
          </cell>
          <cell r="F18">
            <v>0</v>
          </cell>
          <cell r="G18">
            <v>0</v>
          </cell>
          <cell r="H18">
            <v>0</v>
          </cell>
          <cell r="I18">
            <v>0</v>
          </cell>
          <cell r="L18">
            <v>0</v>
          </cell>
        </row>
        <row r="19">
          <cell r="B19" t="str">
            <v>Corrigent</v>
          </cell>
        </row>
        <row r="20">
          <cell r="B20" t="str">
            <v>Corvis</v>
          </cell>
          <cell r="C20">
            <v>0</v>
          </cell>
          <cell r="D20">
            <v>0</v>
          </cell>
          <cell r="E20">
            <v>0</v>
          </cell>
          <cell r="F20">
            <v>0</v>
          </cell>
          <cell r="G20">
            <v>0</v>
          </cell>
          <cell r="H20">
            <v>0</v>
          </cell>
          <cell r="I20">
            <v>1</v>
          </cell>
          <cell r="L20">
            <v>1</v>
          </cell>
        </row>
        <row r="21">
          <cell r="B21" t="str">
            <v>Datang</v>
          </cell>
          <cell r="C21">
            <v>0</v>
          </cell>
          <cell r="D21">
            <v>0</v>
          </cell>
          <cell r="E21">
            <v>0</v>
          </cell>
          <cell r="F21">
            <v>0</v>
          </cell>
          <cell r="G21">
            <v>0</v>
          </cell>
          <cell r="H21">
            <v>0</v>
          </cell>
          <cell r="I21">
            <v>0</v>
          </cell>
          <cell r="L21">
            <v>0</v>
          </cell>
        </row>
        <row r="22">
          <cell r="B22" t="str">
            <v>Eastcom</v>
          </cell>
          <cell r="C22">
            <v>0</v>
          </cell>
          <cell r="D22">
            <v>0</v>
          </cell>
          <cell r="E22">
            <v>0</v>
          </cell>
          <cell r="F22">
            <v>0</v>
          </cell>
          <cell r="G22">
            <v>0</v>
          </cell>
          <cell r="H22">
            <v>0</v>
          </cell>
          <cell r="I22">
            <v>0</v>
          </cell>
          <cell r="L22">
            <v>0</v>
          </cell>
        </row>
        <row r="23">
          <cell r="B23" t="str">
            <v>ECI Telecom</v>
          </cell>
          <cell r="C23">
            <v>7</v>
          </cell>
          <cell r="D23">
            <v>11</v>
          </cell>
          <cell r="E23">
            <v>2</v>
          </cell>
          <cell r="F23">
            <v>0</v>
          </cell>
          <cell r="G23">
            <v>5</v>
          </cell>
          <cell r="H23">
            <v>0</v>
          </cell>
          <cell r="I23">
            <v>0</v>
          </cell>
          <cell r="L23">
            <v>25</v>
          </cell>
        </row>
        <row r="24">
          <cell r="B24" t="str">
            <v>Ericsson</v>
          </cell>
          <cell r="C24">
            <v>130</v>
          </cell>
          <cell r="D24">
            <v>22</v>
          </cell>
          <cell r="E24">
            <v>39</v>
          </cell>
          <cell r="F24">
            <v>0</v>
          </cell>
          <cell r="G24">
            <v>2</v>
          </cell>
          <cell r="H24">
            <v>18</v>
          </cell>
          <cell r="I24">
            <v>1</v>
          </cell>
          <cell r="L24">
            <v>212</v>
          </cell>
        </row>
        <row r="25">
          <cell r="B25" t="str">
            <v>FiberHome</v>
          </cell>
          <cell r="C25">
            <v>0</v>
          </cell>
          <cell r="D25">
            <v>0</v>
          </cell>
          <cell r="E25">
            <v>0</v>
          </cell>
          <cell r="F25">
            <v>0</v>
          </cell>
          <cell r="G25">
            <v>0</v>
          </cell>
          <cell r="H25">
            <v>0</v>
          </cell>
          <cell r="I25">
            <v>0</v>
          </cell>
          <cell r="L25">
            <v>0</v>
          </cell>
        </row>
        <row r="26">
          <cell r="B26" t="str">
            <v>Force 10</v>
          </cell>
          <cell r="C26">
            <v>0</v>
          </cell>
          <cell r="D26">
            <v>0</v>
          </cell>
          <cell r="E26">
            <v>0</v>
          </cell>
          <cell r="F26">
            <v>0</v>
          </cell>
          <cell r="G26">
            <v>0</v>
          </cell>
          <cell r="H26">
            <v>0</v>
          </cell>
          <cell r="I26">
            <v>0</v>
          </cell>
          <cell r="L26">
            <v>0</v>
          </cell>
        </row>
        <row r="27">
          <cell r="B27" t="str">
            <v>Fujitsu</v>
          </cell>
          <cell r="C27">
            <v>0</v>
          </cell>
          <cell r="D27">
            <v>15</v>
          </cell>
          <cell r="E27">
            <v>0</v>
          </cell>
          <cell r="F27">
            <v>0</v>
          </cell>
          <cell r="G27">
            <v>0</v>
          </cell>
          <cell r="H27">
            <v>0</v>
          </cell>
          <cell r="I27">
            <v>0</v>
          </cell>
          <cell r="L27">
            <v>15</v>
          </cell>
        </row>
        <row r="28">
          <cell r="B28" t="str">
            <v>Hitachi</v>
          </cell>
          <cell r="C28">
            <v>0</v>
          </cell>
          <cell r="D28">
            <v>0</v>
          </cell>
          <cell r="E28">
            <v>0</v>
          </cell>
          <cell r="F28">
            <v>0</v>
          </cell>
          <cell r="G28">
            <v>0</v>
          </cell>
          <cell r="H28">
            <v>0</v>
          </cell>
          <cell r="I28">
            <v>0</v>
          </cell>
          <cell r="L28">
            <v>0</v>
          </cell>
        </row>
        <row r="29">
          <cell r="B29" t="str">
            <v>Hitachi Cable</v>
          </cell>
        </row>
        <row r="30">
          <cell r="B30" t="str">
            <v>Huawei</v>
          </cell>
          <cell r="C30">
            <v>0</v>
          </cell>
          <cell r="D30">
            <v>0</v>
          </cell>
          <cell r="E30">
            <v>0</v>
          </cell>
          <cell r="F30">
            <v>0</v>
          </cell>
          <cell r="G30">
            <v>0</v>
          </cell>
          <cell r="H30">
            <v>0</v>
          </cell>
          <cell r="I30">
            <v>0</v>
          </cell>
          <cell r="L30">
            <v>0</v>
          </cell>
        </row>
        <row r="31">
          <cell r="B31" t="str">
            <v>Infinera</v>
          </cell>
        </row>
        <row r="32">
          <cell r="B32" t="str">
            <v>KDDI-SCS</v>
          </cell>
          <cell r="C32">
            <v>0</v>
          </cell>
          <cell r="D32">
            <v>0</v>
          </cell>
          <cell r="E32">
            <v>0</v>
          </cell>
          <cell r="F32">
            <v>0</v>
          </cell>
          <cell r="G32">
            <v>0</v>
          </cell>
          <cell r="H32">
            <v>0</v>
          </cell>
          <cell r="I32">
            <v>0</v>
          </cell>
          <cell r="L32">
            <v>0</v>
          </cell>
        </row>
        <row r="33">
          <cell r="B33" t="str">
            <v>LGIC</v>
          </cell>
          <cell r="C33">
            <v>0</v>
          </cell>
          <cell r="D33">
            <v>0</v>
          </cell>
          <cell r="E33">
            <v>0</v>
          </cell>
          <cell r="F33">
            <v>0</v>
          </cell>
          <cell r="G33">
            <v>0</v>
          </cell>
          <cell r="H33">
            <v>0</v>
          </cell>
          <cell r="I33">
            <v>0</v>
          </cell>
          <cell r="L33">
            <v>0</v>
          </cell>
        </row>
        <row r="34">
          <cell r="B34" t="str">
            <v>Lucent</v>
          </cell>
          <cell r="C34">
            <v>0</v>
          </cell>
          <cell r="D34">
            <v>0</v>
          </cell>
          <cell r="E34">
            <v>0</v>
          </cell>
          <cell r="F34">
            <v>0</v>
          </cell>
          <cell r="G34">
            <v>0</v>
          </cell>
          <cell r="H34">
            <v>0</v>
          </cell>
          <cell r="I34">
            <v>0</v>
          </cell>
          <cell r="L34">
            <v>0</v>
          </cell>
        </row>
        <row r="35">
          <cell r="B35" t="str">
            <v>Lumentis</v>
          </cell>
          <cell r="C35">
            <v>0</v>
          </cell>
          <cell r="D35">
            <v>0</v>
          </cell>
          <cell r="E35">
            <v>0</v>
          </cell>
          <cell r="F35">
            <v>0</v>
          </cell>
          <cell r="G35">
            <v>0</v>
          </cell>
          <cell r="H35">
            <v>0</v>
          </cell>
          <cell r="I35">
            <v>0</v>
          </cell>
          <cell r="L35">
            <v>0</v>
          </cell>
        </row>
        <row r="36">
          <cell r="B36" t="str">
            <v>Luminous</v>
          </cell>
          <cell r="C36">
            <v>0</v>
          </cell>
          <cell r="D36">
            <v>0</v>
          </cell>
          <cell r="E36">
            <v>0</v>
          </cell>
          <cell r="F36">
            <v>0</v>
          </cell>
          <cell r="G36">
            <v>0</v>
          </cell>
          <cell r="H36">
            <v>0</v>
          </cell>
          <cell r="I36">
            <v>0</v>
          </cell>
          <cell r="L36">
            <v>0</v>
          </cell>
        </row>
        <row r="37">
          <cell r="B37" t="str">
            <v>LuxN</v>
          </cell>
          <cell r="C37">
            <v>0</v>
          </cell>
          <cell r="D37">
            <v>0</v>
          </cell>
          <cell r="E37">
            <v>0</v>
          </cell>
          <cell r="F37">
            <v>0</v>
          </cell>
          <cell r="G37">
            <v>0</v>
          </cell>
          <cell r="H37">
            <v>0</v>
          </cell>
          <cell r="I37">
            <v>0</v>
          </cell>
          <cell r="L37">
            <v>0</v>
          </cell>
        </row>
        <row r="38">
          <cell r="B38" t="str">
            <v>Marconi/Ericsson</v>
          </cell>
        </row>
        <row r="39">
          <cell r="B39" t="str">
            <v>MetroOptix</v>
          </cell>
          <cell r="C39">
            <v>0</v>
          </cell>
          <cell r="D39">
            <v>0</v>
          </cell>
          <cell r="E39">
            <v>0</v>
          </cell>
          <cell r="F39">
            <v>0</v>
          </cell>
          <cell r="G39">
            <v>0</v>
          </cell>
          <cell r="H39">
            <v>0</v>
          </cell>
          <cell r="I39">
            <v>0</v>
          </cell>
          <cell r="L39">
            <v>0</v>
          </cell>
        </row>
        <row r="40">
          <cell r="B40" t="str">
            <v>Movaz</v>
          </cell>
          <cell r="C40">
            <v>0</v>
          </cell>
          <cell r="D40">
            <v>0</v>
          </cell>
          <cell r="E40">
            <v>0</v>
          </cell>
          <cell r="F40">
            <v>0</v>
          </cell>
          <cell r="G40">
            <v>0</v>
          </cell>
          <cell r="H40">
            <v>0</v>
          </cell>
          <cell r="I40">
            <v>0</v>
          </cell>
          <cell r="L40">
            <v>0</v>
          </cell>
        </row>
        <row r="41">
          <cell r="B41" t="str">
            <v>Native</v>
          </cell>
          <cell r="C41">
            <v>0</v>
          </cell>
          <cell r="D41">
            <v>0</v>
          </cell>
          <cell r="E41">
            <v>0</v>
          </cell>
          <cell r="F41">
            <v>0</v>
          </cell>
          <cell r="G41">
            <v>0</v>
          </cell>
          <cell r="H41">
            <v>0</v>
          </cell>
          <cell r="I41">
            <v>0</v>
          </cell>
          <cell r="L41">
            <v>0</v>
          </cell>
        </row>
        <row r="42">
          <cell r="B42" t="str">
            <v>NEC</v>
          </cell>
          <cell r="C42">
            <v>5</v>
          </cell>
          <cell r="D42">
            <v>4</v>
          </cell>
          <cell r="E42">
            <v>0</v>
          </cell>
          <cell r="F42">
            <v>0</v>
          </cell>
          <cell r="G42">
            <v>0</v>
          </cell>
          <cell r="H42">
            <v>6</v>
          </cell>
          <cell r="I42">
            <v>0</v>
          </cell>
          <cell r="L42">
            <v>15</v>
          </cell>
        </row>
        <row r="43">
          <cell r="B43" t="str">
            <v>Nortel</v>
          </cell>
          <cell r="C43">
            <v>0</v>
          </cell>
          <cell r="D43">
            <v>0</v>
          </cell>
          <cell r="E43">
            <v>0</v>
          </cell>
          <cell r="F43">
            <v>0</v>
          </cell>
          <cell r="G43">
            <v>0</v>
          </cell>
          <cell r="H43">
            <v>0</v>
          </cell>
          <cell r="I43">
            <v>0</v>
          </cell>
          <cell r="L43">
            <v>0</v>
          </cell>
        </row>
        <row r="44">
          <cell r="B44" t="str">
            <v>Oki</v>
          </cell>
          <cell r="C44">
            <v>0</v>
          </cell>
          <cell r="D44">
            <v>0</v>
          </cell>
          <cell r="E44">
            <v>0</v>
          </cell>
          <cell r="F44">
            <v>0</v>
          </cell>
          <cell r="G44">
            <v>0</v>
          </cell>
          <cell r="H44">
            <v>0</v>
          </cell>
          <cell r="I44">
            <v>0</v>
          </cell>
          <cell r="L44">
            <v>0</v>
          </cell>
        </row>
        <row r="45">
          <cell r="B45" t="str">
            <v>OpVista</v>
          </cell>
        </row>
        <row r="46">
          <cell r="B46" t="str">
            <v>Photonic Bridges</v>
          </cell>
          <cell r="C46">
            <v>0</v>
          </cell>
          <cell r="D46">
            <v>0</v>
          </cell>
          <cell r="E46">
            <v>0</v>
          </cell>
          <cell r="F46">
            <v>0</v>
          </cell>
          <cell r="G46">
            <v>0</v>
          </cell>
          <cell r="H46">
            <v>0</v>
          </cell>
          <cell r="I46">
            <v>0</v>
          </cell>
          <cell r="L46">
            <v>0</v>
          </cell>
        </row>
        <row r="47">
          <cell r="B47" t="str">
            <v>Photonixnet</v>
          </cell>
          <cell r="C47">
            <v>0</v>
          </cell>
          <cell r="D47">
            <v>0</v>
          </cell>
          <cell r="E47">
            <v>0</v>
          </cell>
          <cell r="F47">
            <v>0</v>
          </cell>
          <cell r="G47">
            <v>0</v>
          </cell>
          <cell r="H47">
            <v>0</v>
          </cell>
          <cell r="I47">
            <v>0</v>
          </cell>
          <cell r="L47">
            <v>0</v>
          </cell>
        </row>
        <row r="48">
          <cell r="B48" t="str">
            <v>Pirelli</v>
          </cell>
          <cell r="C48">
            <v>0</v>
          </cell>
          <cell r="D48">
            <v>0</v>
          </cell>
          <cell r="E48">
            <v>0</v>
          </cell>
          <cell r="F48">
            <v>0</v>
          </cell>
          <cell r="G48">
            <v>0</v>
          </cell>
          <cell r="H48">
            <v>0</v>
          </cell>
          <cell r="I48">
            <v>0</v>
          </cell>
          <cell r="L48">
            <v>0</v>
          </cell>
        </row>
        <row r="49">
          <cell r="B49" t="str">
            <v>Redback</v>
          </cell>
          <cell r="C49">
            <v>0</v>
          </cell>
          <cell r="D49">
            <v>0</v>
          </cell>
          <cell r="E49">
            <v>0</v>
          </cell>
          <cell r="F49">
            <v>0</v>
          </cell>
          <cell r="G49">
            <v>0</v>
          </cell>
          <cell r="H49">
            <v>0</v>
          </cell>
          <cell r="I49">
            <v>0</v>
          </cell>
          <cell r="L49">
            <v>0</v>
          </cell>
        </row>
        <row r="50">
          <cell r="B50" t="str">
            <v>Sagem</v>
          </cell>
          <cell r="C50">
            <v>0</v>
          </cell>
          <cell r="D50">
            <v>0</v>
          </cell>
          <cell r="E50">
            <v>0</v>
          </cell>
          <cell r="F50">
            <v>0</v>
          </cell>
          <cell r="G50">
            <v>0</v>
          </cell>
          <cell r="H50">
            <v>0</v>
          </cell>
          <cell r="I50">
            <v>0</v>
          </cell>
          <cell r="L50">
            <v>0</v>
          </cell>
        </row>
        <row r="51">
          <cell r="B51" t="str">
            <v>Samsung</v>
          </cell>
          <cell r="C51">
            <v>0</v>
          </cell>
          <cell r="D51">
            <v>0</v>
          </cell>
          <cell r="E51">
            <v>0</v>
          </cell>
          <cell r="F51">
            <v>0</v>
          </cell>
          <cell r="G51">
            <v>0</v>
          </cell>
          <cell r="H51">
            <v>0</v>
          </cell>
          <cell r="I51">
            <v>0</v>
          </cell>
          <cell r="L51">
            <v>0</v>
          </cell>
        </row>
        <row r="52">
          <cell r="B52" t="str">
            <v>Nokia Siemens</v>
          </cell>
          <cell r="C52">
            <v>55</v>
          </cell>
          <cell r="D52">
            <v>5</v>
          </cell>
          <cell r="E52">
            <v>9</v>
          </cell>
          <cell r="F52">
            <v>0</v>
          </cell>
          <cell r="G52">
            <v>0</v>
          </cell>
          <cell r="H52">
            <v>16</v>
          </cell>
          <cell r="I52">
            <v>2</v>
          </cell>
          <cell r="L52">
            <v>87</v>
          </cell>
        </row>
        <row r="53">
          <cell r="B53" t="str">
            <v>Sorrento/Zhone</v>
          </cell>
        </row>
        <row r="54">
          <cell r="B54" t="str">
            <v>Sycamore</v>
          </cell>
          <cell r="C54">
            <v>0</v>
          </cell>
          <cell r="D54">
            <v>1</v>
          </cell>
          <cell r="E54">
            <v>0</v>
          </cell>
          <cell r="F54">
            <v>2</v>
          </cell>
          <cell r="G54">
            <v>0</v>
          </cell>
          <cell r="H54">
            <v>0</v>
          </cell>
          <cell r="I54">
            <v>0</v>
          </cell>
          <cell r="L54">
            <v>3</v>
          </cell>
        </row>
        <row r="55">
          <cell r="B55" t="str">
            <v>Tejas</v>
          </cell>
        </row>
        <row r="56">
          <cell r="B56" t="str">
            <v>Tellabs</v>
          </cell>
          <cell r="C56">
            <v>0</v>
          </cell>
          <cell r="D56">
            <v>0</v>
          </cell>
          <cell r="E56">
            <v>0</v>
          </cell>
          <cell r="F56">
            <v>0</v>
          </cell>
          <cell r="G56">
            <v>0</v>
          </cell>
          <cell r="H56">
            <v>0</v>
          </cell>
          <cell r="I56">
            <v>0</v>
          </cell>
          <cell r="L56">
            <v>0</v>
          </cell>
        </row>
        <row r="57">
          <cell r="B57" t="str">
            <v>Tellium</v>
          </cell>
          <cell r="C57">
            <v>0</v>
          </cell>
          <cell r="D57">
            <v>0</v>
          </cell>
          <cell r="E57">
            <v>0</v>
          </cell>
          <cell r="F57">
            <v>0</v>
          </cell>
          <cell r="G57">
            <v>0</v>
          </cell>
          <cell r="H57">
            <v>0</v>
          </cell>
          <cell r="I57">
            <v>0</v>
          </cell>
          <cell r="L57">
            <v>0</v>
          </cell>
        </row>
        <row r="58">
          <cell r="B58" t="str">
            <v>Transmode</v>
          </cell>
          <cell r="C58">
            <v>0</v>
          </cell>
          <cell r="D58">
            <v>0</v>
          </cell>
          <cell r="E58">
            <v>0</v>
          </cell>
          <cell r="F58">
            <v>0</v>
          </cell>
          <cell r="G58">
            <v>0</v>
          </cell>
          <cell r="H58">
            <v>0</v>
          </cell>
          <cell r="I58">
            <v>0</v>
          </cell>
          <cell r="L58">
            <v>0</v>
          </cell>
        </row>
        <row r="59">
          <cell r="B59" t="str">
            <v>Tyco</v>
          </cell>
          <cell r="C59">
            <v>0</v>
          </cell>
          <cell r="D59">
            <v>0</v>
          </cell>
          <cell r="E59">
            <v>0</v>
          </cell>
          <cell r="F59">
            <v>0</v>
          </cell>
          <cell r="G59">
            <v>0</v>
          </cell>
          <cell r="H59">
            <v>0</v>
          </cell>
          <cell r="I59">
            <v>0</v>
          </cell>
          <cell r="L59">
            <v>0</v>
          </cell>
        </row>
        <row r="60">
          <cell r="B60" t="str">
            <v>UTStarcom</v>
          </cell>
          <cell r="C60">
            <v>0</v>
          </cell>
          <cell r="D60">
            <v>0</v>
          </cell>
          <cell r="E60">
            <v>0</v>
          </cell>
          <cell r="F60">
            <v>0</v>
          </cell>
          <cell r="G60">
            <v>0</v>
          </cell>
          <cell r="H60">
            <v>0</v>
          </cell>
          <cell r="I60">
            <v>0</v>
          </cell>
          <cell r="L60">
            <v>0</v>
          </cell>
        </row>
        <row r="61">
          <cell r="B61" t="str">
            <v>White Rock</v>
          </cell>
          <cell r="C61">
            <v>0</v>
          </cell>
          <cell r="D61">
            <v>0</v>
          </cell>
          <cell r="E61">
            <v>0</v>
          </cell>
          <cell r="F61">
            <v>0</v>
          </cell>
          <cell r="G61">
            <v>0</v>
          </cell>
          <cell r="H61">
            <v>0</v>
          </cell>
          <cell r="I61">
            <v>0</v>
          </cell>
          <cell r="L61">
            <v>0</v>
          </cell>
        </row>
        <row r="62">
          <cell r="B62" t="str">
            <v>Xtera</v>
          </cell>
        </row>
        <row r="63">
          <cell r="B63" t="str">
            <v>Zhone</v>
          </cell>
          <cell r="C63">
            <v>0</v>
          </cell>
          <cell r="D63">
            <v>0</v>
          </cell>
          <cell r="E63">
            <v>0</v>
          </cell>
          <cell r="F63">
            <v>0</v>
          </cell>
          <cell r="G63">
            <v>2</v>
          </cell>
          <cell r="H63">
            <v>0</v>
          </cell>
          <cell r="I63">
            <v>0</v>
          </cell>
          <cell r="L63">
            <v>2</v>
          </cell>
        </row>
        <row r="64">
          <cell r="B64" t="str">
            <v>ZTE</v>
          </cell>
          <cell r="C64">
            <v>0</v>
          </cell>
          <cell r="D64">
            <v>0</v>
          </cell>
          <cell r="E64">
            <v>0</v>
          </cell>
          <cell r="F64">
            <v>0</v>
          </cell>
          <cell r="G64">
            <v>0</v>
          </cell>
          <cell r="H64">
            <v>0</v>
          </cell>
          <cell r="I64">
            <v>0</v>
          </cell>
          <cell r="L64">
            <v>0</v>
          </cell>
        </row>
        <row r="65">
          <cell r="B65" t="str">
            <v>Other</v>
          </cell>
          <cell r="C65">
            <v>9</v>
          </cell>
          <cell r="D65">
            <v>0.8</v>
          </cell>
          <cell r="E65">
            <v>3</v>
          </cell>
          <cell r="F65">
            <v>6</v>
          </cell>
          <cell r="G65">
            <v>7</v>
          </cell>
          <cell r="H65">
            <v>3</v>
          </cell>
          <cell r="I65">
            <v>1</v>
          </cell>
          <cell r="L65">
            <v>29.8</v>
          </cell>
        </row>
        <row r="66">
          <cell r="B66" t="str">
            <v>Total</v>
          </cell>
          <cell r="C66">
            <v>295</v>
          </cell>
          <cell r="D66">
            <v>186</v>
          </cell>
          <cell r="E66">
            <v>127</v>
          </cell>
          <cell r="F66">
            <v>42</v>
          </cell>
          <cell r="G66">
            <v>52</v>
          </cell>
          <cell r="H66">
            <v>211</v>
          </cell>
          <cell r="I66">
            <v>16</v>
          </cell>
          <cell r="J66">
            <v>0</v>
          </cell>
          <cell r="K66">
            <v>0</v>
          </cell>
          <cell r="L66">
            <v>929</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Metro ROADM</v>
          </cell>
          <cell r="K70" t="str">
            <v>Converged Packet Optical</v>
          </cell>
          <cell r="L70" t="str">
            <v>Total Optical Networking (ON)</v>
          </cell>
        </row>
        <row r="71">
          <cell r="B71" t="str">
            <v>ADTRAN</v>
          </cell>
        </row>
        <row r="72">
          <cell r="B72" t="str">
            <v>ADVA</v>
          </cell>
          <cell r="C72">
            <v>0</v>
          </cell>
          <cell r="D72">
            <v>0</v>
          </cell>
          <cell r="E72">
            <v>0</v>
          </cell>
          <cell r="F72">
            <v>0</v>
          </cell>
          <cell r="G72">
            <v>16</v>
          </cell>
          <cell r="H72">
            <v>0</v>
          </cell>
          <cell r="I72">
            <v>0</v>
          </cell>
          <cell r="L72">
            <v>16</v>
          </cell>
        </row>
        <row r="73">
          <cell r="B73" t="str">
            <v>Alcatel-Lucent</v>
          </cell>
          <cell r="C73">
            <v>61</v>
          </cell>
          <cell r="D73">
            <v>75</v>
          </cell>
          <cell r="E73">
            <v>48</v>
          </cell>
          <cell r="F73">
            <v>19</v>
          </cell>
          <cell r="G73">
            <v>8</v>
          </cell>
          <cell r="H73">
            <v>88</v>
          </cell>
          <cell r="I73">
            <v>4</v>
          </cell>
          <cell r="L73">
            <v>303</v>
          </cell>
        </row>
        <row r="74">
          <cell r="B74" t="str">
            <v>Alidian</v>
          </cell>
          <cell r="C74">
            <v>0</v>
          </cell>
          <cell r="D74">
            <v>0</v>
          </cell>
          <cell r="E74">
            <v>0</v>
          </cell>
          <cell r="F74">
            <v>0</v>
          </cell>
          <cell r="G74">
            <v>0</v>
          </cell>
          <cell r="H74">
            <v>0</v>
          </cell>
          <cell r="I74">
            <v>0</v>
          </cell>
          <cell r="L74">
            <v>0</v>
          </cell>
        </row>
        <row r="75">
          <cell r="B75" t="str">
            <v>ANDA</v>
          </cell>
        </row>
        <row r="76">
          <cell r="B76" t="str">
            <v>Appian</v>
          </cell>
          <cell r="C76">
            <v>0</v>
          </cell>
          <cell r="D76">
            <v>0</v>
          </cell>
          <cell r="E76">
            <v>0</v>
          </cell>
          <cell r="F76">
            <v>0</v>
          </cell>
          <cell r="G76">
            <v>0</v>
          </cell>
          <cell r="H76">
            <v>0</v>
          </cell>
          <cell r="I76">
            <v>0</v>
          </cell>
          <cell r="L76">
            <v>0</v>
          </cell>
        </row>
        <row r="77">
          <cell r="B77" t="str">
            <v>Atrica</v>
          </cell>
          <cell r="C77">
            <v>0</v>
          </cell>
          <cell r="D77">
            <v>0.7</v>
          </cell>
          <cell r="E77">
            <v>0</v>
          </cell>
          <cell r="F77">
            <v>0</v>
          </cell>
          <cell r="G77">
            <v>0</v>
          </cell>
          <cell r="H77">
            <v>0</v>
          </cell>
          <cell r="I77">
            <v>0</v>
          </cell>
          <cell r="L77">
            <v>0.7</v>
          </cell>
        </row>
        <row r="78">
          <cell r="B78" t="str">
            <v>Calient</v>
          </cell>
          <cell r="C78">
            <v>0</v>
          </cell>
          <cell r="D78">
            <v>0</v>
          </cell>
          <cell r="E78">
            <v>0</v>
          </cell>
          <cell r="G78">
            <v>0</v>
          </cell>
          <cell r="H78">
            <v>0</v>
          </cell>
          <cell r="I78">
            <v>0</v>
          </cell>
          <cell r="L78">
            <v>0</v>
          </cell>
        </row>
        <row r="79">
          <cell r="B79" t="str">
            <v>Ciena</v>
          </cell>
          <cell r="C79">
            <v>11</v>
          </cell>
          <cell r="D79">
            <v>17</v>
          </cell>
          <cell r="E79">
            <v>0</v>
          </cell>
          <cell r="F79">
            <v>8</v>
          </cell>
          <cell r="G79">
            <v>24</v>
          </cell>
          <cell r="H79">
            <v>24</v>
          </cell>
          <cell r="I79">
            <v>2</v>
          </cell>
          <cell r="L79">
            <v>86</v>
          </cell>
        </row>
        <row r="80">
          <cell r="B80" t="str">
            <v>Cisco</v>
          </cell>
          <cell r="C80">
            <v>0</v>
          </cell>
          <cell r="D80">
            <v>0</v>
          </cell>
          <cell r="E80">
            <v>0</v>
          </cell>
          <cell r="F80">
            <v>0</v>
          </cell>
          <cell r="G80">
            <v>1</v>
          </cell>
          <cell r="H80">
            <v>1</v>
          </cell>
          <cell r="I80">
            <v>0</v>
          </cell>
          <cell r="L80">
            <v>2</v>
          </cell>
        </row>
        <row r="81">
          <cell r="B81" t="str">
            <v>Coriolis</v>
          </cell>
          <cell r="C81">
            <v>0</v>
          </cell>
          <cell r="D81">
            <v>0</v>
          </cell>
          <cell r="E81">
            <v>0</v>
          </cell>
          <cell r="F81">
            <v>0</v>
          </cell>
          <cell r="G81">
            <v>0</v>
          </cell>
          <cell r="H81">
            <v>0</v>
          </cell>
          <cell r="I81">
            <v>0</v>
          </cell>
          <cell r="L81">
            <v>0</v>
          </cell>
        </row>
        <row r="82">
          <cell r="B82" t="str">
            <v>Corrigent</v>
          </cell>
        </row>
        <row r="83">
          <cell r="B83" t="str">
            <v>Corvis</v>
          </cell>
          <cell r="C83">
            <v>0</v>
          </cell>
          <cell r="D83">
            <v>0</v>
          </cell>
          <cell r="E83">
            <v>0</v>
          </cell>
          <cell r="F83">
            <v>0</v>
          </cell>
          <cell r="G83">
            <v>0</v>
          </cell>
          <cell r="H83">
            <v>0</v>
          </cell>
          <cell r="I83">
            <v>1</v>
          </cell>
          <cell r="L83">
            <v>1</v>
          </cell>
        </row>
        <row r="84">
          <cell r="B84" t="str">
            <v>Datang</v>
          </cell>
          <cell r="C84">
            <v>0</v>
          </cell>
          <cell r="D84">
            <v>0</v>
          </cell>
          <cell r="E84">
            <v>0</v>
          </cell>
          <cell r="F84">
            <v>0</v>
          </cell>
          <cell r="G84">
            <v>0</v>
          </cell>
          <cell r="H84">
            <v>0</v>
          </cell>
          <cell r="I84">
            <v>0</v>
          </cell>
          <cell r="L84">
            <v>0</v>
          </cell>
        </row>
        <row r="85">
          <cell r="B85" t="str">
            <v>Eastcom</v>
          </cell>
          <cell r="C85">
            <v>0</v>
          </cell>
          <cell r="D85">
            <v>0</v>
          </cell>
          <cell r="E85">
            <v>0</v>
          </cell>
          <cell r="F85">
            <v>0</v>
          </cell>
          <cell r="G85">
            <v>0</v>
          </cell>
          <cell r="H85">
            <v>0</v>
          </cell>
          <cell r="I85">
            <v>0</v>
          </cell>
          <cell r="L85">
            <v>0</v>
          </cell>
        </row>
        <row r="86">
          <cell r="B86" t="str">
            <v>ECI Telecom</v>
          </cell>
          <cell r="C86">
            <v>10</v>
          </cell>
          <cell r="D86">
            <v>7</v>
          </cell>
          <cell r="E86">
            <v>4</v>
          </cell>
          <cell r="F86">
            <v>0</v>
          </cell>
          <cell r="G86">
            <v>4</v>
          </cell>
          <cell r="H86">
            <v>0</v>
          </cell>
          <cell r="I86">
            <v>0</v>
          </cell>
          <cell r="L86">
            <v>25</v>
          </cell>
        </row>
        <row r="87">
          <cell r="B87" t="str">
            <v>Ericsson</v>
          </cell>
          <cell r="C87">
            <v>55</v>
          </cell>
          <cell r="D87">
            <v>30</v>
          </cell>
          <cell r="E87">
            <v>18</v>
          </cell>
          <cell r="F87">
            <v>0</v>
          </cell>
          <cell r="G87">
            <v>1</v>
          </cell>
          <cell r="H87">
            <v>14</v>
          </cell>
          <cell r="I87">
            <v>0</v>
          </cell>
          <cell r="L87">
            <v>118</v>
          </cell>
        </row>
        <row r="88">
          <cell r="B88" t="str">
            <v>FiberHome</v>
          </cell>
          <cell r="C88">
            <v>0</v>
          </cell>
          <cell r="D88">
            <v>0</v>
          </cell>
          <cell r="E88">
            <v>0</v>
          </cell>
          <cell r="F88">
            <v>0</v>
          </cell>
          <cell r="G88">
            <v>0</v>
          </cell>
          <cell r="H88">
            <v>0</v>
          </cell>
          <cell r="I88">
            <v>0</v>
          </cell>
          <cell r="L88">
            <v>0</v>
          </cell>
        </row>
        <row r="89">
          <cell r="B89" t="str">
            <v>Force 10</v>
          </cell>
          <cell r="C89">
            <v>0</v>
          </cell>
          <cell r="D89">
            <v>0</v>
          </cell>
          <cell r="E89">
            <v>0</v>
          </cell>
          <cell r="F89">
            <v>0</v>
          </cell>
          <cell r="G89">
            <v>0</v>
          </cell>
          <cell r="H89">
            <v>0</v>
          </cell>
          <cell r="I89">
            <v>0</v>
          </cell>
          <cell r="L89">
            <v>0</v>
          </cell>
        </row>
        <row r="90">
          <cell r="B90" t="str">
            <v>Fujitsu</v>
          </cell>
          <cell r="C90">
            <v>0</v>
          </cell>
          <cell r="D90">
            <v>7</v>
          </cell>
          <cell r="E90">
            <v>0</v>
          </cell>
          <cell r="F90">
            <v>0</v>
          </cell>
          <cell r="G90">
            <v>0</v>
          </cell>
          <cell r="H90">
            <v>0</v>
          </cell>
          <cell r="I90">
            <v>0</v>
          </cell>
          <cell r="L90">
            <v>7</v>
          </cell>
        </row>
        <row r="91">
          <cell r="B91" t="str">
            <v>Hitachi</v>
          </cell>
          <cell r="C91">
            <v>0</v>
          </cell>
          <cell r="D91">
            <v>0</v>
          </cell>
          <cell r="E91">
            <v>0</v>
          </cell>
          <cell r="F91">
            <v>0</v>
          </cell>
          <cell r="G91">
            <v>0</v>
          </cell>
          <cell r="H91">
            <v>0</v>
          </cell>
          <cell r="I91">
            <v>0</v>
          </cell>
          <cell r="L91">
            <v>0</v>
          </cell>
        </row>
        <row r="92">
          <cell r="B92" t="str">
            <v>Hitachi Cable</v>
          </cell>
        </row>
        <row r="93">
          <cell r="B93" t="str">
            <v>Huawei</v>
          </cell>
          <cell r="C93">
            <v>6</v>
          </cell>
          <cell r="D93">
            <v>1</v>
          </cell>
          <cell r="E93">
            <v>0</v>
          </cell>
          <cell r="F93">
            <v>0</v>
          </cell>
          <cell r="G93">
            <v>0</v>
          </cell>
          <cell r="H93">
            <v>3</v>
          </cell>
          <cell r="I93">
            <v>0</v>
          </cell>
          <cell r="L93">
            <v>10</v>
          </cell>
        </row>
        <row r="94">
          <cell r="B94" t="str">
            <v>Infinera</v>
          </cell>
        </row>
        <row r="95">
          <cell r="B95" t="str">
            <v>KDDI-SCS</v>
          </cell>
          <cell r="C95">
            <v>0</v>
          </cell>
          <cell r="D95">
            <v>0</v>
          </cell>
          <cell r="E95">
            <v>0</v>
          </cell>
          <cell r="F95">
            <v>0</v>
          </cell>
          <cell r="G95">
            <v>0</v>
          </cell>
          <cell r="H95">
            <v>0</v>
          </cell>
          <cell r="I95">
            <v>0</v>
          </cell>
          <cell r="L95">
            <v>0</v>
          </cell>
        </row>
        <row r="96">
          <cell r="B96" t="str">
            <v>LGIC</v>
          </cell>
          <cell r="C96">
            <v>0</v>
          </cell>
          <cell r="D96">
            <v>0</v>
          </cell>
          <cell r="E96">
            <v>0</v>
          </cell>
          <cell r="F96">
            <v>0</v>
          </cell>
          <cell r="G96">
            <v>0</v>
          </cell>
          <cell r="H96">
            <v>0</v>
          </cell>
          <cell r="I96">
            <v>0</v>
          </cell>
          <cell r="L96">
            <v>0</v>
          </cell>
        </row>
        <row r="97">
          <cell r="B97" t="str">
            <v>Lucent</v>
          </cell>
          <cell r="C97">
            <v>0</v>
          </cell>
          <cell r="D97">
            <v>0</v>
          </cell>
          <cell r="E97">
            <v>0</v>
          </cell>
          <cell r="F97">
            <v>0</v>
          </cell>
          <cell r="G97">
            <v>0</v>
          </cell>
          <cell r="H97">
            <v>0</v>
          </cell>
          <cell r="I97">
            <v>0</v>
          </cell>
          <cell r="L97">
            <v>0</v>
          </cell>
        </row>
        <row r="98">
          <cell r="B98" t="str">
            <v>Lumentis</v>
          </cell>
          <cell r="C98">
            <v>0</v>
          </cell>
          <cell r="D98">
            <v>0</v>
          </cell>
          <cell r="E98">
            <v>0</v>
          </cell>
          <cell r="F98">
            <v>0</v>
          </cell>
          <cell r="G98">
            <v>0.2</v>
          </cell>
          <cell r="H98">
            <v>0</v>
          </cell>
          <cell r="I98">
            <v>0</v>
          </cell>
          <cell r="L98">
            <v>0.2</v>
          </cell>
        </row>
        <row r="99">
          <cell r="B99" t="str">
            <v>Luminous</v>
          </cell>
          <cell r="C99">
            <v>0</v>
          </cell>
          <cell r="D99">
            <v>0</v>
          </cell>
          <cell r="E99">
            <v>0</v>
          </cell>
          <cell r="F99">
            <v>0</v>
          </cell>
          <cell r="G99">
            <v>0</v>
          </cell>
          <cell r="H99">
            <v>0</v>
          </cell>
          <cell r="I99">
            <v>0</v>
          </cell>
          <cell r="L99">
            <v>0</v>
          </cell>
        </row>
        <row r="100">
          <cell r="B100" t="str">
            <v>LuxN</v>
          </cell>
          <cell r="C100">
            <v>0</v>
          </cell>
          <cell r="D100">
            <v>0</v>
          </cell>
          <cell r="E100">
            <v>0</v>
          </cell>
          <cell r="F100">
            <v>0</v>
          </cell>
          <cell r="G100">
            <v>0</v>
          </cell>
          <cell r="H100">
            <v>0</v>
          </cell>
          <cell r="I100">
            <v>0</v>
          </cell>
          <cell r="L100">
            <v>0</v>
          </cell>
        </row>
        <row r="101">
          <cell r="B101" t="str">
            <v>Marconi/Ericsson</v>
          </cell>
        </row>
        <row r="102">
          <cell r="B102" t="str">
            <v>MetroOptix</v>
          </cell>
          <cell r="C102">
            <v>0</v>
          </cell>
          <cell r="D102">
            <v>0</v>
          </cell>
          <cell r="E102">
            <v>0</v>
          </cell>
          <cell r="F102">
            <v>0</v>
          </cell>
          <cell r="G102">
            <v>0</v>
          </cell>
          <cell r="H102">
            <v>0</v>
          </cell>
          <cell r="I102">
            <v>0</v>
          </cell>
          <cell r="L102">
            <v>0</v>
          </cell>
        </row>
        <row r="103">
          <cell r="B103" t="str">
            <v>Movaz</v>
          </cell>
          <cell r="C103">
            <v>0</v>
          </cell>
          <cell r="D103">
            <v>0</v>
          </cell>
          <cell r="E103">
            <v>0</v>
          </cell>
          <cell r="F103">
            <v>0</v>
          </cell>
          <cell r="G103">
            <v>0</v>
          </cell>
          <cell r="H103">
            <v>0</v>
          </cell>
          <cell r="I103">
            <v>0</v>
          </cell>
          <cell r="L103">
            <v>0</v>
          </cell>
        </row>
        <row r="104">
          <cell r="B104" t="str">
            <v>Native</v>
          </cell>
          <cell r="C104">
            <v>0</v>
          </cell>
          <cell r="D104">
            <v>0</v>
          </cell>
          <cell r="E104">
            <v>0</v>
          </cell>
          <cell r="F104">
            <v>0</v>
          </cell>
          <cell r="G104">
            <v>0</v>
          </cell>
          <cell r="H104">
            <v>0</v>
          </cell>
          <cell r="I104">
            <v>0</v>
          </cell>
          <cell r="L104">
            <v>0</v>
          </cell>
        </row>
        <row r="105">
          <cell r="B105" t="str">
            <v>NEC</v>
          </cell>
          <cell r="C105">
            <v>4</v>
          </cell>
          <cell r="D105">
            <v>9</v>
          </cell>
          <cell r="E105">
            <v>0</v>
          </cell>
          <cell r="F105">
            <v>0</v>
          </cell>
          <cell r="G105">
            <v>0</v>
          </cell>
          <cell r="H105">
            <v>0</v>
          </cell>
          <cell r="I105">
            <v>0</v>
          </cell>
          <cell r="L105">
            <v>13</v>
          </cell>
        </row>
        <row r="106">
          <cell r="B106" t="str">
            <v>Nortel</v>
          </cell>
          <cell r="C106">
            <v>0</v>
          </cell>
          <cell r="D106">
            <v>0</v>
          </cell>
          <cell r="E106">
            <v>0</v>
          </cell>
          <cell r="F106">
            <v>0</v>
          </cell>
          <cell r="G106">
            <v>0</v>
          </cell>
          <cell r="H106">
            <v>0</v>
          </cell>
          <cell r="I106">
            <v>0</v>
          </cell>
          <cell r="L106">
            <v>0</v>
          </cell>
        </row>
        <row r="107">
          <cell r="B107" t="str">
            <v>Oki</v>
          </cell>
          <cell r="C107">
            <v>0</v>
          </cell>
          <cell r="D107">
            <v>0</v>
          </cell>
          <cell r="E107">
            <v>0</v>
          </cell>
          <cell r="F107">
            <v>0</v>
          </cell>
          <cell r="G107">
            <v>0</v>
          </cell>
          <cell r="H107">
            <v>0</v>
          </cell>
          <cell r="I107">
            <v>0</v>
          </cell>
          <cell r="L107">
            <v>0</v>
          </cell>
        </row>
        <row r="108">
          <cell r="B108" t="str">
            <v>OpVista</v>
          </cell>
        </row>
        <row r="109">
          <cell r="B109" t="str">
            <v>Photonic Bridges</v>
          </cell>
          <cell r="C109">
            <v>0</v>
          </cell>
          <cell r="D109">
            <v>0</v>
          </cell>
          <cell r="E109">
            <v>0</v>
          </cell>
          <cell r="F109">
            <v>0</v>
          </cell>
          <cell r="G109">
            <v>0</v>
          </cell>
          <cell r="H109">
            <v>0</v>
          </cell>
          <cell r="I109">
            <v>0</v>
          </cell>
          <cell r="L109">
            <v>0</v>
          </cell>
        </row>
        <row r="110">
          <cell r="B110" t="str">
            <v>Photonixnet</v>
          </cell>
          <cell r="C110">
            <v>0</v>
          </cell>
          <cell r="D110">
            <v>0</v>
          </cell>
          <cell r="E110">
            <v>0</v>
          </cell>
          <cell r="F110">
            <v>0</v>
          </cell>
          <cell r="G110">
            <v>0</v>
          </cell>
          <cell r="H110">
            <v>0</v>
          </cell>
          <cell r="I110">
            <v>0</v>
          </cell>
          <cell r="L110">
            <v>0</v>
          </cell>
        </row>
        <row r="111">
          <cell r="B111" t="str">
            <v>Pirelli</v>
          </cell>
          <cell r="C111">
            <v>0</v>
          </cell>
          <cell r="D111">
            <v>0</v>
          </cell>
          <cell r="E111">
            <v>0</v>
          </cell>
          <cell r="F111">
            <v>0</v>
          </cell>
          <cell r="G111">
            <v>0</v>
          </cell>
          <cell r="H111">
            <v>0</v>
          </cell>
          <cell r="I111">
            <v>0</v>
          </cell>
          <cell r="L111">
            <v>0</v>
          </cell>
        </row>
        <row r="112">
          <cell r="B112" t="str">
            <v>Redback</v>
          </cell>
          <cell r="C112">
            <v>0</v>
          </cell>
          <cell r="D112">
            <v>0</v>
          </cell>
          <cell r="E112">
            <v>0</v>
          </cell>
          <cell r="F112">
            <v>0</v>
          </cell>
          <cell r="G112">
            <v>0</v>
          </cell>
          <cell r="H112">
            <v>0</v>
          </cell>
          <cell r="I112">
            <v>0</v>
          </cell>
          <cell r="L112">
            <v>0</v>
          </cell>
        </row>
        <row r="113">
          <cell r="B113" t="str">
            <v>Sagem</v>
          </cell>
          <cell r="C113">
            <v>0</v>
          </cell>
          <cell r="D113">
            <v>0</v>
          </cell>
          <cell r="E113">
            <v>0</v>
          </cell>
          <cell r="F113">
            <v>0</v>
          </cell>
          <cell r="G113">
            <v>0</v>
          </cell>
          <cell r="H113">
            <v>0</v>
          </cell>
          <cell r="I113">
            <v>0</v>
          </cell>
          <cell r="L113">
            <v>0</v>
          </cell>
        </row>
        <row r="114">
          <cell r="B114" t="str">
            <v>Samsung</v>
          </cell>
          <cell r="C114">
            <v>0</v>
          </cell>
          <cell r="D114">
            <v>0</v>
          </cell>
          <cell r="E114">
            <v>0</v>
          </cell>
          <cell r="F114">
            <v>0</v>
          </cell>
          <cell r="G114">
            <v>0</v>
          </cell>
          <cell r="H114">
            <v>0</v>
          </cell>
          <cell r="I114">
            <v>0</v>
          </cell>
          <cell r="L114">
            <v>0</v>
          </cell>
        </row>
        <row r="115">
          <cell r="B115" t="str">
            <v>Nokia Siemens</v>
          </cell>
          <cell r="C115">
            <v>42</v>
          </cell>
          <cell r="D115">
            <v>4</v>
          </cell>
          <cell r="E115">
            <v>6</v>
          </cell>
          <cell r="F115">
            <v>0</v>
          </cell>
          <cell r="G115">
            <v>0</v>
          </cell>
          <cell r="H115">
            <v>14</v>
          </cell>
          <cell r="I115">
            <v>1</v>
          </cell>
          <cell r="L115">
            <v>67</v>
          </cell>
        </row>
        <row r="116">
          <cell r="B116" t="str">
            <v>Sorrento/Zhone</v>
          </cell>
        </row>
        <row r="117">
          <cell r="B117" t="str">
            <v>Sycamore</v>
          </cell>
          <cell r="C117">
            <v>0</v>
          </cell>
          <cell r="D117">
            <v>1</v>
          </cell>
          <cell r="E117">
            <v>0</v>
          </cell>
          <cell r="F117">
            <v>1</v>
          </cell>
          <cell r="G117">
            <v>0</v>
          </cell>
          <cell r="H117">
            <v>0</v>
          </cell>
          <cell r="I117">
            <v>0</v>
          </cell>
          <cell r="L117">
            <v>2</v>
          </cell>
        </row>
        <row r="118">
          <cell r="B118" t="str">
            <v>Tejas</v>
          </cell>
        </row>
        <row r="119">
          <cell r="B119" t="str">
            <v>Tellabs</v>
          </cell>
          <cell r="C119">
            <v>7</v>
          </cell>
          <cell r="D119">
            <v>0</v>
          </cell>
          <cell r="E119">
            <v>0</v>
          </cell>
          <cell r="F119">
            <v>0</v>
          </cell>
          <cell r="G119">
            <v>0</v>
          </cell>
          <cell r="H119">
            <v>0</v>
          </cell>
          <cell r="I119">
            <v>0</v>
          </cell>
          <cell r="L119">
            <v>7</v>
          </cell>
        </row>
        <row r="120">
          <cell r="B120" t="str">
            <v>Tellium</v>
          </cell>
          <cell r="C120">
            <v>0</v>
          </cell>
          <cell r="D120">
            <v>0</v>
          </cell>
          <cell r="E120">
            <v>0</v>
          </cell>
          <cell r="F120">
            <v>0</v>
          </cell>
          <cell r="G120">
            <v>0</v>
          </cell>
          <cell r="H120">
            <v>0</v>
          </cell>
          <cell r="I120">
            <v>0</v>
          </cell>
          <cell r="L120">
            <v>0</v>
          </cell>
        </row>
        <row r="121">
          <cell r="B121" t="str">
            <v>Transmode</v>
          </cell>
          <cell r="C121">
            <v>0</v>
          </cell>
          <cell r="D121">
            <v>0</v>
          </cell>
          <cell r="E121">
            <v>0</v>
          </cell>
          <cell r="F121">
            <v>0</v>
          </cell>
          <cell r="G121">
            <v>0</v>
          </cell>
          <cell r="H121">
            <v>0</v>
          </cell>
          <cell r="I121">
            <v>0</v>
          </cell>
          <cell r="L121">
            <v>0</v>
          </cell>
        </row>
        <row r="122">
          <cell r="B122" t="str">
            <v>Tyco</v>
          </cell>
          <cell r="C122">
            <v>0</v>
          </cell>
          <cell r="D122">
            <v>0</v>
          </cell>
          <cell r="E122">
            <v>0</v>
          </cell>
          <cell r="F122">
            <v>0</v>
          </cell>
          <cell r="G122">
            <v>0</v>
          </cell>
          <cell r="H122">
            <v>0</v>
          </cell>
          <cell r="I122">
            <v>0</v>
          </cell>
          <cell r="L122">
            <v>0</v>
          </cell>
        </row>
        <row r="123">
          <cell r="B123" t="str">
            <v>UTStarcom</v>
          </cell>
          <cell r="C123">
            <v>0</v>
          </cell>
          <cell r="D123">
            <v>0</v>
          </cell>
          <cell r="E123">
            <v>0</v>
          </cell>
          <cell r="F123">
            <v>0</v>
          </cell>
          <cell r="G123">
            <v>0</v>
          </cell>
          <cell r="H123">
            <v>0</v>
          </cell>
          <cell r="I123">
            <v>0</v>
          </cell>
          <cell r="L123">
            <v>0</v>
          </cell>
        </row>
        <row r="124">
          <cell r="B124" t="str">
            <v>White Rock</v>
          </cell>
          <cell r="C124">
            <v>0</v>
          </cell>
          <cell r="D124">
            <v>0</v>
          </cell>
          <cell r="E124">
            <v>0</v>
          </cell>
          <cell r="F124">
            <v>0</v>
          </cell>
          <cell r="G124">
            <v>0</v>
          </cell>
          <cell r="H124">
            <v>0</v>
          </cell>
          <cell r="I124">
            <v>0</v>
          </cell>
          <cell r="L124">
            <v>0</v>
          </cell>
        </row>
        <row r="125">
          <cell r="B125" t="str">
            <v>Xtera</v>
          </cell>
        </row>
        <row r="126">
          <cell r="B126" t="str">
            <v>Zhone</v>
          </cell>
          <cell r="C126">
            <v>0</v>
          </cell>
          <cell r="D126">
            <v>0</v>
          </cell>
          <cell r="E126">
            <v>0</v>
          </cell>
          <cell r="F126">
            <v>0</v>
          </cell>
          <cell r="G126">
            <v>3</v>
          </cell>
          <cell r="H126">
            <v>0</v>
          </cell>
          <cell r="I126">
            <v>0</v>
          </cell>
          <cell r="L126">
            <v>3</v>
          </cell>
        </row>
        <row r="127">
          <cell r="B127" t="str">
            <v>ZTE</v>
          </cell>
          <cell r="C127">
            <v>0</v>
          </cell>
          <cell r="D127">
            <v>0</v>
          </cell>
          <cell r="E127">
            <v>0</v>
          </cell>
          <cell r="F127">
            <v>0</v>
          </cell>
          <cell r="G127">
            <v>0</v>
          </cell>
          <cell r="H127">
            <v>0</v>
          </cell>
          <cell r="I127">
            <v>0</v>
          </cell>
          <cell r="L127">
            <v>0</v>
          </cell>
        </row>
        <row r="128">
          <cell r="B128" t="str">
            <v>Other</v>
          </cell>
          <cell r="C128">
            <v>0</v>
          </cell>
          <cell r="D128">
            <v>4.3</v>
          </cell>
          <cell r="E128">
            <v>0</v>
          </cell>
          <cell r="F128">
            <v>0</v>
          </cell>
          <cell r="G128">
            <v>1.8</v>
          </cell>
          <cell r="H128">
            <v>2</v>
          </cell>
          <cell r="I128">
            <v>0</v>
          </cell>
          <cell r="L128">
            <v>8.1</v>
          </cell>
        </row>
        <row r="129">
          <cell r="B129" t="str">
            <v>Total</v>
          </cell>
          <cell r="C129">
            <v>196</v>
          </cell>
          <cell r="D129">
            <v>156</v>
          </cell>
          <cell r="E129">
            <v>76</v>
          </cell>
          <cell r="F129">
            <v>28</v>
          </cell>
          <cell r="G129">
            <v>59</v>
          </cell>
          <cell r="H129">
            <v>146</v>
          </cell>
          <cell r="I129">
            <v>8</v>
          </cell>
          <cell r="J129">
            <v>0</v>
          </cell>
          <cell r="K129">
            <v>0</v>
          </cell>
          <cell r="L129">
            <v>669.00000000000011</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Metro ROADM</v>
          </cell>
          <cell r="K133" t="str">
            <v>Converged Packet Optical</v>
          </cell>
          <cell r="L133" t="str">
            <v>Total Optical Networking (ON)</v>
          </cell>
        </row>
        <row r="134">
          <cell r="B134" t="str">
            <v>ADTRAN</v>
          </cell>
        </row>
        <row r="135">
          <cell r="B135" t="str">
            <v>ADVA</v>
          </cell>
          <cell r="C135">
            <v>0</v>
          </cell>
          <cell r="D135">
            <v>0</v>
          </cell>
          <cell r="E135">
            <v>0</v>
          </cell>
          <cell r="F135">
            <v>0</v>
          </cell>
          <cell r="G135">
            <v>16</v>
          </cell>
          <cell r="H135">
            <v>0</v>
          </cell>
          <cell r="I135">
            <v>0</v>
          </cell>
          <cell r="L135">
            <v>16</v>
          </cell>
        </row>
        <row r="136">
          <cell r="B136" t="str">
            <v>Alcatel-Lucent</v>
          </cell>
          <cell r="C136">
            <v>35</v>
          </cell>
          <cell r="D136">
            <v>96</v>
          </cell>
          <cell r="E136">
            <v>27</v>
          </cell>
          <cell r="F136">
            <v>25</v>
          </cell>
          <cell r="G136">
            <v>6</v>
          </cell>
          <cell r="H136">
            <v>24</v>
          </cell>
          <cell r="I136">
            <v>5</v>
          </cell>
          <cell r="L136">
            <v>218</v>
          </cell>
        </row>
        <row r="137">
          <cell r="B137" t="str">
            <v>Alidian</v>
          </cell>
          <cell r="C137">
            <v>0</v>
          </cell>
          <cell r="D137">
            <v>0</v>
          </cell>
          <cell r="E137">
            <v>0</v>
          </cell>
          <cell r="F137">
            <v>0</v>
          </cell>
          <cell r="G137">
            <v>0</v>
          </cell>
          <cell r="H137">
            <v>0</v>
          </cell>
          <cell r="I137">
            <v>0</v>
          </cell>
          <cell r="L137">
            <v>0</v>
          </cell>
        </row>
        <row r="138">
          <cell r="B138" t="str">
            <v>ANDA</v>
          </cell>
        </row>
        <row r="139">
          <cell r="B139" t="str">
            <v>Appian</v>
          </cell>
          <cell r="C139">
            <v>0</v>
          </cell>
          <cell r="D139">
            <v>0</v>
          </cell>
          <cell r="E139">
            <v>0</v>
          </cell>
          <cell r="F139">
            <v>0</v>
          </cell>
          <cell r="G139">
            <v>0</v>
          </cell>
          <cell r="H139">
            <v>0</v>
          </cell>
          <cell r="I139">
            <v>0</v>
          </cell>
          <cell r="L139">
            <v>0</v>
          </cell>
        </row>
        <row r="140">
          <cell r="B140" t="str">
            <v>Atrica</v>
          </cell>
          <cell r="C140">
            <v>0</v>
          </cell>
          <cell r="D140">
            <v>2.2000000000000002</v>
          </cell>
          <cell r="E140">
            <v>0</v>
          </cell>
          <cell r="F140">
            <v>0</v>
          </cell>
          <cell r="G140">
            <v>0</v>
          </cell>
          <cell r="H140">
            <v>0</v>
          </cell>
          <cell r="I140">
            <v>0</v>
          </cell>
          <cell r="L140">
            <v>2.2000000000000002</v>
          </cell>
        </row>
        <row r="141">
          <cell r="B141" t="str">
            <v>Calient</v>
          </cell>
          <cell r="C141">
            <v>0</v>
          </cell>
          <cell r="D141">
            <v>0</v>
          </cell>
          <cell r="E141">
            <v>0</v>
          </cell>
          <cell r="F141">
            <v>0</v>
          </cell>
          <cell r="G141">
            <v>0</v>
          </cell>
          <cell r="H141">
            <v>0</v>
          </cell>
          <cell r="I141">
            <v>0</v>
          </cell>
          <cell r="L141">
            <v>0</v>
          </cell>
        </row>
        <row r="142">
          <cell r="B142" t="str">
            <v>Ciena</v>
          </cell>
          <cell r="C142">
            <v>6</v>
          </cell>
          <cell r="D142">
            <v>18</v>
          </cell>
          <cell r="E142">
            <v>0</v>
          </cell>
          <cell r="F142">
            <v>8</v>
          </cell>
          <cell r="G142">
            <v>15</v>
          </cell>
          <cell r="H142">
            <v>29</v>
          </cell>
          <cell r="I142">
            <v>0</v>
          </cell>
          <cell r="L142">
            <v>76</v>
          </cell>
        </row>
        <row r="143">
          <cell r="B143" t="str">
            <v>Cisco</v>
          </cell>
          <cell r="C143">
            <v>0</v>
          </cell>
          <cell r="D143">
            <v>5</v>
          </cell>
          <cell r="E143">
            <v>0</v>
          </cell>
          <cell r="F143">
            <v>0</v>
          </cell>
          <cell r="G143">
            <v>2</v>
          </cell>
          <cell r="H143">
            <v>1</v>
          </cell>
          <cell r="I143">
            <v>0</v>
          </cell>
          <cell r="L143">
            <v>8</v>
          </cell>
        </row>
        <row r="144">
          <cell r="B144" t="str">
            <v>Coriolis</v>
          </cell>
          <cell r="C144">
            <v>0</v>
          </cell>
          <cell r="D144">
            <v>0</v>
          </cell>
          <cell r="E144">
            <v>0</v>
          </cell>
          <cell r="F144">
            <v>0</v>
          </cell>
          <cell r="G144">
            <v>0</v>
          </cell>
          <cell r="H144">
            <v>0</v>
          </cell>
          <cell r="I144">
            <v>0</v>
          </cell>
          <cell r="L144">
            <v>0</v>
          </cell>
        </row>
        <row r="145">
          <cell r="B145" t="str">
            <v>Corrigent</v>
          </cell>
        </row>
        <row r="146">
          <cell r="B146" t="str">
            <v>Corvis</v>
          </cell>
          <cell r="C146">
            <v>0</v>
          </cell>
          <cell r="D146">
            <v>0</v>
          </cell>
          <cell r="E146">
            <v>0</v>
          </cell>
          <cell r="F146">
            <v>0</v>
          </cell>
          <cell r="G146">
            <v>0</v>
          </cell>
          <cell r="H146">
            <v>0</v>
          </cell>
          <cell r="I146">
            <v>0</v>
          </cell>
          <cell r="L146">
            <v>0</v>
          </cell>
        </row>
        <row r="147">
          <cell r="B147" t="str">
            <v>Datang</v>
          </cell>
          <cell r="C147">
            <v>0</v>
          </cell>
          <cell r="D147">
            <v>0</v>
          </cell>
          <cell r="E147">
            <v>0</v>
          </cell>
          <cell r="F147">
            <v>0</v>
          </cell>
          <cell r="G147">
            <v>0</v>
          </cell>
          <cell r="H147">
            <v>0</v>
          </cell>
          <cell r="I147">
            <v>0</v>
          </cell>
          <cell r="L147">
            <v>0</v>
          </cell>
        </row>
        <row r="148">
          <cell r="B148" t="str">
            <v>Eastcom</v>
          </cell>
          <cell r="C148">
            <v>0</v>
          </cell>
          <cell r="D148">
            <v>0</v>
          </cell>
          <cell r="E148">
            <v>0</v>
          </cell>
          <cell r="F148">
            <v>0</v>
          </cell>
          <cell r="G148">
            <v>0</v>
          </cell>
          <cell r="H148">
            <v>0</v>
          </cell>
          <cell r="I148">
            <v>0</v>
          </cell>
          <cell r="L148">
            <v>0</v>
          </cell>
        </row>
        <row r="149">
          <cell r="B149" t="str">
            <v>ECI Telecom</v>
          </cell>
          <cell r="C149">
            <v>4</v>
          </cell>
          <cell r="D149">
            <v>9.8000000000000007</v>
          </cell>
          <cell r="E149">
            <v>4</v>
          </cell>
          <cell r="F149">
            <v>0</v>
          </cell>
          <cell r="G149">
            <v>2</v>
          </cell>
          <cell r="H149">
            <v>1</v>
          </cell>
          <cell r="I149">
            <v>0</v>
          </cell>
          <cell r="L149">
            <v>20.8</v>
          </cell>
        </row>
        <row r="150">
          <cell r="B150" t="str">
            <v>Ericsson</v>
          </cell>
          <cell r="C150">
            <v>61</v>
          </cell>
          <cell r="D150">
            <v>40</v>
          </cell>
          <cell r="E150">
            <v>12</v>
          </cell>
          <cell r="F150">
            <v>6</v>
          </cell>
          <cell r="G150">
            <v>2</v>
          </cell>
          <cell r="H150">
            <v>10</v>
          </cell>
          <cell r="I150">
            <v>0</v>
          </cell>
          <cell r="L150">
            <v>131</v>
          </cell>
        </row>
        <row r="151">
          <cell r="B151" t="str">
            <v>FiberHome</v>
          </cell>
          <cell r="C151">
            <v>0</v>
          </cell>
          <cell r="D151">
            <v>0</v>
          </cell>
          <cell r="E151">
            <v>0</v>
          </cell>
          <cell r="F151">
            <v>0</v>
          </cell>
          <cell r="G151">
            <v>0</v>
          </cell>
          <cell r="H151">
            <v>0</v>
          </cell>
          <cell r="I151">
            <v>0</v>
          </cell>
          <cell r="L151">
            <v>0</v>
          </cell>
        </row>
        <row r="152">
          <cell r="B152" t="str">
            <v>Force 10</v>
          </cell>
          <cell r="C152">
            <v>0</v>
          </cell>
          <cell r="D152">
            <v>0</v>
          </cell>
          <cell r="E152">
            <v>0</v>
          </cell>
          <cell r="F152">
            <v>0</v>
          </cell>
          <cell r="G152">
            <v>0</v>
          </cell>
          <cell r="H152">
            <v>0</v>
          </cell>
          <cell r="I152">
            <v>0</v>
          </cell>
          <cell r="L152">
            <v>0</v>
          </cell>
        </row>
        <row r="153">
          <cell r="B153" t="str">
            <v>Fujitsu</v>
          </cell>
          <cell r="C153">
            <v>0</v>
          </cell>
          <cell r="D153">
            <v>11</v>
          </cell>
          <cell r="E153">
            <v>0</v>
          </cell>
          <cell r="F153">
            <v>0</v>
          </cell>
          <cell r="G153">
            <v>0</v>
          </cell>
          <cell r="H153">
            <v>0</v>
          </cell>
          <cell r="I153">
            <v>0</v>
          </cell>
          <cell r="L153">
            <v>11</v>
          </cell>
        </row>
        <row r="154">
          <cell r="B154" t="str">
            <v>Hitachi</v>
          </cell>
          <cell r="C154">
            <v>0</v>
          </cell>
          <cell r="D154">
            <v>0</v>
          </cell>
          <cell r="E154">
            <v>0</v>
          </cell>
          <cell r="F154">
            <v>0</v>
          </cell>
          <cell r="G154">
            <v>0</v>
          </cell>
          <cell r="H154">
            <v>0</v>
          </cell>
          <cell r="I154">
            <v>0</v>
          </cell>
          <cell r="L154">
            <v>0</v>
          </cell>
        </row>
        <row r="155">
          <cell r="B155" t="str">
            <v>Hitachi Cable</v>
          </cell>
        </row>
        <row r="156">
          <cell r="B156" t="str">
            <v>Huawei</v>
          </cell>
          <cell r="C156">
            <v>4.5</v>
          </cell>
          <cell r="D156">
            <v>0.5</v>
          </cell>
          <cell r="E156">
            <v>0</v>
          </cell>
          <cell r="F156">
            <v>0</v>
          </cell>
          <cell r="G156">
            <v>0</v>
          </cell>
          <cell r="H156">
            <v>0</v>
          </cell>
          <cell r="I156">
            <v>0</v>
          </cell>
          <cell r="L156">
            <v>5</v>
          </cell>
        </row>
        <row r="157">
          <cell r="B157" t="str">
            <v>Infinera</v>
          </cell>
        </row>
        <row r="158">
          <cell r="B158" t="str">
            <v>KDDI-SCS</v>
          </cell>
          <cell r="C158">
            <v>0</v>
          </cell>
          <cell r="D158">
            <v>0</v>
          </cell>
          <cell r="E158">
            <v>0</v>
          </cell>
          <cell r="F158">
            <v>0</v>
          </cell>
          <cell r="G158">
            <v>0</v>
          </cell>
          <cell r="H158">
            <v>0</v>
          </cell>
          <cell r="I158">
            <v>0</v>
          </cell>
          <cell r="L158">
            <v>0</v>
          </cell>
        </row>
        <row r="159">
          <cell r="B159" t="str">
            <v>LGIC</v>
          </cell>
          <cell r="C159">
            <v>0</v>
          </cell>
          <cell r="D159">
            <v>0</v>
          </cell>
          <cell r="E159">
            <v>0</v>
          </cell>
          <cell r="F159">
            <v>0</v>
          </cell>
          <cell r="G159">
            <v>0</v>
          </cell>
          <cell r="H159">
            <v>0</v>
          </cell>
          <cell r="I159">
            <v>0</v>
          </cell>
          <cell r="L159">
            <v>0</v>
          </cell>
        </row>
        <row r="160">
          <cell r="B160" t="str">
            <v>Lucent</v>
          </cell>
          <cell r="C160">
            <v>0</v>
          </cell>
          <cell r="D160">
            <v>0</v>
          </cell>
          <cell r="E160">
            <v>0</v>
          </cell>
          <cell r="F160">
            <v>0</v>
          </cell>
          <cell r="G160">
            <v>0</v>
          </cell>
          <cell r="H160">
            <v>0</v>
          </cell>
          <cell r="I160">
            <v>0</v>
          </cell>
          <cell r="L160">
            <v>0</v>
          </cell>
        </row>
        <row r="161">
          <cell r="B161" t="str">
            <v>Lumentis</v>
          </cell>
          <cell r="C161">
            <v>0</v>
          </cell>
          <cell r="D161">
            <v>0</v>
          </cell>
          <cell r="E161">
            <v>0</v>
          </cell>
          <cell r="F161">
            <v>0</v>
          </cell>
          <cell r="G161">
            <v>0.5</v>
          </cell>
          <cell r="H161">
            <v>0</v>
          </cell>
          <cell r="I161">
            <v>0</v>
          </cell>
          <cell r="L161">
            <v>0.5</v>
          </cell>
        </row>
        <row r="162">
          <cell r="B162" t="str">
            <v>Luminous</v>
          </cell>
          <cell r="C162">
            <v>0</v>
          </cell>
          <cell r="D162">
            <v>0</v>
          </cell>
          <cell r="E162">
            <v>0</v>
          </cell>
          <cell r="F162">
            <v>0</v>
          </cell>
          <cell r="G162">
            <v>0</v>
          </cell>
          <cell r="H162">
            <v>0</v>
          </cell>
          <cell r="I162">
            <v>0</v>
          </cell>
          <cell r="L162">
            <v>0</v>
          </cell>
        </row>
        <row r="163">
          <cell r="B163" t="str">
            <v>LuxN</v>
          </cell>
          <cell r="C163">
            <v>0</v>
          </cell>
          <cell r="D163">
            <v>0</v>
          </cell>
          <cell r="E163">
            <v>0</v>
          </cell>
          <cell r="F163">
            <v>0</v>
          </cell>
          <cell r="G163">
            <v>0</v>
          </cell>
          <cell r="H163">
            <v>0</v>
          </cell>
          <cell r="I163">
            <v>0</v>
          </cell>
          <cell r="L163">
            <v>0</v>
          </cell>
        </row>
        <row r="164">
          <cell r="B164" t="str">
            <v>Marconi/Ericsson</v>
          </cell>
        </row>
        <row r="165">
          <cell r="B165" t="str">
            <v>MetroOptix</v>
          </cell>
          <cell r="C165">
            <v>0</v>
          </cell>
          <cell r="D165">
            <v>0</v>
          </cell>
          <cell r="E165">
            <v>0</v>
          </cell>
          <cell r="F165">
            <v>0</v>
          </cell>
          <cell r="G165">
            <v>0</v>
          </cell>
          <cell r="H165">
            <v>0</v>
          </cell>
          <cell r="I165">
            <v>0</v>
          </cell>
          <cell r="L165">
            <v>0</v>
          </cell>
        </row>
        <row r="166">
          <cell r="B166" t="str">
            <v>Movaz</v>
          </cell>
          <cell r="C166">
            <v>0</v>
          </cell>
          <cell r="D166">
            <v>0</v>
          </cell>
          <cell r="E166">
            <v>0</v>
          </cell>
          <cell r="F166">
            <v>0</v>
          </cell>
          <cell r="G166">
            <v>0</v>
          </cell>
          <cell r="H166">
            <v>0</v>
          </cell>
          <cell r="I166">
            <v>0</v>
          </cell>
          <cell r="L166">
            <v>0</v>
          </cell>
        </row>
        <row r="167">
          <cell r="B167" t="str">
            <v>Native</v>
          </cell>
          <cell r="C167">
            <v>0</v>
          </cell>
          <cell r="D167">
            <v>1</v>
          </cell>
          <cell r="E167">
            <v>0</v>
          </cell>
          <cell r="F167">
            <v>0</v>
          </cell>
          <cell r="G167">
            <v>0</v>
          </cell>
          <cell r="H167">
            <v>0</v>
          </cell>
          <cell r="I167">
            <v>0</v>
          </cell>
          <cell r="L167">
            <v>1</v>
          </cell>
        </row>
        <row r="168">
          <cell r="B168" t="str">
            <v>NEC</v>
          </cell>
          <cell r="C168">
            <v>6</v>
          </cell>
          <cell r="D168">
            <v>3</v>
          </cell>
          <cell r="E168">
            <v>0</v>
          </cell>
          <cell r="F168">
            <v>0</v>
          </cell>
          <cell r="G168">
            <v>0</v>
          </cell>
          <cell r="H168">
            <v>0</v>
          </cell>
          <cell r="I168">
            <v>0</v>
          </cell>
          <cell r="L168">
            <v>9</v>
          </cell>
        </row>
        <row r="169">
          <cell r="B169" t="str">
            <v>Nortel</v>
          </cell>
          <cell r="C169">
            <v>0</v>
          </cell>
          <cell r="D169">
            <v>0</v>
          </cell>
          <cell r="E169">
            <v>0</v>
          </cell>
          <cell r="F169">
            <v>0</v>
          </cell>
          <cell r="G169">
            <v>0</v>
          </cell>
          <cell r="H169">
            <v>0</v>
          </cell>
          <cell r="I169">
            <v>0</v>
          </cell>
          <cell r="L169">
            <v>0</v>
          </cell>
        </row>
        <row r="170">
          <cell r="B170" t="str">
            <v>Oki</v>
          </cell>
          <cell r="C170">
            <v>0</v>
          </cell>
          <cell r="D170">
            <v>0</v>
          </cell>
          <cell r="E170">
            <v>0</v>
          </cell>
          <cell r="F170">
            <v>0</v>
          </cell>
          <cell r="G170">
            <v>0</v>
          </cell>
          <cell r="H170">
            <v>0</v>
          </cell>
          <cell r="I170">
            <v>0</v>
          </cell>
          <cell r="L170">
            <v>0</v>
          </cell>
        </row>
        <row r="171">
          <cell r="B171" t="str">
            <v>OpVista</v>
          </cell>
        </row>
        <row r="172">
          <cell r="B172" t="str">
            <v>Photonic Bridges</v>
          </cell>
          <cell r="C172">
            <v>0</v>
          </cell>
          <cell r="D172">
            <v>0</v>
          </cell>
          <cell r="E172">
            <v>0</v>
          </cell>
          <cell r="F172">
            <v>0</v>
          </cell>
          <cell r="G172">
            <v>0</v>
          </cell>
          <cell r="H172">
            <v>0</v>
          </cell>
          <cell r="I172">
            <v>0</v>
          </cell>
          <cell r="L172">
            <v>0</v>
          </cell>
        </row>
        <row r="173">
          <cell r="B173" t="str">
            <v>Photonixnet</v>
          </cell>
          <cell r="C173">
            <v>0</v>
          </cell>
          <cell r="D173">
            <v>0</v>
          </cell>
          <cell r="E173">
            <v>0</v>
          </cell>
          <cell r="F173">
            <v>0</v>
          </cell>
          <cell r="G173">
            <v>0</v>
          </cell>
          <cell r="H173">
            <v>0</v>
          </cell>
          <cell r="I173">
            <v>0</v>
          </cell>
          <cell r="L173">
            <v>0</v>
          </cell>
        </row>
        <row r="174">
          <cell r="B174" t="str">
            <v>Pirelli</v>
          </cell>
          <cell r="C174">
            <v>0</v>
          </cell>
          <cell r="D174">
            <v>0</v>
          </cell>
          <cell r="E174">
            <v>0</v>
          </cell>
          <cell r="F174">
            <v>0</v>
          </cell>
          <cell r="G174">
            <v>0</v>
          </cell>
          <cell r="H174">
            <v>0</v>
          </cell>
          <cell r="I174">
            <v>0</v>
          </cell>
          <cell r="L174">
            <v>0</v>
          </cell>
        </row>
        <row r="175">
          <cell r="B175" t="str">
            <v>Redback</v>
          </cell>
          <cell r="C175">
            <v>0</v>
          </cell>
          <cell r="D175">
            <v>0</v>
          </cell>
          <cell r="E175">
            <v>0</v>
          </cell>
          <cell r="F175">
            <v>0</v>
          </cell>
          <cell r="G175">
            <v>0</v>
          </cell>
          <cell r="H175">
            <v>0</v>
          </cell>
          <cell r="I175">
            <v>0</v>
          </cell>
          <cell r="L175">
            <v>0</v>
          </cell>
        </row>
        <row r="176">
          <cell r="B176" t="str">
            <v>Sagem</v>
          </cell>
          <cell r="C176">
            <v>3</v>
          </cell>
          <cell r="D176">
            <v>4</v>
          </cell>
          <cell r="E176">
            <v>0</v>
          </cell>
          <cell r="F176">
            <v>0</v>
          </cell>
          <cell r="G176">
            <v>0</v>
          </cell>
          <cell r="H176">
            <v>0</v>
          </cell>
          <cell r="I176">
            <v>0</v>
          </cell>
          <cell r="L176">
            <v>7</v>
          </cell>
        </row>
        <row r="177">
          <cell r="B177" t="str">
            <v>Samsung</v>
          </cell>
          <cell r="C177">
            <v>0</v>
          </cell>
          <cell r="D177">
            <v>0</v>
          </cell>
          <cell r="E177">
            <v>0</v>
          </cell>
          <cell r="F177">
            <v>0</v>
          </cell>
          <cell r="G177">
            <v>0</v>
          </cell>
          <cell r="H177">
            <v>0</v>
          </cell>
          <cell r="I177">
            <v>0</v>
          </cell>
          <cell r="L177">
            <v>0</v>
          </cell>
        </row>
        <row r="178">
          <cell r="B178" t="str">
            <v>Nokia Siemens</v>
          </cell>
          <cell r="C178">
            <v>55</v>
          </cell>
          <cell r="D178">
            <v>24</v>
          </cell>
          <cell r="E178">
            <v>5</v>
          </cell>
          <cell r="F178">
            <v>0</v>
          </cell>
          <cell r="G178">
            <v>0</v>
          </cell>
          <cell r="H178">
            <v>9</v>
          </cell>
          <cell r="I178">
            <v>0</v>
          </cell>
          <cell r="L178">
            <v>93</v>
          </cell>
        </row>
        <row r="179">
          <cell r="B179" t="str">
            <v>Sorrento/Zhone</v>
          </cell>
        </row>
        <row r="180">
          <cell r="B180" t="str">
            <v>Sycamore</v>
          </cell>
          <cell r="C180">
            <v>0</v>
          </cell>
          <cell r="D180">
            <v>0</v>
          </cell>
          <cell r="E180">
            <v>0</v>
          </cell>
          <cell r="F180">
            <v>1</v>
          </cell>
          <cell r="G180">
            <v>0</v>
          </cell>
          <cell r="H180">
            <v>0</v>
          </cell>
          <cell r="I180">
            <v>0</v>
          </cell>
          <cell r="L180">
            <v>1</v>
          </cell>
        </row>
        <row r="181">
          <cell r="B181" t="str">
            <v>Tejas</v>
          </cell>
        </row>
        <row r="182">
          <cell r="B182" t="str">
            <v>Tellabs</v>
          </cell>
          <cell r="C182">
            <v>5</v>
          </cell>
          <cell r="D182">
            <v>0</v>
          </cell>
          <cell r="E182">
            <v>0</v>
          </cell>
          <cell r="F182">
            <v>0</v>
          </cell>
          <cell r="G182">
            <v>0</v>
          </cell>
          <cell r="H182">
            <v>0</v>
          </cell>
          <cell r="I182">
            <v>0</v>
          </cell>
          <cell r="L182">
            <v>5</v>
          </cell>
        </row>
        <row r="183">
          <cell r="B183" t="str">
            <v>Tellium</v>
          </cell>
          <cell r="C183">
            <v>0</v>
          </cell>
          <cell r="D183">
            <v>0</v>
          </cell>
          <cell r="E183">
            <v>0</v>
          </cell>
          <cell r="F183">
            <v>0</v>
          </cell>
          <cell r="G183">
            <v>0</v>
          </cell>
          <cell r="H183">
            <v>0</v>
          </cell>
          <cell r="I183">
            <v>0</v>
          </cell>
          <cell r="L183">
            <v>0</v>
          </cell>
        </row>
        <row r="184">
          <cell r="B184" t="str">
            <v>Transmode</v>
          </cell>
          <cell r="C184">
            <v>0</v>
          </cell>
          <cell r="D184">
            <v>0</v>
          </cell>
          <cell r="E184">
            <v>0</v>
          </cell>
          <cell r="F184">
            <v>0</v>
          </cell>
          <cell r="G184">
            <v>0</v>
          </cell>
          <cell r="H184">
            <v>0</v>
          </cell>
          <cell r="I184">
            <v>0</v>
          </cell>
          <cell r="L184">
            <v>0</v>
          </cell>
        </row>
        <row r="185">
          <cell r="B185" t="str">
            <v>Tyco</v>
          </cell>
          <cell r="C185">
            <v>0</v>
          </cell>
          <cell r="D185">
            <v>0</v>
          </cell>
          <cell r="E185">
            <v>0</v>
          </cell>
          <cell r="F185">
            <v>0</v>
          </cell>
          <cell r="G185">
            <v>0</v>
          </cell>
          <cell r="H185">
            <v>0</v>
          </cell>
          <cell r="I185">
            <v>0</v>
          </cell>
          <cell r="L185">
            <v>0</v>
          </cell>
        </row>
        <row r="186">
          <cell r="B186" t="str">
            <v>UTStarcom</v>
          </cell>
          <cell r="C186">
            <v>0</v>
          </cell>
          <cell r="D186">
            <v>0</v>
          </cell>
          <cell r="E186">
            <v>0</v>
          </cell>
          <cell r="F186">
            <v>0</v>
          </cell>
          <cell r="G186">
            <v>0</v>
          </cell>
          <cell r="H186">
            <v>0</v>
          </cell>
          <cell r="I186">
            <v>0</v>
          </cell>
          <cell r="L186">
            <v>0</v>
          </cell>
        </row>
        <row r="187">
          <cell r="B187" t="str">
            <v>White Rock</v>
          </cell>
          <cell r="C187">
            <v>0</v>
          </cell>
          <cell r="D187">
            <v>0</v>
          </cell>
          <cell r="E187">
            <v>0</v>
          </cell>
          <cell r="F187">
            <v>0</v>
          </cell>
          <cell r="G187">
            <v>0</v>
          </cell>
          <cell r="H187">
            <v>0</v>
          </cell>
          <cell r="I187">
            <v>0</v>
          </cell>
          <cell r="L187">
            <v>0</v>
          </cell>
        </row>
        <row r="188">
          <cell r="B188" t="str">
            <v>Xtera</v>
          </cell>
        </row>
        <row r="189">
          <cell r="B189" t="str">
            <v>Zhone</v>
          </cell>
          <cell r="C189">
            <v>0</v>
          </cell>
          <cell r="D189">
            <v>0</v>
          </cell>
          <cell r="E189">
            <v>0</v>
          </cell>
          <cell r="F189">
            <v>0</v>
          </cell>
          <cell r="G189">
            <v>3</v>
          </cell>
          <cell r="H189">
            <v>0</v>
          </cell>
          <cell r="I189">
            <v>0</v>
          </cell>
          <cell r="L189">
            <v>3</v>
          </cell>
        </row>
        <row r="190">
          <cell r="B190" t="str">
            <v>ZTE</v>
          </cell>
          <cell r="C190">
            <v>0</v>
          </cell>
          <cell r="D190">
            <v>0</v>
          </cell>
          <cell r="E190">
            <v>0</v>
          </cell>
          <cell r="F190">
            <v>0</v>
          </cell>
          <cell r="G190">
            <v>0</v>
          </cell>
          <cell r="H190">
            <v>0</v>
          </cell>
          <cell r="I190">
            <v>0</v>
          </cell>
          <cell r="L190">
            <v>0</v>
          </cell>
        </row>
        <row r="191">
          <cell r="B191" t="str">
            <v>Other</v>
          </cell>
          <cell r="C191">
            <v>0</v>
          </cell>
          <cell r="D191">
            <v>0</v>
          </cell>
          <cell r="E191">
            <v>0</v>
          </cell>
          <cell r="F191">
            <v>0</v>
          </cell>
          <cell r="G191">
            <v>1</v>
          </cell>
          <cell r="H191">
            <v>0</v>
          </cell>
          <cell r="I191">
            <v>0</v>
          </cell>
          <cell r="L191">
            <v>1</v>
          </cell>
        </row>
        <row r="192">
          <cell r="B192" t="str">
            <v>Total</v>
          </cell>
          <cell r="C192">
            <v>179.5</v>
          </cell>
          <cell r="D192">
            <v>214.5</v>
          </cell>
          <cell r="E192">
            <v>48</v>
          </cell>
          <cell r="F192">
            <v>40</v>
          </cell>
          <cell r="G192">
            <v>47.5</v>
          </cell>
          <cell r="H192">
            <v>74</v>
          </cell>
          <cell r="I192">
            <v>5</v>
          </cell>
          <cell r="J192">
            <v>0</v>
          </cell>
          <cell r="K192">
            <v>0</v>
          </cell>
          <cell r="L192">
            <v>608.5</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Metro ROADM</v>
          </cell>
          <cell r="K196" t="str">
            <v>Converged Packet Optical</v>
          </cell>
          <cell r="L196" t="str">
            <v>Total Optical Networking (ON)</v>
          </cell>
        </row>
        <row r="197">
          <cell r="B197" t="str">
            <v>ADTRAN</v>
          </cell>
        </row>
        <row r="198">
          <cell r="B198" t="str">
            <v>ADVA</v>
          </cell>
          <cell r="C198">
            <v>0</v>
          </cell>
          <cell r="D198">
            <v>0</v>
          </cell>
          <cell r="E198">
            <v>0</v>
          </cell>
          <cell r="F198">
            <v>0</v>
          </cell>
          <cell r="G198">
            <v>19</v>
          </cell>
          <cell r="H198">
            <v>0</v>
          </cell>
          <cell r="I198">
            <v>0</v>
          </cell>
          <cell r="L198">
            <v>19</v>
          </cell>
        </row>
        <row r="199">
          <cell r="B199" t="str">
            <v>Alcatel-Lucent</v>
          </cell>
          <cell r="C199">
            <v>15</v>
          </cell>
          <cell r="D199">
            <v>47</v>
          </cell>
          <cell r="E199">
            <v>22</v>
          </cell>
          <cell r="F199">
            <v>17</v>
          </cell>
          <cell r="G199">
            <v>17</v>
          </cell>
          <cell r="H199">
            <v>4</v>
          </cell>
          <cell r="I199">
            <v>2</v>
          </cell>
          <cell r="L199">
            <v>124</v>
          </cell>
        </row>
        <row r="200">
          <cell r="B200" t="str">
            <v>ANDA</v>
          </cell>
        </row>
        <row r="201">
          <cell r="B201" t="str">
            <v>Atrica</v>
          </cell>
          <cell r="C201">
            <v>0</v>
          </cell>
          <cell r="D201">
            <v>2.4</v>
          </cell>
          <cell r="E201">
            <v>0</v>
          </cell>
          <cell r="F201">
            <v>0</v>
          </cell>
          <cell r="G201">
            <v>0</v>
          </cell>
          <cell r="H201">
            <v>0</v>
          </cell>
          <cell r="I201">
            <v>0</v>
          </cell>
          <cell r="L201">
            <v>2.4</v>
          </cell>
        </row>
        <row r="202">
          <cell r="B202" t="str">
            <v>Calient</v>
          </cell>
          <cell r="C202">
            <v>0</v>
          </cell>
          <cell r="D202">
            <v>0</v>
          </cell>
          <cell r="E202">
            <v>0</v>
          </cell>
          <cell r="F202">
            <v>0</v>
          </cell>
          <cell r="G202">
            <v>0</v>
          </cell>
          <cell r="H202">
            <v>0</v>
          </cell>
          <cell r="I202">
            <v>0</v>
          </cell>
          <cell r="L202">
            <v>0</v>
          </cell>
        </row>
        <row r="203">
          <cell r="B203" t="str">
            <v>Ciena</v>
          </cell>
          <cell r="C203">
            <v>10</v>
          </cell>
          <cell r="D203">
            <v>12</v>
          </cell>
          <cell r="E203">
            <v>0</v>
          </cell>
          <cell r="F203">
            <v>6</v>
          </cell>
          <cell r="G203">
            <v>10</v>
          </cell>
          <cell r="H203">
            <v>40</v>
          </cell>
          <cell r="I203">
            <v>3</v>
          </cell>
          <cell r="L203">
            <v>81</v>
          </cell>
        </row>
        <row r="204">
          <cell r="B204" t="str">
            <v>Cisco</v>
          </cell>
          <cell r="C204">
            <v>0</v>
          </cell>
          <cell r="D204">
            <v>7</v>
          </cell>
          <cell r="E204">
            <v>0</v>
          </cell>
          <cell r="F204">
            <v>0</v>
          </cell>
          <cell r="G204">
            <v>5</v>
          </cell>
          <cell r="H204">
            <v>11</v>
          </cell>
          <cell r="I204">
            <v>0</v>
          </cell>
          <cell r="L204">
            <v>23</v>
          </cell>
        </row>
        <row r="205">
          <cell r="B205" t="str">
            <v>Corrigent</v>
          </cell>
        </row>
        <row r="206">
          <cell r="B206" t="str">
            <v>Corvis</v>
          </cell>
          <cell r="C206">
            <v>0</v>
          </cell>
          <cell r="D206">
            <v>0</v>
          </cell>
          <cell r="E206">
            <v>0</v>
          </cell>
          <cell r="F206">
            <v>0</v>
          </cell>
          <cell r="G206">
            <v>0</v>
          </cell>
          <cell r="H206">
            <v>0</v>
          </cell>
          <cell r="I206">
            <v>0</v>
          </cell>
          <cell r="L206">
            <v>0</v>
          </cell>
        </row>
        <row r="207">
          <cell r="B207" t="str">
            <v>Datang</v>
          </cell>
          <cell r="C207">
            <v>0</v>
          </cell>
          <cell r="D207">
            <v>0</v>
          </cell>
          <cell r="E207">
            <v>0</v>
          </cell>
          <cell r="F207">
            <v>0</v>
          </cell>
          <cell r="G207">
            <v>0</v>
          </cell>
          <cell r="H207">
            <v>0</v>
          </cell>
          <cell r="I207">
            <v>0</v>
          </cell>
          <cell r="L207">
            <v>0</v>
          </cell>
        </row>
        <row r="208">
          <cell r="B208" t="str">
            <v>ECI Telecom</v>
          </cell>
          <cell r="C208">
            <v>1</v>
          </cell>
          <cell r="D208">
            <v>13.1</v>
          </cell>
          <cell r="E208">
            <v>7</v>
          </cell>
          <cell r="F208">
            <v>1</v>
          </cell>
          <cell r="G208">
            <v>1</v>
          </cell>
          <cell r="H208">
            <v>3</v>
          </cell>
          <cell r="I208">
            <v>0</v>
          </cell>
          <cell r="L208">
            <v>26.1</v>
          </cell>
        </row>
        <row r="209">
          <cell r="B209" t="str">
            <v>Ericsson</v>
          </cell>
          <cell r="C209">
            <v>58</v>
          </cell>
          <cell r="D209">
            <v>50</v>
          </cell>
          <cell r="E209">
            <v>6</v>
          </cell>
          <cell r="F209">
            <v>3</v>
          </cell>
          <cell r="G209">
            <v>1</v>
          </cell>
          <cell r="H209">
            <v>8</v>
          </cell>
          <cell r="I209">
            <v>0</v>
          </cell>
          <cell r="L209">
            <v>126</v>
          </cell>
        </row>
        <row r="210">
          <cell r="B210" t="str">
            <v>FiberHome</v>
          </cell>
          <cell r="C210">
            <v>0</v>
          </cell>
          <cell r="D210">
            <v>0</v>
          </cell>
          <cell r="E210">
            <v>0</v>
          </cell>
          <cell r="F210">
            <v>0</v>
          </cell>
          <cell r="G210">
            <v>0</v>
          </cell>
          <cell r="H210">
            <v>0</v>
          </cell>
          <cell r="I210">
            <v>0</v>
          </cell>
          <cell r="L210">
            <v>0</v>
          </cell>
        </row>
        <row r="211">
          <cell r="B211" t="str">
            <v>Force 10</v>
          </cell>
          <cell r="C211">
            <v>0</v>
          </cell>
          <cell r="D211">
            <v>0</v>
          </cell>
          <cell r="E211">
            <v>0</v>
          </cell>
          <cell r="F211">
            <v>0</v>
          </cell>
          <cell r="G211">
            <v>0</v>
          </cell>
          <cell r="H211">
            <v>0</v>
          </cell>
          <cell r="I211">
            <v>0</v>
          </cell>
          <cell r="L211">
            <v>0</v>
          </cell>
        </row>
        <row r="212">
          <cell r="B212" t="str">
            <v>Fujitsu</v>
          </cell>
          <cell r="C212">
            <v>0</v>
          </cell>
          <cell r="D212">
            <v>12</v>
          </cell>
          <cell r="E212">
            <v>0</v>
          </cell>
          <cell r="F212">
            <v>0</v>
          </cell>
          <cell r="G212">
            <v>0</v>
          </cell>
          <cell r="H212">
            <v>0</v>
          </cell>
          <cell r="I212">
            <v>0</v>
          </cell>
          <cell r="L212">
            <v>12</v>
          </cell>
        </row>
        <row r="213">
          <cell r="B213" t="str">
            <v>Hitachi</v>
          </cell>
          <cell r="C213">
            <v>0</v>
          </cell>
          <cell r="D213">
            <v>0</v>
          </cell>
          <cell r="E213">
            <v>0</v>
          </cell>
          <cell r="F213">
            <v>0</v>
          </cell>
          <cell r="G213">
            <v>0</v>
          </cell>
          <cell r="H213">
            <v>0</v>
          </cell>
          <cell r="I213">
            <v>0</v>
          </cell>
          <cell r="L213">
            <v>0</v>
          </cell>
        </row>
        <row r="214">
          <cell r="B214" t="str">
            <v>Hitachi Cable</v>
          </cell>
        </row>
        <row r="215">
          <cell r="B215" t="str">
            <v>Huawei</v>
          </cell>
          <cell r="C215">
            <v>4</v>
          </cell>
          <cell r="D215">
            <v>1</v>
          </cell>
          <cell r="E215">
            <v>0</v>
          </cell>
          <cell r="F215">
            <v>0</v>
          </cell>
          <cell r="G215">
            <v>0</v>
          </cell>
          <cell r="H215">
            <v>0</v>
          </cell>
          <cell r="I215">
            <v>0</v>
          </cell>
          <cell r="L215">
            <v>5</v>
          </cell>
        </row>
        <row r="216">
          <cell r="B216" t="str">
            <v>Infinera</v>
          </cell>
        </row>
        <row r="217">
          <cell r="B217" t="str">
            <v>LGIC</v>
          </cell>
          <cell r="C217">
            <v>0</v>
          </cell>
          <cell r="D217">
            <v>0</v>
          </cell>
          <cell r="E217">
            <v>0</v>
          </cell>
          <cell r="F217">
            <v>0</v>
          </cell>
          <cell r="G217">
            <v>0</v>
          </cell>
          <cell r="H217">
            <v>0</v>
          </cell>
          <cell r="I217">
            <v>0</v>
          </cell>
          <cell r="L217">
            <v>0</v>
          </cell>
        </row>
        <row r="218">
          <cell r="B218" t="str">
            <v>Lucent</v>
          </cell>
          <cell r="C218">
            <v>0</v>
          </cell>
          <cell r="D218">
            <v>0</v>
          </cell>
          <cell r="E218">
            <v>0</v>
          </cell>
          <cell r="F218">
            <v>0</v>
          </cell>
          <cell r="G218">
            <v>0</v>
          </cell>
          <cell r="H218">
            <v>0</v>
          </cell>
          <cell r="I218">
            <v>0</v>
          </cell>
          <cell r="L218">
            <v>0</v>
          </cell>
        </row>
        <row r="219">
          <cell r="B219" t="str">
            <v>Lumentis</v>
          </cell>
          <cell r="C219">
            <v>0</v>
          </cell>
          <cell r="D219">
            <v>0</v>
          </cell>
          <cell r="E219">
            <v>0</v>
          </cell>
          <cell r="F219">
            <v>0</v>
          </cell>
          <cell r="G219">
            <v>1</v>
          </cell>
          <cell r="H219">
            <v>0</v>
          </cell>
          <cell r="I219">
            <v>0</v>
          </cell>
          <cell r="L219">
            <v>1</v>
          </cell>
        </row>
        <row r="220">
          <cell r="B220" t="str">
            <v>Luminous</v>
          </cell>
          <cell r="C220">
            <v>0</v>
          </cell>
          <cell r="D220">
            <v>0.5</v>
          </cell>
          <cell r="E220">
            <v>0</v>
          </cell>
          <cell r="F220">
            <v>0</v>
          </cell>
          <cell r="G220">
            <v>0</v>
          </cell>
          <cell r="H220">
            <v>0</v>
          </cell>
          <cell r="I220">
            <v>0</v>
          </cell>
          <cell r="L220">
            <v>0.5</v>
          </cell>
        </row>
        <row r="221">
          <cell r="B221" t="str">
            <v>Marconi/Ericsson</v>
          </cell>
        </row>
        <row r="222">
          <cell r="B222" t="str">
            <v>Movaz</v>
          </cell>
          <cell r="C222">
            <v>0</v>
          </cell>
          <cell r="D222">
            <v>0</v>
          </cell>
          <cell r="E222">
            <v>0</v>
          </cell>
          <cell r="F222">
            <v>0</v>
          </cell>
          <cell r="G222">
            <v>0</v>
          </cell>
          <cell r="H222">
            <v>0</v>
          </cell>
          <cell r="I222">
            <v>0</v>
          </cell>
          <cell r="L222">
            <v>0</v>
          </cell>
        </row>
        <row r="223">
          <cell r="B223" t="str">
            <v>NEC</v>
          </cell>
          <cell r="C223">
            <v>1</v>
          </cell>
          <cell r="D223">
            <v>2</v>
          </cell>
          <cell r="E223">
            <v>0</v>
          </cell>
          <cell r="F223">
            <v>0</v>
          </cell>
          <cell r="G223">
            <v>0</v>
          </cell>
          <cell r="H223">
            <v>1</v>
          </cell>
          <cell r="I223">
            <v>0</v>
          </cell>
          <cell r="L223">
            <v>4</v>
          </cell>
        </row>
        <row r="224">
          <cell r="B224" t="str">
            <v>Nortel</v>
          </cell>
          <cell r="C224">
            <v>0</v>
          </cell>
          <cell r="D224">
            <v>0</v>
          </cell>
          <cell r="E224">
            <v>0</v>
          </cell>
          <cell r="F224">
            <v>0</v>
          </cell>
          <cell r="G224">
            <v>0</v>
          </cell>
          <cell r="H224">
            <v>0</v>
          </cell>
          <cell r="I224">
            <v>0</v>
          </cell>
          <cell r="L224">
            <v>0</v>
          </cell>
        </row>
        <row r="225">
          <cell r="B225" t="str">
            <v>Oki</v>
          </cell>
          <cell r="C225">
            <v>0</v>
          </cell>
          <cell r="D225">
            <v>0</v>
          </cell>
          <cell r="E225">
            <v>0</v>
          </cell>
          <cell r="F225">
            <v>0</v>
          </cell>
          <cell r="G225">
            <v>0</v>
          </cell>
          <cell r="H225">
            <v>0</v>
          </cell>
          <cell r="I225">
            <v>0</v>
          </cell>
          <cell r="L225">
            <v>0</v>
          </cell>
        </row>
        <row r="226">
          <cell r="B226" t="str">
            <v>OpVista</v>
          </cell>
        </row>
        <row r="227">
          <cell r="B227" t="str">
            <v>Photonic Bridges</v>
          </cell>
          <cell r="C227">
            <v>0</v>
          </cell>
          <cell r="D227">
            <v>0</v>
          </cell>
          <cell r="E227">
            <v>0</v>
          </cell>
          <cell r="F227">
            <v>0</v>
          </cell>
          <cell r="G227">
            <v>0</v>
          </cell>
          <cell r="H227">
            <v>0</v>
          </cell>
          <cell r="I227">
            <v>0</v>
          </cell>
          <cell r="L227">
            <v>0</v>
          </cell>
        </row>
        <row r="228">
          <cell r="B228" t="str">
            <v>Redback</v>
          </cell>
          <cell r="C228">
            <v>0</v>
          </cell>
          <cell r="D228">
            <v>3</v>
          </cell>
          <cell r="E228">
            <v>0</v>
          </cell>
          <cell r="F228">
            <v>0</v>
          </cell>
          <cell r="G228">
            <v>0</v>
          </cell>
          <cell r="H228">
            <v>0</v>
          </cell>
          <cell r="I228">
            <v>0</v>
          </cell>
          <cell r="L228">
            <v>3</v>
          </cell>
        </row>
        <row r="229">
          <cell r="B229" t="str">
            <v>Sagem</v>
          </cell>
          <cell r="C229">
            <v>15</v>
          </cell>
          <cell r="D229">
            <v>3</v>
          </cell>
          <cell r="E229">
            <v>0</v>
          </cell>
          <cell r="F229">
            <v>0</v>
          </cell>
          <cell r="G229">
            <v>0</v>
          </cell>
          <cell r="H229">
            <v>0</v>
          </cell>
          <cell r="I229">
            <v>0</v>
          </cell>
          <cell r="L229">
            <v>18</v>
          </cell>
        </row>
        <row r="230">
          <cell r="B230" t="str">
            <v>Samsung</v>
          </cell>
          <cell r="C230">
            <v>0</v>
          </cell>
          <cell r="D230">
            <v>0</v>
          </cell>
          <cell r="E230">
            <v>0</v>
          </cell>
          <cell r="F230">
            <v>0</v>
          </cell>
          <cell r="G230">
            <v>0</v>
          </cell>
          <cell r="H230">
            <v>0</v>
          </cell>
          <cell r="I230">
            <v>0</v>
          </cell>
          <cell r="L230">
            <v>0</v>
          </cell>
        </row>
        <row r="231">
          <cell r="B231" t="str">
            <v>Nokia Siemens</v>
          </cell>
          <cell r="C231">
            <v>38</v>
          </cell>
          <cell r="D231">
            <v>47</v>
          </cell>
          <cell r="E231">
            <v>5</v>
          </cell>
          <cell r="F231">
            <v>0</v>
          </cell>
          <cell r="G231">
            <v>0</v>
          </cell>
          <cell r="H231">
            <v>1</v>
          </cell>
          <cell r="I231">
            <v>0</v>
          </cell>
          <cell r="L231">
            <v>91</v>
          </cell>
        </row>
        <row r="232">
          <cell r="B232" t="str">
            <v>Sorrento/Zhone</v>
          </cell>
        </row>
        <row r="233">
          <cell r="B233" t="str">
            <v>Sycamore</v>
          </cell>
          <cell r="C233">
            <v>0</v>
          </cell>
          <cell r="D233">
            <v>0</v>
          </cell>
          <cell r="E233">
            <v>0</v>
          </cell>
          <cell r="F233">
            <v>6</v>
          </cell>
          <cell r="G233">
            <v>0</v>
          </cell>
          <cell r="H233">
            <v>1</v>
          </cell>
          <cell r="I233">
            <v>0</v>
          </cell>
          <cell r="L233">
            <v>7</v>
          </cell>
        </row>
        <row r="234">
          <cell r="B234" t="str">
            <v>Tejas</v>
          </cell>
        </row>
        <row r="235">
          <cell r="B235" t="str">
            <v>Tellabs</v>
          </cell>
          <cell r="C235">
            <v>13</v>
          </cell>
          <cell r="D235">
            <v>0</v>
          </cell>
          <cell r="E235">
            <v>0</v>
          </cell>
          <cell r="F235">
            <v>0</v>
          </cell>
          <cell r="G235">
            <v>4</v>
          </cell>
          <cell r="H235">
            <v>0</v>
          </cell>
          <cell r="I235">
            <v>0</v>
          </cell>
          <cell r="L235">
            <v>17</v>
          </cell>
        </row>
        <row r="236">
          <cell r="B236" t="str">
            <v>Tellium</v>
          </cell>
          <cell r="C236">
            <v>0</v>
          </cell>
          <cell r="D236">
            <v>0</v>
          </cell>
          <cell r="E236">
            <v>0</v>
          </cell>
          <cell r="F236">
            <v>0</v>
          </cell>
          <cell r="G236">
            <v>0</v>
          </cell>
          <cell r="H236">
            <v>0</v>
          </cell>
          <cell r="I236">
            <v>0</v>
          </cell>
          <cell r="L236">
            <v>0</v>
          </cell>
        </row>
        <row r="237">
          <cell r="B237" t="str">
            <v>Transmode</v>
          </cell>
        </row>
        <row r="238">
          <cell r="B238" t="str">
            <v>Tyco</v>
          </cell>
          <cell r="C238">
            <v>0</v>
          </cell>
          <cell r="D238">
            <v>0</v>
          </cell>
          <cell r="E238">
            <v>0</v>
          </cell>
          <cell r="F238">
            <v>0</v>
          </cell>
          <cell r="G238">
            <v>0</v>
          </cell>
          <cell r="H238">
            <v>0</v>
          </cell>
          <cell r="I238">
            <v>0</v>
          </cell>
          <cell r="L238">
            <v>0</v>
          </cell>
        </row>
        <row r="239">
          <cell r="B239" t="str">
            <v>UTStarcom</v>
          </cell>
          <cell r="C239">
            <v>0</v>
          </cell>
          <cell r="D239">
            <v>0</v>
          </cell>
          <cell r="E239">
            <v>0</v>
          </cell>
          <cell r="F239">
            <v>0</v>
          </cell>
          <cell r="G239">
            <v>0</v>
          </cell>
          <cell r="H239">
            <v>0</v>
          </cell>
          <cell r="I239">
            <v>0</v>
          </cell>
          <cell r="L239">
            <v>0</v>
          </cell>
        </row>
        <row r="240">
          <cell r="B240" t="str">
            <v>White Rock</v>
          </cell>
          <cell r="C240">
            <v>0</v>
          </cell>
          <cell r="D240">
            <v>0</v>
          </cell>
          <cell r="E240">
            <v>0</v>
          </cell>
          <cell r="F240">
            <v>0</v>
          </cell>
          <cell r="G240">
            <v>0</v>
          </cell>
          <cell r="H240">
            <v>0</v>
          </cell>
          <cell r="I240">
            <v>0</v>
          </cell>
          <cell r="L240">
            <v>0</v>
          </cell>
        </row>
        <row r="241">
          <cell r="B241" t="str">
            <v>Xtera</v>
          </cell>
        </row>
        <row r="242">
          <cell r="B242" t="str">
            <v>Zhone</v>
          </cell>
          <cell r="C242">
            <v>0</v>
          </cell>
          <cell r="D242">
            <v>0</v>
          </cell>
          <cell r="E242">
            <v>0</v>
          </cell>
          <cell r="F242">
            <v>0</v>
          </cell>
          <cell r="G242">
            <v>1</v>
          </cell>
          <cell r="H242">
            <v>0</v>
          </cell>
          <cell r="I242">
            <v>0</v>
          </cell>
          <cell r="L242">
            <v>1</v>
          </cell>
        </row>
        <row r="243">
          <cell r="B243" t="str">
            <v>ZTE</v>
          </cell>
          <cell r="C243">
            <v>0</v>
          </cell>
          <cell r="D243">
            <v>0</v>
          </cell>
          <cell r="E243">
            <v>0</v>
          </cell>
          <cell r="F243">
            <v>0</v>
          </cell>
          <cell r="G243">
            <v>0</v>
          </cell>
          <cell r="H243">
            <v>0</v>
          </cell>
          <cell r="I243">
            <v>0</v>
          </cell>
          <cell r="L243">
            <v>0</v>
          </cell>
        </row>
        <row r="244">
          <cell r="B244" t="str">
            <v>Other</v>
          </cell>
          <cell r="C244">
            <v>0</v>
          </cell>
          <cell r="D244">
            <v>0</v>
          </cell>
          <cell r="E244">
            <v>0</v>
          </cell>
          <cell r="F244">
            <v>1</v>
          </cell>
          <cell r="G244">
            <v>0</v>
          </cell>
          <cell r="H244">
            <v>0</v>
          </cell>
          <cell r="I244">
            <v>0</v>
          </cell>
          <cell r="L244">
            <v>1</v>
          </cell>
        </row>
        <row r="245">
          <cell r="B245" t="str">
            <v>Total</v>
          </cell>
          <cell r="C245">
            <v>155</v>
          </cell>
          <cell r="D245">
            <v>200</v>
          </cell>
          <cell r="E245">
            <v>40</v>
          </cell>
          <cell r="F245">
            <v>34</v>
          </cell>
          <cell r="G245">
            <v>59</v>
          </cell>
          <cell r="H245">
            <v>69</v>
          </cell>
          <cell r="I245">
            <v>5</v>
          </cell>
          <cell r="J245">
            <v>0</v>
          </cell>
          <cell r="K245">
            <v>0</v>
          </cell>
          <cell r="L245">
            <v>562</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Metro ROADM</v>
          </cell>
          <cell r="K249" t="str">
            <v>Converged Packet Optical</v>
          </cell>
          <cell r="L249" t="str">
            <v>Total Optical Networking (ON)</v>
          </cell>
        </row>
        <row r="250">
          <cell r="B250" t="str">
            <v>ADTRAN</v>
          </cell>
        </row>
        <row r="251">
          <cell r="B251" t="str">
            <v>ADVA</v>
          </cell>
          <cell r="C251">
            <v>0</v>
          </cell>
          <cell r="D251">
            <v>0</v>
          </cell>
          <cell r="E251">
            <v>0</v>
          </cell>
          <cell r="F251">
            <v>0</v>
          </cell>
          <cell r="G251">
            <v>14</v>
          </cell>
          <cell r="H251">
            <v>0</v>
          </cell>
          <cell r="I251">
            <v>0</v>
          </cell>
          <cell r="L251">
            <v>14</v>
          </cell>
        </row>
        <row r="252">
          <cell r="B252" t="str">
            <v>Alcatel-Lucent</v>
          </cell>
          <cell r="C252">
            <v>19</v>
          </cell>
          <cell r="D252">
            <v>61</v>
          </cell>
          <cell r="E252">
            <v>8</v>
          </cell>
          <cell r="F252">
            <v>10</v>
          </cell>
          <cell r="G252">
            <v>5</v>
          </cell>
          <cell r="H252">
            <v>18</v>
          </cell>
          <cell r="I252">
            <v>3</v>
          </cell>
          <cell r="L252">
            <v>124</v>
          </cell>
        </row>
        <row r="253">
          <cell r="B253" t="str">
            <v>ANDA</v>
          </cell>
          <cell r="L253">
            <v>0</v>
          </cell>
        </row>
        <row r="254">
          <cell r="B254" t="str">
            <v>Atrica</v>
          </cell>
          <cell r="C254">
            <v>0</v>
          </cell>
          <cell r="D254">
            <v>2.2999999999999998</v>
          </cell>
          <cell r="E254">
            <v>0</v>
          </cell>
          <cell r="F254">
            <v>0</v>
          </cell>
          <cell r="G254">
            <v>0</v>
          </cell>
          <cell r="H254">
            <v>0</v>
          </cell>
          <cell r="I254">
            <v>0</v>
          </cell>
          <cell r="L254">
            <v>2.2999999999999998</v>
          </cell>
        </row>
        <row r="255">
          <cell r="B255" t="str">
            <v>Calient</v>
          </cell>
          <cell r="C255">
            <v>0</v>
          </cell>
          <cell r="D255">
            <v>0</v>
          </cell>
          <cell r="E255">
            <v>0</v>
          </cell>
          <cell r="F255">
            <v>0</v>
          </cell>
          <cell r="G255">
            <v>0</v>
          </cell>
          <cell r="H255">
            <v>0</v>
          </cell>
          <cell r="I255">
            <v>0</v>
          </cell>
          <cell r="L255">
            <v>0</v>
          </cell>
        </row>
        <row r="256">
          <cell r="B256" t="str">
            <v>Ciena</v>
          </cell>
          <cell r="C256">
            <v>4</v>
          </cell>
          <cell r="D256">
            <v>24.5</v>
          </cell>
          <cell r="E256">
            <v>0</v>
          </cell>
          <cell r="F256">
            <v>10</v>
          </cell>
          <cell r="G256">
            <v>13</v>
          </cell>
          <cell r="H256">
            <v>16</v>
          </cell>
          <cell r="I256">
            <v>1</v>
          </cell>
          <cell r="L256">
            <v>68.5</v>
          </cell>
        </row>
        <row r="257">
          <cell r="B257" t="str">
            <v>Cisco</v>
          </cell>
          <cell r="C257">
            <v>0</v>
          </cell>
          <cell r="D257">
            <v>2</v>
          </cell>
          <cell r="E257">
            <v>0</v>
          </cell>
          <cell r="F257">
            <v>0</v>
          </cell>
          <cell r="G257">
            <v>1</v>
          </cell>
          <cell r="H257">
            <v>2</v>
          </cell>
          <cell r="I257">
            <v>0</v>
          </cell>
          <cell r="L257">
            <v>5</v>
          </cell>
        </row>
        <row r="258">
          <cell r="B258" t="str">
            <v>Corrigent</v>
          </cell>
          <cell r="L258">
            <v>0</v>
          </cell>
        </row>
        <row r="259">
          <cell r="B259" t="str">
            <v>Corvis</v>
          </cell>
          <cell r="C259">
            <v>0</v>
          </cell>
          <cell r="D259">
            <v>0</v>
          </cell>
          <cell r="E259">
            <v>0</v>
          </cell>
          <cell r="F259">
            <v>0</v>
          </cell>
          <cell r="G259">
            <v>0</v>
          </cell>
          <cell r="H259">
            <v>0</v>
          </cell>
          <cell r="I259">
            <v>0</v>
          </cell>
          <cell r="L259">
            <v>0</v>
          </cell>
        </row>
        <row r="260">
          <cell r="B260" t="str">
            <v>Datang</v>
          </cell>
          <cell r="C260">
            <v>0</v>
          </cell>
          <cell r="D260">
            <v>0</v>
          </cell>
          <cell r="E260">
            <v>0</v>
          </cell>
          <cell r="F260">
            <v>0</v>
          </cell>
          <cell r="G260">
            <v>0</v>
          </cell>
          <cell r="H260">
            <v>0</v>
          </cell>
          <cell r="I260">
            <v>0</v>
          </cell>
          <cell r="L260">
            <v>0</v>
          </cell>
        </row>
        <row r="261">
          <cell r="B261" t="str">
            <v>ECI Telecom</v>
          </cell>
          <cell r="C261">
            <v>2</v>
          </cell>
          <cell r="D261">
            <v>7</v>
          </cell>
          <cell r="E261">
            <v>2</v>
          </cell>
          <cell r="F261">
            <v>0</v>
          </cell>
          <cell r="G261">
            <v>4</v>
          </cell>
          <cell r="H261">
            <v>0</v>
          </cell>
          <cell r="I261">
            <v>0</v>
          </cell>
          <cell r="L261">
            <v>15</v>
          </cell>
        </row>
        <row r="262">
          <cell r="B262" t="str">
            <v>Ericsson</v>
          </cell>
          <cell r="C262">
            <v>55</v>
          </cell>
          <cell r="D262">
            <v>29.5</v>
          </cell>
          <cell r="E262">
            <v>14</v>
          </cell>
          <cell r="F262">
            <v>4</v>
          </cell>
          <cell r="G262">
            <v>3</v>
          </cell>
          <cell r="H262">
            <v>11</v>
          </cell>
          <cell r="I262">
            <v>1</v>
          </cell>
          <cell r="L262">
            <v>117.5</v>
          </cell>
        </row>
        <row r="263">
          <cell r="B263" t="str">
            <v>FiberHome</v>
          </cell>
          <cell r="C263">
            <v>0</v>
          </cell>
          <cell r="D263">
            <v>0</v>
          </cell>
          <cell r="E263">
            <v>0</v>
          </cell>
          <cell r="F263">
            <v>0</v>
          </cell>
          <cell r="G263">
            <v>0</v>
          </cell>
          <cell r="H263">
            <v>0</v>
          </cell>
          <cell r="I263">
            <v>0</v>
          </cell>
          <cell r="L263">
            <v>0</v>
          </cell>
        </row>
        <row r="264">
          <cell r="B264" t="str">
            <v>Force 10</v>
          </cell>
          <cell r="C264">
            <v>0</v>
          </cell>
          <cell r="D264">
            <v>0</v>
          </cell>
          <cell r="E264">
            <v>0</v>
          </cell>
          <cell r="F264">
            <v>0</v>
          </cell>
          <cell r="G264">
            <v>0</v>
          </cell>
          <cell r="H264">
            <v>0</v>
          </cell>
          <cell r="I264">
            <v>0</v>
          </cell>
          <cell r="L264">
            <v>0</v>
          </cell>
        </row>
        <row r="265">
          <cell r="B265" t="str">
            <v>Fujitsu</v>
          </cell>
          <cell r="C265">
            <v>0</v>
          </cell>
          <cell r="D265">
            <v>9.5</v>
          </cell>
          <cell r="E265">
            <v>0</v>
          </cell>
          <cell r="F265">
            <v>0</v>
          </cell>
          <cell r="G265">
            <v>0</v>
          </cell>
          <cell r="H265">
            <v>0</v>
          </cell>
          <cell r="I265">
            <v>0</v>
          </cell>
          <cell r="L265">
            <v>9.5</v>
          </cell>
        </row>
        <row r="266">
          <cell r="B266" t="str">
            <v>Hitachi</v>
          </cell>
          <cell r="C266">
            <v>0</v>
          </cell>
          <cell r="D266">
            <v>0</v>
          </cell>
          <cell r="E266">
            <v>0</v>
          </cell>
          <cell r="F266">
            <v>0</v>
          </cell>
          <cell r="G266">
            <v>0</v>
          </cell>
          <cell r="H266">
            <v>0</v>
          </cell>
          <cell r="I266">
            <v>0</v>
          </cell>
          <cell r="L266">
            <v>0</v>
          </cell>
        </row>
        <row r="267">
          <cell r="B267" t="str">
            <v>Hitachi Cable</v>
          </cell>
          <cell r="L267">
            <v>0</v>
          </cell>
        </row>
        <row r="268">
          <cell r="B268" t="str">
            <v>Huawei</v>
          </cell>
          <cell r="C268">
            <v>1</v>
          </cell>
          <cell r="D268">
            <v>0</v>
          </cell>
          <cell r="E268">
            <v>0</v>
          </cell>
          <cell r="F268">
            <v>0</v>
          </cell>
          <cell r="G268">
            <v>0</v>
          </cell>
          <cell r="H268">
            <v>9</v>
          </cell>
          <cell r="I268">
            <v>0</v>
          </cell>
          <cell r="L268">
            <v>10</v>
          </cell>
        </row>
        <row r="269">
          <cell r="B269" t="str">
            <v>Infinera</v>
          </cell>
          <cell r="L269">
            <v>0</v>
          </cell>
        </row>
        <row r="270">
          <cell r="B270" t="str">
            <v>LGIC</v>
          </cell>
          <cell r="C270">
            <v>0</v>
          </cell>
          <cell r="D270">
            <v>0</v>
          </cell>
          <cell r="E270">
            <v>0</v>
          </cell>
          <cell r="F270">
            <v>0</v>
          </cell>
          <cell r="G270">
            <v>0</v>
          </cell>
          <cell r="H270">
            <v>0</v>
          </cell>
          <cell r="I270">
            <v>0</v>
          </cell>
          <cell r="L270">
            <v>0</v>
          </cell>
        </row>
        <row r="271">
          <cell r="B271" t="str">
            <v>Lucent</v>
          </cell>
          <cell r="C271">
            <v>0</v>
          </cell>
          <cell r="D271">
            <v>0</v>
          </cell>
          <cell r="E271">
            <v>0</v>
          </cell>
          <cell r="F271">
            <v>0</v>
          </cell>
          <cell r="G271">
            <v>0</v>
          </cell>
          <cell r="H271">
            <v>0</v>
          </cell>
          <cell r="I271">
            <v>0</v>
          </cell>
          <cell r="L271">
            <v>0</v>
          </cell>
        </row>
        <row r="272">
          <cell r="B272" t="str">
            <v>Lumentis</v>
          </cell>
          <cell r="C272">
            <v>0</v>
          </cell>
          <cell r="D272">
            <v>0</v>
          </cell>
          <cell r="E272">
            <v>0</v>
          </cell>
          <cell r="F272">
            <v>0</v>
          </cell>
          <cell r="G272">
            <v>1.3</v>
          </cell>
          <cell r="H272">
            <v>0</v>
          </cell>
          <cell r="I272">
            <v>0</v>
          </cell>
          <cell r="L272">
            <v>1.3</v>
          </cell>
        </row>
        <row r="273">
          <cell r="B273" t="str">
            <v>Luminous</v>
          </cell>
          <cell r="C273">
            <v>0</v>
          </cell>
          <cell r="D273">
            <v>0.6</v>
          </cell>
          <cell r="E273">
            <v>0</v>
          </cell>
          <cell r="F273">
            <v>0</v>
          </cell>
          <cell r="G273">
            <v>0</v>
          </cell>
          <cell r="H273">
            <v>0</v>
          </cell>
          <cell r="I273">
            <v>0</v>
          </cell>
          <cell r="L273">
            <v>0.6</v>
          </cell>
        </row>
        <row r="274">
          <cell r="B274" t="str">
            <v>Marconi/Ericsson</v>
          </cell>
          <cell r="L274">
            <v>0</v>
          </cell>
        </row>
        <row r="275">
          <cell r="B275" t="str">
            <v>Movaz</v>
          </cell>
          <cell r="C275">
            <v>0</v>
          </cell>
          <cell r="D275">
            <v>0</v>
          </cell>
          <cell r="E275">
            <v>0</v>
          </cell>
          <cell r="F275">
            <v>0</v>
          </cell>
          <cell r="G275">
            <v>0</v>
          </cell>
          <cell r="H275">
            <v>0</v>
          </cell>
          <cell r="I275">
            <v>0</v>
          </cell>
          <cell r="L275">
            <v>0</v>
          </cell>
        </row>
        <row r="276">
          <cell r="B276" t="str">
            <v>NEC</v>
          </cell>
          <cell r="C276">
            <v>1</v>
          </cell>
          <cell r="D276">
            <v>4.5</v>
          </cell>
          <cell r="E276">
            <v>0</v>
          </cell>
          <cell r="F276">
            <v>0</v>
          </cell>
          <cell r="G276">
            <v>0</v>
          </cell>
          <cell r="H276">
            <v>6</v>
          </cell>
          <cell r="I276">
            <v>0</v>
          </cell>
          <cell r="L276">
            <v>11.5</v>
          </cell>
        </row>
        <row r="277">
          <cell r="B277" t="str">
            <v>Nortel</v>
          </cell>
          <cell r="C277">
            <v>0</v>
          </cell>
          <cell r="D277">
            <v>0</v>
          </cell>
          <cell r="E277">
            <v>0</v>
          </cell>
          <cell r="F277">
            <v>0</v>
          </cell>
          <cell r="G277">
            <v>0</v>
          </cell>
          <cell r="H277">
            <v>0</v>
          </cell>
          <cell r="I277">
            <v>0</v>
          </cell>
          <cell r="L277">
            <v>0</v>
          </cell>
        </row>
        <row r="278">
          <cell r="B278" t="str">
            <v>Oki</v>
          </cell>
          <cell r="C278">
            <v>0</v>
          </cell>
          <cell r="D278">
            <v>0</v>
          </cell>
          <cell r="E278">
            <v>0</v>
          </cell>
          <cell r="F278">
            <v>0</v>
          </cell>
          <cell r="G278">
            <v>0</v>
          </cell>
          <cell r="H278">
            <v>0</v>
          </cell>
          <cell r="I278">
            <v>0</v>
          </cell>
          <cell r="L278">
            <v>0</v>
          </cell>
        </row>
        <row r="279">
          <cell r="B279" t="str">
            <v>OpVista</v>
          </cell>
          <cell r="L279">
            <v>0</v>
          </cell>
        </row>
        <row r="280">
          <cell r="B280" t="str">
            <v>Photonic Bridges</v>
          </cell>
          <cell r="C280">
            <v>0</v>
          </cell>
          <cell r="D280">
            <v>0</v>
          </cell>
          <cell r="E280">
            <v>0</v>
          </cell>
          <cell r="F280">
            <v>0</v>
          </cell>
          <cell r="G280">
            <v>0</v>
          </cell>
          <cell r="H280">
            <v>0</v>
          </cell>
          <cell r="I280">
            <v>0</v>
          </cell>
          <cell r="L280">
            <v>0</v>
          </cell>
        </row>
        <row r="281">
          <cell r="B281" t="str">
            <v>Redback</v>
          </cell>
          <cell r="C281">
            <v>0</v>
          </cell>
          <cell r="D281">
            <v>0</v>
          </cell>
          <cell r="E281">
            <v>0</v>
          </cell>
          <cell r="F281">
            <v>0</v>
          </cell>
          <cell r="G281">
            <v>0</v>
          </cell>
          <cell r="H281">
            <v>0</v>
          </cell>
          <cell r="I281">
            <v>0</v>
          </cell>
          <cell r="L281">
            <v>0</v>
          </cell>
        </row>
        <row r="282">
          <cell r="B282" t="str">
            <v>Sagem</v>
          </cell>
          <cell r="C282">
            <v>4</v>
          </cell>
          <cell r="D282">
            <v>0</v>
          </cell>
          <cell r="E282">
            <v>0</v>
          </cell>
          <cell r="F282">
            <v>0</v>
          </cell>
          <cell r="G282">
            <v>0</v>
          </cell>
          <cell r="H282">
            <v>0</v>
          </cell>
          <cell r="I282">
            <v>0</v>
          </cell>
          <cell r="L282">
            <v>4</v>
          </cell>
        </row>
        <row r="283">
          <cell r="B283" t="str">
            <v>Samsung</v>
          </cell>
          <cell r="C283">
            <v>0</v>
          </cell>
          <cell r="D283">
            <v>0</v>
          </cell>
          <cell r="E283">
            <v>0</v>
          </cell>
          <cell r="F283">
            <v>0</v>
          </cell>
          <cell r="G283">
            <v>0</v>
          </cell>
          <cell r="H283">
            <v>0</v>
          </cell>
          <cell r="I283">
            <v>0</v>
          </cell>
          <cell r="L283">
            <v>0</v>
          </cell>
        </row>
        <row r="284">
          <cell r="B284" t="str">
            <v>Nokia Siemens</v>
          </cell>
          <cell r="C284">
            <v>4</v>
          </cell>
          <cell r="D284">
            <v>19.5</v>
          </cell>
          <cell r="E284">
            <v>8</v>
          </cell>
          <cell r="F284">
            <v>0</v>
          </cell>
          <cell r="G284">
            <v>0</v>
          </cell>
          <cell r="H284">
            <v>8</v>
          </cell>
          <cell r="I284">
            <v>0</v>
          </cell>
          <cell r="L284">
            <v>39.5</v>
          </cell>
        </row>
        <row r="285">
          <cell r="B285" t="str">
            <v>Sorrento/Zhone</v>
          </cell>
          <cell r="L285">
            <v>0</v>
          </cell>
        </row>
        <row r="286">
          <cell r="B286" t="str">
            <v>Sycamore</v>
          </cell>
          <cell r="C286">
            <v>0</v>
          </cell>
          <cell r="D286">
            <v>0.6</v>
          </cell>
          <cell r="E286">
            <v>0</v>
          </cell>
          <cell r="F286">
            <v>2.1</v>
          </cell>
          <cell r="G286">
            <v>0</v>
          </cell>
          <cell r="H286">
            <v>2.2999999999999998</v>
          </cell>
          <cell r="I286">
            <v>0</v>
          </cell>
          <cell r="L286">
            <v>5</v>
          </cell>
        </row>
        <row r="287">
          <cell r="B287" t="str">
            <v>Tejas</v>
          </cell>
          <cell r="L287">
            <v>0</v>
          </cell>
        </row>
        <row r="288">
          <cell r="B288" t="str">
            <v>Tellabs</v>
          </cell>
          <cell r="C288">
            <v>0</v>
          </cell>
          <cell r="D288">
            <v>25.5</v>
          </cell>
          <cell r="E288">
            <v>0</v>
          </cell>
          <cell r="F288">
            <v>0</v>
          </cell>
          <cell r="G288">
            <v>5</v>
          </cell>
          <cell r="H288">
            <v>0</v>
          </cell>
          <cell r="I288">
            <v>0</v>
          </cell>
          <cell r="L288">
            <v>30.5</v>
          </cell>
        </row>
        <row r="289">
          <cell r="B289" t="str">
            <v>Tellium</v>
          </cell>
          <cell r="C289">
            <v>0</v>
          </cell>
          <cell r="D289">
            <v>0</v>
          </cell>
          <cell r="E289">
            <v>0</v>
          </cell>
          <cell r="F289">
            <v>5</v>
          </cell>
          <cell r="G289">
            <v>0</v>
          </cell>
          <cell r="H289">
            <v>0</v>
          </cell>
          <cell r="I289">
            <v>0</v>
          </cell>
          <cell r="L289">
            <v>5</v>
          </cell>
        </row>
        <row r="290">
          <cell r="B290" t="str">
            <v>Transmode</v>
          </cell>
          <cell r="L290">
            <v>0</v>
          </cell>
        </row>
        <row r="291">
          <cell r="B291" t="str">
            <v>Tyco</v>
          </cell>
          <cell r="C291">
            <v>0</v>
          </cell>
          <cell r="D291">
            <v>0</v>
          </cell>
          <cell r="E291">
            <v>0</v>
          </cell>
          <cell r="F291">
            <v>0</v>
          </cell>
          <cell r="G291">
            <v>0</v>
          </cell>
          <cell r="H291">
            <v>0</v>
          </cell>
          <cell r="I291">
            <v>0</v>
          </cell>
          <cell r="L291">
            <v>0</v>
          </cell>
        </row>
        <row r="292">
          <cell r="B292" t="str">
            <v>UTStarcom</v>
          </cell>
          <cell r="C292">
            <v>0</v>
          </cell>
          <cell r="D292">
            <v>0.3</v>
          </cell>
          <cell r="E292">
            <v>0</v>
          </cell>
          <cell r="F292">
            <v>0</v>
          </cell>
          <cell r="G292">
            <v>0</v>
          </cell>
          <cell r="H292">
            <v>0</v>
          </cell>
          <cell r="I292">
            <v>0</v>
          </cell>
          <cell r="L292">
            <v>0.3</v>
          </cell>
        </row>
        <row r="293">
          <cell r="B293" t="str">
            <v>White Rock</v>
          </cell>
          <cell r="C293">
            <v>0</v>
          </cell>
          <cell r="D293">
            <v>0</v>
          </cell>
          <cell r="E293">
            <v>0</v>
          </cell>
          <cell r="F293">
            <v>0</v>
          </cell>
          <cell r="G293">
            <v>0</v>
          </cell>
          <cell r="H293">
            <v>0</v>
          </cell>
          <cell r="I293">
            <v>0</v>
          </cell>
          <cell r="L293">
            <v>0</v>
          </cell>
        </row>
        <row r="294">
          <cell r="B294" t="str">
            <v>Xtera</v>
          </cell>
          <cell r="L294">
            <v>0</v>
          </cell>
        </row>
        <row r="295">
          <cell r="B295" t="str">
            <v>Zhone</v>
          </cell>
          <cell r="C295">
            <v>0</v>
          </cell>
          <cell r="D295">
            <v>0</v>
          </cell>
          <cell r="E295">
            <v>0</v>
          </cell>
          <cell r="F295">
            <v>0</v>
          </cell>
          <cell r="G295">
            <v>2</v>
          </cell>
          <cell r="H295">
            <v>0</v>
          </cell>
          <cell r="I295">
            <v>0</v>
          </cell>
          <cell r="L295">
            <v>2</v>
          </cell>
        </row>
        <row r="296">
          <cell r="B296" t="str">
            <v>ZTE</v>
          </cell>
          <cell r="C296">
            <v>0</v>
          </cell>
          <cell r="D296">
            <v>0</v>
          </cell>
          <cell r="E296">
            <v>0</v>
          </cell>
          <cell r="F296">
            <v>0</v>
          </cell>
          <cell r="G296">
            <v>0</v>
          </cell>
          <cell r="H296">
            <v>0</v>
          </cell>
          <cell r="I296">
            <v>0</v>
          </cell>
          <cell r="L296">
            <v>0</v>
          </cell>
        </row>
        <row r="297">
          <cell r="B297" t="str">
            <v>Other</v>
          </cell>
          <cell r="C297">
            <v>0</v>
          </cell>
          <cell r="D297">
            <v>1.71</v>
          </cell>
          <cell r="E297">
            <v>0</v>
          </cell>
          <cell r="F297">
            <v>0</v>
          </cell>
          <cell r="G297">
            <v>0.7</v>
          </cell>
          <cell r="H297">
            <v>0</v>
          </cell>
          <cell r="I297">
            <v>0</v>
          </cell>
          <cell r="L297">
            <v>2.41</v>
          </cell>
        </row>
        <row r="298">
          <cell r="B298" t="str">
            <v>Total</v>
          </cell>
          <cell r="C298">
            <v>90</v>
          </cell>
          <cell r="D298">
            <v>188.51000000000002</v>
          </cell>
          <cell r="E298">
            <v>32</v>
          </cell>
          <cell r="F298">
            <v>31.1</v>
          </cell>
          <cell r="G298">
            <v>49</v>
          </cell>
          <cell r="H298">
            <v>72.3</v>
          </cell>
          <cell r="I298">
            <v>5</v>
          </cell>
          <cell r="J298">
            <v>0</v>
          </cell>
          <cell r="K298">
            <v>0</v>
          </cell>
          <cell r="L298">
            <v>467.91000000000008</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Metro ROADM</v>
          </cell>
          <cell r="K302" t="str">
            <v>Converged Packet Optical</v>
          </cell>
          <cell r="L302" t="str">
            <v>Total Optical Networking (ON)</v>
          </cell>
        </row>
        <row r="303">
          <cell r="B303" t="str">
            <v>ADTRAN</v>
          </cell>
        </row>
        <row r="304">
          <cell r="B304" t="str">
            <v>ADVA</v>
          </cell>
          <cell r="C304">
            <v>0</v>
          </cell>
          <cell r="D304">
            <v>0</v>
          </cell>
          <cell r="E304">
            <v>0</v>
          </cell>
          <cell r="F304">
            <v>0</v>
          </cell>
          <cell r="G304">
            <v>14</v>
          </cell>
          <cell r="H304">
            <v>0</v>
          </cell>
          <cell r="I304">
            <v>0</v>
          </cell>
          <cell r="L304">
            <v>14</v>
          </cell>
        </row>
        <row r="305">
          <cell r="B305" t="str">
            <v>Alcatel-Lucent</v>
          </cell>
          <cell r="C305">
            <v>19</v>
          </cell>
          <cell r="D305">
            <v>95.5</v>
          </cell>
          <cell r="E305">
            <v>17</v>
          </cell>
          <cell r="F305">
            <v>15</v>
          </cell>
          <cell r="G305">
            <v>7</v>
          </cell>
          <cell r="H305">
            <v>18</v>
          </cell>
          <cell r="I305">
            <v>1</v>
          </cell>
          <cell r="L305">
            <v>172.5</v>
          </cell>
        </row>
        <row r="306">
          <cell r="B306" t="str">
            <v>ANDA</v>
          </cell>
          <cell r="L306">
            <v>0</v>
          </cell>
        </row>
        <row r="307">
          <cell r="B307" t="str">
            <v>Atrica</v>
          </cell>
          <cell r="C307">
            <v>0</v>
          </cell>
          <cell r="D307">
            <v>3.8</v>
          </cell>
          <cell r="E307">
            <v>0</v>
          </cell>
          <cell r="F307">
            <v>0</v>
          </cell>
          <cell r="G307">
            <v>0</v>
          </cell>
          <cell r="H307">
            <v>0</v>
          </cell>
          <cell r="I307">
            <v>0</v>
          </cell>
          <cell r="L307">
            <v>3.8</v>
          </cell>
        </row>
        <row r="308">
          <cell r="B308" t="str">
            <v>Calient</v>
          </cell>
          <cell r="C308">
            <v>0</v>
          </cell>
          <cell r="D308">
            <v>0</v>
          </cell>
          <cell r="E308">
            <v>0</v>
          </cell>
          <cell r="F308">
            <v>1</v>
          </cell>
          <cell r="G308">
            <v>0</v>
          </cell>
          <cell r="H308">
            <v>0</v>
          </cell>
          <cell r="I308">
            <v>0</v>
          </cell>
          <cell r="L308">
            <v>1</v>
          </cell>
        </row>
        <row r="309">
          <cell r="B309" t="str">
            <v>Ciena</v>
          </cell>
          <cell r="C309">
            <v>2</v>
          </cell>
          <cell r="D309">
            <v>16</v>
          </cell>
          <cell r="E309">
            <v>0</v>
          </cell>
          <cell r="F309">
            <v>7</v>
          </cell>
          <cell r="G309">
            <v>11</v>
          </cell>
          <cell r="H309">
            <v>16</v>
          </cell>
          <cell r="I309">
            <v>1</v>
          </cell>
          <cell r="L309">
            <v>53</v>
          </cell>
        </row>
        <row r="310">
          <cell r="B310" t="str">
            <v>Cisco</v>
          </cell>
          <cell r="C310">
            <v>0</v>
          </cell>
          <cell r="D310">
            <v>2.5</v>
          </cell>
          <cell r="E310">
            <v>0</v>
          </cell>
          <cell r="F310">
            <v>0</v>
          </cell>
          <cell r="G310">
            <v>3</v>
          </cell>
          <cell r="H310">
            <v>2</v>
          </cell>
          <cell r="I310">
            <v>0</v>
          </cell>
          <cell r="L310">
            <v>7.5</v>
          </cell>
        </row>
        <row r="311">
          <cell r="B311" t="str">
            <v>Corrigent</v>
          </cell>
          <cell r="L311">
            <v>0</v>
          </cell>
        </row>
        <row r="312">
          <cell r="B312" t="str">
            <v>Corvis</v>
          </cell>
          <cell r="C312">
            <v>0</v>
          </cell>
          <cell r="D312">
            <v>0</v>
          </cell>
          <cell r="E312">
            <v>0</v>
          </cell>
          <cell r="F312">
            <v>0</v>
          </cell>
          <cell r="G312">
            <v>0</v>
          </cell>
          <cell r="H312">
            <v>0</v>
          </cell>
          <cell r="I312">
            <v>0</v>
          </cell>
          <cell r="L312">
            <v>0</v>
          </cell>
        </row>
        <row r="313">
          <cell r="B313" t="str">
            <v>Datang</v>
          </cell>
          <cell r="C313">
            <v>0</v>
          </cell>
          <cell r="D313">
            <v>0</v>
          </cell>
          <cell r="E313">
            <v>0</v>
          </cell>
          <cell r="F313">
            <v>0</v>
          </cell>
          <cell r="G313">
            <v>0</v>
          </cell>
          <cell r="H313">
            <v>0</v>
          </cell>
          <cell r="I313">
            <v>0</v>
          </cell>
          <cell r="L313">
            <v>0</v>
          </cell>
        </row>
        <row r="314">
          <cell r="B314" t="str">
            <v>ECI Telecom</v>
          </cell>
          <cell r="C314">
            <v>3</v>
          </cell>
          <cell r="D314">
            <v>10.5</v>
          </cell>
          <cell r="E314">
            <v>2</v>
          </cell>
          <cell r="F314">
            <v>0</v>
          </cell>
          <cell r="G314">
            <v>3</v>
          </cell>
          <cell r="H314">
            <v>0</v>
          </cell>
          <cell r="I314">
            <v>0</v>
          </cell>
          <cell r="L314">
            <v>18.5</v>
          </cell>
        </row>
        <row r="315">
          <cell r="B315" t="str">
            <v>Ericsson</v>
          </cell>
          <cell r="C315">
            <v>48</v>
          </cell>
          <cell r="D315">
            <v>31.5</v>
          </cell>
          <cell r="E315">
            <v>12</v>
          </cell>
          <cell r="F315">
            <v>4</v>
          </cell>
          <cell r="G315">
            <v>3</v>
          </cell>
          <cell r="H315">
            <v>8</v>
          </cell>
          <cell r="I315">
            <v>1</v>
          </cell>
          <cell r="L315">
            <v>107.5</v>
          </cell>
        </row>
        <row r="316">
          <cell r="B316" t="str">
            <v>FiberHome</v>
          </cell>
          <cell r="C316">
            <v>0</v>
          </cell>
          <cell r="D316">
            <v>0</v>
          </cell>
          <cell r="E316">
            <v>0</v>
          </cell>
          <cell r="F316">
            <v>0</v>
          </cell>
          <cell r="G316">
            <v>0</v>
          </cell>
          <cell r="H316">
            <v>0</v>
          </cell>
          <cell r="I316">
            <v>0</v>
          </cell>
          <cell r="L316">
            <v>0</v>
          </cell>
        </row>
        <row r="317">
          <cell r="B317" t="str">
            <v>Force 10</v>
          </cell>
          <cell r="C317">
            <v>0</v>
          </cell>
          <cell r="D317">
            <v>0</v>
          </cell>
          <cell r="E317">
            <v>0</v>
          </cell>
          <cell r="F317">
            <v>0</v>
          </cell>
          <cell r="G317">
            <v>0</v>
          </cell>
          <cell r="H317">
            <v>0</v>
          </cell>
          <cell r="I317">
            <v>0</v>
          </cell>
          <cell r="L317">
            <v>0</v>
          </cell>
        </row>
        <row r="318">
          <cell r="B318" t="str">
            <v>Fujitsu</v>
          </cell>
          <cell r="C318">
            <v>0</v>
          </cell>
          <cell r="D318">
            <v>5.5</v>
          </cell>
          <cell r="E318">
            <v>0</v>
          </cell>
          <cell r="F318">
            <v>0</v>
          </cell>
          <cell r="G318">
            <v>0</v>
          </cell>
          <cell r="H318">
            <v>0</v>
          </cell>
          <cell r="I318">
            <v>0</v>
          </cell>
          <cell r="L318">
            <v>5.5</v>
          </cell>
        </row>
        <row r="319">
          <cell r="B319" t="str">
            <v>Hitachi</v>
          </cell>
          <cell r="C319">
            <v>0</v>
          </cell>
          <cell r="D319">
            <v>0</v>
          </cell>
          <cell r="E319">
            <v>0</v>
          </cell>
          <cell r="F319">
            <v>0</v>
          </cell>
          <cell r="G319">
            <v>0</v>
          </cell>
          <cell r="H319">
            <v>0</v>
          </cell>
          <cell r="I319">
            <v>0</v>
          </cell>
          <cell r="L319">
            <v>0</v>
          </cell>
        </row>
        <row r="320">
          <cell r="B320" t="str">
            <v>Hitachi Cable</v>
          </cell>
          <cell r="L320">
            <v>0</v>
          </cell>
        </row>
        <row r="321">
          <cell r="B321" t="str">
            <v>Huawei</v>
          </cell>
          <cell r="C321">
            <v>0</v>
          </cell>
          <cell r="D321">
            <v>0.5</v>
          </cell>
          <cell r="E321">
            <v>0</v>
          </cell>
          <cell r="F321">
            <v>0</v>
          </cell>
          <cell r="G321">
            <v>0</v>
          </cell>
          <cell r="H321">
            <v>3</v>
          </cell>
          <cell r="I321">
            <v>0</v>
          </cell>
          <cell r="L321">
            <v>3.5</v>
          </cell>
        </row>
        <row r="322">
          <cell r="B322" t="str">
            <v>Infinera</v>
          </cell>
          <cell r="L322">
            <v>0</v>
          </cell>
        </row>
        <row r="323">
          <cell r="B323" t="str">
            <v>LGIC</v>
          </cell>
          <cell r="C323">
            <v>0</v>
          </cell>
          <cell r="D323">
            <v>0</v>
          </cell>
          <cell r="E323">
            <v>0</v>
          </cell>
          <cell r="F323">
            <v>0</v>
          </cell>
          <cell r="G323">
            <v>0</v>
          </cell>
          <cell r="H323">
            <v>0</v>
          </cell>
          <cell r="I323">
            <v>0</v>
          </cell>
          <cell r="L323">
            <v>0</v>
          </cell>
        </row>
        <row r="324">
          <cell r="B324" t="str">
            <v>Lucent</v>
          </cell>
          <cell r="C324">
            <v>0</v>
          </cell>
          <cell r="D324">
            <v>0</v>
          </cell>
          <cell r="E324">
            <v>0</v>
          </cell>
          <cell r="F324">
            <v>0</v>
          </cell>
          <cell r="G324">
            <v>0</v>
          </cell>
          <cell r="H324">
            <v>0</v>
          </cell>
          <cell r="I324">
            <v>0</v>
          </cell>
          <cell r="L324">
            <v>0</v>
          </cell>
        </row>
        <row r="325">
          <cell r="B325" t="str">
            <v>Lumentis</v>
          </cell>
          <cell r="C325">
            <v>0</v>
          </cell>
          <cell r="D325">
            <v>0</v>
          </cell>
          <cell r="E325">
            <v>0</v>
          </cell>
          <cell r="F325">
            <v>0</v>
          </cell>
          <cell r="G325">
            <v>0</v>
          </cell>
          <cell r="H325">
            <v>0</v>
          </cell>
          <cell r="I325">
            <v>0</v>
          </cell>
          <cell r="L325">
            <v>0</v>
          </cell>
        </row>
        <row r="326">
          <cell r="B326" t="str">
            <v>Luminous</v>
          </cell>
          <cell r="C326">
            <v>0</v>
          </cell>
          <cell r="D326">
            <v>1.1000000000000001</v>
          </cell>
          <cell r="E326">
            <v>0</v>
          </cell>
          <cell r="F326">
            <v>0</v>
          </cell>
          <cell r="G326">
            <v>0</v>
          </cell>
          <cell r="H326">
            <v>0</v>
          </cell>
          <cell r="I326">
            <v>0</v>
          </cell>
          <cell r="L326">
            <v>1.1000000000000001</v>
          </cell>
        </row>
        <row r="327">
          <cell r="B327" t="str">
            <v>Marconi/Ericsson</v>
          </cell>
          <cell r="L327">
            <v>0</v>
          </cell>
        </row>
        <row r="328">
          <cell r="B328" t="str">
            <v>Movaz</v>
          </cell>
          <cell r="C328">
            <v>0</v>
          </cell>
          <cell r="D328">
            <v>0</v>
          </cell>
          <cell r="E328">
            <v>0</v>
          </cell>
          <cell r="F328">
            <v>0</v>
          </cell>
          <cell r="G328">
            <v>0</v>
          </cell>
          <cell r="H328">
            <v>0</v>
          </cell>
          <cell r="I328">
            <v>0</v>
          </cell>
          <cell r="L328">
            <v>0</v>
          </cell>
        </row>
        <row r="329">
          <cell r="B329" t="str">
            <v>NEC</v>
          </cell>
          <cell r="C329">
            <v>2</v>
          </cell>
          <cell r="D329">
            <v>3.5</v>
          </cell>
          <cell r="E329">
            <v>0</v>
          </cell>
          <cell r="F329">
            <v>0</v>
          </cell>
          <cell r="G329">
            <v>0</v>
          </cell>
          <cell r="H329">
            <v>6</v>
          </cell>
          <cell r="I329">
            <v>0</v>
          </cell>
          <cell r="L329">
            <v>11.5</v>
          </cell>
        </row>
        <row r="330">
          <cell r="B330" t="str">
            <v>Nortel</v>
          </cell>
          <cell r="C330">
            <v>0</v>
          </cell>
          <cell r="D330">
            <v>0</v>
          </cell>
          <cell r="E330">
            <v>0</v>
          </cell>
          <cell r="F330">
            <v>0</v>
          </cell>
          <cell r="G330">
            <v>0</v>
          </cell>
          <cell r="H330">
            <v>0</v>
          </cell>
          <cell r="I330">
            <v>0</v>
          </cell>
          <cell r="L330">
            <v>0</v>
          </cell>
        </row>
        <row r="331">
          <cell r="B331" t="str">
            <v>Oki</v>
          </cell>
          <cell r="C331">
            <v>0</v>
          </cell>
          <cell r="D331">
            <v>0</v>
          </cell>
          <cell r="E331">
            <v>0</v>
          </cell>
          <cell r="F331">
            <v>0</v>
          </cell>
          <cell r="G331">
            <v>0</v>
          </cell>
          <cell r="H331">
            <v>0</v>
          </cell>
          <cell r="I331">
            <v>0</v>
          </cell>
          <cell r="L331">
            <v>0</v>
          </cell>
        </row>
        <row r="332">
          <cell r="B332" t="str">
            <v>OpVista</v>
          </cell>
          <cell r="L332">
            <v>0</v>
          </cell>
        </row>
        <row r="333">
          <cell r="B333" t="str">
            <v>Photonic Bridges</v>
          </cell>
          <cell r="C333">
            <v>0</v>
          </cell>
          <cell r="D333">
            <v>0</v>
          </cell>
          <cell r="E333">
            <v>0</v>
          </cell>
          <cell r="F333">
            <v>0</v>
          </cell>
          <cell r="G333">
            <v>0</v>
          </cell>
          <cell r="H333">
            <v>0</v>
          </cell>
          <cell r="I333">
            <v>0</v>
          </cell>
          <cell r="L333">
            <v>0</v>
          </cell>
        </row>
        <row r="334">
          <cell r="B334" t="str">
            <v>Redback</v>
          </cell>
          <cell r="C334">
            <v>0</v>
          </cell>
          <cell r="D334">
            <v>0</v>
          </cell>
          <cell r="E334">
            <v>0</v>
          </cell>
          <cell r="F334">
            <v>0</v>
          </cell>
          <cell r="G334">
            <v>0</v>
          </cell>
          <cell r="H334">
            <v>0</v>
          </cell>
          <cell r="I334">
            <v>0</v>
          </cell>
          <cell r="L334">
            <v>0</v>
          </cell>
        </row>
        <row r="335">
          <cell r="B335" t="str">
            <v>Sagem</v>
          </cell>
          <cell r="C335">
            <v>7</v>
          </cell>
          <cell r="D335">
            <v>0</v>
          </cell>
          <cell r="E335">
            <v>0</v>
          </cell>
          <cell r="F335">
            <v>0</v>
          </cell>
          <cell r="G335">
            <v>0</v>
          </cell>
          <cell r="H335">
            <v>0</v>
          </cell>
          <cell r="I335">
            <v>0</v>
          </cell>
          <cell r="L335">
            <v>7</v>
          </cell>
        </row>
        <row r="336">
          <cell r="B336" t="str">
            <v>Samsung</v>
          </cell>
          <cell r="C336">
            <v>0</v>
          </cell>
          <cell r="D336">
            <v>0</v>
          </cell>
          <cell r="E336">
            <v>0</v>
          </cell>
          <cell r="F336">
            <v>0</v>
          </cell>
          <cell r="G336">
            <v>0</v>
          </cell>
          <cell r="H336">
            <v>0</v>
          </cell>
          <cell r="I336">
            <v>0</v>
          </cell>
          <cell r="L336">
            <v>0</v>
          </cell>
        </row>
        <row r="337">
          <cell r="B337" t="str">
            <v>Nokia Siemens</v>
          </cell>
          <cell r="C337">
            <v>35</v>
          </cell>
          <cell r="D337">
            <v>15.5</v>
          </cell>
          <cell r="E337">
            <v>12</v>
          </cell>
          <cell r="F337">
            <v>0</v>
          </cell>
          <cell r="G337">
            <v>0</v>
          </cell>
          <cell r="H337">
            <v>13</v>
          </cell>
          <cell r="I337">
            <v>0</v>
          </cell>
          <cell r="L337">
            <v>75.5</v>
          </cell>
        </row>
        <row r="338">
          <cell r="B338" t="str">
            <v>Sorrento/Zhone</v>
          </cell>
          <cell r="L338">
            <v>0</v>
          </cell>
        </row>
        <row r="339">
          <cell r="B339" t="str">
            <v>Sycamore</v>
          </cell>
          <cell r="C339">
            <v>0</v>
          </cell>
          <cell r="D339">
            <v>0.5</v>
          </cell>
          <cell r="E339">
            <v>0</v>
          </cell>
          <cell r="F339">
            <v>1.8</v>
          </cell>
          <cell r="G339">
            <v>0</v>
          </cell>
          <cell r="H339">
            <v>3.3</v>
          </cell>
          <cell r="I339">
            <v>0</v>
          </cell>
          <cell r="L339">
            <v>5.6</v>
          </cell>
        </row>
        <row r="340">
          <cell r="B340" t="str">
            <v>Tejas</v>
          </cell>
          <cell r="L340">
            <v>0</v>
          </cell>
        </row>
        <row r="341">
          <cell r="B341" t="str">
            <v>Tellabs</v>
          </cell>
          <cell r="C341">
            <v>0</v>
          </cell>
          <cell r="D341">
            <v>6.5</v>
          </cell>
          <cell r="E341">
            <v>0</v>
          </cell>
          <cell r="F341">
            <v>0</v>
          </cell>
          <cell r="G341">
            <v>3</v>
          </cell>
          <cell r="H341">
            <v>0</v>
          </cell>
          <cell r="I341">
            <v>0</v>
          </cell>
          <cell r="L341">
            <v>9.5</v>
          </cell>
        </row>
        <row r="342">
          <cell r="B342" t="str">
            <v>Tellium</v>
          </cell>
          <cell r="C342">
            <v>0</v>
          </cell>
          <cell r="D342">
            <v>0</v>
          </cell>
          <cell r="E342">
            <v>0</v>
          </cell>
          <cell r="F342">
            <v>5</v>
          </cell>
          <cell r="G342">
            <v>0</v>
          </cell>
          <cell r="H342">
            <v>0</v>
          </cell>
          <cell r="I342">
            <v>0</v>
          </cell>
          <cell r="L342">
            <v>5</v>
          </cell>
        </row>
        <row r="343">
          <cell r="B343" t="str">
            <v>Transmode</v>
          </cell>
          <cell r="L343">
            <v>0</v>
          </cell>
        </row>
        <row r="344">
          <cell r="B344" t="str">
            <v>Tyco</v>
          </cell>
          <cell r="C344">
            <v>0</v>
          </cell>
          <cell r="D344">
            <v>0</v>
          </cell>
          <cell r="E344">
            <v>0</v>
          </cell>
          <cell r="F344">
            <v>0</v>
          </cell>
          <cell r="G344">
            <v>0</v>
          </cell>
          <cell r="H344">
            <v>0</v>
          </cell>
          <cell r="I344">
            <v>0</v>
          </cell>
          <cell r="L344">
            <v>0</v>
          </cell>
        </row>
        <row r="345">
          <cell r="B345" t="str">
            <v>UTStarcom</v>
          </cell>
          <cell r="C345">
            <v>0</v>
          </cell>
          <cell r="D345">
            <v>0.5</v>
          </cell>
          <cell r="E345">
            <v>0</v>
          </cell>
          <cell r="F345">
            <v>0</v>
          </cell>
          <cell r="G345">
            <v>0</v>
          </cell>
          <cell r="H345">
            <v>0</v>
          </cell>
          <cell r="I345">
            <v>0</v>
          </cell>
          <cell r="L345">
            <v>0.5</v>
          </cell>
        </row>
        <row r="346">
          <cell r="B346" t="str">
            <v>White Rock</v>
          </cell>
          <cell r="C346">
            <v>0</v>
          </cell>
          <cell r="D346">
            <v>0</v>
          </cell>
          <cell r="E346">
            <v>0</v>
          </cell>
          <cell r="F346">
            <v>0</v>
          </cell>
          <cell r="G346">
            <v>0</v>
          </cell>
          <cell r="H346">
            <v>0</v>
          </cell>
          <cell r="I346">
            <v>0</v>
          </cell>
          <cell r="L346">
            <v>0</v>
          </cell>
        </row>
        <row r="347">
          <cell r="B347" t="str">
            <v>Xtera</v>
          </cell>
        </row>
        <row r="348">
          <cell r="B348" t="str">
            <v>Zhone</v>
          </cell>
          <cell r="C348">
            <v>0</v>
          </cell>
          <cell r="D348">
            <v>0</v>
          </cell>
          <cell r="E348">
            <v>0</v>
          </cell>
          <cell r="F348">
            <v>0</v>
          </cell>
          <cell r="G348">
            <v>2</v>
          </cell>
          <cell r="H348">
            <v>0</v>
          </cell>
          <cell r="I348">
            <v>0</v>
          </cell>
          <cell r="L348">
            <v>2</v>
          </cell>
        </row>
        <row r="349">
          <cell r="B349" t="str">
            <v>ZTE</v>
          </cell>
          <cell r="C349">
            <v>0</v>
          </cell>
          <cell r="D349">
            <v>0</v>
          </cell>
          <cell r="E349">
            <v>0</v>
          </cell>
          <cell r="F349">
            <v>0</v>
          </cell>
          <cell r="G349">
            <v>0</v>
          </cell>
          <cell r="H349">
            <v>0</v>
          </cell>
          <cell r="I349">
            <v>0</v>
          </cell>
          <cell r="L349">
            <v>0</v>
          </cell>
        </row>
        <row r="350">
          <cell r="B350" t="str">
            <v>Other</v>
          </cell>
          <cell r="C350">
            <v>0</v>
          </cell>
          <cell r="D350">
            <v>0.3</v>
          </cell>
          <cell r="E350">
            <v>0</v>
          </cell>
          <cell r="F350">
            <v>2</v>
          </cell>
          <cell r="G350">
            <v>4</v>
          </cell>
          <cell r="H350">
            <v>0</v>
          </cell>
          <cell r="I350">
            <v>0</v>
          </cell>
          <cell r="L350">
            <v>6.3</v>
          </cell>
        </row>
        <row r="351">
          <cell r="B351" t="str">
            <v>Total</v>
          </cell>
          <cell r="C351">
            <v>116</v>
          </cell>
          <cell r="D351">
            <v>193.70000000000002</v>
          </cell>
          <cell r="E351">
            <v>43</v>
          </cell>
          <cell r="F351">
            <v>35.799999999999997</v>
          </cell>
          <cell r="G351">
            <v>50</v>
          </cell>
          <cell r="H351">
            <v>69.3</v>
          </cell>
          <cell r="I351">
            <v>3</v>
          </cell>
          <cell r="J351">
            <v>0</v>
          </cell>
          <cell r="K351">
            <v>0</v>
          </cell>
          <cell r="L351">
            <v>510.80000000000007</v>
          </cell>
        </row>
        <row r="355">
          <cell r="B355" t="str">
            <v>Vendor</v>
          </cell>
          <cell r="C355" t="str">
            <v>SONET/SDH Add-drop multiplexers (ADM)</v>
          </cell>
          <cell r="D355" t="str">
            <v>Optical Edge Devices (OED)</v>
          </cell>
          <cell r="E355" t="str">
            <v>Digital Cross Connects (DCS)</v>
          </cell>
          <cell r="F355" t="str">
            <v>Optical Core Switches (OCS)</v>
          </cell>
          <cell r="G355" t="str">
            <v>Metro WDM (C/D-WDM)</v>
          </cell>
          <cell r="H355" t="str">
            <v>Long haul DWDM (LH DWDM)</v>
          </cell>
          <cell r="I355" t="str">
            <v>Multi-reach DWDM</v>
          </cell>
          <cell r="J355" t="str">
            <v>Metro ROADM</v>
          </cell>
          <cell r="K355" t="str">
            <v>Converged Packet Optical</v>
          </cell>
          <cell r="L355" t="str">
            <v>Total Optical Networking (ON)</v>
          </cell>
        </row>
        <row r="356">
          <cell r="B356" t="str">
            <v>ADTRAN</v>
          </cell>
        </row>
        <row r="357">
          <cell r="B357" t="str">
            <v>ADVA</v>
          </cell>
          <cell r="C357">
            <v>0</v>
          </cell>
          <cell r="D357">
            <v>0</v>
          </cell>
          <cell r="E357">
            <v>0</v>
          </cell>
          <cell r="F357">
            <v>0</v>
          </cell>
          <cell r="G357">
            <v>20</v>
          </cell>
          <cell r="H357">
            <v>0</v>
          </cell>
          <cell r="I357">
            <v>0</v>
          </cell>
          <cell r="L357">
            <v>20</v>
          </cell>
        </row>
        <row r="358">
          <cell r="B358" t="str">
            <v>Alcatel-Lucent</v>
          </cell>
          <cell r="C358">
            <v>21</v>
          </cell>
          <cell r="D358">
            <v>66</v>
          </cell>
          <cell r="E358">
            <v>15</v>
          </cell>
          <cell r="F358">
            <v>19</v>
          </cell>
          <cell r="G358">
            <v>9</v>
          </cell>
          <cell r="H358">
            <v>23</v>
          </cell>
          <cell r="I358">
            <v>2</v>
          </cell>
          <cell r="L358">
            <v>155</v>
          </cell>
        </row>
        <row r="359">
          <cell r="B359" t="str">
            <v>ANDA</v>
          </cell>
          <cell r="L359">
            <v>0</v>
          </cell>
        </row>
        <row r="360">
          <cell r="B360" t="str">
            <v>Atrica</v>
          </cell>
          <cell r="C360">
            <v>0</v>
          </cell>
          <cell r="D360">
            <v>3.2</v>
          </cell>
          <cell r="E360">
            <v>0</v>
          </cell>
          <cell r="F360">
            <v>0</v>
          </cell>
          <cell r="G360">
            <v>0</v>
          </cell>
          <cell r="H360">
            <v>0</v>
          </cell>
          <cell r="I360">
            <v>0</v>
          </cell>
          <cell r="L360">
            <v>3.2</v>
          </cell>
        </row>
        <row r="361">
          <cell r="B361" t="str">
            <v>Calient</v>
          </cell>
          <cell r="C361">
            <v>0</v>
          </cell>
          <cell r="D361">
            <v>0</v>
          </cell>
          <cell r="E361">
            <v>0</v>
          </cell>
          <cell r="F361">
            <v>0</v>
          </cell>
          <cell r="G361">
            <v>0</v>
          </cell>
          <cell r="H361">
            <v>0</v>
          </cell>
          <cell r="I361">
            <v>0</v>
          </cell>
          <cell r="L361">
            <v>0</v>
          </cell>
        </row>
        <row r="362">
          <cell r="B362" t="str">
            <v>Ciena</v>
          </cell>
          <cell r="C362">
            <v>1</v>
          </cell>
          <cell r="D362">
            <v>17.5</v>
          </cell>
          <cell r="E362">
            <v>0</v>
          </cell>
          <cell r="F362">
            <v>10</v>
          </cell>
          <cell r="G362">
            <v>18</v>
          </cell>
          <cell r="H362">
            <v>11</v>
          </cell>
          <cell r="I362">
            <v>1</v>
          </cell>
          <cell r="L362">
            <v>58.5</v>
          </cell>
        </row>
        <row r="363">
          <cell r="B363" t="str">
            <v>Cisco</v>
          </cell>
          <cell r="C363">
            <v>0</v>
          </cell>
          <cell r="D363">
            <v>5</v>
          </cell>
          <cell r="E363">
            <v>0</v>
          </cell>
          <cell r="F363">
            <v>0</v>
          </cell>
          <cell r="G363">
            <v>4</v>
          </cell>
          <cell r="H363">
            <v>1</v>
          </cell>
          <cell r="I363">
            <v>0</v>
          </cell>
          <cell r="L363">
            <v>10</v>
          </cell>
        </row>
        <row r="364">
          <cell r="B364" t="str">
            <v>Corrigent</v>
          </cell>
          <cell r="L364">
            <v>0</v>
          </cell>
        </row>
        <row r="365">
          <cell r="B365" t="str">
            <v>Corvis</v>
          </cell>
          <cell r="C365">
            <v>0</v>
          </cell>
          <cell r="D365">
            <v>0</v>
          </cell>
          <cell r="E365">
            <v>0</v>
          </cell>
          <cell r="F365">
            <v>0</v>
          </cell>
          <cell r="G365">
            <v>0</v>
          </cell>
          <cell r="H365">
            <v>0</v>
          </cell>
          <cell r="I365">
            <v>0</v>
          </cell>
          <cell r="L365">
            <v>0</v>
          </cell>
        </row>
        <row r="366">
          <cell r="B366" t="str">
            <v>Datang</v>
          </cell>
          <cell r="C366">
            <v>0</v>
          </cell>
          <cell r="D366">
            <v>0</v>
          </cell>
          <cell r="E366">
            <v>0</v>
          </cell>
          <cell r="F366">
            <v>0</v>
          </cell>
          <cell r="G366">
            <v>0</v>
          </cell>
          <cell r="H366">
            <v>0</v>
          </cell>
          <cell r="I366">
            <v>0</v>
          </cell>
          <cell r="L366">
            <v>0</v>
          </cell>
        </row>
        <row r="367">
          <cell r="B367" t="str">
            <v>ECI Telecom</v>
          </cell>
          <cell r="C367">
            <v>2</v>
          </cell>
          <cell r="D367">
            <v>16.899999999999999</v>
          </cell>
          <cell r="E367">
            <v>3</v>
          </cell>
          <cell r="F367">
            <v>0</v>
          </cell>
          <cell r="G367">
            <v>1</v>
          </cell>
          <cell r="H367">
            <v>0</v>
          </cell>
          <cell r="I367">
            <v>0</v>
          </cell>
          <cell r="L367">
            <v>22.9</v>
          </cell>
        </row>
        <row r="368">
          <cell r="B368" t="str">
            <v>Ericsson</v>
          </cell>
          <cell r="C368">
            <v>36</v>
          </cell>
          <cell r="D368">
            <v>28</v>
          </cell>
          <cell r="E368">
            <v>8</v>
          </cell>
          <cell r="F368">
            <v>5</v>
          </cell>
          <cell r="G368">
            <v>2</v>
          </cell>
          <cell r="H368">
            <v>9</v>
          </cell>
          <cell r="I368">
            <v>1</v>
          </cell>
          <cell r="L368">
            <v>89</v>
          </cell>
        </row>
        <row r="369">
          <cell r="B369" t="str">
            <v>FiberHome</v>
          </cell>
          <cell r="C369">
            <v>0</v>
          </cell>
          <cell r="D369">
            <v>0</v>
          </cell>
          <cell r="E369">
            <v>0</v>
          </cell>
          <cell r="F369">
            <v>0</v>
          </cell>
          <cell r="G369">
            <v>0</v>
          </cell>
          <cell r="H369">
            <v>0</v>
          </cell>
          <cell r="I369">
            <v>0</v>
          </cell>
          <cell r="L369">
            <v>0</v>
          </cell>
        </row>
        <row r="370">
          <cell r="B370" t="str">
            <v>Force 10</v>
          </cell>
          <cell r="C370">
            <v>0</v>
          </cell>
          <cell r="D370">
            <v>0</v>
          </cell>
          <cell r="E370">
            <v>0</v>
          </cell>
          <cell r="F370">
            <v>0</v>
          </cell>
          <cell r="G370">
            <v>0</v>
          </cell>
          <cell r="H370">
            <v>0</v>
          </cell>
          <cell r="I370">
            <v>0</v>
          </cell>
          <cell r="L370">
            <v>0</v>
          </cell>
        </row>
        <row r="371">
          <cell r="B371" t="str">
            <v>Fujitsu</v>
          </cell>
          <cell r="C371">
            <v>0</v>
          </cell>
          <cell r="D371">
            <v>9</v>
          </cell>
          <cell r="E371">
            <v>0</v>
          </cell>
          <cell r="F371">
            <v>0</v>
          </cell>
          <cell r="G371">
            <v>0</v>
          </cell>
          <cell r="H371">
            <v>0</v>
          </cell>
          <cell r="I371">
            <v>0</v>
          </cell>
          <cell r="L371">
            <v>9</v>
          </cell>
        </row>
        <row r="372">
          <cell r="B372" t="str">
            <v>Hitachi</v>
          </cell>
          <cell r="C372">
            <v>0</v>
          </cell>
          <cell r="D372">
            <v>0</v>
          </cell>
          <cell r="E372">
            <v>0</v>
          </cell>
          <cell r="F372">
            <v>0</v>
          </cell>
          <cell r="G372">
            <v>0</v>
          </cell>
          <cell r="H372">
            <v>0</v>
          </cell>
          <cell r="I372">
            <v>0</v>
          </cell>
          <cell r="L372">
            <v>0</v>
          </cell>
        </row>
        <row r="373">
          <cell r="B373" t="str">
            <v>Hitachi Cable</v>
          </cell>
          <cell r="L373">
            <v>0</v>
          </cell>
        </row>
        <row r="374">
          <cell r="B374" t="str">
            <v>Huawei</v>
          </cell>
          <cell r="C374">
            <v>0</v>
          </cell>
          <cell r="D374">
            <v>0.75</v>
          </cell>
          <cell r="E374">
            <v>0</v>
          </cell>
          <cell r="F374">
            <v>0</v>
          </cell>
          <cell r="G374">
            <v>0</v>
          </cell>
          <cell r="H374">
            <v>2.25</v>
          </cell>
          <cell r="I374">
            <v>0</v>
          </cell>
          <cell r="L374">
            <v>3</v>
          </cell>
        </row>
        <row r="375">
          <cell r="B375" t="str">
            <v>Infinera</v>
          </cell>
          <cell r="L375">
            <v>0</v>
          </cell>
        </row>
        <row r="376">
          <cell r="B376" t="str">
            <v>LGIC</v>
          </cell>
          <cell r="C376">
            <v>0</v>
          </cell>
          <cell r="D376">
            <v>0</v>
          </cell>
          <cell r="E376">
            <v>0</v>
          </cell>
          <cell r="F376">
            <v>0</v>
          </cell>
          <cell r="G376">
            <v>0</v>
          </cell>
          <cell r="H376">
            <v>0</v>
          </cell>
          <cell r="I376">
            <v>0</v>
          </cell>
          <cell r="L376">
            <v>0</v>
          </cell>
        </row>
        <row r="377">
          <cell r="B377" t="str">
            <v>Lucent</v>
          </cell>
          <cell r="C377">
            <v>0</v>
          </cell>
          <cell r="D377">
            <v>0</v>
          </cell>
          <cell r="E377">
            <v>0</v>
          </cell>
          <cell r="F377">
            <v>0</v>
          </cell>
          <cell r="G377">
            <v>0</v>
          </cell>
          <cell r="H377">
            <v>0</v>
          </cell>
          <cell r="I377">
            <v>0</v>
          </cell>
          <cell r="L377">
            <v>0</v>
          </cell>
        </row>
        <row r="378">
          <cell r="B378" t="str">
            <v>Lumentis</v>
          </cell>
          <cell r="C378">
            <v>0</v>
          </cell>
          <cell r="D378">
            <v>0</v>
          </cell>
          <cell r="E378">
            <v>0</v>
          </cell>
          <cell r="F378">
            <v>0</v>
          </cell>
          <cell r="G378">
            <v>1.5</v>
          </cell>
          <cell r="H378">
            <v>0</v>
          </cell>
          <cell r="I378">
            <v>0</v>
          </cell>
          <cell r="L378">
            <v>1.5</v>
          </cell>
        </row>
        <row r="379">
          <cell r="B379" t="str">
            <v>Luminous</v>
          </cell>
          <cell r="C379">
            <v>0</v>
          </cell>
          <cell r="D379">
            <v>1.3</v>
          </cell>
          <cell r="E379">
            <v>0</v>
          </cell>
          <cell r="F379">
            <v>0</v>
          </cell>
          <cell r="G379">
            <v>0</v>
          </cell>
          <cell r="H379">
            <v>0</v>
          </cell>
          <cell r="I379">
            <v>0</v>
          </cell>
          <cell r="L379">
            <v>1.3</v>
          </cell>
        </row>
        <row r="380">
          <cell r="B380" t="str">
            <v>Marconi/Ericsson</v>
          </cell>
          <cell r="L380">
            <v>0</v>
          </cell>
        </row>
        <row r="381">
          <cell r="B381" t="str">
            <v>Movaz</v>
          </cell>
          <cell r="C381">
            <v>0</v>
          </cell>
          <cell r="D381">
            <v>0</v>
          </cell>
          <cell r="E381">
            <v>0</v>
          </cell>
          <cell r="F381">
            <v>0</v>
          </cell>
          <cell r="G381">
            <v>0</v>
          </cell>
          <cell r="H381">
            <v>0</v>
          </cell>
          <cell r="I381">
            <v>0</v>
          </cell>
          <cell r="L381">
            <v>0</v>
          </cell>
        </row>
        <row r="382">
          <cell r="B382" t="str">
            <v>NEC</v>
          </cell>
          <cell r="C382">
            <v>2</v>
          </cell>
          <cell r="D382">
            <v>1.5</v>
          </cell>
          <cell r="E382">
            <v>0</v>
          </cell>
          <cell r="F382">
            <v>0</v>
          </cell>
          <cell r="G382">
            <v>0</v>
          </cell>
          <cell r="H382">
            <v>0.2</v>
          </cell>
          <cell r="I382">
            <v>0</v>
          </cell>
          <cell r="L382">
            <v>3.7</v>
          </cell>
        </row>
        <row r="383">
          <cell r="B383" t="str">
            <v>Nortel</v>
          </cell>
          <cell r="C383">
            <v>0</v>
          </cell>
          <cell r="D383">
            <v>0</v>
          </cell>
          <cell r="E383">
            <v>0</v>
          </cell>
          <cell r="F383">
            <v>0</v>
          </cell>
          <cell r="G383">
            <v>0</v>
          </cell>
          <cell r="H383">
            <v>0</v>
          </cell>
          <cell r="I383">
            <v>0</v>
          </cell>
          <cell r="L383">
            <v>0</v>
          </cell>
        </row>
        <row r="384">
          <cell r="B384" t="str">
            <v>Oki</v>
          </cell>
          <cell r="C384">
            <v>0</v>
          </cell>
          <cell r="D384">
            <v>0</v>
          </cell>
          <cell r="E384">
            <v>0</v>
          </cell>
          <cell r="F384">
            <v>0</v>
          </cell>
          <cell r="G384">
            <v>0</v>
          </cell>
          <cell r="H384">
            <v>0</v>
          </cell>
          <cell r="I384">
            <v>0</v>
          </cell>
          <cell r="L384">
            <v>0</v>
          </cell>
        </row>
        <row r="385">
          <cell r="B385" t="str">
            <v>OpVista</v>
          </cell>
          <cell r="L385">
            <v>0</v>
          </cell>
        </row>
        <row r="386">
          <cell r="B386" t="str">
            <v>Photonic Bridges</v>
          </cell>
          <cell r="C386">
            <v>0</v>
          </cell>
          <cell r="D386">
            <v>0</v>
          </cell>
          <cell r="E386">
            <v>0</v>
          </cell>
          <cell r="F386">
            <v>0</v>
          </cell>
          <cell r="G386">
            <v>0</v>
          </cell>
          <cell r="H386">
            <v>0</v>
          </cell>
          <cell r="I386">
            <v>0</v>
          </cell>
          <cell r="L386">
            <v>0</v>
          </cell>
        </row>
        <row r="387">
          <cell r="B387" t="str">
            <v>Redback</v>
          </cell>
          <cell r="C387">
            <v>0</v>
          </cell>
          <cell r="D387">
            <v>0</v>
          </cell>
          <cell r="E387">
            <v>0</v>
          </cell>
          <cell r="F387">
            <v>0</v>
          </cell>
          <cell r="G387">
            <v>0</v>
          </cell>
          <cell r="H387">
            <v>0</v>
          </cell>
          <cell r="I387">
            <v>0</v>
          </cell>
          <cell r="L387">
            <v>0</v>
          </cell>
        </row>
        <row r="388">
          <cell r="B388" t="str">
            <v>Sagem</v>
          </cell>
          <cell r="C388">
            <v>5</v>
          </cell>
          <cell r="D388">
            <v>0</v>
          </cell>
          <cell r="E388">
            <v>0</v>
          </cell>
          <cell r="F388">
            <v>0</v>
          </cell>
          <cell r="G388">
            <v>0</v>
          </cell>
          <cell r="H388">
            <v>0</v>
          </cell>
          <cell r="I388">
            <v>0</v>
          </cell>
          <cell r="L388">
            <v>5</v>
          </cell>
        </row>
        <row r="389">
          <cell r="B389" t="str">
            <v>Samsung</v>
          </cell>
          <cell r="C389">
            <v>0</v>
          </cell>
          <cell r="D389">
            <v>0</v>
          </cell>
          <cell r="E389">
            <v>0</v>
          </cell>
          <cell r="F389">
            <v>0</v>
          </cell>
          <cell r="G389">
            <v>0</v>
          </cell>
          <cell r="H389">
            <v>0</v>
          </cell>
          <cell r="I389">
            <v>0</v>
          </cell>
          <cell r="L389">
            <v>0</v>
          </cell>
        </row>
        <row r="390">
          <cell r="B390" t="str">
            <v>Nokia Siemens</v>
          </cell>
          <cell r="C390">
            <v>37</v>
          </cell>
          <cell r="D390">
            <v>19</v>
          </cell>
          <cell r="E390">
            <v>12</v>
          </cell>
          <cell r="F390">
            <v>0</v>
          </cell>
          <cell r="G390">
            <v>0</v>
          </cell>
          <cell r="H390">
            <v>6</v>
          </cell>
          <cell r="I390">
            <v>0</v>
          </cell>
          <cell r="L390">
            <v>74</v>
          </cell>
        </row>
        <row r="391">
          <cell r="B391" t="str">
            <v>Sorrento/Zhone</v>
          </cell>
          <cell r="L391">
            <v>0</v>
          </cell>
        </row>
        <row r="392">
          <cell r="B392" t="str">
            <v>Sycamore</v>
          </cell>
          <cell r="C392">
            <v>0</v>
          </cell>
          <cell r="D392">
            <v>1</v>
          </cell>
          <cell r="E392">
            <v>0</v>
          </cell>
          <cell r="F392">
            <v>2</v>
          </cell>
          <cell r="G392">
            <v>0</v>
          </cell>
          <cell r="H392">
            <v>1</v>
          </cell>
          <cell r="I392">
            <v>0</v>
          </cell>
          <cell r="L392">
            <v>4</v>
          </cell>
        </row>
        <row r="393">
          <cell r="B393" t="str">
            <v>Tejas</v>
          </cell>
          <cell r="L393">
            <v>0</v>
          </cell>
        </row>
        <row r="394">
          <cell r="B394" t="str">
            <v>Tellabs</v>
          </cell>
          <cell r="C394">
            <v>0</v>
          </cell>
          <cell r="D394">
            <v>5</v>
          </cell>
          <cell r="E394">
            <v>0</v>
          </cell>
          <cell r="F394">
            <v>0</v>
          </cell>
          <cell r="G394">
            <v>2</v>
          </cell>
          <cell r="H394">
            <v>0</v>
          </cell>
          <cell r="I394">
            <v>0</v>
          </cell>
          <cell r="L394">
            <v>7</v>
          </cell>
        </row>
        <row r="395">
          <cell r="B395" t="str">
            <v>Tellium</v>
          </cell>
          <cell r="C395">
            <v>0</v>
          </cell>
          <cell r="D395">
            <v>0</v>
          </cell>
          <cell r="E395">
            <v>0</v>
          </cell>
          <cell r="F395">
            <v>2</v>
          </cell>
          <cell r="G395">
            <v>0</v>
          </cell>
          <cell r="H395">
            <v>0</v>
          </cell>
          <cell r="I395">
            <v>0</v>
          </cell>
          <cell r="L395">
            <v>2</v>
          </cell>
        </row>
        <row r="396">
          <cell r="B396" t="str">
            <v>Transmode</v>
          </cell>
          <cell r="L396">
            <v>0</v>
          </cell>
        </row>
        <row r="397">
          <cell r="B397" t="str">
            <v>Tyco</v>
          </cell>
          <cell r="C397">
            <v>0</v>
          </cell>
          <cell r="D397">
            <v>0</v>
          </cell>
          <cell r="E397">
            <v>0</v>
          </cell>
          <cell r="F397">
            <v>0</v>
          </cell>
          <cell r="G397">
            <v>0</v>
          </cell>
          <cell r="H397">
            <v>0</v>
          </cell>
          <cell r="I397">
            <v>0</v>
          </cell>
          <cell r="L397">
            <v>0</v>
          </cell>
        </row>
        <row r="398">
          <cell r="B398" t="str">
            <v>UTStarcom</v>
          </cell>
          <cell r="C398">
            <v>0</v>
          </cell>
          <cell r="D398">
            <v>0.9</v>
          </cell>
          <cell r="E398">
            <v>0</v>
          </cell>
          <cell r="F398">
            <v>0</v>
          </cell>
          <cell r="G398">
            <v>0</v>
          </cell>
          <cell r="H398">
            <v>0</v>
          </cell>
          <cell r="I398">
            <v>0</v>
          </cell>
          <cell r="L398">
            <v>0.9</v>
          </cell>
        </row>
        <row r="399">
          <cell r="B399" t="str">
            <v>White Rock</v>
          </cell>
          <cell r="C399">
            <v>0</v>
          </cell>
          <cell r="D399">
            <v>0</v>
          </cell>
          <cell r="E399">
            <v>0</v>
          </cell>
          <cell r="F399">
            <v>0</v>
          </cell>
          <cell r="G399">
            <v>0</v>
          </cell>
          <cell r="H399">
            <v>0</v>
          </cell>
          <cell r="I399">
            <v>0</v>
          </cell>
          <cell r="L399">
            <v>0</v>
          </cell>
        </row>
        <row r="400">
          <cell r="B400" t="str">
            <v>Xtera</v>
          </cell>
          <cell r="L400">
            <v>0</v>
          </cell>
        </row>
        <row r="401">
          <cell r="B401" t="str">
            <v>Zhone</v>
          </cell>
          <cell r="C401">
            <v>0</v>
          </cell>
          <cell r="D401">
            <v>0</v>
          </cell>
          <cell r="E401">
            <v>0</v>
          </cell>
          <cell r="F401">
            <v>0</v>
          </cell>
          <cell r="G401">
            <v>2</v>
          </cell>
          <cell r="H401">
            <v>0</v>
          </cell>
          <cell r="I401">
            <v>0</v>
          </cell>
          <cell r="L401">
            <v>2</v>
          </cell>
        </row>
        <row r="402">
          <cell r="B402" t="str">
            <v>ZTE</v>
          </cell>
          <cell r="C402">
            <v>0</v>
          </cell>
          <cell r="D402">
            <v>0</v>
          </cell>
          <cell r="E402">
            <v>0</v>
          </cell>
          <cell r="F402">
            <v>0</v>
          </cell>
          <cell r="G402">
            <v>0</v>
          </cell>
          <cell r="H402">
            <v>0</v>
          </cell>
          <cell r="I402">
            <v>0</v>
          </cell>
          <cell r="L402">
            <v>0</v>
          </cell>
        </row>
        <row r="403">
          <cell r="B403" t="str">
            <v>Other</v>
          </cell>
          <cell r="C403">
            <v>0</v>
          </cell>
          <cell r="D403">
            <v>0.5</v>
          </cell>
          <cell r="E403">
            <v>0</v>
          </cell>
          <cell r="F403">
            <v>1</v>
          </cell>
          <cell r="G403">
            <v>1.5</v>
          </cell>
          <cell r="H403">
            <v>0</v>
          </cell>
          <cell r="I403">
            <v>0</v>
          </cell>
          <cell r="L403">
            <v>3</v>
          </cell>
        </row>
        <row r="404">
          <cell r="B404" t="str">
            <v>Total</v>
          </cell>
          <cell r="C404">
            <v>104</v>
          </cell>
          <cell r="D404">
            <v>175.55</v>
          </cell>
          <cell r="E404">
            <v>38</v>
          </cell>
          <cell r="F404">
            <v>39</v>
          </cell>
          <cell r="G404">
            <v>61</v>
          </cell>
          <cell r="H404">
            <v>53.45</v>
          </cell>
          <cell r="I404">
            <v>4</v>
          </cell>
          <cell r="J404">
            <v>0</v>
          </cell>
          <cell r="K404">
            <v>0</v>
          </cell>
          <cell r="L404">
            <v>474.99999999999994</v>
          </cell>
        </row>
        <row r="408">
          <cell r="B408" t="str">
            <v>Vendor</v>
          </cell>
          <cell r="C408" t="str">
            <v>SONET/SDH Add-drop multiplexers (ADM)</v>
          </cell>
          <cell r="D408" t="str">
            <v>Optical Edge Devices (OED)</v>
          </cell>
          <cell r="E408" t="str">
            <v>Digital Cross Connects (DCS)</v>
          </cell>
          <cell r="F408" t="str">
            <v>Optical Core Switches (OCS)</v>
          </cell>
          <cell r="G408" t="str">
            <v>Metro WDM (C/D-WDM)</v>
          </cell>
          <cell r="H408" t="str">
            <v>Long haul DWDM (LH DWDM)</v>
          </cell>
          <cell r="I408" t="str">
            <v>Multi-reach DWDM</v>
          </cell>
          <cell r="J408" t="str">
            <v>Metro ROADM</v>
          </cell>
          <cell r="K408" t="str">
            <v>Converged Packet Optical</v>
          </cell>
          <cell r="L408" t="str">
            <v>Total Optical Networking (ON)</v>
          </cell>
        </row>
        <row r="409">
          <cell r="B409" t="str">
            <v>ADTRAN</v>
          </cell>
        </row>
        <row r="410">
          <cell r="B410" t="str">
            <v>ADVA</v>
          </cell>
          <cell r="C410">
            <v>0</v>
          </cell>
          <cell r="D410">
            <v>0</v>
          </cell>
          <cell r="E410">
            <v>0</v>
          </cell>
          <cell r="F410">
            <v>0</v>
          </cell>
          <cell r="G410">
            <v>24</v>
          </cell>
          <cell r="H410">
            <v>0</v>
          </cell>
          <cell r="I410">
            <v>0</v>
          </cell>
          <cell r="L410">
            <v>24</v>
          </cell>
        </row>
        <row r="411">
          <cell r="B411" t="str">
            <v>Alcatel-Lucent</v>
          </cell>
          <cell r="C411">
            <v>35</v>
          </cell>
          <cell r="D411">
            <v>136</v>
          </cell>
          <cell r="E411">
            <v>19</v>
          </cell>
          <cell r="F411">
            <v>43</v>
          </cell>
          <cell r="G411">
            <v>13</v>
          </cell>
          <cell r="H411">
            <v>40</v>
          </cell>
          <cell r="I411">
            <v>0</v>
          </cell>
          <cell r="L411">
            <v>286</v>
          </cell>
        </row>
        <row r="412">
          <cell r="B412" t="str">
            <v>ANDA</v>
          </cell>
          <cell r="L412">
            <v>0</v>
          </cell>
        </row>
        <row r="413">
          <cell r="B413" t="str">
            <v>Atrica</v>
          </cell>
          <cell r="C413">
            <v>0</v>
          </cell>
          <cell r="D413">
            <v>3.2</v>
          </cell>
          <cell r="E413">
            <v>0</v>
          </cell>
          <cell r="F413">
            <v>0</v>
          </cell>
          <cell r="G413">
            <v>0</v>
          </cell>
          <cell r="H413">
            <v>0</v>
          </cell>
          <cell r="I413">
            <v>0</v>
          </cell>
          <cell r="L413">
            <v>3.2</v>
          </cell>
        </row>
        <row r="414">
          <cell r="B414" t="str">
            <v>Calient</v>
          </cell>
          <cell r="C414">
            <v>0</v>
          </cell>
          <cell r="D414">
            <v>0</v>
          </cell>
          <cell r="E414">
            <v>0</v>
          </cell>
          <cell r="F414">
            <v>0</v>
          </cell>
          <cell r="G414">
            <v>0</v>
          </cell>
          <cell r="H414">
            <v>0</v>
          </cell>
          <cell r="I414">
            <v>0</v>
          </cell>
          <cell r="L414">
            <v>0</v>
          </cell>
        </row>
        <row r="415">
          <cell r="B415" t="str">
            <v>Ciena</v>
          </cell>
          <cell r="C415">
            <v>1</v>
          </cell>
          <cell r="D415">
            <v>37</v>
          </cell>
          <cell r="E415">
            <v>0</v>
          </cell>
          <cell r="F415">
            <v>14</v>
          </cell>
          <cell r="G415">
            <v>16</v>
          </cell>
          <cell r="H415">
            <v>16</v>
          </cell>
          <cell r="I415">
            <v>2</v>
          </cell>
          <cell r="L415">
            <v>86</v>
          </cell>
        </row>
        <row r="416">
          <cell r="B416" t="str">
            <v>Cisco</v>
          </cell>
          <cell r="C416">
            <v>0</v>
          </cell>
          <cell r="D416">
            <v>6</v>
          </cell>
          <cell r="E416">
            <v>0</v>
          </cell>
          <cell r="F416">
            <v>0</v>
          </cell>
          <cell r="G416">
            <v>6</v>
          </cell>
          <cell r="H416">
            <v>1</v>
          </cell>
          <cell r="I416">
            <v>0</v>
          </cell>
          <cell r="L416">
            <v>13</v>
          </cell>
        </row>
        <row r="417">
          <cell r="B417" t="str">
            <v>Corrigent</v>
          </cell>
          <cell r="L417">
            <v>0</v>
          </cell>
        </row>
        <row r="418">
          <cell r="B418" t="str">
            <v>Corvis</v>
          </cell>
          <cell r="C418">
            <v>0</v>
          </cell>
          <cell r="D418">
            <v>0</v>
          </cell>
          <cell r="E418">
            <v>0</v>
          </cell>
          <cell r="F418">
            <v>0</v>
          </cell>
          <cell r="G418">
            <v>0</v>
          </cell>
          <cell r="H418">
            <v>0</v>
          </cell>
          <cell r="I418">
            <v>0</v>
          </cell>
          <cell r="L418">
            <v>0</v>
          </cell>
        </row>
        <row r="419">
          <cell r="B419" t="str">
            <v>Datang</v>
          </cell>
          <cell r="C419">
            <v>0</v>
          </cell>
          <cell r="D419">
            <v>0</v>
          </cell>
          <cell r="E419">
            <v>0</v>
          </cell>
          <cell r="F419">
            <v>0</v>
          </cell>
          <cell r="G419">
            <v>0</v>
          </cell>
          <cell r="H419">
            <v>0</v>
          </cell>
          <cell r="I419">
            <v>0</v>
          </cell>
          <cell r="L419">
            <v>0</v>
          </cell>
        </row>
        <row r="420">
          <cell r="B420" t="str">
            <v>ECI Telecom</v>
          </cell>
          <cell r="C420">
            <v>2</v>
          </cell>
          <cell r="D420">
            <v>17.5</v>
          </cell>
          <cell r="E420">
            <v>0</v>
          </cell>
          <cell r="F420">
            <v>0</v>
          </cell>
          <cell r="G420">
            <v>0</v>
          </cell>
          <cell r="H420">
            <v>0</v>
          </cell>
          <cell r="I420">
            <v>0</v>
          </cell>
          <cell r="L420">
            <v>19.5</v>
          </cell>
        </row>
        <row r="421">
          <cell r="B421" t="str">
            <v>Ericsson</v>
          </cell>
          <cell r="C421">
            <v>28</v>
          </cell>
          <cell r="D421">
            <v>42</v>
          </cell>
          <cell r="E421">
            <v>7</v>
          </cell>
          <cell r="F421">
            <v>7</v>
          </cell>
          <cell r="G421">
            <v>4</v>
          </cell>
          <cell r="H421">
            <v>16</v>
          </cell>
          <cell r="I421">
            <v>1</v>
          </cell>
          <cell r="L421">
            <v>105</v>
          </cell>
        </row>
        <row r="422">
          <cell r="B422" t="str">
            <v>FiberHome</v>
          </cell>
          <cell r="C422">
            <v>0</v>
          </cell>
          <cell r="D422">
            <v>0</v>
          </cell>
          <cell r="E422">
            <v>0</v>
          </cell>
          <cell r="F422">
            <v>0</v>
          </cell>
          <cell r="G422">
            <v>0</v>
          </cell>
          <cell r="H422">
            <v>0</v>
          </cell>
          <cell r="I422">
            <v>0</v>
          </cell>
          <cell r="L422">
            <v>0</v>
          </cell>
        </row>
        <row r="423">
          <cell r="B423" t="str">
            <v>Force 10</v>
          </cell>
          <cell r="C423">
            <v>0</v>
          </cell>
          <cell r="D423">
            <v>0</v>
          </cell>
          <cell r="E423">
            <v>0</v>
          </cell>
          <cell r="F423">
            <v>0</v>
          </cell>
          <cell r="G423">
            <v>0</v>
          </cell>
          <cell r="H423">
            <v>0</v>
          </cell>
          <cell r="I423">
            <v>0</v>
          </cell>
          <cell r="L423">
            <v>0</v>
          </cell>
        </row>
        <row r="424">
          <cell r="B424" t="str">
            <v>Fujitsu</v>
          </cell>
          <cell r="C424">
            <v>0</v>
          </cell>
          <cell r="D424">
            <v>9.6999999999999993</v>
          </cell>
          <cell r="E424">
            <v>0</v>
          </cell>
          <cell r="F424">
            <v>0</v>
          </cell>
          <cell r="G424">
            <v>0</v>
          </cell>
          <cell r="H424">
            <v>0</v>
          </cell>
          <cell r="I424">
            <v>0</v>
          </cell>
          <cell r="L424">
            <v>9.6999999999999993</v>
          </cell>
        </row>
        <row r="425">
          <cell r="B425" t="str">
            <v>Hitachi</v>
          </cell>
          <cell r="C425">
            <v>0</v>
          </cell>
          <cell r="D425">
            <v>0</v>
          </cell>
          <cell r="E425">
            <v>0</v>
          </cell>
          <cell r="F425">
            <v>0</v>
          </cell>
          <cell r="G425">
            <v>0</v>
          </cell>
          <cell r="H425">
            <v>0</v>
          </cell>
          <cell r="I425">
            <v>0</v>
          </cell>
          <cell r="L425">
            <v>0</v>
          </cell>
        </row>
        <row r="426">
          <cell r="B426" t="str">
            <v>Hitachi Cable</v>
          </cell>
          <cell r="L426">
            <v>0</v>
          </cell>
        </row>
        <row r="427">
          <cell r="B427" t="str">
            <v>Huawei</v>
          </cell>
          <cell r="C427">
            <v>3.5</v>
          </cell>
          <cell r="D427">
            <v>0.5</v>
          </cell>
          <cell r="E427">
            <v>0</v>
          </cell>
          <cell r="F427">
            <v>0</v>
          </cell>
          <cell r="G427">
            <v>0</v>
          </cell>
          <cell r="H427">
            <v>1</v>
          </cell>
          <cell r="I427">
            <v>0</v>
          </cell>
          <cell r="L427">
            <v>5</v>
          </cell>
        </row>
        <row r="428">
          <cell r="B428" t="str">
            <v>Infinera</v>
          </cell>
          <cell r="L428">
            <v>0</v>
          </cell>
        </row>
        <row r="429">
          <cell r="B429" t="str">
            <v>LGIC</v>
          </cell>
          <cell r="C429">
            <v>0</v>
          </cell>
          <cell r="D429">
            <v>0</v>
          </cell>
          <cell r="E429">
            <v>0</v>
          </cell>
          <cell r="F429">
            <v>0</v>
          </cell>
          <cell r="G429">
            <v>0</v>
          </cell>
          <cell r="H429">
            <v>0</v>
          </cell>
          <cell r="I429">
            <v>0</v>
          </cell>
          <cell r="L429">
            <v>0</v>
          </cell>
        </row>
        <row r="430">
          <cell r="B430" t="str">
            <v>Lucent</v>
          </cell>
          <cell r="C430">
            <v>0</v>
          </cell>
          <cell r="D430">
            <v>0</v>
          </cell>
          <cell r="E430">
            <v>0</v>
          </cell>
          <cell r="F430">
            <v>0</v>
          </cell>
          <cell r="G430">
            <v>0</v>
          </cell>
          <cell r="H430">
            <v>0</v>
          </cell>
          <cell r="I430">
            <v>0</v>
          </cell>
          <cell r="L430">
            <v>0</v>
          </cell>
        </row>
        <row r="431">
          <cell r="B431" t="str">
            <v>Lumentis</v>
          </cell>
          <cell r="C431">
            <v>0</v>
          </cell>
          <cell r="D431">
            <v>0</v>
          </cell>
          <cell r="E431">
            <v>0</v>
          </cell>
          <cell r="F431">
            <v>0</v>
          </cell>
          <cell r="G431">
            <v>1.2</v>
          </cell>
          <cell r="H431">
            <v>0</v>
          </cell>
          <cell r="I431">
            <v>0</v>
          </cell>
          <cell r="L431">
            <v>1.2</v>
          </cell>
        </row>
        <row r="432">
          <cell r="B432" t="str">
            <v>Luminous</v>
          </cell>
          <cell r="C432">
            <v>0</v>
          </cell>
          <cell r="D432">
            <v>2</v>
          </cell>
          <cell r="E432">
            <v>0</v>
          </cell>
          <cell r="F432">
            <v>0</v>
          </cell>
          <cell r="G432">
            <v>0</v>
          </cell>
          <cell r="H432">
            <v>0</v>
          </cell>
          <cell r="I432">
            <v>0</v>
          </cell>
          <cell r="L432">
            <v>2</v>
          </cell>
        </row>
        <row r="433">
          <cell r="B433" t="str">
            <v>Marconi/Ericsson</v>
          </cell>
          <cell r="L433">
            <v>0</v>
          </cell>
        </row>
        <row r="434">
          <cell r="B434" t="str">
            <v>Movaz</v>
          </cell>
          <cell r="C434">
            <v>0</v>
          </cell>
          <cell r="D434">
            <v>0</v>
          </cell>
          <cell r="E434">
            <v>0</v>
          </cell>
          <cell r="F434">
            <v>0</v>
          </cell>
          <cell r="G434">
            <v>0</v>
          </cell>
          <cell r="H434">
            <v>0</v>
          </cell>
          <cell r="I434">
            <v>0</v>
          </cell>
          <cell r="L434">
            <v>0</v>
          </cell>
        </row>
        <row r="435">
          <cell r="B435" t="str">
            <v>NEC</v>
          </cell>
          <cell r="C435">
            <v>3</v>
          </cell>
          <cell r="D435">
            <v>1</v>
          </cell>
          <cell r="E435">
            <v>0</v>
          </cell>
          <cell r="F435">
            <v>0</v>
          </cell>
          <cell r="G435">
            <v>0</v>
          </cell>
          <cell r="H435">
            <v>0</v>
          </cell>
          <cell r="I435">
            <v>0</v>
          </cell>
          <cell r="L435">
            <v>4</v>
          </cell>
        </row>
        <row r="436">
          <cell r="B436" t="str">
            <v>Nortel</v>
          </cell>
          <cell r="C436">
            <v>0</v>
          </cell>
          <cell r="D436">
            <v>0</v>
          </cell>
          <cell r="E436">
            <v>0</v>
          </cell>
          <cell r="F436">
            <v>0</v>
          </cell>
          <cell r="G436">
            <v>0</v>
          </cell>
          <cell r="H436">
            <v>0</v>
          </cell>
          <cell r="I436">
            <v>0</v>
          </cell>
          <cell r="L436">
            <v>0</v>
          </cell>
        </row>
        <row r="437">
          <cell r="B437" t="str">
            <v>Oki</v>
          </cell>
          <cell r="C437">
            <v>0</v>
          </cell>
          <cell r="D437">
            <v>0</v>
          </cell>
          <cell r="E437">
            <v>0</v>
          </cell>
          <cell r="F437">
            <v>0</v>
          </cell>
          <cell r="G437">
            <v>0</v>
          </cell>
          <cell r="H437">
            <v>0</v>
          </cell>
          <cell r="I437">
            <v>0</v>
          </cell>
          <cell r="L437">
            <v>0</v>
          </cell>
        </row>
        <row r="438">
          <cell r="B438" t="str">
            <v>OpVista</v>
          </cell>
          <cell r="L438">
            <v>0</v>
          </cell>
        </row>
        <row r="439">
          <cell r="B439" t="str">
            <v>Photonic Bridges</v>
          </cell>
          <cell r="C439">
            <v>0</v>
          </cell>
          <cell r="D439">
            <v>0</v>
          </cell>
          <cell r="E439">
            <v>0</v>
          </cell>
          <cell r="F439">
            <v>0</v>
          </cell>
          <cell r="G439">
            <v>0</v>
          </cell>
          <cell r="H439">
            <v>0</v>
          </cell>
          <cell r="I439">
            <v>0</v>
          </cell>
          <cell r="L439">
            <v>0</v>
          </cell>
        </row>
        <row r="440">
          <cell r="B440" t="str">
            <v>Redback</v>
          </cell>
          <cell r="C440">
            <v>0</v>
          </cell>
          <cell r="D440">
            <v>0</v>
          </cell>
          <cell r="E440">
            <v>0</v>
          </cell>
          <cell r="F440">
            <v>0</v>
          </cell>
          <cell r="G440">
            <v>0</v>
          </cell>
          <cell r="H440">
            <v>0</v>
          </cell>
          <cell r="I440">
            <v>0</v>
          </cell>
          <cell r="L440">
            <v>0</v>
          </cell>
        </row>
        <row r="441">
          <cell r="B441" t="str">
            <v>Sagem</v>
          </cell>
          <cell r="C441">
            <v>7</v>
          </cell>
          <cell r="D441">
            <v>0</v>
          </cell>
          <cell r="E441">
            <v>0</v>
          </cell>
          <cell r="F441">
            <v>0</v>
          </cell>
          <cell r="G441">
            <v>0</v>
          </cell>
          <cell r="H441">
            <v>0</v>
          </cell>
          <cell r="I441">
            <v>0</v>
          </cell>
          <cell r="L441">
            <v>7</v>
          </cell>
        </row>
        <row r="442">
          <cell r="B442" t="str">
            <v>Samsung</v>
          </cell>
          <cell r="C442">
            <v>0</v>
          </cell>
          <cell r="D442">
            <v>0</v>
          </cell>
          <cell r="E442">
            <v>0</v>
          </cell>
          <cell r="F442">
            <v>0</v>
          </cell>
          <cell r="G442">
            <v>0</v>
          </cell>
          <cell r="H442">
            <v>0</v>
          </cell>
          <cell r="I442">
            <v>0</v>
          </cell>
          <cell r="L442">
            <v>0</v>
          </cell>
        </row>
        <row r="443">
          <cell r="B443" t="str">
            <v>Nokia Siemens</v>
          </cell>
          <cell r="C443">
            <v>10</v>
          </cell>
          <cell r="D443">
            <v>36</v>
          </cell>
          <cell r="E443">
            <v>7</v>
          </cell>
          <cell r="F443">
            <v>0</v>
          </cell>
          <cell r="G443">
            <v>0</v>
          </cell>
          <cell r="H443">
            <v>6</v>
          </cell>
          <cell r="I443">
            <v>0</v>
          </cell>
          <cell r="L443">
            <v>59</v>
          </cell>
        </row>
        <row r="444">
          <cell r="B444" t="str">
            <v>Sorrento/Zhone</v>
          </cell>
          <cell r="L444">
            <v>0</v>
          </cell>
        </row>
        <row r="445">
          <cell r="B445" t="str">
            <v>Sycamore</v>
          </cell>
          <cell r="C445">
            <v>0</v>
          </cell>
          <cell r="D445">
            <v>0</v>
          </cell>
          <cell r="E445">
            <v>0</v>
          </cell>
          <cell r="F445">
            <v>2</v>
          </cell>
          <cell r="G445">
            <v>0</v>
          </cell>
          <cell r="H445">
            <v>0</v>
          </cell>
          <cell r="I445">
            <v>0</v>
          </cell>
          <cell r="L445">
            <v>2</v>
          </cell>
        </row>
        <row r="446">
          <cell r="B446" t="str">
            <v>Tejas</v>
          </cell>
          <cell r="L446">
            <v>0</v>
          </cell>
        </row>
        <row r="447">
          <cell r="B447" t="str">
            <v>Tellabs</v>
          </cell>
          <cell r="C447">
            <v>0</v>
          </cell>
          <cell r="D447">
            <v>4</v>
          </cell>
          <cell r="E447">
            <v>0</v>
          </cell>
          <cell r="F447">
            <v>0</v>
          </cell>
          <cell r="G447">
            <v>1</v>
          </cell>
          <cell r="H447">
            <v>0</v>
          </cell>
          <cell r="I447">
            <v>0</v>
          </cell>
          <cell r="L447">
            <v>5</v>
          </cell>
        </row>
        <row r="448">
          <cell r="B448" t="str">
            <v>Tellium</v>
          </cell>
          <cell r="C448">
            <v>0</v>
          </cell>
          <cell r="D448">
            <v>0</v>
          </cell>
          <cell r="E448">
            <v>0</v>
          </cell>
          <cell r="F448">
            <v>0</v>
          </cell>
          <cell r="G448">
            <v>0</v>
          </cell>
          <cell r="H448">
            <v>0</v>
          </cell>
          <cell r="I448">
            <v>0</v>
          </cell>
          <cell r="L448">
            <v>0</v>
          </cell>
        </row>
        <row r="449">
          <cell r="B449" t="str">
            <v>Transmode</v>
          </cell>
          <cell r="L449">
            <v>0</v>
          </cell>
        </row>
        <row r="450">
          <cell r="B450" t="str">
            <v>Tyco</v>
          </cell>
          <cell r="C450">
            <v>0</v>
          </cell>
          <cell r="D450">
            <v>0</v>
          </cell>
          <cell r="E450">
            <v>0</v>
          </cell>
          <cell r="F450">
            <v>0</v>
          </cell>
          <cell r="G450">
            <v>0</v>
          </cell>
          <cell r="H450">
            <v>0</v>
          </cell>
          <cell r="I450">
            <v>0</v>
          </cell>
          <cell r="L450">
            <v>0</v>
          </cell>
        </row>
        <row r="451">
          <cell r="B451" t="str">
            <v>UTStarcom</v>
          </cell>
          <cell r="C451">
            <v>0</v>
          </cell>
          <cell r="D451">
            <v>1.5</v>
          </cell>
          <cell r="E451">
            <v>0</v>
          </cell>
          <cell r="F451">
            <v>0</v>
          </cell>
          <cell r="G451">
            <v>0</v>
          </cell>
          <cell r="H451">
            <v>0</v>
          </cell>
          <cell r="I451">
            <v>0</v>
          </cell>
          <cell r="L451">
            <v>1.5</v>
          </cell>
        </row>
        <row r="452">
          <cell r="B452" t="str">
            <v>White Rock</v>
          </cell>
          <cell r="C452">
            <v>0</v>
          </cell>
          <cell r="D452">
            <v>0</v>
          </cell>
          <cell r="E452">
            <v>0</v>
          </cell>
          <cell r="F452">
            <v>0</v>
          </cell>
          <cell r="G452">
            <v>0</v>
          </cell>
          <cell r="H452">
            <v>0</v>
          </cell>
          <cell r="I452">
            <v>0</v>
          </cell>
          <cell r="L452">
            <v>0</v>
          </cell>
        </row>
        <row r="453">
          <cell r="B453" t="str">
            <v>Xtera</v>
          </cell>
          <cell r="L453">
            <v>0</v>
          </cell>
        </row>
        <row r="454">
          <cell r="B454" t="str">
            <v>Zhone</v>
          </cell>
          <cell r="C454">
            <v>0</v>
          </cell>
          <cell r="D454">
            <v>0</v>
          </cell>
          <cell r="E454">
            <v>0</v>
          </cell>
          <cell r="F454">
            <v>0</v>
          </cell>
          <cell r="G454">
            <v>3</v>
          </cell>
          <cell r="H454">
            <v>0</v>
          </cell>
          <cell r="I454">
            <v>0</v>
          </cell>
          <cell r="L454">
            <v>3</v>
          </cell>
        </row>
        <row r="455">
          <cell r="B455" t="str">
            <v>ZTE</v>
          </cell>
          <cell r="C455">
            <v>0</v>
          </cell>
          <cell r="D455">
            <v>0</v>
          </cell>
          <cell r="E455">
            <v>0</v>
          </cell>
          <cell r="F455">
            <v>0</v>
          </cell>
          <cell r="G455">
            <v>0</v>
          </cell>
          <cell r="H455">
            <v>0</v>
          </cell>
          <cell r="I455">
            <v>0</v>
          </cell>
          <cell r="L455">
            <v>0</v>
          </cell>
        </row>
        <row r="456">
          <cell r="B456" t="str">
            <v>Other</v>
          </cell>
          <cell r="C456">
            <v>0</v>
          </cell>
          <cell r="D456">
            <v>0.5</v>
          </cell>
          <cell r="E456">
            <v>0</v>
          </cell>
          <cell r="F456">
            <v>1</v>
          </cell>
          <cell r="G456">
            <v>3.8</v>
          </cell>
          <cell r="H456">
            <v>0</v>
          </cell>
          <cell r="I456">
            <v>0</v>
          </cell>
          <cell r="L456">
            <v>5.3</v>
          </cell>
        </row>
        <row r="457">
          <cell r="B457" t="str">
            <v>Total</v>
          </cell>
          <cell r="C457">
            <v>89.5</v>
          </cell>
          <cell r="D457">
            <v>296.89999999999998</v>
          </cell>
          <cell r="E457">
            <v>33</v>
          </cell>
          <cell r="F457">
            <v>67</v>
          </cell>
          <cell r="G457">
            <v>72</v>
          </cell>
          <cell r="H457">
            <v>80</v>
          </cell>
          <cell r="I457">
            <v>3</v>
          </cell>
          <cell r="J457">
            <v>0</v>
          </cell>
          <cell r="K457">
            <v>0</v>
          </cell>
          <cell r="L457">
            <v>641.40000000000009</v>
          </cell>
        </row>
        <row r="464">
          <cell r="B464" t="str">
            <v>Vendor</v>
          </cell>
          <cell r="C464" t="str">
            <v>SONET/SDH Add-drop multiplexers (ADM)</v>
          </cell>
          <cell r="D464" t="str">
            <v>Optical Edge Devices (OED)</v>
          </cell>
          <cell r="E464" t="str">
            <v>Digital Cross Connects (DCS)</v>
          </cell>
          <cell r="F464" t="str">
            <v>Optical Core Switches (OCS)</v>
          </cell>
          <cell r="G464" t="str">
            <v>Metro WDM (C/D-WDM)</v>
          </cell>
          <cell r="H464" t="str">
            <v>Long haul DWDM (LH DWDM)</v>
          </cell>
          <cell r="I464" t="str">
            <v>Multi-reach DWDM</v>
          </cell>
          <cell r="J464" t="str">
            <v>Metro ROADM</v>
          </cell>
          <cell r="K464" t="str">
            <v>Converged Packet Optical</v>
          </cell>
          <cell r="L464" t="str">
            <v>Total Optical Networking (ON)</v>
          </cell>
        </row>
        <row r="465">
          <cell r="B465" t="str">
            <v>ADTRAN</v>
          </cell>
        </row>
        <row r="466">
          <cell r="B466" t="str">
            <v>ADVA</v>
          </cell>
          <cell r="C466">
            <v>0</v>
          </cell>
          <cell r="D466">
            <v>1</v>
          </cell>
          <cell r="E466">
            <v>0</v>
          </cell>
          <cell r="F466">
            <v>0</v>
          </cell>
          <cell r="G466">
            <v>25</v>
          </cell>
          <cell r="H466">
            <v>0</v>
          </cell>
          <cell r="L466">
            <v>26</v>
          </cell>
        </row>
        <row r="467">
          <cell r="B467" t="str">
            <v>Alcatel-Lucent</v>
          </cell>
          <cell r="C467">
            <v>21</v>
          </cell>
          <cell r="D467">
            <v>109</v>
          </cell>
          <cell r="E467">
            <v>5</v>
          </cell>
          <cell r="F467">
            <v>23</v>
          </cell>
          <cell r="G467">
            <v>10</v>
          </cell>
          <cell r="H467">
            <v>30</v>
          </cell>
          <cell r="I467">
            <v>4</v>
          </cell>
          <cell r="L467">
            <v>202</v>
          </cell>
        </row>
        <row r="468">
          <cell r="B468" t="str">
            <v>ANDA</v>
          </cell>
          <cell r="L468">
            <v>0</v>
          </cell>
        </row>
        <row r="469">
          <cell r="B469" t="str">
            <v>Atrica</v>
          </cell>
          <cell r="C469">
            <v>0</v>
          </cell>
          <cell r="D469">
            <v>2.5</v>
          </cell>
          <cell r="E469">
            <v>0</v>
          </cell>
          <cell r="F469">
            <v>0</v>
          </cell>
          <cell r="G469">
            <v>0</v>
          </cell>
          <cell r="H469">
            <v>0</v>
          </cell>
          <cell r="L469">
            <v>2.5</v>
          </cell>
        </row>
        <row r="470">
          <cell r="B470" t="str">
            <v>Calient</v>
          </cell>
          <cell r="L470">
            <v>0</v>
          </cell>
        </row>
        <row r="471">
          <cell r="B471" t="str">
            <v>Ciena</v>
          </cell>
          <cell r="C471">
            <v>2</v>
          </cell>
          <cell r="D471">
            <v>24</v>
          </cell>
          <cell r="E471">
            <v>0</v>
          </cell>
          <cell r="F471">
            <v>7</v>
          </cell>
          <cell r="G471">
            <v>14</v>
          </cell>
          <cell r="H471">
            <v>14</v>
          </cell>
          <cell r="I471">
            <v>3</v>
          </cell>
          <cell r="L471">
            <v>64</v>
          </cell>
        </row>
        <row r="472">
          <cell r="B472" t="str">
            <v>Cisco</v>
          </cell>
          <cell r="C472">
            <v>0</v>
          </cell>
          <cell r="D472">
            <v>6</v>
          </cell>
          <cell r="E472">
            <v>0</v>
          </cell>
          <cell r="F472">
            <v>0</v>
          </cell>
          <cell r="G472">
            <v>7</v>
          </cell>
          <cell r="H472">
            <v>1</v>
          </cell>
          <cell r="L472">
            <v>14</v>
          </cell>
        </row>
        <row r="473">
          <cell r="B473" t="str">
            <v>Corrigent</v>
          </cell>
          <cell r="L473">
            <v>0</v>
          </cell>
        </row>
        <row r="474">
          <cell r="B474" t="str">
            <v>Corvis</v>
          </cell>
          <cell r="C474">
            <v>0</v>
          </cell>
          <cell r="D474">
            <v>0</v>
          </cell>
          <cell r="E474">
            <v>0</v>
          </cell>
          <cell r="F474">
            <v>0</v>
          </cell>
          <cell r="G474">
            <v>0</v>
          </cell>
          <cell r="H474">
            <v>0</v>
          </cell>
          <cell r="I474">
            <v>0</v>
          </cell>
          <cell r="L474">
            <v>0</v>
          </cell>
        </row>
        <row r="475">
          <cell r="B475" t="str">
            <v>Datang</v>
          </cell>
          <cell r="C475">
            <v>0</v>
          </cell>
          <cell r="D475">
            <v>0</v>
          </cell>
          <cell r="E475">
            <v>0</v>
          </cell>
          <cell r="F475">
            <v>0</v>
          </cell>
          <cell r="G475">
            <v>0</v>
          </cell>
          <cell r="H475">
            <v>0</v>
          </cell>
          <cell r="L475">
            <v>0</v>
          </cell>
        </row>
        <row r="476">
          <cell r="B476" t="str">
            <v>ECI Telecom</v>
          </cell>
          <cell r="C476">
            <v>3</v>
          </cell>
          <cell r="D476">
            <v>18</v>
          </cell>
          <cell r="E476">
            <v>2</v>
          </cell>
          <cell r="F476">
            <v>0</v>
          </cell>
          <cell r="G476">
            <v>0</v>
          </cell>
          <cell r="H476">
            <v>0</v>
          </cell>
          <cell r="L476">
            <v>23</v>
          </cell>
        </row>
        <row r="477">
          <cell r="B477" t="str">
            <v>Ericsson</v>
          </cell>
          <cell r="C477">
            <v>28</v>
          </cell>
          <cell r="D477">
            <v>57</v>
          </cell>
          <cell r="E477">
            <v>8</v>
          </cell>
          <cell r="F477">
            <v>11</v>
          </cell>
          <cell r="G477">
            <v>5</v>
          </cell>
          <cell r="H477">
            <v>23</v>
          </cell>
          <cell r="L477">
            <v>132</v>
          </cell>
        </row>
        <row r="478">
          <cell r="B478" t="str">
            <v>FiberHome</v>
          </cell>
          <cell r="C478">
            <v>0</v>
          </cell>
          <cell r="D478">
            <v>0</v>
          </cell>
          <cell r="E478">
            <v>0</v>
          </cell>
          <cell r="F478">
            <v>0</v>
          </cell>
          <cell r="G478">
            <v>0</v>
          </cell>
          <cell r="H478">
            <v>0</v>
          </cell>
          <cell r="L478">
            <v>0</v>
          </cell>
        </row>
        <row r="479">
          <cell r="B479" t="str">
            <v>Force 10</v>
          </cell>
          <cell r="C479">
            <v>0</v>
          </cell>
          <cell r="D479">
            <v>0.3</v>
          </cell>
          <cell r="E479">
            <v>0</v>
          </cell>
          <cell r="F479">
            <v>0</v>
          </cell>
          <cell r="G479">
            <v>0</v>
          </cell>
          <cell r="H479">
            <v>0</v>
          </cell>
          <cell r="L479">
            <v>0.3</v>
          </cell>
        </row>
        <row r="480">
          <cell r="B480" t="str">
            <v>Fujitsu</v>
          </cell>
          <cell r="C480">
            <v>0</v>
          </cell>
          <cell r="D480">
            <v>18.600000000000001</v>
          </cell>
          <cell r="E480">
            <v>0</v>
          </cell>
          <cell r="F480">
            <v>0</v>
          </cell>
          <cell r="G480">
            <v>0</v>
          </cell>
          <cell r="H480">
            <v>0</v>
          </cell>
          <cell r="I480">
            <v>0</v>
          </cell>
          <cell r="L480">
            <v>18.600000000000001</v>
          </cell>
        </row>
        <row r="481">
          <cell r="B481" t="str">
            <v>Hitachi</v>
          </cell>
          <cell r="C481">
            <v>0</v>
          </cell>
          <cell r="D481">
            <v>0</v>
          </cell>
          <cell r="E481">
            <v>0</v>
          </cell>
          <cell r="F481">
            <v>0</v>
          </cell>
          <cell r="G481">
            <v>0</v>
          </cell>
          <cell r="H481">
            <v>0</v>
          </cell>
          <cell r="L481">
            <v>0</v>
          </cell>
        </row>
        <row r="482">
          <cell r="B482" t="str">
            <v>Hitachi Cable</v>
          </cell>
          <cell r="L482">
            <v>0</v>
          </cell>
        </row>
        <row r="483">
          <cell r="B483" t="str">
            <v>Huawei</v>
          </cell>
          <cell r="C483">
            <v>6.75</v>
          </cell>
          <cell r="D483">
            <v>2.25</v>
          </cell>
          <cell r="E483">
            <v>0</v>
          </cell>
          <cell r="F483">
            <v>0</v>
          </cell>
          <cell r="G483">
            <v>0</v>
          </cell>
          <cell r="H483">
            <v>6</v>
          </cell>
          <cell r="I483">
            <v>0</v>
          </cell>
          <cell r="L483">
            <v>15</v>
          </cell>
        </row>
        <row r="484">
          <cell r="B484" t="str">
            <v>Infinera</v>
          </cell>
          <cell r="L484">
            <v>0</v>
          </cell>
        </row>
        <row r="485">
          <cell r="B485" t="str">
            <v>LGIC</v>
          </cell>
          <cell r="C485">
            <v>0</v>
          </cell>
          <cell r="D485">
            <v>0</v>
          </cell>
          <cell r="E485">
            <v>0</v>
          </cell>
          <cell r="F485">
            <v>0</v>
          </cell>
          <cell r="G485">
            <v>0</v>
          </cell>
          <cell r="H485">
            <v>0</v>
          </cell>
          <cell r="L485">
            <v>0</v>
          </cell>
        </row>
        <row r="486">
          <cell r="B486" t="str">
            <v>Lucent</v>
          </cell>
          <cell r="C486">
            <v>0</v>
          </cell>
          <cell r="D486">
            <v>0</v>
          </cell>
          <cell r="E486">
            <v>0</v>
          </cell>
          <cell r="F486">
            <v>0</v>
          </cell>
          <cell r="G486">
            <v>0</v>
          </cell>
          <cell r="H486">
            <v>0</v>
          </cell>
          <cell r="I486">
            <v>0</v>
          </cell>
          <cell r="L486">
            <v>0</v>
          </cell>
        </row>
        <row r="487">
          <cell r="B487" t="str">
            <v>Lumentis</v>
          </cell>
          <cell r="C487">
            <v>0</v>
          </cell>
          <cell r="D487">
            <v>0</v>
          </cell>
          <cell r="E487">
            <v>0</v>
          </cell>
          <cell r="F487">
            <v>0</v>
          </cell>
          <cell r="G487">
            <v>2.1</v>
          </cell>
          <cell r="H487">
            <v>0</v>
          </cell>
          <cell r="L487">
            <v>2.1</v>
          </cell>
        </row>
        <row r="488">
          <cell r="B488" t="str">
            <v>Luminous</v>
          </cell>
          <cell r="C488">
            <v>0</v>
          </cell>
          <cell r="D488">
            <v>2.4</v>
          </cell>
          <cell r="E488">
            <v>0</v>
          </cell>
          <cell r="F488">
            <v>0</v>
          </cell>
          <cell r="G488">
            <v>0</v>
          </cell>
          <cell r="H488">
            <v>0</v>
          </cell>
          <cell r="L488">
            <v>2.4</v>
          </cell>
        </row>
        <row r="489">
          <cell r="B489" t="str">
            <v>Marconi/Ericsson</v>
          </cell>
          <cell r="L489">
            <v>0</v>
          </cell>
        </row>
        <row r="490">
          <cell r="B490" t="str">
            <v>Movaz</v>
          </cell>
          <cell r="C490">
            <v>0</v>
          </cell>
          <cell r="D490">
            <v>0</v>
          </cell>
          <cell r="E490">
            <v>0</v>
          </cell>
          <cell r="F490">
            <v>0</v>
          </cell>
          <cell r="G490">
            <v>0</v>
          </cell>
          <cell r="H490">
            <v>0</v>
          </cell>
          <cell r="L490">
            <v>0</v>
          </cell>
        </row>
        <row r="491">
          <cell r="B491" t="str">
            <v>NEC</v>
          </cell>
          <cell r="C491">
            <v>4</v>
          </cell>
          <cell r="D491">
            <v>1</v>
          </cell>
          <cell r="E491">
            <v>0</v>
          </cell>
          <cell r="F491">
            <v>0</v>
          </cell>
          <cell r="G491">
            <v>0</v>
          </cell>
          <cell r="H491">
            <v>1</v>
          </cell>
          <cell r="I491">
            <v>0</v>
          </cell>
          <cell r="L491">
            <v>6</v>
          </cell>
        </row>
        <row r="492">
          <cell r="B492" t="str">
            <v>Nortel</v>
          </cell>
          <cell r="C492">
            <v>0</v>
          </cell>
          <cell r="D492">
            <v>0</v>
          </cell>
          <cell r="E492">
            <v>0</v>
          </cell>
          <cell r="F492">
            <v>0</v>
          </cell>
          <cell r="G492">
            <v>0</v>
          </cell>
          <cell r="H492">
            <v>0</v>
          </cell>
          <cell r="I492">
            <v>0</v>
          </cell>
          <cell r="L492">
            <v>0</v>
          </cell>
        </row>
        <row r="493">
          <cell r="B493" t="str">
            <v>Oki</v>
          </cell>
          <cell r="C493">
            <v>0</v>
          </cell>
          <cell r="D493">
            <v>0</v>
          </cell>
          <cell r="E493">
            <v>0</v>
          </cell>
          <cell r="F493">
            <v>0</v>
          </cell>
          <cell r="G493">
            <v>0</v>
          </cell>
          <cell r="H493">
            <v>0</v>
          </cell>
          <cell r="L493">
            <v>0</v>
          </cell>
        </row>
        <row r="494">
          <cell r="B494" t="str">
            <v>OpVista</v>
          </cell>
          <cell r="L494">
            <v>0</v>
          </cell>
        </row>
        <row r="495">
          <cell r="B495" t="str">
            <v>Photonic Bridges</v>
          </cell>
          <cell r="C495">
            <v>0</v>
          </cell>
          <cell r="D495">
            <v>0</v>
          </cell>
          <cell r="E495">
            <v>0</v>
          </cell>
          <cell r="F495">
            <v>0</v>
          </cell>
          <cell r="G495">
            <v>0</v>
          </cell>
          <cell r="H495">
            <v>0</v>
          </cell>
          <cell r="L495">
            <v>0</v>
          </cell>
        </row>
        <row r="496">
          <cell r="B496" t="str">
            <v>Redback</v>
          </cell>
          <cell r="L496">
            <v>0</v>
          </cell>
        </row>
        <row r="497">
          <cell r="B497" t="str">
            <v>Sagem</v>
          </cell>
          <cell r="C497">
            <v>0</v>
          </cell>
          <cell r="D497">
            <v>7</v>
          </cell>
          <cell r="E497">
            <v>0</v>
          </cell>
          <cell r="F497">
            <v>0</v>
          </cell>
          <cell r="G497">
            <v>0</v>
          </cell>
          <cell r="H497">
            <v>0</v>
          </cell>
          <cell r="L497">
            <v>7</v>
          </cell>
        </row>
        <row r="498">
          <cell r="B498" t="str">
            <v>Samsung</v>
          </cell>
          <cell r="C498">
            <v>0</v>
          </cell>
          <cell r="D498">
            <v>0</v>
          </cell>
          <cell r="E498">
            <v>0</v>
          </cell>
          <cell r="F498">
            <v>0</v>
          </cell>
          <cell r="G498">
            <v>0</v>
          </cell>
          <cell r="H498">
            <v>0</v>
          </cell>
          <cell r="L498">
            <v>0</v>
          </cell>
        </row>
        <row r="499">
          <cell r="B499" t="str">
            <v>Nokia Siemens</v>
          </cell>
          <cell r="C499">
            <v>44</v>
          </cell>
          <cell r="D499">
            <v>47</v>
          </cell>
          <cell r="E499">
            <v>1</v>
          </cell>
          <cell r="F499">
            <v>0</v>
          </cell>
          <cell r="G499">
            <v>0</v>
          </cell>
          <cell r="H499">
            <v>12</v>
          </cell>
          <cell r="I499">
            <v>2</v>
          </cell>
          <cell r="L499">
            <v>106</v>
          </cell>
        </row>
        <row r="500">
          <cell r="B500" t="str">
            <v>Sorrento/Zhone</v>
          </cell>
          <cell r="L500">
            <v>0</v>
          </cell>
        </row>
        <row r="501">
          <cell r="B501" t="str">
            <v>Sycamore</v>
          </cell>
          <cell r="C501">
            <v>0</v>
          </cell>
          <cell r="D501">
            <v>1</v>
          </cell>
          <cell r="E501">
            <v>0</v>
          </cell>
          <cell r="F501">
            <v>2</v>
          </cell>
          <cell r="G501">
            <v>0</v>
          </cell>
          <cell r="H501">
            <v>0</v>
          </cell>
          <cell r="L501">
            <v>3</v>
          </cell>
        </row>
        <row r="502">
          <cell r="B502" t="str">
            <v>Tejas</v>
          </cell>
          <cell r="L502">
            <v>0</v>
          </cell>
        </row>
        <row r="503">
          <cell r="B503" t="str">
            <v>Tellabs</v>
          </cell>
          <cell r="C503">
            <v>0</v>
          </cell>
          <cell r="D503">
            <v>11</v>
          </cell>
          <cell r="E503">
            <v>0</v>
          </cell>
          <cell r="F503">
            <v>0</v>
          </cell>
          <cell r="G503">
            <v>2</v>
          </cell>
          <cell r="H503">
            <v>0</v>
          </cell>
          <cell r="L503">
            <v>13</v>
          </cell>
        </row>
        <row r="504">
          <cell r="B504" t="str">
            <v>Tellium</v>
          </cell>
          <cell r="L504">
            <v>0</v>
          </cell>
        </row>
        <row r="505">
          <cell r="B505" t="str">
            <v>Transmode</v>
          </cell>
          <cell r="L505">
            <v>0</v>
          </cell>
        </row>
        <row r="506">
          <cell r="B506" t="str">
            <v>Tyco</v>
          </cell>
          <cell r="C506">
            <v>0</v>
          </cell>
          <cell r="D506">
            <v>0</v>
          </cell>
          <cell r="E506">
            <v>0</v>
          </cell>
          <cell r="F506">
            <v>0</v>
          </cell>
          <cell r="G506">
            <v>0</v>
          </cell>
          <cell r="H506">
            <v>0</v>
          </cell>
          <cell r="L506">
            <v>0</v>
          </cell>
        </row>
        <row r="507">
          <cell r="B507" t="str">
            <v>UTStarcom</v>
          </cell>
          <cell r="C507">
            <v>0</v>
          </cell>
          <cell r="D507">
            <v>1.7</v>
          </cell>
          <cell r="E507">
            <v>0</v>
          </cell>
          <cell r="F507">
            <v>0</v>
          </cell>
          <cell r="G507">
            <v>0</v>
          </cell>
          <cell r="H507">
            <v>0</v>
          </cell>
          <cell r="L507">
            <v>1.7</v>
          </cell>
        </row>
        <row r="508">
          <cell r="B508" t="str">
            <v>White Rock</v>
          </cell>
          <cell r="C508">
            <v>0</v>
          </cell>
          <cell r="D508">
            <v>0</v>
          </cell>
          <cell r="E508">
            <v>0</v>
          </cell>
          <cell r="F508">
            <v>0</v>
          </cell>
          <cell r="G508">
            <v>0</v>
          </cell>
          <cell r="H508">
            <v>0</v>
          </cell>
          <cell r="L508">
            <v>0</v>
          </cell>
        </row>
        <row r="509">
          <cell r="B509" t="str">
            <v>Xtera</v>
          </cell>
          <cell r="L509">
            <v>0</v>
          </cell>
        </row>
        <row r="510">
          <cell r="B510" t="str">
            <v>Zhone</v>
          </cell>
          <cell r="C510">
            <v>0</v>
          </cell>
          <cell r="D510">
            <v>0</v>
          </cell>
          <cell r="E510">
            <v>0</v>
          </cell>
          <cell r="F510">
            <v>0</v>
          </cell>
          <cell r="G510">
            <v>2</v>
          </cell>
          <cell r="H510">
            <v>0</v>
          </cell>
          <cell r="L510">
            <v>2</v>
          </cell>
        </row>
        <row r="511">
          <cell r="B511" t="str">
            <v>ZTE</v>
          </cell>
          <cell r="C511">
            <v>0</v>
          </cell>
          <cell r="D511">
            <v>0</v>
          </cell>
          <cell r="E511">
            <v>0</v>
          </cell>
          <cell r="F511">
            <v>0</v>
          </cell>
          <cell r="G511">
            <v>0</v>
          </cell>
          <cell r="H511">
            <v>0</v>
          </cell>
          <cell r="L511">
            <v>0</v>
          </cell>
        </row>
        <row r="512">
          <cell r="B512" t="str">
            <v>Other</v>
          </cell>
          <cell r="C512">
            <v>0</v>
          </cell>
          <cell r="D512">
            <v>12</v>
          </cell>
          <cell r="E512">
            <v>0</v>
          </cell>
          <cell r="F512">
            <v>2</v>
          </cell>
          <cell r="G512">
            <v>6</v>
          </cell>
          <cell r="H512">
            <v>0</v>
          </cell>
          <cell r="L512">
            <v>20</v>
          </cell>
        </row>
        <row r="513">
          <cell r="B513" t="str">
            <v>Total</v>
          </cell>
          <cell r="C513">
            <v>108.75</v>
          </cell>
          <cell r="D513">
            <v>321.75</v>
          </cell>
          <cell r="E513">
            <v>16</v>
          </cell>
          <cell r="F513">
            <v>45</v>
          </cell>
          <cell r="G513">
            <v>73.099999999999994</v>
          </cell>
          <cell r="H513">
            <v>87</v>
          </cell>
          <cell r="I513">
            <v>9</v>
          </cell>
          <cell r="J513">
            <v>0</v>
          </cell>
          <cell r="K513">
            <v>0</v>
          </cell>
          <cell r="L513">
            <v>660.60000000000014</v>
          </cell>
        </row>
        <row r="517">
          <cell r="B517" t="str">
            <v>Vendor</v>
          </cell>
          <cell r="C517" t="str">
            <v>SONET/SDH Add-drop multiplexers (ADM)</v>
          </cell>
          <cell r="D517" t="str">
            <v>Optical Edge Devices (OED)</v>
          </cell>
          <cell r="E517" t="str">
            <v>Digital Cross Connects (DCS)</v>
          </cell>
          <cell r="F517" t="str">
            <v>Optical Core Switches (OCS)</v>
          </cell>
          <cell r="G517" t="str">
            <v>Metro WDM (C/D-WDM)</v>
          </cell>
          <cell r="H517" t="str">
            <v>Long haul DWDM (LH DWDM)</v>
          </cell>
          <cell r="I517" t="str">
            <v>Multi-reach DWDM</v>
          </cell>
          <cell r="J517" t="str">
            <v>Metro ROADM</v>
          </cell>
          <cell r="K517" t="str">
            <v>Converged Packet Optical</v>
          </cell>
          <cell r="L517" t="str">
            <v>Total Optical Networking (ON)</v>
          </cell>
        </row>
        <row r="518">
          <cell r="B518" t="str">
            <v>ADTRAN</v>
          </cell>
        </row>
        <row r="519">
          <cell r="B519" t="str">
            <v>ADVA</v>
          </cell>
          <cell r="C519">
            <v>0</v>
          </cell>
          <cell r="D519">
            <v>0</v>
          </cell>
          <cell r="E519">
            <v>0</v>
          </cell>
          <cell r="F519">
            <v>0</v>
          </cell>
          <cell r="G519">
            <v>27</v>
          </cell>
          <cell r="H519">
            <v>0</v>
          </cell>
          <cell r="I519">
            <v>0</v>
          </cell>
          <cell r="L519">
            <v>27</v>
          </cell>
        </row>
        <row r="520">
          <cell r="B520" t="str">
            <v>Alcatel-Lucent</v>
          </cell>
          <cell r="C520">
            <v>22</v>
          </cell>
          <cell r="D520">
            <v>170</v>
          </cell>
          <cell r="E520">
            <v>12</v>
          </cell>
          <cell r="F520">
            <v>20</v>
          </cell>
          <cell r="G520">
            <v>16</v>
          </cell>
          <cell r="H520">
            <v>39</v>
          </cell>
          <cell r="I520">
            <v>2</v>
          </cell>
          <cell r="L520">
            <v>281</v>
          </cell>
        </row>
        <row r="521">
          <cell r="B521" t="str">
            <v>ANDA</v>
          </cell>
          <cell r="L521">
            <v>0</v>
          </cell>
        </row>
        <row r="522">
          <cell r="B522" t="str">
            <v>Atrica</v>
          </cell>
          <cell r="C522">
            <v>0</v>
          </cell>
          <cell r="D522">
            <v>4</v>
          </cell>
          <cell r="E522">
            <v>0</v>
          </cell>
          <cell r="F522">
            <v>0</v>
          </cell>
          <cell r="G522">
            <v>0</v>
          </cell>
          <cell r="H522">
            <v>0</v>
          </cell>
          <cell r="I522">
            <v>0</v>
          </cell>
          <cell r="L522">
            <v>4</v>
          </cell>
        </row>
        <row r="523">
          <cell r="B523" t="str">
            <v>Calient</v>
          </cell>
          <cell r="C523">
            <v>0</v>
          </cell>
          <cell r="D523">
            <v>0</v>
          </cell>
          <cell r="E523">
            <v>0</v>
          </cell>
          <cell r="F523">
            <v>0</v>
          </cell>
          <cell r="G523">
            <v>0</v>
          </cell>
          <cell r="H523">
            <v>0</v>
          </cell>
          <cell r="I523">
            <v>0</v>
          </cell>
          <cell r="L523">
            <v>0</v>
          </cell>
        </row>
        <row r="524">
          <cell r="B524" t="str">
            <v>Ciena</v>
          </cell>
          <cell r="C524">
            <v>3</v>
          </cell>
          <cell r="D524">
            <v>25</v>
          </cell>
          <cell r="E524">
            <v>0</v>
          </cell>
          <cell r="F524">
            <v>5</v>
          </cell>
          <cell r="G524">
            <v>16</v>
          </cell>
          <cell r="H524">
            <v>16</v>
          </cell>
          <cell r="I524">
            <v>3</v>
          </cell>
          <cell r="L524">
            <v>68</v>
          </cell>
        </row>
        <row r="525">
          <cell r="B525" t="str">
            <v>Cisco</v>
          </cell>
          <cell r="C525">
            <v>0</v>
          </cell>
          <cell r="D525">
            <v>4</v>
          </cell>
          <cell r="E525">
            <v>0</v>
          </cell>
          <cell r="F525">
            <v>1</v>
          </cell>
          <cell r="G525">
            <v>9</v>
          </cell>
          <cell r="H525">
            <v>1</v>
          </cell>
          <cell r="I525">
            <v>0</v>
          </cell>
          <cell r="L525">
            <v>15</v>
          </cell>
        </row>
        <row r="526">
          <cell r="B526" t="str">
            <v>Corrigent</v>
          </cell>
          <cell r="L526">
            <v>0</v>
          </cell>
        </row>
        <row r="527">
          <cell r="B527" t="str">
            <v>Corvis</v>
          </cell>
          <cell r="C527">
            <v>0</v>
          </cell>
          <cell r="D527">
            <v>0</v>
          </cell>
          <cell r="E527">
            <v>0</v>
          </cell>
          <cell r="F527">
            <v>0</v>
          </cell>
          <cell r="G527">
            <v>0</v>
          </cell>
          <cell r="H527">
            <v>0</v>
          </cell>
          <cell r="I527">
            <v>0</v>
          </cell>
          <cell r="L527">
            <v>0</v>
          </cell>
        </row>
        <row r="528">
          <cell r="B528" t="str">
            <v>Datang</v>
          </cell>
          <cell r="C528">
            <v>0</v>
          </cell>
          <cell r="D528">
            <v>0</v>
          </cell>
          <cell r="E528">
            <v>0</v>
          </cell>
          <cell r="F528">
            <v>0</v>
          </cell>
          <cell r="G528">
            <v>0</v>
          </cell>
          <cell r="H528">
            <v>0</v>
          </cell>
          <cell r="I528">
            <v>0</v>
          </cell>
          <cell r="L528">
            <v>0</v>
          </cell>
        </row>
        <row r="529">
          <cell r="B529" t="str">
            <v>ECI Telecom</v>
          </cell>
          <cell r="C529">
            <v>2</v>
          </cell>
          <cell r="D529">
            <v>33</v>
          </cell>
          <cell r="E529">
            <v>1</v>
          </cell>
          <cell r="F529">
            <v>0</v>
          </cell>
          <cell r="G529">
            <v>0</v>
          </cell>
          <cell r="H529">
            <v>0</v>
          </cell>
          <cell r="I529">
            <v>0</v>
          </cell>
          <cell r="L529">
            <v>36</v>
          </cell>
        </row>
        <row r="530">
          <cell r="B530" t="str">
            <v>Ericsson</v>
          </cell>
          <cell r="C530">
            <v>26</v>
          </cell>
          <cell r="D530">
            <v>54</v>
          </cell>
          <cell r="E530">
            <v>8</v>
          </cell>
          <cell r="F530">
            <v>11</v>
          </cell>
          <cell r="G530">
            <v>6</v>
          </cell>
          <cell r="H530">
            <v>20</v>
          </cell>
          <cell r="I530">
            <v>0</v>
          </cell>
          <cell r="L530">
            <v>125</v>
          </cell>
        </row>
        <row r="531">
          <cell r="B531" t="str">
            <v>FiberHome</v>
          </cell>
          <cell r="C531">
            <v>0</v>
          </cell>
          <cell r="D531">
            <v>0</v>
          </cell>
          <cell r="E531">
            <v>0</v>
          </cell>
          <cell r="F531">
            <v>0</v>
          </cell>
          <cell r="G531">
            <v>0</v>
          </cell>
          <cell r="H531">
            <v>0</v>
          </cell>
          <cell r="I531">
            <v>0</v>
          </cell>
          <cell r="L531">
            <v>0</v>
          </cell>
        </row>
        <row r="532">
          <cell r="B532" t="str">
            <v>Force 10</v>
          </cell>
          <cell r="C532">
            <v>0</v>
          </cell>
          <cell r="D532">
            <v>0.5</v>
          </cell>
          <cell r="E532">
            <v>0</v>
          </cell>
          <cell r="F532">
            <v>0</v>
          </cell>
          <cell r="G532">
            <v>0</v>
          </cell>
          <cell r="H532">
            <v>0</v>
          </cell>
          <cell r="I532">
            <v>0</v>
          </cell>
          <cell r="L532">
            <v>0.5</v>
          </cell>
        </row>
        <row r="533">
          <cell r="B533" t="str">
            <v>Fujitsu</v>
          </cell>
          <cell r="C533">
            <v>0</v>
          </cell>
          <cell r="D533">
            <v>14.2</v>
          </cell>
          <cell r="E533">
            <v>0</v>
          </cell>
          <cell r="F533">
            <v>0</v>
          </cell>
          <cell r="G533">
            <v>0</v>
          </cell>
          <cell r="H533">
            <v>0</v>
          </cell>
          <cell r="I533">
            <v>0</v>
          </cell>
          <cell r="L533">
            <v>14.2</v>
          </cell>
        </row>
        <row r="534">
          <cell r="B534" t="str">
            <v>Hitachi</v>
          </cell>
          <cell r="C534">
            <v>0</v>
          </cell>
          <cell r="D534">
            <v>0</v>
          </cell>
          <cell r="E534">
            <v>0</v>
          </cell>
          <cell r="F534">
            <v>0</v>
          </cell>
          <cell r="G534">
            <v>0</v>
          </cell>
          <cell r="H534">
            <v>0</v>
          </cell>
          <cell r="I534">
            <v>0</v>
          </cell>
          <cell r="L534">
            <v>0</v>
          </cell>
        </row>
        <row r="535">
          <cell r="B535" t="str">
            <v>Hitachi Cable</v>
          </cell>
          <cell r="L535">
            <v>0</v>
          </cell>
        </row>
        <row r="536">
          <cell r="B536" t="str">
            <v>Huawei</v>
          </cell>
          <cell r="C536">
            <v>13</v>
          </cell>
          <cell r="D536">
            <v>5</v>
          </cell>
          <cell r="E536">
            <v>0</v>
          </cell>
          <cell r="F536">
            <v>2</v>
          </cell>
          <cell r="G536">
            <v>0</v>
          </cell>
          <cell r="H536">
            <v>16</v>
          </cell>
          <cell r="I536">
            <v>0</v>
          </cell>
          <cell r="L536">
            <v>36</v>
          </cell>
        </row>
        <row r="537">
          <cell r="B537" t="str">
            <v>Infinera</v>
          </cell>
          <cell r="L537">
            <v>0</v>
          </cell>
        </row>
        <row r="538">
          <cell r="B538" t="str">
            <v>LGIC</v>
          </cell>
          <cell r="C538">
            <v>0</v>
          </cell>
          <cell r="D538">
            <v>0</v>
          </cell>
          <cell r="E538">
            <v>0</v>
          </cell>
          <cell r="F538">
            <v>0</v>
          </cell>
          <cell r="G538">
            <v>0</v>
          </cell>
          <cell r="H538">
            <v>0</v>
          </cell>
          <cell r="I538">
            <v>0</v>
          </cell>
          <cell r="L538">
            <v>0</v>
          </cell>
        </row>
        <row r="539">
          <cell r="B539" t="str">
            <v>Lucent</v>
          </cell>
          <cell r="C539">
            <v>0</v>
          </cell>
          <cell r="D539">
            <v>0</v>
          </cell>
          <cell r="E539">
            <v>0</v>
          </cell>
          <cell r="F539">
            <v>0</v>
          </cell>
          <cell r="G539">
            <v>0</v>
          </cell>
          <cell r="H539">
            <v>0</v>
          </cell>
          <cell r="I539">
            <v>0</v>
          </cell>
          <cell r="L539">
            <v>0</v>
          </cell>
        </row>
        <row r="540">
          <cell r="B540" t="str">
            <v>Lumentis</v>
          </cell>
          <cell r="C540">
            <v>0</v>
          </cell>
          <cell r="D540">
            <v>0</v>
          </cell>
          <cell r="E540">
            <v>0</v>
          </cell>
          <cell r="F540">
            <v>0</v>
          </cell>
          <cell r="G540">
            <v>2</v>
          </cell>
          <cell r="H540">
            <v>0</v>
          </cell>
          <cell r="L540">
            <v>2</v>
          </cell>
        </row>
        <row r="541">
          <cell r="B541" t="str">
            <v>Luminous</v>
          </cell>
          <cell r="C541">
            <v>0</v>
          </cell>
          <cell r="D541">
            <v>3</v>
          </cell>
          <cell r="E541">
            <v>0</v>
          </cell>
          <cell r="F541">
            <v>0</v>
          </cell>
          <cell r="G541">
            <v>0</v>
          </cell>
          <cell r="H541">
            <v>0</v>
          </cell>
          <cell r="L541">
            <v>3</v>
          </cell>
        </row>
        <row r="542">
          <cell r="B542" t="str">
            <v>Marconi/Ericsson</v>
          </cell>
          <cell r="L542">
            <v>0</v>
          </cell>
        </row>
        <row r="543">
          <cell r="B543" t="str">
            <v>Movaz</v>
          </cell>
          <cell r="C543">
            <v>0</v>
          </cell>
          <cell r="D543">
            <v>0</v>
          </cell>
          <cell r="E543">
            <v>0</v>
          </cell>
          <cell r="F543">
            <v>0</v>
          </cell>
          <cell r="G543">
            <v>0</v>
          </cell>
          <cell r="H543">
            <v>0</v>
          </cell>
          <cell r="L543">
            <v>0</v>
          </cell>
        </row>
        <row r="544">
          <cell r="B544" t="str">
            <v>NEC</v>
          </cell>
          <cell r="C544">
            <v>2</v>
          </cell>
          <cell r="D544">
            <v>3</v>
          </cell>
          <cell r="E544">
            <v>0</v>
          </cell>
          <cell r="F544">
            <v>0</v>
          </cell>
          <cell r="G544">
            <v>0</v>
          </cell>
          <cell r="H544">
            <v>1</v>
          </cell>
          <cell r="I544">
            <v>0</v>
          </cell>
          <cell r="L544">
            <v>6</v>
          </cell>
        </row>
        <row r="545">
          <cell r="B545" t="str">
            <v>Nortel</v>
          </cell>
          <cell r="C545">
            <v>0</v>
          </cell>
          <cell r="D545">
            <v>0</v>
          </cell>
          <cell r="E545">
            <v>0</v>
          </cell>
          <cell r="F545">
            <v>0</v>
          </cell>
          <cell r="G545">
            <v>0</v>
          </cell>
          <cell r="H545">
            <v>0</v>
          </cell>
          <cell r="I545">
            <v>0</v>
          </cell>
          <cell r="L545">
            <v>0</v>
          </cell>
        </row>
        <row r="546">
          <cell r="B546" t="str">
            <v>Oki</v>
          </cell>
          <cell r="C546">
            <v>0</v>
          </cell>
          <cell r="D546">
            <v>0</v>
          </cell>
          <cell r="E546">
            <v>0</v>
          </cell>
          <cell r="F546">
            <v>0</v>
          </cell>
          <cell r="G546">
            <v>0</v>
          </cell>
          <cell r="H546">
            <v>0</v>
          </cell>
          <cell r="L546">
            <v>0</v>
          </cell>
        </row>
        <row r="547">
          <cell r="B547" t="str">
            <v>OpVista</v>
          </cell>
          <cell r="L547">
            <v>0</v>
          </cell>
        </row>
        <row r="548">
          <cell r="B548" t="str">
            <v>Photonic Bridges</v>
          </cell>
          <cell r="C548">
            <v>0</v>
          </cell>
          <cell r="D548">
            <v>0</v>
          </cell>
          <cell r="E548">
            <v>0</v>
          </cell>
          <cell r="F548">
            <v>0</v>
          </cell>
          <cell r="G548">
            <v>0</v>
          </cell>
          <cell r="H548">
            <v>0</v>
          </cell>
          <cell r="L548">
            <v>0</v>
          </cell>
        </row>
        <row r="549">
          <cell r="B549" t="str">
            <v>Redback</v>
          </cell>
          <cell r="C549">
            <v>0</v>
          </cell>
          <cell r="D549">
            <v>0</v>
          </cell>
          <cell r="E549">
            <v>0</v>
          </cell>
          <cell r="F549">
            <v>0</v>
          </cell>
          <cell r="G549">
            <v>0</v>
          </cell>
          <cell r="H549">
            <v>0</v>
          </cell>
          <cell r="I549">
            <v>0</v>
          </cell>
          <cell r="L549">
            <v>0</v>
          </cell>
        </row>
        <row r="550">
          <cell r="B550" t="str">
            <v>Sagem</v>
          </cell>
          <cell r="C550">
            <v>0</v>
          </cell>
          <cell r="D550">
            <v>10</v>
          </cell>
          <cell r="E550">
            <v>0</v>
          </cell>
          <cell r="F550">
            <v>0</v>
          </cell>
          <cell r="G550">
            <v>0</v>
          </cell>
          <cell r="H550">
            <v>0</v>
          </cell>
          <cell r="L550">
            <v>10</v>
          </cell>
        </row>
        <row r="551">
          <cell r="B551" t="str">
            <v>Samsung</v>
          </cell>
          <cell r="C551">
            <v>0</v>
          </cell>
          <cell r="D551">
            <v>0</v>
          </cell>
          <cell r="E551">
            <v>0</v>
          </cell>
          <cell r="F551">
            <v>0</v>
          </cell>
          <cell r="G551">
            <v>0</v>
          </cell>
          <cell r="H551">
            <v>0</v>
          </cell>
          <cell r="I551">
            <v>0</v>
          </cell>
          <cell r="L551">
            <v>0</v>
          </cell>
        </row>
        <row r="552">
          <cell r="B552" t="str">
            <v>Nokia Siemens</v>
          </cell>
          <cell r="C552">
            <v>55</v>
          </cell>
          <cell r="D552">
            <v>23</v>
          </cell>
          <cell r="E552">
            <v>1</v>
          </cell>
          <cell r="F552">
            <v>0</v>
          </cell>
          <cell r="G552">
            <v>0</v>
          </cell>
          <cell r="H552">
            <v>10</v>
          </cell>
          <cell r="I552">
            <v>2</v>
          </cell>
          <cell r="L552">
            <v>91</v>
          </cell>
        </row>
        <row r="553">
          <cell r="B553" t="str">
            <v>Sorrento/Zhone</v>
          </cell>
          <cell r="L553">
            <v>0</v>
          </cell>
        </row>
        <row r="554">
          <cell r="B554" t="str">
            <v>Sycamore</v>
          </cell>
          <cell r="C554">
            <v>0</v>
          </cell>
          <cell r="D554">
            <v>1</v>
          </cell>
          <cell r="E554">
            <v>0</v>
          </cell>
          <cell r="F554">
            <v>3</v>
          </cell>
          <cell r="G554">
            <v>0</v>
          </cell>
          <cell r="H554">
            <v>0</v>
          </cell>
          <cell r="L554">
            <v>4</v>
          </cell>
        </row>
        <row r="555">
          <cell r="B555" t="str">
            <v>Tejas</v>
          </cell>
          <cell r="L555">
            <v>0</v>
          </cell>
        </row>
        <row r="556">
          <cell r="B556" t="str">
            <v>Tellabs</v>
          </cell>
          <cell r="C556">
            <v>0</v>
          </cell>
          <cell r="D556">
            <v>20</v>
          </cell>
          <cell r="E556">
            <v>0</v>
          </cell>
          <cell r="F556">
            <v>0</v>
          </cell>
          <cell r="G556">
            <v>0</v>
          </cell>
          <cell r="H556">
            <v>0</v>
          </cell>
          <cell r="I556">
            <v>0</v>
          </cell>
          <cell r="L556">
            <v>20</v>
          </cell>
        </row>
        <row r="557">
          <cell r="B557" t="str">
            <v>Tellium</v>
          </cell>
          <cell r="C557">
            <v>0</v>
          </cell>
          <cell r="D557">
            <v>0</v>
          </cell>
          <cell r="E557">
            <v>0</v>
          </cell>
          <cell r="F557">
            <v>0</v>
          </cell>
          <cell r="G557">
            <v>0</v>
          </cell>
          <cell r="H557">
            <v>0</v>
          </cell>
          <cell r="I557">
            <v>0</v>
          </cell>
          <cell r="L557">
            <v>0</v>
          </cell>
        </row>
        <row r="558">
          <cell r="B558" t="str">
            <v>Transmode</v>
          </cell>
          <cell r="L558">
            <v>0</v>
          </cell>
        </row>
        <row r="559">
          <cell r="B559" t="str">
            <v>Tyco</v>
          </cell>
          <cell r="C559">
            <v>0</v>
          </cell>
          <cell r="D559">
            <v>0</v>
          </cell>
          <cell r="E559">
            <v>0</v>
          </cell>
          <cell r="F559">
            <v>0</v>
          </cell>
          <cell r="G559">
            <v>0</v>
          </cell>
          <cell r="H559">
            <v>0</v>
          </cell>
          <cell r="L559">
            <v>0</v>
          </cell>
        </row>
        <row r="560">
          <cell r="B560" t="str">
            <v>UTStarcom</v>
          </cell>
          <cell r="C560">
            <v>0</v>
          </cell>
          <cell r="D560">
            <v>2</v>
          </cell>
          <cell r="E560">
            <v>0</v>
          </cell>
          <cell r="F560">
            <v>0</v>
          </cell>
          <cell r="G560">
            <v>0</v>
          </cell>
          <cell r="H560">
            <v>0</v>
          </cell>
          <cell r="L560">
            <v>2</v>
          </cell>
        </row>
        <row r="561">
          <cell r="B561" t="str">
            <v>White Rock</v>
          </cell>
          <cell r="C561">
            <v>0</v>
          </cell>
          <cell r="D561">
            <v>0</v>
          </cell>
          <cell r="E561">
            <v>0</v>
          </cell>
          <cell r="F561">
            <v>0</v>
          </cell>
          <cell r="G561">
            <v>0</v>
          </cell>
          <cell r="H561">
            <v>0</v>
          </cell>
          <cell r="L561">
            <v>0</v>
          </cell>
        </row>
        <row r="562">
          <cell r="B562" t="str">
            <v>Xtera</v>
          </cell>
          <cell r="L562">
            <v>0</v>
          </cell>
        </row>
        <row r="563">
          <cell r="B563" t="str">
            <v>Zhone</v>
          </cell>
          <cell r="C563">
            <v>0</v>
          </cell>
          <cell r="D563">
            <v>0</v>
          </cell>
          <cell r="E563">
            <v>0</v>
          </cell>
          <cell r="F563">
            <v>0</v>
          </cell>
          <cell r="G563">
            <v>2</v>
          </cell>
          <cell r="H563">
            <v>0</v>
          </cell>
          <cell r="L563">
            <v>2</v>
          </cell>
        </row>
        <row r="564">
          <cell r="B564" t="str">
            <v>ZTE</v>
          </cell>
          <cell r="C564">
            <v>3</v>
          </cell>
          <cell r="D564">
            <v>0</v>
          </cell>
          <cell r="E564">
            <v>0</v>
          </cell>
          <cell r="F564">
            <v>0</v>
          </cell>
          <cell r="G564">
            <v>0</v>
          </cell>
          <cell r="H564">
            <v>0</v>
          </cell>
          <cell r="L564">
            <v>3</v>
          </cell>
        </row>
        <row r="565">
          <cell r="B565" t="str">
            <v>Other</v>
          </cell>
          <cell r="C565">
            <v>0</v>
          </cell>
          <cell r="D565">
            <v>2</v>
          </cell>
          <cell r="E565">
            <v>0</v>
          </cell>
          <cell r="F565">
            <v>0</v>
          </cell>
          <cell r="G565">
            <v>2</v>
          </cell>
          <cell r="H565">
            <v>0</v>
          </cell>
          <cell r="I565">
            <v>2</v>
          </cell>
          <cell r="L565">
            <v>6</v>
          </cell>
        </row>
        <row r="566">
          <cell r="B566" t="str">
            <v>Total</v>
          </cell>
          <cell r="C566">
            <v>126</v>
          </cell>
          <cell r="D566">
            <v>373.7</v>
          </cell>
          <cell r="E566">
            <v>22</v>
          </cell>
          <cell r="F566">
            <v>42</v>
          </cell>
          <cell r="G566">
            <v>80</v>
          </cell>
          <cell r="H566">
            <v>103</v>
          </cell>
          <cell r="I566">
            <v>9</v>
          </cell>
          <cell r="J566">
            <v>0</v>
          </cell>
          <cell r="K566">
            <v>0</v>
          </cell>
          <cell r="L566">
            <v>755.7</v>
          </cell>
        </row>
        <row r="570">
          <cell r="B570" t="str">
            <v>Vendor</v>
          </cell>
          <cell r="C570" t="str">
            <v>SONET/SDH Add-drop multiplexers (ADM)</v>
          </cell>
          <cell r="D570" t="str">
            <v>Optical Edge Devices (OED)</v>
          </cell>
          <cell r="E570" t="str">
            <v>Digital Cross Connects (DCS)</v>
          </cell>
          <cell r="F570" t="str">
            <v>Optical Core Switches (OCS)</v>
          </cell>
          <cell r="G570" t="str">
            <v>Metro WDM (C/D-WDM)</v>
          </cell>
          <cell r="H570" t="str">
            <v>Long haul DWDM (LH DWDM)</v>
          </cell>
          <cell r="I570" t="str">
            <v>Multi-reach DWDM</v>
          </cell>
          <cell r="J570" t="str">
            <v>Metro ROADM</v>
          </cell>
          <cell r="K570" t="str">
            <v>Converged Packet Optical</v>
          </cell>
          <cell r="L570" t="str">
            <v>Total Optical Networking (ON)</v>
          </cell>
        </row>
        <row r="571">
          <cell r="B571" t="str">
            <v>ADTRAN</v>
          </cell>
        </row>
        <row r="572">
          <cell r="B572" t="str">
            <v>ADVA</v>
          </cell>
          <cell r="C572">
            <v>0</v>
          </cell>
          <cell r="D572">
            <v>1</v>
          </cell>
          <cell r="E572">
            <v>0</v>
          </cell>
          <cell r="F572">
            <v>0</v>
          </cell>
          <cell r="G572">
            <v>23</v>
          </cell>
          <cell r="H572">
            <v>0</v>
          </cell>
          <cell r="I572">
            <v>0</v>
          </cell>
          <cell r="L572">
            <v>24</v>
          </cell>
        </row>
        <row r="573">
          <cell r="B573" t="str">
            <v>Alcatel-Lucent</v>
          </cell>
          <cell r="C573">
            <v>20</v>
          </cell>
          <cell r="D573">
            <v>154</v>
          </cell>
          <cell r="E573">
            <v>9</v>
          </cell>
          <cell r="F573">
            <v>19</v>
          </cell>
          <cell r="G573">
            <v>8</v>
          </cell>
          <cell r="H573">
            <v>26</v>
          </cell>
          <cell r="I573">
            <v>5</v>
          </cell>
          <cell r="L573">
            <v>241</v>
          </cell>
        </row>
        <row r="574">
          <cell r="B574" t="str">
            <v>ANDA</v>
          </cell>
          <cell r="L574">
            <v>0</v>
          </cell>
        </row>
        <row r="575">
          <cell r="B575" t="str">
            <v>Atrica</v>
          </cell>
          <cell r="C575">
            <v>0</v>
          </cell>
          <cell r="D575">
            <v>3</v>
          </cell>
          <cell r="E575">
            <v>0</v>
          </cell>
          <cell r="F575">
            <v>0</v>
          </cell>
          <cell r="G575">
            <v>0</v>
          </cell>
          <cell r="H575">
            <v>0</v>
          </cell>
          <cell r="I575">
            <v>0</v>
          </cell>
          <cell r="L575">
            <v>3</v>
          </cell>
        </row>
        <row r="576">
          <cell r="B576" t="str">
            <v>Calient</v>
          </cell>
          <cell r="C576">
            <v>0</v>
          </cell>
          <cell r="D576">
            <v>0</v>
          </cell>
          <cell r="E576">
            <v>0</v>
          </cell>
          <cell r="F576">
            <v>0</v>
          </cell>
          <cell r="G576">
            <v>0</v>
          </cell>
          <cell r="H576">
            <v>0</v>
          </cell>
          <cell r="I576">
            <v>0</v>
          </cell>
          <cell r="L576">
            <v>0</v>
          </cell>
        </row>
        <row r="577">
          <cell r="B577" t="str">
            <v>Ciena</v>
          </cell>
          <cell r="C577">
            <v>2</v>
          </cell>
          <cell r="D577">
            <v>23</v>
          </cell>
          <cell r="E577">
            <v>0</v>
          </cell>
          <cell r="F577">
            <v>5</v>
          </cell>
          <cell r="G577">
            <v>14</v>
          </cell>
          <cell r="H577">
            <v>9</v>
          </cell>
          <cell r="I577">
            <v>2</v>
          </cell>
          <cell r="L577">
            <v>55</v>
          </cell>
        </row>
        <row r="578">
          <cell r="B578" t="str">
            <v>Cisco</v>
          </cell>
          <cell r="C578">
            <v>0</v>
          </cell>
          <cell r="D578">
            <v>3</v>
          </cell>
          <cell r="E578">
            <v>0</v>
          </cell>
          <cell r="F578">
            <v>0</v>
          </cell>
          <cell r="G578">
            <v>11</v>
          </cell>
          <cell r="H578">
            <v>1</v>
          </cell>
          <cell r="I578">
            <v>0</v>
          </cell>
          <cell r="L578">
            <v>15</v>
          </cell>
        </row>
        <row r="579">
          <cell r="B579" t="str">
            <v>Corrigent</v>
          </cell>
          <cell r="L579">
            <v>0</v>
          </cell>
        </row>
        <row r="580">
          <cell r="B580" t="str">
            <v>Corvis</v>
          </cell>
          <cell r="C580">
            <v>0</v>
          </cell>
          <cell r="D580">
            <v>0</v>
          </cell>
          <cell r="E580">
            <v>0</v>
          </cell>
          <cell r="F580">
            <v>0</v>
          </cell>
          <cell r="G580">
            <v>0</v>
          </cell>
          <cell r="H580">
            <v>0</v>
          </cell>
          <cell r="I580">
            <v>0</v>
          </cell>
          <cell r="L580">
            <v>0</v>
          </cell>
        </row>
        <row r="581">
          <cell r="B581" t="str">
            <v>Datang</v>
          </cell>
          <cell r="C581">
            <v>0</v>
          </cell>
          <cell r="D581">
            <v>0</v>
          </cell>
          <cell r="E581">
            <v>0</v>
          </cell>
          <cell r="F581">
            <v>0</v>
          </cell>
          <cell r="G581">
            <v>0</v>
          </cell>
          <cell r="H581">
            <v>0</v>
          </cell>
          <cell r="I581">
            <v>0</v>
          </cell>
          <cell r="L581">
            <v>0</v>
          </cell>
        </row>
        <row r="582">
          <cell r="B582" t="str">
            <v>ECI Telecom</v>
          </cell>
          <cell r="C582">
            <v>3</v>
          </cell>
          <cell r="D582">
            <v>26</v>
          </cell>
          <cell r="E582">
            <v>1</v>
          </cell>
          <cell r="F582">
            <v>0</v>
          </cell>
          <cell r="G582">
            <v>0</v>
          </cell>
          <cell r="H582">
            <v>0</v>
          </cell>
          <cell r="I582">
            <v>0</v>
          </cell>
          <cell r="L582">
            <v>30</v>
          </cell>
        </row>
        <row r="583">
          <cell r="B583" t="str">
            <v>Ericsson</v>
          </cell>
          <cell r="C583">
            <v>20</v>
          </cell>
          <cell r="D583">
            <v>55</v>
          </cell>
          <cell r="E583">
            <v>10</v>
          </cell>
          <cell r="F583">
            <v>10</v>
          </cell>
          <cell r="G583">
            <v>4</v>
          </cell>
          <cell r="H583">
            <v>11</v>
          </cell>
          <cell r="I583">
            <v>10</v>
          </cell>
          <cell r="L583">
            <v>120</v>
          </cell>
        </row>
        <row r="584">
          <cell r="B584" t="str">
            <v>FiberHome</v>
          </cell>
          <cell r="C584">
            <v>0</v>
          </cell>
          <cell r="D584">
            <v>0</v>
          </cell>
          <cell r="E584">
            <v>0</v>
          </cell>
          <cell r="F584">
            <v>0</v>
          </cell>
          <cell r="G584">
            <v>0</v>
          </cell>
          <cell r="H584">
            <v>0</v>
          </cell>
          <cell r="I584">
            <v>0</v>
          </cell>
          <cell r="L584">
            <v>0</v>
          </cell>
        </row>
        <row r="585">
          <cell r="B585" t="str">
            <v>Force 10</v>
          </cell>
          <cell r="C585">
            <v>0</v>
          </cell>
          <cell r="D585">
            <v>1</v>
          </cell>
          <cell r="E585">
            <v>0</v>
          </cell>
          <cell r="F585">
            <v>0</v>
          </cell>
          <cell r="G585">
            <v>0</v>
          </cell>
          <cell r="H585">
            <v>0</v>
          </cell>
          <cell r="I585">
            <v>0</v>
          </cell>
          <cell r="L585">
            <v>1</v>
          </cell>
        </row>
        <row r="586">
          <cell r="B586" t="str">
            <v>Fujitsu</v>
          </cell>
          <cell r="C586">
            <v>0</v>
          </cell>
          <cell r="D586">
            <v>12</v>
          </cell>
          <cell r="E586">
            <v>0</v>
          </cell>
          <cell r="F586">
            <v>0</v>
          </cell>
          <cell r="G586">
            <v>0</v>
          </cell>
          <cell r="H586">
            <v>0</v>
          </cell>
          <cell r="I586">
            <v>0</v>
          </cell>
          <cell r="L586">
            <v>12</v>
          </cell>
        </row>
        <row r="587">
          <cell r="B587" t="str">
            <v>Hitachi</v>
          </cell>
          <cell r="C587">
            <v>0</v>
          </cell>
          <cell r="D587">
            <v>0</v>
          </cell>
          <cell r="E587">
            <v>0</v>
          </cell>
          <cell r="F587">
            <v>0</v>
          </cell>
          <cell r="G587">
            <v>0</v>
          </cell>
          <cell r="H587">
            <v>0</v>
          </cell>
          <cell r="I587">
            <v>0</v>
          </cell>
          <cell r="L587">
            <v>0</v>
          </cell>
        </row>
        <row r="588">
          <cell r="B588" t="str">
            <v>Hitachi Cable</v>
          </cell>
          <cell r="L588">
            <v>0</v>
          </cell>
        </row>
        <row r="589">
          <cell r="B589" t="str">
            <v>Huawei</v>
          </cell>
          <cell r="C589">
            <v>17</v>
          </cell>
          <cell r="D589">
            <v>5</v>
          </cell>
          <cell r="E589">
            <v>0</v>
          </cell>
          <cell r="F589">
            <v>0</v>
          </cell>
          <cell r="G589">
            <v>0</v>
          </cell>
          <cell r="H589">
            <v>4</v>
          </cell>
          <cell r="I589">
            <v>12</v>
          </cell>
          <cell r="L589">
            <v>38</v>
          </cell>
        </row>
        <row r="590">
          <cell r="B590" t="str">
            <v>Infinera</v>
          </cell>
          <cell r="L590">
            <v>0</v>
          </cell>
        </row>
        <row r="591">
          <cell r="B591" t="str">
            <v>LGIC</v>
          </cell>
          <cell r="C591">
            <v>0</v>
          </cell>
          <cell r="D591">
            <v>0</v>
          </cell>
          <cell r="E591">
            <v>0</v>
          </cell>
          <cell r="F591">
            <v>0</v>
          </cell>
          <cell r="G591">
            <v>0</v>
          </cell>
          <cell r="H591">
            <v>0</v>
          </cell>
          <cell r="I591">
            <v>0</v>
          </cell>
          <cell r="L591">
            <v>0</v>
          </cell>
        </row>
        <row r="592">
          <cell r="B592" t="str">
            <v>Lucent</v>
          </cell>
          <cell r="C592">
            <v>0</v>
          </cell>
          <cell r="D592">
            <v>0</v>
          </cell>
          <cell r="E592">
            <v>0</v>
          </cell>
          <cell r="F592">
            <v>0</v>
          </cell>
          <cell r="G592">
            <v>0</v>
          </cell>
          <cell r="H592">
            <v>0</v>
          </cell>
          <cell r="I592">
            <v>0</v>
          </cell>
          <cell r="L592">
            <v>0</v>
          </cell>
        </row>
        <row r="593">
          <cell r="B593" t="str">
            <v>Lumentis</v>
          </cell>
          <cell r="C593">
            <v>0</v>
          </cell>
          <cell r="D593">
            <v>0</v>
          </cell>
          <cell r="E593">
            <v>0</v>
          </cell>
          <cell r="F593">
            <v>0</v>
          </cell>
          <cell r="G593">
            <v>3</v>
          </cell>
          <cell r="H593">
            <v>0</v>
          </cell>
          <cell r="I593">
            <v>0</v>
          </cell>
          <cell r="L593">
            <v>3</v>
          </cell>
        </row>
        <row r="594">
          <cell r="B594" t="str">
            <v>Luminous</v>
          </cell>
          <cell r="C594">
            <v>0</v>
          </cell>
          <cell r="D594">
            <v>4</v>
          </cell>
          <cell r="E594">
            <v>0</v>
          </cell>
          <cell r="F594">
            <v>0</v>
          </cell>
          <cell r="G594">
            <v>0</v>
          </cell>
          <cell r="H594">
            <v>0</v>
          </cell>
          <cell r="I594">
            <v>0</v>
          </cell>
          <cell r="L594">
            <v>4</v>
          </cell>
        </row>
        <row r="595">
          <cell r="B595" t="str">
            <v>Marconi/Ericsson</v>
          </cell>
          <cell r="L595">
            <v>0</v>
          </cell>
        </row>
        <row r="596">
          <cell r="B596" t="str">
            <v>Movaz</v>
          </cell>
          <cell r="C596">
            <v>0</v>
          </cell>
          <cell r="D596">
            <v>0</v>
          </cell>
          <cell r="E596">
            <v>0</v>
          </cell>
          <cell r="F596">
            <v>0</v>
          </cell>
          <cell r="G596">
            <v>0</v>
          </cell>
          <cell r="H596">
            <v>0</v>
          </cell>
          <cell r="I596">
            <v>0</v>
          </cell>
          <cell r="L596">
            <v>0</v>
          </cell>
        </row>
        <row r="597">
          <cell r="B597" t="str">
            <v>NEC</v>
          </cell>
          <cell r="C597">
            <v>3</v>
          </cell>
          <cell r="D597">
            <v>3</v>
          </cell>
          <cell r="E597">
            <v>0</v>
          </cell>
          <cell r="F597">
            <v>0</v>
          </cell>
          <cell r="G597">
            <v>0</v>
          </cell>
          <cell r="H597">
            <v>1</v>
          </cell>
          <cell r="I597">
            <v>0</v>
          </cell>
          <cell r="L597">
            <v>7</v>
          </cell>
        </row>
        <row r="598">
          <cell r="B598" t="str">
            <v>Nortel</v>
          </cell>
          <cell r="C598">
            <v>0</v>
          </cell>
          <cell r="D598">
            <v>0</v>
          </cell>
          <cell r="E598">
            <v>0</v>
          </cell>
          <cell r="F598">
            <v>0</v>
          </cell>
          <cell r="G598">
            <v>0</v>
          </cell>
          <cell r="H598">
            <v>0</v>
          </cell>
          <cell r="I598">
            <v>0</v>
          </cell>
          <cell r="L598">
            <v>0</v>
          </cell>
        </row>
        <row r="599">
          <cell r="B599" t="str">
            <v>Oki</v>
          </cell>
          <cell r="C599">
            <v>0</v>
          </cell>
          <cell r="D599">
            <v>0</v>
          </cell>
          <cell r="E599">
            <v>0</v>
          </cell>
          <cell r="F599">
            <v>0</v>
          </cell>
          <cell r="G599">
            <v>0</v>
          </cell>
          <cell r="H599">
            <v>0</v>
          </cell>
          <cell r="I599">
            <v>0</v>
          </cell>
          <cell r="L599">
            <v>0</v>
          </cell>
        </row>
        <row r="600">
          <cell r="B600" t="str">
            <v>OpVista</v>
          </cell>
          <cell r="L600">
            <v>0</v>
          </cell>
        </row>
        <row r="601">
          <cell r="B601" t="str">
            <v>Photonic Bridges</v>
          </cell>
          <cell r="C601">
            <v>0</v>
          </cell>
          <cell r="D601">
            <v>0</v>
          </cell>
          <cell r="E601">
            <v>0</v>
          </cell>
          <cell r="F601">
            <v>0</v>
          </cell>
          <cell r="G601">
            <v>0</v>
          </cell>
          <cell r="H601">
            <v>0</v>
          </cell>
          <cell r="I601">
            <v>0</v>
          </cell>
          <cell r="L601">
            <v>0</v>
          </cell>
        </row>
        <row r="602">
          <cell r="B602" t="str">
            <v>Redback</v>
          </cell>
          <cell r="C602">
            <v>0</v>
          </cell>
          <cell r="D602">
            <v>0</v>
          </cell>
          <cell r="E602">
            <v>0</v>
          </cell>
          <cell r="F602">
            <v>0</v>
          </cell>
          <cell r="G602">
            <v>0</v>
          </cell>
          <cell r="H602">
            <v>0</v>
          </cell>
          <cell r="I602">
            <v>0</v>
          </cell>
          <cell r="L602">
            <v>0</v>
          </cell>
        </row>
        <row r="603">
          <cell r="B603" t="str">
            <v>Sagem</v>
          </cell>
          <cell r="C603">
            <v>0</v>
          </cell>
          <cell r="D603">
            <v>7</v>
          </cell>
          <cell r="E603">
            <v>0</v>
          </cell>
          <cell r="F603">
            <v>0</v>
          </cell>
          <cell r="G603">
            <v>0</v>
          </cell>
          <cell r="H603">
            <v>0</v>
          </cell>
          <cell r="I603">
            <v>0</v>
          </cell>
          <cell r="L603">
            <v>7</v>
          </cell>
        </row>
        <row r="604">
          <cell r="B604" t="str">
            <v>Samsung</v>
          </cell>
          <cell r="C604">
            <v>0</v>
          </cell>
          <cell r="D604">
            <v>0</v>
          </cell>
          <cell r="E604">
            <v>0</v>
          </cell>
          <cell r="F604">
            <v>0</v>
          </cell>
          <cell r="G604">
            <v>0</v>
          </cell>
          <cell r="H604">
            <v>0</v>
          </cell>
          <cell r="I604">
            <v>0</v>
          </cell>
          <cell r="L604">
            <v>0</v>
          </cell>
        </row>
        <row r="605">
          <cell r="B605" t="str">
            <v>Nokia Siemens</v>
          </cell>
          <cell r="C605">
            <v>56</v>
          </cell>
          <cell r="D605">
            <v>52</v>
          </cell>
          <cell r="E605">
            <v>1</v>
          </cell>
          <cell r="F605">
            <v>0</v>
          </cell>
          <cell r="G605">
            <v>0</v>
          </cell>
          <cell r="H605">
            <v>6</v>
          </cell>
          <cell r="I605">
            <v>2</v>
          </cell>
          <cell r="L605">
            <v>117</v>
          </cell>
        </row>
        <row r="606">
          <cell r="B606" t="str">
            <v>Sorrento/Zhone</v>
          </cell>
          <cell r="L606">
            <v>0</v>
          </cell>
        </row>
        <row r="607">
          <cell r="B607" t="str">
            <v>Sycamore</v>
          </cell>
          <cell r="C607">
            <v>0</v>
          </cell>
          <cell r="D607">
            <v>1</v>
          </cell>
          <cell r="E607">
            <v>0</v>
          </cell>
          <cell r="F607">
            <v>3</v>
          </cell>
          <cell r="G607">
            <v>0</v>
          </cell>
          <cell r="H607">
            <v>0</v>
          </cell>
          <cell r="L607">
            <v>4</v>
          </cell>
        </row>
        <row r="608">
          <cell r="B608" t="str">
            <v>Tejas</v>
          </cell>
          <cell r="L608">
            <v>0</v>
          </cell>
        </row>
        <row r="609">
          <cell r="B609" t="str">
            <v>Tellabs</v>
          </cell>
          <cell r="C609">
            <v>0</v>
          </cell>
          <cell r="D609">
            <v>17</v>
          </cell>
          <cell r="E609">
            <v>0</v>
          </cell>
          <cell r="F609">
            <v>0</v>
          </cell>
          <cell r="G609">
            <v>4</v>
          </cell>
          <cell r="H609">
            <v>0</v>
          </cell>
          <cell r="I609">
            <v>0</v>
          </cell>
          <cell r="L609">
            <v>21</v>
          </cell>
        </row>
        <row r="610">
          <cell r="B610" t="str">
            <v>Tellium</v>
          </cell>
          <cell r="C610">
            <v>0</v>
          </cell>
          <cell r="D610">
            <v>0</v>
          </cell>
          <cell r="E610">
            <v>0</v>
          </cell>
          <cell r="F610">
            <v>0</v>
          </cell>
          <cell r="G610">
            <v>0</v>
          </cell>
          <cell r="H610">
            <v>0</v>
          </cell>
          <cell r="I610">
            <v>0</v>
          </cell>
          <cell r="L610">
            <v>0</v>
          </cell>
        </row>
        <row r="611">
          <cell r="B611" t="str">
            <v>Transmode</v>
          </cell>
          <cell r="L611">
            <v>0</v>
          </cell>
        </row>
        <row r="612">
          <cell r="B612" t="str">
            <v>Tyco</v>
          </cell>
          <cell r="C612">
            <v>0</v>
          </cell>
          <cell r="D612">
            <v>0</v>
          </cell>
          <cell r="E612">
            <v>0</v>
          </cell>
          <cell r="F612">
            <v>0</v>
          </cell>
          <cell r="G612">
            <v>0</v>
          </cell>
          <cell r="H612">
            <v>0</v>
          </cell>
          <cell r="I612">
            <v>0</v>
          </cell>
          <cell r="L612">
            <v>0</v>
          </cell>
        </row>
        <row r="613">
          <cell r="B613" t="str">
            <v>UTStarcom</v>
          </cell>
          <cell r="C613">
            <v>0</v>
          </cell>
          <cell r="D613">
            <v>2</v>
          </cell>
          <cell r="E613">
            <v>0</v>
          </cell>
          <cell r="F613">
            <v>0</v>
          </cell>
          <cell r="G613">
            <v>0</v>
          </cell>
          <cell r="H613">
            <v>0</v>
          </cell>
          <cell r="I613">
            <v>0</v>
          </cell>
          <cell r="L613">
            <v>2</v>
          </cell>
        </row>
        <row r="614">
          <cell r="B614" t="str">
            <v>White Rock</v>
          </cell>
          <cell r="C614">
            <v>0</v>
          </cell>
          <cell r="D614">
            <v>0</v>
          </cell>
          <cell r="E614">
            <v>0</v>
          </cell>
          <cell r="F614">
            <v>0</v>
          </cell>
          <cell r="G614">
            <v>0</v>
          </cell>
          <cell r="H614">
            <v>0</v>
          </cell>
          <cell r="I614">
            <v>0</v>
          </cell>
          <cell r="L614">
            <v>0</v>
          </cell>
        </row>
        <row r="615">
          <cell r="B615" t="str">
            <v>Xtera</v>
          </cell>
          <cell r="L615">
            <v>0</v>
          </cell>
        </row>
        <row r="616">
          <cell r="B616" t="str">
            <v>Zhone</v>
          </cell>
          <cell r="C616">
            <v>0</v>
          </cell>
          <cell r="D616">
            <v>0</v>
          </cell>
          <cell r="E616">
            <v>0</v>
          </cell>
          <cell r="F616">
            <v>0</v>
          </cell>
          <cell r="G616">
            <v>1</v>
          </cell>
          <cell r="H616">
            <v>0</v>
          </cell>
          <cell r="I616">
            <v>0</v>
          </cell>
          <cell r="L616">
            <v>1</v>
          </cell>
        </row>
        <row r="617">
          <cell r="B617" t="str">
            <v>ZTE</v>
          </cell>
          <cell r="C617">
            <v>3</v>
          </cell>
          <cell r="D617">
            <v>0</v>
          </cell>
          <cell r="E617">
            <v>0</v>
          </cell>
          <cell r="F617">
            <v>0</v>
          </cell>
          <cell r="G617">
            <v>0</v>
          </cell>
          <cell r="H617">
            <v>0</v>
          </cell>
          <cell r="L617">
            <v>3</v>
          </cell>
        </row>
        <row r="618">
          <cell r="B618" t="str">
            <v>Other</v>
          </cell>
          <cell r="C618">
            <v>0</v>
          </cell>
          <cell r="D618">
            <v>2</v>
          </cell>
          <cell r="E618">
            <v>0</v>
          </cell>
          <cell r="F618">
            <v>0</v>
          </cell>
          <cell r="G618">
            <v>2</v>
          </cell>
          <cell r="H618">
            <v>0</v>
          </cell>
          <cell r="I618">
            <v>2</v>
          </cell>
          <cell r="L618">
            <v>6</v>
          </cell>
        </row>
        <row r="619">
          <cell r="B619" t="str">
            <v>Total</v>
          </cell>
          <cell r="C619">
            <v>124</v>
          </cell>
          <cell r="D619">
            <v>371</v>
          </cell>
          <cell r="E619">
            <v>21</v>
          </cell>
          <cell r="F619">
            <v>37</v>
          </cell>
          <cell r="G619">
            <v>70</v>
          </cell>
          <cell r="H619">
            <v>58</v>
          </cell>
          <cell r="I619">
            <v>33</v>
          </cell>
          <cell r="J619">
            <v>0</v>
          </cell>
          <cell r="K619">
            <v>0</v>
          </cell>
          <cell r="L619">
            <v>714</v>
          </cell>
        </row>
        <row r="623">
          <cell r="B623" t="str">
            <v>Vendor</v>
          </cell>
          <cell r="C623" t="str">
            <v>SONET/SDH Add-drop multiplexers (ADM)</v>
          </cell>
          <cell r="D623" t="str">
            <v>Optical Edge Devices (OED)</v>
          </cell>
          <cell r="E623" t="str">
            <v>Digital Cross Connects (DCS)</v>
          </cell>
          <cell r="F623" t="str">
            <v>Optical Core Switches (OCS)</v>
          </cell>
          <cell r="G623" t="str">
            <v>Metro WDM (C/D-WDM)</v>
          </cell>
          <cell r="H623" t="str">
            <v>Long haul DWDM (LH DWDM)</v>
          </cell>
          <cell r="I623" t="str">
            <v>Multi-reach DWDM</v>
          </cell>
          <cell r="J623" t="str">
            <v>Metro ROADM</v>
          </cell>
          <cell r="K623" t="str">
            <v>Converged Packet Optical</v>
          </cell>
          <cell r="L623" t="str">
            <v>Total Optical Networking (ON)</v>
          </cell>
        </row>
        <row r="624">
          <cell r="B624" t="str">
            <v>ADTRAN</v>
          </cell>
        </row>
        <row r="625">
          <cell r="B625" t="str">
            <v>ADVA</v>
          </cell>
          <cell r="C625">
            <v>0</v>
          </cell>
          <cell r="D625">
            <v>2</v>
          </cell>
          <cell r="E625">
            <v>0</v>
          </cell>
          <cell r="F625">
            <v>0</v>
          </cell>
          <cell r="G625">
            <v>29</v>
          </cell>
          <cell r="H625">
            <v>0</v>
          </cell>
          <cell r="I625">
            <v>0</v>
          </cell>
          <cell r="L625">
            <v>31</v>
          </cell>
        </row>
        <row r="626">
          <cell r="B626" t="str">
            <v>Alcatel-Lucent</v>
          </cell>
          <cell r="C626">
            <v>24</v>
          </cell>
          <cell r="D626">
            <v>234</v>
          </cell>
          <cell r="E626">
            <v>9</v>
          </cell>
          <cell r="F626">
            <v>38</v>
          </cell>
          <cell r="G626">
            <v>38</v>
          </cell>
          <cell r="H626">
            <v>35</v>
          </cell>
          <cell r="I626">
            <v>10</v>
          </cell>
          <cell r="L626">
            <v>388</v>
          </cell>
        </row>
        <row r="627">
          <cell r="B627" t="str">
            <v>ANDA</v>
          </cell>
          <cell r="L627">
            <v>0</v>
          </cell>
        </row>
        <row r="628">
          <cell r="B628" t="str">
            <v>Atrica</v>
          </cell>
          <cell r="C628">
            <v>0</v>
          </cell>
          <cell r="D628">
            <v>4</v>
          </cell>
          <cell r="E628">
            <v>0</v>
          </cell>
          <cell r="F628">
            <v>0</v>
          </cell>
          <cell r="G628">
            <v>0</v>
          </cell>
          <cell r="H628">
            <v>0</v>
          </cell>
          <cell r="I628">
            <v>0</v>
          </cell>
          <cell r="L628">
            <v>4</v>
          </cell>
        </row>
        <row r="629">
          <cell r="B629" t="str">
            <v>Calient</v>
          </cell>
          <cell r="C629">
            <v>0</v>
          </cell>
          <cell r="D629">
            <v>0</v>
          </cell>
          <cell r="E629">
            <v>0</v>
          </cell>
          <cell r="F629">
            <v>0</v>
          </cell>
          <cell r="G629">
            <v>0</v>
          </cell>
          <cell r="H629">
            <v>0</v>
          </cell>
          <cell r="I629">
            <v>0</v>
          </cell>
          <cell r="L629">
            <v>0</v>
          </cell>
        </row>
        <row r="630">
          <cell r="B630" t="str">
            <v>Ciena</v>
          </cell>
          <cell r="C630">
            <v>2</v>
          </cell>
          <cell r="D630">
            <v>17</v>
          </cell>
          <cell r="E630">
            <v>0</v>
          </cell>
          <cell r="F630">
            <v>4</v>
          </cell>
          <cell r="G630">
            <v>12</v>
          </cell>
          <cell r="H630">
            <v>11</v>
          </cell>
          <cell r="I630">
            <v>3</v>
          </cell>
          <cell r="L630">
            <v>49</v>
          </cell>
        </row>
        <row r="631">
          <cell r="B631" t="str">
            <v>Cisco</v>
          </cell>
          <cell r="C631">
            <v>0</v>
          </cell>
          <cell r="D631">
            <v>3</v>
          </cell>
          <cell r="E631">
            <v>0</v>
          </cell>
          <cell r="F631">
            <v>0</v>
          </cell>
          <cell r="G631">
            <v>12</v>
          </cell>
          <cell r="H631">
            <v>0</v>
          </cell>
          <cell r="I631">
            <v>0</v>
          </cell>
          <cell r="L631">
            <v>15</v>
          </cell>
        </row>
        <row r="632">
          <cell r="B632" t="str">
            <v>Corrigent</v>
          </cell>
          <cell r="L632">
            <v>0</v>
          </cell>
        </row>
        <row r="633">
          <cell r="B633" t="str">
            <v>Corvis</v>
          </cell>
          <cell r="C633">
            <v>0</v>
          </cell>
          <cell r="D633">
            <v>0</v>
          </cell>
          <cell r="E633">
            <v>0</v>
          </cell>
          <cell r="F633">
            <v>0</v>
          </cell>
          <cell r="G633">
            <v>0</v>
          </cell>
          <cell r="H633">
            <v>0</v>
          </cell>
          <cell r="I633">
            <v>0</v>
          </cell>
          <cell r="L633">
            <v>0</v>
          </cell>
        </row>
        <row r="634">
          <cell r="B634" t="str">
            <v>Datang</v>
          </cell>
          <cell r="C634">
            <v>0</v>
          </cell>
          <cell r="D634">
            <v>0</v>
          </cell>
          <cell r="E634">
            <v>0</v>
          </cell>
          <cell r="F634">
            <v>0</v>
          </cell>
          <cell r="G634">
            <v>0</v>
          </cell>
          <cell r="H634">
            <v>0</v>
          </cell>
          <cell r="I634">
            <v>0</v>
          </cell>
          <cell r="L634">
            <v>0</v>
          </cell>
        </row>
        <row r="635">
          <cell r="B635" t="str">
            <v>ECI Telecom</v>
          </cell>
          <cell r="C635">
            <v>2</v>
          </cell>
          <cell r="D635">
            <v>29</v>
          </cell>
          <cell r="E635">
            <v>1</v>
          </cell>
          <cell r="F635">
            <v>0</v>
          </cell>
          <cell r="G635">
            <v>0</v>
          </cell>
          <cell r="H635">
            <v>0</v>
          </cell>
          <cell r="I635">
            <v>0</v>
          </cell>
          <cell r="L635">
            <v>32</v>
          </cell>
        </row>
        <row r="636">
          <cell r="B636" t="str">
            <v>Ericsson</v>
          </cell>
          <cell r="C636">
            <v>17</v>
          </cell>
          <cell r="D636">
            <v>62</v>
          </cell>
          <cell r="E636">
            <v>11</v>
          </cell>
          <cell r="F636">
            <v>12</v>
          </cell>
          <cell r="G636">
            <v>7</v>
          </cell>
          <cell r="H636">
            <v>10</v>
          </cell>
          <cell r="I636">
            <v>17</v>
          </cell>
          <cell r="L636">
            <v>136</v>
          </cell>
        </row>
        <row r="637">
          <cell r="B637" t="str">
            <v>FiberHome</v>
          </cell>
          <cell r="C637">
            <v>0</v>
          </cell>
          <cell r="D637">
            <v>0</v>
          </cell>
          <cell r="E637">
            <v>0</v>
          </cell>
          <cell r="F637">
            <v>0</v>
          </cell>
          <cell r="G637">
            <v>0</v>
          </cell>
          <cell r="H637">
            <v>0</v>
          </cell>
          <cell r="I637">
            <v>0</v>
          </cell>
          <cell r="L637">
            <v>0</v>
          </cell>
        </row>
        <row r="638">
          <cell r="B638" t="str">
            <v>Force 10</v>
          </cell>
          <cell r="C638">
            <v>0</v>
          </cell>
          <cell r="D638">
            <v>1</v>
          </cell>
          <cell r="E638">
            <v>0</v>
          </cell>
          <cell r="F638">
            <v>0</v>
          </cell>
          <cell r="G638">
            <v>0</v>
          </cell>
          <cell r="H638">
            <v>0</v>
          </cell>
          <cell r="I638">
            <v>0</v>
          </cell>
          <cell r="L638">
            <v>1</v>
          </cell>
        </row>
        <row r="639">
          <cell r="B639" t="str">
            <v>Fujitsu</v>
          </cell>
          <cell r="C639">
            <v>0</v>
          </cell>
          <cell r="D639">
            <v>17</v>
          </cell>
          <cell r="E639">
            <v>0</v>
          </cell>
          <cell r="F639">
            <v>0</v>
          </cell>
          <cell r="G639">
            <v>0</v>
          </cell>
          <cell r="H639">
            <v>0</v>
          </cell>
          <cell r="I639">
            <v>0</v>
          </cell>
          <cell r="L639">
            <v>17</v>
          </cell>
        </row>
        <row r="640">
          <cell r="B640" t="str">
            <v>Hitachi</v>
          </cell>
          <cell r="C640">
            <v>0</v>
          </cell>
          <cell r="D640">
            <v>0</v>
          </cell>
          <cell r="E640">
            <v>0</v>
          </cell>
          <cell r="F640">
            <v>0</v>
          </cell>
          <cell r="G640">
            <v>0</v>
          </cell>
          <cell r="H640">
            <v>0</v>
          </cell>
          <cell r="I640">
            <v>0</v>
          </cell>
          <cell r="L640">
            <v>0</v>
          </cell>
        </row>
        <row r="641">
          <cell r="B641" t="str">
            <v>Hitachi Cable</v>
          </cell>
          <cell r="L641">
            <v>0</v>
          </cell>
        </row>
        <row r="642">
          <cell r="B642" t="str">
            <v>Huawei</v>
          </cell>
          <cell r="C642">
            <v>19</v>
          </cell>
          <cell r="D642">
            <v>34</v>
          </cell>
          <cell r="E642">
            <v>0</v>
          </cell>
          <cell r="F642">
            <v>0</v>
          </cell>
          <cell r="G642">
            <v>9</v>
          </cell>
          <cell r="H642">
            <v>14</v>
          </cell>
          <cell r="I642">
            <v>4</v>
          </cell>
          <cell r="L642">
            <v>80</v>
          </cell>
        </row>
        <row r="643">
          <cell r="B643" t="str">
            <v>Infinera</v>
          </cell>
          <cell r="L643">
            <v>0</v>
          </cell>
        </row>
        <row r="644">
          <cell r="B644" t="str">
            <v>LGIC</v>
          </cell>
          <cell r="C644">
            <v>0</v>
          </cell>
          <cell r="D644">
            <v>0</v>
          </cell>
          <cell r="E644">
            <v>0</v>
          </cell>
          <cell r="F644">
            <v>0</v>
          </cell>
          <cell r="G644">
            <v>0</v>
          </cell>
          <cell r="H644">
            <v>0</v>
          </cell>
          <cell r="I644">
            <v>0</v>
          </cell>
          <cell r="L644">
            <v>0</v>
          </cell>
        </row>
        <row r="645">
          <cell r="B645" t="str">
            <v>Lucent</v>
          </cell>
          <cell r="C645">
            <v>0</v>
          </cell>
          <cell r="D645">
            <v>0</v>
          </cell>
          <cell r="E645">
            <v>0</v>
          </cell>
          <cell r="F645">
            <v>0</v>
          </cell>
          <cell r="G645">
            <v>0</v>
          </cell>
          <cell r="H645">
            <v>0</v>
          </cell>
          <cell r="I645">
            <v>0</v>
          </cell>
          <cell r="L645">
            <v>0</v>
          </cell>
        </row>
        <row r="646">
          <cell r="B646" t="str">
            <v>Lumentis</v>
          </cell>
          <cell r="C646">
            <v>0</v>
          </cell>
          <cell r="D646">
            <v>0</v>
          </cell>
          <cell r="E646">
            <v>0</v>
          </cell>
          <cell r="F646">
            <v>0</v>
          </cell>
          <cell r="G646">
            <v>3</v>
          </cell>
          <cell r="H646">
            <v>0</v>
          </cell>
          <cell r="I646">
            <v>0</v>
          </cell>
          <cell r="L646">
            <v>3</v>
          </cell>
        </row>
        <row r="647">
          <cell r="B647" t="str">
            <v>Luminous</v>
          </cell>
          <cell r="C647">
            <v>0</v>
          </cell>
          <cell r="D647">
            <v>4</v>
          </cell>
          <cell r="E647">
            <v>0</v>
          </cell>
          <cell r="F647">
            <v>0</v>
          </cell>
          <cell r="G647">
            <v>0</v>
          </cell>
          <cell r="H647">
            <v>0</v>
          </cell>
          <cell r="I647">
            <v>0</v>
          </cell>
          <cell r="L647">
            <v>4</v>
          </cell>
        </row>
        <row r="648">
          <cell r="B648" t="str">
            <v>Marconi/Ericsson</v>
          </cell>
          <cell r="L648">
            <v>0</v>
          </cell>
        </row>
        <row r="649">
          <cell r="B649" t="str">
            <v>Movaz</v>
          </cell>
          <cell r="C649">
            <v>0</v>
          </cell>
          <cell r="D649">
            <v>0</v>
          </cell>
          <cell r="E649">
            <v>0</v>
          </cell>
          <cell r="F649">
            <v>0</v>
          </cell>
          <cell r="G649">
            <v>0</v>
          </cell>
          <cell r="H649">
            <v>0</v>
          </cell>
          <cell r="I649">
            <v>0</v>
          </cell>
          <cell r="L649">
            <v>0</v>
          </cell>
        </row>
        <row r="650">
          <cell r="B650" t="str">
            <v>NEC</v>
          </cell>
          <cell r="C650">
            <v>3</v>
          </cell>
          <cell r="D650">
            <v>4</v>
          </cell>
          <cell r="E650">
            <v>0</v>
          </cell>
          <cell r="F650">
            <v>0</v>
          </cell>
          <cell r="G650">
            <v>0</v>
          </cell>
          <cell r="H650">
            <v>0</v>
          </cell>
          <cell r="I650">
            <v>0</v>
          </cell>
          <cell r="L650">
            <v>7</v>
          </cell>
        </row>
        <row r="651">
          <cell r="B651" t="str">
            <v>Nortel</v>
          </cell>
          <cell r="C651">
            <v>0</v>
          </cell>
          <cell r="D651">
            <v>0</v>
          </cell>
          <cell r="E651">
            <v>0</v>
          </cell>
          <cell r="F651">
            <v>0</v>
          </cell>
          <cell r="G651">
            <v>0</v>
          </cell>
          <cell r="H651">
            <v>0</v>
          </cell>
          <cell r="I651">
            <v>0</v>
          </cell>
          <cell r="L651">
            <v>0</v>
          </cell>
        </row>
        <row r="652">
          <cell r="B652" t="str">
            <v>Oki</v>
          </cell>
          <cell r="C652">
            <v>0</v>
          </cell>
          <cell r="D652">
            <v>0</v>
          </cell>
          <cell r="E652">
            <v>0</v>
          </cell>
          <cell r="F652">
            <v>0</v>
          </cell>
          <cell r="G652">
            <v>0</v>
          </cell>
          <cell r="H652">
            <v>0</v>
          </cell>
          <cell r="I652">
            <v>0</v>
          </cell>
          <cell r="L652">
            <v>0</v>
          </cell>
        </row>
        <row r="653">
          <cell r="B653" t="str">
            <v>OpVista</v>
          </cell>
          <cell r="L653">
            <v>0</v>
          </cell>
        </row>
        <row r="654">
          <cell r="B654" t="str">
            <v>Photonic Bridges</v>
          </cell>
          <cell r="C654">
            <v>0</v>
          </cell>
          <cell r="D654">
            <v>0</v>
          </cell>
          <cell r="E654">
            <v>0</v>
          </cell>
          <cell r="F654">
            <v>0</v>
          </cell>
          <cell r="G654">
            <v>0</v>
          </cell>
          <cell r="H654">
            <v>0</v>
          </cell>
          <cell r="I654">
            <v>0</v>
          </cell>
          <cell r="L654">
            <v>0</v>
          </cell>
        </row>
        <row r="655">
          <cell r="B655" t="str">
            <v>Redback</v>
          </cell>
          <cell r="C655">
            <v>0</v>
          </cell>
          <cell r="D655">
            <v>0</v>
          </cell>
          <cell r="E655">
            <v>0</v>
          </cell>
          <cell r="F655">
            <v>0</v>
          </cell>
          <cell r="G655">
            <v>0</v>
          </cell>
          <cell r="H655">
            <v>0</v>
          </cell>
          <cell r="I655">
            <v>0</v>
          </cell>
          <cell r="L655">
            <v>0</v>
          </cell>
        </row>
        <row r="656">
          <cell r="B656" t="str">
            <v>Sagem</v>
          </cell>
          <cell r="C656">
            <v>0</v>
          </cell>
          <cell r="D656">
            <v>7</v>
          </cell>
          <cell r="E656">
            <v>0</v>
          </cell>
          <cell r="F656">
            <v>0</v>
          </cell>
          <cell r="G656">
            <v>0</v>
          </cell>
          <cell r="H656">
            <v>0</v>
          </cell>
          <cell r="I656">
            <v>0</v>
          </cell>
          <cell r="L656">
            <v>7</v>
          </cell>
        </row>
        <row r="657">
          <cell r="B657" t="str">
            <v>Samsung</v>
          </cell>
          <cell r="C657">
            <v>0</v>
          </cell>
          <cell r="D657">
            <v>0</v>
          </cell>
          <cell r="E657">
            <v>0</v>
          </cell>
          <cell r="F657">
            <v>0</v>
          </cell>
          <cell r="G657">
            <v>0</v>
          </cell>
          <cell r="H657">
            <v>0</v>
          </cell>
          <cell r="I657">
            <v>0</v>
          </cell>
          <cell r="L657">
            <v>0</v>
          </cell>
        </row>
        <row r="658">
          <cell r="B658" t="str">
            <v>Nokia Siemens</v>
          </cell>
          <cell r="C658">
            <v>40</v>
          </cell>
          <cell r="D658">
            <v>50</v>
          </cell>
          <cell r="E658">
            <v>1</v>
          </cell>
          <cell r="F658">
            <v>0</v>
          </cell>
          <cell r="G658">
            <v>0</v>
          </cell>
          <cell r="H658">
            <v>5</v>
          </cell>
          <cell r="I658">
            <v>3</v>
          </cell>
          <cell r="L658">
            <v>99</v>
          </cell>
        </row>
        <row r="659">
          <cell r="B659" t="str">
            <v>Sorrento/Zhone</v>
          </cell>
          <cell r="L659">
            <v>0</v>
          </cell>
        </row>
        <row r="660">
          <cell r="B660" t="str">
            <v>Sycamore</v>
          </cell>
          <cell r="C660">
            <v>0</v>
          </cell>
          <cell r="D660">
            <v>0</v>
          </cell>
          <cell r="E660">
            <v>0</v>
          </cell>
          <cell r="F660">
            <v>3</v>
          </cell>
          <cell r="G660">
            <v>0</v>
          </cell>
          <cell r="H660">
            <v>0</v>
          </cell>
          <cell r="L660">
            <v>3</v>
          </cell>
        </row>
        <row r="661">
          <cell r="B661" t="str">
            <v>Tejas</v>
          </cell>
          <cell r="L661">
            <v>0</v>
          </cell>
        </row>
        <row r="662">
          <cell r="B662" t="str">
            <v>Tellabs</v>
          </cell>
          <cell r="C662">
            <v>0</v>
          </cell>
          <cell r="D662">
            <v>25</v>
          </cell>
          <cell r="E662">
            <v>0</v>
          </cell>
          <cell r="F662">
            <v>0</v>
          </cell>
          <cell r="G662">
            <v>5</v>
          </cell>
          <cell r="H662">
            <v>0</v>
          </cell>
          <cell r="I662">
            <v>0</v>
          </cell>
          <cell r="L662">
            <v>30</v>
          </cell>
        </row>
        <row r="663">
          <cell r="B663" t="str">
            <v>Tellium</v>
          </cell>
          <cell r="C663">
            <v>0</v>
          </cell>
          <cell r="D663">
            <v>0</v>
          </cell>
          <cell r="E663">
            <v>0</v>
          </cell>
          <cell r="F663">
            <v>0</v>
          </cell>
          <cell r="G663">
            <v>0</v>
          </cell>
          <cell r="H663">
            <v>0</v>
          </cell>
          <cell r="I663">
            <v>0</v>
          </cell>
          <cell r="L663">
            <v>0</v>
          </cell>
        </row>
        <row r="664">
          <cell r="B664" t="str">
            <v>Transmode</v>
          </cell>
          <cell r="G664">
            <v>4</v>
          </cell>
          <cell r="L664">
            <v>4</v>
          </cell>
        </row>
        <row r="665">
          <cell r="B665" t="str">
            <v>Tyco</v>
          </cell>
          <cell r="C665">
            <v>0</v>
          </cell>
          <cell r="D665">
            <v>0</v>
          </cell>
          <cell r="E665">
            <v>0</v>
          </cell>
          <cell r="F665">
            <v>0</v>
          </cell>
          <cell r="G665">
            <v>0</v>
          </cell>
          <cell r="H665">
            <v>0</v>
          </cell>
          <cell r="I665">
            <v>0</v>
          </cell>
          <cell r="L665">
            <v>0</v>
          </cell>
        </row>
        <row r="666">
          <cell r="B666" t="str">
            <v>UTStarcom</v>
          </cell>
          <cell r="C666">
            <v>0</v>
          </cell>
          <cell r="D666">
            <v>2</v>
          </cell>
          <cell r="E666">
            <v>0</v>
          </cell>
          <cell r="F666">
            <v>0</v>
          </cell>
          <cell r="G666">
            <v>0</v>
          </cell>
          <cell r="H666">
            <v>0</v>
          </cell>
          <cell r="I666">
            <v>0</v>
          </cell>
          <cell r="L666">
            <v>2</v>
          </cell>
        </row>
        <row r="667">
          <cell r="B667" t="str">
            <v>White Rock</v>
          </cell>
          <cell r="C667">
            <v>0</v>
          </cell>
          <cell r="D667">
            <v>0</v>
          </cell>
          <cell r="E667">
            <v>0</v>
          </cell>
          <cell r="F667">
            <v>0</v>
          </cell>
          <cell r="G667">
            <v>0</v>
          </cell>
          <cell r="H667">
            <v>0</v>
          </cell>
          <cell r="I667">
            <v>0</v>
          </cell>
          <cell r="L667">
            <v>0</v>
          </cell>
        </row>
        <row r="668">
          <cell r="B668" t="str">
            <v>Xtera</v>
          </cell>
          <cell r="L668">
            <v>0</v>
          </cell>
        </row>
        <row r="669">
          <cell r="B669" t="str">
            <v>Zhone</v>
          </cell>
          <cell r="C669">
            <v>0</v>
          </cell>
          <cell r="D669">
            <v>0</v>
          </cell>
          <cell r="E669">
            <v>0</v>
          </cell>
          <cell r="F669">
            <v>0</v>
          </cell>
          <cell r="G669">
            <v>2</v>
          </cell>
          <cell r="H669">
            <v>0</v>
          </cell>
          <cell r="I669">
            <v>0</v>
          </cell>
          <cell r="L669">
            <v>2</v>
          </cell>
        </row>
        <row r="670">
          <cell r="B670" t="str">
            <v>ZTE</v>
          </cell>
          <cell r="C670">
            <v>15</v>
          </cell>
          <cell r="D670">
            <v>2</v>
          </cell>
          <cell r="E670">
            <v>0</v>
          </cell>
          <cell r="F670">
            <v>0</v>
          </cell>
          <cell r="G670">
            <v>1</v>
          </cell>
          <cell r="H670">
            <v>12</v>
          </cell>
          <cell r="I670">
            <v>0</v>
          </cell>
          <cell r="L670">
            <v>30</v>
          </cell>
        </row>
        <row r="671">
          <cell r="B671" t="str">
            <v>Other</v>
          </cell>
          <cell r="C671">
            <v>0</v>
          </cell>
          <cell r="D671">
            <v>0</v>
          </cell>
          <cell r="E671">
            <v>0</v>
          </cell>
          <cell r="F671">
            <v>0</v>
          </cell>
          <cell r="G671">
            <v>5</v>
          </cell>
          <cell r="H671">
            <v>0</v>
          </cell>
          <cell r="I671">
            <v>5</v>
          </cell>
          <cell r="L671">
            <v>10</v>
          </cell>
        </row>
        <row r="672">
          <cell r="B672" t="str">
            <v>Total</v>
          </cell>
          <cell r="C672">
            <v>122</v>
          </cell>
          <cell r="D672">
            <v>497</v>
          </cell>
          <cell r="E672">
            <v>22</v>
          </cell>
          <cell r="F672">
            <v>57</v>
          </cell>
          <cell r="G672">
            <v>127</v>
          </cell>
          <cell r="H672">
            <v>87</v>
          </cell>
          <cell r="I672">
            <v>42</v>
          </cell>
          <cell r="J672">
            <v>0</v>
          </cell>
          <cell r="K672">
            <v>0</v>
          </cell>
          <cell r="L672">
            <v>954</v>
          </cell>
        </row>
        <row r="679">
          <cell r="B679" t="str">
            <v>Vendor</v>
          </cell>
          <cell r="C679" t="str">
            <v>SONET/SDH Add-drop multiplexers (ADM)</v>
          </cell>
          <cell r="D679" t="str">
            <v>Optical Edge Devices (OED)</v>
          </cell>
          <cell r="E679" t="str">
            <v>Digital Cross Connects (DCS)</v>
          </cell>
          <cell r="F679" t="str">
            <v>Optical Core Switches (OCS)</v>
          </cell>
          <cell r="G679" t="str">
            <v>Metro WDM (C/D-WDM)</v>
          </cell>
          <cell r="H679" t="str">
            <v>Long haul DWDM (LH DWDM)</v>
          </cell>
          <cell r="I679" t="str">
            <v>Multi-reach DWDM</v>
          </cell>
          <cell r="J679" t="str">
            <v>Metro ROADM</v>
          </cell>
          <cell r="K679" t="str">
            <v>Converged Packet Optical</v>
          </cell>
          <cell r="L679" t="str">
            <v>Total Optical Networking (ON)</v>
          </cell>
        </row>
        <row r="680">
          <cell r="B680" t="str">
            <v>ADTRAN</v>
          </cell>
          <cell r="C680">
            <v>0</v>
          </cell>
          <cell r="D680">
            <v>0</v>
          </cell>
          <cell r="E680">
            <v>0</v>
          </cell>
          <cell r="F680">
            <v>0</v>
          </cell>
          <cell r="G680">
            <v>0</v>
          </cell>
          <cell r="H680">
            <v>0</v>
          </cell>
          <cell r="I680">
            <v>0</v>
          </cell>
          <cell r="L680">
            <v>0</v>
          </cell>
        </row>
        <row r="681">
          <cell r="B681" t="str">
            <v>ADVA</v>
          </cell>
          <cell r="C681">
            <v>0</v>
          </cell>
          <cell r="D681">
            <v>1</v>
          </cell>
          <cell r="E681">
            <v>0</v>
          </cell>
          <cell r="F681">
            <v>0</v>
          </cell>
          <cell r="G681">
            <v>30</v>
          </cell>
          <cell r="H681">
            <v>0</v>
          </cell>
          <cell r="I681">
            <v>0</v>
          </cell>
          <cell r="L681">
            <v>31</v>
          </cell>
        </row>
        <row r="682">
          <cell r="B682" t="str">
            <v>Alcatel-Lucent</v>
          </cell>
          <cell r="C682">
            <v>20</v>
          </cell>
          <cell r="D682">
            <v>141</v>
          </cell>
          <cell r="E682">
            <v>3</v>
          </cell>
          <cell r="F682">
            <v>19</v>
          </cell>
          <cell r="G682">
            <v>11</v>
          </cell>
          <cell r="H682">
            <v>11</v>
          </cell>
          <cell r="I682">
            <v>7</v>
          </cell>
          <cell r="L682">
            <v>212</v>
          </cell>
        </row>
        <row r="683">
          <cell r="B683" t="str">
            <v>ANDA</v>
          </cell>
          <cell r="L683">
            <v>0</v>
          </cell>
        </row>
        <row r="684">
          <cell r="B684" t="str">
            <v>Atrica</v>
          </cell>
          <cell r="C684">
            <v>0</v>
          </cell>
          <cell r="D684">
            <v>4</v>
          </cell>
          <cell r="E684">
            <v>0</v>
          </cell>
          <cell r="F684">
            <v>0</v>
          </cell>
          <cell r="G684">
            <v>0</v>
          </cell>
          <cell r="H684">
            <v>0</v>
          </cell>
          <cell r="I684">
            <v>0</v>
          </cell>
          <cell r="L684">
            <v>4</v>
          </cell>
        </row>
        <row r="685">
          <cell r="B685" t="str">
            <v>Calient</v>
          </cell>
          <cell r="C685">
            <v>0</v>
          </cell>
          <cell r="D685">
            <v>0</v>
          </cell>
          <cell r="E685">
            <v>0</v>
          </cell>
          <cell r="F685">
            <v>0</v>
          </cell>
          <cell r="G685">
            <v>0</v>
          </cell>
          <cell r="H685">
            <v>0</v>
          </cell>
          <cell r="I685">
            <v>0</v>
          </cell>
          <cell r="L685">
            <v>0</v>
          </cell>
        </row>
        <row r="686">
          <cell r="B686" t="str">
            <v>Ciena</v>
          </cell>
          <cell r="C686">
            <v>2</v>
          </cell>
          <cell r="D686">
            <v>27</v>
          </cell>
          <cell r="E686">
            <v>0</v>
          </cell>
          <cell r="F686">
            <v>8</v>
          </cell>
          <cell r="G686">
            <v>13</v>
          </cell>
          <cell r="H686">
            <v>14</v>
          </cell>
          <cell r="I686">
            <v>8</v>
          </cell>
          <cell r="L686">
            <v>72</v>
          </cell>
        </row>
        <row r="687">
          <cell r="B687" t="str">
            <v>Cisco</v>
          </cell>
          <cell r="C687">
            <v>0</v>
          </cell>
          <cell r="D687">
            <v>5</v>
          </cell>
          <cell r="E687">
            <v>0</v>
          </cell>
          <cell r="F687">
            <v>0</v>
          </cell>
          <cell r="G687">
            <v>8</v>
          </cell>
          <cell r="H687">
            <v>1</v>
          </cell>
          <cell r="I687">
            <v>0</v>
          </cell>
          <cell r="J687">
            <v>2</v>
          </cell>
          <cell r="L687">
            <v>14</v>
          </cell>
        </row>
        <row r="688">
          <cell r="B688" t="str">
            <v>Corrigent</v>
          </cell>
          <cell r="C688">
            <v>0</v>
          </cell>
          <cell r="D688">
            <v>0</v>
          </cell>
          <cell r="E688">
            <v>0</v>
          </cell>
          <cell r="F688">
            <v>0</v>
          </cell>
          <cell r="G688">
            <v>0</v>
          </cell>
          <cell r="H688">
            <v>0</v>
          </cell>
          <cell r="I688">
            <v>0</v>
          </cell>
          <cell r="L688">
            <v>0</v>
          </cell>
        </row>
        <row r="689">
          <cell r="B689" t="str">
            <v>Corvis</v>
          </cell>
          <cell r="C689">
            <v>0</v>
          </cell>
          <cell r="D689">
            <v>0</v>
          </cell>
          <cell r="E689">
            <v>0</v>
          </cell>
          <cell r="F689">
            <v>0</v>
          </cell>
          <cell r="G689">
            <v>0</v>
          </cell>
          <cell r="H689">
            <v>0</v>
          </cell>
          <cell r="I689">
            <v>0</v>
          </cell>
          <cell r="L689">
            <v>0</v>
          </cell>
        </row>
        <row r="690">
          <cell r="B690" t="str">
            <v>Datang</v>
          </cell>
          <cell r="C690">
            <v>0</v>
          </cell>
          <cell r="D690">
            <v>0</v>
          </cell>
          <cell r="E690">
            <v>0</v>
          </cell>
          <cell r="F690">
            <v>0</v>
          </cell>
          <cell r="G690">
            <v>0</v>
          </cell>
          <cell r="H690">
            <v>0</v>
          </cell>
          <cell r="I690">
            <v>0</v>
          </cell>
          <cell r="L690">
            <v>0</v>
          </cell>
        </row>
        <row r="691">
          <cell r="B691" t="str">
            <v>ECI Telecom</v>
          </cell>
          <cell r="C691">
            <v>3</v>
          </cell>
          <cell r="D691">
            <v>39</v>
          </cell>
          <cell r="E691">
            <v>3</v>
          </cell>
          <cell r="F691">
            <v>0</v>
          </cell>
          <cell r="G691">
            <v>0</v>
          </cell>
          <cell r="H691">
            <v>0</v>
          </cell>
          <cell r="I691">
            <v>0</v>
          </cell>
          <cell r="L691">
            <v>45</v>
          </cell>
        </row>
        <row r="692">
          <cell r="B692" t="str">
            <v>Ericsson</v>
          </cell>
          <cell r="C692">
            <v>16</v>
          </cell>
          <cell r="D692">
            <v>69</v>
          </cell>
          <cell r="E692">
            <v>11</v>
          </cell>
          <cell r="F692">
            <v>12</v>
          </cell>
          <cell r="G692">
            <v>8</v>
          </cell>
          <cell r="H692">
            <v>12</v>
          </cell>
          <cell r="I692">
            <v>23</v>
          </cell>
          <cell r="J692">
            <v>0</v>
          </cell>
          <cell r="L692">
            <v>151</v>
          </cell>
        </row>
        <row r="693">
          <cell r="B693" t="str">
            <v>FiberHome</v>
          </cell>
          <cell r="C693">
            <v>0</v>
          </cell>
          <cell r="D693">
            <v>0</v>
          </cell>
          <cell r="E693">
            <v>0</v>
          </cell>
          <cell r="F693">
            <v>0</v>
          </cell>
          <cell r="G693">
            <v>0</v>
          </cell>
          <cell r="H693">
            <v>0</v>
          </cell>
          <cell r="I693">
            <v>0</v>
          </cell>
          <cell r="L693">
            <v>0</v>
          </cell>
        </row>
        <row r="694">
          <cell r="B694" t="str">
            <v>Force 10</v>
          </cell>
          <cell r="C694">
            <v>0</v>
          </cell>
          <cell r="D694">
            <v>3</v>
          </cell>
          <cell r="E694">
            <v>0</v>
          </cell>
          <cell r="F694">
            <v>0</v>
          </cell>
          <cell r="G694">
            <v>0</v>
          </cell>
          <cell r="H694">
            <v>0</v>
          </cell>
          <cell r="I694">
            <v>0</v>
          </cell>
          <cell r="L694">
            <v>3</v>
          </cell>
        </row>
        <row r="695">
          <cell r="B695" t="str">
            <v>Fujitsu</v>
          </cell>
          <cell r="C695">
            <v>0</v>
          </cell>
          <cell r="D695">
            <v>13</v>
          </cell>
          <cell r="E695">
            <v>0</v>
          </cell>
          <cell r="F695">
            <v>0</v>
          </cell>
          <cell r="G695">
            <v>0</v>
          </cell>
          <cell r="H695">
            <v>0</v>
          </cell>
          <cell r="I695">
            <v>0</v>
          </cell>
          <cell r="L695">
            <v>13</v>
          </cell>
        </row>
        <row r="696">
          <cell r="B696" t="str">
            <v>Hitachi</v>
          </cell>
          <cell r="C696">
            <v>0</v>
          </cell>
          <cell r="D696">
            <v>0</v>
          </cell>
          <cell r="E696">
            <v>0</v>
          </cell>
          <cell r="F696">
            <v>0</v>
          </cell>
          <cell r="G696">
            <v>0</v>
          </cell>
          <cell r="H696">
            <v>0</v>
          </cell>
          <cell r="I696">
            <v>0</v>
          </cell>
          <cell r="L696">
            <v>0</v>
          </cell>
        </row>
        <row r="697">
          <cell r="B697" t="str">
            <v>Hitachi Cable</v>
          </cell>
          <cell r="C697">
            <v>0</v>
          </cell>
          <cell r="D697">
            <v>0</v>
          </cell>
          <cell r="E697">
            <v>0</v>
          </cell>
          <cell r="F697">
            <v>0</v>
          </cell>
          <cell r="G697">
            <v>0</v>
          </cell>
          <cell r="H697">
            <v>0</v>
          </cell>
          <cell r="I697">
            <v>0</v>
          </cell>
          <cell r="L697">
            <v>0</v>
          </cell>
        </row>
        <row r="698">
          <cell r="B698" t="str">
            <v>Huawei</v>
          </cell>
          <cell r="C698">
            <v>12</v>
          </cell>
          <cell r="D698">
            <v>22</v>
          </cell>
          <cell r="E698">
            <v>0</v>
          </cell>
          <cell r="F698">
            <v>0</v>
          </cell>
          <cell r="G698">
            <v>1</v>
          </cell>
          <cell r="H698">
            <v>12</v>
          </cell>
          <cell r="I698">
            <v>25</v>
          </cell>
          <cell r="L698">
            <v>72</v>
          </cell>
        </row>
        <row r="699">
          <cell r="B699" t="str">
            <v>Infinera</v>
          </cell>
          <cell r="C699">
            <v>0</v>
          </cell>
          <cell r="D699">
            <v>0</v>
          </cell>
          <cell r="E699">
            <v>0</v>
          </cell>
          <cell r="F699">
            <v>0</v>
          </cell>
          <cell r="G699">
            <v>0</v>
          </cell>
          <cell r="H699">
            <v>0</v>
          </cell>
          <cell r="I699">
            <v>0</v>
          </cell>
          <cell r="L699">
            <v>0</v>
          </cell>
        </row>
        <row r="700">
          <cell r="B700" t="str">
            <v>Lucent</v>
          </cell>
          <cell r="C700">
            <v>0</v>
          </cell>
          <cell r="D700">
            <v>0</v>
          </cell>
          <cell r="E700">
            <v>0</v>
          </cell>
          <cell r="F700">
            <v>0</v>
          </cell>
          <cell r="G700">
            <v>0</v>
          </cell>
          <cell r="H700">
            <v>0</v>
          </cell>
          <cell r="I700">
            <v>0</v>
          </cell>
          <cell r="L700">
            <v>0</v>
          </cell>
        </row>
        <row r="701">
          <cell r="B701" t="str">
            <v>Luminous</v>
          </cell>
          <cell r="C701">
            <v>0</v>
          </cell>
          <cell r="D701">
            <v>4</v>
          </cell>
          <cell r="E701">
            <v>0</v>
          </cell>
          <cell r="F701">
            <v>0</v>
          </cell>
          <cell r="G701">
            <v>0</v>
          </cell>
          <cell r="H701">
            <v>0</v>
          </cell>
          <cell r="I701">
            <v>0</v>
          </cell>
          <cell r="L701">
            <v>4</v>
          </cell>
        </row>
        <row r="702">
          <cell r="B702" t="str">
            <v>Marconi/Ericsson</v>
          </cell>
          <cell r="L702">
            <v>0</v>
          </cell>
        </row>
        <row r="703">
          <cell r="B703" t="str">
            <v>Movaz</v>
          </cell>
          <cell r="C703">
            <v>0</v>
          </cell>
          <cell r="D703">
            <v>0</v>
          </cell>
          <cell r="E703">
            <v>0</v>
          </cell>
          <cell r="F703">
            <v>0</v>
          </cell>
          <cell r="G703">
            <v>0</v>
          </cell>
          <cell r="H703">
            <v>0</v>
          </cell>
          <cell r="I703">
            <v>0</v>
          </cell>
          <cell r="L703">
            <v>0</v>
          </cell>
        </row>
        <row r="704">
          <cell r="B704" t="str">
            <v>NEC</v>
          </cell>
          <cell r="C704">
            <v>1</v>
          </cell>
          <cell r="D704">
            <v>5</v>
          </cell>
          <cell r="E704">
            <v>0</v>
          </cell>
          <cell r="F704">
            <v>0</v>
          </cell>
          <cell r="G704">
            <v>0</v>
          </cell>
          <cell r="H704">
            <v>2</v>
          </cell>
          <cell r="I704">
            <v>0</v>
          </cell>
          <cell r="L704">
            <v>8</v>
          </cell>
        </row>
        <row r="705">
          <cell r="B705" t="str">
            <v>Nortel</v>
          </cell>
          <cell r="C705">
            <v>0</v>
          </cell>
          <cell r="D705">
            <v>0</v>
          </cell>
          <cell r="E705">
            <v>0</v>
          </cell>
          <cell r="F705">
            <v>0</v>
          </cell>
          <cell r="G705">
            <v>0</v>
          </cell>
          <cell r="H705">
            <v>0</v>
          </cell>
          <cell r="I705">
            <v>0</v>
          </cell>
          <cell r="L705">
            <v>0</v>
          </cell>
        </row>
        <row r="706">
          <cell r="B706" t="str">
            <v>OpVista</v>
          </cell>
          <cell r="L706">
            <v>0</v>
          </cell>
        </row>
        <row r="707">
          <cell r="B707" t="str">
            <v>Sagem</v>
          </cell>
          <cell r="C707">
            <v>0</v>
          </cell>
          <cell r="D707">
            <v>7</v>
          </cell>
          <cell r="E707">
            <v>0</v>
          </cell>
          <cell r="F707">
            <v>0</v>
          </cell>
          <cell r="G707">
            <v>0</v>
          </cell>
          <cell r="H707">
            <v>0</v>
          </cell>
          <cell r="I707">
            <v>0</v>
          </cell>
          <cell r="L707">
            <v>7</v>
          </cell>
        </row>
        <row r="708">
          <cell r="B708" t="str">
            <v>Nokia Siemens</v>
          </cell>
          <cell r="C708">
            <v>30</v>
          </cell>
          <cell r="D708">
            <v>67</v>
          </cell>
          <cell r="E708">
            <v>1</v>
          </cell>
          <cell r="F708">
            <v>0</v>
          </cell>
          <cell r="G708">
            <v>0</v>
          </cell>
          <cell r="H708">
            <v>0</v>
          </cell>
          <cell r="I708">
            <v>0</v>
          </cell>
          <cell r="L708">
            <v>98</v>
          </cell>
        </row>
        <row r="709">
          <cell r="B709" t="str">
            <v>Sycamore</v>
          </cell>
          <cell r="C709">
            <v>0</v>
          </cell>
          <cell r="D709">
            <v>0</v>
          </cell>
          <cell r="E709">
            <v>0</v>
          </cell>
          <cell r="F709">
            <v>3</v>
          </cell>
          <cell r="G709">
            <v>0</v>
          </cell>
          <cell r="H709">
            <v>0</v>
          </cell>
          <cell r="I709">
            <v>0</v>
          </cell>
          <cell r="L709">
            <v>3</v>
          </cell>
        </row>
        <row r="710">
          <cell r="B710" t="str">
            <v>Tejas</v>
          </cell>
          <cell r="C710">
            <v>0</v>
          </cell>
          <cell r="D710">
            <v>1</v>
          </cell>
          <cell r="E710">
            <v>0</v>
          </cell>
          <cell r="F710">
            <v>0</v>
          </cell>
          <cell r="G710">
            <v>0</v>
          </cell>
          <cell r="H710">
            <v>0</v>
          </cell>
          <cell r="I710">
            <v>0</v>
          </cell>
          <cell r="L710">
            <v>1</v>
          </cell>
        </row>
        <row r="711">
          <cell r="B711" t="str">
            <v>Tellabs</v>
          </cell>
          <cell r="C711">
            <v>0</v>
          </cell>
          <cell r="D711">
            <v>22</v>
          </cell>
          <cell r="E711">
            <v>0</v>
          </cell>
          <cell r="F711">
            <v>0</v>
          </cell>
          <cell r="G711">
            <v>5</v>
          </cell>
          <cell r="H711">
            <v>0</v>
          </cell>
          <cell r="I711">
            <v>0</v>
          </cell>
          <cell r="L711">
            <v>27</v>
          </cell>
        </row>
        <row r="712">
          <cell r="B712" t="str">
            <v>Transmode</v>
          </cell>
          <cell r="C712">
            <v>0</v>
          </cell>
          <cell r="D712">
            <v>0</v>
          </cell>
          <cell r="E712">
            <v>0</v>
          </cell>
          <cell r="F712">
            <v>0</v>
          </cell>
          <cell r="G712">
            <v>7</v>
          </cell>
          <cell r="H712">
            <v>0</v>
          </cell>
          <cell r="I712">
            <v>0</v>
          </cell>
          <cell r="L712">
            <v>7</v>
          </cell>
        </row>
        <row r="713">
          <cell r="B713" t="str">
            <v>Tyco</v>
          </cell>
          <cell r="C713">
            <v>0</v>
          </cell>
          <cell r="D713">
            <v>0</v>
          </cell>
          <cell r="E713">
            <v>0</v>
          </cell>
          <cell r="F713">
            <v>0</v>
          </cell>
          <cell r="G713">
            <v>0</v>
          </cell>
          <cell r="H713">
            <v>0</v>
          </cell>
          <cell r="I713">
            <v>0</v>
          </cell>
          <cell r="L713">
            <v>0</v>
          </cell>
        </row>
        <row r="714">
          <cell r="B714" t="str">
            <v>UTStarcom</v>
          </cell>
          <cell r="C714">
            <v>0</v>
          </cell>
          <cell r="D714">
            <v>2</v>
          </cell>
          <cell r="E714">
            <v>0</v>
          </cell>
          <cell r="F714">
            <v>0</v>
          </cell>
          <cell r="G714">
            <v>0</v>
          </cell>
          <cell r="H714">
            <v>0</v>
          </cell>
          <cell r="I714">
            <v>0</v>
          </cell>
          <cell r="L714">
            <v>2</v>
          </cell>
        </row>
        <row r="715">
          <cell r="B715" t="str">
            <v>White Rock</v>
          </cell>
          <cell r="C715">
            <v>0</v>
          </cell>
          <cell r="D715">
            <v>0</v>
          </cell>
          <cell r="E715">
            <v>0</v>
          </cell>
          <cell r="F715">
            <v>0</v>
          </cell>
          <cell r="G715">
            <v>0</v>
          </cell>
          <cell r="H715">
            <v>0</v>
          </cell>
          <cell r="I715">
            <v>0</v>
          </cell>
          <cell r="L715">
            <v>0</v>
          </cell>
        </row>
        <row r="716">
          <cell r="B716" t="str">
            <v>Xtera</v>
          </cell>
          <cell r="I716">
            <v>1</v>
          </cell>
          <cell r="L716">
            <v>1</v>
          </cell>
        </row>
        <row r="717">
          <cell r="B717" t="str">
            <v>Zhone</v>
          </cell>
          <cell r="C717">
            <v>0</v>
          </cell>
          <cell r="D717">
            <v>0</v>
          </cell>
          <cell r="E717">
            <v>0</v>
          </cell>
          <cell r="F717">
            <v>0</v>
          </cell>
          <cell r="G717">
            <v>0</v>
          </cell>
          <cell r="H717">
            <v>0</v>
          </cell>
          <cell r="I717">
            <v>0</v>
          </cell>
          <cell r="L717">
            <v>0</v>
          </cell>
        </row>
        <row r="718">
          <cell r="B718" t="str">
            <v>ZTE</v>
          </cell>
          <cell r="C718">
            <v>9</v>
          </cell>
          <cell r="D718">
            <v>0</v>
          </cell>
          <cell r="E718">
            <v>0</v>
          </cell>
          <cell r="F718">
            <v>0</v>
          </cell>
          <cell r="G718">
            <v>1</v>
          </cell>
          <cell r="H718">
            <v>10</v>
          </cell>
          <cell r="I718">
            <v>0</v>
          </cell>
          <cell r="L718">
            <v>20</v>
          </cell>
        </row>
        <row r="719">
          <cell r="B719" t="str">
            <v>Other</v>
          </cell>
          <cell r="C719">
            <v>0</v>
          </cell>
          <cell r="D719">
            <v>0</v>
          </cell>
          <cell r="E719">
            <v>0</v>
          </cell>
          <cell r="F719">
            <v>0</v>
          </cell>
          <cell r="G719">
            <v>8</v>
          </cell>
          <cell r="H719">
            <v>0</v>
          </cell>
          <cell r="I719">
            <v>3</v>
          </cell>
          <cell r="L719">
            <v>11</v>
          </cell>
        </row>
        <row r="720">
          <cell r="B720" t="str">
            <v>Total</v>
          </cell>
          <cell r="C720">
            <v>93</v>
          </cell>
          <cell r="D720">
            <v>432</v>
          </cell>
          <cell r="E720">
            <v>18</v>
          </cell>
          <cell r="F720">
            <v>42</v>
          </cell>
          <cell r="G720">
            <v>92</v>
          </cell>
          <cell r="H720">
            <v>62</v>
          </cell>
          <cell r="I720">
            <v>67</v>
          </cell>
          <cell r="J720">
            <v>2</v>
          </cell>
          <cell r="K720">
            <v>0</v>
          </cell>
          <cell r="L720">
            <v>806</v>
          </cell>
        </row>
        <row r="724">
          <cell r="B724" t="str">
            <v>Vendor</v>
          </cell>
          <cell r="C724" t="str">
            <v>SONET/SDH Add-drop multiplexers (ADM)</v>
          </cell>
          <cell r="D724" t="str">
            <v>Optical Edge Devices (OED)</v>
          </cell>
          <cell r="E724" t="str">
            <v>Digital Cross Connects (DCS)</v>
          </cell>
          <cell r="F724" t="str">
            <v>Optical Core Switches (OCS)</v>
          </cell>
          <cell r="G724" t="str">
            <v>Metro WDM (C/D-WDM)</v>
          </cell>
          <cell r="H724" t="str">
            <v>Long haul DWDM (LH DWDM)</v>
          </cell>
          <cell r="I724" t="str">
            <v>Multi-reach DWDM</v>
          </cell>
          <cell r="J724" t="str">
            <v>Metro ROADM</v>
          </cell>
          <cell r="K724" t="str">
            <v>Converged Packet Optical</v>
          </cell>
          <cell r="L724" t="str">
            <v>Total Optical Networking (ON)</v>
          </cell>
        </row>
        <row r="725">
          <cell r="B725" t="str">
            <v>ADTRAN</v>
          </cell>
          <cell r="C725">
            <v>0</v>
          </cell>
          <cell r="D725">
            <v>1</v>
          </cell>
          <cell r="E725">
            <v>0</v>
          </cell>
          <cell r="F725">
            <v>0</v>
          </cell>
          <cell r="G725">
            <v>0</v>
          </cell>
          <cell r="H725">
            <v>0</v>
          </cell>
          <cell r="I725">
            <v>0</v>
          </cell>
          <cell r="L725">
            <v>1</v>
          </cell>
        </row>
        <row r="726">
          <cell r="B726" t="str">
            <v>ADVA</v>
          </cell>
          <cell r="C726">
            <v>0</v>
          </cell>
          <cell r="D726">
            <v>2</v>
          </cell>
          <cell r="E726">
            <v>0</v>
          </cell>
          <cell r="F726">
            <v>0</v>
          </cell>
          <cell r="G726">
            <v>31</v>
          </cell>
          <cell r="H726">
            <v>0</v>
          </cell>
          <cell r="I726">
            <v>0</v>
          </cell>
          <cell r="L726">
            <v>33</v>
          </cell>
        </row>
        <row r="727">
          <cell r="B727" t="str">
            <v>Alcatel-Lucent</v>
          </cell>
          <cell r="C727">
            <v>20</v>
          </cell>
          <cell r="D727">
            <v>180</v>
          </cell>
          <cell r="E727">
            <v>8</v>
          </cell>
          <cell r="F727">
            <v>28</v>
          </cell>
          <cell r="G727">
            <v>23</v>
          </cell>
          <cell r="H727">
            <v>19</v>
          </cell>
          <cell r="I727">
            <v>12</v>
          </cell>
          <cell r="L727">
            <v>290</v>
          </cell>
        </row>
        <row r="728">
          <cell r="B728" t="str">
            <v>ANDA</v>
          </cell>
          <cell r="L728">
            <v>0</v>
          </cell>
        </row>
        <row r="729">
          <cell r="B729" t="str">
            <v>Atrica</v>
          </cell>
          <cell r="C729">
            <v>0</v>
          </cell>
          <cell r="D729">
            <v>4</v>
          </cell>
          <cell r="E729">
            <v>0</v>
          </cell>
          <cell r="F729">
            <v>0</v>
          </cell>
          <cell r="G729">
            <v>0</v>
          </cell>
          <cell r="H729">
            <v>0</v>
          </cell>
          <cell r="I729">
            <v>0</v>
          </cell>
          <cell r="L729">
            <v>4</v>
          </cell>
        </row>
        <row r="730">
          <cell r="B730" t="str">
            <v>Calient</v>
          </cell>
          <cell r="C730">
            <v>0</v>
          </cell>
          <cell r="D730">
            <v>0</v>
          </cell>
          <cell r="E730">
            <v>0</v>
          </cell>
          <cell r="F730">
            <v>0</v>
          </cell>
          <cell r="G730">
            <v>0</v>
          </cell>
          <cell r="H730">
            <v>0</v>
          </cell>
          <cell r="I730">
            <v>0</v>
          </cell>
          <cell r="L730">
            <v>0</v>
          </cell>
        </row>
        <row r="731">
          <cell r="B731" t="str">
            <v>Ciena</v>
          </cell>
          <cell r="C731">
            <v>2</v>
          </cell>
          <cell r="D731">
            <v>39</v>
          </cell>
          <cell r="E731">
            <v>0</v>
          </cell>
          <cell r="F731">
            <v>5</v>
          </cell>
          <cell r="G731">
            <v>23</v>
          </cell>
          <cell r="H731">
            <v>15</v>
          </cell>
          <cell r="I731">
            <v>7</v>
          </cell>
          <cell r="L731">
            <v>91</v>
          </cell>
        </row>
        <row r="732">
          <cell r="B732" t="str">
            <v>Cisco</v>
          </cell>
          <cell r="C732">
            <v>0</v>
          </cell>
          <cell r="D732">
            <v>10</v>
          </cell>
          <cell r="E732">
            <v>0</v>
          </cell>
          <cell r="F732">
            <v>0</v>
          </cell>
          <cell r="G732">
            <v>12</v>
          </cell>
          <cell r="H732">
            <v>1</v>
          </cell>
          <cell r="I732">
            <v>0</v>
          </cell>
          <cell r="J732">
            <v>2</v>
          </cell>
          <cell r="L732">
            <v>23</v>
          </cell>
        </row>
        <row r="733">
          <cell r="B733" t="str">
            <v>Corrigent</v>
          </cell>
          <cell r="C733">
            <v>0</v>
          </cell>
          <cell r="D733">
            <v>0</v>
          </cell>
          <cell r="E733">
            <v>0</v>
          </cell>
          <cell r="F733">
            <v>0</v>
          </cell>
          <cell r="G733">
            <v>0</v>
          </cell>
          <cell r="H733">
            <v>0</v>
          </cell>
          <cell r="I733">
            <v>0</v>
          </cell>
          <cell r="L733">
            <v>0</v>
          </cell>
        </row>
        <row r="734">
          <cell r="B734" t="str">
            <v>Corvis</v>
          </cell>
          <cell r="C734">
            <v>0</v>
          </cell>
          <cell r="D734">
            <v>0</v>
          </cell>
          <cell r="E734">
            <v>0</v>
          </cell>
          <cell r="F734">
            <v>0</v>
          </cell>
          <cell r="G734">
            <v>0</v>
          </cell>
          <cell r="H734">
            <v>0</v>
          </cell>
          <cell r="I734">
            <v>0</v>
          </cell>
          <cell r="L734">
            <v>0</v>
          </cell>
        </row>
        <row r="735">
          <cell r="B735" t="str">
            <v>Datang</v>
          </cell>
          <cell r="C735">
            <v>0</v>
          </cell>
          <cell r="D735">
            <v>0</v>
          </cell>
          <cell r="E735">
            <v>0</v>
          </cell>
          <cell r="F735">
            <v>0</v>
          </cell>
          <cell r="G735">
            <v>0</v>
          </cell>
          <cell r="H735">
            <v>0</v>
          </cell>
          <cell r="I735">
            <v>0</v>
          </cell>
          <cell r="L735">
            <v>0</v>
          </cell>
        </row>
        <row r="736">
          <cell r="B736" t="str">
            <v>ECI Telecom</v>
          </cell>
          <cell r="C736">
            <v>2</v>
          </cell>
          <cell r="D736">
            <v>40</v>
          </cell>
          <cell r="E736">
            <v>3</v>
          </cell>
          <cell r="F736">
            <v>0</v>
          </cell>
          <cell r="G736">
            <v>0</v>
          </cell>
          <cell r="H736">
            <v>0</v>
          </cell>
          <cell r="I736">
            <v>0</v>
          </cell>
          <cell r="L736">
            <v>45</v>
          </cell>
        </row>
        <row r="737">
          <cell r="B737" t="str">
            <v>Ericsson</v>
          </cell>
          <cell r="C737">
            <v>12</v>
          </cell>
          <cell r="D737">
            <v>45</v>
          </cell>
          <cell r="E737">
            <v>8</v>
          </cell>
          <cell r="F737">
            <v>8</v>
          </cell>
          <cell r="G737">
            <v>3</v>
          </cell>
          <cell r="H737">
            <v>9</v>
          </cell>
          <cell r="I737">
            <v>9</v>
          </cell>
          <cell r="J737">
            <v>1</v>
          </cell>
          <cell r="L737">
            <v>94</v>
          </cell>
        </row>
        <row r="738">
          <cell r="B738" t="str">
            <v>FiberHome</v>
          </cell>
          <cell r="C738">
            <v>0</v>
          </cell>
          <cell r="D738">
            <v>0</v>
          </cell>
          <cell r="E738">
            <v>0</v>
          </cell>
          <cell r="F738">
            <v>0</v>
          </cell>
          <cell r="G738">
            <v>0</v>
          </cell>
          <cell r="H738">
            <v>0</v>
          </cell>
          <cell r="I738">
            <v>0</v>
          </cell>
          <cell r="L738">
            <v>0</v>
          </cell>
        </row>
        <row r="739">
          <cell r="B739" t="str">
            <v>Force 10</v>
          </cell>
          <cell r="C739">
            <v>0</v>
          </cell>
          <cell r="D739">
            <v>2</v>
          </cell>
          <cell r="E739">
            <v>0</v>
          </cell>
          <cell r="F739">
            <v>0</v>
          </cell>
          <cell r="G739">
            <v>0</v>
          </cell>
          <cell r="H739">
            <v>0</v>
          </cell>
          <cell r="I739">
            <v>0</v>
          </cell>
          <cell r="L739">
            <v>2</v>
          </cell>
        </row>
        <row r="740">
          <cell r="B740" t="str">
            <v>Fujitsu</v>
          </cell>
          <cell r="C740">
            <v>0</v>
          </cell>
          <cell r="D740">
            <v>8</v>
          </cell>
          <cell r="E740">
            <v>0</v>
          </cell>
          <cell r="F740">
            <v>0</v>
          </cell>
          <cell r="G740">
            <v>0</v>
          </cell>
          <cell r="H740">
            <v>0</v>
          </cell>
          <cell r="I740">
            <v>0</v>
          </cell>
          <cell r="L740">
            <v>8</v>
          </cell>
        </row>
        <row r="741">
          <cell r="B741" t="str">
            <v>Hitachi</v>
          </cell>
          <cell r="C741">
            <v>0</v>
          </cell>
          <cell r="D741">
            <v>0</v>
          </cell>
          <cell r="E741">
            <v>0</v>
          </cell>
          <cell r="F741">
            <v>0</v>
          </cell>
          <cell r="G741">
            <v>0</v>
          </cell>
          <cell r="H741">
            <v>0</v>
          </cell>
          <cell r="I741">
            <v>0</v>
          </cell>
          <cell r="L741">
            <v>0</v>
          </cell>
        </row>
        <row r="742">
          <cell r="B742" t="str">
            <v>Hitachi Cable</v>
          </cell>
          <cell r="C742">
            <v>0</v>
          </cell>
          <cell r="D742">
            <v>0</v>
          </cell>
          <cell r="E742">
            <v>0</v>
          </cell>
          <cell r="F742">
            <v>0</v>
          </cell>
          <cell r="G742">
            <v>0</v>
          </cell>
          <cell r="H742">
            <v>0</v>
          </cell>
          <cell r="I742">
            <v>0</v>
          </cell>
          <cell r="L742">
            <v>0</v>
          </cell>
        </row>
        <row r="743">
          <cell r="B743" t="str">
            <v>Huawei</v>
          </cell>
          <cell r="C743">
            <v>14</v>
          </cell>
          <cell r="D743">
            <v>24</v>
          </cell>
          <cell r="E743">
            <v>0</v>
          </cell>
          <cell r="F743">
            <v>10</v>
          </cell>
          <cell r="G743">
            <v>5</v>
          </cell>
          <cell r="H743">
            <v>4</v>
          </cell>
          <cell r="I743">
            <v>13</v>
          </cell>
          <cell r="L743">
            <v>70</v>
          </cell>
        </row>
        <row r="744">
          <cell r="B744" t="str">
            <v>Infinera</v>
          </cell>
          <cell r="C744">
            <v>0</v>
          </cell>
          <cell r="D744">
            <v>0</v>
          </cell>
          <cell r="E744">
            <v>0</v>
          </cell>
          <cell r="F744">
            <v>0</v>
          </cell>
          <cell r="G744">
            <v>0</v>
          </cell>
          <cell r="H744">
            <v>0</v>
          </cell>
          <cell r="I744">
            <v>0</v>
          </cell>
          <cell r="L744">
            <v>0</v>
          </cell>
        </row>
        <row r="745">
          <cell r="B745" t="str">
            <v>Lucent</v>
          </cell>
          <cell r="C745">
            <v>0</v>
          </cell>
          <cell r="D745">
            <v>0</v>
          </cell>
          <cell r="E745">
            <v>0</v>
          </cell>
          <cell r="F745">
            <v>0</v>
          </cell>
          <cell r="G745">
            <v>0</v>
          </cell>
          <cell r="H745">
            <v>0</v>
          </cell>
          <cell r="I745">
            <v>0</v>
          </cell>
          <cell r="L745">
            <v>0</v>
          </cell>
        </row>
        <row r="746">
          <cell r="B746" t="str">
            <v>Luminous</v>
          </cell>
          <cell r="C746">
            <v>0</v>
          </cell>
          <cell r="D746">
            <v>5</v>
          </cell>
          <cell r="E746">
            <v>0</v>
          </cell>
          <cell r="F746">
            <v>0</v>
          </cell>
          <cell r="G746">
            <v>0</v>
          </cell>
          <cell r="H746">
            <v>0</v>
          </cell>
          <cell r="I746">
            <v>0</v>
          </cell>
          <cell r="L746">
            <v>5</v>
          </cell>
        </row>
        <row r="747">
          <cell r="B747" t="str">
            <v>Marconi/Ericsson</v>
          </cell>
          <cell r="L747">
            <v>0</v>
          </cell>
        </row>
        <row r="748">
          <cell r="B748" t="str">
            <v>Movaz</v>
          </cell>
          <cell r="C748">
            <v>0</v>
          </cell>
          <cell r="D748">
            <v>0</v>
          </cell>
          <cell r="E748">
            <v>0</v>
          </cell>
          <cell r="F748">
            <v>0</v>
          </cell>
          <cell r="G748">
            <v>0</v>
          </cell>
          <cell r="H748">
            <v>0</v>
          </cell>
          <cell r="I748">
            <v>0</v>
          </cell>
          <cell r="L748">
            <v>0</v>
          </cell>
        </row>
        <row r="749">
          <cell r="B749" t="str">
            <v>NEC</v>
          </cell>
          <cell r="C749">
            <v>2</v>
          </cell>
          <cell r="D749">
            <v>4</v>
          </cell>
          <cell r="E749">
            <v>0</v>
          </cell>
          <cell r="F749">
            <v>0</v>
          </cell>
          <cell r="G749">
            <v>0</v>
          </cell>
          <cell r="H749">
            <v>1</v>
          </cell>
          <cell r="I749">
            <v>0</v>
          </cell>
          <cell r="L749">
            <v>7</v>
          </cell>
        </row>
        <row r="750">
          <cell r="B750" t="str">
            <v>Nortel</v>
          </cell>
          <cell r="C750">
            <v>0</v>
          </cell>
          <cell r="D750">
            <v>0</v>
          </cell>
          <cell r="E750">
            <v>0</v>
          </cell>
          <cell r="F750">
            <v>0</v>
          </cell>
          <cell r="G750">
            <v>0</v>
          </cell>
          <cell r="H750">
            <v>0</v>
          </cell>
          <cell r="I750">
            <v>0</v>
          </cell>
          <cell r="L750">
            <v>0</v>
          </cell>
        </row>
        <row r="751">
          <cell r="B751" t="str">
            <v>OpVista</v>
          </cell>
          <cell r="L751">
            <v>0</v>
          </cell>
        </row>
        <row r="752">
          <cell r="B752" t="str">
            <v>Sagem</v>
          </cell>
          <cell r="C752">
            <v>0</v>
          </cell>
          <cell r="D752">
            <v>8</v>
          </cell>
          <cell r="E752">
            <v>0</v>
          </cell>
          <cell r="F752">
            <v>0</v>
          </cell>
          <cell r="G752">
            <v>0</v>
          </cell>
          <cell r="H752">
            <v>0</v>
          </cell>
          <cell r="I752">
            <v>0</v>
          </cell>
          <cell r="L752">
            <v>8</v>
          </cell>
        </row>
        <row r="753">
          <cell r="B753" t="str">
            <v>Nokia Siemens</v>
          </cell>
          <cell r="C753">
            <v>25</v>
          </cell>
          <cell r="D753">
            <v>62</v>
          </cell>
          <cell r="E753">
            <v>1</v>
          </cell>
          <cell r="F753">
            <v>0</v>
          </cell>
          <cell r="G753">
            <v>0</v>
          </cell>
          <cell r="H753">
            <v>1</v>
          </cell>
          <cell r="I753">
            <v>2</v>
          </cell>
          <cell r="L753">
            <v>91</v>
          </cell>
        </row>
        <row r="754">
          <cell r="B754" t="str">
            <v>Sycamore</v>
          </cell>
          <cell r="C754">
            <v>0</v>
          </cell>
          <cell r="D754">
            <v>0</v>
          </cell>
          <cell r="E754">
            <v>0</v>
          </cell>
          <cell r="F754">
            <v>4</v>
          </cell>
          <cell r="G754">
            <v>0</v>
          </cell>
          <cell r="H754">
            <v>0</v>
          </cell>
          <cell r="I754">
            <v>0</v>
          </cell>
          <cell r="L754">
            <v>4</v>
          </cell>
        </row>
        <row r="755">
          <cell r="B755" t="str">
            <v>Tejas</v>
          </cell>
          <cell r="C755">
            <v>0</v>
          </cell>
          <cell r="D755">
            <v>0</v>
          </cell>
          <cell r="E755">
            <v>0</v>
          </cell>
          <cell r="F755">
            <v>0</v>
          </cell>
          <cell r="G755">
            <v>0</v>
          </cell>
          <cell r="H755">
            <v>0</v>
          </cell>
          <cell r="I755">
            <v>0</v>
          </cell>
          <cell r="L755">
            <v>0</v>
          </cell>
        </row>
        <row r="756">
          <cell r="B756" t="str">
            <v>Tellabs</v>
          </cell>
          <cell r="C756">
            <v>0</v>
          </cell>
          <cell r="D756">
            <v>23</v>
          </cell>
          <cell r="E756">
            <v>0</v>
          </cell>
          <cell r="F756">
            <v>0</v>
          </cell>
          <cell r="G756">
            <v>8</v>
          </cell>
          <cell r="H756">
            <v>0</v>
          </cell>
          <cell r="I756">
            <v>0</v>
          </cell>
          <cell r="L756">
            <v>31</v>
          </cell>
        </row>
        <row r="757">
          <cell r="B757" t="str">
            <v>Transmode</v>
          </cell>
          <cell r="C757">
            <v>0</v>
          </cell>
          <cell r="D757">
            <v>0</v>
          </cell>
          <cell r="E757">
            <v>0</v>
          </cell>
          <cell r="F757">
            <v>0</v>
          </cell>
          <cell r="G757">
            <v>6</v>
          </cell>
          <cell r="H757">
            <v>0</v>
          </cell>
          <cell r="I757">
            <v>0</v>
          </cell>
          <cell r="L757">
            <v>6</v>
          </cell>
        </row>
        <row r="758">
          <cell r="B758" t="str">
            <v>Tyco</v>
          </cell>
          <cell r="C758">
            <v>0</v>
          </cell>
          <cell r="D758">
            <v>0</v>
          </cell>
          <cell r="E758">
            <v>0</v>
          </cell>
          <cell r="F758">
            <v>0</v>
          </cell>
          <cell r="G758">
            <v>0</v>
          </cell>
          <cell r="H758">
            <v>0</v>
          </cell>
          <cell r="I758">
            <v>0</v>
          </cell>
          <cell r="L758">
            <v>0</v>
          </cell>
        </row>
        <row r="759">
          <cell r="B759" t="str">
            <v>UTStarcom</v>
          </cell>
          <cell r="C759">
            <v>0</v>
          </cell>
          <cell r="D759">
            <v>2</v>
          </cell>
          <cell r="E759">
            <v>0</v>
          </cell>
          <cell r="F759">
            <v>0</v>
          </cell>
          <cell r="G759">
            <v>0</v>
          </cell>
          <cell r="H759">
            <v>0</v>
          </cell>
          <cell r="I759">
            <v>0</v>
          </cell>
          <cell r="L759">
            <v>2</v>
          </cell>
        </row>
        <row r="760">
          <cell r="B760" t="str">
            <v>White Rock</v>
          </cell>
          <cell r="C760">
            <v>0</v>
          </cell>
          <cell r="D760">
            <v>0</v>
          </cell>
          <cell r="E760">
            <v>0</v>
          </cell>
          <cell r="F760">
            <v>0</v>
          </cell>
          <cell r="G760">
            <v>0</v>
          </cell>
          <cell r="H760">
            <v>0</v>
          </cell>
          <cell r="I760">
            <v>0</v>
          </cell>
          <cell r="L760">
            <v>0</v>
          </cell>
        </row>
        <row r="761">
          <cell r="B761" t="str">
            <v>Xtera</v>
          </cell>
          <cell r="I761">
            <v>4</v>
          </cell>
          <cell r="L761">
            <v>4</v>
          </cell>
        </row>
        <row r="762">
          <cell r="B762" t="str">
            <v>Zhone</v>
          </cell>
          <cell r="C762">
            <v>0</v>
          </cell>
          <cell r="D762">
            <v>0</v>
          </cell>
          <cell r="E762">
            <v>0</v>
          </cell>
          <cell r="F762">
            <v>0</v>
          </cell>
          <cell r="G762">
            <v>0</v>
          </cell>
          <cell r="H762">
            <v>0</v>
          </cell>
          <cell r="I762">
            <v>0</v>
          </cell>
          <cell r="L762">
            <v>0</v>
          </cell>
        </row>
        <row r="763">
          <cell r="B763" t="str">
            <v>ZTE</v>
          </cell>
          <cell r="C763">
            <v>8</v>
          </cell>
          <cell r="D763">
            <v>3</v>
          </cell>
          <cell r="E763">
            <v>0</v>
          </cell>
          <cell r="F763">
            <v>0</v>
          </cell>
          <cell r="G763">
            <v>1</v>
          </cell>
          <cell r="H763">
            <v>7</v>
          </cell>
          <cell r="I763">
            <v>0</v>
          </cell>
          <cell r="L763">
            <v>19</v>
          </cell>
        </row>
        <row r="764">
          <cell r="B764" t="str">
            <v>Other</v>
          </cell>
          <cell r="C764">
            <v>0</v>
          </cell>
          <cell r="D764">
            <v>0</v>
          </cell>
          <cell r="E764">
            <v>0</v>
          </cell>
          <cell r="F764">
            <v>0</v>
          </cell>
          <cell r="G764">
            <v>10</v>
          </cell>
          <cell r="H764">
            <v>0</v>
          </cell>
          <cell r="I764">
            <v>0</v>
          </cell>
          <cell r="L764">
            <v>10</v>
          </cell>
        </row>
        <row r="765">
          <cell r="B765" t="str">
            <v>Total</v>
          </cell>
          <cell r="C765">
            <v>85</v>
          </cell>
          <cell r="D765">
            <v>462</v>
          </cell>
          <cell r="E765">
            <v>20</v>
          </cell>
          <cell r="F765">
            <v>55</v>
          </cell>
          <cell r="G765">
            <v>122</v>
          </cell>
          <cell r="H765">
            <v>57</v>
          </cell>
          <cell r="I765">
            <v>47</v>
          </cell>
          <cell r="J765">
            <v>3</v>
          </cell>
          <cell r="K765">
            <v>0</v>
          </cell>
          <cell r="L765">
            <v>848</v>
          </cell>
        </row>
        <row r="769">
          <cell r="B769" t="str">
            <v>Vendor</v>
          </cell>
          <cell r="C769" t="str">
            <v>SONET/SDH Add-drop multiplexers (ADM)</v>
          </cell>
          <cell r="D769" t="str">
            <v>Optical Edge Devices (OED)</v>
          </cell>
          <cell r="E769" t="str">
            <v>Digital Cross Connects (DCS)</v>
          </cell>
          <cell r="F769" t="str">
            <v>Optical Core Switches (OCS)</v>
          </cell>
          <cell r="G769" t="str">
            <v>Metro WDM (C/D-WDM)</v>
          </cell>
          <cell r="H769" t="str">
            <v>Long haul DWDM (LH DWDM)</v>
          </cell>
          <cell r="I769" t="str">
            <v>Multi-reach DWDM</v>
          </cell>
          <cell r="J769" t="str">
            <v>Metro ROADM</v>
          </cell>
          <cell r="K769" t="str">
            <v>Converged Packet Optical</v>
          </cell>
          <cell r="L769" t="str">
            <v>Total Optical Networking (ON)</v>
          </cell>
        </row>
        <row r="770">
          <cell r="B770" t="str">
            <v>ADTRAN</v>
          </cell>
          <cell r="C770">
            <v>0</v>
          </cell>
          <cell r="D770">
            <v>2</v>
          </cell>
          <cell r="E770">
            <v>0</v>
          </cell>
          <cell r="F770">
            <v>0</v>
          </cell>
          <cell r="G770">
            <v>0</v>
          </cell>
          <cell r="H770">
            <v>0</v>
          </cell>
          <cell r="I770">
            <v>0</v>
          </cell>
          <cell r="L770">
            <v>2</v>
          </cell>
        </row>
        <row r="771">
          <cell r="B771" t="str">
            <v>ADVA</v>
          </cell>
          <cell r="C771">
            <v>0</v>
          </cell>
          <cell r="D771">
            <v>1</v>
          </cell>
          <cell r="E771">
            <v>0</v>
          </cell>
          <cell r="F771">
            <v>0</v>
          </cell>
          <cell r="G771">
            <v>33</v>
          </cell>
          <cell r="H771">
            <v>0</v>
          </cell>
          <cell r="I771">
            <v>0</v>
          </cell>
          <cell r="L771">
            <v>34</v>
          </cell>
        </row>
        <row r="772">
          <cell r="B772" t="str">
            <v>Alcatel-Lucent</v>
          </cell>
          <cell r="C772">
            <v>18</v>
          </cell>
          <cell r="D772">
            <v>177</v>
          </cell>
          <cell r="E772">
            <v>8</v>
          </cell>
          <cell r="F772">
            <v>38</v>
          </cell>
          <cell r="G772">
            <v>24</v>
          </cell>
          <cell r="H772">
            <v>17</v>
          </cell>
          <cell r="I772">
            <v>17</v>
          </cell>
          <cell r="L772">
            <v>299</v>
          </cell>
        </row>
        <row r="773">
          <cell r="B773" t="str">
            <v>ANDA</v>
          </cell>
          <cell r="L773">
            <v>0</v>
          </cell>
        </row>
        <row r="774">
          <cell r="B774" t="str">
            <v>Atrica</v>
          </cell>
          <cell r="C774">
            <v>0</v>
          </cell>
          <cell r="D774">
            <v>4</v>
          </cell>
          <cell r="E774">
            <v>0</v>
          </cell>
          <cell r="F774">
            <v>0</v>
          </cell>
          <cell r="G774">
            <v>0</v>
          </cell>
          <cell r="H774">
            <v>0</v>
          </cell>
          <cell r="I774">
            <v>0</v>
          </cell>
          <cell r="L774">
            <v>4</v>
          </cell>
        </row>
        <row r="775">
          <cell r="B775" t="str">
            <v>Calient</v>
          </cell>
          <cell r="C775">
            <v>0</v>
          </cell>
          <cell r="D775">
            <v>0</v>
          </cell>
          <cell r="E775">
            <v>0</v>
          </cell>
          <cell r="F775">
            <v>0</v>
          </cell>
          <cell r="G775">
            <v>0</v>
          </cell>
          <cell r="H775">
            <v>0</v>
          </cell>
          <cell r="I775">
            <v>0</v>
          </cell>
          <cell r="L775">
            <v>0</v>
          </cell>
        </row>
        <row r="776">
          <cell r="B776" t="str">
            <v>Ciena</v>
          </cell>
          <cell r="C776">
            <v>5</v>
          </cell>
          <cell r="D776">
            <v>38</v>
          </cell>
          <cell r="E776">
            <v>0</v>
          </cell>
          <cell r="F776">
            <v>6</v>
          </cell>
          <cell r="G776">
            <v>20</v>
          </cell>
          <cell r="H776">
            <v>7</v>
          </cell>
          <cell r="I776">
            <v>9</v>
          </cell>
          <cell r="L776">
            <v>85</v>
          </cell>
        </row>
        <row r="777">
          <cell r="B777" t="str">
            <v>Cisco</v>
          </cell>
          <cell r="C777">
            <v>0</v>
          </cell>
          <cell r="D777">
            <v>7</v>
          </cell>
          <cell r="E777">
            <v>0</v>
          </cell>
          <cell r="F777">
            <v>0</v>
          </cell>
          <cell r="G777">
            <v>9</v>
          </cell>
          <cell r="H777">
            <v>1</v>
          </cell>
          <cell r="I777">
            <v>0</v>
          </cell>
          <cell r="J777">
            <v>2</v>
          </cell>
          <cell r="L777">
            <v>17</v>
          </cell>
        </row>
        <row r="778">
          <cell r="B778" t="str">
            <v>Corrigent</v>
          </cell>
          <cell r="C778">
            <v>0</v>
          </cell>
          <cell r="D778">
            <v>0</v>
          </cell>
          <cell r="E778">
            <v>0</v>
          </cell>
          <cell r="F778">
            <v>0</v>
          </cell>
          <cell r="G778">
            <v>0</v>
          </cell>
          <cell r="H778">
            <v>0</v>
          </cell>
          <cell r="I778">
            <v>0</v>
          </cell>
          <cell r="L778">
            <v>0</v>
          </cell>
        </row>
        <row r="779">
          <cell r="B779" t="str">
            <v>Corvis</v>
          </cell>
          <cell r="C779">
            <v>0</v>
          </cell>
          <cell r="D779">
            <v>0</v>
          </cell>
          <cell r="E779">
            <v>0</v>
          </cell>
          <cell r="F779">
            <v>0</v>
          </cell>
          <cell r="G779">
            <v>0</v>
          </cell>
          <cell r="H779">
            <v>0</v>
          </cell>
          <cell r="I779">
            <v>0</v>
          </cell>
          <cell r="L779">
            <v>0</v>
          </cell>
        </row>
        <row r="780">
          <cell r="B780" t="str">
            <v>Datang</v>
          </cell>
          <cell r="C780">
            <v>0</v>
          </cell>
          <cell r="D780">
            <v>0</v>
          </cell>
          <cell r="E780">
            <v>0</v>
          </cell>
          <cell r="F780">
            <v>0</v>
          </cell>
          <cell r="G780">
            <v>0</v>
          </cell>
          <cell r="H780">
            <v>0</v>
          </cell>
          <cell r="I780">
            <v>0</v>
          </cell>
          <cell r="L780">
            <v>0</v>
          </cell>
        </row>
        <row r="781">
          <cell r="B781" t="str">
            <v>ECI Telecom</v>
          </cell>
          <cell r="C781">
            <v>2</v>
          </cell>
          <cell r="D781">
            <v>47</v>
          </cell>
          <cell r="E781">
            <v>2</v>
          </cell>
          <cell r="F781">
            <v>0</v>
          </cell>
          <cell r="G781">
            <v>0</v>
          </cell>
          <cell r="H781">
            <v>0</v>
          </cell>
          <cell r="I781">
            <v>0</v>
          </cell>
          <cell r="L781">
            <v>51</v>
          </cell>
        </row>
        <row r="782">
          <cell r="B782" t="str">
            <v>Ericsson</v>
          </cell>
          <cell r="C782">
            <v>9</v>
          </cell>
          <cell r="D782">
            <v>48</v>
          </cell>
          <cell r="E782">
            <v>7</v>
          </cell>
          <cell r="F782">
            <v>10</v>
          </cell>
          <cell r="G782">
            <v>3</v>
          </cell>
          <cell r="H782">
            <v>10</v>
          </cell>
          <cell r="I782">
            <v>12</v>
          </cell>
          <cell r="J782">
            <v>0</v>
          </cell>
          <cell r="L782">
            <v>99</v>
          </cell>
        </row>
        <row r="783">
          <cell r="B783" t="str">
            <v>FiberHome</v>
          </cell>
          <cell r="C783">
            <v>0</v>
          </cell>
          <cell r="D783">
            <v>0</v>
          </cell>
          <cell r="E783">
            <v>0</v>
          </cell>
          <cell r="F783">
            <v>0</v>
          </cell>
          <cell r="G783">
            <v>0</v>
          </cell>
          <cell r="H783">
            <v>0</v>
          </cell>
          <cell r="I783">
            <v>0</v>
          </cell>
          <cell r="J783">
            <v>0</v>
          </cell>
          <cell r="L783">
            <v>0</v>
          </cell>
        </row>
        <row r="784">
          <cell r="B784" t="str">
            <v>Force 10</v>
          </cell>
          <cell r="C784">
            <v>0</v>
          </cell>
          <cell r="D784">
            <v>4</v>
          </cell>
          <cell r="E784">
            <v>0</v>
          </cell>
          <cell r="F784">
            <v>0</v>
          </cell>
          <cell r="G784">
            <v>0</v>
          </cell>
          <cell r="H784">
            <v>0</v>
          </cell>
          <cell r="I784">
            <v>0</v>
          </cell>
          <cell r="L784">
            <v>4</v>
          </cell>
        </row>
        <row r="785">
          <cell r="B785" t="str">
            <v>Fujitsu</v>
          </cell>
          <cell r="C785">
            <v>0</v>
          </cell>
          <cell r="D785">
            <v>11</v>
          </cell>
          <cell r="E785">
            <v>0</v>
          </cell>
          <cell r="F785">
            <v>0</v>
          </cell>
          <cell r="G785">
            <v>0</v>
          </cell>
          <cell r="H785">
            <v>0</v>
          </cell>
          <cell r="I785">
            <v>0</v>
          </cell>
          <cell r="L785">
            <v>11</v>
          </cell>
        </row>
        <row r="786">
          <cell r="B786" t="str">
            <v>Hitachi</v>
          </cell>
          <cell r="C786">
            <v>0</v>
          </cell>
          <cell r="D786">
            <v>0</v>
          </cell>
          <cell r="E786">
            <v>0</v>
          </cell>
          <cell r="F786">
            <v>0</v>
          </cell>
          <cell r="G786">
            <v>0</v>
          </cell>
          <cell r="H786">
            <v>0</v>
          </cell>
          <cell r="I786">
            <v>0</v>
          </cell>
          <cell r="L786">
            <v>0</v>
          </cell>
        </row>
        <row r="787">
          <cell r="B787" t="str">
            <v>Hitachi Cable</v>
          </cell>
          <cell r="C787">
            <v>0</v>
          </cell>
          <cell r="D787">
            <v>0</v>
          </cell>
          <cell r="E787">
            <v>0</v>
          </cell>
          <cell r="F787">
            <v>0</v>
          </cell>
          <cell r="G787">
            <v>0</v>
          </cell>
          <cell r="H787">
            <v>0</v>
          </cell>
          <cell r="I787">
            <v>0</v>
          </cell>
          <cell r="L787">
            <v>0</v>
          </cell>
        </row>
        <row r="788">
          <cell r="B788" t="str">
            <v>Huawei</v>
          </cell>
          <cell r="C788">
            <v>7</v>
          </cell>
          <cell r="D788">
            <v>22</v>
          </cell>
          <cell r="E788">
            <v>0</v>
          </cell>
          <cell r="F788">
            <v>1</v>
          </cell>
          <cell r="G788">
            <v>11</v>
          </cell>
          <cell r="H788">
            <v>3</v>
          </cell>
          <cell r="I788">
            <v>16</v>
          </cell>
          <cell r="L788">
            <v>60</v>
          </cell>
        </row>
        <row r="789">
          <cell r="B789" t="str">
            <v>Infinera</v>
          </cell>
          <cell r="C789">
            <v>0</v>
          </cell>
          <cell r="D789">
            <v>0</v>
          </cell>
          <cell r="E789">
            <v>0</v>
          </cell>
          <cell r="F789">
            <v>0</v>
          </cell>
          <cell r="G789">
            <v>0</v>
          </cell>
          <cell r="H789">
            <v>0</v>
          </cell>
          <cell r="I789">
            <v>0</v>
          </cell>
          <cell r="L789">
            <v>0</v>
          </cell>
        </row>
        <row r="790">
          <cell r="B790" t="str">
            <v>Lucent</v>
          </cell>
          <cell r="C790">
            <v>0</v>
          </cell>
          <cell r="D790">
            <v>0</v>
          </cell>
          <cell r="E790">
            <v>0</v>
          </cell>
          <cell r="F790">
            <v>0</v>
          </cell>
          <cell r="G790">
            <v>0</v>
          </cell>
          <cell r="H790">
            <v>0</v>
          </cell>
          <cell r="I790">
            <v>0</v>
          </cell>
          <cell r="L790">
            <v>0</v>
          </cell>
        </row>
        <row r="791">
          <cell r="B791" t="str">
            <v>Luminous</v>
          </cell>
          <cell r="C791">
            <v>0</v>
          </cell>
          <cell r="D791">
            <v>3</v>
          </cell>
          <cell r="E791">
            <v>0</v>
          </cell>
          <cell r="F791">
            <v>0</v>
          </cell>
          <cell r="G791">
            <v>0</v>
          </cell>
          <cell r="H791">
            <v>0</v>
          </cell>
          <cell r="I791">
            <v>0</v>
          </cell>
          <cell r="L791">
            <v>3</v>
          </cell>
        </row>
        <row r="792">
          <cell r="B792" t="str">
            <v>Marconi/Ericsson</v>
          </cell>
          <cell r="L792">
            <v>0</v>
          </cell>
        </row>
        <row r="793">
          <cell r="B793" t="str">
            <v>Movaz</v>
          </cell>
          <cell r="C793">
            <v>0</v>
          </cell>
          <cell r="D793">
            <v>0</v>
          </cell>
          <cell r="E793">
            <v>0</v>
          </cell>
          <cell r="F793">
            <v>0</v>
          </cell>
          <cell r="G793">
            <v>0</v>
          </cell>
          <cell r="H793">
            <v>0</v>
          </cell>
          <cell r="I793">
            <v>0</v>
          </cell>
          <cell r="L793">
            <v>0</v>
          </cell>
        </row>
        <row r="794">
          <cell r="B794" t="str">
            <v>NEC</v>
          </cell>
          <cell r="C794">
            <v>2</v>
          </cell>
          <cell r="D794">
            <v>4</v>
          </cell>
          <cell r="E794">
            <v>0</v>
          </cell>
          <cell r="F794">
            <v>0</v>
          </cell>
          <cell r="G794">
            <v>0</v>
          </cell>
          <cell r="H794">
            <v>3</v>
          </cell>
          <cell r="I794">
            <v>0</v>
          </cell>
          <cell r="L794">
            <v>9</v>
          </cell>
        </row>
        <row r="795">
          <cell r="B795" t="str">
            <v>Nortel</v>
          </cell>
          <cell r="C795">
            <v>0</v>
          </cell>
          <cell r="D795">
            <v>0</v>
          </cell>
          <cell r="E795">
            <v>0</v>
          </cell>
          <cell r="F795">
            <v>0</v>
          </cell>
          <cell r="G795">
            <v>0</v>
          </cell>
          <cell r="H795">
            <v>0</v>
          </cell>
          <cell r="I795">
            <v>0</v>
          </cell>
          <cell r="L795">
            <v>0</v>
          </cell>
        </row>
        <row r="796">
          <cell r="B796" t="str">
            <v>OpVista</v>
          </cell>
          <cell r="L796">
            <v>0</v>
          </cell>
        </row>
        <row r="797">
          <cell r="B797" t="str">
            <v>Sagem</v>
          </cell>
          <cell r="C797">
            <v>0</v>
          </cell>
          <cell r="D797">
            <v>6</v>
          </cell>
          <cell r="E797">
            <v>0</v>
          </cell>
          <cell r="F797">
            <v>0</v>
          </cell>
          <cell r="G797">
            <v>0</v>
          </cell>
          <cell r="H797">
            <v>0</v>
          </cell>
          <cell r="I797">
            <v>0</v>
          </cell>
          <cell r="L797">
            <v>6</v>
          </cell>
        </row>
        <row r="798">
          <cell r="B798" t="str">
            <v>Nokia Siemens</v>
          </cell>
          <cell r="C798">
            <v>11</v>
          </cell>
          <cell r="D798">
            <v>68</v>
          </cell>
          <cell r="E798">
            <v>1</v>
          </cell>
          <cell r="F798">
            <v>0</v>
          </cell>
          <cell r="G798">
            <v>0</v>
          </cell>
          <cell r="H798">
            <v>6</v>
          </cell>
          <cell r="I798">
            <v>6</v>
          </cell>
          <cell r="L798">
            <v>92</v>
          </cell>
        </row>
        <row r="799">
          <cell r="B799" t="str">
            <v>Sycamore</v>
          </cell>
          <cell r="C799">
            <v>0</v>
          </cell>
          <cell r="D799">
            <v>0</v>
          </cell>
          <cell r="E799">
            <v>0</v>
          </cell>
          <cell r="F799">
            <v>5</v>
          </cell>
          <cell r="G799">
            <v>0</v>
          </cell>
          <cell r="H799">
            <v>0</v>
          </cell>
          <cell r="I799">
            <v>0</v>
          </cell>
          <cell r="L799">
            <v>5</v>
          </cell>
        </row>
        <row r="800">
          <cell r="B800" t="str">
            <v>Tejas</v>
          </cell>
          <cell r="C800">
            <v>0</v>
          </cell>
          <cell r="D800">
            <v>0</v>
          </cell>
          <cell r="E800">
            <v>0</v>
          </cell>
          <cell r="F800">
            <v>0</v>
          </cell>
          <cell r="G800">
            <v>0</v>
          </cell>
          <cell r="H800">
            <v>0</v>
          </cell>
          <cell r="I800">
            <v>0</v>
          </cell>
          <cell r="L800">
            <v>0</v>
          </cell>
        </row>
        <row r="801">
          <cell r="B801" t="str">
            <v>Tellabs</v>
          </cell>
          <cell r="C801">
            <v>0</v>
          </cell>
          <cell r="D801">
            <v>20</v>
          </cell>
          <cell r="E801">
            <v>0</v>
          </cell>
          <cell r="F801">
            <v>0</v>
          </cell>
          <cell r="G801">
            <v>6</v>
          </cell>
          <cell r="H801">
            <v>0</v>
          </cell>
          <cell r="I801">
            <v>0</v>
          </cell>
          <cell r="L801">
            <v>26</v>
          </cell>
        </row>
        <row r="802">
          <cell r="B802" t="str">
            <v>Transmode</v>
          </cell>
          <cell r="C802">
            <v>0</v>
          </cell>
          <cell r="D802">
            <v>0</v>
          </cell>
          <cell r="E802">
            <v>0</v>
          </cell>
          <cell r="F802">
            <v>0</v>
          </cell>
          <cell r="G802">
            <v>7</v>
          </cell>
          <cell r="H802">
            <v>0</v>
          </cell>
          <cell r="I802">
            <v>0</v>
          </cell>
          <cell r="L802">
            <v>7</v>
          </cell>
        </row>
        <row r="803">
          <cell r="B803" t="str">
            <v>Tyco</v>
          </cell>
          <cell r="C803">
            <v>0</v>
          </cell>
          <cell r="D803">
            <v>0</v>
          </cell>
          <cell r="E803">
            <v>0</v>
          </cell>
          <cell r="F803">
            <v>0</v>
          </cell>
          <cell r="G803">
            <v>0</v>
          </cell>
          <cell r="H803">
            <v>0</v>
          </cell>
          <cell r="I803">
            <v>0</v>
          </cell>
          <cell r="L803">
            <v>0</v>
          </cell>
        </row>
        <row r="804">
          <cell r="B804" t="str">
            <v>UTStarcom</v>
          </cell>
          <cell r="C804">
            <v>0</v>
          </cell>
          <cell r="D804">
            <v>2</v>
          </cell>
          <cell r="E804">
            <v>0</v>
          </cell>
          <cell r="F804">
            <v>0</v>
          </cell>
          <cell r="G804">
            <v>0</v>
          </cell>
          <cell r="H804">
            <v>0</v>
          </cell>
          <cell r="I804">
            <v>0</v>
          </cell>
          <cell r="L804">
            <v>2</v>
          </cell>
        </row>
        <row r="805">
          <cell r="B805" t="str">
            <v>White Rock</v>
          </cell>
          <cell r="C805">
            <v>0</v>
          </cell>
          <cell r="D805">
            <v>0</v>
          </cell>
          <cell r="E805">
            <v>0</v>
          </cell>
          <cell r="F805">
            <v>0</v>
          </cell>
          <cell r="G805">
            <v>0</v>
          </cell>
          <cell r="H805">
            <v>0</v>
          </cell>
          <cell r="I805">
            <v>0</v>
          </cell>
          <cell r="L805">
            <v>0</v>
          </cell>
        </row>
        <row r="806">
          <cell r="B806" t="str">
            <v>Xtera</v>
          </cell>
          <cell r="I806">
            <v>3</v>
          </cell>
          <cell r="L806">
            <v>3</v>
          </cell>
        </row>
        <row r="807">
          <cell r="B807" t="str">
            <v>Zhone</v>
          </cell>
          <cell r="C807">
            <v>0</v>
          </cell>
          <cell r="D807">
            <v>0</v>
          </cell>
          <cell r="E807">
            <v>0</v>
          </cell>
          <cell r="F807">
            <v>0</v>
          </cell>
          <cell r="G807">
            <v>0</v>
          </cell>
          <cell r="H807">
            <v>0</v>
          </cell>
          <cell r="I807">
            <v>0</v>
          </cell>
          <cell r="L807">
            <v>0</v>
          </cell>
        </row>
        <row r="808">
          <cell r="B808" t="str">
            <v>ZTE</v>
          </cell>
          <cell r="C808">
            <v>7</v>
          </cell>
          <cell r="D808">
            <v>1</v>
          </cell>
          <cell r="E808">
            <v>0</v>
          </cell>
          <cell r="F808">
            <v>0</v>
          </cell>
          <cell r="G808">
            <v>1</v>
          </cell>
          <cell r="H808">
            <v>9</v>
          </cell>
          <cell r="I808">
            <v>0</v>
          </cell>
          <cell r="L808">
            <v>18</v>
          </cell>
        </row>
        <row r="809">
          <cell r="B809" t="str">
            <v>Other</v>
          </cell>
          <cell r="C809">
            <v>0</v>
          </cell>
          <cell r="D809">
            <v>0</v>
          </cell>
          <cell r="E809">
            <v>0</v>
          </cell>
          <cell r="F809">
            <v>0</v>
          </cell>
          <cell r="G809">
            <v>7</v>
          </cell>
          <cell r="H809">
            <v>0</v>
          </cell>
          <cell r="I809">
            <v>0</v>
          </cell>
          <cell r="L809">
            <v>7</v>
          </cell>
        </row>
        <row r="810">
          <cell r="B810" t="str">
            <v>Total</v>
          </cell>
          <cell r="C810">
            <v>61</v>
          </cell>
          <cell r="D810">
            <v>465</v>
          </cell>
          <cell r="E810">
            <v>18</v>
          </cell>
          <cell r="F810">
            <v>60</v>
          </cell>
          <cell r="G810">
            <v>121</v>
          </cell>
          <cell r="H810">
            <v>56</v>
          </cell>
          <cell r="I810">
            <v>63</v>
          </cell>
          <cell r="J810">
            <v>2</v>
          </cell>
          <cell r="K810">
            <v>0</v>
          </cell>
          <cell r="L810">
            <v>844</v>
          </cell>
        </row>
        <row r="814">
          <cell r="B814" t="str">
            <v>Vendor</v>
          </cell>
          <cell r="C814" t="str">
            <v>SONET/SDH Add-drop multiplexers (ADM)</v>
          </cell>
          <cell r="D814" t="str">
            <v>Optical Edge Devices (OED)</v>
          </cell>
          <cell r="E814" t="str">
            <v>Digital Cross Connects (DCS)</v>
          </cell>
          <cell r="F814" t="str">
            <v>Optical Core Switches (OCS)</v>
          </cell>
          <cell r="G814" t="str">
            <v>Metro WDM (C/D-WDM)</v>
          </cell>
          <cell r="H814" t="str">
            <v>Long haul DWDM (LH DWDM)</v>
          </cell>
          <cell r="I814" t="str">
            <v>Multi-reach DWDM</v>
          </cell>
          <cell r="J814" t="str">
            <v>Metro ROADM</v>
          </cell>
          <cell r="K814" t="str">
            <v>Converged Packet Optical</v>
          </cell>
          <cell r="L814" t="str">
            <v>Total Optical Networking (ON)</v>
          </cell>
        </row>
        <row r="815">
          <cell r="B815" t="str">
            <v>ADTRAN</v>
          </cell>
          <cell r="C815">
            <v>0</v>
          </cell>
          <cell r="D815">
            <v>1</v>
          </cell>
          <cell r="E815">
            <v>0</v>
          </cell>
          <cell r="F815">
            <v>0</v>
          </cell>
          <cell r="G815">
            <v>0</v>
          </cell>
          <cell r="H815">
            <v>0</v>
          </cell>
          <cell r="I815">
            <v>0</v>
          </cell>
          <cell r="L815">
            <v>1</v>
          </cell>
        </row>
        <row r="816">
          <cell r="B816" t="str">
            <v>ADVA</v>
          </cell>
          <cell r="C816">
            <v>0</v>
          </cell>
          <cell r="D816">
            <v>1</v>
          </cell>
          <cell r="E816">
            <v>0</v>
          </cell>
          <cell r="F816">
            <v>0</v>
          </cell>
          <cell r="G816">
            <v>31</v>
          </cell>
          <cell r="H816">
            <v>0</v>
          </cell>
          <cell r="I816">
            <v>0</v>
          </cell>
          <cell r="L816">
            <v>32</v>
          </cell>
        </row>
        <row r="817">
          <cell r="B817" t="str">
            <v>Alcatel-Lucent</v>
          </cell>
          <cell r="C817">
            <v>12</v>
          </cell>
          <cell r="D817">
            <v>202</v>
          </cell>
          <cell r="E817">
            <v>4</v>
          </cell>
          <cell r="F817">
            <v>36</v>
          </cell>
          <cell r="G817">
            <v>28</v>
          </cell>
          <cell r="H817">
            <v>22</v>
          </cell>
          <cell r="I817">
            <v>40</v>
          </cell>
          <cell r="L817">
            <v>344</v>
          </cell>
        </row>
        <row r="818">
          <cell r="B818" t="str">
            <v>ANDA</v>
          </cell>
          <cell r="L818">
            <v>0</v>
          </cell>
        </row>
        <row r="819">
          <cell r="B819" t="str">
            <v>Atrica</v>
          </cell>
          <cell r="C819">
            <v>0</v>
          </cell>
          <cell r="D819">
            <v>4</v>
          </cell>
          <cell r="E819">
            <v>0</v>
          </cell>
          <cell r="F819">
            <v>0</v>
          </cell>
          <cell r="G819">
            <v>0</v>
          </cell>
          <cell r="H819">
            <v>0</v>
          </cell>
          <cell r="I819">
            <v>0</v>
          </cell>
          <cell r="L819">
            <v>4</v>
          </cell>
        </row>
        <row r="820">
          <cell r="B820" t="str">
            <v>Calient</v>
          </cell>
          <cell r="C820">
            <v>0</v>
          </cell>
          <cell r="D820">
            <v>0</v>
          </cell>
          <cell r="E820">
            <v>0</v>
          </cell>
          <cell r="F820">
            <v>0</v>
          </cell>
          <cell r="G820">
            <v>0</v>
          </cell>
          <cell r="H820">
            <v>0</v>
          </cell>
          <cell r="I820">
            <v>0</v>
          </cell>
          <cell r="L820">
            <v>0</v>
          </cell>
        </row>
        <row r="821">
          <cell r="B821" t="str">
            <v>Ciena</v>
          </cell>
          <cell r="C821">
            <v>2</v>
          </cell>
          <cell r="D821">
            <v>43</v>
          </cell>
          <cell r="E821">
            <v>0</v>
          </cell>
          <cell r="F821">
            <v>6</v>
          </cell>
          <cell r="G821">
            <v>21</v>
          </cell>
          <cell r="H821">
            <v>6</v>
          </cell>
          <cell r="I821">
            <v>9</v>
          </cell>
          <cell r="L821">
            <v>87</v>
          </cell>
        </row>
        <row r="822">
          <cell r="B822" t="str">
            <v>Cisco</v>
          </cell>
          <cell r="C822">
            <v>0</v>
          </cell>
          <cell r="D822">
            <v>4</v>
          </cell>
          <cell r="E822">
            <v>0</v>
          </cell>
          <cell r="F822">
            <v>0</v>
          </cell>
          <cell r="G822">
            <v>10</v>
          </cell>
          <cell r="H822">
            <v>1</v>
          </cell>
          <cell r="I822">
            <v>0</v>
          </cell>
          <cell r="J822">
            <v>2</v>
          </cell>
          <cell r="L822">
            <v>15</v>
          </cell>
        </row>
        <row r="823">
          <cell r="B823" t="str">
            <v>Corrigent</v>
          </cell>
          <cell r="C823">
            <v>0</v>
          </cell>
          <cell r="D823">
            <v>0</v>
          </cell>
          <cell r="E823">
            <v>0</v>
          </cell>
          <cell r="F823">
            <v>0</v>
          </cell>
          <cell r="G823">
            <v>0</v>
          </cell>
          <cell r="H823">
            <v>0</v>
          </cell>
          <cell r="I823">
            <v>0</v>
          </cell>
          <cell r="L823">
            <v>0</v>
          </cell>
        </row>
        <row r="824">
          <cell r="B824" t="str">
            <v>Corvis</v>
          </cell>
          <cell r="C824">
            <v>0</v>
          </cell>
          <cell r="D824">
            <v>0</v>
          </cell>
          <cell r="E824">
            <v>0</v>
          </cell>
          <cell r="F824">
            <v>0</v>
          </cell>
          <cell r="G824">
            <v>0</v>
          </cell>
          <cell r="H824">
            <v>0</v>
          </cell>
          <cell r="I824">
            <v>0</v>
          </cell>
          <cell r="L824">
            <v>0</v>
          </cell>
        </row>
        <row r="825">
          <cell r="B825" t="str">
            <v>Datang</v>
          </cell>
          <cell r="C825">
            <v>0</v>
          </cell>
          <cell r="D825">
            <v>0</v>
          </cell>
          <cell r="E825">
            <v>0</v>
          </cell>
          <cell r="F825">
            <v>0</v>
          </cell>
          <cell r="G825">
            <v>0</v>
          </cell>
          <cell r="H825">
            <v>0</v>
          </cell>
          <cell r="I825">
            <v>0</v>
          </cell>
          <cell r="L825">
            <v>0</v>
          </cell>
        </row>
        <row r="826">
          <cell r="B826" t="str">
            <v>ECI Telecom</v>
          </cell>
          <cell r="C826">
            <v>2</v>
          </cell>
          <cell r="D826">
            <v>48</v>
          </cell>
          <cell r="E826">
            <v>2</v>
          </cell>
          <cell r="F826">
            <v>0</v>
          </cell>
          <cell r="G826">
            <v>0</v>
          </cell>
          <cell r="H826">
            <v>0</v>
          </cell>
          <cell r="I826">
            <v>0</v>
          </cell>
          <cell r="L826">
            <v>52</v>
          </cell>
        </row>
        <row r="827">
          <cell r="B827" t="str">
            <v>Ericsson</v>
          </cell>
          <cell r="C827">
            <v>8</v>
          </cell>
          <cell r="D827">
            <v>58</v>
          </cell>
          <cell r="E827">
            <v>6</v>
          </cell>
          <cell r="F827">
            <v>11</v>
          </cell>
          <cell r="G827">
            <v>5</v>
          </cell>
          <cell r="H827">
            <v>9</v>
          </cell>
          <cell r="I827">
            <v>15</v>
          </cell>
          <cell r="J827">
            <v>1</v>
          </cell>
          <cell r="L827">
            <v>112</v>
          </cell>
        </row>
        <row r="828">
          <cell r="B828" t="str">
            <v>FiberHome</v>
          </cell>
          <cell r="C828">
            <v>0</v>
          </cell>
          <cell r="D828">
            <v>0</v>
          </cell>
          <cell r="E828">
            <v>0</v>
          </cell>
          <cell r="F828">
            <v>0</v>
          </cell>
          <cell r="G828">
            <v>0</v>
          </cell>
          <cell r="H828">
            <v>0</v>
          </cell>
          <cell r="I828">
            <v>0</v>
          </cell>
          <cell r="L828">
            <v>0</v>
          </cell>
        </row>
        <row r="829">
          <cell r="B829" t="str">
            <v>Force 10</v>
          </cell>
          <cell r="C829">
            <v>0</v>
          </cell>
          <cell r="D829">
            <v>2</v>
          </cell>
          <cell r="E829">
            <v>0</v>
          </cell>
          <cell r="F829">
            <v>0</v>
          </cell>
          <cell r="G829">
            <v>0</v>
          </cell>
          <cell r="H829">
            <v>0</v>
          </cell>
          <cell r="I829">
            <v>0</v>
          </cell>
          <cell r="L829">
            <v>2</v>
          </cell>
        </row>
        <row r="830">
          <cell r="B830" t="str">
            <v>Fujitsu</v>
          </cell>
          <cell r="C830">
            <v>0</v>
          </cell>
          <cell r="D830">
            <v>9</v>
          </cell>
          <cell r="E830">
            <v>0</v>
          </cell>
          <cell r="F830">
            <v>0</v>
          </cell>
          <cell r="G830">
            <v>0</v>
          </cell>
          <cell r="H830">
            <v>0</v>
          </cell>
          <cell r="I830">
            <v>0</v>
          </cell>
          <cell r="L830">
            <v>9</v>
          </cell>
        </row>
        <row r="831">
          <cell r="B831" t="str">
            <v>Hitachi</v>
          </cell>
          <cell r="C831">
            <v>0</v>
          </cell>
          <cell r="D831">
            <v>0</v>
          </cell>
          <cell r="E831">
            <v>0</v>
          </cell>
          <cell r="F831">
            <v>0</v>
          </cell>
          <cell r="G831">
            <v>0</v>
          </cell>
          <cell r="H831">
            <v>0</v>
          </cell>
          <cell r="I831">
            <v>0</v>
          </cell>
          <cell r="L831">
            <v>0</v>
          </cell>
        </row>
        <row r="832">
          <cell r="B832" t="str">
            <v>Hitachi Cable</v>
          </cell>
          <cell r="C832">
            <v>0</v>
          </cell>
          <cell r="D832">
            <v>0</v>
          </cell>
          <cell r="E832">
            <v>0</v>
          </cell>
          <cell r="F832">
            <v>0</v>
          </cell>
          <cell r="G832">
            <v>0</v>
          </cell>
          <cell r="H832">
            <v>0</v>
          </cell>
          <cell r="I832">
            <v>0</v>
          </cell>
          <cell r="L832">
            <v>0</v>
          </cell>
        </row>
        <row r="833">
          <cell r="B833" t="str">
            <v>Huawei</v>
          </cell>
          <cell r="C833">
            <v>11</v>
          </cell>
          <cell r="D833">
            <v>36</v>
          </cell>
          <cell r="E833">
            <v>0</v>
          </cell>
          <cell r="F833">
            <v>5</v>
          </cell>
          <cell r="G833">
            <v>11</v>
          </cell>
          <cell r="H833">
            <v>4</v>
          </cell>
          <cell r="I833">
            <v>21</v>
          </cell>
          <cell r="L833">
            <v>88</v>
          </cell>
        </row>
        <row r="834">
          <cell r="B834" t="str">
            <v>Infinera</v>
          </cell>
          <cell r="C834">
            <v>0</v>
          </cell>
          <cell r="D834">
            <v>0</v>
          </cell>
          <cell r="E834">
            <v>0</v>
          </cell>
          <cell r="F834">
            <v>0</v>
          </cell>
          <cell r="G834">
            <v>0</v>
          </cell>
          <cell r="H834">
            <v>0</v>
          </cell>
          <cell r="I834">
            <v>1</v>
          </cell>
          <cell r="L834">
            <v>1</v>
          </cell>
        </row>
        <row r="835">
          <cell r="B835" t="str">
            <v>Lucent</v>
          </cell>
          <cell r="C835">
            <v>0</v>
          </cell>
          <cell r="D835">
            <v>0</v>
          </cell>
          <cell r="E835">
            <v>0</v>
          </cell>
          <cell r="F835">
            <v>0</v>
          </cell>
          <cell r="G835">
            <v>0</v>
          </cell>
          <cell r="H835">
            <v>0</v>
          </cell>
          <cell r="I835">
            <v>0</v>
          </cell>
          <cell r="L835">
            <v>0</v>
          </cell>
        </row>
        <row r="836">
          <cell r="B836" t="str">
            <v>Luminous</v>
          </cell>
          <cell r="C836">
            <v>0</v>
          </cell>
          <cell r="D836">
            <v>4</v>
          </cell>
          <cell r="E836">
            <v>0</v>
          </cell>
          <cell r="F836">
            <v>0</v>
          </cell>
          <cell r="G836">
            <v>0</v>
          </cell>
          <cell r="H836">
            <v>0</v>
          </cell>
          <cell r="I836">
            <v>0</v>
          </cell>
          <cell r="L836">
            <v>4</v>
          </cell>
        </row>
        <row r="837">
          <cell r="B837" t="str">
            <v>Marconi/Ericsson</v>
          </cell>
          <cell r="L837">
            <v>0</v>
          </cell>
        </row>
        <row r="838">
          <cell r="B838" t="str">
            <v>Movaz</v>
          </cell>
          <cell r="C838">
            <v>0</v>
          </cell>
          <cell r="D838">
            <v>0</v>
          </cell>
          <cell r="E838">
            <v>0</v>
          </cell>
          <cell r="F838">
            <v>0</v>
          </cell>
          <cell r="G838">
            <v>0</v>
          </cell>
          <cell r="H838">
            <v>0</v>
          </cell>
          <cell r="I838">
            <v>0</v>
          </cell>
          <cell r="L838">
            <v>0</v>
          </cell>
        </row>
        <row r="839">
          <cell r="B839" t="str">
            <v>NEC</v>
          </cell>
          <cell r="C839">
            <v>1</v>
          </cell>
          <cell r="D839">
            <v>3</v>
          </cell>
          <cell r="E839">
            <v>0</v>
          </cell>
          <cell r="F839">
            <v>0</v>
          </cell>
          <cell r="G839">
            <v>0</v>
          </cell>
          <cell r="H839">
            <v>4</v>
          </cell>
          <cell r="I839">
            <v>0</v>
          </cell>
          <cell r="L839">
            <v>8</v>
          </cell>
        </row>
        <row r="840">
          <cell r="B840" t="str">
            <v>Nortel</v>
          </cell>
          <cell r="C840">
            <v>0</v>
          </cell>
          <cell r="D840">
            <v>0</v>
          </cell>
          <cell r="E840">
            <v>0</v>
          </cell>
          <cell r="F840">
            <v>0</v>
          </cell>
          <cell r="G840">
            <v>0</v>
          </cell>
          <cell r="H840">
            <v>0</v>
          </cell>
          <cell r="I840">
            <v>0</v>
          </cell>
          <cell r="L840">
            <v>0</v>
          </cell>
        </row>
        <row r="841">
          <cell r="B841" t="str">
            <v>OpVista</v>
          </cell>
          <cell r="L841">
            <v>0</v>
          </cell>
        </row>
        <row r="842">
          <cell r="B842" t="str">
            <v>Sagem</v>
          </cell>
          <cell r="C842">
            <v>0</v>
          </cell>
          <cell r="D842">
            <v>6</v>
          </cell>
          <cell r="E842">
            <v>0</v>
          </cell>
          <cell r="F842">
            <v>0</v>
          </cell>
          <cell r="G842">
            <v>0</v>
          </cell>
          <cell r="H842">
            <v>0</v>
          </cell>
          <cell r="I842">
            <v>0</v>
          </cell>
          <cell r="L842">
            <v>6</v>
          </cell>
        </row>
        <row r="843">
          <cell r="B843" t="str">
            <v>Nokia Siemens</v>
          </cell>
          <cell r="C843">
            <v>5</v>
          </cell>
          <cell r="D843">
            <v>84</v>
          </cell>
          <cell r="E843">
            <v>0</v>
          </cell>
          <cell r="F843">
            <v>0</v>
          </cell>
          <cell r="G843">
            <v>0</v>
          </cell>
          <cell r="H843">
            <v>6</v>
          </cell>
          <cell r="I843">
            <v>9</v>
          </cell>
          <cell r="L843">
            <v>104</v>
          </cell>
        </row>
        <row r="844">
          <cell r="B844" t="str">
            <v>Sycamore</v>
          </cell>
          <cell r="C844">
            <v>0</v>
          </cell>
          <cell r="D844">
            <v>0</v>
          </cell>
          <cell r="E844">
            <v>0</v>
          </cell>
          <cell r="F844">
            <v>4</v>
          </cell>
          <cell r="G844">
            <v>0</v>
          </cell>
          <cell r="H844">
            <v>0</v>
          </cell>
          <cell r="I844">
            <v>0</v>
          </cell>
          <cell r="L844">
            <v>4</v>
          </cell>
        </row>
        <row r="845">
          <cell r="B845" t="str">
            <v>Tejas</v>
          </cell>
          <cell r="C845">
            <v>0</v>
          </cell>
          <cell r="D845">
            <v>0</v>
          </cell>
          <cell r="E845">
            <v>0</v>
          </cell>
          <cell r="F845">
            <v>0</v>
          </cell>
          <cell r="G845">
            <v>0</v>
          </cell>
          <cell r="H845">
            <v>0</v>
          </cell>
          <cell r="I845">
            <v>0</v>
          </cell>
          <cell r="L845">
            <v>0</v>
          </cell>
        </row>
        <row r="846">
          <cell r="B846" t="str">
            <v>Tellabs</v>
          </cell>
          <cell r="C846">
            <v>0</v>
          </cell>
          <cell r="D846">
            <v>21</v>
          </cell>
          <cell r="E846">
            <v>0</v>
          </cell>
          <cell r="F846">
            <v>0</v>
          </cell>
          <cell r="G846">
            <v>7</v>
          </cell>
          <cell r="H846">
            <v>0</v>
          </cell>
          <cell r="I846">
            <v>0</v>
          </cell>
          <cell r="L846">
            <v>28</v>
          </cell>
        </row>
        <row r="847">
          <cell r="B847" t="str">
            <v>Transmode</v>
          </cell>
          <cell r="C847">
            <v>0</v>
          </cell>
          <cell r="D847">
            <v>0</v>
          </cell>
          <cell r="E847">
            <v>0</v>
          </cell>
          <cell r="F847">
            <v>0</v>
          </cell>
          <cell r="G847">
            <v>8</v>
          </cell>
          <cell r="H847">
            <v>0</v>
          </cell>
          <cell r="I847">
            <v>0</v>
          </cell>
          <cell r="L847">
            <v>8</v>
          </cell>
        </row>
        <row r="848">
          <cell r="B848" t="str">
            <v>Tyco</v>
          </cell>
          <cell r="C848">
            <v>0</v>
          </cell>
          <cell r="D848">
            <v>0</v>
          </cell>
          <cell r="E848">
            <v>0</v>
          </cell>
          <cell r="F848">
            <v>0</v>
          </cell>
          <cell r="G848">
            <v>0</v>
          </cell>
          <cell r="H848">
            <v>0</v>
          </cell>
          <cell r="I848">
            <v>0</v>
          </cell>
          <cell r="L848">
            <v>0</v>
          </cell>
        </row>
        <row r="849">
          <cell r="B849" t="str">
            <v>UTStarcom</v>
          </cell>
          <cell r="C849">
            <v>0</v>
          </cell>
          <cell r="D849">
            <v>2</v>
          </cell>
          <cell r="E849">
            <v>0</v>
          </cell>
          <cell r="F849">
            <v>0</v>
          </cell>
          <cell r="G849">
            <v>0</v>
          </cell>
          <cell r="H849">
            <v>0</v>
          </cell>
          <cell r="I849">
            <v>0</v>
          </cell>
          <cell r="L849">
            <v>2</v>
          </cell>
        </row>
        <row r="850">
          <cell r="B850" t="str">
            <v>White Rock</v>
          </cell>
          <cell r="C850">
            <v>0</v>
          </cell>
          <cell r="D850">
            <v>0</v>
          </cell>
          <cell r="E850">
            <v>0</v>
          </cell>
          <cell r="F850">
            <v>0</v>
          </cell>
          <cell r="G850">
            <v>0</v>
          </cell>
          <cell r="H850">
            <v>0</v>
          </cell>
          <cell r="I850">
            <v>0</v>
          </cell>
          <cell r="L850">
            <v>0</v>
          </cell>
        </row>
        <row r="851">
          <cell r="B851" t="str">
            <v>Xtera</v>
          </cell>
          <cell r="C851">
            <v>0</v>
          </cell>
          <cell r="D851">
            <v>0</v>
          </cell>
          <cell r="E851">
            <v>0</v>
          </cell>
          <cell r="F851">
            <v>0</v>
          </cell>
          <cell r="G851">
            <v>0</v>
          </cell>
          <cell r="H851">
            <v>0</v>
          </cell>
          <cell r="I851">
            <v>5</v>
          </cell>
          <cell r="L851">
            <v>5</v>
          </cell>
        </row>
        <row r="852">
          <cell r="B852" t="str">
            <v>Zhone</v>
          </cell>
          <cell r="C852">
            <v>0</v>
          </cell>
          <cell r="D852">
            <v>0</v>
          </cell>
          <cell r="E852">
            <v>0</v>
          </cell>
          <cell r="F852">
            <v>0</v>
          </cell>
          <cell r="G852">
            <v>0</v>
          </cell>
          <cell r="H852">
            <v>0</v>
          </cell>
          <cell r="I852">
            <v>0</v>
          </cell>
          <cell r="L852">
            <v>0</v>
          </cell>
        </row>
        <row r="853">
          <cell r="B853" t="str">
            <v>ZTE</v>
          </cell>
          <cell r="C853">
            <v>12</v>
          </cell>
          <cell r="D853">
            <v>3</v>
          </cell>
          <cell r="E853">
            <v>0</v>
          </cell>
          <cell r="F853">
            <v>0</v>
          </cell>
          <cell r="G853">
            <v>1</v>
          </cell>
          <cell r="H853">
            <v>14</v>
          </cell>
          <cell r="I853">
            <v>0</v>
          </cell>
          <cell r="L853">
            <v>30</v>
          </cell>
        </row>
        <row r="854">
          <cell r="B854" t="str">
            <v>Other</v>
          </cell>
          <cell r="C854">
            <v>0</v>
          </cell>
          <cell r="D854">
            <v>0</v>
          </cell>
          <cell r="E854">
            <v>0</v>
          </cell>
          <cell r="F854">
            <v>0</v>
          </cell>
          <cell r="G854">
            <v>6</v>
          </cell>
          <cell r="H854">
            <v>0</v>
          </cell>
          <cell r="I854">
            <v>0</v>
          </cell>
          <cell r="L854">
            <v>6</v>
          </cell>
        </row>
        <row r="855">
          <cell r="B855" t="str">
            <v>Total</v>
          </cell>
          <cell r="C855">
            <v>53</v>
          </cell>
          <cell r="D855">
            <v>531</v>
          </cell>
          <cell r="E855">
            <v>12</v>
          </cell>
          <cell r="F855">
            <v>62</v>
          </cell>
          <cell r="G855">
            <v>128</v>
          </cell>
          <cell r="H855">
            <v>66</v>
          </cell>
          <cell r="I855">
            <v>100</v>
          </cell>
          <cell r="J855">
            <v>3</v>
          </cell>
          <cell r="K855">
            <v>0</v>
          </cell>
          <cell r="L855">
            <v>952</v>
          </cell>
        </row>
        <row r="863">
          <cell r="B863" t="str">
            <v>Vendor</v>
          </cell>
          <cell r="C863" t="str">
            <v>SONET/SDH Add-drop multiplexers (ADM)</v>
          </cell>
          <cell r="D863" t="str">
            <v>Optical Edge Devices (OED)</v>
          </cell>
          <cell r="E863" t="str">
            <v>Digital Cross Connects (DCS)</v>
          </cell>
          <cell r="F863" t="str">
            <v>Optical Core Switches (OCS)</v>
          </cell>
          <cell r="G863" t="str">
            <v>Metro WDM (C/D-WDM)</v>
          </cell>
          <cell r="H863" t="str">
            <v>Long haul DWDM (LH DWDM)</v>
          </cell>
          <cell r="I863" t="str">
            <v>Multi-reach DWDM</v>
          </cell>
          <cell r="J863" t="str">
            <v>Metro ROADM</v>
          </cell>
          <cell r="K863" t="str">
            <v>Converged Packet Optical</v>
          </cell>
          <cell r="L863" t="str">
            <v>Total Optical Networking (ON)</v>
          </cell>
        </row>
        <row r="864">
          <cell r="B864" t="str">
            <v>ADTRAN</v>
          </cell>
          <cell r="C864">
            <v>0</v>
          </cell>
          <cell r="D864">
            <v>1</v>
          </cell>
          <cell r="E864">
            <v>0</v>
          </cell>
          <cell r="F864">
            <v>0</v>
          </cell>
          <cell r="G864">
            <v>0</v>
          </cell>
          <cell r="H864">
            <v>0</v>
          </cell>
          <cell r="I864">
            <v>0</v>
          </cell>
          <cell r="L864">
            <v>1</v>
          </cell>
        </row>
        <row r="865">
          <cell r="B865" t="str">
            <v>ADVA</v>
          </cell>
          <cell r="C865">
            <v>0</v>
          </cell>
          <cell r="D865">
            <v>1</v>
          </cell>
          <cell r="E865">
            <v>0</v>
          </cell>
          <cell r="F865">
            <v>0</v>
          </cell>
          <cell r="G865">
            <v>36</v>
          </cell>
          <cell r="H865">
            <v>0</v>
          </cell>
          <cell r="I865">
            <v>0</v>
          </cell>
          <cell r="J865">
            <v>1</v>
          </cell>
          <cell r="L865">
            <v>37</v>
          </cell>
        </row>
        <row r="866">
          <cell r="B866" t="str">
            <v>Alcatel-Lucent</v>
          </cell>
          <cell r="C866">
            <v>9</v>
          </cell>
          <cell r="D866">
            <v>142</v>
          </cell>
          <cell r="E866">
            <v>2</v>
          </cell>
          <cell r="F866">
            <v>19</v>
          </cell>
          <cell r="G866">
            <v>16</v>
          </cell>
          <cell r="H866">
            <v>6</v>
          </cell>
          <cell r="I866">
            <v>35</v>
          </cell>
          <cell r="L866">
            <v>229</v>
          </cell>
        </row>
        <row r="867">
          <cell r="B867" t="str">
            <v>ANDA</v>
          </cell>
          <cell r="C867">
            <v>0</v>
          </cell>
          <cell r="D867">
            <v>2</v>
          </cell>
          <cell r="E867">
            <v>0</v>
          </cell>
          <cell r="F867">
            <v>0</v>
          </cell>
          <cell r="G867">
            <v>0</v>
          </cell>
          <cell r="H867">
            <v>0</v>
          </cell>
          <cell r="I867">
            <v>0</v>
          </cell>
          <cell r="L867">
            <v>2</v>
          </cell>
        </row>
        <row r="868">
          <cell r="B868" t="str">
            <v>Atrica</v>
          </cell>
          <cell r="C868">
            <v>0</v>
          </cell>
          <cell r="D868">
            <v>4</v>
          </cell>
          <cell r="E868">
            <v>0</v>
          </cell>
          <cell r="F868">
            <v>0</v>
          </cell>
          <cell r="G868">
            <v>0</v>
          </cell>
          <cell r="H868">
            <v>0</v>
          </cell>
          <cell r="I868">
            <v>0</v>
          </cell>
          <cell r="L868">
            <v>4</v>
          </cell>
        </row>
        <row r="869">
          <cell r="B869" t="str">
            <v>Calient</v>
          </cell>
          <cell r="C869">
            <v>0</v>
          </cell>
          <cell r="D869">
            <v>0</v>
          </cell>
          <cell r="E869">
            <v>0</v>
          </cell>
          <cell r="F869">
            <v>0</v>
          </cell>
          <cell r="G869">
            <v>0</v>
          </cell>
          <cell r="H869">
            <v>0</v>
          </cell>
          <cell r="I869">
            <v>0</v>
          </cell>
          <cell r="L869">
            <v>0</v>
          </cell>
        </row>
        <row r="870">
          <cell r="B870" t="str">
            <v>Ciena</v>
          </cell>
          <cell r="C870">
            <v>2</v>
          </cell>
          <cell r="D870">
            <v>24</v>
          </cell>
          <cell r="E870">
            <v>0</v>
          </cell>
          <cell r="F870">
            <v>6</v>
          </cell>
          <cell r="G870">
            <v>14</v>
          </cell>
          <cell r="H870">
            <v>4</v>
          </cell>
          <cell r="I870">
            <v>9</v>
          </cell>
          <cell r="J870">
            <v>1</v>
          </cell>
          <cell r="L870">
            <v>59</v>
          </cell>
        </row>
        <row r="871">
          <cell r="B871" t="str">
            <v>Cisco</v>
          </cell>
          <cell r="C871">
            <v>0</v>
          </cell>
          <cell r="D871">
            <v>8</v>
          </cell>
          <cell r="E871">
            <v>0</v>
          </cell>
          <cell r="F871">
            <v>0</v>
          </cell>
          <cell r="G871">
            <v>9</v>
          </cell>
          <cell r="H871">
            <v>0</v>
          </cell>
          <cell r="I871">
            <v>0</v>
          </cell>
          <cell r="J871">
            <v>8</v>
          </cell>
          <cell r="L871">
            <v>17</v>
          </cell>
        </row>
        <row r="872">
          <cell r="B872" t="str">
            <v>Corrigent</v>
          </cell>
          <cell r="C872">
            <v>0</v>
          </cell>
          <cell r="D872">
            <v>0</v>
          </cell>
          <cell r="E872">
            <v>0</v>
          </cell>
          <cell r="F872">
            <v>0</v>
          </cell>
          <cell r="G872">
            <v>0</v>
          </cell>
          <cell r="H872">
            <v>0</v>
          </cell>
          <cell r="I872">
            <v>0</v>
          </cell>
          <cell r="L872">
            <v>0</v>
          </cell>
        </row>
        <row r="873">
          <cell r="B873" t="str">
            <v>Corvis</v>
          </cell>
          <cell r="C873">
            <v>0</v>
          </cell>
          <cell r="D873">
            <v>0</v>
          </cell>
          <cell r="E873">
            <v>0</v>
          </cell>
          <cell r="F873">
            <v>0</v>
          </cell>
          <cell r="G873">
            <v>0</v>
          </cell>
          <cell r="H873">
            <v>0</v>
          </cell>
          <cell r="I873">
            <v>0</v>
          </cell>
          <cell r="L873">
            <v>0</v>
          </cell>
        </row>
        <row r="874">
          <cell r="B874" t="str">
            <v>Datang</v>
          </cell>
          <cell r="C874">
            <v>0</v>
          </cell>
          <cell r="D874">
            <v>0</v>
          </cell>
          <cell r="E874">
            <v>0</v>
          </cell>
          <cell r="F874">
            <v>0</v>
          </cell>
          <cell r="G874">
            <v>0</v>
          </cell>
          <cell r="H874">
            <v>0</v>
          </cell>
          <cell r="I874">
            <v>0</v>
          </cell>
          <cell r="L874">
            <v>0</v>
          </cell>
        </row>
        <row r="875">
          <cell r="B875" t="str">
            <v>ECI Telecom</v>
          </cell>
          <cell r="C875">
            <v>5</v>
          </cell>
          <cell r="D875">
            <v>21</v>
          </cell>
          <cell r="E875">
            <v>0</v>
          </cell>
          <cell r="F875">
            <v>0</v>
          </cell>
          <cell r="G875">
            <v>11</v>
          </cell>
          <cell r="H875">
            <v>0</v>
          </cell>
          <cell r="I875">
            <v>0</v>
          </cell>
          <cell r="L875">
            <v>37</v>
          </cell>
        </row>
        <row r="876">
          <cell r="B876" t="str">
            <v>Ericsson</v>
          </cell>
          <cell r="C876">
            <v>5</v>
          </cell>
          <cell r="D876">
            <v>59</v>
          </cell>
          <cell r="E876">
            <v>6</v>
          </cell>
          <cell r="F876">
            <v>12</v>
          </cell>
          <cell r="G876">
            <v>5</v>
          </cell>
          <cell r="H876">
            <v>12</v>
          </cell>
          <cell r="I876">
            <v>15</v>
          </cell>
          <cell r="J876">
            <v>1</v>
          </cell>
          <cell r="L876">
            <v>114</v>
          </cell>
        </row>
        <row r="877">
          <cell r="B877" t="str">
            <v>FiberHome</v>
          </cell>
          <cell r="C877">
            <v>0</v>
          </cell>
          <cell r="D877">
            <v>0</v>
          </cell>
          <cell r="E877">
            <v>0</v>
          </cell>
          <cell r="F877">
            <v>0</v>
          </cell>
          <cell r="G877">
            <v>0</v>
          </cell>
          <cell r="H877">
            <v>0</v>
          </cell>
          <cell r="I877">
            <v>0</v>
          </cell>
          <cell r="L877">
            <v>0</v>
          </cell>
        </row>
        <row r="878">
          <cell r="B878" t="str">
            <v>Force 10</v>
          </cell>
          <cell r="C878">
            <v>0</v>
          </cell>
          <cell r="D878">
            <v>1</v>
          </cell>
          <cell r="E878">
            <v>0</v>
          </cell>
          <cell r="F878">
            <v>0</v>
          </cell>
          <cell r="G878">
            <v>0</v>
          </cell>
          <cell r="H878">
            <v>0</v>
          </cell>
          <cell r="I878">
            <v>0</v>
          </cell>
          <cell r="L878">
            <v>1</v>
          </cell>
        </row>
        <row r="879">
          <cell r="B879" t="str">
            <v>Fujitsu</v>
          </cell>
          <cell r="C879">
            <v>0</v>
          </cell>
          <cell r="D879">
            <v>11</v>
          </cell>
          <cell r="E879">
            <v>0</v>
          </cell>
          <cell r="F879">
            <v>0</v>
          </cell>
          <cell r="G879">
            <v>0</v>
          </cell>
          <cell r="H879">
            <v>0</v>
          </cell>
          <cell r="I879">
            <v>0</v>
          </cell>
          <cell r="L879">
            <v>11</v>
          </cell>
        </row>
        <row r="880">
          <cell r="B880" t="str">
            <v>Hitachi</v>
          </cell>
          <cell r="C880">
            <v>0</v>
          </cell>
          <cell r="D880">
            <v>0</v>
          </cell>
          <cell r="E880">
            <v>0</v>
          </cell>
          <cell r="F880">
            <v>0</v>
          </cell>
          <cell r="G880">
            <v>0</v>
          </cell>
          <cell r="H880">
            <v>0</v>
          </cell>
          <cell r="I880">
            <v>0</v>
          </cell>
          <cell r="L880">
            <v>0</v>
          </cell>
        </row>
        <row r="881">
          <cell r="B881" t="str">
            <v>Hitachi Cable</v>
          </cell>
          <cell r="C881">
            <v>0</v>
          </cell>
          <cell r="D881">
            <v>0</v>
          </cell>
          <cell r="E881">
            <v>0</v>
          </cell>
          <cell r="F881">
            <v>0</v>
          </cell>
          <cell r="G881">
            <v>0</v>
          </cell>
          <cell r="H881">
            <v>0</v>
          </cell>
          <cell r="I881">
            <v>0</v>
          </cell>
          <cell r="L881">
            <v>0</v>
          </cell>
        </row>
        <row r="882">
          <cell r="B882" t="str">
            <v>Huawei</v>
          </cell>
          <cell r="C882">
            <v>6</v>
          </cell>
          <cell r="D882">
            <v>25</v>
          </cell>
          <cell r="E882">
            <v>0</v>
          </cell>
          <cell r="F882">
            <v>4</v>
          </cell>
          <cell r="G882">
            <v>11</v>
          </cell>
          <cell r="H882">
            <v>2</v>
          </cell>
          <cell r="I882">
            <v>10</v>
          </cell>
          <cell r="L882">
            <v>58</v>
          </cell>
        </row>
        <row r="883">
          <cell r="B883" t="str">
            <v>Infinera</v>
          </cell>
          <cell r="C883">
            <v>0</v>
          </cell>
          <cell r="D883">
            <v>0</v>
          </cell>
          <cell r="E883">
            <v>0</v>
          </cell>
          <cell r="F883">
            <v>0</v>
          </cell>
          <cell r="G883">
            <v>0</v>
          </cell>
          <cell r="H883">
            <v>0</v>
          </cell>
          <cell r="I883">
            <v>2</v>
          </cell>
          <cell r="L883">
            <v>2</v>
          </cell>
        </row>
        <row r="884">
          <cell r="B884" t="str">
            <v>Lucent</v>
          </cell>
          <cell r="C884">
            <v>0</v>
          </cell>
          <cell r="D884">
            <v>0</v>
          </cell>
          <cell r="E884">
            <v>0</v>
          </cell>
          <cell r="F884">
            <v>0</v>
          </cell>
          <cell r="G884">
            <v>0</v>
          </cell>
          <cell r="H884">
            <v>0</v>
          </cell>
          <cell r="I884">
            <v>0</v>
          </cell>
          <cell r="L884">
            <v>0</v>
          </cell>
        </row>
        <row r="885">
          <cell r="B885" t="str">
            <v>Luminous</v>
          </cell>
          <cell r="C885">
            <v>0</v>
          </cell>
          <cell r="D885">
            <v>0</v>
          </cell>
          <cell r="E885">
            <v>0</v>
          </cell>
          <cell r="F885">
            <v>0</v>
          </cell>
          <cell r="G885">
            <v>0</v>
          </cell>
          <cell r="H885">
            <v>0</v>
          </cell>
          <cell r="I885">
            <v>0</v>
          </cell>
          <cell r="L885">
            <v>0</v>
          </cell>
        </row>
        <row r="886">
          <cell r="B886" t="str">
            <v>Movaz</v>
          </cell>
          <cell r="C886">
            <v>0</v>
          </cell>
          <cell r="D886">
            <v>0</v>
          </cell>
          <cell r="E886">
            <v>0</v>
          </cell>
          <cell r="F886">
            <v>0</v>
          </cell>
          <cell r="G886">
            <v>0</v>
          </cell>
          <cell r="H886">
            <v>0</v>
          </cell>
          <cell r="I886">
            <v>0</v>
          </cell>
          <cell r="L886">
            <v>0</v>
          </cell>
        </row>
        <row r="887">
          <cell r="B887" t="str">
            <v>NEC</v>
          </cell>
          <cell r="C887">
            <v>3</v>
          </cell>
          <cell r="D887">
            <v>1</v>
          </cell>
          <cell r="E887">
            <v>0</v>
          </cell>
          <cell r="F887">
            <v>0</v>
          </cell>
          <cell r="G887">
            <v>0</v>
          </cell>
          <cell r="H887">
            <v>1</v>
          </cell>
          <cell r="I887">
            <v>0</v>
          </cell>
          <cell r="L887">
            <v>5</v>
          </cell>
        </row>
        <row r="888">
          <cell r="B888" t="str">
            <v>Nortel</v>
          </cell>
          <cell r="C888">
            <v>0</v>
          </cell>
          <cell r="D888">
            <v>0</v>
          </cell>
          <cell r="E888">
            <v>0</v>
          </cell>
          <cell r="F888">
            <v>0</v>
          </cell>
          <cell r="G888">
            <v>0</v>
          </cell>
          <cell r="H888">
            <v>0</v>
          </cell>
          <cell r="I888">
            <v>0</v>
          </cell>
          <cell r="L888">
            <v>0</v>
          </cell>
        </row>
        <row r="889">
          <cell r="B889" t="str">
            <v>OpVista</v>
          </cell>
          <cell r="C889">
            <v>0</v>
          </cell>
          <cell r="D889">
            <v>0</v>
          </cell>
          <cell r="E889">
            <v>0</v>
          </cell>
          <cell r="F889">
            <v>0</v>
          </cell>
          <cell r="G889">
            <v>0</v>
          </cell>
          <cell r="H889">
            <v>0</v>
          </cell>
          <cell r="I889">
            <v>0</v>
          </cell>
          <cell r="L889">
            <v>0</v>
          </cell>
        </row>
        <row r="890">
          <cell r="B890" t="str">
            <v>Sagem</v>
          </cell>
          <cell r="C890">
            <v>0</v>
          </cell>
          <cell r="D890">
            <v>5</v>
          </cell>
          <cell r="E890">
            <v>0</v>
          </cell>
          <cell r="F890">
            <v>0</v>
          </cell>
          <cell r="G890">
            <v>0</v>
          </cell>
          <cell r="H890">
            <v>0</v>
          </cell>
          <cell r="I890">
            <v>0</v>
          </cell>
          <cell r="L890">
            <v>5</v>
          </cell>
        </row>
        <row r="891">
          <cell r="B891" t="str">
            <v>Nokia Siemens</v>
          </cell>
          <cell r="C891">
            <v>3</v>
          </cell>
          <cell r="D891">
            <v>51</v>
          </cell>
          <cell r="E891">
            <v>0</v>
          </cell>
          <cell r="F891">
            <v>0</v>
          </cell>
          <cell r="G891">
            <v>0</v>
          </cell>
          <cell r="H891">
            <v>6</v>
          </cell>
          <cell r="I891">
            <v>12</v>
          </cell>
          <cell r="L891">
            <v>72</v>
          </cell>
        </row>
        <row r="892">
          <cell r="B892" t="str">
            <v>Sycamore</v>
          </cell>
          <cell r="C892">
            <v>0</v>
          </cell>
          <cell r="D892">
            <v>0</v>
          </cell>
          <cell r="E892">
            <v>0</v>
          </cell>
          <cell r="F892">
            <v>7</v>
          </cell>
          <cell r="G892">
            <v>0</v>
          </cell>
          <cell r="H892">
            <v>0</v>
          </cell>
          <cell r="I892">
            <v>0</v>
          </cell>
          <cell r="L892">
            <v>7</v>
          </cell>
        </row>
        <row r="893">
          <cell r="B893" t="str">
            <v>Tejas</v>
          </cell>
          <cell r="C893">
            <v>0</v>
          </cell>
          <cell r="D893">
            <v>1</v>
          </cell>
          <cell r="E893">
            <v>0</v>
          </cell>
          <cell r="F893">
            <v>0</v>
          </cell>
          <cell r="G893">
            <v>0</v>
          </cell>
          <cell r="H893">
            <v>0</v>
          </cell>
          <cell r="I893">
            <v>0</v>
          </cell>
          <cell r="L893">
            <v>1</v>
          </cell>
        </row>
        <row r="894">
          <cell r="B894" t="str">
            <v>Tellabs</v>
          </cell>
          <cell r="C894">
            <v>0</v>
          </cell>
          <cell r="D894">
            <v>21</v>
          </cell>
          <cell r="E894">
            <v>0</v>
          </cell>
          <cell r="F894">
            <v>0</v>
          </cell>
          <cell r="G894">
            <v>4</v>
          </cell>
          <cell r="H894">
            <v>0</v>
          </cell>
          <cell r="I894">
            <v>0</v>
          </cell>
          <cell r="L894">
            <v>25</v>
          </cell>
        </row>
        <row r="895">
          <cell r="B895" t="str">
            <v>Transmode</v>
          </cell>
          <cell r="C895">
            <v>0</v>
          </cell>
          <cell r="D895">
            <v>0</v>
          </cell>
          <cell r="E895">
            <v>0</v>
          </cell>
          <cell r="F895">
            <v>0</v>
          </cell>
          <cell r="G895">
            <v>14</v>
          </cell>
          <cell r="H895">
            <v>0</v>
          </cell>
          <cell r="I895">
            <v>0</v>
          </cell>
          <cell r="L895">
            <v>14</v>
          </cell>
        </row>
        <row r="896">
          <cell r="B896" t="str">
            <v>Tyco</v>
          </cell>
          <cell r="C896">
            <v>0</v>
          </cell>
          <cell r="D896">
            <v>0</v>
          </cell>
          <cell r="E896">
            <v>0</v>
          </cell>
          <cell r="F896">
            <v>0</v>
          </cell>
          <cell r="G896">
            <v>0</v>
          </cell>
          <cell r="H896">
            <v>0</v>
          </cell>
          <cell r="I896">
            <v>0</v>
          </cell>
          <cell r="L896">
            <v>0</v>
          </cell>
        </row>
        <row r="897">
          <cell r="B897" t="str">
            <v>UTStarcom</v>
          </cell>
          <cell r="C897">
            <v>0</v>
          </cell>
          <cell r="D897">
            <v>2</v>
          </cell>
          <cell r="E897">
            <v>0</v>
          </cell>
          <cell r="F897">
            <v>0</v>
          </cell>
          <cell r="G897">
            <v>0</v>
          </cell>
          <cell r="H897">
            <v>0</v>
          </cell>
          <cell r="I897">
            <v>0</v>
          </cell>
          <cell r="L897">
            <v>2</v>
          </cell>
        </row>
        <row r="898">
          <cell r="B898" t="str">
            <v>White Rock</v>
          </cell>
          <cell r="C898">
            <v>0</v>
          </cell>
          <cell r="D898">
            <v>0</v>
          </cell>
          <cell r="E898">
            <v>0</v>
          </cell>
          <cell r="F898">
            <v>0</v>
          </cell>
          <cell r="G898">
            <v>0</v>
          </cell>
          <cell r="H898">
            <v>0</v>
          </cell>
          <cell r="I898">
            <v>0</v>
          </cell>
          <cell r="L898">
            <v>0</v>
          </cell>
        </row>
        <row r="899">
          <cell r="B899" t="str">
            <v>Xtera</v>
          </cell>
          <cell r="C899">
            <v>0</v>
          </cell>
          <cell r="D899">
            <v>0</v>
          </cell>
          <cell r="E899">
            <v>0</v>
          </cell>
          <cell r="F899">
            <v>0</v>
          </cell>
          <cell r="G899">
            <v>0</v>
          </cell>
          <cell r="H899">
            <v>0</v>
          </cell>
          <cell r="I899">
            <v>4</v>
          </cell>
          <cell r="L899">
            <v>4</v>
          </cell>
        </row>
        <row r="900">
          <cell r="B900" t="str">
            <v>Zhone</v>
          </cell>
          <cell r="C900">
            <v>0</v>
          </cell>
          <cell r="D900">
            <v>0</v>
          </cell>
          <cell r="E900">
            <v>0</v>
          </cell>
          <cell r="F900">
            <v>0</v>
          </cell>
          <cell r="G900">
            <v>0</v>
          </cell>
          <cell r="H900">
            <v>0</v>
          </cell>
          <cell r="I900">
            <v>0</v>
          </cell>
          <cell r="L900">
            <v>0</v>
          </cell>
        </row>
        <row r="901">
          <cell r="B901" t="str">
            <v>ZTE</v>
          </cell>
          <cell r="C901">
            <v>6</v>
          </cell>
          <cell r="D901">
            <v>1</v>
          </cell>
          <cell r="E901">
            <v>0</v>
          </cell>
          <cell r="F901">
            <v>0</v>
          </cell>
          <cell r="G901">
            <v>0</v>
          </cell>
          <cell r="H901">
            <v>6</v>
          </cell>
          <cell r="I901">
            <v>0</v>
          </cell>
          <cell r="L901">
            <v>13</v>
          </cell>
        </row>
        <row r="902">
          <cell r="B902" t="str">
            <v>Other</v>
          </cell>
          <cell r="C902">
            <v>0</v>
          </cell>
          <cell r="D902">
            <v>0</v>
          </cell>
          <cell r="E902">
            <v>0</v>
          </cell>
          <cell r="F902">
            <v>0</v>
          </cell>
          <cell r="G902">
            <v>5</v>
          </cell>
          <cell r="H902">
            <v>0</v>
          </cell>
          <cell r="I902">
            <v>0</v>
          </cell>
          <cell r="L902">
            <v>5</v>
          </cell>
        </row>
        <row r="903">
          <cell r="B903" t="str">
            <v>Total</v>
          </cell>
          <cell r="C903">
            <v>39</v>
          </cell>
          <cell r="D903">
            <v>381</v>
          </cell>
          <cell r="E903">
            <v>8</v>
          </cell>
          <cell r="F903">
            <v>48</v>
          </cell>
          <cell r="G903">
            <v>125</v>
          </cell>
          <cell r="H903">
            <v>37</v>
          </cell>
          <cell r="I903">
            <v>87</v>
          </cell>
          <cell r="J903">
            <v>11</v>
          </cell>
          <cell r="K903">
            <v>0</v>
          </cell>
          <cell r="L903">
            <v>725</v>
          </cell>
        </row>
        <row r="904">
          <cell r="B904" t="str">
            <v>Q/Q Change</v>
          </cell>
          <cell r="C904">
            <v>-0.26415094339622647</v>
          </cell>
          <cell r="D904">
            <v>-0.28248587570621464</v>
          </cell>
          <cell r="E904">
            <v>-0.33333333333333337</v>
          </cell>
          <cell r="F904">
            <v>-0.22580645161290325</v>
          </cell>
          <cell r="G904">
            <v>-2.34375E-2</v>
          </cell>
          <cell r="H904">
            <v>-0.43939393939393945</v>
          </cell>
          <cell r="I904">
            <v>-0.13</v>
          </cell>
          <cell r="J904">
            <v>2.6666666666666665</v>
          </cell>
          <cell r="K904" t="e">
            <v>#DIV/0!</v>
          </cell>
          <cell r="L904">
            <v>-0.23844537815126055</v>
          </cell>
        </row>
        <row r="907">
          <cell r="B907" t="str">
            <v>Vendor</v>
          </cell>
          <cell r="C907" t="str">
            <v>SONET/SDH Add-drop multiplexers (ADM)</v>
          </cell>
          <cell r="D907" t="str">
            <v>Optical Edge Devices (OED)</v>
          </cell>
          <cell r="E907" t="str">
            <v>Digital Cross Connects (DCS)</v>
          </cell>
          <cell r="F907" t="str">
            <v>Optical Core Switches (OCS)</v>
          </cell>
          <cell r="G907" t="str">
            <v>Metro WDM (C/D-WDM)</v>
          </cell>
          <cell r="H907" t="str">
            <v>Long haul DWDM (LH DWDM)</v>
          </cell>
          <cell r="I907" t="str">
            <v>Multi-reach DWDM</v>
          </cell>
          <cell r="J907" t="str">
            <v>Metro ROADM</v>
          </cell>
          <cell r="K907" t="str">
            <v>Converged Packet Optical</v>
          </cell>
          <cell r="L907" t="str">
            <v>Total Optical Networking (ON)</v>
          </cell>
        </row>
        <row r="908">
          <cell r="B908" t="str">
            <v>ADTRAN</v>
          </cell>
          <cell r="C908">
            <v>0</v>
          </cell>
          <cell r="D908">
            <v>1</v>
          </cell>
          <cell r="E908">
            <v>0</v>
          </cell>
          <cell r="F908">
            <v>0</v>
          </cell>
          <cell r="G908">
            <v>0</v>
          </cell>
          <cell r="H908">
            <v>0</v>
          </cell>
          <cell r="I908">
            <v>0</v>
          </cell>
          <cell r="L908">
            <v>1</v>
          </cell>
        </row>
        <row r="909">
          <cell r="B909" t="str">
            <v>ADVA</v>
          </cell>
          <cell r="C909">
            <v>0</v>
          </cell>
          <cell r="D909">
            <v>3</v>
          </cell>
          <cell r="E909">
            <v>0</v>
          </cell>
          <cell r="F909">
            <v>0</v>
          </cell>
          <cell r="G909">
            <v>37</v>
          </cell>
          <cell r="H909">
            <v>0</v>
          </cell>
          <cell r="I909">
            <v>0</v>
          </cell>
          <cell r="J909">
            <v>1</v>
          </cell>
          <cell r="L909">
            <v>40</v>
          </cell>
        </row>
        <row r="910">
          <cell r="B910" t="str">
            <v>Alcatel-Lucent</v>
          </cell>
          <cell r="C910">
            <v>5</v>
          </cell>
          <cell r="D910">
            <v>158</v>
          </cell>
          <cell r="E910">
            <v>5</v>
          </cell>
          <cell r="F910">
            <v>32</v>
          </cell>
          <cell r="G910">
            <v>22</v>
          </cell>
          <cell r="H910">
            <v>4</v>
          </cell>
          <cell r="I910">
            <v>46</v>
          </cell>
          <cell r="L910">
            <v>272</v>
          </cell>
        </row>
        <row r="911">
          <cell r="B911" t="str">
            <v>ANDA</v>
          </cell>
          <cell r="C911">
            <v>0</v>
          </cell>
          <cell r="D911">
            <v>2</v>
          </cell>
          <cell r="E911">
            <v>0</v>
          </cell>
          <cell r="F911">
            <v>0</v>
          </cell>
          <cell r="G911">
            <v>0</v>
          </cell>
          <cell r="H911">
            <v>0</v>
          </cell>
          <cell r="I911">
            <v>0</v>
          </cell>
          <cell r="L911">
            <v>2</v>
          </cell>
        </row>
        <row r="912">
          <cell r="B912" t="str">
            <v>Atrica</v>
          </cell>
          <cell r="C912">
            <v>0</v>
          </cell>
          <cell r="D912">
            <v>4</v>
          </cell>
          <cell r="E912">
            <v>0</v>
          </cell>
          <cell r="F912">
            <v>0</v>
          </cell>
          <cell r="G912">
            <v>0</v>
          </cell>
          <cell r="H912">
            <v>0</v>
          </cell>
          <cell r="I912">
            <v>0</v>
          </cell>
          <cell r="L912">
            <v>4</v>
          </cell>
        </row>
        <row r="913">
          <cell r="B913" t="str">
            <v>Calient</v>
          </cell>
          <cell r="C913">
            <v>0</v>
          </cell>
          <cell r="D913">
            <v>0</v>
          </cell>
          <cell r="E913">
            <v>0</v>
          </cell>
          <cell r="F913">
            <v>0</v>
          </cell>
          <cell r="G913">
            <v>0</v>
          </cell>
          <cell r="H913">
            <v>0</v>
          </cell>
          <cell r="I913">
            <v>0</v>
          </cell>
          <cell r="L913">
            <v>0</v>
          </cell>
        </row>
        <row r="914">
          <cell r="B914" t="str">
            <v>Ciena</v>
          </cell>
          <cell r="C914">
            <v>2</v>
          </cell>
          <cell r="D914">
            <v>31</v>
          </cell>
          <cell r="E914">
            <v>0</v>
          </cell>
          <cell r="F914">
            <v>5</v>
          </cell>
          <cell r="G914">
            <v>21</v>
          </cell>
          <cell r="H914">
            <v>4</v>
          </cell>
          <cell r="I914">
            <v>4</v>
          </cell>
          <cell r="J914">
            <v>1</v>
          </cell>
          <cell r="L914">
            <v>67</v>
          </cell>
        </row>
        <row r="915">
          <cell r="B915" t="str">
            <v>Cisco</v>
          </cell>
          <cell r="C915">
            <v>0</v>
          </cell>
          <cell r="D915">
            <v>11</v>
          </cell>
          <cell r="E915">
            <v>0</v>
          </cell>
          <cell r="F915">
            <v>0</v>
          </cell>
          <cell r="G915">
            <v>12</v>
          </cell>
          <cell r="H915">
            <v>0</v>
          </cell>
          <cell r="I915">
            <v>0</v>
          </cell>
          <cell r="J915">
            <v>8</v>
          </cell>
          <cell r="L915">
            <v>23</v>
          </cell>
        </row>
        <row r="916">
          <cell r="B916" t="str">
            <v>Corrigent</v>
          </cell>
          <cell r="C916">
            <v>0</v>
          </cell>
          <cell r="D916">
            <v>0</v>
          </cell>
          <cell r="E916">
            <v>0</v>
          </cell>
          <cell r="F916">
            <v>0</v>
          </cell>
          <cell r="G916">
            <v>0</v>
          </cell>
          <cell r="H916">
            <v>0</v>
          </cell>
          <cell r="I916">
            <v>0</v>
          </cell>
          <cell r="L916">
            <v>0</v>
          </cell>
        </row>
        <row r="917">
          <cell r="B917" t="str">
            <v>Corvis</v>
          </cell>
          <cell r="C917">
            <v>0</v>
          </cell>
          <cell r="D917">
            <v>0</v>
          </cell>
          <cell r="E917">
            <v>0</v>
          </cell>
          <cell r="F917">
            <v>0</v>
          </cell>
          <cell r="G917">
            <v>0</v>
          </cell>
          <cell r="H917">
            <v>0</v>
          </cell>
          <cell r="I917">
            <v>0</v>
          </cell>
          <cell r="L917">
            <v>0</v>
          </cell>
        </row>
        <row r="918">
          <cell r="B918" t="str">
            <v>Datang</v>
          </cell>
          <cell r="C918">
            <v>0</v>
          </cell>
          <cell r="D918">
            <v>0</v>
          </cell>
          <cell r="E918">
            <v>0</v>
          </cell>
          <cell r="F918">
            <v>0</v>
          </cell>
          <cell r="G918">
            <v>0</v>
          </cell>
          <cell r="H918">
            <v>0</v>
          </cell>
          <cell r="I918">
            <v>0</v>
          </cell>
          <cell r="L918">
            <v>0</v>
          </cell>
        </row>
        <row r="919">
          <cell r="B919" t="str">
            <v>ECI Telecom</v>
          </cell>
          <cell r="C919">
            <v>2</v>
          </cell>
          <cell r="D919">
            <v>27</v>
          </cell>
          <cell r="E919">
            <v>0</v>
          </cell>
          <cell r="F919">
            <v>0</v>
          </cell>
          <cell r="G919">
            <v>13</v>
          </cell>
          <cell r="H919">
            <v>0</v>
          </cell>
          <cell r="I919">
            <v>0</v>
          </cell>
          <cell r="L919">
            <v>42</v>
          </cell>
        </row>
        <row r="920">
          <cell r="B920" t="str">
            <v>Ericsson</v>
          </cell>
          <cell r="C920">
            <v>4</v>
          </cell>
          <cell r="D920">
            <v>65</v>
          </cell>
          <cell r="E920">
            <v>8</v>
          </cell>
          <cell r="F920">
            <v>12</v>
          </cell>
          <cell r="G920">
            <v>3</v>
          </cell>
          <cell r="H920">
            <v>10</v>
          </cell>
          <cell r="I920">
            <v>20</v>
          </cell>
          <cell r="J920">
            <v>1</v>
          </cell>
          <cell r="L920">
            <v>122</v>
          </cell>
        </row>
        <row r="921">
          <cell r="B921" t="str">
            <v>FiberHome</v>
          </cell>
          <cell r="C921">
            <v>0</v>
          </cell>
          <cell r="D921">
            <v>0</v>
          </cell>
          <cell r="E921">
            <v>0</v>
          </cell>
          <cell r="F921">
            <v>0</v>
          </cell>
          <cell r="G921">
            <v>0</v>
          </cell>
          <cell r="H921">
            <v>0</v>
          </cell>
          <cell r="I921">
            <v>0</v>
          </cell>
          <cell r="L921">
            <v>0</v>
          </cell>
        </row>
        <row r="922">
          <cell r="B922" t="str">
            <v>Force 10</v>
          </cell>
          <cell r="C922">
            <v>0</v>
          </cell>
          <cell r="D922">
            <v>1</v>
          </cell>
          <cell r="E922">
            <v>0</v>
          </cell>
          <cell r="F922">
            <v>0</v>
          </cell>
          <cell r="G922">
            <v>0</v>
          </cell>
          <cell r="H922">
            <v>0</v>
          </cell>
          <cell r="I922">
            <v>0</v>
          </cell>
          <cell r="L922">
            <v>1</v>
          </cell>
        </row>
        <row r="923">
          <cell r="B923" t="str">
            <v>Fujitsu</v>
          </cell>
          <cell r="C923">
            <v>0</v>
          </cell>
          <cell r="D923">
            <v>8</v>
          </cell>
          <cell r="E923">
            <v>0</v>
          </cell>
          <cell r="F923">
            <v>0</v>
          </cell>
          <cell r="G923">
            <v>0</v>
          </cell>
          <cell r="H923">
            <v>0</v>
          </cell>
          <cell r="I923">
            <v>0</v>
          </cell>
          <cell r="L923">
            <v>8</v>
          </cell>
        </row>
        <row r="924">
          <cell r="B924" t="str">
            <v>Hitachi</v>
          </cell>
          <cell r="C924">
            <v>0</v>
          </cell>
          <cell r="D924">
            <v>0</v>
          </cell>
          <cell r="E924">
            <v>0</v>
          </cell>
          <cell r="F924">
            <v>0</v>
          </cell>
          <cell r="G924">
            <v>0</v>
          </cell>
          <cell r="H924">
            <v>0</v>
          </cell>
          <cell r="I924">
            <v>0</v>
          </cell>
          <cell r="L924">
            <v>0</v>
          </cell>
        </row>
        <row r="925">
          <cell r="B925" t="str">
            <v>Hitachi Cable</v>
          </cell>
          <cell r="C925">
            <v>0</v>
          </cell>
          <cell r="D925">
            <v>0</v>
          </cell>
          <cell r="E925">
            <v>0</v>
          </cell>
          <cell r="F925">
            <v>0</v>
          </cell>
          <cell r="G925">
            <v>0</v>
          </cell>
          <cell r="H925">
            <v>0</v>
          </cell>
          <cell r="I925">
            <v>0</v>
          </cell>
          <cell r="L925">
            <v>0</v>
          </cell>
        </row>
        <row r="926">
          <cell r="B926" t="str">
            <v>Huawei</v>
          </cell>
          <cell r="C926">
            <v>10</v>
          </cell>
          <cell r="D926">
            <v>48</v>
          </cell>
          <cell r="E926">
            <v>0</v>
          </cell>
          <cell r="F926">
            <v>12</v>
          </cell>
          <cell r="G926">
            <v>23</v>
          </cell>
          <cell r="H926">
            <v>3</v>
          </cell>
          <cell r="I926">
            <v>36</v>
          </cell>
          <cell r="L926">
            <v>132</v>
          </cell>
        </row>
        <row r="927">
          <cell r="B927" t="str">
            <v>Infinera</v>
          </cell>
          <cell r="C927">
            <v>0</v>
          </cell>
          <cell r="D927">
            <v>0</v>
          </cell>
          <cell r="E927">
            <v>0</v>
          </cell>
          <cell r="F927">
            <v>0</v>
          </cell>
          <cell r="G927">
            <v>0</v>
          </cell>
          <cell r="H927">
            <v>0</v>
          </cell>
          <cell r="I927">
            <v>3</v>
          </cell>
          <cell r="L927">
            <v>3</v>
          </cell>
        </row>
        <row r="928">
          <cell r="B928" t="str">
            <v>Lucent</v>
          </cell>
          <cell r="C928">
            <v>0</v>
          </cell>
          <cell r="D928">
            <v>0</v>
          </cell>
          <cell r="E928">
            <v>0</v>
          </cell>
          <cell r="F928">
            <v>0</v>
          </cell>
          <cell r="G928">
            <v>0</v>
          </cell>
          <cell r="H928">
            <v>0</v>
          </cell>
          <cell r="I928">
            <v>0</v>
          </cell>
          <cell r="L928">
            <v>0</v>
          </cell>
        </row>
        <row r="929">
          <cell r="B929" t="str">
            <v>Luminous</v>
          </cell>
          <cell r="C929">
            <v>0</v>
          </cell>
          <cell r="D929">
            <v>0</v>
          </cell>
          <cell r="E929">
            <v>0</v>
          </cell>
          <cell r="F929">
            <v>0</v>
          </cell>
          <cell r="G929">
            <v>0</v>
          </cell>
          <cell r="H929">
            <v>0</v>
          </cell>
          <cell r="I929">
            <v>0</v>
          </cell>
          <cell r="L929">
            <v>0</v>
          </cell>
        </row>
        <row r="930">
          <cell r="B930" t="str">
            <v>Movaz</v>
          </cell>
          <cell r="C930">
            <v>0</v>
          </cell>
          <cell r="D930">
            <v>0</v>
          </cell>
          <cell r="E930">
            <v>0</v>
          </cell>
          <cell r="F930">
            <v>0</v>
          </cell>
          <cell r="G930">
            <v>0</v>
          </cell>
          <cell r="H930">
            <v>0</v>
          </cell>
          <cell r="I930">
            <v>0</v>
          </cell>
          <cell r="L930">
            <v>0</v>
          </cell>
        </row>
        <row r="931">
          <cell r="B931" t="str">
            <v>NEC</v>
          </cell>
          <cell r="C931">
            <v>1</v>
          </cell>
          <cell r="D931">
            <v>3</v>
          </cell>
          <cell r="E931">
            <v>0</v>
          </cell>
          <cell r="F931">
            <v>0</v>
          </cell>
          <cell r="G931">
            <v>0</v>
          </cell>
          <cell r="H931">
            <v>4</v>
          </cell>
          <cell r="I931">
            <v>0</v>
          </cell>
          <cell r="L931">
            <v>8</v>
          </cell>
        </row>
        <row r="932">
          <cell r="B932" t="str">
            <v>Nortel</v>
          </cell>
          <cell r="C932">
            <v>0</v>
          </cell>
          <cell r="D932">
            <v>0</v>
          </cell>
          <cell r="E932">
            <v>0</v>
          </cell>
          <cell r="F932">
            <v>0</v>
          </cell>
          <cell r="G932">
            <v>0</v>
          </cell>
          <cell r="H932">
            <v>0</v>
          </cell>
          <cell r="I932">
            <v>0</v>
          </cell>
          <cell r="L932">
            <v>0</v>
          </cell>
        </row>
        <row r="933">
          <cell r="B933" t="str">
            <v>OpVista</v>
          </cell>
          <cell r="C933">
            <v>0</v>
          </cell>
          <cell r="D933">
            <v>0</v>
          </cell>
          <cell r="E933">
            <v>0</v>
          </cell>
          <cell r="F933">
            <v>0</v>
          </cell>
          <cell r="G933">
            <v>0</v>
          </cell>
          <cell r="H933">
            <v>0</v>
          </cell>
          <cell r="I933">
            <v>0</v>
          </cell>
          <cell r="L933">
            <v>0</v>
          </cell>
        </row>
        <row r="934">
          <cell r="B934" t="str">
            <v>Sagem</v>
          </cell>
          <cell r="C934">
            <v>0</v>
          </cell>
          <cell r="D934">
            <v>4</v>
          </cell>
          <cell r="E934">
            <v>0</v>
          </cell>
          <cell r="F934">
            <v>0</v>
          </cell>
          <cell r="G934">
            <v>0</v>
          </cell>
          <cell r="H934">
            <v>0</v>
          </cell>
          <cell r="I934">
            <v>0</v>
          </cell>
          <cell r="L934">
            <v>4</v>
          </cell>
        </row>
        <row r="935">
          <cell r="B935" t="str">
            <v>Nokia Siemens</v>
          </cell>
          <cell r="C935">
            <v>1</v>
          </cell>
          <cell r="D935">
            <v>80</v>
          </cell>
          <cell r="E935">
            <v>2</v>
          </cell>
          <cell r="F935">
            <v>0</v>
          </cell>
          <cell r="G935">
            <v>0</v>
          </cell>
          <cell r="H935">
            <v>4</v>
          </cell>
          <cell r="I935">
            <v>11</v>
          </cell>
          <cell r="L935">
            <v>98</v>
          </cell>
        </row>
        <row r="936">
          <cell r="B936" t="str">
            <v>Sycamore</v>
          </cell>
          <cell r="C936">
            <v>0</v>
          </cell>
          <cell r="D936">
            <v>0</v>
          </cell>
          <cell r="E936">
            <v>0</v>
          </cell>
          <cell r="F936">
            <v>5</v>
          </cell>
          <cell r="G936">
            <v>0</v>
          </cell>
          <cell r="H936">
            <v>0</v>
          </cell>
          <cell r="I936">
            <v>0</v>
          </cell>
          <cell r="L936">
            <v>5</v>
          </cell>
        </row>
        <row r="937">
          <cell r="B937" t="str">
            <v>Tejas</v>
          </cell>
          <cell r="C937">
            <v>0</v>
          </cell>
          <cell r="D937">
            <v>2</v>
          </cell>
          <cell r="E937">
            <v>0</v>
          </cell>
          <cell r="F937">
            <v>0</v>
          </cell>
          <cell r="G937">
            <v>0</v>
          </cell>
          <cell r="H937">
            <v>0</v>
          </cell>
          <cell r="I937">
            <v>0</v>
          </cell>
          <cell r="L937">
            <v>2</v>
          </cell>
        </row>
        <row r="938">
          <cell r="B938" t="str">
            <v>Tellabs</v>
          </cell>
          <cell r="C938">
            <v>0</v>
          </cell>
          <cell r="D938">
            <v>24</v>
          </cell>
          <cell r="E938">
            <v>0</v>
          </cell>
          <cell r="F938">
            <v>0</v>
          </cell>
          <cell r="G938">
            <v>6</v>
          </cell>
          <cell r="H938">
            <v>0</v>
          </cell>
          <cell r="I938">
            <v>0</v>
          </cell>
          <cell r="L938">
            <v>30</v>
          </cell>
        </row>
        <row r="939">
          <cell r="B939" t="str">
            <v>Transmode</v>
          </cell>
          <cell r="C939">
            <v>0</v>
          </cell>
          <cell r="D939">
            <v>0</v>
          </cell>
          <cell r="E939">
            <v>0</v>
          </cell>
          <cell r="F939">
            <v>0</v>
          </cell>
          <cell r="G939">
            <v>14</v>
          </cell>
          <cell r="H939">
            <v>0</v>
          </cell>
          <cell r="I939">
            <v>0</v>
          </cell>
          <cell r="L939">
            <v>14</v>
          </cell>
        </row>
        <row r="940">
          <cell r="B940" t="str">
            <v>Tyco</v>
          </cell>
          <cell r="C940">
            <v>0</v>
          </cell>
          <cell r="D940">
            <v>0</v>
          </cell>
          <cell r="E940">
            <v>0</v>
          </cell>
          <cell r="F940">
            <v>0</v>
          </cell>
          <cell r="G940">
            <v>0</v>
          </cell>
          <cell r="H940">
            <v>0</v>
          </cell>
          <cell r="I940">
            <v>0</v>
          </cell>
          <cell r="L940">
            <v>0</v>
          </cell>
        </row>
        <row r="941">
          <cell r="B941" t="str">
            <v>UTStarcom</v>
          </cell>
          <cell r="C941">
            <v>0</v>
          </cell>
          <cell r="D941">
            <v>2</v>
          </cell>
          <cell r="E941">
            <v>0</v>
          </cell>
          <cell r="F941">
            <v>0</v>
          </cell>
          <cell r="G941">
            <v>0</v>
          </cell>
          <cell r="H941">
            <v>0</v>
          </cell>
          <cell r="I941">
            <v>0</v>
          </cell>
          <cell r="L941">
            <v>2</v>
          </cell>
        </row>
        <row r="942">
          <cell r="B942" t="str">
            <v>White Rock</v>
          </cell>
          <cell r="C942">
            <v>0</v>
          </cell>
          <cell r="D942">
            <v>0</v>
          </cell>
          <cell r="E942">
            <v>0</v>
          </cell>
          <cell r="F942">
            <v>0</v>
          </cell>
          <cell r="G942">
            <v>0</v>
          </cell>
          <cell r="H942">
            <v>0</v>
          </cell>
          <cell r="I942">
            <v>0</v>
          </cell>
          <cell r="L942">
            <v>0</v>
          </cell>
        </row>
        <row r="943">
          <cell r="B943" t="str">
            <v>Xtera</v>
          </cell>
          <cell r="C943">
            <v>0</v>
          </cell>
          <cell r="D943">
            <v>0</v>
          </cell>
          <cell r="E943">
            <v>0</v>
          </cell>
          <cell r="F943">
            <v>0</v>
          </cell>
          <cell r="G943">
            <v>0</v>
          </cell>
          <cell r="H943">
            <v>0</v>
          </cell>
          <cell r="I943">
            <v>5</v>
          </cell>
          <cell r="L943">
            <v>5</v>
          </cell>
        </row>
        <row r="944">
          <cell r="B944" t="str">
            <v>Zhone</v>
          </cell>
          <cell r="C944">
            <v>0</v>
          </cell>
          <cell r="D944">
            <v>0</v>
          </cell>
          <cell r="E944">
            <v>0</v>
          </cell>
          <cell r="F944">
            <v>0</v>
          </cell>
          <cell r="G944">
            <v>0</v>
          </cell>
          <cell r="H944">
            <v>0</v>
          </cell>
          <cell r="I944">
            <v>0</v>
          </cell>
          <cell r="L944">
            <v>0</v>
          </cell>
        </row>
        <row r="945">
          <cell r="B945" t="str">
            <v>ZTE</v>
          </cell>
          <cell r="C945">
            <v>11</v>
          </cell>
          <cell r="D945">
            <v>3</v>
          </cell>
          <cell r="E945">
            <v>0</v>
          </cell>
          <cell r="F945">
            <v>0</v>
          </cell>
          <cell r="G945">
            <v>1</v>
          </cell>
          <cell r="H945">
            <v>7</v>
          </cell>
          <cell r="I945">
            <v>0</v>
          </cell>
          <cell r="L945">
            <v>22</v>
          </cell>
        </row>
        <row r="946">
          <cell r="B946" t="str">
            <v>Other</v>
          </cell>
          <cell r="C946">
            <v>0</v>
          </cell>
          <cell r="D946">
            <v>0</v>
          </cell>
          <cell r="E946">
            <v>0</v>
          </cell>
          <cell r="F946">
            <v>0</v>
          </cell>
          <cell r="G946">
            <v>6</v>
          </cell>
          <cell r="H946">
            <v>0</v>
          </cell>
          <cell r="I946">
            <v>0</v>
          </cell>
          <cell r="J946">
            <v>1</v>
          </cell>
          <cell r="L946">
            <v>6</v>
          </cell>
        </row>
        <row r="947">
          <cell r="B947" t="str">
            <v>Total</v>
          </cell>
          <cell r="C947">
            <v>36</v>
          </cell>
          <cell r="D947">
            <v>477</v>
          </cell>
          <cell r="E947">
            <v>15</v>
          </cell>
          <cell r="F947">
            <v>66</v>
          </cell>
          <cell r="G947">
            <v>158</v>
          </cell>
          <cell r="H947">
            <v>36</v>
          </cell>
          <cell r="I947">
            <v>125</v>
          </cell>
          <cell r="J947">
            <v>12</v>
          </cell>
          <cell r="K947">
            <v>0</v>
          </cell>
          <cell r="L947">
            <v>913</v>
          </cell>
        </row>
        <row r="951">
          <cell r="B951" t="str">
            <v>Vendor</v>
          </cell>
          <cell r="C951" t="str">
            <v>SONET/SDH Add-drop multiplexers (ADM)</v>
          </cell>
          <cell r="D951" t="str">
            <v>Optical Edge Devices (OED)</v>
          </cell>
          <cell r="E951" t="str">
            <v>Digital Cross Connects (DCS)</v>
          </cell>
          <cell r="F951" t="str">
            <v>Optical Core Switches (OCS)</v>
          </cell>
          <cell r="G951" t="str">
            <v>Metro WDM (C/D-WDM)</v>
          </cell>
          <cell r="H951" t="str">
            <v>Long haul DWDM (LH DWDM)</v>
          </cell>
          <cell r="I951" t="str">
            <v>Multi-reach DWDM</v>
          </cell>
          <cell r="J951" t="str">
            <v>Metro ROADM</v>
          </cell>
          <cell r="K951" t="str">
            <v>Converged Packet Optical</v>
          </cell>
          <cell r="L951" t="str">
            <v>Total Optical Networking (ON)</v>
          </cell>
        </row>
        <row r="952">
          <cell r="B952" t="str">
            <v>ADTRAN</v>
          </cell>
          <cell r="C952">
            <v>0</v>
          </cell>
          <cell r="D952">
            <v>1</v>
          </cell>
          <cell r="E952">
            <v>0</v>
          </cell>
          <cell r="F952">
            <v>0</v>
          </cell>
          <cell r="G952">
            <v>0</v>
          </cell>
          <cell r="H952">
            <v>0</v>
          </cell>
          <cell r="I952">
            <v>0</v>
          </cell>
          <cell r="L952">
            <v>1</v>
          </cell>
        </row>
        <row r="953">
          <cell r="B953" t="str">
            <v>ADVA</v>
          </cell>
          <cell r="C953">
            <v>0</v>
          </cell>
          <cell r="D953">
            <v>1</v>
          </cell>
          <cell r="E953">
            <v>0</v>
          </cell>
          <cell r="F953">
            <v>0</v>
          </cell>
          <cell r="G953">
            <v>37</v>
          </cell>
          <cell r="H953">
            <v>0</v>
          </cell>
          <cell r="I953">
            <v>0</v>
          </cell>
          <cell r="J953">
            <v>2</v>
          </cell>
          <cell r="L953">
            <v>38</v>
          </cell>
        </row>
        <row r="954">
          <cell r="B954" t="str">
            <v>Alcatel-Lucent</v>
          </cell>
          <cell r="C954">
            <v>5</v>
          </cell>
          <cell r="D954">
            <v>176</v>
          </cell>
          <cell r="E954">
            <v>3</v>
          </cell>
          <cell r="F954">
            <v>57</v>
          </cell>
          <cell r="G954">
            <v>30</v>
          </cell>
          <cell r="H954">
            <v>3</v>
          </cell>
          <cell r="I954">
            <v>51</v>
          </cell>
          <cell r="L954">
            <v>325</v>
          </cell>
        </row>
        <row r="955">
          <cell r="B955" t="str">
            <v>ANDA</v>
          </cell>
          <cell r="C955">
            <v>0</v>
          </cell>
          <cell r="D955">
            <v>2</v>
          </cell>
          <cell r="E955">
            <v>0</v>
          </cell>
          <cell r="F955">
            <v>0</v>
          </cell>
          <cell r="G955">
            <v>0</v>
          </cell>
          <cell r="H955">
            <v>0</v>
          </cell>
          <cell r="I955">
            <v>0</v>
          </cell>
          <cell r="L955">
            <v>2</v>
          </cell>
        </row>
        <row r="956">
          <cell r="B956" t="str">
            <v>Atrica</v>
          </cell>
          <cell r="C956">
            <v>0</v>
          </cell>
          <cell r="D956">
            <v>4</v>
          </cell>
          <cell r="E956">
            <v>0</v>
          </cell>
          <cell r="F956">
            <v>0</v>
          </cell>
          <cell r="G956">
            <v>0</v>
          </cell>
          <cell r="H956">
            <v>0</v>
          </cell>
          <cell r="I956">
            <v>0</v>
          </cell>
          <cell r="L956">
            <v>4</v>
          </cell>
        </row>
        <row r="957">
          <cell r="B957" t="str">
            <v>Calient</v>
          </cell>
          <cell r="C957">
            <v>0</v>
          </cell>
          <cell r="D957">
            <v>0</v>
          </cell>
          <cell r="E957">
            <v>0</v>
          </cell>
          <cell r="F957">
            <v>0</v>
          </cell>
          <cell r="G957">
            <v>0</v>
          </cell>
          <cell r="H957">
            <v>0</v>
          </cell>
          <cell r="I957">
            <v>0</v>
          </cell>
          <cell r="L957">
            <v>0</v>
          </cell>
        </row>
        <row r="958">
          <cell r="B958" t="str">
            <v>Ciena</v>
          </cell>
          <cell r="C958">
            <v>1</v>
          </cell>
          <cell r="D958">
            <v>21</v>
          </cell>
          <cell r="E958">
            <v>0</v>
          </cell>
          <cell r="F958">
            <v>6</v>
          </cell>
          <cell r="G958">
            <v>25</v>
          </cell>
          <cell r="H958">
            <v>4</v>
          </cell>
          <cell r="I958">
            <v>14</v>
          </cell>
          <cell r="J958">
            <v>1</v>
          </cell>
          <cell r="L958">
            <v>71</v>
          </cell>
        </row>
        <row r="959">
          <cell r="B959" t="str">
            <v>Cisco</v>
          </cell>
          <cell r="C959">
            <v>0</v>
          </cell>
          <cell r="D959">
            <v>9</v>
          </cell>
          <cell r="E959">
            <v>0</v>
          </cell>
          <cell r="F959">
            <v>0</v>
          </cell>
          <cell r="G959">
            <v>11</v>
          </cell>
          <cell r="H959">
            <v>0</v>
          </cell>
          <cell r="I959">
            <v>0</v>
          </cell>
          <cell r="J959">
            <v>9</v>
          </cell>
          <cell r="L959">
            <v>20</v>
          </cell>
        </row>
        <row r="960">
          <cell r="B960" t="str">
            <v>Corrigent</v>
          </cell>
          <cell r="C960">
            <v>0</v>
          </cell>
          <cell r="D960">
            <v>0</v>
          </cell>
          <cell r="E960">
            <v>0</v>
          </cell>
          <cell r="F960">
            <v>0</v>
          </cell>
          <cell r="G960">
            <v>0</v>
          </cell>
          <cell r="H960">
            <v>0</v>
          </cell>
          <cell r="I960">
            <v>0</v>
          </cell>
          <cell r="L960">
            <v>0</v>
          </cell>
        </row>
        <row r="961">
          <cell r="B961" t="str">
            <v>Corvis</v>
          </cell>
          <cell r="C961">
            <v>0</v>
          </cell>
          <cell r="D961">
            <v>0</v>
          </cell>
          <cell r="E961">
            <v>0</v>
          </cell>
          <cell r="F961">
            <v>0</v>
          </cell>
          <cell r="G961">
            <v>0</v>
          </cell>
          <cell r="H961">
            <v>0</v>
          </cell>
          <cell r="I961">
            <v>0</v>
          </cell>
          <cell r="L961">
            <v>0</v>
          </cell>
        </row>
        <row r="962">
          <cell r="B962" t="str">
            <v>Datang</v>
          </cell>
          <cell r="C962">
            <v>0</v>
          </cell>
          <cell r="D962">
            <v>0</v>
          </cell>
          <cell r="E962">
            <v>0</v>
          </cell>
          <cell r="F962">
            <v>0</v>
          </cell>
          <cell r="G962">
            <v>0</v>
          </cell>
          <cell r="H962">
            <v>0</v>
          </cell>
          <cell r="I962">
            <v>0</v>
          </cell>
          <cell r="L962">
            <v>0</v>
          </cell>
        </row>
        <row r="963">
          <cell r="B963" t="str">
            <v>ECI Telecom</v>
          </cell>
          <cell r="C963">
            <v>2</v>
          </cell>
          <cell r="D963">
            <v>19</v>
          </cell>
          <cell r="E963">
            <v>0</v>
          </cell>
          <cell r="F963">
            <v>0</v>
          </cell>
          <cell r="G963">
            <v>15</v>
          </cell>
          <cell r="H963">
            <v>0</v>
          </cell>
          <cell r="I963">
            <v>0</v>
          </cell>
          <cell r="L963">
            <v>36</v>
          </cell>
        </row>
        <row r="964">
          <cell r="B964" t="str">
            <v>Ericsson</v>
          </cell>
          <cell r="C964">
            <v>3</v>
          </cell>
          <cell r="D964">
            <v>69</v>
          </cell>
          <cell r="E964">
            <v>6</v>
          </cell>
          <cell r="F964">
            <v>13</v>
          </cell>
          <cell r="G964">
            <v>6</v>
          </cell>
          <cell r="H964">
            <v>9</v>
          </cell>
          <cell r="I964">
            <v>23</v>
          </cell>
          <cell r="J964">
            <v>1</v>
          </cell>
          <cell r="L964">
            <v>129</v>
          </cell>
        </row>
        <row r="965">
          <cell r="B965" t="str">
            <v>FiberHome</v>
          </cell>
          <cell r="C965">
            <v>0</v>
          </cell>
          <cell r="D965">
            <v>0</v>
          </cell>
          <cell r="E965">
            <v>0</v>
          </cell>
          <cell r="F965">
            <v>0</v>
          </cell>
          <cell r="G965">
            <v>0</v>
          </cell>
          <cell r="H965">
            <v>0</v>
          </cell>
          <cell r="I965">
            <v>0</v>
          </cell>
          <cell r="L965">
            <v>0</v>
          </cell>
        </row>
        <row r="966">
          <cell r="B966" t="str">
            <v>Force 10</v>
          </cell>
          <cell r="C966">
            <v>0</v>
          </cell>
          <cell r="D966">
            <v>2</v>
          </cell>
          <cell r="E966">
            <v>0</v>
          </cell>
          <cell r="F966">
            <v>0</v>
          </cell>
          <cell r="G966">
            <v>0</v>
          </cell>
          <cell r="H966">
            <v>0</v>
          </cell>
          <cell r="I966">
            <v>0</v>
          </cell>
          <cell r="L966">
            <v>2</v>
          </cell>
        </row>
        <row r="967">
          <cell r="B967" t="str">
            <v>Fujitsu</v>
          </cell>
          <cell r="C967">
            <v>0</v>
          </cell>
          <cell r="D967">
            <v>9</v>
          </cell>
          <cell r="E967">
            <v>0</v>
          </cell>
          <cell r="F967">
            <v>0</v>
          </cell>
          <cell r="G967">
            <v>0</v>
          </cell>
          <cell r="H967">
            <v>0</v>
          </cell>
          <cell r="I967">
            <v>0</v>
          </cell>
          <cell r="L967">
            <v>9</v>
          </cell>
        </row>
        <row r="968">
          <cell r="B968" t="str">
            <v>Hitachi</v>
          </cell>
          <cell r="C968">
            <v>0</v>
          </cell>
          <cell r="D968">
            <v>0</v>
          </cell>
          <cell r="E968">
            <v>0</v>
          </cell>
          <cell r="F968">
            <v>0</v>
          </cell>
          <cell r="G968">
            <v>0</v>
          </cell>
          <cell r="H968">
            <v>0</v>
          </cell>
          <cell r="I968">
            <v>0</v>
          </cell>
          <cell r="L968">
            <v>0</v>
          </cell>
        </row>
        <row r="969">
          <cell r="B969" t="str">
            <v>Hitachi Cable</v>
          </cell>
          <cell r="C969">
            <v>0</v>
          </cell>
          <cell r="D969">
            <v>0</v>
          </cell>
          <cell r="E969">
            <v>0</v>
          </cell>
          <cell r="F969">
            <v>0</v>
          </cell>
          <cell r="G969">
            <v>0</v>
          </cell>
          <cell r="H969">
            <v>0</v>
          </cell>
          <cell r="I969">
            <v>0</v>
          </cell>
          <cell r="L969">
            <v>0</v>
          </cell>
        </row>
        <row r="970">
          <cell r="B970" t="str">
            <v>Huawei</v>
          </cell>
          <cell r="C970">
            <v>1</v>
          </cell>
          <cell r="D970">
            <v>31</v>
          </cell>
          <cell r="E970">
            <v>0</v>
          </cell>
          <cell r="F970">
            <v>2</v>
          </cell>
          <cell r="G970">
            <v>28</v>
          </cell>
          <cell r="H970">
            <v>1</v>
          </cell>
          <cell r="I970">
            <v>15</v>
          </cell>
          <cell r="L970">
            <v>78</v>
          </cell>
        </row>
        <row r="971">
          <cell r="B971" t="str">
            <v>Infinera</v>
          </cell>
          <cell r="C971">
            <v>0</v>
          </cell>
          <cell r="D971">
            <v>0</v>
          </cell>
          <cell r="E971">
            <v>0</v>
          </cell>
          <cell r="F971">
            <v>0</v>
          </cell>
          <cell r="G971">
            <v>0</v>
          </cell>
          <cell r="H971">
            <v>0</v>
          </cell>
          <cell r="I971">
            <v>6</v>
          </cell>
          <cell r="L971">
            <v>6</v>
          </cell>
        </row>
        <row r="972">
          <cell r="B972" t="str">
            <v>Lucent</v>
          </cell>
          <cell r="C972">
            <v>0</v>
          </cell>
          <cell r="D972">
            <v>0</v>
          </cell>
          <cell r="E972">
            <v>0</v>
          </cell>
          <cell r="F972">
            <v>0</v>
          </cell>
          <cell r="G972">
            <v>0</v>
          </cell>
          <cell r="H972">
            <v>0</v>
          </cell>
          <cell r="I972">
            <v>0</v>
          </cell>
          <cell r="L972">
            <v>0</v>
          </cell>
        </row>
        <row r="973">
          <cell r="B973" t="str">
            <v>Luminous</v>
          </cell>
          <cell r="C973">
            <v>0</v>
          </cell>
          <cell r="D973">
            <v>0</v>
          </cell>
          <cell r="E973">
            <v>0</v>
          </cell>
          <cell r="F973">
            <v>0</v>
          </cell>
          <cell r="G973">
            <v>0</v>
          </cell>
          <cell r="H973">
            <v>0</v>
          </cell>
          <cell r="I973">
            <v>0</v>
          </cell>
          <cell r="L973">
            <v>0</v>
          </cell>
        </row>
        <row r="974">
          <cell r="B974" t="str">
            <v>Movaz</v>
          </cell>
          <cell r="L974">
            <v>0</v>
          </cell>
        </row>
        <row r="975">
          <cell r="B975" t="str">
            <v>NEC</v>
          </cell>
          <cell r="C975">
            <v>1</v>
          </cell>
          <cell r="D975">
            <v>9</v>
          </cell>
          <cell r="E975">
            <v>0</v>
          </cell>
          <cell r="F975">
            <v>0</v>
          </cell>
          <cell r="G975">
            <v>0</v>
          </cell>
          <cell r="H975">
            <v>17</v>
          </cell>
          <cell r="I975">
            <v>0</v>
          </cell>
          <cell r="L975">
            <v>27</v>
          </cell>
        </row>
        <row r="976">
          <cell r="B976" t="str">
            <v>Nortel</v>
          </cell>
          <cell r="C976">
            <v>0</v>
          </cell>
          <cell r="D976">
            <v>0</v>
          </cell>
          <cell r="E976">
            <v>0</v>
          </cell>
          <cell r="F976">
            <v>0</v>
          </cell>
          <cell r="G976">
            <v>0</v>
          </cell>
          <cell r="H976">
            <v>0</v>
          </cell>
          <cell r="I976">
            <v>0</v>
          </cell>
          <cell r="L976">
            <v>0</v>
          </cell>
        </row>
        <row r="977">
          <cell r="B977" t="str">
            <v>OpVista</v>
          </cell>
          <cell r="C977">
            <v>0</v>
          </cell>
          <cell r="D977">
            <v>0</v>
          </cell>
          <cell r="E977">
            <v>0</v>
          </cell>
          <cell r="F977">
            <v>0</v>
          </cell>
          <cell r="G977">
            <v>0</v>
          </cell>
          <cell r="H977">
            <v>0</v>
          </cell>
          <cell r="I977">
            <v>0</v>
          </cell>
          <cell r="L977">
            <v>0</v>
          </cell>
        </row>
        <row r="978">
          <cell r="B978" t="str">
            <v>Sagem</v>
          </cell>
          <cell r="C978">
            <v>0</v>
          </cell>
          <cell r="D978">
            <v>3</v>
          </cell>
          <cell r="E978">
            <v>0</v>
          </cell>
          <cell r="F978">
            <v>0</v>
          </cell>
          <cell r="G978">
            <v>0</v>
          </cell>
          <cell r="H978">
            <v>0</v>
          </cell>
          <cell r="I978">
            <v>0</v>
          </cell>
          <cell r="L978">
            <v>3</v>
          </cell>
        </row>
        <row r="979">
          <cell r="B979" t="str">
            <v>Nokia Siemens</v>
          </cell>
          <cell r="C979">
            <v>1</v>
          </cell>
          <cell r="D979">
            <v>77</v>
          </cell>
          <cell r="E979">
            <v>1</v>
          </cell>
          <cell r="F979">
            <v>0</v>
          </cell>
          <cell r="G979">
            <v>0</v>
          </cell>
          <cell r="H979">
            <v>5</v>
          </cell>
          <cell r="I979">
            <v>32</v>
          </cell>
          <cell r="L979">
            <v>116</v>
          </cell>
        </row>
        <row r="980">
          <cell r="B980" t="str">
            <v>Sycamore</v>
          </cell>
          <cell r="C980">
            <v>0</v>
          </cell>
          <cell r="D980">
            <v>0</v>
          </cell>
          <cell r="E980">
            <v>2</v>
          </cell>
          <cell r="F980">
            <v>10</v>
          </cell>
          <cell r="G980">
            <v>0</v>
          </cell>
          <cell r="H980">
            <v>0</v>
          </cell>
          <cell r="I980">
            <v>0</v>
          </cell>
          <cell r="L980">
            <v>12</v>
          </cell>
        </row>
        <row r="981">
          <cell r="B981" t="str">
            <v>Tejas</v>
          </cell>
          <cell r="C981">
            <v>0</v>
          </cell>
          <cell r="D981">
            <v>0</v>
          </cell>
          <cell r="E981">
            <v>0</v>
          </cell>
          <cell r="F981">
            <v>0</v>
          </cell>
          <cell r="G981">
            <v>0</v>
          </cell>
          <cell r="H981">
            <v>0</v>
          </cell>
          <cell r="I981">
            <v>0</v>
          </cell>
          <cell r="L981">
            <v>0</v>
          </cell>
        </row>
        <row r="982">
          <cell r="B982" t="str">
            <v>Tellabs</v>
          </cell>
          <cell r="C982">
            <v>0</v>
          </cell>
          <cell r="D982">
            <v>20</v>
          </cell>
          <cell r="E982">
            <v>0</v>
          </cell>
          <cell r="F982">
            <v>0</v>
          </cell>
          <cell r="G982">
            <v>5</v>
          </cell>
          <cell r="H982">
            <v>0</v>
          </cell>
          <cell r="I982">
            <v>0</v>
          </cell>
          <cell r="L982">
            <v>25</v>
          </cell>
        </row>
        <row r="983">
          <cell r="B983" t="str">
            <v>Transmode</v>
          </cell>
          <cell r="C983">
            <v>0</v>
          </cell>
          <cell r="D983">
            <v>0</v>
          </cell>
          <cell r="E983">
            <v>0</v>
          </cell>
          <cell r="F983">
            <v>0</v>
          </cell>
          <cell r="G983">
            <v>12</v>
          </cell>
          <cell r="H983">
            <v>0</v>
          </cell>
          <cell r="I983">
            <v>0</v>
          </cell>
          <cell r="L983">
            <v>12</v>
          </cell>
        </row>
        <row r="984">
          <cell r="B984" t="str">
            <v>Tyco</v>
          </cell>
          <cell r="C984">
            <v>0</v>
          </cell>
          <cell r="D984">
            <v>0</v>
          </cell>
          <cell r="E984">
            <v>0</v>
          </cell>
          <cell r="F984">
            <v>0</v>
          </cell>
          <cell r="G984">
            <v>0</v>
          </cell>
          <cell r="H984">
            <v>0</v>
          </cell>
          <cell r="I984">
            <v>0</v>
          </cell>
          <cell r="L984">
            <v>0</v>
          </cell>
        </row>
        <row r="985">
          <cell r="B985" t="str">
            <v>UTStarcom</v>
          </cell>
          <cell r="C985">
            <v>0</v>
          </cell>
          <cell r="D985">
            <v>2</v>
          </cell>
          <cell r="E985">
            <v>0</v>
          </cell>
          <cell r="F985">
            <v>0</v>
          </cell>
          <cell r="G985">
            <v>0</v>
          </cell>
          <cell r="H985">
            <v>0</v>
          </cell>
          <cell r="I985">
            <v>0</v>
          </cell>
          <cell r="L985">
            <v>2</v>
          </cell>
        </row>
        <row r="986">
          <cell r="B986" t="str">
            <v>White Rock</v>
          </cell>
          <cell r="L986">
            <v>0</v>
          </cell>
        </row>
        <row r="987">
          <cell r="B987" t="str">
            <v>Xtera</v>
          </cell>
          <cell r="C987">
            <v>0</v>
          </cell>
          <cell r="D987">
            <v>0</v>
          </cell>
          <cell r="E987">
            <v>0</v>
          </cell>
          <cell r="F987">
            <v>0</v>
          </cell>
          <cell r="G987">
            <v>0</v>
          </cell>
          <cell r="H987">
            <v>0</v>
          </cell>
          <cell r="I987">
            <v>9</v>
          </cell>
          <cell r="L987">
            <v>9</v>
          </cell>
        </row>
        <row r="988">
          <cell r="B988" t="str">
            <v>Zhone</v>
          </cell>
          <cell r="C988">
            <v>0</v>
          </cell>
          <cell r="D988">
            <v>0</v>
          </cell>
          <cell r="E988">
            <v>0</v>
          </cell>
          <cell r="F988">
            <v>0</v>
          </cell>
          <cell r="G988">
            <v>0</v>
          </cell>
          <cell r="H988">
            <v>0</v>
          </cell>
          <cell r="I988">
            <v>0</v>
          </cell>
          <cell r="L988">
            <v>0</v>
          </cell>
        </row>
        <row r="989">
          <cell r="B989" t="str">
            <v>ZTE</v>
          </cell>
          <cell r="C989">
            <v>8</v>
          </cell>
          <cell r="D989">
            <v>3</v>
          </cell>
          <cell r="E989">
            <v>0</v>
          </cell>
          <cell r="F989">
            <v>0</v>
          </cell>
          <cell r="G989">
            <v>1</v>
          </cell>
          <cell r="H989">
            <v>6</v>
          </cell>
          <cell r="I989">
            <v>0</v>
          </cell>
          <cell r="L989">
            <v>18</v>
          </cell>
        </row>
        <row r="990">
          <cell r="B990" t="str">
            <v>Other</v>
          </cell>
          <cell r="C990">
            <v>0</v>
          </cell>
          <cell r="D990">
            <v>0</v>
          </cell>
          <cell r="E990">
            <v>0</v>
          </cell>
          <cell r="F990">
            <v>0</v>
          </cell>
          <cell r="G990">
            <v>8</v>
          </cell>
          <cell r="H990">
            <v>0</v>
          </cell>
          <cell r="I990">
            <v>0</v>
          </cell>
          <cell r="J990">
            <v>1</v>
          </cell>
          <cell r="L990">
            <v>8</v>
          </cell>
        </row>
        <row r="991">
          <cell r="B991" t="str">
            <v>Total</v>
          </cell>
          <cell r="C991">
            <v>22</v>
          </cell>
          <cell r="D991">
            <v>458</v>
          </cell>
          <cell r="E991">
            <v>12</v>
          </cell>
          <cell r="F991">
            <v>88</v>
          </cell>
          <cell r="G991">
            <v>178</v>
          </cell>
          <cell r="H991">
            <v>45</v>
          </cell>
          <cell r="I991">
            <v>150</v>
          </cell>
          <cell r="J991">
            <v>14</v>
          </cell>
          <cell r="K991">
            <v>0</v>
          </cell>
          <cell r="L991">
            <v>953</v>
          </cell>
        </row>
        <row r="995">
          <cell r="B995" t="str">
            <v>Vendor</v>
          </cell>
          <cell r="C995" t="str">
            <v>SONET/SDH Add-drop multiplexers (ADM)</v>
          </cell>
          <cell r="D995" t="str">
            <v>Optical Edge Devices (OED)</v>
          </cell>
          <cell r="E995" t="str">
            <v>Digital Cross Connects (DCS)</v>
          </cell>
          <cell r="F995" t="str">
            <v>Optical Core Switches (OCS)</v>
          </cell>
          <cell r="G995" t="str">
            <v>Metro WDM (C/D-WDM)</v>
          </cell>
          <cell r="H995" t="str">
            <v>Long haul DWDM (LH DWDM)</v>
          </cell>
          <cell r="I995" t="str">
            <v>Multi-reach DWDM</v>
          </cell>
          <cell r="J995" t="str">
            <v>Metro ROADM</v>
          </cell>
          <cell r="K995" t="str">
            <v>Converged Packet Optical</v>
          </cell>
          <cell r="L995" t="str">
            <v>Total Optical Networking (ON)</v>
          </cell>
        </row>
        <row r="996">
          <cell r="B996" t="str">
            <v>ADTRAN</v>
          </cell>
          <cell r="C996">
            <v>0</v>
          </cell>
          <cell r="D996">
            <v>1</v>
          </cell>
          <cell r="E996">
            <v>0</v>
          </cell>
          <cell r="F996">
            <v>0</v>
          </cell>
          <cell r="G996">
            <v>0</v>
          </cell>
          <cell r="H996">
            <v>0</v>
          </cell>
          <cell r="I996">
            <v>0</v>
          </cell>
          <cell r="L996">
            <v>1</v>
          </cell>
        </row>
        <row r="997">
          <cell r="B997" t="str">
            <v>ADVA</v>
          </cell>
          <cell r="C997">
            <v>0</v>
          </cell>
          <cell r="D997">
            <v>2</v>
          </cell>
          <cell r="E997">
            <v>0</v>
          </cell>
          <cell r="F997">
            <v>0</v>
          </cell>
          <cell r="G997">
            <v>46</v>
          </cell>
          <cell r="H997">
            <v>0</v>
          </cell>
          <cell r="I997">
            <v>0</v>
          </cell>
          <cell r="J997">
            <v>2</v>
          </cell>
          <cell r="L997">
            <v>48</v>
          </cell>
        </row>
        <row r="998">
          <cell r="B998" t="str">
            <v>Alcatel-Lucent</v>
          </cell>
          <cell r="C998">
            <v>4</v>
          </cell>
          <cell r="D998">
            <v>202</v>
          </cell>
          <cell r="E998">
            <v>3</v>
          </cell>
          <cell r="F998">
            <v>47</v>
          </cell>
          <cell r="G998">
            <v>84</v>
          </cell>
          <cell r="H998">
            <v>4</v>
          </cell>
          <cell r="I998">
            <v>86</v>
          </cell>
          <cell r="L998">
            <v>430</v>
          </cell>
        </row>
        <row r="999">
          <cell r="B999" t="str">
            <v>ANDA</v>
          </cell>
          <cell r="C999">
            <v>0</v>
          </cell>
          <cell r="D999">
            <v>2</v>
          </cell>
          <cell r="E999">
            <v>0</v>
          </cell>
          <cell r="F999">
            <v>0</v>
          </cell>
          <cell r="G999">
            <v>0</v>
          </cell>
          <cell r="H999">
            <v>0</v>
          </cell>
          <cell r="I999">
            <v>0</v>
          </cell>
          <cell r="L999">
            <v>2</v>
          </cell>
        </row>
        <row r="1000">
          <cell r="B1000" t="str">
            <v>Atrica</v>
          </cell>
          <cell r="C1000">
            <v>0</v>
          </cell>
          <cell r="D1000">
            <v>3</v>
          </cell>
          <cell r="E1000">
            <v>0</v>
          </cell>
          <cell r="F1000">
            <v>0</v>
          </cell>
          <cell r="G1000">
            <v>0</v>
          </cell>
          <cell r="H1000">
            <v>0</v>
          </cell>
          <cell r="I1000">
            <v>0</v>
          </cell>
          <cell r="L1000">
            <v>3</v>
          </cell>
        </row>
        <row r="1001">
          <cell r="B1001" t="str">
            <v>Calient</v>
          </cell>
          <cell r="C1001">
            <v>0</v>
          </cell>
          <cell r="D1001">
            <v>0</v>
          </cell>
          <cell r="E1001">
            <v>0</v>
          </cell>
          <cell r="F1001">
            <v>0</v>
          </cell>
          <cell r="G1001">
            <v>0</v>
          </cell>
          <cell r="H1001">
            <v>0</v>
          </cell>
          <cell r="I1001">
            <v>0</v>
          </cell>
          <cell r="L1001">
            <v>0</v>
          </cell>
        </row>
        <row r="1002">
          <cell r="B1002" t="str">
            <v>Ciena</v>
          </cell>
          <cell r="C1002">
            <v>1</v>
          </cell>
          <cell r="D1002">
            <v>34</v>
          </cell>
          <cell r="E1002">
            <v>0</v>
          </cell>
          <cell r="F1002">
            <v>11</v>
          </cell>
          <cell r="G1002">
            <v>45</v>
          </cell>
          <cell r="H1002">
            <v>4</v>
          </cell>
          <cell r="I1002">
            <v>18</v>
          </cell>
          <cell r="J1002">
            <v>1</v>
          </cell>
          <cell r="L1002">
            <v>113</v>
          </cell>
        </row>
        <row r="1003">
          <cell r="B1003" t="str">
            <v>Cisco</v>
          </cell>
          <cell r="C1003">
            <v>0</v>
          </cell>
          <cell r="D1003">
            <v>10</v>
          </cell>
          <cell r="E1003">
            <v>0</v>
          </cell>
          <cell r="F1003">
            <v>0</v>
          </cell>
          <cell r="G1003">
            <v>16</v>
          </cell>
          <cell r="H1003">
            <v>0</v>
          </cell>
          <cell r="I1003">
            <v>0</v>
          </cell>
          <cell r="J1003">
            <v>9</v>
          </cell>
          <cell r="L1003">
            <v>26</v>
          </cell>
        </row>
        <row r="1004">
          <cell r="B1004" t="str">
            <v>Corrigent</v>
          </cell>
          <cell r="C1004">
            <v>0</v>
          </cell>
          <cell r="D1004">
            <v>0</v>
          </cell>
          <cell r="E1004">
            <v>0</v>
          </cell>
          <cell r="F1004">
            <v>0</v>
          </cell>
          <cell r="G1004">
            <v>0</v>
          </cell>
          <cell r="H1004">
            <v>0</v>
          </cell>
          <cell r="I1004">
            <v>0</v>
          </cell>
          <cell r="L1004">
            <v>0</v>
          </cell>
        </row>
        <row r="1005">
          <cell r="B1005" t="str">
            <v>Corvis</v>
          </cell>
          <cell r="C1005">
            <v>0</v>
          </cell>
          <cell r="D1005">
            <v>0</v>
          </cell>
          <cell r="E1005">
            <v>0</v>
          </cell>
          <cell r="F1005">
            <v>0</v>
          </cell>
          <cell r="G1005">
            <v>0</v>
          </cell>
          <cell r="H1005">
            <v>0</v>
          </cell>
          <cell r="I1005">
            <v>0</v>
          </cell>
          <cell r="L1005">
            <v>0</v>
          </cell>
        </row>
        <row r="1006">
          <cell r="B1006" t="str">
            <v>Datang</v>
          </cell>
          <cell r="C1006">
            <v>0</v>
          </cell>
          <cell r="D1006">
            <v>0</v>
          </cell>
          <cell r="E1006">
            <v>0</v>
          </cell>
          <cell r="F1006">
            <v>0</v>
          </cell>
          <cell r="G1006">
            <v>0</v>
          </cell>
          <cell r="H1006">
            <v>0</v>
          </cell>
          <cell r="I1006">
            <v>0</v>
          </cell>
          <cell r="L1006">
            <v>0</v>
          </cell>
        </row>
        <row r="1007">
          <cell r="B1007" t="str">
            <v>ECI Telecom</v>
          </cell>
          <cell r="C1007">
            <v>2</v>
          </cell>
          <cell r="D1007">
            <v>21</v>
          </cell>
          <cell r="E1007">
            <v>0</v>
          </cell>
          <cell r="F1007">
            <v>0</v>
          </cell>
          <cell r="G1007">
            <v>13</v>
          </cell>
          <cell r="H1007">
            <v>0</v>
          </cell>
          <cell r="I1007">
            <v>0</v>
          </cell>
          <cell r="L1007">
            <v>36</v>
          </cell>
        </row>
        <row r="1008">
          <cell r="B1008" t="str">
            <v>Ericsson</v>
          </cell>
          <cell r="C1008">
            <v>3</v>
          </cell>
          <cell r="D1008">
            <v>69</v>
          </cell>
          <cell r="E1008">
            <v>7</v>
          </cell>
          <cell r="F1008">
            <v>15</v>
          </cell>
          <cell r="G1008">
            <v>7</v>
          </cell>
          <cell r="H1008">
            <v>10</v>
          </cell>
          <cell r="I1008">
            <v>25</v>
          </cell>
          <cell r="J1008">
            <v>2</v>
          </cell>
          <cell r="L1008">
            <v>136</v>
          </cell>
        </row>
        <row r="1009">
          <cell r="B1009" t="str">
            <v>FiberHome</v>
          </cell>
          <cell r="C1009">
            <v>1</v>
          </cell>
          <cell r="D1009">
            <v>0</v>
          </cell>
          <cell r="E1009">
            <v>0</v>
          </cell>
          <cell r="F1009">
            <v>0</v>
          </cell>
          <cell r="G1009">
            <v>0</v>
          </cell>
          <cell r="H1009">
            <v>2</v>
          </cell>
          <cell r="I1009">
            <v>0</v>
          </cell>
          <cell r="L1009">
            <v>3</v>
          </cell>
        </row>
        <row r="1010">
          <cell r="B1010" t="str">
            <v>Force 10</v>
          </cell>
          <cell r="C1010">
            <v>0</v>
          </cell>
          <cell r="D1010">
            <v>2</v>
          </cell>
          <cell r="E1010">
            <v>0</v>
          </cell>
          <cell r="F1010">
            <v>0</v>
          </cell>
          <cell r="G1010">
            <v>0</v>
          </cell>
          <cell r="H1010">
            <v>0</v>
          </cell>
          <cell r="I1010">
            <v>0</v>
          </cell>
          <cell r="L1010">
            <v>2</v>
          </cell>
        </row>
        <row r="1011">
          <cell r="B1011" t="str">
            <v>Fujitsu</v>
          </cell>
          <cell r="C1011">
            <v>0</v>
          </cell>
          <cell r="D1011">
            <v>7</v>
          </cell>
          <cell r="E1011">
            <v>0</v>
          </cell>
          <cell r="F1011">
            <v>0</v>
          </cell>
          <cell r="G1011">
            <v>0</v>
          </cell>
          <cell r="H1011">
            <v>0</v>
          </cell>
          <cell r="I1011">
            <v>0</v>
          </cell>
          <cell r="L1011">
            <v>7</v>
          </cell>
        </row>
        <row r="1012">
          <cell r="B1012" t="str">
            <v>Hitachi</v>
          </cell>
          <cell r="C1012">
            <v>0</v>
          </cell>
          <cell r="D1012">
            <v>0</v>
          </cell>
          <cell r="E1012">
            <v>0</v>
          </cell>
          <cell r="F1012">
            <v>0</v>
          </cell>
          <cell r="G1012">
            <v>0</v>
          </cell>
          <cell r="H1012">
            <v>0</v>
          </cell>
          <cell r="I1012">
            <v>0</v>
          </cell>
          <cell r="L1012">
            <v>0</v>
          </cell>
        </row>
        <row r="1013">
          <cell r="B1013" t="str">
            <v>Hitachi Cable</v>
          </cell>
          <cell r="C1013">
            <v>0</v>
          </cell>
          <cell r="D1013">
            <v>0</v>
          </cell>
          <cell r="E1013">
            <v>0</v>
          </cell>
          <cell r="F1013">
            <v>0</v>
          </cell>
          <cell r="G1013">
            <v>0</v>
          </cell>
          <cell r="H1013">
            <v>0</v>
          </cell>
          <cell r="I1013">
            <v>0</v>
          </cell>
          <cell r="L1013">
            <v>0</v>
          </cell>
        </row>
        <row r="1014">
          <cell r="B1014" t="str">
            <v>Huawei</v>
          </cell>
          <cell r="C1014">
            <v>3</v>
          </cell>
          <cell r="D1014">
            <v>66</v>
          </cell>
          <cell r="E1014">
            <v>0</v>
          </cell>
          <cell r="F1014">
            <v>3</v>
          </cell>
          <cell r="G1014">
            <v>23</v>
          </cell>
          <cell r="H1014">
            <v>0</v>
          </cell>
          <cell r="I1014">
            <v>26</v>
          </cell>
          <cell r="J1014">
            <v>5</v>
          </cell>
          <cell r="L1014">
            <v>121</v>
          </cell>
        </row>
        <row r="1015">
          <cell r="B1015" t="str">
            <v>Infinera</v>
          </cell>
          <cell r="C1015">
            <v>0</v>
          </cell>
          <cell r="D1015">
            <v>0</v>
          </cell>
          <cell r="E1015">
            <v>0</v>
          </cell>
          <cell r="F1015">
            <v>0</v>
          </cell>
          <cell r="G1015">
            <v>0</v>
          </cell>
          <cell r="H1015">
            <v>0</v>
          </cell>
          <cell r="I1015">
            <v>11</v>
          </cell>
          <cell r="L1015">
            <v>11</v>
          </cell>
        </row>
        <row r="1016">
          <cell r="B1016" t="str">
            <v>Lucent</v>
          </cell>
          <cell r="C1016">
            <v>0</v>
          </cell>
          <cell r="D1016">
            <v>0</v>
          </cell>
          <cell r="E1016">
            <v>0</v>
          </cell>
          <cell r="F1016">
            <v>0</v>
          </cell>
          <cell r="G1016">
            <v>0</v>
          </cell>
          <cell r="H1016">
            <v>0</v>
          </cell>
          <cell r="I1016">
            <v>0</v>
          </cell>
          <cell r="L1016">
            <v>0</v>
          </cell>
        </row>
        <row r="1017">
          <cell r="B1017" t="str">
            <v>Luminous</v>
          </cell>
          <cell r="C1017">
            <v>0</v>
          </cell>
          <cell r="D1017">
            <v>0</v>
          </cell>
          <cell r="E1017">
            <v>0</v>
          </cell>
          <cell r="F1017">
            <v>0</v>
          </cell>
          <cell r="G1017">
            <v>0</v>
          </cell>
          <cell r="H1017">
            <v>0</v>
          </cell>
          <cell r="I1017">
            <v>0</v>
          </cell>
          <cell r="L1017">
            <v>0</v>
          </cell>
        </row>
        <row r="1018">
          <cell r="B1018" t="str">
            <v>Movaz</v>
          </cell>
          <cell r="C1018">
            <v>0</v>
          </cell>
          <cell r="D1018">
            <v>0</v>
          </cell>
          <cell r="E1018">
            <v>0</v>
          </cell>
          <cell r="F1018">
            <v>0</v>
          </cell>
          <cell r="G1018">
            <v>0</v>
          </cell>
          <cell r="H1018">
            <v>0</v>
          </cell>
          <cell r="I1018">
            <v>0</v>
          </cell>
          <cell r="L1018">
            <v>0</v>
          </cell>
        </row>
        <row r="1019">
          <cell r="B1019" t="str">
            <v>NEC</v>
          </cell>
          <cell r="C1019">
            <v>2</v>
          </cell>
          <cell r="D1019">
            <v>6</v>
          </cell>
          <cell r="E1019">
            <v>0</v>
          </cell>
          <cell r="F1019">
            <v>0</v>
          </cell>
          <cell r="G1019">
            <v>0</v>
          </cell>
          <cell r="H1019">
            <v>9</v>
          </cell>
          <cell r="I1019">
            <v>0</v>
          </cell>
          <cell r="L1019">
            <v>17</v>
          </cell>
        </row>
        <row r="1020">
          <cell r="B1020" t="str">
            <v>Nortel</v>
          </cell>
          <cell r="C1020">
            <v>0</v>
          </cell>
          <cell r="D1020">
            <v>0</v>
          </cell>
          <cell r="E1020">
            <v>0</v>
          </cell>
          <cell r="F1020">
            <v>0</v>
          </cell>
          <cell r="G1020">
            <v>0</v>
          </cell>
          <cell r="H1020">
            <v>0</v>
          </cell>
          <cell r="I1020">
            <v>0</v>
          </cell>
          <cell r="L1020">
            <v>0</v>
          </cell>
        </row>
        <row r="1021">
          <cell r="B1021" t="str">
            <v>OpVista</v>
          </cell>
          <cell r="C1021">
            <v>0</v>
          </cell>
          <cell r="D1021">
            <v>0</v>
          </cell>
          <cell r="E1021">
            <v>0</v>
          </cell>
          <cell r="F1021">
            <v>0</v>
          </cell>
          <cell r="G1021">
            <v>0</v>
          </cell>
          <cell r="H1021">
            <v>0</v>
          </cell>
          <cell r="I1021">
            <v>0</v>
          </cell>
          <cell r="L1021">
            <v>0</v>
          </cell>
        </row>
        <row r="1022">
          <cell r="B1022" t="str">
            <v>Sagem</v>
          </cell>
          <cell r="C1022">
            <v>0</v>
          </cell>
          <cell r="D1022">
            <v>3</v>
          </cell>
          <cell r="E1022">
            <v>0</v>
          </cell>
          <cell r="F1022">
            <v>0</v>
          </cell>
          <cell r="G1022">
            <v>0</v>
          </cell>
          <cell r="H1022">
            <v>0</v>
          </cell>
          <cell r="I1022">
            <v>0</v>
          </cell>
          <cell r="L1022">
            <v>3</v>
          </cell>
        </row>
        <row r="1023">
          <cell r="B1023" t="str">
            <v>Nokia Siemens</v>
          </cell>
          <cell r="C1023">
            <v>1</v>
          </cell>
          <cell r="D1023">
            <v>76</v>
          </cell>
          <cell r="E1023">
            <v>1</v>
          </cell>
          <cell r="F1023">
            <v>0</v>
          </cell>
          <cell r="G1023">
            <v>0</v>
          </cell>
          <cell r="H1023">
            <v>3</v>
          </cell>
          <cell r="I1023">
            <v>27</v>
          </cell>
          <cell r="L1023">
            <v>108</v>
          </cell>
        </row>
        <row r="1024">
          <cell r="B1024" t="str">
            <v>Sycamore</v>
          </cell>
          <cell r="C1024">
            <v>0</v>
          </cell>
          <cell r="D1024">
            <v>0</v>
          </cell>
          <cell r="E1024">
            <v>4</v>
          </cell>
          <cell r="F1024">
            <v>10</v>
          </cell>
          <cell r="G1024">
            <v>0</v>
          </cell>
          <cell r="H1024">
            <v>0</v>
          </cell>
          <cell r="I1024">
            <v>0</v>
          </cell>
          <cell r="L1024">
            <v>14</v>
          </cell>
        </row>
        <row r="1025">
          <cell r="B1025" t="str">
            <v>Tejas</v>
          </cell>
          <cell r="C1025">
            <v>0</v>
          </cell>
          <cell r="D1025">
            <v>0</v>
          </cell>
          <cell r="E1025">
            <v>0</v>
          </cell>
          <cell r="F1025">
            <v>0</v>
          </cell>
          <cell r="G1025">
            <v>0</v>
          </cell>
          <cell r="H1025">
            <v>0</v>
          </cell>
          <cell r="I1025">
            <v>0</v>
          </cell>
          <cell r="L1025">
            <v>0</v>
          </cell>
        </row>
        <row r="1026">
          <cell r="B1026" t="str">
            <v>Tellabs</v>
          </cell>
          <cell r="C1026">
            <v>0</v>
          </cell>
          <cell r="D1026">
            <v>20</v>
          </cell>
          <cell r="E1026">
            <v>0</v>
          </cell>
          <cell r="F1026">
            <v>0</v>
          </cell>
          <cell r="G1026">
            <v>5</v>
          </cell>
          <cell r="H1026">
            <v>0</v>
          </cell>
          <cell r="I1026">
            <v>0</v>
          </cell>
          <cell r="L1026">
            <v>25</v>
          </cell>
        </row>
        <row r="1027">
          <cell r="B1027" t="str">
            <v>Transmode</v>
          </cell>
          <cell r="C1027">
            <v>0</v>
          </cell>
          <cell r="D1027">
            <v>0</v>
          </cell>
          <cell r="E1027">
            <v>0</v>
          </cell>
          <cell r="F1027">
            <v>0</v>
          </cell>
          <cell r="G1027">
            <v>12</v>
          </cell>
          <cell r="H1027">
            <v>0</v>
          </cell>
          <cell r="I1027">
            <v>0</v>
          </cell>
          <cell r="L1027">
            <v>12</v>
          </cell>
        </row>
        <row r="1028">
          <cell r="B1028" t="str">
            <v>Tyco</v>
          </cell>
          <cell r="C1028">
            <v>0</v>
          </cell>
          <cell r="D1028">
            <v>0</v>
          </cell>
          <cell r="E1028">
            <v>0</v>
          </cell>
          <cell r="F1028">
            <v>0</v>
          </cell>
          <cell r="G1028">
            <v>0</v>
          </cell>
          <cell r="H1028">
            <v>0</v>
          </cell>
          <cell r="I1028">
            <v>0</v>
          </cell>
          <cell r="L1028">
            <v>0</v>
          </cell>
        </row>
        <row r="1029">
          <cell r="B1029" t="str">
            <v>UTStarcom</v>
          </cell>
          <cell r="C1029">
            <v>0</v>
          </cell>
          <cell r="D1029">
            <v>1</v>
          </cell>
          <cell r="E1029">
            <v>0</v>
          </cell>
          <cell r="F1029">
            <v>0</v>
          </cell>
          <cell r="G1029">
            <v>0</v>
          </cell>
          <cell r="H1029">
            <v>0</v>
          </cell>
          <cell r="I1029">
            <v>0</v>
          </cell>
          <cell r="L1029">
            <v>1</v>
          </cell>
        </row>
        <row r="1030">
          <cell r="B1030" t="str">
            <v>White Rock</v>
          </cell>
          <cell r="C1030">
            <v>0</v>
          </cell>
          <cell r="D1030">
            <v>0</v>
          </cell>
          <cell r="E1030">
            <v>0</v>
          </cell>
          <cell r="F1030">
            <v>0</v>
          </cell>
          <cell r="G1030">
            <v>0</v>
          </cell>
          <cell r="H1030">
            <v>0</v>
          </cell>
          <cell r="I1030">
            <v>0</v>
          </cell>
          <cell r="L1030">
            <v>0</v>
          </cell>
        </row>
        <row r="1031">
          <cell r="B1031" t="str">
            <v>Xtera</v>
          </cell>
          <cell r="C1031">
            <v>0</v>
          </cell>
          <cell r="D1031">
            <v>0</v>
          </cell>
          <cell r="E1031">
            <v>0</v>
          </cell>
          <cell r="F1031">
            <v>0</v>
          </cell>
          <cell r="G1031">
            <v>0</v>
          </cell>
          <cell r="H1031">
            <v>0</v>
          </cell>
          <cell r="I1031">
            <v>11</v>
          </cell>
          <cell r="L1031">
            <v>11</v>
          </cell>
        </row>
        <row r="1032">
          <cell r="B1032" t="str">
            <v>Zhone</v>
          </cell>
          <cell r="C1032">
            <v>0</v>
          </cell>
          <cell r="D1032">
            <v>0</v>
          </cell>
          <cell r="E1032">
            <v>0</v>
          </cell>
          <cell r="F1032">
            <v>0</v>
          </cell>
          <cell r="G1032">
            <v>0</v>
          </cell>
          <cell r="H1032">
            <v>0</v>
          </cell>
          <cell r="I1032">
            <v>0</v>
          </cell>
          <cell r="L1032">
            <v>0</v>
          </cell>
        </row>
        <row r="1033">
          <cell r="B1033" t="str">
            <v>ZTE</v>
          </cell>
          <cell r="C1033">
            <v>4</v>
          </cell>
          <cell r="D1033">
            <v>3</v>
          </cell>
          <cell r="E1033">
            <v>0</v>
          </cell>
          <cell r="F1033">
            <v>0</v>
          </cell>
          <cell r="G1033">
            <v>2</v>
          </cell>
          <cell r="H1033">
            <v>5</v>
          </cell>
          <cell r="I1033">
            <v>0</v>
          </cell>
          <cell r="L1033">
            <v>14</v>
          </cell>
        </row>
        <row r="1034">
          <cell r="B1034" t="str">
            <v>Other</v>
          </cell>
          <cell r="C1034">
            <v>0</v>
          </cell>
          <cell r="D1034">
            <v>0</v>
          </cell>
          <cell r="E1034">
            <v>0</v>
          </cell>
          <cell r="F1034">
            <v>0</v>
          </cell>
          <cell r="G1034">
            <v>10</v>
          </cell>
          <cell r="H1034">
            <v>0</v>
          </cell>
          <cell r="I1034">
            <v>0</v>
          </cell>
          <cell r="J1034">
            <v>1</v>
          </cell>
          <cell r="L1034">
            <v>10</v>
          </cell>
        </row>
        <row r="1035">
          <cell r="B1035" t="str">
            <v>Total</v>
          </cell>
          <cell r="C1035">
            <v>21</v>
          </cell>
          <cell r="D1035">
            <v>528</v>
          </cell>
          <cell r="E1035">
            <v>15</v>
          </cell>
          <cell r="F1035">
            <v>86</v>
          </cell>
          <cell r="G1035">
            <v>263</v>
          </cell>
          <cell r="H1035">
            <v>37</v>
          </cell>
          <cell r="I1035">
            <v>204</v>
          </cell>
          <cell r="J1035">
            <v>20</v>
          </cell>
          <cell r="K1035">
            <v>0</v>
          </cell>
          <cell r="L1035">
            <v>1154</v>
          </cell>
        </row>
        <row r="1043">
          <cell r="B1043" t="str">
            <v>Vendor</v>
          </cell>
          <cell r="C1043" t="str">
            <v>SONET/SDH Add-drop multiplexers (ADM)</v>
          </cell>
          <cell r="D1043" t="str">
            <v>Optical Edge Devices (OED)</v>
          </cell>
          <cell r="E1043" t="str">
            <v>Digital Cross Connects (DCS)</v>
          </cell>
          <cell r="F1043" t="str">
            <v>Optical Core Switches (OCS)</v>
          </cell>
          <cell r="G1043" t="str">
            <v>Metro WDM (C/D-WDM)</v>
          </cell>
          <cell r="H1043" t="str">
            <v>Long haul DWDM (LH DWDM)</v>
          </cell>
          <cell r="I1043" t="str">
            <v>Multi-reach DWDM</v>
          </cell>
          <cell r="J1043" t="str">
            <v>Metro ROADM</v>
          </cell>
          <cell r="K1043" t="str">
            <v>Converged Packet Optical</v>
          </cell>
          <cell r="L1043" t="str">
            <v>Total Optical Networking (ON)</v>
          </cell>
        </row>
        <row r="1044">
          <cell r="B1044" t="str">
            <v>ADTRAN</v>
          </cell>
          <cell r="C1044">
            <v>0</v>
          </cell>
          <cell r="D1044">
            <v>1</v>
          </cell>
          <cell r="E1044">
            <v>0</v>
          </cell>
          <cell r="F1044">
            <v>0</v>
          </cell>
          <cell r="G1044">
            <v>0</v>
          </cell>
          <cell r="H1044">
            <v>0</v>
          </cell>
          <cell r="I1044">
            <v>0</v>
          </cell>
          <cell r="L1044">
            <v>1</v>
          </cell>
        </row>
        <row r="1045">
          <cell r="B1045" t="str">
            <v>ADVA</v>
          </cell>
          <cell r="C1045">
            <v>0</v>
          </cell>
          <cell r="D1045">
            <v>1</v>
          </cell>
          <cell r="E1045">
            <v>0</v>
          </cell>
          <cell r="F1045">
            <v>0</v>
          </cell>
          <cell r="G1045">
            <v>49</v>
          </cell>
          <cell r="H1045">
            <v>0</v>
          </cell>
          <cell r="I1045">
            <v>0</v>
          </cell>
          <cell r="J1045">
            <v>2</v>
          </cell>
          <cell r="L1045">
            <v>50</v>
          </cell>
        </row>
        <row r="1046">
          <cell r="B1046" t="str">
            <v>Alcatel-Lucent</v>
          </cell>
          <cell r="C1046">
            <v>3</v>
          </cell>
          <cell r="D1046">
            <v>141</v>
          </cell>
          <cell r="E1046">
            <v>2</v>
          </cell>
          <cell r="F1046">
            <v>34</v>
          </cell>
          <cell r="G1046">
            <v>64</v>
          </cell>
          <cell r="H1046">
            <v>3</v>
          </cell>
          <cell r="I1046">
            <v>58</v>
          </cell>
          <cell r="J1046">
            <v>3</v>
          </cell>
          <cell r="K1046">
            <v>12</v>
          </cell>
          <cell r="L1046">
            <v>305</v>
          </cell>
        </row>
        <row r="1047">
          <cell r="B1047" t="str">
            <v>ANDA</v>
          </cell>
          <cell r="C1047">
            <v>0</v>
          </cell>
          <cell r="D1047">
            <v>1</v>
          </cell>
          <cell r="E1047">
            <v>0</v>
          </cell>
          <cell r="F1047">
            <v>0</v>
          </cell>
          <cell r="G1047">
            <v>0</v>
          </cell>
          <cell r="H1047">
            <v>0</v>
          </cell>
          <cell r="I1047">
            <v>0</v>
          </cell>
          <cell r="L1047">
            <v>1</v>
          </cell>
        </row>
        <row r="1048">
          <cell r="B1048" t="str">
            <v>Atrica</v>
          </cell>
          <cell r="C1048">
            <v>0</v>
          </cell>
          <cell r="D1048">
            <v>3</v>
          </cell>
          <cell r="E1048">
            <v>0</v>
          </cell>
          <cell r="F1048">
            <v>0</v>
          </cell>
          <cell r="G1048">
            <v>0</v>
          </cell>
          <cell r="H1048">
            <v>0</v>
          </cell>
          <cell r="I1048">
            <v>0</v>
          </cell>
          <cell r="L1048">
            <v>3</v>
          </cell>
        </row>
        <row r="1049">
          <cell r="B1049" t="str">
            <v>Calient</v>
          </cell>
          <cell r="L1049">
            <v>0</v>
          </cell>
        </row>
        <row r="1050">
          <cell r="B1050" t="str">
            <v>Ciena</v>
          </cell>
          <cell r="C1050">
            <v>1</v>
          </cell>
          <cell r="D1050">
            <v>50</v>
          </cell>
          <cell r="E1050">
            <v>0</v>
          </cell>
          <cell r="F1050">
            <v>14</v>
          </cell>
          <cell r="G1050">
            <v>35</v>
          </cell>
          <cell r="H1050">
            <v>4</v>
          </cell>
          <cell r="I1050">
            <v>15</v>
          </cell>
          <cell r="J1050">
            <v>3</v>
          </cell>
          <cell r="L1050">
            <v>119</v>
          </cell>
        </row>
        <row r="1051">
          <cell r="B1051" t="str">
            <v>Cisco</v>
          </cell>
          <cell r="C1051">
            <v>0</v>
          </cell>
          <cell r="D1051">
            <v>9</v>
          </cell>
          <cell r="E1051">
            <v>0</v>
          </cell>
          <cell r="F1051">
            <v>0</v>
          </cell>
          <cell r="G1051">
            <v>16</v>
          </cell>
          <cell r="H1051">
            <v>0</v>
          </cell>
          <cell r="I1051">
            <v>0</v>
          </cell>
          <cell r="J1051">
            <v>14</v>
          </cell>
          <cell r="K1051">
            <v>1</v>
          </cell>
          <cell r="L1051">
            <v>25</v>
          </cell>
        </row>
        <row r="1052">
          <cell r="B1052" t="str">
            <v>Corrigent</v>
          </cell>
          <cell r="C1052">
            <v>0</v>
          </cell>
          <cell r="D1052">
            <v>0</v>
          </cell>
          <cell r="E1052">
            <v>0</v>
          </cell>
          <cell r="F1052">
            <v>0</v>
          </cell>
          <cell r="G1052">
            <v>0</v>
          </cell>
          <cell r="H1052">
            <v>0</v>
          </cell>
          <cell r="I1052">
            <v>0</v>
          </cell>
          <cell r="L1052">
            <v>0</v>
          </cell>
        </row>
        <row r="1053">
          <cell r="B1053" t="str">
            <v>Corvis</v>
          </cell>
          <cell r="L1053">
            <v>0</v>
          </cell>
        </row>
        <row r="1054">
          <cell r="B1054" t="str">
            <v>Datang</v>
          </cell>
          <cell r="L1054">
            <v>0</v>
          </cell>
        </row>
        <row r="1055">
          <cell r="B1055" t="str">
            <v>ECI Telecom</v>
          </cell>
          <cell r="C1055">
            <v>1</v>
          </cell>
          <cell r="D1055">
            <v>23</v>
          </cell>
          <cell r="E1055">
            <v>0</v>
          </cell>
          <cell r="F1055">
            <v>0</v>
          </cell>
          <cell r="G1055">
            <v>17</v>
          </cell>
          <cell r="H1055">
            <v>0</v>
          </cell>
          <cell r="I1055">
            <v>0</v>
          </cell>
          <cell r="J1055">
            <v>1</v>
          </cell>
          <cell r="L1055">
            <v>41</v>
          </cell>
        </row>
        <row r="1056">
          <cell r="B1056" t="str">
            <v>Ericsson</v>
          </cell>
          <cell r="C1056">
            <v>1</v>
          </cell>
          <cell r="D1056">
            <v>65</v>
          </cell>
          <cell r="E1056">
            <v>5</v>
          </cell>
          <cell r="F1056">
            <v>14</v>
          </cell>
          <cell r="G1056">
            <v>9</v>
          </cell>
          <cell r="H1056">
            <v>8</v>
          </cell>
          <cell r="I1056">
            <v>28</v>
          </cell>
          <cell r="J1056">
            <v>2</v>
          </cell>
          <cell r="L1056">
            <v>130</v>
          </cell>
        </row>
        <row r="1057">
          <cell r="B1057" t="str">
            <v>FiberHome</v>
          </cell>
          <cell r="C1057">
            <v>0</v>
          </cell>
          <cell r="D1057">
            <v>0</v>
          </cell>
          <cell r="E1057">
            <v>0</v>
          </cell>
          <cell r="F1057">
            <v>0</v>
          </cell>
          <cell r="G1057">
            <v>0</v>
          </cell>
          <cell r="H1057">
            <v>0</v>
          </cell>
          <cell r="I1057">
            <v>0</v>
          </cell>
          <cell r="L1057">
            <v>0</v>
          </cell>
        </row>
        <row r="1058">
          <cell r="B1058" t="str">
            <v>Force 10</v>
          </cell>
          <cell r="C1058">
            <v>0</v>
          </cell>
          <cell r="D1058">
            <v>2</v>
          </cell>
          <cell r="E1058">
            <v>0</v>
          </cell>
          <cell r="F1058">
            <v>0</v>
          </cell>
          <cell r="G1058">
            <v>0</v>
          </cell>
          <cell r="H1058">
            <v>0</v>
          </cell>
          <cell r="I1058">
            <v>0</v>
          </cell>
          <cell r="L1058">
            <v>2</v>
          </cell>
        </row>
        <row r="1059">
          <cell r="B1059" t="str">
            <v>Fujitsu</v>
          </cell>
          <cell r="C1059">
            <v>0</v>
          </cell>
          <cell r="D1059">
            <v>8</v>
          </cell>
          <cell r="E1059">
            <v>0</v>
          </cell>
          <cell r="F1059">
            <v>0</v>
          </cell>
          <cell r="G1059">
            <v>0</v>
          </cell>
          <cell r="H1059">
            <v>0</v>
          </cell>
          <cell r="I1059">
            <v>0</v>
          </cell>
          <cell r="L1059">
            <v>8</v>
          </cell>
        </row>
        <row r="1060">
          <cell r="B1060" t="str">
            <v>Hitachi</v>
          </cell>
          <cell r="C1060">
            <v>0</v>
          </cell>
          <cell r="D1060">
            <v>0</v>
          </cell>
          <cell r="E1060">
            <v>0</v>
          </cell>
          <cell r="F1060">
            <v>0</v>
          </cell>
          <cell r="G1060">
            <v>0</v>
          </cell>
          <cell r="H1060">
            <v>0</v>
          </cell>
          <cell r="I1060">
            <v>0</v>
          </cell>
          <cell r="L1060">
            <v>0</v>
          </cell>
        </row>
        <row r="1061">
          <cell r="B1061" t="str">
            <v>Hitachi Cable</v>
          </cell>
          <cell r="C1061">
            <v>0</v>
          </cell>
          <cell r="D1061">
            <v>0</v>
          </cell>
          <cell r="E1061">
            <v>0</v>
          </cell>
          <cell r="F1061">
            <v>0</v>
          </cell>
          <cell r="G1061">
            <v>0</v>
          </cell>
          <cell r="H1061">
            <v>0</v>
          </cell>
          <cell r="I1061">
            <v>0</v>
          </cell>
          <cell r="L1061">
            <v>0</v>
          </cell>
        </row>
        <row r="1062">
          <cell r="B1062" t="str">
            <v>Huawei</v>
          </cell>
          <cell r="C1062">
            <v>1</v>
          </cell>
          <cell r="D1062">
            <v>70</v>
          </cell>
          <cell r="E1062">
            <v>0</v>
          </cell>
          <cell r="F1062">
            <v>6</v>
          </cell>
          <cell r="G1062">
            <v>36</v>
          </cell>
          <cell r="H1062">
            <v>1</v>
          </cell>
          <cell r="I1062">
            <v>27</v>
          </cell>
          <cell r="J1062">
            <v>10</v>
          </cell>
          <cell r="K1062">
            <v>4</v>
          </cell>
          <cell r="L1062">
            <v>141</v>
          </cell>
        </row>
        <row r="1063">
          <cell r="B1063" t="str">
            <v>Infinera</v>
          </cell>
          <cell r="C1063">
            <v>0</v>
          </cell>
          <cell r="D1063">
            <v>0</v>
          </cell>
          <cell r="E1063">
            <v>0</v>
          </cell>
          <cell r="F1063">
            <v>0</v>
          </cell>
          <cell r="G1063">
            <v>0</v>
          </cell>
          <cell r="H1063">
            <v>0</v>
          </cell>
          <cell r="I1063">
            <v>12</v>
          </cell>
          <cell r="L1063">
            <v>12</v>
          </cell>
        </row>
        <row r="1064">
          <cell r="B1064" t="str">
            <v>Lucent</v>
          </cell>
          <cell r="L1064">
            <v>0</v>
          </cell>
        </row>
        <row r="1065">
          <cell r="B1065" t="str">
            <v>Luminous</v>
          </cell>
          <cell r="L1065">
            <v>0</v>
          </cell>
        </row>
        <row r="1066">
          <cell r="B1066" t="str">
            <v>Movaz</v>
          </cell>
          <cell r="L1066">
            <v>0</v>
          </cell>
        </row>
        <row r="1067">
          <cell r="B1067" t="str">
            <v>NEC</v>
          </cell>
          <cell r="C1067">
            <v>2</v>
          </cell>
          <cell r="D1067">
            <v>4</v>
          </cell>
          <cell r="E1067">
            <v>0</v>
          </cell>
          <cell r="F1067">
            <v>0</v>
          </cell>
          <cell r="G1067">
            <v>0</v>
          </cell>
          <cell r="H1067">
            <v>5</v>
          </cell>
          <cell r="I1067">
            <v>0</v>
          </cell>
          <cell r="L1067">
            <v>11</v>
          </cell>
        </row>
        <row r="1068">
          <cell r="B1068" t="str">
            <v>Nortel</v>
          </cell>
          <cell r="C1068">
            <v>0</v>
          </cell>
          <cell r="D1068">
            <v>0</v>
          </cell>
          <cell r="E1068">
            <v>0</v>
          </cell>
          <cell r="F1068">
            <v>0</v>
          </cell>
          <cell r="G1068">
            <v>0</v>
          </cell>
          <cell r="H1068">
            <v>0</v>
          </cell>
          <cell r="I1068">
            <v>0</v>
          </cell>
          <cell r="J1068">
            <v>0</v>
          </cell>
          <cell r="L1068">
            <v>0</v>
          </cell>
        </row>
        <row r="1069">
          <cell r="B1069" t="str">
            <v>OpVista</v>
          </cell>
          <cell r="C1069">
            <v>0</v>
          </cell>
          <cell r="D1069">
            <v>0</v>
          </cell>
          <cell r="E1069">
            <v>0</v>
          </cell>
          <cell r="F1069">
            <v>0</v>
          </cell>
          <cell r="G1069">
            <v>0</v>
          </cell>
          <cell r="H1069">
            <v>0</v>
          </cell>
          <cell r="I1069">
            <v>0</v>
          </cell>
          <cell r="L1069">
            <v>0</v>
          </cell>
        </row>
        <row r="1070">
          <cell r="B1070" t="str">
            <v>Sagem</v>
          </cell>
          <cell r="C1070">
            <v>0</v>
          </cell>
          <cell r="D1070">
            <v>2</v>
          </cell>
          <cell r="E1070">
            <v>0</v>
          </cell>
          <cell r="F1070">
            <v>0</v>
          </cell>
          <cell r="G1070">
            <v>0</v>
          </cell>
          <cell r="H1070">
            <v>0</v>
          </cell>
          <cell r="I1070">
            <v>0</v>
          </cell>
          <cell r="L1070">
            <v>2</v>
          </cell>
        </row>
        <row r="1071">
          <cell r="B1071" t="str">
            <v>Nokia Siemens</v>
          </cell>
          <cell r="C1071">
            <v>1</v>
          </cell>
          <cell r="D1071">
            <v>100</v>
          </cell>
          <cell r="E1071">
            <v>0</v>
          </cell>
          <cell r="F1071">
            <v>0</v>
          </cell>
          <cell r="G1071">
            <v>0</v>
          </cell>
          <cell r="H1071">
            <v>3</v>
          </cell>
          <cell r="I1071">
            <v>27</v>
          </cell>
          <cell r="L1071">
            <v>131</v>
          </cell>
        </row>
        <row r="1072">
          <cell r="B1072" t="str">
            <v>Sycamore</v>
          </cell>
          <cell r="C1072">
            <v>0</v>
          </cell>
          <cell r="D1072">
            <v>0</v>
          </cell>
          <cell r="E1072">
            <v>4</v>
          </cell>
          <cell r="F1072">
            <v>10</v>
          </cell>
          <cell r="G1072">
            <v>0</v>
          </cell>
          <cell r="H1072">
            <v>0</v>
          </cell>
          <cell r="I1072">
            <v>0</v>
          </cell>
          <cell r="L1072">
            <v>14</v>
          </cell>
        </row>
        <row r="1073">
          <cell r="B1073" t="str">
            <v>Tejas</v>
          </cell>
          <cell r="C1073">
            <v>0</v>
          </cell>
          <cell r="D1073">
            <v>0</v>
          </cell>
          <cell r="E1073">
            <v>0</v>
          </cell>
          <cell r="F1073">
            <v>0</v>
          </cell>
          <cell r="G1073">
            <v>0</v>
          </cell>
          <cell r="H1073">
            <v>0</v>
          </cell>
          <cell r="I1073">
            <v>0</v>
          </cell>
          <cell r="L1073">
            <v>0</v>
          </cell>
        </row>
        <row r="1074">
          <cell r="B1074" t="str">
            <v>Tellabs</v>
          </cell>
          <cell r="C1074">
            <v>0</v>
          </cell>
          <cell r="D1074">
            <v>19</v>
          </cell>
          <cell r="E1074">
            <v>0</v>
          </cell>
          <cell r="F1074">
            <v>0</v>
          </cell>
          <cell r="G1074">
            <v>4</v>
          </cell>
          <cell r="H1074">
            <v>0</v>
          </cell>
          <cell r="I1074">
            <v>0</v>
          </cell>
          <cell r="L1074">
            <v>23</v>
          </cell>
        </row>
        <row r="1075">
          <cell r="B1075" t="str">
            <v>Transmode</v>
          </cell>
          <cell r="C1075">
            <v>0</v>
          </cell>
          <cell r="D1075">
            <v>0</v>
          </cell>
          <cell r="E1075">
            <v>0</v>
          </cell>
          <cell r="F1075">
            <v>0</v>
          </cell>
          <cell r="G1075">
            <v>14</v>
          </cell>
          <cell r="H1075">
            <v>0</v>
          </cell>
          <cell r="I1075">
            <v>0</v>
          </cell>
          <cell r="L1075">
            <v>14</v>
          </cell>
        </row>
        <row r="1076">
          <cell r="B1076" t="str">
            <v>Tyco</v>
          </cell>
          <cell r="L1076">
            <v>0</v>
          </cell>
        </row>
        <row r="1077">
          <cell r="B1077" t="str">
            <v>UTStarcom</v>
          </cell>
          <cell r="C1077">
            <v>0</v>
          </cell>
          <cell r="D1077">
            <v>1</v>
          </cell>
          <cell r="E1077">
            <v>0</v>
          </cell>
          <cell r="F1077">
            <v>0</v>
          </cell>
          <cell r="G1077">
            <v>0</v>
          </cell>
          <cell r="H1077">
            <v>0</v>
          </cell>
          <cell r="I1077">
            <v>0</v>
          </cell>
          <cell r="L1077">
            <v>1</v>
          </cell>
        </row>
        <row r="1078">
          <cell r="B1078" t="str">
            <v>White Rock</v>
          </cell>
          <cell r="L1078">
            <v>0</v>
          </cell>
        </row>
        <row r="1079">
          <cell r="B1079" t="str">
            <v>Xtera</v>
          </cell>
          <cell r="C1079">
            <v>0</v>
          </cell>
          <cell r="D1079">
            <v>0</v>
          </cell>
          <cell r="E1079">
            <v>0</v>
          </cell>
          <cell r="F1079">
            <v>0</v>
          </cell>
          <cell r="G1079">
            <v>0</v>
          </cell>
          <cell r="H1079">
            <v>0</v>
          </cell>
          <cell r="I1079">
            <v>13</v>
          </cell>
          <cell r="L1079">
            <v>13</v>
          </cell>
        </row>
        <row r="1080">
          <cell r="B1080" t="str">
            <v>Zhone</v>
          </cell>
          <cell r="C1080">
            <v>0</v>
          </cell>
          <cell r="D1080">
            <v>0</v>
          </cell>
          <cell r="E1080">
            <v>0</v>
          </cell>
          <cell r="F1080">
            <v>0</v>
          </cell>
          <cell r="G1080">
            <v>0</v>
          </cell>
          <cell r="H1080">
            <v>0</v>
          </cell>
          <cell r="I1080">
            <v>0</v>
          </cell>
          <cell r="L1080">
            <v>0</v>
          </cell>
        </row>
        <row r="1081">
          <cell r="B1081" t="str">
            <v>ZTE</v>
          </cell>
          <cell r="C1081">
            <v>2</v>
          </cell>
          <cell r="D1081">
            <v>6</v>
          </cell>
          <cell r="E1081">
            <v>0</v>
          </cell>
          <cell r="F1081">
            <v>0</v>
          </cell>
          <cell r="G1081">
            <v>2</v>
          </cell>
          <cell r="H1081">
            <v>7</v>
          </cell>
          <cell r="I1081">
            <v>0</v>
          </cell>
          <cell r="L1081">
            <v>17</v>
          </cell>
        </row>
        <row r="1082">
          <cell r="B1082" t="str">
            <v>Other</v>
          </cell>
          <cell r="C1082">
            <v>0</v>
          </cell>
          <cell r="D1082">
            <v>0</v>
          </cell>
          <cell r="E1082">
            <v>0</v>
          </cell>
          <cell r="F1082">
            <v>0</v>
          </cell>
          <cell r="G1082">
            <v>10</v>
          </cell>
          <cell r="H1082">
            <v>0</v>
          </cell>
          <cell r="I1082">
            <v>0</v>
          </cell>
          <cell r="J1082">
            <v>1</v>
          </cell>
          <cell r="L1082">
            <v>10</v>
          </cell>
        </row>
        <row r="1083">
          <cell r="B1083" t="str">
            <v>Total</v>
          </cell>
          <cell r="C1083">
            <v>12</v>
          </cell>
          <cell r="D1083">
            <v>506</v>
          </cell>
          <cell r="E1083">
            <v>11</v>
          </cell>
          <cell r="F1083">
            <v>78</v>
          </cell>
          <cell r="G1083">
            <v>256</v>
          </cell>
          <cell r="H1083">
            <v>31</v>
          </cell>
          <cell r="I1083">
            <v>180</v>
          </cell>
          <cell r="J1083">
            <v>36</v>
          </cell>
          <cell r="K1083">
            <v>17</v>
          </cell>
          <cell r="L1083">
            <v>1074</v>
          </cell>
        </row>
        <row r="1087">
          <cell r="B1087" t="str">
            <v>Vendor</v>
          </cell>
          <cell r="C1087" t="str">
            <v>SONET/SDH Add-drop multiplexers (ADM)</v>
          </cell>
          <cell r="D1087" t="str">
            <v>Optical Edge Devices (OED)</v>
          </cell>
          <cell r="E1087" t="str">
            <v>Digital Cross Connects (DCS)</v>
          </cell>
          <cell r="F1087" t="str">
            <v>Optical Core Switches (OCS)</v>
          </cell>
          <cell r="G1087" t="str">
            <v>Metro WDM (C/D-WDM)</v>
          </cell>
          <cell r="H1087" t="str">
            <v>Long haul DWDM (LH DWDM)</v>
          </cell>
          <cell r="I1087" t="str">
            <v>Multi-reach DWDM</v>
          </cell>
          <cell r="J1087" t="str">
            <v>Metro ROADM</v>
          </cell>
          <cell r="K1087" t="str">
            <v>Converged Packet Optical</v>
          </cell>
          <cell r="L1087" t="str">
            <v>Total Optical Networking (ON)</v>
          </cell>
        </row>
        <row r="1088">
          <cell r="B1088" t="str">
            <v>ADTRAN</v>
          </cell>
          <cell r="C1088">
            <v>0</v>
          </cell>
          <cell r="D1088">
            <v>1</v>
          </cell>
          <cell r="E1088">
            <v>0</v>
          </cell>
          <cell r="F1088">
            <v>0</v>
          </cell>
          <cell r="G1088">
            <v>0</v>
          </cell>
          <cell r="H1088">
            <v>0</v>
          </cell>
          <cell r="I1088">
            <v>0</v>
          </cell>
          <cell r="L1088">
            <v>1</v>
          </cell>
        </row>
        <row r="1089">
          <cell r="B1089" t="str">
            <v>ADVA</v>
          </cell>
          <cell r="C1089">
            <v>0</v>
          </cell>
          <cell r="D1089">
            <v>2</v>
          </cell>
          <cell r="E1089">
            <v>0</v>
          </cell>
          <cell r="F1089">
            <v>0</v>
          </cell>
          <cell r="G1089">
            <v>56</v>
          </cell>
          <cell r="H1089">
            <v>0</v>
          </cell>
          <cell r="I1089">
            <v>0</v>
          </cell>
          <cell r="J1089">
            <v>2</v>
          </cell>
          <cell r="L1089">
            <v>58</v>
          </cell>
        </row>
        <row r="1090">
          <cell r="B1090" t="str">
            <v>Alcatel-Lucent</v>
          </cell>
          <cell r="C1090">
            <v>2</v>
          </cell>
          <cell r="D1090">
            <v>145</v>
          </cell>
          <cell r="E1090">
            <v>3</v>
          </cell>
          <cell r="F1090">
            <v>61</v>
          </cell>
          <cell r="G1090">
            <v>60</v>
          </cell>
          <cell r="H1090">
            <v>3</v>
          </cell>
          <cell r="I1090">
            <v>70</v>
          </cell>
          <cell r="J1090">
            <v>2</v>
          </cell>
          <cell r="K1090">
            <v>12</v>
          </cell>
          <cell r="L1090">
            <v>344</v>
          </cell>
        </row>
        <row r="1091">
          <cell r="B1091" t="str">
            <v>ANDA</v>
          </cell>
          <cell r="C1091">
            <v>0</v>
          </cell>
          <cell r="D1091">
            <v>1</v>
          </cell>
          <cell r="E1091">
            <v>0</v>
          </cell>
          <cell r="F1091">
            <v>0</v>
          </cell>
          <cell r="G1091">
            <v>0</v>
          </cell>
          <cell r="H1091">
            <v>0</v>
          </cell>
          <cell r="I1091">
            <v>0</v>
          </cell>
          <cell r="L1091">
            <v>1</v>
          </cell>
        </row>
        <row r="1092">
          <cell r="B1092" t="str">
            <v>Atrica</v>
          </cell>
          <cell r="C1092">
            <v>0</v>
          </cell>
          <cell r="D1092">
            <v>3</v>
          </cell>
          <cell r="E1092">
            <v>0</v>
          </cell>
          <cell r="F1092">
            <v>0</v>
          </cell>
          <cell r="G1092">
            <v>0</v>
          </cell>
          <cell r="H1092">
            <v>0</v>
          </cell>
          <cell r="I1092">
            <v>0</v>
          </cell>
          <cell r="L1092">
            <v>3</v>
          </cell>
        </row>
        <row r="1093">
          <cell r="B1093" t="str">
            <v>Calient</v>
          </cell>
          <cell r="L1093">
            <v>0</v>
          </cell>
        </row>
        <row r="1094">
          <cell r="B1094" t="str">
            <v>Ciena</v>
          </cell>
          <cell r="C1094">
            <v>1</v>
          </cell>
          <cell r="D1094">
            <v>31</v>
          </cell>
          <cell r="E1094">
            <v>0</v>
          </cell>
          <cell r="F1094">
            <v>11</v>
          </cell>
          <cell r="G1094">
            <v>35</v>
          </cell>
          <cell r="H1094">
            <v>1</v>
          </cell>
          <cell r="I1094">
            <v>19</v>
          </cell>
          <cell r="J1094">
            <v>2</v>
          </cell>
          <cell r="L1094">
            <v>98</v>
          </cell>
        </row>
        <row r="1095">
          <cell r="B1095" t="str">
            <v>Cisco</v>
          </cell>
          <cell r="C1095">
            <v>0</v>
          </cell>
          <cell r="D1095">
            <v>11</v>
          </cell>
          <cell r="E1095">
            <v>0</v>
          </cell>
          <cell r="F1095">
            <v>0</v>
          </cell>
          <cell r="G1095">
            <v>15</v>
          </cell>
          <cell r="H1095">
            <v>0</v>
          </cell>
          <cell r="I1095">
            <v>0</v>
          </cell>
          <cell r="J1095">
            <v>14</v>
          </cell>
          <cell r="K1095">
            <v>1</v>
          </cell>
          <cell r="L1095">
            <v>26</v>
          </cell>
        </row>
        <row r="1096">
          <cell r="B1096" t="str">
            <v>Corrigent</v>
          </cell>
          <cell r="C1096">
            <v>0</v>
          </cell>
          <cell r="D1096">
            <v>0</v>
          </cell>
          <cell r="E1096">
            <v>0</v>
          </cell>
          <cell r="F1096">
            <v>0</v>
          </cell>
          <cell r="G1096">
            <v>0</v>
          </cell>
          <cell r="H1096">
            <v>0</v>
          </cell>
          <cell r="I1096">
            <v>0</v>
          </cell>
          <cell r="L1096">
            <v>0</v>
          </cell>
        </row>
        <row r="1097">
          <cell r="B1097" t="str">
            <v>Corvis</v>
          </cell>
          <cell r="L1097">
            <v>0</v>
          </cell>
        </row>
        <row r="1098">
          <cell r="B1098" t="str">
            <v>Datang</v>
          </cell>
          <cell r="L1098">
            <v>0</v>
          </cell>
        </row>
        <row r="1099">
          <cell r="B1099" t="str">
            <v>ECI Telecom</v>
          </cell>
          <cell r="C1099">
            <v>1</v>
          </cell>
          <cell r="D1099">
            <v>24</v>
          </cell>
          <cell r="E1099">
            <v>0</v>
          </cell>
          <cell r="F1099">
            <v>0</v>
          </cell>
          <cell r="G1099">
            <v>18</v>
          </cell>
          <cell r="H1099">
            <v>0</v>
          </cell>
          <cell r="I1099">
            <v>0</v>
          </cell>
          <cell r="J1099">
            <v>3</v>
          </cell>
          <cell r="K1099">
            <v>1</v>
          </cell>
          <cell r="L1099">
            <v>43</v>
          </cell>
        </row>
        <row r="1100">
          <cell r="B1100" t="str">
            <v>Ericsson</v>
          </cell>
          <cell r="C1100">
            <v>1</v>
          </cell>
          <cell r="D1100">
            <v>68</v>
          </cell>
          <cell r="E1100">
            <v>5</v>
          </cell>
          <cell r="F1100">
            <v>16</v>
          </cell>
          <cell r="G1100">
            <v>13</v>
          </cell>
          <cell r="H1100">
            <v>6</v>
          </cell>
          <cell r="I1100">
            <v>31</v>
          </cell>
          <cell r="J1100">
            <v>4</v>
          </cell>
          <cell r="L1100">
            <v>140</v>
          </cell>
        </row>
        <row r="1101">
          <cell r="B1101" t="str">
            <v>FiberHome</v>
          </cell>
          <cell r="C1101">
            <v>0</v>
          </cell>
          <cell r="D1101">
            <v>0</v>
          </cell>
          <cell r="E1101">
            <v>0</v>
          </cell>
          <cell r="F1101">
            <v>0</v>
          </cell>
          <cell r="G1101">
            <v>0</v>
          </cell>
          <cell r="H1101">
            <v>0</v>
          </cell>
          <cell r="I1101">
            <v>0</v>
          </cell>
          <cell r="L1101">
            <v>0</v>
          </cell>
        </row>
        <row r="1102">
          <cell r="B1102" t="str">
            <v>Force 10</v>
          </cell>
          <cell r="C1102">
            <v>0</v>
          </cell>
          <cell r="D1102">
            <v>2</v>
          </cell>
          <cell r="E1102">
            <v>0</v>
          </cell>
          <cell r="F1102">
            <v>0</v>
          </cell>
          <cell r="G1102">
            <v>0</v>
          </cell>
          <cell r="H1102">
            <v>0</v>
          </cell>
          <cell r="I1102">
            <v>0</v>
          </cell>
          <cell r="L1102">
            <v>2</v>
          </cell>
        </row>
        <row r="1103">
          <cell r="B1103" t="str">
            <v>Fujitsu</v>
          </cell>
          <cell r="C1103">
            <v>0</v>
          </cell>
          <cell r="D1103">
            <v>12</v>
          </cell>
          <cell r="E1103">
            <v>0</v>
          </cell>
          <cell r="F1103">
            <v>0</v>
          </cell>
          <cell r="G1103">
            <v>0</v>
          </cell>
          <cell r="H1103">
            <v>0</v>
          </cell>
          <cell r="I1103">
            <v>0</v>
          </cell>
          <cell r="L1103">
            <v>12</v>
          </cell>
        </row>
        <row r="1104">
          <cell r="B1104" t="str">
            <v>Hitachi</v>
          </cell>
          <cell r="C1104">
            <v>0</v>
          </cell>
          <cell r="D1104">
            <v>0</v>
          </cell>
          <cell r="E1104">
            <v>0</v>
          </cell>
          <cell r="F1104">
            <v>0</v>
          </cell>
          <cell r="G1104">
            <v>0</v>
          </cell>
          <cell r="H1104">
            <v>0</v>
          </cell>
          <cell r="I1104">
            <v>0</v>
          </cell>
          <cell r="L1104">
            <v>0</v>
          </cell>
        </row>
        <row r="1105">
          <cell r="B1105" t="str">
            <v>Hitachi Cable</v>
          </cell>
          <cell r="C1105">
            <v>0</v>
          </cell>
          <cell r="D1105">
            <v>0</v>
          </cell>
          <cell r="E1105">
            <v>0</v>
          </cell>
          <cell r="F1105">
            <v>0</v>
          </cell>
          <cell r="G1105">
            <v>0</v>
          </cell>
          <cell r="H1105">
            <v>0</v>
          </cell>
          <cell r="I1105">
            <v>0</v>
          </cell>
          <cell r="L1105">
            <v>0</v>
          </cell>
        </row>
        <row r="1106">
          <cell r="B1106" t="str">
            <v>Huawei</v>
          </cell>
          <cell r="C1106">
            <v>7</v>
          </cell>
          <cell r="D1106">
            <v>96</v>
          </cell>
          <cell r="E1106">
            <v>0</v>
          </cell>
          <cell r="F1106">
            <v>15</v>
          </cell>
          <cell r="G1106">
            <v>41</v>
          </cell>
          <cell r="H1106">
            <v>0</v>
          </cell>
          <cell r="I1106">
            <v>29</v>
          </cell>
          <cell r="J1106">
            <v>12</v>
          </cell>
          <cell r="K1106">
            <v>5</v>
          </cell>
          <cell r="L1106">
            <v>188</v>
          </cell>
        </row>
        <row r="1107">
          <cell r="B1107" t="str">
            <v>Infinera</v>
          </cell>
          <cell r="C1107">
            <v>0</v>
          </cell>
          <cell r="D1107">
            <v>0</v>
          </cell>
          <cell r="E1107">
            <v>0</v>
          </cell>
          <cell r="F1107">
            <v>0</v>
          </cell>
          <cell r="G1107">
            <v>0</v>
          </cell>
          <cell r="H1107">
            <v>0</v>
          </cell>
          <cell r="I1107">
            <v>12</v>
          </cell>
          <cell r="L1107">
            <v>12</v>
          </cell>
        </row>
        <row r="1108">
          <cell r="B1108" t="str">
            <v>Lucent</v>
          </cell>
          <cell r="L1108">
            <v>0</v>
          </cell>
        </row>
        <row r="1109">
          <cell r="B1109" t="str">
            <v>Luminous</v>
          </cell>
          <cell r="L1109">
            <v>0</v>
          </cell>
        </row>
        <row r="1110">
          <cell r="B1110" t="str">
            <v>Movaz</v>
          </cell>
          <cell r="L1110">
            <v>0</v>
          </cell>
        </row>
        <row r="1111">
          <cell r="B1111" t="str">
            <v>NEC</v>
          </cell>
          <cell r="C1111">
            <v>2</v>
          </cell>
          <cell r="D1111">
            <v>3</v>
          </cell>
          <cell r="E1111">
            <v>0</v>
          </cell>
          <cell r="F1111">
            <v>0</v>
          </cell>
          <cell r="G1111">
            <v>0</v>
          </cell>
          <cell r="H1111">
            <v>3</v>
          </cell>
          <cell r="I1111">
            <v>0</v>
          </cell>
          <cell r="L1111">
            <v>8</v>
          </cell>
        </row>
        <row r="1112">
          <cell r="B1112" t="str">
            <v>Nortel</v>
          </cell>
          <cell r="C1112">
            <v>0</v>
          </cell>
          <cell r="D1112">
            <v>0</v>
          </cell>
          <cell r="E1112">
            <v>0</v>
          </cell>
          <cell r="F1112">
            <v>0</v>
          </cell>
          <cell r="G1112">
            <v>0</v>
          </cell>
          <cell r="H1112">
            <v>0</v>
          </cell>
          <cell r="I1112">
            <v>0</v>
          </cell>
          <cell r="J1112">
            <v>0</v>
          </cell>
          <cell r="L1112">
            <v>0</v>
          </cell>
        </row>
        <row r="1113">
          <cell r="B1113" t="str">
            <v>OpVista</v>
          </cell>
          <cell r="C1113">
            <v>0</v>
          </cell>
          <cell r="D1113">
            <v>0</v>
          </cell>
          <cell r="E1113">
            <v>0</v>
          </cell>
          <cell r="F1113">
            <v>0</v>
          </cell>
          <cell r="G1113">
            <v>0</v>
          </cell>
          <cell r="H1113">
            <v>0</v>
          </cell>
          <cell r="I1113">
            <v>0</v>
          </cell>
          <cell r="L1113">
            <v>0</v>
          </cell>
        </row>
        <row r="1114">
          <cell r="B1114" t="str">
            <v>Sagem</v>
          </cell>
          <cell r="C1114">
            <v>0</v>
          </cell>
          <cell r="D1114">
            <v>2</v>
          </cell>
          <cell r="E1114">
            <v>0</v>
          </cell>
          <cell r="F1114">
            <v>0</v>
          </cell>
          <cell r="G1114">
            <v>0</v>
          </cell>
          <cell r="H1114">
            <v>0</v>
          </cell>
          <cell r="I1114">
            <v>0</v>
          </cell>
          <cell r="L1114">
            <v>2</v>
          </cell>
        </row>
        <row r="1115">
          <cell r="B1115" t="str">
            <v>Nokia Siemens</v>
          </cell>
          <cell r="C1115">
            <v>0</v>
          </cell>
          <cell r="D1115">
            <v>102</v>
          </cell>
          <cell r="E1115">
            <v>0</v>
          </cell>
          <cell r="F1115">
            <v>0</v>
          </cell>
          <cell r="G1115">
            <v>0</v>
          </cell>
          <cell r="H1115">
            <v>1</v>
          </cell>
          <cell r="I1115">
            <v>26</v>
          </cell>
          <cell r="L1115">
            <v>129</v>
          </cell>
        </row>
        <row r="1116">
          <cell r="B1116" t="str">
            <v>Sycamore</v>
          </cell>
          <cell r="C1116">
            <v>0</v>
          </cell>
          <cell r="D1116">
            <v>0</v>
          </cell>
          <cell r="E1116">
            <v>2</v>
          </cell>
          <cell r="F1116">
            <v>14</v>
          </cell>
          <cell r="G1116">
            <v>0</v>
          </cell>
          <cell r="H1116">
            <v>0</v>
          </cell>
          <cell r="I1116">
            <v>0</v>
          </cell>
          <cell r="L1116">
            <v>16</v>
          </cell>
        </row>
        <row r="1117">
          <cell r="B1117" t="str">
            <v>Tejas</v>
          </cell>
          <cell r="C1117">
            <v>0</v>
          </cell>
          <cell r="D1117">
            <v>4</v>
          </cell>
          <cell r="E1117">
            <v>0</v>
          </cell>
          <cell r="F1117">
            <v>0</v>
          </cell>
          <cell r="G1117">
            <v>0</v>
          </cell>
          <cell r="H1117">
            <v>0</v>
          </cell>
          <cell r="I1117">
            <v>0</v>
          </cell>
          <cell r="L1117">
            <v>4</v>
          </cell>
        </row>
        <row r="1118">
          <cell r="B1118" t="str">
            <v>Tellabs</v>
          </cell>
          <cell r="C1118">
            <v>0</v>
          </cell>
          <cell r="D1118">
            <v>17</v>
          </cell>
          <cell r="E1118">
            <v>0</v>
          </cell>
          <cell r="F1118">
            <v>0</v>
          </cell>
          <cell r="G1118">
            <v>4</v>
          </cell>
          <cell r="H1118">
            <v>0</v>
          </cell>
          <cell r="I1118">
            <v>0</v>
          </cell>
          <cell r="L1118">
            <v>21</v>
          </cell>
        </row>
        <row r="1119">
          <cell r="B1119" t="str">
            <v>Transmode</v>
          </cell>
          <cell r="C1119">
            <v>0</v>
          </cell>
          <cell r="D1119">
            <v>0</v>
          </cell>
          <cell r="E1119">
            <v>0</v>
          </cell>
          <cell r="F1119">
            <v>0</v>
          </cell>
          <cell r="G1119">
            <v>15</v>
          </cell>
          <cell r="H1119">
            <v>0</v>
          </cell>
          <cell r="I1119">
            <v>0</v>
          </cell>
          <cell r="L1119">
            <v>15</v>
          </cell>
        </row>
        <row r="1120">
          <cell r="B1120" t="str">
            <v>Tyco</v>
          </cell>
          <cell r="L1120">
            <v>0</v>
          </cell>
        </row>
        <row r="1121">
          <cell r="B1121" t="str">
            <v>UTStarcom</v>
          </cell>
          <cell r="C1121">
            <v>0</v>
          </cell>
          <cell r="D1121">
            <v>1</v>
          </cell>
          <cell r="E1121">
            <v>0</v>
          </cell>
          <cell r="F1121">
            <v>0</v>
          </cell>
          <cell r="G1121">
            <v>0</v>
          </cell>
          <cell r="H1121">
            <v>0</v>
          </cell>
          <cell r="I1121">
            <v>0</v>
          </cell>
          <cell r="L1121">
            <v>1</v>
          </cell>
        </row>
        <row r="1122">
          <cell r="B1122" t="str">
            <v>White Rock</v>
          </cell>
          <cell r="L1122">
            <v>0</v>
          </cell>
        </row>
        <row r="1123">
          <cell r="B1123" t="str">
            <v>Xtera</v>
          </cell>
          <cell r="C1123">
            <v>0</v>
          </cell>
          <cell r="D1123">
            <v>0</v>
          </cell>
          <cell r="E1123">
            <v>0</v>
          </cell>
          <cell r="F1123">
            <v>0</v>
          </cell>
          <cell r="G1123">
            <v>0</v>
          </cell>
          <cell r="H1123">
            <v>0</v>
          </cell>
          <cell r="I1123">
            <v>11</v>
          </cell>
          <cell r="L1123">
            <v>11</v>
          </cell>
        </row>
        <row r="1124">
          <cell r="B1124" t="str">
            <v>Zhone</v>
          </cell>
          <cell r="C1124">
            <v>0</v>
          </cell>
          <cell r="D1124">
            <v>0</v>
          </cell>
          <cell r="E1124">
            <v>0</v>
          </cell>
          <cell r="F1124">
            <v>0</v>
          </cell>
          <cell r="G1124">
            <v>0</v>
          </cell>
          <cell r="H1124">
            <v>0</v>
          </cell>
          <cell r="I1124">
            <v>0</v>
          </cell>
          <cell r="L1124">
            <v>0</v>
          </cell>
        </row>
        <row r="1125">
          <cell r="B1125" t="str">
            <v>ZTE</v>
          </cell>
          <cell r="C1125">
            <v>4</v>
          </cell>
          <cell r="D1125">
            <v>10</v>
          </cell>
          <cell r="E1125">
            <v>0</v>
          </cell>
          <cell r="F1125">
            <v>0</v>
          </cell>
          <cell r="G1125">
            <v>4</v>
          </cell>
          <cell r="H1125">
            <v>14</v>
          </cell>
          <cell r="I1125">
            <v>0</v>
          </cell>
          <cell r="L1125">
            <v>32</v>
          </cell>
        </row>
        <row r="1126">
          <cell r="B1126" t="str">
            <v>Other</v>
          </cell>
          <cell r="C1126">
            <v>0</v>
          </cell>
          <cell r="D1126">
            <v>0</v>
          </cell>
          <cell r="E1126">
            <v>0</v>
          </cell>
          <cell r="F1126">
            <v>0</v>
          </cell>
          <cell r="G1126">
            <v>10</v>
          </cell>
          <cell r="H1126">
            <v>0</v>
          </cell>
          <cell r="I1126">
            <v>0</v>
          </cell>
          <cell r="L1126">
            <v>10</v>
          </cell>
        </row>
        <row r="1127">
          <cell r="B1127" t="str">
            <v>Total</v>
          </cell>
          <cell r="C1127">
            <v>18</v>
          </cell>
          <cell r="D1127">
            <v>535</v>
          </cell>
          <cell r="E1127">
            <v>10</v>
          </cell>
          <cell r="F1127">
            <v>117</v>
          </cell>
          <cell r="G1127">
            <v>271</v>
          </cell>
          <cell r="H1127">
            <v>28</v>
          </cell>
          <cell r="I1127">
            <v>198</v>
          </cell>
          <cell r="J1127">
            <v>39</v>
          </cell>
          <cell r="K1127">
            <v>19</v>
          </cell>
          <cell r="L1127">
            <v>1177</v>
          </cell>
        </row>
        <row r="1131">
          <cell r="B1131" t="str">
            <v>Vendor</v>
          </cell>
          <cell r="C1131" t="str">
            <v>SONET/SDH Add-drop multiplexers (ADM)</v>
          </cell>
          <cell r="D1131" t="str">
            <v>Optical Edge Devices (OED)</v>
          </cell>
          <cell r="E1131" t="str">
            <v>Digital Cross Connects (DCS)</v>
          </cell>
          <cell r="F1131" t="str">
            <v>Optical Core Switches (OCS)</v>
          </cell>
          <cell r="G1131" t="str">
            <v>Metro WDM (C/D-WDM)</v>
          </cell>
          <cell r="H1131" t="str">
            <v>Long haul DWDM (LH DWDM)</v>
          </cell>
          <cell r="I1131" t="str">
            <v>Multi-reach DWDM</v>
          </cell>
          <cell r="J1131" t="str">
            <v>Metro ROADM</v>
          </cell>
          <cell r="K1131" t="str">
            <v>Converged Packet Optical</v>
          </cell>
          <cell r="L1131" t="str">
            <v>Total Optical Networking (ON)</v>
          </cell>
        </row>
        <row r="1132">
          <cell r="B1132" t="str">
            <v>ADTRAN</v>
          </cell>
          <cell r="C1132">
            <v>0</v>
          </cell>
          <cell r="D1132">
            <v>0</v>
          </cell>
          <cell r="E1132">
            <v>0</v>
          </cell>
          <cell r="F1132">
            <v>0</v>
          </cell>
          <cell r="G1132">
            <v>0</v>
          </cell>
          <cell r="H1132">
            <v>0</v>
          </cell>
          <cell r="I1132">
            <v>0</v>
          </cell>
          <cell r="L1132">
            <v>0</v>
          </cell>
        </row>
        <row r="1133">
          <cell r="B1133" t="str">
            <v>ADVA</v>
          </cell>
          <cell r="C1133">
            <v>0</v>
          </cell>
          <cell r="D1133">
            <v>2</v>
          </cell>
          <cell r="E1133">
            <v>0</v>
          </cell>
          <cell r="F1133">
            <v>0</v>
          </cell>
          <cell r="G1133">
            <v>59</v>
          </cell>
          <cell r="H1133">
            <v>0</v>
          </cell>
          <cell r="I1133">
            <v>0</v>
          </cell>
          <cell r="J1133">
            <v>2</v>
          </cell>
          <cell r="L1133">
            <v>61</v>
          </cell>
        </row>
        <row r="1134">
          <cell r="B1134" t="str">
            <v>Alcatel-Lucent</v>
          </cell>
          <cell r="C1134">
            <v>2</v>
          </cell>
          <cell r="D1134">
            <v>204</v>
          </cell>
          <cell r="E1134">
            <v>0</v>
          </cell>
          <cell r="F1134">
            <v>52</v>
          </cell>
          <cell r="G1134">
            <v>72</v>
          </cell>
          <cell r="H1134">
            <v>4</v>
          </cell>
          <cell r="I1134">
            <v>83</v>
          </cell>
          <cell r="J1134">
            <v>3</v>
          </cell>
          <cell r="K1134">
            <v>16</v>
          </cell>
          <cell r="L1134">
            <v>417</v>
          </cell>
        </row>
        <row r="1135">
          <cell r="B1135" t="str">
            <v>ANDA</v>
          </cell>
          <cell r="C1135">
            <v>0</v>
          </cell>
          <cell r="D1135">
            <v>1</v>
          </cell>
          <cell r="E1135">
            <v>0</v>
          </cell>
          <cell r="F1135">
            <v>0</v>
          </cell>
          <cell r="G1135">
            <v>0</v>
          </cell>
          <cell r="H1135">
            <v>0</v>
          </cell>
          <cell r="I1135">
            <v>0</v>
          </cell>
          <cell r="L1135">
            <v>1</v>
          </cell>
        </row>
        <row r="1136">
          <cell r="B1136" t="str">
            <v>Atrica</v>
          </cell>
          <cell r="C1136">
            <v>0</v>
          </cell>
          <cell r="D1136">
            <v>3</v>
          </cell>
          <cell r="E1136">
            <v>0</v>
          </cell>
          <cell r="F1136">
            <v>0</v>
          </cell>
          <cell r="G1136">
            <v>0</v>
          </cell>
          <cell r="H1136">
            <v>0</v>
          </cell>
          <cell r="I1136">
            <v>0</v>
          </cell>
          <cell r="L1136">
            <v>3</v>
          </cell>
        </row>
        <row r="1137">
          <cell r="B1137" t="str">
            <v>Calient</v>
          </cell>
          <cell r="L1137">
            <v>0</v>
          </cell>
        </row>
        <row r="1138">
          <cell r="B1138" t="str">
            <v>Ciena</v>
          </cell>
          <cell r="C1138">
            <v>1</v>
          </cell>
          <cell r="D1138">
            <v>31</v>
          </cell>
          <cell r="E1138">
            <v>0</v>
          </cell>
          <cell r="F1138">
            <v>15</v>
          </cell>
          <cell r="G1138">
            <v>36</v>
          </cell>
          <cell r="H1138">
            <v>1</v>
          </cell>
          <cell r="I1138">
            <v>19</v>
          </cell>
          <cell r="J1138">
            <v>2</v>
          </cell>
          <cell r="L1138">
            <v>103</v>
          </cell>
        </row>
        <row r="1139">
          <cell r="B1139" t="str">
            <v>Cisco</v>
          </cell>
          <cell r="C1139">
            <v>0</v>
          </cell>
          <cell r="D1139">
            <v>12</v>
          </cell>
          <cell r="E1139">
            <v>0</v>
          </cell>
          <cell r="F1139">
            <v>0</v>
          </cell>
          <cell r="G1139">
            <v>16</v>
          </cell>
          <cell r="H1139">
            <v>0</v>
          </cell>
          <cell r="I1139">
            <v>0</v>
          </cell>
          <cell r="J1139">
            <v>14</v>
          </cell>
          <cell r="K1139">
            <v>1</v>
          </cell>
          <cell r="L1139">
            <v>28</v>
          </cell>
        </row>
        <row r="1140">
          <cell r="B1140" t="str">
            <v>Corrigent</v>
          </cell>
          <cell r="C1140">
            <v>0</v>
          </cell>
          <cell r="D1140">
            <v>0</v>
          </cell>
          <cell r="E1140">
            <v>0</v>
          </cell>
          <cell r="F1140">
            <v>0</v>
          </cell>
          <cell r="G1140">
            <v>0</v>
          </cell>
          <cell r="H1140">
            <v>0</v>
          </cell>
          <cell r="I1140">
            <v>0</v>
          </cell>
          <cell r="L1140">
            <v>0</v>
          </cell>
        </row>
        <row r="1141">
          <cell r="B1141" t="str">
            <v>Corvis</v>
          </cell>
          <cell r="L1141">
            <v>0</v>
          </cell>
        </row>
        <row r="1142">
          <cell r="B1142" t="str">
            <v>Datang</v>
          </cell>
          <cell r="L1142">
            <v>0</v>
          </cell>
        </row>
        <row r="1143">
          <cell r="B1143" t="str">
            <v>ECI Telecom</v>
          </cell>
          <cell r="C1143">
            <v>1</v>
          </cell>
          <cell r="D1143">
            <v>27</v>
          </cell>
          <cell r="E1143">
            <v>0</v>
          </cell>
          <cell r="F1143">
            <v>0</v>
          </cell>
          <cell r="G1143">
            <v>19</v>
          </cell>
          <cell r="H1143">
            <v>0</v>
          </cell>
          <cell r="I1143">
            <v>0</v>
          </cell>
          <cell r="J1143">
            <v>4</v>
          </cell>
          <cell r="K1143">
            <v>1</v>
          </cell>
          <cell r="L1143">
            <v>47</v>
          </cell>
        </row>
        <row r="1144">
          <cell r="B1144" t="str">
            <v>Ericsson</v>
          </cell>
          <cell r="C1144">
            <v>1</v>
          </cell>
          <cell r="D1144">
            <v>70</v>
          </cell>
          <cell r="E1144">
            <v>4</v>
          </cell>
          <cell r="F1144">
            <v>24</v>
          </cell>
          <cell r="G1144">
            <v>16</v>
          </cell>
          <cell r="H1144">
            <v>5</v>
          </cell>
          <cell r="I1144">
            <v>35</v>
          </cell>
          <cell r="J1144">
            <v>5</v>
          </cell>
          <cell r="L1144">
            <v>155</v>
          </cell>
        </row>
        <row r="1145">
          <cell r="B1145" t="str">
            <v>FiberHome</v>
          </cell>
          <cell r="C1145">
            <v>0</v>
          </cell>
          <cell r="D1145">
            <v>0</v>
          </cell>
          <cell r="E1145">
            <v>0</v>
          </cell>
          <cell r="F1145">
            <v>0</v>
          </cell>
          <cell r="G1145">
            <v>0</v>
          </cell>
          <cell r="H1145">
            <v>0</v>
          </cell>
          <cell r="I1145">
            <v>0</v>
          </cell>
          <cell r="L1145">
            <v>0</v>
          </cell>
        </row>
        <row r="1146">
          <cell r="B1146" t="str">
            <v>Force 10</v>
          </cell>
          <cell r="C1146">
            <v>0</v>
          </cell>
          <cell r="D1146">
            <v>2</v>
          </cell>
          <cell r="E1146">
            <v>0</v>
          </cell>
          <cell r="F1146">
            <v>0</v>
          </cell>
          <cell r="G1146">
            <v>0</v>
          </cell>
          <cell r="H1146">
            <v>0</v>
          </cell>
          <cell r="I1146">
            <v>0</v>
          </cell>
          <cell r="L1146">
            <v>2</v>
          </cell>
        </row>
        <row r="1147">
          <cell r="B1147" t="str">
            <v>Fujitsu</v>
          </cell>
          <cell r="C1147">
            <v>0</v>
          </cell>
          <cell r="D1147">
            <v>50</v>
          </cell>
          <cell r="E1147">
            <v>0</v>
          </cell>
          <cell r="F1147">
            <v>0</v>
          </cell>
          <cell r="G1147">
            <v>0</v>
          </cell>
          <cell r="H1147">
            <v>0</v>
          </cell>
          <cell r="I1147">
            <v>0</v>
          </cell>
          <cell r="L1147">
            <v>50</v>
          </cell>
        </row>
        <row r="1148">
          <cell r="B1148" t="str">
            <v>Hitachi</v>
          </cell>
          <cell r="C1148">
            <v>0</v>
          </cell>
          <cell r="D1148">
            <v>0</v>
          </cell>
          <cell r="E1148">
            <v>0</v>
          </cell>
          <cell r="F1148">
            <v>0</v>
          </cell>
          <cell r="G1148">
            <v>0</v>
          </cell>
          <cell r="H1148">
            <v>0</v>
          </cell>
          <cell r="I1148">
            <v>0</v>
          </cell>
          <cell r="L1148">
            <v>0</v>
          </cell>
        </row>
        <row r="1149">
          <cell r="B1149" t="str">
            <v>Hitachi Cable</v>
          </cell>
          <cell r="C1149">
            <v>0</v>
          </cell>
          <cell r="D1149">
            <v>0</v>
          </cell>
          <cell r="E1149">
            <v>0</v>
          </cell>
          <cell r="F1149">
            <v>0</v>
          </cell>
          <cell r="G1149">
            <v>0</v>
          </cell>
          <cell r="H1149">
            <v>0</v>
          </cell>
          <cell r="I1149">
            <v>0</v>
          </cell>
          <cell r="L1149">
            <v>0</v>
          </cell>
        </row>
        <row r="1150">
          <cell r="B1150" t="str">
            <v>Huawei</v>
          </cell>
          <cell r="C1150">
            <v>1</v>
          </cell>
          <cell r="D1150">
            <v>54</v>
          </cell>
          <cell r="E1150">
            <v>0</v>
          </cell>
          <cell r="F1150">
            <v>7</v>
          </cell>
          <cell r="G1150">
            <v>50</v>
          </cell>
          <cell r="H1150">
            <v>0</v>
          </cell>
          <cell r="I1150">
            <v>42</v>
          </cell>
          <cell r="J1150">
            <v>15</v>
          </cell>
          <cell r="K1150">
            <v>3</v>
          </cell>
          <cell r="L1150">
            <v>154</v>
          </cell>
        </row>
        <row r="1151">
          <cell r="B1151" t="str">
            <v>Infinera</v>
          </cell>
          <cell r="C1151">
            <v>0</v>
          </cell>
          <cell r="D1151">
            <v>0</v>
          </cell>
          <cell r="E1151">
            <v>0</v>
          </cell>
          <cell r="F1151">
            <v>0</v>
          </cell>
          <cell r="G1151">
            <v>0</v>
          </cell>
          <cell r="H1151">
            <v>0</v>
          </cell>
          <cell r="I1151">
            <v>11</v>
          </cell>
          <cell r="L1151">
            <v>11</v>
          </cell>
        </row>
        <row r="1152">
          <cell r="B1152" t="str">
            <v>Lucent</v>
          </cell>
          <cell r="L1152">
            <v>0</v>
          </cell>
        </row>
        <row r="1153">
          <cell r="B1153" t="str">
            <v>Luminous</v>
          </cell>
          <cell r="L1153">
            <v>0</v>
          </cell>
        </row>
        <row r="1154">
          <cell r="B1154" t="str">
            <v>Movaz</v>
          </cell>
          <cell r="L1154">
            <v>0</v>
          </cell>
        </row>
        <row r="1155">
          <cell r="B1155" t="str">
            <v>NEC</v>
          </cell>
          <cell r="C1155">
            <v>1</v>
          </cell>
          <cell r="D1155">
            <v>3</v>
          </cell>
          <cell r="E1155">
            <v>0</v>
          </cell>
          <cell r="F1155">
            <v>0</v>
          </cell>
          <cell r="G1155">
            <v>0</v>
          </cell>
          <cell r="H1155">
            <v>9</v>
          </cell>
          <cell r="I1155">
            <v>0</v>
          </cell>
          <cell r="L1155">
            <v>13</v>
          </cell>
        </row>
        <row r="1156">
          <cell r="B1156" t="str">
            <v>Nortel</v>
          </cell>
          <cell r="C1156">
            <v>0</v>
          </cell>
          <cell r="D1156">
            <v>0</v>
          </cell>
          <cell r="E1156">
            <v>0</v>
          </cell>
          <cell r="F1156">
            <v>0</v>
          </cell>
          <cell r="G1156">
            <v>0</v>
          </cell>
          <cell r="H1156">
            <v>0</v>
          </cell>
          <cell r="I1156">
            <v>0</v>
          </cell>
          <cell r="J1156">
            <v>0</v>
          </cell>
          <cell r="L1156">
            <v>0</v>
          </cell>
        </row>
        <row r="1157">
          <cell r="B1157" t="str">
            <v>OpVista</v>
          </cell>
          <cell r="C1157">
            <v>0</v>
          </cell>
          <cell r="D1157">
            <v>0</v>
          </cell>
          <cell r="E1157">
            <v>0</v>
          </cell>
          <cell r="F1157">
            <v>0</v>
          </cell>
          <cell r="G1157">
            <v>0</v>
          </cell>
          <cell r="H1157">
            <v>0</v>
          </cell>
          <cell r="I1157">
            <v>0</v>
          </cell>
          <cell r="L1157">
            <v>0</v>
          </cell>
        </row>
        <row r="1158">
          <cell r="B1158" t="str">
            <v>Sagem</v>
          </cell>
          <cell r="C1158">
            <v>0</v>
          </cell>
          <cell r="D1158">
            <v>2</v>
          </cell>
          <cell r="E1158">
            <v>0</v>
          </cell>
          <cell r="F1158">
            <v>0</v>
          </cell>
          <cell r="G1158">
            <v>0</v>
          </cell>
          <cell r="H1158">
            <v>0</v>
          </cell>
          <cell r="I1158">
            <v>0</v>
          </cell>
          <cell r="L1158">
            <v>2</v>
          </cell>
        </row>
        <row r="1159">
          <cell r="B1159" t="str">
            <v>Nokia Siemens</v>
          </cell>
          <cell r="C1159">
            <v>0</v>
          </cell>
          <cell r="D1159">
            <v>95</v>
          </cell>
          <cell r="E1159">
            <v>0</v>
          </cell>
          <cell r="F1159">
            <v>0</v>
          </cell>
          <cell r="G1159">
            <v>0</v>
          </cell>
          <cell r="H1159">
            <v>0</v>
          </cell>
          <cell r="I1159">
            <v>26</v>
          </cell>
          <cell r="L1159">
            <v>121</v>
          </cell>
        </row>
        <row r="1160">
          <cell r="B1160" t="str">
            <v>Sycamore</v>
          </cell>
          <cell r="C1160">
            <v>0</v>
          </cell>
          <cell r="D1160">
            <v>0</v>
          </cell>
          <cell r="E1160">
            <v>3</v>
          </cell>
          <cell r="F1160">
            <v>10</v>
          </cell>
          <cell r="G1160">
            <v>0</v>
          </cell>
          <cell r="H1160">
            <v>0</v>
          </cell>
          <cell r="I1160">
            <v>0</v>
          </cell>
          <cell r="L1160">
            <v>13</v>
          </cell>
        </row>
        <row r="1161">
          <cell r="B1161" t="str">
            <v>Tejas</v>
          </cell>
          <cell r="C1161">
            <v>0</v>
          </cell>
          <cell r="D1161">
            <v>10</v>
          </cell>
          <cell r="E1161">
            <v>0</v>
          </cell>
          <cell r="F1161">
            <v>0</v>
          </cell>
          <cell r="G1161">
            <v>0</v>
          </cell>
          <cell r="H1161">
            <v>0</v>
          </cell>
          <cell r="I1161">
            <v>0</v>
          </cell>
          <cell r="L1161">
            <v>10</v>
          </cell>
        </row>
        <row r="1162">
          <cell r="B1162" t="str">
            <v>Tellabs</v>
          </cell>
          <cell r="C1162">
            <v>0</v>
          </cell>
          <cell r="D1162">
            <v>15</v>
          </cell>
          <cell r="E1162">
            <v>0</v>
          </cell>
          <cell r="F1162">
            <v>0</v>
          </cell>
          <cell r="G1162">
            <v>4</v>
          </cell>
          <cell r="H1162">
            <v>0</v>
          </cell>
          <cell r="I1162">
            <v>0</v>
          </cell>
          <cell r="L1162">
            <v>19</v>
          </cell>
        </row>
        <row r="1163">
          <cell r="B1163" t="str">
            <v>Transmode</v>
          </cell>
          <cell r="C1163">
            <v>0</v>
          </cell>
          <cell r="D1163">
            <v>0</v>
          </cell>
          <cell r="E1163">
            <v>0</v>
          </cell>
          <cell r="F1163">
            <v>0</v>
          </cell>
          <cell r="G1163">
            <v>15</v>
          </cell>
          <cell r="H1163">
            <v>0</v>
          </cell>
          <cell r="I1163">
            <v>0</v>
          </cell>
          <cell r="L1163">
            <v>15</v>
          </cell>
        </row>
        <row r="1164">
          <cell r="B1164" t="str">
            <v>Tyco</v>
          </cell>
          <cell r="L1164">
            <v>0</v>
          </cell>
        </row>
        <row r="1165">
          <cell r="B1165" t="str">
            <v>UTStarcom</v>
          </cell>
          <cell r="C1165">
            <v>0</v>
          </cell>
          <cell r="D1165">
            <v>1</v>
          </cell>
          <cell r="E1165">
            <v>0</v>
          </cell>
          <cell r="F1165">
            <v>0</v>
          </cell>
          <cell r="G1165">
            <v>0</v>
          </cell>
          <cell r="H1165">
            <v>0</v>
          </cell>
          <cell r="I1165">
            <v>0</v>
          </cell>
          <cell r="L1165">
            <v>1</v>
          </cell>
        </row>
        <row r="1166">
          <cell r="B1166" t="str">
            <v>White Rock</v>
          </cell>
          <cell r="L1166">
            <v>0</v>
          </cell>
        </row>
        <row r="1167">
          <cell r="B1167" t="str">
            <v>Xtera</v>
          </cell>
          <cell r="C1167">
            <v>0</v>
          </cell>
          <cell r="D1167">
            <v>0</v>
          </cell>
          <cell r="E1167">
            <v>0</v>
          </cell>
          <cell r="F1167">
            <v>0</v>
          </cell>
          <cell r="G1167">
            <v>0</v>
          </cell>
          <cell r="H1167">
            <v>0</v>
          </cell>
          <cell r="I1167">
            <v>9</v>
          </cell>
          <cell r="L1167">
            <v>9</v>
          </cell>
        </row>
        <row r="1168">
          <cell r="B1168" t="str">
            <v>Zhone</v>
          </cell>
          <cell r="C1168">
            <v>0</v>
          </cell>
          <cell r="D1168">
            <v>0</v>
          </cell>
          <cell r="E1168">
            <v>0</v>
          </cell>
          <cell r="F1168">
            <v>0</v>
          </cell>
          <cell r="G1168">
            <v>0</v>
          </cell>
          <cell r="H1168">
            <v>0</v>
          </cell>
          <cell r="I1168">
            <v>0</v>
          </cell>
          <cell r="L1168">
            <v>0</v>
          </cell>
        </row>
        <row r="1169">
          <cell r="B1169" t="str">
            <v>ZTE</v>
          </cell>
          <cell r="C1169">
            <v>5</v>
          </cell>
          <cell r="D1169">
            <v>14</v>
          </cell>
          <cell r="E1169">
            <v>0</v>
          </cell>
          <cell r="F1169">
            <v>0</v>
          </cell>
          <cell r="G1169">
            <v>6</v>
          </cell>
          <cell r="H1169">
            <v>16</v>
          </cell>
          <cell r="I1169">
            <v>0</v>
          </cell>
          <cell r="K1169">
            <v>1</v>
          </cell>
          <cell r="L1169">
            <v>41</v>
          </cell>
        </row>
        <row r="1170">
          <cell r="B1170" t="str">
            <v>Other</v>
          </cell>
          <cell r="C1170">
            <v>0</v>
          </cell>
          <cell r="D1170">
            <v>0</v>
          </cell>
          <cell r="E1170">
            <v>0</v>
          </cell>
          <cell r="F1170">
            <v>0</v>
          </cell>
          <cell r="G1170">
            <v>11</v>
          </cell>
          <cell r="H1170">
            <v>0</v>
          </cell>
          <cell r="I1170">
            <v>0</v>
          </cell>
          <cell r="L1170">
            <v>11</v>
          </cell>
        </row>
        <row r="1171">
          <cell r="B1171" t="str">
            <v>Total</v>
          </cell>
          <cell r="C1171">
            <v>12</v>
          </cell>
          <cell r="D1171">
            <v>596</v>
          </cell>
          <cell r="E1171">
            <v>7</v>
          </cell>
          <cell r="F1171">
            <v>108</v>
          </cell>
          <cell r="G1171">
            <v>304</v>
          </cell>
          <cell r="H1171">
            <v>35</v>
          </cell>
          <cell r="I1171">
            <v>225</v>
          </cell>
          <cell r="J1171">
            <v>45</v>
          </cell>
          <cell r="K1171">
            <v>22</v>
          </cell>
          <cell r="L1171">
            <v>1287</v>
          </cell>
        </row>
        <row r="1175">
          <cell r="B1175" t="str">
            <v>Vendor</v>
          </cell>
          <cell r="C1175" t="str">
            <v>SONET/SDH Add-drop multiplexers (ADM)</v>
          </cell>
          <cell r="D1175" t="str">
            <v>Optical Edge Devices (OED)</v>
          </cell>
          <cell r="E1175" t="str">
            <v>Digital Cross Connects (DCS)</v>
          </cell>
          <cell r="F1175" t="str">
            <v>Optical Core Switches (OCS)</v>
          </cell>
          <cell r="G1175" t="str">
            <v>Metro WDM (C/D-WDM)</v>
          </cell>
          <cell r="H1175" t="str">
            <v>Long haul DWDM (LH DWDM)</v>
          </cell>
          <cell r="I1175" t="str">
            <v>Multi-reach DWDM</v>
          </cell>
          <cell r="J1175" t="str">
            <v>Metro ROADM</v>
          </cell>
          <cell r="K1175" t="str">
            <v>Converged Packet Optical</v>
          </cell>
          <cell r="L1175" t="str">
            <v>Total Optical Networking (ON)</v>
          </cell>
        </row>
        <row r="1176">
          <cell r="B1176" t="str">
            <v>ADTRAN</v>
          </cell>
          <cell r="C1176">
            <v>0</v>
          </cell>
          <cell r="D1176">
            <v>0</v>
          </cell>
          <cell r="E1176">
            <v>0</v>
          </cell>
          <cell r="F1176">
            <v>0</v>
          </cell>
          <cell r="G1176">
            <v>0</v>
          </cell>
          <cell r="H1176">
            <v>0</v>
          </cell>
          <cell r="I1176">
            <v>0</v>
          </cell>
          <cell r="L1176">
            <v>0</v>
          </cell>
        </row>
        <row r="1177">
          <cell r="B1177" t="str">
            <v>ADVA</v>
          </cell>
          <cell r="C1177">
            <v>0</v>
          </cell>
          <cell r="D1177">
            <v>2</v>
          </cell>
          <cell r="E1177">
            <v>0</v>
          </cell>
          <cell r="F1177">
            <v>0</v>
          </cell>
          <cell r="G1177">
            <v>46</v>
          </cell>
          <cell r="H1177">
            <v>0</v>
          </cell>
          <cell r="I1177">
            <v>0</v>
          </cell>
          <cell r="J1177">
            <v>5</v>
          </cell>
          <cell r="L1177">
            <v>48</v>
          </cell>
        </row>
        <row r="1178">
          <cell r="B1178" t="str">
            <v>Alcatel-Lucent</v>
          </cell>
          <cell r="C1178">
            <v>2</v>
          </cell>
          <cell r="D1178">
            <v>261</v>
          </cell>
          <cell r="E1178">
            <v>0</v>
          </cell>
          <cell r="F1178">
            <v>58</v>
          </cell>
          <cell r="G1178">
            <v>74</v>
          </cell>
          <cell r="H1178">
            <v>3</v>
          </cell>
          <cell r="I1178">
            <v>76</v>
          </cell>
          <cell r="J1178">
            <v>7</v>
          </cell>
          <cell r="K1178">
            <v>21</v>
          </cell>
          <cell r="L1178">
            <v>474</v>
          </cell>
        </row>
        <row r="1179">
          <cell r="B1179" t="str">
            <v>ANDA</v>
          </cell>
          <cell r="C1179">
            <v>0</v>
          </cell>
          <cell r="D1179">
            <v>0</v>
          </cell>
          <cell r="E1179">
            <v>0</v>
          </cell>
          <cell r="F1179">
            <v>0</v>
          </cell>
          <cell r="G1179">
            <v>0</v>
          </cell>
          <cell r="H1179">
            <v>0</v>
          </cell>
          <cell r="I1179">
            <v>0</v>
          </cell>
          <cell r="L1179">
            <v>0</v>
          </cell>
        </row>
        <row r="1180">
          <cell r="B1180" t="str">
            <v>Atrica</v>
          </cell>
          <cell r="C1180">
            <v>0</v>
          </cell>
          <cell r="D1180">
            <v>0</v>
          </cell>
          <cell r="E1180">
            <v>0</v>
          </cell>
          <cell r="F1180">
            <v>0</v>
          </cell>
          <cell r="G1180">
            <v>0</v>
          </cell>
          <cell r="H1180">
            <v>0</v>
          </cell>
          <cell r="I1180">
            <v>0</v>
          </cell>
          <cell r="L1180">
            <v>0</v>
          </cell>
        </row>
        <row r="1181">
          <cell r="B1181" t="str">
            <v>Calient</v>
          </cell>
          <cell r="L1181">
            <v>0</v>
          </cell>
        </row>
        <row r="1182">
          <cell r="B1182" t="str">
            <v>Ciena</v>
          </cell>
          <cell r="C1182">
            <v>0</v>
          </cell>
          <cell r="D1182">
            <v>48</v>
          </cell>
          <cell r="E1182">
            <v>0</v>
          </cell>
          <cell r="F1182">
            <v>23</v>
          </cell>
          <cell r="G1182">
            <v>43</v>
          </cell>
          <cell r="H1182">
            <v>3</v>
          </cell>
          <cell r="I1182">
            <v>29</v>
          </cell>
          <cell r="J1182">
            <v>2</v>
          </cell>
          <cell r="L1182">
            <v>146</v>
          </cell>
        </row>
        <row r="1183">
          <cell r="B1183" t="str">
            <v>Cisco</v>
          </cell>
          <cell r="C1183">
            <v>0</v>
          </cell>
          <cell r="D1183">
            <v>12</v>
          </cell>
          <cell r="E1183">
            <v>0</v>
          </cell>
          <cell r="F1183">
            <v>0</v>
          </cell>
          <cell r="G1183">
            <v>21</v>
          </cell>
          <cell r="H1183">
            <v>0</v>
          </cell>
          <cell r="I1183">
            <v>0</v>
          </cell>
          <cell r="J1183">
            <v>19</v>
          </cell>
          <cell r="K1183">
            <v>1</v>
          </cell>
          <cell r="L1183">
            <v>33</v>
          </cell>
        </row>
        <row r="1184">
          <cell r="B1184" t="str">
            <v>Corrigent</v>
          </cell>
          <cell r="C1184">
            <v>0</v>
          </cell>
          <cell r="D1184">
            <v>0</v>
          </cell>
          <cell r="E1184">
            <v>0</v>
          </cell>
          <cell r="F1184">
            <v>0</v>
          </cell>
          <cell r="G1184">
            <v>0</v>
          </cell>
          <cell r="H1184">
            <v>0</v>
          </cell>
          <cell r="I1184">
            <v>0</v>
          </cell>
          <cell r="L1184">
            <v>0</v>
          </cell>
        </row>
        <row r="1185">
          <cell r="B1185" t="str">
            <v>Corvis</v>
          </cell>
          <cell r="L1185">
            <v>0</v>
          </cell>
        </row>
        <row r="1186">
          <cell r="B1186" t="str">
            <v>Datang</v>
          </cell>
          <cell r="L1186">
            <v>0</v>
          </cell>
        </row>
        <row r="1187">
          <cell r="B1187" t="str">
            <v>ECI Telecom</v>
          </cell>
          <cell r="C1187">
            <v>0</v>
          </cell>
          <cell r="D1187">
            <v>22</v>
          </cell>
          <cell r="E1187">
            <v>0</v>
          </cell>
          <cell r="F1187">
            <v>0</v>
          </cell>
          <cell r="G1187">
            <v>26</v>
          </cell>
          <cell r="H1187">
            <v>0</v>
          </cell>
          <cell r="I1187">
            <v>0</v>
          </cell>
          <cell r="J1187">
            <v>9</v>
          </cell>
          <cell r="K1187">
            <v>2</v>
          </cell>
          <cell r="L1187">
            <v>48</v>
          </cell>
        </row>
        <row r="1188">
          <cell r="B1188" t="str">
            <v>Ericsson</v>
          </cell>
          <cell r="C1188">
            <v>0</v>
          </cell>
          <cell r="D1188">
            <v>71</v>
          </cell>
          <cell r="E1188">
            <v>2</v>
          </cell>
          <cell r="F1188">
            <v>20</v>
          </cell>
          <cell r="G1188">
            <v>17</v>
          </cell>
          <cell r="H1188">
            <v>3</v>
          </cell>
          <cell r="I1188">
            <v>39</v>
          </cell>
          <cell r="J1188">
            <v>6</v>
          </cell>
          <cell r="L1188">
            <v>152</v>
          </cell>
        </row>
        <row r="1189">
          <cell r="B1189" t="str">
            <v>FiberHome</v>
          </cell>
          <cell r="C1189">
            <v>0</v>
          </cell>
          <cell r="D1189">
            <v>0</v>
          </cell>
          <cell r="E1189">
            <v>0</v>
          </cell>
          <cell r="F1189">
            <v>0</v>
          </cell>
          <cell r="G1189">
            <v>0</v>
          </cell>
          <cell r="H1189">
            <v>0</v>
          </cell>
          <cell r="I1189">
            <v>0</v>
          </cell>
          <cell r="L1189">
            <v>0</v>
          </cell>
        </row>
        <row r="1190">
          <cell r="B1190" t="str">
            <v>Force 10</v>
          </cell>
          <cell r="C1190">
            <v>0</v>
          </cell>
          <cell r="D1190">
            <v>3</v>
          </cell>
          <cell r="E1190">
            <v>0</v>
          </cell>
          <cell r="F1190">
            <v>0</v>
          </cell>
          <cell r="G1190">
            <v>0</v>
          </cell>
          <cell r="H1190">
            <v>0</v>
          </cell>
          <cell r="I1190">
            <v>0</v>
          </cell>
          <cell r="L1190">
            <v>3</v>
          </cell>
        </row>
        <row r="1191">
          <cell r="B1191" t="str">
            <v>Fujitsu</v>
          </cell>
          <cell r="C1191">
            <v>0</v>
          </cell>
          <cell r="D1191">
            <v>8</v>
          </cell>
          <cell r="E1191">
            <v>0</v>
          </cell>
          <cell r="F1191">
            <v>0</v>
          </cell>
          <cell r="G1191">
            <v>0</v>
          </cell>
          <cell r="H1191">
            <v>0</v>
          </cell>
          <cell r="I1191">
            <v>0</v>
          </cell>
          <cell r="L1191">
            <v>8</v>
          </cell>
        </row>
        <row r="1192">
          <cell r="B1192" t="str">
            <v>Hitachi</v>
          </cell>
          <cell r="C1192">
            <v>0</v>
          </cell>
          <cell r="D1192">
            <v>0</v>
          </cell>
          <cell r="E1192">
            <v>0</v>
          </cell>
          <cell r="F1192">
            <v>0</v>
          </cell>
          <cell r="G1192">
            <v>0</v>
          </cell>
          <cell r="H1192">
            <v>0</v>
          </cell>
          <cell r="I1192">
            <v>0</v>
          </cell>
          <cell r="L1192">
            <v>0</v>
          </cell>
        </row>
        <row r="1193">
          <cell r="B1193" t="str">
            <v>Hitachi Cable</v>
          </cell>
          <cell r="C1193">
            <v>0</v>
          </cell>
          <cell r="D1193">
            <v>0</v>
          </cell>
          <cell r="E1193">
            <v>0</v>
          </cell>
          <cell r="F1193">
            <v>0</v>
          </cell>
          <cell r="G1193">
            <v>0</v>
          </cell>
          <cell r="H1193">
            <v>0</v>
          </cell>
          <cell r="I1193">
            <v>0</v>
          </cell>
          <cell r="L1193">
            <v>0</v>
          </cell>
        </row>
        <row r="1194">
          <cell r="B1194" t="str">
            <v>Huawei</v>
          </cell>
          <cell r="C1194">
            <v>7</v>
          </cell>
          <cell r="D1194">
            <v>54</v>
          </cell>
          <cell r="E1194">
            <v>0</v>
          </cell>
          <cell r="F1194">
            <v>45</v>
          </cell>
          <cell r="G1194">
            <v>74</v>
          </cell>
          <cell r="H1194">
            <v>0</v>
          </cell>
          <cell r="I1194">
            <v>52</v>
          </cell>
          <cell r="J1194">
            <v>26</v>
          </cell>
          <cell r="K1194">
            <v>3</v>
          </cell>
          <cell r="L1194">
            <v>232</v>
          </cell>
        </row>
        <row r="1195">
          <cell r="B1195" t="str">
            <v>Infinera</v>
          </cell>
          <cell r="C1195">
            <v>0</v>
          </cell>
          <cell r="D1195">
            <v>0</v>
          </cell>
          <cell r="E1195">
            <v>0</v>
          </cell>
          <cell r="F1195">
            <v>0</v>
          </cell>
          <cell r="G1195">
            <v>0</v>
          </cell>
          <cell r="H1195">
            <v>0</v>
          </cell>
          <cell r="I1195">
            <v>15</v>
          </cell>
          <cell r="L1195">
            <v>15</v>
          </cell>
        </row>
        <row r="1196">
          <cell r="B1196" t="str">
            <v>Lucent</v>
          </cell>
          <cell r="L1196">
            <v>0</v>
          </cell>
        </row>
        <row r="1197">
          <cell r="B1197" t="str">
            <v>Luminous</v>
          </cell>
          <cell r="L1197">
            <v>0</v>
          </cell>
        </row>
        <row r="1198">
          <cell r="B1198" t="str">
            <v>Movaz</v>
          </cell>
          <cell r="L1198">
            <v>0</v>
          </cell>
        </row>
        <row r="1199">
          <cell r="B1199" t="str">
            <v>NEC</v>
          </cell>
          <cell r="C1199">
            <v>1</v>
          </cell>
          <cell r="D1199">
            <v>1</v>
          </cell>
          <cell r="E1199">
            <v>0</v>
          </cell>
          <cell r="F1199">
            <v>0</v>
          </cell>
          <cell r="G1199">
            <v>0</v>
          </cell>
          <cell r="H1199">
            <v>3</v>
          </cell>
          <cell r="I1199">
            <v>0</v>
          </cell>
          <cell r="L1199">
            <v>5</v>
          </cell>
        </row>
        <row r="1200">
          <cell r="B1200" t="str">
            <v>Nortel</v>
          </cell>
          <cell r="C1200">
            <v>0</v>
          </cell>
          <cell r="D1200">
            <v>0</v>
          </cell>
          <cell r="E1200">
            <v>0</v>
          </cell>
          <cell r="F1200">
            <v>0</v>
          </cell>
          <cell r="G1200">
            <v>0</v>
          </cell>
          <cell r="H1200">
            <v>0</v>
          </cell>
          <cell r="I1200">
            <v>0</v>
          </cell>
          <cell r="J1200">
            <v>0</v>
          </cell>
          <cell r="L1200">
            <v>0</v>
          </cell>
        </row>
        <row r="1201">
          <cell r="B1201" t="str">
            <v>OpVista</v>
          </cell>
          <cell r="C1201">
            <v>0</v>
          </cell>
          <cell r="D1201">
            <v>0</v>
          </cell>
          <cell r="E1201">
            <v>0</v>
          </cell>
          <cell r="F1201">
            <v>0</v>
          </cell>
          <cell r="G1201">
            <v>0</v>
          </cell>
          <cell r="H1201">
            <v>0</v>
          </cell>
          <cell r="I1201">
            <v>0</v>
          </cell>
          <cell r="L1201">
            <v>0</v>
          </cell>
        </row>
        <row r="1202">
          <cell r="B1202" t="str">
            <v>Sagem</v>
          </cell>
          <cell r="C1202">
            <v>0</v>
          </cell>
          <cell r="D1202">
            <v>1</v>
          </cell>
          <cell r="E1202">
            <v>0</v>
          </cell>
          <cell r="F1202">
            <v>0</v>
          </cell>
          <cell r="G1202">
            <v>0</v>
          </cell>
          <cell r="H1202">
            <v>0</v>
          </cell>
          <cell r="I1202">
            <v>0</v>
          </cell>
          <cell r="L1202">
            <v>1</v>
          </cell>
        </row>
        <row r="1203">
          <cell r="B1203" t="str">
            <v>Nokia Siemens</v>
          </cell>
          <cell r="C1203">
            <v>0</v>
          </cell>
          <cell r="D1203">
            <v>109</v>
          </cell>
          <cell r="E1203">
            <v>0</v>
          </cell>
          <cell r="F1203">
            <v>0</v>
          </cell>
          <cell r="G1203">
            <v>0</v>
          </cell>
          <cell r="H1203">
            <v>0</v>
          </cell>
          <cell r="I1203">
            <v>60</v>
          </cell>
          <cell r="L1203">
            <v>169</v>
          </cell>
        </row>
        <row r="1204">
          <cell r="B1204" t="str">
            <v>Sycamore</v>
          </cell>
          <cell r="C1204">
            <v>0</v>
          </cell>
          <cell r="D1204">
            <v>0</v>
          </cell>
          <cell r="E1204">
            <v>1</v>
          </cell>
          <cell r="F1204">
            <v>13</v>
          </cell>
          <cell r="G1204">
            <v>0</v>
          </cell>
          <cell r="H1204">
            <v>0</v>
          </cell>
          <cell r="I1204">
            <v>0</v>
          </cell>
          <cell r="L1204">
            <v>14</v>
          </cell>
        </row>
        <row r="1205">
          <cell r="B1205" t="str">
            <v>Tejas</v>
          </cell>
          <cell r="C1205">
            <v>0</v>
          </cell>
          <cell r="D1205">
            <v>9</v>
          </cell>
          <cell r="E1205">
            <v>0</v>
          </cell>
          <cell r="F1205">
            <v>0</v>
          </cell>
          <cell r="G1205">
            <v>0</v>
          </cell>
          <cell r="H1205">
            <v>0</v>
          </cell>
          <cell r="I1205">
            <v>0</v>
          </cell>
          <cell r="L1205">
            <v>9</v>
          </cell>
        </row>
        <row r="1206">
          <cell r="B1206" t="str">
            <v>Tellabs</v>
          </cell>
          <cell r="C1206">
            <v>0</v>
          </cell>
          <cell r="D1206">
            <v>16</v>
          </cell>
          <cell r="E1206">
            <v>0</v>
          </cell>
          <cell r="F1206">
            <v>0</v>
          </cell>
          <cell r="G1206">
            <v>5</v>
          </cell>
          <cell r="H1206">
            <v>0</v>
          </cell>
          <cell r="I1206">
            <v>0</v>
          </cell>
          <cell r="L1206">
            <v>21</v>
          </cell>
        </row>
        <row r="1207">
          <cell r="B1207" t="str">
            <v>Transmode</v>
          </cell>
          <cell r="C1207">
            <v>0</v>
          </cell>
          <cell r="D1207">
            <v>0</v>
          </cell>
          <cell r="E1207">
            <v>0</v>
          </cell>
          <cell r="F1207">
            <v>0</v>
          </cell>
          <cell r="G1207">
            <v>21</v>
          </cell>
          <cell r="H1207">
            <v>0</v>
          </cell>
          <cell r="I1207">
            <v>0</v>
          </cell>
          <cell r="L1207">
            <v>21</v>
          </cell>
        </row>
        <row r="1208">
          <cell r="B1208" t="str">
            <v>Tyco</v>
          </cell>
          <cell r="L1208">
            <v>0</v>
          </cell>
        </row>
        <row r="1209">
          <cell r="B1209" t="str">
            <v>UTStarcom</v>
          </cell>
          <cell r="C1209">
            <v>0</v>
          </cell>
          <cell r="D1209">
            <v>1</v>
          </cell>
          <cell r="E1209">
            <v>0</v>
          </cell>
          <cell r="F1209">
            <v>0</v>
          </cell>
          <cell r="G1209">
            <v>0</v>
          </cell>
          <cell r="H1209">
            <v>0</v>
          </cell>
          <cell r="I1209">
            <v>0</v>
          </cell>
          <cell r="L1209">
            <v>1</v>
          </cell>
        </row>
        <row r="1210">
          <cell r="B1210" t="str">
            <v>White Rock</v>
          </cell>
          <cell r="L1210">
            <v>0</v>
          </cell>
        </row>
        <row r="1211">
          <cell r="B1211" t="str">
            <v>Xtera</v>
          </cell>
          <cell r="C1211">
            <v>0</v>
          </cell>
          <cell r="D1211">
            <v>0</v>
          </cell>
          <cell r="E1211">
            <v>0</v>
          </cell>
          <cell r="F1211">
            <v>0</v>
          </cell>
          <cell r="G1211">
            <v>0</v>
          </cell>
          <cell r="H1211">
            <v>0</v>
          </cell>
          <cell r="I1211">
            <v>10</v>
          </cell>
          <cell r="L1211">
            <v>10</v>
          </cell>
        </row>
        <row r="1212">
          <cell r="B1212" t="str">
            <v>Zhone</v>
          </cell>
          <cell r="C1212">
            <v>0</v>
          </cell>
          <cell r="D1212">
            <v>0</v>
          </cell>
          <cell r="E1212">
            <v>0</v>
          </cell>
          <cell r="F1212">
            <v>0</v>
          </cell>
          <cell r="G1212">
            <v>0</v>
          </cell>
          <cell r="H1212">
            <v>0</v>
          </cell>
          <cell r="I1212">
            <v>0</v>
          </cell>
          <cell r="L1212">
            <v>0</v>
          </cell>
        </row>
        <row r="1213">
          <cell r="B1213" t="str">
            <v>ZTE</v>
          </cell>
          <cell r="C1213">
            <v>6</v>
          </cell>
          <cell r="D1213">
            <v>19</v>
          </cell>
          <cell r="E1213">
            <v>0</v>
          </cell>
          <cell r="F1213">
            <v>0</v>
          </cell>
          <cell r="G1213">
            <v>8</v>
          </cell>
          <cell r="H1213">
            <v>20</v>
          </cell>
          <cell r="I1213">
            <v>0</v>
          </cell>
          <cell r="K1213">
            <v>1</v>
          </cell>
          <cell r="L1213">
            <v>53</v>
          </cell>
        </row>
        <row r="1214">
          <cell r="B1214" t="str">
            <v>Other</v>
          </cell>
          <cell r="C1214">
            <v>0</v>
          </cell>
          <cell r="D1214">
            <v>0</v>
          </cell>
          <cell r="E1214">
            <v>0</v>
          </cell>
          <cell r="F1214">
            <v>0</v>
          </cell>
          <cell r="G1214">
            <v>11</v>
          </cell>
          <cell r="H1214">
            <v>0</v>
          </cell>
          <cell r="I1214">
            <v>0</v>
          </cell>
          <cell r="L1214">
            <v>11</v>
          </cell>
        </row>
        <row r="1215">
          <cell r="B1215" t="str">
            <v>Total</v>
          </cell>
          <cell r="C1215">
            <v>16</v>
          </cell>
          <cell r="D1215">
            <v>637</v>
          </cell>
          <cell r="E1215">
            <v>3</v>
          </cell>
          <cell r="F1215">
            <v>159</v>
          </cell>
          <cell r="G1215">
            <v>346</v>
          </cell>
          <cell r="H1215">
            <v>32</v>
          </cell>
          <cell r="I1215">
            <v>281</v>
          </cell>
          <cell r="J1215">
            <v>74</v>
          </cell>
          <cell r="K1215">
            <v>28</v>
          </cell>
          <cell r="L1215">
            <v>1474</v>
          </cell>
        </row>
        <row r="1223">
          <cell r="B1223" t="str">
            <v>Vendor</v>
          </cell>
          <cell r="C1223" t="str">
            <v>SONET/SDH Add-drop multiplexers (ADM)</v>
          </cell>
          <cell r="D1223" t="str">
            <v>Optical Edge Devices (OED)</v>
          </cell>
          <cell r="E1223" t="str">
            <v>Digital Cross Connects (DCS)</v>
          </cell>
          <cell r="F1223" t="str">
            <v>Optical Core Switches (OCS)</v>
          </cell>
          <cell r="G1223" t="str">
            <v>Metro WDM (C/D-WDM)</v>
          </cell>
          <cell r="H1223" t="str">
            <v>Long haul DWDM (LH DWDM)</v>
          </cell>
          <cell r="I1223" t="str">
            <v>Multi-reach DWDM</v>
          </cell>
          <cell r="J1223" t="str">
            <v>Metro ROADM</v>
          </cell>
          <cell r="K1223" t="str">
            <v>Converged Packet Optical</v>
          </cell>
          <cell r="L1223" t="str">
            <v>Total Optical Networking (ON)</v>
          </cell>
        </row>
        <row r="1224">
          <cell r="B1224" t="str">
            <v>ADTRAN</v>
          </cell>
          <cell r="C1224">
            <v>0</v>
          </cell>
          <cell r="D1224">
            <v>0</v>
          </cell>
          <cell r="E1224">
            <v>0</v>
          </cell>
          <cell r="F1224">
            <v>0</v>
          </cell>
          <cell r="G1224">
            <v>0</v>
          </cell>
          <cell r="H1224">
            <v>0</v>
          </cell>
          <cell r="I1224">
            <v>0</v>
          </cell>
          <cell r="L1224">
            <v>0</v>
          </cell>
        </row>
        <row r="1225">
          <cell r="B1225" t="str">
            <v>ADVA</v>
          </cell>
          <cell r="C1225">
            <v>0</v>
          </cell>
          <cell r="D1225">
            <v>3</v>
          </cell>
          <cell r="E1225">
            <v>0</v>
          </cell>
          <cell r="F1225">
            <v>0</v>
          </cell>
          <cell r="G1225">
            <v>41</v>
          </cell>
          <cell r="H1225">
            <v>0</v>
          </cell>
          <cell r="I1225">
            <v>0</v>
          </cell>
          <cell r="J1225">
            <v>4</v>
          </cell>
          <cell r="L1225">
            <v>44</v>
          </cell>
        </row>
        <row r="1226">
          <cell r="B1226" t="str">
            <v>Alcatel-Lucent</v>
          </cell>
          <cell r="C1226">
            <v>1</v>
          </cell>
          <cell r="D1226">
            <v>162</v>
          </cell>
          <cell r="E1226">
            <v>0</v>
          </cell>
          <cell r="F1226">
            <v>38</v>
          </cell>
          <cell r="G1226">
            <v>71</v>
          </cell>
          <cell r="H1226">
            <v>2</v>
          </cell>
          <cell r="I1226">
            <v>68</v>
          </cell>
          <cell r="J1226">
            <v>7</v>
          </cell>
          <cell r="K1226">
            <v>13</v>
          </cell>
          <cell r="L1226">
            <v>342</v>
          </cell>
        </row>
        <row r="1227">
          <cell r="B1227" t="str">
            <v>ANDA</v>
          </cell>
          <cell r="C1227">
            <v>0</v>
          </cell>
          <cell r="D1227">
            <v>1</v>
          </cell>
          <cell r="E1227">
            <v>0</v>
          </cell>
          <cell r="F1227">
            <v>0</v>
          </cell>
          <cell r="G1227">
            <v>0</v>
          </cell>
          <cell r="H1227">
            <v>0</v>
          </cell>
          <cell r="I1227">
            <v>0</v>
          </cell>
          <cell r="L1227">
            <v>1</v>
          </cell>
        </row>
        <row r="1228">
          <cell r="B1228" t="str">
            <v>Atrica</v>
          </cell>
          <cell r="L1228">
            <v>0</v>
          </cell>
        </row>
        <row r="1229">
          <cell r="B1229" t="str">
            <v>Calient</v>
          </cell>
          <cell r="L1229">
            <v>0</v>
          </cell>
        </row>
        <row r="1230">
          <cell r="B1230" t="str">
            <v>Ciena</v>
          </cell>
          <cell r="C1230">
            <v>0</v>
          </cell>
          <cell r="D1230">
            <v>21</v>
          </cell>
          <cell r="E1230">
            <v>0</v>
          </cell>
          <cell r="F1230">
            <v>14</v>
          </cell>
          <cell r="G1230">
            <v>31</v>
          </cell>
          <cell r="H1230">
            <v>3</v>
          </cell>
          <cell r="I1230">
            <v>17</v>
          </cell>
          <cell r="J1230">
            <v>2</v>
          </cell>
          <cell r="L1230">
            <v>86</v>
          </cell>
        </row>
        <row r="1231">
          <cell r="B1231" t="str">
            <v>Cisco</v>
          </cell>
          <cell r="C1231">
            <v>0</v>
          </cell>
          <cell r="D1231">
            <v>13</v>
          </cell>
          <cell r="E1231">
            <v>0</v>
          </cell>
          <cell r="F1231">
            <v>0</v>
          </cell>
          <cell r="G1231">
            <v>19</v>
          </cell>
          <cell r="H1231">
            <v>0</v>
          </cell>
          <cell r="I1231">
            <v>0</v>
          </cell>
          <cell r="J1231">
            <v>17</v>
          </cell>
          <cell r="K1231">
            <v>3</v>
          </cell>
          <cell r="L1231">
            <v>32</v>
          </cell>
        </row>
        <row r="1232">
          <cell r="B1232" t="str">
            <v>Corrigent</v>
          </cell>
          <cell r="C1232">
            <v>0</v>
          </cell>
          <cell r="D1232">
            <v>0</v>
          </cell>
          <cell r="E1232">
            <v>0</v>
          </cell>
          <cell r="F1232">
            <v>0</v>
          </cell>
          <cell r="G1232">
            <v>0</v>
          </cell>
          <cell r="H1232">
            <v>0</v>
          </cell>
          <cell r="I1232">
            <v>0</v>
          </cell>
          <cell r="L1232">
            <v>0</v>
          </cell>
        </row>
        <row r="1233">
          <cell r="B1233" t="str">
            <v>Corvis</v>
          </cell>
          <cell r="L1233">
            <v>0</v>
          </cell>
        </row>
        <row r="1234">
          <cell r="B1234" t="str">
            <v>Datang</v>
          </cell>
          <cell r="L1234">
            <v>0</v>
          </cell>
        </row>
        <row r="1235">
          <cell r="B1235" t="str">
            <v>ECI Telecom</v>
          </cell>
          <cell r="C1235">
            <v>0</v>
          </cell>
          <cell r="D1235">
            <v>24</v>
          </cell>
          <cell r="E1235">
            <v>0</v>
          </cell>
          <cell r="F1235">
            <v>0</v>
          </cell>
          <cell r="G1235">
            <v>18</v>
          </cell>
          <cell r="H1235">
            <v>0</v>
          </cell>
          <cell r="I1235">
            <v>0</v>
          </cell>
          <cell r="J1235">
            <v>6</v>
          </cell>
          <cell r="K1235">
            <v>9</v>
          </cell>
          <cell r="L1235">
            <v>42</v>
          </cell>
        </row>
        <row r="1236">
          <cell r="B1236" t="str">
            <v>Ericsson</v>
          </cell>
          <cell r="C1236">
            <v>0</v>
          </cell>
          <cell r="D1236">
            <v>65</v>
          </cell>
          <cell r="E1236">
            <v>2</v>
          </cell>
          <cell r="F1236">
            <v>18</v>
          </cell>
          <cell r="G1236">
            <v>17</v>
          </cell>
          <cell r="H1236">
            <v>2</v>
          </cell>
          <cell r="I1236">
            <v>35</v>
          </cell>
          <cell r="J1236">
            <v>6</v>
          </cell>
          <cell r="L1236">
            <v>139</v>
          </cell>
        </row>
        <row r="1237">
          <cell r="B1237" t="str">
            <v>FiberHome</v>
          </cell>
          <cell r="C1237">
            <v>0</v>
          </cell>
          <cell r="D1237">
            <v>0</v>
          </cell>
          <cell r="E1237">
            <v>0</v>
          </cell>
          <cell r="F1237">
            <v>0</v>
          </cell>
          <cell r="G1237">
            <v>0</v>
          </cell>
          <cell r="H1237">
            <v>0</v>
          </cell>
          <cell r="I1237">
            <v>0</v>
          </cell>
          <cell r="L1237">
            <v>0</v>
          </cell>
        </row>
        <row r="1238">
          <cell r="B1238" t="str">
            <v>Force 10</v>
          </cell>
          <cell r="C1238">
            <v>0</v>
          </cell>
          <cell r="D1238">
            <v>1</v>
          </cell>
          <cell r="E1238">
            <v>0</v>
          </cell>
          <cell r="F1238">
            <v>0</v>
          </cell>
          <cell r="G1238">
            <v>0</v>
          </cell>
          <cell r="H1238">
            <v>0</v>
          </cell>
          <cell r="I1238">
            <v>0</v>
          </cell>
          <cell r="L1238">
            <v>1</v>
          </cell>
        </row>
        <row r="1239">
          <cell r="B1239" t="str">
            <v>Fujitsu</v>
          </cell>
          <cell r="C1239">
            <v>0</v>
          </cell>
          <cell r="D1239">
            <v>11</v>
          </cell>
          <cell r="E1239">
            <v>0</v>
          </cell>
          <cell r="F1239">
            <v>0</v>
          </cell>
          <cell r="G1239">
            <v>0</v>
          </cell>
          <cell r="H1239">
            <v>0</v>
          </cell>
          <cell r="I1239">
            <v>0</v>
          </cell>
          <cell r="L1239">
            <v>11</v>
          </cell>
        </row>
        <row r="1240">
          <cell r="B1240" t="str">
            <v>Hitachi</v>
          </cell>
          <cell r="C1240">
            <v>0</v>
          </cell>
          <cell r="D1240">
            <v>0</v>
          </cell>
          <cell r="E1240">
            <v>0</v>
          </cell>
          <cell r="F1240">
            <v>0</v>
          </cell>
          <cell r="G1240">
            <v>0</v>
          </cell>
          <cell r="H1240">
            <v>0</v>
          </cell>
          <cell r="I1240">
            <v>0</v>
          </cell>
          <cell r="L1240">
            <v>0</v>
          </cell>
        </row>
        <row r="1241">
          <cell r="B1241" t="str">
            <v>Hitachi Cable</v>
          </cell>
          <cell r="C1241">
            <v>0</v>
          </cell>
          <cell r="D1241">
            <v>0</v>
          </cell>
          <cell r="E1241">
            <v>0</v>
          </cell>
          <cell r="F1241">
            <v>0</v>
          </cell>
          <cell r="G1241">
            <v>0</v>
          </cell>
          <cell r="H1241">
            <v>0</v>
          </cell>
          <cell r="I1241">
            <v>0</v>
          </cell>
          <cell r="L1241">
            <v>0</v>
          </cell>
        </row>
        <row r="1242">
          <cell r="B1242" t="str">
            <v>Huawei</v>
          </cell>
          <cell r="C1242">
            <v>3</v>
          </cell>
          <cell r="D1242">
            <v>64</v>
          </cell>
          <cell r="E1242">
            <v>0</v>
          </cell>
          <cell r="F1242">
            <v>21</v>
          </cell>
          <cell r="G1242">
            <v>91</v>
          </cell>
          <cell r="H1242">
            <v>0</v>
          </cell>
          <cell r="I1242">
            <v>43</v>
          </cell>
          <cell r="J1242">
            <v>32</v>
          </cell>
          <cell r="K1242">
            <v>3</v>
          </cell>
          <cell r="L1242">
            <v>222</v>
          </cell>
        </row>
        <row r="1243">
          <cell r="B1243" t="str">
            <v>Infinera</v>
          </cell>
          <cell r="C1243">
            <v>0</v>
          </cell>
          <cell r="D1243">
            <v>0</v>
          </cell>
          <cell r="E1243">
            <v>0</v>
          </cell>
          <cell r="F1243">
            <v>0</v>
          </cell>
          <cell r="G1243">
            <v>0</v>
          </cell>
          <cell r="H1243">
            <v>0</v>
          </cell>
          <cell r="I1243">
            <v>14</v>
          </cell>
          <cell r="L1243">
            <v>14</v>
          </cell>
        </row>
        <row r="1244">
          <cell r="B1244" t="str">
            <v>Lucent</v>
          </cell>
          <cell r="L1244">
            <v>0</v>
          </cell>
        </row>
        <row r="1245">
          <cell r="B1245" t="str">
            <v>Luminous</v>
          </cell>
          <cell r="L1245">
            <v>0</v>
          </cell>
        </row>
        <row r="1246">
          <cell r="B1246" t="str">
            <v>Movaz</v>
          </cell>
          <cell r="L1246">
            <v>0</v>
          </cell>
        </row>
        <row r="1247">
          <cell r="B1247" t="str">
            <v>NEC</v>
          </cell>
          <cell r="C1247">
            <v>1</v>
          </cell>
          <cell r="D1247">
            <v>3</v>
          </cell>
          <cell r="E1247">
            <v>0</v>
          </cell>
          <cell r="F1247">
            <v>0</v>
          </cell>
          <cell r="G1247">
            <v>0</v>
          </cell>
          <cell r="H1247">
            <v>5</v>
          </cell>
          <cell r="I1247">
            <v>0</v>
          </cell>
          <cell r="L1247">
            <v>9</v>
          </cell>
        </row>
        <row r="1248">
          <cell r="B1248" t="str">
            <v>Nortel</v>
          </cell>
          <cell r="C1248">
            <v>0</v>
          </cell>
          <cell r="D1248">
            <v>0</v>
          </cell>
          <cell r="E1248">
            <v>0</v>
          </cell>
          <cell r="F1248">
            <v>0</v>
          </cell>
          <cell r="G1248">
            <v>0</v>
          </cell>
          <cell r="H1248">
            <v>0</v>
          </cell>
          <cell r="I1248">
            <v>0</v>
          </cell>
          <cell r="J1248">
            <v>0</v>
          </cell>
          <cell r="L1248">
            <v>0</v>
          </cell>
        </row>
        <row r="1249">
          <cell r="B1249" t="str">
            <v>OpVista</v>
          </cell>
          <cell r="C1249">
            <v>0</v>
          </cell>
          <cell r="D1249">
            <v>0</v>
          </cell>
          <cell r="E1249">
            <v>0</v>
          </cell>
          <cell r="F1249">
            <v>0</v>
          </cell>
          <cell r="G1249">
            <v>0</v>
          </cell>
          <cell r="H1249">
            <v>0</v>
          </cell>
          <cell r="I1249">
            <v>0</v>
          </cell>
          <cell r="L1249">
            <v>0</v>
          </cell>
        </row>
        <row r="1250">
          <cell r="B1250" t="str">
            <v>Sagem</v>
          </cell>
          <cell r="C1250">
            <v>0</v>
          </cell>
          <cell r="D1250">
            <v>3</v>
          </cell>
          <cell r="E1250">
            <v>0</v>
          </cell>
          <cell r="F1250">
            <v>0</v>
          </cell>
          <cell r="G1250">
            <v>0</v>
          </cell>
          <cell r="H1250">
            <v>0</v>
          </cell>
          <cell r="I1250">
            <v>0</v>
          </cell>
          <cell r="L1250">
            <v>3</v>
          </cell>
        </row>
        <row r="1251">
          <cell r="B1251" t="str">
            <v>Nokia Siemens</v>
          </cell>
          <cell r="C1251">
            <v>0</v>
          </cell>
          <cell r="D1251">
            <v>106</v>
          </cell>
          <cell r="E1251">
            <v>0</v>
          </cell>
          <cell r="F1251">
            <v>0</v>
          </cell>
          <cell r="G1251">
            <v>0</v>
          </cell>
          <cell r="H1251">
            <v>0</v>
          </cell>
          <cell r="I1251">
            <v>36</v>
          </cell>
          <cell r="L1251">
            <v>142</v>
          </cell>
        </row>
        <row r="1252">
          <cell r="B1252" t="str">
            <v>Sycamore</v>
          </cell>
          <cell r="C1252">
            <v>0</v>
          </cell>
          <cell r="D1252">
            <v>0</v>
          </cell>
          <cell r="E1252">
            <v>1</v>
          </cell>
          <cell r="F1252">
            <v>14</v>
          </cell>
          <cell r="G1252">
            <v>0</v>
          </cell>
          <cell r="H1252">
            <v>0</v>
          </cell>
          <cell r="I1252">
            <v>0</v>
          </cell>
          <cell r="L1252">
            <v>15</v>
          </cell>
        </row>
        <row r="1253">
          <cell r="B1253" t="str">
            <v>Tejas</v>
          </cell>
          <cell r="C1253">
            <v>0</v>
          </cell>
          <cell r="D1253">
            <v>3</v>
          </cell>
          <cell r="E1253">
            <v>0</v>
          </cell>
          <cell r="F1253">
            <v>0</v>
          </cell>
          <cell r="G1253">
            <v>0</v>
          </cell>
          <cell r="H1253">
            <v>0</v>
          </cell>
          <cell r="I1253">
            <v>0</v>
          </cell>
          <cell r="L1253">
            <v>3</v>
          </cell>
        </row>
        <row r="1254">
          <cell r="B1254" t="str">
            <v>Tellabs</v>
          </cell>
          <cell r="C1254">
            <v>0</v>
          </cell>
          <cell r="D1254">
            <v>21</v>
          </cell>
          <cell r="E1254">
            <v>0</v>
          </cell>
          <cell r="F1254">
            <v>0</v>
          </cell>
          <cell r="G1254">
            <v>5</v>
          </cell>
          <cell r="H1254">
            <v>0</v>
          </cell>
          <cell r="I1254">
            <v>0</v>
          </cell>
          <cell r="L1254">
            <v>26</v>
          </cell>
        </row>
        <row r="1255">
          <cell r="B1255" t="str">
            <v>Transmode</v>
          </cell>
          <cell r="C1255">
            <v>0</v>
          </cell>
          <cell r="D1255">
            <v>0</v>
          </cell>
          <cell r="E1255">
            <v>0</v>
          </cell>
          <cell r="F1255">
            <v>0</v>
          </cell>
          <cell r="G1255">
            <v>20</v>
          </cell>
          <cell r="H1255">
            <v>0</v>
          </cell>
          <cell r="I1255">
            <v>0</v>
          </cell>
          <cell r="L1255">
            <v>20</v>
          </cell>
        </row>
        <row r="1256">
          <cell r="B1256" t="str">
            <v>Tyco</v>
          </cell>
          <cell r="L1256">
            <v>0</v>
          </cell>
        </row>
        <row r="1257">
          <cell r="B1257" t="str">
            <v>UTStarcom</v>
          </cell>
          <cell r="C1257">
            <v>0</v>
          </cell>
          <cell r="D1257">
            <v>1</v>
          </cell>
          <cell r="E1257">
            <v>0</v>
          </cell>
          <cell r="F1257">
            <v>0</v>
          </cell>
          <cell r="G1257">
            <v>0</v>
          </cell>
          <cell r="H1257">
            <v>0</v>
          </cell>
          <cell r="I1257">
            <v>0</v>
          </cell>
          <cell r="L1257">
            <v>1</v>
          </cell>
        </row>
        <row r="1258">
          <cell r="B1258" t="str">
            <v>White Rock</v>
          </cell>
          <cell r="L1258">
            <v>0</v>
          </cell>
        </row>
        <row r="1259">
          <cell r="B1259" t="str">
            <v>Xtera</v>
          </cell>
          <cell r="C1259">
            <v>0</v>
          </cell>
          <cell r="D1259">
            <v>0</v>
          </cell>
          <cell r="E1259">
            <v>0</v>
          </cell>
          <cell r="F1259">
            <v>0</v>
          </cell>
          <cell r="G1259">
            <v>0</v>
          </cell>
          <cell r="H1259">
            <v>0</v>
          </cell>
          <cell r="I1259">
            <v>14</v>
          </cell>
          <cell r="L1259">
            <v>14</v>
          </cell>
        </row>
        <row r="1260">
          <cell r="B1260" t="str">
            <v>Zhone</v>
          </cell>
          <cell r="C1260">
            <v>0</v>
          </cell>
          <cell r="D1260">
            <v>0</v>
          </cell>
          <cell r="E1260">
            <v>0</v>
          </cell>
          <cell r="F1260">
            <v>0</v>
          </cell>
          <cell r="G1260">
            <v>0</v>
          </cell>
          <cell r="H1260">
            <v>0</v>
          </cell>
          <cell r="I1260">
            <v>0</v>
          </cell>
          <cell r="L1260">
            <v>0</v>
          </cell>
        </row>
        <row r="1261">
          <cell r="B1261" t="str">
            <v>ZTE</v>
          </cell>
          <cell r="C1261">
            <v>0</v>
          </cell>
          <cell r="D1261">
            <v>15</v>
          </cell>
          <cell r="E1261">
            <v>0</v>
          </cell>
          <cell r="F1261">
            <v>0</v>
          </cell>
          <cell r="G1261">
            <v>3</v>
          </cell>
          <cell r="H1261">
            <v>11</v>
          </cell>
          <cell r="I1261">
            <v>0</v>
          </cell>
          <cell r="K1261">
            <v>1</v>
          </cell>
          <cell r="L1261">
            <v>29</v>
          </cell>
        </row>
        <row r="1262">
          <cell r="B1262" t="str">
            <v>Other</v>
          </cell>
          <cell r="C1262">
            <v>0</v>
          </cell>
          <cell r="D1262">
            <v>7</v>
          </cell>
          <cell r="E1262">
            <v>0</v>
          </cell>
          <cell r="F1262">
            <v>0</v>
          </cell>
          <cell r="G1262">
            <v>6</v>
          </cell>
          <cell r="H1262">
            <v>0</v>
          </cell>
          <cell r="I1262">
            <v>0</v>
          </cell>
          <cell r="L1262">
            <v>13</v>
          </cell>
        </row>
        <row r="1263">
          <cell r="B1263" t="str">
            <v>Total</v>
          </cell>
          <cell r="C1263">
            <v>5</v>
          </cell>
          <cell r="D1263">
            <v>524</v>
          </cell>
          <cell r="E1263">
            <v>3</v>
          </cell>
          <cell r="F1263">
            <v>105</v>
          </cell>
          <cell r="G1263">
            <v>322</v>
          </cell>
          <cell r="H1263">
            <v>23</v>
          </cell>
          <cell r="I1263">
            <v>227</v>
          </cell>
          <cell r="J1263">
            <v>74</v>
          </cell>
          <cell r="K1263">
            <v>29</v>
          </cell>
          <cell r="L1263">
            <v>1209</v>
          </cell>
        </row>
        <row r="1267">
          <cell r="B1267" t="str">
            <v>Vendor</v>
          </cell>
          <cell r="C1267" t="str">
            <v>SONET/SDH Add-drop multiplexers (ADM)</v>
          </cell>
          <cell r="D1267" t="str">
            <v>Optical Edge Devices (OED)</v>
          </cell>
          <cell r="E1267" t="str">
            <v>Digital Cross Connects (DCS)</v>
          </cell>
          <cell r="F1267" t="str">
            <v>Optical Core Switches (OCS)</v>
          </cell>
          <cell r="G1267" t="str">
            <v>Metro WDM (C/D-WDM)</v>
          </cell>
          <cell r="H1267" t="str">
            <v>Long haul DWDM (LH DWDM)</v>
          </cell>
          <cell r="I1267" t="str">
            <v>Multi-reach DWDM</v>
          </cell>
          <cell r="J1267" t="str">
            <v>Metro ROADM</v>
          </cell>
          <cell r="K1267" t="str">
            <v>Converged Packet Optical</v>
          </cell>
          <cell r="L1267" t="str">
            <v>Total Optical Networking (ON)</v>
          </cell>
        </row>
        <row r="1268">
          <cell r="B1268" t="str">
            <v>ADTRAN</v>
          </cell>
          <cell r="C1268">
            <v>0</v>
          </cell>
          <cell r="D1268">
            <v>0</v>
          </cell>
          <cell r="E1268">
            <v>0</v>
          </cell>
          <cell r="F1268">
            <v>0</v>
          </cell>
          <cell r="G1268">
            <v>0</v>
          </cell>
          <cell r="H1268">
            <v>0</v>
          </cell>
          <cell r="I1268">
            <v>0</v>
          </cell>
          <cell r="L1268">
            <v>0</v>
          </cell>
        </row>
        <row r="1269">
          <cell r="B1269" t="str">
            <v>ADVA</v>
          </cell>
          <cell r="C1269">
            <v>0</v>
          </cell>
          <cell r="D1269">
            <v>2</v>
          </cell>
          <cell r="E1269">
            <v>0</v>
          </cell>
          <cell r="F1269">
            <v>0</v>
          </cell>
          <cell r="G1269">
            <v>48</v>
          </cell>
          <cell r="H1269">
            <v>0</v>
          </cell>
          <cell r="I1269">
            <v>0</v>
          </cell>
          <cell r="J1269">
            <v>5</v>
          </cell>
          <cell r="L1269">
            <v>50</v>
          </cell>
        </row>
        <row r="1270">
          <cell r="B1270" t="str">
            <v>Alcatel-Lucent</v>
          </cell>
          <cell r="C1270">
            <v>0</v>
          </cell>
          <cell r="D1270">
            <v>205</v>
          </cell>
          <cell r="E1270">
            <v>0</v>
          </cell>
          <cell r="F1270">
            <v>47</v>
          </cell>
          <cell r="G1270">
            <v>84</v>
          </cell>
          <cell r="H1270">
            <v>0</v>
          </cell>
          <cell r="I1270">
            <v>98</v>
          </cell>
          <cell r="J1270">
            <v>6</v>
          </cell>
          <cell r="K1270">
            <v>16</v>
          </cell>
          <cell r="L1270">
            <v>434</v>
          </cell>
        </row>
        <row r="1271">
          <cell r="B1271" t="str">
            <v>ANDA</v>
          </cell>
          <cell r="C1271">
            <v>0</v>
          </cell>
          <cell r="D1271">
            <v>1</v>
          </cell>
          <cell r="E1271">
            <v>0</v>
          </cell>
          <cell r="F1271">
            <v>0</v>
          </cell>
          <cell r="G1271">
            <v>0</v>
          </cell>
          <cell r="H1271">
            <v>0</v>
          </cell>
          <cell r="I1271">
            <v>0</v>
          </cell>
          <cell r="L1271">
            <v>1</v>
          </cell>
        </row>
        <row r="1272">
          <cell r="B1272" t="str">
            <v>Atrica</v>
          </cell>
          <cell r="L1272">
            <v>0</v>
          </cell>
        </row>
        <row r="1273">
          <cell r="B1273" t="str">
            <v>Calient</v>
          </cell>
          <cell r="L1273">
            <v>0</v>
          </cell>
        </row>
        <row r="1274">
          <cell r="B1274" t="str">
            <v>Ciena</v>
          </cell>
          <cell r="C1274">
            <v>0</v>
          </cell>
          <cell r="D1274">
            <v>20</v>
          </cell>
          <cell r="E1274">
            <v>0</v>
          </cell>
          <cell r="F1274">
            <v>22</v>
          </cell>
          <cell r="G1274">
            <v>66</v>
          </cell>
          <cell r="H1274">
            <v>3</v>
          </cell>
          <cell r="I1274">
            <v>36</v>
          </cell>
          <cell r="J1274">
            <v>6</v>
          </cell>
          <cell r="K1274">
            <v>6</v>
          </cell>
          <cell r="L1274">
            <v>147</v>
          </cell>
        </row>
        <row r="1275">
          <cell r="B1275" t="str">
            <v>Cisco</v>
          </cell>
          <cell r="C1275">
            <v>0</v>
          </cell>
          <cell r="D1275">
            <v>9</v>
          </cell>
          <cell r="E1275">
            <v>0</v>
          </cell>
          <cell r="F1275">
            <v>0</v>
          </cell>
          <cell r="G1275">
            <v>15</v>
          </cell>
          <cell r="H1275">
            <v>0</v>
          </cell>
          <cell r="I1275">
            <v>0</v>
          </cell>
          <cell r="J1275">
            <v>14</v>
          </cell>
          <cell r="K1275">
            <v>2</v>
          </cell>
          <cell r="L1275">
            <v>24</v>
          </cell>
        </row>
        <row r="1276">
          <cell r="B1276" t="str">
            <v>Corrigent</v>
          </cell>
          <cell r="C1276">
            <v>0</v>
          </cell>
          <cell r="D1276">
            <v>0</v>
          </cell>
          <cell r="E1276">
            <v>0</v>
          </cell>
          <cell r="F1276">
            <v>0</v>
          </cell>
          <cell r="G1276">
            <v>0</v>
          </cell>
          <cell r="H1276">
            <v>0</v>
          </cell>
          <cell r="I1276">
            <v>0</v>
          </cell>
          <cell r="L1276">
            <v>0</v>
          </cell>
        </row>
        <row r="1277">
          <cell r="B1277" t="str">
            <v>Corvis</v>
          </cell>
          <cell r="L1277">
            <v>0</v>
          </cell>
        </row>
        <row r="1278">
          <cell r="B1278" t="str">
            <v>Datang</v>
          </cell>
          <cell r="L1278">
            <v>0</v>
          </cell>
        </row>
        <row r="1279">
          <cell r="B1279" t="str">
            <v>ECI Telecom</v>
          </cell>
          <cell r="C1279">
            <v>0</v>
          </cell>
          <cell r="D1279">
            <v>24</v>
          </cell>
          <cell r="E1279">
            <v>0</v>
          </cell>
          <cell r="F1279">
            <v>0</v>
          </cell>
          <cell r="G1279">
            <v>26</v>
          </cell>
          <cell r="H1279">
            <v>0</v>
          </cell>
          <cell r="I1279">
            <v>0</v>
          </cell>
          <cell r="J1279">
            <v>14</v>
          </cell>
          <cell r="K1279">
            <v>13</v>
          </cell>
          <cell r="L1279">
            <v>50</v>
          </cell>
        </row>
        <row r="1280">
          <cell r="B1280" t="str">
            <v>Ericsson</v>
          </cell>
          <cell r="C1280">
            <v>0</v>
          </cell>
          <cell r="D1280">
            <v>75</v>
          </cell>
          <cell r="E1280">
            <v>2</v>
          </cell>
          <cell r="F1280">
            <v>22</v>
          </cell>
          <cell r="G1280">
            <v>17</v>
          </cell>
          <cell r="H1280">
            <v>2</v>
          </cell>
          <cell r="I1280">
            <v>37</v>
          </cell>
          <cell r="J1280">
            <v>6</v>
          </cell>
          <cell r="L1280">
            <v>155</v>
          </cell>
        </row>
        <row r="1281">
          <cell r="B1281" t="str">
            <v>FiberHome</v>
          </cell>
          <cell r="C1281">
            <v>0</v>
          </cell>
          <cell r="D1281">
            <v>0</v>
          </cell>
          <cell r="E1281">
            <v>0</v>
          </cell>
          <cell r="F1281">
            <v>0</v>
          </cell>
          <cell r="G1281">
            <v>0</v>
          </cell>
          <cell r="H1281">
            <v>0</v>
          </cell>
          <cell r="I1281">
            <v>0</v>
          </cell>
          <cell r="L1281">
            <v>0</v>
          </cell>
        </row>
        <row r="1282">
          <cell r="B1282" t="str">
            <v>Force 10</v>
          </cell>
          <cell r="C1282">
            <v>0</v>
          </cell>
          <cell r="D1282">
            <v>1</v>
          </cell>
          <cell r="E1282">
            <v>0</v>
          </cell>
          <cell r="F1282">
            <v>0</v>
          </cell>
          <cell r="G1282">
            <v>0</v>
          </cell>
          <cell r="H1282">
            <v>0</v>
          </cell>
          <cell r="I1282">
            <v>0</v>
          </cell>
          <cell r="L1282">
            <v>1</v>
          </cell>
        </row>
        <row r="1283">
          <cell r="B1283" t="str">
            <v>Fujitsu</v>
          </cell>
          <cell r="C1283">
            <v>0</v>
          </cell>
          <cell r="D1283">
            <v>13</v>
          </cell>
          <cell r="E1283">
            <v>0</v>
          </cell>
          <cell r="F1283">
            <v>0</v>
          </cell>
          <cell r="G1283">
            <v>0</v>
          </cell>
          <cell r="H1283">
            <v>0</v>
          </cell>
          <cell r="I1283">
            <v>0</v>
          </cell>
          <cell r="L1283">
            <v>13</v>
          </cell>
        </row>
        <row r="1284">
          <cell r="B1284" t="str">
            <v>Hitachi</v>
          </cell>
          <cell r="C1284">
            <v>0</v>
          </cell>
          <cell r="D1284">
            <v>0</v>
          </cell>
          <cell r="E1284">
            <v>0</v>
          </cell>
          <cell r="F1284">
            <v>0</v>
          </cell>
          <cell r="G1284">
            <v>0</v>
          </cell>
          <cell r="H1284">
            <v>0</v>
          </cell>
          <cell r="I1284">
            <v>0</v>
          </cell>
          <cell r="L1284">
            <v>0</v>
          </cell>
        </row>
        <row r="1285">
          <cell r="B1285" t="str">
            <v>Hitachi Cable</v>
          </cell>
          <cell r="C1285">
            <v>0</v>
          </cell>
          <cell r="D1285">
            <v>0</v>
          </cell>
          <cell r="E1285">
            <v>0</v>
          </cell>
          <cell r="F1285">
            <v>0</v>
          </cell>
          <cell r="G1285">
            <v>0</v>
          </cell>
          <cell r="H1285">
            <v>0</v>
          </cell>
          <cell r="I1285">
            <v>0</v>
          </cell>
          <cell r="L1285">
            <v>0</v>
          </cell>
        </row>
        <row r="1286">
          <cell r="B1286" t="str">
            <v>Huawei</v>
          </cell>
          <cell r="C1286">
            <v>0</v>
          </cell>
          <cell r="D1286">
            <v>76</v>
          </cell>
          <cell r="E1286">
            <v>0</v>
          </cell>
          <cell r="F1286">
            <v>29</v>
          </cell>
          <cell r="G1286">
            <v>98</v>
          </cell>
          <cell r="H1286">
            <v>0</v>
          </cell>
          <cell r="I1286">
            <v>42</v>
          </cell>
          <cell r="J1286">
            <v>37</v>
          </cell>
          <cell r="K1286">
            <v>4</v>
          </cell>
          <cell r="L1286">
            <v>245</v>
          </cell>
        </row>
        <row r="1287">
          <cell r="B1287" t="str">
            <v>Infinera</v>
          </cell>
          <cell r="C1287">
            <v>0</v>
          </cell>
          <cell r="D1287">
            <v>0</v>
          </cell>
          <cell r="E1287">
            <v>0</v>
          </cell>
          <cell r="F1287">
            <v>0</v>
          </cell>
          <cell r="G1287">
            <v>0</v>
          </cell>
          <cell r="H1287">
            <v>0</v>
          </cell>
          <cell r="I1287">
            <v>16</v>
          </cell>
          <cell r="L1287">
            <v>16</v>
          </cell>
        </row>
        <row r="1288">
          <cell r="B1288" t="str">
            <v>Lucent</v>
          </cell>
          <cell r="L1288">
            <v>0</v>
          </cell>
        </row>
        <row r="1289">
          <cell r="B1289" t="str">
            <v>Luminous</v>
          </cell>
          <cell r="L1289">
            <v>0</v>
          </cell>
        </row>
        <row r="1290">
          <cell r="B1290" t="str">
            <v>Movaz</v>
          </cell>
          <cell r="L1290">
            <v>0</v>
          </cell>
        </row>
        <row r="1291">
          <cell r="B1291" t="str">
            <v>NEC</v>
          </cell>
          <cell r="C1291">
            <v>1</v>
          </cell>
          <cell r="D1291">
            <v>3</v>
          </cell>
          <cell r="E1291">
            <v>0</v>
          </cell>
          <cell r="F1291">
            <v>0</v>
          </cell>
          <cell r="G1291">
            <v>0</v>
          </cell>
          <cell r="H1291">
            <v>4</v>
          </cell>
          <cell r="I1291">
            <v>0</v>
          </cell>
          <cell r="L1291">
            <v>8</v>
          </cell>
        </row>
        <row r="1292">
          <cell r="B1292" t="str">
            <v>Nortel</v>
          </cell>
          <cell r="C1292">
            <v>0</v>
          </cell>
          <cell r="D1292">
            <v>0</v>
          </cell>
          <cell r="E1292">
            <v>0</v>
          </cell>
          <cell r="F1292">
            <v>0</v>
          </cell>
          <cell r="G1292">
            <v>0</v>
          </cell>
          <cell r="H1292">
            <v>0</v>
          </cell>
          <cell r="I1292">
            <v>0</v>
          </cell>
          <cell r="J1292">
            <v>0</v>
          </cell>
          <cell r="K1292">
            <v>0</v>
          </cell>
          <cell r="L1292">
            <v>0</v>
          </cell>
        </row>
        <row r="1293">
          <cell r="B1293" t="str">
            <v>OpVista</v>
          </cell>
          <cell r="C1293">
            <v>0</v>
          </cell>
          <cell r="D1293">
            <v>0</v>
          </cell>
          <cell r="E1293">
            <v>0</v>
          </cell>
          <cell r="F1293">
            <v>0</v>
          </cell>
          <cell r="G1293">
            <v>0</v>
          </cell>
          <cell r="H1293">
            <v>0</v>
          </cell>
          <cell r="I1293">
            <v>0</v>
          </cell>
          <cell r="L1293">
            <v>0</v>
          </cell>
        </row>
        <row r="1294">
          <cell r="B1294" t="str">
            <v>Sagem</v>
          </cell>
          <cell r="C1294">
            <v>0</v>
          </cell>
          <cell r="D1294">
            <v>4</v>
          </cell>
          <cell r="E1294">
            <v>0</v>
          </cell>
          <cell r="F1294">
            <v>0</v>
          </cell>
          <cell r="G1294">
            <v>0</v>
          </cell>
          <cell r="H1294">
            <v>0</v>
          </cell>
          <cell r="I1294">
            <v>0</v>
          </cell>
          <cell r="L1294">
            <v>4</v>
          </cell>
        </row>
        <row r="1295">
          <cell r="B1295" t="str">
            <v>Nokia Siemens</v>
          </cell>
          <cell r="C1295">
            <v>0</v>
          </cell>
          <cell r="D1295">
            <v>81</v>
          </cell>
          <cell r="E1295">
            <v>0</v>
          </cell>
          <cell r="F1295">
            <v>0</v>
          </cell>
          <cell r="G1295">
            <v>0</v>
          </cell>
          <cell r="H1295">
            <v>0</v>
          </cell>
          <cell r="I1295">
            <v>53</v>
          </cell>
          <cell r="L1295">
            <v>134</v>
          </cell>
        </row>
        <row r="1296">
          <cell r="B1296" t="str">
            <v>Sycamore</v>
          </cell>
          <cell r="C1296">
            <v>0</v>
          </cell>
          <cell r="D1296">
            <v>0</v>
          </cell>
          <cell r="E1296">
            <v>0</v>
          </cell>
          <cell r="F1296">
            <v>3</v>
          </cell>
          <cell r="G1296">
            <v>0</v>
          </cell>
          <cell r="H1296">
            <v>0</v>
          </cell>
          <cell r="I1296">
            <v>0</v>
          </cell>
          <cell r="L1296">
            <v>3</v>
          </cell>
        </row>
        <row r="1297">
          <cell r="B1297" t="str">
            <v>Tejas</v>
          </cell>
          <cell r="C1297">
            <v>0</v>
          </cell>
          <cell r="D1297">
            <v>5</v>
          </cell>
          <cell r="E1297">
            <v>0</v>
          </cell>
          <cell r="F1297">
            <v>0</v>
          </cell>
          <cell r="G1297">
            <v>0</v>
          </cell>
          <cell r="H1297">
            <v>0</v>
          </cell>
          <cell r="I1297">
            <v>0</v>
          </cell>
          <cell r="L1297">
            <v>5</v>
          </cell>
        </row>
        <row r="1298">
          <cell r="B1298" t="str">
            <v>Tellabs</v>
          </cell>
          <cell r="C1298">
            <v>0</v>
          </cell>
          <cell r="D1298">
            <v>19</v>
          </cell>
          <cell r="E1298">
            <v>0</v>
          </cell>
          <cell r="F1298">
            <v>0</v>
          </cell>
          <cell r="G1298">
            <v>4</v>
          </cell>
          <cell r="H1298">
            <v>0</v>
          </cell>
          <cell r="I1298">
            <v>0</v>
          </cell>
          <cell r="L1298">
            <v>23</v>
          </cell>
        </row>
        <row r="1299">
          <cell r="B1299" t="str">
            <v>Transmode</v>
          </cell>
          <cell r="C1299">
            <v>0</v>
          </cell>
          <cell r="D1299">
            <v>0</v>
          </cell>
          <cell r="E1299">
            <v>0</v>
          </cell>
          <cell r="F1299">
            <v>0</v>
          </cell>
          <cell r="G1299">
            <v>21</v>
          </cell>
          <cell r="H1299">
            <v>0</v>
          </cell>
          <cell r="I1299">
            <v>0</v>
          </cell>
          <cell r="L1299">
            <v>21</v>
          </cell>
        </row>
        <row r="1300">
          <cell r="B1300" t="str">
            <v>Tyco</v>
          </cell>
          <cell r="L1300">
            <v>0</v>
          </cell>
        </row>
        <row r="1301">
          <cell r="B1301" t="str">
            <v>UTStarcom</v>
          </cell>
          <cell r="C1301">
            <v>0</v>
          </cell>
          <cell r="D1301">
            <v>1</v>
          </cell>
          <cell r="E1301">
            <v>0</v>
          </cell>
          <cell r="F1301">
            <v>0</v>
          </cell>
          <cell r="G1301">
            <v>0</v>
          </cell>
          <cell r="H1301">
            <v>0</v>
          </cell>
          <cell r="I1301">
            <v>0</v>
          </cell>
          <cell r="L1301">
            <v>1</v>
          </cell>
        </row>
        <row r="1302">
          <cell r="B1302" t="str">
            <v>White Rock</v>
          </cell>
          <cell r="L1302">
            <v>0</v>
          </cell>
        </row>
        <row r="1303">
          <cell r="B1303" t="str">
            <v>Xtera</v>
          </cell>
          <cell r="C1303">
            <v>0</v>
          </cell>
          <cell r="D1303">
            <v>0</v>
          </cell>
          <cell r="E1303">
            <v>0</v>
          </cell>
          <cell r="F1303">
            <v>0</v>
          </cell>
          <cell r="G1303">
            <v>0</v>
          </cell>
          <cell r="H1303">
            <v>0</v>
          </cell>
          <cell r="I1303">
            <v>15</v>
          </cell>
          <cell r="L1303">
            <v>15</v>
          </cell>
        </row>
        <row r="1304">
          <cell r="B1304" t="str">
            <v>Zhone</v>
          </cell>
          <cell r="C1304">
            <v>0</v>
          </cell>
          <cell r="D1304">
            <v>0</v>
          </cell>
          <cell r="E1304">
            <v>0</v>
          </cell>
          <cell r="F1304">
            <v>0</v>
          </cell>
          <cell r="G1304">
            <v>0</v>
          </cell>
          <cell r="H1304">
            <v>0</v>
          </cell>
          <cell r="I1304">
            <v>0</v>
          </cell>
          <cell r="L1304">
            <v>0</v>
          </cell>
        </row>
        <row r="1305">
          <cell r="B1305" t="str">
            <v>ZTE</v>
          </cell>
          <cell r="C1305">
            <v>0</v>
          </cell>
          <cell r="D1305">
            <v>37</v>
          </cell>
          <cell r="E1305">
            <v>0</v>
          </cell>
          <cell r="F1305">
            <v>0</v>
          </cell>
          <cell r="G1305">
            <v>14</v>
          </cell>
          <cell r="H1305">
            <v>0</v>
          </cell>
          <cell r="I1305">
            <v>33</v>
          </cell>
          <cell r="J1305">
            <v>1</v>
          </cell>
          <cell r="K1305">
            <v>2</v>
          </cell>
          <cell r="L1305">
            <v>84</v>
          </cell>
        </row>
        <row r="1306">
          <cell r="B1306" t="str">
            <v>Other</v>
          </cell>
          <cell r="D1306">
            <v>7</v>
          </cell>
          <cell r="G1306">
            <v>7</v>
          </cell>
          <cell r="L1306">
            <v>14</v>
          </cell>
        </row>
        <row r="1307">
          <cell r="B1307" t="str">
            <v>Total</v>
          </cell>
          <cell r="C1307">
            <v>1</v>
          </cell>
          <cell r="D1307">
            <v>583</v>
          </cell>
          <cell r="E1307">
            <v>2</v>
          </cell>
          <cell r="F1307">
            <v>123</v>
          </cell>
          <cell r="G1307">
            <v>400</v>
          </cell>
          <cell r="H1307">
            <v>9</v>
          </cell>
          <cell r="I1307">
            <v>330</v>
          </cell>
          <cell r="J1307">
            <v>89</v>
          </cell>
          <cell r="K1307">
            <v>43</v>
          </cell>
          <cell r="L1307">
            <v>1448</v>
          </cell>
        </row>
        <row r="1311">
          <cell r="B1311" t="str">
            <v>Vendor</v>
          </cell>
          <cell r="C1311" t="str">
            <v>SONET/SDH Add-drop multiplexers (ADM)</v>
          </cell>
          <cell r="D1311" t="str">
            <v>Optical Edge Devices (OED)</v>
          </cell>
          <cell r="E1311" t="str">
            <v>Digital Cross Connects (DCS)</v>
          </cell>
          <cell r="F1311" t="str">
            <v>Optical Core Switches (OCS)</v>
          </cell>
          <cell r="G1311" t="str">
            <v>Metro WDM (C/D-WDM)</v>
          </cell>
          <cell r="H1311" t="str">
            <v>Long haul DWDM (LH DWDM)</v>
          </cell>
          <cell r="I1311" t="str">
            <v>Multi-reach DWDM</v>
          </cell>
          <cell r="J1311" t="str">
            <v>Metro ROADM</v>
          </cell>
          <cell r="K1311" t="str">
            <v>Converged Packet Optical</v>
          </cell>
          <cell r="L1311" t="str">
            <v>Total Optical Networking (ON)</v>
          </cell>
        </row>
        <row r="1312">
          <cell r="B1312" t="str">
            <v>ADTRAN</v>
          </cell>
          <cell r="C1312">
            <v>0</v>
          </cell>
          <cell r="D1312">
            <v>0</v>
          </cell>
          <cell r="E1312">
            <v>0</v>
          </cell>
          <cell r="F1312">
            <v>0</v>
          </cell>
          <cell r="G1312">
            <v>0</v>
          </cell>
          <cell r="H1312">
            <v>0</v>
          </cell>
          <cell r="I1312">
            <v>0</v>
          </cell>
          <cell r="L1312">
            <v>0</v>
          </cell>
        </row>
        <row r="1313">
          <cell r="B1313" t="str">
            <v>ADVA</v>
          </cell>
          <cell r="C1313">
            <v>0</v>
          </cell>
          <cell r="D1313">
            <v>3</v>
          </cell>
          <cell r="E1313">
            <v>0</v>
          </cell>
          <cell r="F1313">
            <v>0</v>
          </cell>
          <cell r="G1313">
            <v>49</v>
          </cell>
          <cell r="H1313">
            <v>0</v>
          </cell>
          <cell r="I1313">
            <v>0</v>
          </cell>
          <cell r="J1313">
            <v>7</v>
          </cell>
          <cell r="L1313">
            <v>52</v>
          </cell>
        </row>
        <row r="1314">
          <cell r="B1314" t="str">
            <v>Alcatel-Lucent</v>
          </cell>
          <cell r="C1314">
            <v>0</v>
          </cell>
          <cell r="D1314">
            <v>217</v>
          </cell>
          <cell r="E1314">
            <v>0</v>
          </cell>
          <cell r="F1314">
            <v>52</v>
          </cell>
          <cell r="G1314">
            <v>63</v>
          </cell>
          <cell r="H1314">
            <v>0</v>
          </cell>
          <cell r="I1314">
            <v>95</v>
          </cell>
          <cell r="J1314">
            <v>3</v>
          </cell>
          <cell r="K1314">
            <v>17</v>
          </cell>
          <cell r="L1314">
            <v>427</v>
          </cell>
        </row>
        <row r="1315">
          <cell r="B1315" t="str">
            <v>ANDA</v>
          </cell>
          <cell r="C1315">
            <v>0</v>
          </cell>
          <cell r="D1315">
            <v>0</v>
          </cell>
          <cell r="E1315">
            <v>0</v>
          </cell>
          <cell r="F1315">
            <v>0</v>
          </cell>
          <cell r="G1315">
            <v>0</v>
          </cell>
          <cell r="H1315">
            <v>0</v>
          </cell>
          <cell r="I1315">
            <v>0</v>
          </cell>
          <cell r="L1315">
            <v>0</v>
          </cell>
        </row>
        <row r="1316">
          <cell r="B1316" t="str">
            <v>Atrica</v>
          </cell>
          <cell r="L1316">
            <v>0</v>
          </cell>
        </row>
        <row r="1317">
          <cell r="B1317" t="str">
            <v>Calient</v>
          </cell>
          <cell r="L1317">
            <v>0</v>
          </cell>
        </row>
        <row r="1318">
          <cell r="B1318" t="str">
            <v>Ciena</v>
          </cell>
          <cell r="C1318">
            <v>0</v>
          </cell>
          <cell r="D1318">
            <v>33</v>
          </cell>
          <cell r="E1318">
            <v>0</v>
          </cell>
          <cell r="F1318">
            <v>12</v>
          </cell>
          <cell r="G1318">
            <v>40</v>
          </cell>
          <cell r="H1318">
            <v>1</v>
          </cell>
          <cell r="I1318">
            <v>33</v>
          </cell>
          <cell r="J1318">
            <v>5</v>
          </cell>
          <cell r="K1318">
            <v>7</v>
          </cell>
          <cell r="L1318">
            <v>119</v>
          </cell>
        </row>
        <row r="1319">
          <cell r="B1319" t="str">
            <v>Cisco</v>
          </cell>
          <cell r="C1319">
            <v>0</v>
          </cell>
          <cell r="D1319">
            <v>11</v>
          </cell>
          <cell r="E1319">
            <v>0</v>
          </cell>
          <cell r="F1319">
            <v>0</v>
          </cell>
          <cell r="G1319">
            <v>16</v>
          </cell>
          <cell r="H1319">
            <v>0</v>
          </cell>
          <cell r="I1319">
            <v>0</v>
          </cell>
          <cell r="J1319">
            <v>14</v>
          </cell>
          <cell r="K1319">
            <v>3</v>
          </cell>
          <cell r="L1319">
            <v>27</v>
          </cell>
        </row>
        <row r="1320">
          <cell r="B1320" t="str">
            <v>Corrigent</v>
          </cell>
          <cell r="C1320">
            <v>0</v>
          </cell>
          <cell r="D1320">
            <v>0</v>
          </cell>
          <cell r="E1320">
            <v>0</v>
          </cell>
          <cell r="F1320">
            <v>0</v>
          </cell>
          <cell r="G1320">
            <v>0</v>
          </cell>
          <cell r="H1320">
            <v>0</v>
          </cell>
          <cell r="I1320">
            <v>0</v>
          </cell>
          <cell r="L1320">
            <v>0</v>
          </cell>
        </row>
        <row r="1321">
          <cell r="B1321" t="str">
            <v>Corvis</v>
          </cell>
          <cell r="L1321">
            <v>0</v>
          </cell>
        </row>
        <row r="1322">
          <cell r="B1322" t="str">
            <v>Datang</v>
          </cell>
          <cell r="L1322">
            <v>0</v>
          </cell>
        </row>
        <row r="1323">
          <cell r="B1323" t="str">
            <v>ECI Telecom</v>
          </cell>
          <cell r="C1323">
            <v>0</v>
          </cell>
          <cell r="D1323">
            <v>26</v>
          </cell>
          <cell r="E1323">
            <v>0</v>
          </cell>
          <cell r="F1323">
            <v>0</v>
          </cell>
          <cell r="G1323">
            <v>24</v>
          </cell>
          <cell r="H1323">
            <v>0</v>
          </cell>
          <cell r="I1323">
            <v>0</v>
          </cell>
          <cell r="J1323">
            <v>9</v>
          </cell>
          <cell r="K1323">
            <v>11</v>
          </cell>
          <cell r="L1323">
            <v>50</v>
          </cell>
        </row>
        <row r="1324">
          <cell r="B1324" t="str">
            <v>Ericsson</v>
          </cell>
          <cell r="C1324">
            <v>0</v>
          </cell>
          <cell r="D1324">
            <v>74</v>
          </cell>
          <cell r="E1324">
            <v>0</v>
          </cell>
          <cell r="F1324">
            <v>18</v>
          </cell>
          <cell r="G1324">
            <v>20</v>
          </cell>
          <cell r="H1324">
            <v>0</v>
          </cell>
          <cell r="I1324">
            <v>45</v>
          </cell>
          <cell r="J1324">
            <v>7</v>
          </cell>
          <cell r="L1324">
            <v>157</v>
          </cell>
        </row>
        <row r="1325">
          <cell r="B1325" t="str">
            <v>FiberHome</v>
          </cell>
          <cell r="C1325">
            <v>0</v>
          </cell>
          <cell r="D1325">
            <v>0</v>
          </cell>
          <cell r="E1325">
            <v>0</v>
          </cell>
          <cell r="F1325">
            <v>0</v>
          </cell>
          <cell r="G1325">
            <v>0</v>
          </cell>
          <cell r="H1325">
            <v>0</v>
          </cell>
          <cell r="I1325">
            <v>0</v>
          </cell>
          <cell r="L1325">
            <v>0</v>
          </cell>
        </row>
        <row r="1326">
          <cell r="B1326" t="str">
            <v>Force 10</v>
          </cell>
          <cell r="C1326">
            <v>0</v>
          </cell>
          <cell r="D1326">
            <v>0</v>
          </cell>
          <cell r="E1326">
            <v>0</v>
          </cell>
          <cell r="F1326">
            <v>0</v>
          </cell>
          <cell r="G1326">
            <v>0</v>
          </cell>
          <cell r="H1326">
            <v>0</v>
          </cell>
          <cell r="I1326">
            <v>0</v>
          </cell>
          <cell r="L1326">
            <v>0</v>
          </cell>
        </row>
        <row r="1327">
          <cell r="B1327" t="str">
            <v>Fujitsu</v>
          </cell>
          <cell r="C1327">
            <v>0</v>
          </cell>
          <cell r="D1327">
            <v>14</v>
          </cell>
          <cell r="E1327">
            <v>0</v>
          </cell>
          <cell r="F1327">
            <v>0</v>
          </cell>
          <cell r="G1327">
            <v>0</v>
          </cell>
          <cell r="H1327">
            <v>0</v>
          </cell>
          <cell r="I1327">
            <v>0</v>
          </cell>
          <cell r="L1327">
            <v>14</v>
          </cell>
        </row>
        <row r="1328">
          <cell r="B1328" t="str">
            <v>Hitachi</v>
          </cell>
          <cell r="C1328">
            <v>0</v>
          </cell>
          <cell r="D1328">
            <v>0</v>
          </cell>
          <cell r="E1328">
            <v>0</v>
          </cell>
          <cell r="F1328">
            <v>0</v>
          </cell>
          <cell r="G1328">
            <v>0</v>
          </cell>
          <cell r="H1328">
            <v>0</v>
          </cell>
          <cell r="I1328">
            <v>0</v>
          </cell>
          <cell r="L1328">
            <v>0</v>
          </cell>
        </row>
        <row r="1329">
          <cell r="B1329" t="str">
            <v>Hitachi Cable</v>
          </cell>
          <cell r="C1329">
            <v>0</v>
          </cell>
          <cell r="D1329">
            <v>0</v>
          </cell>
          <cell r="E1329">
            <v>0</v>
          </cell>
          <cell r="F1329">
            <v>0</v>
          </cell>
          <cell r="G1329">
            <v>0</v>
          </cell>
          <cell r="H1329">
            <v>0</v>
          </cell>
          <cell r="I1329">
            <v>0</v>
          </cell>
          <cell r="L1329">
            <v>0</v>
          </cell>
        </row>
        <row r="1330">
          <cell r="B1330" t="str">
            <v>Huawei</v>
          </cell>
          <cell r="C1330">
            <v>0</v>
          </cell>
          <cell r="D1330">
            <v>53</v>
          </cell>
          <cell r="E1330">
            <v>0</v>
          </cell>
          <cell r="F1330">
            <v>13</v>
          </cell>
          <cell r="G1330">
            <v>72</v>
          </cell>
          <cell r="H1330">
            <v>0</v>
          </cell>
          <cell r="I1330">
            <v>74</v>
          </cell>
          <cell r="J1330">
            <v>27</v>
          </cell>
          <cell r="K1330">
            <v>3</v>
          </cell>
          <cell r="L1330">
            <v>212</v>
          </cell>
        </row>
        <row r="1331">
          <cell r="B1331" t="str">
            <v>Infinera</v>
          </cell>
          <cell r="C1331">
            <v>0</v>
          </cell>
          <cell r="D1331">
            <v>0</v>
          </cell>
          <cell r="E1331">
            <v>0</v>
          </cell>
          <cell r="F1331">
            <v>0</v>
          </cell>
          <cell r="G1331">
            <v>0</v>
          </cell>
          <cell r="H1331">
            <v>0</v>
          </cell>
          <cell r="I1331">
            <v>11</v>
          </cell>
          <cell r="L1331">
            <v>11</v>
          </cell>
        </row>
        <row r="1332">
          <cell r="B1332" t="str">
            <v>Lucent</v>
          </cell>
          <cell r="L1332">
            <v>0</v>
          </cell>
        </row>
        <row r="1333">
          <cell r="B1333" t="str">
            <v>Luminous</v>
          </cell>
          <cell r="L1333">
            <v>0</v>
          </cell>
        </row>
        <row r="1334">
          <cell r="B1334" t="str">
            <v>Movaz</v>
          </cell>
          <cell r="L1334">
            <v>0</v>
          </cell>
        </row>
        <row r="1335">
          <cell r="B1335" t="str">
            <v>NEC</v>
          </cell>
          <cell r="C1335">
            <v>2</v>
          </cell>
          <cell r="D1335">
            <v>6</v>
          </cell>
          <cell r="E1335">
            <v>0</v>
          </cell>
          <cell r="F1335">
            <v>0</v>
          </cell>
          <cell r="G1335">
            <v>0</v>
          </cell>
          <cell r="H1335">
            <v>2</v>
          </cell>
          <cell r="I1335">
            <v>0</v>
          </cell>
          <cell r="K1335">
            <v>1</v>
          </cell>
          <cell r="L1335">
            <v>10</v>
          </cell>
        </row>
        <row r="1336">
          <cell r="B1336" t="str">
            <v>Nortel</v>
          </cell>
          <cell r="C1336">
            <v>0</v>
          </cell>
          <cell r="D1336">
            <v>0</v>
          </cell>
          <cell r="E1336">
            <v>0</v>
          </cell>
          <cell r="F1336">
            <v>0</v>
          </cell>
          <cell r="G1336">
            <v>0</v>
          </cell>
          <cell r="H1336">
            <v>0</v>
          </cell>
          <cell r="I1336">
            <v>0</v>
          </cell>
          <cell r="J1336">
            <v>0</v>
          </cell>
          <cell r="K1336">
            <v>0</v>
          </cell>
          <cell r="L1336">
            <v>0</v>
          </cell>
        </row>
        <row r="1337">
          <cell r="B1337" t="str">
            <v>OpVista</v>
          </cell>
          <cell r="C1337">
            <v>0</v>
          </cell>
          <cell r="D1337">
            <v>0</v>
          </cell>
          <cell r="E1337">
            <v>0</v>
          </cell>
          <cell r="F1337">
            <v>0</v>
          </cell>
          <cell r="G1337">
            <v>0</v>
          </cell>
          <cell r="H1337">
            <v>0</v>
          </cell>
          <cell r="I1337">
            <v>0</v>
          </cell>
          <cell r="L1337">
            <v>0</v>
          </cell>
        </row>
        <row r="1338">
          <cell r="B1338" t="str">
            <v>Sagem</v>
          </cell>
          <cell r="C1338">
            <v>0</v>
          </cell>
          <cell r="D1338">
            <v>4</v>
          </cell>
          <cell r="E1338">
            <v>0</v>
          </cell>
          <cell r="F1338">
            <v>0</v>
          </cell>
          <cell r="G1338">
            <v>0</v>
          </cell>
          <cell r="H1338">
            <v>0</v>
          </cell>
          <cell r="I1338">
            <v>0</v>
          </cell>
          <cell r="L1338">
            <v>4</v>
          </cell>
        </row>
        <row r="1339">
          <cell r="B1339" t="str">
            <v>Nokia Siemens</v>
          </cell>
          <cell r="C1339">
            <v>0</v>
          </cell>
          <cell r="D1339">
            <v>69</v>
          </cell>
          <cell r="E1339">
            <v>0</v>
          </cell>
          <cell r="F1339">
            <v>0</v>
          </cell>
          <cell r="G1339">
            <v>0</v>
          </cell>
          <cell r="H1339">
            <v>0</v>
          </cell>
          <cell r="I1339">
            <v>49</v>
          </cell>
          <cell r="L1339">
            <v>118</v>
          </cell>
        </row>
        <row r="1340">
          <cell r="B1340" t="str">
            <v>Sycamore</v>
          </cell>
          <cell r="C1340">
            <v>0</v>
          </cell>
          <cell r="D1340">
            <v>0</v>
          </cell>
          <cell r="E1340">
            <v>0</v>
          </cell>
          <cell r="F1340">
            <v>2</v>
          </cell>
          <cell r="G1340">
            <v>0</v>
          </cell>
          <cell r="H1340">
            <v>0</v>
          </cell>
          <cell r="I1340">
            <v>0</v>
          </cell>
          <cell r="L1340">
            <v>2</v>
          </cell>
        </row>
        <row r="1341">
          <cell r="B1341" t="str">
            <v>Tejas</v>
          </cell>
          <cell r="C1341">
            <v>0</v>
          </cell>
          <cell r="D1341">
            <v>7</v>
          </cell>
          <cell r="E1341">
            <v>0</v>
          </cell>
          <cell r="F1341">
            <v>0</v>
          </cell>
          <cell r="G1341">
            <v>0</v>
          </cell>
          <cell r="H1341">
            <v>0</v>
          </cell>
          <cell r="I1341">
            <v>0</v>
          </cell>
          <cell r="L1341">
            <v>7</v>
          </cell>
        </row>
        <row r="1342">
          <cell r="B1342" t="str">
            <v>Tellabs</v>
          </cell>
          <cell r="C1342">
            <v>0</v>
          </cell>
          <cell r="D1342">
            <v>23</v>
          </cell>
          <cell r="E1342">
            <v>0</v>
          </cell>
          <cell r="F1342">
            <v>0</v>
          </cell>
          <cell r="G1342">
            <v>5</v>
          </cell>
          <cell r="H1342">
            <v>0</v>
          </cell>
          <cell r="I1342">
            <v>0</v>
          </cell>
          <cell r="L1342">
            <v>28</v>
          </cell>
        </row>
        <row r="1343">
          <cell r="B1343" t="str">
            <v>Transmode</v>
          </cell>
          <cell r="C1343">
            <v>0</v>
          </cell>
          <cell r="D1343">
            <v>0</v>
          </cell>
          <cell r="E1343">
            <v>0</v>
          </cell>
          <cell r="F1343">
            <v>0</v>
          </cell>
          <cell r="G1343">
            <v>25</v>
          </cell>
          <cell r="H1343">
            <v>0</v>
          </cell>
          <cell r="I1343">
            <v>0</v>
          </cell>
          <cell r="L1343">
            <v>25</v>
          </cell>
        </row>
        <row r="1344">
          <cell r="B1344" t="str">
            <v>Tyco</v>
          </cell>
          <cell r="L1344">
            <v>0</v>
          </cell>
        </row>
        <row r="1345">
          <cell r="B1345" t="str">
            <v>UTStarcom</v>
          </cell>
          <cell r="C1345">
            <v>0</v>
          </cell>
          <cell r="D1345">
            <v>1</v>
          </cell>
          <cell r="E1345">
            <v>0</v>
          </cell>
          <cell r="F1345">
            <v>0</v>
          </cell>
          <cell r="G1345">
            <v>0</v>
          </cell>
          <cell r="H1345">
            <v>0</v>
          </cell>
          <cell r="I1345">
            <v>0</v>
          </cell>
          <cell r="L1345">
            <v>1</v>
          </cell>
        </row>
        <row r="1346">
          <cell r="B1346" t="str">
            <v>White Rock</v>
          </cell>
          <cell r="L1346">
            <v>0</v>
          </cell>
        </row>
        <row r="1347">
          <cell r="B1347" t="str">
            <v>Xtera</v>
          </cell>
          <cell r="C1347">
            <v>0</v>
          </cell>
          <cell r="D1347">
            <v>0</v>
          </cell>
          <cell r="E1347">
            <v>0</v>
          </cell>
          <cell r="F1347">
            <v>0</v>
          </cell>
          <cell r="G1347">
            <v>0</v>
          </cell>
          <cell r="H1347">
            <v>0</v>
          </cell>
          <cell r="I1347">
            <v>15</v>
          </cell>
          <cell r="L1347">
            <v>15</v>
          </cell>
        </row>
        <row r="1348">
          <cell r="B1348" t="str">
            <v>Zhone</v>
          </cell>
          <cell r="C1348">
            <v>0</v>
          </cell>
          <cell r="D1348">
            <v>0</v>
          </cell>
          <cell r="E1348">
            <v>0</v>
          </cell>
          <cell r="F1348">
            <v>0</v>
          </cell>
          <cell r="G1348">
            <v>0</v>
          </cell>
          <cell r="H1348">
            <v>0</v>
          </cell>
          <cell r="I1348">
            <v>0</v>
          </cell>
          <cell r="L1348">
            <v>0</v>
          </cell>
        </row>
        <row r="1349">
          <cell r="B1349" t="str">
            <v>ZTE</v>
          </cell>
          <cell r="C1349">
            <v>0</v>
          </cell>
          <cell r="D1349">
            <v>34</v>
          </cell>
          <cell r="E1349">
            <v>0</v>
          </cell>
          <cell r="F1349">
            <v>0</v>
          </cell>
          <cell r="G1349">
            <v>5</v>
          </cell>
          <cell r="H1349">
            <v>0</v>
          </cell>
          <cell r="I1349">
            <v>29</v>
          </cell>
          <cell r="K1349">
            <v>2</v>
          </cell>
          <cell r="L1349">
            <v>68</v>
          </cell>
        </row>
        <row r="1350">
          <cell r="B1350" t="str">
            <v>Other</v>
          </cell>
          <cell r="D1350">
            <v>7</v>
          </cell>
          <cell r="G1350">
            <v>9</v>
          </cell>
          <cell r="L1350">
            <v>16</v>
          </cell>
        </row>
        <row r="1351">
          <cell r="B1351" t="str">
            <v>Total</v>
          </cell>
          <cell r="C1351">
            <v>2</v>
          </cell>
          <cell r="D1351">
            <v>582</v>
          </cell>
          <cell r="E1351">
            <v>0</v>
          </cell>
          <cell r="F1351">
            <v>97</v>
          </cell>
          <cell r="G1351">
            <v>328</v>
          </cell>
          <cell r="H1351">
            <v>3</v>
          </cell>
          <cell r="I1351">
            <v>351</v>
          </cell>
          <cell r="J1351">
            <v>72</v>
          </cell>
          <cell r="K1351">
            <v>44</v>
          </cell>
          <cell r="L1351">
            <v>1363</v>
          </cell>
        </row>
        <row r="1355">
          <cell r="B1355" t="str">
            <v>Vendor</v>
          </cell>
          <cell r="C1355" t="str">
            <v>SONET/SDH Add-drop multiplexers (ADM)</v>
          </cell>
          <cell r="D1355" t="str">
            <v>Optical Edge Devices (OED)</v>
          </cell>
          <cell r="E1355" t="str">
            <v>Digital Cross Connects (DCS)</v>
          </cell>
          <cell r="F1355" t="str">
            <v>Optical Core Switches (OCS)</v>
          </cell>
          <cell r="G1355" t="str">
            <v>Metro WDM (C/D-WDM)</v>
          </cell>
          <cell r="H1355" t="str">
            <v>Long haul DWDM (LH DWDM)</v>
          </cell>
          <cell r="I1355" t="str">
            <v>Multi-reach DWDM</v>
          </cell>
          <cell r="J1355" t="str">
            <v>Metro ROADM</v>
          </cell>
          <cell r="K1355" t="str">
            <v>Converged Packet Optical</v>
          </cell>
          <cell r="L1355" t="str">
            <v>Total Optical Networking (ON)</v>
          </cell>
        </row>
        <row r="1356">
          <cell r="B1356" t="str">
            <v>ADTRAN</v>
          </cell>
          <cell r="C1356">
            <v>0</v>
          </cell>
          <cell r="D1356">
            <v>0</v>
          </cell>
          <cell r="E1356">
            <v>0</v>
          </cell>
          <cell r="F1356">
            <v>0</v>
          </cell>
          <cell r="G1356">
            <v>0</v>
          </cell>
          <cell r="H1356">
            <v>0</v>
          </cell>
          <cell r="I1356">
            <v>0</v>
          </cell>
          <cell r="L1356">
            <v>0</v>
          </cell>
        </row>
        <row r="1357">
          <cell r="B1357" t="str">
            <v>ADVA</v>
          </cell>
          <cell r="C1357">
            <v>0</v>
          </cell>
          <cell r="D1357">
            <v>2</v>
          </cell>
          <cell r="E1357">
            <v>0</v>
          </cell>
          <cell r="F1357">
            <v>0</v>
          </cell>
          <cell r="G1357">
            <v>43</v>
          </cell>
          <cell r="H1357">
            <v>0</v>
          </cell>
          <cell r="I1357">
            <v>0</v>
          </cell>
          <cell r="J1357">
            <v>6</v>
          </cell>
          <cell r="L1357">
            <v>45</v>
          </cell>
        </row>
        <row r="1358">
          <cell r="B1358" t="str">
            <v>Alcatel-Lucent</v>
          </cell>
          <cell r="C1358">
            <v>0</v>
          </cell>
          <cell r="D1358">
            <v>183</v>
          </cell>
          <cell r="E1358">
            <v>0</v>
          </cell>
          <cell r="F1358">
            <v>51</v>
          </cell>
          <cell r="G1358">
            <v>60</v>
          </cell>
          <cell r="H1358">
            <v>0</v>
          </cell>
          <cell r="I1358">
            <v>94</v>
          </cell>
          <cell r="J1358">
            <v>3</v>
          </cell>
          <cell r="K1358">
            <v>15</v>
          </cell>
          <cell r="L1358">
            <v>388</v>
          </cell>
        </row>
        <row r="1359">
          <cell r="B1359" t="str">
            <v>ANDA</v>
          </cell>
          <cell r="C1359">
            <v>0</v>
          </cell>
          <cell r="D1359">
            <v>0</v>
          </cell>
          <cell r="E1359">
            <v>0</v>
          </cell>
          <cell r="F1359">
            <v>0</v>
          </cell>
          <cell r="G1359">
            <v>0</v>
          </cell>
          <cell r="H1359">
            <v>0</v>
          </cell>
          <cell r="I1359">
            <v>0</v>
          </cell>
          <cell r="L1359">
            <v>0</v>
          </cell>
        </row>
        <row r="1360">
          <cell r="B1360" t="str">
            <v>Atrica</v>
          </cell>
          <cell r="L1360">
            <v>0</v>
          </cell>
        </row>
        <row r="1361">
          <cell r="B1361" t="str">
            <v>Calient</v>
          </cell>
          <cell r="L1361">
            <v>0</v>
          </cell>
        </row>
        <row r="1362">
          <cell r="B1362" t="str">
            <v>Ciena</v>
          </cell>
          <cell r="C1362">
            <v>0</v>
          </cell>
          <cell r="D1362">
            <v>34</v>
          </cell>
          <cell r="E1362">
            <v>0</v>
          </cell>
          <cell r="F1362">
            <v>4</v>
          </cell>
          <cell r="G1362">
            <v>64</v>
          </cell>
          <cell r="H1362">
            <v>1</v>
          </cell>
          <cell r="I1362">
            <v>40</v>
          </cell>
          <cell r="J1362">
            <v>5</v>
          </cell>
          <cell r="K1362">
            <v>7</v>
          </cell>
          <cell r="L1362">
            <v>143</v>
          </cell>
        </row>
        <row r="1363">
          <cell r="B1363" t="str">
            <v>Cisco</v>
          </cell>
          <cell r="C1363">
            <v>0</v>
          </cell>
          <cell r="D1363">
            <v>9</v>
          </cell>
          <cell r="E1363">
            <v>0</v>
          </cell>
          <cell r="F1363">
            <v>0</v>
          </cell>
          <cell r="G1363">
            <v>14</v>
          </cell>
          <cell r="H1363">
            <v>0</v>
          </cell>
          <cell r="I1363">
            <v>0</v>
          </cell>
          <cell r="J1363">
            <v>13</v>
          </cell>
          <cell r="K1363">
            <v>2</v>
          </cell>
          <cell r="L1363">
            <v>23</v>
          </cell>
        </row>
        <row r="1364">
          <cell r="B1364" t="str">
            <v>Corrigent</v>
          </cell>
          <cell r="C1364">
            <v>0</v>
          </cell>
          <cell r="D1364">
            <v>1</v>
          </cell>
          <cell r="E1364">
            <v>0</v>
          </cell>
          <cell r="F1364">
            <v>0</v>
          </cell>
          <cell r="G1364">
            <v>0</v>
          </cell>
          <cell r="H1364">
            <v>0</v>
          </cell>
          <cell r="I1364">
            <v>0</v>
          </cell>
          <cell r="L1364">
            <v>1</v>
          </cell>
        </row>
        <row r="1365">
          <cell r="B1365" t="str">
            <v>Corvis</v>
          </cell>
          <cell r="L1365">
            <v>0</v>
          </cell>
        </row>
        <row r="1366">
          <cell r="B1366" t="str">
            <v>Datang</v>
          </cell>
          <cell r="L1366">
            <v>0</v>
          </cell>
        </row>
        <row r="1367">
          <cell r="B1367" t="str">
            <v>ECI Telecom</v>
          </cell>
          <cell r="C1367">
            <v>0</v>
          </cell>
          <cell r="D1367">
            <v>35</v>
          </cell>
          <cell r="E1367">
            <v>0</v>
          </cell>
          <cell r="F1367">
            <v>0</v>
          </cell>
          <cell r="G1367">
            <v>12</v>
          </cell>
          <cell r="H1367">
            <v>0</v>
          </cell>
          <cell r="I1367">
            <v>0</v>
          </cell>
          <cell r="J1367">
            <v>6</v>
          </cell>
          <cell r="K1367">
            <v>12</v>
          </cell>
          <cell r="L1367">
            <v>47</v>
          </cell>
        </row>
        <row r="1368">
          <cell r="B1368" t="str">
            <v>Ericsson</v>
          </cell>
          <cell r="C1368">
            <v>0</v>
          </cell>
          <cell r="D1368">
            <v>73</v>
          </cell>
          <cell r="E1368">
            <v>0</v>
          </cell>
          <cell r="F1368">
            <v>19</v>
          </cell>
          <cell r="G1368">
            <v>19</v>
          </cell>
          <cell r="H1368">
            <v>0</v>
          </cell>
          <cell r="I1368">
            <v>44</v>
          </cell>
          <cell r="J1368">
            <v>5</v>
          </cell>
          <cell r="L1368">
            <v>155</v>
          </cell>
        </row>
        <row r="1369">
          <cell r="B1369" t="str">
            <v>FiberHome</v>
          </cell>
          <cell r="C1369">
            <v>0</v>
          </cell>
          <cell r="D1369">
            <v>0</v>
          </cell>
          <cell r="E1369">
            <v>0</v>
          </cell>
          <cell r="F1369">
            <v>0</v>
          </cell>
          <cell r="G1369">
            <v>0</v>
          </cell>
          <cell r="H1369">
            <v>0</v>
          </cell>
          <cell r="I1369">
            <v>0</v>
          </cell>
          <cell r="L1369">
            <v>0</v>
          </cell>
        </row>
        <row r="1370">
          <cell r="B1370" t="str">
            <v>Force 10</v>
          </cell>
          <cell r="C1370">
            <v>0</v>
          </cell>
          <cell r="D1370">
            <v>1</v>
          </cell>
          <cell r="E1370">
            <v>0</v>
          </cell>
          <cell r="F1370">
            <v>0</v>
          </cell>
          <cell r="G1370">
            <v>0</v>
          </cell>
          <cell r="H1370">
            <v>0</v>
          </cell>
          <cell r="I1370">
            <v>0</v>
          </cell>
          <cell r="L1370">
            <v>1</v>
          </cell>
        </row>
        <row r="1371">
          <cell r="B1371" t="str">
            <v>Fujitsu</v>
          </cell>
          <cell r="C1371">
            <v>0</v>
          </cell>
          <cell r="D1371">
            <v>9</v>
          </cell>
          <cell r="E1371">
            <v>0</v>
          </cell>
          <cell r="F1371">
            <v>0</v>
          </cell>
          <cell r="G1371">
            <v>0</v>
          </cell>
          <cell r="H1371">
            <v>0</v>
          </cell>
          <cell r="I1371">
            <v>0</v>
          </cell>
          <cell r="L1371">
            <v>9</v>
          </cell>
        </row>
        <row r="1372">
          <cell r="B1372" t="str">
            <v>Hitachi</v>
          </cell>
          <cell r="C1372">
            <v>0</v>
          </cell>
          <cell r="D1372">
            <v>0</v>
          </cell>
          <cell r="E1372">
            <v>0</v>
          </cell>
          <cell r="F1372">
            <v>0</v>
          </cell>
          <cell r="G1372">
            <v>0</v>
          </cell>
          <cell r="H1372">
            <v>0</v>
          </cell>
          <cell r="I1372">
            <v>0</v>
          </cell>
          <cell r="L1372">
            <v>0</v>
          </cell>
        </row>
        <row r="1373">
          <cell r="B1373" t="str">
            <v>Hitachi Cable</v>
          </cell>
          <cell r="C1373">
            <v>0</v>
          </cell>
          <cell r="D1373">
            <v>0</v>
          </cell>
          <cell r="E1373">
            <v>0</v>
          </cell>
          <cell r="F1373">
            <v>0</v>
          </cell>
          <cell r="G1373">
            <v>0</v>
          </cell>
          <cell r="H1373">
            <v>0</v>
          </cell>
          <cell r="I1373">
            <v>0</v>
          </cell>
          <cell r="L1373">
            <v>0</v>
          </cell>
        </row>
        <row r="1374">
          <cell r="B1374" t="str">
            <v>Huawei</v>
          </cell>
          <cell r="C1374">
            <v>0</v>
          </cell>
          <cell r="D1374">
            <v>96</v>
          </cell>
          <cell r="E1374">
            <v>0</v>
          </cell>
          <cell r="F1374">
            <v>42</v>
          </cell>
          <cell r="G1374">
            <v>100</v>
          </cell>
          <cell r="H1374">
            <v>0</v>
          </cell>
          <cell r="I1374">
            <v>56</v>
          </cell>
          <cell r="J1374">
            <v>49</v>
          </cell>
          <cell r="K1374">
            <v>5</v>
          </cell>
          <cell r="L1374">
            <v>294</v>
          </cell>
        </row>
        <row r="1375">
          <cell r="B1375" t="str">
            <v>Infinera</v>
          </cell>
          <cell r="C1375">
            <v>0</v>
          </cell>
          <cell r="D1375">
            <v>0</v>
          </cell>
          <cell r="E1375">
            <v>0</v>
          </cell>
          <cell r="F1375">
            <v>0</v>
          </cell>
          <cell r="G1375">
            <v>0</v>
          </cell>
          <cell r="H1375">
            <v>0</v>
          </cell>
          <cell r="I1375">
            <v>17</v>
          </cell>
          <cell r="L1375">
            <v>17</v>
          </cell>
        </row>
        <row r="1376">
          <cell r="B1376" t="str">
            <v>Lucent</v>
          </cell>
          <cell r="L1376">
            <v>0</v>
          </cell>
        </row>
        <row r="1377">
          <cell r="B1377" t="str">
            <v>Luminous</v>
          </cell>
          <cell r="L1377">
            <v>0</v>
          </cell>
        </row>
        <row r="1378">
          <cell r="B1378" t="str">
            <v>Movaz</v>
          </cell>
          <cell r="L1378">
            <v>0</v>
          </cell>
        </row>
        <row r="1379">
          <cell r="B1379" t="str">
            <v>NEC</v>
          </cell>
          <cell r="C1379">
            <v>1</v>
          </cell>
          <cell r="D1379">
            <v>2</v>
          </cell>
          <cell r="E1379">
            <v>0</v>
          </cell>
          <cell r="F1379">
            <v>0</v>
          </cell>
          <cell r="G1379">
            <v>0</v>
          </cell>
          <cell r="H1379">
            <v>8</v>
          </cell>
          <cell r="I1379">
            <v>0</v>
          </cell>
          <cell r="L1379">
            <v>11</v>
          </cell>
        </row>
        <row r="1380">
          <cell r="B1380" t="str">
            <v>Nortel</v>
          </cell>
          <cell r="C1380">
            <v>0</v>
          </cell>
          <cell r="D1380">
            <v>0</v>
          </cell>
          <cell r="E1380">
            <v>0</v>
          </cell>
          <cell r="F1380">
            <v>0</v>
          </cell>
          <cell r="G1380">
            <v>0</v>
          </cell>
          <cell r="H1380">
            <v>0</v>
          </cell>
          <cell r="I1380">
            <v>0</v>
          </cell>
          <cell r="J1380">
            <v>0</v>
          </cell>
          <cell r="K1380">
            <v>0</v>
          </cell>
          <cell r="L1380">
            <v>0</v>
          </cell>
        </row>
        <row r="1381">
          <cell r="B1381" t="str">
            <v>OpVista</v>
          </cell>
          <cell r="C1381">
            <v>0</v>
          </cell>
          <cell r="D1381">
            <v>0</v>
          </cell>
          <cell r="E1381">
            <v>0</v>
          </cell>
          <cell r="F1381">
            <v>0</v>
          </cell>
          <cell r="G1381">
            <v>0</v>
          </cell>
          <cell r="H1381">
            <v>0</v>
          </cell>
          <cell r="I1381">
            <v>0</v>
          </cell>
          <cell r="L1381">
            <v>0</v>
          </cell>
        </row>
        <row r="1382">
          <cell r="B1382" t="str">
            <v>Sagem</v>
          </cell>
          <cell r="C1382">
            <v>0</v>
          </cell>
          <cell r="D1382">
            <v>4</v>
          </cell>
          <cell r="E1382">
            <v>0</v>
          </cell>
          <cell r="F1382">
            <v>0</v>
          </cell>
          <cell r="G1382">
            <v>0</v>
          </cell>
          <cell r="H1382">
            <v>0</v>
          </cell>
          <cell r="I1382">
            <v>0</v>
          </cell>
          <cell r="L1382">
            <v>4</v>
          </cell>
        </row>
        <row r="1383">
          <cell r="B1383" t="str">
            <v>Nokia Siemens</v>
          </cell>
          <cell r="C1383">
            <v>0</v>
          </cell>
          <cell r="D1383">
            <v>55</v>
          </cell>
          <cell r="E1383">
            <v>0</v>
          </cell>
          <cell r="F1383">
            <v>0</v>
          </cell>
          <cell r="G1383">
            <v>0</v>
          </cell>
          <cell r="H1383">
            <v>0</v>
          </cell>
          <cell r="I1383">
            <v>33</v>
          </cell>
          <cell r="K1383">
            <v>3</v>
          </cell>
          <cell r="L1383">
            <v>88</v>
          </cell>
        </row>
        <row r="1384">
          <cell r="B1384" t="str">
            <v>Sycamore</v>
          </cell>
          <cell r="C1384">
            <v>0</v>
          </cell>
          <cell r="D1384">
            <v>0</v>
          </cell>
          <cell r="E1384">
            <v>0</v>
          </cell>
          <cell r="F1384">
            <v>3</v>
          </cell>
          <cell r="G1384">
            <v>0</v>
          </cell>
          <cell r="H1384">
            <v>0</v>
          </cell>
          <cell r="I1384">
            <v>0</v>
          </cell>
          <cell r="L1384">
            <v>3</v>
          </cell>
        </row>
        <row r="1385">
          <cell r="B1385" t="str">
            <v>Tejas</v>
          </cell>
          <cell r="C1385">
            <v>0</v>
          </cell>
          <cell r="D1385">
            <v>4</v>
          </cell>
          <cell r="E1385">
            <v>0</v>
          </cell>
          <cell r="F1385">
            <v>0</v>
          </cell>
          <cell r="G1385">
            <v>0</v>
          </cell>
          <cell r="H1385">
            <v>0</v>
          </cell>
          <cell r="I1385">
            <v>0</v>
          </cell>
          <cell r="L1385">
            <v>4</v>
          </cell>
        </row>
        <row r="1386">
          <cell r="B1386" t="str">
            <v>Tellabs</v>
          </cell>
          <cell r="C1386">
            <v>0</v>
          </cell>
          <cell r="D1386">
            <v>22</v>
          </cell>
          <cell r="E1386">
            <v>0</v>
          </cell>
          <cell r="F1386">
            <v>0</v>
          </cell>
          <cell r="G1386">
            <v>3</v>
          </cell>
          <cell r="H1386">
            <v>0</v>
          </cell>
          <cell r="I1386">
            <v>0</v>
          </cell>
          <cell r="L1386">
            <v>25</v>
          </cell>
        </row>
        <row r="1387">
          <cell r="B1387" t="str">
            <v>Transmode</v>
          </cell>
          <cell r="C1387">
            <v>0</v>
          </cell>
          <cell r="D1387">
            <v>0</v>
          </cell>
          <cell r="E1387">
            <v>0</v>
          </cell>
          <cell r="F1387">
            <v>0</v>
          </cell>
          <cell r="G1387">
            <v>18</v>
          </cell>
          <cell r="H1387">
            <v>0</v>
          </cell>
          <cell r="I1387">
            <v>0</v>
          </cell>
          <cell r="L1387">
            <v>18</v>
          </cell>
        </row>
        <row r="1388">
          <cell r="B1388" t="str">
            <v>Tyco</v>
          </cell>
          <cell r="L1388">
            <v>0</v>
          </cell>
        </row>
        <row r="1389">
          <cell r="B1389" t="str">
            <v>UTStarcom</v>
          </cell>
          <cell r="C1389">
            <v>0</v>
          </cell>
          <cell r="D1389">
            <v>1</v>
          </cell>
          <cell r="E1389">
            <v>0</v>
          </cell>
          <cell r="F1389">
            <v>0</v>
          </cell>
          <cell r="G1389">
            <v>0</v>
          </cell>
          <cell r="H1389">
            <v>0</v>
          </cell>
          <cell r="I1389">
            <v>0</v>
          </cell>
          <cell r="L1389">
            <v>1</v>
          </cell>
        </row>
        <row r="1390">
          <cell r="B1390" t="str">
            <v>White Rock</v>
          </cell>
          <cell r="L1390">
            <v>0</v>
          </cell>
        </row>
        <row r="1391">
          <cell r="B1391" t="str">
            <v>Xtera</v>
          </cell>
          <cell r="C1391">
            <v>0</v>
          </cell>
          <cell r="D1391">
            <v>0</v>
          </cell>
          <cell r="E1391">
            <v>0</v>
          </cell>
          <cell r="F1391">
            <v>0</v>
          </cell>
          <cell r="G1391">
            <v>0</v>
          </cell>
          <cell r="H1391">
            <v>0</v>
          </cell>
          <cell r="I1391">
            <v>15</v>
          </cell>
          <cell r="L1391">
            <v>15</v>
          </cell>
        </row>
        <row r="1392">
          <cell r="B1392" t="str">
            <v>Zhone</v>
          </cell>
          <cell r="C1392">
            <v>0</v>
          </cell>
          <cell r="D1392">
            <v>0</v>
          </cell>
          <cell r="E1392">
            <v>0</v>
          </cell>
          <cell r="F1392">
            <v>0</v>
          </cell>
          <cell r="G1392">
            <v>0</v>
          </cell>
          <cell r="H1392">
            <v>0</v>
          </cell>
          <cell r="I1392">
            <v>0</v>
          </cell>
          <cell r="L1392">
            <v>0</v>
          </cell>
        </row>
        <row r="1393">
          <cell r="B1393" t="str">
            <v>ZTE</v>
          </cell>
          <cell r="C1393">
            <v>0</v>
          </cell>
          <cell r="D1393">
            <v>23</v>
          </cell>
          <cell r="E1393">
            <v>0</v>
          </cell>
          <cell r="F1393">
            <v>0</v>
          </cell>
          <cell r="G1393">
            <v>8</v>
          </cell>
          <cell r="H1393">
            <v>0</v>
          </cell>
          <cell r="I1393">
            <v>30</v>
          </cell>
          <cell r="J1393">
            <v>1</v>
          </cell>
          <cell r="K1393">
            <v>2</v>
          </cell>
          <cell r="L1393">
            <v>61</v>
          </cell>
        </row>
        <row r="1394">
          <cell r="B1394" t="str">
            <v>Other</v>
          </cell>
          <cell r="D1394">
            <v>7</v>
          </cell>
          <cell r="G1394">
            <v>9</v>
          </cell>
          <cell r="L1394">
            <v>16</v>
          </cell>
        </row>
        <row r="1395">
          <cell r="B1395" t="str">
            <v>Total</v>
          </cell>
          <cell r="C1395">
            <v>1</v>
          </cell>
          <cell r="D1395">
            <v>561</v>
          </cell>
          <cell r="E1395">
            <v>0</v>
          </cell>
          <cell r="F1395">
            <v>119</v>
          </cell>
          <cell r="G1395">
            <v>350</v>
          </cell>
          <cell r="H1395">
            <v>9</v>
          </cell>
          <cell r="I1395">
            <v>329</v>
          </cell>
          <cell r="J1395">
            <v>88</v>
          </cell>
          <cell r="K1395">
            <v>46</v>
          </cell>
          <cell r="L1395">
            <v>1369</v>
          </cell>
        </row>
        <row r="1403">
          <cell r="B1403" t="str">
            <v>Vendor</v>
          </cell>
          <cell r="C1403" t="str">
            <v>SONET/SDH Add-drop multiplexers (ADM)</v>
          </cell>
          <cell r="D1403" t="str">
            <v>Optical Edge Devices (OED)</v>
          </cell>
          <cell r="E1403" t="str">
            <v>Digital Cross Connects (DCS)</v>
          </cell>
          <cell r="F1403" t="str">
            <v>Optical Core Switches (OCS)</v>
          </cell>
          <cell r="G1403" t="str">
            <v>Metro WDM (C/D-WDM)</v>
          </cell>
          <cell r="H1403" t="str">
            <v>Long haul DWDM (LH DWDM)</v>
          </cell>
          <cell r="I1403" t="str">
            <v>Multi-reach DWDM</v>
          </cell>
          <cell r="J1403" t="str">
            <v>Metro ROADM</v>
          </cell>
          <cell r="K1403" t="str">
            <v>Converged Packet Optical</v>
          </cell>
          <cell r="L1403" t="str">
            <v>Total Optical Networking (ON)</v>
          </cell>
        </row>
        <row r="1404">
          <cell r="B1404" t="str">
            <v>ADTRAN</v>
          </cell>
          <cell r="C1404">
            <v>0</v>
          </cell>
          <cell r="D1404">
            <v>0</v>
          </cell>
          <cell r="E1404">
            <v>0</v>
          </cell>
          <cell r="F1404">
            <v>0</v>
          </cell>
          <cell r="G1404">
            <v>0</v>
          </cell>
          <cell r="H1404">
            <v>0</v>
          </cell>
          <cell r="I1404">
            <v>0</v>
          </cell>
          <cell r="L1404">
            <v>0</v>
          </cell>
        </row>
        <row r="1405">
          <cell r="B1405" t="str">
            <v>ADVA</v>
          </cell>
          <cell r="C1405">
            <v>0</v>
          </cell>
          <cell r="D1405">
            <v>4</v>
          </cell>
          <cell r="E1405">
            <v>0</v>
          </cell>
          <cell r="F1405">
            <v>0</v>
          </cell>
          <cell r="G1405">
            <v>44</v>
          </cell>
          <cell r="H1405">
            <v>0</v>
          </cell>
          <cell r="I1405">
            <v>0</v>
          </cell>
          <cell r="J1405">
            <v>7</v>
          </cell>
          <cell r="L1405">
            <v>48</v>
          </cell>
        </row>
        <row r="1406">
          <cell r="B1406" t="str">
            <v>Alcatel-Lucent</v>
          </cell>
          <cell r="C1406">
            <v>0</v>
          </cell>
          <cell r="D1406">
            <v>141</v>
          </cell>
          <cell r="E1406">
            <v>0</v>
          </cell>
          <cell r="F1406">
            <v>37</v>
          </cell>
          <cell r="G1406">
            <v>40</v>
          </cell>
          <cell r="H1406">
            <v>0</v>
          </cell>
          <cell r="I1406">
            <v>60</v>
          </cell>
          <cell r="J1406">
            <v>2</v>
          </cell>
          <cell r="K1406">
            <v>11</v>
          </cell>
          <cell r="L1406">
            <v>278</v>
          </cell>
        </row>
        <row r="1407">
          <cell r="B1407" t="str">
            <v>ANDA</v>
          </cell>
          <cell r="C1407">
            <v>0</v>
          </cell>
          <cell r="D1407">
            <v>0</v>
          </cell>
          <cell r="E1407">
            <v>0</v>
          </cell>
          <cell r="F1407">
            <v>0</v>
          </cell>
          <cell r="G1407">
            <v>0</v>
          </cell>
          <cell r="H1407">
            <v>0</v>
          </cell>
          <cell r="I1407">
            <v>0</v>
          </cell>
          <cell r="L1407">
            <v>0</v>
          </cell>
        </row>
        <row r="1408">
          <cell r="B1408" t="str">
            <v>Atrica</v>
          </cell>
          <cell r="L1408">
            <v>0</v>
          </cell>
        </row>
        <row r="1409">
          <cell r="B1409" t="str">
            <v>Calient</v>
          </cell>
          <cell r="L1409">
            <v>0</v>
          </cell>
        </row>
        <row r="1410">
          <cell r="B1410" t="str">
            <v>Ciena</v>
          </cell>
          <cell r="C1410">
            <v>0</v>
          </cell>
          <cell r="D1410">
            <v>19</v>
          </cell>
          <cell r="E1410">
            <v>0</v>
          </cell>
          <cell r="F1410">
            <v>3</v>
          </cell>
          <cell r="G1410">
            <v>39</v>
          </cell>
          <cell r="H1410">
            <v>0</v>
          </cell>
          <cell r="I1410">
            <v>29</v>
          </cell>
          <cell r="J1410">
            <v>4</v>
          </cell>
          <cell r="K1410">
            <v>4</v>
          </cell>
          <cell r="L1410">
            <v>90</v>
          </cell>
        </row>
        <row r="1411">
          <cell r="B1411" t="str">
            <v>Cisco</v>
          </cell>
          <cell r="C1411">
            <v>0</v>
          </cell>
          <cell r="D1411">
            <v>8</v>
          </cell>
          <cell r="E1411">
            <v>0</v>
          </cell>
          <cell r="F1411">
            <v>0</v>
          </cell>
          <cell r="G1411">
            <v>13</v>
          </cell>
          <cell r="H1411">
            <v>0</v>
          </cell>
          <cell r="I1411">
            <v>0</v>
          </cell>
          <cell r="J1411">
            <v>12</v>
          </cell>
          <cell r="K1411">
            <v>3</v>
          </cell>
          <cell r="L1411">
            <v>21</v>
          </cell>
        </row>
        <row r="1412">
          <cell r="B1412" t="str">
            <v>Corrigent</v>
          </cell>
          <cell r="C1412">
            <v>0</v>
          </cell>
          <cell r="D1412">
            <v>1</v>
          </cell>
          <cell r="E1412">
            <v>0</v>
          </cell>
          <cell r="F1412">
            <v>0</v>
          </cell>
          <cell r="G1412">
            <v>0</v>
          </cell>
          <cell r="H1412">
            <v>0</v>
          </cell>
          <cell r="I1412">
            <v>0</v>
          </cell>
          <cell r="L1412">
            <v>1</v>
          </cell>
        </row>
        <row r="1413">
          <cell r="B1413" t="str">
            <v>Corvis</v>
          </cell>
          <cell r="L1413">
            <v>0</v>
          </cell>
        </row>
        <row r="1414">
          <cell r="B1414" t="str">
            <v>Datang</v>
          </cell>
          <cell r="L1414">
            <v>0</v>
          </cell>
        </row>
        <row r="1415">
          <cell r="B1415" t="str">
            <v>ECI Telecom</v>
          </cell>
          <cell r="C1415">
            <v>0</v>
          </cell>
          <cell r="D1415">
            <v>25</v>
          </cell>
          <cell r="E1415">
            <v>0</v>
          </cell>
          <cell r="F1415">
            <v>0</v>
          </cell>
          <cell r="G1415">
            <v>14</v>
          </cell>
          <cell r="H1415">
            <v>0</v>
          </cell>
          <cell r="I1415">
            <v>0</v>
          </cell>
          <cell r="J1415">
            <v>5</v>
          </cell>
          <cell r="K1415">
            <v>10</v>
          </cell>
          <cell r="L1415">
            <v>39</v>
          </cell>
        </row>
        <row r="1416">
          <cell r="B1416" t="str">
            <v>Ericsson</v>
          </cell>
          <cell r="C1416">
            <v>0</v>
          </cell>
          <cell r="D1416">
            <v>54</v>
          </cell>
          <cell r="E1416">
            <v>0</v>
          </cell>
          <cell r="F1416">
            <v>15</v>
          </cell>
          <cell r="G1416">
            <v>11</v>
          </cell>
          <cell r="H1416">
            <v>0</v>
          </cell>
          <cell r="I1416">
            <v>28</v>
          </cell>
          <cell r="J1416">
            <v>3</v>
          </cell>
          <cell r="L1416">
            <v>108</v>
          </cell>
        </row>
        <row r="1417">
          <cell r="B1417" t="str">
            <v>FiberHome</v>
          </cell>
          <cell r="C1417">
            <v>0</v>
          </cell>
          <cell r="D1417">
            <v>0</v>
          </cell>
          <cell r="E1417">
            <v>0</v>
          </cell>
          <cell r="F1417">
            <v>0</v>
          </cell>
          <cell r="G1417">
            <v>0</v>
          </cell>
          <cell r="H1417">
            <v>0</v>
          </cell>
          <cell r="I1417">
            <v>0</v>
          </cell>
          <cell r="L1417">
            <v>0</v>
          </cell>
        </row>
        <row r="1418">
          <cell r="B1418" t="str">
            <v>Force 10</v>
          </cell>
          <cell r="C1418">
            <v>0</v>
          </cell>
          <cell r="D1418">
            <v>1</v>
          </cell>
          <cell r="E1418">
            <v>0</v>
          </cell>
          <cell r="F1418">
            <v>0</v>
          </cell>
          <cell r="G1418">
            <v>0</v>
          </cell>
          <cell r="H1418">
            <v>0</v>
          </cell>
          <cell r="I1418">
            <v>0</v>
          </cell>
          <cell r="L1418">
            <v>1</v>
          </cell>
        </row>
        <row r="1419">
          <cell r="B1419" t="str">
            <v>Fujitsu</v>
          </cell>
          <cell r="C1419">
            <v>0</v>
          </cell>
          <cell r="D1419">
            <v>5</v>
          </cell>
          <cell r="E1419">
            <v>0</v>
          </cell>
          <cell r="F1419">
            <v>0</v>
          </cell>
          <cell r="G1419">
            <v>0</v>
          </cell>
          <cell r="H1419">
            <v>0</v>
          </cell>
          <cell r="I1419">
            <v>0</v>
          </cell>
          <cell r="L1419">
            <v>5</v>
          </cell>
        </row>
        <row r="1420">
          <cell r="B1420" t="str">
            <v>Hitachi</v>
          </cell>
          <cell r="C1420">
            <v>0</v>
          </cell>
          <cell r="D1420">
            <v>0</v>
          </cell>
          <cell r="E1420">
            <v>0</v>
          </cell>
          <cell r="F1420">
            <v>0</v>
          </cell>
          <cell r="G1420">
            <v>0</v>
          </cell>
          <cell r="H1420">
            <v>0</v>
          </cell>
          <cell r="I1420">
            <v>0</v>
          </cell>
          <cell r="L1420">
            <v>0</v>
          </cell>
        </row>
        <row r="1421">
          <cell r="B1421" t="str">
            <v>Hitachi Cable</v>
          </cell>
          <cell r="C1421">
            <v>0</v>
          </cell>
          <cell r="D1421">
            <v>0</v>
          </cell>
          <cell r="E1421">
            <v>0</v>
          </cell>
          <cell r="F1421">
            <v>0</v>
          </cell>
          <cell r="G1421">
            <v>0</v>
          </cell>
          <cell r="H1421">
            <v>0</v>
          </cell>
          <cell r="I1421">
            <v>0</v>
          </cell>
          <cell r="L1421">
            <v>0</v>
          </cell>
        </row>
        <row r="1422">
          <cell r="B1422" t="str">
            <v>Huawei</v>
          </cell>
          <cell r="C1422">
            <v>0</v>
          </cell>
          <cell r="D1422">
            <v>84</v>
          </cell>
          <cell r="E1422">
            <v>0</v>
          </cell>
          <cell r="F1422">
            <v>16</v>
          </cell>
          <cell r="G1422">
            <v>98</v>
          </cell>
          <cell r="H1422">
            <v>0</v>
          </cell>
          <cell r="I1422">
            <v>52</v>
          </cell>
          <cell r="J1422">
            <v>39</v>
          </cell>
          <cell r="K1422">
            <v>4</v>
          </cell>
          <cell r="L1422">
            <v>250</v>
          </cell>
        </row>
        <row r="1423">
          <cell r="B1423" t="str">
            <v>Infinera</v>
          </cell>
          <cell r="C1423">
            <v>0</v>
          </cell>
          <cell r="D1423">
            <v>0</v>
          </cell>
          <cell r="E1423">
            <v>0</v>
          </cell>
          <cell r="F1423">
            <v>0</v>
          </cell>
          <cell r="G1423">
            <v>0</v>
          </cell>
          <cell r="H1423">
            <v>0</v>
          </cell>
          <cell r="I1423">
            <v>14</v>
          </cell>
          <cell r="L1423">
            <v>14</v>
          </cell>
        </row>
        <row r="1424">
          <cell r="B1424" t="str">
            <v>Lucent</v>
          </cell>
          <cell r="L1424">
            <v>0</v>
          </cell>
        </row>
        <row r="1425">
          <cell r="B1425" t="str">
            <v>Luminous</v>
          </cell>
          <cell r="L1425">
            <v>0</v>
          </cell>
        </row>
        <row r="1426">
          <cell r="B1426" t="str">
            <v>Movaz</v>
          </cell>
          <cell r="L1426">
            <v>0</v>
          </cell>
        </row>
        <row r="1427">
          <cell r="B1427" t="str">
            <v>NEC</v>
          </cell>
          <cell r="C1427">
            <v>1</v>
          </cell>
          <cell r="D1427">
            <v>3</v>
          </cell>
          <cell r="E1427">
            <v>0</v>
          </cell>
          <cell r="F1427">
            <v>0</v>
          </cell>
          <cell r="G1427">
            <v>0</v>
          </cell>
          <cell r="H1427">
            <v>4</v>
          </cell>
          <cell r="I1427">
            <v>0</v>
          </cell>
          <cell r="L1427">
            <v>8</v>
          </cell>
        </row>
        <row r="1428">
          <cell r="B1428" t="str">
            <v>Nortel</v>
          </cell>
          <cell r="C1428">
            <v>0</v>
          </cell>
          <cell r="D1428">
            <v>0</v>
          </cell>
          <cell r="E1428">
            <v>0</v>
          </cell>
          <cell r="F1428">
            <v>0</v>
          </cell>
          <cell r="G1428">
            <v>0</v>
          </cell>
          <cell r="H1428">
            <v>0</v>
          </cell>
          <cell r="I1428">
            <v>0</v>
          </cell>
          <cell r="J1428">
            <v>0</v>
          </cell>
          <cell r="K1428">
            <v>0</v>
          </cell>
          <cell r="L1428">
            <v>0</v>
          </cell>
        </row>
        <row r="1429">
          <cell r="B1429" t="str">
            <v>OpVista</v>
          </cell>
          <cell r="C1429">
            <v>0</v>
          </cell>
          <cell r="D1429">
            <v>0</v>
          </cell>
          <cell r="E1429">
            <v>0</v>
          </cell>
          <cell r="F1429">
            <v>0</v>
          </cell>
          <cell r="G1429">
            <v>0</v>
          </cell>
          <cell r="H1429">
            <v>0</v>
          </cell>
          <cell r="I1429">
            <v>0</v>
          </cell>
          <cell r="L1429">
            <v>0</v>
          </cell>
        </row>
        <row r="1430">
          <cell r="B1430" t="str">
            <v>Sagem</v>
          </cell>
          <cell r="C1430">
            <v>0</v>
          </cell>
          <cell r="D1430">
            <v>4</v>
          </cell>
          <cell r="E1430">
            <v>0</v>
          </cell>
          <cell r="F1430">
            <v>0</v>
          </cell>
          <cell r="G1430">
            <v>0</v>
          </cell>
          <cell r="H1430">
            <v>0</v>
          </cell>
          <cell r="I1430">
            <v>0</v>
          </cell>
          <cell r="L1430">
            <v>4</v>
          </cell>
        </row>
        <row r="1431">
          <cell r="B1431" t="str">
            <v>Nokia Siemens</v>
          </cell>
          <cell r="C1431">
            <v>0</v>
          </cell>
          <cell r="D1431">
            <v>51</v>
          </cell>
          <cell r="E1431">
            <v>0</v>
          </cell>
          <cell r="F1431">
            <v>0</v>
          </cell>
          <cell r="G1431">
            <v>0</v>
          </cell>
          <cell r="H1431">
            <v>0</v>
          </cell>
          <cell r="I1431">
            <v>29</v>
          </cell>
          <cell r="K1431">
            <v>3</v>
          </cell>
          <cell r="L1431">
            <v>80</v>
          </cell>
        </row>
        <row r="1432">
          <cell r="B1432" t="str">
            <v>Sycamore</v>
          </cell>
          <cell r="C1432">
            <v>0</v>
          </cell>
          <cell r="D1432">
            <v>0</v>
          </cell>
          <cell r="E1432">
            <v>0</v>
          </cell>
          <cell r="F1432">
            <v>1</v>
          </cell>
          <cell r="G1432">
            <v>0</v>
          </cell>
          <cell r="H1432">
            <v>0</v>
          </cell>
          <cell r="I1432">
            <v>0</v>
          </cell>
          <cell r="K1432">
            <v>1</v>
          </cell>
          <cell r="L1432">
            <v>1</v>
          </cell>
        </row>
        <row r="1433">
          <cell r="B1433" t="str">
            <v>Tejas</v>
          </cell>
          <cell r="C1433">
            <v>0</v>
          </cell>
          <cell r="D1433">
            <v>1</v>
          </cell>
          <cell r="E1433">
            <v>0</v>
          </cell>
          <cell r="F1433">
            <v>0</v>
          </cell>
          <cell r="G1433">
            <v>0</v>
          </cell>
          <cell r="H1433">
            <v>0</v>
          </cell>
          <cell r="I1433">
            <v>0</v>
          </cell>
          <cell r="L1433">
            <v>1</v>
          </cell>
        </row>
        <row r="1434">
          <cell r="B1434" t="str">
            <v>Tellabs</v>
          </cell>
          <cell r="C1434">
            <v>0</v>
          </cell>
          <cell r="D1434">
            <v>13</v>
          </cell>
          <cell r="E1434">
            <v>0</v>
          </cell>
          <cell r="F1434">
            <v>0</v>
          </cell>
          <cell r="G1434">
            <v>8</v>
          </cell>
          <cell r="H1434">
            <v>0</v>
          </cell>
          <cell r="I1434">
            <v>0</v>
          </cell>
          <cell r="K1434">
            <v>1</v>
          </cell>
          <cell r="L1434">
            <v>21</v>
          </cell>
        </row>
        <row r="1435">
          <cell r="B1435" t="str">
            <v>Transmode</v>
          </cell>
          <cell r="C1435">
            <v>0</v>
          </cell>
          <cell r="D1435">
            <v>0</v>
          </cell>
          <cell r="E1435">
            <v>0</v>
          </cell>
          <cell r="F1435">
            <v>0</v>
          </cell>
          <cell r="G1435">
            <v>13</v>
          </cell>
          <cell r="H1435">
            <v>0</v>
          </cell>
          <cell r="I1435">
            <v>0</v>
          </cell>
          <cell r="L1435">
            <v>13</v>
          </cell>
        </row>
        <row r="1436">
          <cell r="B1436" t="str">
            <v>Tyco</v>
          </cell>
          <cell r="L1436">
            <v>0</v>
          </cell>
        </row>
        <row r="1437">
          <cell r="B1437" t="str">
            <v>UTStarcom</v>
          </cell>
          <cell r="C1437">
            <v>0</v>
          </cell>
          <cell r="D1437">
            <v>0</v>
          </cell>
          <cell r="E1437">
            <v>0</v>
          </cell>
          <cell r="F1437">
            <v>0</v>
          </cell>
          <cell r="G1437">
            <v>0</v>
          </cell>
          <cell r="H1437">
            <v>0</v>
          </cell>
          <cell r="I1437">
            <v>0</v>
          </cell>
          <cell r="L1437">
            <v>0</v>
          </cell>
        </row>
        <row r="1438">
          <cell r="B1438" t="str">
            <v>White Rock</v>
          </cell>
          <cell r="L1438">
            <v>0</v>
          </cell>
        </row>
        <row r="1439">
          <cell r="B1439" t="str">
            <v>Xtera</v>
          </cell>
          <cell r="C1439">
            <v>0</v>
          </cell>
          <cell r="D1439">
            <v>0</v>
          </cell>
          <cell r="E1439">
            <v>0</v>
          </cell>
          <cell r="F1439">
            <v>0</v>
          </cell>
          <cell r="G1439">
            <v>0</v>
          </cell>
          <cell r="H1439">
            <v>0</v>
          </cell>
          <cell r="I1439">
            <v>14</v>
          </cell>
          <cell r="L1439">
            <v>14</v>
          </cell>
        </row>
        <row r="1440">
          <cell r="B1440" t="str">
            <v>Zhone</v>
          </cell>
          <cell r="C1440">
            <v>0</v>
          </cell>
          <cell r="D1440">
            <v>0</v>
          </cell>
          <cell r="E1440">
            <v>0</v>
          </cell>
          <cell r="F1440">
            <v>0</v>
          </cell>
          <cell r="G1440">
            <v>0</v>
          </cell>
          <cell r="H1440">
            <v>0</v>
          </cell>
          <cell r="I1440">
            <v>0</v>
          </cell>
          <cell r="L1440">
            <v>0</v>
          </cell>
        </row>
        <row r="1441">
          <cell r="B1441" t="str">
            <v>ZTE</v>
          </cell>
          <cell r="C1441">
            <v>0</v>
          </cell>
          <cell r="D1441">
            <v>1</v>
          </cell>
          <cell r="E1441">
            <v>0</v>
          </cell>
          <cell r="F1441">
            <v>0</v>
          </cell>
          <cell r="G1441">
            <v>0</v>
          </cell>
          <cell r="H1441">
            <v>0</v>
          </cell>
          <cell r="I1441">
            <v>0</v>
          </cell>
          <cell r="L1441">
            <v>1</v>
          </cell>
        </row>
        <row r="1442">
          <cell r="B1442" t="str">
            <v>Other</v>
          </cell>
          <cell r="C1442">
            <v>0</v>
          </cell>
          <cell r="D1442">
            <v>6</v>
          </cell>
          <cell r="E1442">
            <v>0</v>
          </cell>
          <cell r="F1442">
            <v>0</v>
          </cell>
          <cell r="G1442">
            <v>9</v>
          </cell>
          <cell r="H1442">
            <v>0</v>
          </cell>
          <cell r="I1442">
            <v>0</v>
          </cell>
          <cell r="J1442">
            <v>2</v>
          </cell>
          <cell r="L1442">
            <v>15</v>
          </cell>
        </row>
        <row r="1443">
          <cell r="B1443" t="str">
            <v>Total</v>
          </cell>
          <cell r="C1443">
            <v>1</v>
          </cell>
          <cell r="D1443">
            <v>421</v>
          </cell>
          <cell r="E1443">
            <v>0</v>
          </cell>
          <cell r="F1443">
            <v>72</v>
          </cell>
          <cell r="G1443">
            <v>289</v>
          </cell>
          <cell r="H1443">
            <v>4</v>
          </cell>
          <cell r="I1443">
            <v>226</v>
          </cell>
          <cell r="J1443">
            <v>74</v>
          </cell>
          <cell r="K1443">
            <v>37</v>
          </cell>
          <cell r="L1443">
            <v>1013</v>
          </cell>
        </row>
        <row r="1447">
          <cell r="B1447" t="str">
            <v>Vendor</v>
          </cell>
          <cell r="C1447" t="str">
            <v>SONET/SDH Add-drop multiplexers (ADM)</v>
          </cell>
          <cell r="D1447" t="str">
            <v>Optical Edge Devices (OED)</v>
          </cell>
          <cell r="E1447" t="str">
            <v>Digital Cross Connects (DCS)</v>
          </cell>
          <cell r="F1447" t="str">
            <v>Optical Core Switches (OCS)</v>
          </cell>
          <cell r="G1447" t="str">
            <v>Metro WDM (C/D-WDM)</v>
          </cell>
          <cell r="H1447" t="str">
            <v>Long haul DWDM (LH DWDM)</v>
          </cell>
          <cell r="I1447" t="str">
            <v>Multi-reach DWDM</v>
          </cell>
          <cell r="J1447" t="str">
            <v>Metro ROADM</v>
          </cell>
          <cell r="K1447" t="str">
            <v>Converged Packet Optical</v>
          </cell>
          <cell r="L1447" t="str">
            <v>Total Optical Networking (ON)</v>
          </cell>
        </row>
        <row r="1448">
          <cell r="B1448" t="str">
            <v>ADTRAN</v>
          </cell>
          <cell r="C1448">
            <v>0</v>
          </cell>
          <cell r="D1448">
            <v>0</v>
          </cell>
          <cell r="E1448">
            <v>0</v>
          </cell>
          <cell r="F1448">
            <v>0</v>
          </cell>
          <cell r="G1448">
            <v>0</v>
          </cell>
          <cell r="H1448">
            <v>0</v>
          </cell>
          <cell r="I1448">
            <v>0</v>
          </cell>
          <cell r="L1448">
            <v>0</v>
          </cell>
        </row>
        <row r="1449">
          <cell r="B1449" t="str">
            <v>ADVA</v>
          </cell>
          <cell r="C1449">
            <v>0</v>
          </cell>
          <cell r="D1449">
            <v>3</v>
          </cell>
          <cell r="E1449">
            <v>0</v>
          </cell>
          <cell r="F1449">
            <v>0</v>
          </cell>
          <cell r="G1449">
            <v>47</v>
          </cell>
          <cell r="H1449">
            <v>0</v>
          </cell>
          <cell r="I1449">
            <v>0</v>
          </cell>
          <cell r="J1449">
            <v>7</v>
          </cell>
          <cell r="L1449">
            <v>50</v>
          </cell>
        </row>
        <row r="1450">
          <cell r="B1450" t="str">
            <v>Alcatel-Lucent</v>
          </cell>
          <cell r="C1450">
            <v>0</v>
          </cell>
          <cell r="D1450">
            <v>126</v>
          </cell>
          <cell r="E1450">
            <v>0</v>
          </cell>
          <cell r="F1450">
            <v>57</v>
          </cell>
          <cell r="G1450">
            <v>51</v>
          </cell>
          <cell r="H1450">
            <v>0</v>
          </cell>
          <cell r="I1450">
            <v>53</v>
          </cell>
          <cell r="J1450">
            <v>3</v>
          </cell>
          <cell r="K1450">
            <v>10</v>
          </cell>
          <cell r="L1450">
            <v>287</v>
          </cell>
        </row>
        <row r="1451">
          <cell r="B1451" t="str">
            <v>ANDA</v>
          </cell>
          <cell r="C1451">
            <v>0</v>
          </cell>
          <cell r="D1451">
            <v>0</v>
          </cell>
          <cell r="E1451">
            <v>0</v>
          </cell>
          <cell r="F1451">
            <v>0</v>
          </cell>
          <cell r="G1451">
            <v>0</v>
          </cell>
          <cell r="H1451">
            <v>0</v>
          </cell>
          <cell r="I1451">
            <v>0</v>
          </cell>
          <cell r="L1451">
            <v>0</v>
          </cell>
        </row>
        <row r="1452">
          <cell r="B1452" t="str">
            <v>Atrica</v>
          </cell>
          <cell r="L1452">
            <v>0</v>
          </cell>
        </row>
        <row r="1453">
          <cell r="B1453" t="str">
            <v>Calient</v>
          </cell>
          <cell r="L1453">
            <v>0</v>
          </cell>
        </row>
        <row r="1454">
          <cell r="B1454" t="str">
            <v>Ciena</v>
          </cell>
          <cell r="C1454">
            <v>0</v>
          </cell>
          <cell r="D1454">
            <v>13</v>
          </cell>
          <cell r="E1454">
            <v>0</v>
          </cell>
          <cell r="F1454">
            <v>2</v>
          </cell>
          <cell r="G1454">
            <v>31</v>
          </cell>
          <cell r="H1454">
            <v>0</v>
          </cell>
          <cell r="I1454">
            <v>27</v>
          </cell>
          <cell r="J1454">
            <v>4</v>
          </cell>
          <cell r="K1454">
            <v>4</v>
          </cell>
          <cell r="L1454">
            <v>73</v>
          </cell>
        </row>
        <row r="1455">
          <cell r="B1455" t="str">
            <v>Cisco</v>
          </cell>
          <cell r="C1455">
            <v>0</v>
          </cell>
          <cell r="D1455">
            <v>8</v>
          </cell>
          <cell r="E1455">
            <v>0</v>
          </cell>
          <cell r="F1455">
            <v>0</v>
          </cell>
          <cell r="G1455">
            <v>13</v>
          </cell>
          <cell r="H1455">
            <v>0</v>
          </cell>
          <cell r="I1455">
            <v>0</v>
          </cell>
          <cell r="J1455">
            <v>11</v>
          </cell>
          <cell r="K1455">
            <v>3</v>
          </cell>
          <cell r="L1455">
            <v>21</v>
          </cell>
        </row>
        <row r="1456">
          <cell r="B1456" t="str">
            <v>Corrigent</v>
          </cell>
          <cell r="C1456">
            <v>0</v>
          </cell>
          <cell r="D1456">
            <v>1</v>
          </cell>
          <cell r="E1456">
            <v>0</v>
          </cell>
          <cell r="F1456">
            <v>0</v>
          </cell>
          <cell r="G1456">
            <v>0</v>
          </cell>
          <cell r="H1456">
            <v>0</v>
          </cell>
          <cell r="I1456">
            <v>0</v>
          </cell>
          <cell r="L1456">
            <v>1</v>
          </cell>
        </row>
        <row r="1457">
          <cell r="B1457" t="str">
            <v>Corvis</v>
          </cell>
          <cell r="L1457">
            <v>0</v>
          </cell>
        </row>
        <row r="1458">
          <cell r="B1458" t="str">
            <v>Datang</v>
          </cell>
          <cell r="L1458">
            <v>0</v>
          </cell>
        </row>
        <row r="1459">
          <cell r="B1459" t="str">
            <v>ECI Telecom</v>
          </cell>
          <cell r="C1459">
            <v>0</v>
          </cell>
          <cell r="D1459">
            <v>21</v>
          </cell>
          <cell r="E1459">
            <v>0</v>
          </cell>
          <cell r="F1459">
            <v>0</v>
          </cell>
          <cell r="G1459">
            <v>10</v>
          </cell>
          <cell r="H1459">
            <v>0</v>
          </cell>
          <cell r="I1459">
            <v>0</v>
          </cell>
          <cell r="J1459">
            <v>4</v>
          </cell>
          <cell r="K1459">
            <v>8</v>
          </cell>
          <cell r="L1459">
            <v>31</v>
          </cell>
        </row>
        <row r="1460">
          <cell r="B1460" t="str">
            <v>Ericsson</v>
          </cell>
          <cell r="C1460">
            <v>0</v>
          </cell>
          <cell r="D1460">
            <v>55</v>
          </cell>
          <cell r="E1460">
            <v>0</v>
          </cell>
          <cell r="F1460">
            <v>15</v>
          </cell>
          <cell r="G1460">
            <v>11</v>
          </cell>
          <cell r="H1460">
            <v>0</v>
          </cell>
          <cell r="I1460">
            <v>32</v>
          </cell>
          <cell r="J1460">
            <v>3</v>
          </cell>
          <cell r="L1460">
            <v>113</v>
          </cell>
        </row>
        <row r="1461">
          <cell r="B1461" t="str">
            <v>FiberHome</v>
          </cell>
          <cell r="C1461">
            <v>0</v>
          </cell>
          <cell r="D1461">
            <v>0</v>
          </cell>
          <cell r="E1461">
            <v>0</v>
          </cell>
          <cell r="F1461">
            <v>0</v>
          </cell>
          <cell r="G1461">
            <v>0</v>
          </cell>
          <cell r="H1461">
            <v>0</v>
          </cell>
          <cell r="I1461">
            <v>0</v>
          </cell>
          <cell r="L1461">
            <v>0</v>
          </cell>
        </row>
        <row r="1462">
          <cell r="B1462" t="str">
            <v>Force 10</v>
          </cell>
          <cell r="C1462">
            <v>0</v>
          </cell>
          <cell r="D1462">
            <v>0</v>
          </cell>
          <cell r="E1462">
            <v>0</v>
          </cell>
          <cell r="F1462">
            <v>0</v>
          </cell>
          <cell r="G1462">
            <v>0</v>
          </cell>
          <cell r="H1462">
            <v>0</v>
          </cell>
          <cell r="I1462">
            <v>0</v>
          </cell>
          <cell r="L1462">
            <v>0</v>
          </cell>
        </row>
        <row r="1463">
          <cell r="B1463" t="str">
            <v>Fujitsu</v>
          </cell>
          <cell r="C1463">
            <v>0</v>
          </cell>
          <cell r="D1463">
            <v>4</v>
          </cell>
          <cell r="E1463">
            <v>0</v>
          </cell>
          <cell r="F1463">
            <v>0</v>
          </cell>
          <cell r="G1463">
            <v>0</v>
          </cell>
          <cell r="H1463">
            <v>0</v>
          </cell>
          <cell r="I1463">
            <v>0</v>
          </cell>
          <cell r="L1463">
            <v>4</v>
          </cell>
        </row>
        <row r="1464">
          <cell r="B1464" t="str">
            <v>Hitachi</v>
          </cell>
          <cell r="C1464">
            <v>0</v>
          </cell>
          <cell r="D1464">
            <v>0</v>
          </cell>
          <cell r="E1464">
            <v>0</v>
          </cell>
          <cell r="F1464">
            <v>0</v>
          </cell>
          <cell r="G1464">
            <v>0</v>
          </cell>
          <cell r="H1464">
            <v>0</v>
          </cell>
          <cell r="I1464">
            <v>0</v>
          </cell>
          <cell r="L1464">
            <v>0</v>
          </cell>
        </row>
        <row r="1465">
          <cell r="B1465" t="str">
            <v>Hitachi Cable</v>
          </cell>
          <cell r="C1465">
            <v>0</v>
          </cell>
          <cell r="D1465">
            <v>0</v>
          </cell>
          <cell r="E1465">
            <v>0</v>
          </cell>
          <cell r="F1465">
            <v>0</v>
          </cell>
          <cell r="G1465">
            <v>0</v>
          </cell>
          <cell r="H1465">
            <v>0</v>
          </cell>
          <cell r="I1465">
            <v>0</v>
          </cell>
          <cell r="L1465">
            <v>0</v>
          </cell>
        </row>
        <row r="1466">
          <cell r="B1466" t="str">
            <v>Huawei</v>
          </cell>
          <cell r="C1466">
            <v>0</v>
          </cell>
          <cell r="D1466">
            <v>91</v>
          </cell>
          <cell r="E1466">
            <v>0</v>
          </cell>
          <cell r="F1466">
            <v>19</v>
          </cell>
          <cell r="G1466">
            <v>67</v>
          </cell>
          <cell r="H1466">
            <v>0</v>
          </cell>
          <cell r="I1466">
            <v>46</v>
          </cell>
          <cell r="J1466">
            <v>27</v>
          </cell>
          <cell r="K1466">
            <v>14</v>
          </cell>
          <cell r="L1466">
            <v>223</v>
          </cell>
        </row>
        <row r="1467">
          <cell r="B1467" t="str">
            <v>Infinera</v>
          </cell>
          <cell r="C1467">
            <v>0</v>
          </cell>
          <cell r="D1467">
            <v>0</v>
          </cell>
          <cell r="E1467">
            <v>0</v>
          </cell>
          <cell r="F1467">
            <v>0</v>
          </cell>
          <cell r="G1467">
            <v>0</v>
          </cell>
          <cell r="H1467">
            <v>0</v>
          </cell>
          <cell r="I1467">
            <v>18</v>
          </cell>
          <cell r="L1467">
            <v>18</v>
          </cell>
        </row>
        <row r="1468">
          <cell r="B1468" t="str">
            <v>Lucent</v>
          </cell>
          <cell r="L1468">
            <v>0</v>
          </cell>
        </row>
        <row r="1469">
          <cell r="B1469" t="str">
            <v>Luminous</v>
          </cell>
          <cell r="L1469">
            <v>0</v>
          </cell>
        </row>
        <row r="1470">
          <cell r="B1470" t="str">
            <v>Movaz</v>
          </cell>
          <cell r="L1470">
            <v>0</v>
          </cell>
        </row>
        <row r="1471">
          <cell r="B1471" t="str">
            <v>NEC</v>
          </cell>
          <cell r="C1471">
            <v>0</v>
          </cell>
          <cell r="D1471">
            <v>4</v>
          </cell>
          <cell r="E1471">
            <v>0</v>
          </cell>
          <cell r="F1471">
            <v>0</v>
          </cell>
          <cell r="G1471">
            <v>0</v>
          </cell>
          <cell r="H1471">
            <v>0</v>
          </cell>
          <cell r="I1471">
            <v>2</v>
          </cell>
          <cell r="L1471">
            <v>6</v>
          </cell>
        </row>
        <row r="1472">
          <cell r="B1472" t="str">
            <v>Nortel</v>
          </cell>
          <cell r="C1472">
            <v>0</v>
          </cell>
          <cell r="D1472">
            <v>0</v>
          </cell>
          <cell r="E1472">
            <v>0</v>
          </cell>
          <cell r="F1472">
            <v>0</v>
          </cell>
          <cell r="G1472">
            <v>0</v>
          </cell>
          <cell r="H1472">
            <v>0</v>
          </cell>
          <cell r="I1472">
            <v>0</v>
          </cell>
          <cell r="J1472">
            <v>0</v>
          </cell>
          <cell r="K1472">
            <v>0</v>
          </cell>
          <cell r="L1472">
            <v>0</v>
          </cell>
        </row>
        <row r="1473">
          <cell r="B1473" t="str">
            <v>OpVista</v>
          </cell>
          <cell r="C1473">
            <v>0</v>
          </cell>
          <cell r="D1473">
            <v>0</v>
          </cell>
          <cell r="E1473">
            <v>0</v>
          </cell>
          <cell r="F1473">
            <v>0</v>
          </cell>
          <cell r="G1473">
            <v>0</v>
          </cell>
          <cell r="H1473">
            <v>0</v>
          </cell>
          <cell r="I1473">
            <v>0</v>
          </cell>
          <cell r="L1473">
            <v>0</v>
          </cell>
        </row>
        <row r="1474">
          <cell r="B1474" t="str">
            <v>Sagem</v>
          </cell>
          <cell r="C1474">
            <v>0</v>
          </cell>
          <cell r="D1474">
            <v>4</v>
          </cell>
          <cell r="E1474">
            <v>0</v>
          </cell>
          <cell r="F1474">
            <v>0</v>
          </cell>
          <cell r="G1474">
            <v>0</v>
          </cell>
          <cell r="H1474">
            <v>0</v>
          </cell>
          <cell r="I1474">
            <v>0</v>
          </cell>
          <cell r="L1474">
            <v>4</v>
          </cell>
        </row>
        <row r="1475">
          <cell r="B1475" t="str">
            <v>Nokia Siemens</v>
          </cell>
          <cell r="C1475">
            <v>0</v>
          </cell>
          <cell r="D1475">
            <v>38</v>
          </cell>
          <cell r="E1475">
            <v>0</v>
          </cell>
          <cell r="F1475">
            <v>0</v>
          </cell>
          <cell r="G1475">
            <v>0</v>
          </cell>
          <cell r="H1475">
            <v>0</v>
          </cell>
          <cell r="I1475">
            <v>43</v>
          </cell>
          <cell r="K1475">
            <v>2</v>
          </cell>
          <cell r="L1475">
            <v>81</v>
          </cell>
        </row>
        <row r="1476">
          <cell r="B1476" t="str">
            <v>Sycamore</v>
          </cell>
          <cell r="C1476">
            <v>0</v>
          </cell>
          <cell r="D1476">
            <v>0</v>
          </cell>
          <cell r="E1476">
            <v>0</v>
          </cell>
          <cell r="F1476">
            <v>3</v>
          </cell>
          <cell r="G1476">
            <v>0</v>
          </cell>
          <cell r="H1476">
            <v>0</v>
          </cell>
          <cell r="I1476">
            <v>0</v>
          </cell>
          <cell r="L1476">
            <v>3</v>
          </cell>
        </row>
        <row r="1477">
          <cell r="B1477" t="str">
            <v>Tejas</v>
          </cell>
          <cell r="C1477">
            <v>0</v>
          </cell>
          <cell r="D1477">
            <v>1</v>
          </cell>
          <cell r="E1477">
            <v>0</v>
          </cell>
          <cell r="F1477">
            <v>0</v>
          </cell>
          <cell r="G1477">
            <v>0</v>
          </cell>
          <cell r="H1477">
            <v>0</v>
          </cell>
          <cell r="I1477">
            <v>0</v>
          </cell>
          <cell r="L1477">
            <v>1</v>
          </cell>
        </row>
        <row r="1478">
          <cell r="B1478" t="str">
            <v>Tellabs</v>
          </cell>
          <cell r="C1478">
            <v>0</v>
          </cell>
          <cell r="D1478">
            <v>7</v>
          </cell>
          <cell r="E1478">
            <v>0</v>
          </cell>
          <cell r="F1478">
            <v>0</v>
          </cell>
          <cell r="G1478">
            <v>6</v>
          </cell>
          <cell r="H1478">
            <v>0</v>
          </cell>
          <cell r="I1478">
            <v>0</v>
          </cell>
          <cell r="J1478">
            <v>5</v>
          </cell>
          <cell r="K1478">
            <v>1</v>
          </cell>
          <cell r="L1478">
            <v>13</v>
          </cell>
        </row>
        <row r="1479">
          <cell r="B1479" t="str">
            <v>Transmode</v>
          </cell>
          <cell r="C1479">
            <v>0</v>
          </cell>
          <cell r="D1479">
            <v>0</v>
          </cell>
          <cell r="E1479">
            <v>0</v>
          </cell>
          <cell r="F1479">
            <v>0</v>
          </cell>
          <cell r="G1479">
            <v>16</v>
          </cell>
          <cell r="H1479">
            <v>0</v>
          </cell>
          <cell r="I1479">
            <v>0</v>
          </cell>
          <cell r="J1479">
            <v>1</v>
          </cell>
          <cell r="L1479">
            <v>16</v>
          </cell>
        </row>
        <row r="1480">
          <cell r="B1480" t="str">
            <v>Tyco</v>
          </cell>
          <cell r="L1480">
            <v>0</v>
          </cell>
        </row>
        <row r="1481">
          <cell r="B1481" t="str">
            <v>UTStarcom</v>
          </cell>
          <cell r="C1481">
            <v>0</v>
          </cell>
          <cell r="D1481">
            <v>0</v>
          </cell>
          <cell r="E1481">
            <v>0</v>
          </cell>
          <cell r="F1481">
            <v>0</v>
          </cell>
          <cell r="G1481">
            <v>0</v>
          </cell>
          <cell r="H1481">
            <v>0</v>
          </cell>
          <cell r="I1481">
            <v>0</v>
          </cell>
          <cell r="L1481">
            <v>0</v>
          </cell>
        </row>
        <row r="1482">
          <cell r="B1482" t="str">
            <v>White Rock</v>
          </cell>
          <cell r="L1482">
            <v>0</v>
          </cell>
        </row>
        <row r="1483">
          <cell r="B1483" t="str">
            <v>Xtera</v>
          </cell>
          <cell r="C1483">
            <v>0</v>
          </cell>
          <cell r="D1483">
            <v>0</v>
          </cell>
          <cell r="E1483">
            <v>0</v>
          </cell>
          <cell r="F1483">
            <v>0</v>
          </cell>
          <cell r="G1483">
            <v>1</v>
          </cell>
          <cell r="H1483">
            <v>0</v>
          </cell>
          <cell r="I1483">
            <v>14</v>
          </cell>
          <cell r="L1483">
            <v>15</v>
          </cell>
        </row>
        <row r="1484">
          <cell r="B1484" t="str">
            <v>Zhone</v>
          </cell>
          <cell r="C1484">
            <v>0</v>
          </cell>
          <cell r="D1484">
            <v>0</v>
          </cell>
          <cell r="E1484">
            <v>0</v>
          </cell>
          <cell r="F1484">
            <v>0</v>
          </cell>
          <cell r="G1484">
            <v>0</v>
          </cell>
          <cell r="H1484">
            <v>0</v>
          </cell>
          <cell r="I1484">
            <v>0</v>
          </cell>
          <cell r="L1484">
            <v>0</v>
          </cell>
        </row>
        <row r="1485">
          <cell r="B1485" t="str">
            <v>ZTE</v>
          </cell>
          <cell r="C1485">
            <v>0</v>
          </cell>
          <cell r="D1485">
            <v>55</v>
          </cell>
          <cell r="E1485">
            <v>0</v>
          </cell>
          <cell r="F1485">
            <v>0</v>
          </cell>
          <cell r="G1485">
            <v>10</v>
          </cell>
          <cell r="H1485">
            <v>0</v>
          </cell>
          <cell r="I1485">
            <v>39</v>
          </cell>
          <cell r="J1485">
            <v>1</v>
          </cell>
          <cell r="K1485">
            <v>3</v>
          </cell>
          <cell r="L1485">
            <v>104</v>
          </cell>
        </row>
        <row r="1486">
          <cell r="B1486" t="str">
            <v>Other</v>
          </cell>
          <cell r="D1486">
            <v>6</v>
          </cell>
          <cell r="G1486">
            <v>11</v>
          </cell>
          <cell r="J1486">
            <v>3</v>
          </cell>
          <cell r="L1486">
            <v>17</v>
          </cell>
        </row>
        <row r="1487">
          <cell r="B1487" t="str">
            <v>Total</v>
          </cell>
          <cell r="C1487">
            <v>0</v>
          </cell>
          <cell r="D1487">
            <v>437</v>
          </cell>
          <cell r="E1487">
            <v>0</v>
          </cell>
          <cell r="F1487">
            <v>96</v>
          </cell>
          <cell r="G1487">
            <v>274</v>
          </cell>
          <cell r="H1487">
            <v>0</v>
          </cell>
          <cell r="I1487">
            <v>274</v>
          </cell>
          <cell r="J1487">
            <v>69</v>
          </cell>
          <cell r="K1487">
            <v>45</v>
          </cell>
          <cell r="L1487">
            <v>1081</v>
          </cell>
        </row>
        <row r="1491">
          <cell r="B1491" t="str">
            <v>Vendor</v>
          </cell>
          <cell r="C1491" t="str">
            <v>SONET/SDH Add-drop multiplexers (ADM)</v>
          </cell>
          <cell r="D1491" t="str">
            <v>Optical Edge Devices (OED)</v>
          </cell>
          <cell r="E1491" t="str">
            <v>Digital Cross Connects (DCS)</v>
          </cell>
          <cell r="F1491" t="str">
            <v>Optical Core Switches (OCS)</v>
          </cell>
          <cell r="G1491" t="str">
            <v>Metro WDM (C/D-WDM)</v>
          </cell>
          <cell r="H1491" t="str">
            <v>Long haul DWDM (LH DWDM)</v>
          </cell>
          <cell r="I1491" t="str">
            <v>Multi-reach DWDM</v>
          </cell>
          <cell r="J1491" t="str">
            <v>Metro ROADM</v>
          </cell>
          <cell r="K1491" t="str">
            <v>Converged Packet Optical</v>
          </cell>
          <cell r="L1491" t="str">
            <v>Total Optical Networking (ON)</v>
          </cell>
        </row>
        <row r="1492">
          <cell r="B1492" t="str">
            <v>ADTRAN</v>
          </cell>
          <cell r="C1492">
            <v>0</v>
          </cell>
          <cell r="D1492">
            <v>0</v>
          </cell>
          <cell r="E1492">
            <v>0</v>
          </cell>
          <cell r="F1492">
            <v>0</v>
          </cell>
          <cell r="G1492">
            <v>0</v>
          </cell>
          <cell r="H1492">
            <v>0</v>
          </cell>
          <cell r="I1492">
            <v>0</v>
          </cell>
          <cell r="L1492">
            <v>0</v>
          </cell>
        </row>
        <row r="1493">
          <cell r="B1493" t="str">
            <v>ADVA</v>
          </cell>
          <cell r="C1493">
            <v>0</v>
          </cell>
          <cell r="D1493">
            <v>5</v>
          </cell>
          <cell r="E1493">
            <v>0</v>
          </cell>
          <cell r="F1493">
            <v>0</v>
          </cell>
          <cell r="G1493">
            <v>51</v>
          </cell>
          <cell r="H1493">
            <v>0</v>
          </cell>
          <cell r="I1493">
            <v>0</v>
          </cell>
          <cell r="J1493">
            <v>8</v>
          </cell>
          <cell r="L1493">
            <v>56</v>
          </cell>
        </row>
        <row r="1494">
          <cell r="B1494" t="str">
            <v>Alcatel-Lucent</v>
          </cell>
          <cell r="C1494">
            <v>0</v>
          </cell>
          <cell r="D1494">
            <v>110</v>
          </cell>
          <cell r="E1494">
            <v>0</v>
          </cell>
          <cell r="F1494">
            <v>22</v>
          </cell>
          <cell r="G1494">
            <v>55</v>
          </cell>
          <cell r="H1494">
            <v>0</v>
          </cell>
          <cell r="I1494">
            <v>64</v>
          </cell>
          <cell r="J1494">
            <v>13</v>
          </cell>
          <cell r="K1494">
            <v>16</v>
          </cell>
          <cell r="L1494">
            <v>251</v>
          </cell>
        </row>
        <row r="1495">
          <cell r="B1495" t="str">
            <v>ANDA</v>
          </cell>
          <cell r="C1495">
            <v>0</v>
          </cell>
          <cell r="D1495">
            <v>0</v>
          </cell>
          <cell r="E1495">
            <v>0</v>
          </cell>
          <cell r="F1495">
            <v>0</v>
          </cell>
          <cell r="G1495">
            <v>0</v>
          </cell>
          <cell r="H1495">
            <v>0</v>
          </cell>
          <cell r="I1495">
            <v>0</v>
          </cell>
          <cell r="L1495">
            <v>0</v>
          </cell>
        </row>
        <row r="1496">
          <cell r="B1496" t="str">
            <v>Atrica</v>
          </cell>
          <cell r="L1496">
            <v>0</v>
          </cell>
        </row>
        <row r="1497">
          <cell r="B1497" t="str">
            <v>Calient</v>
          </cell>
          <cell r="L1497">
            <v>0</v>
          </cell>
        </row>
        <row r="1498">
          <cell r="B1498" t="str">
            <v>Ciena</v>
          </cell>
          <cell r="C1498">
            <v>0</v>
          </cell>
          <cell r="D1498">
            <v>12</v>
          </cell>
          <cell r="E1498">
            <v>0</v>
          </cell>
          <cell r="F1498">
            <v>2</v>
          </cell>
          <cell r="G1498">
            <v>31</v>
          </cell>
          <cell r="H1498">
            <v>0</v>
          </cell>
          <cell r="I1498">
            <v>23</v>
          </cell>
          <cell r="J1498">
            <v>7</v>
          </cell>
          <cell r="K1498">
            <v>6</v>
          </cell>
          <cell r="L1498">
            <v>68</v>
          </cell>
        </row>
        <row r="1499">
          <cell r="B1499" t="str">
            <v>Cisco</v>
          </cell>
          <cell r="C1499">
            <v>0</v>
          </cell>
          <cell r="D1499">
            <v>4</v>
          </cell>
          <cell r="E1499">
            <v>0</v>
          </cell>
          <cell r="F1499">
            <v>0</v>
          </cell>
          <cell r="G1499">
            <v>12</v>
          </cell>
          <cell r="H1499">
            <v>0</v>
          </cell>
          <cell r="I1499">
            <v>0</v>
          </cell>
          <cell r="J1499">
            <v>12</v>
          </cell>
          <cell r="K1499">
            <v>2</v>
          </cell>
          <cell r="L1499">
            <v>16</v>
          </cell>
        </row>
        <row r="1500">
          <cell r="B1500" t="str">
            <v>Corrigent</v>
          </cell>
          <cell r="C1500">
            <v>0</v>
          </cell>
          <cell r="D1500">
            <v>1</v>
          </cell>
          <cell r="E1500">
            <v>0</v>
          </cell>
          <cell r="F1500">
            <v>0</v>
          </cell>
          <cell r="G1500">
            <v>0</v>
          </cell>
          <cell r="H1500">
            <v>0</v>
          </cell>
          <cell r="I1500">
            <v>0</v>
          </cell>
          <cell r="L1500">
            <v>1</v>
          </cell>
        </row>
        <row r="1501">
          <cell r="B1501" t="str">
            <v>Corvis</v>
          </cell>
          <cell r="L1501">
            <v>0</v>
          </cell>
        </row>
        <row r="1502">
          <cell r="B1502" t="str">
            <v>Datang</v>
          </cell>
          <cell r="L1502">
            <v>0</v>
          </cell>
        </row>
        <row r="1503">
          <cell r="B1503" t="str">
            <v>ECI Telecom</v>
          </cell>
          <cell r="C1503">
            <v>0</v>
          </cell>
          <cell r="D1503">
            <v>23</v>
          </cell>
          <cell r="E1503">
            <v>0</v>
          </cell>
          <cell r="F1503">
            <v>0</v>
          </cell>
          <cell r="G1503">
            <v>12</v>
          </cell>
          <cell r="H1503">
            <v>0</v>
          </cell>
          <cell r="I1503">
            <v>0</v>
          </cell>
          <cell r="J1503">
            <v>5</v>
          </cell>
          <cell r="K1503">
            <v>11</v>
          </cell>
          <cell r="L1503">
            <v>35</v>
          </cell>
        </row>
        <row r="1504">
          <cell r="B1504" t="str">
            <v>Ericsson</v>
          </cell>
          <cell r="C1504">
            <v>0</v>
          </cell>
          <cell r="D1504">
            <v>49</v>
          </cell>
          <cell r="E1504">
            <v>0</v>
          </cell>
          <cell r="F1504">
            <v>16</v>
          </cell>
          <cell r="G1504">
            <v>15</v>
          </cell>
          <cell r="H1504">
            <v>0</v>
          </cell>
          <cell r="I1504">
            <v>34</v>
          </cell>
          <cell r="J1504">
            <v>4</v>
          </cell>
          <cell r="L1504">
            <v>114</v>
          </cell>
        </row>
        <row r="1505">
          <cell r="B1505" t="str">
            <v>FiberHome</v>
          </cell>
          <cell r="C1505">
            <v>0</v>
          </cell>
          <cell r="D1505">
            <v>0</v>
          </cell>
          <cell r="E1505">
            <v>0</v>
          </cell>
          <cell r="F1505">
            <v>0</v>
          </cell>
          <cell r="G1505">
            <v>0</v>
          </cell>
          <cell r="H1505">
            <v>0</v>
          </cell>
          <cell r="I1505">
            <v>0</v>
          </cell>
          <cell r="L1505">
            <v>0</v>
          </cell>
        </row>
        <row r="1506">
          <cell r="B1506" t="str">
            <v>Force 10</v>
          </cell>
          <cell r="C1506">
            <v>0</v>
          </cell>
          <cell r="D1506">
            <v>0</v>
          </cell>
          <cell r="E1506">
            <v>0</v>
          </cell>
          <cell r="F1506">
            <v>0</v>
          </cell>
          <cell r="G1506">
            <v>0</v>
          </cell>
          <cell r="H1506">
            <v>0</v>
          </cell>
          <cell r="I1506">
            <v>0</v>
          </cell>
          <cell r="L1506">
            <v>0</v>
          </cell>
        </row>
        <row r="1507">
          <cell r="B1507" t="str">
            <v>Fujitsu</v>
          </cell>
          <cell r="C1507">
            <v>0</v>
          </cell>
          <cell r="D1507">
            <v>3</v>
          </cell>
          <cell r="E1507">
            <v>0</v>
          </cell>
          <cell r="F1507">
            <v>0</v>
          </cell>
          <cell r="G1507">
            <v>0</v>
          </cell>
          <cell r="H1507">
            <v>0</v>
          </cell>
          <cell r="I1507">
            <v>0</v>
          </cell>
          <cell r="L1507">
            <v>3</v>
          </cell>
        </row>
        <row r="1508">
          <cell r="B1508" t="str">
            <v>Hitachi</v>
          </cell>
          <cell r="C1508">
            <v>0</v>
          </cell>
          <cell r="D1508">
            <v>0</v>
          </cell>
          <cell r="E1508">
            <v>0</v>
          </cell>
          <cell r="F1508">
            <v>0</v>
          </cell>
          <cell r="G1508">
            <v>0</v>
          </cell>
          <cell r="H1508">
            <v>0</v>
          </cell>
          <cell r="I1508">
            <v>0</v>
          </cell>
          <cell r="L1508">
            <v>0</v>
          </cell>
        </row>
        <row r="1509">
          <cell r="B1509" t="str">
            <v>Hitachi Cable</v>
          </cell>
          <cell r="C1509">
            <v>0</v>
          </cell>
          <cell r="D1509">
            <v>0</v>
          </cell>
          <cell r="E1509">
            <v>0</v>
          </cell>
          <cell r="F1509">
            <v>0</v>
          </cell>
          <cell r="G1509">
            <v>0</v>
          </cell>
          <cell r="H1509">
            <v>0</v>
          </cell>
          <cell r="I1509">
            <v>0</v>
          </cell>
          <cell r="L1509">
            <v>0</v>
          </cell>
        </row>
        <row r="1510">
          <cell r="B1510" t="str">
            <v>Huawei</v>
          </cell>
          <cell r="C1510">
            <v>0</v>
          </cell>
          <cell r="D1510">
            <v>83</v>
          </cell>
          <cell r="E1510">
            <v>0</v>
          </cell>
          <cell r="F1510">
            <v>5</v>
          </cell>
          <cell r="G1510">
            <v>70</v>
          </cell>
          <cell r="H1510">
            <v>0</v>
          </cell>
          <cell r="I1510">
            <v>51</v>
          </cell>
          <cell r="J1510">
            <v>28</v>
          </cell>
          <cell r="K1510">
            <v>44</v>
          </cell>
          <cell r="L1510">
            <v>209</v>
          </cell>
        </row>
        <row r="1511">
          <cell r="B1511" t="str">
            <v>Infinera</v>
          </cell>
          <cell r="C1511">
            <v>0</v>
          </cell>
          <cell r="D1511">
            <v>0</v>
          </cell>
          <cell r="E1511">
            <v>0</v>
          </cell>
          <cell r="F1511">
            <v>0</v>
          </cell>
          <cell r="G1511">
            <v>0</v>
          </cell>
          <cell r="H1511">
            <v>0</v>
          </cell>
          <cell r="I1511">
            <v>18</v>
          </cell>
          <cell r="L1511">
            <v>18</v>
          </cell>
        </row>
        <row r="1512">
          <cell r="B1512" t="str">
            <v>Lucent</v>
          </cell>
          <cell r="L1512">
            <v>0</v>
          </cell>
        </row>
        <row r="1513">
          <cell r="B1513" t="str">
            <v>Luminous</v>
          </cell>
          <cell r="L1513">
            <v>0</v>
          </cell>
        </row>
        <row r="1514">
          <cell r="B1514" t="str">
            <v>Movaz</v>
          </cell>
          <cell r="L1514">
            <v>0</v>
          </cell>
        </row>
        <row r="1515">
          <cell r="B1515" t="str">
            <v>NEC</v>
          </cell>
          <cell r="C1515">
            <v>0</v>
          </cell>
          <cell r="D1515">
            <v>3</v>
          </cell>
          <cell r="E1515">
            <v>0</v>
          </cell>
          <cell r="F1515">
            <v>0</v>
          </cell>
          <cell r="G1515">
            <v>3</v>
          </cell>
          <cell r="H1515">
            <v>0</v>
          </cell>
          <cell r="I1515">
            <v>3</v>
          </cell>
          <cell r="J1515">
            <v>2</v>
          </cell>
          <cell r="L1515">
            <v>9</v>
          </cell>
        </row>
        <row r="1516">
          <cell r="B1516" t="str">
            <v>Nortel</v>
          </cell>
          <cell r="C1516">
            <v>0</v>
          </cell>
          <cell r="D1516">
            <v>0</v>
          </cell>
          <cell r="E1516">
            <v>0</v>
          </cell>
          <cell r="F1516">
            <v>0</v>
          </cell>
          <cell r="G1516">
            <v>0</v>
          </cell>
          <cell r="H1516">
            <v>0</v>
          </cell>
          <cell r="I1516">
            <v>0</v>
          </cell>
          <cell r="J1516">
            <v>0</v>
          </cell>
          <cell r="K1516">
            <v>0</v>
          </cell>
          <cell r="L1516">
            <v>0</v>
          </cell>
        </row>
        <row r="1517">
          <cell r="B1517" t="str">
            <v>OpVista</v>
          </cell>
          <cell r="C1517">
            <v>0</v>
          </cell>
          <cell r="D1517">
            <v>0</v>
          </cell>
          <cell r="E1517">
            <v>0</v>
          </cell>
          <cell r="F1517">
            <v>0</v>
          </cell>
          <cell r="G1517">
            <v>0</v>
          </cell>
          <cell r="H1517">
            <v>0</v>
          </cell>
          <cell r="I1517">
            <v>0</v>
          </cell>
          <cell r="L1517">
            <v>0</v>
          </cell>
        </row>
        <row r="1518">
          <cell r="B1518" t="str">
            <v>Sagem</v>
          </cell>
          <cell r="C1518">
            <v>0</v>
          </cell>
          <cell r="D1518">
            <v>4</v>
          </cell>
          <cell r="E1518">
            <v>0</v>
          </cell>
          <cell r="F1518">
            <v>0</v>
          </cell>
          <cell r="G1518">
            <v>0</v>
          </cell>
          <cell r="H1518">
            <v>0</v>
          </cell>
          <cell r="I1518">
            <v>0</v>
          </cell>
          <cell r="L1518">
            <v>4</v>
          </cell>
        </row>
        <row r="1519">
          <cell r="B1519" t="str">
            <v>Nokia Siemens</v>
          </cell>
          <cell r="C1519">
            <v>0</v>
          </cell>
          <cell r="D1519">
            <v>38</v>
          </cell>
          <cell r="E1519">
            <v>0</v>
          </cell>
          <cell r="F1519">
            <v>0</v>
          </cell>
          <cell r="G1519">
            <v>0</v>
          </cell>
          <cell r="H1519">
            <v>0</v>
          </cell>
          <cell r="I1519">
            <v>34</v>
          </cell>
          <cell r="K1519">
            <v>2</v>
          </cell>
          <cell r="L1519">
            <v>72</v>
          </cell>
        </row>
        <row r="1520">
          <cell r="B1520" t="str">
            <v>Sycamore</v>
          </cell>
          <cell r="C1520">
            <v>0</v>
          </cell>
          <cell r="D1520">
            <v>0</v>
          </cell>
          <cell r="E1520">
            <v>0</v>
          </cell>
          <cell r="F1520">
            <v>2</v>
          </cell>
          <cell r="G1520">
            <v>0</v>
          </cell>
          <cell r="H1520">
            <v>0</v>
          </cell>
          <cell r="I1520">
            <v>0</v>
          </cell>
          <cell r="L1520">
            <v>2</v>
          </cell>
        </row>
        <row r="1521">
          <cell r="B1521" t="str">
            <v>Tejas</v>
          </cell>
          <cell r="C1521">
            <v>0</v>
          </cell>
          <cell r="D1521">
            <v>0</v>
          </cell>
          <cell r="E1521">
            <v>0</v>
          </cell>
          <cell r="F1521">
            <v>0</v>
          </cell>
          <cell r="G1521">
            <v>0</v>
          </cell>
          <cell r="H1521">
            <v>0</v>
          </cell>
          <cell r="I1521">
            <v>0</v>
          </cell>
          <cell r="L1521">
            <v>0</v>
          </cell>
        </row>
        <row r="1522">
          <cell r="B1522" t="str">
            <v>Tellabs</v>
          </cell>
          <cell r="C1522">
            <v>0</v>
          </cell>
          <cell r="D1522">
            <v>6</v>
          </cell>
          <cell r="E1522">
            <v>0</v>
          </cell>
          <cell r="F1522">
            <v>0</v>
          </cell>
          <cell r="G1522">
            <v>3</v>
          </cell>
          <cell r="H1522">
            <v>0</v>
          </cell>
          <cell r="I1522">
            <v>0</v>
          </cell>
          <cell r="J1522">
            <v>2</v>
          </cell>
          <cell r="L1522">
            <v>9</v>
          </cell>
        </row>
        <row r="1523">
          <cell r="B1523" t="str">
            <v>Transmode</v>
          </cell>
          <cell r="C1523">
            <v>0</v>
          </cell>
          <cell r="D1523">
            <v>0</v>
          </cell>
          <cell r="E1523">
            <v>0</v>
          </cell>
          <cell r="F1523">
            <v>0</v>
          </cell>
          <cell r="G1523">
            <v>13</v>
          </cell>
          <cell r="H1523">
            <v>0</v>
          </cell>
          <cell r="I1523">
            <v>0</v>
          </cell>
          <cell r="L1523">
            <v>13</v>
          </cell>
        </row>
        <row r="1524">
          <cell r="B1524" t="str">
            <v>Tyco</v>
          </cell>
          <cell r="L1524">
            <v>0</v>
          </cell>
        </row>
        <row r="1525">
          <cell r="B1525" t="str">
            <v>UTStarcom</v>
          </cell>
          <cell r="C1525">
            <v>0</v>
          </cell>
          <cell r="D1525">
            <v>0</v>
          </cell>
          <cell r="E1525">
            <v>0</v>
          </cell>
          <cell r="F1525">
            <v>0</v>
          </cell>
          <cell r="G1525">
            <v>0</v>
          </cell>
          <cell r="H1525">
            <v>0</v>
          </cell>
          <cell r="I1525">
            <v>0</v>
          </cell>
          <cell r="L1525">
            <v>0</v>
          </cell>
        </row>
        <row r="1526">
          <cell r="B1526" t="str">
            <v>White Rock</v>
          </cell>
          <cell r="L1526">
            <v>0</v>
          </cell>
        </row>
        <row r="1527">
          <cell r="B1527" t="str">
            <v>Xtera</v>
          </cell>
          <cell r="C1527">
            <v>0</v>
          </cell>
          <cell r="D1527">
            <v>0</v>
          </cell>
          <cell r="E1527">
            <v>0</v>
          </cell>
          <cell r="F1527">
            <v>0</v>
          </cell>
          <cell r="G1527">
            <v>2</v>
          </cell>
          <cell r="H1527">
            <v>0</v>
          </cell>
          <cell r="I1527">
            <v>13</v>
          </cell>
          <cell r="L1527">
            <v>15</v>
          </cell>
        </row>
        <row r="1528">
          <cell r="B1528" t="str">
            <v>Zhone</v>
          </cell>
          <cell r="C1528">
            <v>0</v>
          </cell>
          <cell r="D1528">
            <v>0</v>
          </cell>
          <cell r="E1528">
            <v>0</v>
          </cell>
          <cell r="F1528">
            <v>0</v>
          </cell>
          <cell r="G1528">
            <v>0</v>
          </cell>
          <cell r="H1528">
            <v>0</v>
          </cell>
          <cell r="I1528">
            <v>0</v>
          </cell>
          <cell r="L1528">
            <v>0</v>
          </cell>
        </row>
        <row r="1529">
          <cell r="B1529" t="str">
            <v>ZTE</v>
          </cell>
          <cell r="C1529">
            <v>0</v>
          </cell>
          <cell r="D1529">
            <v>1</v>
          </cell>
          <cell r="E1529">
            <v>0</v>
          </cell>
          <cell r="F1529">
            <v>0</v>
          </cell>
          <cell r="G1529">
            <v>0</v>
          </cell>
          <cell r="H1529">
            <v>0</v>
          </cell>
          <cell r="I1529">
            <v>4</v>
          </cell>
          <cell r="L1529">
            <v>5</v>
          </cell>
        </row>
        <row r="1530">
          <cell r="B1530" t="str">
            <v>Other</v>
          </cell>
          <cell r="D1530">
            <v>7</v>
          </cell>
          <cell r="G1530">
            <v>11</v>
          </cell>
          <cell r="J1530">
            <v>3</v>
          </cell>
          <cell r="L1530">
            <v>18</v>
          </cell>
        </row>
        <row r="1531">
          <cell r="B1531" t="str">
            <v>Total</v>
          </cell>
          <cell r="C1531">
            <v>0</v>
          </cell>
          <cell r="D1531">
            <v>349</v>
          </cell>
          <cell r="E1531">
            <v>0</v>
          </cell>
          <cell r="F1531">
            <v>47</v>
          </cell>
          <cell r="G1531">
            <v>278</v>
          </cell>
          <cell r="H1531">
            <v>0</v>
          </cell>
          <cell r="I1531">
            <v>244</v>
          </cell>
          <cell r="J1531">
            <v>84</v>
          </cell>
          <cell r="K1531">
            <v>81</v>
          </cell>
          <cell r="L1531">
            <v>918</v>
          </cell>
        </row>
        <row r="1535">
          <cell r="B1535" t="str">
            <v>Vendor</v>
          </cell>
          <cell r="C1535" t="str">
            <v>SONET/SDH Add-drop multiplexers (ADM)</v>
          </cell>
          <cell r="D1535" t="str">
            <v>Optical Edge Devices (OED)</v>
          </cell>
          <cell r="E1535" t="str">
            <v>Digital Cross Connects (DCS)</v>
          </cell>
          <cell r="F1535" t="str">
            <v>Optical Core Switches (OCS)</v>
          </cell>
          <cell r="G1535" t="str">
            <v>Metro WDM (C/D-WDM)</v>
          </cell>
          <cell r="H1535" t="str">
            <v>Long haul DWDM (LH DWDM)</v>
          </cell>
          <cell r="I1535" t="str">
            <v>Multi-reach DWDM</v>
          </cell>
          <cell r="J1535" t="str">
            <v>Metro ROADM</v>
          </cell>
          <cell r="K1535" t="str">
            <v>Converged Packet Optical</v>
          </cell>
          <cell r="L1535" t="str">
            <v>Total Optical Networking (ON)</v>
          </cell>
        </row>
        <row r="1536">
          <cell r="B1536" t="str">
            <v>ADTRAN</v>
          </cell>
          <cell r="C1536">
            <v>0</v>
          </cell>
          <cell r="D1536">
            <v>0</v>
          </cell>
          <cell r="E1536">
            <v>0</v>
          </cell>
          <cell r="F1536">
            <v>0</v>
          </cell>
          <cell r="G1536">
            <v>0</v>
          </cell>
          <cell r="H1536">
            <v>0</v>
          </cell>
          <cell r="I1536">
            <v>0</v>
          </cell>
          <cell r="L1536">
            <v>0</v>
          </cell>
        </row>
        <row r="1537">
          <cell r="B1537" t="str">
            <v>ADVA</v>
          </cell>
          <cell r="C1537">
            <v>0</v>
          </cell>
          <cell r="D1537">
            <v>8</v>
          </cell>
          <cell r="E1537">
            <v>0</v>
          </cell>
          <cell r="F1537">
            <v>0</v>
          </cell>
          <cell r="G1537">
            <v>50</v>
          </cell>
          <cell r="H1537">
            <v>0</v>
          </cell>
          <cell r="I1537">
            <v>0</v>
          </cell>
          <cell r="J1537">
            <v>9</v>
          </cell>
          <cell r="K1537">
            <v>1</v>
          </cell>
          <cell r="L1537">
            <v>58</v>
          </cell>
        </row>
        <row r="1538">
          <cell r="B1538" t="str">
            <v>Alcatel-Lucent</v>
          </cell>
          <cell r="C1538">
            <v>0</v>
          </cell>
          <cell r="D1538">
            <v>137</v>
          </cell>
          <cell r="E1538">
            <v>0</v>
          </cell>
          <cell r="F1538">
            <v>48</v>
          </cell>
          <cell r="G1538">
            <v>50</v>
          </cell>
          <cell r="H1538">
            <v>0</v>
          </cell>
          <cell r="I1538">
            <v>64</v>
          </cell>
          <cell r="J1538">
            <v>20</v>
          </cell>
          <cell r="K1538">
            <v>36</v>
          </cell>
          <cell r="L1538">
            <v>299</v>
          </cell>
        </row>
        <row r="1539">
          <cell r="B1539" t="str">
            <v>ANDA</v>
          </cell>
          <cell r="C1539">
            <v>0</v>
          </cell>
          <cell r="D1539">
            <v>0</v>
          </cell>
          <cell r="E1539">
            <v>0</v>
          </cell>
          <cell r="F1539">
            <v>0</v>
          </cell>
          <cell r="G1539">
            <v>0</v>
          </cell>
          <cell r="H1539">
            <v>0</v>
          </cell>
          <cell r="I1539">
            <v>0</v>
          </cell>
          <cell r="L1539">
            <v>0</v>
          </cell>
        </row>
        <row r="1540">
          <cell r="B1540" t="str">
            <v>Atrica</v>
          </cell>
          <cell r="L1540">
            <v>0</v>
          </cell>
        </row>
        <row r="1541">
          <cell r="B1541" t="str">
            <v>Calient</v>
          </cell>
          <cell r="L1541">
            <v>0</v>
          </cell>
        </row>
        <row r="1542">
          <cell r="B1542" t="str">
            <v>Ciena</v>
          </cell>
          <cell r="C1542">
            <v>0</v>
          </cell>
          <cell r="D1542">
            <v>11</v>
          </cell>
          <cell r="E1542">
            <v>0</v>
          </cell>
          <cell r="F1542">
            <v>1</v>
          </cell>
          <cell r="G1542">
            <v>35</v>
          </cell>
          <cell r="H1542">
            <v>0</v>
          </cell>
          <cell r="I1542">
            <v>25</v>
          </cell>
          <cell r="J1542">
            <v>7</v>
          </cell>
          <cell r="K1542">
            <v>7</v>
          </cell>
          <cell r="L1542">
            <v>72</v>
          </cell>
        </row>
        <row r="1543">
          <cell r="B1543" t="str">
            <v>Cisco</v>
          </cell>
          <cell r="C1543">
            <v>0</v>
          </cell>
          <cell r="D1543">
            <v>4</v>
          </cell>
          <cell r="E1543">
            <v>0</v>
          </cell>
          <cell r="F1543">
            <v>0</v>
          </cell>
          <cell r="G1543">
            <v>11</v>
          </cell>
          <cell r="H1543">
            <v>0</v>
          </cell>
          <cell r="I1543">
            <v>0</v>
          </cell>
          <cell r="J1543">
            <v>10</v>
          </cell>
          <cell r="K1543">
            <v>3</v>
          </cell>
          <cell r="L1543">
            <v>15</v>
          </cell>
        </row>
        <row r="1544">
          <cell r="B1544" t="str">
            <v>Corrigent</v>
          </cell>
          <cell r="C1544">
            <v>0</v>
          </cell>
          <cell r="D1544">
            <v>1</v>
          </cell>
          <cell r="E1544">
            <v>0</v>
          </cell>
          <cell r="F1544">
            <v>0</v>
          </cell>
          <cell r="G1544">
            <v>0</v>
          </cell>
          <cell r="H1544">
            <v>0</v>
          </cell>
          <cell r="I1544">
            <v>0</v>
          </cell>
          <cell r="L1544">
            <v>1</v>
          </cell>
        </row>
        <row r="1545">
          <cell r="B1545" t="str">
            <v>Corvis</v>
          </cell>
          <cell r="L1545">
            <v>0</v>
          </cell>
        </row>
        <row r="1546">
          <cell r="B1546" t="str">
            <v>Datang</v>
          </cell>
          <cell r="L1546">
            <v>0</v>
          </cell>
        </row>
        <row r="1547">
          <cell r="B1547" t="str">
            <v>ECI Telecom</v>
          </cell>
          <cell r="C1547">
            <v>0</v>
          </cell>
          <cell r="D1547">
            <v>27</v>
          </cell>
          <cell r="E1547">
            <v>0</v>
          </cell>
          <cell r="F1547">
            <v>0</v>
          </cell>
          <cell r="G1547">
            <v>10</v>
          </cell>
          <cell r="H1547">
            <v>0</v>
          </cell>
          <cell r="I1547">
            <v>0</v>
          </cell>
          <cell r="J1547">
            <v>4</v>
          </cell>
          <cell r="K1547">
            <v>15</v>
          </cell>
          <cell r="L1547">
            <v>37</v>
          </cell>
        </row>
        <row r="1548">
          <cell r="B1548" t="str">
            <v>Ericsson</v>
          </cell>
          <cell r="C1548">
            <v>0</v>
          </cell>
          <cell r="D1548">
            <v>57</v>
          </cell>
          <cell r="E1548">
            <v>0</v>
          </cell>
          <cell r="F1548">
            <v>14</v>
          </cell>
          <cell r="G1548">
            <v>14</v>
          </cell>
          <cell r="H1548">
            <v>0</v>
          </cell>
          <cell r="I1548">
            <v>39</v>
          </cell>
          <cell r="J1548">
            <v>4</v>
          </cell>
          <cell r="L1548">
            <v>124</v>
          </cell>
        </row>
        <row r="1549">
          <cell r="B1549" t="str">
            <v>FiberHome</v>
          </cell>
          <cell r="C1549">
            <v>0</v>
          </cell>
          <cell r="D1549">
            <v>0</v>
          </cell>
          <cell r="E1549">
            <v>0</v>
          </cell>
          <cell r="F1549">
            <v>0</v>
          </cell>
          <cell r="G1549">
            <v>0</v>
          </cell>
          <cell r="H1549">
            <v>0</v>
          </cell>
          <cell r="I1549">
            <v>0</v>
          </cell>
          <cell r="L1549">
            <v>0</v>
          </cell>
        </row>
        <row r="1550">
          <cell r="B1550" t="str">
            <v>Force 10</v>
          </cell>
          <cell r="C1550">
            <v>0</v>
          </cell>
          <cell r="D1550">
            <v>1</v>
          </cell>
          <cell r="E1550">
            <v>0</v>
          </cell>
          <cell r="F1550">
            <v>0</v>
          </cell>
          <cell r="G1550">
            <v>0</v>
          </cell>
          <cell r="H1550">
            <v>0</v>
          </cell>
          <cell r="I1550">
            <v>0</v>
          </cell>
          <cell r="L1550">
            <v>1</v>
          </cell>
        </row>
        <row r="1551">
          <cell r="B1551" t="str">
            <v>Fujitsu</v>
          </cell>
          <cell r="C1551">
            <v>0</v>
          </cell>
          <cell r="D1551">
            <v>5</v>
          </cell>
          <cell r="E1551">
            <v>0</v>
          </cell>
          <cell r="F1551">
            <v>0</v>
          </cell>
          <cell r="G1551">
            <v>0</v>
          </cell>
          <cell r="H1551">
            <v>0</v>
          </cell>
          <cell r="I1551">
            <v>0</v>
          </cell>
          <cell r="L1551">
            <v>5</v>
          </cell>
        </row>
        <row r="1552">
          <cell r="B1552" t="str">
            <v>Hitachi</v>
          </cell>
          <cell r="C1552">
            <v>0</v>
          </cell>
          <cell r="D1552">
            <v>0</v>
          </cell>
          <cell r="E1552">
            <v>0</v>
          </cell>
          <cell r="F1552">
            <v>0</v>
          </cell>
          <cell r="G1552">
            <v>0</v>
          </cell>
          <cell r="H1552">
            <v>0</v>
          </cell>
          <cell r="I1552">
            <v>0</v>
          </cell>
          <cell r="L1552">
            <v>0</v>
          </cell>
        </row>
        <row r="1553">
          <cell r="B1553" t="str">
            <v>Hitachi Cable</v>
          </cell>
          <cell r="C1553">
            <v>0</v>
          </cell>
          <cell r="D1553">
            <v>0</v>
          </cell>
          <cell r="E1553">
            <v>0</v>
          </cell>
          <cell r="F1553">
            <v>0</v>
          </cell>
          <cell r="G1553">
            <v>0</v>
          </cell>
          <cell r="H1553">
            <v>0</v>
          </cell>
          <cell r="I1553">
            <v>0</v>
          </cell>
          <cell r="L1553">
            <v>0</v>
          </cell>
        </row>
        <row r="1554">
          <cell r="B1554" t="str">
            <v>Huawei</v>
          </cell>
          <cell r="C1554">
            <v>0</v>
          </cell>
          <cell r="D1554">
            <v>102</v>
          </cell>
          <cell r="E1554">
            <v>0</v>
          </cell>
          <cell r="F1554">
            <v>21</v>
          </cell>
          <cell r="G1554">
            <v>89</v>
          </cell>
          <cell r="H1554">
            <v>0</v>
          </cell>
          <cell r="I1554">
            <v>75</v>
          </cell>
          <cell r="J1554">
            <v>36</v>
          </cell>
          <cell r="K1554">
            <v>61</v>
          </cell>
          <cell r="L1554">
            <v>287</v>
          </cell>
        </row>
        <row r="1555">
          <cell r="B1555" t="str">
            <v>Infinera</v>
          </cell>
          <cell r="C1555">
            <v>0</v>
          </cell>
          <cell r="D1555">
            <v>0</v>
          </cell>
          <cell r="E1555">
            <v>0</v>
          </cell>
          <cell r="F1555">
            <v>0</v>
          </cell>
          <cell r="G1555">
            <v>0</v>
          </cell>
          <cell r="H1555">
            <v>0</v>
          </cell>
          <cell r="I1555">
            <v>16</v>
          </cell>
          <cell r="L1555">
            <v>16</v>
          </cell>
        </row>
        <row r="1556">
          <cell r="B1556" t="str">
            <v>Lucent</v>
          </cell>
          <cell r="L1556">
            <v>0</v>
          </cell>
        </row>
        <row r="1557">
          <cell r="B1557" t="str">
            <v>Luminous</v>
          </cell>
          <cell r="L1557">
            <v>0</v>
          </cell>
        </row>
        <row r="1558">
          <cell r="B1558" t="str">
            <v>Movaz</v>
          </cell>
          <cell r="L1558">
            <v>0</v>
          </cell>
        </row>
        <row r="1559">
          <cell r="B1559" t="str">
            <v>NEC</v>
          </cell>
          <cell r="C1559">
            <v>0</v>
          </cell>
          <cell r="D1559">
            <v>10</v>
          </cell>
          <cell r="E1559">
            <v>0</v>
          </cell>
          <cell r="F1559">
            <v>0</v>
          </cell>
          <cell r="G1559">
            <v>2</v>
          </cell>
          <cell r="H1559">
            <v>0</v>
          </cell>
          <cell r="I1559">
            <v>5</v>
          </cell>
          <cell r="J1559">
            <v>1</v>
          </cell>
          <cell r="K1559">
            <v>1</v>
          </cell>
          <cell r="L1559">
            <v>17</v>
          </cell>
        </row>
        <row r="1560">
          <cell r="B1560" t="str">
            <v>Nortel</v>
          </cell>
          <cell r="C1560">
            <v>0</v>
          </cell>
          <cell r="D1560">
            <v>0</v>
          </cell>
          <cell r="E1560">
            <v>0</v>
          </cell>
          <cell r="F1560">
            <v>0</v>
          </cell>
          <cell r="G1560">
            <v>0</v>
          </cell>
          <cell r="H1560">
            <v>0</v>
          </cell>
          <cell r="I1560">
            <v>0</v>
          </cell>
          <cell r="J1560">
            <v>0</v>
          </cell>
          <cell r="K1560">
            <v>0</v>
          </cell>
          <cell r="L1560">
            <v>0</v>
          </cell>
        </row>
        <row r="1561">
          <cell r="B1561" t="str">
            <v>OpVista</v>
          </cell>
          <cell r="L1561">
            <v>0</v>
          </cell>
        </row>
        <row r="1562">
          <cell r="B1562" t="str">
            <v>Sagem</v>
          </cell>
          <cell r="C1562">
            <v>0</v>
          </cell>
          <cell r="D1562">
            <v>4</v>
          </cell>
          <cell r="E1562">
            <v>0</v>
          </cell>
          <cell r="F1562">
            <v>0</v>
          </cell>
          <cell r="G1562">
            <v>0</v>
          </cell>
          <cell r="H1562">
            <v>0</v>
          </cell>
          <cell r="I1562">
            <v>0</v>
          </cell>
          <cell r="L1562">
            <v>4</v>
          </cell>
        </row>
        <row r="1563">
          <cell r="B1563" t="str">
            <v>Nokia Siemens</v>
          </cell>
          <cell r="C1563">
            <v>0</v>
          </cell>
          <cell r="D1563">
            <v>48</v>
          </cell>
          <cell r="E1563">
            <v>0</v>
          </cell>
          <cell r="F1563">
            <v>0</v>
          </cell>
          <cell r="G1563">
            <v>0</v>
          </cell>
          <cell r="H1563">
            <v>0</v>
          </cell>
          <cell r="I1563">
            <v>54</v>
          </cell>
          <cell r="K1563">
            <v>2</v>
          </cell>
          <cell r="L1563">
            <v>102</v>
          </cell>
        </row>
        <row r="1564">
          <cell r="B1564" t="str">
            <v>Sycamore</v>
          </cell>
          <cell r="C1564">
            <v>0</v>
          </cell>
          <cell r="D1564">
            <v>0</v>
          </cell>
          <cell r="E1564">
            <v>0</v>
          </cell>
          <cell r="F1564">
            <v>3</v>
          </cell>
          <cell r="G1564">
            <v>0</v>
          </cell>
          <cell r="H1564">
            <v>0</v>
          </cell>
          <cell r="I1564">
            <v>0</v>
          </cell>
          <cell r="L1564">
            <v>3</v>
          </cell>
        </row>
        <row r="1565">
          <cell r="B1565" t="str">
            <v>Tejas</v>
          </cell>
          <cell r="C1565">
            <v>0</v>
          </cell>
          <cell r="D1565">
            <v>1</v>
          </cell>
          <cell r="E1565">
            <v>0</v>
          </cell>
          <cell r="F1565">
            <v>0</v>
          </cell>
          <cell r="G1565">
            <v>0</v>
          </cell>
          <cell r="H1565">
            <v>0</v>
          </cell>
          <cell r="I1565">
            <v>0</v>
          </cell>
          <cell r="L1565">
            <v>1</v>
          </cell>
        </row>
        <row r="1566">
          <cell r="B1566" t="str">
            <v>Tellabs</v>
          </cell>
          <cell r="C1566">
            <v>0</v>
          </cell>
          <cell r="D1566">
            <v>7</v>
          </cell>
          <cell r="E1566">
            <v>0</v>
          </cell>
          <cell r="F1566">
            <v>0</v>
          </cell>
          <cell r="G1566">
            <v>1</v>
          </cell>
          <cell r="H1566">
            <v>0</v>
          </cell>
          <cell r="I1566">
            <v>0</v>
          </cell>
          <cell r="J1566">
            <v>1</v>
          </cell>
          <cell r="K1566">
            <v>1</v>
          </cell>
          <cell r="L1566">
            <v>8</v>
          </cell>
        </row>
        <row r="1567">
          <cell r="B1567" t="str">
            <v>Transmode</v>
          </cell>
          <cell r="C1567">
            <v>0</v>
          </cell>
          <cell r="D1567">
            <v>0</v>
          </cell>
          <cell r="E1567">
            <v>0</v>
          </cell>
          <cell r="F1567">
            <v>0</v>
          </cell>
          <cell r="G1567">
            <v>24</v>
          </cell>
          <cell r="H1567">
            <v>0</v>
          </cell>
          <cell r="I1567">
            <v>0</v>
          </cell>
          <cell r="L1567">
            <v>24</v>
          </cell>
        </row>
        <row r="1568">
          <cell r="B1568" t="str">
            <v>Tyco</v>
          </cell>
          <cell r="L1568">
            <v>0</v>
          </cell>
        </row>
        <row r="1569">
          <cell r="B1569" t="str">
            <v>UTStarcom</v>
          </cell>
          <cell r="C1569">
            <v>0</v>
          </cell>
          <cell r="D1569">
            <v>0</v>
          </cell>
          <cell r="E1569">
            <v>0</v>
          </cell>
          <cell r="F1569">
            <v>0</v>
          </cell>
          <cell r="G1569">
            <v>0</v>
          </cell>
          <cell r="H1569">
            <v>0</v>
          </cell>
          <cell r="I1569">
            <v>0</v>
          </cell>
          <cell r="L1569">
            <v>0</v>
          </cell>
        </row>
        <row r="1570">
          <cell r="B1570" t="str">
            <v>White Rock</v>
          </cell>
          <cell r="L1570">
            <v>0</v>
          </cell>
        </row>
        <row r="1571">
          <cell r="B1571" t="str">
            <v>Xtera</v>
          </cell>
          <cell r="C1571">
            <v>0</v>
          </cell>
          <cell r="D1571">
            <v>0</v>
          </cell>
          <cell r="E1571">
            <v>0</v>
          </cell>
          <cell r="F1571">
            <v>0</v>
          </cell>
          <cell r="G1571">
            <v>8</v>
          </cell>
          <cell r="H1571">
            <v>0</v>
          </cell>
          <cell r="I1571">
            <v>12</v>
          </cell>
          <cell r="L1571">
            <v>20</v>
          </cell>
        </row>
        <row r="1572">
          <cell r="B1572" t="str">
            <v>Zhone</v>
          </cell>
          <cell r="C1572">
            <v>0</v>
          </cell>
          <cell r="D1572">
            <v>0</v>
          </cell>
          <cell r="E1572">
            <v>0</v>
          </cell>
          <cell r="F1572">
            <v>0</v>
          </cell>
          <cell r="G1572">
            <v>0</v>
          </cell>
          <cell r="H1572">
            <v>0</v>
          </cell>
          <cell r="I1572">
            <v>0</v>
          </cell>
          <cell r="L1572">
            <v>0</v>
          </cell>
        </row>
        <row r="1573">
          <cell r="B1573" t="str">
            <v>ZTE</v>
          </cell>
          <cell r="C1573">
            <v>0</v>
          </cell>
          <cell r="D1573">
            <v>22</v>
          </cell>
          <cell r="E1573">
            <v>0</v>
          </cell>
          <cell r="F1573">
            <v>0</v>
          </cell>
          <cell r="G1573">
            <v>8</v>
          </cell>
          <cell r="H1573">
            <v>0</v>
          </cell>
          <cell r="I1573">
            <v>38</v>
          </cell>
          <cell r="J1573">
            <v>1</v>
          </cell>
          <cell r="K1573">
            <v>2</v>
          </cell>
          <cell r="L1573">
            <v>68</v>
          </cell>
        </row>
        <row r="1574">
          <cell r="B1574" t="str">
            <v>Other</v>
          </cell>
          <cell r="D1574">
            <v>8</v>
          </cell>
          <cell r="G1574">
            <v>10</v>
          </cell>
          <cell r="J1574">
            <v>5</v>
          </cell>
          <cell r="L1574">
            <v>18</v>
          </cell>
        </row>
        <row r="1575">
          <cell r="B1575" t="str">
            <v>Total</v>
          </cell>
          <cell r="C1575">
            <v>0</v>
          </cell>
          <cell r="D1575">
            <v>453</v>
          </cell>
          <cell r="E1575">
            <v>0</v>
          </cell>
          <cell r="F1575">
            <v>87</v>
          </cell>
          <cell r="G1575">
            <v>312</v>
          </cell>
          <cell r="H1575">
            <v>0</v>
          </cell>
          <cell r="I1575">
            <v>328</v>
          </cell>
          <cell r="J1575">
            <v>98</v>
          </cell>
          <cell r="K1575">
            <v>129</v>
          </cell>
          <cell r="L1575">
            <v>1180</v>
          </cell>
        </row>
        <row r="1583">
          <cell r="B1583" t="str">
            <v>Vendor</v>
          </cell>
          <cell r="C1583" t="str">
            <v>SONET/SDH Add-drop multiplexers (ADM)</v>
          </cell>
          <cell r="D1583" t="str">
            <v>Optical Edge Devices (OED)</v>
          </cell>
          <cell r="E1583" t="str">
            <v>Digital Cross Connects (DCS)</v>
          </cell>
          <cell r="F1583" t="str">
            <v>Optical Core Switches (OCS)</v>
          </cell>
          <cell r="G1583" t="str">
            <v>Metro WDM (C/D-WDM)</v>
          </cell>
          <cell r="H1583" t="str">
            <v>Long haul DWDM (LH DWDM)</v>
          </cell>
          <cell r="I1583" t="str">
            <v>Multi-reach DWDM</v>
          </cell>
          <cell r="J1583" t="str">
            <v>Metro ROADM</v>
          </cell>
          <cell r="K1583" t="str">
            <v>Converged Packet Optical</v>
          </cell>
          <cell r="L1583" t="str">
            <v>Total Optical Networking (ON)</v>
          </cell>
        </row>
        <row r="1584">
          <cell r="B1584" t="str">
            <v>ADTRAN</v>
          </cell>
          <cell r="C1584">
            <v>0</v>
          </cell>
          <cell r="D1584">
            <v>0</v>
          </cell>
          <cell r="E1584">
            <v>0</v>
          </cell>
          <cell r="F1584">
            <v>0</v>
          </cell>
          <cell r="G1584">
            <v>0</v>
          </cell>
          <cell r="H1584">
            <v>0</v>
          </cell>
          <cell r="I1584">
            <v>0</v>
          </cell>
          <cell r="J1584">
            <v>0</v>
          </cell>
          <cell r="K1584">
            <v>0</v>
          </cell>
          <cell r="L1584">
            <v>0</v>
          </cell>
        </row>
        <row r="1585">
          <cell r="B1585" t="str">
            <v>ADVA</v>
          </cell>
          <cell r="C1585">
            <v>0</v>
          </cell>
          <cell r="D1585">
            <v>17</v>
          </cell>
          <cell r="E1585">
            <v>0</v>
          </cell>
          <cell r="F1585">
            <v>0</v>
          </cell>
          <cell r="G1585">
            <v>40</v>
          </cell>
          <cell r="H1585">
            <v>0</v>
          </cell>
          <cell r="I1585">
            <v>0</v>
          </cell>
          <cell r="J1585">
            <v>9</v>
          </cell>
          <cell r="K1585">
            <v>1</v>
          </cell>
          <cell r="L1585">
            <v>57</v>
          </cell>
        </row>
        <row r="1586">
          <cell r="B1586" t="str">
            <v>Alcatel-Lucent</v>
          </cell>
          <cell r="C1586">
            <v>0</v>
          </cell>
          <cell r="D1586">
            <v>106</v>
          </cell>
          <cell r="E1586">
            <v>0</v>
          </cell>
          <cell r="F1586">
            <v>20</v>
          </cell>
          <cell r="G1586">
            <v>35</v>
          </cell>
          <cell r="H1586">
            <v>0</v>
          </cell>
          <cell r="I1586">
            <v>37</v>
          </cell>
          <cell r="J1586">
            <v>16</v>
          </cell>
          <cell r="K1586">
            <v>9</v>
          </cell>
          <cell r="L1586">
            <v>198</v>
          </cell>
        </row>
        <row r="1587">
          <cell r="B1587" t="str">
            <v>ANDA</v>
          </cell>
          <cell r="C1587">
            <v>0</v>
          </cell>
          <cell r="D1587">
            <v>0</v>
          </cell>
          <cell r="E1587">
            <v>0</v>
          </cell>
          <cell r="F1587">
            <v>0</v>
          </cell>
          <cell r="G1587">
            <v>0</v>
          </cell>
          <cell r="H1587">
            <v>0</v>
          </cell>
          <cell r="I1587">
            <v>0</v>
          </cell>
          <cell r="L1587">
            <v>0</v>
          </cell>
        </row>
        <row r="1588">
          <cell r="B1588" t="str">
            <v>Atrica</v>
          </cell>
          <cell r="L1588">
            <v>0</v>
          </cell>
        </row>
        <row r="1589">
          <cell r="B1589" t="str">
            <v>Calient</v>
          </cell>
          <cell r="L1589">
            <v>0</v>
          </cell>
        </row>
        <row r="1590">
          <cell r="B1590" t="str">
            <v>Ciena</v>
          </cell>
          <cell r="C1590">
            <v>0</v>
          </cell>
          <cell r="D1590">
            <v>9</v>
          </cell>
          <cell r="E1590">
            <v>0</v>
          </cell>
          <cell r="F1590">
            <v>1</v>
          </cell>
          <cell r="G1590">
            <v>31</v>
          </cell>
          <cell r="H1590">
            <v>0</v>
          </cell>
          <cell r="I1590">
            <v>16</v>
          </cell>
          <cell r="J1590">
            <v>5</v>
          </cell>
          <cell r="K1590">
            <v>4</v>
          </cell>
          <cell r="L1590">
            <v>57</v>
          </cell>
        </row>
        <row r="1591">
          <cell r="B1591" t="str">
            <v>Cisco</v>
          </cell>
          <cell r="C1591">
            <v>0</v>
          </cell>
          <cell r="D1591">
            <v>5</v>
          </cell>
          <cell r="E1591">
            <v>0</v>
          </cell>
          <cell r="F1591">
            <v>0</v>
          </cell>
          <cell r="G1591">
            <v>12</v>
          </cell>
          <cell r="H1591">
            <v>0</v>
          </cell>
          <cell r="I1591">
            <v>0</v>
          </cell>
          <cell r="J1591">
            <v>11</v>
          </cell>
          <cell r="K1591">
            <v>4</v>
          </cell>
          <cell r="L1591">
            <v>17</v>
          </cell>
        </row>
        <row r="1592">
          <cell r="B1592" t="str">
            <v>Corrigent</v>
          </cell>
          <cell r="C1592">
            <v>0</v>
          </cell>
          <cell r="D1592">
            <v>0</v>
          </cell>
          <cell r="E1592">
            <v>0</v>
          </cell>
          <cell r="F1592">
            <v>0</v>
          </cell>
          <cell r="G1592">
            <v>0</v>
          </cell>
          <cell r="H1592">
            <v>0</v>
          </cell>
          <cell r="I1592">
            <v>0</v>
          </cell>
          <cell r="J1592">
            <v>0</v>
          </cell>
          <cell r="K1592">
            <v>0</v>
          </cell>
          <cell r="L1592">
            <v>0</v>
          </cell>
        </row>
        <row r="1593">
          <cell r="B1593" t="str">
            <v>Corvis</v>
          </cell>
          <cell r="L1593">
            <v>0</v>
          </cell>
        </row>
        <row r="1594">
          <cell r="B1594" t="str">
            <v>Datang</v>
          </cell>
          <cell r="L1594">
            <v>0</v>
          </cell>
        </row>
        <row r="1595">
          <cell r="B1595" t="str">
            <v>ECI Telecom</v>
          </cell>
          <cell r="C1595">
            <v>0</v>
          </cell>
          <cell r="D1595">
            <v>21</v>
          </cell>
          <cell r="E1595">
            <v>0</v>
          </cell>
          <cell r="F1595">
            <v>0</v>
          </cell>
          <cell r="G1595">
            <v>12</v>
          </cell>
          <cell r="H1595">
            <v>0</v>
          </cell>
          <cell r="I1595">
            <v>0</v>
          </cell>
          <cell r="J1595">
            <v>5</v>
          </cell>
          <cell r="K1595">
            <v>8</v>
          </cell>
          <cell r="L1595">
            <v>33</v>
          </cell>
        </row>
        <row r="1596">
          <cell r="B1596" t="str">
            <v>Ericsson</v>
          </cell>
          <cell r="C1596">
            <v>0</v>
          </cell>
          <cell r="D1596">
            <v>25</v>
          </cell>
          <cell r="E1596">
            <v>0</v>
          </cell>
          <cell r="F1596">
            <v>11</v>
          </cell>
          <cell r="G1596">
            <v>8</v>
          </cell>
          <cell r="H1596">
            <v>0</v>
          </cell>
          <cell r="I1596">
            <v>20</v>
          </cell>
          <cell r="J1596">
            <v>2</v>
          </cell>
          <cell r="K1596">
            <v>0</v>
          </cell>
          <cell r="L1596">
            <v>64</v>
          </cell>
        </row>
        <row r="1597">
          <cell r="B1597" t="str">
            <v>FiberHome</v>
          </cell>
          <cell r="C1597">
            <v>0</v>
          </cell>
          <cell r="D1597">
            <v>0</v>
          </cell>
          <cell r="E1597">
            <v>0</v>
          </cell>
          <cell r="F1597">
            <v>0</v>
          </cell>
          <cell r="G1597">
            <v>0</v>
          </cell>
          <cell r="H1597">
            <v>0</v>
          </cell>
          <cell r="I1597">
            <v>0</v>
          </cell>
          <cell r="J1597">
            <v>0</v>
          </cell>
          <cell r="K1597">
            <v>0</v>
          </cell>
          <cell r="L1597">
            <v>0</v>
          </cell>
        </row>
        <row r="1598">
          <cell r="B1598" t="str">
            <v>Force 10</v>
          </cell>
          <cell r="C1598">
            <v>0</v>
          </cell>
          <cell r="D1598">
            <v>1</v>
          </cell>
          <cell r="E1598">
            <v>0</v>
          </cell>
          <cell r="F1598">
            <v>0</v>
          </cell>
          <cell r="G1598">
            <v>0</v>
          </cell>
          <cell r="H1598">
            <v>0</v>
          </cell>
          <cell r="I1598">
            <v>0</v>
          </cell>
          <cell r="J1598">
            <v>0</v>
          </cell>
          <cell r="K1598">
            <v>0</v>
          </cell>
          <cell r="L1598">
            <v>1</v>
          </cell>
        </row>
        <row r="1599">
          <cell r="B1599" t="str">
            <v>Fujitsu</v>
          </cell>
          <cell r="C1599">
            <v>0</v>
          </cell>
          <cell r="D1599">
            <v>4</v>
          </cell>
          <cell r="E1599">
            <v>0</v>
          </cell>
          <cell r="F1599">
            <v>0</v>
          </cell>
          <cell r="G1599">
            <v>0</v>
          </cell>
          <cell r="H1599">
            <v>0</v>
          </cell>
          <cell r="I1599">
            <v>0</v>
          </cell>
          <cell r="J1599">
            <v>0</v>
          </cell>
          <cell r="K1599">
            <v>0</v>
          </cell>
          <cell r="L1599">
            <v>4</v>
          </cell>
        </row>
        <row r="1600">
          <cell r="B1600" t="str">
            <v>Hitachi</v>
          </cell>
          <cell r="C1600">
            <v>0</v>
          </cell>
          <cell r="D1600">
            <v>0</v>
          </cell>
          <cell r="E1600">
            <v>0</v>
          </cell>
          <cell r="F1600">
            <v>0</v>
          </cell>
          <cell r="G1600">
            <v>0</v>
          </cell>
          <cell r="H1600">
            <v>0</v>
          </cell>
          <cell r="I1600">
            <v>0</v>
          </cell>
          <cell r="L1600">
            <v>0</v>
          </cell>
        </row>
        <row r="1601">
          <cell r="B1601" t="str">
            <v>Hitachi Cable</v>
          </cell>
          <cell r="C1601">
            <v>0</v>
          </cell>
          <cell r="D1601">
            <v>0</v>
          </cell>
          <cell r="E1601">
            <v>0</v>
          </cell>
          <cell r="F1601">
            <v>0</v>
          </cell>
          <cell r="G1601">
            <v>0</v>
          </cell>
          <cell r="H1601">
            <v>0</v>
          </cell>
          <cell r="I1601">
            <v>0</v>
          </cell>
          <cell r="L1601">
            <v>0</v>
          </cell>
        </row>
        <row r="1602">
          <cell r="B1602" t="str">
            <v>Huawei</v>
          </cell>
          <cell r="C1602">
            <v>0</v>
          </cell>
          <cell r="D1602">
            <v>79</v>
          </cell>
          <cell r="E1602">
            <v>0</v>
          </cell>
          <cell r="F1602">
            <v>14</v>
          </cell>
          <cell r="G1602">
            <v>53</v>
          </cell>
          <cell r="H1602">
            <v>0</v>
          </cell>
          <cell r="I1602">
            <v>57</v>
          </cell>
          <cell r="J1602">
            <v>21</v>
          </cell>
          <cell r="K1602">
            <v>47</v>
          </cell>
          <cell r="L1602">
            <v>203</v>
          </cell>
        </row>
        <row r="1603">
          <cell r="B1603" t="str">
            <v>Infinera</v>
          </cell>
          <cell r="C1603">
            <v>0</v>
          </cell>
          <cell r="D1603">
            <v>0</v>
          </cell>
          <cell r="E1603">
            <v>0</v>
          </cell>
          <cell r="F1603">
            <v>0</v>
          </cell>
          <cell r="G1603">
            <v>2</v>
          </cell>
          <cell r="H1603">
            <v>0</v>
          </cell>
          <cell r="I1603">
            <v>14</v>
          </cell>
          <cell r="J1603">
            <v>0</v>
          </cell>
          <cell r="K1603">
            <v>0</v>
          </cell>
          <cell r="L1603">
            <v>16</v>
          </cell>
        </row>
        <row r="1604">
          <cell r="B1604" t="str">
            <v>Lucent</v>
          </cell>
          <cell r="L1604">
            <v>0</v>
          </cell>
        </row>
        <row r="1605">
          <cell r="B1605" t="str">
            <v>Luminous</v>
          </cell>
          <cell r="L1605">
            <v>0</v>
          </cell>
        </row>
        <row r="1606">
          <cell r="B1606" t="str">
            <v>Movaz</v>
          </cell>
          <cell r="L1606">
            <v>0</v>
          </cell>
        </row>
        <row r="1607">
          <cell r="B1607" t="str">
            <v>NEC</v>
          </cell>
          <cell r="C1607">
            <v>0</v>
          </cell>
          <cell r="D1607">
            <v>3</v>
          </cell>
          <cell r="E1607">
            <v>0</v>
          </cell>
          <cell r="F1607">
            <v>0</v>
          </cell>
          <cell r="G1607">
            <v>1</v>
          </cell>
          <cell r="H1607">
            <v>0</v>
          </cell>
          <cell r="I1607">
            <v>5</v>
          </cell>
          <cell r="J1607">
            <v>1</v>
          </cell>
          <cell r="K1607">
            <v>1</v>
          </cell>
          <cell r="L1607">
            <v>9</v>
          </cell>
        </row>
        <row r="1608">
          <cell r="B1608" t="str">
            <v>Nortel</v>
          </cell>
          <cell r="C1608">
            <v>0</v>
          </cell>
          <cell r="D1608">
            <v>0</v>
          </cell>
          <cell r="E1608">
            <v>0</v>
          </cell>
          <cell r="F1608">
            <v>0</v>
          </cell>
          <cell r="G1608">
            <v>0</v>
          </cell>
          <cell r="H1608">
            <v>0</v>
          </cell>
          <cell r="I1608">
            <v>0</v>
          </cell>
          <cell r="J1608">
            <v>0</v>
          </cell>
          <cell r="K1608">
            <v>0</v>
          </cell>
          <cell r="L1608">
            <v>0</v>
          </cell>
        </row>
        <row r="1609">
          <cell r="B1609" t="str">
            <v>OpVista</v>
          </cell>
          <cell r="L1609">
            <v>0</v>
          </cell>
        </row>
        <row r="1610">
          <cell r="B1610" t="str">
            <v>Sagem</v>
          </cell>
          <cell r="C1610">
            <v>0</v>
          </cell>
          <cell r="D1610">
            <v>4</v>
          </cell>
          <cell r="E1610">
            <v>0</v>
          </cell>
          <cell r="F1610">
            <v>0</v>
          </cell>
          <cell r="G1610">
            <v>0</v>
          </cell>
          <cell r="H1610">
            <v>0</v>
          </cell>
          <cell r="I1610">
            <v>0</v>
          </cell>
          <cell r="L1610">
            <v>4</v>
          </cell>
        </row>
        <row r="1611">
          <cell r="B1611" t="str">
            <v>Nokia Siemens</v>
          </cell>
          <cell r="C1611">
            <v>0</v>
          </cell>
          <cell r="D1611">
            <v>40</v>
          </cell>
          <cell r="E1611">
            <v>0</v>
          </cell>
          <cell r="F1611">
            <v>0</v>
          </cell>
          <cell r="G1611">
            <v>0</v>
          </cell>
          <cell r="H1611">
            <v>0</v>
          </cell>
          <cell r="I1611">
            <v>34</v>
          </cell>
          <cell r="J1611">
            <v>0</v>
          </cell>
          <cell r="K1611">
            <v>2</v>
          </cell>
          <cell r="L1611">
            <v>74</v>
          </cell>
        </row>
        <row r="1612">
          <cell r="B1612" t="str">
            <v>Sycamore</v>
          </cell>
          <cell r="C1612">
            <v>0</v>
          </cell>
          <cell r="D1612">
            <v>0</v>
          </cell>
          <cell r="E1612">
            <v>0</v>
          </cell>
          <cell r="F1612">
            <v>1</v>
          </cell>
          <cell r="G1612">
            <v>0</v>
          </cell>
          <cell r="H1612">
            <v>0</v>
          </cell>
          <cell r="I1612">
            <v>0</v>
          </cell>
          <cell r="J1612">
            <v>0</v>
          </cell>
          <cell r="K1612">
            <v>0</v>
          </cell>
          <cell r="L1612">
            <v>1</v>
          </cell>
        </row>
        <row r="1613">
          <cell r="B1613" t="str">
            <v>Tejas</v>
          </cell>
          <cell r="C1613">
            <v>0</v>
          </cell>
          <cell r="D1613">
            <v>1</v>
          </cell>
          <cell r="E1613">
            <v>0</v>
          </cell>
          <cell r="F1613">
            <v>0</v>
          </cell>
          <cell r="G1613">
            <v>0</v>
          </cell>
          <cell r="H1613">
            <v>0</v>
          </cell>
          <cell r="I1613">
            <v>0</v>
          </cell>
          <cell r="J1613">
            <v>0</v>
          </cell>
          <cell r="K1613">
            <v>0</v>
          </cell>
          <cell r="L1613">
            <v>1</v>
          </cell>
        </row>
        <row r="1614">
          <cell r="B1614" t="str">
            <v>Tellabs</v>
          </cell>
          <cell r="C1614">
            <v>0</v>
          </cell>
          <cell r="D1614">
            <v>7</v>
          </cell>
          <cell r="E1614">
            <v>0</v>
          </cell>
          <cell r="F1614">
            <v>0</v>
          </cell>
          <cell r="G1614">
            <v>2</v>
          </cell>
          <cell r="H1614">
            <v>0</v>
          </cell>
          <cell r="I1614">
            <v>0</v>
          </cell>
          <cell r="J1614">
            <v>1</v>
          </cell>
          <cell r="K1614">
            <v>1</v>
          </cell>
          <cell r="L1614">
            <v>9</v>
          </cell>
        </row>
        <row r="1615">
          <cell r="B1615" t="str">
            <v>Transmode</v>
          </cell>
          <cell r="C1615">
            <v>0</v>
          </cell>
          <cell r="D1615">
            <v>0</v>
          </cell>
          <cell r="E1615">
            <v>0</v>
          </cell>
          <cell r="F1615">
            <v>0</v>
          </cell>
          <cell r="G1615">
            <v>16</v>
          </cell>
          <cell r="H1615">
            <v>0</v>
          </cell>
          <cell r="I1615">
            <v>0</v>
          </cell>
          <cell r="J1615">
            <v>0</v>
          </cell>
          <cell r="K1615">
            <v>0</v>
          </cell>
          <cell r="L1615">
            <v>16</v>
          </cell>
        </row>
        <row r="1616">
          <cell r="B1616" t="str">
            <v>Tyco</v>
          </cell>
          <cell r="L1616">
            <v>0</v>
          </cell>
        </row>
        <row r="1617">
          <cell r="B1617" t="str">
            <v>UTStarcom</v>
          </cell>
          <cell r="C1617">
            <v>0</v>
          </cell>
          <cell r="D1617">
            <v>0</v>
          </cell>
          <cell r="E1617">
            <v>0</v>
          </cell>
          <cell r="F1617">
            <v>0</v>
          </cell>
          <cell r="G1617">
            <v>0</v>
          </cell>
          <cell r="H1617">
            <v>0</v>
          </cell>
          <cell r="I1617">
            <v>0</v>
          </cell>
          <cell r="L1617">
            <v>0</v>
          </cell>
        </row>
        <row r="1618">
          <cell r="B1618" t="str">
            <v>White Rock</v>
          </cell>
          <cell r="L1618">
            <v>0</v>
          </cell>
        </row>
        <row r="1619">
          <cell r="B1619" t="str">
            <v>Xtera</v>
          </cell>
          <cell r="C1619">
            <v>0</v>
          </cell>
          <cell r="D1619">
            <v>0</v>
          </cell>
          <cell r="E1619">
            <v>0</v>
          </cell>
          <cell r="F1619">
            <v>0</v>
          </cell>
          <cell r="G1619">
            <v>3</v>
          </cell>
          <cell r="H1619">
            <v>0</v>
          </cell>
          <cell r="I1619">
            <v>11</v>
          </cell>
          <cell r="J1619">
            <v>0</v>
          </cell>
          <cell r="K1619">
            <v>0</v>
          </cell>
          <cell r="L1619">
            <v>14</v>
          </cell>
        </row>
        <row r="1620">
          <cell r="B1620" t="str">
            <v>Zhone</v>
          </cell>
          <cell r="C1620">
            <v>0</v>
          </cell>
          <cell r="D1620">
            <v>0</v>
          </cell>
          <cell r="E1620">
            <v>0</v>
          </cell>
          <cell r="F1620">
            <v>0</v>
          </cell>
          <cell r="G1620">
            <v>0</v>
          </cell>
          <cell r="H1620">
            <v>0</v>
          </cell>
          <cell r="I1620">
            <v>0</v>
          </cell>
          <cell r="L1620">
            <v>0</v>
          </cell>
        </row>
        <row r="1621">
          <cell r="B1621" t="str">
            <v>ZTE</v>
          </cell>
          <cell r="C1621">
            <v>0</v>
          </cell>
          <cell r="D1621">
            <v>2</v>
          </cell>
          <cell r="E1621">
            <v>0</v>
          </cell>
          <cell r="F1621">
            <v>0</v>
          </cell>
          <cell r="G1621">
            <v>2</v>
          </cell>
          <cell r="H1621">
            <v>0</v>
          </cell>
          <cell r="I1621">
            <v>6</v>
          </cell>
          <cell r="J1621">
            <v>0</v>
          </cell>
          <cell r="K1621">
            <v>0</v>
          </cell>
          <cell r="L1621">
            <v>10</v>
          </cell>
        </row>
        <row r="1622">
          <cell r="B1622" t="str">
            <v>Other</v>
          </cell>
          <cell r="C1622">
            <v>0</v>
          </cell>
          <cell r="D1622">
            <v>8</v>
          </cell>
          <cell r="E1622">
            <v>0</v>
          </cell>
          <cell r="F1622">
            <v>0</v>
          </cell>
          <cell r="G1622">
            <v>12</v>
          </cell>
          <cell r="H1622">
            <v>0</v>
          </cell>
          <cell r="I1622">
            <v>0</v>
          </cell>
          <cell r="J1622">
            <v>5</v>
          </cell>
          <cell r="K1622">
            <v>0</v>
          </cell>
          <cell r="L1622">
            <v>20</v>
          </cell>
        </row>
        <row r="1623">
          <cell r="B1623" t="str">
            <v>Total</v>
          </cell>
          <cell r="C1623">
            <v>0</v>
          </cell>
          <cell r="D1623">
            <v>332</v>
          </cell>
          <cell r="E1623">
            <v>0</v>
          </cell>
          <cell r="F1623">
            <v>47</v>
          </cell>
          <cell r="G1623">
            <v>229</v>
          </cell>
          <cell r="H1623">
            <v>0</v>
          </cell>
          <cell r="I1623">
            <v>200</v>
          </cell>
          <cell r="J1623">
            <v>76</v>
          </cell>
          <cell r="K1623">
            <v>77</v>
          </cell>
          <cell r="L1623">
            <v>808</v>
          </cell>
        </row>
        <row r="1627">
          <cell r="B1627" t="str">
            <v>Vendor</v>
          </cell>
          <cell r="C1627" t="str">
            <v>SONET/SDH Add-drop multiplexers (ADM)</v>
          </cell>
          <cell r="D1627" t="str">
            <v>Optical Edge Devices (OED)</v>
          </cell>
          <cell r="E1627" t="str">
            <v>Digital Cross Connects (DCS)</v>
          </cell>
          <cell r="F1627" t="str">
            <v>Optical Core Switches (OCS)</v>
          </cell>
          <cell r="G1627" t="str">
            <v>Metro WDM (C/D-WDM)</v>
          </cell>
          <cell r="H1627" t="str">
            <v>Long haul DWDM (LH DWDM)</v>
          </cell>
          <cell r="I1627" t="str">
            <v>Multi-reach DWDM</v>
          </cell>
          <cell r="J1627" t="str">
            <v>Metro ROADM</v>
          </cell>
          <cell r="K1627" t="str">
            <v>Converged Packet Optical</v>
          </cell>
          <cell r="L1627" t="str">
            <v>Total Optical Networking (ON)</v>
          </cell>
        </row>
        <row r="1628">
          <cell r="B1628" t="str">
            <v>ADTRAN</v>
          </cell>
          <cell r="C1628">
            <v>0</v>
          </cell>
          <cell r="D1628">
            <v>0</v>
          </cell>
          <cell r="E1628">
            <v>0</v>
          </cell>
          <cell r="F1628">
            <v>0</v>
          </cell>
          <cell r="G1628">
            <v>0</v>
          </cell>
          <cell r="H1628">
            <v>0</v>
          </cell>
          <cell r="I1628">
            <v>0</v>
          </cell>
          <cell r="J1628">
            <v>0</v>
          </cell>
          <cell r="K1628">
            <v>0</v>
          </cell>
          <cell r="L1628">
            <v>0</v>
          </cell>
        </row>
        <row r="1629">
          <cell r="B1629" t="str">
            <v>ADVA</v>
          </cell>
          <cell r="C1629">
            <v>0</v>
          </cell>
          <cell r="D1629">
            <v>15</v>
          </cell>
          <cell r="E1629">
            <v>0</v>
          </cell>
          <cell r="F1629">
            <v>0</v>
          </cell>
          <cell r="G1629">
            <v>36</v>
          </cell>
          <cell r="H1629">
            <v>0</v>
          </cell>
          <cell r="I1629">
            <v>0</v>
          </cell>
          <cell r="J1629">
            <v>8</v>
          </cell>
          <cell r="K1629">
            <v>1</v>
          </cell>
          <cell r="L1629">
            <v>51</v>
          </cell>
        </row>
        <row r="1630">
          <cell r="B1630" t="str">
            <v>Alcatel-Lucent</v>
          </cell>
          <cell r="C1630">
            <v>0</v>
          </cell>
          <cell r="D1630">
            <v>94</v>
          </cell>
          <cell r="E1630">
            <v>0</v>
          </cell>
          <cell r="F1630">
            <v>27</v>
          </cell>
          <cell r="G1630">
            <v>34</v>
          </cell>
          <cell r="H1630">
            <v>0</v>
          </cell>
          <cell r="I1630">
            <v>47</v>
          </cell>
          <cell r="J1630">
            <v>15</v>
          </cell>
          <cell r="K1630">
            <v>8</v>
          </cell>
          <cell r="L1630">
            <v>202</v>
          </cell>
        </row>
        <row r="1631">
          <cell r="B1631" t="str">
            <v>ANDA</v>
          </cell>
          <cell r="L1631">
            <v>0</v>
          </cell>
        </row>
        <row r="1632">
          <cell r="B1632" t="str">
            <v>Atrica</v>
          </cell>
          <cell r="L1632">
            <v>0</v>
          </cell>
        </row>
        <row r="1633">
          <cell r="B1633" t="str">
            <v>Calient</v>
          </cell>
          <cell r="L1633">
            <v>0</v>
          </cell>
        </row>
        <row r="1634">
          <cell r="B1634" t="str">
            <v>Ciena</v>
          </cell>
          <cell r="C1634">
            <v>0</v>
          </cell>
          <cell r="D1634">
            <v>1</v>
          </cell>
          <cell r="E1634">
            <v>0</v>
          </cell>
          <cell r="F1634">
            <v>1</v>
          </cell>
          <cell r="G1634">
            <v>21</v>
          </cell>
          <cell r="H1634">
            <v>0</v>
          </cell>
          <cell r="I1634">
            <v>7</v>
          </cell>
          <cell r="J1634">
            <v>4</v>
          </cell>
          <cell r="K1634">
            <v>2</v>
          </cell>
          <cell r="L1634">
            <v>30</v>
          </cell>
        </row>
        <row r="1635">
          <cell r="B1635" t="str">
            <v>Cisco</v>
          </cell>
          <cell r="L1635">
            <v>0</v>
          </cell>
        </row>
        <row r="1636">
          <cell r="B1636" t="str">
            <v>Corrigent</v>
          </cell>
          <cell r="C1636">
            <v>0</v>
          </cell>
          <cell r="D1636">
            <v>0</v>
          </cell>
          <cell r="E1636">
            <v>0</v>
          </cell>
          <cell r="F1636">
            <v>0</v>
          </cell>
          <cell r="G1636">
            <v>0</v>
          </cell>
          <cell r="H1636">
            <v>0</v>
          </cell>
          <cell r="I1636">
            <v>0</v>
          </cell>
          <cell r="J1636">
            <v>0</v>
          </cell>
          <cell r="K1636">
            <v>0</v>
          </cell>
          <cell r="L1636">
            <v>0</v>
          </cell>
        </row>
        <row r="1637">
          <cell r="B1637" t="str">
            <v>Corvis</v>
          </cell>
          <cell r="L1637">
            <v>0</v>
          </cell>
        </row>
        <row r="1638">
          <cell r="B1638" t="str">
            <v>Datang</v>
          </cell>
          <cell r="L1638">
            <v>0</v>
          </cell>
        </row>
        <row r="1639">
          <cell r="B1639" t="str">
            <v>ECI Telecom</v>
          </cell>
          <cell r="C1639">
            <v>0</v>
          </cell>
          <cell r="D1639">
            <v>20</v>
          </cell>
          <cell r="E1639">
            <v>0</v>
          </cell>
          <cell r="F1639">
            <v>0</v>
          </cell>
          <cell r="G1639">
            <v>13</v>
          </cell>
          <cell r="H1639">
            <v>0</v>
          </cell>
          <cell r="I1639">
            <v>0</v>
          </cell>
          <cell r="J1639">
            <v>5</v>
          </cell>
          <cell r="K1639">
            <v>11</v>
          </cell>
          <cell r="L1639">
            <v>33</v>
          </cell>
        </row>
        <row r="1640">
          <cell r="B1640" t="str">
            <v>Ericsson</v>
          </cell>
          <cell r="C1640">
            <v>0</v>
          </cell>
          <cell r="D1640">
            <v>46</v>
          </cell>
          <cell r="E1640">
            <v>0</v>
          </cell>
          <cell r="F1640">
            <v>9</v>
          </cell>
          <cell r="G1640">
            <v>9</v>
          </cell>
          <cell r="H1640">
            <v>0</v>
          </cell>
          <cell r="I1640">
            <v>19</v>
          </cell>
          <cell r="J1640">
            <v>3</v>
          </cell>
          <cell r="K1640">
            <v>5</v>
          </cell>
          <cell r="L1640">
            <v>83</v>
          </cell>
        </row>
        <row r="1641">
          <cell r="B1641" t="str">
            <v>FiberHome</v>
          </cell>
          <cell r="L1641">
            <v>0</v>
          </cell>
        </row>
        <row r="1642">
          <cell r="B1642" t="str">
            <v>Force 10</v>
          </cell>
          <cell r="C1642">
            <v>0</v>
          </cell>
          <cell r="D1642">
            <v>1</v>
          </cell>
          <cell r="E1642">
            <v>0</v>
          </cell>
          <cell r="F1642">
            <v>0</v>
          </cell>
          <cell r="G1642">
            <v>0</v>
          </cell>
          <cell r="H1642">
            <v>0</v>
          </cell>
          <cell r="I1642">
            <v>0</v>
          </cell>
          <cell r="J1642">
            <v>0</v>
          </cell>
          <cell r="K1642">
            <v>0</v>
          </cell>
          <cell r="L1642">
            <v>1</v>
          </cell>
        </row>
        <row r="1643">
          <cell r="B1643" t="str">
            <v>Fujitsu</v>
          </cell>
          <cell r="C1643">
            <v>0</v>
          </cell>
          <cell r="D1643">
            <v>2</v>
          </cell>
          <cell r="E1643">
            <v>0</v>
          </cell>
          <cell r="F1643">
            <v>0</v>
          </cell>
          <cell r="G1643">
            <v>0</v>
          </cell>
          <cell r="H1643">
            <v>0</v>
          </cell>
          <cell r="I1643">
            <v>0</v>
          </cell>
          <cell r="J1643">
            <v>0</v>
          </cell>
          <cell r="K1643">
            <v>0</v>
          </cell>
          <cell r="L1643">
            <v>2</v>
          </cell>
        </row>
        <row r="1644">
          <cell r="B1644" t="str">
            <v>Hitachi</v>
          </cell>
          <cell r="C1644">
            <v>0</v>
          </cell>
          <cell r="D1644">
            <v>0</v>
          </cell>
          <cell r="E1644">
            <v>0</v>
          </cell>
          <cell r="F1644">
            <v>0</v>
          </cell>
          <cell r="G1644">
            <v>0</v>
          </cell>
          <cell r="H1644">
            <v>0</v>
          </cell>
          <cell r="I1644">
            <v>0</v>
          </cell>
          <cell r="J1644">
            <v>0</v>
          </cell>
          <cell r="K1644">
            <v>0</v>
          </cell>
          <cell r="L1644">
            <v>0</v>
          </cell>
        </row>
        <row r="1645">
          <cell r="B1645" t="str">
            <v>Hitachi Cable</v>
          </cell>
          <cell r="L1645">
            <v>0</v>
          </cell>
        </row>
        <row r="1646">
          <cell r="B1646" t="str">
            <v>Huawei</v>
          </cell>
          <cell r="C1646">
            <v>0</v>
          </cell>
          <cell r="D1646">
            <v>73</v>
          </cell>
          <cell r="E1646">
            <v>0</v>
          </cell>
          <cell r="F1646">
            <v>14</v>
          </cell>
          <cell r="G1646">
            <v>96</v>
          </cell>
          <cell r="H1646">
            <v>0</v>
          </cell>
          <cell r="I1646">
            <v>46</v>
          </cell>
          <cell r="J1646">
            <v>38</v>
          </cell>
          <cell r="K1646">
            <v>52</v>
          </cell>
          <cell r="L1646">
            <v>229</v>
          </cell>
        </row>
        <row r="1647">
          <cell r="B1647" t="str">
            <v>Infinera</v>
          </cell>
          <cell r="C1647">
            <v>0</v>
          </cell>
          <cell r="D1647">
            <v>0</v>
          </cell>
          <cell r="E1647">
            <v>0</v>
          </cell>
          <cell r="F1647">
            <v>0</v>
          </cell>
          <cell r="G1647">
            <v>2</v>
          </cell>
          <cell r="H1647">
            <v>0</v>
          </cell>
          <cell r="I1647">
            <v>12</v>
          </cell>
          <cell r="J1647">
            <v>0</v>
          </cell>
          <cell r="K1647">
            <v>0</v>
          </cell>
          <cell r="L1647">
            <v>14</v>
          </cell>
        </row>
        <row r="1648">
          <cell r="B1648" t="str">
            <v>Lucent</v>
          </cell>
          <cell r="L1648">
            <v>0</v>
          </cell>
        </row>
        <row r="1649">
          <cell r="B1649" t="str">
            <v>Luminous</v>
          </cell>
          <cell r="L1649">
            <v>0</v>
          </cell>
        </row>
        <row r="1650">
          <cell r="B1650" t="str">
            <v>Movaz</v>
          </cell>
          <cell r="L1650">
            <v>0</v>
          </cell>
        </row>
        <row r="1651">
          <cell r="B1651" t="str">
            <v>NEC</v>
          </cell>
          <cell r="C1651">
            <v>0</v>
          </cell>
          <cell r="D1651">
            <v>2</v>
          </cell>
          <cell r="E1651">
            <v>0</v>
          </cell>
          <cell r="F1651">
            <v>0</v>
          </cell>
          <cell r="G1651">
            <v>0</v>
          </cell>
          <cell r="H1651">
            <v>0</v>
          </cell>
          <cell r="I1651">
            <v>1</v>
          </cell>
          <cell r="J1651">
            <v>0</v>
          </cell>
          <cell r="K1651">
            <v>0</v>
          </cell>
          <cell r="L1651">
            <v>3</v>
          </cell>
        </row>
        <row r="1652">
          <cell r="B1652" t="str">
            <v>Nortel</v>
          </cell>
          <cell r="L1652">
            <v>0</v>
          </cell>
        </row>
        <row r="1653">
          <cell r="B1653" t="str">
            <v>OpVista</v>
          </cell>
          <cell r="L1653">
            <v>0</v>
          </cell>
        </row>
        <row r="1654">
          <cell r="B1654" t="str">
            <v>Sagem</v>
          </cell>
          <cell r="L1654">
            <v>0</v>
          </cell>
        </row>
        <row r="1655">
          <cell r="B1655" t="str">
            <v>Nokia Siemens</v>
          </cell>
          <cell r="C1655">
            <v>0</v>
          </cell>
          <cell r="D1655">
            <v>42</v>
          </cell>
          <cell r="E1655">
            <v>0</v>
          </cell>
          <cell r="F1655">
            <v>0</v>
          </cell>
          <cell r="G1655">
            <v>0</v>
          </cell>
          <cell r="H1655">
            <v>0</v>
          </cell>
          <cell r="I1655">
            <v>33</v>
          </cell>
          <cell r="J1655">
            <v>0</v>
          </cell>
          <cell r="K1655">
            <v>3</v>
          </cell>
          <cell r="L1655">
            <v>75</v>
          </cell>
        </row>
        <row r="1656">
          <cell r="B1656" t="str">
            <v>Sycamore</v>
          </cell>
          <cell r="L1656">
            <v>0</v>
          </cell>
        </row>
        <row r="1657">
          <cell r="B1657" t="str">
            <v>Tejas</v>
          </cell>
          <cell r="L1657">
            <v>0</v>
          </cell>
        </row>
        <row r="1658">
          <cell r="B1658" t="str">
            <v>Tellabs</v>
          </cell>
          <cell r="C1658">
            <v>0</v>
          </cell>
          <cell r="D1658">
            <v>6</v>
          </cell>
          <cell r="E1658">
            <v>0</v>
          </cell>
          <cell r="F1658">
            <v>0</v>
          </cell>
          <cell r="G1658">
            <v>3</v>
          </cell>
          <cell r="H1658">
            <v>0</v>
          </cell>
          <cell r="I1658">
            <v>0</v>
          </cell>
          <cell r="J1658">
            <v>2</v>
          </cell>
          <cell r="K1658">
            <v>1</v>
          </cell>
          <cell r="L1658">
            <v>9</v>
          </cell>
        </row>
        <row r="1659">
          <cell r="B1659" t="str">
            <v>Transmode</v>
          </cell>
          <cell r="C1659">
            <v>0</v>
          </cell>
          <cell r="D1659">
            <v>0</v>
          </cell>
          <cell r="E1659">
            <v>0</v>
          </cell>
          <cell r="F1659">
            <v>0</v>
          </cell>
          <cell r="G1659">
            <v>20</v>
          </cell>
          <cell r="H1659">
            <v>0</v>
          </cell>
          <cell r="I1659">
            <v>0</v>
          </cell>
          <cell r="J1659">
            <v>0</v>
          </cell>
          <cell r="K1659">
            <v>0</v>
          </cell>
          <cell r="L1659">
            <v>20</v>
          </cell>
        </row>
        <row r="1660">
          <cell r="B1660" t="str">
            <v>Tyco</v>
          </cell>
          <cell r="L1660">
            <v>0</v>
          </cell>
        </row>
        <row r="1661">
          <cell r="B1661" t="str">
            <v>UTStarcom</v>
          </cell>
          <cell r="L1661">
            <v>0</v>
          </cell>
        </row>
        <row r="1662">
          <cell r="B1662" t="str">
            <v>White Rock</v>
          </cell>
          <cell r="L1662">
            <v>0</v>
          </cell>
        </row>
        <row r="1663">
          <cell r="B1663" t="str">
            <v>Xtera</v>
          </cell>
          <cell r="L1663">
            <v>0</v>
          </cell>
        </row>
        <row r="1664">
          <cell r="B1664" t="str">
            <v>Zhone</v>
          </cell>
          <cell r="L1664">
            <v>0</v>
          </cell>
        </row>
        <row r="1665">
          <cell r="B1665" t="str">
            <v>ZTE</v>
          </cell>
          <cell r="C1665">
            <v>0</v>
          </cell>
          <cell r="D1665">
            <v>5</v>
          </cell>
          <cell r="E1665">
            <v>0</v>
          </cell>
          <cell r="F1665">
            <v>0</v>
          </cell>
          <cell r="G1665">
            <v>4</v>
          </cell>
          <cell r="H1665">
            <v>0</v>
          </cell>
          <cell r="I1665">
            <v>14</v>
          </cell>
          <cell r="J1665">
            <v>1</v>
          </cell>
          <cell r="K1665">
            <v>0</v>
          </cell>
          <cell r="L1665">
            <v>23</v>
          </cell>
        </row>
        <row r="1666">
          <cell r="B1666" t="str">
            <v>Other</v>
          </cell>
          <cell r="D1666">
            <v>0</v>
          </cell>
          <cell r="G1666">
            <v>0</v>
          </cell>
          <cell r="L1666">
            <v>0</v>
          </cell>
        </row>
        <row r="1667">
          <cell r="B1667" t="str">
            <v>Total</v>
          </cell>
          <cell r="C1667">
            <v>0</v>
          </cell>
          <cell r="D1667">
            <v>307</v>
          </cell>
          <cell r="E1667">
            <v>0</v>
          </cell>
          <cell r="F1667">
            <v>51</v>
          </cell>
          <cell r="G1667">
            <v>238</v>
          </cell>
          <cell r="H1667">
            <v>0</v>
          </cell>
          <cell r="I1667">
            <v>179</v>
          </cell>
          <cell r="J1667">
            <v>76</v>
          </cell>
          <cell r="K1667">
            <v>83</v>
          </cell>
          <cell r="L1667">
            <v>775</v>
          </cell>
        </row>
        <row r="1671">
          <cell r="B1671" t="str">
            <v>Vendor</v>
          </cell>
          <cell r="C1671" t="str">
            <v>SONET/SDH Add-drop multiplexers (ADM)</v>
          </cell>
          <cell r="D1671" t="str">
            <v>Optical Edge Devices (OED)</v>
          </cell>
          <cell r="E1671" t="str">
            <v>Digital Cross Connects (DCS)</v>
          </cell>
          <cell r="F1671" t="str">
            <v>Optical Core Switches (OCS)</v>
          </cell>
          <cell r="G1671" t="str">
            <v>Metro WDM (C/D-WDM)</v>
          </cell>
          <cell r="H1671" t="str">
            <v>Long haul DWDM (LH DWDM)</v>
          </cell>
          <cell r="I1671" t="str">
            <v>Multi-reach DWDM</v>
          </cell>
          <cell r="J1671" t="str">
            <v>Metro ROADM</v>
          </cell>
          <cell r="K1671" t="str">
            <v>Converged Packet Optical</v>
          </cell>
          <cell r="L1671" t="str">
            <v>Total Optical Networking (ON)</v>
          </cell>
        </row>
        <row r="1672">
          <cell r="B1672" t="str">
            <v>ADTRAN</v>
          </cell>
          <cell r="L1672">
            <v>0</v>
          </cell>
        </row>
        <row r="1673">
          <cell r="B1673" t="str">
            <v>ADVA</v>
          </cell>
          <cell r="L1673">
            <v>0</v>
          </cell>
        </row>
        <row r="1674">
          <cell r="B1674" t="str">
            <v>Alcatel-Lucent</v>
          </cell>
          <cell r="L1674">
            <v>0</v>
          </cell>
        </row>
        <row r="1675">
          <cell r="B1675" t="str">
            <v>ANDA</v>
          </cell>
          <cell r="L1675">
            <v>0</v>
          </cell>
        </row>
        <row r="1676">
          <cell r="B1676" t="str">
            <v>Atrica</v>
          </cell>
          <cell r="L1676">
            <v>0</v>
          </cell>
        </row>
        <row r="1677">
          <cell r="B1677" t="str">
            <v>Calient</v>
          </cell>
          <cell r="L1677">
            <v>0</v>
          </cell>
        </row>
        <row r="1678">
          <cell r="B1678" t="str">
            <v>Ciena</v>
          </cell>
          <cell r="L1678">
            <v>0</v>
          </cell>
        </row>
        <row r="1679">
          <cell r="B1679" t="str">
            <v>Cisco</v>
          </cell>
          <cell r="L1679">
            <v>0</v>
          </cell>
        </row>
        <row r="1680">
          <cell r="B1680" t="str">
            <v>Corrigent</v>
          </cell>
          <cell r="L1680">
            <v>0</v>
          </cell>
        </row>
        <row r="1681">
          <cell r="B1681" t="str">
            <v>Corvis</v>
          </cell>
          <cell r="L1681">
            <v>0</v>
          </cell>
        </row>
        <row r="1682">
          <cell r="B1682" t="str">
            <v>Datang</v>
          </cell>
          <cell r="L1682">
            <v>0</v>
          </cell>
        </row>
        <row r="1683">
          <cell r="B1683" t="str">
            <v>ECI Telecom</v>
          </cell>
          <cell r="L1683">
            <v>0</v>
          </cell>
        </row>
        <row r="1684">
          <cell r="B1684" t="str">
            <v>Ericsson</v>
          </cell>
          <cell r="L1684">
            <v>0</v>
          </cell>
        </row>
        <row r="1685">
          <cell r="B1685" t="str">
            <v>FiberHome</v>
          </cell>
          <cell r="L1685">
            <v>0</v>
          </cell>
        </row>
        <row r="1686">
          <cell r="B1686" t="str">
            <v>Force 10</v>
          </cell>
          <cell r="L1686">
            <v>0</v>
          </cell>
        </row>
        <row r="1687">
          <cell r="B1687" t="str">
            <v>Fujitsu</v>
          </cell>
          <cell r="L1687">
            <v>0</v>
          </cell>
        </row>
        <row r="1688">
          <cell r="B1688" t="str">
            <v>Hitachi</v>
          </cell>
          <cell r="L1688">
            <v>0</v>
          </cell>
        </row>
        <row r="1689">
          <cell r="B1689" t="str">
            <v>Hitachi Cable</v>
          </cell>
          <cell r="L1689">
            <v>0</v>
          </cell>
        </row>
        <row r="1690">
          <cell r="B1690" t="str">
            <v>Huawei</v>
          </cell>
          <cell r="L1690">
            <v>0</v>
          </cell>
        </row>
        <row r="1691">
          <cell r="B1691" t="str">
            <v>Infinera</v>
          </cell>
          <cell r="L1691">
            <v>0</v>
          </cell>
        </row>
        <row r="1692">
          <cell r="B1692" t="str">
            <v>Lucent</v>
          </cell>
          <cell r="L1692">
            <v>0</v>
          </cell>
        </row>
        <row r="1693">
          <cell r="B1693" t="str">
            <v>Luminous</v>
          </cell>
          <cell r="L1693">
            <v>0</v>
          </cell>
        </row>
        <row r="1694">
          <cell r="B1694" t="str">
            <v>Movaz</v>
          </cell>
          <cell r="L1694">
            <v>0</v>
          </cell>
        </row>
        <row r="1695">
          <cell r="B1695" t="str">
            <v>NEC</v>
          </cell>
          <cell r="L1695">
            <v>0</v>
          </cell>
        </row>
        <row r="1696">
          <cell r="B1696" t="str">
            <v>Nortel</v>
          </cell>
          <cell r="L1696">
            <v>0</v>
          </cell>
        </row>
        <row r="1697">
          <cell r="B1697" t="str">
            <v>OpVista</v>
          </cell>
          <cell r="L1697">
            <v>0</v>
          </cell>
        </row>
        <row r="1698">
          <cell r="B1698" t="str">
            <v>Sagem</v>
          </cell>
          <cell r="L1698">
            <v>0</v>
          </cell>
        </row>
        <row r="1699">
          <cell r="B1699" t="str">
            <v>Nokia Siemens</v>
          </cell>
          <cell r="L1699">
            <v>0</v>
          </cell>
        </row>
        <row r="1700">
          <cell r="B1700" t="str">
            <v>Sycamore</v>
          </cell>
          <cell r="L1700">
            <v>0</v>
          </cell>
        </row>
        <row r="1701">
          <cell r="B1701" t="str">
            <v>Tejas</v>
          </cell>
          <cell r="L1701">
            <v>0</v>
          </cell>
        </row>
        <row r="1702">
          <cell r="B1702" t="str">
            <v>Tellabs</v>
          </cell>
          <cell r="L1702">
            <v>0</v>
          </cell>
        </row>
        <row r="1703">
          <cell r="B1703" t="str">
            <v>Transmode</v>
          </cell>
          <cell r="L1703">
            <v>0</v>
          </cell>
        </row>
        <row r="1704">
          <cell r="B1704" t="str">
            <v>Tyco</v>
          </cell>
          <cell r="L1704">
            <v>0</v>
          </cell>
        </row>
        <row r="1705">
          <cell r="B1705" t="str">
            <v>UTStarcom</v>
          </cell>
          <cell r="L1705">
            <v>0</v>
          </cell>
        </row>
        <row r="1706">
          <cell r="B1706" t="str">
            <v>White Rock</v>
          </cell>
          <cell r="L1706">
            <v>0</v>
          </cell>
        </row>
        <row r="1707">
          <cell r="B1707" t="str">
            <v>Xtera</v>
          </cell>
          <cell r="L1707">
            <v>0</v>
          </cell>
        </row>
        <row r="1708">
          <cell r="B1708" t="str">
            <v>Zhone</v>
          </cell>
          <cell r="L1708">
            <v>0</v>
          </cell>
        </row>
        <row r="1709">
          <cell r="B1709" t="str">
            <v>ZTE</v>
          </cell>
          <cell r="L1709">
            <v>0</v>
          </cell>
        </row>
        <row r="1710">
          <cell r="B1710" t="str">
            <v>Other</v>
          </cell>
          <cell r="D1710">
            <v>0</v>
          </cell>
          <cell r="G1710">
            <v>0</v>
          </cell>
          <cell r="L1710">
            <v>0</v>
          </cell>
        </row>
        <row r="1711">
          <cell r="B1711" t="str">
            <v>Total</v>
          </cell>
          <cell r="C1711">
            <v>0</v>
          </cell>
          <cell r="D1711">
            <v>0</v>
          </cell>
          <cell r="E1711">
            <v>0</v>
          </cell>
          <cell r="F1711">
            <v>0</v>
          </cell>
          <cell r="G1711">
            <v>0</v>
          </cell>
          <cell r="H1711">
            <v>0</v>
          </cell>
          <cell r="I1711">
            <v>0</v>
          </cell>
          <cell r="J1711">
            <v>0</v>
          </cell>
          <cell r="K1711">
            <v>0</v>
          </cell>
          <cell r="L1711">
            <v>0</v>
          </cell>
        </row>
        <row r="1715">
          <cell r="B1715" t="str">
            <v>Vendor</v>
          </cell>
          <cell r="C1715" t="str">
            <v>SONET/SDH Add-drop multiplexers (ADM)</v>
          </cell>
          <cell r="D1715" t="str">
            <v>Optical Edge Devices (OED)</v>
          </cell>
          <cell r="E1715" t="str">
            <v>Digital Cross Connects (DCS)</v>
          </cell>
          <cell r="F1715" t="str">
            <v>Optical Core Switches (OCS)</v>
          </cell>
          <cell r="G1715" t="str">
            <v>Metro WDM (C/D-WDM)</v>
          </cell>
          <cell r="H1715" t="str">
            <v>Long haul DWDM (LH DWDM)</v>
          </cell>
          <cell r="I1715" t="str">
            <v>Multi-reach DWDM</v>
          </cell>
          <cell r="J1715" t="str">
            <v>Metro ROADM</v>
          </cell>
          <cell r="K1715" t="str">
            <v>Converged Packet Optical</v>
          </cell>
          <cell r="L1715" t="str">
            <v>Total Optical Networking (ON)</v>
          </cell>
        </row>
        <row r="1716">
          <cell r="B1716" t="str">
            <v>ADTRAN</v>
          </cell>
          <cell r="L1716">
            <v>0</v>
          </cell>
        </row>
        <row r="1717">
          <cell r="B1717" t="str">
            <v>ADVA</v>
          </cell>
          <cell r="L1717">
            <v>0</v>
          </cell>
        </row>
        <row r="1718">
          <cell r="B1718" t="str">
            <v>Alcatel-Lucent</v>
          </cell>
          <cell r="L1718">
            <v>0</v>
          </cell>
        </row>
        <row r="1719">
          <cell r="B1719" t="str">
            <v>ANDA</v>
          </cell>
          <cell r="L1719">
            <v>0</v>
          </cell>
        </row>
        <row r="1720">
          <cell r="B1720" t="str">
            <v>Atrica</v>
          </cell>
          <cell r="L1720">
            <v>0</v>
          </cell>
        </row>
        <row r="1721">
          <cell r="B1721" t="str">
            <v>Calient</v>
          </cell>
          <cell r="L1721">
            <v>0</v>
          </cell>
        </row>
        <row r="1722">
          <cell r="B1722" t="str">
            <v>Ciena</v>
          </cell>
          <cell r="L1722">
            <v>0</v>
          </cell>
        </row>
        <row r="1723">
          <cell r="B1723" t="str">
            <v>Cisco</v>
          </cell>
          <cell r="L1723">
            <v>0</v>
          </cell>
        </row>
        <row r="1724">
          <cell r="B1724" t="str">
            <v>Corrigent</v>
          </cell>
          <cell r="L1724">
            <v>0</v>
          </cell>
        </row>
        <row r="1725">
          <cell r="B1725" t="str">
            <v>Corvis</v>
          </cell>
          <cell r="L1725">
            <v>0</v>
          </cell>
        </row>
        <row r="1726">
          <cell r="B1726" t="str">
            <v>Datang</v>
          </cell>
          <cell r="L1726">
            <v>0</v>
          </cell>
        </row>
        <row r="1727">
          <cell r="B1727" t="str">
            <v>ECI Telecom</v>
          </cell>
          <cell r="L1727">
            <v>0</v>
          </cell>
        </row>
        <row r="1728">
          <cell r="B1728" t="str">
            <v>Ericsson</v>
          </cell>
          <cell r="L1728">
            <v>0</v>
          </cell>
        </row>
        <row r="1729">
          <cell r="B1729" t="str">
            <v>FiberHome</v>
          </cell>
          <cell r="L1729">
            <v>0</v>
          </cell>
        </row>
        <row r="1730">
          <cell r="B1730" t="str">
            <v>Force 10</v>
          </cell>
          <cell r="L1730">
            <v>0</v>
          </cell>
        </row>
        <row r="1731">
          <cell r="B1731" t="str">
            <v>Fujitsu</v>
          </cell>
          <cell r="L1731">
            <v>0</v>
          </cell>
        </row>
        <row r="1732">
          <cell r="B1732" t="str">
            <v>Hitachi</v>
          </cell>
          <cell r="L1732">
            <v>0</v>
          </cell>
        </row>
        <row r="1733">
          <cell r="B1733" t="str">
            <v>Hitachi Cable</v>
          </cell>
          <cell r="L1733">
            <v>0</v>
          </cell>
        </row>
        <row r="1734">
          <cell r="B1734" t="str">
            <v>Huawei</v>
          </cell>
          <cell r="L1734">
            <v>0</v>
          </cell>
        </row>
        <row r="1735">
          <cell r="B1735" t="str">
            <v>Infinera</v>
          </cell>
          <cell r="L1735">
            <v>0</v>
          </cell>
        </row>
        <row r="1736">
          <cell r="B1736" t="str">
            <v>Lucent</v>
          </cell>
          <cell r="L1736">
            <v>0</v>
          </cell>
        </row>
        <row r="1737">
          <cell r="B1737" t="str">
            <v>Luminous</v>
          </cell>
          <cell r="L1737">
            <v>0</v>
          </cell>
        </row>
        <row r="1738">
          <cell r="B1738" t="str">
            <v>Movaz</v>
          </cell>
          <cell r="L1738">
            <v>0</v>
          </cell>
        </row>
        <row r="1739">
          <cell r="B1739" t="str">
            <v>NEC</v>
          </cell>
          <cell r="L1739">
            <v>0</v>
          </cell>
        </row>
        <row r="1740">
          <cell r="B1740" t="str">
            <v>Nortel</v>
          </cell>
          <cell r="L1740">
            <v>0</v>
          </cell>
        </row>
        <row r="1741">
          <cell r="B1741" t="str">
            <v>OpVista</v>
          </cell>
          <cell r="L1741">
            <v>0</v>
          </cell>
        </row>
        <row r="1742">
          <cell r="B1742" t="str">
            <v>Sagem</v>
          </cell>
          <cell r="L1742">
            <v>0</v>
          </cell>
        </row>
        <row r="1743">
          <cell r="B1743" t="str">
            <v>Nokia Siemens</v>
          </cell>
          <cell r="L1743">
            <v>0</v>
          </cell>
        </row>
        <row r="1744">
          <cell r="B1744" t="str">
            <v>Sycamore</v>
          </cell>
          <cell r="L1744">
            <v>0</v>
          </cell>
        </row>
        <row r="1745">
          <cell r="B1745" t="str">
            <v>Tejas</v>
          </cell>
          <cell r="L1745">
            <v>0</v>
          </cell>
        </row>
        <row r="1746">
          <cell r="B1746" t="str">
            <v>Tellabs</v>
          </cell>
          <cell r="L1746">
            <v>0</v>
          </cell>
        </row>
        <row r="1747">
          <cell r="B1747" t="str">
            <v>Transmode</v>
          </cell>
          <cell r="L1747">
            <v>0</v>
          </cell>
        </row>
        <row r="1748">
          <cell r="B1748" t="str">
            <v>Tyco</v>
          </cell>
          <cell r="L1748">
            <v>0</v>
          </cell>
        </row>
        <row r="1749">
          <cell r="B1749" t="str">
            <v>UTStarcom</v>
          </cell>
          <cell r="L1749">
            <v>0</v>
          </cell>
        </row>
        <row r="1750">
          <cell r="B1750" t="str">
            <v>White Rock</v>
          </cell>
          <cell r="L1750">
            <v>0</v>
          </cell>
        </row>
        <row r="1751">
          <cell r="B1751" t="str">
            <v>Xtera</v>
          </cell>
          <cell r="L1751">
            <v>0</v>
          </cell>
        </row>
        <row r="1752">
          <cell r="B1752" t="str">
            <v>Zhone</v>
          </cell>
          <cell r="L1752">
            <v>0</v>
          </cell>
        </row>
        <row r="1753">
          <cell r="B1753" t="str">
            <v>ZTE</v>
          </cell>
          <cell r="L1753">
            <v>0</v>
          </cell>
        </row>
        <row r="1754">
          <cell r="B1754" t="str">
            <v>Other</v>
          </cell>
          <cell r="D1754">
            <v>0</v>
          </cell>
          <cell r="G1754">
            <v>0</v>
          </cell>
          <cell r="L1754">
            <v>0</v>
          </cell>
        </row>
        <row r="1755">
          <cell r="B1755" t="str">
            <v>Total</v>
          </cell>
          <cell r="C1755">
            <v>0</v>
          </cell>
          <cell r="D1755">
            <v>0</v>
          </cell>
          <cell r="E1755">
            <v>0</v>
          </cell>
          <cell r="F1755">
            <v>0</v>
          </cell>
          <cell r="G1755">
            <v>0</v>
          </cell>
          <cell r="H1755">
            <v>0</v>
          </cell>
          <cell r="I1755">
            <v>0</v>
          </cell>
          <cell r="J1755">
            <v>0</v>
          </cell>
          <cell r="K1755">
            <v>0</v>
          </cell>
          <cell r="L1755">
            <v>0</v>
          </cell>
        </row>
      </sheetData>
      <sheetData sheetId="2">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Metro ROADM</v>
          </cell>
          <cell r="K7" t="str">
            <v>Converged Packet Optical</v>
          </cell>
          <cell r="L7" t="str">
            <v>Total Optical Networking (ON)</v>
          </cell>
        </row>
        <row r="8">
          <cell r="B8" t="str">
            <v>ADTRAN</v>
          </cell>
        </row>
        <row r="9">
          <cell r="B9" t="str">
            <v>ADVA</v>
          </cell>
          <cell r="C9">
            <v>0</v>
          </cell>
          <cell r="D9">
            <v>0</v>
          </cell>
          <cell r="E9">
            <v>0</v>
          </cell>
          <cell r="F9">
            <v>0</v>
          </cell>
          <cell r="G9">
            <v>1.5</v>
          </cell>
          <cell r="H9">
            <v>0</v>
          </cell>
          <cell r="I9">
            <v>0</v>
          </cell>
          <cell r="L9">
            <v>1.5</v>
          </cell>
        </row>
        <row r="10">
          <cell r="B10" t="str">
            <v>Alcatel-Lucent</v>
          </cell>
          <cell r="C10">
            <v>45</v>
          </cell>
          <cell r="D10">
            <v>32</v>
          </cell>
          <cell r="E10">
            <v>8</v>
          </cell>
          <cell r="F10">
            <v>2</v>
          </cell>
          <cell r="G10">
            <v>2</v>
          </cell>
          <cell r="H10">
            <v>27</v>
          </cell>
          <cell r="I10">
            <v>1</v>
          </cell>
          <cell r="L10">
            <v>117</v>
          </cell>
        </row>
        <row r="11">
          <cell r="B11" t="str">
            <v>Alidian</v>
          </cell>
          <cell r="C11">
            <v>0</v>
          </cell>
          <cell r="D11">
            <v>0.5</v>
          </cell>
          <cell r="E11">
            <v>0</v>
          </cell>
          <cell r="F11">
            <v>0</v>
          </cell>
          <cell r="G11">
            <v>0</v>
          </cell>
          <cell r="H11">
            <v>0</v>
          </cell>
          <cell r="I11">
            <v>0</v>
          </cell>
          <cell r="L11">
            <v>0.5</v>
          </cell>
        </row>
        <row r="12">
          <cell r="B12" t="str">
            <v>ANDA</v>
          </cell>
        </row>
        <row r="13">
          <cell r="B13" t="str">
            <v>Appian</v>
          </cell>
          <cell r="C13">
            <v>0</v>
          </cell>
          <cell r="D13">
            <v>1.5</v>
          </cell>
          <cell r="E13">
            <v>0</v>
          </cell>
          <cell r="F13">
            <v>0</v>
          </cell>
          <cell r="G13">
            <v>0</v>
          </cell>
          <cell r="H13">
            <v>0</v>
          </cell>
          <cell r="I13">
            <v>0</v>
          </cell>
          <cell r="L13">
            <v>1.5</v>
          </cell>
        </row>
        <row r="14">
          <cell r="B14" t="str">
            <v>Atrica</v>
          </cell>
          <cell r="C14">
            <v>0</v>
          </cell>
          <cell r="D14">
            <v>0</v>
          </cell>
          <cell r="E14">
            <v>0</v>
          </cell>
          <cell r="F14">
            <v>0</v>
          </cell>
          <cell r="G14">
            <v>0</v>
          </cell>
          <cell r="H14">
            <v>0</v>
          </cell>
          <cell r="I14">
            <v>0</v>
          </cell>
          <cell r="L14">
            <v>0</v>
          </cell>
        </row>
        <row r="15">
          <cell r="B15" t="str">
            <v>Calient</v>
          </cell>
          <cell r="C15">
            <v>0</v>
          </cell>
          <cell r="D15">
            <v>0</v>
          </cell>
          <cell r="E15">
            <v>0</v>
          </cell>
          <cell r="F15">
            <v>2</v>
          </cell>
          <cell r="G15">
            <v>0</v>
          </cell>
          <cell r="H15">
            <v>0</v>
          </cell>
          <cell r="I15">
            <v>0</v>
          </cell>
          <cell r="L15">
            <v>2</v>
          </cell>
        </row>
        <row r="16">
          <cell r="B16" t="str">
            <v>Ciena</v>
          </cell>
          <cell r="C16">
            <v>10</v>
          </cell>
          <cell r="D16">
            <v>6</v>
          </cell>
          <cell r="E16">
            <v>0</v>
          </cell>
          <cell r="F16">
            <v>7</v>
          </cell>
          <cell r="G16">
            <v>10</v>
          </cell>
          <cell r="H16">
            <v>52</v>
          </cell>
          <cell r="I16">
            <v>3</v>
          </cell>
          <cell r="L16">
            <v>88</v>
          </cell>
        </row>
        <row r="17">
          <cell r="B17" t="str">
            <v>Cisco</v>
          </cell>
          <cell r="C17">
            <v>0</v>
          </cell>
          <cell r="D17">
            <v>5.5</v>
          </cell>
          <cell r="E17">
            <v>0</v>
          </cell>
          <cell r="F17">
            <v>0</v>
          </cell>
          <cell r="G17">
            <v>1.2</v>
          </cell>
          <cell r="H17">
            <v>1.2</v>
          </cell>
          <cell r="I17">
            <v>1</v>
          </cell>
          <cell r="L17">
            <v>8.9</v>
          </cell>
        </row>
        <row r="18">
          <cell r="B18" t="str">
            <v>Coriolis</v>
          </cell>
          <cell r="C18">
            <v>0</v>
          </cell>
          <cell r="D18">
            <v>0</v>
          </cell>
          <cell r="E18">
            <v>0</v>
          </cell>
          <cell r="F18">
            <v>0</v>
          </cell>
          <cell r="G18">
            <v>0</v>
          </cell>
          <cell r="H18">
            <v>0</v>
          </cell>
          <cell r="I18">
            <v>0</v>
          </cell>
          <cell r="L18">
            <v>0</v>
          </cell>
        </row>
        <row r="19">
          <cell r="B19" t="str">
            <v>Corrigent</v>
          </cell>
        </row>
        <row r="20">
          <cell r="B20" t="str">
            <v>Corvis</v>
          </cell>
          <cell r="C20">
            <v>0</v>
          </cell>
          <cell r="D20">
            <v>0</v>
          </cell>
          <cell r="E20">
            <v>0</v>
          </cell>
          <cell r="F20">
            <v>0</v>
          </cell>
          <cell r="G20">
            <v>0</v>
          </cell>
          <cell r="H20">
            <v>0</v>
          </cell>
          <cell r="I20">
            <v>0</v>
          </cell>
          <cell r="L20">
            <v>0</v>
          </cell>
        </row>
        <row r="21">
          <cell r="B21" t="str">
            <v>Datang</v>
          </cell>
          <cell r="C21">
            <v>8</v>
          </cell>
          <cell r="D21">
            <v>0</v>
          </cell>
          <cell r="E21">
            <v>0</v>
          </cell>
          <cell r="F21">
            <v>0</v>
          </cell>
          <cell r="G21">
            <v>0</v>
          </cell>
          <cell r="H21">
            <v>5</v>
          </cell>
          <cell r="I21">
            <v>0</v>
          </cell>
          <cell r="L21">
            <v>13</v>
          </cell>
        </row>
        <row r="22">
          <cell r="B22" t="str">
            <v>Eastcom</v>
          </cell>
          <cell r="C22">
            <v>5</v>
          </cell>
          <cell r="D22">
            <v>0</v>
          </cell>
          <cell r="E22">
            <v>0</v>
          </cell>
          <cell r="F22">
            <v>0</v>
          </cell>
          <cell r="G22">
            <v>0</v>
          </cell>
          <cell r="H22">
            <v>4</v>
          </cell>
          <cell r="I22">
            <v>0</v>
          </cell>
          <cell r="L22">
            <v>9</v>
          </cell>
        </row>
        <row r="23">
          <cell r="B23" t="str">
            <v>ECI Telecom</v>
          </cell>
          <cell r="C23">
            <v>7</v>
          </cell>
          <cell r="D23">
            <v>2.5</v>
          </cell>
          <cell r="E23">
            <v>0</v>
          </cell>
          <cell r="F23">
            <v>0</v>
          </cell>
          <cell r="G23">
            <v>2</v>
          </cell>
          <cell r="H23">
            <v>0</v>
          </cell>
          <cell r="I23">
            <v>0</v>
          </cell>
          <cell r="L23">
            <v>11.5</v>
          </cell>
        </row>
        <row r="24">
          <cell r="B24" t="str">
            <v>Ericsson</v>
          </cell>
          <cell r="C24">
            <v>16</v>
          </cell>
          <cell r="D24">
            <v>7.5</v>
          </cell>
          <cell r="E24">
            <v>2</v>
          </cell>
          <cell r="F24">
            <v>0</v>
          </cell>
          <cell r="G24">
            <v>1</v>
          </cell>
          <cell r="H24">
            <v>5</v>
          </cell>
          <cell r="I24">
            <v>1</v>
          </cell>
          <cell r="L24">
            <v>32.5</v>
          </cell>
        </row>
        <row r="25">
          <cell r="B25" t="str">
            <v>FiberHome</v>
          </cell>
          <cell r="C25">
            <v>13</v>
          </cell>
          <cell r="D25">
            <v>0</v>
          </cell>
          <cell r="E25">
            <v>0</v>
          </cell>
          <cell r="F25">
            <v>0</v>
          </cell>
          <cell r="G25">
            <v>0</v>
          </cell>
          <cell r="H25">
            <v>1</v>
          </cell>
          <cell r="I25">
            <v>0</v>
          </cell>
          <cell r="L25">
            <v>14</v>
          </cell>
        </row>
        <row r="26">
          <cell r="B26" t="str">
            <v>Force 10</v>
          </cell>
          <cell r="C26">
            <v>0</v>
          </cell>
          <cell r="D26">
            <v>0</v>
          </cell>
          <cell r="E26">
            <v>0</v>
          </cell>
          <cell r="F26">
            <v>0</v>
          </cell>
          <cell r="G26">
            <v>0</v>
          </cell>
          <cell r="H26">
            <v>0</v>
          </cell>
          <cell r="I26">
            <v>0</v>
          </cell>
          <cell r="L26">
            <v>0</v>
          </cell>
        </row>
        <row r="27">
          <cell r="B27" t="str">
            <v>Fujitsu</v>
          </cell>
          <cell r="C27">
            <v>78.400000000000006</v>
          </cell>
          <cell r="D27">
            <v>7.5</v>
          </cell>
          <cell r="E27">
            <v>0</v>
          </cell>
          <cell r="F27">
            <v>0</v>
          </cell>
          <cell r="G27">
            <v>3</v>
          </cell>
          <cell r="H27">
            <v>12.75</v>
          </cell>
          <cell r="I27">
            <v>1</v>
          </cell>
          <cell r="L27">
            <v>102.65</v>
          </cell>
        </row>
        <row r="28">
          <cell r="B28" t="str">
            <v>Hitachi</v>
          </cell>
          <cell r="C28">
            <v>24</v>
          </cell>
          <cell r="D28">
            <v>0</v>
          </cell>
          <cell r="E28">
            <v>0</v>
          </cell>
          <cell r="F28">
            <v>0</v>
          </cell>
          <cell r="G28">
            <v>0</v>
          </cell>
          <cell r="H28">
            <v>2</v>
          </cell>
          <cell r="I28">
            <v>0</v>
          </cell>
          <cell r="L28">
            <v>26</v>
          </cell>
        </row>
        <row r="29">
          <cell r="B29" t="str">
            <v>Hitachi Cable</v>
          </cell>
        </row>
        <row r="30">
          <cell r="B30" t="str">
            <v>Huawei</v>
          </cell>
          <cell r="C30">
            <v>74</v>
          </cell>
          <cell r="D30">
            <v>6</v>
          </cell>
          <cell r="E30">
            <v>0</v>
          </cell>
          <cell r="F30">
            <v>0</v>
          </cell>
          <cell r="G30">
            <v>0</v>
          </cell>
          <cell r="H30">
            <v>30</v>
          </cell>
          <cell r="I30">
            <v>0</v>
          </cell>
          <cell r="L30">
            <v>110</v>
          </cell>
        </row>
        <row r="31">
          <cell r="B31" t="str">
            <v>Infinera</v>
          </cell>
        </row>
        <row r="32">
          <cell r="B32" t="str">
            <v>KDDI-SCS</v>
          </cell>
          <cell r="C32">
            <v>0</v>
          </cell>
          <cell r="D32">
            <v>0</v>
          </cell>
          <cell r="E32">
            <v>0</v>
          </cell>
          <cell r="F32">
            <v>0</v>
          </cell>
          <cell r="G32">
            <v>0</v>
          </cell>
          <cell r="H32">
            <v>0</v>
          </cell>
          <cell r="I32">
            <v>0</v>
          </cell>
          <cell r="L32">
            <v>0</v>
          </cell>
        </row>
        <row r="33">
          <cell r="B33" t="str">
            <v>LGIC</v>
          </cell>
          <cell r="C33">
            <v>9</v>
          </cell>
          <cell r="D33">
            <v>0</v>
          </cell>
          <cell r="E33">
            <v>0</v>
          </cell>
          <cell r="F33">
            <v>0</v>
          </cell>
          <cell r="G33">
            <v>0</v>
          </cell>
          <cell r="H33">
            <v>0</v>
          </cell>
          <cell r="I33">
            <v>0</v>
          </cell>
          <cell r="L33">
            <v>9</v>
          </cell>
        </row>
        <row r="34">
          <cell r="B34" t="str">
            <v>Lucent</v>
          </cell>
          <cell r="C34">
            <v>0</v>
          </cell>
          <cell r="D34">
            <v>0</v>
          </cell>
          <cell r="E34">
            <v>0</v>
          </cell>
          <cell r="F34">
            <v>0</v>
          </cell>
          <cell r="G34">
            <v>0</v>
          </cell>
          <cell r="H34">
            <v>0</v>
          </cell>
          <cell r="I34">
            <v>0</v>
          </cell>
          <cell r="L34">
            <v>0</v>
          </cell>
        </row>
        <row r="35">
          <cell r="B35" t="str">
            <v>Lumentis</v>
          </cell>
          <cell r="C35">
            <v>0</v>
          </cell>
          <cell r="D35">
            <v>0</v>
          </cell>
          <cell r="E35">
            <v>0</v>
          </cell>
          <cell r="F35">
            <v>0</v>
          </cell>
          <cell r="G35">
            <v>0</v>
          </cell>
          <cell r="H35">
            <v>0</v>
          </cell>
          <cell r="I35">
            <v>0</v>
          </cell>
          <cell r="L35">
            <v>0</v>
          </cell>
        </row>
        <row r="36">
          <cell r="B36" t="str">
            <v>Luminous</v>
          </cell>
          <cell r="C36">
            <v>0</v>
          </cell>
          <cell r="D36">
            <v>2.2999999999999998</v>
          </cell>
          <cell r="E36">
            <v>0</v>
          </cell>
          <cell r="F36">
            <v>0</v>
          </cell>
          <cell r="G36">
            <v>0</v>
          </cell>
          <cell r="H36">
            <v>0</v>
          </cell>
          <cell r="I36">
            <v>0</v>
          </cell>
          <cell r="L36">
            <v>2.2999999999999998</v>
          </cell>
        </row>
        <row r="37">
          <cell r="B37" t="str">
            <v>LuxN</v>
          </cell>
          <cell r="C37">
            <v>0</v>
          </cell>
          <cell r="D37">
            <v>0</v>
          </cell>
          <cell r="E37">
            <v>0</v>
          </cell>
          <cell r="F37">
            <v>0</v>
          </cell>
          <cell r="G37">
            <v>0.8</v>
          </cell>
          <cell r="H37">
            <v>0</v>
          </cell>
          <cell r="I37">
            <v>0</v>
          </cell>
          <cell r="L37">
            <v>0.8</v>
          </cell>
        </row>
        <row r="38">
          <cell r="B38" t="str">
            <v>Marconi/Ericsson</v>
          </cell>
        </row>
        <row r="39">
          <cell r="B39" t="str">
            <v>MetroOptix</v>
          </cell>
          <cell r="C39">
            <v>0</v>
          </cell>
          <cell r="D39">
            <v>0</v>
          </cell>
          <cell r="E39">
            <v>0</v>
          </cell>
          <cell r="F39">
            <v>0</v>
          </cell>
          <cell r="G39">
            <v>0</v>
          </cell>
          <cell r="H39">
            <v>0</v>
          </cell>
          <cell r="I39">
            <v>0</v>
          </cell>
          <cell r="L39">
            <v>0</v>
          </cell>
        </row>
        <row r="40">
          <cell r="B40" t="str">
            <v>Movaz</v>
          </cell>
          <cell r="C40">
            <v>0</v>
          </cell>
          <cell r="D40">
            <v>0</v>
          </cell>
          <cell r="E40">
            <v>0</v>
          </cell>
          <cell r="F40">
            <v>0</v>
          </cell>
          <cell r="G40">
            <v>0</v>
          </cell>
          <cell r="H40">
            <v>0</v>
          </cell>
          <cell r="I40">
            <v>0</v>
          </cell>
          <cell r="L40">
            <v>0</v>
          </cell>
        </row>
        <row r="41">
          <cell r="B41" t="str">
            <v>Native</v>
          </cell>
          <cell r="C41">
            <v>0</v>
          </cell>
          <cell r="D41">
            <v>0</v>
          </cell>
          <cell r="E41">
            <v>0</v>
          </cell>
          <cell r="F41">
            <v>0</v>
          </cell>
          <cell r="G41">
            <v>0</v>
          </cell>
          <cell r="H41">
            <v>0</v>
          </cell>
          <cell r="I41">
            <v>0</v>
          </cell>
          <cell r="L41">
            <v>0</v>
          </cell>
        </row>
        <row r="42">
          <cell r="B42" t="str">
            <v>NEC</v>
          </cell>
          <cell r="C42">
            <v>80</v>
          </cell>
          <cell r="D42">
            <v>7.5</v>
          </cell>
          <cell r="E42">
            <v>0</v>
          </cell>
          <cell r="F42">
            <v>0</v>
          </cell>
          <cell r="G42">
            <v>1</v>
          </cell>
          <cell r="H42">
            <v>15</v>
          </cell>
          <cell r="I42">
            <v>0</v>
          </cell>
          <cell r="L42">
            <v>103.5</v>
          </cell>
        </row>
        <row r="43">
          <cell r="B43" t="str">
            <v>Nortel</v>
          </cell>
          <cell r="C43">
            <v>0</v>
          </cell>
          <cell r="D43">
            <v>0</v>
          </cell>
          <cell r="E43">
            <v>0</v>
          </cell>
          <cell r="F43">
            <v>0</v>
          </cell>
          <cell r="G43">
            <v>0</v>
          </cell>
          <cell r="H43">
            <v>0</v>
          </cell>
          <cell r="I43">
            <v>0</v>
          </cell>
          <cell r="L43">
            <v>0</v>
          </cell>
        </row>
        <row r="44">
          <cell r="B44" t="str">
            <v>Oki</v>
          </cell>
          <cell r="C44">
            <v>5.4736842105263159</v>
          </cell>
          <cell r="D44">
            <v>0</v>
          </cell>
          <cell r="E44">
            <v>0</v>
          </cell>
          <cell r="F44">
            <v>0</v>
          </cell>
          <cell r="G44">
            <v>0</v>
          </cell>
          <cell r="H44">
            <v>0</v>
          </cell>
          <cell r="I44">
            <v>0</v>
          </cell>
          <cell r="L44">
            <v>5.4736842105263159</v>
          </cell>
        </row>
        <row r="45">
          <cell r="B45" t="str">
            <v>OpVista</v>
          </cell>
        </row>
        <row r="46">
          <cell r="B46" t="str">
            <v>Photonic Bridges</v>
          </cell>
          <cell r="C46">
            <v>0</v>
          </cell>
          <cell r="D46">
            <v>0</v>
          </cell>
          <cell r="E46">
            <v>0</v>
          </cell>
          <cell r="F46">
            <v>0</v>
          </cell>
          <cell r="G46">
            <v>0</v>
          </cell>
          <cell r="H46">
            <v>0</v>
          </cell>
          <cell r="I46">
            <v>0</v>
          </cell>
          <cell r="L46">
            <v>0</v>
          </cell>
        </row>
        <row r="47">
          <cell r="B47" t="str">
            <v>Photonixnet</v>
          </cell>
          <cell r="C47">
            <v>0</v>
          </cell>
          <cell r="D47">
            <v>0</v>
          </cell>
          <cell r="E47">
            <v>0</v>
          </cell>
          <cell r="F47">
            <v>0</v>
          </cell>
          <cell r="G47">
            <v>0</v>
          </cell>
          <cell r="H47">
            <v>0</v>
          </cell>
          <cell r="I47">
            <v>0</v>
          </cell>
          <cell r="L47">
            <v>0</v>
          </cell>
        </row>
        <row r="48">
          <cell r="B48" t="str">
            <v>Pirelli</v>
          </cell>
          <cell r="C48">
            <v>0</v>
          </cell>
          <cell r="D48">
            <v>0</v>
          </cell>
          <cell r="E48">
            <v>0</v>
          </cell>
          <cell r="F48">
            <v>0</v>
          </cell>
          <cell r="G48">
            <v>0</v>
          </cell>
          <cell r="H48">
            <v>0</v>
          </cell>
          <cell r="I48">
            <v>0</v>
          </cell>
          <cell r="L48">
            <v>0</v>
          </cell>
        </row>
        <row r="49">
          <cell r="B49" t="str">
            <v>Redback</v>
          </cell>
          <cell r="C49">
            <v>0</v>
          </cell>
          <cell r="D49">
            <v>0.9</v>
          </cell>
          <cell r="E49">
            <v>0</v>
          </cell>
          <cell r="F49">
            <v>0</v>
          </cell>
          <cell r="G49">
            <v>0</v>
          </cell>
          <cell r="H49">
            <v>0</v>
          </cell>
          <cell r="I49">
            <v>0</v>
          </cell>
          <cell r="L49">
            <v>0.9</v>
          </cell>
        </row>
        <row r="50">
          <cell r="B50" t="str">
            <v>Sagem</v>
          </cell>
          <cell r="C50">
            <v>0</v>
          </cell>
          <cell r="D50">
            <v>0</v>
          </cell>
          <cell r="E50">
            <v>0</v>
          </cell>
          <cell r="F50">
            <v>0</v>
          </cell>
          <cell r="G50">
            <v>0</v>
          </cell>
          <cell r="H50">
            <v>0</v>
          </cell>
          <cell r="I50">
            <v>0</v>
          </cell>
          <cell r="L50">
            <v>0</v>
          </cell>
        </row>
        <row r="51">
          <cell r="B51" t="str">
            <v>Samsung</v>
          </cell>
          <cell r="C51">
            <v>9</v>
          </cell>
          <cell r="D51">
            <v>0</v>
          </cell>
          <cell r="E51">
            <v>0</v>
          </cell>
          <cell r="F51">
            <v>0</v>
          </cell>
          <cell r="G51">
            <v>0</v>
          </cell>
          <cell r="H51">
            <v>0</v>
          </cell>
          <cell r="I51">
            <v>0</v>
          </cell>
          <cell r="L51">
            <v>9</v>
          </cell>
        </row>
        <row r="52">
          <cell r="B52" t="str">
            <v>Nokia Siemens</v>
          </cell>
          <cell r="C52">
            <v>60</v>
          </cell>
          <cell r="D52">
            <v>0</v>
          </cell>
          <cell r="E52">
            <v>0</v>
          </cell>
          <cell r="F52">
            <v>0</v>
          </cell>
          <cell r="G52">
            <v>0</v>
          </cell>
          <cell r="H52">
            <v>25</v>
          </cell>
          <cell r="I52">
            <v>3</v>
          </cell>
          <cell r="L52">
            <v>88</v>
          </cell>
        </row>
        <row r="53">
          <cell r="B53" t="str">
            <v>Sorrento/Zhone</v>
          </cell>
        </row>
        <row r="54">
          <cell r="B54" t="str">
            <v>Sycamore</v>
          </cell>
          <cell r="C54">
            <v>0</v>
          </cell>
          <cell r="D54">
            <v>1</v>
          </cell>
          <cell r="E54">
            <v>0</v>
          </cell>
          <cell r="F54">
            <v>1</v>
          </cell>
          <cell r="G54">
            <v>0</v>
          </cell>
          <cell r="H54">
            <v>0</v>
          </cell>
          <cell r="I54">
            <v>0</v>
          </cell>
          <cell r="L54">
            <v>2</v>
          </cell>
        </row>
        <row r="55">
          <cell r="B55" t="str">
            <v>Tejas</v>
          </cell>
        </row>
        <row r="56">
          <cell r="B56" t="str">
            <v>Tellabs</v>
          </cell>
          <cell r="C56">
            <v>0</v>
          </cell>
          <cell r="D56">
            <v>0</v>
          </cell>
          <cell r="E56">
            <v>0</v>
          </cell>
          <cell r="F56">
            <v>0</v>
          </cell>
          <cell r="G56">
            <v>0</v>
          </cell>
          <cell r="H56">
            <v>0</v>
          </cell>
          <cell r="I56">
            <v>0</v>
          </cell>
          <cell r="L56">
            <v>0</v>
          </cell>
        </row>
        <row r="57">
          <cell r="B57" t="str">
            <v>Tellium</v>
          </cell>
          <cell r="C57">
            <v>0</v>
          </cell>
          <cell r="D57">
            <v>0</v>
          </cell>
          <cell r="E57">
            <v>0</v>
          </cell>
          <cell r="F57">
            <v>0</v>
          </cell>
          <cell r="G57">
            <v>0</v>
          </cell>
          <cell r="H57">
            <v>0</v>
          </cell>
          <cell r="I57">
            <v>0</v>
          </cell>
          <cell r="L57">
            <v>0</v>
          </cell>
        </row>
        <row r="58">
          <cell r="B58" t="str">
            <v>Transmode</v>
          </cell>
          <cell r="C58">
            <v>0</v>
          </cell>
          <cell r="D58">
            <v>0</v>
          </cell>
          <cell r="E58">
            <v>0</v>
          </cell>
          <cell r="F58">
            <v>0</v>
          </cell>
          <cell r="G58">
            <v>0</v>
          </cell>
          <cell r="H58">
            <v>0</v>
          </cell>
          <cell r="I58">
            <v>0</v>
          </cell>
          <cell r="L58">
            <v>0</v>
          </cell>
        </row>
        <row r="59">
          <cell r="B59" t="str">
            <v>Tyco</v>
          </cell>
          <cell r="C59">
            <v>0</v>
          </cell>
          <cell r="D59">
            <v>0</v>
          </cell>
          <cell r="E59">
            <v>0</v>
          </cell>
          <cell r="F59">
            <v>0</v>
          </cell>
          <cell r="G59">
            <v>0</v>
          </cell>
          <cell r="H59">
            <v>0</v>
          </cell>
          <cell r="I59">
            <v>0</v>
          </cell>
          <cell r="L59">
            <v>0</v>
          </cell>
        </row>
        <row r="60">
          <cell r="B60" t="str">
            <v>UTStarcom</v>
          </cell>
          <cell r="C60">
            <v>0</v>
          </cell>
          <cell r="D60">
            <v>3</v>
          </cell>
          <cell r="E60">
            <v>0</v>
          </cell>
          <cell r="F60">
            <v>0</v>
          </cell>
          <cell r="G60">
            <v>0</v>
          </cell>
          <cell r="H60">
            <v>0</v>
          </cell>
          <cell r="I60">
            <v>0</v>
          </cell>
          <cell r="L60">
            <v>3</v>
          </cell>
        </row>
        <row r="61">
          <cell r="B61" t="str">
            <v>White Rock</v>
          </cell>
          <cell r="C61">
            <v>0</v>
          </cell>
          <cell r="D61">
            <v>0</v>
          </cell>
          <cell r="E61">
            <v>0</v>
          </cell>
          <cell r="F61">
            <v>0</v>
          </cell>
          <cell r="G61">
            <v>0</v>
          </cell>
          <cell r="H61">
            <v>0</v>
          </cell>
          <cell r="I61">
            <v>0</v>
          </cell>
          <cell r="L61">
            <v>0</v>
          </cell>
        </row>
        <row r="62">
          <cell r="B62" t="str">
            <v>Xtera</v>
          </cell>
        </row>
        <row r="63">
          <cell r="B63" t="str">
            <v>Zhone</v>
          </cell>
          <cell r="C63">
            <v>0</v>
          </cell>
          <cell r="D63">
            <v>0</v>
          </cell>
          <cell r="E63">
            <v>0</v>
          </cell>
          <cell r="F63">
            <v>0</v>
          </cell>
          <cell r="G63">
            <v>1</v>
          </cell>
          <cell r="H63">
            <v>0</v>
          </cell>
          <cell r="I63">
            <v>0</v>
          </cell>
          <cell r="L63">
            <v>1</v>
          </cell>
        </row>
        <row r="64">
          <cell r="B64" t="str">
            <v>ZTE</v>
          </cell>
          <cell r="C64">
            <v>13</v>
          </cell>
          <cell r="D64">
            <v>0</v>
          </cell>
          <cell r="E64">
            <v>0</v>
          </cell>
          <cell r="F64">
            <v>0</v>
          </cell>
          <cell r="G64">
            <v>0</v>
          </cell>
          <cell r="H64">
            <v>4</v>
          </cell>
          <cell r="I64">
            <v>0</v>
          </cell>
          <cell r="L64">
            <v>17</v>
          </cell>
        </row>
        <row r="65">
          <cell r="B65" t="str">
            <v>Other</v>
          </cell>
          <cell r="C65">
            <v>0</v>
          </cell>
          <cell r="D65">
            <v>0</v>
          </cell>
          <cell r="E65">
            <v>2</v>
          </cell>
          <cell r="G65">
            <v>0</v>
          </cell>
          <cell r="L65">
            <v>2</v>
          </cell>
        </row>
        <row r="66">
          <cell r="B66" t="str">
            <v>Total</v>
          </cell>
          <cell r="C66">
            <v>456.87368421052628</v>
          </cell>
          <cell r="D66">
            <v>83.7</v>
          </cell>
          <cell r="E66">
            <v>12</v>
          </cell>
          <cell r="F66">
            <v>12</v>
          </cell>
          <cell r="G66">
            <v>23.5</v>
          </cell>
          <cell r="H66">
            <v>183.95</v>
          </cell>
          <cell r="I66">
            <v>10</v>
          </cell>
          <cell r="J66">
            <v>0</v>
          </cell>
          <cell r="K66">
            <v>0</v>
          </cell>
          <cell r="L66">
            <v>782.0236842105262</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Metro ROADM</v>
          </cell>
          <cell r="K70" t="str">
            <v>Converged Packet Optical</v>
          </cell>
          <cell r="L70" t="str">
            <v>Total Optical Networking (ON)</v>
          </cell>
        </row>
        <row r="71">
          <cell r="B71" t="str">
            <v>ADTRAN</v>
          </cell>
        </row>
        <row r="72">
          <cell r="B72" t="str">
            <v>ADVA</v>
          </cell>
          <cell r="C72">
            <v>0</v>
          </cell>
          <cell r="D72">
            <v>0</v>
          </cell>
          <cell r="E72">
            <v>0</v>
          </cell>
          <cell r="F72">
            <v>0</v>
          </cell>
          <cell r="G72">
            <v>3</v>
          </cell>
          <cell r="H72">
            <v>0</v>
          </cell>
          <cell r="I72">
            <v>0</v>
          </cell>
          <cell r="L72">
            <v>3</v>
          </cell>
        </row>
        <row r="73">
          <cell r="B73" t="str">
            <v>Alcatel-Lucent</v>
          </cell>
          <cell r="C73">
            <v>56</v>
          </cell>
          <cell r="D73">
            <v>73</v>
          </cell>
          <cell r="E73">
            <v>12</v>
          </cell>
          <cell r="F73">
            <v>7</v>
          </cell>
          <cell r="G73">
            <v>2</v>
          </cell>
          <cell r="H73">
            <v>26</v>
          </cell>
          <cell r="I73">
            <v>3</v>
          </cell>
          <cell r="L73">
            <v>179</v>
          </cell>
        </row>
        <row r="74">
          <cell r="B74" t="str">
            <v>Alidian</v>
          </cell>
          <cell r="C74">
            <v>0</v>
          </cell>
          <cell r="D74">
            <v>0.5</v>
          </cell>
          <cell r="E74">
            <v>0</v>
          </cell>
          <cell r="F74">
            <v>0</v>
          </cell>
          <cell r="G74">
            <v>0</v>
          </cell>
          <cell r="H74">
            <v>0</v>
          </cell>
          <cell r="I74">
            <v>0</v>
          </cell>
          <cell r="L74">
            <v>0.5</v>
          </cell>
        </row>
        <row r="75">
          <cell r="B75" t="str">
            <v>ANDA</v>
          </cell>
        </row>
        <row r="76">
          <cell r="B76" t="str">
            <v>Appian</v>
          </cell>
          <cell r="C76">
            <v>0</v>
          </cell>
          <cell r="D76">
            <v>1.5</v>
          </cell>
          <cell r="E76">
            <v>0</v>
          </cell>
          <cell r="F76">
            <v>0</v>
          </cell>
          <cell r="G76">
            <v>0</v>
          </cell>
          <cell r="H76">
            <v>0</v>
          </cell>
          <cell r="I76">
            <v>0</v>
          </cell>
          <cell r="L76">
            <v>1.5</v>
          </cell>
        </row>
        <row r="77">
          <cell r="B77" t="str">
            <v>Atrica</v>
          </cell>
          <cell r="C77">
            <v>0</v>
          </cell>
          <cell r="D77">
            <v>0.8</v>
          </cell>
          <cell r="E77">
            <v>0</v>
          </cell>
          <cell r="F77">
            <v>0</v>
          </cell>
          <cell r="G77">
            <v>0</v>
          </cell>
          <cell r="H77">
            <v>0</v>
          </cell>
          <cell r="I77">
            <v>0</v>
          </cell>
          <cell r="L77">
            <v>0.8</v>
          </cell>
        </row>
        <row r="78">
          <cell r="B78" t="str">
            <v>Calient</v>
          </cell>
          <cell r="C78">
            <v>0</v>
          </cell>
          <cell r="D78">
            <v>0</v>
          </cell>
          <cell r="E78">
            <v>0</v>
          </cell>
          <cell r="F78">
            <v>2</v>
          </cell>
          <cell r="G78">
            <v>0</v>
          </cell>
          <cell r="H78">
            <v>0</v>
          </cell>
          <cell r="I78">
            <v>0</v>
          </cell>
          <cell r="L78">
            <v>2</v>
          </cell>
        </row>
        <row r="79">
          <cell r="B79" t="str">
            <v>Ciena</v>
          </cell>
          <cell r="C79">
            <v>8</v>
          </cell>
          <cell r="D79">
            <v>9</v>
          </cell>
          <cell r="E79">
            <v>0</v>
          </cell>
          <cell r="F79">
            <v>10</v>
          </cell>
          <cell r="G79">
            <v>11</v>
          </cell>
          <cell r="H79">
            <v>59</v>
          </cell>
          <cell r="I79">
            <v>3</v>
          </cell>
          <cell r="L79">
            <v>100</v>
          </cell>
        </row>
        <row r="80">
          <cell r="B80" t="str">
            <v>Cisco</v>
          </cell>
          <cell r="C80">
            <v>0</v>
          </cell>
          <cell r="D80">
            <v>1.7</v>
          </cell>
          <cell r="E80">
            <v>0</v>
          </cell>
          <cell r="F80">
            <v>0</v>
          </cell>
          <cell r="G80">
            <v>0.4</v>
          </cell>
          <cell r="H80">
            <v>0.4</v>
          </cell>
          <cell r="I80">
            <v>1</v>
          </cell>
          <cell r="L80">
            <v>3.5</v>
          </cell>
        </row>
        <row r="81">
          <cell r="B81" t="str">
            <v>Coriolis</v>
          </cell>
          <cell r="C81">
            <v>0</v>
          </cell>
          <cell r="D81">
            <v>0</v>
          </cell>
          <cell r="E81">
            <v>0</v>
          </cell>
          <cell r="F81">
            <v>0</v>
          </cell>
          <cell r="G81">
            <v>0</v>
          </cell>
          <cell r="H81">
            <v>0</v>
          </cell>
          <cell r="I81">
            <v>0</v>
          </cell>
          <cell r="L81">
            <v>0</v>
          </cell>
        </row>
        <row r="82">
          <cell r="B82" t="str">
            <v>Corrigent</v>
          </cell>
        </row>
        <row r="83">
          <cell r="B83" t="str">
            <v>Corvis</v>
          </cell>
          <cell r="C83">
            <v>0</v>
          </cell>
          <cell r="D83">
            <v>0</v>
          </cell>
          <cell r="E83">
            <v>0</v>
          </cell>
          <cell r="F83">
            <v>0</v>
          </cell>
          <cell r="G83">
            <v>0</v>
          </cell>
          <cell r="H83">
            <v>0</v>
          </cell>
          <cell r="I83">
            <v>0</v>
          </cell>
          <cell r="L83">
            <v>0</v>
          </cell>
        </row>
        <row r="84">
          <cell r="B84" t="str">
            <v>Datang</v>
          </cell>
          <cell r="C84">
            <v>4</v>
          </cell>
          <cell r="D84">
            <v>0</v>
          </cell>
          <cell r="E84">
            <v>0</v>
          </cell>
          <cell r="F84">
            <v>0</v>
          </cell>
          <cell r="G84">
            <v>0</v>
          </cell>
          <cell r="H84">
            <v>4</v>
          </cell>
          <cell r="I84">
            <v>0</v>
          </cell>
          <cell r="L84">
            <v>8</v>
          </cell>
        </row>
        <row r="85">
          <cell r="B85" t="str">
            <v>Eastcom</v>
          </cell>
          <cell r="C85">
            <v>0</v>
          </cell>
          <cell r="D85">
            <v>0</v>
          </cell>
          <cell r="E85">
            <v>0</v>
          </cell>
          <cell r="F85">
            <v>0</v>
          </cell>
          <cell r="G85">
            <v>0</v>
          </cell>
          <cell r="H85">
            <v>0</v>
          </cell>
          <cell r="I85">
            <v>0</v>
          </cell>
          <cell r="L85">
            <v>0</v>
          </cell>
        </row>
        <row r="86">
          <cell r="B86" t="str">
            <v>ECI Telecom</v>
          </cell>
          <cell r="C86">
            <v>7</v>
          </cell>
          <cell r="D86">
            <v>2.2999999999999998</v>
          </cell>
          <cell r="E86">
            <v>0</v>
          </cell>
          <cell r="F86">
            <v>0</v>
          </cell>
          <cell r="G86">
            <v>2</v>
          </cell>
          <cell r="H86">
            <v>0</v>
          </cell>
          <cell r="I86">
            <v>0</v>
          </cell>
          <cell r="L86">
            <v>11.3</v>
          </cell>
        </row>
        <row r="87">
          <cell r="B87" t="str">
            <v>Ericsson</v>
          </cell>
          <cell r="C87">
            <v>8</v>
          </cell>
          <cell r="D87">
            <v>7.5</v>
          </cell>
          <cell r="E87">
            <v>4</v>
          </cell>
          <cell r="F87">
            <v>0</v>
          </cell>
          <cell r="G87">
            <v>0</v>
          </cell>
          <cell r="H87">
            <v>5</v>
          </cell>
          <cell r="I87">
            <v>1</v>
          </cell>
          <cell r="L87">
            <v>25.5</v>
          </cell>
        </row>
        <row r="88">
          <cell r="B88" t="str">
            <v>FiberHome</v>
          </cell>
          <cell r="C88">
            <v>20</v>
          </cell>
          <cell r="D88">
            <v>0</v>
          </cell>
          <cell r="E88">
            <v>0</v>
          </cell>
          <cell r="F88">
            <v>0</v>
          </cell>
          <cell r="G88">
            <v>0</v>
          </cell>
          <cell r="H88">
            <v>9</v>
          </cell>
          <cell r="I88">
            <v>0</v>
          </cell>
          <cell r="L88">
            <v>29</v>
          </cell>
        </row>
        <row r="89">
          <cell r="B89" t="str">
            <v>Force 10</v>
          </cell>
          <cell r="C89">
            <v>0</v>
          </cell>
          <cell r="D89">
            <v>0</v>
          </cell>
          <cell r="E89">
            <v>0</v>
          </cell>
          <cell r="F89">
            <v>0</v>
          </cell>
          <cell r="G89">
            <v>0</v>
          </cell>
          <cell r="H89">
            <v>0</v>
          </cell>
          <cell r="I89">
            <v>0</v>
          </cell>
          <cell r="L89">
            <v>0</v>
          </cell>
        </row>
        <row r="90">
          <cell r="B90" t="str">
            <v>Fujitsu</v>
          </cell>
          <cell r="C90">
            <v>50</v>
          </cell>
          <cell r="D90">
            <v>4.5</v>
          </cell>
          <cell r="E90">
            <v>12</v>
          </cell>
          <cell r="F90">
            <v>0</v>
          </cell>
          <cell r="G90">
            <v>2</v>
          </cell>
          <cell r="H90">
            <v>9</v>
          </cell>
          <cell r="I90">
            <v>1</v>
          </cell>
          <cell r="L90">
            <v>78.5</v>
          </cell>
        </row>
        <row r="91">
          <cell r="B91" t="str">
            <v>Hitachi</v>
          </cell>
          <cell r="C91">
            <v>6</v>
          </cell>
          <cell r="D91">
            <v>0</v>
          </cell>
          <cell r="E91">
            <v>0</v>
          </cell>
          <cell r="F91">
            <v>0</v>
          </cell>
          <cell r="G91">
            <v>0</v>
          </cell>
          <cell r="H91">
            <v>2</v>
          </cell>
          <cell r="I91">
            <v>0</v>
          </cell>
          <cell r="L91">
            <v>8</v>
          </cell>
        </row>
        <row r="92">
          <cell r="B92" t="str">
            <v>Hitachi Cable</v>
          </cell>
        </row>
        <row r="93">
          <cell r="B93" t="str">
            <v>Huawei</v>
          </cell>
          <cell r="C93">
            <v>110.53749999999999</v>
          </cell>
          <cell r="D93">
            <v>8.9624999999999915</v>
          </cell>
          <cell r="E93">
            <v>0</v>
          </cell>
          <cell r="F93">
            <v>0</v>
          </cell>
          <cell r="G93">
            <v>0</v>
          </cell>
          <cell r="H93">
            <v>36</v>
          </cell>
          <cell r="I93">
            <v>0</v>
          </cell>
          <cell r="L93">
            <v>155.5</v>
          </cell>
        </row>
        <row r="94">
          <cell r="B94" t="str">
            <v>Infinera</v>
          </cell>
        </row>
        <row r="95">
          <cell r="B95" t="str">
            <v>KDDI-SCS</v>
          </cell>
          <cell r="C95">
            <v>0</v>
          </cell>
          <cell r="D95">
            <v>0</v>
          </cell>
          <cell r="E95">
            <v>0</v>
          </cell>
          <cell r="F95">
            <v>0</v>
          </cell>
          <cell r="G95">
            <v>0</v>
          </cell>
          <cell r="H95">
            <v>0</v>
          </cell>
          <cell r="I95">
            <v>0</v>
          </cell>
          <cell r="L95">
            <v>0</v>
          </cell>
        </row>
        <row r="96">
          <cell r="B96" t="str">
            <v>LGIC</v>
          </cell>
          <cell r="C96">
            <v>5</v>
          </cell>
          <cell r="D96">
            <v>0</v>
          </cell>
          <cell r="E96">
            <v>5</v>
          </cell>
          <cell r="F96">
            <v>0</v>
          </cell>
          <cell r="G96">
            <v>0</v>
          </cell>
          <cell r="H96">
            <v>0</v>
          </cell>
          <cell r="I96">
            <v>0</v>
          </cell>
          <cell r="L96">
            <v>10</v>
          </cell>
        </row>
        <row r="97">
          <cell r="B97" t="str">
            <v>Lucent</v>
          </cell>
          <cell r="C97">
            <v>0</v>
          </cell>
          <cell r="D97">
            <v>0</v>
          </cell>
          <cell r="E97">
            <v>0</v>
          </cell>
          <cell r="F97">
            <v>0</v>
          </cell>
          <cell r="G97">
            <v>0</v>
          </cell>
          <cell r="H97">
            <v>0</v>
          </cell>
          <cell r="I97">
            <v>0</v>
          </cell>
          <cell r="L97">
            <v>0</v>
          </cell>
        </row>
        <row r="98">
          <cell r="B98" t="str">
            <v>Lumentis</v>
          </cell>
          <cell r="C98">
            <v>0</v>
          </cell>
          <cell r="D98">
            <v>0</v>
          </cell>
          <cell r="E98">
            <v>0</v>
          </cell>
          <cell r="F98">
            <v>0</v>
          </cell>
          <cell r="G98">
            <v>0</v>
          </cell>
          <cell r="H98">
            <v>0</v>
          </cell>
          <cell r="I98">
            <v>0</v>
          </cell>
          <cell r="L98">
            <v>0</v>
          </cell>
        </row>
        <row r="99">
          <cell r="B99" t="str">
            <v>Luminous</v>
          </cell>
          <cell r="C99">
            <v>0</v>
          </cell>
          <cell r="D99">
            <v>2.4</v>
          </cell>
          <cell r="E99">
            <v>0</v>
          </cell>
          <cell r="F99">
            <v>0</v>
          </cell>
          <cell r="G99">
            <v>0</v>
          </cell>
          <cell r="H99">
            <v>0</v>
          </cell>
          <cell r="I99">
            <v>0</v>
          </cell>
          <cell r="L99">
            <v>2.4</v>
          </cell>
        </row>
        <row r="100">
          <cell r="B100" t="str">
            <v>LuxN</v>
          </cell>
          <cell r="C100">
            <v>0</v>
          </cell>
          <cell r="D100">
            <v>0</v>
          </cell>
          <cell r="E100">
            <v>0</v>
          </cell>
          <cell r="F100">
            <v>0</v>
          </cell>
          <cell r="G100">
            <v>1</v>
          </cell>
          <cell r="H100">
            <v>0</v>
          </cell>
          <cell r="I100">
            <v>0</v>
          </cell>
          <cell r="L100">
            <v>1</v>
          </cell>
        </row>
        <row r="101">
          <cell r="B101" t="str">
            <v>Marconi/Ericsson</v>
          </cell>
        </row>
        <row r="102">
          <cell r="B102" t="str">
            <v>MetroOptix</v>
          </cell>
          <cell r="C102">
            <v>0</v>
          </cell>
          <cell r="D102">
            <v>0</v>
          </cell>
          <cell r="E102">
            <v>0</v>
          </cell>
          <cell r="F102">
            <v>0</v>
          </cell>
          <cell r="G102">
            <v>0</v>
          </cell>
          <cell r="H102">
            <v>0</v>
          </cell>
          <cell r="I102">
            <v>0</v>
          </cell>
          <cell r="L102">
            <v>0</v>
          </cell>
        </row>
        <row r="103">
          <cell r="B103" t="str">
            <v>Movaz</v>
          </cell>
          <cell r="C103">
            <v>0</v>
          </cell>
          <cell r="D103">
            <v>0</v>
          </cell>
          <cell r="E103">
            <v>0</v>
          </cell>
          <cell r="F103">
            <v>0</v>
          </cell>
          <cell r="G103">
            <v>0</v>
          </cell>
          <cell r="H103">
            <v>0</v>
          </cell>
          <cell r="I103">
            <v>0</v>
          </cell>
          <cell r="L103">
            <v>0</v>
          </cell>
        </row>
        <row r="104">
          <cell r="B104" t="str">
            <v>Native</v>
          </cell>
          <cell r="C104">
            <v>0</v>
          </cell>
          <cell r="D104">
            <v>0</v>
          </cell>
          <cell r="E104">
            <v>0</v>
          </cell>
          <cell r="F104">
            <v>0</v>
          </cell>
          <cell r="G104">
            <v>0</v>
          </cell>
          <cell r="H104">
            <v>0</v>
          </cell>
          <cell r="I104">
            <v>0</v>
          </cell>
          <cell r="L104">
            <v>0</v>
          </cell>
        </row>
        <row r="105">
          <cell r="B105" t="str">
            <v>NEC</v>
          </cell>
          <cell r="C105">
            <v>69</v>
          </cell>
          <cell r="D105">
            <v>5.5</v>
          </cell>
          <cell r="E105">
            <v>0</v>
          </cell>
          <cell r="F105">
            <v>0</v>
          </cell>
          <cell r="G105">
            <v>1</v>
          </cell>
          <cell r="H105">
            <v>2</v>
          </cell>
          <cell r="I105">
            <v>0</v>
          </cell>
          <cell r="L105">
            <v>77.5</v>
          </cell>
        </row>
        <row r="106">
          <cell r="B106" t="str">
            <v>Nortel</v>
          </cell>
          <cell r="C106">
            <v>0</v>
          </cell>
          <cell r="D106">
            <v>0</v>
          </cell>
          <cell r="E106">
            <v>0</v>
          </cell>
          <cell r="F106">
            <v>0</v>
          </cell>
          <cell r="G106">
            <v>0</v>
          </cell>
          <cell r="H106">
            <v>0</v>
          </cell>
          <cell r="I106">
            <v>0</v>
          </cell>
          <cell r="L106">
            <v>0</v>
          </cell>
        </row>
        <row r="107">
          <cell r="B107" t="str">
            <v>Oki</v>
          </cell>
          <cell r="C107">
            <v>4</v>
          </cell>
          <cell r="D107">
            <v>0</v>
          </cell>
          <cell r="E107">
            <v>0</v>
          </cell>
          <cell r="F107">
            <v>0</v>
          </cell>
          <cell r="G107">
            <v>0</v>
          </cell>
          <cell r="H107">
            <v>0</v>
          </cell>
          <cell r="I107">
            <v>0</v>
          </cell>
          <cell r="L107">
            <v>4</v>
          </cell>
        </row>
        <row r="108">
          <cell r="B108" t="str">
            <v>OpVista</v>
          </cell>
        </row>
        <row r="109">
          <cell r="B109" t="str">
            <v>Photonic Bridges</v>
          </cell>
          <cell r="C109">
            <v>0</v>
          </cell>
          <cell r="D109">
            <v>0</v>
          </cell>
          <cell r="E109">
            <v>0</v>
          </cell>
          <cell r="F109">
            <v>0</v>
          </cell>
          <cell r="G109">
            <v>0</v>
          </cell>
          <cell r="H109">
            <v>0</v>
          </cell>
          <cell r="I109">
            <v>0</v>
          </cell>
          <cell r="L109">
            <v>0</v>
          </cell>
        </row>
        <row r="110">
          <cell r="B110" t="str">
            <v>Photonixnet</v>
          </cell>
          <cell r="C110">
            <v>0</v>
          </cell>
          <cell r="D110">
            <v>0</v>
          </cell>
          <cell r="E110">
            <v>0</v>
          </cell>
          <cell r="F110">
            <v>0</v>
          </cell>
          <cell r="G110">
            <v>2</v>
          </cell>
          <cell r="H110">
            <v>0</v>
          </cell>
          <cell r="I110">
            <v>0</v>
          </cell>
          <cell r="L110">
            <v>2</v>
          </cell>
        </row>
        <row r="111">
          <cell r="B111" t="str">
            <v>Pirelli</v>
          </cell>
          <cell r="C111">
            <v>0</v>
          </cell>
          <cell r="D111">
            <v>0</v>
          </cell>
          <cell r="E111">
            <v>0</v>
          </cell>
          <cell r="F111">
            <v>0</v>
          </cell>
          <cell r="G111">
            <v>0</v>
          </cell>
          <cell r="H111">
            <v>0</v>
          </cell>
          <cell r="I111">
            <v>0</v>
          </cell>
          <cell r="L111">
            <v>0</v>
          </cell>
        </row>
        <row r="112">
          <cell r="B112" t="str">
            <v>Redback</v>
          </cell>
          <cell r="C112">
            <v>0</v>
          </cell>
          <cell r="D112">
            <v>0.5</v>
          </cell>
          <cell r="E112">
            <v>0</v>
          </cell>
          <cell r="F112">
            <v>0</v>
          </cell>
          <cell r="G112">
            <v>0</v>
          </cell>
          <cell r="H112">
            <v>0</v>
          </cell>
          <cell r="I112">
            <v>0</v>
          </cell>
          <cell r="L112">
            <v>0.5</v>
          </cell>
        </row>
        <row r="113">
          <cell r="B113" t="str">
            <v>Sagem</v>
          </cell>
          <cell r="C113">
            <v>0</v>
          </cell>
          <cell r="D113">
            <v>0</v>
          </cell>
          <cell r="E113">
            <v>0</v>
          </cell>
          <cell r="F113">
            <v>0</v>
          </cell>
          <cell r="G113">
            <v>0</v>
          </cell>
          <cell r="H113">
            <v>0</v>
          </cell>
          <cell r="I113">
            <v>0</v>
          </cell>
          <cell r="L113">
            <v>0</v>
          </cell>
        </row>
        <row r="114">
          <cell r="B114" t="str">
            <v>Samsung</v>
          </cell>
          <cell r="C114">
            <v>10</v>
          </cell>
          <cell r="D114">
            <v>0</v>
          </cell>
          <cell r="E114">
            <v>0</v>
          </cell>
          <cell r="F114">
            <v>0</v>
          </cell>
          <cell r="G114">
            <v>0</v>
          </cell>
          <cell r="H114">
            <v>0</v>
          </cell>
          <cell r="I114">
            <v>0</v>
          </cell>
          <cell r="L114">
            <v>10</v>
          </cell>
        </row>
        <row r="115">
          <cell r="B115" t="str">
            <v>Nokia Siemens</v>
          </cell>
          <cell r="C115">
            <v>45</v>
          </cell>
          <cell r="D115">
            <v>0</v>
          </cell>
          <cell r="E115">
            <v>1</v>
          </cell>
          <cell r="F115">
            <v>0</v>
          </cell>
          <cell r="G115">
            <v>0</v>
          </cell>
          <cell r="H115">
            <v>25</v>
          </cell>
          <cell r="I115">
            <v>3</v>
          </cell>
          <cell r="L115">
            <v>74</v>
          </cell>
        </row>
        <row r="116">
          <cell r="B116" t="str">
            <v>Sorrento/Zhone</v>
          </cell>
        </row>
        <row r="117">
          <cell r="B117" t="str">
            <v>Sycamore</v>
          </cell>
          <cell r="C117">
            <v>0</v>
          </cell>
          <cell r="D117">
            <v>0.5</v>
          </cell>
          <cell r="E117">
            <v>0</v>
          </cell>
          <cell r="F117">
            <v>1</v>
          </cell>
          <cell r="G117">
            <v>0</v>
          </cell>
          <cell r="H117">
            <v>0</v>
          </cell>
          <cell r="I117">
            <v>0</v>
          </cell>
          <cell r="L117">
            <v>1.5</v>
          </cell>
        </row>
        <row r="118">
          <cell r="B118" t="str">
            <v>Tejas</v>
          </cell>
        </row>
        <row r="119">
          <cell r="B119" t="str">
            <v>Tellabs</v>
          </cell>
          <cell r="C119">
            <v>10</v>
          </cell>
          <cell r="D119">
            <v>0</v>
          </cell>
          <cell r="E119">
            <v>0</v>
          </cell>
          <cell r="F119">
            <v>0</v>
          </cell>
          <cell r="G119">
            <v>0</v>
          </cell>
          <cell r="H119">
            <v>0</v>
          </cell>
          <cell r="I119">
            <v>0</v>
          </cell>
          <cell r="L119">
            <v>10</v>
          </cell>
        </row>
        <row r="120">
          <cell r="B120" t="str">
            <v>Tellium</v>
          </cell>
          <cell r="C120">
            <v>0</v>
          </cell>
          <cell r="D120">
            <v>0</v>
          </cell>
          <cell r="E120">
            <v>0</v>
          </cell>
          <cell r="F120">
            <v>0</v>
          </cell>
          <cell r="G120">
            <v>0</v>
          </cell>
          <cell r="H120">
            <v>0</v>
          </cell>
          <cell r="I120">
            <v>0</v>
          </cell>
          <cell r="L120">
            <v>0</v>
          </cell>
        </row>
        <row r="121">
          <cell r="B121" t="str">
            <v>Transmode</v>
          </cell>
          <cell r="C121">
            <v>0</v>
          </cell>
          <cell r="D121">
            <v>0</v>
          </cell>
          <cell r="E121">
            <v>0</v>
          </cell>
          <cell r="F121">
            <v>0</v>
          </cell>
          <cell r="G121">
            <v>0</v>
          </cell>
          <cell r="H121">
            <v>0</v>
          </cell>
          <cell r="I121">
            <v>0</v>
          </cell>
          <cell r="L121">
            <v>0</v>
          </cell>
        </row>
        <row r="122">
          <cell r="B122" t="str">
            <v>Tyco</v>
          </cell>
          <cell r="C122">
            <v>0</v>
          </cell>
          <cell r="D122">
            <v>0</v>
          </cell>
          <cell r="E122">
            <v>0</v>
          </cell>
          <cell r="F122">
            <v>0</v>
          </cell>
          <cell r="G122">
            <v>0</v>
          </cell>
          <cell r="H122">
            <v>0</v>
          </cell>
          <cell r="I122">
            <v>0</v>
          </cell>
          <cell r="L122">
            <v>0</v>
          </cell>
        </row>
        <row r="123">
          <cell r="B123" t="str">
            <v>UTStarcom</v>
          </cell>
          <cell r="C123">
            <v>0</v>
          </cell>
          <cell r="D123">
            <v>4</v>
          </cell>
          <cell r="E123">
            <v>0</v>
          </cell>
          <cell r="F123">
            <v>0</v>
          </cell>
          <cell r="G123">
            <v>0</v>
          </cell>
          <cell r="H123">
            <v>0</v>
          </cell>
          <cell r="I123">
            <v>0</v>
          </cell>
          <cell r="L123">
            <v>4</v>
          </cell>
        </row>
        <row r="124">
          <cell r="B124" t="str">
            <v>White Rock</v>
          </cell>
          <cell r="C124">
            <v>0</v>
          </cell>
          <cell r="D124">
            <v>0</v>
          </cell>
          <cell r="E124">
            <v>0</v>
          </cell>
          <cell r="F124">
            <v>0</v>
          </cell>
          <cell r="G124">
            <v>0</v>
          </cell>
          <cell r="H124">
            <v>0</v>
          </cell>
          <cell r="I124">
            <v>0</v>
          </cell>
          <cell r="L124">
            <v>0</v>
          </cell>
        </row>
        <row r="125">
          <cell r="B125" t="str">
            <v>Xtera</v>
          </cell>
        </row>
        <row r="126">
          <cell r="B126" t="str">
            <v>Zhone</v>
          </cell>
          <cell r="C126">
            <v>0</v>
          </cell>
          <cell r="D126">
            <v>0</v>
          </cell>
          <cell r="E126">
            <v>0</v>
          </cell>
          <cell r="F126">
            <v>0</v>
          </cell>
          <cell r="G126">
            <v>1</v>
          </cell>
          <cell r="H126">
            <v>0</v>
          </cell>
          <cell r="I126">
            <v>0</v>
          </cell>
          <cell r="L126">
            <v>1</v>
          </cell>
        </row>
        <row r="127">
          <cell r="B127" t="str">
            <v>ZTE</v>
          </cell>
          <cell r="C127">
            <v>15</v>
          </cell>
          <cell r="D127">
            <v>0</v>
          </cell>
          <cell r="E127">
            <v>0</v>
          </cell>
          <cell r="F127">
            <v>0</v>
          </cell>
          <cell r="G127">
            <v>0</v>
          </cell>
          <cell r="H127">
            <v>5</v>
          </cell>
          <cell r="I127">
            <v>0</v>
          </cell>
          <cell r="L127">
            <v>20</v>
          </cell>
        </row>
        <row r="128">
          <cell r="B128" t="str">
            <v>Other</v>
          </cell>
          <cell r="C128">
            <v>0</v>
          </cell>
          <cell r="D128">
            <v>0</v>
          </cell>
          <cell r="E128">
            <v>5</v>
          </cell>
          <cell r="F128">
            <v>0</v>
          </cell>
          <cell r="G128">
            <v>0.8</v>
          </cell>
          <cell r="H128">
            <v>0</v>
          </cell>
          <cell r="I128">
            <v>0</v>
          </cell>
          <cell r="L128">
            <v>5.8</v>
          </cell>
        </row>
        <row r="129">
          <cell r="B129" t="str">
            <v>Total</v>
          </cell>
          <cell r="C129">
            <v>427.53750000000002</v>
          </cell>
          <cell r="D129">
            <v>122.66249999999999</v>
          </cell>
          <cell r="E129">
            <v>39</v>
          </cell>
          <cell r="F129">
            <v>20</v>
          </cell>
          <cell r="G129">
            <v>26.2</v>
          </cell>
          <cell r="H129">
            <v>182.4</v>
          </cell>
          <cell r="I129">
            <v>12</v>
          </cell>
          <cell r="J129">
            <v>0</v>
          </cell>
          <cell r="K129">
            <v>0</v>
          </cell>
          <cell r="L129">
            <v>829.8</v>
          </cell>
        </row>
        <row r="132">
          <cell r="B132" t="str">
            <v>3Q02</v>
          </cell>
          <cell r="D132" t="str">
            <v>Optical Networking Vendor Revenues ($ M)</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Metro ROADM</v>
          </cell>
          <cell r="K133" t="str">
            <v>Converged Packet Optical</v>
          </cell>
          <cell r="L133" t="str">
            <v>Total Optical Networking (ON)</v>
          </cell>
        </row>
        <row r="134">
          <cell r="B134" t="str">
            <v>ADTRAN</v>
          </cell>
        </row>
        <row r="135">
          <cell r="B135" t="str">
            <v>ADVA</v>
          </cell>
          <cell r="C135">
            <v>0</v>
          </cell>
          <cell r="D135">
            <v>0</v>
          </cell>
          <cell r="E135">
            <v>0</v>
          </cell>
          <cell r="F135">
            <v>0</v>
          </cell>
          <cell r="G135">
            <v>2</v>
          </cell>
          <cell r="H135">
            <v>0</v>
          </cell>
          <cell r="I135">
            <v>0</v>
          </cell>
          <cell r="L135">
            <v>2</v>
          </cell>
        </row>
        <row r="136">
          <cell r="B136" t="str">
            <v>Alcatel-Lucent</v>
          </cell>
          <cell r="C136">
            <v>33</v>
          </cell>
          <cell r="D136">
            <v>30</v>
          </cell>
          <cell r="E136">
            <v>2</v>
          </cell>
          <cell r="F136">
            <v>2</v>
          </cell>
          <cell r="G136">
            <v>2</v>
          </cell>
          <cell r="H136">
            <v>21</v>
          </cell>
          <cell r="I136">
            <v>1</v>
          </cell>
          <cell r="L136">
            <v>91</v>
          </cell>
        </row>
        <row r="137">
          <cell r="B137" t="str">
            <v>Alidian</v>
          </cell>
          <cell r="C137">
            <v>0</v>
          </cell>
          <cell r="D137">
            <v>0.3</v>
          </cell>
          <cell r="E137">
            <v>0</v>
          </cell>
          <cell r="F137">
            <v>0</v>
          </cell>
          <cell r="G137">
            <v>0</v>
          </cell>
          <cell r="H137">
            <v>0</v>
          </cell>
          <cell r="I137">
            <v>0</v>
          </cell>
          <cell r="L137">
            <v>0.3</v>
          </cell>
        </row>
        <row r="138">
          <cell r="B138" t="str">
            <v>ANDA</v>
          </cell>
        </row>
        <row r="139">
          <cell r="B139" t="str">
            <v>Appian</v>
          </cell>
          <cell r="C139">
            <v>0</v>
          </cell>
          <cell r="D139">
            <v>1.5</v>
          </cell>
          <cell r="E139">
            <v>0</v>
          </cell>
          <cell r="F139">
            <v>0</v>
          </cell>
          <cell r="G139">
            <v>0</v>
          </cell>
          <cell r="H139">
            <v>0</v>
          </cell>
          <cell r="I139">
            <v>0</v>
          </cell>
          <cell r="L139">
            <v>1.5</v>
          </cell>
        </row>
        <row r="140">
          <cell r="B140" t="str">
            <v>Atrica</v>
          </cell>
          <cell r="C140">
            <v>0</v>
          </cell>
          <cell r="D140">
            <v>1.8</v>
          </cell>
          <cell r="E140">
            <v>0</v>
          </cell>
          <cell r="F140">
            <v>0</v>
          </cell>
          <cell r="G140">
            <v>0</v>
          </cell>
          <cell r="H140">
            <v>0</v>
          </cell>
          <cell r="I140">
            <v>0</v>
          </cell>
          <cell r="L140">
            <v>1.8</v>
          </cell>
        </row>
        <row r="141">
          <cell r="B141" t="str">
            <v>Calient</v>
          </cell>
          <cell r="C141">
            <v>0</v>
          </cell>
          <cell r="D141">
            <v>0</v>
          </cell>
          <cell r="E141">
            <v>0</v>
          </cell>
          <cell r="F141">
            <v>1</v>
          </cell>
          <cell r="G141">
            <v>0</v>
          </cell>
          <cell r="H141">
            <v>0</v>
          </cell>
          <cell r="I141">
            <v>0</v>
          </cell>
          <cell r="L141">
            <v>1</v>
          </cell>
        </row>
        <row r="142">
          <cell r="B142" t="str">
            <v>Ciena</v>
          </cell>
          <cell r="C142">
            <v>5</v>
          </cell>
          <cell r="D142">
            <v>41</v>
          </cell>
          <cell r="E142">
            <v>0</v>
          </cell>
          <cell r="F142">
            <v>4</v>
          </cell>
          <cell r="G142">
            <v>10</v>
          </cell>
          <cell r="H142">
            <v>19</v>
          </cell>
          <cell r="I142">
            <v>2</v>
          </cell>
          <cell r="L142">
            <v>81</v>
          </cell>
        </row>
        <row r="143">
          <cell r="B143" t="str">
            <v>Cisco</v>
          </cell>
          <cell r="C143">
            <v>0</v>
          </cell>
          <cell r="D143">
            <v>4.5</v>
          </cell>
          <cell r="E143">
            <v>0</v>
          </cell>
          <cell r="F143">
            <v>0</v>
          </cell>
          <cell r="G143">
            <v>3</v>
          </cell>
          <cell r="H143">
            <v>3</v>
          </cell>
          <cell r="I143">
            <v>0.5</v>
          </cell>
          <cell r="L143">
            <v>11</v>
          </cell>
        </row>
        <row r="144">
          <cell r="B144" t="str">
            <v>Coriolis</v>
          </cell>
          <cell r="C144">
            <v>0</v>
          </cell>
          <cell r="D144">
            <v>0.2</v>
          </cell>
          <cell r="E144">
            <v>0</v>
          </cell>
          <cell r="F144">
            <v>0</v>
          </cell>
          <cell r="G144">
            <v>0</v>
          </cell>
          <cell r="H144">
            <v>0</v>
          </cell>
          <cell r="I144">
            <v>0</v>
          </cell>
          <cell r="L144">
            <v>0.2</v>
          </cell>
        </row>
        <row r="145">
          <cell r="B145" t="str">
            <v>Corrigent</v>
          </cell>
        </row>
        <row r="146">
          <cell r="B146" t="str">
            <v>Corvis</v>
          </cell>
          <cell r="C146">
            <v>0</v>
          </cell>
          <cell r="D146">
            <v>0</v>
          </cell>
          <cell r="E146">
            <v>0</v>
          </cell>
          <cell r="F146">
            <v>0</v>
          </cell>
          <cell r="G146">
            <v>0</v>
          </cell>
          <cell r="H146">
            <v>0</v>
          </cell>
          <cell r="I146">
            <v>0</v>
          </cell>
          <cell r="L146">
            <v>0</v>
          </cell>
        </row>
        <row r="147">
          <cell r="B147" t="str">
            <v>Datang</v>
          </cell>
          <cell r="C147">
            <v>5</v>
          </cell>
          <cell r="D147">
            <v>0</v>
          </cell>
          <cell r="E147">
            <v>0</v>
          </cell>
          <cell r="F147">
            <v>0</v>
          </cell>
          <cell r="G147">
            <v>0</v>
          </cell>
          <cell r="H147">
            <v>4</v>
          </cell>
          <cell r="I147">
            <v>0</v>
          </cell>
          <cell r="L147">
            <v>9</v>
          </cell>
        </row>
        <row r="148">
          <cell r="B148" t="str">
            <v>Eastcom</v>
          </cell>
          <cell r="C148">
            <v>11</v>
          </cell>
          <cell r="D148">
            <v>0</v>
          </cell>
          <cell r="E148">
            <v>0</v>
          </cell>
          <cell r="F148">
            <v>0</v>
          </cell>
          <cell r="G148">
            <v>0</v>
          </cell>
          <cell r="H148">
            <v>0</v>
          </cell>
          <cell r="I148">
            <v>0</v>
          </cell>
          <cell r="L148">
            <v>11</v>
          </cell>
        </row>
        <row r="149">
          <cell r="B149" t="str">
            <v>ECI Telecom</v>
          </cell>
          <cell r="C149">
            <v>2</v>
          </cell>
          <cell r="D149">
            <v>3</v>
          </cell>
          <cell r="E149">
            <v>3</v>
          </cell>
          <cell r="F149">
            <v>0</v>
          </cell>
          <cell r="G149">
            <v>1</v>
          </cell>
          <cell r="H149">
            <v>2</v>
          </cell>
          <cell r="I149">
            <v>0</v>
          </cell>
          <cell r="L149">
            <v>11</v>
          </cell>
        </row>
        <row r="150">
          <cell r="B150" t="str">
            <v>Ericsson</v>
          </cell>
          <cell r="C150">
            <v>9</v>
          </cell>
          <cell r="D150">
            <v>3</v>
          </cell>
          <cell r="E150">
            <v>6</v>
          </cell>
          <cell r="F150">
            <v>0</v>
          </cell>
          <cell r="G150">
            <v>2</v>
          </cell>
          <cell r="H150">
            <v>5</v>
          </cell>
          <cell r="I150">
            <v>1</v>
          </cell>
          <cell r="L150">
            <v>26</v>
          </cell>
        </row>
        <row r="151">
          <cell r="B151" t="str">
            <v>FiberHome</v>
          </cell>
          <cell r="C151">
            <v>16</v>
          </cell>
          <cell r="D151">
            <v>0</v>
          </cell>
          <cell r="E151">
            <v>0</v>
          </cell>
          <cell r="F151">
            <v>0</v>
          </cell>
          <cell r="G151">
            <v>0</v>
          </cell>
          <cell r="H151">
            <v>1</v>
          </cell>
          <cell r="I151">
            <v>0</v>
          </cell>
          <cell r="L151">
            <v>17</v>
          </cell>
        </row>
        <row r="152">
          <cell r="B152" t="str">
            <v>Force 10</v>
          </cell>
          <cell r="C152">
            <v>0</v>
          </cell>
          <cell r="D152">
            <v>0</v>
          </cell>
          <cell r="E152">
            <v>0</v>
          </cell>
          <cell r="F152">
            <v>0</v>
          </cell>
          <cell r="G152">
            <v>0</v>
          </cell>
          <cell r="H152">
            <v>0</v>
          </cell>
          <cell r="I152">
            <v>0</v>
          </cell>
          <cell r="L152">
            <v>0</v>
          </cell>
        </row>
        <row r="153">
          <cell r="B153" t="str">
            <v>Fujitsu</v>
          </cell>
          <cell r="C153">
            <v>39.299999999999997</v>
          </cell>
          <cell r="D153">
            <v>8</v>
          </cell>
          <cell r="E153">
            <v>16.600000000000001</v>
          </cell>
          <cell r="F153">
            <v>0</v>
          </cell>
          <cell r="G153">
            <v>3.1</v>
          </cell>
          <cell r="H153">
            <v>8.4</v>
          </cell>
          <cell r="I153">
            <v>0</v>
          </cell>
          <cell r="L153">
            <v>75.400000000000006</v>
          </cell>
        </row>
        <row r="154">
          <cell r="B154" t="str">
            <v>Hitachi</v>
          </cell>
          <cell r="C154">
            <v>11</v>
          </cell>
          <cell r="D154">
            <v>0</v>
          </cell>
          <cell r="E154">
            <v>0</v>
          </cell>
          <cell r="F154">
            <v>0</v>
          </cell>
          <cell r="G154">
            <v>0</v>
          </cell>
          <cell r="H154">
            <v>1</v>
          </cell>
          <cell r="I154">
            <v>0</v>
          </cell>
          <cell r="L154">
            <v>12</v>
          </cell>
        </row>
        <row r="155">
          <cell r="B155" t="str">
            <v>Hitachi Cable</v>
          </cell>
        </row>
        <row r="156">
          <cell r="B156" t="str">
            <v>Huawei</v>
          </cell>
          <cell r="C156">
            <v>80.105000000000004</v>
          </cell>
          <cell r="D156">
            <v>6.4949999999999903</v>
          </cell>
          <cell r="E156">
            <v>0</v>
          </cell>
          <cell r="F156">
            <v>0</v>
          </cell>
          <cell r="G156">
            <v>0</v>
          </cell>
          <cell r="H156">
            <v>38</v>
          </cell>
          <cell r="I156">
            <v>0</v>
          </cell>
          <cell r="L156">
            <v>124.6</v>
          </cell>
        </row>
        <row r="157">
          <cell r="B157" t="str">
            <v>Infinera</v>
          </cell>
        </row>
        <row r="158">
          <cell r="B158" t="str">
            <v>KDDI-SCS</v>
          </cell>
          <cell r="C158">
            <v>0</v>
          </cell>
          <cell r="D158">
            <v>0</v>
          </cell>
          <cell r="E158">
            <v>0</v>
          </cell>
          <cell r="F158">
            <v>0</v>
          </cell>
          <cell r="G158">
            <v>0</v>
          </cell>
          <cell r="H158">
            <v>0</v>
          </cell>
          <cell r="I158">
            <v>0</v>
          </cell>
          <cell r="L158">
            <v>0</v>
          </cell>
        </row>
        <row r="159">
          <cell r="B159" t="str">
            <v>LGIC</v>
          </cell>
          <cell r="C159">
            <v>7</v>
          </cell>
          <cell r="D159">
            <v>0</v>
          </cell>
          <cell r="E159">
            <v>3</v>
          </cell>
          <cell r="F159">
            <v>0</v>
          </cell>
          <cell r="G159">
            <v>0</v>
          </cell>
          <cell r="H159">
            <v>0</v>
          </cell>
          <cell r="I159">
            <v>0</v>
          </cell>
          <cell r="L159">
            <v>10</v>
          </cell>
        </row>
        <row r="160">
          <cell r="B160" t="str">
            <v>Lucent</v>
          </cell>
          <cell r="C160">
            <v>0</v>
          </cell>
          <cell r="D160">
            <v>0</v>
          </cell>
          <cell r="E160">
            <v>0</v>
          </cell>
          <cell r="F160">
            <v>0</v>
          </cell>
          <cell r="G160">
            <v>0</v>
          </cell>
          <cell r="H160">
            <v>0</v>
          </cell>
          <cell r="I160">
            <v>0</v>
          </cell>
          <cell r="L160">
            <v>0</v>
          </cell>
        </row>
        <row r="161">
          <cell r="B161" t="str">
            <v>Lumentis</v>
          </cell>
          <cell r="C161">
            <v>0</v>
          </cell>
          <cell r="D161">
            <v>0</v>
          </cell>
          <cell r="E161">
            <v>0</v>
          </cell>
          <cell r="F161">
            <v>0</v>
          </cell>
          <cell r="G161">
            <v>0</v>
          </cell>
          <cell r="H161">
            <v>0</v>
          </cell>
          <cell r="I161">
            <v>0</v>
          </cell>
          <cell r="L161">
            <v>0</v>
          </cell>
        </row>
        <row r="162">
          <cell r="B162" t="str">
            <v>Luminous</v>
          </cell>
          <cell r="C162">
            <v>0</v>
          </cell>
          <cell r="D162">
            <v>2.5</v>
          </cell>
          <cell r="E162">
            <v>0</v>
          </cell>
          <cell r="F162">
            <v>0</v>
          </cell>
          <cell r="G162">
            <v>0</v>
          </cell>
          <cell r="H162">
            <v>0</v>
          </cell>
          <cell r="I162">
            <v>0</v>
          </cell>
          <cell r="L162">
            <v>2.5</v>
          </cell>
        </row>
        <row r="163">
          <cell r="B163" t="str">
            <v>LuxN</v>
          </cell>
          <cell r="C163">
            <v>0</v>
          </cell>
          <cell r="D163">
            <v>0</v>
          </cell>
          <cell r="E163">
            <v>0</v>
          </cell>
          <cell r="F163">
            <v>0</v>
          </cell>
          <cell r="G163">
            <v>0.7</v>
          </cell>
          <cell r="H163">
            <v>0</v>
          </cell>
          <cell r="I163">
            <v>0</v>
          </cell>
          <cell r="L163">
            <v>0.7</v>
          </cell>
        </row>
        <row r="164">
          <cell r="B164" t="str">
            <v>Marconi/Ericsson</v>
          </cell>
        </row>
        <row r="165">
          <cell r="B165" t="str">
            <v>MetroOptix</v>
          </cell>
          <cell r="C165">
            <v>0</v>
          </cell>
          <cell r="D165">
            <v>0</v>
          </cell>
          <cell r="E165">
            <v>0</v>
          </cell>
          <cell r="F165">
            <v>0</v>
          </cell>
          <cell r="G165">
            <v>0</v>
          </cell>
          <cell r="H165">
            <v>0</v>
          </cell>
          <cell r="I165">
            <v>0</v>
          </cell>
          <cell r="L165">
            <v>0</v>
          </cell>
        </row>
        <row r="166">
          <cell r="B166" t="str">
            <v>Movaz</v>
          </cell>
          <cell r="C166">
            <v>0</v>
          </cell>
          <cell r="D166">
            <v>0</v>
          </cell>
          <cell r="E166">
            <v>0</v>
          </cell>
          <cell r="F166">
            <v>0</v>
          </cell>
          <cell r="G166">
            <v>0</v>
          </cell>
          <cell r="H166">
            <v>0</v>
          </cell>
          <cell r="I166">
            <v>0</v>
          </cell>
          <cell r="L166">
            <v>0</v>
          </cell>
        </row>
        <row r="167">
          <cell r="B167" t="str">
            <v>Native</v>
          </cell>
          <cell r="C167">
            <v>0</v>
          </cell>
          <cell r="D167">
            <v>0</v>
          </cell>
          <cell r="E167">
            <v>0</v>
          </cell>
          <cell r="F167">
            <v>0</v>
          </cell>
          <cell r="G167">
            <v>0</v>
          </cell>
          <cell r="H167">
            <v>0</v>
          </cell>
          <cell r="I167">
            <v>0</v>
          </cell>
          <cell r="L167">
            <v>0</v>
          </cell>
        </row>
        <row r="168">
          <cell r="B168" t="str">
            <v>NEC</v>
          </cell>
          <cell r="C168">
            <v>44</v>
          </cell>
          <cell r="D168">
            <v>15</v>
          </cell>
          <cell r="E168">
            <v>0</v>
          </cell>
          <cell r="F168">
            <v>0</v>
          </cell>
          <cell r="G168">
            <v>4</v>
          </cell>
          <cell r="H168">
            <v>6</v>
          </cell>
          <cell r="I168">
            <v>0</v>
          </cell>
          <cell r="L168">
            <v>69</v>
          </cell>
        </row>
        <row r="169">
          <cell r="B169" t="str">
            <v>Nortel</v>
          </cell>
          <cell r="C169">
            <v>0</v>
          </cell>
          <cell r="D169">
            <v>0</v>
          </cell>
          <cell r="E169">
            <v>0</v>
          </cell>
          <cell r="F169">
            <v>0</v>
          </cell>
          <cell r="G169">
            <v>0</v>
          </cell>
          <cell r="H169">
            <v>0</v>
          </cell>
          <cell r="I169">
            <v>0</v>
          </cell>
          <cell r="L169">
            <v>0</v>
          </cell>
        </row>
        <row r="170">
          <cell r="B170" t="str">
            <v>Oki</v>
          </cell>
          <cell r="C170">
            <v>8</v>
          </cell>
          <cell r="D170">
            <v>0</v>
          </cell>
          <cell r="E170">
            <v>0</v>
          </cell>
          <cell r="F170">
            <v>0</v>
          </cell>
          <cell r="G170">
            <v>0</v>
          </cell>
          <cell r="H170">
            <v>0</v>
          </cell>
          <cell r="I170">
            <v>0</v>
          </cell>
          <cell r="L170">
            <v>8</v>
          </cell>
        </row>
        <row r="171">
          <cell r="B171" t="str">
            <v>OpVista</v>
          </cell>
        </row>
        <row r="172">
          <cell r="B172" t="str">
            <v>Photonic Bridges</v>
          </cell>
          <cell r="C172">
            <v>0</v>
          </cell>
          <cell r="D172">
            <v>0</v>
          </cell>
          <cell r="E172">
            <v>0</v>
          </cell>
          <cell r="F172">
            <v>0</v>
          </cell>
          <cell r="G172">
            <v>0</v>
          </cell>
          <cell r="H172">
            <v>0</v>
          </cell>
          <cell r="I172">
            <v>0</v>
          </cell>
          <cell r="L172">
            <v>0</v>
          </cell>
        </row>
        <row r="173">
          <cell r="B173" t="str">
            <v>Photonixnet</v>
          </cell>
          <cell r="C173">
            <v>0</v>
          </cell>
          <cell r="D173">
            <v>0</v>
          </cell>
          <cell r="E173">
            <v>0</v>
          </cell>
          <cell r="F173">
            <v>0</v>
          </cell>
          <cell r="G173">
            <v>1</v>
          </cell>
          <cell r="H173">
            <v>0</v>
          </cell>
          <cell r="I173">
            <v>0</v>
          </cell>
          <cell r="L173">
            <v>1</v>
          </cell>
        </row>
        <row r="174">
          <cell r="B174" t="str">
            <v>Pirelli</v>
          </cell>
          <cell r="C174">
            <v>0</v>
          </cell>
          <cell r="D174">
            <v>0</v>
          </cell>
          <cell r="E174">
            <v>0</v>
          </cell>
          <cell r="F174">
            <v>0</v>
          </cell>
          <cell r="G174">
            <v>0</v>
          </cell>
          <cell r="H174">
            <v>0</v>
          </cell>
          <cell r="I174">
            <v>0</v>
          </cell>
          <cell r="L174">
            <v>0</v>
          </cell>
        </row>
        <row r="175">
          <cell r="B175" t="str">
            <v>Redback</v>
          </cell>
          <cell r="C175">
            <v>0</v>
          </cell>
          <cell r="D175">
            <v>0.5</v>
          </cell>
          <cell r="E175">
            <v>0</v>
          </cell>
          <cell r="F175">
            <v>0</v>
          </cell>
          <cell r="G175">
            <v>0</v>
          </cell>
          <cell r="H175">
            <v>0</v>
          </cell>
          <cell r="I175">
            <v>0</v>
          </cell>
          <cell r="L175">
            <v>0.5</v>
          </cell>
        </row>
        <row r="176">
          <cell r="B176" t="str">
            <v>Sagem</v>
          </cell>
          <cell r="C176">
            <v>0</v>
          </cell>
          <cell r="D176">
            <v>0</v>
          </cell>
          <cell r="E176">
            <v>0</v>
          </cell>
          <cell r="F176">
            <v>0</v>
          </cell>
          <cell r="G176">
            <v>0</v>
          </cell>
          <cell r="H176">
            <v>0</v>
          </cell>
          <cell r="I176">
            <v>0</v>
          </cell>
          <cell r="L176">
            <v>0</v>
          </cell>
        </row>
        <row r="177">
          <cell r="B177" t="str">
            <v>Samsung</v>
          </cell>
          <cell r="C177">
            <v>10</v>
          </cell>
          <cell r="D177">
            <v>0</v>
          </cell>
          <cell r="E177">
            <v>0</v>
          </cell>
          <cell r="F177">
            <v>0</v>
          </cell>
          <cell r="G177">
            <v>0</v>
          </cell>
          <cell r="H177">
            <v>0</v>
          </cell>
          <cell r="I177">
            <v>0</v>
          </cell>
          <cell r="L177">
            <v>10</v>
          </cell>
        </row>
        <row r="178">
          <cell r="B178" t="str">
            <v>Nokia Siemens</v>
          </cell>
          <cell r="C178">
            <v>20</v>
          </cell>
          <cell r="D178">
            <v>9</v>
          </cell>
          <cell r="E178">
            <v>3</v>
          </cell>
          <cell r="F178">
            <v>0</v>
          </cell>
          <cell r="G178">
            <v>0</v>
          </cell>
          <cell r="H178">
            <v>12</v>
          </cell>
          <cell r="I178">
            <v>2</v>
          </cell>
          <cell r="L178">
            <v>46</v>
          </cell>
        </row>
        <row r="179">
          <cell r="B179" t="str">
            <v>Sorrento/Zhone</v>
          </cell>
        </row>
        <row r="180">
          <cell r="B180" t="str">
            <v>Sycamore</v>
          </cell>
          <cell r="C180">
            <v>0</v>
          </cell>
          <cell r="D180">
            <v>0.5</v>
          </cell>
          <cell r="E180">
            <v>0</v>
          </cell>
          <cell r="F180">
            <v>1</v>
          </cell>
          <cell r="G180">
            <v>0</v>
          </cell>
          <cell r="H180">
            <v>0</v>
          </cell>
          <cell r="I180">
            <v>0</v>
          </cell>
          <cell r="L180">
            <v>1.5</v>
          </cell>
        </row>
        <row r="181">
          <cell r="B181" t="str">
            <v>Tejas</v>
          </cell>
        </row>
        <row r="182">
          <cell r="B182" t="str">
            <v>Tellabs</v>
          </cell>
          <cell r="C182">
            <v>11</v>
          </cell>
          <cell r="D182">
            <v>0</v>
          </cell>
          <cell r="E182">
            <v>0</v>
          </cell>
          <cell r="F182">
            <v>0</v>
          </cell>
          <cell r="G182">
            <v>0</v>
          </cell>
          <cell r="H182">
            <v>0</v>
          </cell>
          <cell r="I182">
            <v>0</v>
          </cell>
          <cell r="L182">
            <v>11</v>
          </cell>
        </row>
        <row r="183">
          <cell r="B183" t="str">
            <v>Tellium</v>
          </cell>
          <cell r="C183">
            <v>0</v>
          </cell>
          <cell r="D183">
            <v>0</v>
          </cell>
          <cell r="E183">
            <v>0</v>
          </cell>
          <cell r="F183">
            <v>0</v>
          </cell>
          <cell r="G183">
            <v>0</v>
          </cell>
          <cell r="H183">
            <v>0</v>
          </cell>
          <cell r="I183">
            <v>0</v>
          </cell>
          <cell r="L183">
            <v>0</v>
          </cell>
        </row>
        <row r="184">
          <cell r="B184" t="str">
            <v>Transmode</v>
          </cell>
          <cell r="C184">
            <v>0</v>
          </cell>
          <cell r="D184">
            <v>0</v>
          </cell>
          <cell r="E184">
            <v>0</v>
          </cell>
          <cell r="F184">
            <v>0</v>
          </cell>
          <cell r="G184">
            <v>0</v>
          </cell>
          <cell r="H184">
            <v>0</v>
          </cell>
          <cell r="I184">
            <v>0</v>
          </cell>
          <cell r="L184">
            <v>0</v>
          </cell>
        </row>
        <row r="185">
          <cell r="B185" t="str">
            <v>Tyco</v>
          </cell>
          <cell r="C185">
            <v>0</v>
          </cell>
          <cell r="D185">
            <v>0</v>
          </cell>
          <cell r="E185">
            <v>0</v>
          </cell>
          <cell r="F185">
            <v>0</v>
          </cell>
          <cell r="G185">
            <v>0</v>
          </cell>
          <cell r="H185">
            <v>0</v>
          </cell>
          <cell r="I185">
            <v>0</v>
          </cell>
          <cell r="L185">
            <v>0</v>
          </cell>
        </row>
        <row r="186">
          <cell r="B186" t="str">
            <v>UTStarcom</v>
          </cell>
          <cell r="C186">
            <v>0</v>
          </cell>
          <cell r="D186">
            <v>4.5</v>
          </cell>
          <cell r="E186">
            <v>0</v>
          </cell>
          <cell r="F186">
            <v>0</v>
          </cell>
          <cell r="G186">
            <v>0</v>
          </cell>
          <cell r="H186">
            <v>0</v>
          </cell>
          <cell r="I186">
            <v>0</v>
          </cell>
          <cell r="L186">
            <v>4.5</v>
          </cell>
        </row>
        <row r="187">
          <cell r="B187" t="str">
            <v>White Rock</v>
          </cell>
          <cell r="C187">
            <v>0</v>
          </cell>
          <cell r="D187">
            <v>0</v>
          </cell>
          <cell r="E187">
            <v>0</v>
          </cell>
          <cell r="F187">
            <v>0</v>
          </cell>
          <cell r="G187">
            <v>0</v>
          </cell>
          <cell r="H187">
            <v>0</v>
          </cell>
          <cell r="I187">
            <v>0</v>
          </cell>
          <cell r="L187">
            <v>0</v>
          </cell>
        </row>
        <row r="188">
          <cell r="B188" t="str">
            <v>Xtera</v>
          </cell>
        </row>
        <row r="189">
          <cell r="B189" t="str">
            <v>Zhone</v>
          </cell>
          <cell r="C189">
            <v>0</v>
          </cell>
          <cell r="D189">
            <v>0</v>
          </cell>
          <cell r="E189">
            <v>0</v>
          </cell>
          <cell r="F189">
            <v>0</v>
          </cell>
          <cell r="G189">
            <v>0</v>
          </cell>
          <cell r="H189">
            <v>0</v>
          </cell>
          <cell r="I189">
            <v>0</v>
          </cell>
          <cell r="L189">
            <v>0</v>
          </cell>
        </row>
        <row r="190">
          <cell r="B190" t="str">
            <v>ZTE</v>
          </cell>
          <cell r="C190">
            <v>14</v>
          </cell>
          <cell r="D190">
            <v>0</v>
          </cell>
          <cell r="E190">
            <v>0</v>
          </cell>
          <cell r="F190">
            <v>0</v>
          </cell>
          <cell r="G190">
            <v>0</v>
          </cell>
          <cell r="H190">
            <v>6</v>
          </cell>
          <cell r="I190">
            <v>0</v>
          </cell>
          <cell r="L190">
            <v>20</v>
          </cell>
        </row>
        <row r="191">
          <cell r="B191" t="str">
            <v>Other</v>
          </cell>
          <cell r="C191">
            <v>0</v>
          </cell>
          <cell r="D191">
            <v>0</v>
          </cell>
          <cell r="E191">
            <v>0</v>
          </cell>
          <cell r="F191">
            <v>0</v>
          </cell>
          <cell r="G191">
            <v>0</v>
          </cell>
          <cell r="H191">
            <v>0</v>
          </cell>
          <cell r="I191">
            <v>0</v>
          </cell>
          <cell r="L191">
            <v>0</v>
          </cell>
        </row>
        <row r="192">
          <cell r="B192" t="str">
            <v>Total</v>
          </cell>
          <cell r="C192">
            <v>325.40500000000003</v>
          </cell>
          <cell r="D192">
            <v>131.79499999999999</v>
          </cell>
          <cell r="E192">
            <v>33.6</v>
          </cell>
          <cell r="F192">
            <v>8</v>
          </cell>
          <cell r="G192">
            <v>28.8</v>
          </cell>
          <cell r="H192">
            <v>126.4</v>
          </cell>
          <cell r="I192">
            <v>6.5</v>
          </cell>
          <cell r="J192">
            <v>0</v>
          </cell>
          <cell r="K192">
            <v>0</v>
          </cell>
          <cell r="L192">
            <v>660.5</v>
          </cell>
        </row>
        <row r="195">
          <cell r="B195" t="str">
            <v>4Q02</v>
          </cell>
          <cell r="D195" t="str">
            <v>Optical Networking Vendor Revenues ($ M)</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Metro ROADM</v>
          </cell>
          <cell r="K196" t="str">
            <v>Converged Packet Optical</v>
          </cell>
          <cell r="L196" t="str">
            <v>Total Optical Networking (ON)</v>
          </cell>
        </row>
        <row r="197">
          <cell r="B197" t="str">
            <v>ADTRAN</v>
          </cell>
        </row>
        <row r="198">
          <cell r="B198" t="str">
            <v>ADVA</v>
          </cell>
          <cell r="C198">
            <v>0</v>
          </cell>
          <cell r="D198">
            <v>0</v>
          </cell>
          <cell r="E198">
            <v>0</v>
          </cell>
          <cell r="F198">
            <v>0</v>
          </cell>
          <cell r="G198">
            <v>5.5</v>
          </cell>
          <cell r="H198">
            <v>0</v>
          </cell>
          <cell r="I198">
            <v>0</v>
          </cell>
          <cell r="L198">
            <v>5.5</v>
          </cell>
        </row>
        <row r="199">
          <cell r="B199" t="str">
            <v>Alcatel-Lucent</v>
          </cell>
          <cell r="C199">
            <v>25</v>
          </cell>
          <cell r="D199">
            <v>54</v>
          </cell>
          <cell r="E199">
            <v>13</v>
          </cell>
          <cell r="F199">
            <v>4</v>
          </cell>
          <cell r="G199">
            <v>3</v>
          </cell>
          <cell r="H199">
            <v>14</v>
          </cell>
          <cell r="I199">
            <v>0</v>
          </cell>
          <cell r="L199">
            <v>113</v>
          </cell>
        </row>
        <row r="200">
          <cell r="B200" t="str">
            <v>ANDA</v>
          </cell>
        </row>
        <row r="201">
          <cell r="B201" t="str">
            <v>Atrica</v>
          </cell>
          <cell r="C201">
            <v>0</v>
          </cell>
          <cell r="D201">
            <v>3.7</v>
          </cell>
          <cell r="E201">
            <v>0</v>
          </cell>
          <cell r="F201">
            <v>0</v>
          </cell>
          <cell r="G201">
            <v>0</v>
          </cell>
          <cell r="H201">
            <v>0</v>
          </cell>
          <cell r="I201">
            <v>0</v>
          </cell>
          <cell r="L201">
            <v>3.7</v>
          </cell>
        </row>
        <row r="202">
          <cell r="B202" t="str">
            <v>Calient</v>
          </cell>
          <cell r="C202">
            <v>0</v>
          </cell>
          <cell r="D202">
            <v>0</v>
          </cell>
          <cell r="E202">
            <v>0</v>
          </cell>
          <cell r="F202">
            <v>0</v>
          </cell>
          <cell r="G202">
            <v>0</v>
          </cell>
          <cell r="H202">
            <v>0</v>
          </cell>
          <cell r="I202">
            <v>0</v>
          </cell>
          <cell r="L202">
            <v>0</v>
          </cell>
        </row>
        <row r="203">
          <cell r="B203" t="str">
            <v>Ciena</v>
          </cell>
          <cell r="C203">
            <v>2</v>
          </cell>
          <cell r="D203">
            <v>60</v>
          </cell>
          <cell r="E203">
            <v>0</v>
          </cell>
          <cell r="F203">
            <v>8</v>
          </cell>
          <cell r="G203">
            <v>4</v>
          </cell>
          <cell r="H203">
            <v>8.1</v>
          </cell>
          <cell r="I203">
            <v>0.4</v>
          </cell>
          <cell r="L203">
            <v>82.5</v>
          </cell>
        </row>
        <row r="204">
          <cell r="B204" t="str">
            <v>Cisco</v>
          </cell>
          <cell r="C204">
            <v>0</v>
          </cell>
          <cell r="D204">
            <v>16.5</v>
          </cell>
          <cell r="E204">
            <v>0</v>
          </cell>
          <cell r="F204">
            <v>0</v>
          </cell>
          <cell r="G204">
            <v>7.4</v>
          </cell>
          <cell r="H204">
            <v>0.4</v>
          </cell>
          <cell r="I204">
            <v>0.5</v>
          </cell>
          <cell r="L204">
            <v>24.799999999999997</v>
          </cell>
        </row>
        <row r="205">
          <cell r="B205" t="str">
            <v>Corrigent</v>
          </cell>
        </row>
        <row r="206">
          <cell r="B206" t="str">
            <v>Corvis</v>
          </cell>
          <cell r="C206">
            <v>0</v>
          </cell>
          <cell r="D206">
            <v>0</v>
          </cell>
          <cell r="E206">
            <v>0</v>
          </cell>
          <cell r="F206">
            <v>0</v>
          </cell>
          <cell r="G206">
            <v>0</v>
          </cell>
          <cell r="H206">
            <v>0</v>
          </cell>
          <cell r="I206">
            <v>0</v>
          </cell>
          <cell r="L206">
            <v>0</v>
          </cell>
        </row>
        <row r="207">
          <cell r="B207" t="str">
            <v>Datang</v>
          </cell>
          <cell r="C207">
            <v>11</v>
          </cell>
          <cell r="D207">
            <v>0</v>
          </cell>
          <cell r="E207">
            <v>0</v>
          </cell>
          <cell r="F207">
            <v>0</v>
          </cell>
          <cell r="G207">
            <v>0</v>
          </cell>
          <cell r="H207">
            <v>4</v>
          </cell>
          <cell r="I207">
            <v>0</v>
          </cell>
          <cell r="L207">
            <v>15</v>
          </cell>
        </row>
        <row r="208">
          <cell r="B208" t="str">
            <v>ECI Telecom</v>
          </cell>
          <cell r="C208">
            <v>1</v>
          </cell>
          <cell r="D208">
            <v>8.5399999999999991</v>
          </cell>
          <cell r="E208">
            <v>16</v>
          </cell>
          <cell r="F208">
            <v>1</v>
          </cell>
          <cell r="G208">
            <v>0</v>
          </cell>
          <cell r="H208">
            <v>6</v>
          </cell>
          <cell r="I208">
            <v>0</v>
          </cell>
          <cell r="L208">
            <v>32.54</v>
          </cell>
        </row>
        <row r="209">
          <cell r="B209" t="str">
            <v>Ericsson</v>
          </cell>
          <cell r="C209">
            <v>4</v>
          </cell>
          <cell r="D209">
            <v>1</v>
          </cell>
          <cell r="E209">
            <v>18</v>
          </cell>
          <cell r="F209">
            <v>0</v>
          </cell>
          <cell r="G209">
            <v>2</v>
          </cell>
          <cell r="H209">
            <v>3</v>
          </cell>
          <cell r="I209">
            <v>0</v>
          </cell>
          <cell r="L209">
            <v>28</v>
          </cell>
        </row>
        <row r="210">
          <cell r="B210" t="str">
            <v>FiberHome</v>
          </cell>
          <cell r="C210">
            <v>21</v>
          </cell>
          <cell r="D210">
            <v>0</v>
          </cell>
          <cell r="E210">
            <v>0</v>
          </cell>
          <cell r="F210">
            <v>0</v>
          </cell>
          <cell r="G210">
            <v>0</v>
          </cell>
          <cell r="H210">
            <v>9</v>
          </cell>
          <cell r="I210">
            <v>0</v>
          </cell>
          <cell r="L210">
            <v>30</v>
          </cell>
        </row>
        <row r="211">
          <cell r="B211" t="str">
            <v>Force 10</v>
          </cell>
          <cell r="C211">
            <v>0</v>
          </cell>
          <cell r="D211">
            <v>0</v>
          </cell>
          <cell r="E211">
            <v>0</v>
          </cell>
          <cell r="F211">
            <v>0</v>
          </cell>
          <cell r="G211">
            <v>0</v>
          </cell>
          <cell r="H211">
            <v>0</v>
          </cell>
          <cell r="I211">
            <v>0</v>
          </cell>
          <cell r="L211">
            <v>0</v>
          </cell>
        </row>
        <row r="212">
          <cell r="B212" t="str">
            <v>Fujitsu</v>
          </cell>
          <cell r="C212">
            <v>19.3</v>
          </cell>
          <cell r="D212">
            <v>17</v>
          </cell>
          <cell r="E212">
            <v>26.4</v>
          </cell>
          <cell r="F212">
            <v>0</v>
          </cell>
          <cell r="G212">
            <v>2.9</v>
          </cell>
          <cell r="H212">
            <v>2.85</v>
          </cell>
          <cell r="I212">
            <v>1</v>
          </cell>
          <cell r="L212">
            <v>69.449999999999989</v>
          </cell>
        </row>
        <row r="213">
          <cell r="B213" t="str">
            <v>Hitachi</v>
          </cell>
          <cell r="C213">
            <v>4</v>
          </cell>
          <cell r="D213">
            <v>0</v>
          </cell>
          <cell r="E213">
            <v>0</v>
          </cell>
          <cell r="F213">
            <v>0</v>
          </cell>
          <cell r="G213">
            <v>0</v>
          </cell>
          <cell r="H213">
            <v>5</v>
          </cell>
          <cell r="I213">
            <v>0</v>
          </cell>
          <cell r="L213">
            <v>9</v>
          </cell>
        </row>
        <row r="214">
          <cell r="B214" t="str">
            <v>Hitachi Cable</v>
          </cell>
        </row>
        <row r="215">
          <cell r="B215" t="str">
            <v>Huawei</v>
          </cell>
          <cell r="C215">
            <v>95.275000000000006</v>
          </cell>
          <cell r="D215">
            <v>7</v>
          </cell>
          <cell r="E215">
            <v>0</v>
          </cell>
          <cell r="F215">
            <v>0</v>
          </cell>
          <cell r="G215">
            <v>0</v>
          </cell>
          <cell r="H215">
            <v>70</v>
          </cell>
          <cell r="I215">
            <v>0</v>
          </cell>
          <cell r="L215">
            <v>172.27500000000001</v>
          </cell>
        </row>
        <row r="216">
          <cell r="B216" t="str">
            <v>Infinera</v>
          </cell>
        </row>
        <row r="217">
          <cell r="B217" t="str">
            <v>LGIC</v>
          </cell>
          <cell r="C217">
            <v>9</v>
          </cell>
          <cell r="D217">
            <v>0</v>
          </cell>
          <cell r="E217">
            <v>2</v>
          </cell>
          <cell r="F217">
            <v>0</v>
          </cell>
          <cell r="G217">
            <v>0</v>
          </cell>
          <cell r="H217">
            <v>0</v>
          </cell>
          <cell r="I217">
            <v>0</v>
          </cell>
          <cell r="L217">
            <v>11</v>
          </cell>
        </row>
        <row r="218">
          <cell r="B218" t="str">
            <v>Lucent</v>
          </cell>
          <cell r="C218">
            <v>0</v>
          </cell>
          <cell r="D218">
            <v>0</v>
          </cell>
          <cell r="E218">
            <v>0</v>
          </cell>
          <cell r="F218">
            <v>0</v>
          </cell>
          <cell r="G218">
            <v>0</v>
          </cell>
          <cell r="H218">
            <v>0</v>
          </cell>
          <cell r="I218">
            <v>0</v>
          </cell>
          <cell r="L218">
            <v>0</v>
          </cell>
        </row>
        <row r="219">
          <cell r="B219" t="str">
            <v>Lumentis</v>
          </cell>
          <cell r="C219">
            <v>0</v>
          </cell>
          <cell r="D219">
            <v>0</v>
          </cell>
          <cell r="E219">
            <v>0</v>
          </cell>
          <cell r="F219">
            <v>0</v>
          </cell>
          <cell r="G219">
            <v>0</v>
          </cell>
          <cell r="H219">
            <v>0</v>
          </cell>
          <cell r="I219">
            <v>0</v>
          </cell>
          <cell r="L219">
            <v>0</v>
          </cell>
        </row>
        <row r="220">
          <cell r="B220" t="str">
            <v>Luminous</v>
          </cell>
          <cell r="C220">
            <v>0</v>
          </cell>
          <cell r="D220">
            <v>2.2000000000000002</v>
          </cell>
          <cell r="E220">
            <v>0</v>
          </cell>
          <cell r="F220">
            <v>0</v>
          </cell>
          <cell r="G220">
            <v>0</v>
          </cell>
          <cell r="H220">
            <v>0</v>
          </cell>
          <cell r="I220">
            <v>0</v>
          </cell>
          <cell r="L220">
            <v>2.2000000000000002</v>
          </cell>
        </row>
        <row r="221">
          <cell r="B221" t="str">
            <v>Marconi/Ericsson</v>
          </cell>
        </row>
        <row r="222">
          <cell r="B222" t="str">
            <v>Movaz</v>
          </cell>
          <cell r="C222">
            <v>0</v>
          </cell>
          <cell r="D222">
            <v>0</v>
          </cell>
          <cell r="E222">
            <v>0</v>
          </cell>
          <cell r="F222">
            <v>0</v>
          </cell>
          <cell r="G222">
            <v>0</v>
          </cell>
          <cell r="H222">
            <v>0</v>
          </cell>
          <cell r="I222">
            <v>0</v>
          </cell>
          <cell r="L222">
            <v>0</v>
          </cell>
        </row>
        <row r="223">
          <cell r="B223" t="str">
            <v>NEC</v>
          </cell>
          <cell r="C223">
            <v>54</v>
          </cell>
          <cell r="D223">
            <v>20</v>
          </cell>
          <cell r="E223">
            <v>0</v>
          </cell>
          <cell r="F223">
            <v>0</v>
          </cell>
          <cell r="G223">
            <v>4</v>
          </cell>
          <cell r="H223">
            <v>11</v>
          </cell>
          <cell r="I223">
            <v>0</v>
          </cell>
          <cell r="L223">
            <v>89</v>
          </cell>
        </row>
        <row r="224">
          <cell r="B224" t="str">
            <v>Nortel</v>
          </cell>
          <cell r="C224">
            <v>0</v>
          </cell>
          <cell r="D224">
            <v>0</v>
          </cell>
          <cell r="E224">
            <v>0</v>
          </cell>
          <cell r="F224">
            <v>0</v>
          </cell>
          <cell r="G224">
            <v>0</v>
          </cell>
          <cell r="H224">
            <v>0</v>
          </cell>
          <cell r="I224">
            <v>0</v>
          </cell>
          <cell r="L224">
            <v>0</v>
          </cell>
        </row>
        <row r="225">
          <cell r="B225" t="str">
            <v>Oki</v>
          </cell>
          <cell r="C225">
            <v>12.526315789473685</v>
          </cell>
          <cell r="D225">
            <v>0</v>
          </cell>
          <cell r="E225">
            <v>0</v>
          </cell>
          <cell r="F225">
            <v>0</v>
          </cell>
          <cell r="G225">
            <v>0</v>
          </cell>
          <cell r="H225">
            <v>0</v>
          </cell>
          <cell r="I225">
            <v>0</v>
          </cell>
          <cell r="L225">
            <v>12.526315789473685</v>
          </cell>
        </row>
        <row r="226">
          <cell r="B226" t="str">
            <v>OpVista</v>
          </cell>
        </row>
        <row r="227">
          <cell r="B227" t="str">
            <v>Photonic Bridges</v>
          </cell>
          <cell r="C227">
            <v>0</v>
          </cell>
          <cell r="D227">
            <v>0.9</v>
          </cell>
          <cell r="E227">
            <v>0</v>
          </cell>
          <cell r="F227">
            <v>0</v>
          </cell>
          <cell r="G227">
            <v>0</v>
          </cell>
          <cell r="H227">
            <v>0</v>
          </cell>
          <cell r="I227">
            <v>0</v>
          </cell>
          <cell r="L227">
            <v>0.9</v>
          </cell>
        </row>
        <row r="228">
          <cell r="B228" t="str">
            <v>Redback</v>
          </cell>
          <cell r="C228">
            <v>0</v>
          </cell>
          <cell r="D228">
            <v>0.6</v>
          </cell>
          <cell r="E228">
            <v>0</v>
          </cell>
          <cell r="F228">
            <v>0</v>
          </cell>
          <cell r="G228">
            <v>0</v>
          </cell>
          <cell r="H228">
            <v>0</v>
          </cell>
          <cell r="I228">
            <v>0</v>
          </cell>
          <cell r="L228">
            <v>0.6</v>
          </cell>
        </row>
        <row r="229">
          <cell r="B229" t="str">
            <v>Sagem</v>
          </cell>
          <cell r="C229">
            <v>0</v>
          </cell>
          <cell r="D229">
            <v>0</v>
          </cell>
          <cell r="E229">
            <v>0</v>
          </cell>
          <cell r="F229">
            <v>0</v>
          </cell>
          <cell r="G229">
            <v>0</v>
          </cell>
          <cell r="H229">
            <v>0</v>
          </cell>
          <cell r="I229">
            <v>0</v>
          </cell>
          <cell r="L229">
            <v>0</v>
          </cell>
        </row>
        <row r="230">
          <cell r="B230" t="str">
            <v>Samsung</v>
          </cell>
          <cell r="C230">
            <v>6</v>
          </cell>
          <cell r="D230">
            <v>0</v>
          </cell>
          <cell r="E230">
            <v>0</v>
          </cell>
          <cell r="F230">
            <v>0</v>
          </cell>
          <cell r="G230">
            <v>0</v>
          </cell>
          <cell r="H230">
            <v>0</v>
          </cell>
          <cell r="I230">
            <v>0</v>
          </cell>
          <cell r="L230">
            <v>6</v>
          </cell>
        </row>
        <row r="231">
          <cell r="B231" t="str">
            <v>Nokia Siemens</v>
          </cell>
          <cell r="C231">
            <v>10</v>
          </cell>
          <cell r="D231">
            <v>25</v>
          </cell>
          <cell r="E231">
            <v>6</v>
          </cell>
          <cell r="F231">
            <v>0</v>
          </cell>
          <cell r="G231">
            <v>0</v>
          </cell>
          <cell r="H231">
            <v>5</v>
          </cell>
          <cell r="I231">
            <v>1</v>
          </cell>
          <cell r="L231">
            <v>47</v>
          </cell>
        </row>
        <row r="232">
          <cell r="B232" t="str">
            <v>Sorrento/Zhone</v>
          </cell>
        </row>
        <row r="233">
          <cell r="B233" t="str">
            <v>Sycamore</v>
          </cell>
          <cell r="C233">
            <v>0</v>
          </cell>
          <cell r="D233">
            <v>0</v>
          </cell>
          <cell r="E233">
            <v>0</v>
          </cell>
          <cell r="F233">
            <v>9</v>
          </cell>
          <cell r="G233">
            <v>0</v>
          </cell>
          <cell r="H233">
            <v>1</v>
          </cell>
          <cell r="I233">
            <v>0</v>
          </cell>
          <cell r="L233">
            <v>10</v>
          </cell>
        </row>
        <row r="234">
          <cell r="B234" t="str">
            <v>Tejas</v>
          </cell>
        </row>
        <row r="235">
          <cell r="B235" t="str">
            <v>Tellabs</v>
          </cell>
          <cell r="C235">
            <v>15</v>
          </cell>
          <cell r="D235">
            <v>0</v>
          </cell>
          <cell r="E235">
            <v>0</v>
          </cell>
          <cell r="F235">
            <v>0</v>
          </cell>
          <cell r="G235">
            <v>8</v>
          </cell>
          <cell r="H235">
            <v>0</v>
          </cell>
          <cell r="I235">
            <v>0</v>
          </cell>
          <cell r="L235">
            <v>23</v>
          </cell>
        </row>
        <row r="236">
          <cell r="B236" t="str">
            <v>Tellium</v>
          </cell>
          <cell r="C236">
            <v>0</v>
          </cell>
          <cell r="D236">
            <v>0</v>
          </cell>
          <cell r="E236">
            <v>0</v>
          </cell>
          <cell r="F236">
            <v>0</v>
          </cell>
          <cell r="G236">
            <v>0</v>
          </cell>
          <cell r="H236">
            <v>0</v>
          </cell>
          <cell r="I236">
            <v>0</v>
          </cell>
          <cell r="L236">
            <v>0</v>
          </cell>
        </row>
        <row r="237">
          <cell r="B237" t="str">
            <v>Transmode</v>
          </cell>
        </row>
        <row r="238">
          <cell r="B238" t="str">
            <v>Tyco</v>
          </cell>
          <cell r="C238">
            <v>0</v>
          </cell>
          <cell r="D238">
            <v>0</v>
          </cell>
          <cell r="E238">
            <v>0</v>
          </cell>
          <cell r="F238">
            <v>0</v>
          </cell>
          <cell r="G238">
            <v>0</v>
          </cell>
          <cell r="H238">
            <v>0</v>
          </cell>
          <cell r="I238">
            <v>0</v>
          </cell>
          <cell r="L238">
            <v>0</v>
          </cell>
        </row>
        <row r="239">
          <cell r="B239" t="str">
            <v>UTStarcom</v>
          </cell>
          <cell r="C239">
            <v>0</v>
          </cell>
          <cell r="D239">
            <v>5</v>
          </cell>
          <cell r="E239">
            <v>0</v>
          </cell>
          <cell r="F239">
            <v>0</v>
          </cell>
          <cell r="G239">
            <v>0</v>
          </cell>
          <cell r="H239">
            <v>0</v>
          </cell>
          <cell r="I239">
            <v>0</v>
          </cell>
          <cell r="L239">
            <v>5</v>
          </cell>
        </row>
        <row r="240">
          <cell r="B240" t="str">
            <v>White Rock</v>
          </cell>
          <cell r="C240">
            <v>0</v>
          </cell>
          <cell r="D240">
            <v>0</v>
          </cell>
          <cell r="E240">
            <v>0</v>
          </cell>
          <cell r="F240">
            <v>0</v>
          </cell>
          <cell r="G240">
            <v>0</v>
          </cell>
          <cell r="H240">
            <v>0</v>
          </cell>
          <cell r="I240">
            <v>0</v>
          </cell>
          <cell r="L240">
            <v>0</v>
          </cell>
        </row>
        <row r="241">
          <cell r="B241" t="str">
            <v>Xtera</v>
          </cell>
        </row>
        <row r="242">
          <cell r="B242" t="str">
            <v>Zhone</v>
          </cell>
          <cell r="C242">
            <v>0</v>
          </cell>
          <cell r="D242">
            <v>0</v>
          </cell>
          <cell r="E242">
            <v>0</v>
          </cell>
          <cell r="F242">
            <v>0</v>
          </cell>
          <cell r="G242">
            <v>0</v>
          </cell>
          <cell r="H242">
            <v>0</v>
          </cell>
          <cell r="I242">
            <v>0</v>
          </cell>
          <cell r="L242">
            <v>0</v>
          </cell>
        </row>
        <row r="243">
          <cell r="B243" t="str">
            <v>ZTE</v>
          </cell>
          <cell r="C243">
            <v>39</v>
          </cell>
          <cell r="D243">
            <v>0</v>
          </cell>
          <cell r="E243">
            <v>0</v>
          </cell>
          <cell r="F243">
            <v>0</v>
          </cell>
          <cell r="G243">
            <v>0</v>
          </cell>
          <cell r="H243">
            <v>9</v>
          </cell>
          <cell r="I243">
            <v>0</v>
          </cell>
          <cell r="L243">
            <v>48</v>
          </cell>
        </row>
        <row r="244">
          <cell r="B244" t="str">
            <v>Other</v>
          </cell>
          <cell r="C244">
            <v>5</v>
          </cell>
          <cell r="D244">
            <v>0</v>
          </cell>
          <cell r="E244">
            <v>0</v>
          </cell>
          <cell r="F244">
            <v>0</v>
          </cell>
          <cell r="G244">
            <v>0</v>
          </cell>
          <cell r="H244">
            <v>0</v>
          </cell>
          <cell r="I244">
            <v>0</v>
          </cell>
          <cell r="L244">
            <v>5</v>
          </cell>
        </row>
        <row r="245">
          <cell r="B245" t="str">
            <v>Total</v>
          </cell>
          <cell r="C245">
            <v>333.10131578947369</v>
          </cell>
          <cell r="D245">
            <v>221.43999999999997</v>
          </cell>
          <cell r="E245">
            <v>81.400000000000006</v>
          </cell>
          <cell r="F245">
            <v>22</v>
          </cell>
          <cell r="G245">
            <v>36.799999999999997</v>
          </cell>
          <cell r="H245">
            <v>148.35</v>
          </cell>
          <cell r="I245">
            <v>2.9</v>
          </cell>
          <cell r="J245">
            <v>0</v>
          </cell>
          <cell r="K245">
            <v>0</v>
          </cell>
          <cell r="L245">
            <v>845.99131578947367</v>
          </cell>
        </row>
        <row r="248">
          <cell r="B248" t="str">
            <v>1Q03</v>
          </cell>
          <cell r="D248" t="str">
            <v>Optical Networking Vendor Revenues ($ M)</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Metro ROADM</v>
          </cell>
          <cell r="K249" t="str">
            <v>Converged Packet Optical</v>
          </cell>
          <cell r="L249" t="str">
            <v>Total Optical Networking (ON)</v>
          </cell>
        </row>
        <row r="250">
          <cell r="B250" t="str">
            <v>ADTRAN</v>
          </cell>
        </row>
        <row r="251">
          <cell r="B251" t="str">
            <v>ADVA</v>
          </cell>
          <cell r="C251">
            <v>0</v>
          </cell>
          <cell r="D251">
            <v>0</v>
          </cell>
          <cell r="E251">
            <v>0</v>
          </cell>
          <cell r="F251">
            <v>0</v>
          </cell>
          <cell r="G251">
            <v>4</v>
          </cell>
          <cell r="H251">
            <v>0</v>
          </cell>
          <cell r="I251">
            <v>0</v>
          </cell>
          <cell r="L251">
            <v>4</v>
          </cell>
        </row>
        <row r="252">
          <cell r="B252" t="str">
            <v>Alcatel-Lucent</v>
          </cell>
          <cell r="C252">
            <v>18</v>
          </cell>
          <cell r="D252">
            <v>31</v>
          </cell>
          <cell r="E252">
            <v>6</v>
          </cell>
          <cell r="F252">
            <v>6</v>
          </cell>
          <cell r="G252">
            <v>4</v>
          </cell>
          <cell r="H252">
            <v>9</v>
          </cell>
          <cell r="I252">
            <v>0</v>
          </cell>
          <cell r="L252">
            <v>74</v>
          </cell>
        </row>
        <row r="253">
          <cell r="B253" t="str">
            <v>ANDA</v>
          </cell>
          <cell r="L253">
            <v>0</v>
          </cell>
        </row>
        <row r="254">
          <cell r="B254" t="str">
            <v>Atrica</v>
          </cell>
          <cell r="C254">
            <v>0</v>
          </cell>
          <cell r="D254">
            <v>3.5</v>
          </cell>
          <cell r="E254">
            <v>0</v>
          </cell>
          <cell r="F254">
            <v>0</v>
          </cell>
          <cell r="G254">
            <v>0</v>
          </cell>
          <cell r="H254">
            <v>0</v>
          </cell>
          <cell r="I254">
            <v>0</v>
          </cell>
          <cell r="L254">
            <v>3.5</v>
          </cell>
        </row>
        <row r="255">
          <cell r="B255" t="str">
            <v>Calient</v>
          </cell>
          <cell r="C255">
            <v>0</v>
          </cell>
          <cell r="D255">
            <v>0</v>
          </cell>
          <cell r="E255">
            <v>0</v>
          </cell>
          <cell r="F255">
            <v>0</v>
          </cell>
          <cell r="G255">
            <v>0</v>
          </cell>
          <cell r="H255">
            <v>0</v>
          </cell>
          <cell r="I255">
            <v>0</v>
          </cell>
          <cell r="L255">
            <v>0</v>
          </cell>
        </row>
        <row r="256">
          <cell r="B256" t="str">
            <v>Ciena</v>
          </cell>
          <cell r="C256">
            <v>2</v>
          </cell>
          <cell r="D256">
            <v>34.5</v>
          </cell>
          <cell r="E256">
            <v>0</v>
          </cell>
          <cell r="F256">
            <v>7</v>
          </cell>
          <cell r="G256">
            <v>11</v>
          </cell>
          <cell r="H256">
            <v>27</v>
          </cell>
          <cell r="I256">
            <v>0</v>
          </cell>
          <cell r="L256">
            <v>81.5</v>
          </cell>
        </row>
        <row r="257">
          <cell r="B257" t="str">
            <v>Cisco</v>
          </cell>
          <cell r="C257">
            <v>0</v>
          </cell>
          <cell r="D257">
            <v>9</v>
          </cell>
          <cell r="E257">
            <v>0</v>
          </cell>
          <cell r="F257">
            <v>0</v>
          </cell>
          <cell r="G257">
            <v>2</v>
          </cell>
          <cell r="H257">
            <v>1</v>
          </cell>
          <cell r="I257">
            <v>0</v>
          </cell>
          <cell r="L257">
            <v>12</v>
          </cell>
        </row>
        <row r="258">
          <cell r="B258" t="str">
            <v>Corrigent</v>
          </cell>
          <cell r="L258">
            <v>0</v>
          </cell>
        </row>
        <row r="259">
          <cell r="B259" t="str">
            <v>Corvis</v>
          </cell>
          <cell r="C259">
            <v>0</v>
          </cell>
          <cell r="D259">
            <v>0</v>
          </cell>
          <cell r="E259">
            <v>0</v>
          </cell>
          <cell r="F259">
            <v>0</v>
          </cell>
          <cell r="G259">
            <v>0</v>
          </cell>
          <cell r="H259">
            <v>0</v>
          </cell>
          <cell r="I259">
            <v>0</v>
          </cell>
          <cell r="L259">
            <v>0</v>
          </cell>
        </row>
        <row r="260">
          <cell r="B260" t="str">
            <v>Datang</v>
          </cell>
          <cell r="C260">
            <v>5</v>
          </cell>
          <cell r="D260">
            <v>0</v>
          </cell>
          <cell r="E260">
            <v>0</v>
          </cell>
          <cell r="F260">
            <v>0</v>
          </cell>
          <cell r="G260">
            <v>0</v>
          </cell>
          <cell r="H260">
            <v>2</v>
          </cell>
          <cell r="I260">
            <v>0</v>
          </cell>
          <cell r="L260">
            <v>7</v>
          </cell>
        </row>
        <row r="261">
          <cell r="B261" t="str">
            <v>ECI Telecom</v>
          </cell>
          <cell r="C261">
            <v>4</v>
          </cell>
          <cell r="D261">
            <v>1</v>
          </cell>
          <cell r="E261">
            <v>3</v>
          </cell>
          <cell r="F261">
            <v>0</v>
          </cell>
          <cell r="G261">
            <v>1</v>
          </cell>
          <cell r="H261">
            <v>0</v>
          </cell>
          <cell r="I261">
            <v>0</v>
          </cell>
          <cell r="L261">
            <v>9</v>
          </cell>
        </row>
        <row r="262">
          <cell r="B262" t="str">
            <v>Ericsson</v>
          </cell>
          <cell r="C262">
            <v>17</v>
          </cell>
          <cell r="D262">
            <v>3.5</v>
          </cell>
          <cell r="E262">
            <v>3</v>
          </cell>
          <cell r="F262">
            <v>2</v>
          </cell>
          <cell r="G262">
            <v>0</v>
          </cell>
          <cell r="H262">
            <v>5</v>
          </cell>
          <cell r="I262">
            <v>0</v>
          </cell>
          <cell r="L262">
            <v>30.5</v>
          </cell>
        </row>
        <row r="263">
          <cell r="B263" t="str">
            <v>FiberHome</v>
          </cell>
          <cell r="C263">
            <v>15</v>
          </cell>
          <cell r="D263">
            <v>0</v>
          </cell>
          <cell r="E263">
            <v>0</v>
          </cell>
          <cell r="F263">
            <v>0</v>
          </cell>
          <cell r="G263">
            <v>0</v>
          </cell>
          <cell r="H263">
            <v>5</v>
          </cell>
          <cell r="I263">
            <v>0</v>
          </cell>
          <cell r="L263">
            <v>20</v>
          </cell>
        </row>
        <row r="264">
          <cell r="B264" t="str">
            <v>Force 10</v>
          </cell>
          <cell r="C264">
            <v>0</v>
          </cell>
          <cell r="D264">
            <v>0</v>
          </cell>
          <cell r="E264">
            <v>0</v>
          </cell>
          <cell r="F264">
            <v>0</v>
          </cell>
          <cell r="G264">
            <v>0</v>
          </cell>
          <cell r="H264">
            <v>0</v>
          </cell>
          <cell r="I264">
            <v>0</v>
          </cell>
          <cell r="L264">
            <v>0</v>
          </cell>
        </row>
        <row r="265">
          <cell r="B265" t="str">
            <v>Fujitsu</v>
          </cell>
          <cell r="C265">
            <v>53.4</v>
          </cell>
          <cell r="D265">
            <v>17.600000000000001</v>
          </cell>
          <cell r="E265">
            <v>6.3</v>
          </cell>
          <cell r="F265">
            <v>0</v>
          </cell>
          <cell r="G265">
            <v>1</v>
          </cell>
          <cell r="H265">
            <v>9.9</v>
          </cell>
          <cell r="I265">
            <v>1</v>
          </cell>
          <cell r="L265">
            <v>89.2</v>
          </cell>
        </row>
        <row r="266">
          <cell r="B266" t="str">
            <v>Hitachi</v>
          </cell>
          <cell r="C266">
            <v>2</v>
          </cell>
          <cell r="D266">
            <v>0</v>
          </cell>
          <cell r="E266">
            <v>0</v>
          </cell>
          <cell r="F266">
            <v>0</v>
          </cell>
          <cell r="G266">
            <v>0</v>
          </cell>
          <cell r="H266">
            <v>1</v>
          </cell>
          <cell r="I266">
            <v>0</v>
          </cell>
          <cell r="L266">
            <v>3</v>
          </cell>
        </row>
        <row r="267">
          <cell r="B267" t="str">
            <v>Hitachi Cable</v>
          </cell>
          <cell r="L267">
            <v>0</v>
          </cell>
        </row>
        <row r="268">
          <cell r="B268" t="str">
            <v>Huawei</v>
          </cell>
          <cell r="C268">
            <v>51.2</v>
          </cell>
          <cell r="D268">
            <v>12.8</v>
          </cell>
          <cell r="E268">
            <v>0</v>
          </cell>
          <cell r="F268">
            <v>0</v>
          </cell>
          <cell r="H268">
            <v>22</v>
          </cell>
          <cell r="I268">
            <v>0</v>
          </cell>
          <cell r="L268">
            <v>86</v>
          </cell>
        </row>
        <row r="269">
          <cell r="B269" t="str">
            <v>Infinera</v>
          </cell>
          <cell r="L269">
            <v>0</v>
          </cell>
        </row>
        <row r="270">
          <cell r="B270" t="str">
            <v>LGIC</v>
          </cell>
          <cell r="C270">
            <v>6</v>
          </cell>
          <cell r="D270">
            <v>0</v>
          </cell>
          <cell r="E270">
            <v>2</v>
          </cell>
          <cell r="F270">
            <v>0</v>
          </cell>
          <cell r="G270">
            <v>0</v>
          </cell>
          <cell r="H270">
            <v>0</v>
          </cell>
          <cell r="I270">
            <v>0</v>
          </cell>
          <cell r="L270">
            <v>8</v>
          </cell>
        </row>
        <row r="271">
          <cell r="B271" t="str">
            <v>Lucent</v>
          </cell>
          <cell r="C271">
            <v>0</v>
          </cell>
          <cell r="D271">
            <v>0</v>
          </cell>
          <cell r="E271">
            <v>0</v>
          </cell>
          <cell r="F271">
            <v>0</v>
          </cell>
          <cell r="G271">
            <v>0</v>
          </cell>
          <cell r="H271">
            <v>0</v>
          </cell>
          <cell r="I271">
            <v>0</v>
          </cell>
          <cell r="L271">
            <v>0</v>
          </cell>
        </row>
        <row r="272">
          <cell r="B272" t="str">
            <v>Lumentis</v>
          </cell>
          <cell r="C272">
            <v>0</v>
          </cell>
          <cell r="D272">
            <v>0</v>
          </cell>
          <cell r="E272">
            <v>0</v>
          </cell>
          <cell r="F272">
            <v>0</v>
          </cell>
          <cell r="G272">
            <v>0</v>
          </cell>
          <cell r="H272">
            <v>0</v>
          </cell>
          <cell r="I272">
            <v>0</v>
          </cell>
          <cell r="L272">
            <v>0</v>
          </cell>
        </row>
        <row r="273">
          <cell r="B273" t="str">
            <v>Luminous</v>
          </cell>
          <cell r="C273">
            <v>0</v>
          </cell>
          <cell r="D273">
            <v>1.9</v>
          </cell>
          <cell r="E273">
            <v>0</v>
          </cell>
          <cell r="F273">
            <v>0</v>
          </cell>
          <cell r="G273">
            <v>0</v>
          </cell>
          <cell r="H273">
            <v>0</v>
          </cell>
          <cell r="I273">
            <v>0</v>
          </cell>
          <cell r="L273">
            <v>1.9</v>
          </cell>
        </row>
        <row r="274">
          <cell r="B274" t="str">
            <v>Marconi/Ericsson</v>
          </cell>
          <cell r="L274">
            <v>0</v>
          </cell>
        </row>
        <row r="275">
          <cell r="B275" t="str">
            <v>Movaz</v>
          </cell>
          <cell r="C275">
            <v>0</v>
          </cell>
          <cell r="D275">
            <v>0</v>
          </cell>
          <cell r="E275">
            <v>0</v>
          </cell>
          <cell r="F275">
            <v>0</v>
          </cell>
          <cell r="G275">
            <v>0</v>
          </cell>
          <cell r="H275">
            <v>0</v>
          </cell>
          <cell r="I275">
            <v>0</v>
          </cell>
          <cell r="L275">
            <v>0</v>
          </cell>
        </row>
        <row r="276">
          <cell r="B276" t="str">
            <v>NEC</v>
          </cell>
          <cell r="C276">
            <v>81</v>
          </cell>
          <cell r="D276">
            <v>29</v>
          </cell>
          <cell r="E276">
            <v>0</v>
          </cell>
          <cell r="F276">
            <v>0</v>
          </cell>
          <cell r="G276">
            <v>6</v>
          </cell>
          <cell r="H276">
            <v>38</v>
          </cell>
          <cell r="I276">
            <v>0</v>
          </cell>
          <cell r="L276">
            <v>154</v>
          </cell>
        </row>
        <row r="277">
          <cell r="B277" t="str">
            <v>Nortel</v>
          </cell>
          <cell r="C277">
            <v>0</v>
          </cell>
          <cell r="D277">
            <v>0</v>
          </cell>
          <cell r="E277">
            <v>0</v>
          </cell>
          <cell r="F277">
            <v>0</v>
          </cell>
          <cell r="G277">
            <v>0</v>
          </cell>
          <cell r="H277">
            <v>0</v>
          </cell>
          <cell r="I277">
            <v>0</v>
          </cell>
          <cell r="L277">
            <v>0</v>
          </cell>
        </row>
        <row r="278">
          <cell r="B278" t="str">
            <v>Oki</v>
          </cell>
          <cell r="C278">
            <v>6</v>
          </cell>
          <cell r="D278">
            <v>0</v>
          </cell>
          <cell r="E278">
            <v>0</v>
          </cell>
          <cell r="F278">
            <v>0</v>
          </cell>
          <cell r="G278">
            <v>0</v>
          </cell>
          <cell r="H278">
            <v>0</v>
          </cell>
          <cell r="I278">
            <v>0</v>
          </cell>
          <cell r="L278">
            <v>6</v>
          </cell>
        </row>
        <row r="279">
          <cell r="B279" t="str">
            <v>OpVista</v>
          </cell>
          <cell r="L279">
            <v>0</v>
          </cell>
        </row>
        <row r="280">
          <cell r="B280" t="str">
            <v>Photonic Bridges</v>
          </cell>
          <cell r="C280">
            <v>0</v>
          </cell>
          <cell r="D280">
            <v>1.1000000000000001</v>
          </cell>
          <cell r="E280">
            <v>0</v>
          </cell>
          <cell r="F280">
            <v>0</v>
          </cell>
          <cell r="G280">
            <v>0</v>
          </cell>
          <cell r="H280">
            <v>0</v>
          </cell>
          <cell r="I280">
            <v>0</v>
          </cell>
          <cell r="L280">
            <v>1.1000000000000001</v>
          </cell>
        </row>
        <row r="281">
          <cell r="B281" t="str">
            <v>Redback</v>
          </cell>
          <cell r="C281">
            <v>0</v>
          </cell>
          <cell r="D281">
            <v>1</v>
          </cell>
          <cell r="E281">
            <v>0</v>
          </cell>
          <cell r="F281">
            <v>0</v>
          </cell>
          <cell r="G281">
            <v>0</v>
          </cell>
          <cell r="H281">
            <v>0</v>
          </cell>
          <cell r="I281">
            <v>0</v>
          </cell>
          <cell r="L281">
            <v>1</v>
          </cell>
        </row>
        <row r="282">
          <cell r="B282" t="str">
            <v>Sagem</v>
          </cell>
          <cell r="C282">
            <v>0</v>
          </cell>
          <cell r="D282">
            <v>0</v>
          </cell>
          <cell r="E282">
            <v>0</v>
          </cell>
          <cell r="F282">
            <v>0</v>
          </cell>
          <cell r="G282">
            <v>0</v>
          </cell>
          <cell r="H282">
            <v>0</v>
          </cell>
          <cell r="I282">
            <v>0</v>
          </cell>
          <cell r="L282">
            <v>0</v>
          </cell>
        </row>
        <row r="283">
          <cell r="B283" t="str">
            <v>Samsung</v>
          </cell>
          <cell r="C283">
            <v>5</v>
          </cell>
          <cell r="D283">
            <v>0</v>
          </cell>
          <cell r="E283">
            <v>0</v>
          </cell>
          <cell r="F283">
            <v>0</v>
          </cell>
          <cell r="G283">
            <v>0</v>
          </cell>
          <cell r="H283">
            <v>0</v>
          </cell>
          <cell r="I283">
            <v>0</v>
          </cell>
          <cell r="L283">
            <v>5</v>
          </cell>
        </row>
        <row r="284">
          <cell r="B284" t="str">
            <v>Nokia Siemens</v>
          </cell>
          <cell r="C284">
            <v>10</v>
          </cell>
          <cell r="D284">
            <v>15</v>
          </cell>
          <cell r="E284">
            <v>4</v>
          </cell>
          <cell r="F284">
            <v>0</v>
          </cell>
          <cell r="G284">
            <v>0</v>
          </cell>
          <cell r="H284">
            <v>16</v>
          </cell>
          <cell r="I284">
            <v>1</v>
          </cell>
          <cell r="L284">
            <v>46</v>
          </cell>
        </row>
        <row r="285">
          <cell r="B285" t="str">
            <v>Sorrento/Zhone</v>
          </cell>
          <cell r="L285">
            <v>0</v>
          </cell>
        </row>
        <row r="286">
          <cell r="B286" t="str">
            <v>Sycamore</v>
          </cell>
          <cell r="C286">
            <v>0</v>
          </cell>
          <cell r="D286">
            <v>0</v>
          </cell>
          <cell r="E286">
            <v>0</v>
          </cell>
          <cell r="F286">
            <v>1</v>
          </cell>
          <cell r="G286">
            <v>0</v>
          </cell>
          <cell r="H286">
            <v>1</v>
          </cell>
          <cell r="I286">
            <v>0</v>
          </cell>
          <cell r="L286">
            <v>2</v>
          </cell>
        </row>
        <row r="287">
          <cell r="B287" t="str">
            <v>Tejas</v>
          </cell>
          <cell r="L287">
            <v>0</v>
          </cell>
        </row>
        <row r="288">
          <cell r="B288" t="str">
            <v>Tellabs</v>
          </cell>
          <cell r="C288">
            <v>0</v>
          </cell>
          <cell r="D288">
            <v>10</v>
          </cell>
          <cell r="E288">
            <v>0</v>
          </cell>
          <cell r="F288">
            <v>0</v>
          </cell>
          <cell r="G288">
            <v>2</v>
          </cell>
          <cell r="H288">
            <v>0</v>
          </cell>
          <cell r="I288">
            <v>0</v>
          </cell>
          <cell r="L288">
            <v>12</v>
          </cell>
        </row>
        <row r="289">
          <cell r="B289" t="str">
            <v>Tellium</v>
          </cell>
          <cell r="C289">
            <v>0</v>
          </cell>
          <cell r="D289">
            <v>0</v>
          </cell>
          <cell r="E289">
            <v>0</v>
          </cell>
          <cell r="F289">
            <v>0</v>
          </cell>
          <cell r="G289">
            <v>0</v>
          </cell>
          <cell r="H289">
            <v>0</v>
          </cell>
          <cell r="I289">
            <v>0</v>
          </cell>
          <cell r="L289">
            <v>0</v>
          </cell>
        </row>
        <row r="290">
          <cell r="B290" t="str">
            <v>Transmode</v>
          </cell>
          <cell r="L290">
            <v>0</v>
          </cell>
        </row>
        <row r="291">
          <cell r="B291" t="str">
            <v>Tyco</v>
          </cell>
          <cell r="C291">
            <v>0</v>
          </cell>
          <cell r="D291">
            <v>0</v>
          </cell>
          <cell r="E291">
            <v>0</v>
          </cell>
          <cell r="F291">
            <v>0</v>
          </cell>
          <cell r="G291">
            <v>0</v>
          </cell>
          <cell r="H291">
            <v>0</v>
          </cell>
          <cell r="I291">
            <v>0</v>
          </cell>
          <cell r="L291">
            <v>0</v>
          </cell>
        </row>
        <row r="292">
          <cell r="B292" t="str">
            <v>UTStarcom</v>
          </cell>
          <cell r="C292">
            <v>0</v>
          </cell>
          <cell r="D292">
            <v>6</v>
          </cell>
          <cell r="E292">
            <v>0</v>
          </cell>
          <cell r="F292">
            <v>0</v>
          </cell>
          <cell r="G292">
            <v>0</v>
          </cell>
          <cell r="H292">
            <v>0</v>
          </cell>
          <cell r="I292">
            <v>0</v>
          </cell>
          <cell r="L292">
            <v>6</v>
          </cell>
        </row>
        <row r="293">
          <cell r="B293" t="str">
            <v>White Rock</v>
          </cell>
          <cell r="C293">
            <v>0</v>
          </cell>
          <cell r="D293">
            <v>0</v>
          </cell>
          <cell r="E293">
            <v>0</v>
          </cell>
          <cell r="F293">
            <v>0</v>
          </cell>
          <cell r="G293">
            <v>0</v>
          </cell>
          <cell r="H293">
            <v>0</v>
          </cell>
          <cell r="I293">
            <v>0</v>
          </cell>
          <cell r="L293">
            <v>0</v>
          </cell>
        </row>
        <row r="294">
          <cell r="B294" t="str">
            <v>Xtera</v>
          </cell>
          <cell r="L294">
            <v>0</v>
          </cell>
        </row>
        <row r="295">
          <cell r="B295" t="str">
            <v>Zhone</v>
          </cell>
          <cell r="C295">
            <v>0</v>
          </cell>
          <cell r="D295">
            <v>0</v>
          </cell>
          <cell r="E295">
            <v>0</v>
          </cell>
          <cell r="F295">
            <v>0</v>
          </cell>
          <cell r="G295">
            <v>0</v>
          </cell>
          <cell r="H295">
            <v>0</v>
          </cell>
          <cell r="I295">
            <v>0</v>
          </cell>
          <cell r="L295">
            <v>0</v>
          </cell>
        </row>
        <row r="296">
          <cell r="B296" t="str">
            <v>ZTE</v>
          </cell>
          <cell r="C296">
            <v>12</v>
          </cell>
          <cell r="D296">
            <v>0</v>
          </cell>
          <cell r="E296">
            <v>0</v>
          </cell>
          <cell r="F296">
            <v>0</v>
          </cell>
          <cell r="G296">
            <v>0</v>
          </cell>
          <cell r="H296">
            <v>6</v>
          </cell>
          <cell r="I296">
            <v>0</v>
          </cell>
          <cell r="L296">
            <v>18</v>
          </cell>
        </row>
        <row r="297">
          <cell r="B297" t="str">
            <v>Other</v>
          </cell>
          <cell r="C297">
            <v>0</v>
          </cell>
          <cell r="D297">
            <v>0.5</v>
          </cell>
          <cell r="E297">
            <v>0</v>
          </cell>
          <cell r="F297">
            <v>0</v>
          </cell>
          <cell r="G297">
            <v>3</v>
          </cell>
          <cell r="H297">
            <v>0</v>
          </cell>
          <cell r="I297">
            <v>0</v>
          </cell>
          <cell r="L297">
            <v>3.5</v>
          </cell>
        </row>
        <row r="298">
          <cell r="B298" t="str">
            <v>Total</v>
          </cell>
          <cell r="C298">
            <v>287.60000000000002</v>
          </cell>
          <cell r="D298">
            <v>177.4</v>
          </cell>
          <cell r="E298">
            <v>24.3</v>
          </cell>
          <cell r="F298">
            <v>16</v>
          </cell>
          <cell r="G298">
            <v>34</v>
          </cell>
          <cell r="H298">
            <v>142.9</v>
          </cell>
          <cell r="I298">
            <v>2</v>
          </cell>
          <cell r="J298">
            <v>0</v>
          </cell>
          <cell r="K298">
            <v>0</v>
          </cell>
          <cell r="L298">
            <v>684.19999999999993</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Metro ROADM</v>
          </cell>
          <cell r="K302" t="str">
            <v>Converged Packet Optical</v>
          </cell>
          <cell r="L302" t="str">
            <v>Total Optical Networking (ON)</v>
          </cell>
        </row>
        <row r="303">
          <cell r="B303" t="str">
            <v>ADTRAN</v>
          </cell>
        </row>
        <row r="304">
          <cell r="B304" t="str">
            <v>ADVA</v>
          </cell>
          <cell r="C304">
            <v>0</v>
          </cell>
          <cell r="D304">
            <v>0</v>
          </cell>
          <cell r="E304">
            <v>0</v>
          </cell>
          <cell r="F304">
            <v>0</v>
          </cell>
          <cell r="G304">
            <v>6</v>
          </cell>
          <cell r="H304">
            <v>0</v>
          </cell>
          <cell r="I304">
            <v>0</v>
          </cell>
          <cell r="L304">
            <v>6</v>
          </cell>
        </row>
        <row r="305">
          <cell r="B305" t="str">
            <v>Alcatel-Lucent</v>
          </cell>
          <cell r="C305">
            <v>10</v>
          </cell>
          <cell r="D305">
            <v>60</v>
          </cell>
          <cell r="E305">
            <v>5</v>
          </cell>
          <cell r="F305">
            <v>6</v>
          </cell>
          <cell r="G305">
            <v>6</v>
          </cell>
          <cell r="H305">
            <v>14</v>
          </cell>
          <cell r="I305">
            <v>0</v>
          </cell>
          <cell r="L305">
            <v>101</v>
          </cell>
        </row>
        <row r="306">
          <cell r="B306" t="str">
            <v>ANDA</v>
          </cell>
          <cell r="L306">
            <v>0</v>
          </cell>
        </row>
        <row r="307">
          <cell r="B307" t="str">
            <v>Atrica</v>
          </cell>
          <cell r="C307">
            <v>0</v>
          </cell>
          <cell r="D307">
            <v>3</v>
          </cell>
          <cell r="E307">
            <v>0</v>
          </cell>
          <cell r="F307">
            <v>0</v>
          </cell>
          <cell r="G307">
            <v>0</v>
          </cell>
          <cell r="H307">
            <v>0</v>
          </cell>
          <cell r="I307">
            <v>0</v>
          </cell>
          <cell r="L307">
            <v>3</v>
          </cell>
        </row>
        <row r="308">
          <cell r="B308" t="str">
            <v>Calient</v>
          </cell>
          <cell r="C308">
            <v>0</v>
          </cell>
          <cell r="D308">
            <v>0</v>
          </cell>
          <cell r="E308">
            <v>0</v>
          </cell>
          <cell r="F308">
            <v>0</v>
          </cell>
          <cell r="G308">
            <v>0</v>
          </cell>
          <cell r="H308">
            <v>0</v>
          </cell>
          <cell r="I308">
            <v>0</v>
          </cell>
          <cell r="L308">
            <v>0</v>
          </cell>
        </row>
        <row r="309">
          <cell r="B309" t="str">
            <v>Ciena</v>
          </cell>
          <cell r="C309">
            <v>1</v>
          </cell>
          <cell r="D309">
            <v>34</v>
          </cell>
          <cell r="E309">
            <v>0</v>
          </cell>
          <cell r="F309">
            <v>8</v>
          </cell>
          <cell r="G309">
            <v>9</v>
          </cell>
          <cell r="H309">
            <v>25</v>
          </cell>
          <cell r="I309">
            <v>1</v>
          </cell>
          <cell r="L309">
            <v>78</v>
          </cell>
        </row>
        <row r="310">
          <cell r="B310" t="str">
            <v>Cisco</v>
          </cell>
          <cell r="C310">
            <v>0</v>
          </cell>
          <cell r="D310">
            <v>6</v>
          </cell>
          <cell r="E310">
            <v>0</v>
          </cell>
          <cell r="F310">
            <v>0</v>
          </cell>
          <cell r="G310">
            <v>2</v>
          </cell>
          <cell r="H310">
            <v>3</v>
          </cell>
          <cell r="I310">
            <v>0</v>
          </cell>
          <cell r="L310">
            <v>11</v>
          </cell>
        </row>
        <row r="311">
          <cell r="B311" t="str">
            <v>Corrigent</v>
          </cell>
          <cell r="L311">
            <v>0</v>
          </cell>
        </row>
        <row r="312">
          <cell r="B312" t="str">
            <v>Corvis</v>
          </cell>
          <cell r="C312">
            <v>0</v>
          </cell>
          <cell r="D312">
            <v>0</v>
          </cell>
          <cell r="E312">
            <v>0</v>
          </cell>
          <cell r="F312">
            <v>0</v>
          </cell>
          <cell r="G312">
            <v>0</v>
          </cell>
          <cell r="H312">
            <v>0</v>
          </cell>
          <cell r="I312">
            <v>0</v>
          </cell>
          <cell r="L312">
            <v>0</v>
          </cell>
        </row>
        <row r="313">
          <cell r="B313" t="str">
            <v>Datang</v>
          </cell>
          <cell r="C313">
            <v>6</v>
          </cell>
          <cell r="D313">
            <v>0</v>
          </cell>
          <cell r="E313">
            <v>0</v>
          </cell>
          <cell r="F313">
            <v>0</v>
          </cell>
          <cell r="G313">
            <v>0</v>
          </cell>
          <cell r="H313">
            <v>2</v>
          </cell>
          <cell r="I313">
            <v>0</v>
          </cell>
          <cell r="L313">
            <v>8</v>
          </cell>
        </row>
        <row r="314">
          <cell r="B314" t="str">
            <v>ECI Telecom</v>
          </cell>
          <cell r="C314">
            <v>2</v>
          </cell>
          <cell r="D314">
            <v>5</v>
          </cell>
          <cell r="E314">
            <v>2</v>
          </cell>
          <cell r="F314">
            <v>0</v>
          </cell>
          <cell r="G314">
            <v>3</v>
          </cell>
          <cell r="H314">
            <v>0</v>
          </cell>
          <cell r="I314">
            <v>0</v>
          </cell>
          <cell r="L314">
            <v>12</v>
          </cell>
        </row>
        <row r="315">
          <cell r="B315" t="str">
            <v>Ericsson</v>
          </cell>
          <cell r="C315">
            <v>12</v>
          </cell>
          <cell r="D315">
            <v>2</v>
          </cell>
          <cell r="E315">
            <v>2</v>
          </cell>
          <cell r="F315">
            <v>1</v>
          </cell>
          <cell r="G315">
            <v>0</v>
          </cell>
          <cell r="H315">
            <v>4</v>
          </cell>
          <cell r="I315">
            <v>0</v>
          </cell>
          <cell r="L315">
            <v>21</v>
          </cell>
        </row>
        <row r="316">
          <cell r="B316" t="str">
            <v>FiberHome</v>
          </cell>
          <cell r="C316">
            <v>16</v>
          </cell>
          <cell r="D316">
            <v>0</v>
          </cell>
          <cell r="E316">
            <v>0</v>
          </cell>
          <cell r="F316">
            <v>0</v>
          </cell>
          <cell r="G316">
            <v>1</v>
          </cell>
          <cell r="H316">
            <v>4</v>
          </cell>
          <cell r="I316">
            <v>0</v>
          </cell>
          <cell r="L316">
            <v>21</v>
          </cell>
        </row>
        <row r="317">
          <cell r="B317" t="str">
            <v>Force 10</v>
          </cell>
          <cell r="C317">
            <v>0</v>
          </cell>
          <cell r="D317">
            <v>0</v>
          </cell>
          <cell r="E317">
            <v>0</v>
          </cell>
          <cell r="F317">
            <v>0</v>
          </cell>
          <cell r="G317">
            <v>0</v>
          </cell>
          <cell r="H317">
            <v>0</v>
          </cell>
          <cell r="I317">
            <v>0</v>
          </cell>
          <cell r="L317">
            <v>0</v>
          </cell>
        </row>
        <row r="318">
          <cell r="B318" t="str">
            <v>Fujitsu</v>
          </cell>
          <cell r="C318">
            <v>24.6</v>
          </cell>
          <cell r="D318">
            <v>6</v>
          </cell>
          <cell r="E318">
            <v>1.1000000000000001</v>
          </cell>
          <cell r="F318">
            <v>0</v>
          </cell>
          <cell r="G318">
            <v>0.3</v>
          </cell>
          <cell r="H318">
            <v>7.3</v>
          </cell>
          <cell r="I318">
            <v>1</v>
          </cell>
          <cell r="L318">
            <v>40.299999999999997</v>
          </cell>
        </row>
        <row r="319">
          <cell r="B319" t="str">
            <v>Hitachi</v>
          </cell>
          <cell r="C319">
            <v>5</v>
          </cell>
          <cell r="D319">
            <v>0</v>
          </cell>
          <cell r="E319">
            <v>0</v>
          </cell>
          <cell r="F319">
            <v>0</v>
          </cell>
          <cell r="G319">
            <v>0</v>
          </cell>
          <cell r="H319">
            <v>2</v>
          </cell>
          <cell r="I319">
            <v>0</v>
          </cell>
          <cell r="L319">
            <v>7</v>
          </cell>
        </row>
        <row r="320">
          <cell r="B320" t="str">
            <v>Hitachi Cable</v>
          </cell>
          <cell r="L320">
            <v>0</v>
          </cell>
        </row>
        <row r="321">
          <cell r="B321" t="str">
            <v>Huawei</v>
          </cell>
          <cell r="C321">
            <v>103.2</v>
          </cell>
          <cell r="D321">
            <v>25.8</v>
          </cell>
          <cell r="E321">
            <v>0</v>
          </cell>
          <cell r="F321">
            <v>0</v>
          </cell>
          <cell r="H321">
            <v>45</v>
          </cell>
          <cell r="I321">
            <v>0</v>
          </cell>
          <cell r="L321">
            <v>174</v>
          </cell>
        </row>
        <row r="322">
          <cell r="B322" t="str">
            <v>Infinera</v>
          </cell>
          <cell r="L322">
            <v>0</v>
          </cell>
        </row>
        <row r="323">
          <cell r="B323" t="str">
            <v>LGIC</v>
          </cell>
          <cell r="C323">
            <v>8</v>
          </cell>
          <cell r="D323">
            <v>0</v>
          </cell>
          <cell r="E323">
            <v>2</v>
          </cell>
          <cell r="F323">
            <v>0</v>
          </cell>
          <cell r="G323">
            <v>0</v>
          </cell>
          <cell r="H323">
            <v>0</v>
          </cell>
          <cell r="I323">
            <v>0</v>
          </cell>
          <cell r="L323">
            <v>10</v>
          </cell>
        </row>
        <row r="324">
          <cell r="B324" t="str">
            <v>Lucent</v>
          </cell>
          <cell r="C324">
            <v>0</v>
          </cell>
          <cell r="D324">
            <v>0</v>
          </cell>
          <cell r="E324">
            <v>0</v>
          </cell>
          <cell r="F324">
            <v>0</v>
          </cell>
          <cell r="G324">
            <v>0</v>
          </cell>
          <cell r="H324">
            <v>0</v>
          </cell>
          <cell r="I324">
            <v>0</v>
          </cell>
          <cell r="L324">
            <v>0</v>
          </cell>
        </row>
        <row r="325">
          <cell r="B325" t="str">
            <v>Lumentis</v>
          </cell>
          <cell r="C325">
            <v>0</v>
          </cell>
          <cell r="D325">
            <v>0</v>
          </cell>
          <cell r="E325">
            <v>0</v>
          </cell>
          <cell r="F325">
            <v>0</v>
          </cell>
          <cell r="G325">
            <v>0.5</v>
          </cell>
          <cell r="H325">
            <v>0</v>
          </cell>
          <cell r="I325">
            <v>0</v>
          </cell>
          <cell r="L325">
            <v>0.5</v>
          </cell>
        </row>
        <row r="326">
          <cell r="B326" t="str">
            <v>Luminous</v>
          </cell>
          <cell r="C326">
            <v>0</v>
          </cell>
          <cell r="D326">
            <v>1</v>
          </cell>
          <cell r="E326">
            <v>0</v>
          </cell>
          <cell r="F326">
            <v>0</v>
          </cell>
          <cell r="G326">
            <v>0</v>
          </cell>
          <cell r="H326">
            <v>0</v>
          </cell>
          <cell r="I326">
            <v>0</v>
          </cell>
          <cell r="L326">
            <v>1</v>
          </cell>
        </row>
        <row r="327">
          <cell r="B327" t="str">
            <v>Marconi/Ericsson</v>
          </cell>
          <cell r="L327">
            <v>0</v>
          </cell>
        </row>
        <row r="328">
          <cell r="B328" t="str">
            <v>Movaz</v>
          </cell>
          <cell r="C328">
            <v>0</v>
          </cell>
          <cell r="D328">
            <v>0</v>
          </cell>
          <cell r="E328">
            <v>0</v>
          </cell>
          <cell r="F328">
            <v>0</v>
          </cell>
          <cell r="G328">
            <v>0</v>
          </cell>
          <cell r="H328">
            <v>0</v>
          </cell>
          <cell r="I328">
            <v>0</v>
          </cell>
          <cell r="L328">
            <v>0</v>
          </cell>
        </row>
        <row r="329">
          <cell r="B329" t="str">
            <v>NEC</v>
          </cell>
          <cell r="C329">
            <v>23</v>
          </cell>
          <cell r="D329">
            <v>23</v>
          </cell>
          <cell r="E329">
            <v>0</v>
          </cell>
          <cell r="F329">
            <v>0</v>
          </cell>
          <cell r="G329">
            <v>1</v>
          </cell>
          <cell r="H329">
            <v>17</v>
          </cell>
          <cell r="I329">
            <v>0</v>
          </cell>
          <cell r="L329">
            <v>64</v>
          </cell>
        </row>
        <row r="330">
          <cell r="B330" t="str">
            <v>Nortel</v>
          </cell>
          <cell r="C330">
            <v>0</v>
          </cell>
          <cell r="D330">
            <v>0</v>
          </cell>
          <cell r="E330">
            <v>0</v>
          </cell>
          <cell r="F330">
            <v>0</v>
          </cell>
          <cell r="G330">
            <v>0</v>
          </cell>
          <cell r="H330">
            <v>0</v>
          </cell>
          <cell r="I330">
            <v>0</v>
          </cell>
          <cell r="L330">
            <v>0</v>
          </cell>
        </row>
        <row r="331">
          <cell r="B331" t="str">
            <v>Oki</v>
          </cell>
          <cell r="C331">
            <v>6</v>
          </cell>
          <cell r="D331">
            <v>0</v>
          </cell>
          <cell r="E331">
            <v>0</v>
          </cell>
          <cell r="F331">
            <v>0</v>
          </cell>
          <cell r="G331">
            <v>0</v>
          </cell>
          <cell r="H331">
            <v>0</v>
          </cell>
          <cell r="I331">
            <v>0</v>
          </cell>
          <cell r="L331">
            <v>6</v>
          </cell>
        </row>
        <row r="332">
          <cell r="B332" t="str">
            <v>OpVista</v>
          </cell>
          <cell r="L332">
            <v>0</v>
          </cell>
        </row>
        <row r="333">
          <cell r="B333" t="str">
            <v>Photonic Bridges</v>
          </cell>
          <cell r="C333">
            <v>0</v>
          </cell>
          <cell r="D333">
            <v>2</v>
          </cell>
          <cell r="E333">
            <v>0</v>
          </cell>
          <cell r="F333">
            <v>0</v>
          </cell>
          <cell r="G333">
            <v>0</v>
          </cell>
          <cell r="H333">
            <v>0</v>
          </cell>
          <cell r="I333">
            <v>0</v>
          </cell>
          <cell r="L333">
            <v>2</v>
          </cell>
        </row>
        <row r="334">
          <cell r="B334" t="str">
            <v>Redback</v>
          </cell>
          <cell r="C334">
            <v>0</v>
          </cell>
          <cell r="D334">
            <v>0</v>
          </cell>
          <cell r="E334">
            <v>0</v>
          </cell>
          <cell r="F334">
            <v>0</v>
          </cell>
          <cell r="G334">
            <v>0</v>
          </cell>
          <cell r="H334">
            <v>0</v>
          </cell>
          <cell r="I334">
            <v>0</v>
          </cell>
          <cell r="L334">
            <v>0</v>
          </cell>
        </row>
        <row r="335">
          <cell r="B335" t="str">
            <v>Sagem</v>
          </cell>
          <cell r="C335">
            <v>0</v>
          </cell>
          <cell r="D335">
            <v>0</v>
          </cell>
          <cell r="E335">
            <v>0</v>
          </cell>
          <cell r="F335">
            <v>0</v>
          </cell>
          <cell r="G335">
            <v>0</v>
          </cell>
          <cell r="H335">
            <v>0</v>
          </cell>
          <cell r="I335">
            <v>0</v>
          </cell>
          <cell r="L335">
            <v>0</v>
          </cell>
        </row>
        <row r="336">
          <cell r="B336" t="str">
            <v>Samsung</v>
          </cell>
          <cell r="C336">
            <v>5</v>
          </cell>
          <cell r="D336">
            <v>0</v>
          </cell>
          <cell r="E336">
            <v>0</v>
          </cell>
          <cell r="F336">
            <v>0</v>
          </cell>
          <cell r="G336">
            <v>0</v>
          </cell>
          <cell r="H336">
            <v>0</v>
          </cell>
          <cell r="I336">
            <v>0</v>
          </cell>
          <cell r="L336">
            <v>5</v>
          </cell>
        </row>
        <row r="337">
          <cell r="B337" t="str">
            <v>Nokia Siemens</v>
          </cell>
          <cell r="C337">
            <v>9</v>
          </cell>
          <cell r="D337">
            <v>13.5</v>
          </cell>
          <cell r="E337">
            <v>3</v>
          </cell>
          <cell r="F337">
            <v>0</v>
          </cell>
          <cell r="G337">
            <v>0</v>
          </cell>
          <cell r="H337">
            <v>21</v>
          </cell>
          <cell r="I337">
            <v>1</v>
          </cell>
          <cell r="L337">
            <v>47.5</v>
          </cell>
        </row>
        <row r="338">
          <cell r="B338" t="str">
            <v>Sorrento/Zhone</v>
          </cell>
          <cell r="L338">
            <v>0</v>
          </cell>
        </row>
        <row r="339">
          <cell r="B339" t="str">
            <v>Sycamore</v>
          </cell>
          <cell r="C339">
            <v>0</v>
          </cell>
          <cell r="D339">
            <v>0.3</v>
          </cell>
          <cell r="E339">
            <v>0</v>
          </cell>
          <cell r="F339">
            <v>0.7</v>
          </cell>
          <cell r="G339">
            <v>0</v>
          </cell>
          <cell r="H339">
            <v>1</v>
          </cell>
          <cell r="I339">
            <v>0</v>
          </cell>
          <cell r="L339">
            <v>2</v>
          </cell>
        </row>
        <row r="340">
          <cell r="B340" t="str">
            <v>Tejas</v>
          </cell>
          <cell r="L340">
            <v>0</v>
          </cell>
        </row>
        <row r="341">
          <cell r="B341" t="str">
            <v>Tellabs</v>
          </cell>
          <cell r="C341">
            <v>0</v>
          </cell>
          <cell r="D341">
            <v>2.5</v>
          </cell>
          <cell r="E341">
            <v>0</v>
          </cell>
          <cell r="F341">
            <v>0</v>
          </cell>
          <cell r="G341">
            <v>1</v>
          </cell>
          <cell r="H341">
            <v>0</v>
          </cell>
          <cell r="I341">
            <v>0</v>
          </cell>
          <cell r="L341">
            <v>3.5</v>
          </cell>
        </row>
        <row r="342">
          <cell r="B342" t="str">
            <v>Tellium</v>
          </cell>
          <cell r="C342">
            <v>0</v>
          </cell>
          <cell r="D342">
            <v>0</v>
          </cell>
          <cell r="E342">
            <v>0</v>
          </cell>
          <cell r="F342">
            <v>0</v>
          </cell>
          <cell r="G342">
            <v>0</v>
          </cell>
          <cell r="H342">
            <v>0</v>
          </cell>
          <cell r="I342">
            <v>0</v>
          </cell>
          <cell r="L342">
            <v>0</v>
          </cell>
        </row>
        <row r="343">
          <cell r="B343" t="str">
            <v>Transmode</v>
          </cell>
          <cell r="L343">
            <v>0</v>
          </cell>
        </row>
        <row r="344">
          <cell r="B344" t="str">
            <v>Tyco</v>
          </cell>
          <cell r="C344">
            <v>0</v>
          </cell>
          <cell r="D344">
            <v>0</v>
          </cell>
          <cell r="E344">
            <v>0</v>
          </cell>
          <cell r="F344">
            <v>0</v>
          </cell>
          <cell r="G344">
            <v>0</v>
          </cell>
          <cell r="H344">
            <v>0</v>
          </cell>
          <cell r="I344">
            <v>0</v>
          </cell>
          <cell r="L344">
            <v>0</v>
          </cell>
        </row>
        <row r="345">
          <cell r="B345" t="str">
            <v>UTStarcom</v>
          </cell>
          <cell r="C345">
            <v>0</v>
          </cell>
          <cell r="D345">
            <v>8</v>
          </cell>
          <cell r="E345">
            <v>0</v>
          </cell>
          <cell r="F345">
            <v>0</v>
          </cell>
          <cell r="G345">
            <v>0</v>
          </cell>
          <cell r="H345">
            <v>0</v>
          </cell>
          <cell r="I345">
            <v>0</v>
          </cell>
          <cell r="L345">
            <v>8</v>
          </cell>
        </row>
        <row r="346">
          <cell r="B346" t="str">
            <v>White Rock</v>
          </cell>
          <cell r="C346">
            <v>0</v>
          </cell>
          <cell r="D346">
            <v>0</v>
          </cell>
          <cell r="E346">
            <v>0</v>
          </cell>
          <cell r="F346">
            <v>0</v>
          </cell>
          <cell r="G346">
            <v>0</v>
          </cell>
          <cell r="H346">
            <v>0</v>
          </cell>
          <cell r="I346">
            <v>0</v>
          </cell>
          <cell r="L346">
            <v>0</v>
          </cell>
        </row>
        <row r="347">
          <cell r="B347" t="str">
            <v>Xtera</v>
          </cell>
          <cell r="L347">
            <v>0</v>
          </cell>
        </row>
        <row r="348">
          <cell r="B348" t="str">
            <v>Zhone</v>
          </cell>
          <cell r="C348">
            <v>0</v>
          </cell>
          <cell r="D348">
            <v>0</v>
          </cell>
          <cell r="E348">
            <v>0</v>
          </cell>
          <cell r="F348">
            <v>0</v>
          </cell>
          <cell r="G348">
            <v>0</v>
          </cell>
          <cell r="H348">
            <v>0</v>
          </cell>
          <cell r="I348">
            <v>0</v>
          </cell>
          <cell r="L348">
            <v>0</v>
          </cell>
        </row>
        <row r="349">
          <cell r="B349" t="str">
            <v>ZTE</v>
          </cell>
          <cell r="C349">
            <v>23</v>
          </cell>
          <cell r="D349">
            <v>0</v>
          </cell>
          <cell r="E349">
            <v>0</v>
          </cell>
          <cell r="F349">
            <v>0</v>
          </cell>
          <cell r="G349">
            <v>0</v>
          </cell>
          <cell r="H349">
            <v>8</v>
          </cell>
          <cell r="I349">
            <v>0</v>
          </cell>
          <cell r="L349">
            <v>31</v>
          </cell>
        </row>
        <row r="350">
          <cell r="B350" t="str">
            <v>Other</v>
          </cell>
          <cell r="C350">
            <v>0</v>
          </cell>
          <cell r="D350">
            <v>0.5</v>
          </cell>
          <cell r="E350">
            <v>0</v>
          </cell>
          <cell r="F350">
            <v>0</v>
          </cell>
          <cell r="G350">
            <v>2.5</v>
          </cell>
          <cell r="H350">
            <v>0</v>
          </cell>
          <cell r="I350">
            <v>0</v>
          </cell>
          <cell r="L350">
            <v>3</v>
          </cell>
        </row>
        <row r="351">
          <cell r="B351" t="str">
            <v>Total</v>
          </cell>
          <cell r="C351">
            <v>253.8</v>
          </cell>
          <cell r="D351">
            <v>192.60000000000002</v>
          </cell>
          <cell r="E351">
            <v>15.1</v>
          </cell>
          <cell r="F351">
            <v>15.7</v>
          </cell>
          <cell r="G351">
            <v>32.299999999999997</v>
          </cell>
          <cell r="H351">
            <v>153.30000000000001</v>
          </cell>
          <cell r="I351">
            <v>3</v>
          </cell>
          <cell r="J351">
            <v>0</v>
          </cell>
          <cell r="K351">
            <v>0</v>
          </cell>
          <cell r="L351">
            <v>665.8</v>
          </cell>
        </row>
        <row r="355">
          <cell r="B355" t="str">
            <v>Vendor</v>
          </cell>
          <cell r="C355" t="str">
            <v>SONET/SDH Add-drop multiplexers (ADM)</v>
          </cell>
          <cell r="D355" t="str">
            <v>Optical Edge Devices (OED)</v>
          </cell>
          <cell r="E355" t="str">
            <v>Digital Cross Connects (DCS)</v>
          </cell>
          <cell r="F355" t="str">
            <v>Optical Core Switches (OCS)</v>
          </cell>
          <cell r="G355" t="str">
            <v>Metro WDM (C/D-WDM)</v>
          </cell>
          <cell r="H355" t="str">
            <v>Long haul DWDM (LH DWDM)</v>
          </cell>
          <cell r="I355" t="str">
            <v>Multi-reach DWDM</v>
          </cell>
          <cell r="J355" t="str">
            <v>Metro ROADM</v>
          </cell>
          <cell r="K355" t="str">
            <v>Converged Packet Optical</v>
          </cell>
          <cell r="L355" t="str">
            <v>Total Optical Networking (ON)</v>
          </cell>
        </row>
        <row r="356">
          <cell r="B356" t="str">
            <v>ADTRAN</v>
          </cell>
        </row>
        <row r="357">
          <cell r="B357" t="str">
            <v>ADVA</v>
          </cell>
          <cell r="C357">
            <v>0</v>
          </cell>
          <cell r="D357">
            <v>0</v>
          </cell>
          <cell r="E357">
            <v>0</v>
          </cell>
          <cell r="F357">
            <v>0</v>
          </cell>
          <cell r="G357">
            <v>5</v>
          </cell>
          <cell r="H357">
            <v>0</v>
          </cell>
          <cell r="I357">
            <v>0</v>
          </cell>
          <cell r="L357">
            <v>5</v>
          </cell>
        </row>
        <row r="358">
          <cell r="B358" t="str">
            <v>Alcatel-Lucent</v>
          </cell>
          <cell r="C358">
            <v>24</v>
          </cell>
          <cell r="D358">
            <v>47</v>
          </cell>
          <cell r="E358">
            <v>1</v>
          </cell>
          <cell r="F358">
            <v>5</v>
          </cell>
          <cell r="G358">
            <v>5</v>
          </cell>
          <cell r="H358">
            <v>12</v>
          </cell>
          <cell r="I358">
            <v>0</v>
          </cell>
          <cell r="L358">
            <v>94</v>
          </cell>
        </row>
        <row r="359">
          <cell r="B359" t="str">
            <v>ANDA</v>
          </cell>
          <cell r="L359">
            <v>0</v>
          </cell>
        </row>
        <row r="360">
          <cell r="B360" t="str">
            <v>Atrica</v>
          </cell>
          <cell r="C360">
            <v>0</v>
          </cell>
          <cell r="D360">
            <v>4.5999999999999996</v>
          </cell>
          <cell r="E360">
            <v>0</v>
          </cell>
          <cell r="F360">
            <v>0</v>
          </cell>
          <cell r="G360">
            <v>0</v>
          </cell>
          <cell r="H360">
            <v>0</v>
          </cell>
          <cell r="I360">
            <v>0</v>
          </cell>
          <cell r="L360">
            <v>4.5999999999999996</v>
          </cell>
        </row>
        <row r="361">
          <cell r="B361" t="str">
            <v>Calient</v>
          </cell>
          <cell r="C361">
            <v>0</v>
          </cell>
          <cell r="D361">
            <v>0</v>
          </cell>
          <cell r="E361">
            <v>0</v>
          </cell>
          <cell r="F361">
            <v>0</v>
          </cell>
          <cell r="G361">
            <v>0</v>
          </cell>
          <cell r="H361">
            <v>0</v>
          </cell>
          <cell r="I361">
            <v>0</v>
          </cell>
          <cell r="L361">
            <v>0</v>
          </cell>
        </row>
        <row r="362">
          <cell r="B362" t="str">
            <v>Ciena</v>
          </cell>
          <cell r="C362">
            <v>0</v>
          </cell>
          <cell r="D362">
            <v>29</v>
          </cell>
          <cell r="E362">
            <v>0</v>
          </cell>
          <cell r="F362">
            <v>6</v>
          </cell>
          <cell r="G362">
            <v>10</v>
          </cell>
          <cell r="H362">
            <v>23</v>
          </cell>
          <cell r="I362">
            <v>1</v>
          </cell>
          <cell r="L362">
            <v>69</v>
          </cell>
        </row>
        <row r="363">
          <cell r="B363" t="str">
            <v>Cisco</v>
          </cell>
          <cell r="C363">
            <v>0</v>
          </cell>
          <cell r="D363">
            <v>4</v>
          </cell>
          <cell r="E363">
            <v>0</v>
          </cell>
          <cell r="F363">
            <v>0</v>
          </cell>
          <cell r="G363">
            <v>2</v>
          </cell>
          <cell r="H363">
            <v>1</v>
          </cell>
          <cell r="I363">
            <v>0</v>
          </cell>
          <cell r="L363">
            <v>7</v>
          </cell>
        </row>
        <row r="364">
          <cell r="B364" t="str">
            <v>Corrigent</v>
          </cell>
          <cell r="L364">
            <v>0</v>
          </cell>
        </row>
        <row r="365">
          <cell r="B365" t="str">
            <v>Corvis</v>
          </cell>
          <cell r="C365">
            <v>0</v>
          </cell>
          <cell r="D365">
            <v>0</v>
          </cell>
          <cell r="E365">
            <v>0</v>
          </cell>
          <cell r="F365">
            <v>0</v>
          </cell>
          <cell r="G365">
            <v>0</v>
          </cell>
          <cell r="H365">
            <v>0</v>
          </cell>
          <cell r="I365">
            <v>0</v>
          </cell>
          <cell r="L365">
            <v>0</v>
          </cell>
        </row>
        <row r="366">
          <cell r="B366" t="str">
            <v>Datang</v>
          </cell>
          <cell r="C366">
            <v>4</v>
          </cell>
          <cell r="D366">
            <v>0</v>
          </cell>
          <cell r="E366">
            <v>0</v>
          </cell>
          <cell r="F366">
            <v>0</v>
          </cell>
          <cell r="G366">
            <v>0</v>
          </cell>
          <cell r="H366">
            <v>1</v>
          </cell>
          <cell r="I366">
            <v>0</v>
          </cell>
          <cell r="L366">
            <v>5</v>
          </cell>
        </row>
        <row r="367">
          <cell r="B367" t="str">
            <v>ECI Telecom</v>
          </cell>
          <cell r="C367">
            <v>5</v>
          </cell>
          <cell r="D367">
            <v>7.1</v>
          </cell>
          <cell r="E367">
            <v>1</v>
          </cell>
          <cell r="F367">
            <v>0</v>
          </cell>
          <cell r="G367">
            <v>3</v>
          </cell>
          <cell r="H367">
            <v>0</v>
          </cell>
          <cell r="I367">
            <v>0</v>
          </cell>
          <cell r="L367">
            <v>16.100000000000001</v>
          </cell>
        </row>
        <row r="368">
          <cell r="B368" t="str">
            <v>Ericsson</v>
          </cell>
          <cell r="C368">
            <v>2</v>
          </cell>
          <cell r="D368">
            <v>4</v>
          </cell>
          <cell r="E368">
            <v>1</v>
          </cell>
          <cell r="F368">
            <v>2</v>
          </cell>
          <cell r="G368">
            <v>1</v>
          </cell>
          <cell r="H368">
            <v>4</v>
          </cell>
          <cell r="I368">
            <v>0</v>
          </cell>
          <cell r="L368">
            <v>14</v>
          </cell>
        </row>
        <row r="369">
          <cell r="B369" t="str">
            <v>FiberHome</v>
          </cell>
          <cell r="C369">
            <v>12</v>
          </cell>
          <cell r="D369">
            <v>0</v>
          </cell>
          <cell r="E369">
            <v>0</v>
          </cell>
          <cell r="F369">
            <v>0</v>
          </cell>
          <cell r="G369">
            <v>0</v>
          </cell>
          <cell r="H369">
            <v>3</v>
          </cell>
          <cell r="I369">
            <v>0</v>
          </cell>
          <cell r="L369">
            <v>15</v>
          </cell>
        </row>
        <row r="370">
          <cell r="B370" t="str">
            <v>Force 10</v>
          </cell>
          <cell r="C370">
            <v>0</v>
          </cell>
          <cell r="D370">
            <v>0</v>
          </cell>
          <cell r="E370">
            <v>0</v>
          </cell>
          <cell r="F370">
            <v>0</v>
          </cell>
          <cell r="G370">
            <v>0</v>
          </cell>
          <cell r="H370">
            <v>0</v>
          </cell>
          <cell r="I370">
            <v>0</v>
          </cell>
          <cell r="L370">
            <v>0</v>
          </cell>
        </row>
        <row r="371">
          <cell r="B371" t="str">
            <v>Fujitsu</v>
          </cell>
          <cell r="C371">
            <v>23.9</v>
          </cell>
          <cell r="D371">
            <v>14.3</v>
          </cell>
          <cell r="E371">
            <v>7.3</v>
          </cell>
          <cell r="F371">
            <v>0</v>
          </cell>
          <cell r="G371">
            <v>2.6</v>
          </cell>
          <cell r="H371">
            <v>10</v>
          </cell>
          <cell r="I371">
            <v>2</v>
          </cell>
          <cell r="L371">
            <v>60.1</v>
          </cell>
        </row>
        <row r="372">
          <cell r="B372" t="str">
            <v>Hitachi</v>
          </cell>
          <cell r="C372">
            <v>1</v>
          </cell>
          <cell r="D372">
            <v>5</v>
          </cell>
          <cell r="E372">
            <v>0</v>
          </cell>
          <cell r="F372">
            <v>0</v>
          </cell>
          <cell r="G372">
            <v>3</v>
          </cell>
          <cell r="H372">
            <v>1</v>
          </cell>
          <cell r="I372">
            <v>0</v>
          </cell>
          <cell r="L372">
            <v>10</v>
          </cell>
        </row>
        <row r="373">
          <cell r="B373" t="str">
            <v>Hitachi Cable</v>
          </cell>
          <cell r="L373">
            <v>0</v>
          </cell>
        </row>
        <row r="374">
          <cell r="B374" t="str">
            <v>Huawei</v>
          </cell>
          <cell r="C374">
            <v>91.28</v>
          </cell>
          <cell r="D374">
            <v>22.82</v>
          </cell>
          <cell r="E374">
            <v>0</v>
          </cell>
          <cell r="F374">
            <v>0</v>
          </cell>
          <cell r="G374">
            <v>0</v>
          </cell>
          <cell r="H374">
            <v>38.9</v>
          </cell>
          <cell r="I374">
            <v>0</v>
          </cell>
          <cell r="L374">
            <v>153</v>
          </cell>
        </row>
        <row r="375">
          <cell r="B375" t="str">
            <v>Infinera</v>
          </cell>
          <cell r="L375">
            <v>0</v>
          </cell>
        </row>
        <row r="376">
          <cell r="B376" t="str">
            <v>LGIC</v>
          </cell>
          <cell r="C376">
            <v>6</v>
          </cell>
          <cell r="D376">
            <v>0</v>
          </cell>
          <cell r="E376">
            <v>2</v>
          </cell>
          <cell r="F376">
            <v>0</v>
          </cell>
          <cell r="G376">
            <v>0</v>
          </cell>
          <cell r="H376">
            <v>0</v>
          </cell>
          <cell r="I376">
            <v>0</v>
          </cell>
          <cell r="L376">
            <v>8</v>
          </cell>
        </row>
        <row r="377">
          <cell r="B377" t="str">
            <v>Lucent</v>
          </cell>
          <cell r="C377">
            <v>0</v>
          </cell>
          <cell r="D377">
            <v>0</v>
          </cell>
          <cell r="E377">
            <v>0</v>
          </cell>
          <cell r="F377">
            <v>0</v>
          </cell>
          <cell r="G377">
            <v>0</v>
          </cell>
          <cell r="H377">
            <v>0</v>
          </cell>
          <cell r="I377">
            <v>0</v>
          </cell>
          <cell r="L377">
            <v>0</v>
          </cell>
        </row>
        <row r="378">
          <cell r="B378" t="str">
            <v>Lumentis</v>
          </cell>
          <cell r="C378">
            <v>0</v>
          </cell>
          <cell r="D378">
            <v>0</v>
          </cell>
          <cell r="E378">
            <v>0</v>
          </cell>
          <cell r="F378">
            <v>0</v>
          </cell>
          <cell r="G378">
            <v>0.6</v>
          </cell>
          <cell r="H378">
            <v>0</v>
          </cell>
          <cell r="I378">
            <v>0</v>
          </cell>
          <cell r="L378">
            <v>0.6</v>
          </cell>
        </row>
        <row r="379">
          <cell r="B379" t="str">
            <v>Luminous</v>
          </cell>
          <cell r="C379">
            <v>0</v>
          </cell>
          <cell r="D379">
            <v>1.8</v>
          </cell>
          <cell r="E379">
            <v>0</v>
          </cell>
          <cell r="F379">
            <v>0</v>
          </cell>
          <cell r="G379">
            <v>0</v>
          </cell>
          <cell r="H379">
            <v>0</v>
          </cell>
          <cell r="I379">
            <v>0</v>
          </cell>
          <cell r="L379">
            <v>1.8</v>
          </cell>
        </row>
        <row r="380">
          <cell r="B380" t="str">
            <v>Marconi/Ericsson</v>
          </cell>
          <cell r="L380">
            <v>0</v>
          </cell>
        </row>
        <row r="381">
          <cell r="B381" t="str">
            <v>Movaz</v>
          </cell>
          <cell r="C381">
            <v>0</v>
          </cell>
          <cell r="D381">
            <v>0</v>
          </cell>
          <cell r="E381">
            <v>0</v>
          </cell>
          <cell r="F381">
            <v>0</v>
          </cell>
          <cell r="G381">
            <v>0</v>
          </cell>
          <cell r="H381">
            <v>0</v>
          </cell>
          <cell r="I381">
            <v>0</v>
          </cell>
          <cell r="L381">
            <v>0</v>
          </cell>
        </row>
        <row r="382">
          <cell r="B382" t="str">
            <v>NEC</v>
          </cell>
          <cell r="C382">
            <v>17</v>
          </cell>
          <cell r="D382">
            <v>28</v>
          </cell>
          <cell r="E382">
            <v>0</v>
          </cell>
          <cell r="F382">
            <v>0</v>
          </cell>
          <cell r="G382">
            <v>4</v>
          </cell>
          <cell r="H382">
            <v>20</v>
          </cell>
          <cell r="I382">
            <v>0</v>
          </cell>
          <cell r="L382">
            <v>69</v>
          </cell>
        </row>
        <row r="383">
          <cell r="B383" t="str">
            <v>Nortel</v>
          </cell>
          <cell r="C383">
            <v>0</v>
          </cell>
          <cell r="D383">
            <v>0</v>
          </cell>
          <cell r="E383">
            <v>0</v>
          </cell>
          <cell r="F383">
            <v>0</v>
          </cell>
          <cell r="G383">
            <v>0</v>
          </cell>
          <cell r="H383">
            <v>0</v>
          </cell>
          <cell r="I383">
            <v>0</v>
          </cell>
          <cell r="L383">
            <v>0</v>
          </cell>
        </row>
        <row r="384">
          <cell r="B384" t="str">
            <v>Oki</v>
          </cell>
          <cell r="C384">
            <v>4</v>
          </cell>
          <cell r="D384">
            <v>0</v>
          </cell>
          <cell r="E384">
            <v>0</v>
          </cell>
          <cell r="F384">
            <v>0</v>
          </cell>
          <cell r="G384">
            <v>0</v>
          </cell>
          <cell r="H384">
            <v>0</v>
          </cell>
          <cell r="I384">
            <v>0</v>
          </cell>
          <cell r="L384">
            <v>4</v>
          </cell>
        </row>
        <row r="385">
          <cell r="B385" t="str">
            <v>OpVista</v>
          </cell>
          <cell r="L385">
            <v>0</v>
          </cell>
        </row>
        <row r="386">
          <cell r="B386" t="str">
            <v>Photonic Bridges</v>
          </cell>
          <cell r="C386">
            <v>0</v>
          </cell>
          <cell r="D386">
            <v>3.5</v>
          </cell>
          <cell r="E386">
            <v>0</v>
          </cell>
          <cell r="F386">
            <v>0</v>
          </cell>
          <cell r="G386">
            <v>0</v>
          </cell>
          <cell r="H386">
            <v>0</v>
          </cell>
          <cell r="I386">
            <v>0</v>
          </cell>
          <cell r="L386">
            <v>3.5</v>
          </cell>
        </row>
        <row r="387">
          <cell r="B387" t="str">
            <v>Redback</v>
          </cell>
          <cell r="C387">
            <v>0</v>
          </cell>
          <cell r="D387">
            <v>0</v>
          </cell>
          <cell r="E387">
            <v>0</v>
          </cell>
          <cell r="F387">
            <v>0</v>
          </cell>
          <cell r="G387">
            <v>0</v>
          </cell>
          <cell r="H387">
            <v>0</v>
          </cell>
          <cell r="I387">
            <v>0</v>
          </cell>
          <cell r="L387">
            <v>0</v>
          </cell>
        </row>
        <row r="388">
          <cell r="B388" t="str">
            <v>Sagem</v>
          </cell>
          <cell r="C388">
            <v>0</v>
          </cell>
          <cell r="D388">
            <v>0</v>
          </cell>
          <cell r="E388">
            <v>0</v>
          </cell>
          <cell r="F388">
            <v>0</v>
          </cell>
          <cell r="G388">
            <v>0</v>
          </cell>
          <cell r="H388">
            <v>0</v>
          </cell>
          <cell r="I388">
            <v>0</v>
          </cell>
          <cell r="L388">
            <v>0</v>
          </cell>
        </row>
        <row r="389">
          <cell r="B389" t="str">
            <v>Samsung</v>
          </cell>
          <cell r="C389">
            <v>5</v>
          </cell>
          <cell r="D389">
            <v>0</v>
          </cell>
          <cell r="E389">
            <v>0</v>
          </cell>
          <cell r="F389">
            <v>0</v>
          </cell>
          <cell r="G389">
            <v>0</v>
          </cell>
          <cell r="H389">
            <v>0</v>
          </cell>
          <cell r="I389">
            <v>0</v>
          </cell>
          <cell r="L389">
            <v>5</v>
          </cell>
        </row>
        <row r="390">
          <cell r="B390" t="str">
            <v>Nokia Siemens</v>
          </cell>
          <cell r="C390">
            <v>12</v>
          </cell>
          <cell r="D390">
            <v>14</v>
          </cell>
          <cell r="E390">
            <v>5</v>
          </cell>
          <cell r="F390">
            <v>0</v>
          </cell>
          <cell r="G390">
            <v>0</v>
          </cell>
          <cell r="H390">
            <v>3</v>
          </cell>
          <cell r="I390">
            <v>1</v>
          </cell>
          <cell r="L390">
            <v>35</v>
          </cell>
        </row>
        <row r="391">
          <cell r="B391" t="str">
            <v>Sorrento/Zhone</v>
          </cell>
          <cell r="L391">
            <v>0</v>
          </cell>
        </row>
        <row r="392">
          <cell r="B392" t="str">
            <v>Sycamore</v>
          </cell>
          <cell r="C392">
            <v>0</v>
          </cell>
          <cell r="D392">
            <v>1</v>
          </cell>
          <cell r="E392">
            <v>0</v>
          </cell>
          <cell r="F392">
            <v>1</v>
          </cell>
          <cell r="G392">
            <v>0</v>
          </cell>
          <cell r="H392">
            <v>0</v>
          </cell>
          <cell r="I392">
            <v>0</v>
          </cell>
          <cell r="L392">
            <v>2</v>
          </cell>
        </row>
        <row r="393">
          <cell r="B393" t="str">
            <v>Tejas</v>
          </cell>
          <cell r="L393">
            <v>0</v>
          </cell>
        </row>
        <row r="394">
          <cell r="B394" t="str">
            <v>Tellabs</v>
          </cell>
          <cell r="C394">
            <v>0</v>
          </cell>
          <cell r="D394">
            <v>2</v>
          </cell>
          <cell r="E394">
            <v>0</v>
          </cell>
          <cell r="F394">
            <v>0</v>
          </cell>
          <cell r="G394">
            <v>1</v>
          </cell>
          <cell r="H394">
            <v>0</v>
          </cell>
          <cell r="I394">
            <v>0</v>
          </cell>
          <cell r="L394">
            <v>3</v>
          </cell>
        </row>
        <row r="395">
          <cell r="B395" t="str">
            <v>Tellium</v>
          </cell>
          <cell r="C395">
            <v>0</v>
          </cell>
          <cell r="D395">
            <v>0</v>
          </cell>
          <cell r="E395">
            <v>0</v>
          </cell>
          <cell r="F395">
            <v>0</v>
          </cell>
          <cell r="G395">
            <v>0</v>
          </cell>
          <cell r="H395">
            <v>0</v>
          </cell>
          <cell r="I395">
            <v>0</v>
          </cell>
          <cell r="L395">
            <v>0</v>
          </cell>
        </row>
        <row r="396">
          <cell r="B396" t="str">
            <v>Transmode</v>
          </cell>
          <cell r="L396">
            <v>0</v>
          </cell>
        </row>
        <row r="397">
          <cell r="B397" t="str">
            <v>Tyco</v>
          </cell>
          <cell r="C397">
            <v>0</v>
          </cell>
          <cell r="D397">
            <v>0</v>
          </cell>
          <cell r="E397">
            <v>0</v>
          </cell>
          <cell r="F397">
            <v>0</v>
          </cell>
          <cell r="G397">
            <v>0</v>
          </cell>
          <cell r="H397">
            <v>0</v>
          </cell>
          <cell r="I397">
            <v>0</v>
          </cell>
          <cell r="L397">
            <v>0</v>
          </cell>
        </row>
        <row r="398">
          <cell r="B398" t="str">
            <v>UTStarcom</v>
          </cell>
          <cell r="C398">
            <v>0</v>
          </cell>
          <cell r="D398">
            <v>17.899999999999999</v>
          </cell>
          <cell r="E398">
            <v>0</v>
          </cell>
          <cell r="F398">
            <v>0</v>
          </cell>
          <cell r="G398">
            <v>0</v>
          </cell>
          <cell r="H398">
            <v>0</v>
          </cell>
          <cell r="I398">
            <v>0</v>
          </cell>
          <cell r="L398">
            <v>17.899999999999999</v>
          </cell>
        </row>
        <row r="399">
          <cell r="B399" t="str">
            <v>White Rock</v>
          </cell>
          <cell r="C399">
            <v>0</v>
          </cell>
          <cell r="D399">
            <v>0</v>
          </cell>
          <cell r="E399">
            <v>0</v>
          </cell>
          <cell r="F399">
            <v>0</v>
          </cell>
          <cell r="G399">
            <v>0</v>
          </cell>
          <cell r="H399">
            <v>0</v>
          </cell>
          <cell r="I399">
            <v>0</v>
          </cell>
          <cell r="L399">
            <v>0</v>
          </cell>
        </row>
        <row r="400">
          <cell r="B400" t="str">
            <v>Xtera</v>
          </cell>
          <cell r="L400">
            <v>0</v>
          </cell>
        </row>
        <row r="401">
          <cell r="B401" t="str">
            <v>Zhone</v>
          </cell>
          <cell r="C401">
            <v>0</v>
          </cell>
          <cell r="D401">
            <v>0</v>
          </cell>
          <cell r="E401">
            <v>0</v>
          </cell>
          <cell r="F401">
            <v>0</v>
          </cell>
          <cell r="G401">
            <v>0</v>
          </cell>
          <cell r="H401">
            <v>0</v>
          </cell>
          <cell r="I401">
            <v>0</v>
          </cell>
          <cell r="L401">
            <v>0</v>
          </cell>
        </row>
        <row r="402">
          <cell r="B402" t="str">
            <v>ZTE</v>
          </cell>
          <cell r="C402">
            <v>29</v>
          </cell>
          <cell r="D402">
            <v>0</v>
          </cell>
          <cell r="E402">
            <v>0</v>
          </cell>
          <cell r="F402">
            <v>0</v>
          </cell>
          <cell r="G402">
            <v>0</v>
          </cell>
          <cell r="H402">
            <v>9</v>
          </cell>
          <cell r="I402">
            <v>0</v>
          </cell>
          <cell r="L402">
            <v>38</v>
          </cell>
        </row>
        <row r="403">
          <cell r="B403" t="str">
            <v>Other</v>
          </cell>
          <cell r="C403">
            <v>0</v>
          </cell>
          <cell r="D403">
            <v>0.5</v>
          </cell>
          <cell r="E403">
            <v>0</v>
          </cell>
          <cell r="F403">
            <v>0</v>
          </cell>
          <cell r="G403">
            <v>3.4</v>
          </cell>
          <cell r="H403">
            <v>0</v>
          </cell>
          <cell r="I403">
            <v>0</v>
          </cell>
          <cell r="L403">
            <v>3.9</v>
          </cell>
        </row>
        <row r="404">
          <cell r="B404" t="str">
            <v>Total</v>
          </cell>
          <cell r="C404">
            <v>236.18</v>
          </cell>
          <cell r="D404">
            <v>206.52</v>
          </cell>
          <cell r="E404">
            <v>17.3</v>
          </cell>
          <cell r="F404">
            <v>14</v>
          </cell>
          <cell r="G404">
            <v>40.6</v>
          </cell>
          <cell r="H404">
            <v>125.9</v>
          </cell>
          <cell r="I404">
            <v>4</v>
          </cell>
          <cell r="J404">
            <v>0</v>
          </cell>
          <cell r="K404">
            <v>0</v>
          </cell>
          <cell r="L404">
            <v>644.5</v>
          </cell>
        </row>
        <row r="407">
          <cell r="B407" t="str">
            <v>4Q03</v>
          </cell>
          <cell r="D407" t="str">
            <v>Optical Networking Vendor Revenues ($ M)</v>
          </cell>
        </row>
        <row r="408">
          <cell r="B408" t="str">
            <v>Vendor</v>
          </cell>
          <cell r="C408" t="str">
            <v>SONET/SDH Add-drop multiplexers (ADM)</v>
          </cell>
          <cell r="D408" t="str">
            <v>Optical Edge Devices (OED)</v>
          </cell>
          <cell r="E408" t="str">
            <v>Digital Cross Connects (DCS)</v>
          </cell>
          <cell r="F408" t="str">
            <v>Optical Core Switches (OCS)</v>
          </cell>
          <cell r="G408" t="str">
            <v>Metro WDM (C/D-WDM)</v>
          </cell>
          <cell r="H408" t="str">
            <v>Long haul DWDM (LH DWDM)</v>
          </cell>
          <cell r="I408" t="str">
            <v>Multi-reach DWDM</v>
          </cell>
          <cell r="J408" t="str">
            <v>Metro ROADM</v>
          </cell>
          <cell r="K408" t="str">
            <v>Converged Packet Optical</v>
          </cell>
          <cell r="L408" t="str">
            <v>Total Optical Networking (ON)</v>
          </cell>
        </row>
        <row r="409">
          <cell r="B409" t="str">
            <v>ADTRAN</v>
          </cell>
        </row>
        <row r="410">
          <cell r="B410" t="str">
            <v>ADVA</v>
          </cell>
          <cell r="C410">
            <v>0</v>
          </cell>
          <cell r="D410">
            <v>0</v>
          </cell>
          <cell r="E410">
            <v>0</v>
          </cell>
          <cell r="F410">
            <v>0</v>
          </cell>
          <cell r="G410">
            <v>5</v>
          </cell>
          <cell r="H410">
            <v>0</v>
          </cell>
          <cell r="I410">
            <v>0</v>
          </cell>
          <cell r="L410">
            <v>5</v>
          </cell>
        </row>
        <row r="411">
          <cell r="B411" t="str">
            <v>Alcatel-Lucent</v>
          </cell>
          <cell r="C411">
            <v>19</v>
          </cell>
          <cell r="D411">
            <v>58</v>
          </cell>
          <cell r="E411">
            <v>1</v>
          </cell>
          <cell r="F411">
            <v>7</v>
          </cell>
          <cell r="G411">
            <v>6</v>
          </cell>
          <cell r="H411">
            <v>16</v>
          </cell>
          <cell r="I411">
            <v>1</v>
          </cell>
          <cell r="L411">
            <v>108</v>
          </cell>
        </row>
        <row r="412">
          <cell r="B412" t="str">
            <v>ANDA</v>
          </cell>
          <cell r="L412">
            <v>0</v>
          </cell>
        </row>
        <row r="413">
          <cell r="B413" t="str">
            <v>Atrica</v>
          </cell>
          <cell r="C413">
            <v>0</v>
          </cell>
          <cell r="D413">
            <v>6.75</v>
          </cell>
          <cell r="E413">
            <v>0</v>
          </cell>
          <cell r="F413">
            <v>0</v>
          </cell>
          <cell r="G413">
            <v>0</v>
          </cell>
          <cell r="H413">
            <v>0</v>
          </cell>
          <cell r="I413">
            <v>0</v>
          </cell>
          <cell r="L413">
            <v>6.75</v>
          </cell>
        </row>
        <row r="414">
          <cell r="B414" t="str">
            <v>Calient</v>
          </cell>
          <cell r="C414">
            <v>0</v>
          </cell>
          <cell r="D414">
            <v>0</v>
          </cell>
          <cell r="E414">
            <v>0</v>
          </cell>
          <cell r="F414">
            <v>1</v>
          </cell>
          <cell r="G414">
            <v>0</v>
          </cell>
          <cell r="H414">
            <v>0</v>
          </cell>
          <cell r="I414">
            <v>0</v>
          </cell>
          <cell r="L414">
            <v>1</v>
          </cell>
        </row>
        <row r="415">
          <cell r="B415" t="str">
            <v>Ciena</v>
          </cell>
          <cell r="C415">
            <v>0</v>
          </cell>
          <cell r="D415">
            <v>18</v>
          </cell>
          <cell r="E415">
            <v>0</v>
          </cell>
          <cell r="F415">
            <v>3</v>
          </cell>
          <cell r="G415">
            <v>9</v>
          </cell>
          <cell r="H415">
            <v>12</v>
          </cell>
          <cell r="I415">
            <v>0</v>
          </cell>
          <cell r="L415">
            <v>42</v>
          </cell>
        </row>
        <row r="416">
          <cell r="B416" t="str">
            <v>Cisco</v>
          </cell>
          <cell r="C416">
            <v>0</v>
          </cell>
          <cell r="D416">
            <v>6</v>
          </cell>
          <cell r="E416">
            <v>0</v>
          </cell>
          <cell r="F416">
            <v>0</v>
          </cell>
          <cell r="G416">
            <v>3</v>
          </cell>
          <cell r="H416">
            <v>1</v>
          </cell>
          <cell r="I416">
            <v>0</v>
          </cell>
          <cell r="L416">
            <v>10</v>
          </cell>
        </row>
        <row r="417">
          <cell r="B417" t="str">
            <v>Corrigent</v>
          </cell>
          <cell r="L417">
            <v>0</v>
          </cell>
        </row>
        <row r="418">
          <cell r="B418" t="str">
            <v>Corvis</v>
          </cell>
          <cell r="C418">
            <v>0</v>
          </cell>
          <cell r="D418">
            <v>0</v>
          </cell>
          <cell r="E418">
            <v>0</v>
          </cell>
          <cell r="F418">
            <v>0</v>
          </cell>
          <cell r="G418">
            <v>0</v>
          </cell>
          <cell r="H418">
            <v>0</v>
          </cell>
          <cell r="I418">
            <v>0</v>
          </cell>
          <cell r="L418">
            <v>0</v>
          </cell>
        </row>
        <row r="419">
          <cell r="B419" t="str">
            <v>Datang</v>
          </cell>
          <cell r="C419">
            <v>4</v>
          </cell>
          <cell r="D419">
            <v>0</v>
          </cell>
          <cell r="E419">
            <v>0</v>
          </cell>
          <cell r="F419">
            <v>0</v>
          </cell>
          <cell r="G419">
            <v>0</v>
          </cell>
          <cell r="H419">
            <v>1</v>
          </cell>
          <cell r="I419">
            <v>0</v>
          </cell>
          <cell r="L419">
            <v>5</v>
          </cell>
        </row>
        <row r="420">
          <cell r="B420" t="str">
            <v>ECI Telecom</v>
          </cell>
          <cell r="C420">
            <v>4</v>
          </cell>
          <cell r="D420">
            <v>9.5</v>
          </cell>
          <cell r="E420">
            <v>0</v>
          </cell>
          <cell r="F420">
            <v>0</v>
          </cell>
          <cell r="G420">
            <v>1</v>
          </cell>
          <cell r="H420">
            <v>0</v>
          </cell>
          <cell r="I420">
            <v>0</v>
          </cell>
          <cell r="L420">
            <v>14.5</v>
          </cell>
        </row>
        <row r="421">
          <cell r="B421" t="str">
            <v>Ericsson</v>
          </cell>
          <cell r="C421">
            <v>7</v>
          </cell>
          <cell r="D421">
            <v>10</v>
          </cell>
          <cell r="E421">
            <v>3</v>
          </cell>
          <cell r="F421">
            <v>1</v>
          </cell>
          <cell r="G421">
            <v>1</v>
          </cell>
          <cell r="H421">
            <v>8</v>
          </cell>
          <cell r="I421">
            <v>0</v>
          </cell>
          <cell r="L421">
            <v>30</v>
          </cell>
        </row>
        <row r="422">
          <cell r="B422" t="str">
            <v>FiberHome</v>
          </cell>
          <cell r="C422">
            <v>16</v>
          </cell>
          <cell r="D422">
            <v>0</v>
          </cell>
          <cell r="E422">
            <v>0</v>
          </cell>
          <cell r="F422">
            <v>0</v>
          </cell>
          <cell r="G422">
            <v>0</v>
          </cell>
          <cell r="H422">
            <v>5</v>
          </cell>
          <cell r="I422">
            <v>0</v>
          </cell>
          <cell r="L422">
            <v>21</v>
          </cell>
        </row>
        <row r="423">
          <cell r="B423" t="str">
            <v>Force 10</v>
          </cell>
          <cell r="C423">
            <v>0</v>
          </cell>
          <cell r="D423">
            <v>0.3</v>
          </cell>
          <cell r="E423">
            <v>0</v>
          </cell>
          <cell r="F423">
            <v>0</v>
          </cell>
          <cell r="G423">
            <v>0</v>
          </cell>
          <cell r="H423">
            <v>0</v>
          </cell>
          <cell r="I423">
            <v>0</v>
          </cell>
          <cell r="L423">
            <v>0.3</v>
          </cell>
        </row>
        <row r="424">
          <cell r="B424" t="str">
            <v>Fujitsu</v>
          </cell>
          <cell r="C424">
            <v>24.7</v>
          </cell>
          <cell r="D424">
            <v>23</v>
          </cell>
          <cell r="E424">
            <v>1.9</v>
          </cell>
          <cell r="F424">
            <v>0</v>
          </cell>
          <cell r="G424">
            <v>0.5</v>
          </cell>
          <cell r="H424">
            <v>11.7</v>
          </cell>
          <cell r="I424">
            <v>1</v>
          </cell>
          <cell r="L424">
            <v>62.8</v>
          </cell>
        </row>
        <row r="425">
          <cell r="B425" t="str">
            <v>Hitachi</v>
          </cell>
          <cell r="C425">
            <v>2</v>
          </cell>
          <cell r="D425">
            <v>5</v>
          </cell>
          <cell r="E425">
            <v>0</v>
          </cell>
          <cell r="F425">
            <v>0</v>
          </cell>
          <cell r="G425">
            <v>3</v>
          </cell>
          <cell r="H425">
            <v>1</v>
          </cell>
          <cell r="I425">
            <v>0</v>
          </cell>
          <cell r="L425">
            <v>11</v>
          </cell>
        </row>
        <row r="426">
          <cell r="B426" t="str">
            <v>Hitachi Cable</v>
          </cell>
          <cell r="L426">
            <v>0</v>
          </cell>
        </row>
        <row r="427">
          <cell r="B427" t="str">
            <v>Huawei</v>
          </cell>
          <cell r="C427">
            <v>164</v>
          </cell>
          <cell r="D427">
            <v>41</v>
          </cell>
          <cell r="E427">
            <v>0</v>
          </cell>
          <cell r="F427">
            <v>0</v>
          </cell>
          <cell r="G427">
            <v>0</v>
          </cell>
          <cell r="H427">
            <v>16</v>
          </cell>
          <cell r="I427">
            <v>0</v>
          </cell>
          <cell r="L427">
            <v>221</v>
          </cell>
        </row>
        <row r="428">
          <cell r="B428" t="str">
            <v>Infinera</v>
          </cell>
          <cell r="L428">
            <v>0</v>
          </cell>
        </row>
        <row r="429">
          <cell r="B429" t="str">
            <v>LGIC</v>
          </cell>
          <cell r="C429">
            <v>8</v>
          </cell>
          <cell r="D429">
            <v>0</v>
          </cell>
          <cell r="E429">
            <v>0</v>
          </cell>
          <cell r="F429">
            <v>0</v>
          </cell>
          <cell r="G429">
            <v>0</v>
          </cell>
          <cell r="H429">
            <v>0</v>
          </cell>
          <cell r="I429">
            <v>0</v>
          </cell>
          <cell r="L429">
            <v>8</v>
          </cell>
        </row>
        <row r="430">
          <cell r="B430" t="str">
            <v>Lucent</v>
          </cell>
          <cell r="C430">
            <v>0</v>
          </cell>
          <cell r="D430">
            <v>0</v>
          </cell>
          <cell r="E430">
            <v>0</v>
          </cell>
          <cell r="F430">
            <v>0</v>
          </cell>
          <cell r="G430">
            <v>0</v>
          </cell>
          <cell r="H430">
            <v>0</v>
          </cell>
          <cell r="I430">
            <v>0</v>
          </cell>
          <cell r="L430">
            <v>0</v>
          </cell>
        </row>
        <row r="431">
          <cell r="B431" t="str">
            <v>Lumentis</v>
          </cell>
          <cell r="C431">
            <v>0</v>
          </cell>
          <cell r="D431">
            <v>0</v>
          </cell>
          <cell r="E431">
            <v>0</v>
          </cell>
          <cell r="F431">
            <v>0</v>
          </cell>
          <cell r="G431">
            <v>0.7</v>
          </cell>
          <cell r="H431">
            <v>0</v>
          </cell>
          <cell r="I431">
            <v>0</v>
          </cell>
          <cell r="L431">
            <v>0.7</v>
          </cell>
        </row>
        <row r="432">
          <cell r="B432" t="str">
            <v>Luminous</v>
          </cell>
          <cell r="C432">
            <v>0</v>
          </cell>
          <cell r="D432">
            <v>1</v>
          </cell>
          <cell r="E432">
            <v>0</v>
          </cell>
          <cell r="F432">
            <v>0</v>
          </cell>
          <cell r="G432">
            <v>0</v>
          </cell>
          <cell r="H432">
            <v>0</v>
          </cell>
          <cell r="I432">
            <v>0</v>
          </cell>
          <cell r="L432">
            <v>1</v>
          </cell>
        </row>
        <row r="433">
          <cell r="B433" t="str">
            <v>Marconi/Ericsson</v>
          </cell>
          <cell r="L433">
            <v>0</v>
          </cell>
        </row>
        <row r="434">
          <cell r="B434" t="str">
            <v>Movaz</v>
          </cell>
          <cell r="C434">
            <v>0</v>
          </cell>
          <cell r="D434">
            <v>0</v>
          </cell>
          <cell r="E434">
            <v>0</v>
          </cell>
          <cell r="F434">
            <v>0</v>
          </cell>
          <cell r="G434">
            <v>0</v>
          </cell>
          <cell r="H434">
            <v>0</v>
          </cell>
          <cell r="I434">
            <v>0</v>
          </cell>
          <cell r="L434">
            <v>0</v>
          </cell>
        </row>
        <row r="435">
          <cell r="B435" t="str">
            <v>NEC</v>
          </cell>
          <cell r="C435">
            <v>35</v>
          </cell>
          <cell r="D435">
            <v>45</v>
          </cell>
          <cell r="E435">
            <v>0</v>
          </cell>
          <cell r="F435">
            <v>0</v>
          </cell>
          <cell r="G435">
            <v>4</v>
          </cell>
          <cell r="H435">
            <v>27</v>
          </cell>
          <cell r="I435">
            <v>1</v>
          </cell>
          <cell r="L435">
            <v>112</v>
          </cell>
        </row>
        <row r="436">
          <cell r="B436" t="str">
            <v>Nortel</v>
          </cell>
          <cell r="C436">
            <v>0</v>
          </cell>
          <cell r="D436">
            <v>0</v>
          </cell>
          <cell r="E436">
            <v>0</v>
          </cell>
          <cell r="F436">
            <v>0</v>
          </cell>
          <cell r="G436">
            <v>0</v>
          </cell>
          <cell r="H436">
            <v>0</v>
          </cell>
          <cell r="I436">
            <v>0</v>
          </cell>
          <cell r="L436">
            <v>0</v>
          </cell>
        </row>
        <row r="437">
          <cell r="B437" t="str">
            <v>Oki</v>
          </cell>
          <cell r="C437">
            <v>5</v>
          </cell>
          <cell r="D437">
            <v>0</v>
          </cell>
          <cell r="E437">
            <v>0</v>
          </cell>
          <cell r="F437">
            <v>0</v>
          </cell>
          <cell r="G437">
            <v>0</v>
          </cell>
          <cell r="H437">
            <v>0</v>
          </cell>
          <cell r="I437">
            <v>0</v>
          </cell>
          <cell r="L437">
            <v>5</v>
          </cell>
        </row>
        <row r="438">
          <cell r="B438" t="str">
            <v>OpVista</v>
          </cell>
          <cell r="L438">
            <v>0</v>
          </cell>
        </row>
        <row r="439">
          <cell r="B439" t="str">
            <v>Photonic Bridges</v>
          </cell>
          <cell r="C439">
            <v>0</v>
          </cell>
          <cell r="D439">
            <v>3.5</v>
          </cell>
          <cell r="E439">
            <v>0</v>
          </cell>
          <cell r="F439">
            <v>0</v>
          </cell>
          <cell r="G439">
            <v>0</v>
          </cell>
          <cell r="H439">
            <v>0</v>
          </cell>
          <cell r="I439">
            <v>0</v>
          </cell>
          <cell r="L439">
            <v>3.5</v>
          </cell>
        </row>
        <row r="440">
          <cell r="B440" t="str">
            <v>Redback</v>
          </cell>
          <cell r="C440">
            <v>0</v>
          </cell>
          <cell r="D440">
            <v>0</v>
          </cell>
          <cell r="E440">
            <v>0</v>
          </cell>
          <cell r="F440">
            <v>0</v>
          </cell>
          <cell r="G440">
            <v>0</v>
          </cell>
          <cell r="H440">
            <v>0</v>
          </cell>
          <cell r="I440">
            <v>0</v>
          </cell>
          <cell r="L440">
            <v>0</v>
          </cell>
        </row>
        <row r="441">
          <cell r="B441" t="str">
            <v>Sagem</v>
          </cell>
          <cell r="C441">
            <v>1</v>
          </cell>
          <cell r="D441">
            <v>0</v>
          </cell>
          <cell r="E441">
            <v>0</v>
          </cell>
          <cell r="F441">
            <v>0</v>
          </cell>
          <cell r="G441">
            <v>0</v>
          </cell>
          <cell r="H441">
            <v>0</v>
          </cell>
          <cell r="I441">
            <v>0</v>
          </cell>
          <cell r="L441">
            <v>1</v>
          </cell>
        </row>
        <row r="442">
          <cell r="B442" t="str">
            <v>Samsung</v>
          </cell>
          <cell r="C442">
            <v>7</v>
          </cell>
          <cell r="D442">
            <v>0</v>
          </cell>
          <cell r="E442">
            <v>0</v>
          </cell>
          <cell r="F442">
            <v>0</v>
          </cell>
          <cell r="G442">
            <v>0</v>
          </cell>
          <cell r="H442">
            <v>0</v>
          </cell>
          <cell r="I442">
            <v>0</v>
          </cell>
          <cell r="L442">
            <v>7</v>
          </cell>
        </row>
        <row r="443">
          <cell r="B443" t="str">
            <v>Nokia Siemens</v>
          </cell>
          <cell r="C443">
            <v>13</v>
          </cell>
          <cell r="D443">
            <v>3</v>
          </cell>
          <cell r="E443">
            <v>3</v>
          </cell>
          <cell r="F443">
            <v>0</v>
          </cell>
          <cell r="G443">
            <v>0</v>
          </cell>
          <cell r="H443">
            <v>6</v>
          </cell>
          <cell r="I443">
            <v>1</v>
          </cell>
          <cell r="L443">
            <v>26</v>
          </cell>
        </row>
        <row r="444">
          <cell r="B444" t="str">
            <v>Sorrento/Zhone</v>
          </cell>
          <cell r="L444">
            <v>0</v>
          </cell>
        </row>
        <row r="445">
          <cell r="B445" t="str">
            <v>Sycamore</v>
          </cell>
          <cell r="C445">
            <v>0</v>
          </cell>
          <cell r="D445">
            <v>0</v>
          </cell>
          <cell r="E445">
            <v>0</v>
          </cell>
          <cell r="F445">
            <v>2</v>
          </cell>
          <cell r="G445">
            <v>0</v>
          </cell>
          <cell r="H445">
            <v>0</v>
          </cell>
          <cell r="I445">
            <v>0</v>
          </cell>
          <cell r="L445">
            <v>2</v>
          </cell>
        </row>
        <row r="446">
          <cell r="B446" t="str">
            <v>Tejas</v>
          </cell>
          <cell r="L446">
            <v>0</v>
          </cell>
        </row>
        <row r="447">
          <cell r="B447" t="str">
            <v>Tellabs</v>
          </cell>
          <cell r="C447">
            <v>0</v>
          </cell>
          <cell r="D447">
            <v>8</v>
          </cell>
          <cell r="E447">
            <v>0</v>
          </cell>
          <cell r="F447">
            <v>0</v>
          </cell>
          <cell r="G447">
            <v>1</v>
          </cell>
          <cell r="H447">
            <v>0</v>
          </cell>
          <cell r="I447">
            <v>0</v>
          </cell>
          <cell r="L447">
            <v>9</v>
          </cell>
        </row>
        <row r="448">
          <cell r="B448" t="str">
            <v>Tellium</v>
          </cell>
          <cell r="C448">
            <v>0</v>
          </cell>
          <cell r="D448">
            <v>0</v>
          </cell>
          <cell r="E448">
            <v>0</v>
          </cell>
          <cell r="F448">
            <v>0</v>
          </cell>
          <cell r="G448">
            <v>0</v>
          </cell>
          <cell r="H448">
            <v>0</v>
          </cell>
          <cell r="I448">
            <v>0</v>
          </cell>
          <cell r="L448">
            <v>0</v>
          </cell>
        </row>
        <row r="449">
          <cell r="B449" t="str">
            <v>Transmode</v>
          </cell>
          <cell r="L449">
            <v>0</v>
          </cell>
        </row>
        <row r="450">
          <cell r="B450" t="str">
            <v>Tyco</v>
          </cell>
          <cell r="C450">
            <v>0</v>
          </cell>
          <cell r="D450">
            <v>0</v>
          </cell>
          <cell r="E450">
            <v>0</v>
          </cell>
          <cell r="F450">
            <v>0</v>
          </cell>
          <cell r="G450">
            <v>0</v>
          </cell>
          <cell r="H450">
            <v>0</v>
          </cell>
          <cell r="I450">
            <v>0</v>
          </cell>
          <cell r="L450">
            <v>0</v>
          </cell>
        </row>
        <row r="451">
          <cell r="B451" t="str">
            <v>UTStarcom</v>
          </cell>
          <cell r="C451">
            <v>0</v>
          </cell>
          <cell r="D451">
            <v>18.5</v>
          </cell>
          <cell r="E451">
            <v>0</v>
          </cell>
          <cell r="F451">
            <v>0</v>
          </cell>
          <cell r="G451">
            <v>0</v>
          </cell>
          <cell r="H451">
            <v>0</v>
          </cell>
          <cell r="I451">
            <v>0</v>
          </cell>
          <cell r="L451">
            <v>18.5</v>
          </cell>
        </row>
        <row r="452">
          <cell r="B452" t="str">
            <v>White Rock</v>
          </cell>
          <cell r="C452">
            <v>0</v>
          </cell>
          <cell r="D452">
            <v>0</v>
          </cell>
          <cell r="E452">
            <v>0</v>
          </cell>
          <cell r="F452">
            <v>0</v>
          </cell>
          <cell r="G452">
            <v>0</v>
          </cell>
          <cell r="H452">
            <v>0</v>
          </cell>
          <cell r="I452">
            <v>0</v>
          </cell>
          <cell r="L452">
            <v>0</v>
          </cell>
        </row>
        <row r="453">
          <cell r="B453" t="str">
            <v>Xtera</v>
          </cell>
          <cell r="L453">
            <v>0</v>
          </cell>
        </row>
        <row r="454">
          <cell r="B454" t="str">
            <v>Zhone</v>
          </cell>
          <cell r="C454">
            <v>0</v>
          </cell>
          <cell r="D454">
            <v>0</v>
          </cell>
          <cell r="E454">
            <v>0</v>
          </cell>
          <cell r="F454">
            <v>0</v>
          </cell>
          <cell r="G454">
            <v>1</v>
          </cell>
          <cell r="H454">
            <v>0</v>
          </cell>
          <cell r="I454">
            <v>0</v>
          </cell>
          <cell r="L454">
            <v>1</v>
          </cell>
        </row>
        <row r="455">
          <cell r="B455" t="str">
            <v>ZTE</v>
          </cell>
          <cell r="C455">
            <v>42</v>
          </cell>
          <cell r="D455">
            <v>0</v>
          </cell>
          <cell r="E455">
            <v>0</v>
          </cell>
          <cell r="F455">
            <v>0</v>
          </cell>
          <cell r="G455">
            <v>0</v>
          </cell>
          <cell r="H455">
            <v>23</v>
          </cell>
          <cell r="I455">
            <v>0</v>
          </cell>
          <cell r="L455">
            <v>65</v>
          </cell>
        </row>
        <row r="456">
          <cell r="B456" t="str">
            <v>Other</v>
          </cell>
          <cell r="C456">
            <v>0</v>
          </cell>
          <cell r="D456">
            <v>0.5</v>
          </cell>
          <cell r="E456">
            <v>0</v>
          </cell>
          <cell r="F456">
            <v>0</v>
          </cell>
          <cell r="G456">
            <v>2.2999999999999998</v>
          </cell>
          <cell r="H456">
            <v>0</v>
          </cell>
          <cell r="I456">
            <v>0</v>
          </cell>
          <cell r="L456">
            <v>2.8</v>
          </cell>
        </row>
        <row r="457">
          <cell r="B457" t="str">
            <v>Total</v>
          </cell>
          <cell r="C457">
            <v>351.7</v>
          </cell>
          <cell r="D457">
            <v>257.05</v>
          </cell>
          <cell r="E457">
            <v>8.9</v>
          </cell>
          <cell r="F457">
            <v>14</v>
          </cell>
          <cell r="G457">
            <v>37.5</v>
          </cell>
          <cell r="H457">
            <v>127.7</v>
          </cell>
          <cell r="I457">
            <v>4</v>
          </cell>
          <cell r="J457">
            <v>0</v>
          </cell>
          <cell r="K457">
            <v>0</v>
          </cell>
          <cell r="L457">
            <v>800.85</v>
          </cell>
        </row>
        <row r="463">
          <cell r="B463" t="str">
            <v>1Q04</v>
          </cell>
          <cell r="D463" t="str">
            <v>Optical Networking Vendor Revenues ($ M)</v>
          </cell>
        </row>
        <row r="464">
          <cell r="B464" t="str">
            <v>Vendor</v>
          </cell>
          <cell r="C464" t="str">
            <v>SONET/SDH Add-drop multiplexers (ADM)</v>
          </cell>
          <cell r="D464" t="str">
            <v>Optical Edge Devices (OED)</v>
          </cell>
          <cell r="E464" t="str">
            <v>Digital Cross Connects (DCS)</v>
          </cell>
          <cell r="F464" t="str">
            <v>Optical Core Switches (OCS)</v>
          </cell>
          <cell r="G464" t="str">
            <v>Metro WDM (C/D-WDM)</v>
          </cell>
          <cell r="H464" t="str">
            <v>Long haul DWDM (LH DWDM)</v>
          </cell>
          <cell r="I464" t="str">
            <v>Multi-reach DWDM</v>
          </cell>
          <cell r="J464" t="str">
            <v>Metro ROADM</v>
          </cell>
          <cell r="K464" t="str">
            <v>Converged Packet Optical</v>
          </cell>
          <cell r="L464" t="str">
            <v>Total Optical Networking (ON)</v>
          </cell>
        </row>
        <row r="465">
          <cell r="B465" t="str">
            <v>ADTRAN</v>
          </cell>
        </row>
        <row r="466">
          <cell r="B466" t="str">
            <v>ADVA</v>
          </cell>
          <cell r="C466">
            <v>0</v>
          </cell>
          <cell r="D466">
            <v>0</v>
          </cell>
          <cell r="E466">
            <v>0</v>
          </cell>
          <cell r="F466">
            <v>0</v>
          </cell>
          <cell r="G466">
            <v>7</v>
          </cell>
          <cell r="H466">
            <v>0</v>
          </cell>
          <cell r="L466">
            <v>7</v>
          </cell>
        </row>
        <row r="467">
          <cell r="B467" t="str">
            <v>Alcatel-Lucent</v>
          </cell>
          <cell r="C467">
            <v>12</v>
          </cell>
          <cell r="D467">
            <v>32</v>
          </cell>
          <cell r="E467">
            <v>2</v>
          </cell>
          <cell r="F467">
            <v>8</v>
          </cell>
          <cell r="G467">
            <v>4</v>
          </cell>
          <cell r="H467">
            <v>8</v>
          </cell>
          <cell r="I467">
            <v>0</v>
          </cell>
          <cell r="L467">
            <v>66</v>
          </cell>
        </row>
        <row r="468">
          <cell r="B468" t="str">
            <v>ANDA</v>
          </cell>
          <cell r="L468">
            <v>0</v>
          </cell>
        </row>
        <row r="469">
          <cell r="B469" t="str">
            <v>Atrica</v>
          </cell>
          <cell r="C469">
            <v>0</v>
          </cell>
          <cell r="D469">
            <v>7.9</v>
          </cell>
          <cell r="E469">
            <v>0</v>
          </cell>
          <cell r="F469">
            <v>0</v>
          </cell>
          <cell r="G469">
            <v>0</v>
          </cell>
          <cell r="H469">
            <v>0</v>
          </cell>
          <cell r="L469">
            <v>7.9</v>
          </cell>
        </row>
        <row r="470">
          <cell r="B470" t="str">
            <v>Calient</v>
          </cell>
          <cell r="C470">
            <v>0</v>
          </cell>
          <cell r="D470">
            <v>0</v>
          </cell>
          <cell r="E470">
            <v>0</v>
          </cell>
          <cell r="F470">
            <v>0</v>
          </cell>
          <cell r="G470">
            <v>0</v>
          </cell>
          <cell r="H470">
            <v>0</v>
          </cell>
          <cell r="I470">
            <v>0</v>
          </cell>
          <cell r="L470">
            <v>0</v>
          </cell>
        </row>
        <row r="471">
          <cell r="B471" t="str">
            <v>Ciena</v>
          </cell>
          <cell r="C471">
            <v>1</v>
          </cell>
          <cell r="D471">
            <v>16</v>
          </cell>
          <cell r="E471">
            <v>0</v>
          </cell>
          <cell r="F471">
            <v>3</v>
          </cell>
          <cell r="G471">
            <v>7</v>
          </cell>
          <cell r="H471">
            <v>9</v>
          </cell>
          <cell r="I471">
            <v>0</v>
          </cell>
          <cell r="L471">
            <v>36</v>
          </cell>
        </row>
        <row r="472">
          <cell r="B472" t="str">
            <v>Cisco</v>
          </cell>
          <cell r="C472">
            <v>0</v>
          </cell>
          <cell r="D472">
            <v>5</v>
          </cell>
          <cell r="E472">
            <v>0</v>
          </cell>
          <cell r="F472">
            <v>0</v>
          </cell>
          <cell r="G472">
            <v>3</v>
          </cell>
          <cell r="H472">
            <v>2</v>
          </cell>
          <cell r="L472">
            <v>10</v>
          </cell>
        </row>
        <row r="473">
          <cell r="B473" t="str">
            <v>Corrigent</v>
          </cell>
          <cell r="L473">
            <v>0</v>
          </cell>
        </row>
        <row r="474">
          <cell r="B474" t="str">
            <v>Corvis</v>
          </cell>
          <cell r="C474">
            <v>0</v>
          </cell>
          <cell r="D474">
            <v>0</v>
          </cell>
          <cell r="E474">
            <v>0</v>
          </cell>
          <cell r="F474">
            <v>0</v>
          </cell>
          <cell r="G474">
            <v>0</v>
          </cell>
          <cell r="H474">
            <v>0</v>
          </cell>
          <cell r="I474">
            <v>0</v>
          </cell>
          <cell r="L474">
            <v>0</v>
          </cell>
        </row>
        <row r="475">
          <cell r="B475" t="str">
            <v>Datang</v>
          </cell>
          <cell r="C475">
            <v>4</v>
          </cell>
          <cell r="D475">
            <v>2</v>
          </cell>
          <cell r="E475">
            <v>0</v>
          </cell>
          <cell r="F475">
            <v>0</v>
          </cell>
          <cell r="G475">
            <v>0</v>
          </cell>
          <cell r="H475">
            <v>2</v>
          </cell>
          <cell r="L475">
            <v>8</v>
          </cell>
        </row>
        <row r="476">
          <cell r="B476" t="str">
            <v>ECI Telecom</v>
          </cell>
          <cell r="C476">
            <v>0</v>
          </cell>
          <cell r="D476">
            <v>16</v>
          </cell>
          <cell r="E476">
            <v>2</v>
          </cell>
          <cell r="F476">
            <v>0</v>
          </cell>
          <cell r="G476">
            <v>0</v>
          </cell>
          <cell r="H476">
            <v>0</v>
          </cell>
          <cell r="L476">
            <v>18</v>
          </cell>
        </row>
        <row r="477">
          <cell r="B477" t="str">
            <v>Ericsson</v>
          </cell>
          <cell r="C477">
            <v>3</v>
          </cell>
          <cell r="D477">
            <v>5</v>
          </cell>
          <cell r="E477">
            <v>2</v>
          </cell>
          <cell r="F477">
            <v>1</v>
          </cell>
          <cell r="G477">
            <v>1</v>
          </cell>
          <cell r="H477">
            <v>5</v>
          </cell>
          <cell r="L477">
            <v>17</v>
          </cell>
        </row>
        <row r="478">
          <cell r="B478" t="str">
            <v>FiberHome</v>
          </cell>
          <cell r="C478">
            <v>12</v>
          </cell>
          <cell r="D478">
            <v>6</v>
          </cell>
          <cell r="E478">
            <v>0</v>
          </cell>
          <cell r="F478">
            <v>0</v>
          </cell>
          <cell r="G478">
            <v>0</v>
          </cell>
          <cell r="H478">
            <v>4</v>
          </cell>
          <cell r="L478">
            <v>22</v>
          </cell>
        </row>
        <row r="479">
          <cell r="B479" t="str">
            <v>Force 10</v>
          </cell>
          <cell r="C479">
            <v>0</v>
          </cell>
          <cell r="D479">
            <v>0.5</v>
          </cell>
          <cell r="E479">
            <v>0</v>
          </cell>
          <cell r="F479">
            <v>0</v>
          </cell>
          <cell r="G479">
            <v>0</v>
          </cell>
          <cell r="H479">
            <v>0</v>
          </cell>
          <cell r="L479">
            <v>0.5</v>
          </cell>
        </row>
        <row r="480">
          <cell r="B480" t="str">
            <v>Fujitsu</v>
          </cell>
          <cell r="C480">
            <v>30</v>
          </cell>
          <cell r="D480">
            <v>25</v>
          </cell>
          <cell r="E480">
            <v>6</v>
          </cell>
          <cell r="G480">
            <v>3</v>
          </cell>
          <cell r="H480">
            <v>3</v>
          </cell>
          <cell r="I480">
            <v>14</v>
          </cell>
          <cell r="L480">
            <v>81</v>
          </cell>
        </row>
        <row r="481">
          <cell r="B481" t="str">
            <v>Hitachi</v>
          </cell>
          <cell r="C481">
            <v>1.5</v>
          </cell>
          <cell r="D481">
            <v>3</v>
          </cell>
          <cell r="E481">
            <v>0</v>
          </cell>
          <cell r="F481">
            <v>9</v>
          </cell>
          <cell r="G481">
            <v>3</v>
          </cell>
          <cell r="H481">
            <v>4</v>
          </cell>
          <cell r="L481">
            <v>20.5</v>
          </cell>
        </row>
        <row r="482">
          <cell r="B482" t="str">
            <v>Hitachi Cable</v>
          </cell>
          <cell r="L482">
            <v>0</v>
          </cell>
        </row>
        <row r="483">
          <cell r="B483" t="str">
            <v>Huawei</v>
          </cell>
          <cell r="C483">
            <v>67.2</v>
          </cell>
          <cell r="D483">
            <v>16.8</v>
          </cell>
          <cell r="E483">
            <v>0</v>
          </cell>
          <cell r="F483">
            <v>0</v>
          </cell>
          <cell r="G483">
            <v>2</v>
          </cell>
          <cell r="H483">
            <v>9</v>
          </cell>
          <cell r="I483">
            <v>0</v>
          </cell>
          <cell r="L483">
            <v>95</v>
          </cell>
        </row>
        <row r="484">
          <cell r="B484" t="str">
            <v>Infinera</v>
          </cell>
          <cell r="L484">
            <v>0</v>
          </cell>
        </row>
        <row r="485">
          <cell r="B485" t="str">
            <v>LGIC</v>
          </cell>
          <cell r="C485">
            <v>2</v>
          </cell>
          <cell r="D485">
            <v>0</v>
          </cell>
          <cell r="E485">
            <v>0</v>
          </cell>
          <cell r="F485">
            <v>0</v>
          </cell>
          <cell r="G485">
            <v>1</v>
          </cell>
          <cell r="H485">
            <v>0</v>
          </cell>
          <cell r="L485">
            <v>3</v>
          </cell>
        </row>
        <row r="486">
          <cell r="B486" t="str">
            <v>Lucent</v>
          </cell>
          <cell r="C486">
            <v>0</v>
          </cell>
          <cell r="D486">
            <v>0</v>
          </cell>
          <cell r="E486">
            <v>0</v>
          </cell>
          <cell r="F486">
            <v>0</v>
          </cell>
          <cell r="G486">
            <v>0</v>
          </cell>
          <cell r="H486">
            <v>0</v>
          </cell>
          <cell r="L486">
            <v>0</v>
          </cell>
        </row>
        <row r="487">
          <cell r="B487" t="str">
            <v>Lumentis</v>
          </cell>
          <cell r="C487">
            <v>0</v>
          </cell>
          <cell r="D487">
            <v>0</v>
          </cell>
          <cell r="E487">
            <v>0</v>
          </cell>
          <cell r="F487">
            <v>0</v>
          </cell>
          <cell r="G487">
            <v>0.3</v>
          </cell>
          <cell r="H487">
            <v>0</v>
          </cell>
          <cell r="L487">
            <v>0.3</v>
          </cell>
        </row>
        <row r="488">
          <cell r="B488" t="str">
            <v>Luminous</v>
          </cell>
          <cell r="C488">
            <v>0</v>
          </cell>
          <cell r="D488">
            <v>2.2999999999999998</v>
          </cell>
          <cell r="E488">
            <v>0</v>
          </cell>
          <cell r="F488">
            <v>0</v>
          </cell>
          <cell r="G488">
            <v>0</v>
          </cell>
          <cell r="H488">
            <v>0</v>
          </cell>
          <cell r="L488">
            <v>2.2999999999999998</v>
          </cell>
        </row>
        <row r="489">
          <cell r="B489" t="str">
            <v>Marconi/Ericsson</v>
          </cell>
          <cell r="L489">
            <v>0</v>
          </cell>
        </row>
        <row r="490">
          <cell r="B490" t="str">
            <v>Movaz</v>
          </cell>
          <cell r="C490">
            <v>0</v>
          </cell>
          <cell r="D490">
            <v>0</v>
          </cell>
          <cell r="E490">
            <v>0</v>
          </cell>
          <cell r="F490">
            <v>0</v>
          </cell>
          <cell r="G490">
            <v>0</v>
          </cell>
          <cell r="H490">
            <v>0</v>
          </cell>
          <cell r="L490">
            <v>0</v>
          </cell>
        </row>
        <row r="491">
          <cell r="B491" t="str">
            <v>NEC</v>
          </cell>
          <cell r="C491">
            <v>29</v>
          </cell>
          <cell r="D491">
            <v>46</v>
          </cell>
          <cell r="E491">
            <v>0</v>
          </cell>
          <cell r="F491">
            <v>0</v>
          </cell>
          <cell r="G491">
            <v>4</v>
          </cell>
          <cell r="H491">
            <v>15</v>
          </cell>
          <cell r="I491">
            <v>0</v>
          </cell>
          <cell r="L491">
            <v>94</v>
          </cell>
        </row>
        <row r="492">
          <cell r="B492" t="str">
            <v>Nortel</v>
          </cell>
          <cell r="C492">
            <v>0</v>
          </cell>
          <cell r="D492">
            <v>0</v>
          </cell>
          <cell r="E492">
            <v>0</v>
          </cell>
          <cell r="F492">
            <v>0</v>
          </cell>
          <cell r="G492">
            <v>0</v>
          </cell>
          <cell r="H492">
            <v>0</v>
          </cell>
          <cell r="I492">
            <v>0</v>
          </cell>
          <cell r="L492">
            <v>0</v>
          </cell>
        </row>
        <row r="493">
          <cell r="B493" t="str">
            <v>Oki</v>
          </cell>
          <cell r="C493">
            <v>5</v>
          </cell>
          <cell r="D493">
            <v>3</v>
          </cell>
          <cell r="E493">
            <v>0</v>
          </cell>
          <cell r="F493">
            <v>0</v>
          </cell>
          <cell r="G493">
            <v>0</v>
          </cell>
          <cell r="H493">
            <v>0</v>
          </cell>
          <cell r="L493">
            <v>8</v>
          </cell>
        </row>
        <row r="494">
          <cell r="B494" t="str">
            <v>OpVista</v>
          </cell>
          <cell r="L494">
            <v>0</v>
          </cell>
        </row>
        <row r="495">
          <cell r="B495" t="str">
            <v>Photonic Bridges</v>
          </cell>
          <cell r="C495">
            <v>0</v>
          </cell>
          <cell r="D495">
            <v>5.3</v>
          </cell>
          <cell r="E495">
            <v>0</v>
          </cell>
          <cell r="F495">
            <v>0</v>
          </cell>
          <cell r="G495">
            <v>0</v>
          </cell>
          <cell r="H495">
            <v>0</v>
          </cell>
          <cell r="L495">
            <v>5.3</v>
          </cell>
        </row>
        <row r="496">
          <cell r="B496" t="str">
            <v>Redback</v>
          </cell>
          <cell r="L496">
            <v>0</v>
          </cell>
        </row>
        <row r="497">
          <cell r="B497" t="str">
            <v>Sagem</v>
          </cell>
          <cell r="C497">
            <v>0</v>
          </cell>
          <cell r="D497">
            <v>2</v>
          </cell>
          <cell r="E497">
            <v>0</v>
          </cell>
          <cell r="F497">
            <v>0</v>
          </cell>
          <cell r="G497">
            <v>0</v>
          </cell>
          <cell r="H497">
            <v>0</v>
          </cell>
          <cell r="L497">
            <v>2</v>
          </cell>
        </row>
        <row r="498">
          <cell r="B498" t="str">
            <v>Samsung</v>
          </cell>
          <cell r="C498">
            <v>3</v>
          </cell>
          <cell r="D498">
            <v>2</v>
          </cell>
          <cell r="E498">
            <v>0</v>
          </cell>
          <cell r="F498">
            <v>0</v>
          </cell>
          <cell r="G498">
            <v>0</v>
          </cell>
          <cell r="H498">
            <v>0</v>
          </cell>
          <cell r="L498">
            <v>5</v>
          </cell>
        </row>
        <row r="499">
          <cell r="B499" t="str">
            <v>Nokia Siemens</v>
          </cell>
          <cell r="C499">
            <v>8</v>
          </cell>
          <cell r="D499">
            <v>6</v>
          </cell>
          <cell r="E499">
            <v>1</v>
          </cell>
          <cell r="F499">
            <v>0</v>
          </cell>
          <cell r="G499">
            <v>0</v>
          </cell>
          <cell r="H499">
            <v>4</v>
          </cell>
          <cell r="L499">
            <v>19</v>
          </cell>
        </row>
        <row r="500">
          <cell r="B500" t="str">
            <v>Sorrento/Zhone</v>
          </cell>
          <cell r="L500">
            <v>0</v>
          </cell>
        </row>
        <row r="501">
          <cell r="B501" t="str">
            <v>Sycamore</v>
          </cell>
          <cell r="C501">
            <v>0</v>
          </cell>
          <cell r="D501">
            <v>1</v>
          </cell>
          <cell r="E501">
            <v>0</v>
          </cell>
          <cell r="F501">
            <v>2</v>
          </cell>
          <cell r="G501">
            <v>0</v>
          </cell>
          <cell r="H501">
            <v>0</v>
          </cell>
          <cell r="L501">
            <v>3</v>
          </cell>
        </row>
        <row r="502">
          <cell r="B502" t="str">
            <v>Tejas</v>
          </cell>
          <cell r="L502">
            <v>0</v>
          </cell>
        </row>
        <row r="503">
          <cell r="B503" t="str">
            <v>Tellabs</v>
          </cell>
          <cell r="C503">
            <v>0</v>
          </cell>
          <cell r="D503">
            <v>9</v>
          </cell>
          <cell r="E503">
            <v>0</v>
          </cell>
          <cell r="F503">
            <v>0</v>
          </cell>
          <cell r="G503">
            <v>1</v>
          </cell>
          <cell r="H503">
            <v>0</v>
          </cell>
          <cell r="L503">
            <v>10</v>
          </cell>
        </row>
        <row r="504">
          <cell r="B504" t="str">
            <v>Tellium</v>
          </cell>
          <cell r="L504">
            <v>0</v>
          </cell>
        </row>
        <row r="505">
          <cell r="B505" t="str">
            <v>Transmode</v>
          </cell>
          <cell r="L505">
            <v>0</v>
          </cell>
        </row>
        <row r="506">
          <cell r="B506" t="str">
            <v>Tyco</v>
          </cell>
          <cell r="C506">
            <v>0</v>
          </cell>
          <cell r="D506">
            <v>0</v>
          </cell>
          <cell r="E506">
            <v>0</v>
          </cell>
          <cell r="F506">
            <v>0</v>
          </cell>
          <cell r="G506">
            <v>0</v>
          </cell>
          <cell r="H506">
            <v>0</v>
          </cell>
          <cell r="L506">
            <v>0</v>
          </cell>
        </row>
        <row r="507">
          <cell r="B507" t="str">
            <v>UTStarcom</v>
          </cell>
          <cell r="C507">
            <v>0</v>
          </cell>
          <cell r="D507">
            <v>22.5</v>
          </cell>
          <cell r="E507">
            <v>0</v>
          </cell>
          <cell r="F507">
            <v>0</v>
          </cell>
          <cell r="G507">
            <v>0</v>
          </cell>
          <cell r="H507">
            <v>0</v>
          </cell>
          <cell r="L507">
            <v>22.5</v>
          </cell>
        </row>
        <row r="508">
          <cell r="B508" t="str">
            <v>White Rock</v>
          </cell>
          <cell r="C508">
            <v>0</v>
          </cell>
          <cell r="D508">
            <v>0</v>
          </cell>
          <cell r="E508">
            <v>0</v>
          </cell>
          <cell r="F508">
            <v>0</v>
          </cell>
          <cell r="G508">
            <v>0</v>
          </cell>
          <cell r="H508">
            <v>0</v>
          </cell>
          <cell r="L508">
            <v>0</v>
          </cell>
        </row>
        <row r="509">
          <cell r="B509" t="str">
            <v>Xtera</v>
          </cell>
          <cell r="L509">
            <v>0</v>
          </cell>
        </row>
        <row r="510">
          <cell r="B510" t="str">
            <v>Zhone</v>
          </cell>
          <cell r="C510">
            <v>0</v>
          </cell>
          <cell r="D510">
            <v>0</v>
          </cell>
          <cell r="E510">
            <v>0</v>
          </cell>
          <cell r="F510">
            <v>0</v>
          </cell>
          <cell r="G510">
            <v>1</v>
          </cell>
          <cell r="H510">
            <v>0</v>
          </cell>
          <cell r="L510">
            <v>1</v>
          </cell>
        </row>
        <row r="511">
          <cell r="B511" t="str">
            <v>ZTE</v>
          </cell>
          <cell r="C511">
            <v>13</v>
          </cell>
          <cell r="D511">
            <v>2</v>
          </cell>
          <cell r="E511">
            <v>0</v>
          </cell>
          <cell r="F511">
            <v>0</v>
          </cell>
          <cell r="G511">
            <v>2</v>
          </cell>
          <cell r="H511">
            <v>7</v>
          </cell>
          <cell r="L511">
            <v>24</v>
          </cell>
        </row>
        <row r="512">
          <cell r="B512" t="str">
            <v>Other</v>
          </cell>
          <cell r="C512">
            <v>0</v>
          </cell>
          <cell r="D512">
            <v>4</v>
          </cell>
          <cell r="E512">
            <v>0</v>
          </cell>
          <cell r="F512">
            <v>2</v>
          </cell>
          <cell r="G512">
            <v>4</v>
          </cell>
          <cell r="H512">
            <v>0</v>
          </cell>
          <cell r="L512">
            <v>10</v>
          </cell>
        </row>
        <row r="513">
          <cell r="B513" t="str">
            <v>Total</v>
          </cell>
          <cell r="C513">
            <v>190.7</v>
          </cell>
          <cell r="D513">
            <v>240.30000000000004</v>
          </cell>
          <cell r="E513">
            <v>13</v>
          </cell>
          <cell r="F513">
            <v>25</v>
          </cell>
          <cell r="G513">
            <v>43.3</v>
          </cell>
          <cell r="H513">
            <v>72</v>
          </cell>
          <cell r="I513">
            <v>14</v>
          </cell>
          <cell r="J513">
            <v>0</v>
          </cell>
          <cell r="K513">
            <v>0</v>
          </cell>
          <cell r="L513">
            <v>598.29999999999995</v>
          </cell>
        </row>
        <row r="517">
          <cell r="B517" t="str">
            <v>Vendor</v>
          </cell>
          <cell r="C517" t="str">
            <v>SONET/SDH Add-drop multiplexers (ADM)</v>
          </cell>
          <cell r="D517" t="str">
            <v>Optical Edge Devices (OED)</v>
          </cell>
          <cell r="E517" t="str">
            <v>Digital Cross Connects (DCS)</v>
          </cell>
          <cell r="F517" t="str">
            <v>Optical Core Switches (OCS)</v>
          </cell>
          <cell r="G517" t="str">
            <v>Metro WDM (C/D-WDM)</v>
          </cell>
          <cell r="H517" t="str">
            <v>Long haul DWDM (LH DWDM)</v>
          </cell>
          <cell r="I517" t="str">
            <v>Multi-reach DWDM</v>
          </cell>
          <cell r="J517" t="str">
            <v>Metro ROADM</v>
          </cell>
          <cell r="K517" t="str">
            <v>Converged Packet Optical</v>
          </cell>
          <cell r="L517" t="str">
            <v>Total Optical Networking (ON)</v>
          </cell>
        </row>
        <row r="518">
          <cell r="B518" t="str">
            <v>ADTRAN</v>
          </cell>
        </row>
        <row r="519">
          <cell r="B519" t="str">
            <v>ADVA</v>
          </cell>
          <cell r="C519">
            <v>0</v>
          </cell>
          <cell r="D519">
            <v>0</v>
          </cell>
          <cell r="E519">
            <v>0</v>
          </cell>
          <cell r="F519">
            <v>0</v>
          </cell>
          <cell r="G519">
            <v>4</v>
          </cell>
          <cell r="H519">
            <v>0</v>
          </cell>
          <cell r="I519">
            <v>0</v>
          </cell>
          <cell r="L519">
            <v>4</v>
          </cell>
        </row>
        <row r="520">
          <cell r="B520" t="str">
            <v>Alcatel-Lucent</v>
          </cell>
          <cell r="C520">
            <v>3</v>
          </cell>
          <cell r="D520">
            <v>26</v>
          </cell>
          <cell r="E520">
            <v>7</v>
          </cell>
          <cell r="F520">
            <v>9</v>
          </cell>
          <cell r="G520">
            <v>6</v>
          </cell>
          <cell r="H520">
            <v>11</v>
          </cell>
          <cell r="I520">
            <v>0</v>
          </cell>
          <cell r="L520">
            <v>62</v>
          </cell>
        </row>
        <row r="521">
          <cell r="B521" t="str">
            <v>ANDA</v>
          </cell>
          <cell r="L521">
            <v>0</v>
          </cell>
        </row>
        <row r="522">
          <cell r="B522" t="str">
            <v>Atrica</v>
          </cell>
          <cell r="C522">
            <v>0</v>
          </cell>
          <cell r="D522">
            <v>8</v>
          </cell>
          <cell r="E522">
            <v>0</v>
          </cell>
          <cell r="F522">
            <v>0</v>
          </cell>
          <cell r="G522">
            <v>0</v>
          </cell>
          <cell r="H522">
            <v>0</v>
          </cell>
          <cell r="I522">
            <v>0</v>
          </cell>
          <cell r="L522">
            <v>8</v>
          </cell>
        </row>
        <row r="523">
          <cell r="B523" t="str">
            <v>Calient</v>
          </cell>
          <cell r="C523">
            <v>0</v>
          </cell>
          <cell r="D523">
            <v>0</v>
          </cell>
          <cell r="E523">
            <v>0</v>
          </cell>
          <cell r="F523">
            <v>1</v>
          </cell>
          <cell r="G523">
            <v>0</v>
          </cell>
          <cell r="H523">
            <v>0</v>
          </cell>
          <cell r="I523">
            <v>0</v>
          </cell>
          <cell r="L523">
            <v>1</v>
          </cell>
        </row>
        <row r="524">
          <cell r="B524" t="str">
            <v>Ciena</v>
          </cell>
          <cell r="C524">
            <v>2</v>
          </cell>
          <cell r="D524">
            <v>15</v>
          </cell>
          <cell r="E524">
            <v>0</v>
          </cell>
          <cell r="F524">
            <v>3</v>
          </cell>
          <cell r="G524">
            <v>9</v>
          </cell>
          <cell r="H524">
            <v>10</v>
          </cell>
          <cell r="I524">
            <v>1</v>
          </cell>
          <cell r="L524">
            <v>40</v>
          </cell>
        </row>
        <row r="525">
          <cell r="B525" t="str">
            <v>Cisco</v>
          </cell>
          <cell r="C525">
            <v>0</v>
          </cell>
          <cell r="D525">
            <v>3</v>
          </cell>
          <cell r="E525">
            <v>0</v>
          </cell>
          <cell r="F525">
            <v>0</v>
          </cell>
          <cell r="G525">
            <v>4</v>
          </cell>
          <cell r="H525">
            <v>0</v>
          </cell>
          <cell r="I525">
            <v>0</v>
          </cell>
          <cell r="L525">
            <v>7</v>
          </cell>
        </row>
        <row r="526">
          <cell r="B526" t="str">
            <v>Corrigent</v>
          </cell>
          <cell r="L526">
            <v>0</v>
          </cell>
        </row>
        <row r="527">
          <cell r="B527" t="str">
            <v>Corvis</v>
          </cell>
          <cell r="C527">
            <v>0</v>
          </cell>
          <cell r="D527">
            <v>0</v>
          </cell>
          <cell r="E527">
            <v>0</v>
          </cell>
          <cell r="F527">
            <v>0</v>
          </cell>
          <cell r="G527">
            <v>0</v>
          </cell>
          <cell r="H527">
            <v>0</v>
          </cell>
          <cell r="I527">
            <v>0</v>
          </cell>
          <cell r="L527">
            <v>0</v>
          </cell>
        </row>
        <row r="528">
          <cell r="B528" t="str">
            <v>Datang</v>
          </cell>
          <cell r="C528">
            <v>3</v>
          </cell>
          <cell r="D528">
            <v>3</v>
          </cell>
          <cell r="E528">
            <v>0</v>
          </cell>
          <cell r="F528">
            <v>0</v>
          </cell>
          <cell r="G528">
            <v>0</v>
          </cell>
          <cell r="H528">
            <v>2</v>
          </cell>
          <cell r="L528">
            <v>8</v>
          </cell>
        </row>
        <row r="529">
          <cell r="B529" t="str">
            <v>ECI Telecom</v>
          </cell>
          <cell r="C529">
            <v>5</v>
          </cell>
          <cell r="D529">
            <v>12</v>
          </cell>
          <cell r="E529">
            <v>2</v>
          </cell>
          <cell r="F529">
            <v>0</v>
          </cell>
          <cell r="G529">
            <v>0</v>
          </cell>
          <cell r="H529">
            <v>0</v>
          </cell>
          <cell r="I529">
            <v>0</v>
          </cell>
          <cell r="L529">
            <v>19</v>
          </cell>
        </row>
        <row r="530">
          <cell r="B530" t="str">
            <v>Ericsson</v>
          </cell>
          <cell r="C530">
            <v>2</v>
          </cell>
          <cell r="D530">
            <v>3</v>
          </cell>
          <cell r="E530">
            <v>1</v>
          </cell>
          <cell r="F530">
            <v>0</v>
          </cell>
          <cell r="G530">
            <v>0</v>
          </cell>
          <cell r="H530">
            <v>2</v>
          </cell>
          <cell r="I530">
            <v>0</v>
          </cell>
          <cell r="L530">
            <v>8</v>
          </cell>
        </row>
        <row r="531">
          <cell r="B531" t="str">
            <v>FiberHome</v>
          </cell>
          <cell r="C531">
            <v>10</v>
          </cell>
          <cell r="D531">
            <v>4</v>
          </cell>
          <cell r="E531">
            <v>0</v>
          </cell>
          <cell r="F531">
            <v>0</v>
          </cell>
          <cell r="G531">
            <v>0</v>
          </cell>
          <cell r="H531">
            <v>8</v>
          </cell>
          <cell r="L531">
            <v>22</v>
          </cell>
        </row>
        <row r="532">
          <cell r="B532" t="str">
            <v>Force 10</v>
          </cell>
          <cell r="C532">
            <v>0</v>
          </cell>
          <cell r="D532">
            <v>0.4</v>
          </cell>
          <cell r="E532">
            <v>0</v>
          </cell>
          <cell r="F532">
            <v>0</v>
          </cell>
          <cell r="G532">
            <v>0</v>
          </cell>
          <cell r="H532">
            <v>0</v>
          </cell>
          <cell r="I532">
            <v>0</v>
          </cell>
          <cell r="L532">
            <v>0.4</v>
          </cell>
        </row>
        <row r="533">
          <cell r="B533" t="str">
            <v>Fujitsu</v>
          </cell>
          <cell r="C533">
            <v>40.1</v>
          </cell>
          <cell r="D533">
            <v>16.399999999999999</v>
          </cell>
          <cell r="E533">
            <v>0.7</v>
          </cell>
          <cell r="F533">
            <v>0</v>
          </cell>
          <cell r="G533">
            <v>0.3</v>
          </cell>
          <cell r="H533">
            <v>2.2999999999999998</v>
          </cell>
          <cell r="I533">
            <v>12.7</v>
          </cell>
          <cell r="L533">
            <v>72.5</v>
          </cell>
        </row>
        <row r="534">
          <cell r="B534" t="str">
            <v>Hitachi</v>
          </cell>
          <cell r="C534">
            <v>1</v>
          </cell>
          <cell r="D534">
            <v>4</v>
          </cell>
          <cell r="E534">
            <v>0</v>
          </cell>
          <cell r="F534">
            <v>8</v>
          </cell>
          <cell r="G534">
            <v>3</v>
          </cell>
          <cell r="H534">
            <v>4</v>
          </cell>
          <cell r="L534">
            <v>20</v>
          </cell>
        </row>
        <row r="535">
          <cell r="B535" t="str">
            <v>Hitachi Cable</v>
          </cell>
          <cell r="L535">
            <v>0</v>
          </cell>
        </row>
        <row r="536">
          <cell r="B536" t="str">
            <v>Huawei</v>
          </cell>
          <cell r="C536">
            <v>125</v>
          </cell>
          <cell r="D536">
            <v>30</v>
          </cell>
          <cell r="E536">
            <v>0</v>
          </cell>
          <cell r="F536">
            <v>7</v>
          </cell>
          <cell r="G536">
            <v>2</v>
          </cell>
          <cell r="H536">
            <v>28</v>
          </cell>
          <cell r="I536">
            <v>0</v>
          </cell>
          <cell r="L536">
            <v>192</v>
          </cell>
        </row>
        <row r="537">
          <cell r="B537" t="str">
            <v>Infinera</v>
          </cell>
          <cell r="L537">
            <v>0</v>
          </cell>
        </row>
        <row r="538">
          <cell r="B538" t="str">
            <v>LGIC</v>
          </cell>
          <cell r="C538">
            <v>1</v>
          </cell>
          <cell r="D538">
            <v>0</v>
          </cell>
          <cell r="E538">
            <v>0</v>
          </cell>
          <cell r="F538">
            <v>0</v>
          </cell>
          <cell r="G538">
            <v>1</v>
          </cell>
          <cell r="H538">
            <v>0</v>
          </cell>
          <cell r="I538">
            <v>0</v>
          </cell>
          <cell r="L538">
            <v>2</v>
          </cell>
        </row>
        <row r="539">
          <cell r="B539" t="str">
            <v>Lucent</v>
          </cell>
          <cell r="C539">
            <v>0</v>
          </cell>
          <cell r="D539">
            <v>0</v>
          </cell>
          <cell r="E539">
            <v>0</v>
          </cell>
          <cell r="F539">
            <v>0</v>
          </cell>
          <cell r="G539">
            <v>0</v>
          </cell>
          <cell r="H539">
            <v>0</v>
          </cell>
          <cell r="I539">
            <v>0</v>
          </cell>
          <cell r="L539">
            <v>0</v>
          </cell>
        </row>
        <row r="540">
          <cell r="B540" t="str">
            <v>Lumentis</v>
          </cell>
          <cell r="C540">
            <v>0</v>
          </cell>
          <cell r="D540">
            <v>0</v>
          </cell>
          <cell r="E540">
            <v>0</v>
          </cell>
          <cell r="F540">
            <v>0</v>
          </cell>
          <cell r="G540">
            <v>1</v>
          </cell>
          <cell r="H540">
            <v>0</v>
          </cell>
          <cell r="L540">
            <v>1</v>
          </cell>
        </row>
        <row r="541">
          <cell r="B541" t="str">
            <v>Luminous</v>
          </cell>
          <cell r="C541">
            <v>0</v>
          </cell>
          <cell r="D541">
            <v>2</v>
          </cell>
          <cell r="E541">
            <v>0</v>
          </cell>
          <cell r="F541">
            <v>0</v>
          </cell>
          <cell r="G541">
            <v>0</v>
          </cell>
          <cell r="H541">
            <v>0</v>
          </cell>
          <cell r="L541">
            <v>2</v>
          </cell>
        </row>
        <row r="542">
          <cell r="B542" t="str">
            <v>Marconi/Ericsson</v>
          </cell>
          <cell r="L542">
            <v>0</v>
          </cell>
        </row>
        <row r="543">
          <cell r="B543" t="str">
            <v>Movaz</v>
          </cell>
          <cell r="C543">
            <v>0</v>
          </cell>
          <cell r="D543">
            <v>0</v>
          </cell>
          <cell r="E543">
            <v>0</v>
          </cell>
          <cell r="F543">
            <v>0</v>
          </cell>
          <cell r="G543">
            <v>0</v>
          </cell>
          <cell r="H543">
            <v>0</v>
          </cell>
          <cell r="L543">
            <v>0</v>
          </cell>
        </row>
        <row r="544">
          <cell r="B544" t="str">
            <v>NEC</v>
          </cell>
          <cell r="C544">
            <v>36</v>
          </cell>
          <cell r="D544">
            <v>55</v>
          </cell>
          <cell r="E544">
            <v>0</v>
          </cell>
          <cell r="F544">
            <v>0</v>
          </cell>
          <cell r="G544">
            <v>4</v>
          </cell>
          <cell r="H544">
            <v>5</v>
          </cell>
          <cell r="I544">
            <v>0</v>
          </cell>
          <cell r="L544">
            <v>100</v>
          </cell>
        </row>
        <row r="545">
          <cell r="B545" t="str">
            <v>Nortel</v>
          </cell>
          <cell r="C545">
            <v>0</v>
          </cell>
          <cell r="D545">
            <v>0</v>
          </cell>
          <cell r="E545">
            <v>0</v>
          </cell>
          <cell r="F545">
            <v>0</v>
          </cell>
          <cell r="G545">
            <v>0</v>
          </cell>
          <cell r="H545">
            <v>0</v>
          </cell>
          <cell r="I545">
            <v>0</v>
          </cell>
          <cell r="L545">
            <v>0</v>
          </cell>
        </row>
        <row r="546">
          <cell r="B546" t="str">
            <v>Oki</v>
          </cell>
          <cell r="C546">
            <v>0</v>
          </cell>
          <cell r="D546">
            <v>0</v>
          </cell>
          <cell r="E546">
            <v>0</v>
          </cell>
          <cell r="F546">
            <v>0</v>
          </cell>
          <cell r="G546">
            <v>0</v>
          </cell>
          <cell r="H546">
            <v>0</v>
          </cell>
          <cell r="I546">
            <v>0</v>
          </cell>
          <cell r="L546">
            <v>0</v>
          </cell>
        </row>
        <row r="547">
          <cell r="B547" t="str">
            <v>OpVista</v>
          </cell>
          <cell r="L547">
            <v>0</v>
          </cell>
        </row>
        <row r="548">
          <cell r="B548" t="str">
            <v>Photonic Bridges</v>
          </cell>
          <cell r="C548">
            <v>0</v>
          </cell>
          <cell r="D548">
            <v>5</v>
          </cell>
          <cell r="E548">
            <v>0</v>
          </cell>
          <cell r="F548">
            <v>0</v>
          </cell>
          <cell r="G548">
            <v>0</v>
          </cell>
          <cell r="H548">
            <v>0</v>
          </cell>
          <cell r="L548">
            <v>5</v>
          </cell>
        </row>
        <row r="549">
          <cell r="B549" t="str">
            <v>Redback</v>
          </cell>
          <cell r="C549">
            <v>0</v>
          </cell>
          <cell r="D549">
            <v>0</v>
          </cell>
          <cell r="E549">
            <v>0</v>
          </cell>
          <cell r="F549">
            <v>0</v>
          </cell>
          <cell r="G549">
            <v>0</v>
          </cell>
          <cell r="H549">
            <v>0</v>
          </cell>
          <cell r="I549">
            <v>0</v>
          </cell>
          <cell r="L549">
            <v>0</v>
          </cell>
        </row>
        <row r="550">
          <cell r="B550" t="str">
            <v>Sagem</v>
          </cell>
          <cell r="C550">
            <v>0</v>
          </cell>
          <cell r="D550">
            <v>4</v>
          </cell>
          <cell r="E550">
            <v>0</v>
          </cell>
          <cell r="F550">
            <v>0</v>
          </cell>
          <cell r="G550">
            <v>0</v>
          </cell>
          <cell r="H550">
            <v>0</v>
          </cell>
          <cell r="L550">
            <v>4</v>
          </cell>
        </row>
        <row r="551">
          <cell r="B551" t="str">
            <v>Samsung</v>
          </cell>
          <cell r="C551">
            <v>1</v>
          </cell>
          <cell r="D551">
            <v>1</v>
          </cell>
          <cell r="E551">
            <v>0</v>
          </cell>
          <cell r="F551">
            <v>0</v>
          </cell>
          <cell r="G551">
            <v>0</v>
          </cell>
          <cell r="H551">
            <v>0</v>
          </cell>
          <cell r="I551">
            <v>0</v>
          </cell>
          <cell r="L551">
            <v>2</v>
          </cell>
        </row>
        <row r="552">
          <cell r="B552" t="str">
            <v>Nokia Siemens</v>
          </cell>
          <cell r="C552">
            <v>11</v>
          </cell>
          <cell r="D552">
            <v>5</v>
          </cell>
          <cell r="E552">
            <v>2</v>
          </cell>
          <cell r="F552">
            <v>0</v>
          </cell>
          <cell r="G552">
            <v>0</v>
          </cell>
          <cell r="H552">
            <v>2</v>
          </cell>
          <cell r="I552">
            <v>0</v>
          </cell>
          <cell r="L552">
            <v>20</v>
          </cell>
        </row>
        <row r="553">
          <cell r="B553" t="str">
            <v>Sorrento/Zhone</v>
          </cell>
          <cell r="L553">
            <v>0</v>
          </cell>
        </row>
        <row r="554">
          <cell r="B554" t="str">
            <v>Sycamore</v>
          </cell>
          <cell r="C554">
            <v>0</v>
          </cell>
          <cell r="D554">
            <v>0</v>
          </cell>
          <cell r="E554">
            <v>0</v>
          </cell>
          <cell r="F554">
            <v>2</v>
          </cell>
          <cell r="G554">
            <v>0</v>
          </cell>
          <cell r="H554">
            <v>0</v>
          </cell>
          <cell r="L554">
            <v>2</v>
          </cell>
        </row>
        <row r="555">
          <cell r="B555" t="str">
            <v>Tejas</v>
          </cell>
          <cell r="L555">
            <v>0</v>
          </cell>
        </row>
        <row r="556">
          <cell r="B556" t="str">
            <v>Tellabs</v>
          </cell>
          <cell r="C556">
            <v>0</v>
          </cell>
          <cell r="D556">
            <v>10</v>
          </cell>
          <cell r="E556">
            <v>0</v>
          </cell>
          <cell r="F556">
            <v>0</v>
          </cell>
          <cell r="G556">
            <v>1</v>
          </cell>
          <cell r="H556">
            <v>0</v>
          </cell>
          <cell r="I556">
            <v>0</v>
          </cell>
          <cell r="L556">
            <v>11</v>
          </cell>
        </row>
        <row r="557">
          <cell r="B557" t="str">
            <v>Tellium</v>
          </cell>
          <cell r="C557">
            <v>0</v>
          </cell>
          <cell r="D557">
            <v>0</v>
          </cell>
          <cell r="E557">
            <v>0</v>
          </cell>
          <cell r="F557">
            <v>0</v>
          </cell>
          <cell r="G557">
            <v>0</v>
          </cell>
          <cell r="H557">
            <v>0</v>
          </cell>
          <cell r="I557">
            <v>0</v>
          </cell>
          <cell r="L557">
            <v>0</v>
          </cell>
        </row>
        <row r="558">
          <cell r="B558" t="str">
            <v>Transmode</v>
          </cell>
          <cell r="L558">
            <v>0</v>
          </cell>
        </row>
        <row r="559">
          <cell r="B559" t="str">
            <v>Tyco</v>
          </cell>
          <cell r="C559">
            <v>0</v>
          </cell>
          <cell r="D559">
            <v>0</v>
          </cell>
          <cell r="E559">
            <v>0</v>
          </cell>
          <cell r="F559">
            <v>0</v>
          </cell>
          <cell r="G559">
            <v>0</v>
          </cell>
          <cell r="H559">
            <v>0</v>
          </cell>
          <cell r="L559">
            <v>0</v>
          </cell>
        </row>
        <row r="560">
          <cell r="B560" t="str">
            <v>UTStarcom</v>
          </cell>
          <cell r="C560">
            <v>0</v>
          </cell>
          <cell r="D560">
            <v>23</v>
          </cell>
          <cell r="E560">
            <v>0</v>
          </cell>
          <cell r="F560">
            <v>0</v>
          </cell>
          <cell r="G560">
            <v>0</v>
          </cell>
          <cell r="H560">
            <v>0</v>
          </cell>
          <cell r="L560">
            <v>23</v>
          </cell>
        </row>
        <row r="561">
          <cell r="B561" t="str">
            <v>White Rock</v>
          </cell>
          <cell r="C561">
            <v>0</v>
          </cell>
          <cell r="D561">
            <v>0</v>
          </cell>
          <cell r="E561">
            <v>0</v>
          </cell>
          <cell r="F561">
            <v>0</v>
          </cell>
          <cell r="G561">
            <v>0</v>
          </cell>
          <cell r="H561">
            <v>0</v>
          </cell>
          <cell r="L561">
            <v>0</v>
          </cell>
        </row>
        <row r="562">
          <cell r="B562" t="str">
            <v>Xtera</v>
          </cell>
        </row>
        <row r="563">
          <cell r="B563" t="str">
            <v>Zhone</v>
          </cell>
          <cell r="C563">
            <v>0</v>
          </cell>
          <cell r="D563">
            <v>0</v>
          </cell>
          <cell r="E563">
            <v>0</v>
          </cell>
          <cell r="F563">
            <v>0</v>
          </cell>
          <cell r="G563">
            <v>1</v>
          </cell>
          <cell r="H563">
            <v>0</v>
          </cell>
          <cell r="L563">
            <v>1</v>
          </cell>
        </row>
        <row r="564">
          <cell r="B564" t="str">
            <v>ZTE</v>
          </cell>
          <cell r="C564">
            <v>16</v>
          </cell>
          <cell r="D564">
            <v>3</v>
          </cell>
          <cell r="E564">
            <v>0</v>
          </cell>
          <cell r="F564">
            <v>0</v>
          </cell>
          <cell r="G564">
            <v>2</v>
          </cell>
          <cell r="H564">
            <v>11</v>
          </cell>
          <cell r="L564">
            <v>32</v>
          </cell>
        </row>
        <row r="565">
          <cell r="B565" t="str">
            <v>Other</v>
          </cell>
          <cell r="C565">
            <v>0</v>
          </cell>
          <cell r="D565">
            <v>6</v>
          </cell>
          <cell r="E565">
            <v>0</v>
          </cell>
          <cell r="F565">
            <v>2</v>
          </cell>
          <cell r="G565">
            <v>3</v>
          </cell>
          <cell r="H565">
            <v>0</v>
          </cell>
          <cell r="L565">
            <v>11</v>
          </cell>
        </row>
        <row r="566">
          <cell r="B566" t="str">
            <v>Total</v>
          </cell>
          <cell r="C566">
            <v>256.10000000000002</v>
          </cell>
          <cell r="D566">
            <v>238.8</v>
          </cell>
          <cell r="E566">
            <v>12.7</v>
          </cell>
          <cell r="F566">
            <v>32</v>
          </cell>
          <cell r="G566">
            <v>41.3</v>
          </cell>
          <cell r="H566">
            <v>85.3</v>
          </cell>
          <cell r="I566">
            <v>13.7</v>
          </cell>
          <cell r="J566">
            <v>0</v>
          </cell>
          <cell r="K566">
            <v>0</v>
          </cell>
          <cell r="L566">
            <v>679.9</v>
          </cell>
        </row>
        <row r="570">
          <cell r="B570" t="str">
            <v>Vendor</v>
          </cell>
          <cell r="C570" t="str">
            <v>SONET/SDH Add-drop multiplexers (ADM)</v>
          </cell>
          <cell r="D570" t="str">
            <v>Optical Edge Devices (OED)</v>
          </cell>
          <cell r="E570" t="str">
            <v>Digital Cross Connects (DCS)</v>
          </cell>
          <cell r="F570" t="str">
            <v>Optical Core Switches (OCS)</v>
          </cell>
          <cell r="G570" t="str">
            <v>Metro WDM (C/D-WDM)</v>
          </cell>
          <cell r="H570" t="str">
            <v>Long haul DWDM (LH DWDM)</v>
          </cell>
          <cell r="I570" t="str">
            <v>Multi-reach DWDM</v>
          </cell>
          <cell r="J570" t="str">
            <v>Metro ROADM</v>
          </cell>
          <cell r="K570" t="str">
            <v>Converged Packet Optical</v>
          </cell>
          <cell r="L570" t="str">
            <v>Total Optical Networking (ON)</v>
          </cell>
        </row>
        <row r="571">
          <cell r="B571" t="str">
            <v>ADTRAN</v>
          </cell>
        </row>
        <row r="572">
          <cell r="B572" t="str">
            <v>ADVA</v>
          </cell>
          <cell r="C572">
            <v>0</v>
          </cell>
          <cell r="D572">
            <v>0</v>
          </cell>
          <cell r="E572">
            <v>0</v>
          </cell>
          <cell r="F572">
            <v>0</v>
          </cell>
          <cell r="G572">
            <v>2</v>
          </cell>
          <cell r="H572">
            <v>0</v>
          </cell>
          <cell r="I572">
            <v>0</v>
          </cell>
          <cell r="L572">
            <v>2</v>
          </cell>
        </row>
        <row r="573">
          <cell r="B573" t="str">
            <v>Alcatel-Lucent</v>
          </cell>
          <cell r="C573">
            <v>10</v>
          </cell>
          <cell r="D573">
            <v>33</v>
          </cell>
          <cell r="E573">
            <v>1</v>
          </cell>
          <cell r="F573">
            <v>4</v>
          </cell>
          <cell r="G573">
            <v>9</v>
          </cell>
          <cell r="H573">
            <v>10</v>
          </cell>
          <cell r="I573">
            <v>1</v>
          </cell>
          <cell r="L573">
            <v>68</v>
          </cell>
        </row>
        <row r="574">
          <cell r="B574" t="str">
            <v>ANDA</v>
          </cell>
          <cell r="L574">
            <v>0</v>
          </cell>
        </row>
        <row r="575">
          <cell r="B575" t="str">
            <v>Atrica</v>
          </cell>
          <cell r="C575">
            <v>0</v>
          </cell>
          <cell r="D575">
            <v>3</v>
          </cell>
          <cell r="E575">
            <v>0</v>
          </cell>
          <cell r="F575">
            <v>0</v>
          </cell>
          <cell r="G575">
            <v>0</v>
          </cell>
          <cell r="H575">
            <v>0</v>
          </cell>
          <cell r="I575">
            <v>0</v>
          </cell>
          <cell r="L575">
            <v>3</v>
          </cell>
        </row>
        <row r="576">
          <cell r="B576" t="str">
            <v>Calient</v>
          </cell>
          <cell r="C576">
            <v>0</v>
          </cell>
          <cell r="D576">
            <v>0</v>
          </cell>
          <cell r="E576">
            <v>0</v>
          </cell>
          <cell r="F576">
            <v>1</v>
          </cell>
          <cell r="G576">
            <v>0</v>
          </cell>
          <cell r="H576">
            <v>0</v>
          </cell>
          <cell r="I576">
            <v>0</v>
          </cell>
          <cell r="L576">
            <v>1</v>
          </cell>
        </row>
        <row r="577">
          <cell r="B577" t="str">
            <v>Ciena</v>
          </cell>
          <cell r="C577">
            <v>0</v>
          </cell>
          <cell r="D577">
            <v>1</v>
          </cell>
          <cell r="E577">
            <v>0</v>
          </cell>
          <cell r="F577">
            <v>0</v>
          </cell>
          <cell r="G577">
            <v>2</v>
          </cell>
          <cell r="H577">
            <v>0</v>
          </cell>
          <cell r="I577">
            <v>0</v>
          </cell>
          <cell r="L577">
            <v>3</v>
          </cell>
        </row>
        <row r="578">
          <cell r="B578" t="str">
            <v>Cisco</v>
          </cell>
          <cell r="C578">
            <v>0</v>
          </cell>
          <cell r="D578">
            <v>3</v>
          </cell>
          <cell r="E578">
            <v>0</v>
          </cell>
          <cell r="F578">
            <v>0</v>
          </cell>
          <cell r="G578">
            <v>4</v>
          </cell>
          <cell r="H578">
            <v>0</v>
          </cell>
          <cell r="I578">
            <v>0</v>
          </cell>
          <cell r="L578">
            <v>7</v>
          </cell>
        </row>
        <row r="579">
          <cell r="B579" t="str">
            <v>Corrigent</v>
          </cell>
          <cell r="L579">
            <v>0</v>
          </cell>
        </row>
        <row r="580">
          <cell r="B580" t="str">
            <v>Corvis</v>
          </cell>
          <cell r="C580">
            <v>0</v>
          </cell>
          <cell r="D580">
            <v>0</v>
          </cell>
          <cell r="E580">
            <v>0</v>
          </cell>
          <cell r="F580">
            <v>0</v>
          </cell>
          <cell r="G580">
            <v>0</v>
          </cell>
          <cell r="H580">
            <v>0</v>
          </cell>
          <cell r="I580">
            <v>0</v>
          </cell>
          <cell r="L580">
            <v>0</v>
          </cell>
        </row>
        <row r="581">
          <cell r="B581" t="str">
            <v>Datang</v>
          </cell>
          <cell r="C581">
            <v>3</v>
          </cell>
          <cell r="D581">
            <v>3</v>
          </cell>
          <cell r="E581">
            <v>0</v>
          </cell>
          <cell r="F581">
            <v>0</v>
          </cell>
          <cell r="G581">
            <v>0</v>
          </cell>
          <cell r="H581">
            <v>2</v>
          </cell>
          <cell r="I581">
            <v>0</v>
          </cell>
          <cell r="L581">
            <v>8</v>
          </cell>
        </row>
        <row r="582">
          <cell r="B582" t="str">
            <v>ECI Telecom</v>
          </cell>
          <cell r="C582">
            <v>5</v>
          </cell>
          <cell r="D582">
            <v>25</v>
          </cell>
          <cell r="E582">
            <v>3</v>
          </cell>
          <cell r="F582">
            <v>0</v>
          </cell>
          <cell r="G582">
            <v>0</v>
          </cell>
          <cell r="H582">
            <v>0</v>
          </cell>
          <cell r="I582">
            <v>0</v>
          </cell>
          <cell r="L582">
            <v>33</v>
          </cell>
        </row>
        <row r="583">
          <cell r="B583" t="str">
            <v>Ericsson</v>
          </cell>
          <cell r="C583">
            <v>2</v>
          </cell>
          <cell r="D583">
            <v>3</v>
          </cell>
          <cell r="E583">
            <v>2</v>
          </cell>
          <cell r="F583">
            <v>1</v>
          </cell>
          <cell r="G583">
            <v>0</v>
          </cell>
          <cell r="H583">
            <v>3</v>
          </cell>
          <cell r="I583">
            <v>1</v>
          </cell>
          <cell r="L583">
            <v>12</v>
          </cell>
        </row>
        <row r="584">
          <cell r="B584" t="str">
            <v>FiberHome</v>
          </cell>
          <cell r="C584">
            <v>10</v>
          </cell>
          <cell r="D584">
            <v>4</v>
          </cell>
          <cell r="E584">
            <v>0</v>
          </cell>
          <cell r="F584">
            <v>0</v>
          </cell>
          <cell r="G584">
            <v>0</v>
          </cell>
          <cell r="H584">
            <v>8</v>
          </cell>
          <cell r="L584">
            <v>22</v>
          </cell>
        </row>
        <row r="585">
          <cell r="B585" t="str">
            <v>Force 10</v>
          </cell>
          <cell r="C585">
            <v>0</v>
          </cell>
          <cell r="D585">
            <v>0</v>
          </cell>
          <cell r="E585">
            <v>0</v>
          </cell>
          <cell r="F585">
            <v>0</v>
          </cell>
          <cell r="G585">
            <v>0</v>
          </cell>
          <cell r="H585">
            <v>0</v>
          </cell>
          <cell r="I585">
            <v>0</v>
          </cell>
          <cell r="L585">
            <v>0</v>
          </cell>
        </row>
        <row r="586">
          <cell r="B586" t="str">
            <v>Fujitsu</v>
          </cell>
          <cell r="C586">
            <v>27</v>
          </cell>
          <cell r="D586">
            <v>26</v>
          </cell>
          <cell r="E586">
            <v>6</v>
          </cell>
          <cell r="F586">
            <v>0</v>
          </cell>
          <cell r="G586">
            <v>2</v>
          </cell>
          <cell r="H586">
            <v>2</v>
          </cell>
          <cell r="I586">
            <v>8</v>
          </cell>
          <cell r="L586">
            <v>71</v>
          </cell>
        </row>
        <row r="587">
          <cell r="B587" t="str">
            <v>Hitachi</v>
          </cell>
          <cell r="C587">
            <v>3</v>
          </cell>
          <cell r="D587">
            <v>0</v>
          </cell>
          <cell r="E587">
            <v>0</v>
          </cell>
          <cell r="F587">
            <v>1</v>
          </cell>
          <cell r="G587">
            <v>3</v>
          </cell>
          <cell r="H587">
            <v>3</v>
          </cell>
          <cell r="I587">
            <v>0</v>
          </cell>
          <cell r="L587">
            <v>10</v>
          </cell>
        </row>
        <row r="588">
          <cell r="B588" t="str">
            <v>Hitachi Cable</v>
          </cell>
          <cell r="L588">
            <v>0</v>
          </cell>
        </row>
        <row r="589">
          <cell r="B589" t="str">
            <v>Huawei</v>
          </cell>
          <cell r="C589">
            <v>86</v>
          </cell>
          <cell r="D589">
            <v>35</v>
          </cell>
          <cell r="E589">
            <v>0</v>
          </cell>
          <cell r="F589">
            <v>2</v>
          </cell>
          <cell r="G589">
            <v>2</v>
          </cell>
          <cell r="H589">
            <v>22</v>
          </cell>
          <cell r="I589">
            <v>23</v>
          </cell>
          <cell r="L589">
            <v>170</v>
          </cell>
        </row>
        <row r="590">
          <cell r="B590" t="str">
            <v>Infinera</v>
          </cell>
          <cell r="L590">
            <v>0</v>
          </cell>
        </row>
        <row r="591">
          <cell r="B591" t="str">
            <v>LGIC</v>
          </cell>
          <cell r="C591">
            <v>0</v>
          </cell>
          <cell r="D591">
            <v>0</v>
          </cell>
          <cell r="E591">
            <v>0</v>
          </cell>
          <cell r="F591">
            <v>0</v>
          </cell>
          <cell r="G591">
            <v>0</v>
          </cell>
          <cell r="H591">
            <v>0</v>
          </cell>
          <cell r="I591">
            <v>0</v>
          </cell>
          <cell r="L591">
            <v>0</v>
          </cell>
        </row>
        <row r="592">
          <cell r="B592" t="str">
            <v>Lucent</v>
          </cell>
          <cell r="C592">
            <v>0</v>
          </cell>
          <cell r="D592">
            <v>0</v>
          </cell>
          <cell r="E592">
            <v>0</v>
          </cell>
          <cell r="F592">
            <v>0</v>
          </cell>
          <cell r="G592">
            <v>0</v>
          </cell>
          <cell r="H592">
            <v>0</v>
          </cell>
          <cell r="I592">
            <v>0</v>
          </cell>
          <cell r="L592">
            <v>0</v>
          </cell>
        </row>
        <row r="593">
          <cell r="B593" t="str">
            <v>Lumentis</v>
          </cell>
          <cell r="C593">
            <v>0</v>
          </cell>
          <cell r="D593">
            <v>0</v>
          </cell>
          <cell r="E593">
            <v>0</v>
          </cell>
          <cell r="F593">
            <v>0</v>
          </cell>
          <cell r="G593">
            <v>1</v>
          </cell>
          <cell r="H593">
            <v>0</v>
          </cell>
          <cell r="I593">
            <v>0</v>
          </cell>
          <cell r="L593">
            <v>1</v>
          </cell>
        </row>
        <row r="594">
          <cell r="B594" t="str">
            <v>Luminous</v>
          </cell>
          <cell r="C594">
            <v>0</v>
          </cell>
          <cell r="D594">
            <v>2</v>
          </cell>
          <cell r="E594">
            <v>0</v>
          </cell>
          <cell r="F594">
            <v>0</v>
          </cell>
          <cell r="G594">
            <v>0</v>
          </cell>
          <cell r="H594">
            <v>0</v>
          </cell>
          <cell r="I594">
            <v>0</v>
          </cell>
          <cell r="L594">
            <v>2</v>
          </cell>
        </row>
        <row r="595">
          <cell r="B595" t="str">
            <v>Marconi/Ericsson</v>
          </cell>
          <cell r="L595">
            <v>0</v>
          </cell>
        </row>
        <row r="596">
          <cell r="B596" t="str">
            <v>Movaz</v>
          </cell>
          <cell r="C596">
            <v>0</v>
          </cell>
          <cell r="D596">
            <v>0</v>
          </cell>
          <cell r="E596">
            <v>0</v>
          </cell>
          <cell r="F596">
            <v>0</v>
          </cell>
          <cell r="G596">
            <v>0</v>
          </cell>
          <cell r="H596">
            <v>0</v>
          </cell>
          <cell r="I596">
            <v>0</v>
          </cell>
          <cell r="L596">
            <v>0</v>
          </cell>
        </row>
        <row r="597">
          <cell r="B597" t="str">
            <v>NEC</v>
          </cell>
          <cell r="C597">
            <v>28</v>
          </cell>
          <cell r="D597">
            <v>26</v>
          </cell>
          <cell r="E597">
            <v>0</v>
          </cell>
          <cell r="F597">
            <v>0</v>
          </cell>
          <cell r="G597">
            <v>7</v>
          </cell>
          <cell r="H597">
            <v>11</v>
          </cell>
          <cell r="L597">
            <v>72</v>
          </cell>
        </row>
        <row r="598">
          <cell r="B598" t="str">
            <v>Nortel</v>
          </cell>
          <cell r="C598">
            <v>0</v>
          </cell>
          <cell r="D598">
            <v>0</v>
          </cell>
          <cell r="E598">
            <v>0</v>
          </cell>
          <cell r="F598">
            <v>0</v>
          </cell>
          <cell r="G598">
            <v>0</v>
          </cell>
          <cell r="H598">
            <v>0</v>
          </cell>
          <cell r="I598">
            <v>0</v>
          </cell>
          <cell r="L598">
            <v>0</v>
          </cell>
        </row>
        <row r="599">
          <cell r="B599" t="str">
            <v>Oki</v>
          </cell>
          <cell r="C599">
            <v>0</v>
          </cell>
          <cell r="D599">
            <v>0</v>
          </cell>
          <cell r="E599">
            <v>0</v>
          </cell>
          <cell r="F599">
            <v>0</v>
          </cell>
          <cell r="G599">
            <v>0</v>
          </cell>
          <cell r="H599">
            <v>0</v>
          </cell>
          <cell r="I599">
            <v>0</v>
          </cell>
          <cell r="L599">
            <v>0</v>
          </cell>
        </row>
        <row r="600">
          <cell r="B600" t="str">
            <v>OpVista</v>
          </cell>
          <cell r="L600">
            <v>0</v>
          </cell>
        </row>
        <row r="601">
          <cell r="B601" t="str">
            <v>Photonic Bridges</v>
          </cell>
          <cell r="C601">
            <v>0</v>
          </cell>
          <cell r="D601">
            <v>3</v>
          </cell>
          <cell r="E601">
            <v>0</v>
          </cell>
          <cell r="F601">
            <v>0</v>
          </cell>
          <cell r="G601">
            <v>0</v>
          </cell>
          <cell r="H601">
            <v>0</v>
          </cell>
          <cell r="L601">
            <v>3</v>
          </cell>
        </row>
        <row r="602">
          <cell r="B602" t="str">
            <v>Redback</v>
          </cell>
          <cell r="C602">
            <v>0</v>
          </cell>
          <cell r="D602">
            <v>0</v>
          </cell>
          <cell r="E602">
            <v>0</v>
          </cell>
          <cell r="F602">
            <v>0</v>
          </cell>
          <cell r="G602">
            <v>0</v>
          </cell>
          <cell r="H602">
            <v>0</v>
          </cell>
          <cell r="I602">
            <v>0</v>
          </cell>
          <cell r="L602">
            <v>0</v>
          </cell>
        </row>
        <row r="603">
          <cell r="B603" t="str">
            <v>Sagem</v>
          </cell>
          <cell r="C603">
            <v>0</v>
          </cell>
          <cell r="D603">
            <v>3</v>
          </cell>
          <cell r="E603">
            <v>0</v>
          </cell>
          <cell r="F603">
            <v>0</v>
          </cell>
          <cell r="G603">
            <v>0</v>
          </cell>
          <cell r="H603">
            <v>0</v>
          </cell>
          <cell r="I603">
            <v>0</v>
          </cell>
          <cell r="L603">
            <v>3</v>
          </cell>
        </row>
        <row r="604">
          <cell r="B604" t="str">
            <v>Samsung</v>
          </cell>
          <cell r="C604">
            <v>0</v>
          </cell>
          <cell r="D604">
            <v>1</v>
          </cell>
          <cell r="E604">
            <v>0</v>
          </cell>
          <cell r="F604">
            <v>0</v>
          </cell>
          <cell r="G604">
            <v>0</v>
          </cell>
          <cell r="H604">
            <v>0</v>
          </cell>
          <cell r="I604">
            <v>0</v>
          </cell>
          <cell r="L604">
            <v>1</v>
          </cell>
        </row>
        <row r="605">
          <cell r="B605" t="str">
            <v>Nokia Siemens</v>
          </cell>
          <cell r="C605">
            <v>10</v>
          </cell>
          <cell r="D605">
            <v>12</v>
          </cell>
          <cell r="E605">
            <v>1</v>
          </cell>
          <cell r="F605">
            <v>0</v>
          </cell>
          <cell r="G605">
            <v>0</v>
          </cell>
          <cell r="H605">
            <v>1</v>
          </cell>
          <cell r="I605">
            <v>1</v>
          </cell>
          <cell r="L605">
            <v>25</v>
          </cell>
        </row>
        <row r="606">
          <cell r="B606" t="str">
            <v>Sorrento/Zhone</v>
          </cell>
          <cell r="L606">
            <v>0</v>
          </cell>
        </row>
        <row r="607">
          <cell r="B607" t="str">
            <v>Sycamore</v>
          </cell>
          <cell r="C607">
            <v>0</v>
          </cell>
          <cell r="D607">
            <v>0</v>
          </cell>
          <cell r="E607">
            <v>0</v>
          </cell>
          <cell r="F607">
            <v>3</v>
          </cell>
          <cell r="G607">
            <v>0</v>
          </cell>
          <cell r="H607">
            <v>0</v>
          </cell>
          <cell r="L607">
            <v>3</v>
          </cell>
        </row>
        <row r="608">
          <cell r="B608" t="str">
            <v>Tejas</v>
          </cell>
          <cell r="L608">
            <v>0</v>
          </cell>
        </row>
        <row r="609">
          <cell r="B609" t="str">
            <v>Tellabs</v>
          </cell>
          <cell r="C609">
            <v>0</v>
          </cell>
          <cell r="D609">
            <v>8</v>
          </cell>
          <cell r="E609">
            <v>0</v>
          </cell>
          <cell r="F609">
            <v>0</v>
          </cell>
          <cell r="G609">
            <v>2</v>
          </cell>
          <cell r="H609">
            <v>0</v>
          </cell>
          <cell r="I609">
            <v>0</v>
          </cell>
          <cell r="L609">
            <v>10</v>
          </cell>
        </row>
        <row r="610">
          <cell r="B610" t="str">
            <v>Tellium</v>
          </cell>
          <cell r="C610">
            <v>0</v>
          </cell>
          <cell r="D610">
            <v>0</v>
          </cell>
          <cell r="E610">
            <v>0</v>
          </cell>
          <cell r="F610">
            <v>0</v>
          </cell>
          <cell r="G610">
            <v>0</v>
          </cell>
          <cell r="H610">
            <v>0</v>
          </cell>
          <cell r="I610">
            <v>0</v>
          </cell>
          <cell r="L610">
            <v>0</v>
          </cell>
        </row>
        <row r="611">
          <cell r="B611" t="str">
            <v>Transmode</v>
          </cell>
          <cell r="L611">
            <v>0</v>
          </cell>
        </row>
        <row r="612">
          <cell r="B612" t="str">
            <v>Tyco</v>
          </cell>
          <cell r="C612">
            <v>0</v>
          </cell>
          <cell r="D612">
            <v>0</v>
          </cell>
          <cell r="E612">
            <v>0</v>
          </cell>
          <cell r="F612">
            <v>0</v>
          </cell>
          <cell r="G612">
            <v>0</v>
          </cell>
          <cell r="H612">
            <v>0</v>
          </cell>
          <cell r="I612">
            <v>0</v>
          </cell>
          <cell r="L612">
            <v>0</v>
          </cell>
        </row>
        <row r="613">
          <cell r="B613" t="str">
            <v>UTStarcom</v>
          </cell>
          <cell r="C613">
            <v>0</v>
          </cell>
          <cell r="D613">
            <v>20</v>
          </cell>
          <cell r="E613">
            <v>0</v>
          </cell>
          <cell r="F613">
            <v>0</v>
          </cell>
          <cell r="G613">
            <v>0</v>
          </cell>
          <cell r="H613">
            <v>0</v>
          </cell>
          <cell r="I613">
            <v>0</v>
          </cell>
          <cell r="L613">
            <v>20</v>
          </cell>
        </row>
        <row r="614">
          <cell r="B614" t="str">
            <v>White Rock</v>
          </cell>
          <cell r="C614">
            <v>0</v>
          </cell>
          <cell r="D614">
            <v>0</v>
          </cell>
          <cell r="E614">
            <v>0</v>
          </cell>
          <cell r="F614">
            <v>0</v>
          </cell>
          <cell r="G614">
            <v>0</v>
          </cell>
          <cell r="H614">
            <v>0</v>
          </cell>
          <cell r="I614">
            <v>0</v>
          </cell>
          <cell r="L614">
            <v>0</v>
          </cell>
        </row>
        <row r="615">
          <cell r="B615" t="str">
            <v>Xtera</v>
          </cell>
          <cell r="L615">
            <v>0</v>
          </cell>
        </row>
        <row r="616">
          <cell r="B616" t="str">
            <v>Zhone</v>
          </cell>
          <cell r="C616">
            <v>0</v>
          </cell>
          <cell r="D616">
            <v>0</v>
          </cell>
          <cell r="E616">
            <v>0</v>
          </cell>
          <cell r="F616">
            <v>0</v>
          </cell>
          <cell r="G616">
            <v>0</v>
          </cell>
          <cell r="H616">
            <v>0</v>
          </cell>
          <cell r="I616">
            <v>0</v>
          </cell>
          <cell r="L616">
            <v>0</v>
          </cell>
        </row>
        <row r="617">
          <cell r="B617" t="str">
            <v>ZTE</v>
          </cell>
          <cell r="C617">
            <v>42</v>
          </cell>
          <cell r="D617">
            <v>8</v>
          </cell>
          <cell r="E617">
            <v>0</v>
          </cell>
          <cell r="F617">
            <v>0</v>
          </cell>
          <cell r="G617">
            <v>2</v>
          </cell>
          <cell r="H617">
            <v>15</v>
          </cell>
          <cell r="I617">
            <v>0</v>
          </cell>
          <cell r="L617">
            <v>67</v>
          </cell>
        </row>
        <row r="618">
          <cell r="B618" t="str">
            <v>Other</v>
          </cell>
          <cell r="C618">
            <v>0</v>
          </cell>
          <cell r="D618">
            <v>5</v>
          </cell>
          <cell r="E618">
            <v>0</v>
          </cell>
          <cell r="F618">
            <v>2</v>
          </cell>
          <cell r="G618">
            <v>3</v>
          </cell>
          <cell r="H618">
            <v>0</v>
          </cell>
          <cell r="I618">
            <v>0</v>
          </cell>
          <cell r="L618">
            <v>10</v>
          </cell>
        </row>
        <row r="619">
          <cell r="B619" t="str">
            <v>Total</v>
          </cell>
          <cell r="C619">
            <v>226</v>
          </cell>
          <cell r="D619">
            <v>224</v>
          </cell>
          <cell r="E619">
            <v>13</v>
          </cell>
          <cell r="F619">
            <v>14</v>
          </cell>
          <cell r="G619">
            <v>39</v>
          </cell>
          <cell r="H619">
            <v>77</v>
          </cell>
          <cell r="I619">
            <v>34</v>
          </cell>
          <cell r="J619">
            <v>0</v>
          </cell>
          <cell r="K619">
            <v>0</v>
          </cell>
          <cell r="L619">
            <v>627</v>
          </cell>
        </row>
        <row r="623">
          <cell r="B623" t="str">
            <v>Vendor</v>
          </cell>
          <cell r="C623" t="str">
            <v>SONET/SDH Add-drop multiplexers (ADM)</v>
          </cell>
          <cell r="D623" t="str">
            <v>Optical Edge Devices (OED)</v>
          </cell>
          <cell r="E623" t="str">
            <v>Digital Cross Connects (DCS)</v>
          </cell>
          <cell r="F623" t="str">
            <v>Optical Core Switches (OCS)</v>
          </cell>
          <cell r="G623" t="str">
            <v>Metro WDM (C/D-WDM)</v>
          </cell>
          <cell r="H623" t="str">
            <v>Long haul DWDM (LH DWDM)</v>
          </cell>
          <cell r="I623" t="str">
            <v>Multi-reach DWDM</v>
          </cell>
          <cell r="J623" t="str">
            <v>Metro ROADM</v>
          </cell>
          <cell r="K623" t="str">
            <v>Converged Packet Optical</v>
          </cell>
          <cell r="L623" t="str">
            <v>Total Optical Networking (ON)</v>
          </cell>
        </row>
        <row r="624">
          <cell r="B624" t="str">
            <v>ADTRAN</v>
          </cell>
        </row>
        <row r="625">
          <cell r="B625" t="str">
            <v>ADVA</v>
          </cell>
          <cell r="C625">
            <v>0</v>
          </cell>
          <cell r="D625">
            <v>0</v>
          </cell>
          <cell r="E625">
            <v>0</v>
          </cell>
          <cell r="F625">
            <v>0</v>
          </cell>
          <cell r="G625">
            <v>3</v>
          </cell>
          <cell r="H625">
            <v>0</v>
          </cell>
          <cell r="I625">
            <v>0</v>
          </cell>
          <cell r="L625">
            <v>3</v>
          </cell>
        </row>
        <row r="626">
          <cell r="B626" t="str">
            <v>Alcatel-Lucent</v>
          </cell>
          <cell r="C626">
            <v>9</v>
          </cell>
          <cell r="D626">
            <v>58</v>
          </cell>
          <cell r="E626">
            <v>1</v>
          </cell>
          <cell r="F626">
            <v>5</v>
          </cell>
          <cell r="G626">
            <v>6</v>
          </cell>
          <cell r="H626">
            <v>35</v>
          </cell>
          <cell r="I626">
            <v>2</v>
          </cell>
          <cell r="L626">
            <v>116</v>
          </cell>
        </row>
        <row r="627">
          <cell r="B627" t="str">
            <v>ANDA</v>
          </cell>
          <cell r="L627">
            <v>0</v>
          </cell>
        </row>
        <row r="628">
          <cell r="B628" t="str">
            <v>Atrica</v>
          </cell>
          <cell r="C628">
            <v>0</v>
          </cell>
          <cell r="D628">
            <v>3</v>
          </cell>
          <cell r="E628">
            <v>0</v>
          </cell>
          <cell r="F628">
            <v>0</v>
          </cell>
          <cell r="G628">
            <v>0</v>
          </cell>
          <cell r="H628">
            <v>0</v>
          </cell>
          <cell r="I628">
            <v>0</v>
          </cell>
          <cell r="L628">
            <v>3</v>
          </cell>
        </row>
        <row r="629">
          <cell r="B629" t="str">
            <v>Calient</v>
          </cell>
          <cell r="C629">
            <v>0</v>
          </cell>
          <cell r="D629">
            <v>0</v>
          </cell>
          <cell r="E629">
            <v>0</v>
          </cell>
          <cell r="F629">
            <v>1</v>
          </cell>
          <cell r="G629">
            <v>0</v>
          </cell>
          <cell r="H629">
            <v>0</v>
          </cell>
          <cell r="I629">
            <v>0</v>
          </cell>
          <cell r="L629">
            <v>1</v>
          </cell>
        </row>
        <row r="630">
          <cell r="B630" t="str">
            <v>Ciena</v>
          </cell>
          <cell r="C630">
            <v>0</v>
          </cell>
          <cell r="D630">
            <v>16</v>
          </cell>
          <cell r="E630">
            <v>0</v>
          </cell>
          <cell r="F630">
            <v>3</v>
          </cell>
          <cell r="G630">
            <v>6</v>
          </cell>
          <cell r="H630">
            <v>11</v>
          </cell>
          <cell r="I630">
            <v>0</v>
          </cell>
          <cell r="L630">
            <v>36</v>
          </cell>
        </row>
        <row r="631">
          <cell r="B631" t="str">
            <v>Cisco</v>
          </cell>
          <cell r="C631">
            <v>0</v>
          </cell>
          <cell r="D631">
            <v>33</v>
          </cell>
          <cell r="E631">
            <v>0</v>
          </cell>
          <cell r="F631">
            <v>0</v>
          </cell>
          <cell r="G631">
            <v>18</v>
          </cell>
          <cell r="H631">
            <v>0</v>
          </cell>
          <cell r="I631">
            <v>0</v>
          </cell>
          <cell r="L631">
            <v>51</v>
          </cell>
        </row>
        <row r="632">
          <cell r="B632" t="str">
            <v>Corrigent</v>
          </cell>
          <cell r="L632">
            <v>0</v>
          </cell>
        </row>
        <row r="633">
          <cell r="B633" t="str">
            <v>Corvis</v>
          </cell>
          <cell r="C633">
            <v>0</v>
          </cell>
          <cell r="D633">
            <v>0</v>
          </cell>
          <cell r="E633">
            <v>0</v>
          </cell>
          <cell r="F633">
            <v>0</v>
          </cell>
          <cell r="G633">
            <v>0</v>
          </cell>
          <cell r="H633">
            <v>0</v>
          </cell>
          <cell r="I633">
            <v>0</v>
          </cell>
          <cell r="L633">
            <v>0</v>
          </cell>
        </row>
        <row r="634">
          <cell r="B634" t="str">
            <v>Datang</v>
          </cell>
          <cell r="C634">
            <v>3</v>
          </cell>
          <cell r="D634">
            <v>3</v>
          </cell>
          <cell r="E634">
            <v>0</v>
          </cell>
          <cell r="F634">
            <v>0</v>
          </cell>
          <cell r="G634">
            <v>0</v>
          </cell>
          <cell r="H634">
            <v>2</v>
          </cell>
          <cell r="I634">
            <v>0</v>
          </cell>
          <cell r="L634">
            <v>8</v>
          </cell>
        </row>
        <row r="635">
          <cell r="B635" t="str">
            <v>ECI Telecom</v>
          </cell>
          <cell r="C635">
            <v>3</v>
          </cell>
          <cell r="D635">
            <v>28</v>
          </cell>
          <cell r="E635">
            <v>3</v>
          </cell>
          <cell r="F635">
            <v>0</v>
          </cell>
          <cell r="G635">
            <v>0</v>
          </cell>
          <cell r="H635">
            <v>0</v>
          </cell>
          <cell r="I635">
            <v>0</v>
          </cell>
          <cell r="L635">
            <v>34</v>
          </cell>
        </row>
        <row r="636">
          <cell r="B636" t="str">
            <v>Ericsson</v>
          </cell>
          <cell r="C636">
            <v>3</v>
          </cell>
          <cell r="D636">
            <v>5</v>
          </cell>
          <cell r="E636">
            <v>2</v>
          </cell>
          <cell r="F636">
            <v>1</v>
          </cell>
          <cell r="G636">
            <v>0</v>
          </cell>
          <cell r="H636">
            <v>4</v>
          </cell>
          <cell r="I636">
            <v>2</v>
          </cell>
          <cell r="L636">
            <v>17</v>
          </cell>
        </row>
        <row r="637">
          <cell r="B637" t="str">
            <v>FiberHome</v>
          </cell>
          <cell r="C637">
            <v>10</v>
          </cell>
          <cell r="D637">
            <v>21</v>
          </cell>
          <cell r="E637">
            <v>0</v>
          </cell>
          <cell r="F637">
            <v>0</v>
          </cell>
          <cell r="G637">
            <v>0</v>
          </cell>
          <cell r="H637">
            <v>4</v>
          </cell>
          <cell r="I637">
            <v>0</v>
          </cell>
          <cell r="L637">
            <v>35</v>
          </cell>
        </row>
        <row r="638">
          <cell r="B638" t="str">
            <v>Force 10</v>
          </cell>
          <cell r="C638">
            <v>0</v>
          </cell>
          <cell r="D638">
            <v>1</v>
          </cell>
          <cell r="E638">
            <v>0</v>
          </cell>
          <cell r="F638">
            <v>0</v>
          </cell>
          <cell r="G638">
            <v>0</v>
          </cell>
          <cell r="H638">
            <v>0</v>
          </cell>
          <cell r="I638">
            <v>0</v>
          </cell>
          <cell r="L638">
            <v>1</v>
          </cell>
        </row>
        <row r="639">
          <cell r="B639" t="str">
            <v>Fujitsu</v>
          </cell>
          <cell r="C639">
            <v>26</v>
          </cell>
          <cell r="D639">
            <v>19</v>
          </cell>
          <cell r="E639">
            <v>3</v>
          </cell>
          <cell r="F639">
            <v>0</v>
          </cell>
          <cell r="G639">
            <v>18</v>
          </cell>
          <cell r="H639">
            <v>3</v>
          </cell>
          <cell r="I639">
            <v>10</v>
          </cell>
          <cell r="L639">
            <v>79</v>
          </cell>
        </row>
        <row r="640">
          <cell r="B640" t="str">
            <v>Hitachi</v>
          </cell>
          <cell r="C640">
            <v>2</v>
          </cell>
          <cell r="D640">
            <v>0</v>
          </cell>
          <cell r="E640">
            <v>0</v>
          </cell>
          <cell r="F640">
            <v>1</v>
          </cell>
          <cell r="G640">
            <v>11</v>
          </cell>
          <cell r="H640">
            <v>3</v>
          </cell>
          <cell r="I640">
            <v>0</v>
          </cell>
          <cell r="L640">
            <v>17</v>
          </cell>
        </row>
        <row r="641">
          <cell r="B641" t="str">
            <v>Hitachi Cable</v>
          </cell>
          <cell r="L641">
            <v>0</v>
          </cell>
        </row>
        <row r="642">
          <cell r="B642" t="str">
            <v>Huawei</v>
          </cell>
          <cell r="C642">
            <v>146</v>
          </cell>
          <cell r="D642">
            <v>47</v>
          </cell>
          <cell r="E642">
            <v>0</v>
          </cell>
          <cell r="F642">
            <v>2</v>
          </cell>
          <cell r="G642">
            <v>11</v>
          </cell>
          <cell r="H642">
            <v>20</v>
          </cell>
          <cell r="I642">
            <v>15</v>
          </cell>
          <cell r="L642">
            <v>241</v>
          </cell>
        </row>
        <row r="643">
          <cell r="B643" t="str">
            <v>Infinera</v>
          </cell>
          <cell r="L643">
            <v>0</v>
          </cell>
        </row>
        <row r="644">
          <cell r="B644" t="str">
            <v>LGIC</v>
          </cell>
          <cell r="C644">
            <v>0</v>
          </cell>
          <cell r="D644">
            <v>0</v>
          </cell>
          <cell r="E644">
            <v>0</v>
          </cell>
          <cell r="F644">
            <v>0</v>
          </cell>
          <cell r="G644">
            <v>0</v>
          </cell>
          <cell r="H644">
            <v>0</v>
          </cell>
          <cell r="I644">
            <v>0</v>
          </cell>
          <cell r="L644">
            <v>0</v>
          </cell>
        </row>
        <row r="645">
          <cell r="B645" t="str">
            <v>Lucent</v>
          </cell>
          <cell r="C645">
            <v>0</v>
          </cell>
          <cell r="D645">
            <v>0</v>
          </cell>
          <cell r="E645">
            <v>0</v>
          </cell>
          <cell r="F645">
            <v>0</v>
          </cell>
          <cell r="G645">
            <v>0</v>
          </cell>
          <cell r="H645">
            <v>0</v>
          </cell>
          <cell r="I645">
            <v>0</v>
          </cell>
          <cell r="L645">
            <v>0</v>
          </cell>
        </row>
        <row r="646">
          <cell r="B646" t="str">
            <v>Lumentis</v>
          </cell>
          <cell r="C646">
            <v>0</v>
          </cell>
          <cell r="D646">
            <v>0</v>
          </cell>
          <cell r="E646">
            <v>0</v>
          </cell>
          <cell r="F646">
            <v>0</v>
          </cell>
          <cell r="G646">
            <v>1</v>
          </cell>
          <cell r="H646">
            <v>0</v>
          </cell>
          <cell r="I646">
            <v>0</v>
          </cell>
          <cell r="L646">
            <v>1</v>
          </cell>
        </row>
        <row r="647">
          <cell r="B647" t="str">
            <v>Luminous</v>
          </cell>
          <cell r="C647">
            <v>0</v>
          </cell>
          <cell r="D647">
            <v>2</v>
          </cell>
          <cell r="E647">
            <v>0</v>
          </cell>
          <cell r="F647">
            <v>0</v>
          </cell>
          <cell r="G647">
            <v>0</v>
          </cell>
          <cell r="H647">
            <v>0</v>
          </cell>
          <cell r="I647">
            <v>0</v>
          </cell>
          <cell r="L647">
            <v>2</v>
          </cell>
        </row>
        <row r="648">
          <cell r="B648" t="str">
            <v>Marconi/Ericsson</v>
          </cell>
          <cell r="L648">
            <v>0</v>
          </cell>
        </row>
        <row r="649">
          <cell r="B649" t="str">
            <v>Movaz</v>
          </cell>
          <cell r="C649">
            <v>0</v>
          </cell>
          <cell r="D649">
            <v>0</v>
          </cell>
          <cell r="E649">
            <v>0</v>
          </cell>
          <cell r="F649">
            <v>0</v>
          </cell>
          <cell r="G649">
            <v>0</v>
          </cell>
          <cell r="H649">
            <v>0</v>
          </cell>
          <cell r="I649">
            <v>0</v>
          </cell>
          <cell r="L649">
            <v>0</v>
          </cell>
        </row>
        <row r="650">
          <cell r="B650" t="str">
            <v>NEC</v>
          </cell>
          <cell r="C650">
            <v>38</v>
          </cell>
          <cell r="D650">
            <v>27</v>
          </cell>
          <cell r="E650">
            <v>0</v>
          </cell>
          <cell r="F650">
            <v>0</v>
          </cell>
          <cell r="G650">
            <v>19</v>
          </cell>
          <cell r="H650">
            <v>12</v>
          </cell>
          <cell r="I650">
            <v>0</v>
          </cell>
          <cell r="L650">
            <v>96</v>
          </cell>
        </row>
        <row r="651">
          <cell r="B651" t="str">
            <v>Nortel</v>
          </cell>
          <cell r="C651">
            <v>0</v>
          </cell>
          <cell r="D651">
            <v>0</v>
          </cell>
          <cell r="E651">
            <v>0</v>
          </cell>
          <cell r="F651">
            <v>0</v>
          </cell>
          <cell r="G651">
            <v>0</v>
          </cell>
          <cell r="H651">
            <v>0</v>
          </cell>
          <cell r="I651">
            <v>0</v>
          </cell>
          <cell r="L651">
            <v>0</v>
          </cell>
        </row>
        <row r="652">
          <cell r="B652" t="str">
            <v>Oki</v>
          </cell>
          <cell r="C652">
            <v>0</v>
          </cell>
          <cell r="D652">
            <v>0</v>
          </cell>
          <cell r="E652">
            <v>0</v>
          </cell>
          <cell r="F652">
            <v>0</v>
          </cell>
          <cell r="G652">
            <v>0</v>
          </cell>
          <cell r="H652">
            <v>0</v>
          </cell>
          <cell r="I652">
            <v>0</v>
          </cell>
          <cell r="L652">
            <v>0</v>
          </cell>
        </row>
        <row r="653">
          <cell r="B653" t="str">
            <v>OpVista</v>
          </cell>
          <cell r="L653">
            <v>0</v>
          </cell>
        </row>
        <row r="654">
          <cell r="B654" t="str">
            <v>Photonic Bridges</v>
          </cell>
          <cell r="C654">
            <v>0</v>
          </cell>
          <cell r="D654">
            <v>4</v>
          </cell>
          <cell r="E654">
            <v>0</v>
          </cell>
          <cell r="F654">
            <v>0</v>
          </cell>
          <cell r="G654">
            <v>0</v>
          </cell>
          <cell r="H654">
            <v>0</v>
          </cell>
          <cell r="I654">
            <v>0</v>
          </cell>
          <cell r="L654">
            <v>4</v>
          </cell>
        </row>
        <row r="655">
          <cell r="B655" t="str">
            <v>Redback</v>
          </cell>
          <cell r="C655">
            <v>0</v>
          </cell>
          <cell r="D655">
            <v>0</v>
          </cell>
          <cell r="E655">
            <v>0</v>
          </cell>
          <cell r="F655">
            <v>0</v>
          </cell>
          <cell r="G655">
            <v>0</v>
          </cell>
          <cell r="H655">
            <v>0</v>
          </cell>
          <cell r="I655">
            <v>0</v>
          </cell>
          <cell r="L655">
            <v>0</v>
          </cell>
        </row>
        <row r="656">
          <cell r="B656" t="str">
            <v>Sagem</v>
          </cell>
          <cell r="C656">
            <v>0</v>
          </cell>
          <cell r="D656">
            <v>3</v>
          </cell>
          <cell r="E656">
            <v>0</v>
          </cell>
          <cell r="F656">
            <v>0</v>
          </cell>
          <cell r="G656">
            <v>0</v>
          </cell>
          <cell r="H656">
            <v>0</v>
          </cell>
          <cell r="I656">
            <v>0</v>
          </cell>
          <cell r="L656">
            <v>3</v>
          </cell>
        </row>
        <row r="657">
          <cell r="B657" t="str">
            <v>Samsung</v>
          </cell>
          <cell r="C657">
            <v>0</v>
          </cell>
          <cell r="D657">
            <v>0</v>
          </cell>
          <cell r="E657">
            <v>0</v>
          </cell>
          <cell r="F657">
            <v>0</v>
          </cell>
          <cell r="G657">
            <v>0</v>
          </cell>
          <cell r="H657">
            <v>0</v>
          </cell>
          <cell r="I657">
            <v>0</v>
          </cell>
          <cell r="L657">
            <v>0</v>
          </cell>
        </row>
        <row r="658">
          <cell r="B658" t="str">
            <v>Nokia Siemens</v>
          </cell>
          <cell r="C658">
            <v>8</v>
          </cell>
          <cell r="D658">
            <v>11</v>
          </cell>
          <cell r="E658">
            <v>0</v>
          </cell>
          <cell r="F658">
            <v>0</v>
          </cell>
          <cell r="G658">
            <v>0</v>
          </cell>
          <cell r="H658">
            <v>1</v>
          </cell>
          <cell r="I658">
            <v>1</v>
          </cell>
          <cell r="L658">
            <v>21</v>
          </cell>
        </row>
        <row r="659">
          <cell r="B659" t="str">
            <v>Sorrento/Zhone</v>
          </cell>
          <cell r="L659">
            <v>0</v>
          </cell>
        </row>
        <row r="660">
          <cell r="B660" t="str">
            <v>Sycamore</v>
          </cell>
          <cell r="C660">
            <v>0</v>
          </cell>
          <cell r="D660">
            <v>0</v>
          </cell>
          <cell r="E660">
            <v>0</v>
          </cell>
          <cell r="F660">
            <v>0</v>
          </cell>
          <cell r="G660">
            <v>0</v>
          </cell>
          <cell r="H660">
            <v>0</v>
          </cell>
          <cell r="I660">
            <v>0</v>
          </cell>
          <cell r="L660">
            <v>0</v>
          </cell>
        </row>
        <row r="661">
          <cell r="B661" t="str">
            <v>Tejas</v>
          </cell>
          <cell r="L661">
            <v>0</v>
          </cell>
        </row>
        <row r="662">
          <cell r="B662" t="str">
            <v>Tellabs</v>
          </cell>
          <cell r="C662">
            <v>0</v>
          </cell>
          <cell r="D662">
            <v>11</v>
          </cell>
          <cell r="E662">
            <v>0</v>
          </cell>
          <cell r="F662">
            <v>0</v>
          </cell>
          <cell r="G662">
            <v>3</v>
          </cell>
          <cell r="H662">
            <v>0</v>
          </cell>
          <cell r="I662">
            <v>0</v>
          </cell>
          <cell r="L662">
            <v>14</v>
          </cell>
        </row>
        <row r="663">
          <cell r="B663" t="str">
            <v>Tellium</v>
          </cell>
          <cell r="C663">
            <v>0</v>
          </cell>
          <cell r="D663">
            <v>0</v>
          </cell>
          <cell r="E663">
            <v>0</v>
          </cell>
          <cell r="F663">
            <v>0</v>
          </cell>
          <cell r="G663">
            <v>0</v>
          </cell>
          <cell r="H663">
            <v>0</v>
          </cell>
          <cell r="I663">
            <v>0</v>
          </cell>
          <cell r="L663">
            <v>0</v>
          </cell>
        </row>
        <row r="664">
          <cell r="B664" t="str">
            <v>Transmode</v>
          </cell>
          <cell r="L664">
            <v>0</v>
          </cell>
        </row>
        <row r="665">
          <cell r="B665" t="str">
            <v>Tyco</v>
          </cell>
          <cell r="C665">
            <v>0</v>
          </cell>
          <cell r="D665">
            <v>0</v>
          </cell>
          <cell r="E665">
            <v>0</v>
          </cell>
          <cell r="F665">
            <v>0</v>
          </cell>
          <cell r="G665">
            <v>0</v>
          </cell>
          <cell r="H665">
            <v>0</v>
          </cell>
          <cell r="I665">
            <v>0</v>
          </cell>
          <cell r="L665">
            <v>0</v>
          </cell>
        </row>
        <row r="666">
          <cell r="B666" t="str">
            <v>UTStarcom</v>
          </cell>
          <cell r="C666">
            <v>0</v>
          </cell>
          <cell r="D666">
            <v>15</v>
          </cell>
          <cell r="E666">
            <v>0</v>
          </cell>
          <cell r="F666">
            <v>0</v>
          </cell>
          <cell r="G666">
            <v>0</v>
          </cell>
          <cell r="H666">
            <v>0</v>
          </cell>
          <cell r="I666">
            <v>0</v>
          </cell>
          <cell r="L666">
            <v>15</v>
          </cell>
        </row>
        <row r="667">
          <cell r="B667" t="str">
            <v>White Rock</v>
          </cell>
          <cell r="C667">
            <v>0</v>
          </cell>
          <cell r="D667">
            <v>0</v>
          </cell>
          <cell r="E667">
            <v>0</v>
          </cell>
          <cell r="F667">
            <v>0</v>
          </cell>
          <cell r="G667">
            <v>0</v>
          </cell>
          <cell r="H667">
            <v>0</v>
          </cell>
          <cell r="I667">
            <v>0</v>
          </cell>
          <cell r="L667">
            <v>0</v>
          </cell>
        </row>
        <row r="668">
          <cell r="B668" t="str">
            <v>Xtera</v>
          </cell>
          <cell r="L668">
            <v>0</v>
          </cell>
        </row>
        <row r="669">
          <cell r="B669" t="str">
            <v>Zhone</v>
          </cell>
          <cell r="C669">
            <v>0</v>
          </cell>
          <cell r="D669">
            <v>0</v>
          </cell>
          <cell r="E669">
            <v>0</v>
          </cell>
          <cell r="F669">
            <v>0</v>
          </cell>
          <cell r="G669">
            <v>0</v>
          </cell>
          <cell r="H669">
            <v>0</v>
          </cell>
          <cell r="I669">
            <v>0</v>
          </cell>
          <cell r="L669">
            <v>0</v>
          </cell>
        </row>
        <row r="670">
          <cell r="B670" t="str">
            <v>ZTE</v>
          </cell>
          <cell r="C670">
            <v>44</v>
          </cell>
          <cell r="D670">
            <v>10</v>
          </cell>
          <cell r="E670">
            <v>0</v>
          </cell>
          <cell r="F670">
            <v>0</v>
          </cell>
          <cell r="G670">
            <v>4</v>
          </cell>
          <cell r="H670">
            <v>19</v>
          </cell>
          <cell r="I670">
            <v>0</v>
          </cell>
          <cell r="L670">
            <v>77</v>
          </cell>
        </row>
        <row r="671">
          <cell r="B671" t="str">
            <v>Other</v>
          </cell>
          <cell r="C671">
            <v>0</v>
          </cell>
          <cell r="D671">
            <v>10</v>
          </cell>
          <cell r="E671">
            <v>0</v>
          </cell>
          <cell r="F671">
            <v>0</v>
          </cell>
          <cell r="G671">
            <v>0</v>
          </cell>
          <cell r="H671">
            <v>0</v>
          </cell>
          <cell r="I671">
            <v>0</v>
          </cell>
          <cell r="L671">
            <v>10</v>
          </cell>
        </row>
        <row r="672">
          <cell r="B672" t="str">
            <v>Total</v>
          </cell>
          <cell r="C672">
            <v>292</v>
          </cell>
          <cell r="D672">
            <v>327</v>
          </cell>
          <cell r="E672">
            <v>9</v>
          </cell>
          <cell r="F672">
            <v>13</v>
          </cell>
          <cell r="G672">
            <v>100</v>
          </cell>
          <cell r="H672">
            <v>114</v>
          </cell>
          <cell r="I672">
            <v>30</v>
          </cell>
          <cell r="J672">
            <v>0</v>
          </cell>
          <cell r="K672">
            <v>0</v>
          </cell>
          <cell r="L672">
            <v>885</v>
          </cell>
        </row>
        <row r="679">
          <cell r="B679" t="str">
            <v>Vendor</v>
          </cell>
          <cell r="C679" t="str">
            <v>SONET/SDH Add-drop multiplexers (ADM)</v>
          </cell>
          <cell r="D679" t="str">
            <v>Optical Edge Devices (OED)</v>
          </cell>
          <cell r="E679" t="str">
            <v>Digital Cross Connects (DCS)</v>
          </cell>
          <cell r="F679" t="str">
            <v>Optical Core Switches (OCS)</v>
          </cell>
          <cell r="G679" t="str">
            <v>Metro WDM (C/D-WDM)</v>
          </cell>
          <cell r="H679" t="str">
            <v>Long haul DWDM (LH DWDM)</v>
          </cell>
          <cell r="I679" t="str">
            <v>Multi-reach DWDM</v>
          </cell>
          <cell r="J679" t="str">
            <v>Metro ROADM</v>
          </cell>
          <cell r="K679" t="str">
            <v>Converged Packet Optical</v>
          </cell>
          <cell r="L679" t="str">
            <v>Total Optical Networking (ON)</v>
          </cell>
        </row>
        <row r="680">
          <cell r="B680" t="str">
            <v>ADTRAN</v>
          </cell>
          <cell r="C680">
            <v>0</v>
          </cell>
          <cell r="D680">
            <v>0</v>
          </cell>
          <cell r="E680">
            <v>0</v>
          </cell>
          <cell r="F680">
            <v>0</v>
          </cell>
          <cell r="G680">
            <v>0</v>
          </cell>
          <cell r="H680">
            <v>0</v>
          </cell>
          <cell r="I680">
            <v>0</v>
          </cell>
          <cell r="L680">
            <v>0</v>
          </cell>
        </row>
        <row r="681">
          <cell r="B681" t="str">
            <v>ADVA</v>
          </cell>
          <cell r="C681">
            <v>0</v>
          </cell>
          <cell r="D681">
            <v>0</v>
          </cell>
          <cell r="E681">
            <v>0</v>
          </cell>
          <cell r="F681">
            <v>0</v>
          </cell>
          <cell r="G681">
            <v>4</v>
          </cell>
          <cell r="H681">
            <v>0</v>
          </cell>
          <cell r="I681">
            <v>0</v>
          </cell>
          <cell r="L681">
            <v>4</v>
          </cell>
        </row>
        <row r="682">
          <cell r="B682" t="str">
            <v>Alcatel-Lucent</v>
          </cell>
          <cell r="C682">
            <v>5</v>
          </cell>
          <cell r="D682">
            <v>30</v>
          </cell>
          <cell r="E682">
            <v>3</v>
          </cell>
          <cell r="F682">
            <v>5</v>
          </cell>
          <cell r="G682">
            <v>5</v>
          </cell>
          <cell r="H682">
            <v>18</v>
          </cell>
          <cell r="I682">
            <v>5</v>
          </cell>
          <cell r="L682">
            <v>71</v>
          </cell>
        </row>
        <row r="683">
          <cell r="B683" t="str">
            <v>ANDA</v>
          </cell>
          <cell r="L683">
            <v>0</v>
          </cell>
        </row>
        <row r="684">
          <cell r="B684" t="str">
            <v>Atrica</v>
          </cell>
          <cell r="C684">
            <v>0</v>
          </cell>
          <cell r="D684">
            <v>3</v>
          </cell>
          <cell r="E684">
            <v>0</v>
          </cell>
          <cell r="F684">
            <v>0</v>
          </cell>
          <cell r="G684">
            <v>0</v>
          </cell>
          <cell r="H684">
            <v>0</v>
          </cell>
          <cell r="I684">
            <v>0</v>
          </cell>
          <cell r="L684">
            <v>3</v>
          </cell>
        </row>
        <row r="685">
          <cell r="B685" t="str">
            <v>Calient</v>
          </cell>
          <cell r="C685">
            <v>0</v>
          </cell>
          <cell r="D685">
            <v>0</v>
          </cell>
          <cell r="E685">
            <v>0</v>
          </cell>
          <cell r="F685">
            <v>1</v>
          </cell>
          <cell r="G685">
            <v>0</v>
          </cell>
          <cell r="H685">
            <v>0</v>
          </cell>
          <cell r="I685">
            <v>0</v>
          </cell>
          <cell r="L685">
            <v>1</v>
          </cell>
        </row>
        <row r="686">
          <cell r="B686" t="str">
            <v>Ciena</v>
          </cell>
          <cell r="C686">
            <v>0</v>
          </cell>
          <cell r="D686">
            <v>17</v>
          </cell>
          <cell r="E686">
            <v>0</v>
          </cell>
          <cell r="F686">
            <v>3</v>
          </cell>
          <cell r="G686">
            <v>19</v>
          </cell>
          <cell r="H686">
            <v>17</v>
          </cell>
          <cell r="I686">
            <v>0</v>
          </cell>
          <cell r="L686">
            <v>56</v>
          </cell>
        </row>
        <row r="687">
          <cell r="B687" t="str">
            <v>Cisco</v>
          </cell>
          <cell r="C687">
            <v>0</v>
          </cell>
          <cell r="D687">
            <v>26</v>
          </cell>
          <cell r="E687">
            <v>0</v>
          </cell>
          <cell r="F687">
            <v>0</v>
          </cell>
          <cell r="G687">
            <v>13</v>
          </cell>
          <cell r="H687">
            <v>0</v>
          </cell>
          <cell r="I687">
            <v>0</v>
          </cell>
          <cell r="J687">
            <v>4</v>
          </cell>
          <cell r="L687">
            <v>39</v>
          </cell>
        </row>
        <row r="688">
          <cell r="B688" t="str">
            <v>Corrigent</v>
          </cell>
          <cell r="C688">
            <v>0</v>
          </cell>
          <cell r="D688">
            <v>21</v>
          </cell>
          <cell r="E688">
            <v>0</v>
          </cell>
          <cell r="F688">
            <v>0</v>
          </cell>
          <cell r="G688">
            <v>0</v>
          </cell>
          <cell r="H688">
            <v>0</v>
          </cell>
          <cell r="I688">
            <v>0</v>
          </cell>
          <cell r="L688">
            <v>21</v>
          </cell>
        </row>
        <row r="689">
          <cell r="B689" t="str">
            <v>Corvis</v>
          </cell>
          <cell r="C689">
            <v>0</v>
          </cell>
          <cell r="D689">
            <v>0</v>
          </cell>
          <cell r="E689">
            <v>0</v>
          </cell>
          <cell r="F689">
            <v>0</v>
          </cell>
          <cell r="G689">
            <v>0</v>
          </cell>
          <cell r="H689">
            <v>0</v>
          </cell>
          <cell r="I689">
            <v>0</v>
          </cell>
          <cell r="L689">
            <v>0</v>
          </cell>
        </row>
        <row r="690">
          <cell r="B690" t="str">
            <v>Datang</v>
          </cell>
          <cell r="C690">
            <v>3</v>
          </cell>
          <cell r="D690">
            <v>3</v>
          </cell>
          <cell r="E690">
            <v>0</v>
          </cell>
          <cell r="F690">
            <v>0</v>
          </cell>
          <cell r="G690">
            <v>0</v>
          </cell>
          <cell r="H690">
            <v>2</v>
          </cell>
          <cell r="I690">
            <v>0</v>
          </cell>
          <cell r="L690">
            <v>8</v>
          </cell>
        </row>
        <row r="691">
          <cell r="B691" t="str">
            <v>ECI Telecom</v>
          </cell>
          <cell r="C691">
            <v>2</v>
          </cell>
          <cell r="D691">
            <v>16</v>
          </cell>
          <cell r="E691">
            <v>2</v>
          </cell>
          <cell r="F691">
            <v>0</v>
          </cell>
          <cell r="G691">
            <v>0</v>
          </cell>
          <cell r="H691">
            <v>0</v>
          </cell>
          <cell r="I691">
            <v>0</v>
          </cell>
          <cell r="L691">
            <v>20</v>
          </cell>
        </row>
        <row r="692">
          <cell r="B692" t="str">
            <v>Ericsson</v>
          </cell>
          <cell r="C692">
            <v>3</v>
          </cell>
          <cell r="D692">
            <v>7</v>
          </cell>
          <cell r="E692">
            <v>2</v>
          </cell>
          <cell r="F692">
            <v>1</v>
          </cell>
          <cell r="G692">
            <v>0</v>
          </cell>
          <cell r="H692">
            <v>3</v>
          </cell>
          <cell r="I692">
            <v>4</v>
          </cell>
          <cell r="L692">
            <v>20</v>
          </cell>
        </row>
        <row r="693">
          <cell r="B693" t="str">
            <v>FiberHome</v>
          </cell>
          <cell r="C693">
            <v>10</v>
          </cell>
          <cell r="D693">
            <v>4</v>
          </cell>
          <cell r="E693">
            <v>0</v>
          </cell>
          <cell r="F693">
            <v>1</v>
          </cell>
          <cell r="G693">
            <v>1</v>
          </cell>
          <cell r="H693">
            <v>3</v>
          </cell>
          <cell r="I693">
            <v>0</v>
          </cell>
          <cell r="L693">
            <v>19</v>
          </cell>
        </row>
        <row r="694">
          <cell r="B694" t="str">
            <v>Force 10</v>
          </cell>
          <cell r="C694">
            <v>0</v>
          </cell>
          <cell r="D694">
            <v>1</v>
          </cell>
          <cell r="E694">
            <v>0</v>
          </cell>
          <cell r="F694">
            <v>0</v>
          </cell>
          <cell r="G694">
            <v>0</v>
          </cell>
          <cell r="H694">
            <v>0</v>
          </cell>
          <cell r="I694">
            <v>0</v>
          </cell>
          <cell r="L694">
            <v>1</v>
          </cell>
        </row>
        <row r="695">
          <cell r="B695" t="str">
            <v>Fujitsu</v>
          </cell>
          <cell r="C695">
            <v>40</v>
          </cell>
          <cell r="D695">
            <v>30</v>
          </cell>
          <cell r="E695">
            <v>23</v>
          </cell>
          <cell r="F695">
            <v>0</v>
          </cell>
          <cell r="G695">
            <v>42</v>
          </cell>
          <cell r="H695">
            <v>3</v>
          </cell>
          <cell r="I695">
            <v>11</v>
          </cell>
          <cell r="J695">
            <v>12</v>
          </cell>
          <cell r="L695">
            <v>149</v>
          </cell>
        </row>
        <row r="696">
          <cell r="B696" t="str">
            <v>Hitachi</v>
          </cell>
          <cell r="C696">
            <v>1</v>
          </cell>
          <cell r="D696">
            <v>0</v>
          </cell>
          <cell r="E696">
            <v>0</v>
          </cell>
          <cell r="F696">
            <v>1</v>
          </cell>
          <cell r="G696">
            <v>1</v>
          </cell>
          <cell r="H696">
            <v>14</v>
          </cell>
          <cell r="I696">
            <v>0</v>
          </cell>
          <cell r="J696">
            <v>1</v>
          </cell>
          <cell r="L696">
            <v>17</v>
          </cell>
        </row>
        <row r="697">
          <cell r="B697" t="str">
            <v>Hitachi Cable</v>
          </cell>
          <cell r="C697">
            <v>0</v>
          </cell>
          <cell r="D697">
            <v>0</v>
          </cell>
          <cell r="E697">
            <v>0</v>
          </cell>
          <cell r="F697">
            <v>0</v>
          </cell>
          <cell r="G697">
            <v>1</v>
          </cell>
          <cell r="H697">
            <v>0</v>
          </cell>
          <cell r="I697">
            <v>0</v>
          </cell>
          <cell r="L697">
            <v>1</v>
          </cell>
        </row>
        <row r="698">
          <cell r="B698" t="str">
            <v>Huawei</v>
          </cell>
          <cell r="C698">
            <v>54</v>
          </cell>
          <cell r="D698">
            <v>29</v>
          </cell>
          <cell r="E698">
            <v>0</v>
          </cell>
          <cell r="F698">
            <v>1</v>
          </cell>
          <cell r="G698">
            <v>5</v>
          </cell>
          <cell r="H698">
            <v>2</v>
          </cell>
          <cell r="I698">
            <v>10</v>
          </cell>
          <cell r="L698">
            <v>101</v>
          </cell>
        </row>
        <row r="699">
          <cell r="B699" t="str">
            <v>Infinera</v>
          </cell>
          <cell r="C699">
            <v>0</v>
          </cell>
          <cell r="D699">
            <v>0</v>
          </cell>
          <cell r="E699">
            <v>0</v>
          </cell>
          <cell r="F699">
            <v>0</v>
          </cell>
          <cell r="G699">
            <v>0</v>
          </cell>
          <cell r="H699">
            <v>0</v>
          </cell>
          <cell r="I699">
            <v>0</v>
          </cell>
          <cell r="L699">
            <v>0</v>
          </cell>
        </row>
        <row r="700">
          <cell r="B700" t="str">
            <v>Lucent</v>
          </cell>
          <cell r="C700">
            <v>0</v>
          </cell>
          <cell r="D700">
            <v>0</v>
          </cell>
          <cell r="E700">
            <v>0</v>
          </cell>
          <cell r="F700">
            <v>0</v>
          </cell>
          <cell r="G700">
            <v>0</v>
          </cell>
          <cell r="H700">
            <v>0</v>
          </cell>
          <cell r="I700">
            <v>0</v>
          </cell>
          <cell r="L700">
            <v>0</v>
          </cell>
        </row>
        <row r="701">
          <cell r="B701" t="str">
            <v>Luminous</v>
          </cell>
          <cell r="C701">
            <v>0</v>
          </cell>
          <cell r="D701">
            <v>3</v>
          </cell>
          <cell r="E701">
            <v>0</v>
          </cell>
          <cell r="F701">
            <v>0</v>
          </cell>
          <cell r="G701">
            <v>0</v>
          </cell>
          <cell r="H701">
            <v>0</v>
          </cell>
          <cell r="I701">
            <v>0</v>
          </cell>
          <cell r="L701">
            <v>3</v>
          </cell>
        </row>
        <row r="702">
          <cell r="B702" t="str">
            <v>Marconi/Ericsson</v>
          </cell>
          <cell r="L702">
            <v>0</v>
          </cell>
        </row>
        <row r="703">
          <cell r="B703" t="str">
            <v>Movaz</v>
          </cell>
          <cell r="C703">
            <v>0</v>
          </cell>
          <cell r="D703">
            <v>0</v>
          </cell>
          <cell r="E703">
            <v>0</v>
          </cell>
          <cell r="F703">
            <v>0</v>
          </cell>
          <cell r="G703">
            <v>0</v>
          </cell>
          <cell r="H703">
            <v>0</v>
          </cell>
          <cell r="I703">
            <v>0</v>
          </cell>
          <cell r="L703">
            <v>0</v>
          </cell>
        </row>
        <row r="704">
          <cell r="B704" t="str">
            <v>NEC</v>
          </cell>
          <cell r="C704">
            <v>35</v>
          </cell>
          <cell r="D704">
            <v>36</v>
          </cell>
          <cell r="E704">
            <v>0</v>
          </cell>
          <cell r="F704">
            <v>0</v>
          </cell>
          <cell r="G704">
            <v>14</v>
          </cell>
          <cell r="H704">
            <v>26</v>
          </cell>
          <cell r="I704">
            <v>0</v>
          </cell>
          <cell r="J704">
            <v>2</v>
          </cell>
          <cell r="L704">
            <v>111</v>
          </cell>
        </row>
        <row r="705">
          <cell r="B705" t="str">
            <v>Nortel</v>
          </cell>
          <cell r="C705">
            <v>0</v>
          </cell>
          <cell r="D705">
            <v>0</v>
          </cell>
          <cell r="E705">
            <v>0</v>
          </cell>
          <cell r="F705">
            <v>0</v>
          </cell>
          <cell r="G705">
            <v>0</v>
          </cell>
          <cell r="H705">
            <v>0</v>
          </cell>
          <cell r="I705">
            <v>0</v>
          </cell>
          <cell r="L705">
            <v>0</v>
          </cell>
        </row>
        <row r="706">
          <cell r="B706" t="str">
            <v>OpVista</v>
          </cell>
          <cell r="L706">
            <v>0</v>
          </cell>
        </row>
        <row r="707">
          <cell r="B707" t="str">
            <v>Sagem</v>
          </cell>
          <cell r="C707">
            <v>0</v>
          </cell>
          <cell r="D707">
            <v>3</v>
          </cell>
          <cell r="E707">
            <v>0</v>
          </cell>
          <cell r="F707">
            <v>0</v>
          </cell>
          <cell r="G707">
            <v>0</v>
          </cell>
          <cell r="H707">
            <v>0</v>
          </cell>
          <cell r="I707">
            <v>0</v>
          </cell>
          <cell r="L707">
            <v>3</v>
          </cell>
        </row>
        <row r="708">
          <cell r="B708" t="str">
            <v>Nokia Siemens</v>
          </cell>
          <cell r="C708">
            <v>6</v>
          </cell>
          <cell r="D708">
            <v>16</v>
          </cell>
          <cell r="E708">
            <v>0</v>
          </cell>
          <cell r="F708">
            <v>0</v>
          </cell>
          <cell r="G708">
            <v>0</v>
          </cell>
          <cell r="H708">
            <v>1</v>
          </cell>
          <cell r="I708">
            <v>5</v>
          </cell>
          <cell r="L708">
            <v>28</v>
          </cell>
        </row>
        <row r="709">
          <cell r="B709" t="str">
            <v>Sycamore</v>
          </cell>
          <cell r="C709">
            <v>0</v>
          </cell>
          <cell r="D709">
            <v>0</v>
          </cell>
          <cell r="E709">
            <v>0</v>
          </cell>
          <cell r="F709">
            <v>0</v>
          </cell>
          <cell r="G709">
            <v>0</v>
          </cell>
          <cell r="H709">
            <v>0</v>
          </cell>
          <cell r="I709">
            <v>0</v>
          </cell>
          <cell r="L709">
            <v>0</v>
          </cell>
        </row>
        <row r="710">
          <cell r="B710" t="str">
            <v>Tejas</v>
          </cell>
          <cell r="C710">
            <v>0</v>
          </cell>
          <cell r="D710">
            <v>6</v>
          </cell>
          <cell r="E710">
            <v>0</v>
          </cell>
          <cell r="F710">
            <v>0</v>
          </cell>
          <cell r="G710">
            <v>0</v>
          </cell>
          <cell r="H710">
            <v>0</v>
          </cell>
          <cell r="I710">
            <v>0</v>
          </cell>
          <cell r="L710">
            <v>6</v>
          </cell>
        </row>
        <row r="711">
          <cell r="B711" t="str">
            <v>Tellabs</v>
          </cell>
          <cell r="C711">
            <v>0</v>
          </cell>
          <cell r="D711">
            <v>9</v>
          </cell>
          <cell r="E711">
            <v>0</v>
          </cell>
          <cell r="F711">
            <v>0</v>
          </cell>
          <cell r="G711">
            <v>2</v>
          </cell>
          <cell r="H711">
            <v>0</v>
          </cell>
          <cell r="I711">
            <v>0</v>
          </cell>
          <cell r="L711">
            <v>11</v>
          </cell>
        </row>
        <row r="712">
          <cell r="B712" t="str">
            <v>Transmode</v>
          </cell>
          <cell r="C712">
            <v>0</v>
          </cell>
          <cell r="D712">
            <v>0</v>
          </cell>
          <cell r="E712">
            <v>0</v>
          </cell>
          <cell r="F712">
            <v>0</v>
          </cell>
          <cell r="G712">
            <v>0</v>
          </cell>
          <cell r="H712">
            <v>0</v>
          </cell>
          <cell r="I712">
            <v>0</v>
          </cell>
          <cell r="L712">
            <v>0</v>
          </cell>
        </row>
        <row r="713">
          <cell r="B713" t="str">
            <v>Tyco</v>
          </cell>
          <cell r="C713">
            <v>0</v>
          </cell>
          <cell r="D713">
            <v>0</v>
          </cell>
          <cell r="E713">
            <v>0</v>
          </cell>
          <cell r="F713">
            <v>0</v>
          </cell>
          <cell r="G713">
            <v>0</v>
          </cell>
          <cell r="H713">
            <v>0</v>
          </cell>
          <cell r="I713">
            <v>0</v>
          </cell>
          <cell r="L713">
            <v>0</v>
          </cell>
        </row>
        <row r="714">
          <cell r="B714" t="str">
            <v>UTStarcom</v>
          </cell>
          <cell r="C714">
            <v>0</v>
          </cell>
          <cell r="D714">
            <v>15</v>
          </cell>
          <cell r="E714">
            <v>0</v>
          </cell>
          <cell r="F714">
            <v>0</v>
          </cell>
          <cell r="G714">
            <v>0</v>
          </cell>
          <cell r="H714">
            <v>0</v>
          </cell>
          <cell r="I714">
            <v>0</v>
          </cell>
          <cell r="L714">
            <v>15</v>
          </cell>
        </row>
        <row r="715">
          <cell r="B715" t="str">
            <v>White Rock</v>
          </cell>
          <cell r="C715">
            <v>0</v>
          </cell>
          <cell r="D715">
            <v>0</v>
          </cell>
          <cell r="E715">
            <v>0</v>
          </cell>
          <cell r="F715">
            <v>0</v>
          </cell>
          <cell r="G715">
            <v>0</v>
          </cell>
          <cell r="H715">
            <v>0</v>
          </cell>
          <cell r="I715">
            <v>0</v>
          </cell>
          <cell r="L715">
            <v>0</v>
          </cell>
        </row>
        <row r="716">
          <cell r="B716" t="str">
            <v>Xtera</v>
          </cell>
          <cell r="L716">
            <v>0</v>
          </cell>
        </row>
        <row r="717">
          <cell r="B717" t="str">
            <v>Zhone</v>
          </cell>
          <cell r="C717">
            <v>0</v>
          </cell>
          <cell r="D717">
            <v>0</v>
          </cell>
          <cell r="E717">
            <v>0</v>
          </cell>
          <cell r="F717">
            <v>0</v>
          </cell>
          <cell r="G717">
            <v>3</v>
          </cell>
          <cell r="H717">
            <v>0</v>
          </cell>
          <cell r="I717">
            <v>0</v>
          </cell>
          <cell r="L717">
            <v>3</v>
          </cell>
        </row>
        <row r="718">
          <cell r="B718" t="str">
            <v>ZTE</v>
          </cell>
          <cell r="C718">
            <v>45</v>
          </cell>
          <cell r="D718">
            <v>0</v>
          </cell>
          <cell r="E718">
            <v>0</v>
          </cell>
          <cell r="F718">
            <v>0</v>
          </cell>
          <cell r="G718">
            <v>1</v>
          </cell>
          <cell r="H718">
            <v>1</v>
          </cell>
          <cell r="I718">
            <v>0</v>
          </cell>
          <cell r="L718">
            <v>47</v>
          </cell>
        </row>
        <row r="719">
          <cell r="B719" t="str">
            <v>Other</v>
          </cell>
          <cell r="C719">
            <v>0</v>
          </cell>
          <cell r="D719">
            <v>8</v>
          </cell>
          <cell r="E719">
            <v>0</v>
          </cell>
          <cell r="F719">
            <v>0</v>
          </cell>
          <cell r="G719">
            <v>0</v>
          </cell>
          <cell r="H719">
            <v>0</v>
          </cell>
          <cell r="I719">
            <v>0</v>
          </cell>
          <cell r="L719">
            <v>8</v>
          </cell>
        </row>
        <row r="720">
          <cell r="B720" t="str">
            <v>Total</v>
          </cell>
          <cell r="C720">
            <v>204</v>
          </cell>
          <cell r="D720">
            <v>283</v>
          </cell>
          <cell r="E720">
            <v>30</v>
          </cell>
          <cell r="F720">
            <v>13</v>
          </cell>
          <cell r="G720">
            <v>111</v>
          </cell>
          <cell r="H720">
            <v>90</v>
          </cell>
          <cell r="I720">
            <v>35</v>
          </cell>
          <cell r="J720">
            <v>19</v>
          </cell>
          <cell r="K720">
            <v>0</v>
          </cell>
          <cell r="L720">
            <v>766</v>
          </cell>
        </row>
        <row r="724">
          <cell r="B724" t="str">
            <v>Vendor</v>
          </cell>
          <cell r="C724" t="str">
            <v>SONET/SDH Add-drop multiplexers (ADM)</v>
          </cell>
          <cell r="D724" t="str">
            <v>Optical Edge Devices (OED)</v>
          </cell>
          <cell r="E724" t="str">
            <v>Digital Cross Connects (DCS)</v>
          </cell>
          <cell r="F724" t="str">
            <v>Optical Core Switches (OCS)</v>
          </cell>
          <cell r="G724" t="str">
            <v>Metro WDM (C/D-WDM)</v>
          </cell>
          <cell r="H724" t="str">
            <v>Long haul DWDM (LH DWDM)</v>
          </cell>
          <cell r="I724" t="str">
            <v>Multi-reach DWDM</v>
          </cell>
          <cell r="J724" t="str">
            <v>Metro ROADM</v>
          </cell>
          <cell r="K724" t="str">
            <v>Converged Packet Optical</v>
          </cell>
          <cell r="L724" t="str">
            <v>Total Optical Networking (ON)</v>
          </cell>
        </row>
        <row r="725">
          <cell r="B725" t="str">
            <v>ADTRAN</v>
          </cell>
          <cell r="C725">
            <v>0</v>
          </cell>
          <cell r="D725">
            <v>0</v>
          </cell>
          <cell r="E725">
            <v>0</v>
          </cell>
          <cell r="F725">
            <v>0</v>
          </cell>
          <cell r="G725">
            <v>0</v>
          </cell>
          <cell r="H725">
            <v>0</v>
          </cell>
          <cell r="I725">
            <v>0</v>
          </cell>
          <cell r="L725">
            <v>0</v>
          </cell>
        </row>
        <row r="726">
          <cell r="B726" t="str">
            <v>ADVA</v>
          </cell>
          <cell r="C726">
            <v>0</v>
          </cell>
          <cell r="D726">
            <v>0</v>
          </cell>
          <cell r="E726">
            <v>0</v>
          </cell>
          <cell r="F726">
            <v>0</v>
          </cell>
          <cell r="G726">
            <v>1</v>
          </cell>
          <cell r="H726">
            <v>0</v>
          </cell>
          <cell r="I726">
            <v>0</v>
          </cell>
          <cell r="L726">
            <v>1</v>
          </cell>
        </row>
        <row r="727">
          <cell r="B727" t="str">
            <v>Alcatel-Lucent</v>
          </cell>
          <cell r="C727">
            <v>5</v>
          </cell>
          <cell r="D727">
            <v>49</v>
          </cell>
          <cell r="E727">
            <v>1</v>
          </cell>
          <cell r="F727">
            <v>4</v>
          </cell>
          <cell r="G727">
            <v>7</v>
          </cell>
          <cell r="H727">
            <v>12</v>
          </cell>
          <cell r="I727">
            <v>4</v>
          </cell>
          <cell r="L727">
            <v>82</v>
          </cell>
        </row>
        <row r="728">
          <cell r="B728" t="str">
            <v>ANDA</v>
          </cell>
          <cell r="L728">
            <v>0</v>
          </cell>
        </row>
        <row r="729">
          <cell r="B729" t="str">
            <v>Atrica</v>
          </cell>
          <cell r="C729">
            <v>0</v>
          </cell>
          <cell r="D729">
            <v>3</v>
          </cell>
          <cell r="E729">
            <v>0</v>
          </cell>
          <cell r="F729">
            <v>0</v>
          </cell>
          <cell r="G729">
            <v>0</v>
          </cell>
          <cell r="H729">
            <v>0</v>
          </cell>
          <cell r="I729">
            <v>0</v>
          </cell>
          <cell r="L729">
            <v>3</v>
          </cell>
        </row>
        <row r="730">
          <cell r="B730" t="str">
            <v>Calient</v>
          </cell>
          <cell r="C730">
            <v>0</v>
          </cell>
          <cell r="D730">
            <v>0</v>
          </cell>
          <cell r="E730">
            <v>0</v>
          </cell>
          <cell r="F730">
            <v>1</v>
          </cell>
          <cell r="G730">
            <v>0</v>
          </cell>
          <cell r="H730">
            <v>0</v>
          </cell>
          <cell r="I730">
            <v>0</v>
          </cell>
          <cell r="L730">
            <v>1</v>
          </cell>
        </row>
        <row r="731">
          <cell r="B731" t="str">
            <v>Ciena</v>
          </cell>
          <cell r="C731">
            <v>0</v>
          </cell>
          <cell r="D731">
            <v>23</v>
          </cell>
          <cell r="E731">
            <v>0</v>
          </cell>
          <cell r="F731">
            <v>4</v>
          </cell>
          <cell r="G731">
            <v>23</v>
          </cell>
          <cell r="H731">
            <v>20</v>
          </cell>
          <cell r="I731">
            <v>0</v>
          </cell>
          <cell r="L731">
            <v>70</v>
          </cell>
        </row>
        <row r="732">
          <cell r="B732" t="str">
            <v>Cisco</v>
          </cell>
          <cell r="C732">
            <v>0</v>
          </cell>
          <cell r="D732">
            <v>15</v>
          </cell>
          <cell r="E732">
            <v>0</v>
          </cell>
          <cell r="F732">
            <v>0</v>
          </cell>
          <cell r="G732">
            <v>6</v>
          </cell>
          <cell r="H732">
            <v>0</v>
          </cell>
          <cell r="I732">
            <v>0</v>
          </cell>
          <cell r="J732">
            <v>4</v>
          </cell>
          <cell r="L732">
            <v>21</v>
          </cell>
        </row>
        <row r="733">
          <cell r="B733" t="str">
            <v>Corrigent</v>
          </cell>
          <cell r="C733">
            <v>0</v>
          </cell>
          <cell r="D733">
            <v>22</v>
          </cell>
          <cell r="E733">
            <v>0</v>
          </cell>
          <cell r="F733">
            <v>0</v>
          </cell>
          <cell r="G733">
            <v>0</v>
          </cell>
          <cell r="H733">
            <v>0</v>
          </cell>
          <cell r="I733">
            <v>0</v>
          </cell>
          <cell r="L733">
            <v>22</v>
          </cell>
        </row>
        <row r="734">
          <cell r="B734" t="str">
            <v>Corvis</v>
          </cell>
          <cell r="C734">
            <v>0</v>
          </cell>
          <cell r="D734">
            <v>0</v>
          </cell>
          <cell r="E734">
            <v>0</v>
          </cell>
          <cell r="F734">
            <v>0</v>
          </cell>
          <cell r="G734">
            <v>0</v>
          </cell>
          <cell r="H734">
            <v>0</v>
          </cell>
          <cell r="I734">
            <v>0</v>
          </cell>
          <cell r="L734">
            <v>0</v>
          </cell>
        </row>
        <row r="735">
          <cell r="B735" t="str">
            <v>Datang</v>
          </cell>
          <cell r="C735">
            <v>3</v>
          </cell>
          <cell r="D735">
            <v>3</v>
          </cell>
          <cell r="E735">
            <v>0</v>
          </cell>
          <cell r="F735">
            <v>0</v>
          </cell>
          <cell r="G735">
            <v>0</v>
          </cell>
          <cell r="H735">
            <v>2</v>
          </cell>
          <cell r="I735">
            <v>0</v>
          </cell>
          <cell r="L735">
            <v>8</v>
          </cell>
        </row>
        <row r="736">
          <cell r="B736" t="str">
            <v>ECI Telecom</v>
          </cell>
          <cell r="C736">
            <v>2</v>
          </cell>
          <cell r="D736">
            <v>22</v>
          </cell>
          <cell r="E736">
            <v>2</v>
          </cell>
          <cell r="F736">
            <v>0</v>
          </cell>
          <cell r="G736">
            <v>0</v>
          </cell>
          <cell r="H736">
            <v>0</v>
          </cell>
          <cell r="I736">
            <v>0</v>
          </cell>
          <cell r="L736">
            <v>26</v>
          </cell>
        </row>
        <row r="737">
          <cell r="B737" t="str">
            <v>Ericsson</v>
          </cell>
          <cell r="C737">
            <v>3</v>
          </cell>
          <cell r="D737">
            <v>18</v>
          </cell>
          <cell r="E737">
            <v>2</v>
          </cell>
          <cell r="F737">
            <v>1</v>
          </cell>
          <cell r="G737">
            <v>0</v>
          </cell>
          <cell r="H737">
            <v>3</v>
          </cell>
          <cell r="I737">
            <v>5</v>
          </cell>
          <cell r="L737">
            <v>32</v>
          </cell>
        </row>
        <row r="738">
          <cell r="B738" t="str">
            <v>FiberHome</v>
          </cell>
          <cell r="C738">
            <v>14</v>
          </cell>
          <cell r="D738">
            <v>8</v>
          </cell>
          <cell r="E738">
            <v>0</v>
          </cell>
          <cell r="F738">
            <v>1</v>
          </cell>
          <cell r="G738">
            <v>2</v>
          </cell>
          <cell r="H738">
            <v>7</v>
          </cell>
          <cell r="I738">
            <v>0</v>
          </cell>
          <cell r="L738">
            <v>32</v>
          </cell>
        </row>
        <row r="739">
          <cell r="B739" t="str">
            <v>Force 10</v>
          </cell>
          <cell r="C739">
            <v>0</v>
          </cell>
          <cell r="D739">
            <v>0</v>
          </cell>
          <cell r="E739">
            <v>0</v>
          </cell>
          <cell r="F739">
            <v>0</v>
          </cell>
          <cell r="G739">
            <v>0</v>
          </cell>
          <cell r="H739">
            <v>0</v>
          </cell>
          <cell r="I739">
            <v>0</v>
          </cell>
          <cell r="L739">
            <v>0</v>
          </cell>
        </row>
        <row r="740">
          <cell r="B740" t="str">
            <v>Fujitsu</v>
          </cell>
          <cell r="C740">
            <v>26</v>
          </cell>
          <cell r="D740">
            <v>22</v>
          </cell>
          <cell r="E740">
            <v>1</v>
          </cell>
          <cell r="F740">
            <v>0</v>
          </cell>
          <cell r="G740">
            <v>13</v>
          </cell>
          <cell r="H740">
            <v>1</v>
          </cell>
          <cell r="I740">
            <v>11</v>
          </cell>
          <cell r="J740">
            <v>12</v>
          </cell>
          <cell r="L740">
            <v>74</v>
          </cell>
        </row>
        <row r="741">
          <cell r="B741" t="str">
            <v>Hitachi</v>
          </cell>
          <cell r="C741">
            <v>1</v>
          </cell>
          <cell r="D741">
            <v>0</v>
          </cell>
          <cell r="E741">
            <v>0</v>
          </cell>
          <cell r="F741">
            <v>3</v>
          </cell>
          <cell r="G741">
            <v>1</v>
          </cell>
          <cell r="H741">
            <v>20</v>
          </cell>
          <cell r="I741">
            <v>0</v>
          </cell>
          <cell r="J741">
            <v>1</v>
          </cell>
          <cell r="L741">
            <v>25</v>
          </cell>
        </row>
        <row r="742">
          <cell r="B742" t="str">
            <v>Hitachi Cable</v>
          </cell>
          <cell r="C742">
            <v>0</v>
          </cell>
          <cell r="D742">
            <v>0</v>
          </cell>
          <cell r="E742">
            <v>0</v>
          </cell>
          <cell r="F742">
            <v>0</v>
          </cell>
          <cell r="G742">
            <v>1</v>
          </cell>
          <cell r="H742">
            <v>0</v>
          </cell>
          <cell r="I742">
            <v>0</v>
          </cell>
          <cell r="L742">
            <v>1</v>
          </cell>
        </row>
        <row r="743">
          <cell r="B743" t="str">
            <v>Huawei</v>
          </cell>
          <cell r="C743">
            <v>67</v>
          </cell>
          <cell r="D743">
            <v>64</v>
          </cell>
          <cell r="E743">
            <v>0</v>
          </cell>
          <cell r="F743">
            <v>9</v>
          </cell>
          <cell r="G743">
            <v>4</v>
          </cell>
          <cell r="H743">
            <v>5</v>
          </cell>
          <cell r="I743">
            <v>5</v>
          </cell>
          <cell r="L743">
            <v>154</v>
          </cell>
        </row>
        <row r="744">
          <cell r="B744" t="str">
            <v>Infinera</v>
          </cell>
          <cell r="C744">
            <v>0</v>
          </cell>
          <cell r="D744">
            <v>0</v>
          </cell>
          <cell r="E744">
            <v>0</v>
          </cell>
          <cell r="F744">
            <v>0</v>
          </cell>
          <cell r="G744">
            <v>0</v>
          </cell>
          <cell r="H744">
            <v>0</v>
          </cell>
          <cell r="I744">
            <v>0</v>
          </cell>
          <cell r="L744">
            <v>0</v>
          </cell>
        </row>
        <row r="745">
          <cell r="B745" t="str">
            <v>Lucent</v>
          </cell>
          <cell r="C745">
            <v>0</v>
          </cell>
          <cell r="D745">
            <v>0</v>
          </cell>
          <cell r="E745">
            <v>0</v>
          </cell>
          <cell r="F745">
            <v>0</v>
          </cell>
          <cell r="G745">
            <v>0</v>
          </cell>
          <cell r="H745">
            <v>0</v>
          </cell>
          <cell r="I745">
            <v>0</v>
          </cell>
          <cell r="L745">
            <v>0</v>
          </cell>
        </row>
        <row r="746">
          <cell r="B746" t="str">
            <v>Luminous</v>
          </cell>
          <cell r="C746">
            <v>0</v>
          </cell>
          <cell r="D746">
            <v>3</v>
          </cell>
          <cell r="E746">
            <v>0</v>
          </cell>
          <cell r="F746">
            <v>0</v>
          </cell>
          <cell r="G746">
            <v>0</v>
          </cell>
          <cell r="H746">
            <v>0</v>
          </cell>
          <cell r="I746">
            <v>0</v>
          </cell>
          <cell r="L746">
            <v>3</v>
          </cell>
        </row>
        <row r="747">
          <cell r="B747" t="str">
            <v>Marconi/Ericsson</v>
          </cell>
          <cell r="L747">
            <v>0</v>
          </cell>
        </row>
        <row r="748">
          <cell r="B748" t="str">
            <v>Movaz</v>
          </cell>
          <cell r="C748">
            <v>0</v>
          </cell>
          <cell r="D748">
            <v>0</v>
          </cell>
          <cell r="E748">
            <v>0</v>
          </cell>
          <cell r="F748">
            <v>0</v>
          </cell>
          <cell r="G748">
            <v>0</v>
          </cell>
          <cell r="H748">
            <v>0</v>
          </cell>
          <cell r="I748">
            <v>0</v>
          </cell>
          <cell r="L748">
            <v>0</v>
          </cell>
        </row>
        <row r="749">
          <cell r="B749" t="str">
            <v>NEC</v>
          </cell>
          <cell r="C749">
            <v>34</v>
          </cell>
          <cell r="D749">
            <v>44</v>
          </cell>
          <cell r="E749">
            <v>0</v>
          </cell>
          <cell r="F749">
            <v>0</v>
          </cell>
          <cell r="G749">
            <v>3</v>
          </cell>
          <cell r="H749">
            <v>28</v>
          </cell>
          <cell r="I749">
            <v>0</v>
          </cell>
          <cell r="J749">
            <v>2</v>
          </cell>
          <cell r="L749">
            <v>109</v>
          </cell>
        </row>
        <row r="750">
          <cell r="B750" t="str">
            <v>Nortel</v>
          </cell>
          <cell r="C750">
            <v>0</v>
          </cell>
          <cell r="D750">
            <v>0</v>
          </cell>
          <cell r="E750">
            <v>0</v>
          </cell>
          <cell r="F750">
            <v>0</v>
          </cell>
          <cell r="G750">
            <v>0</v>
          </cell>
          <cell r="H750">
            <v>0</v>
          </cell>
          <cell r="I750">
            <v>0</v>
          </cell>
          <cell r="L750">
            <v>0</v>
          </cell>
        </row>
        <row r="751">
          <cell r="B751" t="str">
            <v>OpVista</v>
          </cell>
          <cell r="L751">
            <v>0</v>
          </cell>
        </row>
        <row r="752">
          <cell r="B752" t="str">
            <v>Sagem</v>
          </cell>
          <cell r="C752">
            <v>0</v>
          </cell>
          <cell r="D752">
            <v>3</v>
          </cell>
          <cell r="E752">
            <v>0</v>
          </cell>
          <cell r="F752">
            <v>0</v>
          </cell>
          <cell r="G752">
            <v>0</v>
          </cell>
          <cell r="H752">
            <v>0</v>
          </cell>
          <cell r="I752">
            <v>0</v>
          </cell>
          <cell r="L752">
            <v>3</v>
          </cell>
        </row>
        <row r="753">
          <cell r="B753" t="str">
            <v>Nokia Siemens</v>
          </cell>
          <cell r="C753">
            <v>4</v>
          </cell>
          <cell r="D753">
            <v>11</v>
          </cell>
          <cell r="E753">
            <v>0</v>
          </cell>
          <cell r="F753">
            <v>0</v>
          </cell>
          <cell r="G753">
            <v>0</v>
          </cell>
          <cell r="H753">
            <v>0</v>
          </cell>
          <cell r="I753">
            <v>1</v>
          </cell>
          <cell r="L753">
            <v>16</v>
          </cell>
        </row>
        <row r="754">
          <cell r="B754" t="str">
            <v>Sycamore</v>
          </cell>
          <cell r="C754">
            <v>0</v>
          </cell>
          <cell r="D754">
            <v>0</v>
          </cell>
          <cell r="E754">
            <v>0</v>
          </cell>
          <cell r="F754">
            <v>0</v>
          </cell>
          <cell r="G754">
            <v>0</v>
          </cell>
          <cell r="H754">
            <v>0</v>
          </cell>
          <cell r="I754">
            <v>0</v>
          </cell>
          <cell r="L754">
            <v>0</v>
          </cell>
        </row>
        <row r="755">
          <cell r="B755" t="str">
            <v>Tejas</v>
          </cell>
          <cell r="C755">
            <v>0</v>
          </cell>
          <cell r="D755">
            <v>4</v>
          </cell>
          <cell r="E755">
            <v>0</v>
          </cell>
          <cell r="F755">
            <v>0</v>
          </cell>
          <cell r="G755">
            <v>0</v>
          </cell>
          <cell r="H755">
            <v>0</v>
          </cell>
          <cell r="I755">
            <v>0</v>
          </cell>
          <cell r="L755">
            <v>4</v>
          </cell>
        </row>
        <row r="756">
          <cell r="B756" t="str">
            <v>Tellabs</v>
          </cell>
          <cell r="C756">
            <v>0</v>
          </cell>
          <cell r="D756">
            <v>10</v>
          </cell>
          <cell r="E756">
            <v>0</v>
          </cell>
          <cell r="F756">
            <v>0</v>
          </cell>
          <cell r="G756">
            <v>3</v>
          </cell>
          <cell r="H756">
            <v>0</v>
          </cell>
          <cell r="I756">
            <v>0</v>
          </cell>
          <cell r="L756">
            <v>13</v>
          </cell>
        </row>
        <row r="757">
          <cell r="B757" t="str">
            <v>Transmode</v>
          </cell>
          <cell r="C757">
            <v>0</v>
          </cell>
          <cell r="D757">
            <v>0</v>
          </cell>
          <cell r="E757">
            <v>0</v>
          </cell>
          <cell r="F757">
            <v>0</v>
          </cell>
          <cell r="G757">
            <v>0</v>
          </cell>
          <cell r="H757">
            <v>0</v>
          </cell>
          <cell r="I757">
            <v>0</v>
          </cell>
          <cell r="L757">
            <v>0</v>
          </cell>
        </row>
        <row r="758">
          <cell r="B758" t="str">
            <v>Tyco</v>
          </cell>
          <cell r="C758">
            <v>0</v>
          </cell>
          <cell r="D758">
            <v>0</v>
          </cell>
          <cell r="E758">
            <v>0</v>
          </cell>
          <cell r="F758">
            <v>0</v>
          </cell>
          <cell r="G758">
            <v>0</v>
          </cell>
          <cell r="H758">
            <v>0</v>
          </cell>
          <cell r="I758">
            <v>0</v>
          </cell>
          <cell r="L758">
            <v>0</v>
          </cell>
        </row>
        <row r="759">
          <cell r="B759" t="str">
            <v>UTStarcom</v>
          </cell>
          <cell r="C759">
            <v>0</v>
          </cell>
          <cell r="D759">
            <v>13</v>
          </cell>
          <cell r="E759">
            <v>0</v>
          </cell>
          <cell r="F759">
            <v>0</v>
          </cell>
          <cell r="G759">
            <v>0</v>
          </cell>
          <cell r="H759">
            <v>0</v>
          </cell>
          <cell r="I759">
            <v>0</v>
          </cell>
          <cell r="L759">
            <v>13</v>
          </cell>
        </row>
        <row r="760">
          <cell r="B760" t="str">
            <v>White Rock</v>
          </cell>
          <cell r="C760">
            <v>0</v>
          </cell>
          <cell r="D760">
            <v>0</v>
          </cell>
          <cell r="E760">
            <v>0</v>
          </cell>
          <cell r="F760">
            <v>0</v>
          </cell>
          <cell r="G760">
            <v>0</v>
          </cell>
          <cell r="H760">
            <v>0</v>
          </cell>
          <cell r="I760">
            <v>0</v>
          </cell>
          <cell r="L760">
            <v>0</v>
          </cell>
        </row>
        <row r="761">
          <cell r="B761" t="str">
            <v>Xtera</v>
          </cell>
          <cell r="L761">
            <v>0</v>
          </cell>
        </row>
        <row r="762">
          <cell r="B762" t="str">
            <v>Zhone</v>
          </cell>
          <cell r="C762">
            <v>0</v>
          </cell>
          <cell r="D762">
            <v>0</v>
          </cell>
          <cell r="E762">
            <v>0</v>
          </cell>
          <cell r="F762">
            <v>0</v>
          </cell>
          <cell r="G762">
            <v>3</v>
          </cell>
          <cell r="H762">
            <v>0</v>
          </cell>
          <cell r="I762">
            <v>0</v>
          </cell>
          <cell r="L762">
            <v>3</v>
          </cell>
        </row>
        <row r="763">
          <cell r="B763" t="str">
            <v>ZTE</v>
          </cell>
          <cell r="C763">
            <v>23</v>
          </cell>
          <cell r="D763">
            <v>1</v>
          </cell>
          <cell r="E763">
            <v>0</v>
          </cell>
          <cell r="F763">
            <v>0</v>
          </cell>
          <cell r="G763">
            <v>1</v>
          </cell>
          <cell r="H763">
            <v>7</v>
          </cell>
          <cell r="I763">
            <v>0</v>
          </cell>
          <cell r="L763">
            <v>32</v>
          </cell>
        </row>
        <row r="764">
          <cell r="B764" t="str">
            <v>Other</v>
          </cell>
          <cell r="C764">
            <v>0</v>
          </cell>
          <cell r="D764">
            <v>8</v>
          </cell>
          <cell r="E764">
            <v>0</v>
          </cell>
          <cell r="F764">
            <v>0</v>
          </cell>
          <cell r="G764">
            <v>0</v>
          </cell>
          <cell r="H764">
            <v>0</v>
          </cell>
          <cell r="I764">
            <v>0</v>
          </cell>
          <cell r="L764">
            <v>8</v>
          </cell>
        </row>
        <row r="765">
          <cell r="B765" t="str">
            <v>Total</v>
          </cell>
          <cell r="C765">
            <v>182</v>
          </cell>
          <cell r="D765">
            <v>346</v>
          </cell>
          <cell r="E765">
            <v>6</v>
          </cell>
          <cell r="F765">
            <v>23</v>
          </cell>
          <cell r="G765">
            <v>68</v>
          </cell>
          <cell r="H765">
            <v>105</v>
          </cell>
          <cell r="I765">
            <v>26</v>
          </cell>
          <cell r="J765">
            <v>19</v>
          </cell>
          <cell r="K765">
            <v>0</v>
          </cell>
          <cell r="L765">
            <v>756</v>
          </cell>
        </row>
        <row r="769">
          <cell r="B769" t="str">
            <v>Vendor</v>
          </cell>
          <cell r="C769" t="str">
            <v>SONET/SDH Add-drop multiplexers (ADM)</v>
          </cell>
          <cell r="D769" t="str">
            <v>Optical Edge Devices (OED)</v>
          </cell>
          <cell r="E769" t="str">
            <v>Digital Cross Connects (DCS)</v>
          </cell>
          <cell r="F769" t="str">
            <v>Optical Core Switches (OCS)</v>
          </cell>
          <cell r="G769" t="str">
            <v>Metro WDM (C/D-WDM)</v>
          </cell>
          <cell r="H769" t="str">
            <v>Long haul DWDM (LH DWDM)</v>
          </cell>
          <cell r="I769" t="str">
            <v>Multi-reach DWDM</v>
          </cell>
          <cell r="J769" t="str">
            <v>Metro ROADM</v>
          </cell>
          <cell r="K769" t="str">
            <v>Converged Packet Optical</v>
          </cell>
          <cell r="L769" t="str">
            <v>Total Optical Networking (ON)</v>
          </cell>
        </row>
        <row r="770">
          <cell r="B770" t="str">
            <v>ADTRAN</v>
          </cell>
          <cell r="C770">
            <v>0</v>
          </cell>
          <cell r="D770">
            <v>0</v>
          </cell>
          <cell r="E770">
            <v>0</v>
          </cell>
          <cell r="F770">
            <v>0</v>
          </cell>
          <cell r="G770">
            <v>0</v>
          </cell>
          <cell r="H770">
            <v>0</v>
          </cell>
          <cell r="I770">
            <v>0</v>
          </cell>
          <cell r="L770">
            <v>0</v>
          </cell>
        </row>
        <row r="771">
          <cell r="B771" t="str">
            <v>ADVA</v>
          </cell>
          <cell r="C771">
            <v>0</v>
          </cell>
          <cell r="D771">
            <v>0</v>
          </cell>
          <cell r="E771">
            <v>0</v>
          </cell>
          <cell r="F771">
            <v>0</v>
          </cell>
          <cell r="G771">
            <v>1</v>
          </cell>
          <cell r="H771">
            <v>0</v>
          </cell>
          <cell r="I771">
            <v>0</v>
          </cell>
          <cell r="L771">
            <v>1</v>
          </cell>
        </row>
        <row r="772">
          <cell r="B772" t="str">
            <v>Alcatel-Lucent</v>
          </cell>
          <cell r="C772">
            <v>8</v>
          </cell>
          <cell r="D772">
            <v>33</v>
          </cell>
          <cell r="E772">
            <v>1</v>
          </cell>
          <cell r="F772">
            <v>7</v>
          </cell>
          <cell r="G772">
            <v>8</v>
          </cell>
          <cell r="H772">
            <v>15</v>
          </cell>
          <cell r="I772">
            <v>3</v>
          </cell>
          <cell r="L772">
            <v>75</v>
          </cell>
        </row>
        <row r="773">
          <cell r="B773" t="str">
            <v>ANDA</v>
          </cell>
          <cell r="L773">
            <v>0</v>
          </cell>
        </row>
        <row r="774">
          <cell r="B774" t="str">
            <v>Atrica</v>
          </cell>
          <cell r="C774">
            <v>0</v>
          </cell>
          <cell r="D774">
            <v>2</v>
          </cell>
          <cell r="E774">
            <v>0</v>
          </cell>
          <cell r="F774">
            <v>0</v>
          </cell>
          <cell r="G774">
            <v>0</v>
          </cell>
          <cell r="H774">
            <v>0</v>
          </cell>
          <cell r="I774">
            <v>0</v>
          </cell>
          <cell r="L774">
            <v>2</v>
          </cell>
        </row>
        <row r="775">
          <cell r="B775" t="str">
            <v>Calient</v>
          </cell>
          <cell r="C775">
            <v>0</v>
          </cell>
          <cell r="D775">
            <v>0</v>
          </cell>
          <cell r="E775">
            <v>0</v>
          </cell>
          <cell r="F775">
            <v>1</v>
          </cell>
          <cell r="G775">
            <v>0</v>
          </cell>
          <cell r="H775">
            <v>0</v>
          </cell>
          <cell r="I775">
            <v>0</v>
          </cell>
          <cell r="L775">
            <v>1</v>
          </cell>
        </row>
        <row r="776">
          <cell r="B776" t="str">
            <v>Ciena</v>
          </cell>
          <cell r="C776">
            <v>0</v>
          </cell>
          <cell r="D776">
            <v>20</v>
          </cell>
          <cell r="E776">
            <v>0</v>
          </cell>
          <cell r="F776">
            <v>5</v>
          </cell>
          <cell r="G776">
            <v>25</v>
          </cell>
          <cell r="H776">
            <v>18</v>
          </cell>
          <cell r="I776">
            <v>1</v>
          </cell>
          <cell r="L776">
            <v>69</v>
          </cell>
        </row>
        <row r="777">
          <cell r="B777" t="str">
            <v>Cisco</v>
          </cell>
          <cell r="C777">
            <v>0</v>
          </cell>
          <cell r="D777">
            <v>3</v>
          </cell>
          <cell r="E777">
            <v>0</v>
          </cell>
          <cell r="F777">
            <v>0</v>
          </cell>
          <cell r="G777">
            <v>10</v>
          </cell>
          <cell r="H777">
            <v>0</v>
          </cell>
          <cell r="I777">
            <v>0</v>
          </cell>
          <cell r="J777">
            <v>4</v>
          </cell>
          <cell r="L777">
            <v>13</v>
          </cell>
        </row>
        <row r="778">
          <cell r="B778" t="str">
            <v>Corrigent</v>
          </cell>
          <cell r="C778">
            <v>0</v>
          </cell>
          <cell r="D778">
            <v>25</v>
          </cell>
          <cell r="E778">
            <v>0</v>
          </cell>
          <cell r="F778">
            <v>0</v>
          </cell>
          <cell r="G778">
            <v>0</v>
          </cell>
          <cell r="H778">
            <v>0</v>
          </cell>
          <cell r="I778">
            <v>0</v>
          </cell>
          <cell r="L778">
            <v>25</v>
          </cell>
        </row>
        <row r="779">
          <cell r="B779" t="str">
            <v>Corvis</v>
          </cell>
          <cell r="C779">
            <v>0</v>
          </cell>
          <cell r="D779">
            <v>0</v>
          </cell>
          <cell r="E779">
            <v>0</v>
          </cell>
          <cell r="F779">
            <v>0</v>
          </cell>
          <cell r="G779">
            <v>0</v>
          </cell>
          <cell r="H779">
            <v>0</v>
          </cell>
          <cell r="I779">
            <v>0</v>
          </cell>
          <cell r="L779">
            <v>0</v>
          </cell>
        </row>
        <row r="780">
          <cell r="B780" t="str">
            <v>Datang</v>
          </cell>
          <cell r="C780">
            <v>2</v>
          </cell>
          <cell r="D780">
            <v>2</v>
          </cell>
          <cell r="E780">
            <v>0</v>
          </cell>
          <cell r="F780">
            <v>0</v>
          </cell>
          <cell r="G780">
            <v>0</v>
          </cell>
          <cell r="H780">
            <v>1</v>
          </cell>
          <cell r="I780">
            <v>0</v>
          </cell>
          <cell r="L780">
            <v>5</v>
          </cell>
        </row>
        <row r="781">
          <cell r="B781" t="str">
            <v>ECI Telecom</v>
          </cell>
          <cell r="C781">
            <v>2</v>
          </cell>
          <cell r="D781">
            <v>18</v>
          </cell>
          <cell r="E781">
            <v>2</v>
          </cell>
          <cell r="F781">
            <v>0</v>
          </cell>
          <cell r="G781">
            <v>0</v>
          </cell>
          <cell r="H781">
            <v>0</v>
          </cell>
          <cell r="I781">
            <v>0</v>
          </cell>
          <cell r="L781">
            <v>22</v>
          </cell>
        </row>
        <row r="782">
          <cell r="B782" t="str">
            <v>Ericsson</v>
          </cell>
          <cell r="C782">
            <v>3</v>
          </cell>
          <cell r="D782">
            <v>18</v>
          </cell>
          <cell r="E782">
            <v>1</v>
          </cell>
          <cell r="F782">
            <v>2</v>
          </cell>
          <cell r="G782">
            <v>0</v>
          </cell>
          <cell r="H782">
            <v>4</v>
          </cell>
          <cell r="I782">
            <v>5</v>
          </cell>
          <cell r="L782">
            <v>33</v>
          </cell>
        </row>
        <row r="783">
          <cell r="B783" t="str">
            <v>FiberHome</v>
          </cell>
          <cell r="C783">
            <v>15</v>
          </cell>
          <cell r="D783">
            <v>9</v>
          </cell>
          <cell r="E783">
            <v>0</v>
          </cell>
          <cell r="F783">
            <v>2</v>
          </cell>
          <cell r="G783">
            <v>2</v>
          </cell>
          <cell r="H783">
            <v>5</v>
          </cell>
          <cell r="I783">
            <v>0</v>
          </cell>
          <cell r="L783">
            <v>33</v>
          </cell>
        </row>
        <row r="784">
          <cell r="B784" t="str">
            <v>Force 10</v>
          </cell>
          <cell r="C784">
            <v>0</v>
          </cell>
          <cell r="D784">
            <v>0</v>
          </cell>
          <cell r="E784">
            <v>0</v>
          </cell>
          <cell r="F784">
            <v>0</v>
          </cell>
          <cell r="G784">
            <v>0</v>
          </cell>
          <cell r="H784">
            <v>0</v>
          </cell>
          <cell r="I784">
            <v>0</v>
          </cell>
          <cell r="L784">
            <v>0</v>
          </cell>
        </row>
        <row r="785">
          <cell r="B785" t="str">
            <v>Fujitsu</v>
          </cell>
          <cell r="C785">
            <v>25</v>
          </cell>
          <cell r="D785">
            <v>9</v>
          </cell>
          <cell r="E785">
            <v>2</v>
          </cell>
          <cell r="F785">
            <v>0</v>
          </cell>
          <cell r="G785">
            <v>22</v>
          </cell>
          <cell r="H785">
            <v>1</v>
          </cell>
          <cell r="I785">
            <v>11</v>
          </cell>
          <cell r="J785">
            <v>12</v>
          </cell>
          <cell r="L785">
            <v>70</v>
          </cell>
        </row>
        <row r="786">
          <cell r="B786" t="str">
            <v>Hitachi</v>
          </cell>
          <cell r="C786">
            <v>1</v>
          </cell>
          <cell r="D786">
            <v>0</v>
          </cell>
          <cell r="E786">
            <v>0</v>
          </cell>
          <cell r="F786">
            <v>1</v>
          </cell>
          <cell r="G786">
            <v>1</v>
          </cell>
          <cell r="H786">
            <v>18</v>
          </cell>
          <cell r="I786">
            <v>0</v>
          </cell>
          <cell r="J786">
            <v>1</v>
          </cell>
          <cell r="L786">
            <v>21</v>
          </cell>
        </row>
        <row r="787">
          <cell r="B787" t="str">
            <v>Hitachi Cable</v>
          </cell>
          <cell r="C787">
            <v>0</v>
          </cell>
          <cell r="D787">
            <v>0</v>
          </cell>
          <cell r="E787">
            <v>0</v>
          </cell>
          <cell r="F787">
            <v>0</v>
          </cell>
          <cell r="G787">
            <v>1</v>
          </cell>
          <cell r="H787">
            <v>0</v>
          </cell>
          <cell r="I787">
            <v>0</v>
          </cell>
          <cell r="L787">
            <v>1</v>
          </cell>
        </row>
        <row r="788">
          <cell r="B788" t="str">
            <v>Huawei</v>
          </cell>
          <cell r="C788">
            <v>42</v>
          </cell>
          <cell r="D788">
            <v>78</v>
          </cell>
          <cell r="E788">
            <v>0</v>
          </cell>
          <cell r="F788">
            <v>9</v>
          </cell>
          <cell r="G788">
            <v>2</v>
          </cell>
          <cell r="H788">
            <v>9</v>
          </cell>
          <cell r="I788">
            <v>12</v>
          </cell>
          <cell r="L788">
            <v>152</v>
          </cell>
        </row>
        <row r="789">
          <cell r="B789" t="str">
            <v>Infinera</v>
          </cell>
          <cell r="C789">
            <v>0</v>
          </cell>
          <cell r="D789">
            <v>0</v>
          </cell>
          <cell r="E789">
            <v>0</v>
          </cell>
          <cell r="F789">
            <v>0</v>
          </cell>
          <cell r="G789">
            <v>0</v>
          </cell>
          <cell r="H789">
            <v>0</v>
          </cell>
          <cell r="I789">
            <v>0</v>
          </cell>
          <cell r="L789">
            <v>0</v>
          </cell>
        </row>
        <row r="790">
          <cell r="B790" t="str">
            <v>Lucent</v>
          </cell>
          <cell r="C790">
            <v>0</v>
          </cell>
          <cell r="D790">
            <v>0</v>
          </cell>
          <cell r="E790">
            <v>0</v>
          </cell>
          <cell r="F790">
            <v>0</v>
          </cell>
          <cell r="G790">
            <v>0</v>
          </cell>
          <cell r="H790">
            <v>0</v>
          </cell>
          <cell r="I790">
            <v>0</v>
          </cell>
          <cell r="L790">
            <v>0</v>
          </cell>
        </row>
        <row r="791">
          <cell r="B791" t="str">
            <v>Luminous</v>
          </cell>
          <cell r="C791">
            <v>0</v>
          </cell>
          <cell r="D791">
            <v>7</v>
          </cell>
          <cell r="E791">
            <v>0</v>
          </cell>
          <cell r="F791">
            <v>0</v>
          </cell>
          <cell r="G791">
            <v>0</v>
          </cell>
          <cell r="H791">
            <v>0</v>
          </cell>
          <cell r="I791">
            <v>0</v>
          </cell>
          <cell r="L791">
            <v>7</v>
          </cell>
        </row>
        <row r="792">
          <cell r="B792" t="str">
            <v>Marconi/Ericsson</v>
          </cell>
          <cell r="L792">
            <v>0</v>
          </cell>
        </row>
        <row r="793">
          <cell r="B793" t="str">
            <v>Movaz</v>
          </cell>
          <cell r="C793">
            <v>0</v>
          </cell>
          <cell r="D793">
            <v>0</v>
          </cell>
          <cell r="E793">
            <v>0</v>
          </cell>
          <cell r="F793">
            <v>0</v>
          </cell>
          <cell r="G793">
            <v>0</v>
          </cell>
          <cell r="H793">
            <v>0</v>
          </cell>
          <cell r="I793">
            <v>0</v>
          </cell>
          <cell r="L793">
            <v>0</v>
          </cell>
        </row>
        <row r="794">
          <cell r="B794" t="str">
            <v>NEC</v>
          </cell>
          <cell r="C794">
            <v>34</v>
          </cell>
          <cell r="D794">
            <v>36</v>
          </cell>
          <cell r="E794">
            <v>0</v>
          </cell>
          <cell r="F794">
            <v>0</v>
          </cell>
          <cell r="G794">
            <v>4</v>
          </cell>
          <cell r="H794">
            <v>21</v>
          </cell>
          <cell r="I794">
            <v>0</v>
          </cell>
          <cell r="J794">
            <v>2</v>
          </cell>
          <cell r="L794">
            <v>95</v>
          </cell>
        </row>
        <row r="795">
          <cell r="B795" t="str">
            <v>Nortel</v>
          </cell>
          <cell r="C795">
            <v>0</v>
          </cell>
          <cell r="D795">
            <v>0</v>
          </cell>
          <cell r="E795">
            <v>0</v>
          </cell>
          <cell r="F795">
            <v>0</v>
          </cell>
          <cell r="G795">
            <v>0</v>
          </cell>
          <cell r="H795">
            <v>0</v>
          </cell>
          <cell r="I795">
            <v>0</v>
          </cell>
          <cell r="L795">
            <v>0</v>
          </cell>
        </row>
        <row r="796">
          <cell r="B796" t="str">
            <v>OpVista</v>
          </cell>
          <cell r="L796">
            <v>0</v>
          </cell>
        </row>
        <row r="797">
          <cell r="B797" t="str">
            <v>Sagem</v>
          </cell>
          <cell r="C797">
            <v>0</v>
          </cell>
          <cell r="D797">
            <v>3</v>
          </cell>
          <cell r="E797">
            <v>0</v>
          </cell>
          <cell r="F797">
            <v>0</v>
          </cell>
          <cell r="G797">
            <v>0</v>
          </cell>
          <cell r="H797">
            <v>0</v>
          </cell>
          <cell r="I797">
            <v>0</v>
          </cell>
          <cell r="L797">
            <v>3</v>
          </cell>
        </row>
        <row r="798">
          <cell r="B798" t="str">
            <v>Nokia Siemens</v>
          </cell>
          <cell r="C798">
            <v>3</v>
          </cell>
          <cell r="D798">
            <v>22</v>
          </cell>
          <cell r="E798">
            <v>0</v>
          </cell>
          <cell r="F798">
            <v>0</v>
          </cell>
          <cell r="G798">
            <v>0</v>
          </cell>
          <cell r="H798">
            <v>1</v>
          </cell>
          <cell r="I798">
            <v>0</v>
          </cell>
          <cell r="L798">
            <v>26</v>
          </cell>
        </row>
        <row r="799">
          <cell r="B799" t="str">
            <v>Sycamore</v>
          </cell>
          <cell r="C799">
            <v>0</v>
          </cell>
          <cell r="D799">
            <v>0</v>
          </cell>
          <cell r="E799">
            <v>0</v>
          </cell>
          <cell r="F799">
            <v>11</v>
          </cell>
          <cell r="G799">
            <v>0</v>
          </cell>
          <cell r="H799">
            <v>0</v>
          </cell>
          <cell r="I799">
            <v>0</v>
          </cell>
          <cell r="L799">
            <v>11</v>
          </cell>
        </row>
        <row r="800">
          <cell r="B800" t="str">
            <v>Tejas</v>
          </cell>
          <cell r="C800">
            <v>0</v>
          </cell>
          <cell r="D800">
            <v>4</v>
          </cell>
          <cell r="E800">
            <v>0</v>
          </cell>
          <cell r="F800">
            <v>0</v>
          </cell>
          <cell r="G800">
            <v>0</v>
          </cell>
          <cell r="H800">
            <v>0</v>
          </cell>
          <cell r="I800">
            <v>0</v>
          </cell>
          <cell r="L800">
            <v>4</v>
          </cell>
        </row>
        <row r="801">
          <cell r="B801" t="str">
            <v>Tellabs</v>
          </cell>
          <cell r="C801">
            <v>0</v>
          </cell>
          <cell r="D801">
            <v>8</v>
          </cell>
          <cell r="E801">
            <v>0</v>
          </cell>
          <cell r="F801">
            <v>0</v>
          </cell>
          <cell r="G801">
            <v>2</v>
          </cell>
          <cell r="H801">
            <v>0</v>
          </cell>
          <cell r="I801">
            <v>0</v>
          </cell>
          <cell r="L801">
            <v>10</v>
          </cell>
        </row>
        <row r="802">
          <cell r="B802" t="str">
            <v>Transmode</v>
          </cell>
          <cell r="C802">
            <v>0</v>
          </cell>
          <cell r="D802">
            <v>0</v>
          </cell>
          <cell r="E802">
            <v>0</v>
          </cell>
          <cell r="F802">
            <v>0</v>
          </cell>
          <cell r="G802">
            <v>0</v>
          </cell>
          <cell r="H802">
            <v>0</v>
          </cell>
          <cell r="I802">
            <v>0</v>
          </cell>
          <cell r="L802">
            <v>0</v>
          </cell>
        </row>
        <row r="803">
          <cell r="B803" t="str">
            <v>Tyco</v>
          </cell>
          <cell r="C803">
            <v>0</v>
          </cell>
          <cell r="D803">
            <v>0</v>
          </cell>
          <cell r="E803">
            <v>0</v>
          </cell>
          <cell r="F803">
            <v>0</v>
          </cell>
          <cell r="G803">
            <v>0</v>
          </cell>
          <cell r="H803">
            <v>0</v>
          </cell>
          <cell r="I803">
            <v>0</v>
          </cell>
          <cell r="L803">
            <v>0</v>
          </cell>
        </row>
        <row r="804">
          <cell r="B804" t="str">
            <v>UTStarcom</v>
          </cell>
          <cell r="C804">
            <v>0</v>
          </cell>
          <cell r="D804">
            <v>13</v>
          </cell>
          <cell r="E804">
            <v>0</v>
          </cell>
          <cell r="F804">
            <v>0</v>
          </cell>
          <cell r="G804">
            <v>0</v>
          </cell>
          <cell r="H804">
            <v>0</v>
          </cell>
          <cell r="I804">
            <v>0</v>
          </cell>
          <cell r="L804">
            <v>13</v>
          </cell>
        </row>
        <row r="805">
          <cell r="B805" t="str">
            <v>White Rock</v>
          </cell>
          <cell r="C805">
            <v>0</v>
          </cell>
          <cell r="D805">
            <v>0</v>
          </cell>
          <cell r="E805">
            <v>0</v>
          </cell>
          <cell r="F805">
            <v>0</v>
          </cell>
          <cell r="G805">
            <v>0</v>
          </cell>
          <cell r="H805">
            <v>0</v>
          </cell>
          <cell r="I805">
            <v>0</v>
          </cell>
          <cell r="L805">
            <v>0</v>
          </cell>
        </row>
        <row r="806">
          <cell r="B806" t="str">
            <v>Xtera</v>
          </cell>
          <cell r="I806">
            <v>1</v>
          </cell>
          <cell r="L806">
            <v>1</v>
          </cell>
        </row>
        <row r="807">
          <cell r="B807" t="str">
            <v>Zhone</v>
          </cell>
          <cell r="C807">
            <v>0</v>
          </cell>
          <cell r="D807">
            <v>0</v>
          </cell>
          <cell r="E807">
            <v>0</v>
          </cell>
          <cell r="F807">
            <v>0</v>
          </cell>
          <cell r="G807">
            <v>2</v>
          </cell>
          <cell r="H807">
            <v>0</v>
          </cell>
          <cell r="I807">
            <v>0</v>
          </cell>
          <cell r="L807">
            <v>2</v>
          </cell>
        </row>
        <row r="808">
          <cell r="B808" t="str">
            <v>ZTE</v>
          </cell>
          <cell r="C808">
            <v>18</v>
          </cell>
          <cell r="D808">
            <v>3</v>
          </cell>
          <cell r="E808">
            <v>0</v>
          </cell>
          <cell r="F808">
            <v>0</v>
          </cell>
          <cell r="G808">
            <v>2</v>
          </cell>
          <cell r="H808">
            <v>8</v>
          </cell>
          <cell r="I808">
            <v>0</v>
          </cell>
          <cell r="L808">
            <v>31</v>
          </cell>
        </row>
        <row r="809">
          <cell r="B809" t="str">
            <v>Other</v>
          </cell>
          <cell r="C809">
            <v>0</v>
          </cell>
          <cell r="D809">
            <v>7</v>
          </cell>
          <cell r="E809">
            <v>0</v>
          </cell>
          <cell r="F809">
            <v>0</v>
          </cell>
          <cell r="G809">
            <v>0</v>
          </cell>
          <cell r="H809">
            <v>0</v>
          </cell>
          <cell r="I809">
            <v>0</v>
          </cell>
          <cell r="L809">
            <v>7</v>
          </cell>
        </row>
        <row r="810">
          <cell r="B810" t="str">
            <v>Total</v>
          </cell>
          <cell r="C810">
            <v>153</v>
          </cell>
          <cell r="D810">
            <v>320</v>
          </cell>
          <cell r="E810">
            <v>6</v>
          </cell>
          <cell r="F810">
            <v>38</v>
          </cell>
          <cell r="G810">
            <v>82</v>
          </cell>
          <cell r="H810">
            <v>101</v>
          </cell>
          <cell r="I810">
            <v>33</v>
          </cell>
          <cell r="J810">
            <v>19</v>
          </cell>
          <cell r="K810">
            <v>0</v>
          </cell>
          <cell r="L810">
            <v>733</v>
          </cell>
        </row>
        <row r="814">
          <cell r="B814" t="str">
            <v>Vendor</v>
          </cell>
          <cell r="C814" t="str">
            <v>SONET/SDH Add-drop multiplexers (ADM)</v>
          </cell>
          <cell r="D814" t="str">
            <v>Optical Edge Devices (OED)</v>
          </cell>
          <cell r="E814" t="str">
            <v>Digital Cross Connects (DCS)</v>
          </cell>
          <cell r="F814" t="str">
            <v>Optical Core Switches (OCS)</v>
          </cell>
          <cell r="G814" t="str">
            <v>Metro WDM (C/D-WDM)</v>
          </cell>
          <cell r="H814" t="str">
            <v>Long haul DWDM (LH DWDM)</v>
          </cell>
          <cell r="I814" t="str">
            <v>Multi-reach DWDM</v>
          </cell>
          <cell r="J814" t="str">
            <v>Metro ROADM</v>
          </cell>
          <cell r="K814" t="str">
            <v>Converged Packet Optical</v>
          </cell>
          <cell r="L814" t="str">
            <v>Total Optical Networking (ON)</v>
          </cell>
        </row>
        <row r="815">
          <cell r="B815" t="str">
            <v>ADTRAN</v>
          </cell>
          <cell r="C815">
            <v>0</v>
          </cell>
          <cell r="D815">
            <v>0</v>
          </cell>
          <cell r="E815">
            <v>0</v>
          </cell>
          <cell r="F815">
            <v>0</v>
          </cell>
          <cell r="G815">
            <v>0</v>
          </cell>
          <cell r="H815">
            <v>0</v>
          </cell>
          <cell r="I815">
            <v>0</v>
          </cell>
          <cell r="L815">
            <v>0</v>
          </cell>
        </row>
        <row r="816">
          <cell r="B816" t="str">
            <v>ADVA</v>
          </cell>
          <cell r="C816">
            <v>0</v>
          </cell>
          <cell r="D816">
            <v>0</v>
          </cell>
          <cell r="E816">
            <v>0</v>
          </cell>
          <cell r="F816">
            <v>0</v>
          </cell>
          <cell r="G816">
            <v>1</v>
          </cell>
          <cell r="H816">
            <v>0</v>
          </cell>
          <cell r="I816">
            <v>0</v>
          </cell>
          <cell r="L816">
            <v>1</v>
          </cell>
        </row>
        <row r="817">
          <cell r="B817" t="str">
            <v>Alcatel-Lucent</v>
          </cell>
          <cell r="C817">
            <v>6</v>
          </cell>
          <cell r="D817">
            <v>52</v>
          </cell>
          <cell r="E817">
            <v>1</v>
          </cell>
          <cell r="F817">
            <v>4</v>
          </cell>
          <cell r="G817">
            <v>7</v>
          </cell>
          <cell r="H817">
            <v>8</v>
          </cell>
          <cell r="I817">
            <v>4</v>
          </cell>
          <cell r="L817">
            <v>82</v>
          </cell>
        </row>
        <row r="818">
          <cell r="B818" t="str">
            <v>ANDA</v>
          </cell>
          <cell r="L818">
            <v>0</v>
          </cell>
        </row>
        <row r="819">
          <cell r="B819" t="str">
            <v>Atrica</v>
          </cell>
          <cell r="C819">
            <v>0</v>
          </cell>
          <cell r="D819">
            <v>2</v>
          </cell>
          <cell r="E819">
            <v>0</v>
          </cell>
          <cell r="F819">
            <v>0</v>
          </cell>
          <cell r="G819">
            <v>0</v>
          </cell>
          <cell r="H819">
            <v>0</v>
          </cell>
          <cell r="I819">
            <v>0</v>
          </cell>
          <cell r="L819">
            <v>2</v>
          </cell>
        </row>
        <row r="820">
          <cell r="B820" t="str">
            <v>Calient</v>
          </cell>
          <cell r="C820">
            <v>0</v>
          </cell>
          <cell r="D820">
            <v>0</v>
          </cell>
          <cell r="E820">
            <v>0</v>
          </cell>
          <cell r="F820">
            <v>1</v>
          </cell>
          <cell r="G820">
            <v>0</v>
          </cell>
          <cell r="H820">
            <v>0</v>
          </cell>
          <cell r="I820">
            <v>0</v>
          </cell>
          <cell r="L820">
            <v>1</v>
          </cell>
        </row>
        <row r="821">
          <cell r="B821" t="str">
            <v>Ciena</v>
          </cell>
          <cell r="C821">
            <v>0</v>
          </cell>
          <cell r="D821">
            <v>24</v>
          </cell>
          <cell r="E821">
            <v>0</v>
          </cell>
          <cell r="F821">
            <v>7</v>
          </cell>
          <cell r="G821">
            <v>22</v>
          </cell>
          <cell r="H821">
            <v>11</v>
          </cell>
          <cell r="I821">
            <v>1</v>
          </cell>
          <cell r="L821">
            <v>65</v>
          </cell>
        </row>
        <row r="822">
          <cell r="B822" t="str">
            <v>Cisco</v>
          </cell>
          <cell r="C822">
            <v>0</v>
          </cell>
          <cell r="D822">
            <v>8</v>
          </cell>
          <cell r="E822">
            <v>0</v>
          </cell>
          <cell r="F822">
            <v>0</v>
          </cell>
          <cell r="G822">
            <v>4</v>
          </cell>
          <cell r="H822">
            <v>0</v>
          </cell>
          <cell r="I822">
            <v>0</v>
          </cell>
          <cell r="J822">
            <v>5</v>
          </cell>
          <cell r="L822">
            <v>12</v>
          </cell>
        </row>
        <row r="823">
          <cell r="B823" t="str">
            <v>Corrigent</v>
          </cell>
          <cell r="C823">
            <v>0</v>
          </cell>
          <cell r="D823">
            <v>32</v>
          </cell>
          <cell r="E823">
            <v>0</v>
          </cell>
          <cell r="F823">
            <v>0</v>
          </cell>
          <cell r="G823">
            <v>0</v>
          </cell>
          <cell r="H823">
            <v>0</v>
          </cell>
          <cell r="I823">
            <v>0</v>
          </cell>
          <cell r="L823">
            <v>32</v>
          </cell>
        </row>
        <row r="824">
          <cell r="B824" t="str">
            <v>Corvis</v>
          </cell>
          <cell r="C824">
            <v>0</v>
          </cell>
          <cell r="D824">
            <v>0</v>
          </cell>
          <cell r="E824">
            <v>0</v>
          </cell>
          <cell r="F824">
            <v>0</v>
          </cell>
          <cell r="G824">
            <v>0</v>
          </cell>
          <cell r="H824">
            <v>0</v>
          </cell>
          <cell r="I824">
            <v>0</v>
          </cell>
          <cell r="L824">
            <v>0</v>
          </cell>
        </row>
        <row r="825">
          <cell r="B825" t="str">
            <v>Datang</v>
          </cell>
          <cell r="C825">
            <v>1</v>
          </cell>
          <cell r="D825">
            <v>1</v>
          </cell>
          <cell r="E825">
            <v>0</v>
          </cell>
          <cell r="F825">
            <v>0</v>
          </cell>
          <cell r="G825">
            <v>0</v>
          </cell>
          <cell r="H825">
            <v>1</v>
          </cell>
          <cell r="I825">
            <v>0</v>
          </cell>
          <cell r="L825">
            <v>3</v>
          </cell>
        </row>
        <row r="826">
          <cell r="B826" t="str">
            <v>ECI Telecom</v>
          </cell>
          <cell r="C826">
            <v>2</v>
          </cell>
          <cell r="D826">
            <v>20</v>
          </cell>
          <cell r="E826">
            <v>3</v>
          </cell>
          <cell r="F826">
            <v>0</v>
          </cell>
          <cell r="G826">
            <v>0</v>
          </cell>
          <cell r="H826">
            <v>0</v>
          </cell>
          <cell r="I826">
            <v>0</v>
          </cell>
          <cell r="L826">
            <v>25</v>
          </cell>
        </row>
        <row r="827">
          <cell r="B827" t="str">
            <v>Ericsson</v>
          </cell>
          <cell r="C827">
            <v>3</v>
          </cell>
          <cell r="D827">
            <v>22</v>
          </cell>
          <cell r="E827">
            <v>1</v>
          </cell>
          <cell r="F827">
            <v>2</v>
          </cell>
          <cell r="G827">
            <v>0</v>
          </cell>
          <cell r="H827">
            <v>3</v>
          </cell>
          <cell r="I827">
            <v>5</v>
          </cell>
          <cell r="L827">
            <v>36</v>
          </cell>
        </row>
        <row r="828">
          <cell r="B828" t="str">
            <v>FiberHome</v>
          </cell>
          <cell r="C828">
            <v>19</v>
          </cell>
          <cell r="D828">
            <v>12</v>
          </cell>
          <cell r="E828">
            <v>0</v>
          </cell>
          <cell r="F828">
            <v>4</v>
          </cell>
          <cell r="G828">
            <v>1</v>
          </cell>
          <cell r="H828">
            <v>8</v>
          </cell>
          <cell r="I828">
            <v>0</v>
          </cell>
          <cell r="L828">
            <v>44</v>
          </cell>
        </row>
        <row r="829">
          <cell r="B829" t="str">
            <v>Force 10</v>
          </cell>
          <cell r="C829">
            <v>0</v>
          </cell>
          <cell r="D829">
            <v>0</v>
          </cell>
          <cell r="E829">
            <v>0</v>
          </cell>
          <cell r="F829">
            <v>0</v>
          </cell>
          <cell r="G829">
            <v>0</v>
          </cell>
          <cell r="H829">
            <v>0</v>
          </cell>
          <cell r="I829">
            <v>0</v>
          </cell>
          <cell r="L829">
            <v>0</v>
          </cell>
        </row>
        <row r="830">
          <cell r="B830" t="str">
            <v>Fujitsu</v>
          </cell>
          <cell r="C830">
            <v>24</v>
          </cell>
          <cell r="D830">
            <v>10</v>
          </cell>
          <cell r="E830">
            <v>4</v>
          </cell>
          <cell r="F830">
            <v>0</v>
          </cell>
          <cell r="G830">
            <v>5</v>
          </cell>
          <cell r="H830">
            <v>1</v>
          </cell>
          <cell r="I830">
            <v>5</v>
          </cell>
          <cell r="J830">
            <v>13</v>
          </cell>
          <cell r="L830">
            <v>49</v>
          </cell>
        </row>
        <row r="831">
          <cell r="B831" t="str">
            <v>Hitachi</v>
          </cell>
          <cell r="C831">
            <v>1</v>
          </cell>
          <cell r="D831">
            <v>0</v>
          </cell>
          <cell r="E831">
            <v>0</v>
          </cell>
          <cell r="F831">
            <v>0</v>
          </cell>
          <cell r="G831">
            <v>1</v>
          </cell>
          <cell r="H831">
            <v>7</v>
          </cell>
          <cell r="I831">
            <v>0</v>
          </cell>
          <cell r="J831">
            <v>1</v>
          </cell>
          <cell r="L831">
            <v>9</v>
          </cell>
        </row>
        <row r="832">
          <cell r="B832" t="str">
            <v>Hitachi Cable</v>
          </cell>
          <cell r="C832">
            <v>0</v>
          </cell>
          <cell r="D832">
            <v>0</v>
          </cell>
          <cell r="E832">
            <v>0</v>
          </cell>
          <cell r="F832">
            <v>0</v>
          </cell>
          <cell r="G832">
            <v>2</v>
          </cell>
          <cell r="H832">
            <v>0</v>
          </cell>
          <cell r="I832">
            <v>0</v>
          </cell>
          <cell r="L832">
            <v>2</v>
          </cell>
        </row>
        <row r="833">
          <cell r="B833" t="str">
            <v>Huawei</v>
          </cell>
          <cell r="C833">
            <v>47</v>
          </cell>
          <cell r="D833">
            <v>121</v>
          </cell>
          <cell r="E833">
            <v>0</v>
          </cell>
          <cell r="F833">
            <v>16</v>
          </cell>
          <cell r="G833">
            <v>13</v>
          </cell>
          <cell r="H833">
            <v>7</v>
          </cell>
          <cell r="I833">
            <v>27</v>
          </cell>
          <cell r="L833">
            <v>231</v>
          </cell>
        </row>
        <row r="834">
          <cell r="B834" t="str">
            <v>Infinera</v>
          </cell>
          <cell r="C834">
            <v>0</v>
          </cell>
          <cell r="D834">
            <v>0</v>
          </cell>
          <cell r="E834">
            <v>0</v>
          </cell>
          <cell r="F834">
            <v>0</v>
          </cell>
          <cell r="G834">
            <v>0</v>
          </cell>
          <cell r="H834">
            <v>0</v>
          </cell>
          <cell r="I834">
            <v>0</v>
          </cell>
          <cell r="L834">
            <v>0</v>
          </cell>
        </row>
        <row r="835">
          <cell r="B835" t="str">
            <v>Lucent</v>
          </cell>
          <cell r="C835">
            <v>0</v>
          </cell>
          <cell r="D835">
            <v>0</v>
          </cell>
          <cell r="E835">
            <v>0</v>
          </cell>
          <cell r="F835">
            <v>0</v>
          </cell>
          <cell r="G835">
            <v>0</v>
          </cell>
          <cell r="H835">
            <v>0</v>
          </cell>
          <cell r="I835">
            <v>0</v>
          </cell>
          <cell r="L835">
            <v>0</v>
          </cell>
        </row>
        <row r="836">
          <cell r="B836" t="str">
            <v>Luminous</v>
          </cell>
          <cell r="C836">
            <v>0</v>
          </cell>
          <cell r="D836">
            <v>5</v>
          </cell>
          <cell r="E836">
            <v>0</v>
          </cell>
          <cell r="F836">
            <v>0</v>
          </cell>
          <cell r="G836">
            <v>0</v>
          </cell>
          <cell r="H836">
            <v>0</v>
          </cell>
          <cell r="I836">
            <v>0</v>
          </cell>
          <cell r="L836">
            <v>5</v>
          </cell>
        </row>
        <row r="837">
          <cell r="B837" t="str">
            <v>Marconi/Ericsson</v>
          </cell>
          <cell r="L837">
            <v>0</v>
          </cell>
        </row>
        <row r="838">
          <cell r="B838" t="str">
            <v>Movaz</v>
          </cell>
          <cell r="C838">
            <v>0</v>
          </cell>
          <cell r="D838">
            <v>0</v>
          </cell>
          <cell r="E838">
            <v>0</v>
          </cell>
          <cell r="F838">
            <v>0</v>
          </cell>
          <cell r="G838">
            <v>0</v>
          </cell>
          <cell r="H838">
            <v>0</v>
          </cell>
          <cell r="I838">
            <v>0</v>
          </cell>
          <cell r="L838">
            <v>0</v>
          </cell>
        </row>
        <row r="839">
          <cell r="B839" t="str">
            <v>NEC</v>
          </cell>
          <cell r="C839">
            <v>35</v>
          </cell>
          <cell r="D839">
            <v>36</v>
          </cell>
          <cell r="E839">
            <v>0</v>
          </cell>
          <cell r="F839">
            <v>0</v>
          </cell>
          <cell r="G839">
            <v>1</v>
          </cell>
          <cell r="H839">
            <v>22</v>
          </cell>
          <cell r="I839">
            <v>0</v>
          </cell>
          <cell r="J839">
            <v>3</v>
          </cell>
          <cell r="L839">
            <v>94</v>
          </cell>
        </row>
        <row r="840">
          <cell r="B840" t="str">
            <v>Nortel</v>
          </cell>
          <cell r="C840">
            <v>0</v>
          </cell>
          <cell r="D840">
            <v>0</v>
          </cell>
          <cell r="E840">
            <v>0</v>
          </cell>
          <cell r="F840">
            <v>0</v>
          </cell>
          <cell r="G840">
            <v>0</v>
          </cell>
          <cell r="H840">
            <v>0</v>
          </cell>
          <cell r="I840">
            <v>0</v>
          </cell>
          <cell r="L840">
            <v>0</v>
          </cell>
        </row>
        <row r="841">
          <cell r="B841" t="str">
            <v>OpVista</v>
          </cell>
          <cell r="L841">
            <v>0</v>
          </cell>
        </row>
        <row r="842">
          <cell r="B842" t="str">
            <v>Sagem</v>
          </cell>
          <cell r="C842">
            <v>0</v>
          </cell>
          <cell r="D842">
            <v>3</v>
          </cell>
          <cell r="E842">
            <v>0</v>
          </cell>
          <cell r="F842">
            <v>0</v>
          </cell>
          <cell r="G842">
            <v>0</v>
          </cell>
          <cell r="H842">
            <v>0</v>
          </cell>
          <cell r="I842">
            <v>0</v>
          </cell>
          <cell r="L842">
            <v>3</v>
          </cell>
        </row>
        <row r="843">
          <cell r="B843" t="str">
            <v>Nokia Siemens</v>
          </cell>
          <cell r="C843">
            <v>2</v>
          </cell>
          <cell r="D843">
            <v>22</v>
          </cell>
          <cell r="E843">
            <v>0</v>
          </cell>
          <cell r="F843">
            <v>0</v>
          </cell>
          <cell r="G843">
            <v>0</v>
          </cell>
          <cell r="H843">
            <v>2</v>
          </cell>
          <cell r="I843">
            <v>0</v>
          </cell>
          <cell r="L843">
            <v>26</v>
          </cell>
        </row>
        <row r="844">
          <cell r="B844" t="str">
            <v>Sycamore</v>
          </cell>
          <cell r="C844">
            <v>0</v>
          </cell>
          <cell r="D844">
            <v>0</v>
          </cell>
          <cell r="E844">
            <v>0</v>
          </cell>
          <cell r="F844">
            <v>10</v>
          </cell>
          <cell r="G844">
            <v>0</v>
          </cell>
          <cell r="H844">
            <v>0</v>
          </cell>
          <cell r="I844">
            <v>0</v>
          </cell>
          <cell r="L844">
            <v>10</v>
          </cell>
        </row>
        <row r="845">
          <cell r="B845" t="str">
            <v>Tejas</v>
          </cell>
          <cell r="C845">
            <v>0</v>
          </cell>
          <cell r="D845">
            <v>8</v>
          </cell>
          <cell r="E845">
            <v>0</v>
          </cell>
          <cell r="F845">
            <v>0</v>
          </cell>
          <cell r="G845">
            <v>0</v>
          </cell>
          <cell r="H845">
            <v>0</v>
          </cell>
          <cell r="I845">
            <v>0</v>
          </cell>
          <cell r="L845">
            <v>8</v>
          </cell>
        </row>
        <row r="846">
          <cell r="B846" t="str">
            <v>Tellabs</v>
          </cell>
          <cell r="C846">
            <v>0</v>
          </cell>
          <cell r="D846">
            <v>8</v>
          </cell>
          <cell r="E846">
            <v>0</v>
          </cell>
          <cell r="F846">
            <v>0</v>
          </cell>
          <cell r="G846">
            <v>3</v>
          </cell>
          <cell r="H846">
            <v>0</v>
          </cell>
          <cell r="I846">
            <v>0</v>
          </cell>
          <cell r="L846">
            <v>11</v>
          </cell>
        </row>
        <row r="847">
          <cell r="B847" t="str">
            <v>Transmode</v>
          </cell>
          <cell r="C847">
            <v>0</v>
          </cell>
          <cell r="D847">
            <v>0</v>
          </cell>
          <cell r="E847">
            <v>0</v>
          </cell>
          <cell r="F847">
            <v>0</v>
          </cell>
          <cell r="G847">
            <v>0</v>
          </cell>
          <cell r="H847">
            <v>0</v>
          </cell>
          <cell r="I847">
            <v>0</v>
          </cell>
          <cell r="L847">
            <v>0</v>
          </cell>
        </row>
        <row r="848">
          <cell r="B848" t="str">
            <v>Tyco</v>
          </cell>
          <cell r="C848">
            <v>0</v>
          </cell>
          <cell r="D848">
            <v>0</v>
          </cell>
          <cell r="E848">
            <v>0</v>
          </cell>
          <cell r="F848">
            <v>0</v>
          </cell>
          <cell r="G848">
            <v>0</v>
          </cell>
          <cell r="H848">
            <v>0</v>
          </cell>
          <cell r="I848">
            <v>0</v>
          </cell>
          <cell r="L848">
            <v>0</v>
          </cell>
        </row>
        <row r="849">
          <cell r="B849" t="str">
            <v>UTStarcom</v>
          </cell>
          <cell r="C849">
            <v>0</v>
          </cell>
          <cell r="D849">
            <v>15</v>
          </cell>
          <cell r="E849">
            <v>0</v>
          </cell>
          <cell r="F849">
            <v>0</v>
          </cell>
          <cell r="G849">
            <v>0</v>
          </cell>
          <cell r="H849">
            <v>0</v>
          </cell>
          <cell r="I849">
            <v>0</v>
          </cell>
          <cell r="L849">
            <v>15</v>
          </cell>
        </row>
        <row r="850">
          <cell r="B850" t="str">
            <v>White Rock</v>
          </cell>
          <cell r="C850">
            <v>0</v>
          </cell>
          <cell r="D850">
            <v>0</v>
          </cell>
          <cell r="E850">
            <v>0</v>
          </cell>
          <cell r="F850">
            <v>0</v>
          </cell>
          <cell r="G850">
            <v>0</v>
          </cell>
          <cell r="H850">
            <v>0</v>
          </cell>
          <cell r="I850">
            <v>0</v>
          </cell>
          <cell r="L850">
            <v>0</v>
          </cell>
        </row>
        <row r="851">
          <cell r="B851" t="str">
            <v>Xtera</v>
          </cell>
          <cell r="C851">
            <v>0</v>
          </cell>
          <cell r="D851">
            <v>0</v>
          </cell>
          <cell r="E851">
            <v>0</v>
          </cell>
          <cell r="F851">
            <v>0</v>
          </cell>
          <cell r="G851">
            <v>0</v>
          </cell>
          <cell r="H851">
            <v>0</v>
          </cell>
          <cell r="I851">
            <v>1</v>
          </cell>
          <cell r="L851">
            <v>1</v>
          </cell>
        </row>
        <row r="852">
          <cell r="B852" t="str">
            <v>Zhone</v>
          </cell>
          <cell r="C852">
            <v>0</v>
          </cell>
          <cell r="D852">
            <v>0</v>
          </cell>
          <cell r="E852">
            <v>0</v>
          </cell>
          <cell r="F852">
            <v>0</v>
          </cell>
          <cell r="G852">
            <v>1</v>
          </cell>
          <cell r="H852">
            <v>0</v>
          </cell>
          <cell r="I852">
            <v>0</v>
          </cell>
          <cell r="L852">
            <v>1</v>
          </cell>
        </row>
        <row r="853">
          <cell r="B853" t="str">
            <v>ZTE</v>
          </cell>
          <cell r="C853">
            <v>29</v>
          </cell>
          <cell r="D853">
            <v>6</v>
          </cell>
          <cell r="E853">
            <v>0</v>
          </cell>
          <cell r="F853">
            <v>0</v>
          </cell>
          <cell r="G853">
            <v>2</v>
          </cell>
          <cell r="H853">
            <v>13</v>
          </cell>
          <cell r="I853">
            <v>0</v>
          </cell>
          <cell r="L853">
            <v>50</v>
          </cell>
        </row>
        <row r="854">
          <cell r="B854" t="str">
            <v>Other</v>
          </cell>
          <cell r="C854">
            <v>0</v>
          </cell>
          <cell r="D854">
            <v>7</v>
          </cell>
          <cell r="E854">
            <v>0</v>
          </cell>
          <cell r="F854">
            <v>0</v>
          </cell>
          <cell r="G854">
            <v>0</v>
          </cell>
          <cell r="H854">
            <v>0</v>
          </cell>
          <cell r="I854">
            <v>0</v>
          </cell>
          <cell r="L854">
            <v>7</v>
          </cell>
        </row>
        <row r="855">
          <cell r="B855" t="str">
            <v>Total</v>
          </cell>
          <cell r="C855">
            <v>169</v>
          </cell>
          <cell r="D855">
            <v>414</v>
          </cell>
          <cell r="E855">
            <v>9</v>
          </cell>
          <cell r="F855">
            <v>44</v>
          </cell>
          <cell r="G855">
            <v>63</v>
          </cell>
          <cell r="H855">
            <v>83</v>
          </cell>
          <cell r="I855">
            <v>43</v>
          </cell>
          <cell r="J855">
            <v>22</v>
          </cell>
          <cell r="K855">
            <v>0</v>
          </cell>
          <cell r="L855">
            <v>825</v>
          </cell>
        </row>
        <row r="863">
          <cell r="B863" t="str">
            <v>Vendor</v>
          </cell>
          <cell r="C863" t="str">
            <v>SONET/SDH Add-drop multiplexers (ADM)</v>
          </cell>
          <cell r="D863" t="str">
            <v>Optical Edge Devices (OED)</v>
          </cell>
          <cell r="E863" t="str">
            <v>Digital Cross Connects (DCS)</v>
          </cell>
          <cell r="F863" t="str">
            <v>Optical Core Switches (OCS)</v>
          </cell>
          <cell r="G863" t="str">
            <v>Metro WDM (C/D-WDM)</v>
          </cell>
          <cell r="H863" t="str">
            <v>Long haul DWDM (LH DWDM)</v>
          </cell>
          <cell r="I863" t="str">
            <v>Multi-reach DWDM</v>
          </cell>
          <cell r="J863" t="str">
            <v>Metro ROADM</v>
          </cell>
          <cell r="K863" t="str">
            <v>Converged Packet Optical</v>
          </cell>
          <cell r="L863" t="str">
            <v>Total Optical Networking (ON)</v>
          </cell>
        </row>
        <row r="864">
          <cell r="B864" t="str">
            <v>ADTRAN</v>
          </cell>
          <cell r="C864">
            <v>0</v>
          </cell>
          <cell r="D864">
            <v>0</v>
          </cell>
          <cell r="E864">
            <v>0</v>
          </cell>
          <cell r="F864">
            <v>0</v>
          </cell>
          <cell r="G864">
            <v>0</v>
          </cell>
          <cell r="H864">
            <v>0</v>
          </cell>
          <cell r="I864">
            <v>0</v>
          </cell>
          <cell r="L864">
            <v>0</v>
          </cell>
        </row>
        <row r="865">
          <cell r="B865" t="str">
            <v>ADVA</v>
          </cell>
          <cell r="C865">
            <v>0</v>
          </cell>
          <cell r="D865">
            <v>0</v>
          </cell>
          <cell r="E865">
            <v>0</v>
          </cell>
          <cell r="F865">
            <v>0</v>
          </cell>
          <cell r="G865">
            <v>2</v>
          </cell>
          <cell r="H865">
            <v>0</v>
          </cell>
          <cell r="I865">
            <v>0</v>
          </cell>
          <cell r="L865">
            <v>2</v>
          </cell>
        </row>
        <row r="866">
          <cell r="B866" t="str">
            <v>Alcatel-Lucent</v>
          </cell>
          <cell r="C866">
            <v>6</v>
          </cell>
          <cell r="D866">
            <v>25</v>
          </cell>
          <cell r="E866">
            <v>0</v>
          </cell>
          <cell r="F866">
            <v>5</v>
          </cell>
          <cell r="G866">
            <v>6</v>
          </cell>
          <cell r="H866">
            <v>7</v>
          </cell>
          <cell r="I866">
            <v>3</v>
          </cell>
          <cell r="L866">
            <v>52</v>
          </cell>
        </row>
        <row r="867">
          <cell r="B867" t="str">
            <v>ANDA</v>
          </cell>
          <cell r="C867">
            <v>0</v>
          </cell>
          <cell r="D867">
            <v>1</v>
          </cell>
          <cell r="E867">
            <v>0</v>
          </cell>
          <cell r="F867">
            <v>0</v>
          </cell>
          <cell r="G867">
            <v>0</v>
          </cell>
          <cell r="H867">
            <v>0</v>
          </cell>
          <cell r="I867">
            <v>0</v>
          </cell>
          <cell r="L867">
            <v>1</v>
          </cell>
        </row>
        <row r="868">
          <cell r="B868" t="str">
            <v>Atrica</v>
          </cell>
          <cell r="C868">
            <v>0</v>
          </cell>
          <cell r="D868">
            <v>2</v>
          </cell>
          <cell r="E868">
            <v>0</v>
          </cell>
          <cell r="F868">
            <v>0</v>
          </cell>
          <cell r="G868">
            <v>0</v>
          </cell>
          <cell r="H868">
            <v>0</v>
          </cell>
          <cell r="I868">
            <v>0</v>
          </cell>
          <cell r="L868">
            <v>2</v>
          </cell>
        </row>
        <row r="869">
          <cell r="B869" t="str">
            <v>Calient</v>
          </cell>
          <cell r="C869">
            <v>0</v>
          </cell>
          <cell r="D869">
            <v>0</v>
          </cell>
          <cell r="E869">
            <v>0</v>
          </cell>
          <cell r="F869">
            <v>0</v>
          </cell>
          <cell r="G869">
            <v>0</v>
          </cell>
          <cell r="H869">
            <v>0</v>
          </cell>
          <cell r="I869">
            <v>0</v>
          </cell>
          <cell r="L869">
            <v>0</v>
          </cell>
        </row>
        <row r="870">
          <cell r="B870" t="str">
            <v>Ciena</v>
          </cell>
          <cell r="C870">
            <v>0</v>
          </cell>
          <cell r="D870">
            <v>23</v>
          </cell>
          <cell r="E870">
            <v>0</v>
          </cell>
          <cell r="F870">
            <v>5</v>
          </cell>
          <cell r="G870">
            <v>17</v>
          </cell>
          <cell r="H870">
            <v>6</v>
          </cell>
          <cell r="I870">
            <v>1</v>
          </cell>
          <cell r="L870">
            <v>52</v>
          </cell>
        </row>
        <row r="871">
          <cell r="B871" t="str">
            <v>Cisco</v>
          </cell>
          <cell r="C871">
            <v>0</v>
          </cell>
          <cell r="D871">
            <v>9</v>
          </cell>
          <cell r="E871">
            <v>0</v>
          </cell>
          <cell r="F871">
            <v>0</v>
          </cell>
          <cell r="G871">
            <v>7</v>
          </cell>
          <cell r="H871">
            <v>0</v>
          </cell>
          <cell r="I871">
            <v>0</v>
          </cell>
          <cell r="J871">
            <v>6</v>
          </cell>
          <cell r="L871">
            <v>16</v>
          </cell>
        </row>
        <row r="872">
          <cell r="B872" t="str">
            <v>Corrigent</v>
          </cell>
          <cell r="C872">
            <v>0</v>
          </cell>
          <cell r="D872">
            <v>25</v>
          </cell>
          <cell r="E872">
            <v>0</v>
          </cell>
          <cell r="F872">
            <v>0</v>
          </cell>
          <cell r="G872">
            <v>0</v>
          </cell>
          <cell r="H872">
            <v>0</v>
          </cell>
          <cell r="I872">
            <v>0</v>
          </cell>
          <cell r="L872">
            <v>25</v>
          </cell>
        </row>
        <row r="873">
          <cell r="B873" t="str">
            <v>Corvis</v>
          </cell>
          <cell r="C873">
            <v>0</v>
          </cell>
          <cell r="D873">
            <v>0</v>
          </cell>
          <cell r="E873">
            <v>0</v>
          </cell>
          <cell r="F873">
            <v>0</v>
          </cell>
          <cell r="G873">
            <v>0</v>
          </cell>
          <cell r="H873">
            <v>0</v>
          </cell>
          <cell r="I873">
            <v>0</v>
          </cell>
          <cell r="L873">
            <v>0</v>
          </cell>
        </row>
        <row r="874">
          <cell r="B874" t="str">
            <v>Datang</v>
          </cell>
          <cell r="C874">
            <v>0</v>
          </cell>
          <cell r="D874">
            <v>0</v>
          </cell>
          <cell r="E874">
            <v>0</v>
          </cell>
          <cell r="F874">
            <v>0</v>
          </cell>
          <cell r="G874">
            <v>0</v>
          </cell>
          <cell r="H874">
            <v>0</v>
          </cell>
          <cell r="I874">
            <v>0</v>
          </cell>
          <cell r="L874">
            <v>0</v>
          </cell>
        </row>
        <row r="875">
          <cell r="B875" t="str">
            <v>ECI Telecom</v>
          </cell>
          <cell r="C875">
            <v>4</v>
          </cell>
          <cell r="D875">
            <v>32</v>
          </cell>
          <cell r="E875">
            <v>4</v>
          </cell>
          <cell r="F875">
            <v>0</v>
          </cell>
          <cell r="G875">
            <v>3</v>
          </cell>
          <cell r="H875">
            <v>0</v>
          </cell>
          <cell r="I875">
            <v>0</v>
          </cell>
          <cell r="L875">
            <v>43</v>
          </cell>
        </row>
        <row r="876">
          <cell r="B876" t="str">
            <v>Ericsson</v>
          </cell>
          <cell r="C876">
            <v>1</v>
          </cell>
          <cell r="D876">
            <v>23</v>
          </cell>
          <cell r="E876">
            <v>1</v>
          </cell>
          <cell r="F876">
            <v>2</v>
          </cell>
          <cell r="G876">
            <v>0</v>
          </cell>
          <cell r="H876">
            <v>3</v>
          </cell>
          <cell r="I876">
            <v>6</v>
          </cell>
          <cell r="L876">
            <v>36</v>
          </cell>
        </row>
        <row r="877">
          <cell r="B877" t="str">
            <v>FiberHome</v>
          </cell>
          <cell r="C877">
            <v>14</v>
          </cell>
          <cell r="D877">
            <v>10</v>
          </cell>
          <cell r="E877">
            <v>0</v>
          </cell>
          <cell r="F877">
            <v>2</v>
          </cell>
          <cell r="G877">
            <v>4</v>
          </cell>
          <cell r="H877">
            <v>4</v>
          </cell>
          <cell r="I877">
            <v>0</v>
          </cell>
          <cell r="L877">
            <v>34</v>
          </cell>
        </row>
        <row r="878">
          <cell r="B878" t="str">
            <v>Force 10</v>
          </cell>
          <cell r="C878">
            <v>0</v>
          </cell>
          <cell r="D878">
            <v>1</v>
          </cell>
          <cell r="E878">
            <v>0</v>
          </cell>
          <cell r="F878">
            <v>0</v>
          </cell>
          <cell r="G878">
            <v>0</v>
          </cell>
          <cell r="H878">
            <v>0</v>
          </cell>
          <cell r="I878">
            <v>0</v>
          </cell>
          <cell r="L878">
            <v>1</v>
          </cell>
        </row>
        <row r="879">
          <cell r="B879" t="str">
            <v>Fujitsu</v>
          </cell>
          <cell r="C879">
            <v>27</v>
          </cell>
          <cell r="D879">
            <v>15</v>
          </cell>
          <cell r="E879">
            <v>4</v>
          </cell>
          <cell r="F879">
            <v>0</v>
          </cell>
          <cell r="G879">
            <v>6</v>
          </cell>
          <cell r="H879">
            <v>1</v>
          </cell>
          <cell r="I879">
            <v>5</v>
          </cell>
          <cell r="J879">
            <v>4</v>
          </cell>
          <cell r="L879">
            <v>58</v>
          </cell>
        </row>
        <row r="880">
          <cell r="B880" t="str">
            <v>Hitachi</v>
          </cell>
          <cell r="C880">
            <v>1</v>
          </cell>
          <cell r="D880">
            <v>1</v>
          </cell>
          <cell r="E880">
            <v>1</v>
          </cell>
          <cell r="F880">
            <v>0</v>
          </cell>
          <cell r="G880">
            <v>5</v>
          </cell>
          <cell r="H880">
            <v>2</v>
          </cell>
          <cell r="I880">
            <v>0</v>
          </cell>
          <cell r="J880">
            <v>4</v>
          </cell>
          <cell r="L880">
            <v>10</v>
          </cell>
        </row>
        <row r="881">
          <cell r="B881" t="str">
            <v>Hitachi Cable</v>
          </cell>
          <cell r="C881">
            <v>0</v>
          </cell>
          <cell r="D881">
            <v>0</v>
          </cell>
          <cell r="E881">
            <v>0</v>
          </cell>
          <cell r="F881">
            <v>0</v>
          </cell>
          <cell r="G881">
            <v>2</v>
          </cell>
          <cell r="H881">
            <v>0</v>
          </cell>
          <cell r="I881">
            <v>0</v>
          </cell>
          <cell r="L881">
            <v>2</v>
          </cell>
        </row>
        <row r="882">
          <cell r="B882" t="str">
            <v>Huawei</v>
          </cell>
          <cell r="C882">
            <v>10</v>
          </cell>
          <cell r="D882">
            <v>82</v>
          </cell>
          <cell r="E882">
            <v>0</v>
          </cell>
          <cell r="F882">
            <v>7</v>
          </cell>
          <cell r="G882">
            <v>5</v>
          </cell>
          <cell r="H882">
            <v>3</v>
          </cell>
          <cell r="I882">
            <v>40</v>
          </cell>
          <cell r="L882">
            <v>147</v>
          </cell>
        </row>
        <row r="883">
          <cell r="B883" t="str">
            <v>Infinera</v>
          </cell>
          <cell r="C883">
            <v>0</v>
          </cell>
          <cell r="D883">
            <v>0</v>
          </cell>
          <cell r="E883">
            <v>0</v>
          </cell>
          <cell r="F883">
            <v>0</v>
          </cell>
          <cell r="G883">
            <v>0</v>
          </cell>
          <cell r="H883">
            <v>0</v>
          </cell>
          <cell r="I883">
            <v>0</v>
          </cell>
          <cell r="L883">
            <v>0</v>
          </cell>
        </row>
        <row r="884">
          <cell r="B884" t="str">
            <v>Lucent</v>
          </cell>
          <cell r="C884">
            <v>0</v>
          </cell>
          <cell r="D884">
            <v>0</v>
          </cell>
          <cell r="E884">
            <v>0</v>
          </cell>
          <cell r="F884">
            <v>0</v>
          </cell>
          <cell r="G884">
            <v>0</v>
          </cell>
          <cell r="H884">
            <v>0</v>
          </cell>
          <cell r="I884">
            <v>0</v>
          </cell>
          <cell r="L884">
            <v>0</v>
          </cell>
        </row>
        <row r="885">
          <cell r="B885" t="str">
            <v>Luminous</v>
          </cell>
          <cell r="C885">
            <v>0</v>
          </cell>
          <cell r="D885">
            <v>0</v>
          </cell>
          <cell r="E885">
            <v>0</v>
          </cell>
          <cell r="F885">
            <v>0</v>
          </cell>
          <cell r="G885">
            <v>0</v>
          </cell>
          <cell r="H885">
            <v>0</v>
          </cell>
          <cell r="I885">
            <v>0</v>
          </cell>
          <cell r="L885">
            <v>0</v>
          </cell>
        </row>
        <row r="886">
          <cell r="B886" t="str">
            <v>Movaz</v>
          </cell>
          <cell r="C886">
            <v>0</v>
          </cell>
          <cell r="D886">
            <v>0</v>
          </cell>
          <cell r="E886">
            <v>0</v>
          </cell>
          <cell r="F886">
            <v>0</v>
          </cell>
          <cell r="G886">
            <v>0</v>
          </cell>
          <cell r="H886">
            <v>0</v>
          </cell>
          <cell r="I886">
            <v>0</v>
          </cell>
          <cell r="L886">
            <v>0</v>
          </cell>
        </row>
        <row r="887">
          <cell r="B887" t="str">
            <v>NEC</v>
          </cell>
          <cell r="C887">
            <v>36</v>
          </cell>
          <cell r="D887">
            <v>35</v>
          </cell>
          <cell r="E887">
            <v>0</v>
          </cell>
          <cell r="F887">
            <v>0</v>
          </cell>
          <cell r="G887">
            <v>2</v>
          </cell>
          <cell r="H887">
            <v>15</v>
          </cell>
          <cell r="I887">
            <v>0</v>
          </cell>
          <cell r="J887">
            <v>2</v>
          </cell>
          <cell r="L887">
            <v>88</v>
          </cell>
        </row>
        <row r="888">
          <cell r="B888" t="str">
            <v>Nortel</v>
          </cell>
          <cell r="C888">
            <v>0</v>
          </cell>
          <cell r="D888">
            <v>0</v>
          </cell>
          <cell r="E888">
            <v>0</v>
          </cell>
          <cell r="F888">
            <v>0</v>
          </cell>
          <cell r="G888">
            <v>0</v>
          </cell>
          <cell r="H888">
            <v>0</v>
          </cell>
          <cell r="I888">
            <v>0</v>
          </cell>
          <cell r="L888">
            <v>0</v>
          </cell>
        </row>
        <row r="889">
          <cell r="B889" t="str">
            <v>OpVista</v>
          </cell>
          <cell r="C889">
            <v>0</v>
          </cell>
          <cell r="D889">
            <v>0</v>
          </cell>
          <cell r="E889">
            <v>0</v>
          </cell>
          <cell r="F889">
            <v>0</v>
          </cell>
          <cell r="G889">
            <v>0</v>
          </cell>
          <cell r="H889">
            <v>0</v>
          </cell>
          <cell r="I889">
            <v>0</v>
          </cell>
          <cell r="L889">
            <v>0</v>
          </cell>
        </row>
        <row r="890">
          <cell r="B890" t="str">
            <v>Sagem</v>
          </cell>
          <cell r="C890">
            <v>0</v>
          </cell>
          <cell r="D890">
            <v>3</v>
          </cell>
          <cell r="E890">
            <v>0</v>
          </cell>
          <cell r="F890">
            <v>0</v>
          </cell>
          <cell r="G890">
            <v>0</v>
          </cell>
          <cell r="H890">
            <v>0</v>
          </cell>
          <cell r="I890">
            <v>0</v>
          </cell>
          <cell r="L890">
            <v>3</v>
          </cell>
        </row>
        <row r="891">
          <cell r="B891" t="str">
            <v>Nokia Siemens</v>
          </cell>
          <cell r="C891">
            <v>1</v>
          </cell>
          <cell r="D891">
            <v>19</v>
          </cell>
          <cell r="E891">
            <v>0</v>
          </cell>
          <cell r="F891">
            <v>0</v>
          </cell>
          <cell r="G891">
            <v>0</v>
          </cell>
          <cell r="H891">
            <v>2</v>
          </cell>
          <cell r="I891">
            <v>0</v>
          </cell>
          <cell r="L891">
            <v>22</v>
          </cell>
        </row>
        <row r="892">
          <cell r="B892" t="str">
            <v>Sycamore</v>
          </cell>
          <cell r="C892">
            <v>0</v>
          </cell>
          <cell r="D892">
            <v>0</v>
          </cell>
          <cell r="E892">
            <v>0</v>
          </cell>
          <cell r="F892">
            <v>5</v>
          </cell>
          <cell r="G892">
            <v>0</v>
          </cell>
          <cell r="H892">
            <v>0</v>
          </cell>
          <cell r="I892">
            <v>0</v>
          </cell>
          <cell r="L892">
            <v>5</v>
          </cell>
        </row>
        <row r="893">
          <cell r="B893" t="str">
            <v>Tejas</v>
          </cell>
          <cell r="C893">
            <v>0</v>
          </cell>
          <cell r="D893">
            <v>11</v>
          </cell>
          <cell r="E893">
            <v>0</v>
          </cell>
          <cell r="F893">
            <v>0</v>
          </cell>
          <cell r="G893">
            <v>0</v>
          </cell>
          <cell r="H893">
            <v>0</v>
          </cell>
          <cell r="I893">
            <v>0</v>
          </cell>
          <cell r="L893">
            <v>11</v>
          </cell>
        </row>
        <row r="894">
          <cell r="B894" t="str">
            <v>Tellabs</v>
          </cell>
          <cell r="C894">
            <v>0</v>
          </cell>
          <cell r="D894">
            <v>8</v>
          </cell>
          <cell r="E894">
            <v>0</v>
          </cell>
          <cell r="F894">
            <v>0</v>
          </cell>
          <cell r="G894">
            <v>2</v>
          </cell>
          <cell r="H894">
            <v>0</v>
          </cell>
          <cell r="I894">
            <v>0</v>
          </cell>
          <cell r="L894">
            <v>10</v>
          </cell>
        </row>
        <row r="895">
          <cell r="B895" t="str">
            <v>Transmode</v>
          </cell>
          <cell r="C895">
            <v>0</v>
          </cell>
          <cell r="D895">
            <v>0</v>
          </cell>
          <cell r="E895">
            <v>0</v>
          </cell>
          <cell r="F895">
            <v>0</v>
          </cell>
          <cell r="G895">
            <v>0</v>
          </cell>
          <cell r="H895">
            <v>0</v>
          </cell>
          <cell r="I895">
            <v>0</v>
          </cell>
          <cell r="L895">
            <v>0</v>
          </cell>
        </row>
        <row r="896">
          <cell r="B896" t="str">
            <v>Tyco</v>
          </cell>
          <cell r="C896">
            <v>0</v>
          </cell>
          <cell r="D896">
            <v>0</v>
          </cell>
          <cell r="E896">
            <v>0</v>
          </cell>
          <cell r="F896">
            <v>0</v>
          </cell>
          <cell r="G896">
            <v>0</v>
          </cell>
          <cell r="H896">
            <v>0</v>
          </cell>
          <cell r="I896">
            <v>0</v>
          </cell>
          <cell r="L896">
            <v>0</v>
          </cell>
        </row>
        <row r="897">
          <cell r="B897" t="str">
            <v>UTStarcom</v>
          </cell>
          <cell r="C897">
            <v>0</v>
          </cell>
          <cell r="D897">
            <v>13</v>
          </cell>
          <cell r="E897">
            <v>0</v>
          </cell>
          <cell r="F897">
            <v>0</v>
          </cell>
          <cell r="G897">
            <v>0</v>
          </cell>
          <cell r="I897">
            <v>0</v>
          </cell>
          <cell r="L897">
            <v>13</v>
          </cell>
        </row>
        <row r="898">
          <cell r="B898" t="str">
            <v>White Rock</v>
          </cell>
          <cell r="C898">
            <v>0</v>
          </cell>
          <cell r="D898">
            <v>0</v>
          </cell>
          <cell r="E898">
            <v>0</v>
          </cell>
          <cell r="F898">
            <v>0</v>
          </cell>
          <cell r="G898">
            <v>0</v>
          </cell>
          <cell r="H898">
            <v>0</v>
          </cell>
          <cell r="I898">
            <v>0</v>
          </cell>
          <cell r="L898">
            <v>0</v>
          </cell>
        </row>
        <row r="899">
          <cell r="B899" t="str">
            <v>Xtera</v>
          </cell>
          <cell r="C899">
            <v>0</v>
          </cell>
          <cell r="D899">
            <v>0</v>
          </cell>
          <cell r="E899">
            <v>0</v>
          </cell>
          <cell r="F899">
            <v>0</v>
          </cell>
          <cell r="G899">
            <v>0</v>
          </cell>
          <cell r="H899">
            <v>0</v>
          </cell>
          <cell r="I899">
            <v>0</v>
          </cell>
          <cell r="L899">
            <v>0</v>
          </cell>
        </row>
        <row r="900">
          <cell r="B900" t="str">
            <v>Zhone</v>
          </cell>
          <cell r="C900">
            <v>0</v>
          </cell>
          <cell r="D900">
            <v>0</v>
          </cell>
          <cell r="E900">
            <v>0</v>
          </cell>
          <cell r="F900">
            <v>0</v>
          </cell>
          <cell r="G900">
            <v>1</v>
          </cell>
          <cell r="H900">
            <v>0</v>
          </cell>
          <cell r="I900">
            <v>0</v>
          </cell>
          <cell r="L900">
            <v>1</v>
          </cell>
        </row>
        <row r="901">
          <cell r="B901" t="str">
            <v>ZTE</v>
          </cell>
          <cell r="C901">
            <v>17</v>
          </cell>
          <cell r="D901">
            <v>6</v>
          </cell>
          <cell r="E901">
            <v>0</v>
          </cell>
          <cell r="F901">
            <v>0</v>
          </cell>
          <cell r="G901">
            <v>1</v>
          </cell>
          <cell r="H901">
            <v>6</v>
          </cell>
          <cell r="I901">
            <v>0</v>
          </cell>
          <cell r="L901">
            <v>30</v>
          </cell>
        </row>
        <row r="902">
          <cell r="B902" t="str">
            <v>Other</v>
          </cell>
          <cell r="C902">
            <v>0</v>
          </cell>
          <cell r="D902">
            <v>6</v>
          </cell>
          <cell r="E902">
            <v>0</v>
          </cell>
          <cell r="F902">
            <v>0</v>
          </cell>
          <cell r="G902">
            <v>0</v>
          </cell>
          <cell r="H902">
            <v>0</v>
          </cell>
          <cell r="I902">
            <v>0</v>
          </cell>
          <cell r="L902">
            <v>6</v>
          </cell>
        </row>
        <row r="903">
          <cell r="B903" t="str">
            <v>Total</v>
          </cell>
          <cell r="C903">
            <v>117</v>
          </cell>
          <cell r="D903">
            <v>350</v>
          </cell>
          <cell r="E903">
            <v>10</v>
          </cell>
          <cell r="F903">
            <v>26</v>
          </cell>
          <cell r="G903">
            <v>63</v>
          </cell>
          <cell r="H903">
            <v>49</v>
          </cell>
          <cell r="I903">
            <v>55</v>
          </cell>
          <cell r="J903">
            <v>16</v>
          </cell>
          <cell r="K903">
            <v>0</v>
          </cell>
          <cell r="L903">
            <v>670</v>
          </cell>
        </row>
        <row r="907">
          <cell r="B907" t="str">
            <v>Vendor</v>
          </cell>
          <cell r="C907" t="str">
            <v>SONET/SDH Add-drop multiplexers (ADM)</v>
          </cell>
          <cell r="D907" t="str">
            <v>Optical Edge Devices (OED)</v>
          </cell>
          <cell r="E907" t="str">
            <v>Digital Cross Connects (DCS)</v>
          </cell>
          <cell r="F907" t="str">
            <v>Optical Core Switches (OCS)</v>
          </cell>
          <cell r="G907" t="str">
            <v>Metro WDM (C/D-WDM)</v>
          </cell>
          <cell r="H907" t="str">
            <v>Long haul DWDM (LH DWDM)</v>
          </cell>
          <cell r="I907" t="str">
            <v>Multi-reach DWDM</v>
          </cell>
          <cell r="J907" t="str">
            <v>Metro ROADM</v>
          </cell>
          <cell r="K907" t="str">
            <v>Converged Packet Optical</v>
          </cell>
          <cell r="L907" t="str">
            <v>Total Optical Networking (ON)</v>
          </cell>
        </row>
        <row r="908">
          <cell r="B908" t="str">
            <v>ADTRAN</v>
          </cell>
          <cell r="C908">
            <v>0</v>
          </cell>
          <cell r="D908">
            <v>0</v>
          </cell>
          <cell r="E908">
            <v>0</v>
          </cell>
          <cell r="F908">
            <v>0</v>
          </cell>
          <cell r="G908">
            <v>0</v>
          </cell>
          <cell r="H908">
            <v>0</v>
          </cell>
          <cell r="I908">
            <v>0</v>
          </cell>
          <cell r="L908">
            <v>0</v>
          </cell>
        </row>
        <row r="909">
          <cell r="B909" t="str">
            <v>ADVA</v>
          </cell>
          <cell r="C909">
            <v>0</v>
          </cell>
          <cell r="D909">
            <v>0</v>
          </cell>
          <cell r="E909">
            <v>0</v>
          </cell>
          <cell r="F909">
            <v>0</v>
          </cell>
          <cell r="G909">
            <v>2</v>
          </cell>
          <cell r="H909">
            <v>0</v>
          </cell>
          <cell r="I909">
            <v>0</v>
          </cell>
          <cell r="L909">
            <v>2</v>
          </cell>
        </row>
        <row r="910">
          <cell r="B910" t="str">
            <v>Alcatel-Lucent</v>
          </cell>
          <cell r="C910">
            <v>2</v>
          </cell>
          <cell r="D910">
            <v>41</v>
          </cell>
          <cell r="E910">
            <v>1</v>
          </cell>
          <cell r="F910">
            <v>7</v>
          </cell>
          <cell r="G910">
            <v>9</v>
          </cell>
          <cell r="H910">
            <v>8</v>
          </cell>
          <cell r="I910">
            <v>10</v>
          </cell>
          <cell r="L910">
            <v>78</v>
          </cell>
        </row>
        <row r="911">
          <cell r="B911" t="str">
            <v>ANDA</v>
          </cell>
          <cell r="C911">
            <v>0</v>
          </cell>
          <cell r="D911">
            <v>1</v>
          </cell>
          <cell r="E911">
            <v>0</v>
          </cell>
          <cell r="F911">
            <v>0</v>
          </cell>
          <cell r="G911">
            <v>0</v>
          </cell>
          <cell r="H911">
            <v>0</v>
          </cell>
          <cell r="I911">
            <v>0</v>
          </cell>
          <cell r="L911">
            <v>1</v>
          </cell>
        </row>
        <row r="912">
          <cell r="B912" t="str">
            <v>Atrica</v>
          </cell>
          <cell r="C912">
            <v>0</v>
          </cell>
          <cell r="D912">
            <v>3</v>
          </cell>
          <cell r="E912">
            <v>0</v>
          </cell>
          <cell r="F912">
            <v>0</v>
          </cell>
          <cell r="G912">
            <v>0</v>
          </cell>
          <cell r="H912">
            <v>0</v>
          </cell>
          <cell r="I912">
            <v>0</v>
          </cell>
          <cell r="L912">
            <v>3</v>
          </cell>
        </row>
        <row r="913">
          <cell r="B913" t="str">
            <v>Calient</v>
          </cell>
          <cell r="C913">
            <v>0</v>
          </cell>
          <cell r="D913">
            <v>0</v>
          </cell>
          <cell r="E913">
            <v>0</v>
          </cell>
          <cell r="F913">
            <v>0</v>
          </cell>
          <cell r="G913">
            <v>0</v>
          </cell>
          <cell r="H913">
            <v>0</v>
          </cell>
          <cell r="I913">
            <v>0</v>
          </cell>
          <cell r="L913">
            <v>0</v>
          </cell>
        </row>
        <row r="914">
          <cell r="B914" t="str">
            <v>Ciena</v>
          </cell>
          <cell r="C914">
            <v>0</v>
          </cell>
          <cell r="D914">
            <v>51</v>
          </cell>
          <cell r="E914">
            <v>0</v>
          </cell>
          <cell r="F914">
            <v>7</v>
          </cell>
          <cell r="G914">
            <v>27</v>
          </cell>
          <cell r="H914">
            <v>11</v>
          </cell>
          <cell r="I914">
            <v>10</v>
          </cell>
          <cell r="L914">
            <v>106</v>
          </cell>
        </row>
        <row r="915">
          <cell r="B915" t="str">
            <v>Cisco</v>
          </cell>
          <cell r="C915">
            <v>0</v>
          </cell>
          <cell r="D915">
            <v>11</v>
          </cell>
          <cell r="E915">
            <v>0</v>
          </cell>
          <cell r="F915">
            <v>0</v>
          </cell>
          <cell r="G915">
            <v>10</v>
          </cell>
          <cell r="H915">
            <v>0</v>
          </cell>
          <cell r="I915">
            <v>0</v>
          </cell>
          <cell r="J915">
            <v>7</v>
          </cell>
          <cell r="L915">
            <v>21</v>
          </cell>
        </row>
        <row r="916">
          <cell r="B916" t="str">
            <v>Corrigent</v>
          </cell>
          <cell r="C916">
            <v>0</v>
          </cell>
          <cell r="D916">
            <v>15</v>
          </cell>
          <cell r="E916">
            <v>0</v>
          </cell>
          <cell r="F916">
            <v>0</v>
          </cell>
          <cell r="G916">
            <v>0</v>
          </cell>
          <cell r="H916">
            <v>0</v>
          </cell>
          <cell r="I916">
            <v>0</v>
          </cell>
          <cell r="L916">
            <v>15</v>
          </cell>
        </row>
        <row r="917">
          <cell r="B917" t="str">
            <v>Corvis</v>
          </cell>
          <cell r="C917">
            <v>0</v>
          </cell>
          <cell r="D917">
            <v>0</v>
          </cell>
          <cell r="E917">
            <v>0</v>
          </cell>
          <cell r="F917">
            <v>0</v>
          </cell>
          <cell r="G917">
            <v>0</v>
          </cell>
          <cell r="H917">
            <v>0</v>
          </cell>
          <cell r="I917">
            <v>0</v>
          </cell>
          <cell r="L917">
            <v>0</v>
          </cell>
        </row>
        <row r="918">
          <cell r="B918" t="str">
            <v>Datang</v>
          </cell>
          <cell r="C918">
            <v>0</v>
          </cell>
          <cell r="D918">
            <v>0</v>
          </cell>
          <cell r="E918">
            <v>0</v>
          </cell>
          <cell r="F918">
            <v>0</v>
          </cell>
          <cell r="G918">
            <v>0</v>
          </cell>
          <cell r="H918">
            <v>0</v>
          </cell>
          <cell r="I918">
            <v>0</v>
          </cell>
          <cell r="L918">
            <v>0</v>
          </cell>
        </row>
        <row r="919">
          <cell r="B919" t="str">
            <v>ECI Telecom</v>
          </cell>
          <cell r="C919">
            <v>3</v>
          </cell>
          <cell r="D919">
            <v>26</v>
          </cell>
          <cell r="E919">
            <v>3</v>
          </cell>
          <cell r="F919">
            <v>0</v>
          </cell>
          <cell r="G919">
            <v>4</v>
          </cell>
          <cell r="H919">
            <v>0</v>
          </cell>
          <cell r="I919">
            <v>0</v>
          </cell>
          <cell r="L919">
            <v>36</v>
          </cell>
        </row>
        <row r="920">
          <cell r="B920" t="str">
            <v>Ericsson</v>
          </cell>
          <cell r="C920">
            <v>1</v>
          </cell>
          <cell r="D920">
            <v>23</v>
          </cell>
          <cell r="E920">
            <v>1</v>
          </cell>
          <cell r="F920">
            <v>2</v>
          </cell>
          <cell r="G920">
            <v>0</v>
          </cell>
          <cell r="H920">
            <v>3</v>
          </cell>
          <cell r="I920">
            <v>7</v>
          </cell>
          <cell r="L920">
            <v>37</v>
          </cell>
        </row>
        <row r="921">
          <cell r="B921" t="str">
            <v>FiberHome</v>
          </cell>
          <cell r="C921">
            <v>21</v>
          </cell>
          <cell r="D921">
            <v>13</v>
          </cell>
          <cell r="E921">
            <v>0</v>
          </cell>
          <cell r="F921">
            <v>2</v>
          </cell>
          <cell r="G921">
            <v>8</v>
          </cell>
          <cell r="H921">
            <v>16</v>
          </cell>
          <cell r="I921">
            <v>0</v>
          </cell>
          <cell r="L921">
            <v>60</v>
          </cell>
        </row>
        <row r="922">
          <cell r="B922" t="str">
            <v>Force 10</v>
          </cell>
          <cell r="C922">
            <v>0</v>
          </cell>
          <cell r="D922">
            <v>2</v>
          </cell>
          <cell r="E922">
            <v>0</v>
          </cell>
          <cell r="F922">
            <v>0</v>
          </cell>
          <cell r="G922">
            <v>0</v>
          </cell>
          <cell r="H922">
            <v>0</v>
          </cell>
          <cell r="I922">
            <v>0</v>
          </cell>
          <cell r="L922">
            <v>2</v>
          </cell>
        </row>
        <row r="923">
          <cell r="B923" t="str">
            <v>Fujitsu</v>
          </cell>
          <cell r="C923">
            <v>21</v>
          </cell>
          <cell r="D923">
            <v>11</v>
          </cell>
          <cell r="E923">
            <v>3</v>
          </cell>
          <cell r="F923">
            <v>0</v>
          </cell>
          <cell r="G923">
            <v>6</v>
          </cell>
          <cell r="H923">
            <v>1</v>
          </cell>
          <cell r="I923">
            <v>2</v>
          </cell>
          <cell r="J923">
            <v>4</v>
          </cell>
          <cell r="L923">
            <v>44</v>
          </cell>
        </row>
        <row r="924">
          <cell r="B924" t="str">
            <v>Hitachi</v>
          </cell>
          <cell r="C924">
            <v>1</v>
          </cell>
          <cell r="D924">
            <v>1</v>
          </cell>
          <cell r="E924">
            <v>1</v>
          </cell>
          <cell r="F924">
            <v>0</v>
          </cell>
          <cell r="G924">
            <v>8</v>
          </cell>
          <cell r="H924">
            <v>1</v>
          </cell>
          <cell r="I924">
            <v>0</v>
          </cell>
          <cell r="J924">
            <v>4</v>
          </cell>
          <cell r="L924">
            <v>12</v>
          </cell>
        </row>
        <row r="925">
          <cell r="B925" t="str">
            <v>Hitachi Cable</v>
          </cell>
          <cell r="C925">
            <v>0</v>
          </cell>
          <cell r="D925">
            <v>0</v>
          </cell>
          <cell r="E925">
            <v>0</v>
          </cell>
          <cell r="F925">
            <v>0</v>
          </cell>
          <cell r="G925">
            <v>4</v>
          </cell>
          <cell r="H925">
            <v>0</v>
          </cell>
          <cell r="I925">
            <v>0</v>
          </cell>
          <cell r="L925">
            <v>4</v>
          </cell>
        </row>
        <row r="926">
          <cell r="B926" t="str">
            <v>Huawei</v>
          </cell>
          <cell r="C926">
            <v>24</v>
          </cell>
          <cell r="D926">
            <v>149</v>
          </cell>
          <cell r="E926">
            <v>0</v>
          </cell>
          <cell r="F926">
            <v>19</v>
          </cell>
          <cell r="G926">
            <v>9</v>
          </cell>
          <cell r="H926">
            <v>7</v>
          </cell>
          <cell r="I926">
            <v>33</v>
          </cell>
          <cell r="L926">
            <v>241</v>
          </cell>
        </row>
        <row r="927">
          <cell r="B927" t="str">
            <v>Infinera</v>
          </cell>
          <cell r="C927">
            <v>0</v>
          </cell>
          <cell r="D927">
            <v>0</v>
          </cell>
          <cell r="E927">
            <v>0</v>
          </cell>
          <cell r="F927">
            <v>0</v>
          </cell>
          <cell r="G927">
            <v>0</v>
          </cell>
          <cell r="H927">
            <v>0</v>
          </cell>
          <cell r="I927">
            <v>0</v>
          </cell>
          <cell r="L927">
            <v>0</v>
          </cell>
        </row>
        <row r="928">
          <cell r="B928" t="str">
            <v>Lucent</v>
          </cell>
          <cell r="C928">
            <v>0</v>
          </cell>
          <cell r="D928">
            <v>0</v>
          </cell>
          <cell r="E928">
            <v>0</v>
          </cell>
          <cell r="F928">
            <v>0</v>
          </cell>
          <cell r="G928">
            <v>0</v>
          </cell>
          <cell r="H928">
            <v>0</v>
          </cell>
          <cell r="I928">
            <v>0</v>
          </cell>
          <cell r="L928">
            <v>0</v>
          </cell>
        </row>
        <row r="929">
          <cell r="B929" t="str">
            <v>Luminous</v>
          </cell>
          <cell r="C929">
            <v>0</v>
          </cell>
          <cell r="D929">
            <v>0</v>
          </cell>
          <cell r="E929">
            <v>0</v>
          </cell>
          <cell r="F929">
            <v>0</v>
          </cell>
          <cell r="G929">
            <v>0</v>
          </cell>
          <cell r="H929">
            <v>0</v>
          </cell>
          <cell r="I929">
            <v>0</v>
          </cell>
          <cell r="L929">
            <v>0</v>
          </cell>
        </row>
        <row r="930">
          <cell r="B930" t="str">
            <v>Movaz</v>
          </cell>
          <cell r="C930">
            <v>0</v>
          </cell>
          <cell r="D930">
            <v>0</v>
          </cell>
          <cell r="E930">
            <v>0</v>
          </cell>
          <cell r="F930">
            <v>0</v>
          </cell>
          <cell r="G930">
            <v>0</v>
          </cell>
          <cell r="H930">
            <v>0</v>
          </cell>
          <cell r="I930">
            <v>0</v>
          </cell>
          <cell r="L930">
            <v>0</v>
          </cell>
        </row>
        <row r="931">
          <cell r="B931" t="str">
            <v>NEC</v>
          </cell>
          <cell r="C931">
            <v>27</v>
          </cell>
          <cell r="D931">
            <v>29</v>
          </cell>
          <cell r="E931">
            <v>0</v>
          </cell>
          <cell r="F931">
            <v>0</v>
          </cell>
          <cell r="G931">
            <v>3</v>
          </cell>
          <cell r="H931">
            <v>7</v>
          </cell>
          <cell r="I931">
            <v>0</v>
          </cell>
          <cell r="J931">
            <v>2</v>
          </cell>
          <cell r="L931">
            <v>66</v>
          </cell>
        </row>
        <row r="932">
          <cell r="B932" t="str">
            <v>Nortel</v>
          </cell>
          <cell r="C932">
            <v>0</v>
          </cell>
          <cell r="D932">
            <v>0</v>
          </cell>
          <cell r="E932">
            <v>0</v>
          </cell>
          <cell r="F932">
            <v>0</v>
          </cell>
          <cell r="G932">
            <v>0</v>
          </cell>
          <cell r="H932">
            <v>0</v>
          </cell>
          <cell r="I932">
            <v>0</v>
          </cell>
          <cell r="L932">
            <v>0</v>
          </cell>
        </row>
        <row r="933">
          <cell r="B933" t="str">
            <v>OpVista</v>
          </cell>
          <cell r="C933">
            <v>0</v>
          </cell>
          <cell r="D933">
            <v>0</v>
          </cell>
          <cell r="E933">
            <v>0</v>
          </cell>
          <cell r="F933">
            <v>0</v>
          </cell>
          <cell r="G933">
            <v>0</v>
          </cell>
          <cell r="H933">
            <v>0</v>
          </cell>
          <cell r="I933">
            <v>0</v>
          </cell>
          <cell r="L933">
            <v>0</v>
          </cell>
        </row>
        <row r="934">
          <cell r="B934" t="str">
            <v>Sagem</v>
          </cell>
          <cell r="C934">
            <v>0</v>
          </cell>
          <cell r="D934">
            <v>3</v>
          </cell>
          <cell r="E934">
            <v>0</v>
          </cell>
          <cell r="F934">
            <v>0</v>
          </cell>
          <cell r="G934">
            <v>0</v>
          </cell>
          <cell r="H934">
            <v>0</v>
          </cell>
          <cell r="I934">
            <v>0</v>
          </cell>
          <cell r="L934">
            <v>3</v>
          </cell>
        </row>
        <row r="935">
          <cell r="B935" t="str">
            <v>Nokia Siemens</v>
          </cell>
          <cell r="C935">
            <v>1</v>
          </cell>
          <cell r="D935">
            <v>15</v>
          </cell>
          <cell r="E935">
            <v>0</v>
          </cell>
          <cell r="F935">
            <v>0</v>
          </cell>
          <cell r="G935">
            <v>0</v>
          </cell>
          <cell r="H935">
            <v>1</v>
          </cell>
          <cell r="I935">
            <v>5</v>
          </cell>
          <cell r="L935">
            <v>22</v>
          </cell>
        </row>
        <row r="936">
          <cell r="B936" t="str">
            <v>Sycamore</v>
          </cell>
          <cell r="C936">
            <v>0</v>
          </cell>
          <cell r="D936">
            <v>0</v>
          </cell>
          <cell r="E936">
            <v>0</v>
          </cell>
          <cell r="F936">
            <v>3</v>
          </cell>
          <cell r="G936">
            <v>0</v>
          </cell>
          <cell r="H936">
            <v>0</v>
          </cell>
          <cell r="I936">
            <v>0</v>
          </cell>
          <cell r="L936">
            <v>3</v>
          </cell>
        </row>
        <row r="937">
          <cell r="B937" t="str">
            <v>Tejas</v>
          </cell>
          <cell r="C937">
            <v>0</v>
          </cell>
          <cell r="D937">
            <v>6</v>
          </cell>
          <cell r="E937">
            <v>0</v>
          </cell>
          <cell r="F937">
            <v>0</v>
          </cell>
          <cell r="G937">
            <v>0</v>
          </cell>
          <cell r="H937">
            <v>0</v>
          </cell>
          <cell r="I937">
            <v>0</v>
          </cell>
          <cell r="L937">
            <v>6</v>
          </cell>
        </row>
        <row r="938">
          <cell r="B938" t="str">
            <v>Tellabs</v>
          </cell>
          <cell r="C938">
            <v>0</v>
          </cell>
          <cell r="D938">
            <v>7</v>
          </cell>
          <cell r="E938">
            <v>0</v>
          </cell>
          <cell r="F938">
            <v>0</v>
          </cell>
          <cell r="G938">
            <v>3</v>
          </cell>
          <cell r="H938">
            <v>0</v>
          </cell>
          <cell r="I938">
            <v>0</v>
          </cell>
          <cell r="L938">
            <v>10</v>
          </cell>
        </row>
        <row r="939">
          <cell r="B939" t="str">
            <v>Transmode</v>
          </cell>
          <cell r="C939">
            <v>0</v>
          </cell>
          <cell r="D939">
            <v>0</v>
          </cell>
          <cell r="E939">
            <v>0</v>
          </cell>
          <cell r="F939">
            <v>0</v>
          </cell>
          <cell r="G939">
            <v>0</v>
          </cell>
          <cell r="H939">
            <v>0</v>
          </cell>
          <cell r="I939">
            <v>0</v>
          </cell>
          <cell r="L939">
            <v>0</v>
          </cell>
        </row>
        <row r="940">
          <cell r="B940" t="str">
            <v>Tyco</v>
          </cell>
          <cell r="C940">
            <v>0</v>
          </cell>
          <cell r="D940">
            <v>0</v>
          </cell>
          <cell r="E940">
            <v>0</v>
          </cell>
          <cell r="F940">
            <v>0</v>
          </cell>
          <cell r="G940">
            <v>0</v>
          </cell>
          <cell r="H940">
            <v>0</v>
          </cell>
          <cell r="I940">
            <v>0</v>
          </cell>
          <cell r="L940">
            <v>0</v>
          </cell>
        </row>
        <row r="941">
          <cell r="B941" t="str">
            <v>UTStarcom</v>
          </cell>
          <cell r="C941">
            <v>0</v>
          </cell>
          <cell r="D941">
            <v>12</v>
          </cell>
          <cell r="E941">
            <v>0</v>
          </cell>
          <cell r="F941">
            <v>0</v>
          </cell>
          <cell r="G941">
            <v>0</v>
          </cell>
          <cell r="H941">
            <v>0</v>
          </cell>
          <cell r="I941">
            <v>0</v>
          </cell>
          <cell r="L941">
            <v>12</v>
          </cell>
        </row>
        <row r="942">
          <cell r="B942" t="str">
            <v>White Rock</v>
          </cell>
          <cell r="C942">
            <v>0</v>
          </cell>
          <cell r="D942">
            <v>0</v>
          </cell>
          <cell r="E942">
            <v>0</v>
          </cell>
          <cell r="F942">
            <v>0</v>
          </cell>
          <cell r="G942">
            <v>0</v>
          </cell>
          <cell r="H942">
            <v>0</v>
          </cell>
          <cell r="I942">
            <v>0</v>
          </cell>
          <cell r="L942">
            <v>0</v>
          </cell>
        </row>
        <row r="943">
          <cell r="B943" t="str">
            <v>Xtera</v>
          </cell>
          <cell r="C943">
            <v>0</v>
          </cell>
          <cell r="D943">
            <v>0</v>
          </cell>
          <cell r="E943">
            <v>0</v>
          </cell>
          <cell r="F943">
            <v>0</v>
          </cell>
          <cell r="G943">
            <v>0</v>
          </cell>
          <cell r="H943">
            <v>0</v>
          </cell>
          <cell r="I943">
            <v>0</v>
          </cell>
          <cell r="L943">
            <v>0</v>
          </cell>
        </row>
        <row r="944">
          <cell r="B944" t="str">
            <v>Zhone</v>
          </cell>
          <cell r="C944">
            <v>0</v>
          </cell>
          <cell r="D944">
            <v>0</v>
          </cell>
          <cell r="E944">
            <v>0</v>
          </cell>
          <cell r="F944">
            <v>0</v>
          </cell>
          <cell r="G944">
            <v>1</v>
          </cell>
          <cell r="H944">
            <v>0</v>
          </cell>
          <cell r="I944">
            <v>0</v>
          </cell>
          <cell r="L944">
            <v>1</v>
          </cell>
        </row>
        <row r="945">
          <cell r="B945" t="str">
            <v>ZTE</v>
          </cell>
          <cell r="C945">
            <v>22</v>
          </cell>
          <cell r="D945">
            <v>7</v>
          </cell>
          <cell r="E945">
            <v>0</v>
          </cell>
          <cell r="F945">
            <v>0</v>
          </cell>
          <cell r="G945">
            <v>1</v>
          </cell>
          <cell r="H945">
            <v>8</v>
          </cell>
          <cell r="I945">
            <v>0</v>
          </cell>
          <cell r="L945">
            <v>38</v>
          </cell>
        </row>
        <row r="946">
          <cell r="B946" t="str">
            <v>Other</v>
          </cell>
          <cell r="C946">
            <v>0</v>
          </cell>
          <cell r="D946">
            <v>6</v>
          </cell>
          <cell r="E946">
            <v>0</v>
          </cell>
          <cell r="F946">
            <v>0</v>
          </cell>
          <cell r="G946">
            <v>0</v>
          </cell>
          <cell r="H946">
            <v>0</v>
          </cell>
          <cell r="I946">
            <v>0</v>
          </cell>
          <cell r="L946">
            <v>6</v>
          </cell>
        </row>
        <row r="947">
          <cell r="B947" t="str">
            <v>Total</v>
          </cell>
          <cell r="C947">
            <v>123</v>
          </cell>
          <cell r="D947">
            <v>432</v>
          </cell>
          <cell r="E947">
            <v>9</v>
          </cell>
          <cell r="F947">
            <v>40</v>
          </cell>
          <cell r="G947">
            <v>95</v>
          </cell>
          <cell r="H947">
            <v>63</v>
          </cell>
          <cell r="I947">
            <v>67</v>
          </cell>
          <cell r="J947">
            <v>17</v>
          </cell>
          <cell r="K947">
            <v>0</v>
          </cell>
          <cell r="L947">
            <v>829</v>
          </cell>
        </row>
        <row r="951">
          <cell r="B951" t="str">
            <v>Vendor</v>
          </cell>
          <cell r="C951" t="str">
            <v>SONET/SDH Add-drop multiplexers (ADM)</v>
          </cell>
          <cell r="D951" t="str">
            <v>Optical Edge Devices (OED)</v>
          </cell>
          <cell r="E951" t="str">
            <v>Digital Cross Connects (DCS)</v>
          </cell>
          <cell r="F951" t="str">
            <v>Optical Core Switches (OCS)</v>
          </cell>
          <cell r="G951" t="str">
            <v>Metro WDM (C/D-WDM)</v>
          </cell>
          <cell r="H951" t="str">
            <v>Long haul DWDM (LH DWDM)</v>
          </cell>
          <cell r="I951" t="str">
            <v>Multi-reach DWDM</v>
          </cell>
          <cell r="J951" t="str">
            <v>Metro ROADM</v>
          </cell>
          <cell r="K951" t="str">
            <v>Converged Packet Optical</v>
          </cell>
          <cell r="L951" t="str">
            <v>Total Optical Networking (ON)</v>
          </cell>
        </row>
        <row r="952">
          <cell r="B952" t="str">
            <v>ADTRAN</v>
          </cell>
          <cell r="C952">
            <v>0</v>
          </cell>
          <cell r="D952">
            <v>0</v>
          </cell>
          <cell r="E952">
            <v>0</v>
          </cell>
          <cell r="F952">
            <v>0</v>
          </cell>
          <cell r="G952">
            <v>0</v>
          </cell>
          <cell r="H952">
            <v>0</v>
          </cell>
          <cell r="I952">
            <v>0</v>
          </cell>
          <cell r="L952">
            <v>0</v>
          </cell>
        </row>
        <row r="953">
          <cell r="B953" t="str">
            <v>ADVA</v>
          </cell>
          <cell r="C953">
            <v>0</v>
          </cell>
          <cell r="D953">
            <v>0</v>
          </cell>
          <cell r="E953">
            <v>0</v>
          </cell>
          <cell r="F953">
            <v>0</v>
          </cell>
          <cell r="G953">
            <v>1</v>
          </cell>
          <cell r="H953">
            <v>0</v>
          </cell>
          <cell r="I953">
            <v>0</v>
          </cell>
          <cell r="L953">
            <v>1</v>
          </cell>
        </row>
        <row r="954">
          <cell r="B954" t="str">
            <v>Alcatel-Lucent</v>
          </cell>
          <cell r="C954">
            <v>3</v>
          </cell>
          <cell r="D954">
            <v>53</v>
          </cell>
          <cell r="E954">
            <v>0</v>
          </cell>
          <cell r="F954">
            <v>23</v>
          </cell>
          <cell r="G954">
            <v>13</v>
          </cell>
          <cell r="H954">
            <v>7</v>
          </cell>
          <cell r="I954">
            <v>27</v>
          </cell>
          <cell r="L954">
            <v>126</v>
          </cell>
        </row>
        <row r="955">
          <cell r="B955" t="str">
            <v>ANDA</v>
          </cell>
          <cell r="C955">
            <v>0</v>
          </cell>
          <cell r="D955">
            <v>0</v>
          </cell>
          <cell r="E955">
            <v>0</v>
          </cell>
          <cell r="F955">
            <v>0</v>
          </cell>
          <cell r="G955">
            <v>0</v>
          </cell>
          <cell r="H955">
            <v>0</v>
          </cell>
          <cell r="I955">
            <v>0</v>
          </cell>
          <cell r="L955">
            <v>0</v>
          </cell>
        </row>
        <row r="956">
          <cell r="B956" t="str">
            <v>Atrica</v>
          </cell>
          <cell r="C956">
            <v>0</v>
          </cell>
          <cell r="D956">
            <v>3</v>
          </cell>
          <cell r="E956">
            <v>0</v>
          </cell>
          <cell r="F956">
            <v>0</v>
          </cell>
          <cell r="G956">
            <v>0</v>
          </cell>
          <cell r="H956">
            <v>0</v>
          </cell>
          <cell r="I956">
            <v>0</v>
          </cell>
          <cell r="L956">
            <v>3</v>
          </cell>
        </row>
        <row r="957">
          <cell r="B957" t="str">
            <v>Calient</v>
          </cell>
          <cell r="C957">
            <v>0</v>
          </cell>
          <cell r="D957">
            <v>0</v>
          </cell>
          <cell r="E957">
            <v>0</v>
          </cell>
          <cell r="F957">
            <v>0</v>
          </cell>
          <cell r="G957">
            <v>0</v>
          </cell>
          <cell r="H957">
            <v>0</v>
          </cell>
          <cell r="I957">
            <v>0</v>
          </cell>
          <cell r="L957">
            <v>0</v>
          </cell>
        </row>
        <row r="958">
          <cell r="B958" t="str">
            <v>Ciena</v>
          </cell>
          <cell r="C958">
            <v>0</v>
          </cell>
          <cell r="D958">
            <v>58</v>
          </cell>
          <cell r="E958">
            <v>0</v>
          </cell>
          <cell r="F958">
            <v>7</v>
          </cell>
          <cell r="G958">
            <v>31</v>
          </cell>
          <cell r="H958">
            <v>10</v>
          </cell>
          <cell r="I958">
            <v>11</v>
          </cell>
          <cell r="L958">
            <v>117</v>
          </cell>
        </row>
        <row r="959">
          <cell r="B959" t="str">
            <v>Cisco</v>
          </cell>
          <cell r="C959">
            <v>0</v>
          </cell>
          <cell r="D959">
            <v>7</v>
          </cell>
          <cell r="E959">
            <v>0</v>
          </cell>
          <cell r="F959">
            <v>0</v>
          </cell>
          <cell r="G959">
            <v>11</v>
          </cell>
          <cell r="H959">
            <v>0</v>
          </cell>
          <cell r="I959">
            <v>0</v>
          </cell>
          <cell r="J959">
            <v>7</v>
          </cell>
          <cell r="L959">
            <v>18</v>
          </cell>
        </row>
        <row r="960">
          <cell r="B960" t="str">
            <v>Corrigent</v>
          </cell>
          <cell r="C960">
            <v>0</v>
          </cell>
          <cell r="D960">
            <v>15</v>
          </cell>
          <cell r="E960">
            <v>0</v>
          </cell>
          <cell r="F960">
            <v>0</v>
          </cell>
          <cell r="G960">
            <v>0</v>
          </cell>
          <cell r="H960">
            <v>0</v>
          </cell>
          <cell r="I960">
            <v>0</v>
          </cell>
          <cell r="L960">
            <v>15</v>
          </cell>
        </row>
        <row r="961">
          <cell r="B961" t="str">
            <v>Corvis</v>
          </cell>
          <cell r="C961">
            <v>0</v>
          </cell>
          <cell r="D961">
            <v>0</v>
          </cell>
          <cell r="E961">
            <v>0</v>
          </cell>
          <cell r="F961">
            <v>0</v>
          </cell>
          <cell r="G961">
            <v>0</v>
          </cell>
          <cell r="H961">
            <v>0</v>
          </cell>
          <cell r="I961">
            <v>0</v>
          </cell>
          <cell r="L961">
            <v>0</v>
          </cell>
        </row>
        <row r="962">
          <cell r="B962" t="str">
            <v>Datang</v>
          </cell>
          <cell r="C962">
            <v>0</v>
          </cell>
          <cell r="D962">
            <v>0</v>
          </cell>
          <cell r="E962">
            <v>0</v>
          </cell>
          <cell r="F962">
            <v>0</v>
          </cell>
          <cell r="G962">
            <v>0</v>
          </cell>
          <cell r="H962">
            <v>0</v>
          </cell>
          <cell r="I962">
            <v>0</v>
          </cell>
          <cell r="L962">
            <v>0</v>
          </cell>
        </row>
        <row r="963">
          <cell r="B963" t="str">
            <v>ECI Telecom</v>
          </cell>
          <cell r="C963">
            <v>4</v>
          </cell>
          <cell r="D963">
            <v>34</v>
          </cell>
          <cell r="E963">
            <v>3</v>
          </cell>
          <cell r="F963">
            <v>0</v>
          </cell>
          <cell r="G963">
            <v>5</v>
          </cell>
          <cell r="H963">
            <v>0</v>
          </cell>
          <cell r="I963">
            <v>0</v>
          </cell>
          <cell r="L963">
            <v>46</v>
          </cell>
        </row>
        <row r="964">
          <cell r="B964" t="str">
            <v>Ericsson</v>
          </cell>
          <cell r="C964">
            <v>4</v>
          </cell>
          <cell r="D964">
            <v>21</v>
          </cell>
          <cell r="E964">
            <v>0</v>
          </cell>
          <cell r="F964">
            <v>0</v>
          </cell>
          <cell r="G964">
            <v>0</v>
          </cell>
          <cell r="H964">
            <v>5</v>
          </cell>
          <cell r="I964">
            <v>9</v>
          </cell>
          <cell r="L964">
            <v>39</v>
          </cell>
        </row>
        <row r="965">
          <cell r="B965" t="str">
            <v>FiberHome</v>
          </cell>
          <cell r="C965">
            <v>20</v>
          </cell>
          <cell r="D965">
            <v>13</v>
          </cell>
          <cell r="E965">
            <v>0</v>
          </cell>
          <cell r="F965">
            <v>9</v>
          </cell>
          <cell r="G965">
            <v>3</v>
          </cell>
          <cell r="H965">
            <v>7</v>
          </cell>
          <cell r="I965">
            <v>0</v>
          </cell>
          <cell r="L965">
            <v>52</v>
          </cell>
        </row>
        <row r="966">
          <cell r="B966" t="str">
            <v>Force 10</v>
          </cell>
          <cell r="C966">
            <v>0</v>
          </cell>
          <cell r="D966">
            <v>1</v>
          </cell>
          <cell r="E966">
            <v>0</v>
          </cell>
          <cell r="F966">
            <v>0</v>
          </cell>
          <cell r="G966">
            <v>0</v>
          </cell>
          <cell r="H966">
            <v>0</v>
          </cell>
          <cell r="I966">
            <v>0</v>
          </cell>
          <cell r="L966">
            <v>1</v>
          </cell>
        </row>
        <row r="967">
          <cell r="B967" t="str">
            <v>Fujitsu</v>
          </cell>
          <cell r="C967">
            <v>18</v>
          </cell>
          <cell r="D967">
            <v>15</v>
          </cell>
          <cell r="E967">
            <v>3</v>
          </cell>
          <cell r="F967">
            <v>0</v>
          </cell>
          <cell r="G967">
            <v>6</v>
          </cell>
          <cell r="H967">
            <v>1</v>
          </cell>
          <cell r="I967">
            <v>11</v>
          </cell>
          <cell r="J967">
            <v>4</v>
          </cell>
          <cell r="L967">
            <v>54</v>
          </cell>
        </row>
        <row r="968">
          <cell r="B968" t="str">
            <v>Hitachi</v>
          </cell>
          <cell r="C968">
            <v>1</v>
          </cell>
          <cell r="D968">
            <v>1</v>
          </cell>
          <cell r="E968">
            <v>0</v>
          </cell>
          <cell r="F968">
            <v>0</v>
          </cell>
          <cell r="G968">
            <v>6</v>
          </cell>
          <cell r="H968">
            <v>0</v>
          </cell>
          <cell r="I968">
            <v>0</v>
          </cell>
          <cell r="J968">
            <v>4</v>
          </cell>
          <cell r="L968">
            <v>8</v>
          </cell>
        </row>
        <row r="969">
          <cell r="B969" t="str">
            <v>Hitachi Cable</v>
          </cell>
          <cell r="C969">
            <v>0</v>
          </cell>
          <cell r="D969">
            <v>0</v>
          </cell>
          <cell r="E969">
            <v>0</v>
          </cell>
          <cell r="F969">
            <v>0</v>
          </cell>
          <cell r="G969">
            <v>4</v>
          </cell>
          <cell r="H969">
            <v>0</v>
          </cell>
          <cell r="I969">
            <v>0</v>
          </cell>
          <cell r="L969">
            <v>4</v>
          </cell>
        </row>
        <row r="970">
          <cell r="B970" t="str">
            <v>Huawei</v>
          </cell>
          <cell r="C970">
            <v>8</v>
          </cell>
          <cell r="D970">
            <v>128</v>
          </cell>
          <cell r="E970">
            <v>0</v>
          </cell>
          <cell r="F970">
            <v>15</v>
          </cell>
          <cell r="G970">
            <v>4</v>
          </cell>
          <cell r="H970">
            <v>3</v>
          </cell>
          <cell r="I970">
            <v>15</v>
          </cell>
          <cell r="L970">
            <v>173</v>
          </cell>
        </row>
        <row r="971">
          <cell r="B971" t="str">
            <v>Infinera</v>
          </cell>
          <cell r="C971">
            <v>0</v>
          </cell>
          <cell r="D971">
            <v>0</v>
          </cell>
          <cell r="E971">
            <v>0</v>
          </cell>
          <cell r="F971">
            <v>0</v>
          </cell>
          <cell r="G971">
            <v>0</v>
          </cell>
          <cell r="H971">
            <v>0</v>
          </cell>
          <cell r="I971">
            <v>0</v>
          </cell>
          <cell r="L971">
            <v>0</v>
          </cell>
        </row>
        <row r="972">
          <cell r="B972" t="str">
            <v>Lucent</v>
          </cell>
          <cell r="C972">
            <v>0</v>
          </cell>
          <cell r="D972">
            <v>0</v>
          </cell>
          <cell r="E972">
            <v>0</v>
          </cell>
          <cell r="F972">
            <v>0</v>
          </cell>
          <cell r="G972">
            <v>0</v>
          </cell>
          <cell r="H972">
            <v>0</v>
          </cell>
          <cell r="I972">
            <v>0</v>
          </cell>
          <cell r="L972">
            <v>0</v>
          </cell>
        </row>
        <row r="973">
          <cell r="B973" t="str">
            <v>Luminous</v>
          </cell>
          <cell r="C973">
            <v>0</v>
          </cell>
          <cell r="D973">
            <v>0</v>
          </cell>
          <cell r="E973">
            <v>0</v>
          </cell>
          <cell r="F973">
            <v>0</v>
          </cell>
          <cell r="G973">
            <v>0</v>
          </cell>
          <cell r="H973">
            <v>0</v>
          </cell>
          <cell r="I973">
            <v>0</v>
          </cell>
          <cell r="L973">
            <v>0</v>
          </cell>
        </row>
        <row r="974">
          <cell r="B974" t="str">
            <v>Movaz</v>
          </cell>
          <cell r="L974">
            <v>0</v>
          </cell>
        </row>
        <row r="975">
          <cell r="B975" t="str">
            <v>NEC</v>
          </cell>
          <cell r="C975">
            <v>32</v>
          </cell>
          <cell r="D975">
            <v>40</v>
          </cell>
          <cell r="E975">
            <v>0</v>
          </cell>
          <cell r="F975">
            <v>0</v>
          </cell>
          <cell r="G975">
            <v>5</v>
          </cell>
          <cell r="H975">
            <v>19</v>
          </cell>
          <cell r="I975">
            <v>0</v>
          </cell>
          <cell r="J975">
            <v>2</v>
          </cell>
          <cell r="L975">
            <v>96</v>
          </cell>
        </row>
        <row r="976">
          <cell r="B976" t="str">
            <v>Nortel</v>
          </cell>
          <cell r="C976">
            <v>0</v>
          </cell>
          <cell r="D976">
            <v>0</v>
          </cell>
          <cell r="E976">
            <v>0</v>
          </cell>
          <cell r="F976">
            <v>0</v>
          </cell>
          <cell r="G976">
            <v>0</v>
          </cell>
          <cell r="H976">
            <v>0</v>
          </cell>
          <cell r="I976">
            <v>0</v>
          </cell>
          <cell r="L976">
            <v>0</v>
          </cell>
        </row>
        <row r="977">
          <cell r="B977" t="str">
            <v>OpVista</v>
          </cell>
          <cell r="C977">
            <v>0</v>
          </cell>
          <cell r="D977">
            <v>0</v>
          </cell>
          <cell r="E977">
            <v>0</v>
          </cell>
          <cell r="F977">
            <v>0</v>
          </cell>
          <cell r="G977">
            <v>0</v>
          </cell>
          <cell r="H977">
            <v>0</v>
          </cell>
          <cell r="I977">
            <v>0</v>
          </cell>
          <cell r="L977">
            <v>0</v>
          </cell>
        </row>
        <row r="978">
          <cell r="B978" t="str">
            <v>Sagem</v>
          </cell>
          <cell r="C978">
            <v>0</v>
          </cell>
          <cell r="D978">
            <v>3</v>
          </cell>
          <cell r="E978">
            <v>0</v>
          </cell>
          <cell r="F978">
            <v>0</v>
          </cell>
          <cell r="G978">
            <v>0</v>
          </cell>
          <cell r="H978">
            <v>0</v>
          </cell>
          <cell r="I978">
            <v>0</v>
          </cell>
          <cell r="L978">
            <v>3</v>
          </cell>
        </row>
        <row r="979">
          <cell r="B979" t="str">
            <v>Nokia Siemens</v>
          </cell>
          <cell r="C979">
            <v>0</v>
          </cell>
          <cell r="D979">
            <v>12</v>
          </cell>
          <cell r="E979">
            <v>0</v>
          </cell>
          <cell r="F979">
            <v>0</v>
          </cell>
          <cell r="G979">
            <v>0</v>
          </cell>
          <cell r="H979">
            <v>2</v>
          </cell>
          <cell r="I979">
            <v>4</v>
          </cell>
          <cell r="L979">
            <v>18</v>
          </cell>
        </row>
        <row r="980">
          <cell r="B980" t="str">
            <v>Sycamore</v>
          </cell>
          <cell r="C980">
            <v>0</v>
          </cell>
          <cell r="D980">
            <v>0</v>
          </cell>
          <cell r="E980">
            <v>1</v>
          </cell>
          <cell r="F980">
            <v>7</v>
          </cell>
          <cell r="G980">
            <v>0</v>
          </cell>
          <cell r="H980">
            <v>0</v>
          </cell>
          <cell r="I980">
            <v>0</v>
          </cell>
          <cell r="L980">
            <v>8</v>
          </cell>
        </row>
        <row r="981">
          <cell r="B981" t="str">
            <v>Tejas</v>
          </cell>
          <cell r="C981">
            <v>0</v>
          </cell>
          <cell r="D981">
            <v>11</v>
          </cell>
          <cell r="E981">
            <v>0</v>
          </cell>
          <cell r="F981">
            <v>0</v>
          </cell>
          <cell r="G981">
            <v>0</v>
          </cell>
          <cell r="H981">
            <v>0</v>
          </cell>
          <cell r="I981">
            <v>0</v>
          </cell>
          <cell r="L981">
            <v>11</v>
          </cell>
        </row>
        <row r="982">
          <cell r="B982" t="str">
            <v>Tellabs</v>
          </cell>
          <cell r="C982">
            <v>0</v>
          </cell>
          <cell r="D982">
            <v>6</v>
          </cell>
          <cell r="E982">
            <v>0</v>
          </cell>
          <cell r="F982">
            <v>0</v>
          </cell>
          <cell r="G982">
            <v>3</v>
          </cell>
          <cell r="H982">
            <v>0</v>
          </cell>
          <cell r="I982">
            <v>0</v>
          </cell>
          <cell r="L982">
            <v>9</v>
          </cell>
        </row>
        <row r="983">
          <cell r="B983" t="str">
            <v>Transmode</v>
          </cell>
          <cell r="C983">
            <v>0</v>
          </cell>
          <cell r="D983">
            <v>0</v>
          </cell>
          <cell r="E983">
            <v>0</v>
          </cell>
          <cell r="F983">
            <v>0</v>
          </cell>
          <cell r="G983">
            <v>0</v>
          </cell>
          <cell r="H983">
            <v>0</v>
          </cell>
          <cell r="I983">
            <v>0</v>
          </cell>
          <cell r="L983">
            <v>0</v>
          </cell>
        </row>
        <row r="984">
          <cell r="B984" t="str">
            <v>Tyco</v>
          </cell>
          <cell r="C984">
            <v>0</v>
          </cell>
          <cell r="D984">
            <v>0</v>
          </cell>
          <cell r="E984">
            <v>0</v>
          </cell>
          <cell r="F984">
            <v>0</v>
          </cell>
          <cell r="G984">
            <v>0</v>
          </cell>
          <cell r="H984">
            <v>0</v>
          </cell>
          <cell r="I984">
            <v>0</v>
          </cell>
          <cell r="L984">
            <v>0</v>
          </cell>
        </row>
        <row r="985">
          <cell r="B985" t="str">
            <v>UTStarcom</v>
          </cell>
          <cell r="C985">
            <v>0</v>
          </cell>
          <cell r="D985">
            <v>11</v>
          </cell>
          <cell r="E985">
            <v>0</v>
          </cell>
          <cell r="F985">
            <v>0</v>
          </cell>
          <cell r="G985">
            <v>0</v>
          </cell>
          <cell r="H985">
            <v>0</v>
          </cell>
          <cell r="I985">
            <v>0</v>
          </cell>
          <cell r="L985">
            <v>11</v>
          </cell>
        </row>
        <row r="986">
          <cell r="B986" t="str">
            <v>White Rock</v>
          </cell>
          <cell r="L986">
            <v>0</v>
          </cell>
        </row>
        <row r="987">
          <cell r="B987" t="str">
            <v>Xtera</v>
          </cell>
          <cell r="C987">
            <v>0</v>
          </cell>
          <cell r="D987">
            <v>0</v>
          </cell>
          <cell r="E987">
            <v>0</v>
          </cell>
          <cell r="F987">
            <v>0</v>
          </cell>
          <cell r="G987">
            <v>0</v>
          </cell>
          <cell r="H987">
            <v>0</v>
          </cell>
          <cell r="I987">
            <v>0</v>
          </cell>
          <cell r="L987">
            <v>0</v>
          </cell>
        </row>
        <row r="988">
          <cell r="B988" t="str">
            <v>Zhone</v>
          </cell>
          <cell r="C988">
            <v>0</v>
          </cell>
          <cell r="D988">
            <v>0</v>
          </cell>
          <cell r="E988">
            <v>0</v>
          </cell>
          <cell r="F988">
            <v>0</v>
          </cell>
          <cell r="G988">
            <v>0</v>
          </cell>
          <cell r="H988">
            <v>0</v>
          </cell>
          <cell r="I988">
            <v>0</v>
          </cell>
          <cell r="L988">
            <v>0</v>
          </cell>
        </row>
        <row r="989">
          <cell r="B989" t="str">
            <v>ZTE</v>
          </cell>
          <cell r="C989">
            <v>22</v>
          </cell>
          <cell r="D989">
            <v>9</v>
          </cell>
          <cell r="E989">
            <v>0</v>
          </cell>
          <cell r="F989">
            <v>0</v>
          </cell>
          <cell r="G989">
            <v>2</v>
          </cell>
          <cell r="H989">
            <v>10</v>
          </cell>
          <cell r="I989">
            <v>0</v>
          </cell>
          <cell r="L989">
            <v>43</v>
          </cell>
        </row>
        <row r="990">
          <cell r="B990" t="str">
            <v>Other</v>
          </cell>
          <cell r="C990">
            <v>0</v>
          </cell>
          <cell r="D990">
            <v>6</v>
          </cell>
          <cell r="E990">
            <v>0</v>
          </cell>
          <cell r="F990">
            <v>0</v>
          </cell>
          <cell r="G990">
            <v>0</v>
          </cell>
          <cell r="H990">
            <v>0</v>
          </cell>
          <cell r="I990">
            <v>0</v>
          </cell>
          <cell r="L990">
            <v>6</v>
          </cell>
        </row>
        <row r="991">
          <cell r="B991" t="str">
            <v>Total</v>
          </cell>
          <cell r="C991">
            <v>112</v>
          </cell>
          <cell r="D991">
            <v>447</v>
          </cell>
          <cell r="E991">
            <v>7</v>
          </cell>
          <cell r="F991">
            <v>61</v>
          </cell>
          <cell r="G991">
            <v>94</v>
          </cell>
          <cell r="H991">
            <v>64</v>
          </cell>
          <cell r="I991">
            <v>77</v>
          </cell>
          <cell r="J991">
            <v>17</v>
          </cell>
          <cell r="K991">
            <v>0</v>
          </cell>
          <cell r="L991">
            <v>862</v>
          </cell>
        </row>
        <row r="995">
          <cell r="B995" t="str">
            <v>Vendor</v>
          </cell>
          <cell r="C995" t="str">
            <v>SONET/SDH Add-drop multiplexers (ADM)</v>
          </cell>
          <cell r="D995" t="str">
            <v>Optical Edge Devices (OED)</v>
          </cell>
          <cell r="E995" t="str">
            <v>Digital Cross Connects (DCS)</v>
          </cell>
          <cell r="F995" t="str">
            <v>Optical Core Switches (OCS)</v>
          </cell>
          <cell r="G995" t="str">
            <v>Metro WDM (C/D-WDM)</v>
          </cell>
          <cell r="H995" t="str">
            <v>Long haul DWDM (LH DWDM)</v>
          </cell>
          <cell r="I995" t="str">
            <v>Multi-reach DWDM</v>
          </cell>
          <cell r="J995" t="str">
            <v>Metro ROADM</v>
          </cell>
          <cell r="K995" t="str">
            <v>Converged Packet Optical</v>
          </cell>
          <cell r="L995" t="str">
            <v>Total Optical Networking (ON)</v>
          </cell>
        </row>
        <row r="996">
          <cell r="B996" t="str">
            <v>ADTRAN</v>
          </cell>
          <cell r="C996">
            <v>0</v>
          </cell>
          <cell r="D996">
            <v>0</v>
          </cell>
          <cell r="E996">
            <v>0</v>
          </cell>
          <cell r="F996">
            <v>0</v>
          </cell>
          <cell r="G996">
            <v>0</v>
          </cell>
          <cell r="H996">
            <v>0</v>
          </cell>
          <cell r="I996">
            <v>0</v>
          </cell>
          <cell r="L996">
            <v>0</v>
          </cell>
        </row>
        <row r="997">
          <cell r="B997" t="str">
            <v>ADVA</v>
          </cell>
          <cell r="C997">
            <v>0</v>
          </cell>
          <cell r="D997">
            <v>0</v>
          </cell>
          <cell r="E997">
            <v>0</v>
          </cell>
          <cell r="F997">
            <v>0</v>
          </cell>
          <cell r="G997">
            <v>3</v>
          </cell>
          <cell r="H997">
            <v>0</v>
          </cell>
          <cell r="I997">
            <v>0</v>
          </cell>
          <cell r="L997">
            <v>3</v>
          </cell>
        </row>
        <row r="998">
          <cell r="B998" t="str">
            <v>Alcatel-Lucent</v>
          </cell>
          <cell r="C998">
            <v>2</v>
          </cell>
          <cell r="D998">
            <v>62</v>
          </cell>
          <cell r="E998">
            <v>0</v>
          </cell>
          <cell r="F998">
            <v>26</v>
          </cell>
          <cell r="G998">
            <v>14</v>
          </cell>
          <cell r="H998">
            <v>8</v>
          </cell>
          <cell r="I998">
            <v>27</v>
          </cell>
          <cell r="L998">
            <v>139</v>
          </cell>
        </row>
        <row r="999">
          <cell r="B999" t="str">
            <v>ANDA</v>
          </cell>
          <cell r="C999">
            <v>0</v>
          </cell>
          <cell r="D999">
            <v>0</v>
          </cell>
          <cell r="E999">
            <v>0</v>
          </cell>
          <cell r="F999">
            <v>0</v>
          </cell>
          <cell r="G999">
            <v>0</v>
          </cell>
          <cell r="H999">
            <v>0</v>
          </cell>
          <cell r="I999">
            <v>0</v>
          </cell>
          <cell r="L999">
            <v>0</v>
          </cell>
        </row>
        <row r="1000">
          <cell r="B1000" t="str">
            <v>Atrica</v>
          </cell>
          <cell r="C1000">
            <v>0</v>
          </cell>
          <cell r="D1000">
            <v>3</v>
          </cell>
          <cell r="E1000">
            <v>0</v>
          </cell>
          <cell r="F1000">
            <v>0</v>
          </cell>
          <cell r="G1000">
            <v>0</v>
          </cell>
          <cell r="H1000">
            <v>0</v>
          </cell>
          <cell r="I1000">
            <v>0</v>
          </cell>
          <cell r="L1000">
            <v>3</v>
          </cell>
        </row>
        <row r="1001">
          <cell r="B1001" t="str">
            <v>Calient</v>
          </cell>
          <cell r="C1001">
            <v>0</v>
          </cell>
          <cell r="D1001">
            <v>0</v>
          </cell>
          <cell r="E1001">
            <v>0</v>
          </cell>
          <cell r="F1001">
            <v>0</v>
          </cell>
          <cell r="G1001">
            <v>0</v>
          </cell>
          <cell r="H1001">
            <v>0</v>
          </cell>
          <cell r="I1001">
            <v>0</v>
          </cell>
          <cell r="L1001">
            <v>0</v>
          </cell>
        </row>
        <row r="1002">
          <cell r="B1002" t="str">
            <v>Ciena</v>
          </cell>
          <cell r="C1002">
            <v>0</v>
          </cell>
          <cell r="D1002">
            <v>32</v>
          </cell>
          <cell r="E1002">
            <v>0</v>
          </cell>
          <cell r="F1002">
            <v>7</v>
          </cell>
          <cell r="G1002">
            <v>15</v>
          </cell>
          <cell r="H1002">
            <v>5</v>
          </cell>
          <cell r="I1002">
            <v>7</v>
          </cell>
          <cell r="L1002">
            <v>66</v>
          </cell>
        </row>
        <row r="1003">
          <cell r="B1003" t="str">
            <v>Cisco</v>
          </cell>
          <cell r="C1003">
            <v>0</v>
          </cell>
          <cell r="D1003">
            <v>9</v>
          </cell>
          <cell r="E1003">
            <v>0</v>
          </cell>
          <cell r="F1003">
            <v>0</v>
          </cell>
          <cell r="G1003">
            <v>12</v>
          </cell>
          <cell r="H1003">
            <v>0</v>
          </cell>
          <cell r="I1003">
            <v>0</v>
          </cell>
          <cell r="J1003">
            <v>8</v>
          </cell>
          <cell r="L1003">
            <v>21</v>
          </cell>
        </row>
        <row r="1004">
          <cell r="B1004" t="str">
            <v>Corrigent</v>
          </cell>
          <cell r="C1004">
            <v>0</v>
          </cell>
          <cell r="D1004">
            <v>9</v>
          </cell>
          <cell r="E1004">
            <v>0</v>
          </cell>
          <cell r="F1004">
            <v>0</v>
          </cell>
          <cell r="G1004">
            <v>0</v>
          </cell>
          <cell r="H1004">
            <v>0</v>
          </cell>
          <cell r="I1004">
            <v>0</v>
          </cell>
          <cell r="L1004">
            <v>9</v>
          </cell>
        </row>
        <row r="1005">
          <cell r="B1005" t="str">
            <v>Corvis</v>
          </cell>
          <cell r="C1005">
            <v>0</v>
          </cell>
          <cell r="D1005">
            <v>0</v>
          </cell>
          <cell r="E1005">
            <v>0</v>
          </cell>
          <cell r="F1005">
            <v>0</v>
          </cell>
          <cell r="G1005">
            <v>0</v>
          </cell>
          <cell r="H1005">
            <v>0</v>
          </cell>
          <cell r="I1005">
            <v>0</v>
          </cell>
          <cell r="L1005">
            <v>0</v>
          </cell>
        </row>
        <row r="1006">
          <cell r="B1006" t="str">
            <v>Datang</v>
          </cell>
          <cell r="C1006">
            <v>0</v>
          </cell>
          <cell r="D1006">
            <v>0</v>
          </cell>
          <cell r="E1006">
            <v>0</v>
          </cell>
          <cell r="F1006">
            <v>0</v>
          </cell>
          <cell r="G1006">
            <v>0</v>
          </cell>
          <cell r="H1006">
            <v>0</v>
          </cell>
          <cell r="I1006">
            <v>0</v>
          </cell>
          <cell r="L1006">
            <v>0</v>
          </cell>
        </row>
        <row r="1007">
          <cell r="B1007" t="str">
            <v>ECI Telecom</v>
          </cell>
          <cell r="C1007">
            <v>3</v>
          </cell>
          <cell r="D1007">
            <v>30</v>
          </cell>
          <cell r="E1007">
            <v>2</v>
          </cell>
          <cell r="F1007">
            <v>0</v>
          </cell>
          <cell r="G1007">
            <v>7</v>
          </cell>
          <cell r="H1007">
            <v>0</v>
          </cell>
          <cell r="I1007">
            <v>0</v>
          </cell>
          <cell r="L1007">
            <v>42</v>
          </cell>
        </row>
        <row r="1008">
          <cell r="B1008" t="str">
            <v>Ericsson</v>
          </cell>
          <cell r="C1008">
            <v>5</v>
          </cell>
          <cell r="D1008">
            <v>25</v>
          </cell>
          <cell r="E1008">
            <v>0</v>
          </cell>
          <cell r="F1008">
            <v>0</v>
          </cell>
          <cell r="G1008">
            <v>0</v>
          </cell>
          <cell r="H1008">
            <v>7</v>
          </cell>
          <cell r="I1008">
            <v>12</v>
          </cell>
          <cell r="L1008">
            <v>49</v>
          </cell>
        </row>
        <row r="1009">
          <cell r="B1009" t="str">
            <v>FiberHome</v>
          </cell>
          <cell r="C1009">
            <v>11</v>
          </cell>
          <cell r="D1009">
            <v>11</v>
          </cell>
          <cell r="E1009">
            <v>0</v>
          </cell>
          <cell r="F1009">
            <v>6</v>
          </cell>
          <cell r="G1009">
            <v>4</v>
          </cell>
          <cell r="H1009">
            <v>9</v>
          </cell>
          <cell r="I1009">
            <v>0</v>
          </cell>
          <cell r="L1009">
            <v>41</v>
          </cell>
        </row>
        <row r="1010">
          <cell r="B1010" t="str">
            <v>Force 10</v>
          </cell>
          <cell r="C1010">
            <v>0</v>
          </cell>
          <cell r="D1010">
            <v>1</v>
          </cell>
          <cell r="E1010">
            <v>0</v>
          </cell>
          <cell r="F1010">
            <v>0</v>
          </cell>
          <cell r="G1010">
            <v>0</v>
          </cell>
          <cell r="H1010">
            <v>0</v>
          </cell>
          <cell r="I1010">
            <v>0</v>
          </cell>
          <cell r="L1010">
            <v>1</v>
          </cell>
        </row>
        <row r="1011">
          <cell r="B1011" t="str">
            <v>Fujitsu</v>
          </cell>
          <cell r="C1011">
            <v>22</v>
          </cell>
          <cell r="D1011">
            <v>11</v>
          </cell>
          <cell r="E1011">
            <v>4</v>
          </cell>
          <cell r="F1011">
            <v>0</v>
          </cell>
          <cell r="G1011">
            <v>11</v>
          </cell>
          <cell r="H1011">
            <v>1</v>
          </cell>
          <cell r="I1011">
            <v>15</v>
          </cell>
          <cell r="J1011">
            <v>4</v>
          </cell>
          <cell r="L1011">
            <v>64</v>
          </cell>
        </row>
        <row r="1012">
          <cell r="B1012" t="str">
            <v>Hitachi</v>
          </cell>
          <cell r="C1012">
            <v>1</v>
          </cell>
          <cell r="D1012">
            <v>0</v>
          </cell>
          <cell r="E1012">
            <v>0</v>
          </cell>
          <cell r="F1012">
            <v>0</v>
          </cell>
          <cell r="G1012">
            <v>13</v>
          </cell>
          <cell r="H1012">
            <v>1</v>
          </cell>
          <cell r="I1012">
            <v>0</v>
          </cell>
          <cell r="J1012">
            <v>4</v>
          </cell>
          <cell r="L1012">
            <v>15</v>
          </cell>
        </row>
        <row r="1013">
          <cell r="B1013" t="str">
            <v>Hitachi Cable</v>
          </cell>
          <cell r="C1013">
            <v>0</v>
          </cell>
          <cell r="D1013">
            <v>0</v>
          </cell>
          <cell r="E1013">
            <v>0</v>
          </cell>
          <cell r="F1013">
            <v>0</v>
          </cell>
          <cell r="G1013">
            <v>4</v>
          </cell>
          <cell r="H1013">
            <v>0</v>
          </cell>
          <cell r="I1013">
            <v>0</v>
          </cell>
          <cell r="L1013">
            <v>4</v>
          </cell>
        </row>
        <row r="1014">
          <cell r="B1014" t="str">
            <v>Huawei</v>
          </cell>
          <cell r="C1014">
            <v>13</v>
          </cell>
          <cell r="D1014">
            <v>154</v>
          </cell>
          <cell r="E1014">
            <v>0</v>
          </cell>
          <cell r="F1014">
            <v>21</v>
          </cell>
          <cell r="G1014">
            <v>8</v>
          </cell>
          <cell r="H1014">
            <v>5</v>
          </cell>
          <cell r="I1014">
            <v>38</v>
          </cell>
          <cell r="L1014">
            <v>239</v>
          </cell>
        </row>
        <row r="1015">
          <cell r="B1015" t="str">
            <v>Infinera</v>
          </cell>
          <cell r="C1015">
            <v>0</v>
          </cell>
          <cell r="D1015">
            <v>0</v>
          </cell>
          <cell r="E1015">
            <v>0</v>
          </cell>
          <cell r="F1015">
            <v>0</v>
          </cell>
          <cell r="G1015">
            <v>0</v>
          </cell>
          <cell r="H1015">
            <v>0</v>
          </cell>
          <cell r="I1015">
            <v>0</v>
          </cell>
          <cell r="L1015">
            <v>0</v>
          </cell>
        </row>
        <row r="1016">
          <cell r="B1016" t="str">
            <v>Lucent</v>
          </cell>
          <cell r="C1016">
            <v>0</v>
          </cell>
          <cell r="D1016">
            <v>0</v>
          </cell>
          <cell r="E1016">
            <v>0</v>
          </cell>
          <cell r="F1016">
            <v>0</v>
          </cell>
          <cell r="G1016">
            <v>0</v>
          </cell>
          <cell r="H1016">
            <v>0</v>
          </cell>
          <cell r="I1016">
            <v>0</v>
          </cell>
          <cell r="L1016">
            <v>0</v>
          </cell>
        </row>
        <row r="1017">
          <cell r="B1017" t="str">
            <v>Luminous</v>
          </cell>
          <cell r="C1017">
            <v>0</v>
          </cell>
          <cell r="D1017">
            <v>0</v>
          </cell>
          <cell r="E1017">
            <v>0</v>
          </cell>
          <cell r="F1017">
            <v>0</v>
          </cell>
          <cell r="G1017">
            <v>0</v>
          </cell>
          <cell r="H1017">
            <v>0</v>
          </cell>
          <cell r="I1017">
            <v>0</v>
          </cell>
          <cell r="L1017">
            <v>0</v>
          </cell>
        </row>
        <row r="1018">
          <cell r="B1018" t="str">
            <v>Movaz</v>
          </cell>
          <cell r="C1018">
            <v>0</v>
          </cell>
          <cell r="D1018">
            <v>0</v>
          </cell>
          <cell r="E1018">
            <v>0</v>
          </cell>
          <cell r="F1018">
            <v>0</v>
          </cell>
          <cell r="G1018">
            <v>0</v>
          </cell>
          <cell r="H1018">
            <v>0</v>
          </cell>
          <cell r="I1018">
            <v>0</v>
          </cell>
          <cell r="L1018">
            <v>0</v>
          </cell>
        </row>
        <row r="1019">
          <cell r="B1019" t="str">
            <v>NEC</v>
          </cell>
          <cell r="C1019">
            <v>27</v>
          </cell>
          <cell r="D1019">
            <v>40</v>
          </cell>
          <cell r="E1019">
            <v>0</v>
          </cell>
          <cell r="F1019">
            <v>0</v>
          </cell>
          <cell r="G1019">
            <v>15</v>
          </cell>
          <cell r="H1019">
            <v>11</v>
          </cell>
          <cell r="I1019">
            <v>0</v>
          </cell>
          <cell r="J1019">
            <v>2</v>
          </cell>
          <cell r="L1019">
            <v>93</v>
          </cell>
        </row>
        <row r="1020">
          <cell r="B1020" t="str">
            <v>Nortel</v>
          </cell>
          <cell r="C1020">
            <v>0</v>
          </cell>
          <cell r="D1020">
            <v>0</v>
          </cell>
          <cell r="E1020">
            <v>0</v>
          </cell>
          <cell r="F1020">
            <v>0</v>
          </cell>
          <cell r="G1020">
            <v>0</v>
          </cell>
          <cell r="H1020">
            <v>0</v>
          </cell>
          <cell r="I1020">
            <v>0</v>
          </cell>
          <cell r="L1020">
            <v>0</v>
          </cell>
        </row>
        <row r="1021">
          <cell r="B1021" t="str">
            <v>OpVista</v>
          </cell>
          <cell r="C1021">
            <v>0</v>
          </cell>
          <cell r="D1021">
            <v>0</v>
          </cell>
          <cell r="E1021">
            <v>0</v>
          </cell>
          <cell r="F1021">
            <v>0</v>
          </cell>
          <cell r="G1021">
            <v>0</v>
          </cell>
          <cell r="H1021">
            <v>0</v>
          </cell>
          <cell r="I1021">
            <v>0</v>
          </cell>
          <cell r="L1021">
            <v>0</v>
          </cell>
        </row>
        <row r="1022">
          <cell r="B1022" t="str">
            <v>Sagem</v>
          </cell>
          <cell r="C1022">
            <v>0</v>
          </cell>
          <cell r="D1022">
            <v>3</v>
          </cell>
          <cell r="E1022">
            <v>0</v>
          </cell>
          <cell r="F1022">
            <v>0</v>
          </cell>
          <cell r="G1022">
            <v>0</v>
          </cell>
          <cell r="H1022">
            <v>0</v>
          </cell>
          <cell r="I1022">
            <v>0</v>
          </cell>
          <cell r="L1022">
            <v>3</v>
          </cell>
        </row>
        <row r="1023">
          <cell r="B1023" t="str">
            <v>Nokia Siemens</v>
          </cell>
          <cell r="C1023">
            <v>0</v>
          </cell>
          <cell r="D1023">
            <v>19</v>
          </cell>
          <cell r="E1023">
            <v>0</v>
          </cell>
          <cell r="F1023">
            <v>0</v>
          </cell>
          <cell r="G1023">
            <v>0</v>
          </cell>
          <cell r="H1023">
            <v>2</v>
          </cell>
          <cell r="I1023">
            <v>7</v>
          </cell>
          <cell r="L1023">
            <v>28</v>
          </cell>
        </row>
        <row r="1024">
          <cell r="B1024" t="str">
            <v>Sycamore</v>
          </cell>
          <cell r="C1024">
            <v>0</v>
          </cell>
          <cell r="D1024">
            <v>0</v>
          </cell>
          <cell r="E1024">
            <v>3</v>
          </cell>
          <cell r="F1024">
            <v>6</v>
          </cell>
          <cell r="G1024">
            <v>0</v>
          </cell>
          <cell r="H1024">
            <v>0</v>
          </cell>
          <cell r="I1024">
            <v>0</v>
          </cell>
          <cell r="L1024">
            <v>9</v>
          </cell>
        </row>
        <row r="1025">
          <cell r="B1025" t="str">
            <v>Tejas</v>
          </cell>
          <cell r="C1025">
            <v>0</v>
          </cell>
          <cell r="D1025">
            <v>11</v>
          </cell>
          <cell r="E1025">
            <v>0</v>
          </cell>
          <cell r="F1025">
            <v>0</v>
          </cell>
          <cell r="G1025">
            <v>0</v>
          </cell>
          <cell r="H1025">
            <v>0</v>
          </cell>
          <cell r="I1025">
            <v>0</v>
          </cell>
          <cell r="L1025">
            <v>11</v>
          </cell>
        </row>
        <row r="1026">
          <cell r="B1026" t="str">
            <v>Tellabs</v>
          </cell>
          <cell r="C1026">
            <v>0</v>
          </cell>
          <cell r="D1026">
            <v>7</v>
          </cell>
          <cell r="E1026">
            <v>0</v>
          </cell>
          <cell r="F1026">
            <v>0</v>
          </cell>
          <cell r="G1026">
            <v>2</v>
          </cell>
          <cell r="H1026">
            <v>0</v>
          </cell>
          <cell r="I1026">
            <v>0</v>
          </cell>
          <cell r="L1026">
            <v>9</v>
          </cell>
        </row>
        <row r="1027">
          <cell r="B1027" t="str">
            <v>Transmode</v>
          </cell>
          <cell r="C1027">
            <v>0</v>
          </cell>
          <cell r="D1027">
            <v>0</v>
          </cell>
          <cell r="E1027">
            <v>0</v>
          </cell>
          <cell r="F1027">
            <v>0</v>
          </cell>
          <cell r="G1027">
            <v>0</v>
          </cell>
          <cell r="H1027">
            <v>0</v>
          </cell>
          <cell r="I1027">
            <v>0</v>
          </cell>
          <cell r="L1027">
            <v>0</v>
          </cell>
        </row>
        <row r="1028">
          <cell r="B1028" t="str">
            <v>Tyco</v>
          </cell>
          <cell r="C1028">
            <v>0</v>
          </cell>
          <cell r="D1028">
            <v>0</v>
          </cell>
          <cell r="E1028">
            <v>0</v>
          </cell>
          <cell r="F1028">
            <v>0</v>
          </cell>
          <cell r="G1028">
            <v>0</v>
          </cell>
          <cell r="H1028">
            <v>0</v>
          </cell>
          <cell r="I1028">
            <v>0</v>
          </cell>
          <cell r="L1028">
            <v>0</v>
          </cell>
        </row>
        <row r="1029">
          <cell r="B1029" t="str">
            <v>UTStarcom</v>
          </cell>
          <cell r="C1029">
            <v>0</v>
          </cell>
          <cell r="D1029">
            <v>6</v>
          </cell>
          <cell r="E1029">
            <v>0</v>
          </cell>
          <cell r="F1029">
            <v>0</v>
          </cell>
          <cell r="G1029">
            <v>0</v>
          </cell>
          <cell r="H1029">
            <v>0</v>
          </cell>
          <cell r="I1029">
            <v>0</v>
          </cell>
          <cell r="L1029">
            <v>6</v>
          </cell>
        </row>
        <row r="1030">
          <cell r="B1030" t="str">
            <v>White Rock</v>
          </cell>
          <cell r="C1030">
            <v>0</v>
          </cell>
          <cell r="D1030">
            <v>0</v>
          </cell>
          <cell r="E1030">
            <v>0</v>
          </cell>
          <cell r="F1030">
            <v>0</v>
          </cell>
          <cell r="G1030">
            <v>0</v>
          </cell>
          <cell r="H1030">
            <v>0</v>
          </cell>
          <cell r="I1030">
            <v>0</v>
          </cell>
          <cell r="L1030">
            <v>0</v>
          </cell>
        </row>
        <row r="1031">
          <cell r="B1031" t="str">
            <v>Xtera</v>
          </cell>
          <cell r="C1031">
            <v>0</v>
          </cell>
          <cell r="D1031">
            <v>0</v>
          </cell>
          <cell r="E1031">
            <v>0</v>
          </cell>
          <cell r="F1031">
            <v>0</v>
          </cell>
          <cell r="G1031">
            <v>0</v>
          </cell>
          <cell r="H1031">
            <v>0</v>
          </cell>
          <cell r="I1031">
            <v>0</v>
          </cell>
          <cell r="L1031">
            <v>0</v>
          </cell>
        </row>
        <row r="1032">
          <cell r="B1032" t="str">
            <v>Zhone</v>
          </cell>
          <cell r="C1032">
            <v>0</v>
          </cell>
          <cell r="D1032">
            <v>0</v>
          </cell>
          <cell r="E1032">
            <v>0</v>
          </cell>
          <cell r="F1032">
            <v>0</v>
          </cell>
          <cell r="G1032">
            <v>0</v>
          </cell>
          <cell r="H1032">
            <v>0</v>
          </cell>
          <cell r="I1032">
            <v>0</v>
          </cell>
          <cell r="L1032">
            <v>0</v>
          </cell>
        </row>
        <row r="1033">
          <cell r="B1033" t="str">
            <v>ZTE</v>
          </cell>
          <cell r="C1033">
            <v>19</v>
          </cell>
          <cell r="D1033">
            <v>12</v>
          </cell>
          <cell r="E1033">
            <v>0</v>
          </cell>
          <cell r="F1033">
            <v>1</v>
          </cell>
          <cell r="G1033">
            <v>3</v>
          </cell>
          <cell r="H1033">
            <v>11</v>
          </cell>
          <cell r="I1033">
            <v>0</v>
          </cell>
          <cell r="L1033">
            <v>46</v>
          </cell>
        </row>
        <row r="1034">
          <cell r="B1034" t="str">
            <v>Other</v>
          </cell>
          <cell r="C1034">
            <v>0</v>
          </cell>
          <cell r="D1034">
            <v>6</v>
          </cell>
          <cell r="E1034">
            <v>0</v>
          </cell>
          <cell r="F1034">
            <v>0</v>
          </cell>
          <cell r="G1034">
            <v>0</v>
          </cell>
          <cell r="H1034">
            <v>0</v>
          </cell>
          <cell r="I1034">
            <v>0</v>
          </cell>
          <cell r="L1034">
            <v>6</v>
          </cell>
        </row>
        <row r="1035">
          <cell r="B1035" t="str">
            <v>Total</v>
          </cell>
          <cell r="C1035">
            <v>103</v>
          </cell>
          <cell r="D1035">
            <v>451</v>
          </cell>
          <cell r="E1035">
            <v>9</v>
          </cell>
          <cell r="F1035">
            <v>67</v>
          </cell>
          <cell r="G1035">
            <v>111</v>
          </cell>
          <cell r="H1035">
            <v>60</v>
          </cell>
          <cell r="I1035">
            <v>106</v>
          </cell>
          <cell r="J1035">
            <v>18</v>
          </cell>
          <cell r="K1035">
            <v>0</v>
          </cell>
          <cell r="L1035">
            <v>907</v>
          </cell>
        </row>
        <row r="1043">
          <cell r="B1043" t="str">
            <v>Vendor</v>
          </cell>
          <cell r="C1043" t="str">
            <v>SONET/SDH Add-drop multiplexers (ADM)</v>
          </cell>
          <cell r="D1043" t="str">
            <v>Optical Edge Devices (OED)</v>
          </cell>
          <cell r="E1043" t="str">
            <v>Digital Cross Connects (DCS)</v>
          </cell>
          <cell r="F1043" t="str">
            <v>Optical Core Switches (OCS)</v>
          </cell>
          <cell r="G1043" t="str">
            <v>Metro WDM (C/D-WDM)</v>
          </cell>
          <cell r="H1043" t="str">
            <v>Long haul DWDM (LH DWDM)</v>
          </cell>
          <cell r="I1043" t="str">
            <v>Multi-reach DWDM</v>
          </cell>
          <cell r="J1043" t="str">
            <v>Metro ROADM</v>
          </cell>
          <cell r="K1043" t="str">
            <v>Converged Packet Optical</v>
          </cell>
          <cell r="L1043" t="str">
            <v>Total Optical Networking (ON)</v>
          </cell>
        </row>
        <row r="1044">
          <cell r="B1044" t="str">
            <v>ADTRAN</v>
          </cell>
          <cell r="C1044">
            <v>0</v>
          </cell>
          <cell r="D1044">
            <v>0</v>
          </cell>
          <cell r="E1044">
            <v>0</v>
          </cell>
          <cell r="F1044">
            <v>0</v>
          </cell>
          <cell r="G1044">
            <v>0</v>
          </cell>
          <cell r="H1044">
            <v>0</v>
          </cell>
          <cell r="I1044">
            <v>0</v>
          </cell>
          <cell r="L1044">
            <v>0</v>
          </cell>
        </row>
        <row r="1045">
          <cell r="B1045" t="str">
            <v>ADVA</v>
          </cell>
          <cell r="C1045">
            <v>0</v>
          </cell>
          <cell r="D1045">
            <v>0</v>
          </cell>
          <cell r="E1045">
            <v>0</v>
          </cell>
          <cell r="F1045">
            <v>0</v>
          </cell>
          <cell r="G1045">
            <v>1</v>
          </cell>
          <cell r="H1045">
            <v>0</v>
          </cell>
          <cell r="I1045">
            <v>0</v>
          </cell>
          <cell r="L1045">
            <v>1</v>
          </cell>
        </row>
        <row r="1046">
          <cell r="B1046" t="str">
            <v>Alcatel-Lucent</v>
          </cell>
          <cell r="C1046">
            <v>2</v>
          </cell>
          <cell r="D1046">
            <v>42</v>
          </cell>
          <cell r="E1046">
            <v>0</v>
          </cell>
          <cell r="F1046">
            <v>15</v>
          </cell>
          <cell r="G1046">
            <v>10</v>
          </cell>
          <cell r="H1046">
            <v>2</v>
          </cell>
          <cell r="I1046">
            <v>23</v>
          </cell>
          <cell r="K1046">
            <v>4</v>
          </cell>
          <cell r="L1046">
            <v>94</v>
          </cell>
        </row>
        <row r="1047">
          <cell r="B1047" t="str">
            <v>ANDA</v>
          </cell>
          <cell r="C1047">
            <v>0</v>
          </cell>
          <cell r="D1047">
            <v>1</v>
          </cell>
          <cell r="E1047">
            <v>0</v>
          </cell>
          <cell r="F1047">
            <v>0</v>
          </cell>
          <cell r="G1047">
            <v>0</v>
          </cell>
          <cell r="H1047">
            <v>0</v>
          </cell>
          <cell r="I1047">
            <v>0</v>
          </cell>
          <cell r="L1047">
            <v>1</v>
          </cell>
        </row>
        <row r="1048">
          <cell r="B1048" t="str">
            <v>Atrica</v>
          </cell>
          <cell r="C1048">
            <v>0</v>
          </cell>
          <cell r="D1048">
            <v>3</v>
          </cell>
          <cell r="E1048">
            <v>0</v>
          </cell>
          <cell r="F1048">
            <v>0</v>
          </cell>
          <cell r="G1048">
            <v>0</v>
          </cell>
          <cell r="H1048">
            <v>0</v>
          </cell>
          <cell r="I1048">
            <v>0</v>
          </cell>
          <cell r="L1048">
            <v>3</v>
          </cell>
        </row>
        <row r="1049">
          <cell r="B1049" t="str">
            <v>Calient</v>
          </cell>
          <cell r="L1049">
            <v>0</v>
          </cell>
        </row>
        <row r="1050">
          <cell r="B1050" t="str">
            <v>Ciena</v>
          </cell>
          <cell r="C1050">
            <v>0</v>
          </cell>
          <cell r="D1050">
            <v>29</v>
          </cell>
          <cell r="E1050">
            <v>0</v>
          </cell>
          <cell r="F1050">
            <v>3</v>
          </cell>
          <cell r="G1050">
            <v>7</v>
          </cell>
          <cell r="H1050">
            <v>3</v>
          </cell>
          <cell r="I1050">
            <v>4</v>
          </cell>
          <cell r="L1050">
            <v>46</v>
          </cell>
        </row>
        <row r="1051">
          <cell r="B1051" t="str">
            <v>Cisco</v>
          </cell>
          <cell r="C1051">
            <v>0</v>
          </cell>
          <cell r="D1051">
            <v>11</v>
          </cell>
          <cell r="E1051">
            <v>0</v>
          </cell>
          <cell r="F1051">
            <v>0</v>
          </cell>
          <cell r="G1051">
            <v>12</v>
          </cell>
          <cell r="H1051">
            <v>0</v>
          </cell>
          <cell r="I1051">
            <v>0</v>
          </cell>
          <cell r="J1051">
            <v>9</v>
          </cell>
          <cell r="K1051">
            <v>1</v>
          </cell>
          <cell r="L1051">
            <v>23</v>
          </cell>
        </row>
        <row r="1052">
          <cell r="B1052" t="str">
            <v>Corrigent</v>
          </cell>
          <cell r="C1052">
            <v>0</v>
          </cell>
          <cell r="D1052">
            <v>5</v>
          </cell>
          <cell r="E1052">
            <v>0</v>
          </cell>
          <cell r="F1052">
            <v>0</v>
          </cell>
          <cell r="G1052">
            <v>0</v>
          </cell>
          <cell r="H1052">
            <v>0</v>
          </cell>
          <cell r="I1052">
            <v>0</v>
          </cell>
          <cell r="L1052">
            <v>5</v>
          </cell>
        </row>
        <row r="1053">
          <cell r="B1053" t="str">
            <v>Corvis</v>
          </cell>
          <cell r="L1053">
            <v>0</v>
          </cell>
        </row>
        <row r="1054">
          <cell r="B1054" t="str">
            <v>Datang</v>
          </cell>
          <cell r="L1054">
            <v>0</v>
          </cell>
        </row>
        <row r="1055">
          <cell r="B1055" t="str">
            <v>ECI Telecom</v>
          </cell>
          <cell r="C1055">
            <v>2</v>
          </cell>
          <cell r="D1055">
            <v>36</v>
          </cell>
          <cell r="E1055">
            <v>2</v>
          </cell>
          <cell r="F1055">
            <v>0</v>
          </cell>
          <cell r="G1055">
            <v>7</v>
          </cell>
          <cell r="H1055">
            <v>0</v>
          </cell>
          <cell r="I1055">
            <v>0</v>
          </cell>
          <cell r="L1055">
            <v>47</v>
          </cell>
        </row>
        <row r="1056">
          <cell r="B1056" t="str">
            <v>Ericsson</v>
          </cell>
          <cell r="C1056">
            <v>4</v>
          </cell>
          <cell r="D1056">
            <v>24</v>
          </cell>
          <cell r="E1056">
            <v>0</v>
          </cell>
          <cell r="F1056">
            <v>0</v>
          </cell>
          <cell r="G1056">
            <v>0</v>
          </cell>
          <cell r="H1056">
            <v>8</v>
          </cell>
          <cell r="I1056">
            <v>12</v>
          </cell>
          <cell r="L1056">
            <v>48</v>
          </cell>
        </row>
        <row r="1057">
          <cell r="B1057" t="str">
            <v>FiberHome</v>
          </cell>
          <cell r="C1057">
            <v>12</v>
          </cell>
          <cell r="D1057">
            <v>7</v>
          </cell>
          <cell r="E1057">
            <v>0</v>
          </cell>
          <cell r="F1057">
            <v>6</v>
          </cell>
          <cell r="G1057">
            <v>3</v>
          </cell>
          <cell r="H1057">
            <v>10</v>
          </cell>
          <cell r="I1057">
            <v>0</v>
          </cell>
          <cell r="L1057">
            <v>38</v>
          </cell>
        </row>
        <row r="1058">
          <cell r="B1058" t="str">
            <v>Force 10</v>
          </cell>
          <cell r="C1058">
            <v>0</v>
          </cell>
          <cell r="D1058">
            <v>1</v>
          </cell>
          <cell r="E1058">
            <v>0</v>
          </cell>
          <cell r="F1058">
            <v>0</v>
          </cell>
          <cell r="G1058">
            <v>0</v>
          </cell>
          <cell r="H1058">
            <v>0</v>
          </cell>
          <cell r="I1058">
            <v>0</v>
          </cell>
          <cell r="L1058">
            <v>1</v>
          </cell>
        </row>
        <row r="1059">
          <cell r="B1059" t="str">
            <v>Fujitsu</v>
          </cell>
          <cell r="C1059">
            <v>15</v>
          </cell>
          <cell r="D1059">
            <v>15</v>
          </cell>
          <cell r="E1059">
            <v>3</v>
          </cell>
          <cell r="F1059">
            <v>0</v>
          </cell>
          <cell r="G1059">
            <v>9</v>
          </cell>
          <cell r="H1059">
            <v>0</v>
          </cell>
          <cell r="I1059">
            <v>7</v>
          </cell>
          <cell r="J1059">
            <v>5</v>
          </cell>
          <cell r="L1059">
            <v>49</v>
          </cell>
        </row>
        <row r="1060">
          <cell r="B1060" t="str">
            <v>Hitachi</v>
          </cell>
          <cell r="C1060">
            <v>2</v>
          </cell>
          <cell r="D1060">
            <v>0</v>
          </cell>
          <cell r="E1060">
            <v>0</v>
          </cell>
          <cell r="F1060">
            <v>0</v>
          </cell>
          <cell r="G1060">
            <v>6</v>
          </cell>
          <cell r="H1060">
            <v>1</v>
          </cell>
          <cell r="I1060">
            <v>0</v>
          </cell>
          <cell r="J1060">
            <v>3</v>
          </cell>
          <cell r="L1060">
            <v>9</v>
          </cell>
        </row>
        <row r="1061">
          <cell r="B1061" t="str">
            <v>Hitachi Cable</v>
          </cell>
          <cell r="C1061">
            <v>0</v>
          </cell>
          <cell r="D1061">
            <v>0</v>
          </cell>
          <cell r="E1061">
            <v>0</v>
          </cell>
          <cell r="F1061">
            <v>0</v>
          </cell>
          <cell r="G1061">
            <v>4</v>
          </cell>
          <cell r="H1061">
            <v>0</v>
          </cell>
          <cell r="I1061">
            <v>0</v>
          </cell>
          <cell r="L1061">
            <v>4</v>
          </cell>
        </row>
        <row r="1062">
          <cell r="B1062" t="str">
            <v>Huawei</v>
          </cell>
          <cell r="C1062">
            <v>5</v>
          </cell>
          <cell r="D1062">
            <v>96</v>
          </cell>
          <cell r="E1062">
            <v>0</v>
          </cell>
          <cell r="F1062">
            <v>15</v>
          </cell>
          <cell r="G1062">
            <v>5</v>
          </cell>
          <cell r="H1062">
            <v>3</v>
          </cell>
          <cell r="I1062">
            <v>22</v>
          </cell>
          <cell r="K1062">
            <v>5</v>
          </cell>
          <cell r="L1062">
            <v>146</v>
          </cell>
        </row>
        <row r="1063">
          <cell r="B1063" t="str">
            <v>Infinera</v>
          </cell>
          <cell r="C1063">
            <v>0</v>
          </cell>
          <cell r="D1063">
            <v>0</v>
          </cell>
          <cell r="E1063">
            <v>0</v>
          </cell>
          <cell r="F1063">
            <v>0</v>
          </cell>
          <cell r="G1063">
            <v>0</v>
          </cell>
          <cell r="H1063">
            <v>0</v>
          </cell>
          <cell r="I1063">
            <v>0</v>
          </cell>
          <cell r="L1063">
            <v>0</v>
          </cell>
        </row>
        <row r="1064">
          <cell r="B1064" t="str">
            <v>Lucent</v>
          </cell>
          <cell r="L1064">
            <v>0</v>
          </cell>
        </row>
        <row r="1065">
          <cell r="B1065" t="str">
            <v>Luminous</v>
          </cell>
          <cell r="L1065">
            <v>0</v>
          </cell>
        </row>
        <row r="1066">
          <cell r="B1066" t="str">
            <v>Movaz</v>
          </cell>
          <cell r="L1066">
            <v>0</v>
          </cell>
        </row>
        <row r="1067">
          <cell r="B1067" t="str">
            <v>NEC</v>
          </cell>
          <cell r="C1067">
            <v>28</v>
          </cell>
          <cell r="D1067">
            <v>38</v>
          </cell>
          <cell r="E1067">
            <v>0</v>
          </cell>
          <cell r="F1067">
            <v>0</v>
          </cell>
          <cell r="G1067">
            <v>7</v>
          </cell>
          <cell r="H1067">
            <v>12</v>
          </cell>
          <cell r="I1067">
            <v>0</v>
          </cell>
          <cell r="J1067">
            <v>1</v>
          </cell>
          <cell r="L1067">
            <v>85</v>
          </cell>
        </row>
        <row r="1068">
          <cell r="B1068" t="str">
            <v>Nortel</v>
          </cell>
          <cell r="C1068">
            <v>0</v>
          </cell>
          <cell r="D1068">
            <v>0</v>
          </cell>
          <cell r="E1068">
            <v>0</v>
          </cell>
          <cell r="F1068">
            <v>0</v>
          </cell>
          <cell r="G1068">
            <v>0</v>
          </cell>
          <cell r="H1068">
            <v>0</v>
          </cell>
          <cell r="I1068">
            <v>0</v>
          </cell>
          <cell r="L1068">
            <v>0</v>
          </cell>
        </row>
        <row r="1069">
          <cell r="B1069" t="str">
            <v>OpVista</v>
          </cell>
          <cell r="C1069">
            <v>0</v>
          </cell>
          <cell r="D1069">
            <v>0</v>
          </cell>
          <cell r="E1069">
            <v>0</v>
          </cell>
          <cell r="F1069">
            <v>0</v>
          </cell>
          <cell r="G1069">
            <v>0</v>
          </cell>
          <cell r="H1069">
            <v>0</v>
          </cell>
          <cell r="I1069">
            <v>0</v>
          </cell>
          <cell r="L1069">
            <v>0</v>
          </cell>
        </row>
        <row r="1070">
          <cell r="B1070" t="str">
            <v>Sagem</v>
          </cell>
          <cell r="C1070">
            <v>0</v>
          </cell>
          <cell r="D1070">
            <v>2</v>
          </cell>
          <cell r="E1070">
            <v>0</v>
          </cell>
          <cell r="F1070">
            <v>0</v>
          </cell>
          <cell r="G1070">
            <v>0</v>
          </cell>
          <cell r="H1070">
            <v>0</v>
          </cell>
          <cell r="I1070">
            <v>0</v>
          </cell>
          <cell r="L1070">
            <v>2</v>
          </cell>
        </row>
        <row r="1071">
          <cell r="B1071" t="str">
            <v>Nokia Siemens</v>
          </cell>
          <cell r="C1071">
            <v>0</v>
          </cell>
          <cell r="D1071">
            <v>23</v>
          </cell>
          <cell r="E1071">
            <v>0</v>
          </cell>
          <cell r="F1071">
            <v>0</v>
          </cell>
          <cell r="G1071">
            <v>0</v>
          </cell>
          <cell r="H1071">
            <v>0</v>
          </cell>
          <cell r="I1071">
            <v>1</v>
          </cell>
          <cell r="L1071">
            <v>24</v>
          </cell>
        </row>
        <row r="1072">
          <cell r="B1072" t="str">
            <v>Sycamore</v>
          </cell>
          <cell r="C1072">
            <v>0</v>
          </cell>
          <cell r="D1072">
            <v>0</v>
          </cell>
          <cell r="E1072">
            <v>3</v>
          </cell>
          <cell r="F1072">
            <v>6</v>
          </cell>
          <cell r="G1072">
            <v>0</v>
          </cell>
          <cell r="H1072">
            <v>0</v>
          </cell>
          <cell r="I1072">
            <v>0</v>
          </cell>
          <cell r="L1072">
            <v>9</v>
          </cell>
        </row>
        <row r="1073">
          <cell r="B1073" t="str">
            <v>Tejas</v>
          </cell>
          <cell r="C1073">
            <v>0</v>
          </cell>
          <cell r="D1073">
            <v>16</v>
          </cell>
          <cell r="E1073">
            <v>0</v>
          </cell>
          <cell r="F1073">
            <v>0</v>
          </cell>
          <cell r="G1073">
            <v>0</v>
          </cell>
          <cell r="H1073">
            <v>0</v>
          </cell>
          <cell r="I1073">
            <v>0</v>
          </cell>
          <cell r="L1073">
            <v>16</v>
          </cell>
        </row>
        <row r="1074">
          <cell r="B1074" t="str">
            <v>Tellabs</v>
          </cell>
          <cell r="C1074">
            <v>0</v>
          </cell>
          <cell r="D1074">
            <v>7</v>
          </cell>
          <cell r="E1074">
            <v>0</v>
          </cell>
          <cell r="F1074">
            <v>0</v>
          </cell>
          <cell r="G1074">
            <v>2</v>
          </cell>
          <cell r="H1074">
            <v>0</v>
          </cell>
          <cell r="I1074">
            <v>0</v>
          </cell>
          <cell r="L1074">
            <v>9</v>
          </cell>
        </row>
        <row r="1075">
          <cell r="B1075" t="str">
            <v>Transmode</v>
          </cell>
          <cell r="C1075">
            <v>0</v>
          </cell>
          <cell r="D1075">
            <v>0</v>
          </cell>
          <cell r="E1075">
            <v>0</v>
          </cell>
          <cell r="F1075">
            <v>0</v>
          </cell>
          <cell r="G1075">
            <v>0</v>
          </cell>
          <cell r="H1075">
            <v>0</v>
          </cell>
          <cell r="I1075">
            <v>0</v>
          </cell>
          <cell r="L1075">
            <v>0</v>
          </cell>
        </row>
        <row r="1076">
          <cell r="B1076" t="str">
            <v>Tyco</v>
          </cell>
          <cell r="L1076">
            <v>0</v>
          </cell>
        </row>
        <row r="1077">
          <cell r="B1077" t="str">
            <v>UTStarcom</v>
          </cell>
          <cell r="C1077">
            <v>0</v>
          </cell>
          <cell r="D1077">
            <v>6</v>
          </cell>
          <cell r="E1077">
            <v>0</v>
          </cell>
          <cell r="F1077">
            <v>0</v>
          </cell>
          <cell r="G1077">
            <v>0</v>
          </cell>
          <cell r="H1077">
            <v>0</v>
          </cell>
          <cell r="I1077">
            <v>0</v>
          </cell>
          <cell r="L1077">
            <v>6</v>
          </cell>
        </row>
        <row r="1078">
          <cell r="B1078" t="str">
            <v>White Rock</v>
          </cell>
          <cell r="L1078">
            <v>0</v>
          </cell>
        </row>
        <row r="1079">
          <cell r="B1079" t="str">
            <v>Xtera</v>
          </cell>
          <cell r="C1079">
            <v>0</v>
          </cell>
          <cell r="D1079">
            <v>0</v>
          </cell>
          <cell r="E1079">
            <v>0</v>
          </cell>
          <cell r="F1079">
            <v>0</v>
          </cell>
          <cell r="G1079">
            <v>0</v>
          </cell>
          <cell r="H1079">
            <v>0</v>
          </cell>
          <cell r="I1079">
            <v>0</v>
          </cell>
          <cell r="L1079">
            <v>0</v>
          </cell>
        </row>
        <row r="1080">
          <cell r="B1080" t="str">
            <v>Zhone</v>
          </cell>
          <cell r="C1080">
            <v>0</v>
          </cell>
          <cell r="D1080">
            <v>0</v>
          </cell>
          <cell r="E1080">
            <v>0</v>
          </cell>
          <cell r="F1080">
            <v>0</v>
          </cell>
          <cell r="G1080">
            <v>0</v>
          </cell>
          <cell r="H1080">
            <v>0</v>
          </cell>
          <cell r="I1080">
            <v>0</v>
          </cell>
          <cell r="L1080">
            <v>0</v>
          </cell>
        </row>
        <row r="1081">
          <cell r="B1081" t="str">
            <v>ZTE</v>
          </cell>
          <cell r="C1081">
            <v>19</v>
          </cell>
          <cell r="D1081">
            <v>14</v>
          </cell>
          <cell r="E1081">
            <v>0</v>
          </cell>
          <cell r="F1081">
            <v>1</v>
          </cell>
          <cell r="G1081">
            <v>3</v>
          </cell>
          <cell r="H1081">
            <v>10</v>
          </cell>
          <cell r="I1081">
            <v>0</v>
          </cell>
          <cell r="L1081">
            <v>47</v>
          </cell>
        </row>
        <row r="1082">
          <cell r="B1082" t="str">
            <v>Other</v>
          </cell>
          <cell r="C1082">
            <v>0</v>
          </cell>
          <cell r="D1082">
            <v>6</v>
          </cell>
          <cell r="E1082">
            <v>0</v>
          </cell>
          <cell r="F1082">
            <v>0</v>
          </cell>
          <cell r="G1082">
            <v>0</v>
          </cell>
          <cell r="H1082">
            <v>0</v>
          </cell>
          <cell r="I1082">
            <v>0</v>
          </cell>
          <cell r="L1082">
            <v>6</v>
          </cell>
        </row>
        <row r="1083">
          <cell r="B1083" t="str">
            <v>Total</v>
          </cell>
          <cell r="C1083">
            <v>89</v>
          </cell>
          <cell r="D1083">
            <v>382</v>
          </cell>
          <cell r="E1083">
            <v>8</v>
          </cell>
          <cell r="F1083">
            <v>46</v>
          </cell>
          <cell r="G1083">
            <v>76</v>
          </cell>
          <cell r="H1083">
            <v>49</v>
          </cell>
          <cell r="I1083">
            <v>69</v>
          </cell>
          <cell r="J1083">
            <v>18</v>
          </cell>
          <cell r="K1083">
            <v>10</v>
          </cell>
          <cell r="L1083">
            <v>719</v>
          </cell>
        </row>
        <row r="1087">
          <cell r="B1087" t="str">
            <v>Vendor</v>
          </cell>
          <cell r="C1087" t="str">
            <v>SONET/SDH Add-drop multiplexers (ADM)</v>
          </cell>
          <cell r="D1087" t="str">
            <v>Optical Edge Devices (OED)</v>
          </cell>
          <cell r="E1087" t="str">
            <v>Digital Cross Connects (DCS)</v>
          </cell>
          <cell r="F1087" t="str">
            <v>Optical Core Switches (OCS)</v>
          </cell>
          <cell r="G1087" t="str">
            <v>Metro WDM (C/D-WDM)</v>
          </cell>
          <cell r="H1087" t="str">
            <v>Long haul DWDM (LH DWDM)</v>
          </cell>
          <cell r="I1087" t="str">
            <v>Multi-reach DWDM</v>
          </cell>
          <cell r="J1087" t="str">
            <v>Metro ROADM</v>
          </cell>
          <cell r="K1087" t="str">
            <v>Converged Packet Optical</v>
          </cell>
          <cell r="L1087" t="str">
            <v>Total Optical Networking (ON)</v>
          </cell>
        </row>
        <row r="1088">
          <cell r="B1088" t="str">
            <v>ADTRAN</v>
          </cell>
          <cell r="C1088">
            <v>0</v>
          </cell>
          <cell r="D1088">
            <v>0</v>
          </cell>
          <cell r="E1088">
            <v>0</v>
          </cell>
          <cell r="F1088">
            <v>0</v>
          </cell>
          <cell r="G1088">
            <v>0</v>
          </cell>
          <cell r="H1088">
            <v>0</v>
          </cell>
          <cell r="I1088">
            <v>0</v>
          </cell>
          <cell r="L1088">
            <v>0</v>
          </cell>
        </row>
        <row r="1089">
          <cell r="B1089" t="str">
            <v>ADVA</v>
          </cell>
          <cell r="C1089">
            <v>0</v>
          </cell>
          <cell r="D1089">
            <v>0</v>
          </cell>
          <cell r="E1089">
            <v>0</v>
          </cell>
          <cell r="F1089">
            <v>0</v>
          </cell>
          <cell r="G1089">
            <v>4</v>
          </cell>
          <cell r="H1089">
            <v>0</v>
          </cell>
          <cell r="I1089">
            <v>0</v>
          </cell>
          <cell r="L1089">
            <v>4</v>
          </cell>
        </row>
        <row r="1090">
          <cell r="B1090" t="str">
            <v>Alcatel-Lucent</v>
          </cell>
          <cell r="C1090">
            <v>2</v>
          </cell>
          <cell r="D1090">
            <v>68</v>
          </cell>
          <cell r="E1090">
            <v>0</v>
          </cell>
          <cell r="F1090">
            <v>14</v>
          </cell>
          <cell r="G1090">
            <v>12</v>
          </cell>
          <cell r="H1090">
            <v>3</v>
          </cell>
          <cell r="I1090">
            <v>31</v>
          </cell>
          <cell r="K1090">
            <v>6</v>
          </cell>
          <cell r="L1090">
            <v>130</v>
          </cell>
        </row>
        <row r="1091">
          <cell r="B1091" t="str">
            <v>ANDA</v>
          </cell>
          <cell r="C1091">
            <v>0</v>
          </cell>
          <cell r="D1091">
            <v>0</v>
          </cell>
          <cell r="E1091">
            <v>0</v>
          </cell>
          <cell r="F1091">
            <v>0</v>
          </cell>
          <cell r="G1091">
            <v>0</v>
          </cell>
          <cell r="H1091">
            <v>0</v>
          </cell>
          <cell r="I1091">
            <v>0</v>
          </cell>
          <cell r="L1091">
            <v>0</v>
          </cell>
        </row>
        <row r="1092">
          <cell r="B1092" t="str">
            <v>Atrica</v>
          </cell>
          <cell r="C1092">
            <v>0</v>
          </cell>
          <cell r="D1092">
            <v>3</v>
          </cell>
          <cell r="E1092">
            <v>0</v>
          </cell>
          <cell r="F1092">
            <v>0</v>
          </cell>
          <cell r="G1092">
            <v>0</v>
          </cell>
          <cell r="H1092">
            <v>0</v>
          </cell>
          <cell r="I1092">
            <v>0</v>
          </cell>
          <cell r="L1092">
            <v>3</v>
          </cell>
        </row>
        <row r="1093">
          <cell r="B1093" t="str">
            <v>Calient</v>
          </cell>
          <cell r="L1093">
            <v>0</v>
          </cell>
        </row>
        <row r="1094">
          <cell r="B1094" t="str">
            <v>Ciena</v>
          </cell>
          <cell r="C1094">
            <v>0</v>
          </cell>
          <cell r="D1094">
            <v>26</v>
          </cell>
          <cell r="E1094">
            <v>0</v>
          </cell>
          <cell r="F1094">
            <v>2</v>
          </cell>
          <cell r="G1094">
            <v>14</v>
          </cell>
          <cell r="H1094">
            <v>2</v>
          </cell>
          <cell r="I1094">
            <v>8</v>
          </cell>
          <cell r="L1094">
            <v>52</v>
          </cell>
        </row>
        <row r="1095">
          <cell r="B1095" t="str">
            <v>Cisco</v>
          </cell>
          <cell r="C1095">
            <v>0</v>
          </cell>
          <cell r="D1095">
            <v>9</v>
          </cell>
          <cell r="E1095">
            <v>0</v>
          </cell>
          <cell r="F1095">
            <v>0</v>
          </cell>
          <cell r="G1095">
            <v>11</v>
          </cell>
          <cell r="H1095">
            <v>0</v>
          </cell>
          <cell r="I1095">
            <v>0</v>
          </cell>
          <cell r="J1095">
            <v>9</v>
          </cell>
          <cell r="K1095">
            <v>1</v>
          </cell>
          <cell r="L1095">
            <v>20</v>
          </cell>
        </row>
        <row r="1096">
          <cell r="B1096" t="str">
            <v>Corrigent</v>
          </cell>
          <cell r="C1096">
            <v>0</v>
          </cell>
          <cell r="D1096">
            <v>7</v>
          </cell>
          <cell r="E1096">
            <v>0</v>
          </cell>
          <cell r="F1096">
            <v>0</v>
          </cell>
          <cell r="G1096">
            <v>0</v>
          </cell>
          <cell r="H1096">
            <v>0</v>
          </cell>
          <cell r="I1096">
            <v>0</v>
          </cell>
          <cell r="L1096">
            <v>7</v>
          </cell>
        </row>
        <row r="1097">
          <cell r="B1097" t="str">
            <v>Corvis</v>
          </cell>
          <cell r="L1097">
            <v>0</v>
          </cell>
        </row>
        <row r="1098">
          <cell r="B1098" t="str">
            <v>Datang</v>
          </cell>
          <cell r="L1098">
            <v>0</v>
          </cell>
        </row>
        <row r="1099">
          <cell r="B1099" t="str">
            <v>ECI Telecom</v>
          </cell>
          <cell r="C1099">
            <v>1</v>
          </cell>
          <cell r="D1099">
            <v>40</v>
          </cell>
          <cell r="E1099">
            <v>1</v>
          </cell>
          <cell r="F1099">
            <v>0</v>
          </cell>
          <cell r="G1099">
            <v>7</v>
          </cell>
          <cell r="H1099">
            <v>0</v>
          </cell>
          <cell r="I1099">
            <v>0</v>
          </cell>
          <cell r="J1099">
            <v>1</v>
          </cell>
          <cell r="L1099">
            <v>49</v>
          </cell>
        </row>
        <row r="1100">
          <cell r="B1100" t="str">
            <v>Ericsson</v>
          </cell>
          <cell r="C1100">
            <v>3</v>
          </cell>
          <cell r="D1100">
            <v>24</v>
          </cell>
          <cell r="E1100">
            <v>0</v>
          </cell>
          <cell r="F1100">
            <v>0</v>
          </cell>
          <cell r="G1100">
            <v>2</v>
          </cell>
          <cell r="H1100">
            <v>5</v>
          </cell>
          <cell r="I1100">
            <v>14</v>
          </cell>
          <cell r="L1100">
            <v>48</v>
          </cell>
        </row>
        <row r="1101">
          <cell r="B1101" t="str">
            <v>FiberHome</v>
          </cell>
          <cell r="C1101">
            <v>14</v>
          </cell>
          <cell r="D1101">
            <v>10</v>
          </cell>
          <cell r="E1101">
            <v>0</v>
          </cell>
          <cell r="F1101">
            <v>9</v>
          </cell>
          <cell r="G1101">
            <v>5</v>
          </cell>
          <cell r="H1101">
            <v>9</v>
          </cell>
          <cell r="I1101">
            <v>0</v>
          </cell>
          <cell r="L1101">
            <v>47</v>
          </cell>
        </row>
        <row r="1102">
          <cell r="B1102" t="str">
            <v>Force 10</v>
          </cell>
          <cell r="C1102">
            <v>0</v>
          </cell>
          <cell r="D1102">
            <v>1</v>
          </cell>
          <cell r="E1102">
            <v>0</v>
          </cell>
          <cell r="F1102">
            <v>0</v>
          </cell>
          <cell r="G1102">
            <v>0</v>
          </cell>
          <cell r="H1102">
            <v>0</v>
          </cell>
          <cell r="I1102">
            <v>0</v>
          </cell>
          <cell r="L1102">
            <v>1</v>
          </cell>
        </row>
        <row r="1103">
          <cell r="B1103" t="str">
            <v>Fujitsu</v>
          </cell>
          <cell r="C1103">
            <v>12</v>
          </cell>
          <cell r="D1103">
            <v>8</v>
          </cell>
          <cell r="E1103">
            <v>1</v>
          </cell>
          <cell r="F1103">
            <v>0</v>
          </cell>
          <cell r="G1103">
            <v>1</v>
          </cell>
          <cell r="H1103">
            <v>0</v>
          </cell>
          <cell r="I1103">
            <v>4</v>
          </cell>
          <cell r="J1103">
            <v>0</v>
          </cell>
          <cell r="L1103">
            <v>26</v>
          </cell>
        </row>
        <row r="1104">
          <cell r="B1104" t="str">
            <v>Hitachi</v>
          </cell>
          <cell r="C1104">
            <v>1</v>
          </cell>
          <cell r="D1104">
            <v>1</v>
          </cell>
          <cell r="E1104">
            <v>0</v>
          </cell>
          <cell r="F1104">
            <v>1</v>
          </cell>
          <cell r="G1104">
            <v>4</v>
          </cell>
          <cell r="H1104">
            <v>1</v>
          </cell>
          <cell r="I1104">
            <v>0</v>
          </cell>
          <cell r="J1104">
            <v>2</v>
          </cell>
          <cell r="L1104">
            <v>8</v>
          </cell>
        </row>
        <row r="1105">
          <cell r="B1105" t="str">
            <v>Hitachi Cable</v>
          </cell>
          <cell r="C1105">
            <v>0</v>
          </cell>
          <cell r="D1105">
            <v>0</v>
          </cell>
          <cell r="E1105">
            <v>0</v>
          </cell>
          <cell r="F1105">
            <v>0</v>
          </cell>
          <cell r="G1105">
            <v>4</v>
          </cell>
          <cell r="H1105">
            <v>0</v>
          </cell>
          <cell r="I1105">
            <v>0</v>
          </cell>
          <cell r="L1105">
            <v>4</v>
          </cell>
        </row>
        <row r="1106">
          <cell r="B1106" t="str">
            <v>Huawei</v>
          </cell>
          <cell r="C1106">
            <v>8</v>
          </cell>
          <cell r="D1106">
            <v>198</v>
          </cell>
          <cell r="E1106">
            <v>0</v>
          </cell>
          <cell r="F1106">
            <v>16</v>
          </cell>
          <cell r="G1106">
            <v>7</v>
          </cell>
          <cell r="H1106">
            <v>6</v>
          </cell>
          <cell r="I1106">
            <v>34</v>
          </cell>
          <cell r="K1106">
            <v>10</v>
          </cell>
          <cell r="L1106">
            <v>269</v>
          </cell>
        </row>
        <row r="1107">
          <cell r="B1107" t="str">
            <v>Infinera</v>
          </cell>
          <cell r="C1107">
            <v>0</v>
          </cell>
          <cell r="D1107">
            <v>0</v>
          </cell>
          <cell r="E1107">
            <v>0</v>
          </cell>
          <cell r="F1107">
            <v>0</v>
          </cell>
          <cell r="G1107">
            <v>0</v>
          </cell>
          <cell r="H1107">
            <v>0</v>
          </cell>
          <cell r="I1107">
            <v>1</v>
          </cell>
          <cell r="L1107">
            <v>1</v>
          </cell>
        </row>
        <row r="1108">
          <cell r="B1108" t="str">
            <v>Lucent</v>
          </cell>
          <cell r="L1108">
            <v>0</v>
          </cell>
        </row>
        <row r="1109">
          <cell r="B1109" t="str">
            <v>Luminous</v>
          </cell>
          <cell r="L1109">
            <v>0</v>
          </cell>
        </row>
        <row r="1110">
          <cell r="B1110" t="str">
            <v>Movaz</v>
          </cell>
          <cell r="L1110">
            <v>0</v>
          </cell>
        </row>
        <row r="1111">
          <cell r="B1111" t="str">
            <v>NEC</v>
          </cell>
          <cell r="C1111">
            <v>21</v>
          </cell>
          <cell r="D1111">
            <v>19</v>
          </cell>
          <cell r="E1111">
            <v>0</v>
          </cell>
          <cell r="F1111">
            <v>0</v>
          </cell>
          <cell r="G1111">
            <v>4</v>
          </cell>
          <cell r="H1111">
            <v>11</v>
          </cell>
          <cell r="I1111">
            <v>0</v>
          </cell>
          <cell r="J1111">
            <v>3</v>
          </cell>
          <cell r="K1111">
            <v>2</v>
          </cell>
          <cell r="L1111">
            <v>55</v>
          </cell>
        </row>
        <row r="1112">
          <cell r="B1112" t="str">
            <v>Nortel</v>
          </cell>
          <cell r="C1112">
            <v>0</v>
          </cell>
          <cell r="D1112">
            <v>0</v>
          </cell>
          <cell r="E1112">
            <v>0</v>
          </cell>
          <cell r="F1112">
            <v>0</v>
          </cell>
          <cell r="G1112">
            <v>0</v>
          </cell>
          <cell r="H1112">
            <v>0</v>
          </cell>
          <cell r="I1112">
            <v>0</v>
          </cell>
          <cell r="L1112">
            <v>0</v>
          </cell>
        </row>
        <row r="1113">
          <cell r="B1113" t="str">
            <v>OpVista</v>
          </cell>
          <cell r="C1113">
            <v>0</v>
          </cell>
          <cell r="D1113">
            <v>0</v>
          </cell>
          <cell r="E1113">
            <v>0</v>
          </cell>
          <cell r="F1113">
            <v>0</v>
          </cell>
          <cell r="G1113">
            <v>0</v>
          </cell>
          <cell r="H1113">
            <v>0</v>
          </cell>
          <cell r="I1113">
            <v>0</v>
          </cell>
          <cell r="L1113">
            <v>0</v>
          </cell>
        </row>
        <row r="1114">
          <cell r="B1114" t="str">
            <v>Sagem</v>
          </cell>
          <cell r="C1114">
            <v>0</v>
          </cell>
          <cell r="D1114">
            <v>1</v>
          </cell>
          <cell r="E1114">
            <v>0</v>
          </cell>
          <cell r="F1114">
            <v>0</v>
          </cell>
          <cell r="G1114">
            <v>0</v>
          </cell>
          <cell r="H1114">
            <v>0</v>
          </cell>
          <cell r="I1114">
            <v>0</v>
          </cell>
          <cell r="L1114">
            <v>1</v>
          </cell>
        </row>
        <row r="1115">
          <cell r="B1115" t="str">
            <v>Nokia Siemens</v>
          </cell>
          <cell r="C1115">
            <v>0</v>
          </cell>
          <cell r="D1115">
            <v>20</v>
          </cell>
          <cell r="E1115">
            <v>0</v>
          </cell>
          <cell r="F1115">
            <v>0</v>
          </cell>
          <cell r="G1115">
            <v>0</v>
          </cell>
          <cell r="H1115">
            <v>0</v>
          </cell>
          <cell r="I1115">
            <v>1</v>
          </cell>
          <cell r="L1115">
            <v>21</v>
          </cell>
        </row>
        <row r="1116">
          <cell r="B1116" t="str">
            <v>Sycamore</v>
          </cell>
          <cell r="C1116">
            <v>0</v>
          </cell>
          <cell r="D1116">
            <v>0</v>
          </cell>
          <cell r="E1116">
            <v>1</v>
          </cell>
          <cell r="F1116">
            <v>8</v>
          </cell>
          <cell r="G1116">
            <v>0</v>
          </cell>
          <cell r="H1116">
            <v>0</v>
          </cell>
          <cell r="I1116">
            <v>0</v>
          </cell>
          <cell r="L1116">
            <v>9</v>
          </cell>
        </row>
        <row r="1117">
          <cell r="B1117" t="str">
            <v>Tejas</v>
          </cell>
          <cell r="C1117">
            <v>0</v>
          </cell>
          <cell r="D1117">
            <v>15</v>
          </cell>
          <cell r="E1117">
            <v>0</v>
          </cell>
          <cell r="F1117">
            <v>0</v>
          </cell>
          <cell r="G1117">
            <v>0</v>
          </cell>
          <cell r="H1117">
            <v>0</v>
          </cell>
          <cell r="I1117">
            <v>0</v>
          </cell>
          <cell r="L1117">
            <v>15</v>
          </cell>
        </row>
        <row r="1118">
          <cell r="B1118" t="str">
            <v>Tellabs</v>
          </cell>
          <cell r="C1118">
            <v>0</v>
          </cell>
          <cell r="D1118">
            <v>6</v>
          </cell>
          <cell r="E1118">
            <v>0</v>
          </cell>
          <cell r="F1118">
            <v>0</v>
          </cell>
          <cell r="G1118">
            <v>2</v>
          </cell>
          <cell r="H1118">
            <v>0</v>
          </cell>
          <cell r="I1118">
            <v>0</v>
          </cell>
          <cell r="L1118">
            <v>8</v>
          </cell>
        </row>
        <row r="1119">
          <cell r="B1119" t="str">
            <v>Transmode</v>
          </cell>
          <cell r="C1119">
            <v>0</v>
          </cell>
          <cell r="D1119">
            <v>0</v>
          </cell>
          <cell r="E1119">
            <v>0</v>
          </cell>
          <cell r="F1119">
            <v>0</v>
          </cell>
          <cell r="G1119">
            <v>0</v>
          </cell>
          <cell r="H1119">
            <v>0</v>
          </cell>
          <cell r="I1119">
            <v>0</v>
          </cell>
          <cell r="L1119">
            <v>0</v>
          </cell>
        </row>
        <row r="1120">
          <cell r="B1120" t="str">
            <v>Tyco</v>
          </cell>
          <cell r="L1120">
            <v>0</v>
          </cell>
        </row>
        <row r="1121">
          <cell r="B1121" t="str">
            <v>UTStarcom</v>
          </cell>
          <cell r="C1121">
            <v>0</v>
          </cell>
          <cell r="D1121">
            <v>6</v>
          </cell>
          <cell r="E1121">
            <v>0</v>
          </cell>
          <cell r="F1121">
            <v>0</v>
          </cell>
          <cell r="G1121">
            <v>0</v>
          </cell>
          <cell r="H1121">
            <v>0</v>
          </cell>
          <cell r="I1121">
            <v>0</v>
          </cell>
          <cell r="L1121">
            <v>6</v>
          </cell>
        </row>
        <row r="1122">
          <cell r="B1122" t="str">
            <v>White Rock</v>
          </cell>
          <cell r="L1122">
            <v>0</v>
          </cell>
        </row>
        <row r="1123">
          <cell r="B1123" t="str">
            <v>Xtera</v>
          </cell>
          <cell r="C1123">
            <v>0</v>
          </cell>
          <cell r="D1123">
            <v>0</v>
          </cell>
          <cell r="E1123">
            <v>0</v>
          </cell>
          <cell r="F1123">
            <v>0</v>
          </cell>
          <cell r="G1123">
            <v>0</v>
          </cell>
          <cell r="H1123">
            <v>0</v>
          </cell>
          <cell r="I1123">
            <v>0</v>
          </cell>
          <cell r="L1123">
            <v>0</v>
          </cell>
        </row>
        <row r="1124">
          <cell r="B1124" t="str">
            <v>Zhone</v>
          </cell>
          <cell r="C1124">
            <v>0</v>
          </cell>
          <cell r="D1124">
            <v>0</v>
          </cell>
          <cell r="E1124">
            <v>0</v>
          </cell>
          <cell r="F1124">
            <v>0</v>
          </cell>
          <cell r="G1124">
            <v>0</v>
          </cell>
          <cell r="H1124">
            <v>0</v>
          </cell>
          <cell r="I1124">
            <v>0</v>
          </cell>
          <cell r="L1124">
            <v>0</v>
          </cell>
        </row>
        <row r="1125">
          <cell r="B1125" t="str">
            <v>ZTE</v>
          </cell>
          <cell r="C1125">
            <v>22</v>
          </cell>
          <cell r="D1125">
            <v>18</v>
          </cell>
          <cell r="E1125">
            <v>0</v>
          </cell>
          <cell r="F1125">
            <v>1</v>
          </cell>
          <cell r="G1125">
            <v>5</v>
          </cell>
          <cell r="H1125">
            <v>7</v>
          </cell>
          <cell r="I1125">
            <v>0</v>
          </cell>
          <cell r="L1125">
            <v>53</v>
          </cell>
        </row>
        <row r="1126">
          <cell r="B1126" t="str">
            <v>Other</v>
          </cell>
          <cell r="C1126">
            <v>0</v>
          </cell>
          <cell r="D1126">
            <v>6</v>
          </cell>
          <cell r="E1126">
            <v>0</v>
          </cell>
          <cell r="F1126">
            <v>0</v>
          </cell>
          <cell r="G1126">
            <v>0</v>
          </cell>
          <cell r="H1126">
            <v>0</v>
          </cell>
          <cell r="I1126">
            <v>0</v>
          </cell>
          <cell r="L1126">
            <v>6</v>
          </cell>
        </row>
        <row r="1127">
          <cell r="B1127" t="str">
            <v>Total</v>
          </cell>
          <cell r="C1127">
            <v>84</v>
          </cell>
          <cell r="D1127">
            <v>486</v>
          </cell>
          <cell r="E1127">
            <v>3</v>
          </cell>
          <cell r="F1127">
            <v>51</v>
          </cell>
          <cell r="G1127">
            <v>82</v>
          </cell>
          <cell r="H1127">
            <v>44</v>
          </cell>
          <cell r="I1127">
            <v>93</v>
          </cell>
          <cell r="J1127">
            <v>15</v>
          </cell>
          <cell r="K1127">
            <v>19</v>
          </cell>
          <cell r="L1127">
            <v>843</v>
          </cell>
        </row>
        <row r="1131">
          <cell r="B1131" t="str">
            <v>Vendor</v>
          </cell>
          <cell r="C1131" t="str">
            <v>SONET/SDH Add-drop multiplexers (ADM)</v>
          </cell>
          <cell r="D1131" t="str">
            <v>Optical Edge Devices (OED)</v>
          </cell>
          <cell r="E1131" t="str">
            <v>Digital Cross Connects (DCS)</v>
          </cell>
          <cell r="F1131" t="str">
            <v>Optical Core Switches (OCS)</v>
          </cell>
          <cell r="G1131" t="str">
            <v>Metro WDM (C/D-WDM)</v>
          </cell>
          <cell r="H1131" t="str">
            <v>Long haul DWDM (LH DWDM)</v>
          </cell>
          <cell r="I1131" t="str">
            <v>Multi-reach DWDM</v>
          </cell>
          <cell r="J1131" t="str">
            <v>Metro ROADM</v>
          </cell>
          <cell r="K1131" t="str">
            <v>Converged Packet Optical</v>
          </cell>
          <cell r="L1131" t="str">
            <v>Total Optical Networking (ON)</v>
          </cell>
        </row>
        <row r="1132">
          <cell r="B1132" t="str">
            <v>ADTRAN</v>
          </cell>
          <cell r="C1132">
            <v>0</v>
          </cell>
          <cell r="D1132">
            <v>0</v>
          </cell>
          <cell r="E1132">
            <v>0</v>
          </cell>
          <cell r="F1132">
            <v>0</v>
          </cell>
          <cell r="G1132">
            <v>0</v>
          </cell>
          <cell r="H1132">
            <v>0</v>
          </cell>
          <cell r="I1132">
            <v>0</v>
          </cell>
          <cell r="L1132">
            <v>0</v>
          </cell>
        </row>
        <row r="1133">
          <cell r="B1133" t="str">
            <v>ADVA</v>
          </cell>
          <cell r="C1133">
            <v>0</v>
          </cell>
          <cell r="D1133">
            <v>0</v>
          </cell>
          <cell r="E1133">
            <v>0</v>
          </cell>
          <cell r="F1133">
            <v>0</v>
          </cell>
          <cell r="G1133">
            <v>3</v>
          </cell>
          <cell r="H1133">
            <v>0</v>
          </cell>
          <cell r="I1133">
            <v>0</v>
          </cell>
          <cell r="L1133">
            <v>3</v>
          </cell>
        </row>
        <row r="1134">
          <cell r="B1134" t="str">
            <v>Alcatel-Lucent</v>
          </cell>
          <cell r="C1134">
            <v>1</v>
          </cell>
          <cell r="D1134">
            <v>65</v>
          </cell>
          <cell r="E1134">
            <v>0</v>
          </cell>
          <cell r="F1134">
            <v>30</v>
          </cell>
          <cell r="G1134">
            <v>13</v>
          </cell>
          <cell r="H1134">
            <v>2</v>
          </cell>
          <cell r="I1134">
            <v>20</v>
          </cell>
          <cell r="K1134">
            <v>5</v>
          </cell>
          <cell r="L1134">
            <v>131</v>
          </cell>
        </row>
        <row r="1135">
          <cell r="B1135" t="str">
            <v>ANDA</v>
          </cell>
          <cell r="C1135">
            <v>0</v>
          </cell>
          <cell r="D1135">
            <v>0</v>
          </cell>
          <cell r="E1135">
            <v>0</v>
          </cell>
          <cell r="F1135">
            <v>0</v>
          </cell>
          <cell r="G1135">
            <v>0</v>
          </cell>
          <cell r="H1135">
            <v>0</v>
          </cell>
          <cell r="I1135">
            <v>0</v>
          </cell>
          <cell r="L1135">
            <v>0</v>
          </cell>
        </row>
        <row r="1136">
          <cell r="B1136" t="str">
            <v>Atrica</v>
          </cell>
          <cell r="C1136">
            <v>0</v>
          </cell>
          <cell r="D1136">
            <v>3</v>
          </cell>
          <cell r="E1136">
            <v>0</v>
          </cell>
          <cell r="F1136">
            <v>0</v>
          </cell>
          <cell r="G1136">
            <v>0</v>
          </cell>
          <cell r="H1136">
            <v>0</v>
          </cell>
          <cell r="I1136">
            <v>0</v>
          </cell>
          <cell r="L1136">
            <v>3</v>
          </cell>
        </row>
        <row r="1137">
          <cell r="B1137" t="str">
            <v>Calient</v>
          </cell>
          <cell r="L1137">
            <v>0</v>
          </cell>
        </row>
        <row r="1138">
          <cell r="B1138" t="str">
            <v>Ciena</v>
          </cell>
          <cell r="C1138">
            <v>0</v>
          </cell>
          <cell r="D1138">
            <v>28</v>
          </cell>
          <cell r="E1138">
            <v>0</v>
          </cell>
          <cell r="F1138">
            <v>3</v>
          </cell>
          <cell r="G1138">
            <v>12</v>
          </cell>
          <cell r="H1138">
            <v>2</v>
          </cell>
          <cell r="I1138">
            <v>9</v>
          </cell>
          <cell r="L1138">
            <v>54</v>
          </cell>
        </row>
        <row r="1139">
          <cell r="B1139" t="str">
            <v>Cisco</v>
          </cell>
          <cell r="C1139">
            <v>0</v>
          </cell>
          <cell r="D1139">
            <v>7</v>
          </cell>
          <cell r="E1139">
            <v>0</v>
          </cell>
          <cell r="F1139">
            <v>0</v>
          </cell>
          <cell r="G1139">
            <v>9</v>
          </cell>
          <cell r="H1139">
            <v>0</v>
          </cell>
          <cell r="I1139">
            <v>0</v>
          </cell>
          <cell r="J1139">
            <v>8</v>
          </cell>
          <cell r="K1139">
            <v>1</v>
          </cell>
          <cell r="L1139">
            <v>16</v>
          </cell>
        </row>
        <row r="1140">
          <cell r="B1140" t="str">
            <v>Corrigent</v>
          </cell>
          <cell r="C1140">
            <v>0</v>
          </cell>
          <cell r="D1140">
            <v>7</v>
          </cell>
          <cell r="E1140">
            <v>0</v>
          </cell>
          <cell r="F1140">
            <v>0</v>
          </cell>
          <cell r="G1140">
            <v>0</v>
          </cell>
          <cell r="H1140">
            <v>0</v>
          </cell>
          <cell r="I1140">
            <v>0</v>
          </cell>
          <cell r="L1140">
            <v>7</v>
          </cell>
        </row>
        <row r="1141">
          <cell r="B1141" t="str">
            <v>Corvis</v>
          </cell>
          <cell r="L1141">
            <v>0</v>
          </cell>
        </row>
        <row r="1142">
          <cell r="B1142" t="str">
            <v>Datang</v>
          </cell>
          <cell r="L1142">
            <v>0</v>
          </cell>
        </row>
        <row r="1143">
          <cell r="B1143" t="str">
            <v>ECI Telecom</v>
          </cell>
          <cell r="C1143">
            <v>0</v>
          </cell>
          <cell r="D1143">
            <v>45</v>
          </cell>
          <cell r="E1143">
            <v>0</v>
          </cell>
          <cell r="F1143">
            <v>0</v>
          </cell>
          <cell r="G1143">
            <v>7</v>
          </cell>
          <cell r="H1143">
            <v>0</v>
          </cell>
          <cell r="I1143">
            <v>0</v>
          </cell>
          <cell r="J1143">
            <v>1</v>
          </cell>
          <cell r="L1143">
            <v>52</v>
          </cell>
        </row>
        <row r="1144">
          <cell r="B1144" t="str">
            <v>Ericsson</v>
          </cell>
          <cell r="C1144">
            <v>2</v>
          </cell>
          <cell r="D1144">
            <v>25</v>
          </cell>
          <cell r="E1144">
            <v>0</v>
          </cell>
          <cell r="F1144">
            <v>3</v>
          </cell>
          <cell r="G1144">
            <v>5</v>
          </cell>
          <cell r="H1144">
            <v>5</v>
          </cell>
          <cell r="I1144">
            <v>11</v>
          </cell>
          <cell r="L1144">
            <v>51</v>
          </cell>
        </row>
        <row r="1145">
          <cell r="B1145" t="str">
            <v>FiberHome</v>
          </cell>
          <cell r="C1145">
            <v>12</v>
          </cell>
          <cell r="D1145">
            <v>10</v>
          </cell>
          <cell r="E1145">
            <v>0</v>
          </cell>
          <cell r="F1145">
            <v>9</v>
          </cell>
          <cell r="G1145">
            <v>5</v>
          </cell>
          <cell r="H1145">
            <v>9</v>
          </cell>
          <cell r="I1145">
            <v>0</v>
          </cell>
          <cell r="L1145">
            <v>45</v>
          </cell>
        </row>
        <row r="1146">
          <cell r="B1146" t="str">
            <v>Force 10</v>
          </cell>
          <cell r="C1146">
            <v>0</v>
          </cell>
          <cell r="D1146">
            <v>1</v>
          </cell>
          <cell r="E1146">
            <v>0</v>
          </cell>
          <cell r="F1146">
            <v>0</v>
          </cell>
          <cell r="G1146">
            <v>0</v>
          </cell>
          <cell r="H1146">
            <v>0</v>
          </cell>
          <cell r="I1146">
            <v>0</v>
          </cell>
          <cell r="L1146">
            <v>1</v>
          </cell>
        </row>
        <row r="1147">
          <cell r="B1147" t="str">
            <v>Fujitsu</v>
          </cell>
          <cell r="C1147">
            <v>10</v>
          </cell>
          <cell r="D1147">
            <v>10</v>
          </cell>
          <cell r="E1147">
            <v>1</v>
          </cell>
          <cell r="F1147">
            <v>0</v>
          </cell>
          <cell r="G1147">
            <v>4</v>
          </cell>
          <cell r="H1147">
            <v>0</v>
          </cell>
          <cell r="I1147">
            <v>6</v>
          </cell>
          <cell r="J1147">
            <v>1</v>
          </cell>
          <cell r="L1147">
            <v>31</v>
          </cell>
        </row>
        <row r="1148">
          <cell r="B1148" t="str">
            <v>Hitachi</v>
          </cell>
          <cell r="C1148">
            <v>1</v>
          </cell>
          <cell r="D1148">
            <v>1</v>
          </cell>
          <cell r="E1148">
            <v>0</v>
          </cell>
          <cell r="F1148">
            <v>1</v>
          </cell>
          <cell r="G1148">
            <v>14</v>
          </cell>
          <cell r="H1148">
            <v>1</v>
          </cell>
          <cell r="I1148">
            <v>0</v>
          </cell>
          <cell r="J1148">
            <v>6</v>
          </cell>
          <cell r="L1148">
            <v>18</v>
          </cell>
        </row>
        <row r="1149">
          <cell r="B1149" t="str">
            <v>Hitachi Cable</v>
          </cell>
          <cell r="C1149">
            <v>0</v>
          </cell>
          <cell r="D1149">
            <v>0</v>
          </cell>
          <cell r="E1149">
            <v>0</v>
          </cell>
          <cell r="F1149">
            <v>0</v>
          </cell>
          <cell r="G1149">
            <v>4</v>
          </cell>
          <cell r="H1149">
            <v>0</v>
          </cell>
          <cell r="I1149">
            <v>0</v>
          </cell>
          <cell r="L1149">
            <v>4</v>
          </cell>
        </row>
        <row r="1150">
          <cell r="B1150" t="str">
            <v>Huawei</v>
          </cell>
          <cell r="C1150">
            <v>6</v>
          </cell>
          <cell r="D1150">
            <v>189</v>
          </cell>
          <cell r="E1150">
            <v>0</v>
          </cell>
          <cell r="F1150">
            <v>27</v>
          </cell>
          <cell r="G1150">
            <v>20</v>
          </cell>
          <cell r="H1150">
            <v>0</v>
          </cell>
          <cell r="I1150">
            <v>36</v>
          </cell>
          <cell r="J1150">
            <v>1</v>
          </cell>
          <cell r="K1150">
            <v>10</v>
          </cell>
          <cell r="L1150">
            <v>278</v>
          </cell>
        </row>
        <row r="1151">
          <cell r="B1151" t="str">
            <v>Infinera</v>
          </cell>
          <cell r="C1151">
            <v>0</v>
          </cell>
          <cell r="D1151">
            <v>0</v>
          </cell>
          <cell r="E1151">
            <v>0</v>
          </cell>
          <cell r="F1151">
            <v>0</v>
          </cell>
          <cell r="G1151">
            <v>0</v>
          </cell>
          <cell r="H1151">
            <v>0</v>
          </cell>
          <cell r="I1151">
            <v>3</v>
          </cell>
          <cell r="L1151">
            <v>3</v>
          </cell>
        </row>
        <row r="1152">
          <cell r="B1152" t="str">
            <v>Lucent</v>
          </cell>
          <cell r="L1152">
            <v>0</v>
          </cell>
        </row>
        <row r="1153">
          <cell r="B1153" t="str">
            <v>Luminous</v>
          </cell>
          <cell r="L1153">
            <v>0</v>
          </cell>
        </row>
        <row r="1154">
          <cell r="B1154" t="str">
            <v>Movaz</v>
          </cell>
          <cell r="L1154">
            <v>0</v>
          </cell>
        </row>
        <row r="1155">
          <cell r="B1155" t="str">
            <v>NEC</v>
          </cell>
          <cell r="C1155">
            <v>30</v>
          </cell>
          <cell r="D1155">
            <v>27</v>
          </cell>
          <cell r="E1155">
            <v>0</v>
          </cell>
          <cell r="F1155">
            <v>0</v>
          </cell>
          <cell r="G1155">
            <v>16</v>
          </cell>
          <cell r="H1155">
            <v>16</v>
          </cell>
          <cell r="I1155">
            <v>0</v>
          </cell>
          <cell r="J1155">
            <v>11</v>
          </cell>
          <cell r="K1155">
            <v>7</v>
          </cell>
          <cell r="L1155">
            <v>89</v>
          </cell>
        </row>
        <row r="1156">
          <cell r="B1156" t="str">
            <v>Nortel</v>
          </cell>
          <cell r="C1156">
            <v>0</v>
          </cell>
          <cell r="D1156">
            <v>0</v>
          </cell>
          <cell r="E1156">
            <v>0</v>
          </cell>
          <cell r="F1156">
            <v>0</v>
          </cell>
          <cell r="G1156">
            <v>0</v>
          </cell>
          <cell r="H1156">
            <v>0</v>
          </cell>
          <cell r="I1156">
            <v>0</v>
          </cell>
          <cell r="L1156">
            <v>0</v>
          </cell>
        </row>
        <row r="1157">
          <cell r="B1157" t="str">
            <v>OpVista</v>
          </cell>
          <cell r="C1157">
            <v>0</v>
          </cell>
          <cell r="D1157">
            <v>0</v>
          </cell>
          <cell r="E1157">
            <v>0</v>
          </cell>
          <cell r="F1157">
            <v>0</v>
          </cell>
          <cell r="G1157">
            <v>0</v>
          </cell>
          <cell r="H1157">
            <v>0</v>
          </cell>
          <cell r="I1157">
            <v>0</v>
          </cell>
          <cell r="L1157">
            <v>0</v>
          </cell>
        </row>
        <row r="1158">
          <cell r="B1158" t="str">
            <v>Sagem</v>
          </cell>
          <cell r="C1158">
            <v>0</v>
          </cell>
          <cell r="D1158">
            <v>1</v>
          </cell>
          <cell r="E1158">
            <v>0</v>
          </cell>
          <cell r="F1158">
            <v>0</v>
          </cell>
          <cell r="G1158">
            <v>0</v>
          </cell>
          <cell r="H1158">
            <v>0</v>
          </cell>
          <cell r="I1158">
            <v>0</v>
          </cell>
          <cell r="L1158">
            <v>1</v>
          </cell>
        </row>
        <row r="1159">
          <cell r="B1159" t="str">
            <v>Nokia Siemens</v>
          </cell>
          <cell r="C1159">
            <v>0</v>
          </cell>
          <cell r="D1159">
            <v>15</v>
          </cell>
          <cell r="E1159">
            <v>0</v>
          </cell>
          <cell r="F1159">
            <v>0</v>
          </cell>
          <cell r="G1159">
            <v>0</v>
          </cell>
          <cell r="H1159">
            <v>0</v>
          </cell>
          <cell r="I1159">
            <v>4</v>
          </cell>
          <cell r="L1159">
            <v>19</v>
          </cell>
        </row>
        <row r="1160">
          <cell r="B1160" t="str">
            <v>Sycamore</v>
          </cell>
          <cell r="C1160">
            <v>0</v>
          </cell>
          <cell r="D1160">
            <v>0</v>
          </cell>
          <cell r="E1160">
            <v>2</v>
          </cell>
          <cell r="F1160">
            <v>4</v>
          </cell>
          <cell r="G1160">
            <v>0</v>
          </cell>
          <cell r="H1160">
            <v>0</v>
          </cell>
          <cell r="I1160">
            <v>0</v>
          </cell>
          <cell r="L1160">
            <v>6</v>
          </cell>
        </row>
        <row r="1161">
          <cell r="B1161" t="str">
            <v>Tejas</v>
          </cell>
          <cell r="C1161">
            <v>0</v>
          </cell>
          <cell r="D1161">
            <v>11</v>
          </cell>
          <cell r="E1161">
            <v>0</v>
          </cell>
          <cell r="F1161">
            <v>0</v>
          </cell>
          <cell r="G1161">
            <v>0</v>
          </cell>
          <cell r="H1161">
            <v>0</v>
          </cell>
          <cell r="I1161">
            <v>0</v>
          </cell>
          <cell r="L1161">
            <v>11</v>
          </cell>
        </row>
        <row r="1162">
          <cell r="B1162" t="str">
            <v>Tellabs</v>
          </cell>
          <cell r="C1162">
            <v>0</v>
          </cell>
          <cell r="D1162">
            <v>8</v>
          </cell>
          <cell r="E1162">
            <v>0</v>
          </cell>
          <cell r="F1162">
            <v>0</v>
          </cell>
          <cell r="G1162">
            <v>3</v>
          </cell>
          <cell r="H1162">
            <v>0</v>
          </cell>
          <cell r="I1162">
            <v>0</v>
          </cell>
          <cell r="L1162">
            <v>11</v>
          </cell>
        </row>
        <row r="1163">
          <cell r="B1163" t="str">
            <v>Transmode</v>
          </cell>
          <cell r="C1163">
            <v>0</v>
          </cell>
          <cell r="D1163">
            <v>0</v>
          </cell>
          <cell r="E1163">
            <v>0</v>
          </cell>
          <cell r="F1163">
            <v>0</v>
          </cell>
          <cell r="G1163">
            <v>0</v>
          </cell>
          <cell r="H1163">
            <v>0</v>
          </cell>
          <cell r="I1163">
            <v>0</v>
          </cell>
          <cell r="L1163">
            <v>0</v>
          </cell>
        </row>
        <row r="1164">
          <cell r="B1164" t="str">
            <v>Tyco</v>
          </cell>
          <cell r="L1164">
            <v>0</v>
          </cell>
        </row>
        <row r="1165">
          <cell r="B1165" t="str">
            <v>UTStarcom</v>
          </cell>
          <cell r="C1165">
            <v>0</v>
          </cell>
          <cell r="D1165">
            <v>6</v>
          </cell>
          <cell r="E1165">
            <v>0</v>
          </cell>
          <cell r="F1165">
            <v>0</v>
          </cell>
          <cell r="G1165">
            <v>0</v>
          </cell>
          <cell r="H1165">
            <v>0</v>
          </cell>
          <cell r="I1165">
            <v>0</v>
          </cell>
          <cell r="L1165">
            <v>6</v>
          </cell>
        </row>
        <row r="1166">
          <cell r="B1166" t="str">
            <v>White Rock</v>
          </cell>
          <cell r="L1166">
            <v>0</v>
          </cell>
        </row>
        <row r="1167">
          <cell r="B1167" t="str">
            <v>Xtera</v>
          </cell>
          <cell r="C1167">
            <v>0</v>
          </cell>
          <cell r="D1167">
            <v>0</v>
          </cell>
          <cell r="E1167">
            <v>0</v>
          </cell>
          <cell r="F1167">
            <v>0</v>
          </cell>
          <cell r="G1167">
            <v>0</v>
          </cell>
          <cell r="H1167">
            <v>0</v>
          </cell>
          <cell r="I1167">
            <v>0</v>
          </cell>
          <cell r="L1167">
            <v>0</v>
          </cell>
        </row>
        <row r="1168">
          <cell r="B1168" t="str">
            <v>Zhone</v>
          </cell>
          <cell r="C1168">
            <v>0</v>
          </cell>
          <cell r="D1168">
            <v>0</v>
          </cell>
          <cell r="E1168">
            <v>0</v>
          </cell>
          <cell r="F1168">
            <v>0</v>
          </cell>
          <cell r="G1168">
            <v>0</v>
          </cell>
          <cell r="H1168">
            <v>0</v>
          </cell>
          <cell r="I1168">
            <v>0</v>
          </cell>
          <cell r="L1168">
            <v>0</v>
          </cell>
        </row>
        <row r="1169">
          <cell r="B1169" t="str">
            <v>ZTE</v>
          </cell>
          <cell r="C1169">
            <v>18</v>
          </cell>
          <cell r="D1169">
            <v>35</v>
          </cell>
          <cell r="E1169">
            <v>0</v>
          </cell>
          <cell r="F1169">
            <v>1</v>
          </cell>
          <cell r="G1169">
            <v>7</v>
          </cell>
          <cell r="H1169">
            <v>11</v>
          </cell>
          <cell r="I1169">
            <v>0</v>
          </cell>
          <cell r="K1169">
            <v>3</v>
          </cell>
          <cell r="L1169">
            <v>72</v>
          </cell>
        </row>
        <row r="1170">
          <cell r="B1170" t="str">
            <v>Other</v>
          </cell>
          <cell r="C1170">
            <v>0</v>
          </cell>
          <cell r="D1170">
            <v>6</v>
          </cell>
          <cell r="E1170">
            <v>0</v>
          </cell>
          <cell r="F1170">
            <v>0</v>
          </cell>
          <cell r="G1170">
            <v>0</v>
          </cell>
          <cell r="H1170">
            <v>0</v>
          </cell>
          <cell r="I1170">
            <v>0</v>
          </cell>
          <cell r="L1170">
            <v>6</v>
          </cell>
        </row>
        <row r="1171">
          <cell r="B1171" t="str">
            <v>Total</v>
          </cell>
          <cell r="C1171">
            <v>80</v>
          </cell>
          <cell r="D1171">
            <v>500</v>
          </cell>
          <cell r="E1171">
            <v>3</v>
          </cell>
          <cell r="F1171">
            <v>78</v>
          </cell>
          <cell r="G1171">
            <v>122</v>
          </cell>
          <cell r="H1171">
            <v>46</v>
          </cell>
          <cell r="I1171">
            <v>89</v>
          </cell>
          <cell r="J1171">
            <v>28</v>
          </cell>
          <cell r="K1171">
            <v>26</v>
          </cell>
          <cell r="L1171">
            <v>918</v>
          </cell>
        </row>
        <row r="1175">
          <cell r="B1175" t="str">
            <v>Vendor</v>
          </cell>
          <cell r="C1175" t="str">
            <v>SONET/SDH Add-drop multiplexers (ADM)</v>
          </cell>
          <cell r="D1175" t="str">
            <v>Optical Edge Devices (OED)</v>
          </cell>
          <cell r="E1175" t="str">
            <v>Digital Cross Connects (DCS)</v>
          </cell>
          <cell r="F1175" t="str">
            <v>Optical Core Switches (OCS)</v>
          </cell>
          <cell r="G1175" t="str">
            <v>Metro WDM (C/D-WDM)</v>
          </cell>
          <cell r="H1175" t="str">
            <v>Long haul DWDM (LH DWDM)</v>
          </cell>
          <cell r="I1175" t="str">
            <v>Multi-reach DWDM</v>
          </cell>
          <cell r="J1175" t="str">
            <v>Metro ROADM</v>
          </cell>
          <cell r="K1175" t="str">
            <v>Converged Packet Optical</v>
          </cell>
          <cell r="L1175" t="str">
            <v>Total Optical Networking (ON)</v>
          </cell>
        </row>
        <row r="1176">
          <cell r="B1176" t="str">
            <v>ADTRAN</v>
          </cell>
          <cell r="C1176">
            <v>0</v>
          </cell>
          <cell r="D1176">
            <v>0</v>
          </cell>
          <cell r="E1176">
            <v>0</v>
          </cell>
          <cell r="F1176">
            <v>0</v>
          </cell>
          <cell r="G1176">
            <v>0</v>
          </cell>
          <cell r="H1176">
            <v>0</v>
          </cell>
          <cell r="I1176">
            <v>0</v>
          </cell>
          <cell r="L1176">
            <v>0</v>
          </cell>
        </row>
        <row r="1177">
          <cell r="B1177" t="str">
            <v>ADVA</v>
          </cell>
          <cell r="C1177">
            <v>0</v>
          </cell>
          <cell r="D1177">
            <v>0</v>
          </cell>
          <cell r="E1177">
            <v>0</v>
          </cell>
          <cell r="F1177">
            <v>0</v>
          </cell>
          <cell r="G1177">
            <v>5</v>
          </cell>
          <cell r="H1177">
            <v>0</v>
          </cell>
          <cell r="I1177">
            <v>0</v>
          </cell>
          <cell r="L1177">
            <v>5</v>
          </cell>
        </row>
        <row r="1178">
          <cell r="B1178" t="str">
            <v>Alcatel-Lucent</v>
          </cell>
          <cell r="C1178">
            <v>2</v>
          </cell>
          <cell r="D1178">
            <v>94</v>
          </cell>
          <cell r="E1178">
            <v>0</v>
          </cell>
          <cell r="F1178">
            <v>22</v>
          </cell>
          <cell r="G1178">
            <v>14</v>
          </cell>
          <cell r="H1178">
            <v>5</v>
          </cell>
          <cell r="I1178">
            <v>21</v>
          </cell>
          <cell r="K1178">
            <v>8</v>
          </cell>
          <cell r="L1178">
            <v>158</v>
          </cell>
        </row>
        <row r="1179">
          <cell r="B1179" t="str">
            <v>ANDA</v>
          </cell>
          <cell r="C1179">
            <v>0</v>
          </cell>
          <cell r="D1179">
            <v>0</v>
          </cell>
          <cell r="E1179">
            <v>0</v>
          </cell>
          <cell r="F1179">
            <v>0</v>
          </cell>
          <cell r="G1179">
            <v>0</v>
          </cell>
          <cell r="H1179">
            <v>0</v>
          </cell>
          <cell r="I1179">
            <v>0</v>
          </cell>
          <cell r="L1179">
            <v>0</v>
          </cell>
        </row>
        <row r="1180">
          <cell r="B1180" t="str">
            <v>Atrica</v>
          </cell>
          <cell r="C1180">
            <v>0</v>
          </cell>
          <cell r="D1180">
            <v>0</v>
          </cell>
          <cell r="E1180">
            <v>0</v>
          </cell>
          <cell r="F1180">
            <v>0</v>
          </cell>
          <cell r="G1180">
            <v>0</v>
          </cell>
          <cell r="H1180">
            <v>0</v>
          </cell>
          <cell r="I1180">
            <v>0</v>
          </cell>
          <cell r="L1180">
            <v>0</v>
          </cell>
        </row>
        <row r="1181">
          <cell r="B1181" t="str">
            <v>Calient</v>
          </cell>
          <cell r="L1181">
            <v>0</v>
          </cell>
        </row>
        <row r="1182">
          <cell r="B1182" t="str">
            <v>Ciena</v>
          </cell>
          <cell r="C1182">
            <v>0</v>
          </cell>
          <cell r="D1182">
            <v>53</v>
          </cell>
          <cell r="E1182">
            <v>0</v>
          </cell>
          <cell r="F1182">
            <v>3</v>
          </cell>
          <cell r="G1182">
            <v>12</v>
          </cell>
          <cell r="H1182">
            <v>2</v>
          </cell>
          <cell r="I1182">
            <v>12</v>
          </cell>
          <cell r="L1182">
            <v>82</v>
          </cell>
        </row>
        <row r="1183">
          <cell r="B1183" t="str">
            <v>Cisco</v>
          </cell>
          <cell r="C1183">
            <v>0</v>
          </cell>
          <cell r="D1183">
            <v>11</v>
          </cell>
          <cell r="E1183">
            <v>0</v>
          </cell>
          <cell r="F1183">
            <v>0</v>
          </cell>
          <cell r="G1183">
            <v>13</v>
          </cell>
          <cell r="H1183">
            <v>0</v>
          </cell>
          <cell r="I1183">
            <v>0</v>
          </cell>
          <cell r="J1183">
            <v>11</v>
          </cell>
          <cell r="K1183">
            <v>1</v>
          </cell>
          <cell r="L1183">
            <v>24</v>
          </cell>
        </row>
        <row r="1184">
          <cell r="B1184" t="str">
            <v>Corrigent</v>
          </cell>
          <cell r="C1184">
            <v>0</v>
          </cell>
          <cell r="D1184">
            <v>5</v>
          </cell>
          <cell r="E1184">
            <v>0</v>
          </cell>
          <cell r="F1184">
            <v>0</v>
          </cell>
          <cell r="G1184">
            <v>0</v>
          </cell>
          <cell r="H1184">
            <v>0</v>
          </cell>
          <cell r="I1184">
            <v>0</v>
          </cell>
          <cell r="L1184">
            <v>5</v>
          </cell>
        </row>
        <row r="1185">
          <cell r="B1185" t="str">
            <v>Corvis</v>
          </cell>
          <cell r="L1185">
            <v>0</v>
          </cell>
        </row>
        <row r="1186">
          <cell r="B1186" t="str">
            <v>Datang</v>
          </cell>
          <cell r="L1186">
            <v>0</v>
          </cell>
        </row>
        <row r="1187">
          <cell r="B1187" t="str">
            <v>ECI Telecom</v>
          </cell>
          <cell r="C1187">
            <v>0</v>
          </cell>
          <cell r="D1187">
            <v>44</v>
          </cell>
          <cell r="E1187">
            <v>0</v>
          </cell>
          <cell r="F1187">
            <v>0</v>
          </cell>
          <cell r="G1187">
            <v>5</v>
          </cell>
          <cell r="H1187">
            <v>0</v>
          </cell>
          <cell r="I1187">
            <v>0</v>
          </cell>
          <cell r="J1187">
            <v>2</v>
          </cell>
          <cell r="L1187">
            <v>49</v>
          </cell>
        </row>
        <row r="1188">
          <cell r="B1188" t="str">
            <v>Ericsson</v>
          </cell>
          <cell r="C1188">
            <v>0</v>
          </cell>
          <cell r="D1188">
            <v>25</v>
          </cell>
          <cell r="E1188">
            <v>0</v>
          </cell>
          <cell r="F1188">
            <v>2</v>
          </cell>
          <cell r="G1188">
            <v>5</v>
          </cell>
          <cell r="H1188">
            <v>2</v>
          </cell>
          <cell r="I1188">
            <v>14</v>
          </cell>
          <cell r="J1188">
            <v>2</v>
          </cell>
          <cell r="L1188">
            <v>48</v>
          </cell>
        </row>
        <row r="1189">
          <cell r="B1189" t="str">
            <v>FiberHome</v>
          </cell>
          <cell r="C1189">
            <v>12</v>
          </cell>
          <cell r="D1189">
            <v>10</v>
          </cell>
          <cell r="E1189">
            <v>0</v>
          </cell>
          <cell r="F1189">
            <v>9</v>
          </cell>
          <cell r="G1189">
            <v>5</v>
          </cell>
          <cell r="H1189">
            <v>9</v>
          </cell>
          <cell r="I1189">
            <v>0</v>
          </cell>
          <cell r="L1189">
            <v>45</v>
          </cell>
        </row>
        <row r="1190">
          <cell r="B1190" t="str">
            <v>Force 10</v>
          </cell>
          <cell r="C1190">
            <v>0</v>
          </cell>
          <cell r="D1190">
            <v>1</v>
          </cell>
          <cell r="E1190">
            <v>0</v>
          </cell>
          <cell r="F1190">
            <v>0</v>
          </cell>
          <cell r="G1190">
            <v>0</v>
          </cell>
          <cell r="H1190">
            <v>0</v>
          </cell>
          <cell r="I1190">
            <v>0</v>
          </cell>
          <cell r="L1190">
            <v>1</v>
          </cell>
        </row>
        <row r="1191">
          <cell r="B1191" t="str">
            <v>Fujitsu</v>
          </cell>
          <cell r="C1191">
            <v>9</v>
          </cell>
          <cell r="D1191">
            <v>7</v>
          </cell>
          <cell r="E1191">
            <v>1</v>
          </cell>
          <cell r="F1191">
            <v>0</v>
          </cell>
          <cell r="G1191">
            <v>15</v>
          </cell>
          <cell r="H1191">
            <v>0</v>
          </cell>
          <cell r="I1191">
            <v>7</v>
          </cell>
          <cell r="J1191">
            <v>6</v>
          </cell>
          <cell r="L1191">
            <v>39</v>
          </cell>
        </row>
        <row r="1192">
          <cell r="B1192" t="str">
            <v>Hitachi</v>
          </cell>
          <cell r="C1192">
            <v>1</v>
          </cell>
          <cell r="D1192">
            <v>1</v>
          </cell>
          <cell r="E1192">
            <v>0</v>
          </cell>
          <cell r="F1192">
            <v>1</v>
          </cell>
          <cell r="G1192">
            <v>12</v>
          </cell>
          <cell r="H1192">
            <v>0</v>
          </cell>
          <cell r="I1192">
            <v>0</v>
          </cell>
          <cell r="J1192">
            <v>5</v>
          </cell>
          <cell r="L1192">
            <v>15</v>
          </cell>
        </row>
        <row r="1193">
          <cell r="B1193" t="str">
            <v>Hitachi Cable</v>
          </cell>
          <cell r="C1193">
            <v>0</v>
          </cell>
          <cell r="D1193">
            <v>0</v>
          </cell>
          <cell r="E1193">
            <v>0</v>
          </cell>
          <cell r="F1193">
            <v>0</v>
          </cell>
          <cell r="G1193">
            <v>4</v>
          </cell>
          <cell r="H1193">
            <v>0</v>
          </cell>
          <cell r="I1193">
            <v>0</v>
          </cell>
          <cell r="L1193">
            <v>4</v>
          </cell>
        </row>
        <row r="1194">
          <cell r="B1194" t="str">
            <v>Huawei</v>
          </cell>
          <cell r="C1194">
            <v>13</v>
          </cell>
          <cell r="D1194">
            <v>290</v>
          </cell>
          <cell r="E1194">
            <v>0</v>
          </cell>
          <cell r="F1194">
            <v>14</v>
          </cell>
          <cell r="G1194">
            <v>35</v>
          </cell>
          <cell r="H1194">
            <v>0</v>
          </cell>
          <cell r="I1194">
            <v>59</v>
          </cell>
          <cell r="J1194">
            <v>2</v>
          </cell>
          <cell r="K1194">
            <v>15</v>
          </cell>
          <cell r="L1194">
            <v>411</v>
          </cell>
        </row>
        <row r="1195">
          <cell r="B1195" t="str">
            <v>Infinera</v>
          </cell>
          <cell r="C1195">
            <v>0</v>
          </cell>
          <cell r="D1195">
            <v>0</v>
          </cell>
          <cell r="E1195">
            <v>0</v>
          </cell>
          <cell r="F1195">
            <v>0</v>
          </cell>
          <cell r="G1195">
            <v>0</v>
          </cell>
          <cell r="H1195">
            <v>0</v>
          </cell>
          <cell r="I1195">
            <v>2</v>
          </cell>
          <cell r="L1195">
            <v>2</v>
          </cell>
        </row>
        <row r="1196">
          <cell r="B1196" t="str">
            <v>Lucent</v>
          </cell>
          <cell r="L1196">
            <v>0</v>
          </cell>
        </row>
        <row r="1197">
          <cell r="B1197" t="str">
            <v>Luminous</v>
          </cell>
          <cell r="L1197">
            <v>0</v>
          </cell>
        </row>
        <row r="1198">
          <cell r="B1198" t="str">
            <v>Movaz</v>
          </cell>
          <cell r="L1198">
            <v>0</v>
          </cell>
        </row>
        <row r="1199">
          <cell r="B1199" t="str">
            <v>NEC</v>
          </cell>
          <cell r="C1199">
            <v>36</v>
          </cell>
          <cell r="D1199">
            <v>29</v>
          </cell>
          <cell r="E1199">
            <v>0</v>
          </cell>
          <cell r="F1199">
            <v>0</v>
          </cell>
          <cell r="G1199">
            <v>26</v>
          </cell>
          <cell r="H1199">
            <v>9</v>
          </cell>
          <cell r="I1199">
            <v>0</v>
          </cell>
          <cell r="J1199">
            <v>18</v>
          </cell>
          <cell r="K1199">
            <v>8</v>
          </cell>
          <cell r="L1199">
            <v>100</v>
          </cell>
        </row>
        <row r="1200">
          <cell r="B1200" t="str">
            <v>Nortel</v>
          </cell>
          <cell r="C1200">
            <v>0</v>
          </cell>
          <cell r="D1200">
            <v>0</v>
          </cell>
          <cell r="E1200">
            <v>0</v>
          </cell>
          <cell r="F1200">
            <v>0</v>
          </cell>
          <cell r="G1200">
            <v>0</v>
          </cell>
          <cell r="H1200">
            <v>0</v>
          </cell>
          <cell r="I1200">
            <v>0</v>
          </cell>
          <cell r="L1200">
            <v>0</v>
          </cell>
        </row>
        <row r="1201">
          <cell r="B1201" t="str">
            <v>OpVista</v>
          </cell>
          <cell r="C1201">
            <v>0</v>
          </cell>
          <cell r="D1201">
            <v>0</v>
          </cell>
          <cell r="E1201">
            <v>0</v>
          </cell>
          <cell r="F1201">
            <v>0</v>
          </cell>
          <cell r="G1201">
            <v>0</v>
          </cell>
          <cell r="H1201">
            <v>0</v>
          </cell>
          <cell r="I1201">
            <v>0</v>
          </cell>
          <cell r="L1201">
            <v>0</v>
          </cell>
        </row>
        <row r="1202">
          <cell r="B1202" t="str">
            <v>Sagem</v>
          </cell>
          <cell r="C1202">
            <v>0</v>
          </cell>
          <cell r="D1202">
            <v>0</v>
          </cell>
          <cell r="E1202">
            <v>0</v>
          </cell>
          <cell r="F1202">
            <v>0</v>
          </cell>
          <cell r="G1202">
            <v>0</v>
          </cell>
          <cell r="H1202">
            <v>0</v>
          </cell>
          <cell r="I1202">
            <v>0</v>
          </cell>
          <cell r="L1202">
            <v>0</v>
          </cell>
        </row>
        <row r="1203">
          <cell r="B1203" t="str">
            <v>Nokia Siemens</v>
          </cell>
          <cell r="C1203">
            <v>0</v>
          </cell>
          <cell r="D1203">
            <v>17</v>
          </cell>
          <cell r="E1203">
            <v>0</v>
          </cell>
          <cell r="F1203">
            <v>0</v>
          </cell>
          <cell r="G1203">
            <v>0</v>
          </cell>
          <cell r="H1203">
            <v>0</v>
          </cell>
          <cell r="I1203">
            <v>5</v>
          </cell>
          <cell r="L1203">
            <v>22</v>
          </cell>
        </row>
        <row r="1204">
          <cell r="B1204" t="str">
            <v>Sycamore</v>
          </cell>
          <cell r="C1204">
            <v>0</v>
          </cell>
          <cell r="D1204">
            <v>0</v>
          </cell>
          <cell r="E1204">
            <v>1</v>
          </cell>
          <cell r="F1204">
            <v>3</v>
          </cell>
          <cell r="G1204">
            <v>0</v>
          </cell>
          <cell r="H1204">
            <v>0</v>
          </cell>
          <cell r="I1204">
            <v>0</v>
          </cell>
          <cell r="L1204">
            <v>4</v>
          </cell>
        </row>
        <row r="1205">
          <cell r="B1205" t="str">
            <v>Tejas</v>
          </cell>
          <cell r="C1205">
            <v>0</v>
          </cell>
          <cell r="D1205">
            <v>11</v>
          </cell>
          <cell r="E1205">
            <v>0</v>
          </cell>
          <cell r="F1205">
            <v>0</v>
          </cell>
          <cell r="G1205">
            <v>0</v>
          </cell>
          <cell r="H1205">
            <v>0</v>
          </cell>
          <cell r="I1205">
            <v>0</v>
          </cell>
          <cell r="L1205">
            <v>11</v>
          </cell>
        </row>
        <row r="1206">
          <cell r="B1206" t="str">
            <v>Tellabs</v>
          </cell>
          <cell r="C1206">
            <v>0</v>
          </cell>
          <cell r="D1206">
            <v>6</v>
          </cell>
          <cell r="E1206">
            <v>0</v>
          </cell>
          <cell r="F1206">
            <v>0</v>
          </cell>
          <cell r="G1206">
            <v>3</v>
          </cell>
          <cell r="H1206">
            <v>0</v>
          </cell>
          <cell r="I1206">
            <v>0</v>
          </cell>
          <cell r="L1206">
            <v>9</v>
          </cell>
        </row>
        <row r="1207">
          <cell r="B1207" t="str">
            <v>Transmode</v>
          </cell>
          <cell r="C1207">
            <v>0</v>
          </cell>
          <cell r="D1207">
            <v>0</v>
          </cell>
          <cell r="E1207">
            <v>0</v>
          </cell>
          <cell r="F1207">
            <v>0</v>
          </cell>
          <cell r="G1207">
            <v>0</v>
          </cell>
          <cell r="H1207">
            <v>0</v>
          </cell>
          <cell r="I1207">
            <v>0</v>
          </cell>
          <cell r="L1207">
            <v>0</v>
          </cell>
        </row>
        <row r="1208">
          <cell r="B1208" t="str">
            <v>Tyco</v>
          </cell>
          <cell r="L1208">
            <v>0</v>
          </cell>
        </row>
        <row r="1209">
          <cell r="B1209" t="str">
            <v>UTStarcom</v>
          </cell>
          <cell r="C1209">
            <v>0</v>
          </cell>
          <cell r="D1209">
            <v>6</v>
          </cell>
          <cell r="E1209">
            <v>0</v>
          </cell>
          <cell r="F1209">
            <v>0</v>
          </cell>
          <cell r="G1209">
            <v>0</v>
          </cell>
          <cell r="H1209">
            <v>0</v>
          </cell>
          <cell r="I1209">
            <v>0</v>
          </cell>
          <cell r="L1209">
            <v>6</v>
          </cell>
        </row>
        <row r="1210">
          <cell r="B1210" t="str">
            <v>White Rock</v>
          </cell>
          <cell r="L1210">
            <v>0</v>
          </cell>
        </row>
        <row r="1211">
          <cell r="B1211" t="str">
            <v>Xtera</v>
          </cell>
          <cell r="C1211">
            <v>0</v>
          </cell>
          <cell r="D1211">
            <v>0</v>
          </cell>
          <cell r="E1211">
            <v>0</v>
          </cell>
          <cell r="F1211">
            <v>0</v>
          </cell>
          <cell r="G1211">
            <v>0</v>
          </cell>
          <cell r="H1211">
            <v>0</v>
          </cell>
          <cell r="I1211">
            <v>0</v>
          </cell>
          <cell r="L1211">
            <v>0</v>
          </cell>
        </row>
        <row r="1212">
          <cell r="B1212" t="str">
            <v>Zhone</v>
          </cell>
          <cell r="C1212">
            <v>0</v>
          </cell>
          <cell r="D1212">
            <v>0</v>
          </cell>
          <cell r="E1212">
            <v>0</v>
          </cell>
          <cell r="F1212">
            <v>0</v>
          </cell>
          <cell r="G1212">
            <v>0</v>
          </cell>
          <cell r="H1212">
            <v>0</v>
          </cell>
          <cell r="I1212">
            <v>0</v>
          </cell>
          <cell r="L1212">
            <v>0</v>
          </cell>
        </row>
        <row r="1213">
          <cell r="B1213" t="str">
            <v>ZTE</v>
          </cell>
          <cell r="C1213">
            <v>16</v>
          </cell>
          <cell r="D1213">
            <v>45</v>
          </cell>
          <cell r="E1213">
            <v>0</v>
          </cell>
          <cell r="F1213">
            <v>1</v>
          </cell>
          <cell r="G1213">
            <v>7</v>
          </cell>
          <cell r="H1213">
            <v>19</v>
          </cell>
          <cell r="I1213">
            <v>0</v>
          </cell>
          <cell r="K1213">
            <v>3</v>
          </cell>
          <cell r="L1213">
            <v>88</v>
          </cell>
        </row>
        <row r="1214">
          <cell r="B1214" t="str">
            <v>Other</v>
          </cell>
          <cell r="C1214">
            <v>0</v>
          </cell>
          <cell r="D1214">
            <v>6</v>
          </cell>
          <cell r="E1214">
            <v>0</v>
          </cell>
          <cell r="F1214">
            <v>0</v>
          </cell>
          <cell r="G1214">
            <v>0</v>
          </cell>
          <cell r="H1214">
            <v>0</v>
          </cell>
          <cell r="I1214">
            <v>0</v>
          </cell>
          <cell r="L1214">
            <v>6</v>
          </cell>
        </row>
        <row r="1215">
          <cell r="B1215" t="str">
            <v>Total</v>
          </cell>
          <cell r="C1215">
            <v>89</v>
          </cell>
          <cell r="D1215">
            <v>661</v>
          </cell>
          <cell r="E1215">
            <v>2</v>
          </cell>
          <cell r="F1215">
            <v>55</v>
          </cell>
          <cell r="G1215">
            <v>161</v>
          </cell>
          <cell r="H1215">
            <v>46</v>
          </cell>
          <cell r="I1215">
            <v>120</v>
          </cell>
          <cell r="J1215">
            <v>46</v>
          </cell>
          <cell r="K1215">
            <v>35</v>
          </cell>
          <cell r="L1215">
            <v>1134</v>
          </cell>
        </row>
        <row r="1223">
          <cell r="B1223" t="str">
            <v>Vendor</v>
          </cell>
          <cell r="C1223" t="str">
            <v>SONET/SDH Add-drop multiplexers (ADM)</v>
          </cell>
          <cell r="D1223" t="str">
            <v>Optical Edge Devices (OED)</v>
          </cell>
          <cell r="E1223" t="str">
            <v>Digital Cross Connects (DCS)</v>
          </cell>
          <cell r="F1223" t="str">
            <v>Optical Core Switches (OCS)</v>
          </cell>
          <cell r="G1223" t="str">
            <v>Metro WDM (C/D-WDM)</v>
          </cell>
          <cell r="H1223" t="str">
            <v>Long haul DWDM (LH DWDM)</v>
          </cell>
          <cell r="I1223" t="str">
            <v>Multi-reach DWDM</v>
          </cell>
          <cell r="J1223" t="str">
            <v>Metro ROADM</v>
          </cell>
          <cell r="K1223" t="str">
            <v>Converged Packet Optical</v>
          </cell>
          <cell r="L1223" t="str">
            <v>Total Optical Networking (ON)</v>
          </cell>
        </row>
        <row r="1224">
          <cell r="B1224" t="str">
            <v>ADTRAN</v>
          </cell>
          <cell r="C1224">
            <v>0</v>
          </cell>
          <cell r="D1224">
            <v>0</v>
          </cell>
          <cell r="E1224">
            <v>0</v>
          </cell>
          <cell r="F1224">
            <v>0</v>
          </cell>
          <cell r="G1224">
            <v>0</v>
          </cell>
          <cell r="H1224">
            <v>0</v>
          </cell>
          <cell r="I1224">
            <v>0</v>
          </cell>
          <cell r="L1224">
            <v>0</v>
          </cell>
        </row>
        <row r="1225">
          <cell r="B1225" t="str">
            <v>ADVA</v>
          </cell>
          <cell r="C1225">
            <v>0</v>
          </cell>
          <cell r="D1225">
            <v>1</v>
          </cell>
          <cell r="E1225">
            <v>0</v>
          </cell>
          <cell r="F1225">
            <v>0</v>
          </cell>
          <cell r="G1225">
            <v>7</v>
          </cell>
          <cell r="H1225">
            <v>0</v>
          </cell>
          <cell r="I1225">
            <v>0</v>
          </cell>
          <cell r="L1225">
            <v>8</v>
          </cell>
        </row>
        <row r="1226">
          <cell r="B1226" t="str">
            <v>Alcatel-Lucent</v>
          </cell>
          <cell r="C1226">
            <v>2</v>
          </cell>
          <cell r="D1226">
            <v>42</v>
          </cell>
          <cell r="E1226">
            <v>0</v>
          </cell>
          <cell r="F1226">
            <v>21</v>
          </cell>
          <cell r="G1226">
            <v>8</v>
          </cell>
          <cell r="H1226">
            <v>1</v>
          </cell>
          <cell r="I1226">
            <v>20</v>
          </cell>
          <cell r="K1226">
            <v>4</v>
          </cell>
          <cell r="L1226">
            <v>94</v>
          </cell>
        </row>
        <row r="1227">
          <cell r="B1227" t="str">
            <v>ANDA</v>
          </cell>
          <cell r="C1227">
            <v>0</v>
          </cell>
          <cell r="D1227">
            <v>0</v>
          </cell>
          <cell r="E1227">
            <v>0</v>
          </cell>
          <cell r="F1227">
            <v>0</v>
          </cell>
          <cell r="G1227">
            <v>0</v>
          </cell>
          <cell r="H1227">
            <v>0</v>
          </cell>
          <cell r="I1227">
            <v>0</v>
          </cell>
          <cell r="L1227">
            <v>0</v>
          </cell>
        </row>
        <row r="1228">
          <cell r="B1228" t="str">
            <v>Atrica</v>
          </cell>
          <cell r="L1228">
            <v>0</v>
          </cell>
        </row>
        <row r="1229">
          <cell r="B1229" t="str">
            <v>Calient</v>
          </cell>
          <cell r="L1229">
            <v>0</v>
          </cell>
        </row>
        <row r="1230">
          <cell r="B1230" t="str">
            <v>Ciena</v>
          </cell>
          <cell r="C1230">
            <v>0</v>
          </cell>
          <cell r="D1230">
            <v>38</v>
          </cell>
          <cell r="E1230">
            <v>0</v>
          </cell>
          <cell r="F1230">
            <v>3</v>
          </cell>
          <cell r="G1230">
            <v>16</v>
          </cell>
          <cell r="H1230">
            <v>1</v>
          </cell>
          <cell r="I1230">
            <v>5</v>
          </cell>
          <cell r="L1230">
            <v>63</v>
          </cell>
        </row>
        <row r="1231">
          <cell r="B1231" t="str">
            <v>Cisco</v>
          </cell>
          <cell r="C1231">
            <v>0</v>
          </cell>
          <cell r="D1231">
            <v>7</v>
          </cell>
          <cell r="E1231">
            <v>0</v>
          </cell>
          <cell r="F1231">
            <v>0</v>
          </cell>
          <cell r="G1231">
            <v>11</v>
          </cell>
          <cell r="H1231">
            <v>0</v>
          </cell>
          <cell r="I1231">
            <v>0</v>
          </cell>
          <cell r="J1231">
            <v>9</v>
          </cell>
          <cell r="K1231">
            <v>2</v>
          </cell>
          <cell r="L1231">
            <v>18</v>
          </cell>
        </row>
        <row r="1232">
          <cell r="B1232" t="str">
            <v>Corrigent</v>
          </cell>
          <cell r="C1232">
            <v>0</v>
          </cell>
          <cell r="D1232">
            <v>5</v>
          </cell>
          <cell r="E1232">
            <v>0</v>
          </cell>
          <cell r="F1232">
            <v>0</v>
          </cell>
          <cell r="G1232">
            <v>0</v>
          </cell>
          <cell r="H1232">
            <v>0</v>
          </cell>
          <cell r="I1232">
            <v>0</v>
          </cell>
          <cell r="L1232">
            <v>5</v>
          </cell>
        </row>
        <row r="1233">
          <cell r="B1233" t="str">
            <v>Corvis</v>
          </cell>
          <cell r="L1233">
            <v>0</v>
          </cell>
        </row>
        <row r="1234">
          <cell r="B1234" t="str">
            <v>Datang</v>
          </cell>
          <cell r="L1234">
            <v>0</v>
          </cell>
        </row>
        <row r="1235">
          <cell r="B1235" t="str">
            <v>ECI Telecom</v>
          </cell>
          <cell r="C1235">
            <v>0</v>
          </cell>
          <cell r="D1235">
            <v>44</v>
          </cell>
          <cell r="E1235">
            <v>0</v>
          </cell>
          <cell r="F1235">
            <v>0</v>
          </cell>
          <cell r="G1235">
            <v>9</v>
          </cell>
          <cell r="H1235">
            <v>0</v>
          </cell>
          <cell r="I1235">
            <v>0</v>
          </cell>
          <cell r="J1235">
            <v>3</v>
          </cell>
          <cell r="K1235">
            <v>12</v>
          </cell>
          <cell r="L1235">
            <v>53</v>
          </cell>
        </row>
        <row r="1236">
          <cell r="B1236" t="str">
            <v>Ericsson</v>
          </cell>
          <cell r="C1236">
            <v>0</v>
          </cell>
          <cell r="D1236">
            <v>28</v>
          </cell>
          <cell r="E1236">
            <v>0</v>
          </cell>
          <cell r="F1236">
            <v>1</v>
          </cell>
          <cell r="G1236">
            <v>5</v>
          </cell>
          <cell r="H1236">
            <v>2</v>
          </cell>
          <cell r="I1236">
            <v>13</v>
          </cell>
          <cell r="J1236">
            <v>2</v>
          </cell>
          <cell r="L1236">
            <v>49</v>
          </cell>
        </row>
        <row r="1237">
          <cell r="B1237" t="str">
            <v>FiberHome</v>
          </cell>
          <cell r="C1237">
            <v>9</v>
          </cell>
          <cell r="D1237">
            <v>8</v>
          </cell>
          <cell r="E1237">
            <v>0</v>
          </cell>
          <cell r="F1237">
            <v>5</v>
          </cell>
          <cell r="G1237">
            <v>4</v>
          </cell>
          <cell r="H1237">
            <v>9</v>
          </cell>
          <cell r="I1237">
            <v>0</v>
          </cell>
          <cell r="L1237">
            <v>35</v>
          </cell>
        </row>
        <row r="1238">
          <cell r="B1238" t="str">
            <v>Force 10</v>
          </cell>
          <cell r="C1238">
            <v>0</v>
          </cell>
          <cell r="D1238">
            <v>2</v>
          </cell>
          <cell r="E1238">
            <v>0</v>
          </cell>
          <cell r="F1238">
            <v>0</v>
          </cell>
          <cell r="G1238">
            <v>0</v>
          </cell>
          <cell r="H1238">
            <v>0</v>
          </cell>
          <cell r="I1238">
            <v>0</v>
          </cell>
          <cell r="L1238">
            <v>2</v>
          </cell>
        </row>
        <row r="1239">
          <cell r="B1239" t="str">
            <v>Fujitsu</v>
          </cell>
          <cell r="C1239">
            <v>17</v>
          </cell>
          <cell r="D1239">
            <v>12</v>
          </cell>
          <cell r="E1239">
            <v>2</v>
          </cell>
          <cell r="F1239">
            <v>0</v>
          </cell>
          <cell r="G1239">
            <v>12</v>
          </cell>
          <cell r="H1239">
            <v>0</v>
          </cell>
          <cell r="I1239">
            <v>16</v>
          </cell>
          <cell r="J1239">
            <v>5</v>
          </cell>
          <cell r="L1239">
            <v>59</v>
          </cell>
        </row>
        <row r="1240">
          <cell r="B1240" t="str">
            <v>Hitachi</v>
          </cell>
          <cell r="C1240">
            <v>1</v>
          </cell>
          <cell r="D1240">
            <v>1</v>
          </cell>
          <cell r="E1240">
            <v>0</v>
          </cell>
          <cell r="F1240">
            <v>1</v>
          </cell>
          <cell r="G1240">
            <v>16</v>
          </cell>
          <cell r="H1240">
            <v>1</v>
          </cell>
          <cell r="I1240">
            <v>0</v>
          </cell>
          <cell r="J1240">
            <v>6</v>
          </cell>
          <cell r="L1240">
            <v>20</v>
          </cell>
        </row>
        <row r="1241">
          <cell r="B1241" t="str">
            <v>Hitachi Cable</v>
          </cell>
          <cell r="C1241">
            <v>0</v>
          </cell>
          <cell r="D1241">
            <v>0</v>
          </cell>
          <cell r="E1241">
            <v>0</v>
          </cell>
          <cell r="F1241">
            <v>0</v>
          </cell>
          <cell r="G1241">
            <v>5</v>
          </cell>
          <cell r="H1241">
            <v>0</v>
          </cell>
          <cell r="I1241">
            <v>0</v>
          </cell>
          <cell r="L1241">
            <v>5</v>
          </cell>
        </row>
        <row r="1242">
          <cell r="B1242" t="str">
            <v>Huawei</v>
          </cell>
          <cell r="C1242">
            <v>3</v>
          </cell>
          <cell r="D1242">
            <v>173</v>
          </cell>
          <cell r="E1242">
            <v>0</v>
          </cell>
          <cell r="F1242">
            <v>20</v>
          </cell>
          <cell r="G1242">
            <v>15</v>
          </cell>
          <cell r="H1242">
            <v>0</v>
          </cell>
          <cell r="I1242">
            <v>51</v>
          </cell>
          <cell r="J1242">
            <v>1</v>
          </cell>
          <cell r="K1242">
            <v>9</v>
          </cell>
          <cell r="L1242">
            <v>262</v>
          </cell>
        </row>
        <row r="1243">
          <cell r="B1243" t="str">
            <v>Infinera</v>
          </cell>
          <cell r="C1243">
            <v>0</v>
          </cell>
          <cell r="D1243">
            <v>0</v>
          </cell>
          <cell r="E1243">
            <v>0</v>
          </cell>
          <cell r="F1243">
            <v>0</v>
          </cell>
          <cell r="G1243">
            <v>0</v>
          </cell>
          <cell r="H1243">
            <v>0</v>
          </cell>
          <cell r="I1243">
            <v>2</v>
          </cell>
          <cell r="L1243">
            <v>2</v>
          </cell>
        </row>
        <row r="1244">
          <cell r="B1244" t="str">
            <v>Lucent</v>
          </cell>
          <cell r="L1244">
            <v>0</v>
          </cell>
        </row>
        <row r="1245">
          <cell r="B1245" t="str">
            <v>Luminous</v>
          </cell>
          <cell r="L1245">
            <v>0</v>
          </cell>
        </row>
        <row r="1246">
          <cell r="B1246" t="str">
            <v>Movaz</v>
          </cell>
          <cell r="L1246">
            <v>0</v>
          </cell>
        </row>
        <row r="1247">
          <cell r="B1247" t="str">
            <v>NEC</v>
          </cell>
          <cell r="C1247">
            <v>42</v>
          </cell>
          <cell r="D1247">
            <v>50</v>
          </cell>
          <cell r="E1247">
            <v>0</v>
          </cell>
          <cell r="F1247">
            <v>0</v>
          </cell>
          <cell r="G1247">
            <v>20</v>
          </cell>
          <cell r="H1247">
            <v>17</v>
          </cell>
          <cell r="I1247">
            <v>0</v>
          </cell>
          <cell r="J1247">
            <v>14</v>
          </cell>
          <cell r="K1247">
            <v>11</v>
          </cell>
          <cell r="L1247">
            <v>129</v>
          </cell>
        </row>
        <row r="1248">
          <cell r="B1248" t="str">
            <v>Nortel</v>
          </cell>
          <cell r="C1248">
            <v>0</v>
          </cell>
          <cell r="D1248">
            <v>0</v>
          </cell>
          <cell r="E1248">
            <v>0</v>
          </cell>
          <cell r="F1248">
            <v>0</v>
          </cell>
          <cell r="G1248">
            <v>0</v>
          </cell>
          <cell r="H1248">
            <v>0</v>
          </cell>
          <cell r="I1248">
            <v>0</v>
          </cell>
          <cell r="L1248">
            <v>0</v>
          </cell>
        </row>
        <row r="1249">
          <cell r="B1249" t="str">
            <v>OpVista</v>
          </cell>
          <cell r="C1249">
            <v>0</v>
          </cell>
          <cell r="D1249">
            <v>0</v>
          </cell>
          <cell r="E1249">
            <v>0</v>
          </cell>
          <cell r="F1249">
            <v>0</v>
          </cell>
          <cell r="G1249">
            <v>0</v>
          </cell>
          <cell r="H1249">
            <v>0</v>
          </cell>
          <cell r="I1249">
            <v>0</v>
          </cell>
          <cell r="L1249">
            <v>0</v>
          </cell>
        </row>
        <row r="1250">
          <cell r="B1250" t="str">
            <v>Sagem</v>
          </cell>
          <cell r="C1250">
            <v>0</v>
          </cell>
          <cell r="D1250">
            <v>0</v>
          </cell>
          <cell r="E1250">
            <v>0</v>
          </cell>
          <cell r="F1250">
            <v>0</v>
          </cell>
          <cell r="G1250">
            <v>0</v>
          </cell>
          <cell r="H1250">
            <v>0</v>
          </cell>
          <cell r="I1250">
            <v>0</v>
          </cell>
          <cell r="L1250">
            <v>0</v>
          </cell>
        </row>
        <row r="1251">
          <cell r="B1251" t="str">
            <v>Nokia Siemens</v>
          </cell>
          <cell r="C1251">
            <v>0</v>
          </cell>
          <cell r="D1251">
            <v>15</v>
          </cell>
          <cell r="E1251">
            <v>0</v>
          </cell>
          <cell r="F1251">
            <v>0</v>
          </cell>
          <cell r="G1251">
            <v>0</v>
          </cell>
          <cell r="H1251">
            <v>0</v>
          </cell>
          <cell r="I1251">
            <v>5</v>
          </cell>
          <cell r="L1251">
            <v>20</v>
          </cell>
        </row>
        <row r="1252">
          <cell r="B1252" t="str">
            <v>Sycamore</v>
          </cell>
          <cell r="C1252">
            <v>0</v>
          </cell>
          <cell r="D1252">
            <v>0</v>
          </cell>
          <cell r="E1252">
            <v>1</v>
          </cell>
          <cell r="F1252">
            <v>4</v>
          </cell>
          <cell r="G1252">
            <v>0</v>
          </cell>
          <cell r="H1252">
            <v>0</v>
          </cell>
          <cell r="I1252">
            <v>0</v>
          </cell>
          <cell r="L1252">
            <v>5</v>
          </cell>
        </row>
        <row r="1253">
          <cell r="B1253" t="str">
            <v>Tejas</v>
          </cell>
          <cell r="C1253">
            <v>0</v>
          </cell>
          <cell r="D1253">
            <v>19</v>
          </cell>
          <cell r="E1253">
            <v>0</v>
          </cell>
          <cell r="F1253">
            <v>0</v>
          </cell>
          <cell r="G1253">
            <v>0</v>
          </cell>
          <cell r="H1253">
            <v>0</v>
          </cell>
          <cell r="I1253">
            <v>0</v>
          </cell>
          <cell r="L1253">
            <v>19</v>
          </cell>
        </row>
        <row r="1254">
          <cell r="B1254" t="str">
            <v>Tellabs</v>
          </cell>
          <cell r="C1254">
            <v>0</v>
          </cell>
          <cell r="D1254">
            <v>8</v>
          </cell>
          <cell r="E1254">
            <v>0</v>
          </cell>
          <cell r="F1254">
            <v>0</v>
          </cell>
          <cell r="G1254">
            <v>2</v>
          </cell>
          <cell r="H1254">
            <v>0</v>
          </cell>
          <cell r="I1254">
            <v>0</v>
          </cell>
          <cell r="L1254">
            <v>10</v>
          </cell>
        </row>
        <row r="1255">
          <cell r="B1255" t="str">
            <v>Transmode</v>
          </cell>
          <cell r="C1255">
            <v>0</v>
          </cell>
          <cell r="D1255">
            <v>0</v>
          </cell>
          <cell r="E1255">
            <v>0</v>
          </cell>
          <cell r="F1255">
            <v>0</v>
          </cell>
          <cell r="G1255">
            <v>0</v>
          </cell>
          <cell r="H1255">
            <v>0</v>
          </cell>
          <cell r="I1255">
            <v>0</v>
          </cell>
          <cell r="L1255">
            <v>0</v>
          </cell>
        </row>
        <row r="1256">
          <cell r="B1256" t="str">
            <v>Tyco</v>
          </cell>
          <cell r="L1256">
            <v>0</v>
          </cell>
        </row>
        <row r="1257">
          <cell r="B1257" t="str">
            <v>UTStarcom</v>
          </cell>
          <cell r="C1257">
            <v>0</v>
          </cell>
          <cell r="D1257">
            <v>6</v>
          </cell>
          <cell r="E1257">
            <v>0</v>
          </cell>
          <cell r="F1257">
            <v>0</v>
          </cell>
          <cell r="G1257">
            <v>0</v>
          </cell>
          <cell r="H1257">
            <v>0</v>
          </cell>
          <cell r="I1257">
            <v>0</v>
          </cell>
          <cell r="L1257">
            <v>6</v>
          </cell>
        </row>
        <row r="1258">
          <cell r="B1258" t="str">
            <v>White Rock</v>
          </cell>
          <cell r="L1258">
            <v>0</v>
          </cell>
        </row>
        <row r="1259">
          <cell r="B1259" t="str">
            <v>Xtera</v>
          </cell>
          <cell r="C1259">
            <v>0</v>
          </cell>
          <cell r="D1259">
            <v>0</v>
          </cell>
          <cell r="E1259">
            <v>0</v>
          </cell>
          <cell r="F1259">
            <v>0</v>
          </cell>
          <cell r="G1259">
            <v>0</v>
          </cell>
          <cell r="H1259">
            <v>0</v>
          </cell>
          <cell r="I1259">
            <v>0</v>
          </cell>
          <cell r="L1259">
            <v>0</v>
          </cell>
        </row>
        <row r="1260">
          <cell r="B1260" t="str">
            <v>Zhone</v>
          </cell>
          <cell r="C1260">
            <v>0</v>
          </cell>
          <cell r="D1260">
            <v>0</v>
          </cell>
          <cell r="E1260">
            <v>0</v>
          </cell>
          <cell r="F1260">
            <v>0</v>
          </cell>
          <cell r="G1260">
            <v>0</v>
          </cell>
          <cell r="H1260">
            <v>0</v>
          </cell>
          <cell r="I1260">
            <v>0</v>
          </cell>
          <cell r="L1260">
            <v>0</v>
          </cell>
        </row>
        <row r="1261">
          <cell r="B1261" t="str">
            <v>ZTE</v>
          </cell>
          <cell r="C1261">
            <v>0</v>
          </cell>
          <cell r="D1261">
            <v>44</v>
          </cell>
          <cell r="E1261">
            <v>0</v>
          </cell>
          <cell r="F1261">
            <v>1</v>
          </cell>
          <cell r="G1261">
            <v>4</v>
          </cell>
          <cell r="H1261">
            <v>0</v>
          </cell>
          <cell r="I1261">
            <v>10</v>
          </cell>
          <cell r="K1261">
            <v>2</v>
          </cell>
          <cell r="L1261">
            <v>59</v>
          </cell>
        </row>
        <row r="1262">
          <cell r="B1262" t="str">
            <v>Other</v>
          </cell>
          <cell r="C1262">
            <v>0</v>
          </cell>
          <cell r="D1262">
            <v>3</v>
          </cell>
          <cell r="E1262">
            <v>0</v>
          </cell>
          <cell r="F1262">
            <v>0</v>
          </cell>
          <cell r="G1262">
            <v>2</v>
          </cell>
          <cell r="H1262">
            <v>0</v>
          </cell>
          <cell r="I1262">
            <v>0</v>
          </cell>
          <cell r="L1262">
            <v>5</v>
          </cell>
        </row>
        <row r="1263">
          <cell r="B1263" t="str">
            <v>Total</v>
          </cell>
          <cell r="C1263">
            <v>74</v>
          </cell>
          <cell r="D1263">
            <v>506</v>
          </cell>
          <cell r="E1263">
            <v>3</v>
          </cell>
          <cell r="F1263">
            <v>56</v>
          </cell>
          <cell r="G1263">
            <v>136</v>
          </cell>
          <cell r="H1263">
            <v>31</v>
          </cell>
          <cell r="I1263">
            <v>122</v>
          </cell>
          <cell r="J1263">
            <v>40</v>
          </cell>
          <cell r="K1263">
            <v>40</v>
          </cell>
          <cell r="L1263">
            <v>928</v>
          </cell>
        </row>
        <row r="1267">
          <cell r="B1267" t="str">
            <v>Vendor</v>
          </cell>
          <cell r="C1267" t="str">
            <v>SONET/SDH Add-drop multiplexers (ADM)</v>
          </cell>
          <cell r="D1267" t="str">
            <v>Optical Edge Devices (OED)</v>
          </cell>
          <cell r="E1267" t="str">
            <v>Digital Cross Connects (DCS)</v>
          </cell>
          <cell r="F1267" t="str">
            <v>Optical Core Switches (OCS)</v>
          </cell>
          <cell r="G1267" t="str">
            <v>Metro WDM (C/D-WDM)</v>
          </cell>
          <cell r="H1267" t="str">
            <v>Long haul DWDM (LH DWDM)</v>
          </cell>
          <cell r="I1267" t="str">
            <v>Multi-reach DWDM</v>
          </cell>
          <cell r="J1267" t="str">
            <v>Metro ROADM</v>
          </cell>
          <cell r="K1267" t="str">
            <v>Converged Packet Optical</v>
          </cell>
          <cell r="L1267" t="str">
            <v>Total Optical Networking (ON)</v>
          </cell>
        </row>
        <row r="1268">
          <cell r="B1268" t="str">
            <v>ADTRAN</v>
          </cell>
          <cell r="C1268">
            <v>0</v>
          </cell>
          <cell r="D1268">
            <v>0</v>
          </cell>
          <cell r="E1268">
            <v>0</v>
          </cell>
          <cell r="F1268">
            <v>0</v>
          </cell>
          <cell r="G1268">
            <v>0</v>
          </cell>
          <cell r="H1268">
            <v>0</v>
          </cell>
          <cell r="I1268">
            <v>0</v>
          </cell>
          <cell r="L1268">
            <v>0</v>
          </cell>
        </row>
        <row r="1269">
          <cell r="B1269" t="str">
            <v>ADVA</v>
          </cell>
          <cell r="C1269">
            <v>0</v>
          </cell>
          <cell r="D1269">
            <v>0</v>
          </cell>
          <cell r="E1269">
            <v>0</v>
          </cell>
          <cell r="F1269">
            <v>0</v>
          </cell>
          <cell r="G1269">
            <v>1</v>
          </cell>
          <cell r="H1269">
            <v>0</v>
          </cell>
          <cell r="I1269">
            <v>0</v>
          </cell>
          <cell r="L1269">
            <v>1</v>
          </cell>
        </row>
        <row r="1270">
          <cell r="B1270" t="str">
            <v>Alcatel-Lucent</v>
          </cell>
          <cell r="C1270">
            <v>0</v>
          </cell>
          <cell r="D1270">
            <v>81</v>
          </cell>
          <cell r="E1270">
            <v>0</v>
          </cell>
          <cell r="F1270">
            <v>20</v>
          </cell>
          <cell r="G1270">
            <v>17</v>
          </cell>
          <cell r="H1270">
            <v>0</v>
          </cell>
          <cell r="I1270">
            <v>29</v>
          </cell>
          <cell r="K1270">
            <v>6</v>
          </cell>
          <cell r="L1270">
            <v>147</v>
          </cell>
        </row>
        <row r="1271">
          <cell r="B1271" t="str">
            <v>ANDA</v>
          </cell>
          <cell r="C1271">
            <v>0</v>
          </cell>
          <cell r="D1271">
            <v>0</v>
          </cell>
          <cell r="E1271">
            <v>0</v>
          </cell>
          <cell r="F1271">
            <v>0</v>
          </cell>
          <cell r="G1271">
            <v>0</v>
          </cell>
          <cell r="H1271">
            <v>0</v>
          </cell>
          <cell r="I1271">
            <v>0</v>
          </cell>
          <cell r="L1271">
            <v>0</v>
          </cell>
        </row>
        <row r="1272">
          <cell r="B1272" t="str">
            <v>Atrica</v>
          </cell>
          <cell r="L1272">
            <v>0</v>
          </cell>
        </row>
        <row r="1273">
          <cell r="B1273" t="str">
            <v>Calient</v>
          </cell>
          <cell r="L1273">
            <v>0</v>
          </cell>
        </row>
        <row r="1274">
          <cell r="B1274" t="str">
            <v>Ciena</v>
          </cell>
          <cell r="C1274">
            <v>0</v>
          </cell>
          <cell r="D1274">
            <v>21</v>
          </cell>
          <cell r="E1274">
            <v>0</v>
          </cell>
          <cell r="F1274">
            <v>4</v>
          </cell>
          <cell r="G1274">
            <v>13</v>
          </cell>
          <cell r="H1274">
            <v>1</v>
          </cell>
          <cell r="I1274">
            <v>5</v>
          </cell>
          <cell r="L1274">
            <v>44</v>
          </cell>
        </row>
        <row r="1275">
          <cell r="B1275" t="str">
            <v>Cisco</v>
          </cell>
          <cell r="C1275">
            <v>0</v>
          </cell>
          <cell r="D1275">
            <v>5</v>
          </cell>
          <cell r="E1275">
            <v>0</v>
          </cell>
          <cell r="F1275">
            <v>0</v>
          </cell>
          <cell r="G1275">
            <v>9</v>
          </cell>
          <cell r="H1275">
            <v>0</v>
          </cell>
          <cell r="I1275">
            <v>0</v>
          </cell>
          <cell r="J1275">
            <v>8</v>
          </cell>
          <cell r="K1275">
            <v>1</v>
          </cell>
          <cell r="L1275">
            <v>14</v>
          </cell>
        </row>
        <row r="1276">
          <cell r="B1276" t="str">
            <v>Corrigent</v>
          </cell>
          <cell r="C1276">
            <v>0</v>
          </cell>
          <cell r="D1276">
            <v>5</v>
          </cell>
          <cell r="E1276">
            <v>0</v>
          </cell>
          <cell r="F1276">
            <v>0</v>
          </cell>
          <cell r="G1276">
            <v>0</v>
          </cell>
          <cell r="H1276">
            <v>0</v>
          </cell>
          <cell r="I1276">
            <v>0</v>
          </cell>
          <cell r="L1276">
            <v>5</v>
          </cell>
        </row>
        <row r="1277">
          <cell r="B1277" t="str">
            <v>Corvis</v>
          </cell>
          <cell r="L1277">
            <v>0</v>
          </cell>
        </row>
        <row r="1278">
          <cell r="B1278" t="str">
            <v>Datang</v>
          </cell>
          <cell r="L1278">
            <v>0</v>
          </cell>
        </row>
        <row r="1279">
          <cell r="B1279" t="str">
            <v>ECI Telecom</v>
          </cell>
          <cell r="C1279">
            <v>0</v>
          </cell>
          <cell r="D1279">
            <v>46</v>
          </cell>
          <cell r="E1279">
            <v>0</v>
          </cell>
          <cell r="F1279">
            <v>0</v>
          </cell>
          <cell r="G1279">
            <v>4</v>
          </cell>
          <cell r="H1279">
            <v>0</v>
          </cell>
          <cell r="I1279">
            <v>0</v>
          </cell>
          <cell r="J1279">
            <v>2</v>
          </cell>
          <cell r="K1279">
            <v>13</v>
          </cell>
          <cell r="L1279">
            <v>50</v>
          </cell>
        </row>
        <row r="1280">
          <cell r="B1280" t="str">
            <v>Ericsson</v>
          </cell>
          <cell r="C1280">
            <v>0</v>
          </cell>
          <cell r="D1280">
            <v>19</v>
          </cell>
          <cell r="E1280">
            <v>0</v>
          </cell>
          <cell r="F1280">
            <v>1</v>
          </cell>
          <cell r="G1280">
            <v>6</v>
          </cell>
          <cell r="H1280">
            <v>1</v>
          </cell>
          <cell r="I1280">
            <v>15</v>
          </cell>
          <cell r="J1280">
            <v>2</v>
          </cell>
          <cell r="L1280">
            <v>42</v>
          </cell>
        </row>
        <row r="1281">
          <cell r="B1281" t="str">
            <v>FiberHome</v>
          </cell>
          <cell r="C1281">
            <v>11</v>
          </cell>
          <cell r="D1281">
            <v>9</v>
          </cell>
          <cell r="E1281">
            <v>0</v>
          </cell>
          <cell r="F1281">
            <v>5</v>
          </cell>
          <cell r="G1281">
            <v>5</v>
          </cell>
          <cell r="H1281">
            <v>12</v>
          </cell>
          <cell r="I1281">
            <v>0</v>
          </cell>
          <cell r="L1281">
            <v>42</v>
          </cell>
        </row>
        <row r="1282">
          <cell r="B1282" t="str">
            <v>Force 10</v>
          </cell>
          <cell r="C1282">
            <v>0</v>
          </cell>
          <cell r="D1282">
            <v>2</v>
          </cell>
          <cell r="E1282">
            <v>0</v>
          </cell>
          <cell r="F1282">
            <v>0</v>
          </cell>
          <cell r="G1282">
            <v>0</v>
          </cell>
          <cell r="H1282">
            <v>0</v>
          </cell>
          <cell r="I1282">
            <v>0</v>
          </cell>
          <cell r="L1282">
            <v>2</v>
          </cell>
        </row>
        <row r="1283">
          <cell r="B1283" t="str">
            <v>Fujitsu</v>
          </cell>
          <cell r="C1283">
            <v>14</v>
          </cell>
          <cell r="D1283">
            <v>6</v>
          </cell>
          <cell r="E1283">
            <v>1</v>
          </cell>
          <cell r="F1283">
            <v>0</v>
          </cell>
          <cell r="G1283">
            <v>4</v>
          </cell>
          <cell r="H1283">
            <v>2</v>
          </cell>
          <cell r="I1283">
            <v>12</v>
          </cell>
          <cell r="J1283">
            <v>1</v>
          </cell>
          <cell r="L1283">
            <v>39</v>
          </cell>
        </row>
        <row r="1284">
          <cell r="B1284" t="str">
            <v>Hitachi</v>
          </cell>
          <cell r="C1284">
            <v>1</v>
          </cell>
          <cell r="D1284">
            <v>1</v>
          </cell>
          <cell r="E1284">
            <v>0</v>
          </cell>
          <cell r="F1284">
            <v>0</v>
          </cell>
          <cell r="G1284">
            <v>27</v>
          </cell>
          <cell r="H1284">
            <v>0</v>
          </cell>
          <cell r="I1284">
            <v>0</v>
          </cell>
          <cell r="J1284">
            <v>11</v>
          </cell>
          <cell r="L1284">
            <v>29</v>
          </cell>
        </row>
        <row r="1285">
          <cell r="B1285" t="str">
            <v>Hitachi Cable</v>
          </cell>
          <cell r="C1285">
            <v>0</v>
          </cell>
          <cell r="D1285">
            <v>0</v>
          </cell>
          <cell r="E1285">
            <v>0</v>
          </cell>
          <cell r="F1285">
            <v>0</v>
          </cell>
          <cell r="G1285">
            <v>5</v>
          </cell>
          <cell r="H1285">
            <v>0</v>
          </cell>
          <cell r="I1285">
            <v>0</v>
          </cell>
          <cell r="L1285">
            <v>5</v>
          </cell>
        </row>
        <row r="1286">
          <cell r="B1286" t="str">
            <v>Huawei</v>
          </cell>
          <cell r="C1286">
            <v>0</v>
          </cell>
          <cell r="D1286">
            <v>178</v>
          </cell>
          <cell r="E1286">
            <v>0</v>
          </cell>
          <cell r="F1286">
            <v>24</v>
          </cell>
          <cell r="G1286">
            <v>54</v>
          </cell>
          <cell r="H1286">
            <v>0</v>
          </cell>
          <cell r="I1286">
            <v>131</v>
          </cell>
          <cell r="J1286">
            <v>8</v>
          </cell>
          <cell r="K1286">
            <v>9</v>
          </cell>
          <cell r="L1286">
            <v>387</v>
          </cell>
        </row>
        <row r="1287">
          <cell r="B1287" t="str">
            <v>Infinera</v>
          </cell>
          <cell r="C1287">
            <v>0</v>
          </cell>
          <cell r="D1287">
            <v>0</v>
          </cell>
          <cell r="E1287">
            <v>0</v>
          </cell>
          <cell r="F1287">
            <v>0</v>
          </cell>
          <cell r="G1287">
            <v>0</v>
          </cell>
          <cell r="H1287">
            <v>0</v>
          </cell>
          <cell r="I1287">
            <v>3</v>
          </cell>
          <cell r="L1287">
            <v>3</v>
          </cell>
        </row>
        <row r="1288">
          <cell r="B1288" t="str">
            <v>Lucent</v>
          </cell>
          <cell r="L1288">
            <v>0</v>
          </cell>
        </row>
        <row r="1289">
          <cell r="B1289" t="str">
            <v>Luminous</v>
          </cell>
          <cell r="L1289">
            <v>0</v>
          </cell>
        </row>
        <row r="1290">
          <cell r="B1290" t="str">
            <v>Movaz</v>
          </cell>
          <cell r="L1290">
            <v>0</v>
          </cell>
        </row>
        <row r="1291">
          <cell r="B1291" t="str">
            <v>NEC</v>
          </cell>
          <cell r="C1291">
            <v>29</v>
          </cell>
          <cell r="D1291">
            <v>31</v>
          </cell>
          <cell r="E1291">
            <v>0</v>
          </cell>
          <cell r="F1291">
            <v>0</v>
          </cell>
          <cell r="G1291">
            <v>35</v>
          </cell>
          <cell r="H1291">
            <v>14</v>
          </cell>
          <cell r="I1291">
            <v>0</v>
          </cell>
          <cell r="J1291">
            <v>25</v>
          </cell>
          <cell r="K1291">
            <v>9</v>
          </cell>
          <cell r="L1291">
            <v>109</v>
          </cell>
        </row>
        <row r="1292">
          <cell r="B1292" t="str">
            <v>Nortel</v>
          </cell>
          <cell r="C1292">
            <v>0</v>
          </cell>
          <cell r="D1292">
            <v>0</v>
          </cell>
          <cell r="E1292">
            <v>0</v>
          </cell>
          <cell r="F1292">
            <v>0</v>
          </cell>
          <cell r="G1292">
            <v>0</v>
          </cell>
          <cell r="H1292">
            <v>0</v>
          </cell>
          <cell r="I1292">
            <v>0</v>
          </cell>
          <cell r="L1292">
            <v>0</v>
          </cell>
        </row>
        <row r="1293">
          <cell r="B1293" t="str">
            <v>OpVista</v>
          </cell>
          <cell r="C1293">
            <v>0</v>
          </cell>
          <cell r="D1293">
            <v>0</v>
          </cell>
          <cell r="E1293">
            <v>0</v>
          </cell>
          <cell r="F1293">
            <v>0</v>
          </cell>
          <cell r="G1293">
            <v>0</v>
          </cell>
          <cell r="H1293">
            <v>0</v>
          </cell>
          <cell r="I1293">
            <v>0</v>
          </cell>
          <cell r="L1293">
            <v>0</v>
          </cell>
        </row>
        <row r="1294">
          <cell r="B1294" t="str">
            <v>Sagem</v>
          </cell>
          <cell r="C1294">
            <v>0</v>
          </cell>
          <cell r="D1294">
            <v>0</v>
          </cell>
          <cell r="E1294">
            <v>0</v>
          </cell>
          <cell r="F1294">
            <v>0</v>
          </cell>
          <cell r="G1294">
            <v>0</v>
          </cell>
          <cell r="H1294">
            <v>0</v>
          </cell>
          <cell r="I1294">
            <v>0</v>
          </cell>
          <cell r="L1294">
            <v>0</v>
          </cell>
        </row>
        <row r="1295">
          <cell r="B1295" t="str">
            <v>Nokia Siemens</v>
          </cell>
          <cell r="C1295">
            <v>0</v>
          </cell>
          <cell r="D1295">
            <v>12</v>
          </cell>
          <cell r="E1295">
            <v>0</v>
          </cell>
          <cell r="F1295">
            <v>0</v>
          </cell>
          <cell r="G1295">
            <v>0</v>
          </cell>
          <cell r="H1295">
            <v>0</v>
          </cell>
          <cell r="I1295">
            <v>1</v>
          </cell>
          <cell r="L1295">
            <v>13</v>
          </cell>
        </row>
        <row r="1296">
          <cell r="B1296" t="str">
            <v>Sycamore</v>
          </cell>
          <cell r="C1296">
            <v>0</v>
          </cell>
          <cell r="D1296">
            <v>0</v>
          </cell>
          <cell r="E1296">
            <v>1</v>
          </cell>
          <cell r="F1296">
            <v>1</v>
          </cell>
          <cell r="G1296">
            <v>0</v>
          </cell>
          <cell r="H1296">
            <v>0</v>
          </cell>
          <cell r="I1296">
            <v>0</v>
          </cell>
          <cell r="L1296">
            <v>2</v>
          </cell>
        </row>
        <row r="1297">
          <cell r="B1297" t="str">
            <v>Tejas</v>
          </cell>
          <cell r="C1297">
            <v>0</v>
          </cell>
          <cell r="D1297">
            <v>15</v>
          </cell>
          <cell r="E1297">
            <v>0</v>
          </cell>
          <cell r="F1297">
            <v>0</v>
          </cell>
          <cell r="G1297">
            <v>0</v>
          </cell>
          <cell r="H1297">
            <v>0</v>
          </cell>
          <cell r="I1297">
            <v>0</v>
          </cell>
          <cell r="L1297">
            <v>15</v>
          </cell>
        </row>
        <row r="1298">
          <cell r="B1298" t="str">
            <v>Tellabs</v>
          </cell>
          <cell r="C1298">
            <v>0</v>
          </cell>
          <cell r="D1298">
            <v>7</v>
          </cell>
          <cell r="E1298">
            <v>0</v>
          </cell>
          <cell r="F1298">
            <v>0</v>
          </cell>
          <cell r="G1298">
            <v>3</v>
          </cell>
          <cell r="H1298">
            <v>0</v>
          </cell>
          <cell r="I1298">
            <v>0</v>
          </cell>
          <cell r="L1298">
            <v>10</v>
          </cell>
        </row>
        <row r="1299">
          <cell r="B1299" t="str">
            <v>Transmode</v>
          </cell>
          <cell r="C1299">
            <v>0</v>
          </cell>
          <cell r="D1299">
            <v>0</v>
          </cell>
          <cell r="E1299">
            <v>0</v>
          </cell>
          <cell r="F1299">
            <v>0</v>
          </cell>
          <cell r="G1299">
            <v>0</v>
          </cell>
          <cell r="H1299">
            <v>0</v>
          </cell>
          <cell r="I1299">
            <v>0</v>
          </cell>
          <cell r="L1299">
            <v>0</v>
          </cell>
        </row>
        <row r="1300">
          <cell r="B1300" t="str">
            <v>Tyco</v>
          </cell>
          <cell r="L1300">
            <v>0</v>
          </cell>
        </row>
        <row r="1301">
          <cell r="B1301" t="str">
            <v>UTStarcom</v>
          </cell>
          <cell r="C1301">
            <v>0</v>
          </cell>
          <cell r="D1301">
            <v>7</v>
          </cell>
          <cell r="E1301">
            <v>0</v>
          </cell>
          <cell r="F1301">
            <v>0</v>
          </cell>
          <cell r="G1301">
            <v>0</v>
          </cell>
          <cell r="H1301">
            <v>0</v>
          </cell>
          <cell r="I1301">
            <v>0</v>
          </cell>
          <cell r="L1301">
            <v>7</v>
          </cell>
        </row>
        <row r="1302">
          <cell r="B1302" t="str">
            <v>White Rock</v>
          </cell>
          <cell r="L1302">
            <v>0</v>
          </cell>
        </row>
        <row r="1303">
          <cell r="B1303" t="str">
            <v>Xtera</v>
          </cell>
          <cell r="C1303">
            <v>0</v>
          </cell>
          <cell r="D1303">
            <v>0</v>
          </cell>
          <cell r="E1303">
            <v>0</v>
          </cell>
          <cell r="F1303">
            <v>0</v>
          </cell>
          <cell r="G1303">
            <v>0</v>
          </cell>
          <cell r="H1303">
            <v>0</v>
          </cell>
          <cell r="I1303">
            <v>0</v>
          </cell>
          <cell r="L1303">
            <v>0</v>
          </cell>
        </row>
        <row r="1304">
          <cell r="B1304" t="str">
            <v>Zhone</v>
          </cell>
          <cell r="C1304">
            <v>0</v>
          </cell>
          <cell r="D1304">
            <v>0</v>
          </cell>
          <cell r="E1304">
            <v>0</v>
          </cell>
          <cell r="F1304">
            <v>0</v>
          </cell>
          <cell r="G1304">
            <v>0</v>
          </cell>
          <cell r="H1304">
            <v>0</v>
          </cell>
          <cell r="I1304">
            <v>0</v>
          </cell>
          <cell r="L1304">
            <v>0</v>
          </cell>
        </row>
        <row r="1305">
          <cell r="B1305" t="str">
            <v>ZTE</v>
          </cell>
          <cell r="C1305">
            <v>0</v>
          </cell>
          <cell r="D1305">
            <v>104</v>
          </cell>
          <cell r="E1305">
            <v>0</v>
          </cell>
          <cell r="F1305">
            <v>1</v>
          </cell>
          <cell r="G1305">
            <v>12</v>
          </cell>
          <cell r="H1305">
            <v>0</v>
          </cell>
          <cell r="I1305">
            <v>52</v>
          </cell>
          <cell r="J1305">
            <v>1</v>
          </cell>
          <cell r="K1305">
            <v>4</v>
          </cell>
          <cell r="L1305">
            <v>169</v>
          </cell>
        </row>
        <row r="1306">
          <cell r="B1306" t="str">
            <v>Other</v>
          </cell>
          <cell r="D1306">
            <v>3</v>
          </cell>
          <cell r="G1306">
            <v>2</v>
          </cell>
          <cell r="L1306">
            <v>5</v>
          </cell>
        </row>
        <row r="1307">
          <cell r="B1307" t="str">
            <v>Total</v>
          </cell>
          <cell r="C1307">
            <v>55</v>
          </cell>
          <cell r="D1307">
            <v>552</v>
          </cell>
          <cell r="E1307">
            <v>2</v>
          </cell>
          <cell r="F1307">
            <v>56</v>
          </cell>
          <cell r="G1307">
            <v>197</v>
          </cell>
          <cell r="H1307">
            <v>30</v>
          </cell>
          <cell r="I1307">
            <v>248</v>
          </cell>
          <cell r="J1307">
            <v>58</v>
          </cell>
          <cell r="K1307">
            <v>42</v>
          </cell>
          <cell r="L1307">
            <v>1140</v>
          </cell>
        </row>
        <row r="1311">
          <cell r="B1311" t="str">
            <v>Vendor</v>
          </cell>
          <cell r="C1311" t="str">
            <v>SONET/SDH Add-drop multiplexers (ADM)</v>
          </cell>
          <cell r="D1311" t="str">
            <v>Optical Edge Devices (OED)</v>
          </cell>
          <cell r="E1311" t="str">
            <v>Digital Cross Connects (DCS)</v>
          </cell>
          <cell r="F1311" t="str">
            <v>Optical Core Switches (OCS)</v>
          </cell>
          <cell r="G1311" t="str">
            <v>Metro WDM (C/D-WDM)</v>
          </cell>
          <cell r="H1311" t="str">
            <v>Long haul DWDM (LH DWDM)</v>
          </cell>
          <cell r="I1311" t="str">
            <v>Multi-reach DWDM</v>
          </cell>
          <cell r="J1311" t="str">
            <v>Metro ROADM</v>
          </cell>
          <cell r="K1311" t="str">
            <v>Converged Packet Optical</v>
          </cell>
          <cell r="L1311" t="str">
            <v>Total Optical Networking (ON)</v>
          </cell>
        </row>
        <row r="1312">
          <cell r="B1312" t="str">
            <v>ADTRAN</v>
          </cell>
          <cell r="C1312">
            <v>0</v>
          </cell>
          <cell r="D1312">
            <v>0</v>
          </cell>
          <cell r="E1312">
            <v>0</v>
          </cell>
          <cell r="F1312">
            <v>0</v>
          </cell>
          <cell r="G1312">
            <v>0</v>
          </cell>
          <cell r="H1312">
            <v>0</v>
          </cell>
          <cell r="I1312">
            <v>0</v>
          </cell>
          <cell r="L1312">
            <v>0</v>
          </cell>
        </row>
        <row r="1313">
          <cell r="B1313" t="str">
            <v>ADVA</v>
          </cell>
          <cell r="C1313">
            <v>0</v>
          </cell>
          <cell r="D1313">
            <v>0</v>
          </cell>
          <cell r="E1313">
            <v>0</v>
          </cell>
          <cell r="F1313">
            <v>0</v>
          </cell>
          <cell r="G1313">
            <v>4</v>
          </cell>
          <cell r="H1313">
            <v>0</v>
          </cell>
          <cell r="I1313">
            <v>0</v>
          </cell>
          <cell r="L1313">
            <v>4</v>
          </cell>
        </row>
        <row r="1314">
          <cell r="B1314" t="str">
            <v>Alcatel-Lucent</v>
          </cell>
          <cell r="C1314">
            <v>0</v>
          </cell>
          <cell r="D1314">
            <v>65</v>
          </cell>
          <cell r="E1314">
            <v>0</v>
          </cell>
          <cell r="F1314">
            <v>14</v>
          </cell>
          <cell r="G1314">
            <v>14</v>
          </cell>
          <cell r="H1314">
            <v>0</v>
          </cell>
          <cell r="I1314">
            <v>16</v>
          </cell>
          <cell r="K1314">
            <v>5</v>
          </cell>
          <cell r="L1314">
            <v>109</v>
          </cell>
        </row>
        <row r="1315">
          <cell r="B1315" t="str">
            <v>ANDA</v>
          </cell>
          <cell r="C1315">
            <v>0</v>
          </cell>
          <cell r="D1315">
            <v>0</v>
          </cell>
          <cell r="E1315">
            <v>0</v>
          </cell>
          <cell r="F1315">
            <v>0</v>
          </cell>
          <cell r="G1315">
            <v>0</v>
          </cell>
          <cell r="H1315">
            <v>0</v>
          </cell>
          <cell r="I1315">
            <v>0</v>
          </cell>
          <cell r="L1315">
            <v>0</v>
          </cell>
        </row>
        <row r="1316">
          <cell r="B1316" t="str">
            <v>Atrica</v>
          </cell>
          <cell r="L1316">
            <v>0</v>
          </cell>
        </row>
        <row r="1317">
          <cell r="B1317" t="str">
            <v>Calient</v>
          </cell>
          <cell r="L1317">
            <v>0</v>
          </cell>
        </row>
        <row r="1318">
          <cell r="B1318" t="str">
            <v>Ciena</v>
          </cell>
          <cell r="C1318">
            <v>0</v>
          </cell>
          <cell r="D1318">
            <v>11</v>
          </cell>
          <cell r="E1318">
            <v>0</v>
          </cell>
          <cell r="F1318">
            <v>8</v>
          </cell>
          <cell r="G1318">
            <v>15</v>
          </cell>
          <cell r="H1318">
            <v>0</v>
          </cell>
          <cell r="I1318">
            <v>5</v>
          </cell>
          <cell r="J1318">
            <v>1</v>
          </cell>
          <cell r="K1318">
            <v>2</v>
          </cell>
          <cell r="L1318">
            <v>39</v>
          </cell>
        </row>
        <row r="1319">
          <cell r="B1319" t="str">
            <v>Cisco</v>
          </cell>
          <cell r="C1319">
            <v>0</v>
          </cell>
          <cell r="D1319">
            <v>7</v>
          </cell>
          <cell r="E1319">
            <v>0</v>
          </cell>
          <cell r="F1319">
            <v>0</v>
          </cell>
          <cell r="G1319">
            <v>9</v>
          </cell>
          <cell r="H1319">
            <v>0</v>
          </cell>
          <cell r="I1319">
            <v>0</v>
          </cell>
          <cell r="J1319">
            <v>8</v>
          </cell>
          <cell r="K1319">
            <v>2</v>
          </cell>
          <cell r="L1319">
            <v>16</v>
          </cell>
        </row>
        <row r="1320">
          <cell r="B1320" t="str">
            <v>Corrigent</v>
          </cell>
          <cell r="C1320">
            <v>0</v>
          </cell>
          <cell r="D1320">
            <v>6</v>
          </cell>
          <cell r="E1320">
            <v>0</v>
          </cell>
          <cell r="F1320">
            <v>0</v>
          </cell>
          <cell r="G1320">
            <v>0</v>
          </cell>
          <cell r="H1320">
            <v>0</v>
          </cell>
          <cell r="I1320">
            <v>0</v>
          </cell>
          <cell r="L1320">
            <v>6</v>
          </cell>
        </row>
        <row r="1321">
          <cell r="B1321" t="str">
            <v>Corvis</v>
          </cell>
          <cell r="L1321">
            <v>0</v>
          </cell>
        </row>
        <row r="1322">
          <cell r="B1322" t="str">
            <v>Datang</v>
          </cell>
          <cell r="L1322">
            <v>0</v>
          </cell>
        </row>
        <row r="1323">
          <cell r="B1323" t="str">
            <v>ECI Telecom</v>
          </cell>
          <cell r="C1323">
            <v>0</v>
          </cell>
          <cell r="D1323">
            <v>58</v>
          </cell>
          <cell r="E1323">
            <v>0</v>
          </cell>
          <cell r="F1323">
            <v>0</v>
          </cell>
          <cell r="G1323">
            <v>4</v>
          </cell>
          <cell r="H1323">
            <v>0</v>
          </cell>
          <cell r="I1323">
            <v>0</v>
          </cell>
          <cell r="J1323">
            <v>2</v>
          </cell>
          <cell r="K1323">
            <v>15</v>
          </cell>
          <cell r="L1323">
            <v>62</v>
          </cell>
        </row>
        <row r="1324">
          <cell r="B1324" t="str">
            <v>Ericsson</v>
          </cell>
          <cell r="C1324">
            <v>0</v>
          </cell>
          <cell r="D1324">
            <v>20</v>
          </cell>
          <cell r="E1324">
            <v>0</v>
          </cell>
          <cell r="F1324">
            <v>1</v>
          </cell>
          <cell r="G1324">
            <v>8</v>
          </cell>
          <cell r="H1324">
            <v>0</v>
          </cell>
          <cell r="I1324">
            <v>17</v>
          </cell>
          <cell r="J1324">
            <v>3</v>
          </cell>
          <cell r="L1324">
            <v>46</v>
          </cell>
        </row>
        <row r="1325">
          <cell r="B1325" t="str">
            <v>FiberHome</v>
          </cell>
          <cell r="C1325">
            <v>9</v>
          </cell>
          <cell r="D1325">
            <v>13</v>
          </cell>
          <cell r="E1325">
            <v>0</v>
          </cell>
          <cell r="F1325">
            <v>5</v>
          </cell>
          <cell r="G1325">
            <v>5</v>
          </cell>
          <cell r="H1325">
            <v>15</v>
          </cell>
          <cell r="I1325">
            <v>0</v>
          </cell>
          <cell r="L1325">
            <v>47</v>
          </cell>
        </row>
        <row r="1326">
          <cell r="B1326" t="str">
            <v>Force 10</v>
          </cell>
          <cell r="C1326">
            <v>0</v>
          </cell>
          <cell r="D1326">
            <v>1</v>
          </cell>
          <cell r="E1326">
            <v>0</v>
          </cell>
          <cell r="F1326">
            <v>0</v>
          </cell>
          <cell r="G1326">
            <v>0</v>
          </cell>
          <cell r="H1326">
            <v>0</v>
          </cell>
          <cell r="I1326">
            <v>0</v>
          </cell>
          <cell r="L1326">
            <v>1</v>
          </cell>
        </row>
        <row r="1327">
          <cell r="B1327" t="str">
            <v>Fujitsu</v>
          </cell>
          <cell r="C1327">
            <v>6</v>
          </cell>
          <cell r="D1327">
            <v>5</v>
          </cell>
          <cell r="E1327">
            <v>1</v>
          </cell>
          <cell r="F1327">
            <v>0</v>
          </cell>
          <cell r="G1327">
            <v>4</v>
          </cell>
          <cell r="H1327">
            <v>0</v>
          </cell>
          <cell r="I1327">
            <v>17</v>
          </cell>
          <cell r="J1327">
            <v>2</v>
          </cell>
          <cell r="L1327">
            <v>33</v>
          </cell>
        </row>
        <row r="1328">
          <cell r="B1328" t="str">
            <v>Hitachi</v>
          </cell>
          <cell r="C1328">
            <v>3</v>
          </cell>
          <cell r="D1328">
            <v>0</v>
          </cell>
          <cell r="E1328">
            <v>0</v>
          </cell>
          <cell r="F1328">
            <v>0</v>
          </cell>
          <cell r="G1328">
            <v>44</v>
          </cell>
          <cell r="H1328">
            <v>1</v>
          </cell>
          <cell r="I1328">
            <v>0</v>
          </cell>
          <cell r="J1328">
            <v>18</v>
          </cell>
          <cell r="L1328">
            <v>48</v>
          </cell>
        </row>
        <row r="1329">
          <cell r="B1329" t="str">
            <v>Hitachi Cable</v>
          </cell>
          <cell r="C1329">
            <v>0</v>
          </cell>
          <cell r="D1329">
            <v>0</v>
          </cell>
          <cell r="E1329">
            <v>0</v>
          </cell>
          <cell r="F1329">
            <v>0</v>
          </cell>
          <cell r="G1329">
            <v>4</v>
          </cell>
          <cell r="H1329">
            <v>0</v>
          </cell>
          <cell r="I1329">
            <v>0</v>
          </cell>
          <cell r="L1329">
            <v>4</v>
          </cell>
        </row>
        <row r="1330">
          <cell r="B1330" t="str">
            <v>Huawei</v>
          </cell>
          <cell r="C1330">
            <v>0</v>
          </cell>
          <cell r="D1330">
            <v>187</v>
          </cell>
          <cell r="E1330">
            <v>0</v>
          </cell>
          <cell r="F1330">
            <v>29</v>
          </cell>
          <cell r="G1330">
            <v>41</v>
          </cell>
          <cell r="H1330">
            <v>0</v>
          </cell>
          <cell r="I1330">
            <v>94</v>
          </cell>
          <cell r="J1330">
            <v>6</v>
          </cell>
          <cell r="K1330">
            <v>9</v>
          </cell>
          <cell r="L1330">
            <v>351</v>
          </cell>
        </row>
        <row r="1331">
          <cell r="B1331" t="str">
            <v>Infinera</v>
          </cell>
          <cell r="C1331">
            <v>0</v>
          </cell>
          <cell r="D1331">
            <v>0</v>
          </cell>
          <cell r="E1331">
            <v>0</v>
          </cell>
          <cell r="F1331">
            <v>0</v>
          </cell>
          <cell r="G1331">
            <v>0</v>
          </cell>
          <cell r="H1331">
            <v>0</v>
          </cell>
          <cell r="I1331">
            <v>3</v>
          </cell>
          <cell r="L1331">
            <v>3</v>
          </cell>
        </row>
        <row r="1332">
          <cell r="B1332" t="str">
            <v>Lucent</v>
          </cell>
          <cell r="L1332">
            <v>0</v>
          </cell>
        </row>
        <row r="1333">
          <cell r="B1333" t="str">
            <v>Luminous</v>
          </cell>
          <cell r="L1333">
            <v>0</v>
          </cell>
        </row>
        <row r="1334">
          <cell r="B1334" t="str">
            <v>Movaz</v>
          </cell>
          <cell r="L1334">
            <v>0</v>
          </cell>
        </row>
        <row r="1335">
          <cell r="B1335" t="str">
            <v>NEC</v>
          </cell>
          <cell r="C1335">
            <v>41</v>
          </cell>
          <cell r="D1335">
            <v>41</v>
          </cell>
          <cell r="E1335">
            <v>0</v>
          </cell>
          <cell r="F1335">
            <v>0</v>
          </cell>
          <cell r="G1335">
            <v>58</v>
          </cell>
          <cell r="H1335">
            <v>8</v>
          </cell>
          <cell r="I1335">
            <v>0</v>
          </cell>
          <cell r="J1335">
            <v>42</v>
          </cell>
          <cell r="K1335">
            <v>12</v>
          </cell>
          <cell r="L1335">
            <v>148</v>
          </cell>
        </row>
        <row r="1336">
          <cell r="B1336" t="str">
            <v>Nortel</v>
          </cell>
          <cell r="C1336">
            <v>0</v>
          </cell>
          <cell r="D1336">
            <v>0</v>
          </cell>
          <cell r="E1336">
            <v>0</v>
          </cell>
          <cell r="F1336">
            <v>0</v>
          </cell>
          <cell r="G1336">
            <v>0</v>
          </cell>
          <cell r="H1336">
            <v>0</v>
          </cell>
          <cell r="I1336">
            <v>0</v>
          </cell>
          <cell r="J1336">
            <v>0</v>
          </cell>
          <cell r="K1336">
            <v>0</v>
          </cell>
          <cell r="L1336">
            <v>0</v>
          </cell>
        </row>
        <row r="1337">
          <cell r="B1337" t="str">
            <v>OpVista</v>
          </cell>
          <cell r="C1337">
            <v>0</v>
          </cell>
          <cell r="D1337">
            <v>0</v>
          </cell>
          <cell r="E1337">
            <v>0</v>
          </cell>
          <cell r="F1337">
            <v>0</v>
          </cell>
          <cell r="G1337">
            <v>0</v>
          </cell>
          <cell r="H1337">
            <v>0</v>
          </cell>
          <cell r="I1337">
            <v>0</v>
          </cell>
          <cell r="L1337">
            <v>0</v>
          </cell>
        </row>
        <row r="1338">
          <cell r="B1338" t="str">
            <v>Sagem</v>
          </cell>
          <cell r="C1338">
            <v>0</v>
          </cell>
          <cell r="D1338">
            <v>0</v>
          </cell>
          <cell r="E1338">
            <v>0</v>
          </cell>
          <cell r="F1338">
            <v>0</v>
          </cell>
          <cell r="G1338">
            <v>0</v>
          </cell>
          <cell r="H1338">
            <v>0</v>
          </cell>
          <cell r="I1338">
            <v>0</v>
          </cell>
          <cell r="L1338">
            <v>0</v>
          </cell>
        </row>
        <row r="1339">
          <cell r="B1339" t="str">
            <v>Nokia Siemens</v>
          </cell>
          <cell r="C1339">
            <v>0</v>
          </cell>
          <cell r="D1339">
            <v>12</v>
          </cell>
          <cell r="E1339">
            <v>0</v>
          </cell>
          <cell r="F1339">
            <v>0</v>
          </cell>
          <cell r="G1339">
            <v>0</v>
          </cell>
          <cell r="H1339">
            <v>0</v>
          </cell>
          <cell r="I1339">
            <v>1</v>
          </cell>
          <cell r="L1339">
            <v>13</v>
          </cell>
        </row>
        <row r="1340">
          <cell r="B1340" t="str">
            <v>Sycamore</v>
          </cell>
          <cell r="C1340">
            <v>0</v>
          </cell>
          <cell r="D1340">
            <v>0</v>
          </cell>
          <cell r="E1340">
            <v>0</v>
          </cell>
          <cell r="F1340">
            <v>1</v>
          </cell>
          <cell r="G1340">
            <v>0</v>
          </cell>
          <cell r="H1340">
            <v>0</v>
          </cell>
          <cell r="I1340">
            <v>0</v>
          </cell>
          <cell r="L1340">
            <v>1</v>
          </cell>
        </row>
        <row r="1341">
          <cell r="B1341" t="str">
            <v>Tejas</v>
          </cell>
          <cell r="C1341">
            <v>0</v>
          </cell>
          <cell r="D1341">
            <v>27</v>
          </cell>
          <cell r="E1341">
            <v>0</v>
          </cell>
          <cell r="F1341">
            <v>0</v>
          </cell>
          <cell r="G1341">
            <v>0</v>
          </cell>
          <cell r="H1341">
            <v>0</v>
          </cell>
          <cell r="I1341">
            <v>0</v>
          </cell>
          <cell r="L1341">
            <v>27</v>
          </cell>
        </row>
        <row r="1342">
          <cell r="B1342" t="str">
            <v>Tellabs</v>
          </cell>
          <cell r="C1342">
            <v>0</v>
          </cell>
          <cell r="D1342">
            <v>9</v>
          </cell>
          <cell r="E1342">
            <v>0</v>
          </cell>
          <cell r="F1342">
            <v>0</v>
          </cell>
          <cell r="G1342">
            <v>4</v>
          </cell>
          <cell r="H1342">
            <v>0</v>
          </cell>
          <cell r="I1342">
            <v>0</v>
          </cell>
          <cell r="L1342">
            <v>13</v>
          </cell>
        </row>
        <row r="1343">
          <cell r="B1343" t="str">
            <v>Transmode</v>
          </cell>
          <cell r="C1343">
            <v>0</v>
          </cell>
          <cell r="D1343">
            <v>0</v>
          </cell>
          <cell r="E1343">
            <v>0</v>
          </cell>
          <cell r="F1343">
            <v>0</v>
          </cell>
          <cell r="G1343">
            <v>0</v>
          </cell>
          <cell r="H1343">
            <v>0</v>
          </cell>
          <cell r="I1343">
            <v>0</v>
          </cell>
          <cell r="L1343">
            <v>0</v>
          </cell>
        </row>
        <row r="1344">
          <cell r="B1344" t="str">
            <v>Tyco</v>
          </cell>
          <cell r="L1344">
            <v>0</v>
          </cell>
        </row>
        <row r="1345">
          <cell r="B1345" t="str">
            <v>UTStarcom</v>
          </cell>
          <cell r="C1345">
            <v>0</v>
          </cell>
          <cell r="D1345">
            <v>7</v>
          </cell>
          <cell r="E1345">
            <v>0</v>
          </cell>
          <cell r="F1345">
            <v>0</v>
          </cell>
          <cell r="G1345">
            <v>0</v>
          </cell>
          <cell r="H1345">
            <v>0</v>
          </cell>
          <cell r="I1345">
            <v>0</v>
          </cell>
          <cell r="L1345">
            <v>7</v>
          </cell>
        </row>
        <row r="1346">
          <cell r="B1346" t="str">
            <v>White Rock</v>
          </cell>
          <cell r="L1346">
            <v>0</v>
          </cell>
        </row>
        <row r="1347">
          <cell r="B1347" t="str">
            <v>Xtera</v>
          </cell>
          <cell r="C1347">
            <v>0</v>
          </cell>
          <cell r="D1347">
            <v>0</v>
          </cell>
          <cell r="E1347">
            <v>0</v>
          </cell>
          <cell r="F1347">
            <v>0</v>
          </cell>
          <cell r="G1347">
            <v>0</v>
          </cell>
          <cell r="H1347">
            <v>0</v>
          </cell>
          <cell r="I1347">
            <v>0</v>
          </cell>
          <cell r="L1347">
            <v>0</v>
          </cell>
        </row>
        <row r="1348">
          <cell r="B1348" t="str">
            <v>Zhone</v>
          </cell>
          <cell r="C1348">
            <v>0</v>
          </cell>
          <cell r="D1348">
            <v>0</v>
          </cell>
          <cell r="E1348">
            <v>0</v>
          </cell>
          <cell r="F1348">
            <v>0</v>
          </cell>
          <cell r="G1348">
            <v>0</v>
          </cell>
          <cell r="H1348">
            <v>0</v>
          </cell>
          <cell r="I1348">
            <v>0</v>
          </cell>
          <cell r="L1348">
            <v>0</v>
          </cell>
        </row>
        <row r="1349">
          <cell r="B1349" t="str">
            <v>ZTE</v>
          </cell>
          <cell r="C1349">
            <v>0</v>
          </cell>
          <cell r="D1349">
            <v>27</v>
          </cell>
          <cell r="E1349">
            <v>0</v>
          </cell>
          <cell r="F1349">
            <v>1</v>
          </cell>
          <cell r="G1349">
            <v>8</v>
          </cell>
          <cell r="H1349">
            <v>0</v>
          </cell>
          <cell r="I1349">
            <v>45</v>
          </cell>
          <cell r="J1349">
            <v>1</v>
          </cell>
          <cell r="K1349">
            <v>1</v>
          </cell>
          <cell r="L1349">
            <v>81</v>
          </cell>
        </row>
        <row r="1350">
          <cell r="B1350" t="str">
            <v>Other</v>
          </cell>
          <cell r="D1350">
            <v>3</v>
          </cell>
          <cell r="G1350">
            <v>2</v>
          </cell>
          <cell r="L1350">
            <v>5</v>
          </cell>
        </row>
        <row r="1351">
          <cell r="B1351" t="str">
            <v>Total</v>
          </cell>
          <cell r="C1351">
            <v>59</v>
          </cell>
          <cell r="D1351">
            <v>499</v>
          </cell>
          <cell r="E1351">
            <v>1</v>
          </cell>
          <cell r="F1351">
            <v>59</v>
          </cell>
          <cell r="G1351">
            <v>224</v>
          </cell>
          <cell r="H1351">
            <v>24</v>
          </cell>
          <cell r="I1351">
            <v>198</v>
          </cell>
          <cell r="J1351">
            <v>83</v>
          </cell>
          <cell r="K1351">
            <v>46</v>
          </cell>
          <cell r="L1351">
            <v>1064</v>
          </cell>
        </row>
        <row r="1355">
          <cell r="B1355" t="str">
            <v>Vendor</v>
          </cell>
          <cell r="C1355" t="str">
            <v>SONET/SDH Add-drop multiplexers (ADM)</v>
          </cell>
          <cell r="D1355" t="str">
            <v>Optical Edge Devices (OED)</v>
          </cell>
          <cell r="E1355" t="str">
            <v>Digital Cross Connects (DCS)</v>
          </cell>
          <cell r="F1355" t="str">
            <v>Optical Core Switches (OCS)</v>
          </cell>
          <cell r="G1355" t="str">
            <v>Metro WDM (C/D-WDM)</v>
          </cell>
          <cell r="H1355" t="str">
            <v>Long haul DWDM (LH DWDM)</v>
          </cell>
          <cell r="I1355" t="str">
            <v>Multi-reach DWDM</v>
          </cell>
          <cell r="J1355" t="str">
            <v>Metro ROADM</v>
          </cell>
          <cell r="K1355" t="str">
            <v>Converged Packet Optical</v>
          </cell>
          <cell r="L1355" t="str">
            <v>Total Optical Networking (ON)</v>
          </cell>
        </row>
        <row r="1356">
          <cell r="B1356" t="str">
            <v>ADTRAN</v>
          </cell>
          <cell r="C1356">
            <v>0</v>
          </cell>
          <cell r="D1356">
            <v>0</v>
          </cell>
          <cell r="E1356">
            <v>0</v>
          </cell>
          <cell r="F1356">
            <v>0</v>
          </cell>
          <cell r="G1356">
            <v>0</v>
          </cell>
          <cell r="H1356">
            <v>0</v>
          </cell>
          <cell r="I1356">
            <v>0</v>
          </cell>
          <cell r="L1356">
            <v>0</v>
          </cell>
        </row>
        <row r="1357">
          <cell r="B1357" t="str">
            <v>ADVA</v>
          </cell>
          <cell r="C1357">
            <v>0</v>
          </cell>
          <cell r="D1357">
            <v>0</v>
          </cell>
          <cell r="E1357">
            <v>0</v>
          </cell>
          <cell r="F1357">
            <v>0</v>
          </cell>
          <cell r="G1357">
            <v>5</v>
          </cell>
          <cell r="H1357">
            <v>0</v>
          </cell>
          <cell r="I1357">
            <v>0</v>
          </cell>
          <cell r="L1357">
            <v>5</v>
          </cell>
        </row>
        <row r="1358">
          <cell r="B1358" t="str">
            <v>Alcatel-Lucent</v>
          </cell>
          <cell r="C1358">
            <v>0</v>
          </cell>
          <cell r="D1358">
            <v>110</v>
          </cell>
          <cell r="E1358">
            <v>0</v>
          </cell>
          <cell r="F1358">
            <v>32</v>
          </cell>
          <cell r="G1358">
            <v>10</v>
          </cell>
          <cell r="H1358">
            <v>0</v>
          </cell>
          <cell r="I1358">
            <v>22</v>
          </cell>
          <cell r="K1358">
            <v>9</v>
          </cell>
          <cell r="L1358">
            <v>174</v>
          </cell>
        </row>
        <row r="1359">
          <cell r="B1359" t="str">
            <v>ANDA</v>
          </cell>
          <cell r="C1359">
            <v>0</v>
          </cell>
          <cell r="D1359">
            <v>0</v>
          </cell>
          <cell r="E1359">
            <v>0</v>
          </cell>
          <cell r="F1359">
            <v>0</v>
          </cell>
          <cell r="G1359">
            <v>0</v>
          </cell>
          <cell r="H1359">
            <v>0</v>
          </cell>
          <cell r="I1359">
            <v>0</v>
          </cell>
          <cell r="L1359">
            <v>0</v>
          </cell>
        </row>
        <row r="1360">
          <cell r="B1360" t="str">
            <v>Atrica</v>
          </cell>
          <cell r="L1360">
            <v>0</v>
          </cell>
        </row>
        <row r="1361">
          <cell r="B1361" t="str">
            <v>Calient</v>
          </cell>
          <cell r="L1361">
            <v>0</v>
          </cell>
        </row>
        <row r="1362">
          <cell r="B1362" t="str">
            <v>Ciena</v>
          </cell>
          <cell r="C1362">
            <v>0</v>
          </cell>
          <cell r="D1362">
            <v>16</v>
          </cell>
          <cell r="E1362">
            <v>0</v>
          </cell>
          <cell r="F1362">
            <v>5</v>
          </cell>
          <cell r="G1362">
            <v>17</v>
          </cell>
          <cell r="H1362">
            <v>0</v>
          </cell>
          <cell r="I1362">
            <v>17</v>
          </cell>
          <cell r="J1362">
            <v>2</v>
          </cell>
          <cell r="K1362">
            <v>3</v>
          </cell>
          <cell r="L1362">
            <v>55</v>
          </cell>
        </row>
        <row r="1363">
          <cell r="B1363" t="str">
            <v>Cisco</v>
          </cell>
          <cell r="C1363">
            <v>0</v>
          </cell>
          <cell r="D1363">
            <v>6</v>
          </cell>
          <cell r="E1363">
            <v>0</v>
          </cell>
          <cell r="F1363">
            <v>0</v>
          </cell>
          <cell r="G1363">
            <v>9</v>
          </cell>
          <cell r="H1363">
            <v>0</v>
          </cell>
          <cell r="I1363">
            <v>0</v>
          </cell>
          <cell r="J1363">
            <v>8</v>
          </cell>
          <cell r="K1363">
            <v>1</v>
          </cell>
          <cell r="L1363">
            <v>15</v>
          </cell>
        </row>
        <row r="1364">
          <cell r="B1364" t="str">
            <v>Corrigent</v>
          </cell>
          <cell r="C1364">
            <v>0</v>
          </cell>
          <cell r="D1364">
            <v>6</v>
          </cell>
          <cell r="E1364">
            <v>0</v>
          </cell>
          <cell r="F1364">
            <v>0</v>
          </cell>
          <cell r="G1364">
            <v>0</v>
          </cell>
          <cell r="H1364">
            <v>0</v>
          </cell>
          <cell r="I1364">
            <v>0</v>
          </cell>
          <cell r="L1364">
            <v>6</v>
          </cell>
        </row>
        <row r="1365">
          <cell r="B1365" t="str">
            <v>Corvis</v>
          </cell>
          <cell r="L1365">
            <v>0</v>
          </cell>
        </row>
        <row r="1366">
          <cell r="B1366" t="str">
            <v>Datang</v>
          </cell>
          <cell r="L1366">
            <v>0</v>
          </cell>
        </row>
        <row r="1367">
          <cell r="B1367" t="str">
            <v>ECI Telecom</v>
          </cell>
          <cell r="C1367">
            <v>0</v>
          </cell>
          <cell r="D1367">
            <v>55</v>
          </cell>
          <cell r="E1367">
            <v>0</v>
          </cell>
          <cell r="F1367">
            <v>0</v>
          </cell>
          <cell r="G1367">
            <v>5</v>
          </cell>
          <cell r="H1367">
            <v>0</v>
          </cell>
          <cell r="I1367">
            <v>0</v>
          </cell>
          <cell r="J1367">
            <v>3</v>
          </cell>
          <cell r="K1367">
            <v>15</v>
          </cell>
          <cell r="L1367">
            <v>60</v>
          </cell>
        </row>
        <row r="1368">
          <cell r="B1368" t="str">
            <v>Ericsson</v>
          </cell>
          <cell r="C1368">
            <v>0</v>
          </cell>
          <cell r="D1368">
            <v>30</v>
          </cell>
          <cell r="E1368">
            <v>0</v>
          </cell>
          <cell r="F1368">
            <v>1</v>
          </cell>
          <cell r="G1368">
            <v>10</v>
          </cell>
          <cell r="H1368">
            <v>0</v>
          </cell>
          <cell r="I1368">
            <v>23</v>
          </cell>
          <cell r="J1368">
            <v>4</v>
          </cell>
          <cell r="L1368">
            <v>64</v>
          </cell>
        </row>
        <row r="1369">
          <cell r="B1369" t="str">
            <v>FiberHome</v>
          </cell>
          <cell r="C1369">
            <v>9</v>
          </cell>
          <cell r="D1369">
            <v>14</v>
          </cell>
          <cell r="E1369">
            <v>0</v>
          </cell>
          <cell r="F1369">
            <v>5</v>
          </cell>
          <cell r="G1369">
            <v>5</v>
          </cell>
          <cell r="H1369">
            <v>16</v>
          </cell>
          <cell r="I1369">
            <v>0</v>
          </cell>
          <cell r="L1369">
            <v>49</v>
          </cell>
        </row>
        <row r="1370">
          <cell r="B1370" t="str">
            <v>Force 10</v>
          </cell>
          <cell r="C1370">
            <v>0</v>
          </cell>
          <cell r="D1370">
            <v>1</v>
          </cell>
          <cell r="E1370">
            <v>0</v>
          </cell>
          <cell r="F1370">
            <v>0</v>
          </cell>
          <cell r="G1370">
            <v>0</v>
          </cell>
          <cell r="H1370">
            <v>0</v>
          </cell>
          <cell r="I1370">
            <v>0</v>
          </cell>
          <cell r="L1370">
            <v>1</v>
          </cell>
        </row>
        <row r="1371">
          <cell r="B1371" t="str">
            <v>Fujitsu</v>
          </cell>
          <cell r="C1371">
            <v>6</v>
          </cell>
          <cell r="D1371">
            <v>8</v>
          </cell>
          <cell r="E1371">
            <v>2</v>
          </cell>
          <cell r="F1371">
            <v>0</v>
          </cell>
          <cell r="G1371">
            <v>4</v>
          </cell>
          <cell r="H1371">
            <v>9</v>
          </cell>
          <cell r="I1371">
            <v>0</v>
          </cell>
          <cell r="J1371">
            <v>2</v>
          </cell>
          <cell r="L1371">
            <v>29</v>
          </cell>
        </row>
        <row r="1372">
          <cell r="B1372" t="str">
            <v>Hitachi</v>
          </cell>
          <cell r="C1372">
            <v>0</v>
          </cell>
          <cell r="D1372">
            <v>2</v>
          </cell>
          <cell r="E1372">
            <v>0</v>
          </cell>
          <cell r="F1372">
            <v>0</v>
          </cell>
          <cell r="G1372">
            <v>40</v>
          </cell>
          <cell r="H1372">
            <v>1</v>
          </cell>
          <cell r="I1372">
            <v>0</v>
          </cell>
          <cell r="J1372">
            <v>16</v>
          </cell>
          <cell r="L1372">
            <v>43</v>
          </cell>
        </row>
        <row r="1373">
          <cell r="B1373" t="str">
            <v>Hitachi Cable</v>
          </cell>
          <cell r="C1373">
            <v>0</v>
          </cell>
          <cell r="D1373">
            <v>0</v>
          </cell>
          <cell r="E1373">
            <v>0</v>
          </cell>
          <cell r="F1373">
            <v>0</v>
          </cell>
          <cell r="G1373">
            <v>5</v>
          </cell>
          <cell r="H1373">
            <v>0</v>
          </cell>
          <cell r="I1373">
            <v>0</v>
          </cell>
          <cell r="L1373">
            <v>5</v>
          </cell>
        </row>
        <row r="1374">
          <cell r="B1374" t="str">
            <v>Huawei</v>
          </cell>
          <cell r="C1374">
            <v>0</v>
          </cell>
          <cell r="D1374">
            <v>250</v>
          </cell>
          <cell r="E1374">
            <v>0</v>
          </cell>
          <cell r="F1374">
            <v>95</v>
          </cell>
          <cell r="G1374">
            <v>28</v>
          </cell>
          <cell r="H1374">
            <v>0</v>
          </cell>
          <cell r="I1374">
            <v>127</v>
          </cell>
          <cell r="J1374">
            <v>7</v>
          </cell>
          <cell r="K1374">
            <v>14</v>
          </cell>
          <cell r="L1374">
            <v>500</v>
          </cell>
        </row>
        <row r="1375">
          <cell r="B1375" t="str">
            <v>Infinera</v>
          </cell>
          <cell r="C1375">
            <v>0</v>
          </cell>
          <cell r="D1375">
            <v>0</v>
          </cell>
          <cell r="E1375">
            <v>0</v>
          </cell>
          <cell r="F1375">
            <v>0</v>
          </cell>
          <cell r="G1375">
            <v>0</v>
          </cell>
          <cell r="H1375">
            <v>0</v>
          </cell>
          <cell r="I1375">
            <v>4</v>
          </cell>
          <cell r="L1375">
            <v>4</v>
          </cell>
        </row>
        <row r="1376">
          <cell r="B1376" t="str">
            <v>Lucent</v>
          </cell>
          <cell r="L1376">
            <v>0</v>
          </cell>
        </row>
        <row r="1377">
          <cell r="B1377" t="str">
            <v>Luminous</v>
          </cell>
          <cell r="L1377">
            <v>0</v>
          </cell>
        </row>
        <row r="1378">
          <cell r="B1378" t="str">
            <v>Movaz</v>
          </cell>
          <cell r="L1378">
            <v>0</v>
          </cell>
        </row>
        <row r="1379">
          <cell r="B1379" t="str">
            <v>NEC</v>
          </cell>
          <cell r="C1379">
            <v>35</v>
          </cell>
          <cell r="D1379">
            <v>33</v>
          </cell>
          <cell r="E1379">
            <v>0</v>
          </cell>
          <cell r="F1379">
            <v>0</v>
          </cell>
          <cell r="G1379">
            <v>58</v>
          </cell>
          <cell r="H1379">
            <v>8</v>
          </cell>
          <cell r="I1379">
            <v>0</v>
          </cell>
          <cell r="J1379">
            <v>41</v>
          </cell>
          <cell r="K1379">
            <v>11</v>
          </cell>
          <cell r="L1379">
            <v>134</v>
          </cell>
        </row>
        <row r="1380">
          <cell r="B1380" t="str">
            <v>Nortel</v>
          </cell>
          <cell r="C1380">
            <v>0</v>
          </cell>
          <cell r="D1380">
            <v>0</v>
          </cell>
          <cell r="E1380">
            <v>0</v>
          </cell>
          <cell r="F1380">
            <v>0</v>
          </cell>
          <cell r="G1380">
            <v>0</v>
          </cell>
          <cell r="H1380">
            <v>0</v>
          </cell>
          <cell r="I1380">
            <v>0</v>
          </cell>
          <cell r="J1380">
            <v>0</v>
          </cell>
          <cell r="K1380">
            <v>0</v>
          </cell>
          <cell r="L1380">
            <v>0</v>
          </cell>
        </row>
        <row r="1381">
          <cell r="B1381" t="str">
            <v>OpVista</v>
          </cell>
          <cell r="C1381">
            <v>0</v>
          </cell>
          <cell r="D1381">
            <v>0</v>
          </cell>
          <cell r="E1381">
            <v>0</v>
          </cell>
          <cell r="F1381">
            <v>0</v>
          </cell>
          <cell r="G1381">
            <v>0</v>
          </cell>
          <cell r="H1381">
            <v>0</v>
          </cell>
          <cell r="I1381">
            <v>0</v>
          </cell>
          <cell r="L1381">
            <v>0</v>
          </cell>
        </row>
        <row r="1382">
          <cell r="B1382" t="str">
            <v>Sagem</v>
          </cell>
          <cell r="C1382">
            <v>0</v>
          </cell>
          <cell r="D1382">
            <v>0</v>
          </cell>
          <cell r="E1382">
            <v>0</v>
          </cell>
          <cell r="F1382">
            <v>0</v>
          </cell>
          <cell r="G1382">
            <v>0</v>
          </cell>
          <cell r="H1382">
            <v>0</v>
          </cell>
          <cell r="I1382">
            <v>0</v>
          </cell>
          <cell r="L1382">
            <v>0</v>
          </cell>
        </row>
        <row r="1383">
          <cell r="B1383" t="str">
            <v>Nokia Siemens</v>
          </cell>
          <cell r="C1383">
            <v>0</v>
          </cell>
          <cell r="D1383">
            <v>18</v>
          </cell>
          <cell r="E1383">
            <v>0</v>
          </cell>
          <cell r="F1383">
            <v>0</v>
          </cell>
          <cell r="G1383">
            <v>0</v>
          </cell>
          <cell r="H1383">
            <v>0</v>
          </cell>
          <cell r="I1383">
            <v>4</v>
          </cell>
          <cell r="K1383">
            <v>1</v>
          </cell>
          <cell r="L1383">
            <v>22</v>
          </cell>
        </row>
        <row r="1384">
          <cell r="B1384" t="str">
            <v>Sycamore</v>
          </cell>
          <cell r="C1384">
            <v>0</v>
          </cell>
          <cell r="D1384">
            <v>0</v>
          </cell>
          <cell r="E1384">
            <v>0</v>
          </cell>
          <cell r="F1384">
            <v>1</v>
          </cell>
          <cell r="G1384">
            <v>0</v>
          </cell>
          <cell r="H1384">
            <v>0</v>
          </cell>
          <cell r="I1384">
            <v>0</v>
          </cell>
          <cell r="L1384">
            <v>1</v>
          </cell>
        </row>
        <row r="1385">
          <cell r="B1385" t="str">
            <v>Tejas</v>
          </cell>
          <cell r="C1385">
            <v>0</v>
          </cell>
          <cell r="D1385">
            <v>29</v>
          </cell>
          <cell r="E1385">
            <v>0</v>
          </cell>
          <cell r="F1385">
            <v>0</v>
          </cell>
          <cell r="G1385">
            <v>0</v>
          </cell>
          <cell r="H1385">
            <v>0</v>
          </cell>
          <cell r="I1385">
            <v>0</v>
          </cell>
          <cell r="L1385">
            <v>29</v>
          </cell>
        </row>
        <row r="1386">
          <cell r="B1386" t="str">
            <v>Tellabs</v>
          </cell>
          <cell r="C1386">
            <v>0</v>
          </cell>
          <cell r="D1386">
            <v>8</v>
          </cell>
          <cell r="E1386">
            <v>0</v>
          </cell>
          <cell r="F1386">
            <v>0</v>
          </cell>
          <cell r="G1386">
            <v>3</v>
          </cell>
          <cell r="H1386">
            <v>0</v>
          </cell>
          <cell r="I1386">
            <v>0</v>
          </cell>
          <cell r="L1386">
            <v>11</v>
          </cell>
        </row>
        <row r="1387">
          <cell r="B1387" t="str">
            <v>Transmode</v>
          </cell>
          <cell r="C1387">
            <v>0</v>
          </cell>
          <cell r="D1387">
            <v>0</v>
          </cell>
          <cell r="E1387">
            <v>0</v>
          </cell>
          <cell r="F1387">
            <v>0</v>
          </cell>
          <cell r="G1387">
            <v>0</v>
          </cell>
          <cell r="H1387">
            <v>0</v>
          </cell>
          <cell r="I1387">
            <v>0</v>
          </cell>
          <cell r="L1387">
            <v>0</v>
          </cell>
        </row>
        <row r="1388">
          <cell r="B1388" t="str">
            <v>Tyco</v>
          </cell>
          <cell r="L1388">
            <v>0</v>
          </cell>
        </row>
        <row r="1389">
          <cell r="B1389" t="str">
            <v>UTStarcom</v>
          </cell>
          <cell r="C1389">
            <v>0</v>
          </cell>
          <cell r="D1389">
            <v>7</v>
          </cell>
          <cell r="E1389">
            <v>0</v>
          </cell>
          <cell r="F1389">
            <v>0</v>
          </cell>
          <cell r="G1389">
            <v>0</v>
          </cell>
          <cell r="H1389">
            <v>0</v>
          </cell>
          <cell r="I1389">
            <v>0</v>
          </cell>
          <cell r="L1389">
            <v>7</v>
          </cell>
        </row>
        <row r="1390">
          <cell r="B1390" t="str">
            <v>White Rock</v>
          </cell>
          <cell r="L1390">
            <v>0</v>
          </cell>
        </row>
        <row r="1391">
          <cell r="B1391" t="str">
            <v>Xtera</v>
          </cell>
          <cell r="C1391">
            <v>0</v>
          </cell>
          <cell r="D1391">
            <v>0</v>
          </cell>
          <cell r="E1391">
            <v>0</v>
          </cell>
          <cell r="F1391">
            <v>0</v>
          </cell>
          <cell r="G1391">
            <v>0</v>
          </cell>
          <cell r="H1391">
            <v>0</v>
          </cell>
          <cell r="I1391">
            <v>0</v>
          </cell>
          <cell r="L1391">
            <v>0</v>
          </cell>
        </row>
        <row r="1392">
          <cell r="B1392" t="str">
            <v>Zhone</v>
          </cell>
          <cell r="C1392">
            <v>0</v>
          </cell>
          <cell r="D1392">
            <v>0</v>
          </cell>
          <cell r="E1392">
            <v>0</v>
          </cell>
          <cell r="F1392">
            <v>0</v>
          </cell>
          <cell r="G1392">
            <v>0</v>
          </cell>
          <cell r="H1392">
            <v>0</v>
          </cell>
          <cell r="I1392">
            <v>0</v>
          </cell>
          <cell r="L1392">
            <v>0</v>
          </cell>
        </row>
        <row r="1393">
          <cell r="B1393" t="str">
            <v>ZTE</v>
          </cell>
          <cell r="C1393">
            <v>0</v>
          </cell>
          <cell r="D1393">
            <v>95</v>
          </cell>
          <cell r="E1393">
            <v>0</v>
          </cell>
          <cell r="F1393">
            <v>1</v>
          </cell>
          <cell r="G1393">
            <v>10</v>
          </cell>
          <cell r="H1393">
            <v>0</v>
          </cell>
          <cell r="I1393">
            <v>62</v>
          </cell>
          <cell r="J1393">
            <v>1</v>
          </cell>
          <cell r="K1393">
            <v>3</v>
          </cell>
          <cell r="L1393">
            <v>168</v>
          </cell>
        </row>
        <row r="1394">
          <cell r="B1394" t="str">
            <v>Other</v>
          </cell>
          <cell r="D1394">
            <v>3</v>
          </cell>
          <cell r="G1394">
            <v>2</v>
          </cell>
          <cell r="L1394">
            <v>5</v>
          </cell>
        </row>
        <row r="1395">
          <cell r="B1395" t="str">
            <v>Total</v>
          </cell>
          <cell r="C1395">
            <v>50</v>
          </cell>
          <cell r="D1395">
            <v>691</v>
          </cell>
          <cell r="E1395">
            <v>2</v>
          </cell>
          <cell r="F1395">
            <v>140</v>
          </cell>
          <cell r="G1395">
            <v>211</v>
          </cell>
          <cell r="H1395">
            <v>34</v>
          </cell>
          <cell r="I1395">
            <v>259</v>
          </cell>
          <cell r="J1395">
            <v>84</v>
          </cell>
          <cell r="K1395">
            <v>57</v>
          </cell>
          <cell r="L1395">
            <v>1387</v>
          </cell>
        </row>
        <row r="1403">
          <cell r="B1403" t="str">
            <v>Vendor</v>
          </cell>
          <cell r="C1403" t="str">
            <v>SONET/SDH Add-drop multiplexers (ADM)</v>
          </cell>
          <cell r="D1403" t="str">
            <v>Optical Edge Devices (OED)</v>
          </cell>
          <cell r="E1403" t="str">
            <v>Digital Cross Connects (DCS)</v>
          </cell>
          <cell r="F1403" t="str">
            <v>Optical Core Switches (OCS)</v>
          </cell>
          <cell r="G1403" t="str">
            <v>Metro WDM (C/D-WDM)</v>
          </cell>
          <cell r="H1403" t="str">
            <v>Long haul DWDM (LH DWDM)</v>
          </cell>
          <cell r="I1403" t="str">
            <v>Multi-reach DWDM</v>
          </cell>
          <cell r="J1403" t="str">
            <v>Metro ROADM</v>
          </cell>
          <cell r="K1403" t="str">
            <v>Converged Packet Optical</v>
          </cell>
          <cell r="L1403" t="str">
            <v>Total Optical Networking (ON)</v>
          </cell>
        </row>
        <row r="1404">
          <cell r="B1404" t="str">
            <v>ADTRAN</v>
          </cell>
          <cell r="C1404">
            <v>0</v>
          </cell>
          <cell r="D1404">
            <v>0</v>
          </cell>
          <cell r="E1404">
            <v>0</v>
          </cell>
          <cell r="F1404">
            <v>0</v>
          </cell>
          <cell r="G1404">
            <v>0</v>
          </cell>
          <cell r="H1404">
            <v>0</v>
          </cell>
          <cell r="I1404">
            <v>0</v>
          </cell>
          <cell r="L1404">
            <v>0</v>
          </cell>
        </row>
        <row r="1405">
          <cell r="B1405" t="str">
            <v>ADVA</v>
          </cell>
          <cell r="C1405">
            <v>0</v>
          </cell>
          <cell r="D1405">
            <v>0</v>
          </cell>
          <cell r="E1405">
            <v>0</v>
          </cell>
          <cell r="F1405">
            <v>0</v>
          </cell>
          <cell r="G1405">
            <v>5</v>
          </cell>
          <cell r="H1405">
            <v>0</v>
          </cell>
          <cell r="I1405">
            <v>0</v>
          </cell>
          <cell r="L1405">
            <v>5</v>
          </cell>
        </row>
        <row r="1406">
          <cell r="B1406" t="str">
            <v>Alcatel-Lucent</v>
          </cell>
          <cell r="C1406">
            <v>0</v>
          </cell>
          <cell r="D1406">
            <v>76</v>
          </cell>
          <cell r="E1406">
            <v>0</v>
          </cell>
          <cell r="F1406">
            <v>17</v>
          </cell>
          <cell r="G1406">
            <v>6</v>
          </cell>
          <cell r="H1406">
            <v>0</v>
          </cell>
          <cell r="I1406">
            <v>11</v>
          </cell>
          <cell r="K1406">
            <v>6</v>
          </cell>
          <cell r="L1406">
            <v>110</v>
          </cell>
        </row>
        <row r="1407">
          <cell r="B1407" t="str">
            <v>ANDA</v>
          </cell>
          <cell r="L1407">
            <v>0</v>
          </cell>
        </row>
        <row r="1408">
          <cell r="B1408" t="str">
            <v>Atrica</v>
          </cell>
          <cell r="L1408">
            <v>0</v>
          </cell>
        </row>
        <row r="1409">
          <cell r="B1409" t="str">
            <v>Calient</v>
          </cell>
          <cell r="L1409">
            <v>0</v>
          </cell>
        </row>
        <row r="1410">
          <cell r="B1410" t="str">
            <v>Ciena</v>
          </cell>
          <cell r="C1410">
            <v>0</v>
          </cell>
          <cell r="D1410">
            <v>23</v>
          </cell>
          <cell r="E1410">
            <v>0</v>
          </cell>
          <cell r="F1410">
            <v>2</v>
          </cell>
          <cell r="G1410">
            <v>13</v>
          </cell>
          <cell r="H1410">
            <v>0</v>
          </cell>
          <cell r="I1410">
            <v>3</v>
          </cell>
          <cell r="J1410">
            <v>1</v>
          </cell>
          <cell r="K1410">
            <v>5</v>
          </cell>
          <cell r="L1410">
            <v>41</v>
          </cell>
        </row>
        <row r="1411">
          <cell r="B1411" t="str">
            <v>Cisco</v>
          </cell>
          <cell r="C1411">
            <v>0</v>
          </cell>
          <cell r="D1411">
            <v>3</v>
          </cell>
          <cell r="E1411">
            <v>0</v>
          </cell>
          <cell r="F1411">
            <v>0</v>
          </cell>
          <cell r="G1411">
            <v>5</v>
          </cell>
          <cell r="H1411">
            <v>0</v>
          </cell>
          <cell r="I1411">
            <v>0</v>
          </cell>
          <cell r="J1411">
            <v>5</v>
          </cell>
          <cell r="K1411">
            <v>1</v>
          </cell>
          <cell r="L1411">
            <v>8</v>
          </cell>
        </row>
        <row r="1412">
          <cell r="B1412" t="str">
            <v>Corrigent</v>
          </cell>
          <cell r="C1412">
            <v>0</v>
          </cell>
          <cell r="D1412">
            <v>5</v>
          </cell>
          <cell r="E1412">
            <v>0</v>
          </cell>
          <cell r="F1412">
            <v>0</v>
          </cell>
          <cell r="G1412">
            <v>0</v>
          </cell>
          <cell r="H1412">
            <v>0</v>
          </cell>
          <cell r="I1412">
            <v>0</v>
          </cell>
          <cell r="L1412">
            <v>5</v>
          </cell>
        </row>
        <row r="1413">
          <cell r="B1413" t="str">
            <v>Corvis</v>
          </cell>
          <cell r="L1413">
            <v>0</v>
          </cell>
        </row>
        <row r="1414">
          <cell r="B1414" t="str">
            <v>Datang</v>
          </cell>
          <cell r="L1414">
            <v>0</v>
          </cell>
        </row>
        <row r="1415">
          <cell r="B1415" t="str">
            <v>ECI Telecom</v>
          </cell>
          <cell r="C1415">
            <v>0</v>
          </cell>
          <cell r="D1415">
            <v>58</v>
          </cell>
          <cell r="E1415">
            <v>0</v>
          </cell>
          <cell r="F1415">
            <v>0</v>
          </cell>
          <cell r="G1415">
            <v>6</v>
          </cell>
          <cell r="H1415">
            <v>0</v>
          </cell>
          <cell r="I1415">
            <v>0</v>
          </cell>
          <cell r="J1415">
            <v>2</v>
          </cell>
          <cell r="K1415">
            <v>19</v>
          </cell>
          <cell r="L1415">
            <v>64</v>
          </cell>
        </row>
        <row r="1416">
          <cell r="B1416" t="str">
            <v>Ericsson</v>
          </cell>
          <cell r="C1416">
            <v>0</v>
          </cell>
          <cell r="D1416">
            <v>11</v>
          </cell>
          <cell r="E1416">
            <v>0</v>
          </cell>
          <cell r="F1416">
            <v>1</v>
          </cell>
          <cell r="G1416">
            <v>7</v>
          </cell>
          <cell r="H1416">
            <v>0</v>
          </cell>
          <cell r="I1416">
            <v>16</v>
          </cell>
          <cell r="J1416">
            <v>3</v>
          </cell>
          <cell r="L1416">
            <v>35</v>
          </cell>
        </row>
        <row r="1417">
          <cell r="B1417" t="str">
            <v>FiberHome</v>
          </cell>
          <cell r="C1417">
            <v>9</v>
          </cell>
          <cell r="D1417">
            <v>16</v>
          </cell>
          <cell r="E1417">
            <v>0</v>
          </cell>
          <cell r="F1417">
            <v>6</v>
          </cell>
          <cell r="G1417">
            <v>7</v>
          </cell>
          <cell r="H1417">
            <v>0</v>
          </cell>
          <cell r="I1417">
            <v>18</v>
          </cell>
          <cell r="L1417">
            <v>56</v>
          </cell>
        </row>
        <row r="1418">
          <cell r="B1418" t="str">
            <v>Force 10</v>
          </cell>
          <cell r="C1418">
            <v>0</v>
          </cell>
          <cell r="D1418">
            <v>1</v>
          </cell>
          <cell r="E1418">
            <v>0</v>
          </cell>
          <cell r="F1418">
            <v>0</v>
          </cell>
          <cell r="G1418">
            <v>0</v>
          </cell>
          <cell r="H1418">
            <v>0</v>
          </cell>
          <cell r="I1418">
            <v>0</v>
          </cell>
          <cell r="L1418">
            <v>1</v>
          </cell>
        </row>
        <row r="1419">
          <cell r="B1419" t="str">
            <v>Fujitsu</v>
          </cell>
          <cell r="C1419">
            <v>0</v>
          </cell>
          <cell r="D1419">
            <v>27</v>
          </cell>
          <cell r="E1419">
            <v>0</v>
          </cell>
          <cell r="F1419">
            <v>3</v>
          </cell>
          <cell r="G1419">
            <v>11</v>
          </cell>
          <cell r="H1419">
            <v>0</v>
          </cell>
          <cell r="I1419">
            <v>5</v>
          </cell>
          <cell r="J1419">
            <v>7</v>
          </cell>
          <cell r="K1419">
            <v>1</v>
          </cell>
          <cell r="L1419">
            <v>46</v>
          </cell>
        </row>
        <row r="1420">
          <cell r="B1420" t="str">
            <v>Hitachi</v>
          </cell>
          <cell r="C1420">
            <v>0</v>
          </cell>
          <cell r="D1420">
            <v>2</v>
          </cell>
          <cell r="E1420">
            <v>0</v>
          </cell>
          <cell r="F1420">
            <v>0</v>
          </cell>
          <cell r="G1420">
            <v>39</v>
          </cell>
          <cell r="H1420">
            <v>0</v>
          </cell>
          <cell r="I1420">
            <v>1</v>
          </cell>
          <cell r="J1420">
            <v>16</v>
          </cell>
          <cell r="L1420">
            <v>42</v>
          </cell>
        </row>
        <row r="1421">
          <cell r="B1421" t="str">
            <v>Hitachi Cable</v>
          </cell>
          <cell r="C1421">
            <v>0</v>
          </cell>
          <cell r="D1421">
            <v>0</v>
          </cell>
          <cell r="E1421">
            <v>0</v>
          </cell>
          <cell r="F1421">
            <v>0</v>
          </cell>
          <cell r="G1421">
            <v>5</v>
          </cell>
          <cell r="H1421">
            <v>0</v>
          </cell>
          <cell r="I1421">
            <v>0</v>
          </cell>
          <cell r="L1421">
            <v>5</v>
          </cell>
        </row>
        <row r="1422">
          <cell r="B1422" t="str">
            <v>Huawei</v>
          </cell>
          <cell r="C1422">
            <v>0</v>
          </cell>
          <cell r="D1422">
            <v>276</v>
          </cell>
          <cell r="E1422">
            <v>0</v>
          </cell>
          <cell r="F1422">
            <v>84</v>
          </cell>
          <cell r="G1422">
            <v>41</v>
          </cell>
          <cell r="H1422">
            <v>0</v>
          </cell>
          <cell r="I1422">
            <v>82</v>
          </cell>
          <cell r="J1422">
            <v>16</v>
          </cell>
          <cell r="K1422">
            <v>13</v>
          </cell>
          <cell r="L1422">
            <v>483</v>
          </cell>
        </row>
        <row r="1423">
          <cell r="B1423" t="str">
            <v>Infinera</v>
          </cell>
          <cell r="C1423">
            <v>0</v>
          </cell>
          <cell r="D1423">
            <v>0</v>
          </cell>
          <cell r="E1423">
            <v>0</v>
          </cell>
          <cell r="F1423">
            <v>0</v>
          </cell>
          <cell r="G1423">
            <v>0</v>
          </cell>
          <cell r="H1423">
            <v>0</v>
          </cell>
          <cell r="I1423">
            <v>2</v>
          </cell>
          <cell r="L1423">
            <v>2</v>
          </cell>
        </row>
        <row r="1424">
          <cell r="B1424" t="str">
            <v>Lucent</v>
          </cell>
          <cell r="L1424">
            <v>0</v>
          </cell>
        </row>
        <row r="1425">
          <cell r="B1425" t="str">
            <v>Luminous</v>
          </cell>
          <cell r="L1425">
            <v>0</v>
          </cell>
        </row>
        <row r="1426">
          <cell r="B1426" t="str">
            <v>Movaz</v>
          </cell>
          <cell r="L1426">
            <v>0</v>
          </cell>
        </row>
        <row r="1427">
          <cell r="B1427" t="str">
            <v>NEC</v>
          </cell>
          <cell r="C1427">
            <v>47</v>
          </cell>
          <cell r="D1427">
            <v>32</v>
          </cell>
          <cell r="E1427">
            <v>0</v>
          </cell>
          <cell r="F1427">
            <v>0</v>
          </cell>
          <cell r="G1427">
            <v>40</v>
          </cell>
          <cell r="H1427">
            <v>0</v>
          </cell>
          <cell r="I1427">
            <v>7</v>
          </cell>
          <cell r="J1427">
            <v>28</v>
          </cell>
          <cell r="K1427">
            <v>5</v>
          </cell>
          <cell r="L1427">
            <v>126</v>
          </cell>
        </row>
        <row r="1428">
          <cell r="B1428" t="str">
            <v>Nortel</v>
          </cell>
          <cell r="C1428">
            <v>0</v>
          </cell>
          <cell r="D1428">
            <v>0</v>
          </cell>
          <cell r="E1428">
            <v>0</v>
          </cell>
          <cell r="F1428">
            <v>0</v>
          </cell>
          <cell r="G1428">
            <v>0</v>
          </cell>
          <cell r="H1428">
            <v>0</v>
          </cell>
          <cell r="I1428">
            <v>0</v>
          </cell>
          <cell r="J1428">
            <v>0</v>
          </cell>
          <cell r="K1428">
            <v>0</v>
          </cell>
          <cell r="L1428">
            <v>0</v>
          </cell>
        </row>
        <row r="1429">
          <cell r="B1429" t="str">
            <v>OpVista</v>
          </cell>
          <cell r="C1429">
            <v>0</v>
          </cell>
          <cell r="D1429">
            <v>0</v>
          </cell>
          <cell r="E1429">
            <v>0</v>
          </cell>
          <cell r="F1429">
            <v>0</v>
          </cell>
          <cell r="G1429">
            <v>0</v>
          </cell>
          <cell r="H1429">
            <v>0</v>
          </cell>
          <cell r="I1429">
            <v>0</v>
          </cell>
          <cell r="L1429">
            <v>0</v>
          </cell>
        </row>
        <row r="1430">
          <cell r="B1430" t="str">
            <v>Sagem</v>
          </cell>
          <cell r="C1430">
            <v>0</v>
          </cell>
          <cell r="D1430">
            <v>0</v>
          </cell>
          <cell r="E1430">
            <v>0</v>
          </cell>
          <cell r="F1430">
            <v>0</v>
          </cell>
          <cell r="G1430">
            <v>0</v>
          </cell>
          <cell r="H1430">
            <v>0</v>
          </cell>
          <cell r="I1430">
            <v>0</v>
          </cell>
          <cell r="L1430">
            <v>0</v>
          </cell>
        </row>
        <row r="1431">
          <cell r="B1431" t="str">
            <v>Nokia Siemens</v>
          </cell>
          <cell r="C1431">
            <v>0</v>
          </cell>
          <cell r="D1431">
            <v>13</v>
          </cell>
          <cell r="E1431">
            <v>0</v>
          </cell>
          <cell r="F1431">
            <v>0</v>
          </cell>
          <cell r="G1431">
            <v>0</v>
          </cell>
          <cell r="H1431">
            <v>0</v>
          </cell>
          <cell r="I1431">
            <v>3</v>
          </cell>
          <cell r="K1431">
            <v>1</v>
          </cell>
          <cell r="L1431">
            <v>16</v>
          </cell>
        </row>
        <row r="1432">
          <cell r="B1432" t="str">
            <v>Sycamore</v>
          </cell>
          <cell r="C1432">
            <v>0</v>
          </cell>
          <cell r="D1432">
            <v>0</v>
          </cell>
          <cell r="E1432">
            <v>0</v>
          </cell>
          <cell r="F1432">
            <v>1</v>
          </cell>
          <cell r="G1432">
            <v>0</v>
          </cell>
          <cell r="H1432">
            <v>0</v>
          </cell>
          <cell r="I1432">
            <v>0</v>
          </cell>
          <cell r="K1432">
            <v>1</v>
          </cell>
          <cell r="L1432">
            <v>1</v>
          </cell>
        </row>
        <row r="1433">
          <cell r="B1433" t="str">
            <v>Tejas</v>
          </cell>
          <cell r="C1433">
            <v>0</v>
          </cell>
          <cell r="D1433">
            <v>43</v>
          </cell>
          <cell r="E1433">
            <v>0</v>
          </cell>
          <cell r="F1433">
            <v>0</v>
          </cell>
          <cell r="G1433">
            <v>0</v>
          </cell>
          <cell r="H1433">
            <v>0</v>
          </cell>
          <cell r="I1433">
            <v>0</v>
          </cell>
          <cell r="L1433">
            <v>43</v>
          </cell>
        </row>
        <row r="1434">
          <cell r="B1434" t="str">
            <v>Tellabs</v>
          </cell>
          <cell r="C1434">
            <v>0</v>
          </cell>
          <cell r="D1434">
            <v>7</v>
          </cell>
          <cell r="E1434">
            <v>0</v>
          </cell>
          <cell r="F1434">
            <v>0</v>
          </cell>
          <cell r="G1434">
            <v>3</v>
          </cell>
          <cell r="H1434">
            <v>0</v>
          </cell>
          <cell r="I1434">
            <v>0</v>
          </cell>
          <cell r="J1434">
            <v>2</v>
          </cell>
          <cell r="L1434">
            <v>10</v>
          </cell>
        </row>
        <row r="1435">
          <cell r="B1435" t="str">
            <v>Transmode</v>
          </cell>
          <cell r="C1435">
            <v>0</v>
          </cell>
          <cell r="D1435">
            <v>0</v>
          </cell>
          <cell r="E1435">
            <v>0</v>
          </cell>
          <cell r="F1435">
            <v>0</v>
          </cell>
          <cell r="G1435">
            <v>0</v>
          </cell>
          <cell r="H1435">
            <v>0</v>
          </cell>
          <cell r="I1435">
            <v>0</v>
          </cell>
          <cell r="L1435">
            <v>0</v>
          </cell>
        </row>
        <row r="1436">
          <cell r="B1436" t="str">
            <v>Tyco</v>
          </cell>
          <cell r="L1436">
            <v>0</v>
          </cell>
        </row>
        <row r="1437">
          <cell r="B1437" t="str">
            <v>UTStarcom</v>
          </cell>
          <cell r="C1437">
            <v>0</v>
          </cell>
          <cell r="D1437">
            <v>5</v>
          </cell>
          <cell r="E1437">
            <v>0</v>
          </cell>
          <cell r="F1437">
            <v>0</v>
          </cell>
          <cell r="G1437">
            <v>0</v>
          </cell>
          <cell r="H1437">
            <v>0</v>
          </cell>
          <cell r="I1437">
            <v>0</v>
          </cell>
          <cell r="L1437">
            <v>5</v>
          </cell>
        </row>
        <row r="1438">
          <cell r="B1438" t="str">
            <v>White Rock</v>
          </cell>
          <cell r="L1438">
            <v>0</v>
          </cell>
        </row>
        <row r="1439">
          <cell r="B1439" t="str">
            <v>Xtera</v>
          </cell>
          <cell r="C1439">
            <v>0</v>
          </cell>
          <cell r="D1439">
            <v>0</v>
          </cell>
          <cell r="E1439">
            <v>0</v>
          </cell>
          <cell r="F1439">
            <v>0</v>
          </cell>
          <cell r="G1439">
            <v>0</v>
          </cell>
          <cell r="H1439">
            <v>0</v>
          </cell>
          <cell r="I1439">
            <v>0</v>
          </cell>
          <cell r="L1439">
            <v>0</v>
          </cell>
        </row>
        <row r="1440">
          <cell r="B1440" t="str">
            <v>Zhone</v>
          </cell>
          <cell r="C1440">
            <v>0</v>
          </cell>
          <cell r="D1440">
            <v>0</v>
          </cell>
          <cell r="E1440">
            <v>0</v>
          </cell>
          <cell r="F1440">
            <v>0</v>
          </cell>
          <cell r="G1440">
            <v>0</v>
          </cell>
          <cell r="H1440">
            <v>0</v>
          </cell>
          <cell r="I1440">
            <v>0</v>
          </cell>
          <cell r="L1440">
            <v>0</v>
          </cell>
        </row>
        <row r="1441">
          <cell r="B1441" t="str">
            <v>ZTE</v>
          </cell>
          <cell r="C1441">
            <v>0</v>
          </cell>
          <cell r="D1441">
            <v>86</v>
          </cell>
          <cell r="E1441">
            <v>0</v>
          </cell>
          <cell r="F1441">
            <v>0</v>
          </cell>
          <cell r="G1441">
            <v>7</v>
          </cell>
          <cell r="H1441">
            <v>0</v>
          </cell>
          <cell r="I1441">
            <v>15</v>
          </cell>
          <cell r="J1441">
            <v>1</v>
          </cell>
          <cell r="K1441">
            <v>4</v>
          </cell>
          <cell r="L1441">
            <v>108</v>
          </cell>
        </row>
        <row r="1442">
          <cell r="B1442" t="str">
            <v>Other</v>
          </cell>
          <cell r="C1442">
            <v>0</v>
          </cell>
          <cell r="D1442">
            <v>1</v>
          </cell>
          <cell r="E1442">
            <v>0</v>
          </cell>
          <cell r="F1442">
            <v>0</v>
          </cell>
          <cell r="G1442">
            <v>0</v>
          </cell>
          <cell r="H1442">
            <v>0</v>
          </cell>
          <cell r="I1442">
            <v>0</v>
          </cell>
          <cell r="J1442">
            <v>1</v>
          </cell>
          <cell r="L1442">
            <v>1</v>
          </cell>
        </row>
        <row r="1443">
          <cell r="B1443" t="str">
            <v>Total</v>
          </cell>
          <cell r="C1443">
            <v>56</v>
          </cell>
          <cell r="D1443">
            <v>685</v>
          </cell>
          <cell r="E1443">
            <v>0</v>
          </cell>
          <cell r="F1443">
            <v>114</v>
          </cell>
          <cell r="G1443">
            <v>195</v>
          </cell>
          <cell r="H1443">
            <v>0</v>
          </cell>
          <cell r="I1443">
            <v>163</v>
          </cell>
          <cell r="J1443">
            <v>82</v>
          </cell>
          <cell r="K1443">
            <v>56</v>
          </cell>
          <cell r="L1443">
            <v>1213</v>
          </cell>
        </row>
        <row r="1447">
          <cell r="B1447" t="str">
            <v>Vendor</v>
          </cell>
          <cell r="C1447" t="str">
            <v>SONET/SDH Add-drop multiplexers (ADM)</v>
          </cell>
          <cell r="D1447" t="str">
            <v>Optical Edge Devices (OED)</v>
          </cell>
          <cell r="E1447" t="str">
            <v>Digital Cross Connects (DCS)</v>
          </cell>
          <cell r="F1447" t="str">
            <v>Optical Core Switches (OCS)</v>
          </cell>
          <cell r="G1447" t="str">
            <v>Metro WDM (C/D-WDM)</v>
          </cell>
          <cell r="H1447" t="str">
            <v>Long haul DWDM (LH DWDM)</v>
          </cell>
          <cell r="I1447" t="str">
            <v>Multi-reach DWDM</v>
          </cell>
          <cell r="J1447" t="str">
            <v>Metro ROADM</v>
          </cell>
          <cell r="K1447" t="str">
            <v>Converged Packet Optical</v>
          </cell>
          <cell r="L1447" t="str">
            <v>Total Optical Networking (ON)</v>
          </cell>
        </row>
        <row r="1448">
          <cell r="B1448" t="str">
            <v>ADTRAN</v>
          </cell>
          <cell r="C1448">
            <v>0</v>
          </cell>
          <cell r="D1448">
            <v>0</v>
          </cell>
          <cell r="E1448">
            <v>0</v>
          </cell>
          <cell r="F1448">
            <v>0</v>
          </cell>
          <cell r="G1448">
            <v>0</v>
          </cell>
          <cell r="H1448">
            <v>0</v>
          </cell>
          <cell r="I1448">
            <v>0</v>
          </cell>
          <cell r="L1448">
            <v>0</v>
          </cell>
        </row>
        <row r="1449">
          <cell r="B1449" t="str">
            <v>ADVA</v>
          </cell>
          <cell r="C1449">
            <v>0</v>
          </cell>
          <cell r="D1449">
            <v>0</v>
          </cell>
          <cell r="E1449">
            <v>0</v>
          </cell>
          <cell r="F1449">
            <v>0</v>
          </cell>
          <cell r="G1449">
            <v>4</v>
          </cell>
          <cell r="H1449">
            <v>0</v>
          </cell>
          <cell r="I1449">
            <v>0</v>
          </cell>
          <cell r="L1449">
            <v>4</v>
          </cell>
        </row>
        <row r="1450">
          <cell r="B1450" t="str">
            <v>Alcatel-Lucent</v>
          </cell>
          <cell r="C1450">
            <v>0</v>
          </cell>
          <cell r="D1450">
            <v>117</v>
          </cell>
          <cell r="E1450">
            <v>0</v>
          </cell>
          <cell r="F1450">
            <v>20</v>
          </cell>
          <cell r="G1450">
            <v>11</v>
          </cell>
          <cell r="H1450">
            <v>0</v>
          </cell>
          <cell r="I1450">
            <v>16</v>
          </cell>
          <cell r="K1450">
            <v>9</v>
          </cell>
          <cell r="L1450">
            <v>164</v>
          </cell>
        </row>
        <row r="1451">
          <cell r="B1451" t="str">
            <v>ANDA</v>
          </cell>
          <cell r="C1451">
            <v>0</v>
          </cell>
          <cell r="D1451">
            <v>0</v>
          </cell>
          <cell r="E1451">
            <v>0</v>
          </cell>
          <cell r="F1451">
            <v>0</v>
          </cell>
          <cell r="G1451">
            <v>0</v>
          </cell>
          <cell r="H1451">
            <v>0</v>
          </cell>
          <cell r="I1451">
            <v>0</v>
          </cell>
          <cell r="L1451">
            <v>0</v>
          </cell>
        </row>
        <row r="1452">
          <cell r="B1452" t="str">
            <v>Atrica</v>
          </cell>
          <cell r="L1452">
            <v>0</v>
          </cell>
        </row>
        <row r="1453">
          <cell r="B1453" t="str">
            <v>Calient</v>
          </cell>
          <cell r="L1453">
            <v>0</v>
          </cell>
        </row>
        <row r="1454">
          <cell r="B1454" t="str">
            <v>Ciena</v>
          </cell>
          <cell r="C1454">
            <v>0</v>
          </cell>
          <cell r="D1454">
            <v>19</v>
          </cell>
          <cell r="E1454">
            <v>0</v>
          </cell>
          <cell r="F1454">
            <v>3</v>
          </cell>
          <cell r="G1454">
            <v>12</v>
          </cell>
          <cell r="H1454">
            <v>0</v>
          </cell>
          <cell r="I1454">
            <v>14</v>
          </cell>
          <cell r="J1454">
            <v>2</v>
          </cell>
          <cell r="K1454">
            <v>5</v>
          </cell>
          <cell r="L1454">
            <v>48</v>
          </cell>
        </row>
        <row r="1455">
          <cell r="B1455" t="str">
            <v>Cisco</v>
          </cell>
          <cell r="C1455">
            <v>0</v>
          </cell>
          <cell r="D1455">
            <v>7</v>
          </cell>
          <cell r="E1455">
            <v>0</v>
          </cell>
          <cell r="F1455">
            <v>0</v>
          </cell>
          <cell r="G1455">
            <v>4</v>
          </cell>
          <cell r="H1455">
            <v>0</v>
          </cell>
          <cell r="I1455">
            <v>0</v>
          </cell>
          <cell r="J1455">
            <v>4</v>
          </cell>
          <cell r="K1455">
            <v>1</v>
          </cell>
          <cell r="L1455">
            <v>11</v>
          </cell>
        </row>
        <row r="1456">
          <cell r="B1456" t="str">
            <v>Corrigent</v>
          </cell>
          <cell r="C1456">
            <v>0</v>
          </cell>
          <cell r="D1456">
            <v>3</v>
          </cell>
          <cell r="E1456">
            <v>0</v>
          </cell>
          <cell r="F1456">
            <v>0</v>
          </cell>
          <cell r="G1456">
            <v>0</v>
          </cell>
          <cell r="H1456">
            <v>0</v>
          </cell>
          <cell r="I1456">
            <v>0</v>
          </cell>
          <cell r="L1456">
            <v>3</v>
          </cell>
        </row>
        <row r="1457">
          <cell r="B1457" t="str">
            <v>Corvis</v>
          </cell>
          <cell r="L1457">
            <v>0</v>
          </cell>
        </row>
        <row r="1458">
          <cell r="B1458" t="str">
            <v>Datang</v>
          </cell>
          <cell r="L1458">
            <v>0</v>
          </cell>
        </row>
        <row r="1459">
          <cell r="B1459" t="str">
            <v>ECI Telecom</v>
          </cell>
          <cell r="C1459">
            <v>0</v>
          </cell>
          <cell r="D1459">
            <v>59</v>
          </cell>
          <cell r="E1459">
            <v>0</v>
          </cell>
          <cell r="F1459">
            <v>0</v>
          </cell>
          <cell r="G1459">
            <v>12</v>
          </cell>
          <cell r="H1459">
            <v>0</v>
          </cell>
          <cell r="I1459">
            <v>0</v>
          </cell>
          <cell r="J1459">
            <v>5</v>
          </cell>
          <cell r="K1459">
            <v>20</v>
          </cell>
          <cell r="L1459">
            <v>71</v>
          </cell>
        </row>
        <row r="1460">
          <cell r="B1460" t="str">
            <v>Ericsson</v>
          </cell>
          <cell r="C1460">
            <v>0</v>
          </cell>
          <cell r="D1460">
            <v>18</v>
          </cell>
          <cell r="E1460">
            <v>0</v>
          </cell>
          <cell r="F1460">
            <v>1</v>
          </cell>
          <cell r="G1460">
            <v>11</v>
          </cell>
          <cell r="H1460">
            <v>0</v>
          </cell>
          <cell r="I1460">
            <v>16</v>
          </cell>
          <cell r="J1460">
            <v>4</v>
          </cell>
          <cell r="L1460">
            <v>46</v>
          </cell>
        </row>
        <row r="1461">
          <cell r="B1461" t="str">
            <v>FiberHome</v>
          </cell>
          <cell r="C1461">
            <v>0</v>
          </cell>
          <cell r="D1461">
            <v>25</v>
          </cell>
          <cell r="E1461">
            <v>0</v>
          </cell>
          <cell r="F1461">
            <v>6</v>
          </cell>
          <cell r="G1461">
            <v>8</v>
          </cell>
          <cell r="H1461">
            <v>0</v>
          </cell>
          <cell r="I1461">
            <v>19</v>
          </cell>
          <cell r="L1461">
            <v>58</v>
          </cell>
        </row>
        <row r="1462">
          <cell r="B1462" t="str">
            <v>Force 10</v>
          </cell>
          <cell r="C1462">
            <v>0</v>
          </cell>
          <cell r="D1462">
            <v>2</v>
          </cell>
          <cell r="E1462">
            <v>0</v>
          </cell>
          <cell r="F1462">
            <v>0</v>
          </cell>
          <cell r="G1462">
            <v>0</v>
          </cell>
          <cell r="H1462">
            <v>0</v>
          </cell>
          <cell r="I1462">
            <v>0</v>
          </cell>
          <cell r="L1462">
            <v>2</v>
          </cell>
        </row>
        <row r="1463">
          <cell r="B1463" t="str">
            <v>Fujitsu</v>
          </cell>
          <cell r="C1463">
            <v>0</v>
          </cell>
          <cell r="D1463">
            <v>11</v>
          </cell>
          <cell r="E1463">
            <v>0</v>
          </cell>
          <cell r="F1463">
            <v>0</v>
          </cell>
          <cell r="G1463">
            <v>3</v>
          </cell>
          <cell r="H1463">
            <v>0</v>
          </cell>
          <cell r="I1463">
            <v>6</v>
          </cell>
          <cell r="J1463">
            <v>2</v>
          </cell>
          <cell r="L1463">
            <v>20</v>
          </cell>
        </row>
        <row r="1464">
          <cell r="B1464" t="str">
            <v>Hitachi</v>
          </cell>
          <cell r="C1464">
            <v>0</v>
          </cell>
          <cell r="D1464">
            <v>0</v>
          </cell>
          <cell r="E1464">
            <v>0</v>
          </cell>
          <cell r="F1464">
            <v>0</v>
          </cell>
          <cell r="G1464">
            <v>45</v>
          </cell>
          <cell r="H1464">
            <v>0</v>
          </cell>
          <cell r="I1464">
            <v>0</v>
          </cell>
          <cell r="J1464">
            <v>41</v>
          </cell>
          <cell r="L1464">
            <v>45</v>
          </cell>
        </row>
        <row r="1465">
          <cell r="B1465" t="str">
            <v>Hitachi Cable</v>
          </cell>
          <cell r="C1465">
            <v>0</v>
          </cell>
          <cell r="D1465">
            <v>0</v>
          </cell>
          <cell r="E1465">
            <v>0</v>
          </cell>
          <cell r="F1465">
            <v>0</v>
          </cell>
          <cell r="G1465">
            <v>5</v>
          </cell>
          <cell r="H1465">
            <v>0</v>
          </cell>
          <cell r="I1465">
            <v>0</v>
          </cell>
          <cell r="L1465">
            <v>5</v>
          </cell>
        </row>
        <row r="1466">
          <cell r="B1466" t="str">
            <v>Huawei</v>
          </cell>
          <cell r="C1466">
            <v>0</v>
          </cell>
          <cell r="D1466">
            <v>358</v>
          </cell>
          <cell r="E1466">
            <v>0</v>
          </cell>
          <cell r="F1466">
            <v>102</v>
          </cell>
          <cell r="G1466">
            <v>56</v>
          </cell>
          <cell r="H1466">
            <v>0</v>
          </cell>
          <cell r="I1466">
            <v>76</v>
          </cell>
          <cell r="J1466">
            <v>22</v>
          </cell>
          <cell r="K1466">
            <v>29</v>
          </cell>
          <cell r="L1466">
            <v>592</v>
          </cell>
        </row>
        <row r="1467">
          <cell r="B1467" t="str">
            <v>Infinera</v>
          </cell>
          <cell r="C1467">
            <v>0</v>
          </cell>
          <cell r="D1467">
            <v>0</v>
          </cell>
          <cell r="E1467">
            <v>0</v>
          </cell>
          <cell r="F1467">
            <v>0</v>
          </cell>
          <cell r="G1467">
            <v>0</v>
          </cell>
          <cell r="H1467">
            <v>0</v>
          </cell>
          <cell r="I1467">
            <v>4</v>
          </cell>
          <cell r="L1467">
            <v>4</v>
          </cell>
        </row>
        <row r="1468">
          <cell r="B1468" t="str">
            <v>Lucent</v>
          </cell>
          <cell r="L1468">
            <v>0</v>
          </cell>
        </row>
        <row r="1469">
          <cell r="B1469" t="str">
            <v>Luminous</v>
          </cell>
          <cell r="L1469">
            <v>0</v>
          </cell>
        </row>
        <row r="1470">
          <cell r="B1470" t="str">
            <v>Movaz</v>
          </cell>
          <cell r="L1470">
            <v>0</v>
          </cell>
        </row>
        <row r="1471">
          <cell r="B1471" t="str">
            <v>NEC</v>
          </cell>
          <cell r="C1471">
            <v>0</v>
          </cell>
          <cell r="D1471">
            <v>41</v>
          </cell>
          <cell r="E1471">
            <v>0</v>
          </cell>
          <cell r="F1471">
            <v>0</v>
          </cell>
          <cell r="G1471">
            <v>51</v>
          </cell>
          <cell r="H1471">
            <v>0</v>
          </cell>
          <cell r="I1471">
            <v>3</v>
          </cell>
          <cell r="J1471">
            <v>37</v>
          </cell>
          <cell r="K1471">
            <v>6</v>
          </cell>
          <cell r="L1471">
            <v>95</v>
          </cell>
        </row>
        <row r="1472">
          <cell r="B1472" t="str">
            <v>Nortel</v>
          </cell>
          <cell r="C1472">
            <v>0</v>
          </cell>
          <cell r="D1472">
            <v>0</v>
          </cell>
          <cell r="E1472">
            <v>0</v>
          </cell>
          <cell r="F1472">
            <v>0</v>
          </cell>
          <cell r="G1472">
            <v>0</v>
          </cell>
          <cell r="H1472">
            <v>0</v>
          </cell>
          <cell r="I1472">
            <v>0</v>
          </cell>
          <cell r="J1472">
            <v>0</v>
          </cell>
          <cell r="K1472">
            <v>0</v>
          </cell>
          <cell r="L1472">
            <v>0</v>
          </cell>
        </row>
        <row r="1473">
          <cell r="B1473" t="str">
            <v>OpVista</v>
          </cell>
          <cell r="C1473">
            <v>0</v>
          </cell>
          <cell r="D1473">
            <v>0</v>
          </cell>
          <cell r="E1473">
            <v>0</v>
          </cell>
          <cell r="F1473">
            <v>0</v>
          </cell>
          <cell r="G1473">
            <v>0</v>
          </cell>
          <cell r="H1473">
            <v>0</v>
          </cell>
          <cell r="I1473">
            <v>0</v>
          </cell>
          <cell r="L1473">
            <v>0</v>
          </cell>
        </row>
        <row r="1474">
          <cell r="B1474" t="str">
            <v>Sagem</v>
          </cell>
          <cell r="C1474">
            <v>0</v>
          </cell>
          <cell r="D1474">
            <v>0</v>
          </cell>
          <cell r="E1474">
            <v>0</v>
          </cell>
          <cell r="F1474">
            <v>0</v>
          </cell>
          <cell r="G1474">
            <v>0</v>
          </cell>
          <cell r="H1474">
            <v>0</v>
          </cell>
          <cell r="I1474">
            <v>0</v>
          </cell>
          <cell r="L1474">
            <v>0</v>
          </cell>
        </row>
        <row r="1475">
          <cell r="B1475" t="str">
            <v>Nokia Siemens</v>
          </cell>
          <cell r="C1475">
            <v>0</v>
          </cell>
          <cell r="D1475">
            <v>9</v>
          </cell>
          <cell r="E1475">
            <v>0</v>
          </cell>
          <cell r="F1475">
            <v>0</v>
          </cell>
          <cell r="G1475">
            <v>0</v>
          </cell>
          <cell r="H1475">
            <v>0</v>
          </cell>
          <cell r="I1475">
            <v>2</v>
          </cell>
          <cell r="L1475">
            <v>11</v>
          </cell>
        </row>
        <row r="1476">
          <cell r="B1476" t="str">
            <v>Sycamore</v>
          </cell>
          <cell r="C1476">
            <v>0</v>
          </cell>
          <cell r="D1476">
            <v>0</v>
          </cell>
          <cell r="E1476">
            <v>0</v>
          </cell>
          <cell r="F1476">
            <v>2</v>
          </cell>
          <cell r="G1476">
            <v>0</v>
          </cell>
          <cell r="H1476">
            <v>0</v>
          </cell>
          <cell r="I1476">
            <v>0</v>
          </cell>
          <cell r="L1476">
            <v>2</v>
          </cell>
        </row>
        <row r="1477">
          <cell r="B1477" t="str">
            <v>Tejas</v>
          </cell>
          <cell r="C1477">
            <v>0</v>
          </cell>
          <cell r="D1477">
            <v>29</v>
          </cell>
          <cell r="E1477">
            <v>0</v>
          </cell>
          <cell r="F1477">
            <v>0</v>
          </cell>
          <cell r="G1477">
            <v>0</v>
          </cell>
          <cell r="H1477">
            <v>0</v>
          </cell>
          <cell r="I1477">
            <v>0</v>
          </cell>
          <cell r="L1477">
            <v>29</v>
          </cell>
        </row>
        <row r="1478">
          <cell r="B1478" t="str">
            <v>Tellabs</v>
          </cell>
          <cell r="C1478">
            <v>0</v>
          </cell>
          <cell r="D1478">
            <v>6</v>
          </cell>
          <cell r="E1478">
            <v>0</v>
          </cell>
          <cell r="F1478">
            <v>0</v>
          </cell>
          <cell r="G1478">
            <v>2</v>
          </cell>
          <cell r="H1478">
            <v>0</v>
          </cell>
          <cell r="I1478">
            <v>0</v>
          </cell>
          <cell r="J1478">
            <v>2</v>
          </cell>
          <cell r="L1478">
            <v>8</v>
          </cell>
        </row>
        <row r="1479">
          <cell r="B1479" t="str">
            <v>Transmode</v>
          </cell>
          <cell r="C1479">
            <v>0</v>
          </cell>
          <cell r="D1479">
            <v>0</v>
          </cell>
          <cell r="E1479">
            <v>0</v>
          </cell>
          <cell r="F1479">
            <v>0</v>
          </cell>
          <cell r="G1479">
            <v>0</v>
          </cell>
          <cell r="H1479">
            <v>0</v>
          </cell>
          <cell r="I1479">
            <v>0</v>
          </cell>
          <cell r="L1479">
            <v>0</v>
          </cell>
        </row>
        <row r="1480">
          <cell r="B1480" t="str">
            <v>Tyco</v>
          </cell>
          <cell r="L1480">
            <v>0</v>
          </cell>
        </row>
        <row r="1481">
          <cell r="B1481" t="str">
            <v>UTStarcom</v>
          </cell>
          <cell r="C1481">
            <v>0</v>
          </cell>
          <cell r="D1481">
            <v>5</v>
          </cell>
          <cell r="E1481">
            <v>0</v>
          </cell>
          <cell r="F1481">
            <v>0</v>
          </cell>
          <cell r="G1481">
            <v>0</v>
          </cell>
          <cell r="H1481">
            <v>0</v>
          </cell>
          <cell r="I1481">
            <v>0</v>
          </cell>
          <cell r="L1481">
            <v>5</v>
          </cell>
        </row>
        <row r="1482">
          <cell r="B1482" t="str">
            <v>White Rock</v>
          </cell>
          <cell r="L1482">
            <v>0</v>
          </cell>
        </row>
        <row r="1483">
          <cell r="B1483" t="str">
            <v>Xtera</v>
          </cell>
          <cell r="C1483">
            <v>0</v>
          </cell>
          <cell r="D1483">
            <v>0</v>
          </cell>
          <cell r="E1483">
            <v>0</v>
          </cell>
          <cell r="F1483">
            <v>0</v>
          </cell>
          <cell r="G1483">
            <v>0</v>
          </cell>
          <cell r="H1483">
            <v>0</v>
          </cell>
          <cell r="I1483">
            <v>0</v>
          </cell>
          <cell r="L1483">
            <v>0</v>
          </cell>
        </row>
        <row r="1484">
          <cell r="B1484" t="str">
            <v>Zhone</v>
          </cell>
          <cell r="C1484">
            <v>0</v>
          </cell>
          <cell r="D1484">
            <v>0</v>
          </cell>
          <cell r="E1484">
            <v>0</v>
          </cell>
          <cell r="F1484">
            <v>0</v>
          </cell>
          <cell r="G1484">
            <v>0</v>
          </cell>
          <cell r="H1484">
            <v>0</v>
          </cell>
          <cell r="I1484">
            <v>0</v>
          </cell>
          <cell r="L1484">
            <v>0</v>
          </cell>
        </row>
        <row r="1485">
          <cell r="B1485" t="str">
            <v>ZTE</v>
          </cell>
          <cell r="C1485">
            <v>0</v>
          </cell>
          <cell r="D1485">
            <v>195</v>
          </cell>
          <cell r="E1485">
            <v>0</v>
          </cell>
          <cell r="F1485">
            <v>0</v>
          </cell>
          <cell r="G1485">
            <v>9</v>
          </cell>
          <cell r="H1485">
            <v>0</v>
          </cell>
          <cell r="I1485">
            <v>31</v>
          </cell>
          <cell r="J1485">
            <v>2</v>
          </cell>
          <cell r="K1485">
            <v>10</v>
          </cell>
          <cell r="L1485">
            <v>235</v>
          </cell>
        </row>
        <row r="1486">
          <cell r="B1486" t="str">
            <v>Other</v>
          </cell>
          <cell r="D1486">
            <v>1</v>
          </cell>
          <cell r="G1486">
            <v>0</v>
          </cell>
          <cell r="J1486">
            <v>1</v>
          </cell>
          <cell r="L1486">
            <v>1</v>
          </cell>
        </row>
        <row r="1487">
          <cell r="B1487" t="str">
            <v>Total</v>
          </cell>
          <cell r="C1487">
            <v>0</v>
          </cell>
          <cell r="D1487">
            <v>905</v>
          </cell>
          <cell r="E1487">
            <v>0</v>
          </cell>
          <cell r="F1487">
            <v>134</v>
          </cell>
          <cell r="G1487">
            <v>233</v>
          </cell>
          <cell r="H1487">
            <v>0</v>
          </cell>
          <cell r="I1487">
            <v>187</v>
          </cell>
          <cell r="J1487">
            <v>122</v>
          </cell>
          <cell r="K1487">
            <v>80</v>
          </cell>
          <cell r="L1487">
            <v>1459</v>
          </cell>
        </row>
        <row r="1491">
          <cell r="B1491" t="str">
            <v>Vendor</v>
          </cell>
          <cell r="C1491" t="str">
            <v>SONET/SDH Add-drop multiplexers (ADM)</v>
          </cell>
          <cell r="D1491" t="str">
            <v>Optical Edge Devices (OED)</v>
          </cell>
          <cell r="E1491" t="str">
            <v>Digital Cross Connects (DCS)</v>
          </cell>
          <cell r="F1491" t="str">
            <v>Optical Core Switches (OCS)</v>
          </cell>
          <cell r="G1491" t="str">
            <v>Metro WDM (C/D-WDM)</v>
          </cell>
          <cell r="H1491" t="str">
            <v>Long haul DWDM (LH DWDM)</v>
          </cell>
          <cell r="I1491" t="str">
            <v>Multi-reach DWDM</v>
          </cell>
          <cell r="J1491" t="str">
            <v>Metro ROADM</v>
          </cell>
          <cell r="K1491" t="str">
            <v>Converged Packet Optical</v>
          </cell>
          <cell r="L1491" t="str">
            <v>Total Optical Networking (ON)</v>
          </cell>
        </row>
        <row r="1492">
          <cell r="B1492" t="str">
            <v>ADTRAN</v>
          </cell>
          <cell r="C1492">
            <v>0</v>
          </cell>
          <cell r="D1492">
            <v>0</v>
          </cell>
          <cell r="E1492">
            <v>0</v>
          </cell>
          <cell r="F1492">
            <v>0</v>
          </cell>
          <cell r="G1492">
            <v>0</v>
          </cell>
          <cell r="H1492">
            <v>0</v>
          </cell>
          <cell r="I1492">
            <v>0</v>
          </cell>
          <cell r="L1492">
            <v>0</v>
          </cell>
        </row>
        <row r="1493">
          <cell r="B1493" t="str">
            <v>ADVA</v>
          </cell>
          <cell r="C1493">
            <v>0</v>
          </cell>
          <cell r="D1493">
            <v>0</v>
          </cell>
          <cell r="E1493">
            <v>0</v>
          </cell>
          <cell r="F1493">
            <v>0</v>
          </cell>
          <cell r="G1493">
            <v>3</v>
          </cell>
          <cell r="H1493">
            <v>0</v>
          </cell>
          <cell r="I1493">
            <v>0</v>
          </cell>
          <cell r="L1493">
            <v>3</v>
          </cell>
        </row>
        <row r="1494">
          <cell r="B1494" t="str">
            <v>Alcatel-Lucent</v>
          </cell>
          <cell r="C1494">
            <v>0</v>
          </cell>
          <cell r="D1494">
            <v>91</v>
          </cell>
          <cell r="E1494">
            <v>0</v>
          </cell>
          <cell r="F1494">
            <v>25</v>
          </cell>
          <cell r="G1494">
            <v>18</v>
          </cell>
          <cell r="H1494">
            <v>0</v>
          </cell>
          <cell r="I1494">
            <v>27</v>
          </cell>
          <cell r="J1494">
            <v>5</v>
          </cell>
          <cell r="K1494">
            <v>12</v>
          </cell>
          <cell r="L1494">
            <v>161</v>
          </cell>
        </row>
        <row r="1495">
          <cell r="B1495" t="str">
            <v>ANDA</v>
          </cell>
          <cell r="C1495">
            <v>0</v>
          </cell>
          <cell r="D1495">
            <v>0</v>
          </cell>
          <cell r="E1495">
            <v>0</v>
          </cell>
          <cell r="F1495">
            <v>0</v>
          </cell>
          <cell r="G1495">
            <v>0</v>
          </cell>
          <cell r="H1495">
            <v>0</v>
          </cell>
          <cell r="I1495">
            <v>0</v>
          </cell>
          <cell r="L1495">
            <v>0</v>
          </cell>
        </row>
        <row r="1496">
          <cell r="B1496" t="str">
            <v>Atrica</v>
          </cell>
          <cell r="L1496">
            <v>0</v>
          </cell>
        </row>
        <row r="1497">
          <cell r="B1497" t="str">
            <v>Calient</v>
          </cell>
          <cell r="L1497">
            <v>0</v>
          </cell>
        </row>
        <row r="1498">
          <cell r="B1498" t="str">
            <v>Ciena</v>
          </cell>
          <cell r="C1498">
            <v>0</v>
          </cell>
          <cell r="D1498">
            <v>15</v>
          </cell>
          <cell r="E1498">
            <v>0</v>
          </cell>
          <cell r="F1498">
            <v>5</v>
          </cell>
          <cell r="G1498">
            <v>14</v>
          </cell>
          <cell r="H1498">
            <v>0</v>
          </cell>
          <cell r="I1498">
            <v>8</v>
          </cell>
          <cell r="J1498">
            <v>2</v>
          </cell>
          <cell r="K1498">
            <v>5</v>
          </cell>
          <cell r="L1498">
            <v>42</v>
          </cell>
        </row>
        <row r="1499">
          <cell r="B1499" t="str">
            <v>Cisco</v>
          </cell>
          <cell r="C1499">
            <v>0</v>
          </cell>
          <cell r="D1499">
            <v>3</v>
          </cell>
          <cell r="E1499">
            <v>0</v>
          </cell>
          <cell r="F1499">
            <v>0</v>
          </cell>
          <cell r="G1499">
            <v>5</v>
          </cell>
          <cell r="H1499">
            <v>0</v>
          </cell>
          <cell r="I1499">
            <v>0</v>
          </cell>
          <cell r="J1499">
            <v>5</v>
          </cell>
          <cell r="K1499">
            <v>1</v>
          </cell>
          <cell r="L1499">
            <v>8</v>
          </cell>
        </row>
        <row r="1500">
          <cell r="B1500" t="str">
            <v>Corrigent</v>
          </cell>
          <cell r="C1500">
            <v>0</v>
          </cell>
          <cell r="D1500">
            <v>1</v>
          </cell>
          <cell r="E1500">
            <v>0</v>
          </cell>
          <cell r="F1500">
            <v>0</v>
          </cell>
          <cell r="G1500">
            <v>0</v>
          </cell>
          <cell r="H1500">
            <v>0</v>
          </cell>
          <cell r="I1500">
            <v>0</v>
          </cell>
          <cell r="L1500">
            <v>1</v>
          </cell>
        </row>
        <row r="1501">
          <cell r="B1501" t="str">
            <v>Corvis</v>
          </cell>
          <cell r="L1501">
            <v>0</v>
          </cell>
        </row>
        <row r="1502">
          <cell r="B1502" t="str">
            <v>Datang</v>
          </cell>
          <cell r="L1502">
            <v>0</v>
          </cell>
        </row>
        <row r="1503">
          <cell r="B1503" t="str">
            <v>ECI Telecom</v>
          </cell>
          <cell r="C1503">
            <v>0</v>
          </cell>
          <cell r="D1503">
            <v>38</v>
          </cell>
          <cell r="E1503">
            <v>0</v>
          </cell>
          <cell r="F1503">
            <v>0</v>
          </cell>
          <cell r="G1503">
            <v>9</v>
          </cell>
          <cell r="H1503">
            <v>0</v>
          </cell>
          <cell r="I1503">
            <v>0</v>
          </cell>
          <cell r="J1503">
            <v>3</v>
          </cell>
          <cell r="K1503">
            <v>17</v>
          </cell>
          <cell r="L1503">
            <v>47</v>
          </cell>
        </row>
        <row r="1504">
          <cell r="B1504" t="str">
            <v>Ericsson</v>
          </cell>
          <cell r="C1504">
            <v>0</v>
          </cell>
          <cell r="D1504">
            <v>19</v>
          </cell>
          <cell r="E1504">
            <v>0</v>
          </cell>
          <cell r="F1504">
            <v>1</v>
          </cell>
          <cell r="G1504">
            <v>9</v>
          </cell>
          <cell r="H1504">
            <v>0</v>
          </cell>
          <cell r="I1504">
            <v>16</v>
          </cell>
          <cell r="J1504">
            <v>4</v>
          </cell>
          <cell r="L1504">
            <v>45</v>
          </cell>
        </row>
        <row r="1505">
          <cell r="B1505" t="str">
            <v>FiberHome</v>
          </cell>
          <cell r="C1505">
            <v>0</v>
          </cell>
          <cell r="D1505">
            <v>26</v>
          </cell>
          <cell r="E1505">
            <v>0</v>
          </cell>
          <cell r="F1505">
            <v>6</v>
          </cell>
          <cell r="G1505">
            <v>8</v>
          </cell>
          <cell r="H1505">
            <v>0</v>
          </cell>
          <cell r="I1505">
            <v>19</v>
          </cell>
          <cell r="L1505">
            <v>59</v>
          </cell>
        </row>
        <row r="1506">
          <cell r="B1506" t="str">
            <v>Force 10</v>
          </cell>
          <cell r="C1506">
            <v>0</v>
          </cell>
          <cell r="D1506">
            <v>1</v>
          </cell>
          <cell r="E1506">
            <v>0</v>
          </cell>
          <cell r="F1506">
            <v>0</v>
          </cell>
          <cell r="G1506">
            <v>0</v>
          </cell>
          <cell r="H1506">
            <v>0</v>
          </cell>
          <cell r="I1506">
            <v>0</v>
          </cell>
          <cell r="L1506">
            <v>1</v>
          </cell>
        </row>
        <row r="1507">
          <cell r="B1507" t="str">
            <v>Fujitsu</v>
          </cell>
          <cell r="C1507">
            <v>0</v>
          </cell>
          <cell r="D1507">
            <v>20</v>
          </cell>
          <cell r="E1507">
            <v>0</v>
          </cell>
          <cell r="F1507">
            <v>0</v>
          </cell>
          <cell r="G1507">
            <v>5</v>
          </cell>
          <cell r="H1507">
            <v>0</v>
          </cell>
          <cell r="I1507">
            <v>9</v>
          </cell>
          <cell r="J1507">
            <v>4</v>
          </cell>
          <cell r="K1507">
            <v>1</v>
          </cell>
          <cell r="L1507">
            <v>34</v>
          </cell>
        </row>
        <row r="1508">
          <cell r="B1508" t="str">
            <v>Hitachi</v>
          </cell>
          <cell r="C1508">
            <v>0</v>
          </cell>
          <cell r="D1508">
            <v>0</v>
          </cell>
          <cell r="E1508">
            <v>0</v>
          </cell>
          <cell r="F1508">
            <v>0</v>
          </cell>
          <cell r="G1508">
            <v>47</v>
          </cell>
          <cell r="H1508">
            <v>0</v>
          </cell>
          <cell r="I1508">
            <v>0</v>
          </cell>
          <cell r="J1508">
            <v>42</v>
          </cell>
          <cell r="L1508">
            <v>47</v>
          </cell>
        </row>
        <row r="1509">
          <cell r="B1509" t="str">
            <v>Hitachi Cable</v>
          </cell>
          <cell r="C1509">
            <v>0</v>
          </cell>
          <cell r="D1509">
            <v>0</v>
          </cell>
          <cell r="E1509">
            <v>0</v>
          </cell>
          <cell r="F1509">
            <v>0</v>
          </cell>
          <cell r="G1509">
            <v>6</v>
          </cell>
          <cell r="H1509">
            <v>0</v>
          </cell>
          <cell r="I1509">
            <v>0</v>
          </cell>
          <cell r="L1509">
            <v>6</v>
          </cell>
        </row>
        <row r="1510">
          <cell r="B1510" t="str">
            <v>Huawei</v>
          </cell>
          <cell r="C1510">
            <v>0</v>
          </cell>
          <cell r="D1510">
            <v>347</v>
          </cell>
          <cell r="E1510">
            <v>0</v>
          </cell>
          <cell r="F1510">
            <v>83</v>
          </cell>
          <cell r="G1510">
            <v>57</v>
          </cell>
          <cell r="H1510">
            <v>0</v>
          </cell>
          <cell r="I1510">
            <v>108</v>
          </cell>
          <cell r="J1510">
            <v>23</v>
          </cell>
          <cell r="K1510">
            <v>90</v>
          </cell>
          <cell r="L1510">
            <v>595</v>
          </cell>
        </row>
        <row r="1511">
          <cell r="B1511" t="str">
            <v>Infinera</v>
          </cell>
          <cell r="C1511">
            <v>0</v>
          </cell>
          <cell r="D1511">
            <v>0</v>
          </cell>
          <cell r="E1511">
            <v>0</v>
          </cell>
          <cell r="F1511">
            <v>0</v>
          </cell>
          <cell r="G1511">
            <v>0</v>
          </cell>
          <cell r="H1511">
            <v>0</v>
          </cell>
          <cell r="I1511">
            <v>1</v>
          </cell>
          <cell r="L1511">
            <v>1</v>
          </cell>
        </row>
        <row r="1512">
          <cell r="B1512" t="str">
            <v>Lucent</v>
          </cell>
          <cell r="L1512">
            <v>0</v>
          </cell>
        </row>
        <row r="1513">
          <cell r="B1513" t="str">
            <v>Luminous</v>
          </cell>
          <cell r="L1513">
            <v>0</v>
          </cell>
        </row>
        <row r="1514">
          <cell r="B1514" t="str">
            <v>Movaz</v>
          </cell>
          <cell r="L1514">
            <v>0</v>
          </cell>
        </row>
        <row r="1515">
          <cell r="B1515" t="str">
            <v>NEC</v>
          </cell>
          <cell r="C1515">
            <v>0</v>
          </cell>
          <cell r="D1515">
            <v>54</v>
          </cell>
          <cell r="E1515">
            <v>0</v>
          </cell>
          <cell r="F1515">
            <v>0</v>
          </cell>
          <cell r="G1515">
            <v>51</v>
          </cell>
          <cell r="H1515">
            <v>0</v>
          </cell>
          <cell r="I1515">
            <v>7</v>
          </cell>
          <cell r="J1515">
            <v>36</v>
          </cell>
          <cell r="K1515">
            <v>8</v>
          </cell>
          <cell r="L1515">
            <v>112</v>
          </cell>
        </row>
        <row r="1516">
          <cell r="B1516" t="str">
            <v>Nortel</v>
          </cell>
          <cell r="C1516">
            <v>0</v>
          </cell>
          <cell r="D1516">
            <v>0</v>
          </cell>
          <cell r="E1516">
            <v>0</v>
          </cell>
          <cell r="F1516">
            <v>0</v>
          </cell>
          <cell r="G1516">
            <v>0</v>
          </cell>
          <cell r="H1516">
            <v>0</v>
          </cell>
          <cell r="I1516">
            <v>0</v>
          </cell>
          <cell r="J1516">
            <v>0</v>
          </cell>
          <cell r="K1516">
            <v>0</v>
          </cell>
          <cell r="L1516">
            <v>0</v>
          </cell>
        </row>
        <row r="1517">
          <cell r="B1517" t="str">
            <v>OpVista</v>
          </cell>
          <cell r="C1517">
            <v>0</v>
          </cell>
          <cell r="D1517">
            <v>0</v>
          </cell>
          <cell r="E1517">
            <v>0</v>
          </cell>
          <cell r="F1517">
            <v>0</v>
          </cell>
          <cell r="G1517">
            <v>0</v>
          </cell>
          <cell r="H1517">
            <v>0</v>
          </cell>
          <cell r="I1517">
            <v>0</v>
          </cell>
          <cell r="L1517">
            <v>0</v>
          </cell>
        </row>
        <row r="1518">
          <cell r="B1518" t="str">
            <v>Sagem</v>
          </cell>
          <cell r="C1518">
            <v>0</v>
          </cell>
          <cell r="D1518">
            <v>0</v>
          </cell>
          <cell r="E1518">
            <v>0</v>
          </cell>
          <cell r="F1518">
            <v>0</v>
          </cell>
          <cell r="G1518">
            <v>0</v>
          </cell>
          <cell r="H1518">
            <v>0</v>
          </cell>
          <cell r="I1518">
            <v>0</v>
          </cell>
          <cell r="L1518">
            <v>0</v>
          </cell>
        </row>
        <row r="1519">
          <cell r="B1519" t="str">
            <v>Nokia Siemens</v>
          </cell>
          <cell r="C1519">
            <v>0</v>
          </cell>
          <cell r="D1519">
            <v>10</v>
          </cell>
          <cell r="E1519">
            <v>0</v>
          </cell>
          <cell r="F1519">
            <v>0</v>
          </cell>
          <cell r="G1519">
            <v>0</v>
          </cell>
          <cell r="H1519">
            <v>0</v>
          </cell>
          <cell r="I1519">
            <v>1</v>
          </cell>
          <cell r="K1519">
            <v>1</v>
          </cell>
          <cell r="L1519">
            <v>11</v>
          </cell>
        </row>
        <row r="1520">
          <cell r="B1520" t="str">
            <v>Sycamore</v>
          </cell>
          <cell r="C1520">
            <v>0</v>
          </cell>
          <cell r="D1520">
            <v>0</v>
          </cell>
          <cell r="E1520">
            <v>0</v>
          </cell>
          <cell r="F1520">
            <v>2</v>
          </cell>
          <cell r="G1520">
            <v>0</v>
          </cell>
          <cell r="H1520">
            <v>0</v>
          </cell>
          <cell r="I1520">
            <v>0</v>
          </cell>
          <cell r="L1520">
            <v>2</v>
          </cell>
        </row>
        <row r="1521">
          <cell r="B1521" t="str">
            <v>Tejas</v>
          </cell>
          <cell r="C1521">
            <v>0</v>
          </cell>
          <cell r="D1521">
            <v>21</v>
          </cell>
          <cell r="E1521">
            <v>0</v>
          </cell>
          <cell r="F1521">
            <v>0</v>
          </cell>
          <cell r="G1521">
            <v>0</v>
          </cell>
          <cell r="H1521">
            <v>0</v>
          </cell>
          <cell r="I1521">
            <v>0</v>
          </cell>
          <cell r="L1521">
            <v>21</v>
          </cell>
        </row>
        <row r="1522">
          <cell r="B1522" t="str">
            <v>Tellabs</v>
          </cell>
          <cell r="C1522">
            <v>0</v>
          </cell>
          <cell r="D1522">
            <v>7</v>
          </cell>
          <cell r="E1522">
            <v>0</v>
          </cell>
          <cell r="F1522">
            <v>0</v>
          </cell>
          <cell r="G1522">
            <v>2</v>
          </cell>
          <cell r="H1522">
            <v>0</v>
          </cell>
          <cell r="I1522">
            <v>0</v>
          </cell>
          <cell r="J1522">
            <v>2</v>
          </cell>
          <cell r="L1522">
            <v>9</v>
          </cell>
        </row>
        <row r="1523">
          <cell r="B1523" t="str">
            <v>Transmode</v>
          </cell>
          <cell r="C1523">
            <v>0</v>
          </cell>
          <cell r="D1523">
            <v>0</v>
          </cell>
          <cell r="E1523">
            <v>0</v>
          </cell>
          <cell r="F1523">
            <v>0</v>
          </cell>
          <cell r="G1523">
            <v>0</v>
          </cell>
          <cell r="H1523">
            <v>0</v>
          </cell>
          <cell r="I1523">
            <v>0</v>
          </cell>
          <cell r="L1523">
            <v>0</v>
          </cell>
        </row>
        <row r="1524">
          <cell r="B1524" t="str">
            <v>Tyco</v>
          </cell>
          <cell r="L1524">
            <v>0</v>
          </cell>
        </row>
        <row r="1525">
          <cell r="B1525" t="str">
            <v>UTStarcom</v>
          </cell>
          <cell r="C1525">
            <v>0</v>
          </cell>
          <cell r="D1525">
            <v>5</v>
          </cell>
          <cell r="E1525">
            <v>0</v>
          </cell>
          <cell r="F1525">
            <v>0</v>
          </cell>
          <cell r="G1525">
            <v>0</v>
          </cell>
          <cell r="H1525">
            <v>0</v>
          </cell>
          <cell r="I1525">
            <v>0</v>
          </cell>
          <cell r="L1525">
            <v>5</v>
          </cell>
        </row>
        <row r="1526">
          <cell r="B1526" t="str">
            <v>White Rock</v>
          </cell>
          <cell r="L1526">
            <v>0</v>
          </cell>
        </row>
        <row r="1527">
          <cell r="B1527" t="str">
            <v>Xtera</v>
          </cell>
          <cell r="C1527">
            <v>0</v>
          </cell>
          <cell r="D1527">
            <v>0</v>
          </cell>
          <cell r="E1527">
            <v>0</v>
          </cell>
          <cell r="F1527">
            <v>0</v>
          </cell>
          <cell r="G1527">
            <v>0</v>
          </cell>
          <cell r="H1527">
            <v>0</v>
          </cell>
          <cell r="I1527">
            <v>0</v>
          </cell>
          <cell r="L1527">
            <v>0</v>
          </cell>
        </row>
        <row r="1528">
          <cell r="B1528" t="str">
            <v>Zhone</v>
          </cell>
          <cell r="C1528">
            <v>0</v>
          </cell>
          <cell r="D1528">
            <v>0</v>
          </cell>
          <cell r="E1528">
            <v>0</v>
          </cell>
          <cell r="F1528">
            <v>0</v>
          </cell>
          <cell r="G1528">
            <v>0</v>
          </cell>
          <cell r="H1528">
            <v>0</v>
          </cell>
          <cell r="I1528">
            <v>0</v>
          </cell>
          <cell r="L1528">
            <v>0</v>
          </cell>
        </row>
        <row r="1529">
          <cell r="B1529" t="str">
            <v>ZTE</v>
          </cell>
          <cell r="C1529">
            <v>0</v>
          </cell>
          <cell r="D1529">
            <v>151</v>
          </cell>
          <cell r="E1529">
            <v>0</v>
          </cell>
          <cell r="F1529">
            <v>0</v>
          </cell>
          <cell r="G1529">
            <v>5</v>
          </cell>
          <cell r="H1529">
            <v>0</v>
          </cell>
          <cell r="I1529">
            <v>36</v>
          </cell>
          <cell r="J1529">
            <v>1</v>
          </cell>
          <cell r="K1529">
            <v>8</v>
          </cell>
          <cell r="L1529">
            <v>192</v>
          </cell>
        </row>
        <row r="1530">
          <cell r="B1530" t="str">
            <v>Other</v>
          </cell>
          <cell r="D1530">
            <v>1</v>
          </cell>
          <cell r="G1530">
            <v>0</v>
          </cell>
          <cell r="J1530">
            <v>2</v>
          </cell>
          <cell r="L1530">
            <v>1</v>
          </cell>
        </row>
        <row r="1531">
          <cell r="B1531" t="str">
            <v>Total</v>
          </cell>
          <cell r="C1531">
            <v>0</v>
          </cell>
          <cell r="D1531">
            <v>810</v>
          </cell>
          <cell r="E1531">
            <v>0</v>
          </cell>
          <cell r="F1531">
            <v>122</v>
          </cell>
          <cell r="G1531">
            <v>239</v>
          </cell>
          <cell r="H1531">
            <v>0</v>
          </cell>
          <cell r="I1531">
            <v>232</v>
          </cell>
          <cell r="J1531">
            <v>129</v>
          </cell>
          <cell r="K1531">
            <v>143</v>
          </cell>
          <cell r="L1531">
            <v>1403</v>
          </cell>
        </row>
        <row r="1535">
          <cell r="B1535" t="str">
            <v>Vendor</v>
          </cell>
          <cell r="C1535" t="str">
            <v>SONET/SDH Add-drop multiplexers (ADM)</v>
          </cell>
          <cell r="D1535" t="str">
            <v>Optical Edge Devices (OED)</v>
          </cell>
          <cell r="E1535" t="str">
            <v>Digital Cross Connects (DCS)</v>
          </cell>
          <cell r="F1535" t="str">
            <v>Optical Core Switches (OCS)</v>
          </cell>
          <cell r="G1535" t="str">
            <v>Metro WDM (C/D-WDM)</v>
          </cell>
          <cell r="H1535" t="str">
            <v>Long haul DWDM (LH DWDM)</v>
          </cell>
          <cell r="I1535" t="str">
            <v>Multi-reach DWDM</v>
          </cell>
          <cell r="J1535" t="str">
            <v>Metro ROADM</v>
          </cell>
          <cell r="K1535" t="str">
            <v>Converged Packet Optical</v>
          </cell>
          <cell r="L1535" t="str">
            <v>Total Optical Networking (ON)</v>
          </cell>
        </row>
        <row r="1536">
          <cell r="B1536" t="str">
            <v>ADTRAN</v>
          </cell>
          <cell r="C1536">
            <v>0</v>
          </cell>
          <cell r="D1536">
            <v>0</v>
          </cell>
          <cell r="E1536">
            <v>0</v>
          </cell>
          <cell r="F1536">
            <v>0</v>
          </cell>
          <cell r="G1536">
            <v>0</v>
          </cell>
          <cell r="H1536">
            <v>0</v>
          </cell>
          <cell r="I1536">
            <v>0</v>
          </cell>
          <cell r="L1536">
            <v>0</v>
          </cell>
        </row>
        <row r="1537">
          <cell r="B1537" t="str">
            <v>ADVA</v>
          </cell>
          <cell r="C1537">
            <v>0</v>
          </cell>
          <cell r="D1537">
            <v>0</v>
          </cell>
          <cell r="E1537">
            <v>0</v>
          </cell>
          <cell r="F1537">
            <v>0</v>
          </cell>
          <cell r="G1537">
            <v>3</v>
          </cell>
          <cell r="H1537">
            <v>0</v>
          </cell>
          <cell r="I1537">
            <v>0</v>
          </cell>
          <cell r="L1537">
            <v>3</v>
          </cell>
        </row>
        <row r="1538">
          <cell r="B1538" t="str">
            <v>Alcatel-Lucent</v>
          </cell>
          <cell r="C1538">
            <v>0</v>
          </cell>
          <cell r="D1538">
            <v>73</v>
          </cell>
          <cell r="E1538">
            <v>0</v>
          </cell>
          <cell r="F1538">
            <v>17</v>
          </cell>
          <cell r="G1538">
            <v>18</v>
          </cell>
          <cell r="H1538">
            <v>0</v>
          </cell>
          <cell r="I1538">
            <v>37</v>
          </cell>
          <cell r="J1538">
            <v>7</v>
          </cell>
          <cell r="K1538">
            <v>19</v>
          </cell>
          <cell r="L1538">
            <v>145</v>
          </cell>
        </row>
        <row r="1539">
          <cell r="B1539" t="str">
            <v>ANDA</v>
          </cell>
          <cell r="C1539">
            <v>0</v>
          </cell>
          <cell r="D1539">
            <v>0</v>
          </cell>
          <cell r="E1539">
            <v>0</v>
          </cell>
          <cell r="F1539">
            <v>0</v>
          </cell>
          <cell r="G1539">
            <v>0</v>
          </cell>
          <cell r="H1539">
            <v>0</v>
          </cell>
          <cell r="I1539">
            <v>0</v>
          </cell>
          <cell r="L1539">
            <v>0</v>
          </cell>
        </row>
        <row r="1540">
          <cell r="B1540" t="str">
            <v>Atrica</v>
          </cell>
          <cell r="L1540">
            <v>0</v>
          </cell>
        </row>
        <row r="1541">
          <cell r="B1541" t="str">
            <v>Calient</v>
          </cell>
          <cell r="L1541">
            <v>0</v>
          </cell>
        </row>
        <row r="1542">
          <cell r="B1542" t="str">
            <v>Ciena</v>
          </cell>
          <cell r="C1542">
            <v>0</v>
          </cell>
          <cell r="D1542">
            <v>13</v>
          </cell>
          <cell r="E1542">
            <v>0</v>
          </cell>
          <cell r="F1542">
            <v>2</v>
          </cell>
          <cell r="G1542">
            <v>9</v>
          </cell>
          <cell r="H1542">
            <v>0</v>
          </cell>
          <cell r="I1542">
            <v>9</v>
          </cell>
          <cell r="J1542">
            <v>3</v>
          </cell>
          <cell r="K1542">
            <v>5</v>
          </cell>
          <cell r="L1542">
            <v>33</v>
          </cell>
        </row>
        <row r="1543">
          <cell r="B1543" t="str">
            <v>Cisco</v>
          </cell>
          <cell r="C1543">
            <v>0</v>
          </cell>
          <cell r="D1543">
            <v>3</v>
          </cell>
          <cell r="E1543">
            <v>0</v>
          </cell>
          <cell r="F1543">
            <v>0</v>
          </cell>
          <cell r="G1543">
            <v>4</v>
          </cell>
          <cell r="H1543">
            <v>0</v>
          </cell>
          <cell r="I1543">
            <v>0</v>
          </cell>
          <cell r="J1543">
            <v>4</v>
          </cell>
          <cell r="K1543">
            <v>1</v>
          </cell>
          <cell r="L1543">
            <v>7</v>
          </cell>
        </row>
        <row r="1544">
          <cell r="B1544" t="str">
            <v>Corrigent</v>
          </cell>
          <cell r="C1544">
            <v>0</v>
          </cell>
          <cell r="D1544">
            <v>2</v>
          </cell>
          <cell r="E1544">
            <v>0</v>
          </cell>
          <cell r="F1544">
            <v>0</v>
          </cell>
          <cell r="G1544">
            <v>0</v>
          </cell>
          <cell r="H1544">
            <v>0</v>
          </cell>
          <cell r="I1544">
            <v>0</v>
          </cell>
          <cell r="L1544">
            <v>2</v>
          </cell>
        </row>
        <row r="1545">
          <cell r="B1545" t="str">
            <v>Corvis</v>
          </cell>
          <cell r="L1545">
            <v>0</v>
          </cell>
        </row>
        <row r="1546">
          <cell r="B1546" t="str">
            <v>Datang</v>
          </cell>
          <cell r="L1546">
            <v>0</v>
          </cell>
        </row>
        <row r="1547">
          <cell r="B1547" t="str">
            <v>ECI Telecom</v>
          </cell>
          <cell r="C1547">
            <v>0</v>
          </cell>
          <cell r="D1547">
            <v>40</v>
          </cell>
          <cell r="E1547">
            <v>0</v>
          </cell>
          <cell r="F1547">
            <v>0</v>
          </cell>
          <cell r="G1547">
            <v>8</v>
          </cell>
          <cell r="H1547">
            <v>0</v>
          </cell>
          <cell r="I1547">
            <v>0</v>
          </cell>
          <cell r="J1547">
            <v>3</v>
          </cell>
          <cell r="K1547">
            <v>20</v>
          </cell>
          <cell r="L1547">
            <v>48</v>
          </cell>
        </row>
        <row r="1548">
          <cell r="B1548" t="str">
            <v>Ericsson</v>
          </cell>
          <cell r="C1548">
            <v>0</v>
          </cell>
          <cell r="D1548">
            <v>24</v>
          </cell>
          <cell r="E1548">
            <v>0</v>
          </cell>
          <cell r="F1548">
            <v>1</v>
          </cell>
          <cell r="G1548">
            <v>11</v>
          </cell>
          <cell r="H1548">
            <v>0</v>
          </cell>
          <cell r="I1548">
            <v>18</v>
          </cell>
          <cell r="J1548">
            <v>3</v>
          </cell>
          <cell r="L1548">
            <v>54</v>
          </cell>
        </row>
        <row r="1549">
          <cell r="B1549" t="str">
            <v>FiberHome</v>
          </cell>
          <cell r="C1549">
            <v>0</v>
          </cell>
          <cell r="D1549">
            <v>24</v>
          </cell>
          <cell r="E1549">
            <v>0</v>
          </cell>
          <cell r="F1549">
            <v>6</v>
          </cell>
          <cell r="G1549">
            <v>8</v>
          </cell>
          <cell r="H1549">
            <v>0</v>
          </cell>
          <cell r="I1549">
            <v>18</v>
          </cell>
          <cell r="L1549">
            <v>56</v>
          </cell>
        </row>
        <row r="1550">
          <cell r="B1550" t="str">
            <v>Force 10</v>
          </cell>
          <cell r="C1550">
            <v>0</v>
          </cell>
          <cell r="D1550">
            <v>0</v>
          </cell>
          <cell r="E1550">
            <v>0</v>
          </cell>
          <cell r="F1550">
            <v>0</v>
          </cell>
          <cell r="G1550">
            <v>0</v>
          </cell>
          <cell r="H1550">
            <v>0</v>
          </cell>
          <cell r="I1550">
            <v>0</v>
          </cell>
          <cell r="L1550">
            <v>0</v>
          </cell>
        </row>
        <row r="1551">
          <cell r="B1551" t="str">
            <v>Fujitsu</v>
          </cell>
          <cell r="C1551">
            <v>0</v>
          </cell>
          <cell r="D1551">
            <v>8</v>
          </cell>
          <cell r="E1551">
            <v>0</v>
          </cell>
          <cell r="F1551">
            <v>0</v>
          </cell>
          <cell r="G1551">
            <v>4</v>
          </cell>
          <cell r="H1551">
            <v>0</v>
          </cell>
          <cell r="I1551">
            <v>8</v>
          </cell>
          <cell r="J1551">
            <v>4</v>
          </cell>
          <cell r="L1551">
            <v>20</v>
          </cell>
        </row>
        <row r="1552">
          <cell r="B1552" t="str">
            <v>Hitachi</v>
          </cell>
          <cell r="C1552">
            <v>0</v>
          </cell>
          <cell r="D1552">
            <v>0</v>
          </cell>
          <cell r="E1552">
            <v>0</v>
          </cell>
          <cell r="F1552">
            <v>0</v>
          </cell>
          <cell r="G1552">
            <v>47</v>
          </cell>
          <cell r="H1552">
            <v>0</v>
          </cell>
          <cell r="I1552">
            <v>0</v>
          </cell>
          <cell r="J1552">
            <v>42</v>
          </cell>
          <cell r="L1552">
            <v>47</v>
          </cell>
        </row>
        <row r="1553">
          <cell r="B1553" t="str">
            <v>Hitachi Cable</v>
          </cell>
          <cell r="C1553">
            <v>0</v>
          </cell>
          <cell r="D1553">
            <v>0</v>
          </cell>
          <cell r="E1553">
            <v>0</v>
          </cell>
          <cell r="F1553">
            <v>0</v>
          </cell>
          <cell r="G1553">
            <v>5</v>
          </cell>
          <cell r="H1553">
            <v>0</v>
          </cell>
          <cell r="I1553">
            <v>0</v>
          </cell>
          <cell r="L1553">
            <v>5</v>
          </cell>
        </row>
        <row r="1554">
          <cell r="B1554" t="str">
            <v>Huawei</v>
          </cell>
          <cell r="C1554">
            <v>0</v>
          </cell>
          <cell r="D1554">
            <v>312</v>
          </cell>
          <cell r="E1554">
            <v>0</v>
          </cell>
          <cell r="F1554">
            <v>113</v>
          </cell>
          <cell r="G1554">
            <v>58</v>
          </cell>
          <cell r="H1554">
            <v>0</v>
          </cell>
          <cell r="I1554">
            <v>75</v>
          </cell>
          <cell r="J1554">
            <v>23</v>
          </cell>
          <cell r="K1554">
            <v>101</v>
          </cell>
          <cell r="L1554">
            <v>558</v>
          </cell>
        </row>
        <row r="1555">
          <cell r="B1555" t="str">
            <v>Infinera</v>
          </cell>
          <cell r="C1555">
            <v>0</v>
          </cell>
          <cell r="D1555">
            <v>0</v>
          </cell>
          <cell r="E1555">
            <v>0</v>
          </cell>
          <cell r="F1555">
            <v>0</v>
          </cell>
          <cell r="G1555">
            <v>0</v>
          </cell>
          <cell r="H1555">
            <v>0</v>
          </cell>
          <cell r="I1555">
            <v>1</v>
          </cell>
          <cell r="L1555">
            <v>1</v>
          </cell>
        </row>
        <row r="1556">
          <cell r="B1556" t="str">
            <v>Lucent</v>
          </cell>
          <cell r="L1556">
            <v>0</v>
          </cell>
        </row>
        <row r="1557">
          <cell r="B1557" t="str">
            <v>Luminous</v>
          </cell>
          <cell r="L1557">
            <v>0</v>
          </cell>
        </row>
        <row r="1558">
          <cell r="B1558" t="str">
            <v>Movaz</v>
          </cell>
          <cell r="L1558">
            <v>0</v>
          </cell>
        </row>
        <row r="1559">
          <cell r="B1559" t="str">
            <v>NEC</v>
          </cell>
          <cell r="C1559">
            <v>0</v>
          </cell>
          <cell r="D1559">
            <v>51</v>
          </cell>
          <cell r="E1559">
            <v>0</v>
          </cell>
          <cell r="F1559">
            <v>0</v>
          </cell>
          <cell r="G1559">
            <v>34</v>
          </cell>
          <cell r="H1559">
            <v>0</v>
          </cell>
          <cell r="I1559">
            <v>8</v>
          </cell>
          <cell r="J1559">
            <v>24</v>
          </cell>
          <cell r="K1559">
            <v>5</v>
          </cell>
          <cell r="L1559">
            <v>93</v>
          </cell>
        </row>
        <row r="1560">
          <cell r="B1560" t="str">
            <v>Nortel</v>
          </cell>
          <cell r="C1560">
            <v>0</v>
          </cell>
          <cell r="D1560">
            <v>0</v>
          </cell>
          <cell r="E1560">
            <v>0</v>
          </cell>
          <cell r="F1560">
            <v>0</v>
          </cell>
          <cell r="G1560">
            <v>0</v>
          </cell>
          <cell r="H1560">
            <v>0</v>
          </cell>
          <cell r="I1560">
            <v>0</v>
          </cell>
          <cell r="J1560">
            <v>0</v>
          </cell>
          <cell r="K1560">
            <v>0</v>
          </cell>
          <cell r="L1560">
            <v>0</v>
          </cell>
        </row>
        <row r="1561">
          <cell r="B1561" t="str">
            <v>OpVista</v>
          </cell>
          <cell r="L1561">
            <v>0</v>
          </cell>
        </row>
        <row r="1562">
          <cell r="B1562" t="str">
            <v>Sagem</v>
          </cell>
          <cell r="C1562">
            <v>0</v>
          </cell>
          <cell r="D1562">
            <v>0</v>
          </cell>
          <cell r="E1562">
            <v>0</v>
          </cell>
          <cell r="F1562">
            <v>0</v>
          </cell>
          <cell r="G1562">
            <v>0</v>
          </cell>
          <cell r="H1562">
            <v>0</v>
          </cell>
          <cell r="I1562">
            <v>0</v>
          </cell>
          <cell r="L1562">
            <v>0</v>
          </cell>
        </row>
        <row r="1563">
          <cell r="B1563" t="str">
            <v>Nokia Siemens</v>
          </cell>
          <cell r="C1563">
            <v>0</v>
          </cell>
          <cell r="D1563">
            <v>12</v>
          </cell>
          <cell r="E1563">
            <v>0</v>
          </cell>
          <cell r="F1563">
            <v>0</v>
          </cell>
          <cell r="G1563">
            <v>0</v>
          </cell>
          <cell r="H1563">
            <v>0</v>
          </cell>
          <cell r="I1563">
            <v>4</v>
          </cell>
          <cell r="K1563">
            <v>1</v>
          </cell>
          <cell r="L1563">
            <v>16</v>
          </cell>
        </row>
        <row r="1564">
          <cell r="B1564" t="str">
            <v>Sycamore</v>
          </cell>
          <cell r="C1564">
            <v>0</v>
          </cell>
          <cell r="D1564">
            <v>0</v>
          </cell>
          <cell r="E1564">
            <v>0</v>
          </cell>
          <cell r="F1564">
            <v>2</v>
          </cell>
          <cell r="G1564">
            <v>0</v>
          </cell>
          <cell r="H1564">
            <v>0</v>
          </cell>
          <cell r="I1564">
            <v>0</v>
          </cell>
          <cell r="L1564">
            <v>2</v>
          </cell>
        </row>
        <row r="1565">
          <cell r="B1565" t="str">
            <v>Tejas</v>
          </cell>
          <cell r="C1565">
            <v>0</v>
          </cell>
          <cell r="D1565">
            <v>35</v>
          </cell>
          <cell r="E1565">
            <v>0</v>
          </cell>
          <cell r="F1565">
            <v>0</v>
          </cell>
          <cell r="G1565">
            <v>0</v>
          </cell>
          <cell r="H1565">
            <v>0</v>
          </cell>
          <cell r="I1565">
            <v>0</v>
          </cell>
          <cell r="L1565">
            <v>35</v>
          </cell>
        </row>
        <row r="1566">
          <cell r="B1566" t="str">
            <v>Tellabs</v>
          </cell>
          <cell r="C1566">
            <v>0</v>
          </cell>
          <cell r="D1566">
            <v>8</v>
          </cell>
          <cell r="E1566">
            <v>0</v>
          </cell>
          <cell r="F1566">
            <v>0</v>
          </cell>
          <cell r="G1566">
            <v>3</v>
          </cell>
          <cell r="H1566">
            <v>0</v>
          </cell>
          <cell r="I1566">
            <v>0</v>
          </cell>
          <cell r="J1566">
            <v>3</v>
          </cell>
          <cell r="K1566">
            <v>3</v>
          </cell>
          <cell r="L1566">
            <v>11</v>
          </cell>
        </row>
        <row r="1567">
          <cell r="B1567" t="str">
            <v>Transmode</v>
          </cell>
          <cell r="C1567">
            <v>0</v>
          </cell>
          <cell r="D1567">
            <v>0</v>
          </cell>
          <cell r="E1567">
            <v>0</v>
          </cell>
          <cell r="F1567">
            <v>0</v>
          </cell>
          <cell r="G1567">
            <v>0</v>
          </cell>
          <cell r="H1567">
            <v>0</v>
          </cell>
          <cell r="I1567">
            <v>0</v>
          </cell>
          <cell r="L1567">
            <v>0</v>
          </cell>
        </row>
        <row r="1568">
          <cell r="B1568" t="str">
            <v>Tyco</v>
          </cell>
          <cell r="L1568">
            <v>0</v>
          </cell>
        </row>
        <row r="1569">
          <cell r="B1569" t="str">
            <v>UTStarcom</v>
          </cell>
          <cell r="C1569">
            <v>0</v>
          </cell>
          <cell r="D1569">
            <v>5</v>
          </cell>
          <cell r="E1569">
            <v>0</v>
          </cell>
          <cell r="F1569">
            <v>0</v>
          </cell>
          <cell r="G1569">
            <v>0</v>
          </cell>
          <cell r="H1569">
            <v>0</v>
          </cell>
          <cell r="I1569">
            <v>0</v>
          </cell>
          <cell r="L1569">
            <v>5</v>
          </cell>
        </row>
        <row r="1570">
          <cell r="B1570" t="str">
            <v>White Rock</v>
          </cell>
          <cell r="L1570">
            <v>0</v>
          </cell>
        </row>
        <row r="1571">
          <cell r="B1571" t="str">
            <v>Xtera</v>
          </cell>
          <cell r="C1571">
            <v>0</v>
          </cell>
          <cell r="D1571">
            <v>0</v>
          </cell>
          <cell r="E1571">
            <v>0</v>
          </cell>
          <cell r="F1571">
            <v>0</v>
          </cell>
          <cell r="G1571">
            <v>3</v>
          </cell>
          <cell r="H1571">
            <v>0</v>
          </cell>
          <cell r="I1571">
            <v>2</v>
          </cell>
          <cell r="L1571">
            <v>5</v>
          </cell>
        </row>
        <row r="1572">
          <cell r="B1572" t="str">
            <v>Zhone</v>
          </cell>
          <cell r="C1572">
            <v>0</v>
          </cell>
          <cell r="D1572">
            <v>0</v>
          </cell>
          <cell r="E1572">
            <v>0</v>
          </cell>
          <cell r="F1572">
            <v>0</v>
          </cell>
          <cell r="G1572">
            <v>0</v>
          </cell>
          <cell r="H1572">
            <v>0</v>
          </cell>
          <cell r="I1572">
            <v>0</v>
          </cell>
          <cell r="L1572">
            <v>0</v>
          </cell>
        </row>
        <row r="1573">
          <cell r="B1573" t="str">
            <v>ZTE</v>
          </cell>
          <cell r="C1573">
            <v>0</v>
          </cell>
          <cell r="D1573">
            <v>75</v>
          </cell>
          <cell r="E1573">
            <v>0</v>
          </cell>
          <cell r="F1573">
            <v>0</v>
          </cell>
          <cell r="G1573">
            <v>4</v>
          </cell>
          <cell r="H1573">
            <v>0</v>
          </cell>
          <cell r="I1573">
            <v>16</v>
          </cell>
          <cell r="J1573">
            <v>1</v>
          </cell>
          <cell r="K1573">
            <v>5</v>
          </cell>
          <cell r="L1573">
            <v>95</v>
          </cell>
        </row>
        <row r="1574">
          <cell r="B1574" t="str">
            <v>Other</v>
          </cell>
          <cell r="D1574">
            <v>1</v>
          </cell>
          <cell r="G1574">
            <v>1</v>
          </cell>
          <cell r="J1574">
            <v>2</v>
          </cell>
          <cell r="L1574">
            <v>2</v>
          </cell>
        </row>
        <row r="1575">
          <cell r="B1575" t="str">
            <v>Total</v>
          </cell>
          <cell r="C1575">
            <v>0</v>
          </cell>
          <cell r="D1575">
            <v>686</v>
          </cell>
          <cell r="E1575">
            <v>0</v>
          </cell>
          <cell r="F1575">
            <v>141</v>
          </cell>
          <cell r="G1575">
            <v>220</v>
          </cell>
          <cell r="H1575">
            <v>0</v>
          </cell>
          <cell r="I1575">
            <v>196</v>
          </cell>
          <cell r="J1575">
            <v>119</v>
          </cell>
          <cell r="K1575">
            <v>160</v>
          </cell>
          <cell r="L1575">
            <v>1243</v>
          </cell>
        </row>
        <row r="1583">
          <cell r="B1583" t="str">
            <v>Vendor</v>
          </cell>
          <cell r="C1583" t="str">
            <v>SONET/SDH Add-drop multiplexers (ADM)</v>
          </cell>
          <cell r="D1583" t="str">
            <v>Optical Edge Devices (OED)</v>
          </cell>
          <cell r="E1583" t="str">
            <v>Digital Cross Connects (DCS)</v>
          </cell>
          <cell r="F1583" t="str">
            <v>Optical Core Switches (OCS)</v>
          </cell>
          <cell r="G1583" t="str">
            <v>Metro WDM (C/D-WDM)</v>
          </cell>
          <cell r="H1583" t="str">
            <v>Long haul DWDM (LH DWDM)</v>
          </cell>
          <cell r="I1583" t="str">
            <v>Multi-reach DWDM</v>
          </cell>
          <cell r="J1583" t="str">
            <v>Metro ROADM</v>
          </cell>
          <cell r="K1583" t="str">
            <v>Converged Packet Optical</v>
          </cell>
          <cell r="L1583" t="str">
            <v>Total Optical Networking (ON)</v>
          </cell>
        </row>
        <row r="1584">
          <cell r="B1584" t="str">
            <v>ADTRAN</v>
          </cell>
          <cell r="C1584">
            <v>0</v>
          </cell>
          <cell r="D1584">
            <v>0</v>
          </cell>
          <cell r="E1584">
            <v>0</v>
          </cell>
          <cell r="F1584">
            <v>0</v>
          </cell>
          <cell r="G1584">
            <v>0</v>
          </cell>
          <cell r="H1584">
            <v>0</v>
          </cell>
          <cell r="I1584">
            <v>0</v>
          </cell>
          <cell r="J1584">
            <v>0</v>
          </cell>
          <cell r="K1584">
            <v>0</v>
          </cell>
          <cell r="L1584">
            <v>0</v>
          </cell>
        </row>
        <row r="1585">
          <cell r="B1585" t="str">
            <v>ADVA</v>
          </cell>
          <cell r="C1585">
            <v>0</v>
          </cell>
          <cell r="D1585">
            <v>0</v>
          </cell>
          <cell r="E1585">
            <v>0</v>
          </cell>
          <cell r="F1585">
            <v>0</v>
          </cell>
          <cell r="G1585">
            <v>5</v>
          </cell>
          <cell r="H1585">
            <v>0</v>
          </cell>
          <cell r="I1585">
            <v>0</v>
          </cell>
          <cell r="J1585">
            <v>0</v>
          </cell>
          <cell r="K1585">
            <v>0</v>
          </cell>
          <cell r="L1585">
            <v>5</v>
          </cell>
        </row>
        <row r="1586">
          <cell r="B1586" t="str">
            <v>Alcatel-Lucent</v>
          </cell>
          <cell r="C1586">
            <v>0</v>
          </cell>
          <cell r="D1586">
            <v>39</v>
          </cell>
          <cell r="E1586">
            <v>0</v>
          </cell>
          <cell r="F1586">
            <v>4</v>
          </cell>
          <cell r="G1586">
            <v>7</v>
          </cell>
          <cell r="H1586">
            <v>0</v>
          </cell>
          <cell r="I1586">
            <v>13</v>
          </cell>
          <cell r="J1586">
            <v>4</v>
          </cell>
          <cell r="K1586">
            <v>5</v>
          </cell>
          <cell r="L1586">
            <v>63</v>
          </cell>
        </row>
        <row r="1587">
          <cell r="B1587" t="str">
            <v>ANDA</v>
          </cell>
          <cell r="C1587">
            <v>0</v>
          </cell>
          <cell r="D1587">
            <v>0</v>
          </cell>
          <cell r="E1587">
            <v>0</v>
          </cell>
          <cell r="F1587">
            <v>0</v>
          </cell>
          <cell r="G1587">
            <v>0</v>
          </cell>
          <cell r="H1587">
            <v>0</v>
          </cell>
          <cell r="I1587">
            <v>0</v>
          </cell>
          <cell r="L1587">
            <v>0</v>
          </cell>
        </row>
        <row r="1588">
          <cell r="B1588" t="str">
            <v>Atrica</v>
          </cell>
          <cell r="L1588">
            <v>0</v>
          </cell>
        </row>
        <row r="1589">
          <cell r="B1589" t="str">
            <v>Calient</v>
          </cell>
          <cell r="L1589">
            <v>0</v>
          </cell>
        </row>
        <row r="1590">
          <cell r="B1590" t="str">
            <v>Ciena</v>
          </cell>
          <cell r="C1590">
            <v>0</v>
          </cell>
          <cell r="D1590">
            <v>6</v>
          </cell>
          <cell r="E1590">
            <v>0</v>
          </cell>
          <cell r="F1590">
            <v>0</v>
          </cell>
          <cell r="G1590">
            <v>3</v>
          </cell>
          <cell r="H1590">
            <v>0</v>
          </cell>
          <cell r="I1590">
            <v>4</v>
          </cell>
          <cell r="J1590">
            <v>1</v>
          </cell>
          <cell r="K1590">
            <v>2</v>
          </cell>
          <cell r="L1590">
            <v>13</v>
          </cell>
        </row>
        <row r="1591">
          <cell r="B1591" t="str">
            <v>Cisco</v>
          </cell>
          <cell r="C1591">
            <v>0</v>
          </cell>
          <cell r="D1591">
            <v>4</v>
          </cell>
          <cell r="E1591">
            <v>0</v>
          </cell>
          <cell r="F1591">
            <v>0</v>
          </cell>
          <cell r="G1591">
            <v>5</v>
          </cell>
          <cell r="H1591">
            <v>0</v>
          </cell>
          <cell r="I1591">
            <v>0</v>
          </cell>
          <cell r="J1591">
            <v>4</v>
          </cell>
          <cell r="K1591">
            <v>2</v>
          </cell>
          <cell r="L1591">
            <v>9</v>
          </cell>
        </row>
        <row r="1592">
          <cell r="B1592" t="str">
            <v>Corrigent</v>
          </cell>
          <cell r="C1592">
            <v>0</v>
          </cell>
          <cell r="D1592">
            <v>2</v>
          </cell>
          <cell r="E1592">
            <v>0</v>
          </cell>
          <cell r="F1592">
            <v>0</v>
          </cell>
          <cell r="G1592">
            <v>0</v>
          </cell>
          <cell r="H1592">
            <v>0</v>
          </cell>
          <cell r="I1592">
            <v>0</v>
          </cell>
          <cell r="J1592">
            <v>0</v>
          </cell>
          <cell r="K1592">
            <v>0</v>
          </cell>
          <cell r="L1592">
            <v>2</v>
          </cell>
        </row>
        <row r="1593">
          <cell r="B1593" t="str">
            <v>Corvis</v>
          </cell>
          <cell r="L1593">
            <v>0</v>
          </cell>
        </row>
        <row r="1594">
          <cell r="B1594" t="str">
            <v>Datang</v>
          </cell>
          <cell r="L1594">
            <v>0</v>
          </cell>
        </row>
        <row r="1595">
          <cell r="B1595" t="str">
            <v>ECI Telecom</v>
          </cell>
          <cell r="C1595">
            <v>0</v>
          </cell>
          <cell r="D1595">
            <v>40</v>
          </cell>
          <cell r="E1595">
            <v>0</v>
          </cell>
          <cell r="F1595">
            <v>0</v>
          </cell>
          <cell r="G1595">
            <v>6</v>
          </cell>
          <cell r="H1595">
            <v>0</v>
          </cell>
          <cell r="I1595">
            <v>0</v>
          </cell>
          <cell r="J1595">
            <v>3</v>
          </cell>
          <cell r="K1595">
            <v>19</v>
          </cell>
          <cell r="L1595">
            <v>46</v>
          </cell>
        </row>
        <row r="1596">
          <cell r="B1596" t="str">
            <v>Ericsson</v>
          </cell>
          <cell r="C1596">
            <v>0</v>
          </cell>
          <cell r="D1596">
            <v>10</v>
          </cell>
          <cell r="E1596">
            <v>0</v>
          </cell>
          <cell r="F1596">
            <v>1</v>
          </cell>
          <cell r="G1596">
            <v>5</v>
          </cell>
          <cell r="H1596">
            <v>0</v>
          </cell>
          <cell r="I1596">
            <v>9</v>
          </cell>
          <cell r="J1596">
            <v>2</v>
          </cell>
          <cell r="K1596">
            <v>0</v>
          </cell>
          <cell r="L1596">
            <v>25</v>
          </cell>
        </row>
        <row r="1597">
          <cell r="B1597" t="str">
            <v>FiberHome</v>
          </cell>
          <cell r="C1597">
            <v>0</v>
          </cell>
          <cell r="D1597">
            <v>22</v>
          </cell>
          <cell r="E1597">
            <v>0</v>
          </cell>
          <cell r="F1597">
            <v>6</v>
          </cell>
          <cell r="G1597">
            <v>9</v>
          </cell>
          <cell r="H1597">
            <v>0</v>
          </cell>
          <cell r="I1597">
            <v>19</v>
          </cell>
          <cell r="J1597">
            <v>0</v>
          </cell>
          <cell r="K1597">
            <v>0</v>
          </cell>
          <cell r="L1597">
            <v>56</v>
          </cell>
        </row>
        <row r="1598">
          <cell r="B1598" t="str">
            <v>Force 10</v>
          </cell>
          <cell r="C1598">
            <v>0</v>
          </cell>
          <cell r="D1598">
            <v>1</v>
          </cell>
          <cell r="E1598">
            <v>0</v>
          </cell>
          <cell r="F1598">
            <v>0</v>
          </cell>
          <cell r="G1598">
            <v>0</v>
          </cell>
          <cell r="H1598">
            <v>0</v>
          </cell>
          <cell r="I1598">
            <v>0</v>
          </cell>
          <cell r="J1598">
            <v>0</v>
          </cell>
          <cell r="K1598">
            <v>0</v>
          </cell>
          <cell r="L1598">
            <v>1</v>
          </cell>
        </row>
        <row r="1599">
          <cell r="B1599" t="str">
            <v>Fujitsu</v>
          </cell>
          <cell r="C1599">
            <v>0</v>
          </cell>
          <cell r="D1599">
            <v>19</v>
          </cell>
          <cell r="E1599">
            <v>0</v>
          </cell>
          <cell r="F1599">
            <v>0</v>
          </cell>
          <cell r="G1599">
            <v>9</v>
          </cell>
          <cell r="H1599">
            <v>0</v>
          </cell>
          <cell r="I1599">
            <v>6</v>
          </cell>
          <cell r="J1599">
            <v>9</v>
          </cell>
          <cell r="K1599">
            <v>1</v>
          </cell>
          <cell r="L1599">
            <v>34</v>
          </cell>
        </row>
        <row r="1600">
          <cell r="B1600" t="str">
            <v>Hitachi</v>
          </cell>
          <cell r="C1600">
            <v>0</v>
          </cell>
          <cell r="D1600">
            <v>0</v>
          </cell>
          <cell r="E1600">
            <v>0</v>
          </cell>
          <cell r="F1600">
            <v>0</v>
          </cell>
          <cell r="G1600">
            <v>5</v>
          </cell>
          <cell r="H1600">
            <v>0</v>
          </cell>
          <cell r="I1600">
            <v>25</v>
          </cell>
          <cell r="J1600">
            <v>4</v>
          </cell>
          <cell r="L1600">
            <v>30</v>
          </cell>
        </row>
        <row r="1601">
          <cell r="B1601" t="str">
            <v>Hitachi Cable</v>
          </cell>
          <cell r="C1601">
            <v>0</v>
          </cell>
          <cell r="D1601">
            <v>0</v>
          </cell>
          <cell r="E1601">
            <v>0</v>
          </cell>
          <cell r="F1601">
            <v>0</v>
          </cell>
          <cell r="G1601">
            <v>4</v>
          </cell>
          <cell r="H1601">
            <v>0</v>
          </cell>
          <cell r="I1601">
            <v>0</v>
          </cell>
          <cell r="L1601">
            <v>4</v>
          </cell>
        </row>
        <row r="1602">
          <cell r="B1602" t="str">
            <v>Huawei</v>
          </cell>
          <cell r="C1602">
            <v>0</v>
          </cell>
          <cell r="D1602">
            <v>305</v>
          </cell>
          <cell r="E1602">
            <v>0</v>
          </cell>
          <cell r="F1602">
            <v>68</v>
          </cell>
          <cell r="G1602">
            <v>64</v>
          </cell>
          <cell r="H1602">
            <v>0</v>
          </cell>
          <cell r="I1602">
            <v>98</v>
          </cell>
          <cell r="J1602">
            <v>26</v>
          </cell>
          <cell r="K1602">
            <v>67</v>
          </cell>
          <cell r="L1602">
            <v>535</v>
          </cell>
        </row>
        <row r="1603">
          <cell r="B1603" t="str">
            <v>Infinera</v>
          </cell>
          <cell r="C1603">
            <v>0</v>
          </cell>
          <cell r="D1603">
            <v>0</v>
          </cell>
          <cell r="E1603">
            <v>0</v>
          </cell>
          <cell r="F1603">
            <v>0</v>
          </cell>
          <cell r="G1603">
            <v>0</v>
          </cell>
          <cell r="H1603">
            <v>0</v>
          </cell>
          <cell r="I1603">
            <v>1</v>
          </cell>
          <cell r="J1603">
            <v>0</v>
          </cell>
          <cell r="K1603">
            <v>0</v>
          </cell>
          <cell r="L1603">
            <v>1</v>
          </cell>
        </row>
        <row r="1604">
          <cell r="B1604" t="str">
            <v>Lucent</v>
          </cell>
          <cell r="L1604">
            <v>0</v>
          </cell>
        </row>
        <row r="1605">
          <cell r="B1605" t="str">
            <v>Luminous</v>
          </cell>
          <cell r="L1605">
            <v>0</v>
          </cell>
        </row>
        <row r="1606">
          <cell r="B1606" t="str">
            <v>Movaz</v>
          </cell>
          <cell r="L1606">
            <v>0</v>
          </cell>
        </row>
        <row r="1607">
          <cell r="B1607" t="str">
            <v>NEC</v>
          </cell>
          <cell r="C1607">
            <v>0</v>
          </cell>
          <cell r="D1607">
            <v>44</v>
          </cell>
          <cell r="E1607">
            <v>0</v>
          </cell>
          <cell r="F1607">
            <v>0</v>
          </cell>
          <cell r="G1607">
            <v>36</v>
          </cell>
          <cell r="H1607">
            <v>0</v>
          </cell>
          <cell r="I1607">
            <v>10</v>
          </cell>
          <cell r="J1607">
            <v>24</v>
          </cell>
          <cell r="K1607">
            <v>5</v>
          </cell>
          <cell r="L1607">
            <v>90</v>
          </cell>
        </row>
        <row r="1608">
          <cell r="B1608" t="str">
            <v>Nortel</v>
          </cell>
          <cell r="C1608">
            <v>0</v>
          </cell>
          <cell r="D1608">
            <v>0</v>
          </cell>
          <cell r="E1608">
            <v>0</v>
          </cell>
          <cell r="F1608">
            <v>0</v>
          </cell>
          <cell r="G1608">
            <v>0</v>
          </cell>
          <cell r="H1608">
            <v>0</v>
          </cell>
          <cell r="I1608">
            <v>0</v>
          </cell>
          <cell r="J1608">
            <v>0</v>
          </cell>
          <cell r="K1608">
            <v>0</v>
          </cell>
          <cell r="L1608">
            <v>0</v>
          </cell>
        </row>
        <row r="1609">
          <cell r="B1609" t="str">
            <v>OpVista</v>
          </cell>
          <cell r="L1609">
            <v>0</v>
          </cell>
        </row>
        <row r="1610">
          <cell r="B1610" t="str">
            <v>Sagem</v>
          </cell>
          <cell r="C1610">
            <v>0</v>
          </cell>
          <cell r="D1610">
            <v>0</v>
          </cell>
          <cell r="E1610">
            <v>0</v>
          </cell>
          <cell r="F1610">
            <v>0</v>
          </cell>
          <cell r="G1610">
            <v>0</v>
          </cell>
          <cell r="H1610">
            <v>0</v>
          </cell>
          <cell r="I1610">
            <v>0</v>
          </cell>
          <cell r="L1610">
            <v>0</v>
          </cell>
        </row>
        <row r="1611">
          <cell r="B1611" t="str">
            <v>Nokia Siemens</v>
          </cell>
          <cell r="C1611">
            <v>0</v>
          </cell>
          <cell r="D1611">
            <v>11</v>
          </cell>
          <cell r="E1611">
            <v>0</v>
          </cell>
          <cell r="F1611">
            <v>0</v>
          </cell>
          <cell r="G1611">
            <v>0</v>
          </cell>
          <cell r="H1611">
            <v>0</v>
          </cell>
          <cell r="I1611">
            <v>9</v>
          </cell>
          <cell r="J1611">
            <v>0</v>
          </cell>
          <cell r="K1611">
            <v>1</v>
          </cell>
          <cell r="L1611">
            <v>20</v>
          </cell>
        </row>
        <row r="1612">
          <cell r="B1612" t="str">
            <v>Sycamore</v>
          </cell>
          <cell r="C1612">
            <v>0</v>
          </cell>
          <cell r="D1612">
            <v>0</v>
          </cell>
          <cell r="E1612">
            <v>0</v>
          </cell>
          <cell r="F1612">
            <v>3</v>
          </cell>
          <cell r="G1612">
            <v>0</v>
          </cell>
          <cell r="H1612">
            <v>0</v>
          </cell>
          <cell r="I1612">
            <v>0</v>
          </cell>
          <cell r="J1612">
            <v>0</v>
          </cell>
          <cell r="K1612">
            <v>0</v>
          </cell>
          <cell r="L1612">
            <v>3</v>
          </cell>
        </row>
        <row r="1613">
          <cell r="B1613" t="str">
            <v>Tejas</v>
          </cell>
          <cell r="C1613">
            <v>0</v>
          </cell>
          <cell r="D1613">
            <v>43</v>
          </cell>
          <cell r="E1613">
            <v>0</v>
          </cell>
          <cell r="F1613">
            <v>0</v>
          </cell>
          <cell r="G1613">
            <v>0</v>
          </cell>
          <cell r="H1613">
            <v>0</v>
          </cell>
          <cell r="I1613">
            <v>0</v>
          </cell>
          <cell r="J1613">
            <v>0</v>
          </cell>
          <cell r="K1613">
            <v>0</v>
          </cell>
          <cell r="L1613">
            <v>43</v>
          </cell>
        </row>
        <row r="1614">
          <cell r="B1614" t="str">
            <v>Tellabs</v>
          </cell>
          <cell r="C1614">
            <v>0</v>
          </cell>
          <cell r="D1614">
            <v>3</v>
          </cell>
          <cell r="E1614">
            <v>0</v>
          </cell>
          <cell r="F1614">
            <v>0</v>
          </cell>
          <cell r="G1614">
            <v>2</v>
          </cell>
          <cell r="H1614">
            <v>0</v>
          </cell>
          <cell r="I1614">
            <v>0</v>
          </cell>
          <cell r="J1614">
            <v>2</v>
          </cell>
          <cell r="K1614">
            <v>2</v>
          </cell>
          <cell r="L1614">
            <v>5</v>
          </cell>
        </row>
        <row r="1615">
          <cell r="B1615" t="str">
            <v>Transmode</v>
          </cell>
          <cell r="C1615">
            <v>0</v>
          </cell>
          <cell r="D1615">
            <v>0</v>
          </cell>
          <cell r="E1615">
            <v>0</v>
          </cell>
          <cell r="F1615">
            <v>0</v>
          </cell>
          <cell r="G1615">
            <v>1</v>
          </cell>
          <cell r="H1615">
            <v>0</v>
          </cell>
          <cell r="I1615">
            <v>0</v>
          </cell>
          <cell r="J1615">
            <v>0</v>
          </cell>
          <cell r="K1615">
            <v>0</v>
          </cell>
          <cell r="L1615">
            <v>1</v>
          </cell>
        </row>
        <row r="1616">
          <cell r="B1616" t="str">
            <v>Tyco</v>
          </cell>
          <cell r="L1616">
            <v>0</v>
          </cell>
        </row>
        <row r="1617">
          <cell r="B1617" t="str">
            <v>UTStarcom</v>
          </cell>
          <cell r="C1617">
            <v>0</v>
          </cell>
          <cell r="D1617">
            <v>4</v>
          </cell>
          <cell r="E1617">
            <v>0</v>
          </cell>
          <cell r="F1617">
            <v>0</v>
          </cell>
          <cell r="G1617">
            <v>0</v>
          </cell>
          <cell r="H1617">
            <v>0</v>
          </cell>
          <cell r="I1617">
            <v>0</v>
          </cell>
          <cell r="J1617">
            <v>0</v>
          </cell>
          <cell r="K1617">
            <v>0</v>
          </cell>
          <cell r="L1617">
            <v>4</v>
          </cell>
        </row>
        <row r="1618">
          <cell r="B1618" t="str">
            <v>White Rock</v>
          </cell>
          <cell r="L1618">
            <v>0</v>
          </cell>
        </row>
        <row r="1619">
          <cell r="B1619" t="str">
            <v>Xtera</v>
          </cell>
          <cell r="C1619">
            <v>0</v>
          </cell>
          <cell r="D1619">
            <v>0</v>
          </cell>
          <cell r="E1619">
            <v>0</v>
          </cell>
          <cell r="F1619">
            <v>0</v>
          </cell>
          <cell r="G1619">
            <v>2</v>
          </cell>
          <cell r="H1619">
            <v>0</v>
          </cell>
          <cell r="I1619">
            <v>1</v>
          </cell>
          <cell r="J1619">
            <v>0</v>
          </cell>
          <cell r="K1619">
            <v>0</v>
          </cell>
          <cell r="L1619">
            <v>3</v>
          </cell>
        </row>
        <row r="1620">
          <cell r="B1620" t="str">
            <v>Zhone</v>
          </cell>
          <cell r="C1620">
            <v>0</v>
          </cell>
          <cell r="D1620">
            <v>0</v>
          </cell>
          <cell r="E1620">
            <v>0</v>
          </cell>
          <cell r="F1620">
            <v>0</v>
          </cell>
          <cell r="G1620">
            <v>0</v>
          </cell>
          <cell r="H1620">
            <v>0</v>
          </cell>
          <cell r="I1620">
            <v>0</v>
          </cell>
          <cell r="L1620">
            <v>0</v>
          </cell>
        </row>
        <row r="1621">
          <cell r="B1621" t="str">
            <v>ZTE</v>
          </cell>
          <cell r="C1621">
            <v>0</v>
          </cell>
          <cell r="D1621">
            <v>196</v>
          </cell>
          <cell r="E1621">
            <v>0</v>
          </cell>
          <cell r="F1621">
            <v>0</v>
          </cell>
          <cell r="G1621">
            <v>5</v>
          </cell>
          <cell r="H1621">
            <v>0</v>
          </cell>
          <cell r="I1621">
            <v>52</v>
          </cell>
          <cell r="J1621">
            <v>1</v>
          </cell>
          <cell r="K1621">
            <v>10</v>
          </cell>
          <cell r="L1621">
            <v>253</v>
          </cell>
        </row>
        <row r="1622">
          <cell r="B1622" t="str">
            <v>Other</v>
          </cell>
          <cell r="C1622">
            <v>0</v>
          </cell>
          <cell r="D1622">
            <v>1</v>
          </cell>
          <cell r="E1622">
            <v>0</v>
          </cell>
          <cell r="F1622">
            <v>0</v>
          </cell>
          <cell r="G1622">
            <v>1</v>
          </cell>
          <cell r="H1622">
            <v>0</v>
          </cell>
          <cell r="I1622">
            <v>0</v>
          </cell>
          <cell r="J1622">
            <v>2</v>
          </cell>
          <cell r="K1622">
            <v>0</v>
          </cell>
          <cell r="L1622">
            <v>2</v>
          </cell>
        </row>
        <row r="1623">
          <cell r="B1623" t="str">
            <v>Total</v>
          </cell>
          <cell r="C1623">
            <v>0</v>
          </cell>
          <cell r="D1623">
            <v>750</v>
          </cell>
          <cell r="E1623">
            <v>0</v>
          </cell>
          <cell r="F1623">
            <v>82</v>
          </cell>
          <cell r="G1623">
            <v>169</v>
          </cell>
          <cell r="H1623">
            <v>0</v>
          </cell>
          <cell r="I1623">
            <v>247</v>
          </cell>
          <cell r="J1623">
            <v>82</v>
          </cell>
          <cell r="K1623">
            <v>114</v>
          </cell>
          <cell r="L1623">
            <v>1248</v>
          </cell>
        </row>
        <row r="1627">
          <cell r="B1627" t="str">
            <v>Vendor</v>
          </cell>
          <cell r="C1627" t="str">
            <v>SONET/SDH Add-drop multiplexers (ADM)</v>
          </cell>
          <cell r="D1627" t="str">
            <v>Optical Edge Devices (OED)</v>
          </cell>
          <cell r="E1627" t="str">
            <v>Digital Cross Connects (DCS)</v>
          </cell>
          <cell r="F1627" t="str">
            <v>Optical Core Switches (OCS)</v>
          </cell>
          <cell r="G1627" t="str">
            <v>Metro WDM (C/D-WDM)</v>
          </cell>
          <cell r="H1627" t="str">
            <v>Long haul DWDM (LH DWDM)</v>
          </cell>
          <cell r="I1627" t="str">
            <v>Multi-reach DWDM</v>
          </cell>
          <cell r="J1627" t="str">
            <v>Metro ROADM</v>
          </cell>
          <cell r="K1627" t="str">
            <v>Converged Packet Optical</v>
          </cell>
          <cell r="L1627" t="str">
            <v>Total Optical Networking (ON)</v>
          </cell>
        </row>
        <row r="1628">
          <cell r="B1628" t="str">
            <v>ADTRAN</v>
          </cell>
          <cell r="C1628">
            <v>0</v>
          </cell>
          <cell r="D1628">
            <v>0</v>
          </cell>
          <cell r="E1628">
            <v>0</v>
          </cell>
          <cell r="F1628">
            <v>0</v>
          </cell>
          <cell r="G1628">
            <v>0</v>
          </cell>
          <cell r="H1628">
            <v>0</v>
          </cell>
          <cell r="I1628">
            <v>0</v>
          </cell>
          <cell r="J1628">
            <v>0</v>
          </cell>
          <cell r="K1628">
            <v>0</v>
          </cell>
          <cell r="L1628">
            <v>0</v>
          </cell>
        </row>
        <row r="1629">
          <cell r="B1629" t="str">
            <v>ADVA</v>
          </cell>
          <cell r="C1629">
            <v>0</v>
          </cell>
          <cell r="D1629">
            <v>0</v>
          </cell>
          <cell r="E1629">
            <v>0</v>
          </cell>
          <cell r="F1629">
            <v>0</v>
          </cell>
          <cell r="G1629">
            <v>3</v>
          </cell>
          <cell r="H1629">
            <v>0</v>
          </cell>
          <cell r="I1629">
            <v>0</v>
          </cell>
          <cell r="J1629">
            <v>0</v>
          </cell>
          <cell r="K1629">
            <v>0</v>
          </cell>
          <cell r="L1629">
            <v>3</v>
          </cell>
        </row>
        <row r="1630">
          <cell r="B1630" t="str">
            <v>Alcatel-Lucent</v>
          </cell>
          <cell r="C1630">
            <v>0</v>
          </cell>
          <cell r="D1630">
            <v>64</v>
          </cell>
          <cell r="E1630">
            <v>0</v>
          </cell>
          <cell r="F1630">
            <v>8</v>
          </cell>
          <cell r="G1630">
            <v>16</v>
          </cell>
          <cell r="H1630">
            <v>0</v>
          </cell>
          <cell r="I1630">
            <v>29</v>
          </cell>
          <cell r="J1630">
            <v>6</v>
          </cell>
          <cell r="K1630">
            <v>8</v>
          </cell>
          <cell r="L1630">
            <v>117</v>
          </cell>
        </row>
        <row r="1631">
          <cell r="B1631" t="str">
            <v>ANDA</v>
          </cell>
          <cell r="L1631">
            <v>0</v>
          </cell>
        </row>
        <row r="1632">
          <cell r="B1632" t="str">
            <v>Atrica</v>
          </cell>
          <cell r="L1632">
            <v>0</v>
          </cell>
        </row>
        <row r="1633">
          <cell r="B1633" t="str">
            <v>Calient</v>
          </cell>
          <cell r="L1633">
            <v>0</v>
          </cell>
        </row>
        <row r="1634">
          <cell r="B1634" t="str">
            <v>Ciena</v>
          </cell>
          <cell r="C1634">
            <v>0</v>
          </cell>
          <cell r="D1634">
            <v>2</v>
          </cell>
          <cell r="E1634">
            <v>0</v>
          </cell>
          <cell r="F1634">
            <v>4</v>
          </cell>
          <cell r="G1634">
            <v>3</v>
          </cell>
          <cell r="H1634">
            <v>0</v>
          </cell>
          <cell r="I1634">
            <v>4</v>
          </cell>
          <cell r="J1634">
            <v>1</v>
          </cell>
          <cell r="K1634">
            <v>1</v>
          </cell>
          <cell r="L1634">
            <v>13</v>
          </cell>
        </row>
        <row r="1635">
          <cell r="B1635" t="str">
            <v>Cisco</v>
          </cell>
          <cell r="L1635">
            <v>0</v>
          </cell>
        </row>
        <row r="1636">
          <cell r="B1636" t="str">
            <v>Corrigent</v>
          </cell>
          <cell r="C1636">
            <v>0</v>
          </cell>
          <cell r="D1636">
            <v>2</v>
          </cell>
          <cell r="E1636">
            <v>0</v>
          </cell>
          <cell r="F1636">
            <v>0</v>
          </cell>
          <cell r="G1636">
            <v>0</v>
          </cell>
          <cell r="H1636">
            <v>0</v>
          </cell>
          <cell r="I1636">
            <v>0</v>
          </cell>
          <cell r="J1636">
            <v>0</v>
          </cell>
          <cell r="K1636">
            <v>0</v>
          </cell>
          <cell r="L1636">
            <v>2</v>
          </cell>
        </row>
        <row r="1637">
          <cell r="B1637" t="str">
            <v>Corvis</v>
          </cell>
          <cell r="L1637">
            <v>0</v>
          </cell>
        </row>
        <row r="1638">
          <cell r="B1638" t="str">
            <v>Datang</v>
          </cell>
          <cell r="L1638">
            <v>0</v>
          </cell>
        </row>
        <row r="1639">
          <cell r="B1639" t="str">
            <v>ECI Telecom</v>
          </cell>
          <cell r="C1639">
            <v>0</v>
          </cell>
          <cell r="D1639">
            <v>42</v>
          </cell>
          <cell r="E1639">
            <v>0</v>
          </cell>
          <cell r="F1639">
            <v>0</v>
          </cell>
          <cell r="G1639">
            <v>12</v>
          </cell>
          <cell r="H1639">
            <v>0</v>
          </cell>
          <cell r="I1639">
            <v>0</v>
          </cell>
          <cell r="J1639">
            <v>5</v>
          </cell>
          <cell r="K1639">
            <v>21</v>
          </cell>
          <cell r="L1639">
            <v>54</v>
          </cell>
        </row>
        <row r="1640">
          <cell r="B1640" t="str">
            <v>Ericsson</v>
          </cell>
          <cell r="C1640">
            <v>0</v>
          </cell>
          <cell r="D1640">
            <v>11</v>
          </cell>
          <cell r="E1640">
            <v>0</v>
          </cell>
          <cell r="F1640">
            <v>1</v>
          </cell>
          <cell r="G1640">
            <v>7</v>
          </cell>
          <cell r="H1640">
            <v>0</v>
          </cell>
          <cell r="I1640">
            <v>16</v>
          </cell>
          <cell r="J1640">
            <v>3</v>
          </cell>
          <cell r="K1640">
            <v>1</v>
          </cell>
          <cell r="L1640">
            <v>35</v>
          </cell>
        </row>
        <row r="1641">
          <cell r="B1641" t="str">
            <v>FiberHome</v>
          </cell>
          <cell r="L1641">
            <v>0</v>
          </cell>
        </row>
        <row r="1642">
          <cell r="B1642" t="str">
            <v>Force 10</v>
          </cell>
          <cell r="C1642">
            <v>0</v>
          </cell>
          <cell r="D1642">
            <v>1</v>
          </cell>
          <cell r="E1642">
            <v>0</v>
          </cell>
          <cell r="F1642">
            <v>0</v>
          </cell>
          <cell r="G1642">
            <v>0</v>
          </cell>
          <cell r="H1642">
            <v>0</v>
          </cell>
          <cell r="I1642">
            <v>0</v>
          </cell>
          <cell r="J1642">
            <v>0</v>
          </cell>
          <cell r="K1642">
            <v>0</v>
          </cell>
          <cell r="L1642">
            <v>1</v>
          </cell>
        </row>
        <row r="1643">
          <cell r="B1643" t="str">
            <v>Fujitsu</v>
          </cell>
          <cell r="C1643">
            <v>0</v>
          </cell>
          <cell r="D1643">
            <v>7</v>
          </cell>
          <cell r="E1643">
            <v>0</v>
          </cell>
          <cell r="F1643">
            <v>0</v>
          </cell>
          <cell r="G1643">
            <v>5</v>
          </cell>
          <cell r="H1643">
            <v>0</v>
          </cell>
          <cell r="I1643">
            <v>4</v>
          </cell>
          <cell r="J1643">
            <v>4</v>
          </cell>
          <cell r="K1643">
            <v>0</v>
          </cell>
          <cell r="L1643">
            <v>16</v>
          </cell>
        </row>
        <row r="1644">
          <cell r="B1644" t="str">
            <v>Hitachi</v>
          </cell>
          <cell r="C1644">
            <v>0</v>
          </cell>
          <cell r="D1644">
            <v>1</v>
          </cell>
          <cell r="E1644">
            <v>0</v>
          </cell>
          <cell r="F1644">
            <v>0</v>
          </cell>
          <cell r="G1644">
            <v>25</v>
          </cell>
          <cell r="H1644">
            <v>0</v>
          </cell>
          <cell r="I1644">
            <v>0</v>
          </cell>
          <cell r="J1644">
            <v>23</v>
          </cell>
          <cell r="K1644">
            <v>0</v>
          </cell>
          <cell r="L1644">
            <v>26</v>
          </cell>
        </row>
        <row r="1645">
          <cell r="B1645" t="str">
            <v>Hitachi Cable</v>
          </cell>
          <cell r="L1645">
            <v>0</v>
          </cell>
        </row>
        <row r="1646">
          <cell r="B1646" t="str">
            <v>Huawei</v>
          </cell>
          <cell r="C1646">
            <v>0</v>
          </cell>
          <cell r="D1646">
            <v>348</v>
          </cell>
          <cell r="E1646">
            <v>0</v>
          </cell>
          <cell r="F1646">
            <v>66</v>
          </cell>
          <cell r="G1646">
            <v>69</v>
          </cell>
          <cell r="H1646">
            <v>0</v>
          </cell>
          <cell r="I1646">
            <v>130</v>
          </cell>
          <cell r="J1646">
            <v>28</v>
          </cell>
          <cell r="K1646">
            <v>100</v>
          </cell>
          <cell r="L1646">
            <v>613</v>
          </cell>
        </row>
        <row r="1647">
          <cell r="B1647" t="str">
            <v>Infinera</v>
          </cell>
          <cell r="C1647">
            <v>0</v>
          </cell>
          <cell r="D1647">
            <v>0</v>
          </cell>
          <cell r="E1647">
            <v>0</v>
          </cell>
          <cell r="F1647">
            <v>0</v>
          </cell>
          <cell r="G1647">
            <v>0</v>
          </cell>
          <cell r="H1647">
            <v>0</v>
          </cell>
          <cell r="I1647">
            <v>3</v>
          </cell>
          <cell r="J1647">
            <v>0</v>
          </cell>
          <cell r="K1647">
            <v>0</v>
          </cell>
          <cell r="L1647">
            <v>3</v>
          </cell>
        </row>
        <row r="1648">
          <cell r="B1648" t="str">
            <v>Lucent</v>
          </cell>
          <cell r="L1648">
            <v>0</v>
          </cell>
        </row>
        <row r="1649">
          <cell r="B1649" t="str">
            <v>Luminous</v>
          </cell>
          <cell r="L1649">
            <v>0</v>
          </cell>
        </row>
        <row r="1650">
          <cell r="B1650" t="str">
            <v>Movaz</v>
          </cell>
          <cell r="L1650">
            <v>0</v>
          </cell>
        </row>
        <row r="1651">
          <cell r="B1651" t="str">
            <v>NEC</v>
          </cell>
          <cell r="C1651">
            <v>0</v>
          </cell>
          <cell r="D1651">
            <v>32</v>
          </cell>
          <cell r="E1651">
            <v>0</v>
          </cell>
          <cell r="F1651">
            <v>0</v>
          </cell>
          <cell r="G1651">
            <v>34</v>
          </cell>
          <cell r="H1651">
            <v>0</v>
          </cell>
          <cell r="I1651">
            <v>3</v>
          </cell>
          <cell r="J1651">
            <v>24</v>
          </cell>
          <cell r="K1651">
            <v>4</v>
          </cell>
          <cell r="L1651">
            <v>69</v>
          </cell>
        </row>
        <row r="1652">
          <cell r="B1652" t="str">
            <v>Nortel</v>
          </cell>
          <cell r="L1652">
            <v>0</v>
          </cell>
        </row>
        <row r="1653">
          <cell r="B1653" t="str">
            <v>OpVista</v>
          </cell>
          <cell r="L1653">
            <v>0</v>
          </cell>
        </row>
        <row r="1654">
          <cell r="B1654" t="str">
            <v>Sagem</v>
          </cell>
          <cell r="L1654">
            <v>0</v>
          </cell>
        </row>
        <row r="1655">
          <cell r="B1655" t="str">
            <v>Nokia Siemens</v>
          </cell>
          <cell r="C1655">
            <v>0</v>
          </cell>
          <cell r="D1655">
            <v>7</v>
          </cell>
          <cell r="E1655">
            <v>0</v>
          </cell>
          <cell r="F1655">
            <v>0</v>
          </cell>
          <cell r="G1655">
            <v>0</v>
          </cell>
          <cell r="H1655">
            <v>0</v>
          </cell>
          <cell r="I1655">
            <v>5</v>
          </cell>
          <cell r="J1655">
            <v>0</v>
          </cell>
          <cell r="K1655">
            <v>0</v>
          </cell>
          <cell r="L1655">
            <v>12</v>
          </cell>
        </row>
        <row r="1656">
          <cell r="B1656" t="str">
            <v>Sycamore</v>
          </cell>
          <cell r="L1656">
            <v>0</v>
          </cell>
        </row>
        <row r="1657">
          <cell r="B1657" t="str">
            <v>Tejas</v>
          </cell>
          <cell r="L1657">
            <v>0</v>
          </cell>
        </row>
        <row r="1658">
          <cell r="B1658" t="str">
            <v>Tellabs</v>
          </cell>
          <cell r="C1658">
            <v>0</v>
          </cell>
          <cell r="D1658">
            <v>5</v>
          </cell>
          <cell r="E1658">
            <v>0</v>
          </cell>
          <cell r="F1658">
            <v>0</v>
          </cell>
          <cell r="G1658">
            <v>3</v>
          </cell>
          <cell r="H1658">
            <v>0</v>
          </cell>
          <cell r="I1658">
            <v>0</v>
          </cell>
          <cell r="J1658">
            <v>2</v>
          </cell>
          <cell r="K1658">
            <v>3</v>
          </cell>
          <cell r="L1658">
            <v>8</v>
          </cell>
        </row>
        <row r="1659">
          <cell r="B1659" t="str">
            <v>Transmode</v>
          </cell>
          <cell r="C1659">
            <v>0</v>
          </cell>
          <cell r="D1659">
            <v>0</v>
          </cell>
          <cell r="E1659">
            <v>0</v>
          </cell>
          <cell r="F1659">
            <v>0</v>
          </cell>
          <cell r="G1659">
            <v>0</v>
          </cell>
          <cell r="H1659">
            <v>0</v>
          </cell>
          <cell r="I1659">
            <v>0</v>
          </cell>
          <cell r="J1659">
            <v>0</v>
          </cell>
          <cell r="K1659">
            <v>0</v>
          </cell>
          <cell r="L1659">
            <v>0</v>
          </cell>
        </row>
        <row r="1660">
          <cell r="B1660" t="str">
            <v>Tyco</v>
          </cell>
          <cell r="L1660">
            <v>0</v>
          </cell>
        </row>
        <row r="1661">
          <cell r="B1661" t="str">
            <v>UTStarcom</v>
          </cell>
          <cell r="L1661">
            <v>0</v>
          </cell>
        </row>
        <row r="1662">
          <cell r="B1662" t="str">
            <v>White Rock</v>
          </cell>
          <cell r="L1662">
            <v>0</v>
          </cell>
        </row>
        <row r="1663">
          <cell r="B1663" t="str">
            <v>Xtera</v>
          </cell>
          <cell r="L1663">
            <v>0</v>
          </cell>
        </row>
        <row r="1664">
          <cell r="B1664" t="str">
            <v>Zhone</v>
          </cell>
          <cell r="L1664">
            <v>0</v>
          </cell>
        </row>
        <row r="1665">
          <cell r="B1665" t="str">
            <v>ZTE</v>
          </cell>
          <cell r="C1665">
            <v>0</v>
          </cell>
          <cell r="D1665">
            <v>239</v>
          </cell>
          <cell r="E1665">
            <v>0</v>
          </cell>
          <cell r="F1665">
            <v>0</v>
          </cell>
          <cell r="G1665">
            <v>7</v>
          </cell>
          <cell r="H1665">
            <v>0</v>
          </cell>
          <cell r="I1665">
            <v>58</v>
          </cell>
          <cell r="J1665">
            <v>3</v>
          </cell>
          <cell r="K1665">
            <v>13</v>
          </cell>
          <cell r="L1665">
            <v>304</v>
          </cell>
        </row>
        <row r="1666">
          <cell r="B1666" t="str">
            <v>Other</v>
          </cell>
          <cell r="D1666">
            <v>0</v>
          </cell>
          <cell r="G1666">
            <v>0</v>
          </cell>
          <cell r="L1666">
            <v>0</v>
          </cell>
        </row>
        <row r="1667">
          <cell r="B1667" t="str">
            <v>Total</v>
          </cell>
          <cell r="C1667">
            <v>0</v>
          </cell>
          <cell r="D1667">
            <v>761</v>
          </cell>
          <cell r="E1667">
            <v>0</v>
          </cell>
          <cell r="F1667">
            <v>79</v>
          </cell>
          <cell r="G1667">
            <v>184</v>
          </cell>
          <cell r="H1667">
            <v>0</v>
          </cell>
          <cell r="I1667">
            <v>252</v>
          </cell>
          <cell r="J1667">
            <v>99</v>
          </cell>
          <cell r="K1667">
            <v>151</v>
          </cell>
          <cell r="L1667">
            <v>1276</v>
          </cell>
        </row>
        <row r="1671">
          <cell r="B1671" t="str">
            <v>Vendor</v>
          </cell>
          <cell r="C1671" t="str">
            <v>SONET/SDH Add-drop multiplexers (ADM)</v>
          </cell>
          <cell r="D1671" t="str">
            <v>Optical Edge Devices (OED)</v>
          </cell>
          <cell r="E1671" t="str">
            <v>Digital Cross Connects (DCS)</v>
          </cell>
          <cell r="F1671" t="str">
            <v>Optical Core Switches (OCS)</v>
          </cell>
          <cell r="G1671" t="str">
            <v>Metro WDM (C/D-WDM)</v>
          </cell>
          <cell r="H1671" t="str">
            <v>Long haul DWDM (LH DWDM)</v>
          </cell>
          <cell r="I1671" t="str">
            <v>Multi-reach DWDM</v>
          </cell>
          <cell r="J1671" t="str">
            <v>Metro ROADM</v>
          </cell>
          <cell r="K1671" t="str">
            <v>Converged Packet Optical</v>
          </cell>
          <cell r="L1671" t="str">
            <v>Total Optical Networking (ON)</v>
          </cell>
        </row>
        <row r="1672">
          <cell r="B1672" t="str">
            <v>ADTRAN</v>
          </cell>
          <cell r="L1672">
            <v>0</v>
          </cell>
        </row>
        <row r="1673">
          <cell r="B1673" t="str">
            <v>ADVA</v>
          </cell>
          <cell r="L1673">
            <v>0</v>
          </cell>
        </row>
        <row r="1674">
          <cell r="B1674" t="str">
            <v>Alcatel-Lucent</v>
          </cell>
          <cell r="L1674">
            <v>0</v>
          </cell>
        </row>
        <row r="1675">
          <cell r="B1675" t="str">
            <v>ANDA</v>
          </cell>
          <cell r="L1675">
            <v>0</v>
          </cell>
        </row>
        <row r="1676">
          <cell r="B1676" t="str">
            <v>Atrica</v>
          </cell>
          <cell r="L1676">
            <v>0</v>
          </cell>
        </row>
        <row r="1677">
          <cell r="B1677" t="str">
            <v>Calient</v>
          </cell>
          <cell r="L1677">
            <v>0</v>
          </cell>
        </row>
        <row r="1678">
          <cell r="B1678" t="str">
            <v>Ciena</v>
          </cell>
          <cell r="L1678">
            <v>0</v>
          </cell>
        </row>
        <row r="1679">
          <cell r="B1679" t="str">
            <v>Cisco</v>
          </cell>
          <cell r="L1679">
            <v>0</v>
          </cell>
        </row>
        <row r="1680">
          <cell r="B1680" t="str">
            <v>Corrigent</v>
          </cell>
          <cell r="L1680">
            <v>0</v>
          </cell>
        </row>
        <row r="1681">
          <cell r="B1681" t="str">
            <v>Corvis</v>
          </cell>
          <cell r="L1681">
            <v>0</v>
          </cell>
        </row>
        <row r="1682">
          <cell r="B1682" t="str">
            <v>Datang</v>
          </cell>
          <cell r="L1682">
            <v>0</v>
          </cell>
        </row>
        <row r="1683">
          <cell r="B1683" t="str">
            <v>ECI Telecom</v>
          </cell>
          <cell r="L1683">
            <v>0</v>
          </cell>
        </row>
        <row r="1684">
          <cell r="B1684" t="str">
            <v>Ericsson</v>
          </cell>
          <cell r="L1684">
            <v>0</v>
          </cell>
        </row>
        <row r="1685">
          <cell r="B1685" t="str">
            <v>FiberHome</v>
          </cell>
          <cell r="L1685">
            <v>0</v>
          </cell>
        </row>
        <row r="1686">
          <cell r="B1686" t="str">
            <v>Force 10</v>
          </cell>
          <cell r="L1686">
            <v>0</v>
          </cell>
        </row>
        <row r="1687">
          <cell r="B1687" t="str">
            <v>Fujitsu</v>
          </cell>
          <cell r="L1687">
            <v>0</v>
          </cell>
        </row>
        <row r="1688">
          <cell r="B1688" t="str">
            <v>Hitachi</v>
          </cell>
          <cell r="L1688">
            <v>0</v>
          </cell>
        </row>
        <row r="1689">
          <cell r="B1689" t="str">
            <v>Hitachi Cable</v>
          </cell>
          <cell r="L1689">
            <v>0</v>
          </cell>
        </row>
        <row r="1690">
          <cell r="B1690" t="str">
            <v>Huawei</v>
          </cell>
          <cell r="L1690">
            <v>0</v>
          </cell>
        </row>
        <row r="1691">
          <cell r="B1691" t="str">
            <v>Infinera</v>
          </cell>
          <cell r="L1691">
            <v>0</v>
          </cell>
        </row>
        <row r="1692">
          <cell r="B1692" t="str">
            <v>Lucent</v>
          </cell>
          <cell r="L1692">
            <v>0</v>
          </cell>
        </row>
        <row r="1693">
          <cell r="B1693" t="str">
            <v>Luminous</v>
          </cell>
          <cell r="L1693">
            <v>0</v>
          </cell>
        </row>
        <row r="1694">
          <cell r="B1694" t="str">
            <v>Movaz</v>
          </cell>
          <cell r="L1694">
            <v>0</v>
          </cell>
        </row>
        <row r="1695">
          <cell r="B1695" t="str">
            <v>NEC</v>
          </cell>
          <cell r="L1695">
            <v>0</v>
          </cell>
        </row>
        <row r="1696">
          <cell r="B1696" t="str">
            <v>Nortel</v>
          </cell>
          <cell r="L1696">
            <v>0</v>
          </cell>
        </row>
        <row r="1697">
          <cell r="B1697" t="str">
            <v>OpVista</v>
          </cell>
          <cell r="L1697">
            <v>0</v>
          </cell>
        </row>
        <row r="1698">
          <cell r="B1698" t="str">
            <v>Sagem</v>
          </cell>
          <cell r="L1698">
            <v>0</v>
          </cell>
        </row>
        <row r="1699">
          <cell r="B1699" t="str">
            <v>Nokia Siemens</v>
          </cell>
          <cell r="L1699">
            <v>0</v>
          </cell>
        </row>
        <row r="1700">
          <cell r="B1700" t="str">
            <v>Sycamore</v>
          </cell>
          <cell r="L1700">
            <v>0</v>
          </cell>
        </row>
        <row r="1701">
          <cell r="B1701" t="str">
            <v>Tejas</v>
          </cell>
          <cell r="L1701">
            <v>0</v>
          </cell>
        </row>
        <row r="1702">
          <cell r="B1702" t="str">
            <v>Tellabs</v>
          </cell>
          <cell r="L1702">
            <v>0</v>
          </cell>
        </row>
        <row r="1703">
          <cell r="B1703" t="str">
            <v>Transmode</v>
          </cell>
          <cell r="L1703">
            <v>0</v>
          </cell>
        </row>
        <row r="1704">
          <cell r="B1704" t="str">
            <v>Tyco</v>
          </cell>
          <cell r="L1704">
            <v>0</v>
          </cell>
        </row>
        <row r="1705">
          <cell r="B1705" t="str">
            <v>UTStarcom</v>
          </cell>
          <cell r="L1705">
            <v>0</v>
          </cell>
        </row>
        <row r="1706">
          <cell r="B1706" t="str">
            <v>White Rock</v>
          </cell>
          <cell r="L1706">
            <v>0</v>
          </cell>
        </row>
        <row r="1707">
          <cell r="B1707" t="str">
            <v>Xtera</v>
          </cell>
          <cell r="L1707">
            <v>0</v>
          </cell>
        </row>
        <row r="1708">
          <cell r="B1708" t="str">
            <v>Zhone</v>
          </cell>
          <cell r="L1708">
            <v>0</v>
          </cell>
        </row>
        <row r="1709">
          <cell r="B1709" t="str">
            <v>ZTE</v>
          </cell>
          <cell r="L1709">
            <v>0</v>
          </cell>
        </row>
        <row r="1710">
          <cell r="B1710" t="str">
            <v>Other</v>
          </cell>
          <cell r="D1710">
            <v>0</v>
          </cell>
          <cell r="G1710">
            <v>0</v>
          </cell>
          <cell r="L1710">
            <v>0</v>
          </cell>
        </row>
        <row r="1711">
          <cell r="B1711" t="str">
            <v>Total</v>
          </cell>
          <cell r="C1711">
            <v>0</v>
          </cell>
          <cell r="D1711">
            <v>0</v>
          </cell>
          <cell r="E1711">
            <v>0</v>
          </cell>
          <cell r="F1711">
            <v>0</v>
          </cell>
          <cell r="G1711">
            <v>0</v>
          </cell>
          <cell r="H1711">
            <v>0</v>
          </cell>
          <cell r="I1711">
            <v>0</v>
          </cell>
          <cell r="J1711">
            <v>0</v>
          </cell>
          <cell r="K1711">
            <v>0</v>
          </cell>
          <cell r="L1711">
            <v>0</v>
          </cell>
        </row>
        <row r="1715">
          <cell r="B1715" t="str">
            <v>Vendor</v>
          </cell>
          <cell r="C1715" t="str">
            <v>SONET/SDH Add-drop multiplexers (ADM)</v>
          </cell>
          <cell r="D1715" t="str">
            <v>Optical Edge Devices (OED)</v>
          </cell>
          <cell r="E1715" t="str">
            <v>Digital Cross Connects (DCS)</v>
          </cell>
          <cell r="F1715" t="str">
            <v>Optical Core Switches (OCS)</v>
          </cell>
          <cell r="G1715" t="str">
            <v>Metro WDM (C/D-WDM)</v>
          </cell>
          <cell r="H1715" t="str">
            <v>Long haul DWDM (LH DWDM)</v>
          </cell>
          <cell r="I1715" t="str">
            <v>Multi-reach DWDM</v>
          </cell>
          <cell r="J1715" t="str">
            <v>Metro ROADM</v>
          </cell>
          <cell r="K1715" t="str">
            <v>Converged Packet Optical</v>
          </cell>
          <cell r="L1715" t="str">
            <v>Total Optical Networking (ON)</v>
          </cell>
        </row>
        <row r="1716">
          <cell r="B1716" t="str">
            <v>ADTRAN</v>
          </cell>
          <cell r="L1716">
            <v>0</v>
          </cell>
        </row>
        <row r="1717">
          <cell r="B1717" t="str">
            <v>ADVA</v>
          </cell>
          <cell r="L1717">
            <v>0</v>
          </cell>
        </row>
        <row r="1718">
          <cell r="B1718" t="str">
            <v>Alcatel-Lucent</v>
          </cell>
          <cell r="L1718">
            <v>0</v>
          </cell>
        </row>
        <row r="1719">
          <cell r="B1719" t="str">
            <v>ANDA</v>
          </cell>
          <cell r="L1719">
            <v>0</v>
          </cell>
        </row>
        <row r="1720">
          <cell r="B1720" t="str">
            <v>Atrica</v>
          </cell>
          <cell r="L1720">
            <v>0</v>
          </cell>
        </row>
        <row r="1721">
          <cell r="B1721" t="str">
            <v>Calient</v>
          </cell>
          <cell r="L1721">
            <v>0</v>
          </cell>
        </row>
        <row r="1722">
          <cell r="B1722" t="str">
            <v>Ciena</v>
          </cell>
          <cell r="L1722">
            <v>0</v>
          </cell>
        </row>
        <row r="1723">
          <cell r="B1723" t="str">
            <v>Cisco</v>
          </cell>
          <cell r="L1723">
            <v>0</v>
          </cell>
        </row>
        <row r="1724">
          <cell r="B1724" t="str">
            <v>Corrigent</v>
          </cell>
          <cell r="L1724">
            <v>0</v>
          </cell>
        </row>
        <row r="1725">
          <cell r="B1725" t="str">
            <v>Corvis</v>
          </cell>
          <cell r="L1725">
            <v>0</v>
          </cell>
        </row>
        <row r="1726">
          <cell r="B1726" t="str">
            <v>Datang</v>
          </cell>
          <cell r="L1726">
            <v>0</v>
          </cell>
        </row>
        <row r="1727">
          <cell r="B1727" t="str">
            <v>ECI Telecom</v>
          </cell>
          <cell r="L1727">
            <v>0</v>
          </cell>
        </row>
        <row r="1728">
          <cell r="B1728" t="str">
            <v>Ericsson</v>
          </cell>
          <cell r="L1728">
            <v>0</v>
          </cell>
        </row>
        <row r="1729">
          <cell r="B1729" t="str">
            <v>FiberHome</v>
          </cell>
          <cell r="L1729">
            <v>0</v>
          </cell>
        </row>
        <row r="1730">
          <cell r="B1730" t="str">
            <v>Force 10</v>
          </cell>
          <cell r="L1730">
            <v>0</v>
          </cell>
        </row>
        <row r="1731">
          <cell r="B1731" t="str">
            <v>Fujitsu</v>
          </cell>
          <cell r="L1731">
            <v>0</v>
          </cell>
        </row>
        <row r="1732">
          <cell r="B1732" t="str">
            <v>Hitachi</v>
          </cell>
          <cell r="L1732">
            <v>0</v>
          </cell>
        </row>
        <row r="1733">
          <cell r="B1733" t="str">
            <v>Hitachi Cable</v>
          </cell>
          <cell r="L1733">
            <v>0</v>
          </cell>
        </row>
        <row r="1734">
          <cell r="B1734" t="str">
            <v>Huawei</v>
          </cell>
          <cell r="L1734">
            <v>0</v>
          </cell>
        </row>
        <row r="1735">
          <cell r="B1735" t="str">
            <v>Infinera</v>
          </cell>
          <cell r="L1735">
            <v>0</v>
          </cell>
        </row>
        <row r="1736">
          <cell r="B1736" t="str">
            <v>Lucent</v>
          </cell>
          <cell r="L1736">
            <v>0</v>
          </cell>
        </row>
        <row r="1737">
          <cell r="B1737" t="str">
            <v>Luminous</v>
          </cell>
          <cell r="L1737">
            <v>0</v>
          </cell>
        </row>
        <row r="1738">
          <cell r="B1738" t="str">
            <v>Movaz</v>
          </cell>
          <cell r="L1738">
            <v>0</v>
          </cell>
        </row>
        <row r="1739">
          <cell r="B1739" t="str">
            <v>NEC</v>
          </cell>
          <cell r="L1739">
            <v>0</v>
          </cell>
        </row>
        <row r="1740">
          <cell r="B1740" t="str">
            <v>Nortel</v>
          </cell>
          <cell r="L1740">
            <v>0</v>
          </cell>
        </row>
        <row r="1741">
          <cell r="B1741" t="str">
            <v>OpVista</v>
          </cell>
          <cell r="L1741">
            <v>0</v>
          </cell>
        </row>
        <row r="1742">
          <cell r="B1742" t="str">
            <v>Sagem</v>
          </cell>
          <cell r="L1742">
            <v>0</v>
          </cell>
        </row>
        <row r="1743">
          <cell r="B1743" t="str">
            <v>Nokia Siemens</v>
          </cell>
          <cell r="L1743">
            <v>0</v>
          </cell>
        </row>
        <row r="1744">
          <cell r="B1744" t="str">
            <v>Sycamore</v>
          </cell>
          <cell r="L1744">
            <v>0</v>
          </cell>
        </row>
        <row r="1745">
          <cell r="B1745" t="str">
            <v>Tejas</v>
          </cell>
          <cell r="L1745">
            <v>0</v>
          </cell>
        </row>
        <row r="1746">
          <cell r="B1746" t="str">
            <v>Tellabs</v>
          </cell>
          <cell r="L1746">
            <v>0</v>
          </cell>
        </row>
        <row r="1747">
          <cell r="B1747" t="str">
            <v>Transmode</v>
          </cell>
          <cell r="L1747">
            <v>0</v>
          </cell>
        </row>
        <row r="1748">
          <cell r="B1748" t="str">
            <v>Tyco</v>
          </cell>
          <cell r="L1748">
            <v>0</v>
          </cell>
        </row>
        <row r="1749">
          <cell r="B1749" t="str">
            <v>UTStarcom</v>
          </cell>
          <cell r="L1749">
            <v>0</v>
          </cell>
        </row>
        <row r="1750">
          <cell r="B1750" t="str">
            <v>White Rock</v>
          </cell>
          <cell r="L1750">
            <v>0</v>
          </cell>
        </row>
        <row r="1751">
          <cell r="B1751" t="str">
            <v>Xtera</v>
          </cell>
          <cell r="L1751">
            <v>0</v>
          </cell>
        </row>
        <row r="1752">
          <cell r="B1752" t="str">
            <v>Zhone</v>
          </cell>
          <cell r="L1752">
            <v>0</v>
          </cell>
        </row>
        <row r="1753">
          <cell r="B1753" t="str">
            <v>ZTE</v>
          </cell>
          <cell r="L1753">
            <v>0</v>
          </cell>
        </row>
        <row r="1754">
          <cell r="B1754" t="str">
            <v>Other</v>
          </cell>
          <cell r="D1754">
            <v>0</v>
          </cell>
          <cell r="G1754">
            <v>0</v>
          </cell>
          <cell r="L1754">
            <v>0</v>
          </cell>
        </row>
        <row r="1755">
          <cell r="B1755" t="str">
            <v>Total</v>
          </cell>
          <cell r="C1755">
            <v>0</v>
          </cell>
          <cell r="D1755">
            <v>0</v>
          </cell>
          <cell r="E1755">
            <v>0</v>
          </cell>
          <cell r="F1755">
            <v>0</v>
          </cell>
          <cell r="G1755">
            <v>0</v>
          </cell>
          <cell r="H1755">
            <v>0</v>
          </cell>
          <cell r="I1755">
            <v>0</v>
          </cell>
          <cell r="J1755">
            <v>0</v>
          </cell>
          <cell r="K1755">
            <v>0</v>
          </cell>
          <cell r="L1755">
            <v>0</v>
          </cell>
        </row>
      </sheetData>
      <sheetData sheetId="3">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Metro ROADM</v>
          </cell>
          <cell r="K7" t="str">
            <v>Converged Packet Optical</v>
          </cell>
          <cell r="L7" t="str">
            <v>Total Optical Networking (ON)</v>
          </cell>
        </row>
        <row r="8">
          <cell r="B8" t="str">
            <v>ADTRAN</v>
          </cell>
        </row>
        <row r="9">
          <cell r="B9" t="str">
            <v>ADVA</v>
          </cell>
          <cell r="C9">
            <v>0</v>
          </cell>
          <cell r="D9">
            <v>0</v>
          </cell>
          <cell r="E9">
            <v>0</v>
          </cell>
          <cell r="F9">
            <v>0</v>
          </cell>
          <cell r="G9">
            <v>0</v>
          </cell>
          <cell r="H9">
            <v>0</v>
          </cell>
          <cell r="I9">
            <v>0</v>
          </cell>
          <cell r="L9">
            <v>0</v>
          </cell>
        </row>
        <row r="10">
          <cell r="B10" t="str">
            <v>Alcatel-Lucent</v>
          </cell>
          <cell r="C10">
            <v>34</v>
          </cell>
          <cell r="D10">
            <v>16</v>
          </cell>
          <cell r="E10">
            <v>15</v>
          </cell>
          <cell r="F10">
            <v>1</v>
          </cell>
          <cell r="G10">
            <v>0</v>
          </cell>
          <cell r="H10">
            <v>21</v>
          </cell>
          <cell r="I10">
            <v>0</v>
          </cell>
          <cell r="L10">
            <v>87</v>
          </cell>
        </row>
        <row r="11">
          <cell r="B11" t="str">
            <v>Alidian</v>
          </cell>
          <cell r="C11">
            <v>0</v>
          </cell>
          <cell r="D11">
            <v>0</v>
          </cell>
          <cell r="E11">
            <v>0</v>
          </cell>
          <cell r="F11">
            <v>0</v>
          </cell>
          <cell r="G11">
            <v>0</v>
          </cell>
          <cell r="H11">
            <v>0</v>
          </cell>
          <cell r="I11">
            <v>0</v>
          </cell>
          <cell r="L11">
            <v>0</v>
          </cell>
        </row>
        <row r="12">
          <cell r="B12" t="str">
            <v>ANDA</v>
          </cell>
        </row>
        <row r="13">
          <cell r="B13" t="str">
            <v>Appian</v>
          </cell>
          <cell r="C13">
            <v>0</v>
          </cell>
          <cell r="D13">
            <v>0</v>
          </cell>
          <cell r="E13">
            <v>0</v>
          </cell>
          <cell r="F13">
            <v>0</v>
          </cell>
          <cell r="G13">
            <v>0</v>
          </cell>
          <cell r="H13">
            <v>0</v>
          </cell>
          <cell r="I13">
            <v>0</v>
          </cell>
          <cell r="L13">
            <v>0</v>
          </cell>
        </row>
        <row r="14">
          <cell r="B14" t="str">
            <v>Atrica</v>
          </cell>
          <cell r="C14">
            <v>0</v>
          </cell>
          <cell r="D14">
            <v>0</v>
          </cell>
          <cell r="E14">
            <v>0</v>
          </cell>
          <cell r="F14">
            <v>0</v>
          </cell>
          <cell r="G14">
            <v>0</v>
          </cell>
          <cell r="H14">
            <v>0</v>
          </cell>
          <cell r="I14">
            <v>0</v>
          </cell>
          <cell r="L14">
            <v>0</v>
          </cell>
        </row>
        <row r="15">
          <cell r="B15" t="str">
            <v>Calient</v>
          </cell>
          <cell r="C15">
            <v>0</v>
          </cell>
          <cell r="D15">
            <v>0</v>
          </cell>
          <cell r="E15">
            <v>0</v>
          </cell>
          <cell r="F15">
            <v>0</v>
          </cell>
          <cell r="G15">
            <v>0</v>
          </cell>
          <cell r="H15">
            <v>0</v>
          </cell>
          <cell r="I15">
            <v>0</v>
          </cell>
          <cell r="L15">
            <v>0</v>
          </cell>
        </row>
        <row r="16">
          <cell r="B16" t="str">
            <v>Ciena</v>
          </cell>
          <cell r="C16">
            <v>5</v>
          </cell>
          <cell r="D16">
            <v>2</v>
          </cell>
          <cell r="E16">
            <v>0</v>
          </cell>
          <cell r="F16">
            <v>1</v>
          </cell>
          <cell r="G16">
            <v>0</v>
          </cell>
          <cell r="H16">
            <v>21</v>
          </cell>
          <cell r="I16">
            <v>1</v>
          </cell>
          <cell r="L16">
            <v>30</v>
          </cell>
        </row>
        <row r="17">
          <cell r="B17" t="str">
            <v>Cisco</v>
          </cell>
          <cell r="C17">
            <v>0</v>
          </cell>
          <cell r="D17">
            <v>4</v>
          </cell>
          <cell r="E17">
            <v>0</v>
          </cell>
          <cell r="F17">
            <v>0</v>
          </cell>
          <cell r="G17">
            <v>1.2</v>
          </cell>
          <cell r="H17">
            <v>2</v>
          </cell>
          <cell r="I17">
            <v>0</v>
          </cell>
          <cell r="L17">
            <v>7.2</v>
          </cell>
        </row>
        <row r="18">
          <cell r="B18" t="str">
            <v>Coriolis</v>
          </cell>
          <cell r="C18">
            <v>0</v>
          </cell>
          <cell r="D18">
            <v>0</v>
          </cell>
          <cell r="E18">
            <v>0</v>
          </cell>
          <cell r="F18">
            <v>0</v>
          </cell>
          <cell r="G18">
            <v>0</v>
          </cell>
          <cell r="H18">
            <v>0</v>
          </cell>
          <cell r="I18">
            <v>0</v>
          </cell>
          <cell r="L18">
            <v>0</v>
          </cell>
        </row>
        <row r="19">
          <cell r="B19" t="str">
            <v>Corrigent</v>
          </cell>
        </row>
        <row r="20">
          <cell r="B20" t="str">
            <v>Corvis</v>
          </cell>
          <cell r="C20">
            <v>0</v>
          </cell>
          <cell r="D20">
            <v>0</v>
          </cell>
          <cell r="E20">
            <v>0</v>
          </cell>
          <cell r="F20">
            <v>0</v>
          </cell>
          <cell r="G20">
            <v>0</v>
          </cell>
          <cell r="H20">
            <v>0</v>
          </cell>
          <cell r="I20">
            <v>0</v>
          </cell>
          <cell r="L20">
            <v>0</v>
          </cell>
        </row>
        <row r="21">
          <cell r="B21" t="str">
            <v>Datang</v>
          </cell>
          <cell r="C21">
            <v>0</v>
          </cell>
          <cell r="D21">
            <v>0</v>
          </cell>
          <cell r="E21">
            <v>0</v>
          </cell>
          <cell r="F21">
            <v>0</v>
          </cell>
          <cell r="G21">
            <v>0</v>
          </cell>
          <cell r="H21">
            <v>0</v>
          </cell>
          <cell r="I21">
            <v>0</v>
          </cell>
          <cell r="L21">
            <v>0</v>
          </cell>
        </row>
        <row r="22">
          <cell r="B22" t="str">
            <v>Eastcom</v>
          </cell>
          <cell r="C22">
            <v>0</v>
          </cell>
          <cell r="D22">
            <v>0</v>
          </cell>
          <cell r="E22">
            <v>0</v>
          </cell>
          <cell r="F22">
            <v>0</v>
          </cell>
          <cell r="G22">
            <v>0</v>
          </cell>
          <cell r="H22">
            <v>0</v>
          </cell>
          <cell r="I22">
            <v>0</v>
          </cell>
          <cell r="L22">
            <v>0</v>
          </cell>
        </row>
        <row r="23">
          <cell r="B23" t="str">
            <v>ECI Telecom</v>
          </cell>
          <cell r="C23">
            <v>5</v>
          </cell>
          <cell r="D23">
            <v>1</v>
          </cell>
          <cell r="E23">
            <v>5</v>
          </cell>
          <cell r="F23">
            <v>0</v>
          </cell>
          <cell r="G23">
            <v>0</v>
          </cell>
          <cell r="H23">
            <v>1</v>
          </cell>
          <cell r="I23">
            <v>0</v>
          </cell>
          <cell r="L23">
            <v>12</v>
          </cell>
        </row>
        <row r="24">
          <cell r="B24" t="str">
            <v>Ericsson</v>
          </cell>
          <cell r="C24">
            <v>11</v>
          </cell>
          <cell r="D24">
            <v>0</v>
          </cell>
          <cell r="E24">
            <v>8</v>
          </cell>
          <cell r="F24">
            <v>0</v>
          </cell>
          <cell r="G24">
            <v>0</v>
          </cell>
          <cell r="H24">
            <v>4</v>
          </cell>
          <cell r="I24">
            <v>0</v>
          </cell>
          <cell r="L24">
            <v>23</v>
          </cell>
        </row>
        <row r="25">
          <cell r="B25" t="str">
            <v>FiberHome</v>
          </cell>
          <cell r="C25">
            <v>0</v>
          </cell>
          <cell r="D25">
            <v>0</v>
          </cell>
          <cell r="E25">
            <v>0</v>
          </cell>
          <cell r="F25">
            <v>0</v>
          </cell>
          <cell r="G25">
            <v>0</v>
          </cell>
          <cell r="H25">
            <v>0</v>
          </cell>
          <cell r="I25">
            <v>0</v>
          </cell>
          <cell r="L25">
            <v>0</v>
          </cell>
        </row>
        <row r="26">
          <cell r="B26" t="str">
            <v>Force 10</v>
          </cell>
          <cell r="C26">
            <v>0</v>
          </cell>
          <cell r="D26">
            <v>0</v>
          </cell>
          <cell r="E26">
            <v>0</v>
          </cell>
          <cell r="F26">
            <v>0</v>
          </cell>
          <cell r="G26">
            <v>0</v>
          </cell>
          <cell r="H26">
            <v>0</v>
          </cell>
          <cell r="I26">
            <v>0</v>
          </cell>
          <cell r="L26">
            <v>0</v>
          </cell>
        </row>
        <row r="27">
          <cell r="B27" t="str">
            <v>Fujitsu</v>
          </cell>
          <cell r="C27">
            <v>0</v>
          </cell>
          <cell r="D27">
            <v>0</v>
          </cell>
          <cell r="E27">
            <v>0</v>
          </cell>
          <cell r="F27">
            <v>0</v>
          </cell>
          <cell r="G27">
            <v>0</v>
          </cell>
          <cell r="H27">
            <v>0</v>
          </cell>
          <cell r="I27">
            <v>0</v>
          </cell>
          <cell r="L27">
            <v>0</v>
          </cell>
        </row>
        <row r="28">
          <cell r="B28" t="str">
            <v>Hitachi</v>
          </cell>
          <cell r="C28">
            <v>0</v>
          </cell>
          <cell r="D28">
            <v>0</v>
          </cell>
          <cell r="E28">
            <v>0</v>
          </cell>
          <cell r="F28">
            <v>0</v>
          </cell>
          <cell r="G28">
            <v>0</v>
          </cell>
          <cell r="H28">
            <v>0</v>
          </cell>
          <cell r="I28">
            <v>0</v>
          </cell>
          <cell r="L28">
            <v>0</v>
          </cell>
        </row>
        <row r="29">
          <cell r="B29" t="str">
            <v>Hitachi Cable</v>
          </cell>
        </row>
        <row r="30">
          <cell r="B30" t="str">
            <v>Huawei</v>
          </cell>
          <cell r="C30">
            <v>13</v>
          </cell>
          <cell r="D30">
            <v>1</v>
          </cell>
          <cell r="E30">
            <v>0</v>
          </cell>
          <cell r="F30">
            <v>0</v>
          </cell>
          <cell r="G30">
            <v>0</v>
          </cell>
          <cell r="H30">
            <v>8</v>
          </cell>
          <cell r="I30">
            <v>0</v>
          </cell>
          <cell r="L30">
            <v>22</v>
          </cell>
        </row>
        <row r="31">
          <cell r="B31" t="str">
            <v>Infinera</v>
          </cell>
        </row>
        <row r="32">
          <cell r="B32" t="str">
            <v>KDDI-SCS</v>
          </cell>
          <cell r="C32">
            <v>0</v>
          </cell>
          <cell r="D32">
            <v>0</v>
          </cell>
          <cell r="E32">
            <v>0</v>
          </cell>
          <cell r="F32">
            <v>0</v>
          </cell>
          <cell r="G32">
            <v>0</v>
          </cell>
          <cell r="H32">
            <v>0</v>
          </cell>
          <cell r="I32">
            <v>0</v>
          </cell>
          <cell r="L32">
            <v>0</v>
          </cell>
        </row>
        <row r="33">
          <cell r="B33" t="str">
            <v>LGIC</v>
          </cell>
          <cell r="C33">
            <v>0</v>
          </cell>
          <cell r="D33">
            <v>0</v>
          </cell>
          <cell r="E33">
            <v>0</v>
          </cell>
          <cell r="F33">
            <v>0</v>
          </cell>
          <cell r="G33">
            <v>0</v>
          </cell>
          <cell r="H33">
            <v>0</v>
          </cell>
          <cell r="I33">
            <v>0</v>
          </cell>
          <cell r="L33">
            <v>0</v>
          </cell>
        </row>
        <row r="34">
          <cell r="B34" t="str">
            <v>Lucent</v>
          </cell>
          <cell r="C34">
            <v>0</v>
          </cell>
          <cell r="D34">
            <v>0</v>
          </cell>
          <cell r="E34">
            <v>0</v>
          </cell>
          <cell r="F34">
            <v>0</v>
          </cell>
          <cell r="G34">
            <v>0</v>
          </cell>
          <cell r="H34">
            <v>0</v>
          </cell>
          <cell r="I34">
            <v>0</v>
          </cell>
          <cell r="L34">
            <v>0</v>
          </cell>
        </row>
        <row r="35">
          <cell r="B35" t="str">
            <v>Lumentis</v>
          </cell>
          <cell r="C35">
            <v>0</v>
          </cell>
          <cell r="D35">
            <v>0</v>
          </cell>
          <cell r="E35">
            <v>0</v>
          </cell>
          <cell r="F35">
            <v>0</v>
          </cell>
          <cell r="G35">
            <v>0</v>
          </cell>
          <cell r="H35">
            <v>0</v>
          </cell>
          <cell r="I35">
            <v>0</v>
          </cell>
          <cell r="L35">
            <v>0</v>
          </cell>
        </row>
        <row r="36">
          <cell r="B36" t="str">
            <v>Luminous</v>
          </cell>
          <cell r="C36">
            <v>0</v>
          </cell>
          <cell r="D36">
            <v>0</v>
          </cell>
          <cell r="E36">
            <v>0</v>
          </cell>
          <cell r="F36">
            <v>0</v>
          </cell>
          <cell r="G36">
            <v>0</v>
          </cell>
          <cell r="H36">
            <v>0</v>
          </cell>
          <cell r="I36">
            <v>0</v>
          </cell>
          <cell r="L36">
            <v>0</v>
          </cell>
        </row>
        <row r="37">
          <cell r="B37" t="str">
            <v>LuxN</v>
          </cell>
          <cell r="C37">
            <v>0</v>
          </cell>
          <cell r="D37">
            <v>0</v>
          </cell>
          <cell r="E37">
            <v>0</v>
          </cell>
          <cell r="F37">
            <v>0</v>
          </cell>
          <cell r="G37">
            <v>0</v>
          </cell>
          <cell r="H37">
            <v>0</v>
          </cell>
          <cell r="I37">
            <v>0</v>
          </cell>
          <cell r="L37">
            <v>0</v>
          </cell>
        </row>
        <row r="38">
          <cell r="B38" t="str">
            <v>Marconi/Ericsson</v>
          </cell>
        </row>
        <row r="39">
          <cell r="B39" t="str">
            <v>MetroOptix</v>
          </cell>
          <cell r="C39">
            <v>0</v>
          </cell>
          <cell r="D39">
            <v>0</v>
          </cell>
          <cell r="E39">
            <v>0</v>
          </cell>
          <cell r="F39">
            <v>0</v>
          </cell>
          <cell r="G39">
            <v>0</v>
          </cell>
          <cell r="H39">
            <v>0</v>
          </cell>
          <cell r="I39">
            <v>0</v>
          </cell>
          <cell r="L39">
            <v>0</v>
          </cell>
        </row>
        <row r="40">
          <cell r="B40" t="str">
            <v>Movaz</v>
          </cell>
          <cell r="C40">
            <v>0</v>
          </cell>
          <cell r="D40">
            <v>0</v>
          </cell>
          <cell r="E40">
            <v>0</v>
          </cell>
          <cell r="F40">
            <v>0</v>
          </cell>
          <cell r="G40">
            <v>0</v>
          </cell>
          <cell r="H40">
            <v>0</v>
          </cell>
          <cell r="I40">
            <v>0</v>
          </cell>
          <cell r="L40">
            <v>0</v>
          </cell>
        </row>
        <row r="41">
          <cell r="B41" t="str">
            <v>Native</v>
          </cell>
          <cell r="C41">
            <v>0</v>
          </cell>
          <cell r="D41">
            <v>0</v>
          </cell>
          <cell r="E41">
            <v>0</v>
          </cell>
          <cell r="F41">
            <v>0</v>
          </cell>
          <cell r="G41">
            <v>0</v>
          </cell>
          <cell r="H41">
            <v>0</v>
          </cell>
          <cell r="I41">
            <v>0</v>
          </cell>
          <cell r="L41">
            <v>0</v>
          </cell>
        </row>
        <row r="42">
          <cell r="B42" t="str">
            <v>NEC</v>
          </cell>
          <cell r="C42">
            <v>11</v>
          </cell>
          <cell r="D42">
            <v>0</v>
          </cell>
          <cell r="E42">
            <v>0</v>
          </cell>
          <cell r="F42">
            <v>0</v>
          </cell>
          <cell r="G42">
            <v>0</v>
          </cell>
          <cell r="H42">
            <v>1</v>
          </cell>
          <cell r="I42">
            <v>0</v>
          </cell>
          <cell r="L42">
            <v>12</v>
          </cell>
        </row>
        <row r="43">
          <cell r="B43" t="str">
            <v>Nortel</v>
          </cell>
          <cell r="C43">
            <v>0</v>
          </cell>
          <cell r="D43">
            <v>0</v>
          </cell>
          <cell r="E43">
            <v>0</v>
          </cell>
          <cell r="F43">
            <v>0</v>
          </cell>
          <cell r="G43">
            <v>0</v>
          </cell>
          <cell r="H43">
            <v>0</v>
          </cell>
          <cell r="I43">
            <v>0</v>
          </cell>
          <cell r="L43">
            <v>0</v>
          </cell>
        </row>
        <row r="44">
          <cell r="B44" t="str">
            <v>Oki</v>
          </cell>
          <cell r="C44">
            <v>0</v>
          </cell>
          <cell r="D44">
            <v>0</v>
          </cell>
          <cell r="E44">
            <v>0</v>
          </cell>
          <cell r="F44">
            <v>0</v>
          </cell>
          <cell r="G44">
            <v>0</v>
          </cell>
          <cell r="H44">
            <v>0</v>
          </cell>
          <cell r="I44">
            <v>0</v>
          </cell>
          <cell r="L44">
            <v>0</v>
          </cell>
        </row>
        <row r="45">
          <cell r="B45" t="str">
            <v>OpVista</v>
          </cell>
        </row>
        <row r="46">
          <cell r="B46" t="str">
            <v>Photonic Bridges</v>
          </cell>
          <cell r="C46">
            <v>0</v>
          </cell>
          <cell r="D46">
            <v>0</v>
          </cell>
          <cell r="E46">
            <v>0</v>
          </cell>
          <cell r="F46">
            <v>0</v>
          </cell>
          <cell r="G46">
            <v>0</v>
          </cell>
          <cell r="H46">
            <v>0</v>
          </cell>
          <cell r="I46">
            <v>0</v>
          </cell>
          <cell r="L46">
            <v>0</v>
          </cell>
        </row>
        <row r="47">
          <cell r="B47" t="str">
            <v>Photonixnet</v>
          </cell>
          <cell r="C47">
            <v>0</v>
          </cell>
          <cell r="D47">
            <v>0</v>
          </cell>
          <cell r="E47">
            <v>0</v>
          </cell>
          <cell r="F47">
            <v>0</v>
          </cell>
          <cell r="G47">
            <v>0</v>
          </cell>
          <cell r="H47">
            <v>0</v>
          </cell>
          <cell r="I47">
            <v>0</v>
          </cell>
          <cell r="L47">
            <v>0</v>
          </cell>
        </row>
        <row r="48">
          <cell r="B48" t="str">
            <v>Pirelli</v>
          </cell>
          <cell r="C48">
            <v>0</v>
          </cell>
          <cell r="D48">
            <v>0</v>
          </cell>
          <cell r="E48">
            <v>0</v>
          </cell>
          <cell r="F48">
            <v>0</v>
          </cell>
          <cell r="G48">
            <v>0</v>
          </cell>
          <cell r="H48">
            <v>0</v>
          </cell>
          <cell r="I48">
            <v>0</v>
          </cell>
          <cell r="L48">
            <v>0</v>
          </cell>
        </row>
        <row r="49">
          <cell r="B49" t="str">
            <v>Redback</v>
          </cell>
          <cell r="C49">
            <v>0</v>
          </cell>
          <cell r="D49">
            <v>0</v>
          </cell>
          <cell r="E49">
            <v>0</v>
          </cell>
          <cell r="F49">
            <v>0</v>
          </cell>
          <cell r="G49">
            <v>0</v>
          </cell>
          <cell r="H49">
            <v>0</v>
          </cell>
          <cell r="I49">
            <v>0</v>
          </cell>
          <cell r="L49">
            <v>0</v>
          </cell>
        </row>
        <row r="50">
          <cell r="B50" t="str">
            <v>Sagem</v>
          </cell>
          <cell r="C50">
            <v>0</v>
          </cell>
          <cell r="D50">
            <v>0</v>
          </cell>
          <cell r="E50">
            <v>0</v>
          </cell>
          <cell r="F50">
            <v>0</v>
          </cell>
          <cell r="G50">
            <v>0</v>
          </cell>
          <cell r="H50">
            <v>0</v>
          </cell>
          <cell r="I50">
            <v>0</v>
          </cell>
          <cell r="L50">
            <v>0</v>
          </cell>
        </row>
        <row r="51">
          <cell r="B51" t="str">
            <v>Samsung</v>
          </cell>
          <cell r="C51">
            <v>0</v>
          </cell>
          <cell r="D51">
            <v>0</v>
          </cell>
          <cell r="E51">
            <v>0</v>
          </cell>
          <cell r="F51">
            <v>0</v>
          </cell>
          <cell r="G51">
            <v>0</v>
          </cell>
          <cell r="H51">
            <v>0</v>
          </cell>
          <cell r="I51">
            <v>0</v>
          </cell>
          <cell r="L51">
            <v>0</v>
          </cell>
        </row>
        <row r="52">
          <cell r="B52" t="str">
            <v>Nokia Siemens</v>
          </cell>
          <cell r="C52">
            <v>50</v>
          </cell>
          <cell r="D52">
            <v>4</v>
          </cell>
          <cell r="E52">
            <v>11</v>
          </cell>
          <cell r="F52">
            <v>0</v>
          </cell>
          <cell r="G52">
            <v>0</v>
          </cell>
          <cell r="H52">
            <v>16</v>
          </cell>
          <cell r="I52">
            <v>0</v>
          </cell>
          <cell r="L52">
            <v>81</v>
          </cell>
        </row>
        <row r="53">
          <cell r="B53" t="str">
            <v>Sorrento/Zhone</v>
          </cell>
        </row>
        <row r="54">
          <cell r="B54" t="str">
            <v>Sycamore</v>
          </cell>
          <cell r="C54">
            <v>0</v>
          </cell>
          <cell r="D54">
            <v>0</v>
          </cell>
          <cell r="E54">
            <v>0</v>
          </cell>
          <cell r="F54">
            <v>0</v>
          </cell>
          <cell r="G54">
            <v>0</v>
          </cell>
          <cell r="H54">
            <v>0</v>
          </cell>
          <cell r="I54">
            <v>0</v>
          </cell>
          <cell r="L54">
            <v>0</v>
          </cell>
        </row>
        <row r="55">
          <cell r="B55" t="str">
            <v>Tejas</v>
          </cell>
        </row>
        <row r="56">
          <cell r="B56" t="str">
            <v>Tellabs</v>
          </cell>
          <cell r="C56">
            <v>4</v>
          </cell>
          <cell r="D56">
            <v>0</v>
          </cell>
          <cell r="E56">
            <v>0</v>
          </cell>
          <cell r="F56">
            <v>0</v>
          </cell>
          <cell r="G56">
            <v>0</v>
          </cell>
          <cell r="H56">
            <v>0</v>
          </cell>
          <cell r="I56">
            <v>0</v>
          </cell>
          <cell r="L56">
            <v>4</v>
          </cell>
        </row>
        <row r="57">
          <cell r="B57" t="str">
            <v>Tellium</v>
          </cell>
          <cell r="C57">
            <v>0</v>
          </cell>
          <cell r="D57">
            <v>0</v>
          </cell>
          <cell r="E57">
            <v>0</v>
          </cell>
          <cell r="F57">
            <v>0</v>
          </cell>
          <cell r="G57">
            <v>0</v>
          </cell>
          <cell r="H57">
            <v>0</v>
          </cell>
          <cell r="I57">
            <v>0</v>
          </cell>
          <cell r="L57">
            <v>0</v>
          </cell>
        </row>
        <row r="58">
          <cell r="B58" t="str">
            <v>Transmode</v>
          </cell>
          <cell r="C58">
            <v>0</v>
          </cell>
          <cell r="D58">
            <v>0</v>
          </cell>
          <cell r="E58">
            <v>0</v>
          </cell>
          <cell r="F58">
            <v>0</v>
          </cell>
          <cell r="G58">
            <v>0</v>
          </cell>
          <cell r="H58">
            <v>0</v>
          </cell>
          <cell r="I58">
            <v>0</v>
          </cell>
          <cell r="L58">
            <v>0</v>
          </cell>
        </row>
        <row r="59">
          <cell r="B59" t="str">
            <v>Tyco</v>
          </cell>
          <cell r="C59">
            <v>0</v>
          </cell>
          <cell r="D59">
            <v>0</v>
          </cell>
          <cell r="E59">
            <v>0</v>
          </cell>
          <cell r="F59">
            <v>0</v>
          </cell>
          <cell r="G59">
            <v>0</v>
          </cell>
          <cell r="H59">
            <v>0</v>
          </cell>
          <cell r="I59">
            <v>0</v>
          </cell>
          <cell r="L59">
            <v>0</v>
          </cell>
        </row>
        <row r="60">
          <cell r="B60" t="str">
            <v>UTStarcom</v>
          </cell>
          <cell r="C60">
            <v>0</v>
          </cell>
          <cell r="D60">
            <v>0</v>
          </cell>
          <cell r="E60">
            <v>0</v>
          </cell>
          <cell r="F60">
            <v>0</v>
          </cell>
          <cell r="G60">
            <v>0</v>
          </cell>
          <cell r="H60">
            <v>0</v>
          </cell>
          <cell r="I60">
            <v>0</v>
          </cell>
          <cell r="L60">
            <v>0</v>
          </cell>
        </row>
        <row r="61">
          <cell r="B61" t="str">
            <v>White Rock</v>
          </cell>
          <cell r="C61">
            <v>0</v>
          </cell>
          <cell r="D61">
            <v>0</v>
          </cell>
          <cell r="E61">
            <v>0</v>
          </cell>
          <cell r="F61">
            <v>0</v>
          </cell>
          <cell r="G61">
            <v>0</v>
          </cell>
          <cell r="H61">
            <v>0</v>
          </cell>
          <cell r="I61">
            <v>0</v>
          </cell>
          <cell r="L61">
            <v>0</v>
          </cell>
        </row>
        <row r="62">
          <cell r="B62" t="str">
            <v>Xtera</v>
          </cell>
        </row>
        <row r="63">
          <cell r="B63" t="str">
            <v>Zhone</v>
          </cell>
          <cell r="C63">
            <v>0</v>
          </cell>
          <cell r="D63">
            <v>0</v>
          </cell>
          <cell r="E63">
            <v>0</v>
          </cell>
          <cell r="F63">
            <v>0</v>
          </cell>
          <cell r="G63">
            <v>0</v>
          </cell>
          <cell r="H63">
            <v>0</v>
          </cell>
          <cell r="I63">
            <v>0</v>
          </cell>
          <cell r="L63">
            <v>0</v>
          </cell>
        </row>
        <row r="64">
          <cell r="B64" t="str">
            <v>ZTE</v>
          </cell>
          <cell r="C64">
            <v>4</v>
          </cell>
          <cell r="D64">
            <v>0</v>
          </cell>
          <cell r="E64">
            <v>0</v>
          </cell>
          <cell r="F64">
            <v>0</v>
          </cell>
          <cell r="G64">
            <v>0</v>
          </cell>
          <cell r="H64">
            <v>1</v>
          </cell>
          <cell r="I64">
            <v>0</v>
          </cell>
          <cell r="L64">
            <v>5</v>
          </cell>
        </row>
        <row r="65">
          <cell r="B65" t="str">
            <v>Other</v>
          </cell>
          <cell r="C65">
            <v>0</v>
          </cell>
          <cell r="D65">
            <v>0</v>
          </cell>
          <cell r="E65">
            <v>0</v>
          </cell>
          <cell r="F65">
            <v>0</v>
          </cell>
          <cell r="G65">
            <v>0</v>
          </cell>
          <cell r="L65">
            <v>0</v>
          </cell>
        </row>
        <row r="66">
          <cell r="B66" t="str">
            <v>Total</v>
          </cell>
          <cell r="C66">
            <v>137</v>
          </cell>
          <cell r="D66">
            <v>28</v>
          </cell>
          <cell r="E66">
            <v>39</v>
          </cell>
          <cell r="F66">
            <v>2</v>
          </cell>
          <cell r="G66">
            <v>1.2</v>
          </cell>
          <cell r="H66">
            <v>75</v>
          </cell>
          <cell r="I66">
            <v>1</v>
          </cell>
          <cell r="J66">
            <v>0</v>
          </cell>
          <cell r="K66">
            <v>0</v>
          </cell>
          <cell r="L66">
            <v>283.2</v>
          </cell>
        </row>
        <row r="69">
          <cell r="B69" t="str">
            <v>2Q02</v>
          </cell>
          <cell r="D69" t="str">
            <v>Optical Networking Vendor Revenues ($ M)</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Metro ROADM</v>
          </cell>
          <cell r="K70" t="str">
            <v>Converged Packet Optical</v>
          </cell>
          <cell r="L70" t="str">
            <v>Total Optical Networking (ON)</v>
          </cell>
        </row>
        <row r="71">
          <cell r="B71" t="str">
            <v>ADTRAN</v>
          </cell>
        </row>
        <row r="72">
          <cell r="B72" t="str">
            <v>ADVA</v>
          </cell>
          <cell r="C72">
            <v>0</v>
          </cell>
          <cell r="D72">
            <v>0</v>
          </cell>
          <cell r="E72">
            <v>0</v>
          </cell>
          <cell r="F72">
            <v>0</v>
          </cell>
          <cell r="G72">
            <v>0</v>
          </cell>
          <cell r="H72">
            <v>0</v>
          </cell>
          <cell r="I72">
            <v>0</v>
          </cell>
          <cell r="L72">
            <v>0</v>
          </cell>
        </row>
        <row r="73">
          <cell r="B73" t="str">
            <v>Alcatel-Lucent</v>
          </cell>
          <cell r="C73">
            <v>24</v>
          </cell>
          <cell r="D73">
            <v>18</v>
          </cell>
          <cell r="E73">
            <v>10</v>
          </cell>
          <cell r="F73">
            <v>1</v>
          </cell>
          <cell r="G73">
            <v>1</v>
          </cell>
          <cell r="H73">
            <v>14</v>
          </cell>
          <cell r="I73">
            <v>1</v>
          </cell>
          <cell r="L73">
            <v>69</v>
          </cell>
        </row>
        <row r="74">
          <cell r="B74" t="str">
            <v>Alidian</v>
          </cell>
          <cell r="C74">
            <v>0</v>
          </cell>
          <cell r="D74">
            <v>0</v>
          </cell>
          <cell r="E74">
            <v>0</v>
          </cell>
          <cell r="F74">
            <v>0</v>
          </cell>
          <cell r="G74">
            <v>0</v>
          </cell>
          <cell r="H74">
            <v>0</v>
          </cell>
          <cell r="I74">
            <v>0</v>
          </cell>
          <cell r="L74">
            <v>0</v>
          </cell>
        </row>
        <row r="75">
          <cell r="B75" t="str">
            <v>ANDA</v>
          </cell>
        </row>
        <row r="76">
          <cell r="B76" t="str">
            <v>Appian</v>
          </cell>
          <cell r="C76">
            <v>0</v>
          </cell>
          <cell r="D76">
            <v>0</v>
          </cell>
          <cell r="E76">
            <v>0</v>
          </cell>
          <cell r="F76">
            <v>0</v>
          </cell>
          <cell r="G76">
            <v>0</v>
          </cell>
          <cell r="H76">
            <v>0</v>
          </cell>
          <cell r="I76">
            <v>0</v>
          </cell>
          <cell r="L76">
            <v>0</v>
          </cell>
        </row>
        <row r="77">
          <cell r="B77" t="str">
            <v>Atrica</v>
          </cell>
          <cell r="C77">
            <v>0</v>
          </cell>
          <cell r="D77">
            <v>0</v>
          </cell>
          <cell r="E77">
            <v>0</v>
          </cell>
          <cell r="F77">
            <v>0</v>
          </cell>
          <cell r="G77">
            <v>0</v>
          </cell>
          <cell r="H77">
            <v>0</v>
          </cell>
          <cell r="I77">
            <v>0</v>
          </cell>
          <cell r="L77">
            <v>0</v>
          </cell>
        </row>
        <row r="78">
          <cell r="B78" t="str">
            <v>Calient</v>
          </cell>
          <cell r="C78">
            <v>0</v>
          </cell>
          <cell r="D78">
            <v>0</v>
          </cell>
          <cell r="E78">
            <v>0</v>
          </cell>
          <cell r="F78">
            <v>0</v>
          </cell>
          <cell r="G78">
            <v>0</v>
          </cell>
          <cell r="H78">
            <v>0</v>
          </cell>
          <cell r="I78">
            <v>0</v>
          </cell>
          <cell r="L78">
            <v>0</v>
          </cell>
        </row>
        <row r="79">
          <cell r="B79" t="str">
            <v>Ciena</v>
          </cell>
          <cell r="C79">
            <v>4</v>
          </cell>
          <cell r="D79">
            <v>3</v>
          </cell>
          <cell r="E79">
            <v>0</v>
          </cell>
          <cell r="F79">
            <v>1</v>
          </cell>
          <cell r="G79">
            <v>0</v>
          </cell>
          <cell r="H79">
            <v>15</v>
          </cell>
          <cell r="I79">
            <v>1</v>
          </cell>
          <cell r="L79">
            <v>24</v>
          </cell>
        </row>
        <row r="80">
          <cell r="B80" t="str">
            <v>Cisco</v>
          </cell>
          <cell r="C80">
            <v>0</v>
          </cell>
          <cell r="D80">
            <v>3</v>
          </cell>
          <cell r="E80">
            <v>0</v>
          </cell>
          <cell r="F80">
            <v>0</v>
          </cell>
          <cell r="G80">
            <v>1</v>
          </cell>
          <cell r="H80">
            <v>1</v>
          </cell>
          <cell r="I80">
            <v>0</v>
          </cell>
          <cell r="L80">
            <v>5</v>
          </cell>
        </row>
        <row r="81">
          <cell r="B81" t="str">
            <v>Coriolis</v>
          </cell>
          <cell r="C81">
            <v>0</v>
          </cell>
          <cell r="D81">
            <v>0</v>
          </cell>
          <cell r="E81">
            <v>0</v>
          </cell>
          <cell r="F81">
            <v>0</v>
          </cell>
          <cell r="G81">
            <v>0</v>
          </cell>
          <cell r="H81">
            <v>0</v>
          </cell>
          <cell r="I81">
            <v>0</v>
          </cell>
          <cell r="L81">
            <v>0</v>
          </cell>
        </row>
        <row r="82">
          <cell r="B82" t="str">
            <v>Corrigent</v>
          </cell>
        </row>
        <row r="83">
          <cell r="B83" t="str">
            <v>Corvis</v>
          </cell>
          <cell r="C83">
            <v>0</v>
          </cell>
          <cell r="D83">
            <v>0</v>
          </cell>
          <cell r="E83">
            <v>0</v>
          </cell>
          <cell r="F83">
            <v>0</v>
          </cell>
          <cell r="G83">
            <v>0</v>
          </cell>
          <cell r="H83">
            <v>0</v>
          </cell>
          <cell r="I83">
            <v>0</v>
          </cell>
          <cell r="L83">
            <v>0</v>
          </cell>
        </row>
        <row r="84">
          <cell r="B84" t="str">
            <v>Datang</v>
          </cell>
          <cell r="C84">
            <v>0</v>
          </cell>
          <cell r="D84">
            <v>0</v>
          </cell>
          <cell r="E84">
            <v>0</v>
          </cell>
          <cell r="F84">
            <v>0</v>
          </cell>
          <cell r="G84">
            <v>0</v>
          </cell>
          <cell r="H84">
            <v>0</v>
          </cell>
          <cell r="I84">
            <v>0</v>
          </cell>
          <cell r="L84">
            <v>0</v>
          </cell>
        </row>
        <row r="85">
          <cell r="B85" t="str">
            <v>Eastcom</v>
          </cell>
          <cell r="C85">
            <v>0</v>
          </cell>
          <cell r="D85">
            <v>0</v>
          </cell>
          <cell r="E85">
            <v>0</v>
          </cell>
          <cell r="F85">
            <v>0</v>
          </cell>
          <cell r="G85">
            <v>0</v>
          </cell>
          <cell r="H85">
            <v>0</v>
          </cell>
          <cell r="I85">
            <v>0</v>
          </cell>
          <cell r="L85">
            <v>0</v>
          </cell>
        </row>
        <row r="86">
          <cell r="B86" t="str">
            <v>ECI Telecom</v>
          </cell>
          <cell r="C86">
            <v>3</v>
          </cell>
          <cell r="D86">
            <v>3</v>
          </cell>
          <cell r="E86">
            <v>3</v>
          </cell>
          <cell r="F86">
            <v>0</v>
          </cell>
          <cell r="G86">
            <v>0</v>
          </cell>
          <cell r="H86">
            <v>1</v>
          </cell>
          <cell r="I86">
            <v>0</v>
          </cell>
          <cell r="L86">
            <v>10</v>
          </cell>
        </row>
        <row r="87">
          <cell r="B87" t="str">
            <v>Ericsson</v>
          </cell>
          <cell r="C87">
            <v>8</v>
          </cell>
          <cell r="D87">
            <v>2</v>
          </cell>
          <cell r="E87">
            <v>6</v>
          </cell>
          <cell r="F87">
            <v>0</v>
          </cell>
          <cell r="G87">
            <v>0</v>
          </cell>
          <cell r="H87">
            <v>1</v>
          </cell>
          <cell r="I87">
            <v>0</v>
          </cell>
          <cell r="L87">
            <v>17</v>
          </cell>
        </row>
        <row r="88">
          <cell r="B88" t="str">
            <v>FiberHome</v>
          </cell>
          <cell r="C88">
            <v>0</v>
          </cell>
          <cell r="D88">
            <v>0</v>
          </cell>
          <cell r="E88">
            <v>0</v>
          </cell>
          <cell r="F88">
            <v>0</v>
          </cell>
          <cell r="G88">
            <v>0</v>
          </cell>
          <cell r="H88">
            <v>0</v>
          </cell>
          <cell r="I88">
            <v>0</v>
          </cell>
          <cell r="L88">
            <v>0</v>
          </cell>
        </row>
        <row r="89">
          <cell r="B89" t="str">
            <v>Force 10</v>
          </cell>
          <cell r="C89">
            <v>0</v>
          </cell>
          <cell r="D89">
            <v>0</v>
          </cell>
          <cell r="E89">
            <v>0</v>
          </cell>
          <cell r="F89">
            <v>0</v>
          </cell>
          <cell r="G89">
            <v>0</v>
          </cell>
          <cell r="H89">
            <v>0</v>
          </cell>
          <cell r="I89">
            <v>0</v>
          </cell>
          <cell r="L89">
            <v>0</v>
          </cell>
        </row>
        <row r="90">
          <cell r="B90" t="str">
            <v>Fujitsu</v>
          </cell>
          <cell r="C90">
            <v>0</v>
          </cell>
          <cell r="D90">
            <v>0</v>
          </cell>
          <cell r="E90">
            <v>0</v>
          </cell>
          <cell r="F90">
            <v>0</v>
          </cell>
          <cell r="G90">
            <v>0</v>
          </cell>
          <cell r="H90">
            <v>0</v>
          </cell>
          <cell r="I90">
            <v>0</v>
          </cell>
          <cell r="L90">
            <v>0</v>
          </cell>
        </row>
        <row r="91">
          <cell r="B91" t="str">
            <v>Hitachi</v>
          </cell>
          <cell r="C91">
            <v>0</v>
          </cell>
          <cell r="D91">
            <v>0</v>
          </cell>
          <cell r="E91">
            <v>0</v>
          </cell>
          <cell r="F91">
            <v>0</v>
          </cell>
          <cell r="G91">
            <v>0</v>
          </cell>
          <cell r="H91">
            <v>0</v>
          </cell>
          <cell r="I91">
            <v>0</v>
          </cell>
          <cell r="L91">
            <v>0</v>
          </cell>
        </row>
        <row r="92">
          <cell r="B92" t="str">
            <v>Hitachi Cable</v>
          </cell>
        </row>
        <row r="93">
          <cell r="B93" t="str">
            <v>Huawei</v>
          </cell>
          <cell r="C93">
            <v>16</v>
          </cell>
          <cell r="D93">
            <v>2</v>
          </cell>
          <cell r="E93">
            <v>0</v>
          </cell>
          <cell r="F93">
            <v>0</v>
          </cell>
          <cell r="G93">
            <v>0</v>
          </cell>
          <cell r="H93">
            <v>10</v>
          </cell>
          <cell r="I93">
            <v>0</v>
          </cell>
          <cell r="L93">
            <v>28</v>
          </cell>
        </row>
        <row r="94">
          <cell r="B94" t="str">
            <v>Infinera</v>
          </cell>
        </row>
        <row r="95">
          <cell r="B95" t="str">
            <v>KDDI-SCS</v>
          </cell>
          <cell r="C95">
            <v>0</v>
          </cell>
          <cell r="D95">
            <v>0</v>
          </cell>
          <cell r="E95">
            <v>0</v>
          </cell>
          <cell r="F95">
            <v>0</v>
          </cell>
          <cell r="G95">
            <v>0</v>
          </cell>
          <cell r="H95">
            <v>0</v>
          </cell>
          <cell r="I95">
            <v>0</v>
          </cell>
          <cell r="L95">
            <v>0</v>
          </cell>
        </row>
        <row r="96">
          <cell r="B96" t="str">
            <v>LGIC</v>
          </cell>
          <cell r="C96">
            <v>0</v>
          </cell>
          <cell r="D96">
            <v>0</v>
          </cell>
          <cell r="E96">
            <v>0</v>
          </cell>
          <cell r="F96">
            <v>0</v>
          </cell>
          <cell r="G96">
            <v>0</v>
          </cell>
          <cell r="H96">
            <v>0</v>
          </cell>
          <cell r="I96">
            <v>0</v>
          </cell>
          <cell r="L96">
            <v>0</v>
          </cell>
        </row>
        <row r="97">
          <cell r="B97" t="str">
            <v>Lucent</v>
          </cell>
          <cell r="C97">
            <v>0</v>
          </cell>
          <cell r="D97">
            <v>0</v>
          </cell>
          <cell r="E97">
            <v>0</v>
          </cell>
          <cell r="F97">
            <v>0</v>
          </cell>
          <cell r="G97">
            <v>0</v>
          </cell>
          <cell r="H97">
            <v>0</v>
          </cell>
          <cell r="I97">
            <v>0</v>
          </cell>
          <cell r="L97">
            <v>0</v>
          </cell>
        </row>
        <row r="98">
          <cell r="B98" t="str">
            <v>Lumentis</v>
          </cell>
          <cell r="C98">
            <v>0</v>
          </cell>
          <cell r="D98">
            <v>0</v>
          </cell>
          <cell r="E98">
            <v>0</v>
          </cell>
          <cell r="F98">
            <v>0</v>
          </cell>
          <cell r="G98">
            <v>0</v>
          </cell>
          <cell r="H98">
            <v>0</v>
          </cell>
          <cell r="I98">
            <v>0</v>
          </cell>
          <cell r="L98">
            <v>0</v>
          </cell>
        </row>
        <row r="99">
          <cell r="B99" t="str">
            <v>Luminous</v>
          </cell>
          <cell r="C99">
            <v>0</v>
          </cell>
          <cell r="D99">
            <v>0</v>
          </cell>
          <cell r="E99">
            <v>0</v>
          </cell>
          <cell r="F99">
            <v>0</v>
          </cell>
          <cell r="G99">
            <v>0</v>
          </cell>
          <cell r="H99">
            <v>0</v>
          </cell>
          <cell r="I99">
            <v>0</v>
          </cell>
          <cell r="L99">
            <v>0</v>
          </cell>
        </row>
        <row r="100">
          <cell r="B100" t="str">
            <v>LuxN</v>
          </cell>
          <cell r="C100">
            <v>0</v>
          </cell>
          <cell r="D100">
            <v>0</v>
          </cell>
          <cell r="E100">
            <v>0</v>
          </cell>
          <cell r="F100">
            <v>0</v>
          </cell>
          <cell r="G100">
            <v>0</v>
          </cell>
          <cell r="H100">
            <v>0</v>
          </cell>
          <cell r="I100">
            <v>0</v>
          </cell>
          <cell r="L100">
            <v>0</v>
          </cell>
        </row>
        <row r="101">
          <cell r="B101" t="str">
            <v>Marconi/Ericsson</v>
          </cell>
        </row>
        <row r="102">
          <cell r="B102" t="str">
            <v>MetroOptix</v>
          </cell>
          <cell r="C102">
            <v>0</v>
          </cell>
          <cell r="D102">
            <v>0</v>
          </cell>
          <cell r="E102">
            <v>0</v>
          </cell>
          <cell r="F102">
            <v>0</v>
          </cell>
          <cell r="G102">
            <v>0</v>
          </cell>
          <cell r="H102">
            <v>0</v>
          </cell>
          <cell r="I102">
            <v>0</v>
          </cell>
          <cell r="L102">
            <v>0</v>
          </cell>
        </row>
        <row r="103">
          <cell r="B103" t="str">
            <v>Movaz</v>
          </cell>
          <cell r="C103">
            <v>0</v>
          </cell>
          <cell r="D103">
            <v>0</v>
          </cell>
          <cell r="E103">
            <v>0</v>
          </cell>
          <cell r="F103">
            <v>0</v>
          </cell>
          <cell r="G103">
            <v>0</v>
          </cell>
          <cell r="H103">
            <v>0</v>
          </cell>
          <cell r="I103">
            <v>0</v>
          </cell>
          <cell r="L103">
            <v>0</v>
          </cell>
        </row>
        <row r="104">
          <cell r="B104" t="str">
            <v>Native</v>
          </cell>
          <cell r="C104">
            <v>0</v>
          </cell>
          <cell r="D104">
            <v>0</v>
          </cell>
          <cell r="E104">
            <v>0</v>
          </cell>
          <cell r="F104">
            <v>0</v>
          </cell>
          <cell r="G104">
            <v>0</v>
          </cell>
          <cell r="H104">
            <v>0</v>
          </cell>
          <cell r="I104">
            <v>0</v>
          </cell>
          <cell r="L104">
            <v>0</v>
          </cell>
        </row>
        <row r="105">
          <cell r="B105" t="str">
            <v>NEC</v>
          </cell>
          <cell r="C105">
            <v>6</v>
          </cell>
          <cell r="D105">
            <v>1</v>
          </cell>
          <cell r="E105">
            <v>0</v>
          </cell>
          <cell r="F105">
            <v>0</v>
          </cell>
          <cell r="G105">
            <v>0</v>
          </cell>
          <cell r="H105">
            <v>1</v>
          </cell>
          <cell r="I105">
            <v>0</v>
          </cell>
          <cell r="L105">
            <v>8</v>
          </cell>
        </row>
        <row r="106">
          <cell r="B106" t="str">
            <v>Nortel</v>
          </cell>
          <cell r="C106">
            <v>0</v>
          </cell>
          <cell r="D106">
            <v>0</v>
          </cell>
          <cell r="E106">
            <v>0</v>
          </cell>
          <cell r="F106">
            <v>0</v>
          </cell>
          <cell r="G106">
            <v>0</v>
          </cell>
          <cell r="H106">
            <v>0</v>
          </cell>
          <cell r="I106">
            <v>0</v>
          </cell>
          <cell r="L106">
            <v>0</v>
          </cell>
        </row>
        <row r="107">
          <cell r="B107" t="str">
            <v>Oki</v>
          </cell>
          <cell r="C107">
            <v>0</v>
          </cell>
          <cell r="D107">
            <v>0</v>
          </cell>
          <cell r="E107">
            <v>0</v>
          </cell>
          <cell r="F107">
            <v>0</v>
          </cell>
          <cell r="G107">
            <v>0</v>
          </cell>
          <cell r="H107">
            <v>0</v>
          </cell>
          <cell r="I107">
            <v>0</v>
          </cell>
          <cell r="L107">
            <v>0</v>
          </cell>
        </row>
        <row r="108">
          <cell r="B108" t="str">
            <v>OpVista</v>
          </cell>
        </row>
        <row r="109">
          <cell r="B109" t="str">
            <v>Photonic Bridges</v>
          </cell>
          <cell r="C109">
            <v>0</v>
          </cell>
          <cell r="D109">
            <v>0</v>
          </cell>
          <cell r="E109">
            <v>0</v>
          </cell>
          <cell r="F109">
            <v>0</v>
          </cell>
          <cell r="G109">
            <v>0</v>
          </cell>
          <cell r="H109">
            <v>0</v>
          </cell>
          <cell r="I109">
            <v>0</v>
          </cell>
          <cell r="L109">
            <v>0</v>
          </cell>
        </row>
        <row r="110">
          <cell r="B110" t="str">
            <v>Photonixnet</v>
          </cell>
          <cell r="C110">
            <v>0</v>
          </cell>
          <cell r="D110">
            <v>0</v>
          </cell>
          <cell r="E110">
            <v>0</v>
          </cell>
          <cell r="F110">
            <v>0</v>
          </cell>
          <cell r="G110">
            <v>0</v>
          </cell>
          <cell r="H110">
            <v>0</v>
          </cell>
          <cell r="I110">
            <v>0</v>
          </cell>
          <cell r="L110">
            <v>0</v>
          </cell>
        </row>
        <row r="111">
          <cell r="B111" t="str">
            <v>Pirelli</v>
          </cell>
          <cell r="C111">
            <v>0</v>
          </cell>
          <cell r="D111">
            <v>0</v>
          </cell>
          <cell r="E111">
            <v>0</v>
          </cell>
          <cell r="F111">
            <v>0</v>
          </cell>
          <cell r="G111">
            <v>0</v>
          </cell>
          <cell r="H111">
            <v>0</v>
          </cell>
          <cell r="I111">
            <v>0</v>
          </cell>
          <cell r="L111">
            <v>0</v>
          </cell>
        </row>
        <row r="112">
          <cell r="B112" t="str">
            <v>Redback</v>
          </cell>
          <cell r="C112">
            <v>0</v>
          </cell>
          <cell r="D112">
            <v>0</v>
          </cell>
          <cell r="E112">
            <v>0</v>
          </cell>
          <cell r="F112">
            <v>0</v>
          </cell>
          <cell r="G112">
            <v>0</v>
          </cell>
          <cell r="H112">
            <v>0</v>
          </cell>
          <cell r="I112">
            <v>0</v>
          </cell>
          <cell r="L112">
            <v>0</v>
          </cell>
        </row>
        <row r="113">
          <cell r="B113" t="str">
            <v>Sagem</v>
          </cell>
          <cell r="C113">
            <v>0</v>
          </cell>
          <cell r="D113">
            <v>0</v>
          </cell>
          <cell r="E113">
            <v>0</v>
          </cell>
          <cell r="F113">
            <v>0</v>
          </cell>
          <cell r="G113">
            <v>0</v>
          </cell>
          <cell r="H113">
            <v>0</v>
          </cell>
          <cell r="I113">
            <v>0</v>
          </cell>
          <cell r="L113">
            <v>0</v>
          </cell>
        </row>
        <row r="114">
          <cell r="B114" t="str">
            <v>Samsung</v>
          </cell>
          <cell r="C114">
            <v>0</v>
          </cell>
          <cell r="D114">
            <v>0</v>
          </cell>
          <cell r="E114">
            <v>0</v>
          </cell>
          <cell r="F114">
            <v>0</v>
          </cell>
          <cell r="G114">
            <v>0</v>
          </cell>
          <cell r="H114">
            <v>0</v>
          </cell>
          <cell r="I114">
            <v>0</v>
          </cell>
          <cell r="L114">
            <v>0</v>
          </cell>
        </row>
        <row r="115">
          <cell r="B115" t="str">
            <v>Nokia Siemens</v>
          </cell>
          <cell r="C115">
            <v>38</v>
          </cell>
          <cell r="D115">
            <v>7</v>
          </cell>
          <cell r="E115">
            <v>2</v>
          </cell>
          <cell r="F115">
            <v>0</v>
          </cell>
          <cell r="G115">
            <v>0</v>
          </cell>
          <cell r="H115">
            <v>9</v>
          </cell>
          <cell r="I115">
            <v>0</v>
          </cell>
          <cell r="L115">
            <v>56</v>
          </cell>
        </row>
        <row r="116">
          <cell r="B116" t="str">
            <v>Sorrento/Zhone</v>
          </cell>
        </row>
        <row r="117">
          <cell r="B117" t="str">
            <v>Sycamore</v>
          </cell>
          <cell r="C117">
            <v>0</v>
          </cell>
          <cell r="D117">
            <v>0</v>
          </cell>
          <cell r="E117">
            <v>0</v>
          </cell>
          <cell r="F117">
            <v>0</v>
          </cell>
          <cell r="G117">
            <v>0</v>
          </cell>
          <cell r="H117">
            <v>0</v>
          </cell>
          <cell r="I117">
            <v>0</v>
          </cell>
          <cell r="L117">
            <v>0</v>
          </cell>
        </row>
        <row r="118">
          <cell r="B118" t="str">
            <v>Tejas</v>
          </cell>
        </row>
        <row r="119">
          <cell r="B119" t="str">
            <v>Tellabs</v>
          </cell>
          <cell r="C119">
            <v>6</v>
          </cell>
          <cell r="D119">
            <v>0</v>
          </cell>
          <cell r="E119">
            <v>0</v>
          </cell>
          <cell r="F119">
            <v>0</v>
          </cell>
          <cell r="G119">
            <v>1</v>
          </cell>
          <cell r="H119">
            <v>0</v>
          </cell>
          <cell r="I119">
            <v>0</v>
          </cell>
          <cell r="L119">
            <v>7</v>
          </cell>
        </row>
        <row r="120">
          <cell r="B120" t="str">
            <v>Tellium</v>
          </cell>
          <cell r="C120">
            <v>0</v>
          </cell>
          <cell r="D120">
            <v>0</v>
          </cell>
          <cell r="E120">
            <v>0</v>
          </cell>
          <cell r="F120">
            <v>0</v>
          </cell>
          <cell r="G120">
            <v>0</v>
          </cell>
          <cell r="H120">
            <v>0</v>
          </cell>
          <cell r="I120">
            <v>0</v>
          </cell>
          <cell r="L120">
            <v>0</v>
          </cell>
        </row>
        <row r="121">
          <cell r="B121" t="str">
            <v>Transmode</v>
          </cell>
          <cell r="C121">
            <v>0</v>
          </cell>
          <cell r="D121">
            <v>0</v>
          </cell>
          <cell r="E121">
            <v>0</v>
          </cell>
          <cell r="F121">
            <v>0</v>
          </cell>
          <cell r="G121">
            <v>0</v>
          </cell>
          <cell r="H121">
            <v>0</v>
          </cell>
          <cell r="I121">
            <v>0</v>
          </cell>
          <cell r="L121">
            <v>0</v>
          </cell>
        </row>
        <row r="122">
          <cell r="B122" t="str">
            <v>Tyco</v>
          </cell>
          <cell r="C122">
            <v>0</v>
          </cell>
          <cell r="D122">
            <v>0</v>
          </cell>
          <cell r="E122">
            <v>0</v>
          </cell>
          <cell r="F122">
            <v>0</v>
          </cell>
          <cell r="G122">
            <v>0</v>
          </cell>
          <cell r="H122">
            <v>0</v>
          </cell>
          <cell r="I122">
            <v>0</v>
          </cell>
          <cell r="L122">
            <v>0</v>
          </cell>
        </row>
        <row r="123">
          <cell r="B123" t="str">
            <v>UTStarcom</v>
          </cell>
          <cell r="C123">
            <v>0</v>
          </cell>
          <cell r="D123">
            <v>0</v>
          </cell>
          <cell r="E123">
            <v>0</v>
          </cell>
          <cell r="F123">
            <v>0</v>
          </cell>
          <cell r="G123">
            <v>0</v>
          </cell>
          <cell r="H123">
            <v>0</v>
          </cell>
          <cell r="I123">
            <v>0</v>
          </cell>
          <cell r="L123">
            <v>0</v>
          </cell>
        </row>
        <row r="124">
          <cell r="B124" t="str">
            <v>White Rock</v>
          </cell>
          <cell r="C124">
            <v>0</v>
          </cell>
          <cell r="D124">
            <v>0</v>
          </cell>
          <cell r="E124">
            <v>0</v>
          </cell>
          <cell r="F124">
            <v>0</v>
          </cell>
          <cell r="G124">
            <v>0</v>
          </cell>
          <cell r="H124">
            <v>0</v>
          </cell>
          <cell r="I124">
            <v>0</v>
          </cell>
          <cell r="L124">
            <v>0</v>
          </cell>
        </row>
        <row r="125">
          <cell r="B125" t="str">
            <v>Xtera</v>
          </cell>
        </row>
        <row r="126">
          <cell r="B126" t="str">
            <v>Zhone</v>
          </cell>
          <cell r="C126">
            <v>0</v>
          </cell>
          <cell r="D126">
            <v>0</v>
          </cell>
          <cell r="E126">
            <v>0</v>
          </cell>
          <cell r="F126">
            <v>0</v>
          </cell>
          <cell r="G126">
            <v>0</v>
          </cell>
          <cell r="H126">
            <v>0</v>
          </cell>
          <cell r="I126">
            <v>0</v>
          </cell>
          <cell r="L126">
            <v>0</v>
          </cell>
        </row>
        <row r="127">
          <cell r="B127" t="str">
            <v>ZTE</v>
          </cell>
          <cell r="C127">
            <v>6</v>
          </cell>
          <cell r="D127">
            <v>0</v>
          </cell>
          <cell r="E127">
            <v>0</v>
          </cell>
          <cell r="F127">
            <v>0</v>
          </cell>
          <cell r="G127">
            <v>0</v>
          </cell>
          <cell r="H127">
            <v>2</v>
          </cell>
          <cell r="I127">
            <v>0</v>
          </cell>
          <cell r="L127">
            <v>8</v>
          </cell>
        </row>
        <row r="128">
          <cell r="B128" t="str">
            <v>Other</v>
          </cell>
          <cell r="C128">
            <v>0</v>
          </cell>
          <cell r="D128">
            <v>0</v>
          </cell>
          <cell r="E128">
            <v>0</v>
          </cell>
          <cell r="F128">
            <v>0</v>
          </cell>
          <cell r="G128">
            <v>0</v>
          </cell>
          <cell r="H128">
            <v>0</v>
          </cell>
          <cell r="I128">
            <v>0</v>
          </cell>
          <cell r="L128">
            <v>0</v>
          </cell>
        </row>
        <row r="129">
          <cell r="B129" t="str">
            <v>Total</v>
          </cell>
          <cell r="C129">
            <v>111</v>
          </cell>
          <cell r="D129">
            <v>39</v>
          </cell>
          <cell r="E129">
            <v>21</v>
          </cell>
          <cell r="F129">
            <v>2</v>
          </cell>
          <cell r="G129">
            <v>3</v>
          </cell>
          <cell r="H129">
            <v>54</v>
          </cell>
          <cell r="I129">
            <v>2</v>
          </cell>
          <cell r="J129">
            <v>0</v>
          </cell>
          <cell r="K129">
            <v>0</v>
          </cell>
          <cell r="L129">
            <v>232</v>
          </cell>
        </row>
        <row r="132">
          <cell r="B132" t="str">
            <v>3Q02</v>
          </cell>
          <cell r="D132" t="str">
            <v>Optical Networking Vendor Revenues ($ M)</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Metro ROADM</v>
          </cell>
          <cell r="K133" t="str">
            <v>Converged Packet Optical</v>
          </cell>
          <cell r="L133" t="str">
            <v>Total Optical Networking (ON)</v>
          </cell>
        </row>
        <row r="134">
          <cell r="B134" t="str">
            <v>ADTRAN</v>
          </cell>
        </row>
        <row r="135">
          <cell r="B135" t="str">
            <v>ADVA</v>
          </cell>
          <cell r="C135">
            <v>0</v>
          </cell>
          <cell r="D135">
            <v>0</v>
          </cell>
          <cell r="E135">
            <v>0</v>
          </cell>
          <cell r="F135">
            <v>0</v>
          </cell>
          <cell r="G135">
            <v>1</v>
          </cell>
          <cell r="H135">
            <v>0</v>
          </cell>
          <cell r="I135">
            <v>0</v>
          </cell>
          <cell r="L135">
            <v>1</v>
          </cell>
        </row>
        <row r="136">
          <cell r="B136" t="str">
            <v>Alcatel-Lucent</v>
          </cell>
          <cell r="C136">
            <v>16</v>
          </cell>
          <cell r="D136">
            <v>19</v>
          </cell>
          <cell r="E136">
            <v>9</v>
          </cell>
          <cell r="F136">
            <v>1</v>
          </cell>
          <cell r="G136">
            <v>2</v>
          </cell>
          <cell r="H136">
            <v>14</v>
          </cell>
          <cell r="I136">
            <v>0</v>
          </cell>
          <cell r="L136">
            <v>61</v>
          </cell>
        </row>
        <row r="137">
          <cell r="B137" t="str">
            <v>Alidian</v>
          </cell>
          <cell r="C137">
            <v>0</v>
          </cell>
          <cell r="D137">
            <v>0</v>
          </cell>
          <cell r="E137">
            <v>0</v>
          </cell>
          <cell r="F137">
            <v>0</v>
          </cell>
          <cell r="G137">
            <v>0</v>
          </cell>
          <cell r="H137">
            <v>0</v>
          </cell>
          <cell r="I137">
            <v>0</v>
          </cell>
          <cell r="L137">
            <v>0</v>
          </cell>
        </row>
        <row r="138">
          <cell r="B138" t="str">
            <v>ANDA</v>
          </cell>
        </row>
        <row r="139">
          <cell r="B139" t="str">
            <v>Appian</v>
          </cell>
          <cell r="C139">
            <v>0</v>
          </cell>
          <cell r="D139">
            <v>0</v>
          </cell>
          <cell r="E139">
            <v>0</v>
          </cell>
          <cell r="F139">
            <v>0</v>
          </cell>
          <cell r="G139">
            <v>0</v>
          </cell>
          <cell r="H139">
            <v>0</v>
          </cell>
          <cell r="I139">
            <v>0</v>
          </cell>
          <cell r="L139">
            <v>0</v>
          </cell>
        </row>
        <row r="140">
          <cell r="B140" t="str">
            <v>Atrica</v>
          </cell>
          <cell r="C140">
            <v>0</v>
          </cell>
          <cell r="D140">
            <v>0</v>
          </cell>
          <cell r="E140">
            <v>0</v>
          </cell>
          <cell r="F140">
            <v>0</v>
          </cell>
          <cell r="G140">
            <v>0</v>
          </cell>
          <cell r="H140">
            <v>0</v>
          </cell>
          <cell r="I140">
            <v>0</v>
          </cell>
          <cell r="L140">
            <v>0</v>
          </cell>
        </row>
        <row r="141">
          <cell r="B141" t="str">
            <v>Calient</v>
          </cell>
          <cell r="C141">
            <v>0</v>
          </cell>
          <cell r="D141">
            <v>0</v>
          </cell>
          <cell r="E141">
            <v>0</v>
          </cell>
          <cell r="F141">
            <v>0</v>
          </cell>
          <cell r="G141">
            <v>0</v>
          </cell>
          <cell r="H141">
            <v>0</v>
          </cell>
          <cell r="I141">
            <v>0</v>
          </cell>
          <cell r="L141">
            <v>0</v>
          </cell>
        </row>
        <row r="142">
          <cell r="B142" t="str">
            <v>Ciena</v>
          </cell>
          <cell r="C142">
            <v>1</v>
          </cell>
          <cell r="D142">
            <v>3</v>
          </cell>
          <cell r="E142">
            <v>0</v>
          </cell>
          <cell r="F142">
            <v>16</v>
          </cell>
          <cell r="G142">
            <v>1</v>
          </cell>
          <cell r="H142">
            <v>4</v>
          </cell>
          <cell r="I142">
            <v>0</v>
          </cell>
          <cell r="L142">
            <v>25</v>
          </cell>
        </row>
        <row r="143">
          <cell r="B143" t="str">
            <v>Cisco</v>
          </cell>
          <cell r="C143">
            <v>0</v>
          </cell>
          <cell r="D143">
            <v>4</v>
          </cell>
          <cell r="E143">
            <v>0</v>
          </cell>
          <cell r="F143">
            <v>0</v>
          </cell>
          <cell r="G143">
            <v>1</v>
          </cell>
          <cell r="H143">
            <v>1</v>
          </cell>
          <cell r="I143">
            <v>0</v>
          </cell>
          <cell r="L143">
            <v>6</v>
          </cell>
        </row>
        <row r="144">
          <cell r="B144" t="str">
            <v>Coriolis</v>
          </cell>
          <cell r="C144">
            <v>0</v>
          </cell>
          <cell r="D144">
            <v>0</v>
          </cell>
          <cell r="E144">
            <v>0</v>
          </cell>
          <cell r="F144">
            <v>0</v>
          </cell>
          <cell r="G144">
            <v>0</v>
          </cell>
          <cell r="H144">
            <v>0</v>
          </cell>
          <cell r="I144">
            <v>0</v>
          </cell>
          <cell r="L144">
            <v>0</v>
          </cell>
        </row>
        <row r="145">
          <cell r="B145" t="str">
            <v>Corrigent</v>
          </cell>
        </row>
        <row r="146">
          <cell r="B146" t="str">
            <v>Corvis</v>
          </cell>
          <cell r="C146">
            <v>0</v>
          </cell>
          <cell r="D146">
            <v>0</v>
          </cell>
          <cell r="E146">
            <v>0</v>
          </cell>
          <cell r="F146">
            <v>0</v>
          </cell>
          <cell r="G146">
            <v>0</v>
          </cell>
          <cell r="H146">
            <v>0</v>
          </cell>
          <cell r="I146">
            <v>0</v>
          </cell>
          <cell r="L146">
            <v>0</v>
          </cell>
        </row>
        <row r="147">
          <cell r="B147" t="str">
            <v>Datang</v>
          </cell>
          <cell r="C147">
            <v>0</v>
          </cell>
          <cell r="D147">
            <v>0</v>
          </cell>
          <cell r="E147">
            <v>0</v>
          </cell>
          <cell r="F147">
            <v>0</v>
          </cell>
          <cell r="G147">
            <v>0</v>
          </cell>
          <cell r="H147">
            <v>0</v>
          </cell>
          <cell r="I147">
            <v>0</v>
          </cell>
          <cell r="L147">
            <v>0</v>
          </cell>
        </row>
        <row r="148">
          <cell r="B148" t="str">
            <v>Eastcom</v>
          </cell>
          <cell r="C148">
            <v>0</v>
          </cell>
          <cell r="D148">
            <v>0</v>
          </cell>
          <cell r="E148">
            <v>0</v>
          </cell>
          <cell r="F148">
            <v>0</v>
          </cell>
          <cell r="G148">
            <v>0</v>
          </cell>
          <cell r="H148">
            <v>0</v>
          </cell>
          <cell r="I148">
            <v>0</v>
          </cell>
          <cell r="L148">
            <v>0</v>
          </cell>
        </row>
        <row r="149">
          <cell r="B149" t="str">
            <v>ECI Telecom</v>
          </cell>
          <cell r="C149">
            <v>1</v>
          </cell>
          <cell r="D149">
            <v>2</v>
          </cell>
          <cell r="E149">
            <v>2</v>
          </cell>
          <cell r="F149">
            <v>0</v>
          </cell>
          <cell r="G149">
            <v>0</v>
          </cell>
          <cell r="H149">
            <v>0</v>
          </cell>
          <cell r="I149">
            <v>0</v>
          </cell>
          <cell r="L149">
            <v>5</v>
          </cell>
        </row>
        <row r="150">
          <cell r="B150" t="str">
            <v>Ericsson</v>
          </cell>
          <cell r="C150">
            <v>13</v>
          </cell>
          <cell r="D150">
            <v>3</v>
          </cell>
          <cell r="E150">
            <v>7</v>
          </cell>
          <cell r="F150">
            <v>0</v>
          </cell>
          <cell r="G150">
            <v>0</v>
          </cell>
          <cell r="H150">
            <v>2</v>
          </cell>
          <cell r="I150">
            <v>0</v>
          </cell>
          <cell r="L150">
            <v>25</v>
          </cell>
        </row>
        <row r="151">
          <cell r="B151" t="str">
            <v>FiberHome</v>
          </cell>
          <cell r="C151">
            <v>0</v>
          </cell>
          <cell r="D151">
            <v>0</v>
          </cell>
          <cell r="E151">
            <v>0</v>
          </cell>
          <cell r="F151">
            <v>0</v>
          </cell>
          <cell r="G151">
            <v>0</v>
          </cell>
          <cell r="H151">
            <v>0</v>
          </cell>
          <cell r="I151">
            <v>0</v>
          </cell>
          <cell r="L151">
            <v>0</v>
          </cell>
        </row>
        <row r="152">
          <cell r="B152" t="str">
            <v>Force 10</v>
          </cell>
          <cell r="C152">
            <v>0</v>
          </cell>
          <cell r="D152">
            <v>0</v>
          </cell>
          <cell r="E152">
            <v>0</v>
          </cell>
          <cell r="F152">
            <v>0</v>
          </cell>
          <cell r="G152">
            <v>0</v>
          </cell>
          <cell r="H152">
            <v>0</v>
          </cell>
          <cell r="I152">
            <v>0</v>
          </cell>
          <cell r="L152">
            <v>0</v>
          </cell>
        </row>
        <row r="153">
          <cell r="B153" t="str">
            <v>Fujitsu</v>
          </cell>
          <cell r="C153">
            <v>0</v>
          </cell>
          <cell r="D153">
            <v>0</v>
          </cell>
          <cell r="E153">
            <v>0</v>
          </cell>
          <cell r="F153">
            <v>0</v>
          </cell>
          <cell r="G153">
            <v>0</v>
          </cell>
          <cell r="H153">
            <v>0</v>
          </cell>
          <cell r="I153">
            <v>0</v>
          </cell>
          <cell r="L153">
            <v>0</v>
          </cell>
        </row>
        <row r="154">
          <cell r="B154" t="str">
            <v>Hitachi</v>
          </cell>
          <cell r="C154">
            <v>0</v>
          </cell>
          <cell r="D154">
            <v>0</v>
          </cell>
          <cell r="E154">
            <v>0</v>
          </cell>
          <cell r="F154">
            <v>0</v>
          </cell>
          <cell r="G154">
            <v>0</v>
          </cell>
          <cell r="H154">
            <v>0</v>
          </cell>
          <cell r="I154">
            <v>0</v>
          </cell>
          <cell r="L154">
            <v>0</v>
          </cell>
        </row>
        <row r="155">
          <cell r="B155" t="str">
            <v>Hitachi Cable</v>
          </cell>
        </row>
        <row r="156">
          <cell r="B156" t="str">
            <v>Huawei</v>
          </cell>
          <cell r="C156">
            <v>10</v>
          </cell>
          <cell r="D156">
            <v>5</v>
          </cell>
          <cell r="E156">
            <v>0</v>
          </cell>
          <cell r="F156">
            <v>0</v>
          </cell>
          <cell r="G156">
            <v>0</v>
          </cell>
          <cell r="H156">
            <v>12</v>
          </cell>
          <cell r="I156">
            <v>0</v>
          </cell>
          <cell r="L156">
            <v>27</v>
          </cell>
        </row>
        <row r="157">
          <cell r="B157" t="str">
            <v>Infinera</v>
          </cell>
        </row>
        <row r="158">
          <cell r="B158" t="str">
            <v>KDDI-SCS</v>
          </cell>
          <cell r="C158">
            <v>0</v>
          </cell>
          <cell r="D158">
            <v>0</v>
          </cell>
          <cell r="E158">
            <v>0</v>
          </cell>
          <cell r="F158">
            <v>0</v>
          </cell>
          <cell r="G158">
            <v>0</v>
          </cell>
          <cell r="H158">
            <v>0</v>
          </cell>
          <cell r="I158">
            <v>0</v>
          </cell>
          <cell r="L158">
            <v>0</v>
          </cell>
        </row>
        <row r="159">
          <cell r="B159" t="str">
            <v>LGIC</v>
          </cell>
          <cell r="C159">
            <v>0</v>
          </cell>
          <cell r="D159">
            <v>0</v>
          </cell>
          <cell r="E159">
            <v>0</v>
          </cell>
          <cell r="F159">
            <v>0</v>
          </cell>
          <cell r="G159">
            <v>0</v>
          </cell>
          <cell r="H159">
            <v>0</v>
          </cell>
          <cell r="I159">
            <v>0</v>
          </cell>
          <cell r="L159">
            <v>0</v>
          </cell>
        </row>
        <row r="160">
          <cell r="B160" t="str">
            <v>Lucent</v>
          </cell>
          <cell r="C160">
            <v>0</v>
          </cell>
          <cell r="D160">
            <v>0</v>
          </cell>
          <cell r="E160">
            <v>0</v>
          </cell>
          <cell r="F160">
            <v>0</v>
          </cell>
          <cell r="G160">
            <v>0</v>
          </cell>
          <cell r="H160">
            <v>0</v>
          </cell>
          <cell r="I160">
            <v>0</v>
          </cell>
          <cell r="L160">
            <v>0</v>
          </cell>
        </row>
        <row r="161">
          <cell r="B161" t="str">
            <v>Lumentis</v>
          </cell>
          <cell r="C161">
            <v>0</v>
          </cell>
          <cell r="D161">
            <v>0</v>
          </cell>
          <cell r="E161">
            <v>0</v>
          </cell>
          <cell r="F161">
            <v>0</v>
          </cell>
          <cell r="G161">
            <v>0</v>
          </cell>
          <cell r="H161">
            <v>0</v>
          </cell>
          <cell r="I161">
            <v>0</v>
          </cell>
          <cell r="L161">
            <v>0</v>
          </cell>
        </row>
        <row r="162">
          <cell r="B162" t="str">
            <v>Luminous</v>
          </cell>
          <cell r="C162">
            <v>0</v>
          </cell>
          <cell r="D162">
            <v>0</v>
          </cell>
          <cell r="E162">
            <v>0</v>
          </cell>
          <cell r="F162">
            <v>0</v>
          </cell>
          <cell r="G162">
            <v>0</v>
          </cell>
          <cell r="H162">
            <v>0</v>
          </cell>
          <cell r="I162">
            <v>0</v>
          </cell>
          <cell r="L162">
            <v>0</v>
          </cell>
        </row>
        <row r="163">
          <cell r="B163" t="str">
            <v>LuxN</v>
          </cell>
          <cell r="C163">
            <v>0</v>
          </cell>
          <cell r="D163">
            <v>0</v>
          </cell>
          <cell r="E163">
            <v>0</v>
          </cell>
          <cell r="F163">
            <v>0</v>
          </cell>
          <cell r="G163">
            <v>0</v>
          </cell>
          <cell r="H163">
            <v>0</v>
          </cell>
          <cell r="I163">
            <v>0</v>
          </cell>
          <cell r="L163">
            <v>0</v>
          </cell>
        </row>
        <row r="164">
          <cell r="B164" t="str">
            <v>Marconi/Ericsson</v>
          </cell>
        </row>
        <row r="165">
          <cell r="B165" t="str">
            <v>MetroOptix</v>
          </cell>
          <cell r="C165">
            <v>0</v>
          </cell>
          <cell r="D165">
            <v>0</v>
          </cell>
          <cell r="E165">
            <v>0</v>
          </cell>
          <cell r="F165">
            <v>0</v>
          </cell>
          <cell r="G165">
            <v>0</v>
          </cell>
          <cell r="H165">
            <v>0</v>
          </cell>
          <cell r="I165">
            <v>0</v>
          </cell>
          <cell r="L165">
            <v>0</v>
          </cell>
        </row>
        <row r="166">
          <cell r="B166" t="str">
            <v>Movaz</v>
          </cell>
          <cell r="C166">
            <v>0</v>
          </cell>
          <cell r="D166">
            <v>0</v>
          </cell>
          <cell r="E166">
            <v>0</v>
          </cell>
          <cell r="F166">
            <v>0</v>
          </cell>
          <cell r="G166">
            <v>0</v>
          </cell>
          <cell r="H166">
            <v>0</v>
          </cell>
          <cell r="I166">
            <v>0</v>
          </cell>
          <cell r="L166">
            <v>0</v>
          </cell>
        </row>
        <row r="167">
          <cell r="B167" t="str">
            <v>Native</v>
          </cell>
          <cell r="C167">
            <v>0</v>
          </cell>
          <cell r="D167">
            <v>0</v>
          </cell>
          <cell r="E167">
            <v>0</v>
          </cell>
          <cell r="F167">
            <v>0</v>
          </cell>
          <cell r="G167">
            <v>0</v>
          </cell>
          <cell r="H167">
            <v>0</v>
          </cell>
          <cell r="I167">
            <v>0</v>
          </cell>
          <cell r="L167">
            <v>0</v>
          </cell>
        </row>
        <row r="168">
          <cell r="B168" t="str">
            <v>NEC</v>
          </cell>
          <cell r="C168">
            <v>4</v>
          </cell>
          <cell r="D168">
            <v>1</v>
          </cell>
          <cell r="E168">
            <v>0</v>
          </cell>
          <cell r="F168">
            <v>0</v>
          </cell>
          <cell r="G168">
            <v>0</v>
          </cell>
          <cell r="H168">
            <v>1</v>
          </cell>
          <cell r="I168">
            <v>0</v>
          </cell>
          <cell r="L168">
            <v>6</v>
          </cell>
        </row>
        <row r="169">
          <cell r="B169" t="str">
            <v>Nortel</v>
          </cell>
          <cell r="C169">
            <v>0</v>
          </cell>
          <cell r="D169">
            <v>0</v>
          </cell>
          <cell r="E169">
            <v>0</v>
          </cell>
          <cell r="F169">
            <v>0</v>
          </cell>
          <cell r="G169">
            <v>0</v>
          </cell>
          <cell r="H169">
            <v>0</v>
          </cell>
          <cell r="I169">
            <v>0</v>
          </cell>
          <cell r="L169">
            <v>0</v>
          </cell>
        </row>
        <row r="170">
          <cell r="B170" t="str">
            <v>Oki</v>
          </cell>
          <cell r="C170">
            <v>0</v>
          </cell>
          <cell r="D170">
            <v>0</v>
          </cell>
          <cell r="E170">
            <v>0</v>
          </cell>
          <cell r="F170">
            <v>0</v>
          </cell>
          <cell r="G170">
            <v>0</v>
          </cell>
          <cell r="H170">
            <v>0</v>
          </cell>
          <cell r="I170">
            <v>0</v>
          </cell>
          <cell r="L170">
            <v>0</v>
          </cell>
        </row>
        <row r="171">
          <cell r="B171" t="str">
            <v>OpVista</v>
          </cell>
        </row>
        <row r="172">
          <cell r="B172" t="str">
            <v>Photonic Bridges</v>
          </cell>
          <cell r="C172">
            <v>0</v>
          </cell>
          <cell r="D172">
            <v>0</v>
          </cell>
          <cell r="E172">
            <v>0</v>
          </cell>
          <cell r="F172">
            <v>0</v>
          </cell>
          <cell r="G172">
            <v>0</v>
          </cell>
          <cell r="H172">
            <v>0</v>
          </cell>
          <cell r="I172">
            <v>0</v>
          </cell>
          <cell r="L172">
            <v>0</v>
          </cell>
        </row>
        <row r="173">
          <cell r="B173" t="str">
            <v>Photonixnet</v>
          </cell>
          <cell r="C173">
            <v>0</v>
          </cell>
          <cell r="D173">
            <v>0</v>
          </cell>
          <cell r="E173">
            <v>0</v>
          </cell>
          <cell r="F173">
            <v>0</v>
          </cell>
          <cell r="G173">
            <v>0</v>
          </cell>
          <cell r="H173">
            <v>0</v>
          </cell>
          <cell r="I173">
            <v>0</v>
          </cell>
          <cell r="L173">
            <v>0</v>
          </cell>
        </row>
        <row r="174">
          <cell r="B174" t="str">
            <v>Pirelli</v>
          </cell>
          <cell r="C174">
            <v>0</v>
          </cell>
          <cell r="D174">
            <v>0</v>
          </cell>
          <cell r="E174">
            <v>0</v>
          </cell>
          <cell r="F174">
            <v>0</v>
          </cell>
          <cell r="G174">
            <v>0</v>
          </cell>
          <cell r="H174">
            <v>0</v>
          </cell>
          <cell r="I174">
            <v>0</v>
          </cell>
          <cell r="L174">
            <v>0</v>
          </cell>
        </row>
        <row r="175">
          <cell r="B175" t="str">
            <v>Redback</v>
          </cell>
          <cell r="C175">
            <v>0</v>
          </cell>
          <cell r="D175">
            <v>0</v>
          </cell>
          <cell r="E175">
            <v>0</v>
          </cell>
          <cell r="F175">
            <v>0</v>
          </cell>
          <cell r="G175">
            <v>0</v>
          </cell>
          <cell r="H175">
            <v>0</v>
          </cell>
          <cell r="I175">
            <v>0</v>
          </cell>
          <cell r="L175">
            <v>0</v>
          </cell>
        </row>
        <row r="176">
          <cell r="B176" t="str">
            <v>Sagem</v>
          </cell>
          <cell r="C176">
            <v>0</v>
          </cell>
          <cell r="D176">
            <v>0</v>
          </cell>
          <cell r="E176">
            <v>0</v>
          </cell>
          <cell r="F176">
            <v>0</v>
          </cell>
          <cell r="G176">
            <v>0</v>
          </cell>
          <cell r="H176">
            <v>0</v>
          </cell>
          <cell r="I176">
            <v>0</v>
          </cell>
          <cell r="L176">
            <v>0</v>
          </cell>
        </row>
        <row r="177">
          <cell r="B177" t="str">
            <v>Samsung</v>
          </cell>
          <cell r="C177">
            <v>0</v>
          </cell>
          <cell r="D177">
            <v>0</v>
          </cell>
          <cell r="E177">
            <v>0</v>
          </cell>
          <cell r="F177">
            <v>0</v>
          </cell>
          <cell r="G177">
            <v>0</v>
          </cell>
          <cell r="H177">
            <v>0</v>
          </cell>
          <cell r="I177">
            <v>0</v>
          </cell>
          <cell r="L177">
            <v>0</v>
          </cell>
        </row>
        <row r="178">
          <cell r="B178" t="str">
            <v>Nokia Siemens</v>
          </cell>
          <cell r="C178">
            <v>69</v>
          </cell>
          <cell r="D178">
            <v>13</v>
          </cell>
          <cell r="E178">
            <v>10</v>
          </cell>
          <cell r="F178">
            <v>0</v>
          </cell>
          <cell r="G178">
            <v>0</v>
          </cell>
          <cell r="H178">
            <v>20</v>
          </cell>
          <cell r="I178">
            <v>1</v>
          </cell>
          <cell r="L178">
            <v>113</v>
          </cell>
        </row>
        <row r="179">
          <cell r="B179" t="str">
            <v>Sorrento/Zhone</v>
          </cell>
        </row>
        <row r="180">
          <cell r="B180" t="str">
            <v>Sycamore</v>
          </cell>
          <cell r="C180">
            <v>0</v>
          </cell>
          <cell r="D180">
            <v>0</v>
          </cell>
          <cell r="E180">
            <v>0</v>
          </cell>
          <cell r="F180">
            <v>0</v>
          </cell>
          <cell r="G180">
            <v>0</v>
          </cell>
          <cell r="H180">
            <v>0</v>
          </cell>
          <cell r="I180">
            <v>0</v>
          </cell>
          <cell r="L180">
            <v>0</v>
          </cell>
        </row>
        <row r="181">
          <cell r="B181" t="str">
            <v>Tejas</v>
          </cell>
        </row>
        <row r="182">
          <cell r="B182" t="str">
            <v>Tellabs</v>
          </cell>
          <cell r="C182">
            <v>8</v>
          </cell>
          <cell r="D182">
            <v>0</v>
          </cell>
          <cell r="E182">
            <v>0</v>
          </cell>
          <cell r="F182">
            <v>0</v>
          </cell>
          <cell r="G182">
            <v>2</v>
          </cell>
          <cell r="H182">
            <v>0</v>
          </cell>
          <cell r="I182">
            <v>0</v>
          </cell>
          <cell r="L182">
            <v>10</v>
          </cell>
        </row>
        <row r="183">
          <cell r="B183" t="str">
            <v>Tellium</v>
          </cell>
          <cell r="C183">
            <v>0</v>
          </cell>
          <cell r="D183">
            <v>0</v>
          </cell>
          <cell r="E183">
            <v>0</v>
          </cell>
          <cell r="F183">
            <v>0</v>
          </cell>
          <cell r="G183">
            <v>0</v>
          </cell>
          <cell r="H183">
            <v>0</v>
          </cell>
          <cell r="I183">
            <v>0</v>
          </cell>
          <cell r="L183">
            <v>0</v>
          </cell>
        </row>
        <row r="184">
          <cell r="B184" t="str">
            <v>Transmode</v>
          </cell>
          <cell r="C184">
            <v>0</v>
          </cell>
          <cell r="D184">
            <v>0</v>
          </cell>
          <cell r="E184">
            <v>0</v>
          </cell>
          <cell r="F184">
            <v>0</v>
          </cell>
          <cell r="G184">
            <v>0</v>
          </cell>
          <cell r="H184">
            <v>0</v>
          </cell>
          <cell r="I184">
            <v>0</v>
          </cell>
          <cell r="L184">
            <v>0</v>
          </cell>
        </row>
        <row r="185">
          <cell r="B185" t="str">
            <v>Tyco</v>
          </cell>
          <cell r="C185">
            <v>0</v>
          </cell>
          <cell r="D185">
            <v>0</v>
          </cell>
          <cell r="E185">
            <v>0</v>
          </cell>
          <cell r="F185">
            <v>0</v>
          </cell>
          <cell r="G185">
            <v>0</v>
          </cell>
          <cell r="H185">
            <v>0</v>
          </cell>
          <cell r="I185">
            <v>0</v>
          </cell>
          <cell r="L185">
            <v>0</v>
          </cell>
        </row>
        <row r="186">
          <cell r="B186" t="str">
            <v>UTStarcom</v>
          </cell>
          <cell r="C186">
            <v>0</v>
          </cell>
          <cell r="D186">
            <v>0</v>
          </cell>
          <cell r="E186">
            <v>0</v>
          </cell>
          <cell r="F186">
            <v>0</v>
          </cell>
          <cell r="G186">
            <v>0</v>
          </cell>
          <cell r="H186">
            <v>0</v>
          </cell>
          <cell r="I186">
            <v>0</v>
          </cell>
          <cell r="L186">
            <v>0</v>
          </cell>
        </row>
        <row r="187">
          <cell r="B187" t="str">
            <v>White Rock</v>
          </cell>
          <cell r="C187">
            <v>0</v>
          </cell>
          <cell r="D187">
            <v>0</v>
          </cell>
          <cell r="E187">
            <v>0</v>
          </cell>
          <cell r="F187">
            <v>0</v>
          </cell>
          <cell r="G187">
            <v>0</v>
          </cell>
          <cell r="H187">
            <v>0</v>
          </cell>
          <cell r="I187">
            <v>0</v>
          </cell>
          <cell r="L187">
            <v>0</v>
          </cell>
        </row>
        <row r="188">
          <cell r="B188" t="str">
            <v>Xtera</v>
          </cell>
        </row>
        <row r="189">
          <cell r="B189" t="str">
            <v>Zhone</v>
          </cell>
          <cell r="C189">
            <v>0</v>
          </cell>
          <cell r="D189">
            <v>0</v>
          </cell>
          <cell r="E189">
            <v>0</v>
          </cell>
          <cell r="F189">
            <v>0</v>
          </cell>
          <cell r="G189">
            <v>0</v>
          </cell>
          <cell r="H189">
            <v>0</v>
          </cell>
          <cell r="I189">
            <v>0</v>
          </cell>
          <cell r="L189">
            <v>0</v>
          </cell>
        </row>
        <row r="190">
          <cell r="B190" t="str">
            <v>ZTE</v>
          </cell>
          <cell r="C190">
            <v>12</v>
          </cell>
          <cell r="D190">
            <v>0</v>
          </cell>
          <cell r="E190">
            <v>0</v>
          </cell>
          <cell r="F190">
            <v>0</v>
          </cell>
          <cell r="G190">
            <v>0</v>
          </cell>
          <cell r="H190">
            <v>3</v>
          </cell>
          <cell r="I190">
            <v>0</v>
          </cell>
          <cell r="L190">
            <v>15</v>
          </cell>
        </row>
        <row r="191">
          <cell r="B191" t="str">
            <v>Other</v>
          </cell>
          <cell r="C191">
            <v>0</v>
          </cell>
          <cell r="D191">
            <v>0</v>
          </cell>
          <cell r="E191">
            <v>0</v>
          </cell>
          <cell r="F191">
            <v>0</v>
          </cell>
          <cell r="G191">
            <v>0</v>
          </cell>
          <cell r="H191">
            <v>0</v>
          </cell>
          <cell r="I191">
            <v>0</v>
          </cell>
          <cell r="L191">
            <v>0</v>
          </cell>
        </row>
        <row r="192">
          <cell r="B192" t="str">
            <v>Total</v>
          </cell>
          <cell r="C192">
            <v>134</v>
          </cell>
          <cell r="D192">
            <v>50</v>
          </cell>
          <cell r="E192">
            <v>28</v>
          </cell>
          <cell r="F192">
            <v>17</v>
          </cell>
          <cell r="G192">
            <v>7</v>
          </cell>
          <cell r="H192">
            <v>57</v>
          </cell>
          <cell r="I192">
            <v>1</v>
          </cell>
          <cell r="J192">
            <v>0</v>
          </cell>
          <cell r="K192">
            <v>0</v>
          </cell>
          <cell r="L192">
            <v>294</v>
          </cell>
        </row>
        <row r="195">
          <cell r="B195" t="str">
            <v>4Q02</v>
          </cell>
          <cell r="D195" t="str">
            <v>Optical Networking Vendor Revenues ($ M)</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Metro ROADM</v>
          </cell>
          <cell r="K196" t="str">
            <v>Converged Packet Optical</v>
          </cell>
          <cell r="L196" t="str">
            <v>Total Optical Networking (ON)</v>
          </cell>
        </row>
        <row r="197">
          <cell r="B197" t="str">
            <v>ADTRAN</v>
          </cell>
        </row>
        <row r="198">
          <cell r="B198" t="str">
            <v>ADVA</v>
          </cell>
          <cell r="C198">
            <v>0</v>
          </cell>
          <cell r="D198">
            <v>0</v>
          </cell>
          <cell r="E198">
            <v>0</v>
          </cell>
          <cell r="F198">
            <v>0</v>
          </cell>
          <cell r="G198">
            <v>0</v>
          </cell>
          <cell r="H198">
            <v>0</v>
          </cell>
          <cell r="I198">
            <v>0</v>
          </cell>
          <cell r="L198">
            <v>0</v>
          </cell>
        </row>
        <row r="199">
          <cell r="B199" t="str">
            <v>Alcatel-Lucent</v>
          </cell>
          <cell r="C199">
            <v>23</v>
          </cell>
          <cell r="D199">
            <v>18</v>
          </cell>
          <cell r="E199">
            <v>11</v>
          </cell>
          <cell r="F199">
            <v>1</v>
          </cell>
          <cell r="G199">
            <v>0</v>
          </cell>
          <cell r="H199">
            <v>17</v>
          </cell>
          <cell r="I199">
            <v>0</v>
          </cell>
          <cell r="L199">
            <v>70</v>
          </cell>
        </row>
        <row r="200">
          <cell r="B200" t="str">
            <v>ANDA</v>
          </cell>
        </row>
        <row r="201">
          <cell r="B201" t="str">
            <v>Atrica</v>
          </cell>
          <cell r="C201">
            <v>0</v>
          </cell>
          <cell r="D201">
            <v>0</v>
          </cell>
          <cell r="E201">
            <v>0</v>
          </cell>
          <cell r="F201">
            <v>0</v>
          </cell>
          <cell r="G201">
            <v>0</v>
          </cell>
          <cell r="H201">
            <v>0</v>
          </cell>
          <cell r="I201">
            <v>0</v>
          </cell>
          <cell r="L201">
            <v>0</v>
          </cell>
        </row>
        <row r="202">
          <cell r="B202" t="str">
            <v>Calient</v>
          </cell>
          <cell r="C202">
            <v>0</v>
          </cell>
          <cell r="D202">
            <v>0</v>
          </cell>
          <cell r="E202">
            <v>0</v>
          </cell>
          <cell r="F202">
            <v>0</v>
          </cell>
          <cell r="G202">
            <v>0</v>
          </cell>
          <cell r="H202">
            <v>0</v>
          </cell>
          <cell r="I202">
            <v>0</v>
          </cell>
          <cell r="L202">
            <v>0</v>
          </cell>
        </row>
        <row r="203">
          <cell r="B203" t="str">
            <v>Ciena</v>
          </cell>
          <cell r="C203">
            <v>5</v>
          </cell>
          <cell r="D203">
            <v>0</v>
          </cell>
          <cell r="E203">
            <v>0</v>
          </cell>
          <cell r="F203">
            <v>11</v>
          </cell>
          <cell r="G203">
            <v>0</v>
          </cell>
          <cell r="H203">
            <v>6</v>
          </cell>
          <cell r="I203">
            <v>0</v>
          </cell>
          <cell r="L203">
            <v>22</v>
          </cell>
        </row>
        <row r="204">
          <cell r="B204" t="str">
            <v>Cisco</v>
          </cell>
          <cell r="C204">
            <v>0</v>
          </cell>
          <cell r="D204">
            <v>4</v>
          </cell>
          <cell r="E204">
            <v>0</v>
          </cell>
          <cell r="F204">
            <v>0</v>
          </cell>
          <cell r="G204">
            <v>0.8</v>
          </cell>
          <cell r="H204">
            <v>1</v>
          </cell>
          <cell r="I204">
            <v>0</v>
          </cell>
          <cell r="L204">
            <v>5.8</v>
          </cell>
        </row>
        <row r="205">
          <cell r="B205" t="str">
            <v>Corrigent</v>
          </cell>
        </row>
        <row r="206">
          <cell r="B206" t="str">
            <v>Corvis</v>
          </cell>
          <cell r="C206">
            <v>0</v>
          </cell>
          <cell r="D206">
            <v>0</v>
          </cell>
          <cell r="E206">
            <v>0</v>
          </cell>
          <cell r="F206">
            <v>0</v>
          </cell>
          <cell r="G206">
            <v>0</v>
          </cell>
          <cell r="H206">
            <v>0</v>
          </cell>
          <cell r="I206">
            <v>0</v>
          </cell>
          <cell r="L206">
            <v>0</v>
          </cell>
        </row>
        <row r="207">
          <cell r="B207" t="str">
            <v>Datang</v>
          </cell>
          <cell r="C207">
            <v>0</v>
          </cell>
          <cell r="D207">
            <v>0</v>
          </cell>
          <cell r="E207">
            <v>0</v>
          </cell>
          <cell r="F207">
            <v>0</v>
          </cell>
          <cell r="G207">
            <v>0</v>
          </cell>
          <cell r="H207">
            <v>0</v>
          </cell>
          <cell r="I207">
            <v>0</v>
          </cell>
          <cell r="L207">
            <v>0</v>
          </cell>
        </row>
        <row r="208">
          <cell r="B208" t="str">
            <v>ECI Telecom</v>
          </cell>
          <cell r="C208">
            <v>7</v>
          </cell>
          <cell r="D208">
            <v>3</v>
          </cell>
          <cell r="E208">
            <v>2</v>
          </cell>
          <cell r="F208">
            <v>0</v>
          </cell>
          <cell r="G208">
            <v>0</v>
          </cell>
          <cell r="H208">
            <v>0</v>
          </cell>
          <cell r="I208">
            <v>0</v>
          </cell>
          <cell r="L208">
            <v>12</v>
          </cell>
        </row>
        <row r="209">
          <cell r="B209" t="str">
            <v>Ericsson</v>
          </cell>
          <cell r="C209">
            <v>6</v>
          </cell>
          <cell r="D209">
            <v>2</v>
          </cell>
          <cell r="E209">
            <v>4</v>
          </cell>
          <cell r="F209">
            <v>0</v>
          </cell>
          <cell r="G209">
            <v>0</v>
          </cell>
          <cell r="H209">
            <v>4</v>
          </cell>
          <cell r="I209">
            <v>0</v>
          </cell>
          <cell r="L209">
            <v>16</v>
          </cell>
        </row>
        <row r="210">
          <cell r="B210" t="str">
            <v>FiberHome</v>
          </cell>
          <cell r="C210">
            <v>0</v>
          </cell>
          <cell r="D210">
            <v>0</v>
          </cell>
          <cell r="E210">
            <v>0</v>
          </cell>
          <cell r="F210">
            <v>0</v>
          </cell>
          <cell r="G210">
            <v>0</v>
          </cell>
          <cell r="H210">
            <v>0</v>
          </cell>
          <cell r="I210">
            <v>0</v>
          </cell>
          <cell r="L210">
            <v>0</v>
          </cell>
        </row>
        <row r="211">
          <cell r="B211" t="str">
            <v>Force 10</v>
          </cell>
          <cell r="C211">
            <v>0</v>
          </cell>
          <cell r="D211">
            <v>0</v>
          </cell>
          <cell r="E211">
            <v>0</v>
          </cell>
          <cell r="F211">
            <v>0</v>
          </cell>
          <cell r="G211">
            <v>0</v>
          </cell>
          <cell r="H211">
            <v>0</v>
          </cell>
          <cell r="I211">
            <v>0</v>
          </cell>
          <cell r="L211">
            <v>0</v>
          </cell>
        </row>
        <row r="212">
          <cell r="B212" t="str">
            <v>Fujitsu</v>
          </cell>
          <cell r="C212">
            <v>0</v>
          </cell>
          <cell r="D212">
            <v>0</v>
          </cell>
          <cell r="E212">
            <v>0</v>
          </cell>
          <cell r="F212">
            <v>0</v>
          </cell>
          <cell r="G212">
            <v>0</v>
          </cell>
          <cell r="H212">
            <v>0</v>
          </cell>
          <cell r="I212">
            <v>0</v>
          </cell>
          <cell r="L212">
            <v>0</v>
          </cell>
        </row>
        <row r="213">
          <cell r="B213" t="str">
            <v>Hitachi</v>
          </cell>
          <cell r="C213">
            <v>0</v>
          </cell>
          <cell r="D213">
            <v>0</v>
          </cell>
          <cell r="E213">
            <v>0</v>
          </cell>
          <cell r="F213">
            <v>0</v>
          </cell>
          <cell r="G213">
            <v>0</v>
          </cell>
          <cell r="H213">
            <v>0</v>
          </cell>
          <cell r="I213">
            <v>0</v>
          </cell>
          <cell r="L213">
            <v>0</v>
          </cell>
        </row>
        <row r="214">
          <cell r="B214" t="str">
            <v>Hitachi Cable</v>
          </cell>
        </row>
        <row r="215">
          <cell r="B215" t="str">
            <v>Huawei</v>
          </cell>
          <cell r="C215">
            <v>11</v>
          </cell>
          <cell r="D215">
            <v>4</v>
          </cell>
          <cell r="E215">
            <v>0</v>
          </cell>
          <cell r="F215">
            <v>0</v>
          </cell>
          <cell r="G215">
            <v>0</v>
          </cell>
          <cell r="H215">
            <v>1</v>
          </cell>
          <cell r="I215">
            <v>0</v>
          </cell>
          <cell r="L215">
            <v>16</v>
          </cell>
        </row>
        <row r="216">
          <cell r="B216" t="str">
            <v>Infinera</v>
          </cell>
        </row>
        <row r="217">
          <cell r="B217" t="str">
            <v>LGIC</v>
          </cell>
          <cell r="C217">
            <v>0</v>
          </cell>
          <cell r="D217">
            <v>0</v>
          </cell>
          <cell r="E217">
            <v>0</v>
          </cell>
          <cell r="F217">
            <v>0</v>
          </cell>
          <cell r="G217">
            <v>0</v>
          </cell>
          <cell r="H217">
            <v>0</v>
          </cell>
          <cell r="I217">
            <v>0</v>
          </cell>
          <cell r="L217">
            <v>0</v>
          </cell>
        </row>
        <row r="218">
          <cell r="B218" t="str">
            <v>Lucent</v>
          </cell>
          <cell r="C218">
            <v>0</v>
          </cell>
          <cell r="D218">
            <v>0</v>
          </cell>
          <cell r="E218">
            <v>0</v>
          </cell>
          <cell r="F218">
            <v>0</v>
          </cell>
          <cell r="G218">
            <v>0</v>
          </cell>
          <cell r="H218">
            <v>0</v>
          </cell>
          <cell r="I218">
            <v>0</v>
          </cell>
          <cell r="L218">
            <v>0</v>
          </cell>
        </row>
        <row r="219">
          <cell r="B219" t="str">
            <v>Lumentis</v>
          </cell>
          <cell r="C219">
            <v>0</v>
          </cell>
          <cell r="D219">
            <v>0</v>
          </cell>
          <cell r="E219">
            <v>0</v>
          </cell>
          <cell r="F219">
            <v>0</v>
          </cell>
          <cell r="G219">
            <v>0</v>
          </cell>
          <cell r="H219">
            <v>0</v>
          </cell>
          <cell r="I219">
            <v>0</v>
          </cell>
          <cell r="L219">
            <v>0</v>
          </cell>
        </row>
        <row r="220">
          <cell r="B220" t="str">
            <v>Luminous</v>
          </cell>
          <cell r="C220">
            <v>0</v>
          </cell>
          <cell r="D220">
            <v>0</v>
          </cell>
          <cell r="E220">
            <v>0</v>
          </cell>
          <cell r="F220">
            <v>0</v>
          </cell>
          <cell r="G220">
            <v>0</v>
          </cell>
          <cell r="H220">
            <v>0</v>
          </cell>
          <cell r="I220">
            <v>0</v>
          </cell>
          <cell r="L220">
            <v>0</v>
          </cell>
        </row>
        <row r="221">
          <cell r="B221" t="str">
            <v>Marconi/Ericsson</v>
          </cell>
        </row>
        <row r="222">
          <cell r="B222" t="str">
            <v>Movaz</v>
          </cell>
          <cell r="C222">
            <v>0</v>
          </cell>
          <cell r="D222">
            <v>0</v>
          </cell>
          <cell r="E222">
            <v>0</v>
          </cell>
          <cell r="F222">
            <v>0</v>
          </cell>
          <cell r="G222">
            <v>0</v>
          </cell>
          <cell r="H222">
            <v>0</v>
          </cell>
          <cell r="I222">
            <v>0</v>
          </cell>
          <cell r="L222">
            <v>0</v>
          </cell>
        </row>
        <row r="223">
          <cell r="B223" t="str">
            <v>NEC</v>
          </cell>
          <cell r="C223">
            <v>14</v>
          </cell>
          <cell r="D223">
            <v>0</v>
          </cell>
          <cell r="E223">
            <v>0</v>
          </cell>
          <cell r="F223">
            <v>0</v>
          </cell>
          <cell r="G223">
            <v>1</v>
          </cell>
          <cell r="H223">
            <v>0</v>
          </cell>
          <cell r="I223">
            <v>0</v>
          </cell>
          <cell r="L223">
            <v>15</v>
          </cell>
        </row>
        <row r="224">
          <cell r="B224" t="str">
            <v>Nortel</v>
          </cell>
          <cell r="C224">
            <v>0</v>
          </cell>
          <cell r="D224">
            <v>0</v>
          </cell>
          <cell r="E224">
            <v>0</v>
          </cell>
          <cell r="F224">
            <v>0</v>
          </cell>
          <cell r="G224">
            <v>0</v>
          </cell>
          <cell r="H224">
            <v>0</v>
          </cell>
          <cell r="I224">
            <v>0</v>
          </cell>
          <cell r="L224">
            <v>0</v>
          </cell>
        </row>
        <row r="225">
          <cell r="B225" t="str">
            <v>Oki</v>
          </cell>
          <cell r="C225">
            <v>0</v>
          </cell>
          <cell r="D225">
            <v>0</v>
          </cell>
          <cell r="E225">
            <v>0</v>
          </cell>
          <cell r="F225">
            <v>0</v>
          </cell>
          <cell r="G225">
            <v>0</v>
          </cell>
          <cell r="H225">
            <v>0</v>
          </cell>
          <cell r="I225">
            <v>0</v>
          </cell>
          <cell r="L225">
            <v>0</v>
          </cell>
        </row>
        <row r="226">
          <cell r="B226" t="str">
            <v>OpVista</v>
          </cell>
        </row>
        <row r="227">
          <cell r="B227" t="str">
            <v>Photonic Bridges</v>
          </cell>
          <cell r="D227">
            <v>0</v>
          </cell>
          <cell r="L227">
            <v>0</v>
          </cell>
        </row>
        <row r="228">
          <cell r="B228" t="str">
            <v>Redback</v>
          </cell>
          <cell r="C228">
            <v>0</v>
          </cell>
          <cell r="D228">
            <v>0</v>
          </cell>
          <cell r="E228">
            <v>0</v>
          </cell>
          <cell r="F228">
            <v>0</v>
          </cell>
          <cell r="G228">
            <v>0</v>
          </cell>
          <cell r="H228">
            <v>0</v>
          </cell>
          <cell r="I228">
            <v>0</v>
          </cell>
          <cell r="L228">
            <v>0</v>
          </cell>
        </row>
        <row r="229">
          <cell r="B229" t="str">
            <v>Sagem</v>
          </cell>
          <cell r="C229">
            <v>0</v>
          </cell>
          <cell r="D229">
            <v>0</v>
          </cell>
          <cell r="E229">
            <v>0</v>
          </cell>
          <cell r="F229">
            <v>0</v>
          </cell>
          <cell r="G229">
            <v>0</v>
          </cell>
          <cell r="H229">
            <v>0</v>
          </cell>
          <cell r="I229">
            <v>0</v>
          </cell>
          <cell r="L229">
            <v>0</v>
          </cell>
        </row>
        <row r="230">
          <cell r="B230" t="str">
            <v>Samsung</v>
          </cell>
          <cell r="C230">
            <v>0</v>
          </cell>
          <cell r="D230">
            <v>0</v>
          </cell>
          <cell r="E230">
            <v>0</v>
          </cell>
          <cell r="F230">
            <v>0</v>
          </cell>
          <cell r="G230">
            <v>0</v>
          </cell>
          <cell r="H230">
            <v>0</v>
          </cell>
          <cell r="I230">
            <v>0</v>
          </cell>
          <cell r="L230">
            <v>0</v>
          </cell>
        </row>
        <row r="231">
          <cell r="B231" t="str">
            <v>Nokia Siemens</v>
          </cell>
          <cell r="C231">
            <v>3</v>
          </cell>
          <cell r="D231">
            <v>6</v>
          </cell>
          <cell r="E231">
            <v>5</v>
          </cell>
          <cell r="F231">
            <v>0</v>
          </cell>
          <cell r="G231">
            <v>0</v>
          </cell>
          <cell r="H231">
            <v>15</v>
          </cell>
          <cell r="I231">
            <v>0</v>
          </cell>
          <cell r="L231">
            <v>29</v>
          </cell>
        </row>
        <row r="232">
          <cell r="B232" t="str">
            <v>Sorrento/Zhone</v>
          </cell>
        </row>
        <row r="233">
          <cell r="B233" t="str">
            <v>Sycamore</v>
          </cell>
          <cell r="C233">
            <v>0</v>
          </cell>
          <cell r="D233">
            <v>0</v>
          </cell>
          <cell r="E233">
            <v>0</v>
          </cell>
          <cell r="F233">
            <v>0</v>
          </cell>
          <cell r="G233">
            <v>0</v>
          </cell>
          <cell r="H233">
            <v>0</v>
          </cell>
          <cell r="I233">
            <v>0</v>
          </cell>
          <cell r="L233">
            <v>0</v>
          </cell>
        </row>
        <row r="234">
          <cell r="B234" t="str">
            <v>Tejas</v>
          </cell>
        </row>
        <row r="235">
          <cell r="B235" t="str">
            <v>Tellabs</v>
          </cell>
          <cell r="C235">
            <v>8</v>
          </cell>
          <cell r="D235">
            <v>0</v>
          </cell>
          <cell r="E235">
            <v>0</v>
          </cell>
          <cell r="F235">
            <v>0</v>
          </cell>
          <cell r="G235">
            <v>0</v>
          </cell>
          <cell r="H235">
            <v>0</v>
          </cell>
          <cell r="I235">
            <v>0</v>
          </cell>
          <cell r="L235">
            <v>8</v>
          </cell>
        </row>
        <row r="236">
          <cell r="B236" t="str">
            <v>Tellium</v>
          </cell>
          <cell r="C236">
            <v>0</v>
          </cell>
          <cell r="D236">
            <v>0</v>
          </cell>
          <cell r="E236">
            <v>0</v>
          </cell>
          <cell r="F236">
            <v>0</v>
          </cell>
          <cell r="G236">
            <v>0</v>
          </cell>
          <cell r="H236">
            <v>0</v>
          </cell>
          <cell r="I236">
            <v>0</v>
          </cell>
          <cell r="L236">
            <v>0</v>
          </cell>
        </row>
        <row r="237">
          <cell r="B237" t="str">
            <v>Transmode</v>
          </cell>
        </row>
        <row r="238">
          <cell r="B238" t="str">
            <v>Tyco</v>
          </cell>
          <cell r="C238">
            <v>0</v>
          </cell>
          <cell r="D238">
            <v>0</v>
          </cell>
          <cell r="E238">
            <v>0</v>
          </cell>
          <cell r="F238">
            <v>0</v>
          </cell>
          <cell r="G238">
            <v>0</v>
          </cell>
          <cell r="H238">
            <v>0</v>
          </cell>
          <cell r="I238">
            <v>0</v>
          </cell>
          <cell r="L238">
            <v>0</v>
          </cell>
        </row>
        <row r="239">
          <cell r="B239" t="str">
            <v>UTStarcom</v>
          </cell>
          <cell r="C239">
            <v>0</v>
          </cell>
          <cell r="D239">
            <v>0</v>
          </cell>
          <cell r="E239">
            <v>0</v>
          </cell>
          <cell r="F239">
            <v>0</v>
          </cell>
          <cell r="G239">
            <v>0</v>
          </cell>
          <cell r="H239">
            <v>0</v>
          </cell>
          <cell r="I239">
            <v>0</v>
          </cell>
          <cell r="L239">
            <v>0</v>
          </cell>
        </row>
        <row r="240">
          <cell r="B240" t="str">
            <v>White Rock</v>
          </cell>
          <cell r="C240">
            <v>0</v>
          </cell>
          <cell r="D240">
            <v>0</v>
          </cell>
          <cell r="E240">
            <v>0</v>
          </cell>
          <cell r="F240">
            <v>0</v>
          </cell>
          <cell r="G240">
            <v>0</v>
          </cell>
          <cell r="H240">
            <v>0</v>
          </cell>
          <cell r="I240">
            <v>0</v>
          </cell>
          <cell r="L240">
            <v>0</v>
          </cell>
        </row>
        <row r="241">
          <cell r="B241" t="str">
            <v>Xtera</v>
          </cell>
        </row>
        <row r="242">
          <cell r="B242" t="str">
            <v>Zhone</v>
          </cell>
          <cell r="C242">
            <v>0</v>
          </cell>
          <cell r="D242">
            <v>0</v>
          </cell>
          <cell r="E242">
            <v>0</v>
          </cell>
          <cell r="F242">
            <v>0</v>
          </cell>
          <cell r="G242">
            <v>0</v>
          </cell>
          <cell r="H242">
            <v>0</v>
          </cell>
          <cell r="I242">
            <v>0</v>
          </cell>
          <cell r="L242">
            <v>0</v>
          </cell>
        </row>
        <row r="243">
          <cell r="B243" t="str">
            <v>ZTE</v>
          </cell>
          <cell r="C243">
            <v>15</v>
          </cell>
          <cell r="D243">
            <v>0</v>
          </cell>
          <cell r="E243">
            <v>0</v>
          </cell>
          <cell r="F243">
            <v>0</v>
          </cell>
          <cell r="G243">
            <v>0</v>
          </cell>
          <cell r="H243">
            <v>7</v>
          </cell>
          <cell r="I243">
            <v>0</v>
          </cell>
          <cell r="L243">
            <v>22</v>
          </cell>
        </row>
        <row r="244">
          <cell r="B244" t="str">
            <v>Other</v>
          </cell>
          <cell r="C244">
            <v>0</v>
          </cell>
          <cell r="D244">
            <v>0</v>
          </cell>
          <cell r="E244">
            <v>0</v>
          </cell>
          <cell r="F244">
            <v>0</v>
          </cell>
          <cell r="G244">
            <v>0</v>
          </cell>
          <cell r="H244">
            <v>0</v>
          </cell>
          <cell r="I244">
            <v>0</v>
          </cell>
          <cell r="L244">
            <v>0</v>
          </cell>
        </row>
        <row r="245">
          <cell r="B245" t="str">
            <v>Total</v>
          </cell>
          <cell r="C245">
            <v>92</v>
          </cell>
          <cell r="D245">
            <v>37</v>
          </cell>
          <cell r="E245">
            <v>22</v>
          </cell>
          <cell r="F245">
            <v>12</v>
          </cell>
          <cell r="G245">
            <v>1.8</v>
          </cell>
          <cell r="H245">
            <v>51</v>
          </cell>
          <cell r="I245">
            <v>0</v>
          </cell>
          <cell r="J245">
            <v>0</v>
          </cell>
          <cell r="K245">
            <v>0</v>
          </cell>
          <cell r="L245">
            <v>215.8</v>
          </cell>
        </row>
        <row r="248">
          <cell r="B248" t="str">
            <v>1Q03</v>
          </cell>
          <cell r="D248" t="str">
            <v>Optical Networking Vendor Revenues ($ M)</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Metro ROADM</v>
          </cell>
          <cell r="K249" t="str">
            <v>Converged Packet Optical</v>
          </cell>
          <cell r="L249" t="str">
            <v>Total Optical Networking (ON)</v>
          </cell>
        </row>
        <row r="250">
          <cell r="B250" t="str">
            <v>ADTRAN</v>
          </cell>
        </row>
        <row r="251">
          <cell r="B251" t="str">
            <v>ADVA</v>
          </cell>
          <cell r="C251">
            <v>0</v>
          </cell>
          <cell r="D251">
            <v>0</v>
          </cell>
          <cell r="E251">
            <v>0</v>
          </cell>
          <cell r="F251">
            <v>0</v>
          </cell>
          <cell r="G251">
            <v>0</v>
          </cell>
          <cell r="H251">
            <v>0</v>
          </cell>
          <cell r="I251">
            <v>0</v>
          </cell>
          <cell r="L251">
            <v>0</v>
          </cell>
        </row>
        <row r="252">
          <cell r="B252" t="str">
            <v>Alcatel-Lucent</v>
          </cell>
          <cell r="C252">
            <v>13</v>
          </cell>
          <cell r="D252">
            <v>16</v>
          </cell>
          <cell r="E252">
            <v>1</v>
          </cell>
          <cell r="F252">
            <v>0</v>
          </cell>
          <cell r="G252">
            <v>1</v>
          </cell>
          <cell r="H252">
            <v>8</v>
          </cell>
          <cell r="I252">
            <v>0</v>
          </cell>
          <cell r="L252">
            <v>39</v>
          </cell>
        </row>
        <row r="253">
          <cell r="B253" t="str">
            <v>ANDA</v>
          </cell>
          <cell r="L253">
            <v>0</v>
          </cell>
        </row>
        <row r="254">
          <cell r="B254" t="str">
            <v>Atrica</v>
          </cell>
          <cell r="C254">
            <v>0</v>
          </cell>
          <cell r="D254">
            <v>0</v>
          </cell>
          <cell r="E254">
            <v>0</v>
          </cell>
          <cell r="F254">
            <v>0</v>
          </cell>
          <cell r="G254">
            <v>0</v>
          </cell>
          <cell r="H254">
            <v>0</v>
          </cell>
          <cell r="I254">
            <v>0</v>
          </cell>
          <cell r="L254">
            <v>0</v>
          </cell>
        </row>
        <row r="255">
          <cell r="B255" t="str">
            <v>Calient</v>
          </cell>
          <cell r="C255">
            <v>0</v>
          </cell>
          <cell r="D255">
            <v>0</v>
          </cell>
          <cell r="E255">
            <v>0</v>
          </cell>
          <cell r="F255">
            <v>0</v>
          </cell>
          <cell r="G255">
            <v>0</v>
          </cell>
          <cell r="H255">
            <v>0</v>
          </cell>
          <cell r="I255">
            <v>0</v>
          </cell>
          <cell r="L255">
            <v>0</v>
          </cell>
        </row>
        <row r="256">
          <cell r="B256" t="str">
            <v>Ciena</v>
          </cell>
          <cell r="C256">
            <v>2</v>
          </cell>
          <cell r="D256">
            <v>4</v>
          </cell>
          <cell r="E256">
            <v>0</v>
          </cell>
          <cell r="F256">
            <v>9</v>
          </cell>
          <cell r="G256">
            <v>1</v>
          </cell>
          <cell r="H256">
            <v>5</v>
          </cell>
          <cell r="I256">
            <v>0</v>
          </cell>
          <cell r="L256">
            <v>21</v>
          </cell>
        </row>
        <row r="257">
          <cell r="B257" t="str">
            <v>Cisco</v>
          </cell>
          <cell r="C257">
            <v>0</v>
          </cell>
          <cell r="D257">
            <v>3</v>
          </cell>
          <cell r="E257">
            <v>0</v>
          </cell>
          <cell r="F257">
            <v>0</v>
          </cell>
          <cell r="G257">
            <v>0</v>
          </cell>
          <cell r="H257">
            <v>1</v>
          </cell>
          <cell r="I257">
            <v>0</v>
          </cell>
          <cell r="L257">
            <v>4</v>
          </cell>
        </row>
        <row r="258">
          <cell r="B258" t="str">
            <v>Corrigent</v>
          </cell>
          <cell r="L258">
            <v>0</v>
          </cell>
        </row>
        <row r="259">
          <cell r="B259" t="str">
            <v>Corvis</v>
          </cell>
          <cell r="C259">
            <v>0</v>
          </cell>
          <cell r="D259">
            <v>0</v>
          </cell>
          <cell r="E259">
            <v>0</v>
          </cell>
          <cell r="F259">
            <v>0</v>
          </cell>
          <cell r="G259">
            <v>0</v>
          </cell>
          <cell r="H259">
            <v>0</v>
          </cell>
          <cell r="I259">
            <v>0</v>
          </cell>
          <cell r="L259">
            <v>0</v>
          </cell>
        </row>
        <row r="260">
          <cell r="B260" t="str">
            <v>Datang</v>
          </cell>
          <cell r="C260">
            <v>0</v>
          </cell>
          <cell r="D260">
            <v>0</v>
          </cell>
          <cell r="E260">
            <v>0</v>
          </cell>
          <cell r="F260">
            <v>0</v>
          </cell>
          <cell r="G260">
            <v>0</v>
          </cell>
          <cell r="H260">
            <v>0</v>
          </cell>
          <cell r="I260">
            <v>0</v>
          </cell>
          <cell r="L260">
            <v>0</v>
          </cell>
        </row>
        <row r="261">
          <cell r="B261" t="str">
            <v>ECI Telecom</v>
          </cell>
          <cell r="C261">
            <v>2</v>
          </cell>
          <cell r="D261">
            <v>2</v>
          </cell>
          <cell r="E261">
            <v>1</v>
          </cell>
          <cell r="F261">
            <v>0</v>
          </cell>
          <cell r="G261">
            <v>1</v>
          </cell>
          <cell r="H261">
            <v>0</v>
          </cell>
          <cell r="I261">
            <v>0</v>
          </cell>
          <cell r="L261">
            <v>6</v>
          </cell>
        </row>
        <row r="262">
          <cell r="B262" t="str">
            <v>Ericsson</v>
          </cell>
          <cell r="C262">
            <v>11</v>
          </cell>
          <cell r="D262">
            <v>3</v>
          </cell>
          <cell r="E262">
            <v>2</v>
          </cell>
          <cell r="F262">
            <v>0</v>
          </cell>
          <cell r="G262">
            <v>0</v>
          </cell>
          <cell r="H262">
            <v>3</v>
          </cell>
          <cell r="I262">
            <v>0</v>
          </cell>
          <cell r="L262">
            <v>19</v>
          </cell>
        </row>
        <row r="263">
          <cell r="B263" t="str">
            <v>FiberHome</v>
          </cell>
          <cell r="C263">
            <v>0</v>
          </cell>
          <cell r="D263">
            <v>0</v>
          </cell>
          <cell r="E263">
            <v>0</v>
          </cell>
          <cell r="F263">
            <v>0</v>
          </cell>
          <cell r="G263">
            <v>0</v>
          </cell>
          <cell r="H263">
            <v>0</v>
          </cell>
          <cell r="I263">
            <v>0</v>
          </cell>
          <cell r="L263">
            <v>0</v>
          </cell>
        </row>
        <row r="264">
          <cell r="B264" t="str">
            <v>Force 10</v>
          </cell>
          <cell r="C264">
            <v>0</v>
          </cell>
          <cell r="D264">
            <v>0</v>
          </cell>
          <cell r="E264">
            <v>0</v>
          </cell>
          <cell r="F264">
            <v>0</v>
          </cell>
          <cell r="G264">
            <v>0</v>
          </cell>
          <cell r="H264">
            <v>0</v>
          </cell>
          <cell r="I264">
            <v>0</v>
          </cell>
          <cell r="L264">
            <v>0</v>
          </cell>
        </row>
        <row r="265">
          <cell r="B265" t="str">
            <v>Fujitsu</v>
          </cell>
          <cell r="C265">
            <v>1</v>
          </cell>
          <cell r="D265">
            <v>0</v>
          </cell>
          <cell r="E265">
            <v>0</v>
          </cell>
          <cell r="F265">
            <v>0</v>
          </cell>
          <cell r="G265">
            <v>0</v>
          </cell>
          <cell r="H265">
            <v>1</v>
          </cell>
          <cell r="I265">
            <v>0</v>
          </cell>
          <cell r="L265">
            <v>2</v>
          </cell>
        </row>
        <row r="266">
          <cell r="B266" t="str">
            <v>Hitachi</v>
          </cell>
          <cell r="C266">
            <v>0</v>
          </cell>
          <cell r="D266">
            <v>0</v>
          </cell>
          <cell r="E266">
            <v>0</v>
          </cell>
          <cell r="F266">
            <v>0</v>
          </cell>
          <cell r="G266">
            <v>0</v>
          </cell>
          <cell r="H266">
            <v>0</v>
          </cell>
          <cell r="I266">
            <v>0</v>
          </cell>
          <cell r="L266">
            <v>0</v>
          </cell>
        </row>
        <row r="267">
          <cell r="B267" t="str">
            <v>Hitachi Cable</v>
          </cell>
          <cell r="L267">
            <v>0</v>
          </cell>
        </row>
        <row r="268">
          <cell r="B268" t="str">
            <v>Huawei</v>
          </cell>
          <cell r="C268">
            <v>13</v>
          </cell>
          <cell r="D268">
            <v>6</v>
          </cell>
          <cell r="E268">
            <v>0</v>
          </cell>
          <cell r="F268">
            <v>0</v>
          </cell>
          <cell r="G268">
            <v>0</v>
          </cell>
          <cell r="H268">
            <v>6</v>
          </cell>
          <cell r="I268">
            <v>0</v>
          </cell>
          <cell r="L268">
            <v>25</v>
          </cell>
        </row>
        <row r="269">
          <cell r="B269" t="str">
            <v>Infinera</v>
          </cell>
          <cell r="L269">
            <v>0</v>
          </cell>
        </row>
        <row r="270">
          <cell r="B270" t="str">
            <v>LGIC</v>
          </cell>
          <cell r="C270">
            <v>0</v>
          </cell>
          <cell r="D270">
            <v>0</v>
          </cell>
          <cell r="E270">
            <v>0</v>
          </cell>
          <cell r="F270">
            <v>0</v>
          </cell>
          <cell r="G270">
            <v>0</v>
          </cell>
          <cell r="H270">
            <v>0</v>
          </cell>
          <cell r="I270">
            <v>0</v>
          </cell>
          <cell r="L270">
            <v>0</v>
          </cell>
        </row>
        <row r="271">
          <cell r="B271" t="str">
            <v>Lucent</v>
          </cell>
          <cell r="C271">
            <v>0</v>
          </cell>
          <cell r="D271">
            <v>0</v>
          </cell>
          <cell r="E271">
            <v>0</v>
          </cell>
          <cell r="F271">
            <v>0</v>
          </cell>
          <cell r="G271">
            <v>0</v>
          </cell>
          <cell r="H271">
            <v>0</v>
          </cell>
          <cell r="I271">
            <v>0</v>
          </cell>
          <cell r="L271">
            <v>0</v>
          </cell>
        </row>
        <row r="272">
          <cell r="B272" t="str">
            <v>Lumentis</v>
          </cell>
          <cell r="C272">
            <v>0</v>
          </cell>
          <cell r="D272">
            <v>0</v>
          </cell>
          <cell r="E272">
            <v>0</v>
          </cell>
          <cell r="F272">
            <v>0</v>
          </cell>
          <cell r="G272">
            <v>0</v>
          </cell>
          <cell r="H272">
            <v>0</v>
          </cell>
          <cell r="I272">
            <v>0</v>
          </cell>
          <cell r="L272">
            <v>0</v>
          </cell>
        </row>
        <row r="273">
          <cell r="B273" t="str">
            <v>Luminous</v>
          </cell>
          <cell r="C273">
            <v>0</v>
          </cell>
          <cell r="D273">
            <v>0</v>
          </cell>
          <cell r="E273">
            <v>0</v>
          </cell>
          <cell r="F273">
            <v>0</v>
          </cell>
          <cell r="G273">
            <v>0</v>
          </cell>
          <cell r="H273">
            <v>0</v>
          </cell>
          <cell r="I273">
            <v>0</v>
          </cell>
          <cell r="L273">
            <v>0</v>
          </cell>
        </row>
        <row r="274">
          <cell r="B274" t="str">
            <v>Marconi/Ericsson</v>
          </cell>
          <cell r="L274">
            <v>0</v>
          </cell>
        </row>
        <row r="275">
          <cell r="B275" t="str">
            <v>Movaz</v>
          </cell>
          <cell r="C275">
            <v>0</v>
          </cell>
          <cell r="D275">
            <v>0</v>
          </cell>
          <cell r="E275">
            <v>0</v>
          </cell>
          <cell r="F275">
            <v>0</v>
          </cell>
          <cell r="G275">
            <v>0</v>
          </cell>
          <cell r="H275">
            <v>0</v>
          </cell>
          <cell r="I275">
            <v>0</v>
          </cell>
          <cell r="L275">
            <v>0</v>
          </cell>
        </row>
        <row r="276">
          <cell r="B276" t="str">
            <v>NEC</v>
          </cell>
          <cell r="C276">
            <v>6</v>
          </cell>
          <cell r="D276">
            <v>5</v>
          </cell>
          <cell r="E276">
            <v>0</v>
          </cell>
          <cell r="F276">
            <v>0</v>
          </cell>
          <cell r="G276">
            <v>1</v>
          </cell>
          <cell r="H276">
            <v>0</v>
          </cell>
          <cell r="I276">
            <v>0</v>
          </cell>
          <cell r="L276">
            <v>12</v>
          </cell>
        </row>
        <row r="277">
          <cell r="B277" t="str">
            <v>Nortel</v>
          </cell>
          <cell r="C277">
            <v>0</v>
          </cell>
          <cell r="D277">
            <v>0</v>
          </cell>
          <cell r="E277">
            <v>0</v>
          </cell>
          <cell r="F277">
            <v>0</v>
          </cell>
          <cell r="G277">
            <v>0</v>
          </cell>
          <cell r="H277">
            <v>0</v>
          </cell>
          <cell r="I277">
            <v>0</v>
          </cell>
          <cell r="L277">
            <v>0</v>
          </cell>
        </row>
        <row r="278">
          <cell r="B278" t="str">
            <v>Oki</v>
          </cell>
          <cell r="C278">
            <v>0</v>
          </cell>
          <cell r="D278">
            <v>0</v>
          </cell>
          <cell r="E278">
            <v>0</v>
          </cell>
          <cell r="F278">
            <v>0</v>
          </cell>
          <cell r="G278">
            <v>0</v>
          </cell>
          <cell r="H278">
            <v>0</v>
          </cell>
          <cell r="I278">
            <v>0</v>
          </cell>
          <cell r="L278">
            <v>0</v>
          </cell>
        </row>
        <row r="279">
          <cell r="B279" t="str">
            <v>OpVista</v>
          </cell>
          <cell r="L279">
            <v>0</v>
          </cell>
        </row>
        <row r="280">
          <cell r="B280" t="str">
            <v>Photonic Bridges</v>
          </cell>
          <cell r="C280">
            <v>0</v>
          </cell>
          <cell r="D280">
            <v>0</v>
          </cell>
          <cell r="E280">
            <v>0</v>
          </cell>
          <cell r="F280">
            <v>0</v>
          </cell>
          <cell r="G280">
            <v>0</v>
          </cell>
          <cell r="H280">
            <v>0</v>
          </cell>
          <cell r="I280">
            <v>0</v>
          </cell>
          <cell r="L280">
            <v>0</v>
          </cell>
        </row>
        <row r="281">
          <cell r="B281" t="str">
            <v>Redback</v>
          </cell>
          <cell r="C281">
            <v>0</v>
          </cell>
          <cell r="D281">
            <v>0</v>
          </cell>
          <cell r="E281">
            <v>0</v>
          </cell>
          <cell r="F281">
            <v>0</v>
          </cell>
          <cell r="G281">
            <v>0</v>
          </cell>
          <cell r="H281">
            <v>0</v>
          </cell>
          <cell r="I281">
            <v>0</v>
          </cell>
          <cell r="L281">
            <v>0</v>
          </cell>
        </row>
        <row r="282">
          <cell r="B282" t="str">
            <v>Sagem</v>
          </cell>
          <cell r="C282">
            <v>0</v>
          </cell>
          <cell r="D282">
            <v>0</v>
          </cell>
          <cell r="E282">
            <v>0</v>
          </cell>
          <cell r="F282">
            <v>0</v>
          </cell>
          <cell r="G282">
            <v>0</v>
          </cell>
          <cell r="H282">
            <v>0</v>
          </cell>
          <cell r="I282">
            <v>0</v>
          </cell>
          <cell r="L282">
            <v>0</v>
          </cell>
        </row>
        <row r="283">
          <cell r="B283" t="str">
            <v>Samsung</v>
          </cell>
          <cell r="C283">
            <v>0</v>
          </cell>
          <cell r="D283">
            <v>0</v>
          </cell>
          <cell r="E283">
            <v>0</v>
          </cell>
          <cell r="F283">
            <v>0</v>
          </cell>
          <cell r="G283">
            <v>0</v>
          </cell>
          <cell r="H283">
            <v>0</v>
          </cell>
          <cell r="I283">
            <v>0</v>
          </cell>
          <cell r="L283">
            <v>0</v>
          </cell>
        </row>
        <row r="284">
          <cell r="B284" t="str">
            <v>Nokia Siemens</v>
          </cell>
          <cell r="C284">
            <v>7</v>
          </cell>
          <cell r="D284">
            <v>3</v>
          </cell>
          <cell r="E284">
            <v>2</v>
          </cell>
          <cell r="F284">
            <v>0</v>
          </cell>
          <cell r="G284">
            <v>0</v>
          </cell>
          <cell r="H284">
            <v>10</v>
          </cell>
          <cell r="I284">
            <v>0</v>
          </cell>
          <cell r="L284">
            <v>22</v>
          </cell>
        </row>
        <row r="285">
          <cell r="B285" t="str">
            <v>Sorrento/Zhone</v>
          </cell>
          <cell r="L285">
            <v>0</v>
          </cell>
        </row>
        <row r="286">
          <cell r="B286" t="str">
            <v>Sycamore</v>
          </cell>
          <cell r="C286">
            <v>0</v>
          </cell>
          <cell r="D286">
            <v>0</v>
          </cell>
          <cell r="E286">
            <v>0</v>
          </cell>
          <cell r="F286">
            <v>0</v>
          </cell>
          <cell r="G286">
            <v>0</v>
          </cell>
          <cell r="H286">
            <v>0</v>
          </cell>
          <cell r="I286">
            <v>0</v>
          </cell>
          <cell r="L286">
            <v>0</v>
          </cell>
        </row>
        <row r="287">
          <cell r="B287" t="str">
            <v>Tejas</v>
          </cell>
          <cell r="L287">
            <v>0</v>
          </cell>
        </row>
        <row r="288">
          <cell r="B288" t="str">
            <v>Tellabs</v>
          </cell>
          <cell r="C288">
            <v>0</v>
          </cell>
          <cell r="D288">
            <v>4</v>
          </cell>
          <cell r="E288">
            <v>0</v>
          </cell>
          <cell r="F288">
            <v>0</v>
          </cell>
          <cell r="G288">
            <v>1</v>
          </cell>
          <cell r="H288">
            <v>0</v>
          </cell>
          <cell r="I288">
            <v>0</v>
          </cell>
          <cell r="L288">
            <v>5</v>
          </cell>
        </row>
        <row r="289">
          <cell r="B289" t="str">
            <v>Tellium</v>
          </cell>
          <cell r="C289">
            <v>0</v>
          </cell>
          <cell r="D289">
            <v>0</v>
          </cell>
          <cell r="E289">
            <v>0</v>
          </cell>
          <cell r="F289">
            <v>0</v>
          </cell>
          <cell r="G289">
            <v>0</v>
          </cell>
          <cell r="H289">
            <v>0</v>
          </cell>
          <cell r="I289">
            <v>0</v>
          </cell>
          <cell r="L289">
            <v>0</v>
          </cell>
        </row>
        <row r="290">
          <cell r="B290" t="str">
            <v>Transmode</v>
          </cell>
          <cell r="L290">
            <v>0</v>
          </cell>
        </row>
        <row r="291">
          <cell r="B291" t="str">
            <v>Tyco</v>
          </cell>
          <cell r="C291">
            <v>0</v>
          </cell>
          <cell r="D291">
            <v>0</v>
          </cell>
          <cell r="E291">
            <v>0</v>
          </cell>
          <cell r="F291">
            <v>0</v>
          </cell>
          <cell r="G291">
            <v>0</v>
          </cell>
          <cell r="H291">
            <v>0</v>
          </cell>
          <cell r="I291">
            <v>0</v>
          </cell>
          <cell r="L291">
            <v>0</v>
          </cell>
        </row>
        <row r="292">
          <cell r="B292" t="str">
            <v>UTStarcom</v>
          </cell>
          <cell r="C292">
            <v>0</v>
          </cell>
          <cell r="D292">
            <v>0</v>
          </cell>
          <cell r="E292">
            <v>0</v>
          </cell>
          <cell r="F292">
            <v>0</v>
          </cell>
          <cell r="G292">
            <v>0</v>
          </cell>
          <cell r="H292">
            <v>0</v>
          </cell>
          <cell r="I292">
            <v>0</v>
          </cell>
          <cell r="L292">
            <v>0</v>
          </cell>
        </row>
        <row r="293">
          <cell r="B293" t="str">
            <v>White Rock</v>
          </cell>
          <cell r="C293">
            <v>0</v>
          </cell>
          <cell r="D293">
            <v>0</v>
          </cell>
          <cell r="E293">
            <v>0</v>
          </cell>
          <cell r="F293">
            <v>0</v>
          </cell>
          <cell r="G293">
            <v>0</v>
          </cell>
          <cell r="H293">
            <v>0</v>
          </cell>
          <cell r="I293">
            <v>0</v>
          </cell>
          <cell r="L293">
            <v>0</v>
          </cell>
        </row>
        <row r="294">
          <cell r="B294" t="str">
            <v>Xtera</v>
          </cell>
          <cell r="L294">
            <v>0</v>
          </cell>
        </row>
        <row r="295">
          <cell r="B295" t="str">
            <v>Zhone</v>
          </cell>
          <cell r="C295">
            <v>0</v>
          </cell>
          <cell r="D295">
            <v>0</v>
          </cell>
          <cell r="E295">
            <v>0</v>
          </cell>
          <cell r="F295">
            <v>0</v>
          </cell>
          <cell r="G295">
            <v>0</v>
          </cell>
          <cell r="H295">
            <v>0</v>
          </cell>
          <cell r="I295">
            <v>0</v>
          </cell>
          <cell r="L295">
            <v>0</v>
          </cell>
        </row>
        <row r="296">
          <cell r="B296" t="str">
            <v>ZTE</v>
          </cell>
          <cell r="C296">
            <v>2</v>
          </cell>
          <cell r="D296">
            <v>0</v>
          </cell>
          <cell r="E296">
            <v>0</v>
          </cell>
          <cell r="F296">
            <v>0</v>
          </cell>
          <cell r="G296">
            <v>0</v>
          </cell>
          <cell r="H296">
            <v>1</v>
          </cell>
          <cell r="I296">
            <v>0</v>
          </cell>
          <cell r="L296">
            <v>3</v>
          </cell>
        </row>
        <row r="297">
          <cell r="B297" t="str">
            <v>Other</v>
          </cell>
          <cell r="C297">
            <v>0</v>
          </cell>
          <cell r="D297">
            <v>0</v>
          </cell>
          <cell r="E297">
            <v>0</v>
          </cell>
          <cell r="F297">
            <v>0</v>
          </cell>
          <cell r="G297">
            <v>0</v>
          </cell>
          <cell r="H297">
            <v>0</v>
          </cell>
          <cell r="I297">
            <v>0</v>
          </cell>
          <cell r="L297">
            <v>0</v>
          </cell>
        </row>
        <row r="298">
          <cell r="B298" t="str">
            <v>Total</v>
          </cell>
          <cell r="C298">
            <v>57</v>
          </cell>
          <cell r="D298">
            <v>46</v>
          </cell>
          <cell r="E298">
            <v>6</v>
          </cell>
          <cell r="F298">
            <v>9</v>
          </cell>
          <cell r="G298">
            <v>5</v>
          </cell>
          <cell r="H298">
            <v>35</v>
          </cell>
          <cell r="I298">
            <v>0</v>
          </cell>
          <cell r="J298">
            <v>0</v>
          </cell>
          <cell r="K298">
            <v>0</v>
          </cell>
          <cell r="L298">
            <v>158</v>
          </cell>
        </row>
        <row r="301">
          <cell r="B301" t="str">
            <v>2Q03</v>
          </cell>
          <cell r="D301" t="str">
            <v>Optical Networking Vendor Revenues ($ M)</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Metro ROADM</v>
          </cell>
          <cell r="K302" t="str">
            <v>Converged Packet Optical</v>
          </cell>
          <cell r="L302" t="str">
            <v>Total Optical Networking (ON)</v>
          </cell>
        </row>
        <row r="303">
          <cell r="B303" t="str">
            <v>ADTRAN</v>
          </cell>
        </row>
        <row r="304">
          <cell r="B304" t="str">
            <v>ADVA</v>
          </cell>
          <cell r="C304">
            <v>0</v>
          </cell>
          <cell r="D304">
            <v>0</v>
          </cell>
          <cell r="E304">
            <v>0</v>
          </cell>
          <cell r="F304">
            <v>0</v>
          </cell>
          <cell r="G304">
            <v>1</v>
          </cell>
          <cell r="H304">
            <v>0</v>
          </cell>
          <cell r="I304">
            <v>0</v>
          </cell>
          <cell r="L304">
            <v>1</v>
          </cell>
        </row>
        <row r="305">
          <cell r="B305" t="str">
            <v>Alcatel-Lucent</v>
          </cell>
          <cell r="C305">
            <v>9</v>
          </cell>
          <cell r="D305">
            <v>11</v>
          </cell>
          <cell r="E305">
            <v>3</v>
          </cell>
          <cell r="F305">
            <v>0</v>
          </cell>
          <cell r="G305">
            <v>1</v>
          </cell>
          <cell r="H305">
            <v>8</v>
          </cell>
          <cell r="I305">
            <v>1</v>
          </cell>
          <cell r="L305">
            <v>33</v>
          </cell>
        </row>
        <row r="306">
          <cell r="B306" t="str">
            <v>ANDA</v>
          </cell>
          <cell r="L306">
            <v>0</v>
          </cell>
        </row>
        <row r="307">
          <cell r="B307" t="str">
            <v>Atrica</v>
          </cell>
          <cell r="C307">
            <v>0</v>
          </cell>
          <cell r="D307">
            <v>0.1</v>
          </cell>
          <cell r="E307">
            <v>0</v>
          </cell>
          <cell r="F307">
            <v>0</v>
          </cell>
          <cell r="G307">
            <v>0</v>
          </cell>
          <cell r="H307">
            <v>0</v>
          </cell>
          <cell r="I307">
            <v>0</v>
          </cell>
          <cell r="L307">
            <v>0.1</v>
          </cell>
        </row>
        <row r="308">
          <cell r="B308" t="str">
            <v>Calient</v>
          </cell>
          <cell r="C308">
            <v>0</v>
          </cell>
          <cell r="D308">
            <v>0</v>
          </cell>
          <cell r="E308">
            <v>0</v>
          </cell>
          <cell r="F308">
            <v>0</v>
          </cell>
          <cell r="G308">
            <v>0</v>
          </cell>
          <cell r="H308">
            <v>0</v>
          </cell>
          <cell r="I308">
            <v>0</v>
          </cell>
          <cell r="L308">
            <v>0</v>
          </cell>
        </row>
        <row r="309">
          <cell r="B309" t="str">
            <v>Ciena</v>
          </cell>
          <cell r="C309">
            <v>1</v>
          </cell>
          <cell r="D309">
            <v>6</v>
          </cell>
          <cell r="E309">
            <v>0</v>
          </cell>
          <cell r="F309">
            <v>2</v>
          </cell>
          <cell r="G309">
            <v>2</v>
          </cell>
          <cell r="H309">
            <v>4</v>
          </cell>
          <cell r="I309">
            <v>0</v>
          </cell>
          <cell r="L309">
            <v>15</v>
          </cell>
        </row>
        <row r="310">
          <cell r="B310" t="str">
            <v>Cisco</v>
          </cell>
          <cell r="C310">
            <v>0</v>
          </cell>
          <cell r="D310">
            <v>4</v>
          </cell>
          <cell r="E310">
            <v>0</v>
          </cell>
          <cell r="F310">
            <v>0</v>
          </cell>
          <cell r="G310">
            <v>1</v>
          </cell>
          <cell r="H310">
            <v>2</v>
          </cell>
          <cell r="I310">
            <v>0</v>
          </cell>
          <cell r="L310">
            <v>7</v>
          </cell>
        </row>
        <row r="311">
          <cell r="B311" t="str">
            <v>Corrigent</v>
          </cell>
          <cell r="L311">
            <v>0</v>
          </cell>
        </row>
        <row r="312">
          <cell r="B312" t="str">
            <v>Corvis</v>
          </cell>
          <cell r="C312">
            <v>0</v>
          </cell>
          <cell r="D312">
            <v>0</v>
          </cell>
          <cell r="E312">
            <v>0</v>
          </cell>
          <cell r="F312">
            <v>0</v>
          </cell>
          <cell r="G312">
            <v>0</v>
          </cell>
          <cell r="H312">
            <v>0</v>
          </cell>
          <cell r="I312">
            <v>0</v>
          </cell>
          <cell r="L312">
            <v>0</v>
          </cell>
        </row>
        <row r="313">
          <cell r="B313" t="str">
            <v>Datang</v>
          </cell>
          <cell r="C313">
            <v>0</v>
          </cell>
          <cell r="D313">
            <v>0</v>
          </cell>
          <cell r="E313">
            <v>0</v>
          </cell>
          <cell r="F313">
            <v>0</v>
          </cell>
          <cell r="G313">
            <v>0</v>
          </cell>
          <cell r="H313">
            <v>0</v>
          </cell>
          <cell r="I313">
            <v>0</v>
          </cell>
          <cell r="L313">
            <v>0</v>
          </cell>
        </row>
        <row r="314">
          <cell r="B314" t="str">
            <v>ECI Telecom</v>
          </cell>
          <cell r="C314">
            <v>1</v>
          </cell>
          <cell r="D314">
            <v>1.3</v>
          </cell>
          <cell r="E314">
            <v>1</v>
          </cell>
          <cell r="F314">
            <v>0</v>
          </cell>
          <cell r="G314">
            <v>1</v>
          </cell>
          <cell r="H314">
            <v>0</v>
          </cell>
          <cell r="I314">
            <v>0</v>
          </cell>
          <cell r="L314">
            <v>4.3</v>
          </cell>
        </row>
        <row r="315">
          <cell r="B315" t="str">
            <v>Ericsson</v>
          </cell>
          <cell r="C315">
            <v>2</v>
          </cell>
          <cell r="D315">
            <v>1</v>
          </cell>
          <cell r="E315">
            <v>1</v>
          </cell>
          <cell r="F315">
            <v>0</v>
          </cell>
          <cell r="G315">
            <v>0</v>
          </cell>
          <cell r="H315">
            <v>2</v>
          </cell>
          <cell r="I315">
            <v>0</v>
          </cell>
          <cell r="L315">
            <v>6</v>
          </cell>
        </row>
        <row r="316">
          <cell r="B316" t="str">
            <v>FiberHome</v>
          </cell>
          <cell r="C316">
            <v>0</v>
          </cell>
          <cell r="D316">
            <v>0</v>
          </cell>
          <cell r="E316">
            <v>0</v>
          </cell>
          <cell r="F316">
            <v>0</v>
          </cell>
          <cell r="G316">
            <v>0</v>
          </cell>
          <cell r="H316">
            <v>0</v>
          </cell>
          <cell r="I316">
            <v>0</v>
          </cell>
          <cell r="L316">
            <v>0</v>
          </cell>
        </row>
        <row r="317">
          <cell r="B317" t="str">
            <v>Force 10</v>
          </cell>
          <cell r="C317">
            <v>0</v>
          </cell>
          <cell r="D317">
            <v>0</v>
          </cell>
          <cell r="E317">
            <v>0</v>
          </cell>
          <cell r="F317">
            <v>0</v>
          </cell>
          <cell r="G317">
            <v>0</v>
          </cell>
          <cell r="H317">
            <v>0</v>
          </cell>
          <cell r="I317">
            <v>0</v>
          </cell>
          <cell r="L317">
            <v>0</v>
          </cell>
        </row>
        <row r="318">
          <cell r="B318" t="str">
            <v>Fujitsu</v>
          </cell>
          <cell r="C318">
            <v>1</v>
          </cell>
          <cell r="D318">
            <v>0</v>
          </cell>
          <cell r="E318">
            <v>0</v>
          </cell>
          <cell r="F318">
            <v>0</v>
          </cell>
          <cell r="G318">
            <v>0</v>
          </cell>
          <cell r="H318">
            <v>1</v>
          </cell>
          <cell r="I318">
            <v>0</v>
          </cell>
          <cell r="L318">
            <v>2</v>
          </cell>
        </row>
        <row r="319">
          <cell r="B319" t="str">
            <v>Hitachi</v>
          </cell>
          <cell r="C319">
            <v>0</v>
          </cell>
          <cell r="D319">
            <v>0</v>
          </cell>
          <cell r="E319">
            <v>0</v>
          </cell>
          <cell r="F319">
            <v>0</v>
          </cell>
          <cell r="G319">
            <v>0</v>
          </cell>
          <cell r="H319">
            <v>0</v>
          </cell>
          <cell r="I319">
            <v>0</v>
          </cell>
          <cell r="L319">
            <v>0</v>
          </cell>
        </row>
        <row r="320">
          <cell r="B320" t="str">
            <v>Hitachi Cable</v>
          </cell>
          <cell r="L320">
            <v>0</v>
          </cell>
        </row>
        <row r="321">
          <cell r="B321" t="str">
            <v>Huawei</v>
          </cell>
          <cell r="C321">
            <v>4</v>
          </cell>
          <cell r="D321">
            <v>3</v>
          </cell>
          <cell r="E321">
            <v>0</v>
          </cell>
          <cell r="F321">
            <v>0</v>
          </cell>
          <cell r="G321">
            <v>0</v>
          </cell>
          <cell r="H321">
            <v>19</v>
          </cell>
          <cell r="I321">
            <v>0</v>
          </cell>
          <cell r="L321">
            <v>26</v>
          </cell>
        </row>
        <row r="322">
          <cell r="B322" t="str">
            <v>Infinera</v>
          </cell>
          <cell r="L322">
            <v>0</v>
          </cell>
        </row>
        <row r="323">
          <cell r="B323" t="str">
            <v>LGIC</v>
          </cell>
          <cell r="C323">
            <v>0</v>
          </cell>
          <cell r="D323">
            <v>0</v>
          </cell>
          <cell r="E323">
            <v>0</v>
          </cell>
          <cell r="F323">
            <v>0</v>
          </cell>
          <cell r="G323">
            <v>0</v>
          </cell>
          <cell r="H323">
            <v>0</v>
          </cell>
          <cell r="I323">
            <v>0</v>
          </cell>
          <cell r="L323">
            <v>0</v>
          </cell>
        </row>
        <row r="324">
          <cell r="B324" t="str">
            <v>Lucent</v>
          </cell>
          <cell r="C324">
            <v>0</v>
          </cell>
          <cell r="D324">
            <v>0</v>
          </cell>
          <cell r="E324">
            <v>0</v>
          </cell>
          <cell r="F324">
            <v>0</v>
          </cell>
          <cell r="G324">
            <v>0</v>
          </cell>
          <cell r="H324">
            <v>0</v>
          </cell>
          <cell r="I324">
            <v>0</v>
          </cell>
          <cell r="L324">
            <v>0</v>
          </cell>
        </row>
        <row r="325">
          <cell r="B325" t="str">
            <v>Lumentis</v>
          </cell>
          <cell r="C325">
            <v>0</v>
          </cell>
          <cell r="D325">
            <v>0</v>
          </cell>
          <cell r="E325">
            <v>0</v>
          </cell>
          <cell r="F325">
            <v>0</v>
          </cell>
          <cell r="G325">
            <v>0</v>
          </cell>
          <cell r="H325">
            <v>0</v>
          </cell>
          <cell r="I325">
            <v>0</v>
          </cell>
          <cell r="L325">
            <v>0</v>
          </cell>
        </row>
        <row r="326">
          <cell r="B326" t="str">
            <v>Luminous</v>
          </cell>
          <cell r="C326">
            <v>0</v>
          </cell>
          <cell r="D326">
            <v>0.3</v>
          </cell>
          <cell r="E326">
            <v>0</v>
          </cell>
          <cell r="F326">
            <v>0</v>
          </cell>
          <cell r="G326">
            <v>0</v>
          </cell>
          <cell r="H326">
            <v>0</v>
          </cell>
          <cell r="I326">
            <v>0</v>
          </cell>
          <cell r="L326">
            <v>0.3</v>
          </cell>
        </row>
        <row r="327">
          <cell r="B327" t="str">
            <v>Marconi/Ericsson</v>
          </cell>
          <cell r="L327">
            <v>0</v>
          </cell>
        </row>
        <row r="328">
          <cell r="B328" t="str">
            <v>Movaz</v>
          </cell>
          <cell r="C328">
            <v>0</v>
          </cell>
          <cell r="D328">
            <v>0</v>
          </cell>
          <cell r="E328">
            <v>0</v>
          </cell>
          <cell r="F328">
            <v>0</v>
          </cell>
          <cell r="G328">
            <v>0</v>
          </cell>
          <cell r="H328">
            <v>0</v>
          </cell>
          <cell r="I328">
            <v>0</v>
          </cell>
          <cell r="L328">
            <v>0</v>
          </cell>
        </row>
        <row r="329">
          <cell r="B329" t="str">
            <v>NEC</v>
          </cell>
          <cell r="C329">
            <v>14</v>
          </cell>
          <cell r="D329">
            <v>3</v>
          </cell>
          <cell r="E329">
            <v>0</v>
          </cell>
          <cell r="F329">
            <v>0</v>
          </cell>
          <cell r="G329">
            <v>0</v>
          </cell>
          <cell r="H329">
            <v>0</v>
          </cell>
          <cell r="I329">
            <v>0</v>
          </cell>
          <cell r="L329">
            <v>17</v>
          </cell>
        </row>
        <row r="330">
          <cell r="B330" t="str">
            <v>Nortel</v>
          </cell>
          <cell r="C330">
            <v>0</v>
          </cell>
          <cell r="D330">
            <v>0</v>
          </cell>
          <cell r="E330">
            <v>0</v>
          </cell>
          <cell r="F330">
            <v>0</v>
          </cell>
          <cell r="G330">
            <v>0</v>
          </cell>
          <cell r="H330">
            <v>0</v>
          </cell>
          <cell r="I330">
            <v>0</v>
          </cell>
          <cell r="L330">
            <v>0</v>
          </cell>
        </row>
        <row r="331">
          <cell r="B331" t="str">
            <v>Oki</v>
          </cell>
          <cell r="C331">
            <v>0</v>
          </cell>
          <cell r="D331">
            <v>0</v>
          </cell>
          <cell r="E331">
            <v>0</v>
          </cell>
          <cell r="F331">
            <v>0</v>
          </cell>
          <cell r="G331">
            <v>0</v>
          </cell>
          <cell r="H331">
            <v>0</v>
          </cell>
          <cell r="I331">
            <v>0</v>
          </cell>
          <cell r="L331">
            <v>0</v>
          </cell>
        </row>
        <row r="332">
          <cell r="B332" t="str">
            <v>OpVista</v>
          </cell>
          <cell r="L332">
            <v>0</v>
          </cell>
        </row>
        <row r="333">
          <cell r="B333" t="str">
            <v>Photonic Bridges</v>
          </cell>
          <cell r="C333">
            <v>0</v>
          </cell>
          <cell r="D333">
            <v>0</v>
          </cell>
          <cell r="E333">
            <v>0</v>
          </cell>
          <cell r="F333">
            <v>0</v>
          </cell>
          <cell r="G333">
            <v>0</v>
          </cell>
          <cell r="H333">
            <v>0</v>
          </cell>
          <cell r="I333">
            <v>0</v>
          </cell>
          <cell r="L333">
            <v>0</v>
          </cell>
        </row>
        <row r="334">
          <cell r="B334" t="str">
            <v>Redback</v>
          </cell>
          <cell r="C334">
            <v>0</v>
          </cell>
          <cell r="D334">
            <v>0</v>
          </cell>
          <cell r="E334">
            <v>0</v>
          </cell>
          <cell r="F334">
            <v>0</v>
          </cell>
          <cell r="G334">
            <v>0</v>
          </cell>
          <cell r="H334">
            <v>0</v>
          </cell>
          <cell r="I334">
            <v>0</v>
          </cell>
          <cell r="L334">
            <v>0</v>
          </cell>
        </row>
        <row r="335">
          <cell r="B335" t="str">
            <v>Sagem</v>
          </cell>
          <cell r="C335">
            <v>0</v>
          </cell>
          <cell r="D335">
            <v>0</v>
          </cell>
          <cell r="E335">
            <v>0</v>
          </cell>
          <cell r="F335">
            <v>0</v>
          </cell>
          <cell r="G335">
            <v>0</v>
          </cell>
          <cell r="H335">
            <v>0</v>
          </cell>
          <cell r="I335">
            <v>0</v>
          </cell>
          <cell r="L335">
            <v>0</v>
          </cell>
        </row>
        <row r="336">
          <cell r="B336" t="str">
            <v>Samsung</v>
          </cell>
          <cell r="C336">
            <v>0</v>
          </cell>
          <cell r="D336">
            <v>0</v>
          </cell>
          <cell r="E336">
            <v>0</v>
          </cell>
          <cell r="F336">
            <v>0</v>
          </cell>
          <cell r="G336">
            <v>0</v>
          </cell>
          <cell r="H336">
            <v>0</v>
          </cell>
          <cell r="I336">
            <v>0</v>
          </cell>
          <cell r="L336">
            <v>0</v>
          </cell>
        </row>
        <row r="337">
          <cell r="B337" t="str">
            <v>Nokia Siemens</v>
          </cell>
          <cell r="C337">
            <v>14</v>
          </cell>
          <cell r="D337">
            <v>6</v>
          </cell>
          <cell r="E337">
            <v>4</v>
          </cell>
          <cell r="F337">
            <v>0</v>
          </cell>
          <cell r="G337">
            <v>0</v>
          </cell>
          <cell r="H337">
            <v>8</v>
          </cell>
          <cell r="I337">
            <v>0</v>
          </cell>
          <cell r="L337">
            <v>32</v>
          </cell>
        </row>
        <row r="338">
          <cell r="B338" t="str">
            <v>Sorrento/Zhone</v>
          </cell>
          <cell r="L338">
            <v>0</v>
          </cell>
        </row>
        <row r="339">
          <cell r="B339" t="str">
            <v>Sycamore</v>
          </cell>
          <cell r="C339">
            <v>0</v>
          </cell>
          <cell r="D339">
            <v>0</v>
          </cell>
          <cell r="E339">
            <v>0</v>
          </cell>
          <cell r="F339">
            <v>0</v>
          </cell>
          <cell r="G339">
            <v>0</v>
          </cell>
          <cell r="H339">
            <v>0</v>
          </cell>
          <cell r="I339">
            <v>0</v>
          </cell>
          <cell r="L339">
            <v>0</v>
          </cell>
        </row>
        <row r="340">
          <cell r="B340" t="str">
            <v>Tejas</v>
          </cell>
          <cell r="L340">
            <v>0</v>
          </cell>
        </row>
        <row r="341">
          <cell r="B341" t="str">
            <v>Tellabs</v>
          </cell>
          <cell r="C341">
            <v>0</v>
          </cell>
          <cell r="D341">
            <v>1</v>
          </cell>
          <cell r="E341">
            <v>0</v>
          </cell>
          <cell r="F341">
            <v>0</v>
          </cell>
          <cell r="G341">
            <v>0</v>
          </cell>
          <cell r="H341">
            <v>0</v>
          </cell>
          <cell r="I341">
            <v>0</v>
          </cell>
          <cell r="L341">
            <v>1</v>
          </cell>
        </row>
        <row r="342">
          <cell r="B342" t="str">
            <v>Tellium</v>
          </cell>
          <cell r="C342">
            <v>0</v>
          </cell>
          <cell r="D342">
            <v>0</v>
          </cell>
          <cell r="E342">
            <v>0</v>
          </cell>
          <cell r="F342">
            <v>0</v>
          </cell>
          <cell r="G342">
            <v>0</v>
          </cell>
          <cell r="H342">
            <v>0</v>
          </cell>
          <cell r="I342">
            <v>0</v>
          </cell>
          <cell r="L342">
            <v>0</v>
          </cell>
        </row>
        <row r="343">
          <cell r="B343" t="str">
            <v>Transmode</v>
          </cell>
          <cell r="L343">
            <v>0</v>
          </cell>
        </row>
        <row r="344">
          <cell r="B344" t="str">
            <v>Tyco</v>
          </cell>
          <cell r="C344">
            <v>0</v>
          </cell>
          <cell r="D344">
            <v>0</v>
          </cell>
          <cell r="E344">
            <v>0</v>
          </cell>
          <cell r="F344">
            <v>0</v>
          </cell>
          <cell r="G344">
            <v>0</v>
          </cell>
          <cell r="H344">
            <v>0</v>
          </cell>
          <cell r="I344">
            <v>0</v>
          </cell>
          <cell r="L344">
            <v>0</v>
          </cell>
        </row>
        <row r="345">
          <cell r="B345" t="str">
            <v>UTStarcom</v>
          </cell>
          <cell r="C345">
            <v>0</v>
          </cell>
          <cell r="D345">
            <v>0.2</v>
          </cell>
          <cell r="E345">
            <v>0</v>
          </cell>
          <cell r="F345">
            <v>0</v>
          </cell>
          <cell r="G345">
            <v>0</v>
          </cell>
          <cell r="H345">
            <v>0</v>
          </cell>
          <cell r="I345">
            <v>0</v>
          </cell>
          <cell r="L345">
            <v>0.2</v>
          </cell>
        </row>
        <row r="346">
          <cell r="B346" t="str">
            <v>White Rock</v>
          </cell>
          <cell r="C346">
            <v>0</v>
          </cell>
          <cell r="D346">
            <v>0</v>
          </cell>
          <cell r="E346">
            <v>0</v>
          </cell>
          <cell r="F346">
            <v>0</v>
          </cell>
          <cell r="G346">
            <v>0</v>
          </cell>
          <cell r="H346">
            <v>0</v>
          </cell>
          <cell r="I346">
            <v>0</v>
          </cell>
          <cell r="L346">
            <v>0</v>
          </cell>
        </row>
        <row r="347">
          <cell r="B347" t="str">
            <v>Xtera</v>
          </cell>
          <cell r="L347">
            <v>0</v>
          </cell>
        </row>
        <row r="348">
          <cell r="B348" t="str">
            <v>Zhone</v>
          </cell>
          <cell r="C348">
            <v>0</v>
          </cell>
          <cell r="D348">
            <v>0</v>
          </cell>
          <cell r="E348">
            <v>0</v>
          </cell>
          <cell r="F348">
            <v>0</v>
          </cell>
          <cell r="G348">
            <v>0</v>
          </cell>
          <cell r="H348">
            <v>0</v>
          </cell>
          <cell r="I348">
            <v>0</v>
          </cell>
          <cell r="L348">
            <v>0</v>
          </cell>
        </row>
        <row r="349">
          <cell r="B349" t="str">
            <v>ZTE</v>
          </cell>
          <cell r="C349">
            <v>2</v>
          </cell>
          <cell r="D349">
            <v>0</v>
          </cell>
          <cell r="E349">
            <v>0</v>
          </cell>
          <cell r="F349">
            <v>0</v>
          </cell>
          <cell r="G349">
            <v>0</v>
          </cell>
          <cell r="H349">
            <v>1</v>
          </cell>
          <cell r="I349">
            <v>0</v>
          </cell>
          <cell r="L349">
            <v>3</v>
          </cell>
        </row>
        <row r="350">
          <cell r="B350" t="str">
            <v>Other</v>
          </cell>
          <cell r="C350">
            <v>0</v>
          </cell>
          <cell r="D350">
            <v>0</v>
          </cell>
          <cell r="E350">
            <v>0</v>
          </cell>
          <cell r="F350">
            <v>0</v>
          </cell>
          <cell r="G350">
            <v>0</v>
          </cell>
          <cell r="H350">
            <v>0</v>
          </cell>
          <cell r="I350">
            <v>0</v>
          </cell>
          <cell r="L350">
            <v>0</v>
          </cell>
        </row>
        <row r="351">
          <cell r="B351" t="str">
            <v>Total</v>
          </cell>
          <cell r="C351">
            <v>48</v>
          </cell>
          <cell r="D351">
            <v>36.900000000000006</v>
          </cell>
          <cell r="E351">
            <v>9</v>
          </cell>
          <cell r="F351">
            <v>2</v>
          </cell>
          <cell r="G351">
            <v>6</v>
          </cell>
          <cell r="H351">
            <v>45</v>
          </cell>
          <cell r="I351">
            <v>1</v>
          </cell>
          <cell r="J351">
            <v>0</v>
          </cell>
          <cell r="K351">
            <v>0</v>
          </cell>
          <cell r="L351">
            <v>147.89999999999998</v>
          </cell>
        </row>
        <row r="354">
          <cell r="B354" t="str">
            <v>3Q03</v>
          </cell>
          <cell r="D354" t="str">
            <v>Optical Networking Vendor Revenues ($ M)</v>
          </cell>
        </row>
        <row r="355">
          <cell r="B355" t="str">
            <v>Vendor</v>
          </cell>
          <cell r="C355" t="str">
            <v>SONET/SDH Add-drop multiplexers (ADM)</v>
          </cell>
          <cell r="D355" t="str">
            <v>Optical Edge Devices (OED)</v>
          </cell>
          <cell r="E355" t="str">
            <v>Digital Cross Connects (DCS)</v>
          </cell>
          <cell r="F355" t="str">
            <v>Optical Core Switches (OCS)</v>
          </cell>
          <cell r="G355" t="str">
            <v>Metro WDM (C/D-WDM)</v>
          </cell>
          <cell r="H355" t="str">
            <v>Long haul DWDM (LH DWDM)</v>
          </cell>
          <cell r="I355" t="str">
            <v>Multi-reach DWDM</v>
          </cell>
          <cell r="J355" t="str">
            <v>Metro ROADM</v>
          </cell>
          <cell r="K355" t="str">
            <v>Converged Packet Optical</v>
          </cell>
          <cell r="L355" t="str">
            <v>Total Optical Networking (ON)</v>
          </cell>
        </row>
        <row r="356">
          <cell r="B356" t="str">
            <v>ADTRAN</v>
          </cell>
        </row>
        <row r="357">
          <cell r="B357" t="str">
            <v>ADVA</v>
          </cell>
          <cell r="C357">
            <v>0</v>
          </cell>
          <cell r="D357">
            <v>0</v>
          </cell>
          <cell r="E357">
            <v>0</v>
          </cell>
          <cell r="F357">
            <v>0</v>
          </cell>
          <cell r="G357">
            <v>0</v>
          </cell>
          <cell r="H357">
            <v>0</v>
          </cell>
          <cell r="I357">
            <v>0</v>
          </cell>
          <cell r="L357">
            <v>0</v>
          </cell>
        </row>
        <row r="358">
          <cell r="B358" t="str">
            <v>Alcatel-Lucent</v>
          </cell>
          <cell r="C358">
            <v>1</v>
          </cell>
          <cell r="D358">
            <v>31</v>
          </cell>
          <cell r="E358">
            <v>1</v>
          </cell>
          <cell r="F358">
            <v>2</v>
          </cell>
          <cell r="G358">
            <v>1</v>
          </cell>
          <cell r="H358">
            <v>13</v>
          </cell>
          <cell r="I358">
            <v>0</v>
          </cell>
          <cell r="L358">
            <v>49</v>
          </cell>
        </row>
        <row r="359">
          <cell r="B359" t="str">
            <v>ANDA</v>
          </cell>
          <cell r="L359">
            <v>0</v>
          </cell>
        </row>
        <row r="360">
          <cell r="B360" t="str">
            <v>Atrica</v>
          </cell>
          <cell r="C360">
            <v>0</v>
          </cell>
          <cell r="D360">
            <v>0.2</v>
          </cell>
          <cell r="E360">
            <v>0</v>
          </cell>
          <cell r="F360">
            <v>0</v>
          </cell>
          <cell r="G360">
            <v>0</v>
          </cell>
          <cell r="H360">
            <v>0</v>
          </cell>
          <cell r="I360">
            <v>0</v>
          </cell>
          <cell r="L360">
            <v>0.2</v>
          </cell>
        </row>
        <row r="361">
          <cell r="B361" t="str">
            <v>Calient</v>
          </cell>
          <cell r="C361">
            <v>0</v>
          </cell>
          <cell r="D361">
            <v>0</v>
          </cell>
          <cell r="E361">
            <v>0</v>
          </cell>
          <cell r="F361">
            <v>0</v>
          </cell>
          <cell r="G361">
            <v>0</v>
          </cell>
          <cell r="H361">
            <v>0</v>
          </cell>
          <cell r="I361">
            <v>0</v>
          </cell>
          <cell r="L361">
            <v>0</v>
          </cell>
        </row>
        <row r="362">
          <cell r="B362" t="str">
            <v>Ciena</v>
          </cell>
          <cell r="C362">
            <v>1</v>
          </cell>
          <cell r="D362">
            <v>7.6</v>
          </cell>
          <cell r="E362">
            <v>0</v>
          </cell>
          <cell r="F362">
            <v>1</v>
          </cell>
          <cell r="G362">
            <v>1</v>
          </cell>
          <cell r="H362">
            <v>4</v>
          </cell>
          <cell r="I362">
            <v>0</v>
          </cell>
          <cell r="L362">
            <v>14.6</v>
          </cell>
        </row>
        <row r="363">
          <cell r="B363" t="str">
            <v>Cisco</v>
          </cell>
          <cell r="C363">
            <v>0</v>
          </cell>
          <cell r="D363">
            <v>3</v>
          </cell>
          <cell r="E363">
            <v>0</v>
          </cell>
          <cell r="F363">
            <v>0</v>
          </cell>
          <cell r="G363">
            <v>1</v>
          </cell>
          <cell r="H363">
            <v>1</v>
          </cell>
          <cell r="I363">
            <v>0</v>
          </cell>
          <cell r="L363">
            <v>5</v>
          </cell>
        </row>
        <row r="364">
          <cell r="B364" t="str">
            <v>Corrigent</v>
          </cell>
          <cell r="L364">
            <v>0</v>
          </cell>
        </row>
        <row r="365">
          <cell r="B365" t="str">
            <v>Corvis</v>
          </cell>
          <cell r="C365">
            <v>0</v>
          </cell>
          <cell r="D365">
            <v>0</v>
          </cell>
          <cell r="E365">
            <v>0</v>
          </cell>
          <cell r="F365">
            <v>0</v>
          </cell>
          <cell r="G365">
            <v>0</v>
          </cell>
          <cell r="H365">
            <v>0</v>
          </cell>
          <cell r="I365">
            <v>0</v>
          </cell>
          <cell r="L365">
            <v>0</v>
          </cell>
        </row>
        <row r="366">
          <cell r="B366" t="str">
            <v>Datang</v>
          </cell>
          <cell r="C366">
            <v>0</v>
          </cell>
          <cell r="D366">
            <v>0</v>
          </cell>
          <cell r="E366">
            <v>0</v>
          </cell>
          <cell r="F366">
            <v>0</v>
          </cell>
          <cell r="G366">
            <v>0</v>
          </cell>
          <cell r="H366">
            <v>0</v>
          </cell>
          <cell r="I366">
            <v>0</v>
          </cell>
          <cell r="L366">
            <v>0</v>
          </cell>
        </row>
        <row r="367">
          <cell r="B367" t="str">
            <v>ECI Telecom</v>
          </cell>
          <cell r="C367">
            <v>0</v>
          </cell>
          <cell r="D367">
            <v>1</v>
          </cell>
          <cell r="E367">
            <v>0</v>
          </cell>
          <cell r="F367">
            <v>0</v>
          </cell>
          <cell r="G367">
            <v>0</v>
          </cell>
          <cell r="H367">
            <v>0</v>
          </cell>
          <cell r="I367">
            <v>0</v>
          </cell>
          <cell r="L367">
            <v>1</v>
          </cell>
        </row>
        <row r="368">
          <cell r="B368" t="str">
            <v>Ericsson</v>
          </cell>
          <cell r="C368">
            <v>5</v>
          </cell>
          <cell r="D368">
            <v>8</v>
          </cell>
          <cell r="E368">
            <v>3</v>
          </cell>
          <cell r="F368">
            <v>0</v>
          </cell>
          <cell r="G368">
            <v>0</v>
          </cell>
          <cell r="H368">
            <v>8</v>
          </cell>
          <cell r="I368">
            <v>0</v>
          </cell>
          <cell r="L368">
            <v>24</v>
          </cell>
        </row>
        <row r="369">
          <cell r="B369" t="str">
            <v>FiberHome</v>
          </cell>
          <cell r="C369">
            <v>0</v>
          </cell>
          <cell r="D369">
            <v>0</v>
          </cell>
          <cell r="E369">
            <v>0</v>
          </cell>
          <cell r="F369">
            <v>0</v>
          </cell>
          <cell r="G369">
            <v>0</v>
          </cell>
          <cell r="H369">
            <v>0</v>
          </cell>
          <cell r="I369">
            <v>0</v>
          </cell>
          <cell r="L369">
            <v>0</v>
          </cell>
        </row>
        <row r="370">
          <cell r="B370" t="str">
            <v>Force 10</v>
          </cell>
          <cell r="C370">
            <v>0</v>
          </cell>
          <cell r="D370">
            <v>0</v>
          </cell>
          <cell r="E370">
            <v>0</v>
          </cell>
          <cell r="F370">
            <v>0</v>
          </cell>
          <cell r="G370">
            <v>0</v>
          </cell>
          <cell r="H370">
            <v>0</v>
          </cell>
          <cell r="I370">
            <v>0</v>
          </cell>
          <cell r="L370">
            <v>0</v>
          </cell>
        </row>
        <row r="371">
          <cell r="B371" t="str">
            <v>Fujitsu</v>
          </cell>
          <cell r="C371">
            <v>0</v>
          </cell>
          <cell r="D371">
            <v>0</v>
          </cell>
          <cell r="E371">
            <v>0</v>
          </cell>
          <cell r="F371">
            <v>0</v>
          </cell>
          <cell r="G371">
            <v>0</v>
          </cell>
          <cell r="H371">
            <v>0</v>
          </cell>
          <cell r="I371">
            <v>0</v>
          </cell>
          <cell r="L371">
            <v>0</v>
          </cell>
        </row>
        <row r="372">
          <cell r="B372" t="str">
            <v>Hitachi</v>
          </cell>
          <cell r="C372">
            <v>0</v>
          </cell>
          <cell r="D372">
            <v>0</v>
          </cell>
          <cell r="E372">
            <v>0</v>
          </cell>
          <cell r="F372">
            <v>0</v>
          </cell>
          <cell r="G372">
            <v>0</v>
          </cell>
          <cell r="H372">
            <v>0</v>
          </cell>
          <cell r="I372">
            <v>0</v>
          </cell>
          <cell r="L372">
            <v>0</v>
          </cell>
        </row>
        <row r="373">
          <cell r="B373" t="str">
            <v>Hitachi Cable</v>
          </cell>
          <cell r="L373">
            <v>0</v>
          </cell>
        </row>
        <row r="374">
          <cell r="B374" t="str">
            <v>Huawei</v>
          </cell>
          <cell r="C374">
            <v>2.15</v>
          </cell>
          <cell r="D374">
            <v>1.62</v>
          </cell>
          <cell r="E374">
            <v>0</v>
          </cell>
          <cell r="F374">
            <v>0</v>
          </cell>
          <cell r="G374">
            <v>0</v>
          </cell>
          <cell r="H374">
            <v>10.23</v>
          </cell>
          <cell r="I374">
            <v>0</v>
          </cell>
          <cell r="L374">
            <v>14</v>
          </cell>
        </row>
        <row r="375">
          <cell r="B375" t="str">
            <v>Infinera</v>
          </cell>
          <cell r="L375">
            <v>0</v>
          </cell>
        </row>
        <row r="376">
          <cell r="B376" t="str">
            <v>LGIC</v>
          </cell>
          <cell r="C376">
            <v>0</v>
          </cell>
          <cell r="D376">
            <v>0</v>
          </cell>
          <cell r="E376">
            <v>0</v>
          </cell>
          <cell r="F376">
            <v>0</v>
          </cell>
          <cell r="G376">
            <v>0</v>
          </cell>
          <cell r="H376">
            <v>0</v>
          </cell>
          <cell r="I376">
            <v>0</v>
          </cell>
          <cell r="L376">
            <v>0</v>
          </cell>
        </row>
        <row r="377">
          <cell r="B377" t="str">
            <v>Lucent</v>
          </cell>
          <cell r="C377">
            <v>0</v>
          </cell>
          <cell r="D377">
            <v>0</v>
          </cell>
          <cell r="E377">
            <v>0</v>
          </cell>
          <cell r="F377">
            <v>0</v>
          </cell>
          <cell r="G377">
            <v>0</v>
          </cell>
          <cell r="H377">
            <v>0</v>
          </cell>
          <cell r="I377">
            <v>0</v>
          </cell>
          <cell r="L377">
            <v>0</v>
          </cell>
        </row>
        <row r="378">
          <cell r="B378" t="str">
            <v>Lumentis</v>
          </cell>
          <cell r="C378">
            <v>0</v>
          </cell>
          <cell r="D378">
            <v>0</v>
          </cell>
          <cell r="E378">
            <v>0</v>
          </cell>
          <cell r="F378">
            <v>0</v>
          </cell>
          <cell r="G378">
            <v>0</v>
          </cell>
          <cell r="H378">
            <v>0</v>
          </cell>
          <cell r="I378">
            <v>0</v>
          </cell>
          <cell r="L378">
            <v>0</v>
          </cell>
        </row>
        <row r="379">
          <cell r="B379" t="str">
            <v>Luminous</v>
          </cell>
          <cell r="C379">
            <v>0</v>
          </cell>
          <cell r="D379">
            <v>0.5</v>
          </cell>
          <cell r="E379">
            <v>0</v>
          </cell>
          <cell r="F379">
            <v>0</v>
          </cell>
          <cell r="G379">
            <v>0</v>
          </cell>
          <cell r="H379">
            <v>0</v>
          </cell>
          <cell r="I379">
            <v>0</v>
          </cell>
          <cell r="L379">
            <v>0.5</v>
          </cell>
        </row>
        <row r="380">
          <cell r="B380" t="str">
            <v>Marconi/Ericsson</v>
          </cell>
          <cell r="L380">
            <v>0</v>
          </cell>
        </row>
        <row r="381">
          <cell r="B381" t="str">
            <v>Movaz</v>
          </cell>
          <cell r="C381">
            <v>0</v>
          </cell>
          <cell r="D381">
            <v>0</v>
          </cell>
          <cell r="E381">
            <v>0</v>
          </cell>
          <cell r="F381">
            <v>0</v>
          </cell>
          <cell r="G381">
            <v>0</v>
          </cell>
          <cell r="H381">
            <v>0</v>
          </cell>
          <cell r="I381">
            <v>0</v>
          </cell>
          <cell r="L381">
            <v>0</v>
          </cell>
        </row>
        <row r="382">
          <cell r="B382" t="str">
            <v>NEC</v>
          </cell>
          <cell r="C382">
            <v>8</v>
          </cell>
          <cell r="D382">
            <v>1</v>
          </cell>
          <cell r="E382">
            <v>0</v>
          </cell>
          <cell r="F382">
            <v>0</v>
          </cell>
          <cell r="G382">
            <v>0</v>
          </cell>
          <cell r="H382">
            <v>0</v>
          </cell>
          <cell r="I382">
            <v>0</v>
          </cell>
          <cell r="L382">
            <v>9</v>
          </cell>
        </row>
        <row r="383">
          <cell r="B383" t="str">
            <v>Nortel</v>
          </cell>
          <cell r="C383">
            <v>0</v>
          </cell>
          <cell r="D383">
            <v>0</v>
          </cell>
          <cell r="E383">
            <v>0</v>
          </cell>
          <cell r="F383">
            <v>0</v>
          </cell>
          <cell r="G383">
            <v>0</v>
          </cell>
          <cell r="H383">
            <v>0</v>
          </cell>
          <cell r="I383">
            <v>0</v>
          </cell>
          <cell r="L383">
            <v>0</v>
          </cell>
        </row>
        <row r="384">
          <cell r="B384" t="str">
            <v>Oki</v>
          </cell>
          <cell r="C384">
            <v>0</v>
          </cell>
          <cell r="D384">
            <v>0</v>
          </cell>
          <cell r="E384">
            <v>0</v>
          </cell>
          <cell r="F384">
            <v>0</v>
          </cell>
          <cell r="G384">
            <v>0</v>
          </cell>
          <cell r="H384">
            <v>0</v>
          </cell>
          <cell r="I384">
            <v>0</v>
          </cell>
          <cell r="L384">
            <v>0</v>
          </cell>
        </row>
        <row r="385">
          <cell r="B385" t="str">
            <v>OpVista</v>
          </cell>
          <cell r="L385">
            <v>0</v>
          </cell>
        </row>
        <row r="386">
          <cell r="B386" t="str">
            <v>Photonic Bridges</v>
          </cell>
          <cell r="C386">
            <v>0</v>
          </cell>
          <cell r="D386">
            <v>0</v>
          </cell>
          <cell r="E386">
            <v>0</v>
          </cell>
          <cell r="F386">
            <v>0</v>
          </cell>
          <cell r="G386">
            <v>0</v>
          </cell>
          <cell r="H386">
            <v>0</v>
          </cell>
          <cell r="I386">
            <v>0</v>
          </cell>
          <cell r="L386">
            <v>0</v>
          </cell>
        </row>
        <row r="387">
          <cell r="B387" t="str">
            <v>Redback</v>
          </cell>
          <cell r="C387">
            <v>0</v>
          </cell>
          <cell r="D387">
            <v>0</v>
          </cell>
          <cell r="E387">
            <v>0</v>
          </cell>
          <cell r="F387">
            <v>0</v>
          </cell>
          <cell r="G387">
            <v>0</v>
          </cell>
          <cell r="H387">
            <v>0</v>
          </cell>
          <cell r="I387">
            <v>0</v>
          </cell>
          <cell r="L387">
            <v>0</v>
          </cell>
        </row>
        <row r="388">
          <cell r="B388" t="str">
            <v>Sagem</v>
          </cell>
          <cell r="C388">
            <v>0</v>
          </cell>
          <cell r="D388">
            <v>0</v>
          </cell>
          <cell r="E388">
            <v>0</v>
          </cell>
          <cell r="F388">
            <v>0</v>
          </cell>
          <cell r="G388">
            <v>0</v>
          </cell>
          <cell r="H388">
            <v>0</v>
          </cell>
          <cell r="I388">
            <v>0</v>
          </cell>
          <cell r="L388">
            <v>0</v>
          </cell>
        </row>
        <row r="389">
          <cell r="B389" t="str">
            <v>Samsung</v>
          </cell>
          <cell r="C389">
            <v>0</v>
          </cell>
          <cell r="D389">
            <v>0</v>
          </cell>
          <cell r="E389">
            <v>0</v>
          </cell>
          <cell r="F389">
            <v>0</v>
          </cell>
          <cell r="G389">
            <v>0</v>
          </cell>
          <cell r="H389">
            <v>0</v>
          </cell>
          <cell r="I389">
            <v>0</v>
          </cell>
          <cell r="L389">
            <v>0</v>
          </cell>
        </row>
        <row r="390">
          <cell r="B390" t="str">
            <v>Nokia Siemens</v>
          </cell>
          <cell r="C390">
            <v>14</v>
          </cell>
          <cell r="D390">
            <v>10</v>
          </cell>
          <cell r="E390">
            <v>5</v>
          </cell>
          <cell r="F390">
            <v>0</v>
          </cell>
          <cell r="G390">
            <v>0</v>
          </cell>
          <cell r="H390">
            <v>3</v>
          </cell>
          <cell r="I390">
            <v>0</v>
          </cell>
          <cell r="L390">
            <v>32</v>
          </cell>
        </row>
        <row r="391">
          <cell r="B391" t="str">
            <v>Sorrento/Zhone</v>
          </cell>
          <cell r="L391">
            <v>0</v>
          </cell>
        </row>
        <row r="392">
          <cell r="B392" t="str">
            <v>Sycamore</v>
          </cell>
          <cell r="C392">
            <v>0</v>
          </cell>
          <cell r="D392">
            <v>0</v>
          </cell>
          <cell r="E392">
            <v>0</v>
          </cell>
          <cell r="F392">
            <v>0</v>
          </cell>
          <cell r="G392">
            <v>0</v>
          </cell>
          <cell r="H392">
            <v>0</v>
          </cell>
          <cell r="I392">
            <v>0</v>
          </cell>
          <cell r="L392">
            <v>0</v>
          </cell>
        </row>
        <row r="393">
          <cell r="B393" t="str">
            <v>Tejas</v>
          </cell>
          <cell r="L393">
            <v>0</v>
          </cell>
        </row>
        <row r="394">
          <cell r="B394" t="str">
            <v>Tellabs</v>
          </cell>
          <cell r="C394">
            <v>0</v>
          </cell>
          <cell r="D394">
            <v>1</v>
          </cell>
          <cell r="E394">
            <v>0</v>
          </cell>
          <cell r="F394">
            <v>0</v>
          </cell>
          <cell r="G394">
            <v>0</v>
          </cell>
          <cell r="H394">
            <v>0</v>
          </cell>
          <cell r="I394">
            <v>0</v>
          </cell>
          <cell r="L394">
            <v>1</v>
          </cell>
        </row>
        <row r="395">
          <cell r="B395" t="str">
            <v>Tellium</v>
          </cell>
          <cell r="C395">
            <v>0</v>
          </cell>
          <cell r="D395">
            <v>0</v>
          </cell>
          <cell r="E395">
            <v>0</v>
          </cell>
          <cell r="F395">
            <v>0</v>
          </cell>
          <cell r="G395">
            <v>0</v>
          </cell>
          <cell r="H395">
            <v>0</v>
          </cell>
          <cell r="I395">
            <v>0</v>
          </cell>
          <cell r="L395">
            <v>0</v>
          </cell>
        </row>
        <row r="396">
          <cell r="B396" t="str">
            <v>Transmode</v>
          </cell>
          <cell r="L396">
            <v>0</v>
          </cell>
        </row>
        <row r="397">
          <cell r="B397" t="str">
            <v>Tyco</v>
          </cell>
          <cell r="C397">
            <v>0</v>
          </cell>
          <cell r="D397">
            <v>0</v>
          </cell>
          <cell r="E397">
            <v>0</v>
          </cell>
          <cell r="F397">
            <v>0</v>
          </cell>
          <cell r="G397">
            <v>0</v>
          </cell>
          <cell r="H397">
            <v>0</v>
          </cell>
          <cell r="I397">
            <v>0</v>
          </cell>
          <cell r="L397">
            <v>0</v>
          </cell>
        </row>
        <row r="398">
          <cell r="B398" t="str">
            <v>UTStarcom</v>
          </cell>
          <cell r="C398">
            <v>0</v>
          </cell>
          <cell r="D398">
            <v>0.5</v>
          </cell>
          <cell r="E398">
            <v>0</v>
          </cell>
          <cell r="F398">
            <v>0</v>
          </cell>
          <cell r="G398">
            <v>0</v>
          </cell>
          <cell r="H398">
            <v>0</v>
          </cell>
          <cell r="I398">
            <v>0</v>
          </cell>
          <cell r="L398">
            <v>0.5</v>
          </cell>
        </row>
        <row r="399">
          <cell r="B399" t="str">
            <v>White Rock</v>
          </cell>
          <cell r="C399">
            <v>0</v>
          </cell>
          <cell r="D399">
            <v>0</v>
          </cell>
          <cell r="E399">
            <v>0</v>
          </cell>
          <cell r="F399">
            <v>0</v>
          </cell>
          <cell r="G399">
            <v>0</v>
          </cell>
          <cell r="H399">
            <v>0</v>
          </cell>
          <cell r="I399">
            <v>0</v>
          </cell>
          <cell r="L399">
            <v>0</v>
          </cell>
        </row>
        <row r="400">
          <cell r="B400" t="str">
            <v>Xtera</v>
          </cell>
          <cell r="L400">
            <v>0</v>
          </cell>
        </row>
        <row r="401">
          <cell r="B401" t="str">
            <v>Zhone</v>
          </cell>
          <cell r="C401">
            <v>0</v>
          </cell>
          <cell r="D401">
            <v>0</v>
          </cell>
          <cell r="E401">
            <v>0</v>
          </cell>
          <cell r="F401">
            <v>0</v>
          </cell>
          <cell r="G401">
            <v>0</v>
          </cell>
          <cell r="H401">
            <v>0</v>
          </cell>
          <cell r="I401">
            <v>0</v>
          </cell>
          <cell r="L401">
            <v>0</v>
          </cell>
        </row>
        <row r="402">
          <cell r="B402" t="str">
            <v>ZTE</v>
          </cell>
          <cell r="C402">
            <v>5</v>
          </cell>
          <cell r="D402">
            <v>0</v>
          </cell>
          <cell r="E402">
            <v>0</v>
          </cell>
          <cell r="F402">
            <v>0</v>
          </cell>
          <cell r="G402">
            <v>0</v>
          </cell>
          <cell r="H402">
            <v>2</v>
          </cell>
          <cell r="I402">
            <v>0</v>
          </cell>
          <cell r="L402">
            <v>7</v>
          </cell>
        </row>
        <row r="403">
          <cell r="B403" t="str">
            <v>Other</v>
          </cell>
          <cell r="C403">
            <v>0</v>
          </cell>
          <cell r="D403">
            <v>0</v>
          </cell>
          <cell r="E403">
            <v>0</v>
          </cell>
          <cell r="F403">
            <v>0</v>
          </cell>
          <cell r="G403">
            <v>0</v>
          </cell>
          <cell r="H403">
            <v>0</v>
          </cell>
          <cell r="I403">
            <v>0</v>
          </cell>
          <cell r="L403">
            <v>0</v>
          </cell>
        </row>
        <row r="404">
          <cell r="B404" t="str">
            <v>Total</v>
          </cell>
          <cell r="C404">
            <v>36.15</v>
          </cell>
          <cell r="D404">
            <v>65.419999999999987</v>
          </cell>
          <cell r="E404">
            <v>9</v>
          </cell>
          <cell r="F404">
            <v>3</v>
          </cell>
          <cell r="G404">
            <v>3</v>
          </cell>
          <cell r="H404">
            <v>41.230000000000004</v>
          </cell>
          <cell r="I404">
            <v>0</v>
          </cell>
          <cell r="J404">
            <v>0</v>
          </cell>
          <cell r="K404">
            <v>0</v>
          </cell>
          <cell r="L404">
            <v>157.80000000000001</v>
          </cell>
        </row>
        <row r="408">
          <cell r="B408" t="str">
            <v>Vendor</v>
          </cell>
          <cell r="C408" t="str">
            <v>SONET/SDH Add-drop multiplexers (ADM)</v>
          </cell>
          <cell r="D408" t="str">
            <v>Optical Edge Devices (OED)</v>
          </cell>
          <cell r="E408" t="str">
            <v>Digital Cross Connects (DCS)</v>
          </cell>
          <cell r="F408" t="str">
            <v>Optical Core Switches (OCS)</v>
          </cell>
          <cell r="G408" t="str">
            <v>Metro WDM (C/D-WDM)</v>
          </cell>
          <cell r="H408" t="str">
            <v>Long haul DWDM (LH DWDM)</v>
          </cell>
          <cell r="I408" t="str">
            <v>Multi-reach DWDM</v>
          </cell>
          <cell r="J408" t="str">
            <v>Metro ROADM</v>
          </cell>
          <cell r="K408" t="str">
            <v>Converged Packet Optical</v>
          </cell>
          <cell r="L408" t="str">
            <v>Total Optical Networking (ON)</v>
          </cell>
        </row>
        <row r="409">
          <cell r="B409" t="str">
            <v>ADTRAN</v>
          </cell>
        </row>
        <row r="410">
          <cell r="B410" t="str">
            <v>ADVA</v>
          </cell>
          <cell r="C410">
            <v>0</v>
          </cell>
          <cell r="D410">
            <v>0</v>
          </cell>
          <cell r="E410">
            <v>0</v>
          </cell>
          <cell r="F410">
            <v>0</v>
          </cell>
          <cell r="G410">
            <v>0</v>
          </cell>
          <cell r="H410">
            <v>0</v>
          </cell>
          <cell r="I410">
            <v>0</v>
          </cell>
          <cell r="L410">
            <v>0</v>
          </cell>
        </row>
        <row r="411">
          <cell r="B411" t="str">
            <v>Alcatel-Lucent</v>
          </cell>
          <cell r="C411">
            <v>5</v>
          </cell>
          <cell r="D411">
            <v>31</v>
          </cell>
          <cell r="E411">
            <v>7</v>
          </cell>
          <cell r="F411">
            <v>5</v>
          </cell>
          <cell r="G411">
            <v>2</v>
          </cell>
          <cell r="H411">
            <v>8</v>
          </cell>
          <cell r="I411">
            <v>1</v>
          </cell>
          <cell r="L411">
            <v>59</v>
          </cell>
        </row>
        <row r="412">
          <cell r="B412" t="str">
            <v>ANDA</v>
          </cell>
          <cell r="L412">
            <v>0</v>
          </cell>
        </row>
        <row r="413">
          <cell r="B413" t="str">
            <v>Atrica</v>
          </cell>
          <cell r="C413">
            <v>0</v>
          </cell>
          <cell r="D413">
            <v>0.25</v>
          </cell>
          <cell r="E413">
            <v>0</v>
          </cell>
          <cell r="F413">
            <v>0</v>
          </cell>
          <cell r="G413">
            <v>0</v>
          </cell>
          <cell r="H413">
            <v>0</v>
          </cell>
          <cell r="I413">
            <v>0</v>
          </cell>
          <cell r="L413">
            <v>0.25</v>
          </cell>
        </row>
        <row r="414">
          <cell r="B414" t="str">
            <v>Calient</v>
          </cell>
          <cell r="C414">
            <v>0</v>
          </cell>
          <cell r="D414">
            <v>0</v>
          </cell>
          <cell r="E414">
            <v>0</v>
          </cell>
          <cell r="F414">
            <v>0</v>
          </cell>
          <cell r="G414">
            <v>0</v>
          </cell>
          <cell r="H414">
            <v>0</v>
          </cell>
          <cell r="I414">
            <v>0</v>
          </cell>
          <cell r="L414">
            <v>0</v>
          </cell>
        </row>
        <row r="415">
          <cell r="B415" t="str">
            <v>Ciena</v>
          </cell>
          <cell r="C415">
            <v>1</v>
          </cell>
          <cell r="D415">
            <v>7</v>
          </cell>
          <cell r="E415">
            <v>0</v>
          </cell>
          <cell r="F415">
            <v>4</v>
          </cell>
          <cell r="G415">
            <v>0</v>
          </cell>
          <cell r="H415">
            <v>5</v>
          </cell>
          <cell r="I415">
            <v>0</v>
          </cell>
          <cell r="L415">
            <v>17</v>
          </cell>
        </row>
        <row r="416">
          <cell r="B416" t="str">
            <v>Cisco</v>
          </cell>
          <cell r="C416">
            <v>0</v>
          </cell>
          <cell r="D416">
            <v>4</v>
          </cell>
          <cell r="E416">
            <v>0</v>
          </cell>
          <cell r="F416">
            <v>0</v>
          </cell>
          <cell r="G416">
            <v>1</v>
          </cell>
          <cell r="H416">
            <v>1</v>
          </cell>
          <cell r="I416">
            <v>0</v>
          </cell>
          <cell r="L416">
            <v>6</v>
          </cell>
        </row>
        <row r="417">
          <cell r="B417" t="str">
            <v>Corrigent</v>
          </cell>
          <cell r="L417">
            <v>0</v>
          </cell>
        </row>
        <row r="418">
          <cell r="B418" t="str">
            <v>Corvis</v>
          </cell>
          <cell r="C418">
            <v>0</v>
          </cell>
          <cell r="D418">
            <v>0</v>
          </cell>
          <cell r="E418">
            <v>0</v>
          </cell>
          <cell r="F418">
            <v>0</v>
          </cell>
          <cell r="G418">
            <v>0</v>
          </cell>
          <cell r="H418">
            <v>0</v>
          </cell>
          <cell r="I418">
            <v>0</v>
          </cell>
          <cell r="L418">
            <v>0</v>
          </cell>
        </row>
        <row r="419">
          <cell r="B419" t="str">
            <v>Datang</v>
          </cell>
          <cell r="C419">
            <v>0</v>
          </cell>
          <cell r="D419">
            <v>0</v>
          </cell>
          <cell r="E419">
            <v>0</v>
          </cell>
          <cell r="F419">
            <v>0</v>
          </cell>
          <cell r="G419">
            <v>0</v>
          </cell>
          <cell r="H419">
            <v>0</v>
          </cell>
          <cell r="I419">
            <v>0</v>
          </cell>
          <cell r="L419">
            <v>0</v>
          </cell>
        </row>
        <row r="420">
          <cell r="B420" t="str">
            <v>ECI Telecom</v>
          </cell>
          <cell r="C420">
            <v>1</v>
          </cell>
          <cell r="D420">
            <v>6</v>
          </cell>
          <cell r="E420">
            <v>0</v>
          </cell>
          <cell r="F420">
            <v>0</v>
          </cell>
          <cell r="G420">
            <v>0</v>
          </cell>
          <cell r="H420">
            <v>0</v>
          </cell>
          <cell r="I420">
            <v>0</v>
          </cell>
          <cell r="L420">
            <v>7</v>
          </cell>
        </row>
        <row r="421">
          <cell r="B421" t="str">
            <v>Ericsson</v>
          </cell>
          <cell r="C421">
            <v>2</v>
          </cell>
          <cell r="D421">
            <v>3</v>
          </cell>
          <cell r="E421">
            <v>1</v>
          </cell>
          <cell r="F421">
            <v>1</v>
          </cell>
          <cell r="G421">
            <v>0</v>
          </cell>
          <cell r="H421">
            <v>3</v>
          </cell>
          <cell r="I421">
            <v>0</v>
          </cell>
          <cell r="L421">
            <v>10</v>
          </cell>
        </row>
        <row r="422">
          <cell r="B422" t="str">
            <v>FiberHome</v>
          </cell>
          <cell r="C422">
            <v>0</v>
          </cell>
          <cell r="D422">
            <v>0</v>
          </cell>
          <cell r="E422">
            <v>0</v>
          </cell>
          <cell r="F422">
            <v>0</v>
          </cell>
          <cell r="G422">
            <v>0</v>
          </cell>
          <cell r="H422">
            <v>0</v>
          </cell>
          <cell r="I422">
            <v>0</v>
          </cell>
          <cell r="L422">
            <v>0</v>
          </cell>
        </row>
        <row r="423">
          <cell r="B423" t="str">
            <v>Force 10</v>
          </cell>
          <cell r="C423">
            <v>0</v>
          </cell>
          <cell r="D423">
            <v>0</v>
          </cell>
          <cell r="E423">
            <v>0</v>
          </cell>
          <cell r="F423">
            <v>0</v>
          </cell>
          <cell r="G423">
            <v>0</v>
          </cell>
          <cell r="H423">
            <v>0</v>
          </cell>
          <cell r="I423">
            <v>0</v>
          </cell>
          <cell r="L423">
            <v>0</v>
          </cell>
        </row>
        <row r="424">
          <cell r="B424" t="str">
            <v>Fujitsu</v>
          </cell>
          <cell r="C424">
            <v>0</v>
          </cell>
          <cell r="D424">
            <v>0</v>
          </cell>
          <cell r="E424">
            <v>0</v>
          </cell>
          <cell r="F424">
            <v>0</v>
          </cell>
          <cell r="G424">
            <v>0</v>
          </cell>
          <cell r="H424">
            <v>0</v>
          </cell>
          <cell r="I424">
            <v>0</v>
          </cell>
          <cell r="L424">
            <v>0</v>
          </cell>
        </row>
        <row r="425">
          <cell r="B425" t="str">
            <v>Hitachi</v>
          </cell>
          <cell r="C425">
            <v>0</v>
          </cell>
          <cell r="D425">
            <v>0</v>
          </cell>
          <cell r="E425">
            <v>0</v>
          </cell>
          <cell r="F425">
            <v>0</v>
          </cell>
          <cell r="G425">
            <v>0</v>
          </cell>
          <cell r="H425">
            <v>0</v>
          </cell>
          <cell r="I425">
            <v>0</v>
          </cell>
          <cell r="L425">
            <v>0</v>
          </cell>
        </row>
        <row r="426">
          <cell r="B426" t="str">
            <v>Hitachi Cable</v>
          </cell>
          <cell r="L426">
            <v>0</v>
          </cell>
        </row>
        <row r="427">
          <cell r="B427" t="str">
            <v>Huawei</v>
          </cell>
          <cell r="C427">
            <v>14</v>
          </cell>
          <cell r="D427">
            <v>13</v>
          </cell>
          <cell r="E427">
            <v>0</v>
          </cell>
          <cell r="F427">
            <v>0</v>
          </cell>
          <cell r="G427">
            <v>0</v>
          </cell>
          <cell r="H427">
            <v>5</v>
          </cell>
          <cell r="I427">
            <v>0</v>
          </cell>
          <cell r="L427">
            <v>32</v>
          </cell>
        </row>
        <row r="428">
          <cell r="B428" t="str">
            <v>Infinera</v>
          </cell>
          <cell r="L428">
            <v>0</v>
          </cell>
        </row>
        <row r="429">
          <cell r="B429" t="str">
            <v>LGIC</v>
          </cell>
          <cell r="C429">
            <v>0</v>
          </cell>
          <cell r="D429">
            <v>0</v>
          </cell>
          <cell r="E429">
            <v>0</v>
          </cell>
          <cell r="F429">
            <v>0</v>
          </cell>
          <cell r="G429">
            <v>0</v>
          </cell>
          <cell r="H429">
            <v>0</v>
          </cell>
          <cell r="I429">
            <v>0</v>
          </cell>
          <cell r="L429">
            <v>0</v>
          </cell>
        </row>
        <row r="430">
          <cell r="B430" t="str">
            <v>Lucent</v>
          </cell>
          <cell r="C430">
            <v>0</v>
          </cell>
          <cell r="D430">
            <v>0</v>
          </cell>
          <cell r="E430">
            <v>0</v>
          </cell>
          <cell r="F430">
            <v>0</v>
          </cell>
          <cell r="G430">
            <v>0</v>
          </cell>
          <cell r="H430">
            <v>0</v>
          </cell>
          <cell r="I430">
            <v>0</v>
          </cell>
          <cell r="L430">
            <v>0</v>
          </cell>
        </row>
        <row r="431">
          <cell r="B431" t="str">
            <v>Lumentis</v>
          </cell>
          <cell r="C431">
            <v>0</v>
          </cell>
          <cell r="D431">
            <v>0</v>
          </cell>
          <cell r="E431">
            <v>0</v>
          </cell>
          <cell r="F431">
            <v>0</v>
          </cell>
          <cell r="G431">
            <v>0.5</v>
          </cell>
          <cell r="H431">
            <v>0</v>
          </cell>
          <cell r="I431">
            <v>0</v>
          </cell>
          <cell r="L431">
            <v>0.5</v>
          </cell>
        </row>
        <row r="432">
          <cell r="B432" t="str">
            <v>Luminous</v>
          </cell>
          <cell r="C432">
            <v>0</v>
          </cell>
          <cell r="D432">
            <v>0.6</v>
          </cell>
          <cell r="E432">
            <v>0</v>
          </cell>
          <cell r="F432">
            <v>0</v>
          </cell>
          <cell r="G432">
            <v>0</v>
          </cell>
          <cell r="H432">
            <v>0</v>
          </cell>
          <cell r="I432">
            <v>0</v>
          </cell>
          <cell r="L432">
            <v>0.6</v>
          </cell>
        </row>
        <row r="433">
          <cell r="B433" t="str">
            <v>Marconi/Ericsson</v>
          </cell>
          <cell r="L433">
            <v>0</v>
          </cell>
        </row>
        <row r="434">
          <cell r="B434" t="str">
            <v>Movaz</v>
          </cell>
          <cell r="C434">
            <v>0</v>
          </cell>
          <cell r="D434">
            <v>0</v>
          </cell>
          <cell r="E434">
            <v>0</v>
          </cell>
          <cell r="F434">
            <v>0</v>
          </cell>
          <cell r="G434">
            <v>0</v>
          </cell>
          <cell r="H434">
            <v>0</v>
          </cell>
          <cell r="I434">
            <v>0</v>
          </cell>
          <cell r="L434">
            <v>0</v>
          </cell>
        </row>
        <row r="435">
          <cell r="B435" t="str">
            <v>NEC</v>
          </cell>
          <cell r="C435">
            <v>4</v>
          </cell>
          <cell r="D435">
            <v>1.5</v>
          </cell>
          <cell r="E435">
            <v>0</v>
          </cell>
          <cell r="F435">
            <v>0</v>
          </cell>
          <cell r="G435">
            <v>0</v>
          </cell>
          <cell r="H435">
            <v>0</v>
          </cell>
          <cell r="I435">
            <v>0</v>
          </cell>
          <cell r="L435">
            <v>5.5</v>
          </cell>
        </row>
        <row r="436">
          <cell r="B436" t="str">
            <v>Nortel</v>
          </cell>
          <cell r="C436">
            <v>0</v>
          </cell>
          <cell r="D436">
            <v>0</v>
          </cell>
          <cell r="E436">
            <v>0</v>
          </cell>
          <cell r="F436">
            <v>0</v>
          </cell>
          <cell r="G436">
            <v>0</v>
          </cell>
          <cell r="H436">
            <v>0</v>
          </cell>
          <cell r="I436">
            <v>0</v>
          </cell>
          <cell r="L436">
            <v>0</v>
          </cell>
        </row>
        <row r="437">
          <cell r="B437" t="str">
            <v>Oki</v>
          </cell>
          <cell r="C437">
            <v>0</v>
          </cell>
          <cell r="D437">
            <v>0</v>
          </cell>
          <cell r="E437">
            <v>0</v>
          </cell>
          <cell r="F437">
            <v>0</v>
          </cell>
          <cell r="G437">
            <v>0</v>
          </cell>
          <cell r="H437">
            <v>0</v>
          </cell>
          <cell r="I437">
            <v>0</v>
          </cell>
          <cell r="L437">
            <v>0</v>
          </cell>
        </row>
        <row r="438">
          <cell r="B438" t="str">
            <v>OpVista</v>
          </cell>
          <cell r="L438">
            <v>0</v>
          </cell>
        </row>
        <row r="439">
          <cell r="B439" t="str">
            <v>Photonic Bridges</v>
          </cell>
          <cell r="C439">
            <v>0</v>
          </cell>
          <cell r="D439">
            <v>0</v>
          </cell>
          <cell r="E439">
            <v>0</v>
          </cell>
          <cell r="F439">
            <v>0</v>
          </cell>
          <cell r="G439">
            <v>0</v>
          </cell>
          <cell r="H439">
            <v>0</v>
          </cell>
          <cell r="I439">
            <v>0</v>
          </cell>
          <cell r="L439">
            <v>0</v>
          </cell>
        </row>
        <row r="440">
          <cell r="B440" t="str">
            <v>Redback</v>
          </cell>
          <cell r="C440">
            <v>0</v>
          </cell>
          <cell r="D440">
            <v>0</v>
          </cell>
          <cell r="E440">
            <v>0</v>
          </cell>
          <cell r="F440">
            <v>0</v>
          </cell>
          <cell r="G440">
            <v>0</v>
          </cell>
          <cell r="H440">
            <v>0</v>
          </cell>
          <cell r="I440">
            <v>0</v>
          </cell>
          <cell r="L440">
            <v>0</v>
          </cell>
        </row>
        <row r="441">
          <cell r="B441" t="str">
            <v>Sagem</v>
          </cell>
          <cell r="C441">
            <v>1</v>
          </cell>
          <cell r="D441">
            <v>0</v>
          </cell>
          <cell r="E441">
            <v>0</v>
          </cell>
          <cell r="F441">
            <v>0</v>
          </cell>
          <cell r="G441">
            <v>0</v>
          </cell>
          <cell r="H441">
            <v>0</v>
          </cell>
          <cell r="I441">
            <v>0</v>
          </cell>
          <cell r="L441">
            <v>1</v>
          </cell>
        </row>
        <row r="442">
          <cell r="B442" t="str">
            <v>Samsung</v>
          </cell>
          <cell r="C442">
            <v>0</v>
          </cell>
          <cell r="D442">
            <v>0</v>
          </cell>
          <cell r="E442">
            <v>0</v>
          </cell>
          <cell r="F442">
            <v>0</v>
          </cell>
          <cell r="G442">
            <v>0</v>
          </cell>
          <cell r="H442">
            <v>0</v>
          </cell>
          <cell r="I442">
            <v>0</v>
          </cell>
          <cell r="L442">
            <v>0</v>
          </cell>
        </row>
        <row r="443">
          <cell r="B443" t="str">
            <v>Nokia Siemens</v>
          </cell>
          <cell r="C443">
            <v>6</v>
          </cell>
          <cell r="D443">
            <v>1</v>
          </cell>
          <cell r="E443">
            <v>2</v>
          </cell>
          <cell r="F443">
            <v>0</v>
          </cell>
          <cell r="G443">
            <v>0</v>
          </cell>
          <cell r="H443">
            <v>3</v>
          </cell>
          <cell r="I443">
            <v>0</v>
          </cell>
          <cell r="L443">
            <v>12</v>
          </cell>
        </row>
        <row r="444">
          <cell r="B444" t="str">
            <v>Sorrento/Zhone</v>
          </cell>
          <cell r="L444">
            <v>0</v>
          </cell>
        </row>
        <row r="445">
          <cell r="B445" t="str">
            <v>Sycamore</v>
          </cell>
          <cell r="C445">
            <v>0</v>
          </cell>
          <cell r="D445">
            <v>0</v>
          </cell>
          <cell r="E445">
            <v>0</v>
          </cell>
          <cell r="F445">
            <v>0</v>
          </cell>
          <cell r="G445">
            <v>0</v>
          </cell>
          <cell r="H445">
            <v>0</v>
          </cell>
          <cell r="I445">
            <v>0</v>
          </cell>
          <cell r="L445">
            <v>0</v>
          </cell>
        </row>
        <row r="446">
          <cell r="B446" t="str">
            <v>Tejas</v>
          </cell>
          <cell r="L446">
            <v>0</v>
          </cell>
        </row>
        <row r="447">
          <cell r="B447" t="str">
            <v>Tellabs</v>
          </cell>
          <cell r="C447">
            <v>0</v>
          </cell>
          <cell r="D447">
            <v>2</v>
          </cell>
          <cell r="E447">
            <v>0</v>
          </cell>
          <cell r="F447">
            <v>0</v>
          </cell>
          <cell r="G447">
            <v>0</v>
          </cell>
          <cell r="H447">
            <v>0</v>
          </cell>
          <cell r="I447">
            <v>0</v>
          </cell>
          <cell r="L447">
            <v>2</v>
          </cell>
        </row>
        <row r="448">
          <cell r="B448" t="str">
            <v>Tellium</v>
          </cell>
          <cell r="C448">
            <v>0</v>
          </cell>
          <cell r="D448">
            <v>0</v>
          </cell>
          <cell r="E448">
            <v>0</v>
          </cell>
          <cell r="F448">
            <v>0</v>
          </cell>
          <cell r="G448">
            <v>0</v>
          </cell>
          <cell r="H448">
            <v>0</v>
          </cell>
          <cell r="I448">
            <v>0</v>
          </cell>
          <cell r="L448">
            <v>0</v>
          </cell>
        </row>
        <row r="449">
          <cell r="B449" t="str">
            <v>Transmode</v>
          </cell>
          <cell r="L449">
            <v>0</v>
          </cell>
        </row>
        <row r="450">
          <cell r="B450" t="str">
            <v>Tyco</v>
          </cell>
          <cell r="C450">
            <v>0</v>
          </cell>
          <cell r="D450">
            <v>0</v>
          </cell>
          <cell r="E450">
            <v>0</v>
          </cell>
          <cell r="F450">
            <v>0</v>
          </cell>
          <cell r="G450">
            <v>0</v>
          </cell>
          <cell r="H450">
            <v>0</v>
          </cell>
          <cell r="I450">
            <v>0</v>
          </cell>
          <cell r="L450">
            <v>0</v>
          </cell>
        </row>
        <row r="451">
          <cell r="B451" t="str">
            <v>UTStarcom</v>
          </cell>
          <cell r="C451">
            <v>0</v>
          </cell>
          <cell r="D451">
            <v>0.2</v>
          </cell>
          <cell r="E451">
            <v>0</v>
          </cell>
          <cell r="F451">
            <v>0</v>
          </cell>
          <cell r="G451">
            <v>0</v>
          </cell>
          <cell r="H451">
            <v>0</v>
          </cell>
          <cell r="I451">
            <v>0</v>
          </cell>
          <cell r="L451">
            <v>0.2</v>
          </cell>
        </row>
        <row r="452">
          <cell r="B452" t="str">
            <v>White Rock</v>
          </cell>
          <cell r="C452">
            <v>0</v>
          </cell>
          <cell r="D452">
            <v>0</v>
          </cell>
          <cell r="E452">
            <v>0</v>
          </cell>
          <cell r="F452">
            <v>0</v>
          </cell>
          <cell r="G452">
            <v>0</v>
          </cell>
          <cell r="H452">
            <v>0</v>
          </cell>
          <cell r="I452">
            <v>0</v>
          </cell>
          <cell r="L452">
            <v>0</v>
          </cell>
        </row>
        <row r="453">
          <cell r="B453" t="str">
            <v>Xtera</v>
          </cell>
          <cell r="L453">
            <v>0</v>
          </cell>
        </row>
        <row r="454">
          <cell r="B454" t="str">
            <v>Zhone</v>
          </cell>
          <cell r="C454">
            <v>0</v>
          </cell>
          <cell r="D454">
            <v>0</v>
          </cell>
          <cell r="E454">
            <v>0</v>
          </cell>
          <cell r="F454">
            <v>0</v>
          </cell>
          <cell r="G454">
            <v>0</v>
          </cell>
          <cell r="H454">
            <v>0</v>
          </cell>
          <cell r="I454">
            <v>0</v>
          </cell>
          <cell r="L454">
            <v>0</v>
          </cell>
        </row>
        <row r="455">
          <cell r="B455" t="str">
            <v>ZTE</v>
          </cell>
          <cell r="C455">
            <v>10</v>
          </cell>
          <cell r="D455">
            <v>0</v>
          </cell>
          <cell r="E455">
            <v>0</v>
          </cell>
          <cell r="F455">
            <v>0</v>
          </cell>
          <cell r="G455">
            <v>0</v>
          </cell>
          <cell r="H455">
            <v>7</v>
          </cell>
          <cell r="I455">
            <v>0</v>
          </cell>
          <cell r="L455">
            <v>17</v>
          </cell>
        </row>
        <row r="456">
          <cell r="B456" t="str">
            <v>Other</v>
          </cell>
          <cell r="C456">
            <v>0</v>
          </cell>
          <cell r="D456">
            <v>1.7</v>
          </cell>
          <cell r="E456">
            <v>0</v>
          </cell>
          <cell r="F456">
            <v>0</v>
          </cell>
          <cell r="G456">
            <v>0.5</v>
          </cell>
          <cell r="H456">
            <v>0</v>
          </cell>
          <cell r="I456">
            <v>0</v>
          </cell>
          <cell r="L456">
            <v>2.2000000000000002</v>
          </cell>
        </row>
        <row r="457">
          <cell r="B457" t="str">
            <v>Total</v>
          </cell>
          <cell r="C457">
            <v>44</v>
          </cell>
          <cell r="D457">
            <v>71.25</v>
          </cell>
          <cell r="E457">
            <v>10</v>
          </cell>
          <cell r="F457">
            <v>10</v>
          </cell>
          <cell r="G457">
            <v>4</v>
          </cell>
          <cell r="H457">
            <v>32</v>
          </cell>
          <cell r="I457">
            <v>1</v>
          </cell>
          <cell r="J457">
            <v>0</v>
          </cell>
          <cell r="K457">
            <v>0</v>
          </cell>
          <cell r="L457">
            <v>172.24999999999997</v>
          </cell>
        </row>
        <row r="464">
          <cell r="B464" t="str">
            <v>Vendor</v>
          </cell>
          <cell r="C464" t="str">
            <v>SONET/SDH Add-drop multiplexers (ADM)</v>
          </cell>
          <cell r="D464" t="str">
            <v>Optical Edge Devices (OED)</v>
          </cell>
          <cell r="E464" t="str">
            <v>Digital Cross Connects (DCS)</v>
          </cell>
          <cell r="F464" t="str">
            <v>Optical Core Switches (OCS)</v>
          </cell>
          <cell r="G464" t="str">
            <v>Metro WDM (C/D-WDM)</v>
          </cell>
          <cell r="H464" t="str">
            <v>Long haul DWDM (LH DWDM)</v>
          </cell>
          <cell r="I464" t="str">
            <v>Multi-reach DWDM</v>
          </cell>
          <cell r="J464" t="str">
            <v>Metro ROADM</v>
          </cell>
          <cell r="K464" t="str">
            <v>Converged Packet Optical</v>
          </cell>
          <cell r="L464" t="str">
            <v>Total Optical Networking (ON)</v>
          </cell>
        </row>
        <row r="465">
          <cell r="B465" t="str">
            <v>ADTRAN</v>
          </cell>
        </row>
        <row r="466">
          <cell r="B466" t="str">
            <v>ADVA</v>
          </cell>
          <cell r="C466">
            <v>0</v>
          </cell>
          <cell r="D466">
            <v>0</v>
          </cell>
          <cell r="E466">
            <v>0</v>
          </cell>
          <cell r="F466">
            <v>0</v>
          </cell>
          <cell r="G466">
            <v>0</v>
          </cell>
          <cell r="H466">
            <v>0</v>
          </cell>
          <cell r="L466">
            <v>0</v>
          </cell>
        </row>
        <row r="467">
          <cell r="B467" t="str">
            <v>Alcatel-Lucent</v>
          </cell>
          <cell r="C467">
            <v>0</v>
          </cell>
          <cell r="D467">
            <v>12</v>
          </cell>
          <cell r="E467">
            <v>3</v>
          </cell>
          <cell r="F467">
            <v>1</v>
          </cell>
          <cell r="G467">
            <v>1</v>
          </cell>
          <cell r="H467">
            <v>3</v>
          </cell>
          <cell r="L467">
            <v>20</v>
          </cell>
        </row>
        <row r="468">
          <cell r="B468" t="str">
            <v>ANDA</v>
          </cell>
          <cell r="L468">
            <v>0</v>
          </cell>
        </row>
        <row r="469">
          <cell r="B469" t="str">
            <v>Atrica</v>
          </cell>
          <cell r="C469">
            <v>0</v>
          </cell>
          <cell r="D469">
            <v>0.25</v>
          </cell>
          <cell r="E469">
            <v>0</v>
          </cell>
          <cell r="F469">
            <v>0</v>
          </cell>
          <cell r="G469">
            <v>0</v>
          </cell>
          <cell r="H469">
            <v>0</v>
          </cell>
          <cell r="L469">
            <v>0.25</v>
          </cell>
        </row>
        <row r="470">
          <cell r="B470" t="str">
            <v>Calient</v>
          </cell>
          <cell r="C470">
            <v>0</v>
          </cell>
          <cell r="D470">
            <v>0</v>
          </cell>
          <cell r="E470">
            <v>0</v>
          </cell>
          <cell r="F470">
            <v>0</v>
          </cell>
          <cell r="G470">
            <v>0</v>
          </cell>
          <cell r="H470">
            <v>0</v>
          </cell>
          <cell r="I470">
            <v>0</v>
          </cell>
          <cell r="L470">
            <v>0</v>
          </cell>
        </row>
        <row r="471">
          <cell r="B471" t="str">
            <v>Ciena</v>
          </cell>
          <cell r="C471">
            <v>1</v>
          </cell>
          <cell r="D471">
            <v>5</v>
          </cell>
          <cell r="E471">
            <v>0</v>
          </cell>
          <cell r="F471">
            <v>2</v>
          </cell>
          <cell r="G471">
            <v>1</v>
          </cell>
          <cell r="H471">
            <v>3</v>
          </cell>
          <cell r="I471">
            <v>0</v>
          </cell>
          <cell r="L471">
            <v>12</v>
          </cell>
        </row>
        <row r="472">
          <cell r="B472" t="str">
            <v>Cisco</v>
          </cell>
          <cell r="C472">
            <v>0</v>
          </cell>
          <cell r="D472">
            <v>3</v>
          </cell>
          <cell r="E472">
            <v>0</v>
          </cell>
          <cell r="F472">
            <v>0</v>
          </cell>
          <cell r="G472">
            <v>1</v>
          </cell>
          <cell r="H472">
            <v>1</v>
          </cell>
          <cell r="L472">
            <v>5</v>
          </cell>
        </row>
        <row r="473">
          <cell r="B473" t="str">
            <v>Corrigent</v>
          </cell>
          <cell r="L473">
            <v>0</v>
          </cell>
        </row>
        <row r="474">
          <cell r="B474" t="str">
            <v>Corvis</v>
          </cell>
          <cell r="C474">
            <v>0</v>
          </cell>
          <cell r="D474">
            <v>0</v>
          </cell>
          <cell r="E474">
            <v>0</v>
          </cell>
          <cell r="F474">
            <v>0</v>
          </cell>
          <cell r="G474">
            <v>0</v>
          </cell>
          <cell r="H474">
            <v>0</v>
          </cell>
          <cell r="I474">
            <v>0</v>
          </cell>
          <cell r="L474">
            <v>0</v>
          </cell>
        </row>
        <row r="475">
          <cell r="B475" t="str">
            <v>Datang</v>
          </cell>
          <cell r="C475">
            <v>0</v>
          </cell>
          <cell r="D475">
            <v>0</v>
          </cell>
          <cell r="E475">
            <v>0</v>
          </cell>
          <cell r="F475">
            <v>0</v>
          </cell>
          <cell r="G475">
            <v>0</v>
          </cell>
          <cell r="H475">
            <v>0</v>
          </cell>
          <cell r="L475">
            <v>0</v>
          </cell>
        </row>
        <row r="476">
          <cell r="B476" t="str">
            <v>ECI Telecom</v>
          </cell>
          <cell r="C476">
            <v>0</v>
          </cell>
          <cell r="D476">
            <v>5</v>
          </cell>
          <cell r="E476">
            <v>1</v>
          </cell>
          <cell r="F476">
            <v>3</v>
          </cell>
          <cell r="G476">
            <v>0</v>
          </cell>
          <cell r="H476">
            <v>0</v>
          </cell>
          <cell r="L476">
            <v>9</v>
          </cell>
        </row>
        <row r="477">
          <cell r="B477" t="str">
            <v>Ericsson</v>
          </cell>
          <cell r="C477">
            <v>1</v>
          </cell>
          <cell r="D477">
            <v>1</v>
          </cell>
          <cell r="E477">
            <v>0</v>
          </cell>
          <cell r="F477">
            <v>1</v>
          </cell>
          <cell r="G477">
            <v>0</v>
          </cell>
          <cell r="H477">
            <v>2</v>
          </cell>
          <cell r="L477">
            <v>5</v>
          </cell>
        </row>
        <row r="478">
          <cell r="B478" t="str">
            <v>FiberHome</v>
          </cell>
          <cell r="C478">
            <v>0</v>
          </cell>
          <cell r="D478">
            <v>0</v>
          </cell>
          <cell r="E478">
            <v>0</v>
          </cell>
          <cell r="F478">
            <v>0</v>
          </cell>
          <cell r="G478">
            <v>0</v>
          </cell>
          <cell r="H478">
            <v>0</v>
          </cell>
          <cell r="L478">
            <v>0</v>
          </cell>
        </row>
        <row r="479">
          <cell r="B479" t="str">
            <v>Force 10</v>
          </cell>
          <cell r="C479">
            <v>0</v>
          </cell>
          <cell r="D479">
            <v>0</v>
          </cell>
          <cell r="E479">
            <v>0</v>
          </cell>
          <cell r="F479">
            <v>0</v>
          </cell>
          <cell r="G479">
            <v>0</v>
          </cell>
          <cell r="H479">
            <v>0</v>
          </cell>
          <cell r="L479">
            <v>0</v>
          </cell>
        </row>
        <row r="480">
          <cell r="B480" t="str">
            <v>Fujitsu</v>
          </cell>
          <cell r="C480">
            <v>0</v>
          </cell>
          <cell r="D480">
            <v>0</v>
          </cell>
          <cell r="E480">
            <v>0</v>
          </cell>
          <cell r="F480">
            <v>0</v>
          </cell>
          <cell r="G480">
            <v>0</v>
          </cell>
          <cell r="H480">
            <v>0</v>
          </cell>
          <cell r="I480">
            <v>0</v>
          </cell>
          <cell r="L480">
            <v>0</v>
          </cell>
        </row>
        <row r="481">
          <cell r="B481" t="str">
            <v>Hitachi</v>
          </cell>
          <cell r="C481">
            <v>0</v>
          </cell>
          <cell r="D481">
            <v>0</v>
          </cell>
          <cell r="E481">
            <v>0</v>
          </cell>
          <cell r="F481">
            <v>0</v>
          </cell>
          <cell r="G481">
            <v>0</v>
          </cell>
          <cell r="H481">
            <v>0</v>
          </cell>
          <cell r="L481">
            <v>0</v>
          </cell>
        </row>
        <row r="482">
          <cell r="B482" t="str">
            <v>Hitachi Cable</v>
          </cell>
          <cell r="L482">
            <v>0</v>
          </cell>
        </row>
        <row r="483">
          <cell r="B483" t="str">
            <v>Huawei</v>
          </cell>
          <cell r="C483">
            <v>1.5</v>
          </cell>
          <cell r="D483">
            <v>0.5</v>
          </cell>
          <cell r="E483">
            <v>0</v>
          </cell>
          <cell r="F483">
            <v>1</v>
          </cell>
          <cell r="G483">
            <v>0</v>
          </cell>
          <cell r="H483">
            <v>1</v>
          </cell>
          <cell r="I483">
            <v>0</v>
          </cell>
          <cell r="L483">
            <v>4</v>
          </cell>
        </row>
        <row r="484">
          <cell r="B484" t="str">
            <v>Infinera</v>
          </cell>
          <cell r="L484">
            <v>0</v>
          </cell>
        </row>
        <row r="485">
          <cell r="B485" t="str">
            <v>LGIC</v>
          </cell>
          <cell r="C485">
            <v>0</v>
          </cell>
          <cell r="D485">
            <v>0</v>
          </cell>
          <cell r="E485">
            <v>0</v>
          </cell>
          <cell r="F485">
            <v>0</v>
          </cell>
          <cell r="G485">
            <v>0</v>
          </cell>
          <cell r="H485">
            <v>0</v>
          </cell>
          <cell r="L485">
            <v>0</v>
          </cell>
        </row>
        <row r="486">
          <cell r="B486" t="str">
            <v>Lucent</v>
          </cell>
          <cell r="C486">
            <v>0</v>
          </cell>
          <cell r="D486">
            <v>0</v>
          </cell>
          <cell r="E486">
            <v>0</v>
          </cell>
          <cell r="F486">
            <v>0</v>
          </cell>
          <cell r="G486">
            <v>0</v>
          </cell>
          <cell r="H486">
            <v>0</v>
          </cell>
          <cell r="L486">
            <v>0</v>
          </cell>
        </row>
        <row r="487">
          <cell r="B487" t="str">
            <v>Lumentis</v>
          </cell>
          <cell r="C487">
            <v>0</v>
          </cell>
          <cell r="D487">
            <v>0</v>
          </cell>
          <cell r="E487">
            <v>0</v>
          </cell>
          <cell r="F487">
            <v>0</v>
          </cell>
          <cell r="G487">
            <v>0.2</v>
          </cell>
          <cell r="H487">
            <v>0</v>
          </cell>
          <cell r="L487">
            <v>0.2</v>
          </cell>
        </row>
        <row r="488">
          <cell r="B488" t="str">
            <v>Luminous</v>
          </cell>
          <cell r="C488">
            <v>0</v>
          </cell>
          <cell r="D488">
            <v>0.1</v>
          </cell>
          <cell r="E488">
            <v>0</v>
          </cell>
          <cell r="F488">
            <v>0</v>
          </cell>
          <cell r="G488">
            <v>0</v>
          </cell>
          <cell r="H488">
            <v>0</v>
          </cell>
          <cell r="L488">
            <v>0.1</v>
          </cell>
        </row>
        <row r="489">
          <cell r="B489" t="str">
            <v>Marconi/Ericsson</v>
          </cell>
          <cell r="L489">
            <v>0</v>
          </cell>
        </row>
        <row r="490">
          <cell r="B490" t="str">
            <v>Movaz</v>
          </cell>
          <cell r="C490">
            <v>0</v>
          </cell>
          <cell r="D490">
            <v>0</v>
          </cell>
          <cell r="E490">
            <v>0</v>
          </cell>
          <cell r="F490">
            <v>0</v>
          </cell>
          <cell r="G490">
            <v>0</v>
          </cell>
          <cell r="H490">
            <v>0</v>
          </cell>
          <cell r="L490">
            <v>0</v>
          </cell>
        </row>
        <row r="491">
          <cell r="B491" t="str">
            <v>NEC</v>
          </cell>
          <cell r="C491">
            <v>1</v>
          </cell>
          <cell r="D491">
            <v>4</v>
          </cell>
          <cell r="E491">
            <v>0</v>
          </cell>
          <cell r="F491">
            <v>0</v>
          </cell>
          <cell r="G491">
            <v>0</v>
          </cell>
          <cell r="H491">
            <v>0</v>
          </cell>
          <cell r="I491">
            <v>0</v>
          </cell>
          <cell r="L491">
            <v>5</v>
          </cell>
        </row>
        <row r="492">
          <cell r="B492" t="str">
            <v>Nortel</v>
          </cell>
          <cell r="C492">
            <v>0</v>
          </cell>
          <cell r="D492">
            <v>0</v>
          </cell>
          <cell r="E492">
            <v>0</v>
          </cell>
          <cell r="F492">
            <v>0</v>
          </cell>
          <cell r="G492">
            <v>0</v>
          </cell>
          <cell r="H492">
            <v>0</v>
          </cell>
          <cell r="I492">
            <v>0</v>
          </cell>
          <cell r="L492">
            <v>0</v>
          </cell>
        </row>
        <row r="493">
          <cell r="B493" t="str">
            <v>Oki</v>
          </cell>
          <cell r="C493">
            <v>0</v>
          </cell>
          <cell r="D493">
            <v>0</v>
          </cell>
          <cell r="E493">
            <v>0</v>
          </cell>
          <cell r="F493">
            <v>0</v>
          </cell>
          <cell r="G493">
            <v>0</v>
          </cell>
          <cell r="H493">
            <v>0</v>
          </cell>
          <cell r="L493">
            <v>0</v>
          </cell>
        </row>
        <row r="494">
          <cell r="B494" t="str">
            <v>OpVista</v>
          </cell>
          <cell r="L494">
            <v>0</v>
          </cell>
        </row>
        <row r="495">
          <cell r="B495" t="str">
            <v>Photonic Bridges</v>
          </cell>
          <cell r="C495">
            <v>0</v>
          </cell>
          <cell r="D495">
            <v>0</v>
          </cell>
          <cell r="E495">
            <v>0</v>
          </cell>
          <cell r="F495">
            <v>0</v>
          </cell>
          <cell r="G495">
            <v>0</v>
          </cell>
          <cell r="H495">
            <v>0</v>
          </cell>
          <cell r="L495">
            <v>0</v>
          </cell>
        </row>
        <row r="496">
          <cell r="B496" t="str">
            <v>Redback</v>
          </cell>
          <cell r="C496">
            <v>0</v>
          </cell>
          <cell r="D496">
            <v>0</v>
          </cell>
          <cell r="E496">
            <v>0</v>
          </cell>
          <cell r="F496">
            <v>0</v>
          </cell>
          <cell r="G496">
            <v>0</v>
          </cell>
          <cell r="H496">
            <v>0</v>
          </cell>
          <cell r="I496">
            <v>0</v>
          </cell>
          <cell r="L496">
            <v>0</v>
          </cell>
        </row>
        <row r="497">
          <cell r="B497" t="str">
            <v>Sagem</v>
          </cell>
          <cell r="C497">
            <v>0</v>
          </cell>
          <cell r="D497">
            <v>2</v>
          </cell>
          <cell r="E497">
            <v>0</v>
          </cell>
          <cell r="F497">
            <v>0</v>
          </cell>
          <cell r="G497">
            <v>0</v>
          </cell>
          <cell r="H497">
            <v>0</v>
          </cell>
          <cell r="L497">
            <v>2</v>
          </cell>
        </row>
        <row r="498">
          <cell r="B498" t="str">
            <v>Samsung</v>
          </cell>
          <cell r="C498">
            <v>0</v>
          </cell>
          <cell r="D498">
            <v>0</v>
          </cell>
          <cell r="E498">
            <v>0</v>
          </cell>
          <cell r="F498">
            <v>0</v>
          </cell>
          <cell r="G498">
            <v>0</v>
          </cell>
          <cell r="H498">
            <v>0</v>
          </cell>
          <cell r="L498">
            <v>0</v>
          </cell>
        </row>
        <row r="499">
          <cell r="B499" t="str">
            <v>Nokia Siemens</v>
          </cell>
          <cell r="C499">
            <v>3</v>
          </cell>
          <cell r="D499">
            <v>3</v>
          </cell>
          <cell r="E499">
            <v>1</v>
          </cell>
          <cell r="F499">
            <v>0</v>
          </cell>
          <cell r="G499">
            <v>0</v>
          </cell>
          <cell r="H499">
            <v>3</v>
          </cell>
          <cell r="L499">
            <v>10</v>
          </cell>
        </row>
        <row r="500">
          <cell r="B500" t="str">
            <v>Sorrento/Zhone</v>
          </cell>
          <cell r="L500">
            <v>0</v>
          </cell>
        </row>
        <row r="501">
          <cell r="B501" t="str">
            <v>Sycamore</v>
          </cell>
          <cell r="C501">
            <v>0</v>
          </cell>
          <cell r="D501">
            <v>0</v>
          </cell>
          <cell r="E501">
            <v>0</v>
          </cell>
          <cell r="F501">
            <v>0</v>
          </cell>
          <cell r="G501">
            <v>0</v>
          </cell>
          <cell r="H501">
            <v>0</v>
          </cell>
          <cell r="L501">
            <v>0</v>
          </cell>
        </row>
        <row r="502">
          <cell r="B502" t="str">
            <v>Tejas</v>
          </cell>
          <cell r="L502">
            <v>0</v>
          </cell>
        </row>
        <row r="503">
          <cell r="B503" t="str">
            <v>Tellabs</v>
          </cell>
          <cell r="C503">
            <v>0</v>
          </cell>
          <cell r="D503">
            <v>5</v>
          </cell>
          <cell r="E503">
            <v>0</v>
          </cell>
          <cell r="F503">
            <v>0</v>
          </cell>
          <cell r="G503">
            <v>1</v>
          </cell>
          <cell r="H503">
            <v>0</v>
          </cell>
          <cell r="L503">
            <v>6</v>
          </cell>
        </row>
        <row r="504">
          <cell r="B504" t="str">
            <v>Tellium</v>
          </cell>
          <cell r="L504">
            <v>0</v>
          </cell>
        </row>
        <row r="505">
          <cell r="B505" t="str">
            <v>Transmode</v>
          </cell>
          <cell r="L505">
            <v>0</v>
          </cell>
        </row>
        <row r="506">
          <cell r="B506" t="str">
            <v>Tyco</v>
          </cell>
          <cell r="C506">
            <v>0</v>
          </cell>
          <cell r="D506">
            <v>0</v>
          </cell>
          <cell r="E506">
            <v>0</v>
          </cell>
          <cell r="F506">
            <v>0</v>
          </cell>
          <cell r="G506">
            <v>0</v>
          </cell>
          <cell r="H506">
            <v>0</v>
          </cell>
          <cell r="L506">
            <v>0</v>
          </cell>
        </row>
        <row r="507">
          <cell r="B507" t="str">
            <v>UTStarcom</v>
          </cell>
          <cell r="C507">
            <v>0</v>
          </cell>
          <cell r="D507">
            <v>0.8</v>
          </cell>
          <cell r="E507">
            <v>0</v>
          </cell>
          <cell r="F507">
            <v>0</v>
          </cell>
          <cell r="G507">
            <v>0</v>
          </cell>
          <cell r="H507">
            <v>0</v>
          </cell>
          <cell r="L507">
            <v>0.8</v>
          </cell>
        </row>
        <row r="508">
          <cell r="B508" t="str">
            <v>White Rock</v>
          </cell>
          <cell r="C508">
            <v>0</v>
          </cell>
          <cell r="D508">
            <v>0</v>
          </cell>
          <cell r="E508">
            <v>0</v>
          </cell>
          <cell r="F508">
            <v>0</v>
          </cell>
          <cell r="G508">
            <v>0</v>
          </cell>
          <cell r="H508">
            <v>0</v>
          </cell>
          <cell r="L508">
            <v>0</v>
          </cell>
        </row>
        <row r="509">
          <cell r="B509" t="str">
            <v>Xtera</v>
          </cell>
          <cell r="L509">
            <v>0</v>
          </cell>
        </row>
        <row r="510">
          <cell r="B510" t="str">
            <v>Zhone</v>
          </cell>
          <cell r="C510">
            <v>0</v>
          </cell>
          <cell r="D510">
            <v>0</v>
          </cell>
          <cell r="E510">
            <v>0</v>
          </cell>
          <cell r="F510">
            <v>0</v>
          </cell>
          <cell r="G510">
            <v>0</v>
          </cell>
          <cell r="H510">
            <v>0</v>
          </cell>
          <cell r="L510">
            <v>0</v>
          </cell>
        </row>
        <row r="511">
          <cell r="B511" t="str">
            <v>ZTE</v>
          </cell>
          <cell r="C511">
            <v>0</v>
          </cell>
          <cell r="D511">
            <v>0</v>
          </cell>
          <cell r="E511">
            <v>0</v>
          </cell>
          <cell r="F511">
            <v>0</v>
          </cell>
          <cell r="G511">
            <v>0</v>
          </cell>
          <cell r="H511">
            <v>1</v>
          </cell>
          <cell r="L511">
            <v>1</v>
          </cell>
        </row>
        <row r="512">
          <cell r="B512" t="str">
            <v>Other</v>
          </cell>
          <cell r="C512">
            <v>0</v>
          </cell>
          <cell r="D512">
            <v>4</v>
          </cell>
          <cell r="E512">
            <v>0</v>
          </cell>
          <cell r="F512">
            <v>0</v>
          </cell>
          <cell r="G512">
            <v>2</v>
          </cell>
          <cell r="H512">
            <v>0</v>
          </cell>
          <cell r="L512">
            <v>6</v>
          </cell>
        </row>
        <row r="513">
          <cell r="B513" t="str">
            <v>Total</v>
          </cell>
          <cell r="C513">
            <v>7.5</v>
          </cell>
          <cell r="D513">
            <v>45.65</v>
          </cell>
          <cell r="E513">
            <v>5</v>
          </cell>
          <cell r="F513">
            <v>8</v>
          </cell>
          <cell r="G513">
            <v>6.2</v>
          </cell>
          <cell r="H513">
            <v>14</v>
          </cell>
          <cell r="I513">
            <v>0</v>
          </cell>
          <cell r="J513">
            <v>0</v>
          </cell>
          <cell r="K513">
            <v>0</v>
          </cell>
          <cell r="L513">
            <v>86.350000000000009</v>
          </cell>
        </row>
        <row r="517">
          <cell r="B517" t="str">
            <v>Vendor</v>
          </cell>
          <cell r="C517" t="str">
            <v>SONET/SDH Add-drop multiplexers (ADM)</v>
          </cell>
          <cell r="D517" t="str">
            <v>Optical Edge Devices (OED)</v>
          </cell>
          <cell r="E517" t="str">
            <v>Digital Cross Connects (DCS)</v>
          </cell>
          <cell r="F517" t="str">
            <v>Optical Core Switches (OCS)</v>
          </cell>
          <cell r="G517" t="str">
            <v>Metro WDM (C/D-WDM)</v>
          </cell>
          <cell r="H517" t="str">
            <v>Long haul DWDM (LH DWDM)</v>
          </cell>
          <cell r="I517" t="str">
            <v>Multi-reach DWDM</v>
          </cell>
          <cell r="J517" t="str">
            <v>Metro ROADM</v>
          </cell>
          <cell r="K517" t="str">
            <v>Converged Packet Optical</v>
          </cell>
          <cell r="L517" t="str">
            <v>Total Optical Networking (ON)</v>
          </cell>
        </row>
        <row r="518">
          <cell r="B518" t="str">
            <v>ADTRAN</v>
          </cell>
        </row>
        <row r="519">
          <cell r="B519" t="str">
            <v>ADVA</v>
          </cell>
          <cell r="C519">
            <v>0</v>
          </cell>
          <cell r="D519">
            <v>0</v>
          </cell>
          <cell r="E519">
            <v>0</v>
          </cell>
          <cell r="F519">
            <v>0</v>
          </cell>
          <cell r="G519">
            <v>0</v>
          </cell>
          <cell r="H519">
            <v>0</v>
          </cell>
          <cell r="I519">
            <v>0</v>
          </cell>
          <cell r="L519">
            <v>0</v>
          </cell>
        </row>
        <row r="520">
          <cell r="B520" t="str">
            <v>Alcatel-Lucent</v>
          </cell>
          <cell r="C520">
            <v>0</v>
          </cell>
          <cell r="D520">
            <v>23</v>
          </cell>
          <cell r="E520">
            <v>0</v>
          </cell>
          <cell r="F520">
            <v>0</v>
          </cell>
          <cell r="G520">
            <v>0</v>
          </cell>
          <cell r="H520">
            <v>0</v>
          </cell>
          <cell r="I520">
            <v>0</v>
          </cell>
          <cell r="L520">
            <v>23</v>
          </cell>
        </row>
        <row r="521">
          <cell r="B521" t="str">
            <v>ANDA</v>
          </cell>
          <cell r="L521">
            <v>0</v>
          </cell>
        </row>
        <row r="522">
          <cell r="B522" t="str">
            <v>Atrica</v>
          </cell>
          <cell r="C522">
            <v>0</v>
          </cell>
          <cell r="D522">
            <v>0</v>
          </cell>
          <cell r="E522">
            <v>0</v>
          </cell>
          <cell r="F522">
            <v>0</v>
          </cell>
          <cell r="G522">
            <v>0</v>
          </cell>
          <cell r="H522">
            <v>0</v>
          </cell>
          <cell r="I522">
            <v>0</v>
          </cell>
          <cell r="L522">
            <v>0</v>
          </cell>
        </row>
        <row r="523">
          <cell r="B523" t="str">
            <v>Calient</v>
          </cell>
          <cell r="C523">
            <v>0</v>
          </cell>
          <cell r="D523">
            <v>0</v>
          </cell>
          <cell r="E523">
            <v>0</v>
          </cell>
          <cell r="F523">
            <v>0</v>
          </cell>
          <cell r="G523">
            <v>0</v>
          </cell>
          <cell r="H523">
            <v>0</v>
          </cell>
          <cell r="I523">
            <v>0</v>
          </cell>
          <cell r="L523">
            <v>0</v>
          </cell>
        </row>
        <row r="524">
          <cell r="B524" t="str">
            <v>Ciena</v>
          </cell>
          <cell r="C524">
            <v>1</v>
          </cell>
          <cell r="D524">
            <v>6</v>
          </cell>
          <cell r="E524">
            <v>0</v>
          </cell>
          <cell r="F524">
            <v>1</v>
          </cell>
          <cell r="G524">
            <v>1</v>
          </cell>
          <cell r="H524">
            <v>3</v>
          </cell>
          <cell r="I524">
            <v>0</v>
          </cell>
          <cell r="L524">
            <v>12</v>
          </cell>
        </row>
        <row r="525">
          <cell r="B525" t="str">
            <v>Cisco</v>
          </cell>
          <cell r="C525">
            <v>0</v>
          </cell>
          <cell r="D525">
            <v>2</v>
          </cell>
          <cell r="E525">
            <v>0</v>
          </cell>
          <cell r="F525">
            <v>0</v>
          </cell>
          <cell r="G525">
            <v>1</v>
          </cell>
          <cell r="H525">
            <v>0</v>
          </cell>
          <cell r="I525">
            <v>0</v>
          </cell>
          <cell r="L525">
            <v>3</v>
          </cell>
        </row>
        <row r="526">
          <cell r="B526" t="str">
            <v>Corrigent</v>
          </cell>
          <cell r="L526">
            <v>0</v>
          </cell>
        </row>
        <row r="527">
          <cell r="B527" t="str">
            <v>Corvis</v>
          </cell>
          <cell r="C527">
            <v>0</v>
          </cell>
          <cell r="D527">
            <v>0</v>
          </cell>
          <cell r="E527">
            <v>0</v>
          </cell>
          <cell r="F527">
            <v>0</v>
          </cell>
          <cell r="G527">
            <v>0</v>
          </cell>
          <cell r="H527">
            <v>0</v>
          </cell>
          <cell r="I527">
            <v>0</v>
          </cell>
          <cell r="L527">
            <v>0</v>
          </cell>
        </row>
        <row r="528">
          <cell r="B528" t="str">
            <v>Datang</v>
          </cell>
          <cell r="C528">
            <v>0</v>
          </cell>
          <cell r="D528">
            <v>0</v>
          </cell>
          <cell r="E528">
            <v>0</v>
          </cell>
          <cell r="F528">
            <v>0</v>
          </cell>
          <cell r="G528">
            <v>0</v>
          </cell>
          <cell r="H528">
            <v>0</v>
          </cell>
          <cell r="I528">
            <v>0</v>
          </cell>
          <cell r="L528">
            <v>0</v>
          </cell>
        </row>
        <row r="529">
          <cell r="B529" t="str">
            <v>ECI Telecom</v>
          </cell>
          <cell r="C529">
            <v>0</v>
          </cell>
          <cell r="D529">
            <v>1</v>
          </cell>
          <cell r="E529">
            <v>0</v>
          </cell>
          <cell r="F529">
            <v>0</v>
          </cell>
          <cell r="G529">
            <v>0</v>
          </cell>
          <cell r="H529">
            <v>0</v>
          </cell>
          <cell r="I529">
            <v>0</v>
          </cell>
          <cell r="L529">
            <v>1</v>
          </cell>
        </row>
        <row r="530">
          <cell r="B530" t="str">
            <v>Ericsson</v>
          </cell>
          <cell r="C530">
            <v>2</v>
          </cell>
          <cell r="D530">
            <v>2</v>
          </cell>
          <cell r="E530">
            <v>0</v>
          </cell>
          <cell r="F530">
            <v>1</v>
          </cell>
          <cell r="G530">
            <v>0</v>
          </cell>
          <cell r="H530">
            <v>2</v>
          </cell>
          <cell r="I530">
            <v>0</v>
          </cell>
          <cell r="L530">
            <v>7</v>
          </cell>
        </row>
        <row r="531">
          <cell r="B531" t="str">
            <v>FiberHome</v>
          </cell>
          <cell r="C531">
            <v>0</v>
          </cell>
          <cell r="D531">
            <v>0</v>
          </cell>
          <cell r="E531">
            <v>0</v>
          </cell>
          <cell r="F531">
            <v>0</v>
          </cell>
          <cell r="G531">
            <v>0</v>
          </cell>
          <cell r="H531">
            <v>0</v>
          </cell>
          <cell r="I531">
            <v>0</v>
          </cell>
          <cell r="L531">
            <v>0</v>
          </cell>
        </row>
        <row r="532">
          <cell r="B532" t="str">
            <v>Force 10</v>
          </cell>
          <cell r="C532">
            <v>0</v>
          </cell>
          <cell r="D532">
            <v>0</v>
          </cell>
          <cell r="E532">
            <v>0</v>
          </cell>
          <cell r="F532">
            <v>0</v>
          </cell>
          <cell r="G532">
            <v>0</v>
          </cell>
          <cell r="H532">
            <v>0</v>
          </cell>
          <cell r="I532">
            <v>0</v>
          </cell>
          <cell r="L532">
            <v>0</v>
          </cell>
        </row>
        <row r="533">
          <cell r="B533" t="str">
            <v>Fujitsu</v>
          </cell>
          <cell r="C533">
            <v>0</v>
          </cell>
          <cell r="D533">
            <v>0</v>
          </cell>
          <cell r="E533">
            <v>0</v>
          </cell>
          <cell r="F533">
            <v>0</v>
          </cell>
          <cell r="G533">
            <v>0</v>
          </cell>
          <cell r="H533">
            <v>0</v>
          </cell>
          <cell r="I533">
            <v>0</v>
          </cell>
          <cell r="L533">
            <v>0</v>
          </cell>
        </row>
        <row r="534">
          <cell r="B534" t="str">
            <v>Hitachi</v>
          </cell>
          <cell r="C534">
            <v>0</v>
          </cell>
          <cell r="D534">
            <v>0</v>
          </cell>
          <cell r="E534">
            <v>0</v>
          </cell>
          <cell r="F534">
            <v>0</v>
          </cell>
          <cell r="G534">
            <v>0</v>
          </cell>
          <cell r="H534">
            <v>0</v>
          </cell>
          <cell r="I534">
            <v>0</v>
          </cell>
          <cell r="L534">
            <v>0</v>
          </cell>
        </row>
        <row r="535">
          <cell r="B535" t="str">
            <v>Hitachi Cable</v>
          </cell>
          <cell r="L535">
            <v>0</v>
          </cell>
        </row>
        <row r="536">
          <cell r="B536" t="str">
            <v>Huawei</v>
          </cell>
          <cell r="C536">
            <v>8</v>
          </cell>
          <cell r="D536">
            <v>4</v>
          </cell>
          <cell r="E536">
            <v>0</v>
          </cell>
          <cell r="F536">
            <v>0</v>
          </cell>
          <cell r="G536">
            <v>1</v>
          </cell>
          <cell r="H536">
            <v>2</v>
          </cell>
          <cell r="I536">
            <v>0</v>
          </cell>
          <cell r="L536">
            <v>15</v>
          </cell>
        </row>
        <row r="537">
          <cell r="B537" t="str">
            <v>Infinera</v>
          </cell>
          <cell r="L537">
            <v>0</v>
          </cell>
        </row>
        <row r="538">
          <cell r="B538" t="str">
            <v>LGIC</v>
          </cell>
          <cell r="C538">
            <v>0</v>
          </cell>
          <cell r="D538">
            <v>0</v>
          </cell>
          <cell r="E538">
            <v>0</v>
          </cell>
          <cell r="F538">
            <v>0</v>
          </cell>
          <cell r="G538">
            <v>0</v>
          </cell>
          <cell r="H538">
            <v>0</v>
          </cell>
          <cell r="I538">
            <v>0</v>
          </cell>
          <cell r="L538">
            <v>0</v>
          </cell>
        </row>
        <row r="539">
          <cell r="B539" t="str">
            <v>Lucent</v>
          </cell>
          <cell r="C539">
            <v>0</v>
          </cell>
          <cell r="D539">
            <v>0</v>
          </cell>
          <cell r="E539">
            <v>0</v>
          </cell>
          <cell r="F539">
            <v>0</v>
          </cell>
          <cell r="G539">
            <v>0</v>
          </cell>
          <cell r="H539">
            <v>0</v>
          </cell>
          <cell r="I539">
            <v>0</v>
          </cell>
          <cell r="L539">
            <v>0</v>
          </cell>
        </row>
        <row r="540">
          <cell r="B540" t="str">
            <v>Lumentis</v>
          </cell>
          <cell r="C540">
            <v>0</v>
          </cell>
          <cell r="D540">
            <v>0</v>
          </cell>
          <cell r="E540">
            <v>0</v>
          </cell>
          <cell r="F540">
            <v>0</v>
          </cell>
          <cell r="G540">
            <v>0</v>
          </cell>
          <cell r="H540">
            <v>0</v>
          </cell>
          <cell r="I540">
            <v>0</v>
          </cell>
          <cell r="L540">
            <v>0</v>
          </cell>
        </row>
        <row r="541">
          <cell r="B541" t="str">
            <v>Luminous</v>
          </cell>
          <cell r="C541">
            <v>0</v>
          </cell>
          <cell r="D541">
            <v>0</v>
          </cell>
          <cell r="E541">
            <v>0</v>
          </cell>
          <cell r="F541">
            <v>0</v>
          </cell>
          <cell r="G541">
            <v>0</v>
          </cell>
          <cell r="H541">
            <v>0</v>
          </cell>
          <cell r="I541">
            <v>0</v>
          </cell>
          <cell r="L541">
            <v>0</v>
          </cell>
        </row>
        <row r="542">
          <cell r="B542" t="str">
            <v>Marconi/Ericsson</v>
          </cell>
          <cell r="L542">
            <v>0</v>
          </cell>
        </row>
        <row r="543">
          <cell r="B543" t="str">
            <v>Movaz</v>
          </cell>
          <cell r="C543">
            <v>0</v>
          </cell>
          <cell r="D543">
            <v>0</v>
          </cell>
          <cell r="E543">
            <v>0</v>
          </cell>
          <cell r="F543">
            <v>0</v>
          </cell>
          <cell r="G543">
            <v>0</v>
          </cell>
          <cell r="H543">
            <v>0</v>
          </cell>
          <cell r="I543">
            <v>0</v>
          </cell>
          <cell r="L543">
            <v>0</v>
          </cell>
        </row>
        <row r="544">
          <cell r="B544" t="str">
            <v>NEC</v>
          </cell>
          <cell r="C544">
            <v>3</v>
          </cell>
          <cell r="D544">
            <v>5</v>
          </cell>
          <cell r="E544">
            <v>0</v>
          </cell>
          <cell r="F544">
            <v>0</v>
          </cell>
          <cell r="G544">
            <v>0</v>
          </cell>
          <cell r="H544">
            <v>0</v>
          </cell>
          <cell r="I544">
            <v>0</v>
          </cell>
          <cell r="L544">
            <v>8</v>
          </cell>
        </row>
        <row r="545">
          <cell r="B545" t="str">
            <v>Nortel</v>
          </cell>
          <cell r="C545">
            <v>0</v>
          </cell>
          <cell r="D545">
            <v>0</v>
          </cell>
          <cell r="E545">
            <v>0</v>
          </cell>
          <cell r="F545">
            <v>0</v>
          </cell>
          <cell r="G545">
            <v>0</v>
          </cell>
          <cell r="H545">
            <v>0</v>
          </cell>
          <cell r="I545">
            <v>0</v>
          </cell>
          <cell r="L545">
            <v>0</v>
          </cell>
        </row>
        <row r="546">
          <cell r="B546" t="str">
            <v>Oki</v>
          </cell>
          <cell r="C546">
            <v>0</v>
          </cell>
          <cell r="D546">
            <v>0</v>
          </cell>
          <cell r="E546">
            <v>0</v>
          </cell>
          <cell r="F546">
            <v>0</v>
          </cell>
          <cell r="G546">
            <v>0</v>
          </cell>
          <cell r="H546">
            <v>0</v>
          </cell>
          <cell r="L546">
            <v>0</v>
          </cell>
        </row>
        <row r="547">
          <cell r="B547" t="str">
            <v>OpVista</v>
          </cell>
          <cell r="L547">
            <v>0</v>
          </cell>
        </row>
        <row r="548">
          <cell r="B548" t="str">
            <v>Photonic Bridges</v>
          </cell>
          <cell r="C548">
            <v>0</v>
          </cell>
          <cell r="D548">
            <v>0</v>
          </cell>
          <cell r="E548">
            <v>0</v>
          </cell>
          <cell r="F548">
            <v>0</v>
          </cell>
          <cell r="G548">
            <v>0</v>
          </cell>
          <cell r="H548">
            <v>0</v>
          </cell>
          <cell r="I548">
            <v>0</v>
          </cell>
          <cell r="L548">
            <v>0</v>
          </cell>
        </row>
        <row r="549">
          <cell r="B549" t="str">
            <v>Redback</v>
          </cell>
          <cell r="C549">
            <v>0</v>
          </cell>
          <cell r="D549">
            <v>0</v>
          </cell>
          <cell r="E549">
            <v>0</v>
          </cell>
          <cell r="F549">
            <v>0</v>
          </cell>
          <cell r="G549">
            <v>0</v>
          </cell>
          <cell r="H549">
            <v>0</v>
          </cell>
          <cell r="I549">
            <v>0</v>
          </cell>
          <cell r="L549">
            <v>0</v>
          </cell>
        </row>
        <row r="550">
          <cell r="B550" t="str">
            <v>Sagem</v>
          </cell>
          <cell r="C550">
            <v>0</v>
          </cell>
          <cell r="D550">
            <v>1</v>
          </cell>
          <cell r="E550">
            <v>0</v>
          </cell>
          <cell r="F550">
            <v>0</v>
          </cell>
          <cell r="G550">
            <v>0</v>
          </cell>
          <cell r="H550">
            <v>0</v>
          </cell>
          <cell r="L550">
            <v>1</v>
          </cell>
        </row>
        <row r="551">
          <cell r="B551" t="str">
            <v>Samsung</v>
          </cell>
          <cell r="C551">
            <v>0</v>
          </cell>
          <cell r="D551">
            <v>0</v>
          </cell>
          <cell r="E551">
            <v>0</v>
          </cell>
          <cell r="F551">
            <v>0</v>
          </cell>
          <cell r="G551">
            <v>0</v>
          </cell>
          <cell r="H551">
            <v>0</v>
          </cell>
          <cell r="I551">
            <v>0</v>
          </cell>
          <cell r="L551">
            <v>0</v>
          </cell>
        </row>
        <row r="552">
          <cell r="B552" t="str">
            <v>Nokia Siemens</v>
          </cell>
          <cell r="C552">
            <v>1</v>
          </cell>
          <cell r="D552">
            <v>1</v>
          </cell>
          <cell r="E552">
            <v>1</v>
          </cell>
          <cell r="F552">
            <v>0</v>
          </cell>
          <cell r="G552">
            <v>0</v>
          </cell>
          <cell r="H552">
            <v>2</v>
          </cell>
          <cell r="I552">
            <v>0</v>
          </cell>
          <cell r="L552">
            <v>5</v>
          </cell>
        </row>
        <row r="553">
          <cell r="B553" t="str">
            <v>Sorrento/Zhone</v>
          </cell>
          <cell r="L553">
            <v>0</v>
          </cell>
        </row>
        <row r="554">
          <cell r="B554" t="str">
            <v>Sycamore</v>
          </cell>
          <cell r="C554">
            <v>0</v>
          </cell>
          <cell r="D554">
            <v>0</v>
          </cell>
          <cell r="E554">
            <v>0</v>
          </cell>
          <cell r="F554">
            <v>0</v>
          </cell>
          <cell r="G554">
            <v>0</v>
          </cell>
          <cell r="H554">
            <v>0</v>
          </cell>
          <cell r="L554">
            <v>0</v>
          </cell>
        </row>
        <row r="555">
          <cell r="B555" t="str">
            <v>Tejas</v>
          </cell>
          <cell r="L555">
            <v>0</v>
          </cell>
        </row>
        <row r="556">
          <cell r="B556" t="str">
            <v>Tellabs</v>
          </cell>
          <cell r="C556">
            <v>0</v>
          </cell>
          <cell r="D556">
            <v>5</v>
          </cell>
          <cell r="E556">
            <v>0</v>
          </cell>
          <cell r="F556">
            <v>0</v>
          </cell>
          <cell r="G556">
            <v>1</v>
          </cell>
          <cell r="H556">
            <v>0</v>
          </cell>
          <cell r="I556">
            <v>0</v>
          </cell>
          <cell r="L556">
            <v>6</v>
          </cell>
        </row>
        <row r="557">
          <cell r="B557" t="str">
            <v>Tellium</v>
          </cell>
          <cell r="C557">
            <v>0</v>
          </cell>
          <cell r="D557">
            <v>0</v>
          </cell>
          <cell r="E557">
            <v>0</v>
          </cell>
          <cell r="F557">
            <v>0</v>
          </cell>
          <cell r="G557">
            <v>0</v>
          </cell>
          <cell r="H557">
            <v>0</v>
          </cell>
          <cell r="I557">
            <v>0</v>
          </cell>
          <cell r="L557">
            <v>0</v>
          </cell>
        </row>
        <row r="558">
          <cell r="B558" t="str">
            <v>Transmode</v>
          </cell>
          <cell r="L558">
            <v>0</v>
          </cell>
        </row>
        <row r="559">
          <cell r="B559" t="str">
            <v>Tyco</v>
          </cell>
          <cell r="C559">
            <v>0</v>
          </cell>
          <cell r="D559">
            <v>0</v>
          </cell>
          <cell r="E559">
            <v>0</v>
          </cell>
          <cell r="F559">
            <v>0</v>
          </cell>
          <cell r="G559">
            <v>0</v>
          </cell>
          <cell r="H559">
            <v>0</v>
          </cell>
          <cell r="L559">
            <v>0</v>
          </cell>
        </row>
        <row r="560">
          <cell r="B560" t="str">
            <v>UTStarcom</v>
          </cell>
          <cell r="C560">
            <v>0</v>
          </cell>
          <cell r="D560">
            <v>1</v>
          </cell>
          <cell r="E560">
            <v>0</v>
          </cell>
          <cell r="F560">
            <v>0</v>
          </cell>
          <cell r="G560">
            <v>0</v>
          </cell>
          <cell r="H560">
            <v>0</v>
          </cell>
          <cell r="L560">
            <v>1</v>
          </cell>
        </row>
        <row r="561">
          <cell r="B561" t="str">
            <v>White Rock</v>
          </cell>
          <cell r="C561">
            <v>0</v>
          </cell>
          <cell r="D561">
            <v>0</v>
          </cell>
          <cell r="E561">
            <v>0</v>
          </cell>
          <cell r="F561">
            <v>0</v>
          </cell>
          <cell r="G561">
            <v>0</v>
          </cell>
          <cell r="H561">
            <v>0</v>
          </cell>
          <cell r="L561">
            <v>0</v>
          </cell>
        </row>
        <row r="562">
          <cell r="B562" t="str">
            <v>Xtera</v>
          </cell>
          <cell r="L562">
            <v>0</v>
          </cell>
        </row>
        <row r="563">
          <cell r="B563" t="str">
            <v>Zhone</v>
          </cell>
          <cell r="C563">
            <v>0</v>
          </cell>
          <cell r="D563">
            <v>0</v>
          </cell>
          <cell r="E563">
            <v>0</v>
          </cell>
          <cell r="F563">
            <v>0</v>
          </cell>
          <cell r="G563">
            <v>0</v>
          </cell>
          <cell r="H563">
            <v>0</v>
          </cell>
          <cell r="L563">
            <v>0</v>
          </cell>
        </row>
        <row r="564">
          <cell r="B564" t="str">
            <v>ZTE</v>
          </cell>
          <cell r="C564">
            <v>10</v>
          </cell>
          <cell r="D564">
            <v>0</v>
          </cell>
          <cell r="E564">
            <v>0</v>
          </cell>
          <cell r="F564">
            <v>0</v>
          </cell>
          <cell r="G564">
            <v>0</v>
          </cell>
          <cell r="H564">
            <v>0</v>
          </cell>
          <cell r="L564">
            <v>10</v>
          </cell>
        </row>
        <row r="565">
          <cell r="B565" t="str">
            <v>Other</v>
          </cell>
          <cell r="C565">
            <v>0</v>
          </cell>
          <cell r="D565">
            <v>2</v>
          </cell>
          <cell r="E565">
            <v>0</v>
          </cell>
          <cell r="F565">
            <v>0</v>
          </cell>
          <cell r="G565">
            <v>1</v>
          </cell>
          <cell r="H565">
            <v>0</v>
          </cell>
          <cell r="L565">
            <v>3</v>
          </cell>
        </row>
        <row r="566">
          <cell r="B566" t="str">
            <v>Total</v>
          </cell>
          <cell r="C566">
            <v>25</v>
          </cell>
          <cell r="D566">
            <v>53</v>
          </cell>
          <cell r="E566">
            <v>1</v>
          </cell>
          <cell r="F566">
            <v>2</v>
          </cell>
          <cell r="G566">
            <v>5</v>
          </cell>
          <cell r="H566">
            <v>9</v>
          </cell>
          <cell r="I566">
            <v>0</v>
          </cell>
          <cell r="J566">
            <v>0</v>
          </cell>
          <cell r="K566">
            <v>0</v>
          </cell>
          <cell r="L566">
            <v>95</v>
          </cell>
        </row>
        <row r="570">
          <cell r="B570" t="str">
            <v>Vendor</v>
          </cell>
          <cell r="C570" t="str">
            <v>SONET/SDH Add-drop multiplexers (ADM)</v>
          </cell>
          <cell r="D570" t="str">
            <v>Optical Edge Devices (OED)</v>
          </cell>
          <cell r="E570" t="str">
            <v>Digital Cross Connects (DCS)</v>
          </cell>
          <cell r="F570" t="str">
            <v>Optical Core Switches (OCS)</v>
          </cell>
          <cell r="G570" t="str">
            <v>Metro WDM (C/D-WDM)</v>
          </cell>
          <cell r="H570" t="str">
            <v>Long haul DWDM (LH DWDM)</v>
          </cell>
          <cell r="I570" t="str">
            <v>Multi-reach DWDM</v>
          </cell>
          <cell r="J570" t="str">
            <v>Metro ROADM</v>
          </cell>
          <cell r="K570" t="str">
            <v>Converged Packet Optical</v>
          </cell>
          <cell r="L570" t="str">
            <v>Total Optical Networking (ON)</v>
          </cell>
        </row>
        <row r="571">
          <cell r="B571" t="str">
            <v>ADTRAN</v>
          </cell>
        </row>
        <row r="572">
          <cell r="B572" t="str">
            <v>ADVA</v>
          </cell>
          <cell r="C572">
            <v>0</v>
          </cell>
          <cell r="D572">
            <v>0</v>
          </cell>
          <cell r="E572">
            <v>0</v>
          </cell>
          <cell r="F572">
            <v>0</v>
          </cell>
          <cell r="G572">
            <v>0</v>
          </cell>
          <cell r="H572">
            <v>0</v>
          </cell>
          <cell r="I572">
            <v>0</v>
          </cell>
          <cell r="L572">
            <v>0</v>
          </cell>
        </row>
        <row r="573">
          <cell r="B573" t="str">
            <v>Alcatel-Lucent</v>
          </cell>
          <cell r="C573">
            <v>1</v>
          </cell>
          <cell r="D573">
            <v>24</v>
          </cell>
          <cell r="E573">
            <v>0</v>
          </cell>
          <cell r="F573">
            <v>0</v>
          </cell>
          <cell r="G573">
            <v>0</v>
          </cell>
          <cell r="H573">
            <v>2</v>
          </cell>
          <cell r="I573">
            <v>0</v>
          </cell>
          <cell r="L573">
            <v>27</v>
          </cell>
        </row>
        <row r="574">
          <cell r="B574" t="str">
            <v>ANDA</v>
          </cell>
          <cell r="L574">
            <v>0</v>
          </cell>
        </row>
        <row r="575">
          <cell r="B575" t="str">
            <v>Atrica</v>
          </cell>
          <cell r="C575">
            <v>0</v>
          </cell>
          <cell r="D575">
            <v>0</v>
          </cell>
          <cell r="E575">
            <v>0</v>
          </cell>
          <cell r="F575">
            <v>0</v>
          </cell>
          <cell r="G575">
            <v>0</v>
          </cell>
          <cell r="H575">
            <v>0</v>
          </cell>
          <cell r="I575">
            <v>0</v>
          </cell>
          <cell r="L575">
            <v>0</v>
          </cell>
        </row>
        <row r="576">
          <cell r="B576" t="str">
            <v>Calient</v>
          </cell>
          <cell r="C576">
            <v>0</v>
          </cell>
          <cell r="D576">
            <v>0</v>
          </cell>
          <cell r="E576">
            <v>0</v>
          </cell>
          <cell r="F576">
            <v>0</v>
          </cell>
          <cell r="G576">
            <v>0</v>
          </cell>
          <cell r="H576">
            <v>0</v>
          </cell>
          <cell r="I576">
            <v>0</v>
          </cell>
          <cell r="L576">
            <v>0</v>
          </cell>
        </row>
        <row r="577">
          <cell r="B577" t="str">
            <v>Ciena</v>
          </cell>
          <cell r="C577">
            <v>1</v>
          </cell>
          <cell r="D577">
            <v>5</v>
          </cell>
          <cell r="E577">
            <v>0</v>
          </cell>
          <cell r="F577">
            <v>1</v>
          </cell>
          <cell r="G577">
            <v>1</v>
          </cell>
          <cell r="H577">
            <v>2</v>
          </cell>
          <cell r="I577">
            <v>0</v>
          </cell>
          <cell r="L577">
            <v>10</v>
          </cell>
        </row>
        <row r="578">
          <cell r="B578" t="str">
            <v>Cisco</v>
          </cell>
          <cell r="C578">
            <v>0</v>
          </cell>
          <cell r="D578">
            <v>2</v>
          </cell>
          <cell r="E578">
            <v>0</v>
          </cell>
          <cell r="F578">
            <v>0</v>
          </cell>
          <cell r="G578">
            <v>1</v>
          </cell>
          <cell r="H578">
            <v>0</v>
          </cell>
          <cell r="I578">
            <v>0</v>
          </cell>
          <cell r="L578">
            <v>3</v>
          </cell>
        </row>
        <row r="579">
          <cell r="B579" t="str">
            <v>Corrigent</v>
          </cell>
          <cell r="L579">
            <v>0</v>
          </cell>
        </row>
        <row r="580">
          <cell r="B580" t="str">
            <v>Corvis</v>
          </cell>
          <cell r="C580">
            <v>0</v>
          </cell>
          <cell r="D580">
            <v>0</v>
          </cell>
          <cell r="E580">
            <v>0</v>
          </cell>
          <cell r="F580">
            <v>0</v>
          </cell>
          <cell r="G580">
            <v>0</v>
          </cell>
          <cell r="H580">
            <v>0</v>
          </cell>
          <cell r="I580">
            <v>0</v>
          </cell>
          <cell r="L580">
            <v>0</v>
          </cell>
        </row>
        <row r="581">
          <cell r="B581" t="str">
            <v>Datang</v>
          </cell>
          <cell r="C581">
            <v>0</v>
          </cell>
          <cell r="D581">
            <v>0</v>
          </cell>
          <cell r="E581">
            <v>0</v>
          </cell>
          <cell r="F581">
            <v>0</v>
          </cell>
          <cell r="G581">
            <v>0</v>
          </cell>
          <cell r="H581">
            <v>0</v>
          </cell>
          <cell r="I581">
            <v>0</v>
          </cell>
          <cell r="L581">
            <v>0</v>
          </cell>
        </row>
        <row r="582">
          <cell r="B582" t="str">
            <v>ECI Telecom</v>
          </cell>
          <cell r="C582">
            <v>0</v>
          </cell>
          <cell r="D582">
            <v>1</v>
          </cell>
          <cell r="E582">
            <v>0</v>
          </cell>
          <cell r="F582">
            <v>0</v>
          </cell>
          <cell r="G582">
            <v>0</v>
          </cell>
          <cell r="H582">
            <v>0</v>
          </cell>
          <cell r="I582">
            <v>0</v>
          </cell>
          <cell r="L582">
            <v>1</v>
          </cell>
        </row>
        <row r="583">
          <cell r="B583" t="str">
            <v>Ericsson</v>
          </cell>
          <cell r="C583">
            <v>1</v>
          </cell>
          <cell r="D583">
            <v>2</v>
          </cell>
          <cell r="E583">
            <v>0</v>
          </cell>
          <cell r="F583">
            <v>1</v>
          </cell>
          <cell r="G583">
            <v>0</v>
          </cell>
          <cell r="H583">
            <v>3</v>
          </cell>
          <cell r="I583">
            <v>0</v>
          </cell>
          <cell r="L583">
            <v>7</v>
          </cell>
        </row>
        <row r="584">
          <cell r="B584" t="str">
            <v>FiberHome</v>
          </cell>
          <cell r="C584">
            <v>0</v>
          </cell>
          <cell r="D584">
            <v>0</v>
          </cell>
          <cell r="E584">
            <v>0</v>
          </cell>
          <cell r="F584">
            <v>0</v>
          </cell>
          <cell r="G584">
            <v>0</v>
          </cell>
          <cell r="H584">
            <v>0</v>
          </cell>
          <cell r="I584">
            <v>0</v>
          </cell>
          <cell r="L584">
            <v>0</v>
          </cell>
        </row>
        <row r="585">
          <cell r="B585" t="str">
            <v>Force 10</v>
          </cell>
          <cell r="C585">
            <v>0</v>
          </cell>
          <cell r="D585">
            <v>0</v>
          </cell>
          <cell r="E585">
            <v>0</v>
          </cell>
          <cell r="F585">
            <v>0</v>
          </cell>
          <cell r="G585">
            <v>0</v>
          </cell>
          <cell r="H585">
            <v>0</v>
          </cell>
          <cell r="I585">
            <v>0</v>
          </cell>
          <cell r="L585">
            <v>0</v>
          </cell>
        </row>
        <row r="586">
          <cell r="B586" t="str">
            <v>Fujitsu</v>
          </cell>
          <cell r="C586">
            <v>0</v>
          </cell>
          <cell r="D586">
            <v>0</v>
          </cell>
          <cell r="E586">
            <v>0</v>
          </cell>
          <cell r="F586">
            <v>0</v>
          </cell>
          <cell r="G586">
            <v>0</v>
          </cell>
          <cell r="H586">
            <v>0</v>
          </cell>
          <cell r="I586">
            <v>0</v>
          </cell>
          <cell r="L586">
            <v>0</v>
          </cell>
        </row>
        <row r="587">
          <cell r="B587" t="str">
            <v>Hitachi</v>
          </cell>
          <cell r="C587">
            <v>0</v>
          </cell>
          <cell r="D587">
            <v>0</v>
          </cell>
          <cell r="E587">
            <v>0</v>
          </cell>
          <cell r="F587">
            <v>0</v>
          </cell>
          <cell r="G587">
            <v>0</v>
          </cell>
          <cell r="H587">
            <v>0</v>
          </cell>
          <cell r="I587">
            <v>0</v>
          </cell>
          <cell r="L587">
            <v>0</v>
          </cell>
        </row>
        <row r="588">
          <cell r="B588" t="str">
            <v>Hitachi Cable</v>
          </cell>
          <cell r="L588">
            <v>0</v>
          </cell>
        </row>
        <row r="589">
          <cell r="B589" t="str">
            <v>Huawei</v>
          </cell>
          <cell r="C589">
            <v>2</v>
          </cell>
          <cell r="D589">
            <v>1</v>
          </cell>
          <cell r="E589">
            <v>0</v>
          </cell>
          <cell r="F589">
            <v>0</v>
          </cell>
          <cell r="G589">
            <v>2</v>
          </cell>
          <cell r="H589">
            <v>0</v>
          </cell>
          <cell r="I589">
            <v>0</v>
          </cell>
          <cell r="L589">
            <v>5</v>
          </cell>
        </row>
        <row r="590">
          <cell r="B590" t="str">
            <v>Infinera</v>
          </cell>
          <cell r="L590">
            <v>0</v>
          </cell>
        </row>
        <row r="591">
          <cell r="B591" t="str">
            <v>LGIC</v>
          </cell>
          <cell r="C591">
            <v>0</v>
          </cell>
          <cell r="D591">
            <v>0</v>
          </cell>
          <cell r="E591">
            <v>0</v>
          </cell>
          <cell r="F591">
            <v>0</v>
          </cell>
          <cell r="G591">
            <v>0</v>
          </cell>
          <cell r="H591">
            <v>0</v>
          </cell>
          <cell r="I591">
            <v>0</v>
          </cell>
          <cell r="L591">
            <v>0</v>
          </cell>
        </row>
        <row r="592">
          <cell r="B592" t="str">
            <v>Lucent</v>
          </cell>
          <cell r="C592">
            <v>0</v>
          </cell>
          <cell r="D592">
            <v>0</v>
          </cell>
          <cell r="E592">
            <v>0</v>
          </cell>
          <cell r="F592">
            <v>0</v>
          </cell>
          <cell r="G592">
            <v>0</v>
          </cell>
          <cell r="H592">
            <v>0</v>
          </cell>
          <cell r="I592">
            <v>0</v>
          </cell>
          <cell r="L592">
            <v>0</v>
          </cell>
        </row>
        <row r="593">
          <cell r="B593" t="str">
            <v>Lumentis</v>
          </cell>
          <cell r="C593">
            <v>0</v>
          </cell>
          <cell r="D593">
            <v>0</v>
          </cell>
          <cell r="E593">
            <v>0</v>
          </cell>
          <cell r="F593">
            <v>0</v>
          </cell>
          <cell r="G593">
            <v>0</v>
          </cell>
          <cell r="H593">
            <v>0</v>
          </cell>
          <cell r="I593">
            <v>0</v>
          </cell>
          <cell r="L593">
            <v>0</v>
          </cell>
        </row>
        <row r="594">
          <cell r="B594" t="str">
            <v>Luminous</v>
          </cell>
          <cell r="C594">
            <v>0</v>
          </cell>
          <cell r="D594">
            <v>0</v>
          </cell>
          <cell r="E594">
            <v>0</v>
          </cell>
          <cell r="F594">
            <v>0</v>
          </cell>
          <cell r="G594">
            <v>0</v>
          </cell>
          <cell r="H594">
            <v>0</v>
          </cell>
          <cell r="I594">
            <v>0</v>
          </cell>
          <cell r="L594">
            <v>0</v>
          </cell>
        </row>
        <row r="595">
          <cell r="B595" t="str">
            <v>Marconi/Ericsson</v>
          </cell>
          <cell r="L595">
            <v>0</v>
          </cell>
        </row>
        <row r="596">
          <cell r="B596" t="str">
            <v>Movaz</v>
          </cell>
          <cell r="C596">
            <v>0</v>
          </cell>
          <cell r="D596">
            <v>0</v>
          </cell>
          <cell r="E596">
            <v>0</v>
          </cell>
          <cell r="F596">
            <v>0</v>
          </cell>
          <cell r="G596">
            <v>0</v>
          </cell>
          <cell r="H596">
            <v>0</v>
          </cell>
          <cell r="I596">
            <v>0</v>
          </cell>
          <cell r="L596">
            <v>0</v>
          </cell>
        </row>
        <row r="597">
          <cell r="B597" t="str">
            <v>NEC</v>
          </cell>
          <cell r="C597">
            <v>5</v>
          </cell>
          <cell r="D597">
            <v>7</v>
          </cell>
          <cell r="E597">
            <v>0</v>
          </cell>
          <cell r="F597">
            <v>0</v>
          </cell>
          <cell r="G597">
            <v>0</v>
          </cell>
          <cell r="H597">
            <v>0</v>
          </cell>
          <cell r="I597">
            <v>0</v>
          </cell>
          <cell r="L597">
            <v>12</v>
          </cell>
        </row>
        <row r="598">
          <cell r="B598" t="str">
            <v>Nortel</v>
          </cell>
          <cell r="C598">
            <v>0</v>
          </cell>
          <cell r="D598">
            <v>0</v>
          </cell>
          <cell r="E598">
            <v>0</v>
          </cell>
          <cell r="F598">
            <v>0</v>
          </cell>
          <cell r="G598">
            <v>0</v>
          </cell>
          <cell r="H598">
            <v>0</v>
          </cell>
          <cell r="I598">
            <v>0</v>
          </cell>
          <cell r="L598">
            <v>0</v>
          </cell>
        </row>
        <row r="599">
          <cell r="B599" t="str">
            <v>Oki</v>
          </cell>
          <cell r="C599">
            <v>0</v>
          </cell>
          <cell r="D599">
            <v>0</v>
          </cell>
          <cell r="E599">
            <v>0</v>
          </cell>
          <cell r="F599">
            <v>0</v>
          </cell>
          <cell r="G599">
            <v>0</v>
          </cell>
          <cell r="H599">
            <v>0</v>
          </cell>
          <cell r="I599">
            <v>0</v>
          </cell>
          <cell r="L599">
            <v>0</v>
          </cell>
        </row>
        <row r="600">
          <cell r="B600" t="str">
            <v>OpVista</v>
          </cell>
          <cell r="L600">
            <v>0</v>
          </cell>
        </row>
        <row r="601">
          <cell r="B601" t="str">
            <v>Photonic Bridges</v>
          </cell>
          <cell r="C601">
            <v>0</v>
          </cell>
          <cell r="D601">
            <v>0</v>
          </cell>
          <cell r="E601">
            <v>0</v>
          </cell>
          <cell r="F601">
            <v>0</v>
          </cell>
          <cell r="G601">
            <v>0</v>
          </cell>
          <cell r="H601">
            <v>0</v>
          </cell>
          <cell r="I601">
            <v>0</v>
          </cell>
          <cell r="L601">
            <v>0</v>
          </cell>
        </row>
        <row r="602">
          <cell r="B602" t="str">
            <v>Redback</v>
          </cell>
          <cell r="C602">
            <v>0</v>
          </cell>
          <cell r="D602">
            <v>0</v>
          </cell>
          <cell r="E602">
            <v>0</v>
          </cell>
          <cell r="F602">
            <v>0</v>
          </cell>
          <cell r="G602">
            <v>0</v>
          </cell>
          <cell r="H602">
            <v>0</v>
          </cell>
          <cell r="I602">
            <v>0</v>
          </cell>
          <cell r="L602">
            <v>0</v>
          </cell>
        </row>
        <row r="603">
          <cell r="B603" t="str">
            <v>Sagem</v>
          </cell>
          <cell r="C603">
            <v>0</v>
          </cell>
          <cell r="D603">
            <v>0</v>
          </cell>
          <cell r="E603">
            <v>0</v>
          </cell>
          <cell r="F603">
            <v>0</v>
          </cell>
          <cell r="G603">
            <v>0</v>
          </cell>
          <cell r="H603">
            <v>0</v>
          </cell>
          <cell r="I603">
            <v>0</v>
          </cell>
          <cell r="L603">
            <v>0</v>
          </cell>
        </row>
        <row r="604">
          <cell r="B604" t="str">
            <v>Samsung</v>
          </cell>
          <cell r="C604">
            <v>0</v>
          </cell>
          <cell r="D604">
            <v>0</v>
          </cell>
          <cell r="E604">
            <v>0</v>
          </cell>
          <cell r="F604">
            <v>0</v>
          </cell>
          <cell r="G604">
            <v>0</v>
          </cell>
          <cell r="H604">
            <v>0</v>
          </cell>
          <cell r="I604">
            <v>0</v>
          </cell>
          <cell r="L604">
            <v>0</v>
          </cell>
        </row>
        <row r="605">
          <cell r="B605" t="str">
            <v>Nokia Siemens</v>
          </cell>
          <cell r="C605">
            <v>4</v>
          </cell>
          <cell r="D605">
            <v>4</v>
          </cell>
          <cell r="E605">
            <v>1</v>
          </cell>
          <cell r="F605">
            <v>0</v>
          </cell>
          <cell r="G605">
            <v>0</v>
          </cell>
          <cell r="H605">
            <v>2</v>
          </cell>
          <cell r="I605">
            <v>1</v>
          </cell>
          <cell r="L605">
            <v>12</v>
          </cell>
        </row>
        <row r="606">
          <cell r="B606" t="str">
            <v>Sorrento/Zhone</v>
          </cell>
          <cell r="L606">
            <v>0</v>
          </cell>
        </row>
        <row r="607">
          <cell r="B607" t="str">
            <v>Sycamore</v>
          </cell>
          <cell r="C607">
            <v>0</v>
          </cell>
          <cell r="D607">
            <v>0</v>
          </cell>
          <cell r="E607">
            <v>0</v>
          </cell>
          <cell r="F607">
            <v>0</v>
          </cell>
          <cell r="G607">
            <v>0</v>
          </cell>
          <cell r="H607">
            <v>0</v>
          </cell>
          <cell r="L607">
            <v>0</v>
          </cell>
        </row>
        <row r="608">
          <cell r="B608" t="str">
            <v>Tejas</v>
          </cell>
          <cell r="L608">
            <v>0</v>
          </cell>
        </row>
        <row r="609">
          <cell r="B609" t="str">
            <v>Tellabs</v>
          </cell>
          <cell r="C609">
            <v>0</v>
          </cell>
          <cell r="D609">
            <v>4</v>
          </cell>
          <cell r="E609">
            <v>0</v>
          </cell>
          <cell r="F609">
            <v>0</v>
          </cell>
          <cell r="G609">
            <v>1</v>
          </cell>
          <cell r="H609">
            <v>0</v>
          </cell>
          <cell r="I609">
            <v>0</v>
          </cell>
          <cell r="L609">
            <v>5</v>
          </cell>
        </row>
        <row r="610">
          <cell r="B610" t="str">
            <v>Tellium</v>
          </cell>
          <cell r="C610">
            <v>0</v>
          </cell>
          <cell r="D610">
            <v>0</v>
          </cell>
          <cell r="E610">
            <v>0</v>
          </cell>
          <cell r="F610">
            <v>0</v>
          </cell>
          <cell r="G610">
            <v>0</v>
          </cell>
          <cell r="H610">
            <v>0</v>
          </cell>
          <cell r="I610">
            <v>0</v>
          </cell>
          <cell r="L610">
            <v>0</v>
          </cell>
        </row>
        <row r="611">
          <cell r="B611" t="str">
            <v>Transmode</v>
          </cell>
          <cell r="L611">
            <v>0</v>
          </cell>
        </row>
        <row r="612">
          <cell r="B612" t="str">
            <v>Tyco</v>
          </cell>
          <cell r="C612">
            <v>0</v>
          </cell>
          <cell r="D612">
            <v>0</v>
          </cell>
          <cell r="E612">
            <v>0</v>
          </cell>
          <cell r="F612">
            <v>0</v>
          </cell>
          <cell r="G612">
            <v>0</v>
          </cell>
          <cell r="H612">
            <v>0</v>
          </cell>
          <cell r="I612">
            <v>0</v>
          </cell>
          <cell r="L612">
            <v>0</v>
          </cell>
        </row>
        <row r="613">
          <cell r="B613" t="str">
            <v>UTStarcom</v>
          </cell>
          <cell r="C613">
            <v>0</v>
          </cell>
          <cell r="D613">
            <v>2</v>
          </cell>
          <cell r="E613">
            <v>0</v>
          </cell>
          <cell r="F613">
            <v>0</v>
          </cell>
          <cell r="G613">
            <v>0</v>
          </cell>
          <cell r="H613">
            <v>0</v>
          </cell>
          <cell r="I613">
            <v>0</v>
          </cell>
          <cell r="L613">
            <v>2</v>
          </cell>
        </row>
        <row r="614">
          <cell r="B614" t="str">
            <v>White Rock</v>
          </cell>
          <cell r="C614">
            <v>0</v>
          </cell>
          <cell r="D614">
            <v>0</v>
          </cell>
          <cell r="E614">
            <v>0</v>
          </cell>
          <cell r="F614">
            <v>0</v>
          </cell>
          <cell r="G614">
            <v>0</v>
          </cell>
          <cell r="H614">
            <v>0</v>
          </cell>
          <cell r="I614">
            <v>0</v>
          </cell>
          <cell r="L614">
            <v>0</v>
          </cell>
        </row>
        <row r="615">
          <cell r="B615" t="str">
            <v>Xtera</v>
          </cell>
          <cell r="L615">
            <v>0</v>
          </cell>
        </row>
        <row r="616">
          <cell r="B616" t="str">
            <v>Zhone</v>
          </cell>
          <cell r="C616">
            <v>0</v>
          </cell>
          <cell r="D616">
            <v>0</v>
          </cell>
          <cell r="E616">
            <v>0</v>
          </cell>
          <cell r="F616">
            <v>0</v>
          </cell>
          <cell r="G616">
            <v>0</v>
          </cell>
          <cell r="H616">
            <v>0</v>
          </cell>
          <cell r="I616">
            <v>0</v>
          </cell>
          <cell r="L616">
            <v>0</v>
          </cell>
        </row>
        <row r="617">
          <cell r="B617" t="str">
            <v>ZTE</v>
          </cell>
          <cell r="C617">
            <v>0</v>
          </cell>
          <cell r="D617">
            <v>0</v>
          </cell>
          <cell r="E617">
            <v>0</v>
          </cell>
          <cell r="F617">
            <v>0</v>
          </cell>
          <cell r="G617">
            <v>0</v>
          </cell>
          <cell r="H617">
            <v>0</v>
          </cell>
          <cell r="L617">
            <v>0</v>
          </cell>
        </row>
        <row r="618">
          <cell r="B618" t="str">
            <v>Other</v>
          </cell>
          <cell r="C618">
            <v>0</v>
          </cell>
          <cell r="D618">
            <v>2</v>
          </cell>
          <cell r="E618">
            <v>0</v>
          </cell>
          <cell r="F618">
            <v>0</v>
          </cell>
          <cell r="G618">
            <v>1</v>
          </cell>
          <cell r="H618">
            <v>0</v>
          </cell>
          <cell r="L618">
            <v>3</v>
          </cell>
        </row>
        <row r="619">
          <cell r="B619" t="str">
            <v>Total</v>
          </cell>
          <cell r="C619">
            <v>14</v>
          </cell>
          <cell r="D619">
            <v>54</v>
          </cell>
          <cell r="E619">
            <v>1</v>
          </cell>
          <cell r="F619">
            <v>2</v>
          </cell>
          <cell r="G619">
            <v>6</v>
          </cell>
          <cell r="H619">
            <v>9</v>
          </cell>
          <cell r="I619">
            <v>1</v>
          </cell>
          <cell r="J619">
            <v>0</v>
          </cell>
          <cell r="K619">
            <v>0</v>
          </cell>
          <cell r="L619">
            <v>87</v>
          </cell>
        </row>
        <row r="623">
          <cell r="B623" t="str">
            <v>Vendor</v>
          </cell>
          <cell r="C623" t="str">
            <v>SONET/SDH Add-drop multiplexers (ADM)</v>
          </cell>
          <cell r="D623" t="str">
            <v>Optical Edge Devices (OED)</v>
          </cell>
          <cell r="E623" t="str">
            <v>Digital Cross Connects (DCS)</v>
          </cell>
          <cell r="F623" t="str">
            <v>Optical Core Switches (OCS)</v>
          </cell>
          <cell r="G623" t="str">
            <v>Metro WDM (C/D-WDM)</v>
          </cell>
          <cell r="H623" t="str">
            <v>Long haul DWDM (LH DWDM)</v>
          </cell>
          <cell r="I623" t="str">
            <v>Multi-reach DWDM</v>
          </cell>
          <cell r="J623" t="str">
            <v>Metro ROADM</v>
          </cell>
          <cell r="K623" t="str">
            <v>Converged Packet Optical</v>
          </cell>
          <cell r="L623" t="str">
            <v>Total Optical Networking (ON)</v>
          </cell>
        </row>
        <row r="624">
          <cell r="B624" t="str">
            <v>ADTRAN</v>
          </cell>
        </row>
        <row r="625">
          <cell r="B625" t="str">
            <v>ADVA</v>
          </cell>
          <cell r="C625">
            <v>0</v>
          </cell>
          <cell r="D625">
            <v>0</v>
          </cell>
          <cell r="E625">
            <v>0</v>
          </cell>
          <cell r="F625">
            <v>0</v>
          </cell>
          <cell r="G625">
            <v>1</v>
          </cell>
          <cell r="H625">
            <v>0</v>
          </cell>
          <cell r="I625">
            <v>0</v>
          </cell>
          <cell r="L625">
            <v>1</v>
          </cell>
        </row>
        <row r="626">
          <cell r="B626" t="str">
            <v>Alcatel-Lucent</v>
          </cell>
          <cell r="C626">
            <v>2</v>
          </cell>
          <cell r="D626">
            <v>39</v>
          </cell>
          <cell r="E626">
            <v>0</v>
          </cell>
          <cell r="F626">
            <v>0</v>
          </cell>
          <cell r="G626">
            <v>2</v>
          </cell>
          <cell r="H626">
            <v>5</v>
          </cell>
          <cell r="I626">
            <v>0</v>
          </cell>
          <cell r="L626">
            <v>48</v>
          </cell>
        </row>
        <row r="627">
          <cell r="B627" t="str">
            <v>ANDA</v>
          </cell>
          <cell r="L627">
            <v>0</v>
          </cell>
        </row>
        <row r="628">
          <cell r="B628" t="str">
            <v>Atrica</v>
          </cell>
          <cell r="C628">
            <v>0</v>
          </cell>
          <cell r="D628">
            <v>0</v>
          </cell>
          <cell r="E628">
            <v>0</v>
          </cell>
          <cell r="F628">
            <v>0</v>
          </cell>
          <cell r="G628">
            <v>0</v>
          </cell>
          <cell r="H628">
            <v>0</v>
          </cell>
          <cell r="I628">
            <v>0</v>
          </cell>
          <cell r="L628">
            <v>0</v>
          </cell>
        </row>
        <row r="629">
          <cell r="B629" t="str">
            <v>Calient</v>
          </cell>
          <cell r="C629">
            <v>0</v>
          </cell>
          <cell r="D629">
            <v>0</v>
          </cell>
          <cell r="E629">
            <v>0</v>
          </cell>
          <cell r="F629">
            <v>0</v>
          </cell>
          <cell r="G629">
            <v>0</v>
          </cell>
          <cell r="H629">
            <v>0</v>
          </cell>
          <cell r="I629">
            <v>0</v>
          </cell>
          <cell r="L629">
            <v>0</v>
          </cell>
        </row>
        <row r="630">
          <cell r="B630" t="str">
            <v>Ciena</v>
          </cell>
          <cell r="C630">
            <v>1</v>
          </cell>
          <cell r="D630">
            <v>6</v>
          </cell>
          <cell r="E630">
            <v>0</v>
          </cell>
          <cell r="F630">
            <v>1</v>
          </cell>
          <cell r="G630">
            <v>2</v>
          </cell>
          <cell r="H630">
            <v>2</v>
          </cell>
          <cell r="I630">
            <v>0</v>
          </cell>
          <cell r="L630">
            <v>12</v>
          </cell>
        </row>
        <row r="631">
          <cell r="B631" t="str">
            <v>Cisco</v>
          </cell>
          <cell r="C631">
            <v>0</v>
          </cell>
          <cell r="D631">
            <v>7</v>
          </cell>
          <cell r="E631">
            <v>0</v>
          </cell>
          <cell r="F631">
            <v>0</v>
          </cell>
          <cell r="G631">
            <v>3</v>
          </cell>
          <cell r="H631">
            <v>0</v>
          </cell>
          <cell r="I631">
            <v>0</v>
          </cell>
          <cell r="L631">
            <v>10</v>
          </cell>
        </row>
        <row r="632">
          <cell r="B632" t="str">
            <v>Corrigent</v>
          </cell>
          <cell r="L632">
            <v>0</v>
          </cell>
        </row>
        <row r="633">
          <cell r="B633" t="str">
            <v>Corvis</v>
          </cell>
          <cell r="C633">
            <v>0</v>
          </cell>
          <cell r="D633">
            <v>0</v>
          </cell>
          <cell r="E633">
            <v>0</v>
          </cell>
          <cell r="F633">
            <v>0</v>
          </cell>
          <cell r="G633">
            <v>0</v>
          </cell>
          <cell r="H633">
            <v>0</v>
          </cell>
          <cell r="I633">
            <v>0</v>
          </cell>
          <cell r="L633">
            <v>0</v>
          </cell>
        </row>
        <row r="634">
          <cell r="B634" t="str">
            <v>Datang</v>
          </cell>
          <cell r="C634">
            <v>0</v>
          </cell>
          <cell r="D634">
            <v>0</v>
          </cell>
          <cell r="E634">
            <v>0</v>
          </cell>
          <cell r="F634">
            <v>0</v>
          </cell>
          <cell r="G634">
            <v>0</v>
          </cell>
          <cell r="H634">
            <v>0</v>
          </cell>
          <cell r="I634">
            <v>0</v>
          </cell>
          <cell r="L634">
            <v>0</v>
          </cell>
        </row>
        <row r="635">
          <cell r="B635" t="str">
            <v>ECI Telecom</v>
          </cell>
          <cell r="C635">
            <v>0</v>
          </cell>
          <cell r="D635">
            <v>1</v>
          </cell>
          <cell r="E635">
            <v>0</v>
          </cell>
          <cell r="F635">
            <v>0</v>
          </cell>
          <cell r="G635">
            <v>0</v>
          </cell>
          <cell r="H635">
            <v>0</v>
          </cell>
          <cell r="I635">
            <v>0</v>
          </cell>
          <cell r="L635">
            <v>1</v>
          </cell>
        </row>
        <row r="636">
          <cell r="B636" t="str">
            <v>Ericsson</v>
          </cell>
          <cell r="C636">
            <v>1</v>
          </cell>
          <cell r="D636">
            <v>3</v>
          </cell>
          <cell r="E636">
            <v>0</v>
          </cell>
          <cell r="F636">
            <v>1</v>
          </cell>
          <cell r="G636">
            <v>0</v>
          </cell>
          <cell r="H636">
            <v>3</v>
          </cell>
          <cell r="I636">
            <v>2</v>
          </cell>
          <cell r="L636">
            <v>10</v>
          </cell>
        </row>
        <row r="637">
          <cell r="B637" t="str">
            <v>FiberHome</v>
          </cell>
          <cell r="C637">
            <v>0</v>
          </cell>
          <cell r="D637">
            <v>0</v>
          </cell>
          <cell r="E637">
            <v>0</v>
          </cell>
          <cell r="F637">
            <v>0</v>
          </cell>
          <cell r="G637">
            <v>0</v>
          </cell>
          <cell r="H637">
            <v>0</v>
          </cell>
          <cell r="I637">
            <v>0</v>
          </cell>
          <cell r="L637">
            <v>0</v>
          </cell>
        </row>
        <row r="638">
          <cell r="B638" t="str">
            <v>Force 10</v>
          </cell>
          <cell r="C638">
            <v>0</v>
          </cell>
          <cell r="D638">
            <v>0</v>
          </cell>
          <cell r="E638">
            <v>0</v>
          </cell>
          <cell r="F638">
            <v>0</v>
          </cell>
          <cell r="G638">
            <v>0</v>
          </cell>
          <cell r="H638">
            <v>0</v>
          </cell>
          <cell r="I638">
            <v>0</v>
          </cell>
          <cell r="L638">
            <v>0</v>
          </cell>
        </row>
        <row r="639">
          <cell r="B639" t="str">
            <v>Fujitsu</v>
          </cell>
          <cell r="C639">
            <v>0</v>
          </cell>
          <cell r="D639">
            <v>0</v>
          </cell>
          <cell r="E639">
            <v>0</v>
          </cell>
          <cell r="F639">
            <v>0</v>
          </cell>
          <cell r="G639">
            <v>0</v>
          </cell>
          <cell r="H639">
            <v>0</v>
          </cell>
          <cell r="I639">
            <v>0</v>
          </cell>
          <cell r="L639">
            <v>0</v>
          </cell>
        </row>
        <row r="640">
          <cell r="B640" t="str">
            <v>Hitachi</v>
          </cell>
          <cell r="C640">
            <v>0</v>
          </cell>
          <cell r="D640">
            <v>0</v>
          </cell>
          <cell r="E640">
            <v>0</v>
          </cell>
          <cell r="F640">
            <v>0</v>
          </cell>
          <cell r="G640">
            <v>0</v>
          </cell>
          <cell r="H640">
            <v>0</v>
          </cell>
          <cell r="I640">
            <v>0</v>
          </cell>
          <cell r="L640">
            <v>0</v>
          </cell>
        </row>
        <row r="641">
          <cell r="B641" t="str">
            <v>Hitachi Cable</v>
          </cell>
          <cell r="L641">
            <v>0</v>
          </cell>
        </row>
        <row r="642">
          <cell r="B642" t="str">
            <v>Huawei</v>
          </cell>
          <cell r="C642">
            <v>12</v>
          </cell>
          <cell r="D642">
            <v>11</v>
          </cell>
          <cell r="E642">
            <v>0</v>
          </cell>
          <cell r="F642">
            <v>0</v>
          </cell>
          <cell r="G642">
            <v>4</v>
          </cell>
          <cell r="H642">
            <v>0</v>
          </cell>
          <cell r="I642">
            <v>9</v>
          </cell>
          <cell r="L642">
            <v>36</v>
          </cell>
        </row>
        <row r="643">
          <cell r="B643" t="str">
            <v>Infinera</v>
          </cell>
          <cell r="L643">
            <v>0</v>
          </cell>
        </row>
        <row r="644">
          <cell r="B644" t="str">
            <v>LGIC</v>
          </cell>
          <cell r="C644">
            <v>0</v>
          </cell>
          <cell r="D644">
            <v>0</v>
          </cell>
          <cell r="E644">
            <v>0</v>
          </cell>
          <cell r="F644">
            <v>0</v>
          </cell>
          <cell r="G644">
            <v>0</v>
          </cell>
          <cell r="H644">
            <v>0</v>
          </cell>
          <cell r="I644">
            <v>0</v>
          </cell>
          <cell r="L644">
            <v>0</v>
          </cell>
        </row>
        <row r="645">
          <cell r="B645" t="str">
            <v>Lucent</v>
          </cell>
          <cell r="C645">
            <v>0</v>
          </cell>
          <cell r="D645">
            <v>0</v>
          </cell>
          <cell r="E645">
            <v>0</v>
          </cell>
          <cell r="F645">
            <v>0</v>
          </cell>
          <cell r="G645">
            <v>0</v>
          </cell>
          <cell r="H645">
            <v>0</v>
          </cell>
          <cell r="I645">
            <v>0</v>
          </cell>
          <cell r="L645">
            <v>0</v>
          </cell>
        </row>
        <row r="646">
          <cell r="B646" t="str">
            <v>Lumentis</v>
          </cell>
          <cell r="C646">
            <v>0</v>
          </cell>
          <cell r="D646">
            <v>0</v>
          </cell>
          <cell r="E646">
            <v>0</v>
          </cell>
          <cell r="F646">
            <v>0</v>
          </cell>
          <cell r="G646">
            <v>0</v>
          </cell>
          <cell r="H646">
            <v>0</v>
          </cell>
          <cell r="I646">
            <v>0</v>
          </cell>
          <cell r="L646">
            <v>0</v>
          </cell>
        </row>
        <row r="647">
          <cell r="B647" t="str">
            <v>Luminous</v>
          </cell>
          <cell r="C647">
            <v>0</v>
          </cell>
          <cell r="D647">
            <v>0</v>
          </cell>
          <cell r="E647">
            <v>0</v>
          </cell>
          <cell r="F647">
            <v>0</v>
          </cell>
          <cell r="G647">
            <v>0</v>
          </cell>
          <cell r="H647">
            <v>0</v>
          </cell>
          <cell r="I647">
            <v>0</v>
          </cell>
          <cell r="L647">
            <v>0</v>
          </cell>
        </row>
        <row r="648">
          <cell r="B648" t="str">
            <v>Marconi/Ericsson</v>
          </cell>
          <cell r="L648">
            <v>0</v>
          </cell>
        </row>
        <row r="649">
          <cell r="B649" t="str">
            <v>Movaz</v>
          </cell>
          <cell r="C649">
            <v>0</v>
          </cell>
          <cell r="D649">
            <v>0</v>
          </cell>
          <cell r="E649">
            <v>0</v>
          </cell>
          <cell r="F649">
            <v>0</v>
          </cell>
          <cell r="G649">
            <v>0</v>
          </cell>
          <cell r="H649">
            <v>0</v>
          </cell>
          <cell r="I649">
            <v>0</v>
          </cell>
          <cell r="L649">
            <v>0</v>
          </cell>
        </row>
        <row r="650">
          <cell r="B650" t="str">
            <v>NEC</v>
          </cell>
          <cell r="C650">
            <v>4</v>
          </cell>
          <cell r="D650">
            <v>6</v>
          </cell>
          <cell r="E650">
            <v>0</v>
          </cell>
          <cell r="F650">
            <v>0</v>
          </cell>
          <cell r="G650">
            <v>0</v>
          </cell>
          <cell r="H650">
            <v>0</v>
          </cell>
          <cell r="I650">
            <v>0</v>
          </cell>
          <cell r="L650">
            <v>10</v>
          </cell>
        </row>
        <row r="651">
          <cell r="B651" t="str">
            <v>Nortel</v>
          </cell>
          <cell r="C651">
            <v>0</v>
          </cell>
          <cell r="D651">
            <v>0</v>
          </cell>
          <cell r="E651">
            <v>0</v>
          </cell>
          <cell r="F651">
            <v>0</v>
          </cell>
          <cell r="G651">
            <v>0</v>
          </cell>
          <cell r="H651">
            <v>0</v>
          </cell>
          <cell r="I651">
            <v>0</v>
          </cell>
          <cell r="L651">
            <v>0</v>
          </cell>
        </row>
        <row r="652">
          <cell r="B652" t="str">
            <v>Oki</v>
          </cell>
          <cell r="C652">
            <v>0</v>
          </cell>
          <cell r="D652">
            <v>0</v>
          </cell>
          <cell r="E652">
            <v>0</v>
          </cell>
          <cell r="F652">
            <v>0</v>
          </cell>
          <cell r="G652">
            <v>0</v>
          </cell>
          <cell r="H652">
            <v>0</v>
          </cell>
          <cell r="I652">
            <v>0</v>
          </cell>
          <cell r="L652">
            <v>0</v>
          </cell>
        </row>
        <row r="653">
          <cell r="B653" t="str">
            <v>OpVista</v>
          </cell>
          <cell r="L653">
            <v>0</v>
          </cell>
        </row>
        <row r="654">
          <cell r="B654" t="str">
            <v>Photonic Bridges</v>
          </cell>
          <cell r="C654">
            <v>0</v>
          </cell>
          <cell r="D654">
            <v>0</v>
          </cell>
          <cell r="E654">
            <v>0</v>
          </cell>
          <cell r="F654">
            <v>0</v>
          </cell>
          <cell r="G654">
            <v>0</v>
          </cell>
          <cell r="H654">
            <v>0</v>
          </cell>
          <cell r="I654">
            <v>0</v>
          </cell>
          <cell r="L654">
            <v>0</v>
          </cell>
        </row>
        <row r="655">
          <cell r="B655" t="str">
            <v>Redback</v>
          </cell>
          <cell r="C655">
            <v>0</v>
          </cell>
          <cell r="D655">
            <v>0</v>
          </cell>
          <cell r="E655">
            <v>0</v>
          </cell>
          <cell r="F655">
            <v>0</v>
          </cell>
          <cell r="G655">
            <v>0</v>
          </cell>
          <cell r="H655">
            <v>0</v>
          </cell>
          <cell r="I655">
            <v>0</v>
          </cell>
          <cell r="L655">
            <v>0</v>
          </cell>
        </row>
        <row r="656">
          <cell r="B656" t="str">
            <v>Sagem</v>
          </cell>
          <cell r="C656">
            <v>0</v>
          </cell>
          <cell r="D656">
            <v>0</v>
          </cell>
          <cell r="E656">
            <v>0</v>
          </cell>
          <cell r="F656">
            <v>0</v>
          </cell>
          <cell r="G656">
            <v>0</v>
          </cell>
          <cell r="H656">
            <v>0</v>
          </cell>
          <cell r="I656">
            <v>0</v>
          </cell>
          <cell r="L656">
            <v>0</v>
          </cell>
        </row>
        <row r="657">
          <cell r="B657" t="str">
            <v>Samsung</v>
          </cell>
          <cell r="C657">
            <v>0</v>
          </cell>
          <cell r="D657">
            <v>0</v>
          </cell>
          <cell r="E657">
            <v>0</v>
          </cell>
          <cell r="F657">
            <v>0</v>
          </cell>
          <cell r="G657">
            <v>0</v>
          </cell>
          <cell r="H657">
            <v>0</v>
          </cell>
          <cell r="I657">
            <v>0</v>
          </cell>
          <cell r="L657">
            <v>0</v>
          </cell>
        </row>
        <row r="658">
          <cell r="B658" t="str">
            <v>Nokia Siemens</v>
          </cell>
          <cell r="C658">
            <v>1</v>
          </cell>
          <cell r="D658">
            <v>3</v>
          </cell>
          <cell r="E658">
            <v>0</v>
          </cell>
          <cell r="F658">
            <v>0</v>
          </cell>
          <cell r="G658">
            <v>0</v>
          </cell>
          <cell r="H658">
            <v>0</v>
          </cell>
          <cell r="I658">
            <v>0</v>
          </cell>
          <cell r="L658">
            <v>4</v>
          </cell>
        </row>
        <row r="659">
          <cell r="B659" t="str">
            <v>Sorrento/Zhone</v>
          </cell>
          <cell r="L659">
            <v>0</v>
          </cell>
        </row>
        <row r="660">
          <cell r="B660" t="str">
            <v>Sycamore</v>
          </cell>
          <cell r="C660">
            <v>0</v>
          </cell>
          <cell r="D660">
            <v>0</v>
          </cell>
          <cell r="E660">
            <v>0</v>
          </cell>
          <cell r="F660">
            <v>0</v>
          </cell>
          <cell r="G660">
            <v>0</v>
          </cell>
          <cell r="H660">
            <v>0</v>
          </cell>
          <cell r="L660">
            <v>0</v>
          </cell>
        </row>
        <row r="661">
          <cell r="B661" t="str">
            <v>Tejas</v>
          </cell>
          <cell r="L661">
            <v>0</v>
          </cell>
        </row>
        <row r="662">
          <cell r="B662" t="str">
            <v>Tellabs</v>
          </cell>
          <cell r="C662">
            <v>0</v>
          </cell>
          <cell r="D662">
            <v>5</v>
          </cell>
          <cell r="E662">
            <v>0</v>
          </cell>
          <cell r="F662">
            <v>0</v>
          </cell>
          <cell r="G662">
            <v>1</v>
          </cell>
          <cell r="H662">
            <v>0</v>
          </cell>
          <cell r="I662">
            <v>0</v>
          </cell>
          <cell r="L662">
            <v>6</v>
          </cell>
        </row>
        <row r="663">
          <cell r="B663" t="str">
            <v>Tellium</v>
          </cell>
          <cell r="C663">
            <v>0</v>
          </cell>
          <cell r="D663">
            <v>0</v>
          </cell>
          <cell r="E663">
            <v>0</v>
          </cell>
          <cell r="F663">
            <v>0</v>
          </cell>
          <cell r="G663">
            <v>0</v>
          </cell>
          <cell r="H663">
            <v>0</v>
          </cell>
          <cell r="I663">
            <v>0</v>
          </cell>
          <cell r="L663">
            <v>0</v>
          </cell>
        </row>
        <row r="664">
          <cell r="B664" t="str">
            <v>Transmode</v>
          </cell>
          <cell r="L664">
            <v>0</v>
          </cell>
        </row>
        <row r="665">
          <cell r="B665" t="str">
            <v>Tyco</v>
          </cell>
          <cell r="C665">
            <v>0</v>
          </cell>
          <cell r="D665">
            <v>0</v>
          </cell>
          <cell r="E665">
            <v>0</v>
          </cell>
          <cell r="F665">
            <v>0</v>
          </cell>
          <cell r="G665">
            <v>0</v>
          </cell>
          <cell r="H665">
            <v>0</v>
          </cell>
          <cell r="I665">
            <v>0</v>
          </cell>
          <cell r="L665">
            <v>0</v>
          </cell>
        </row>
        <row r="666">
          <cell r="B666" t="str">
            <v>UTStarcom</v>
          </cell>
          <cell r="C666">
            <v>0</v>
          </cell>
          <cell r="D666">
            <v>2</v>
          </cell>
          <cell r="E666">
            <v>0</v>
          </cell>
          <cell r="F666">
            <v>0</v>
          </cell>
          <cell r="G666">
            <v>0</v>
          </cell>
          <cell r="H666">
            <v>0</v>
          </cell>
          <cell r="I666">
            <v>0</v>
          </cell>
          <cell r="L666">
            <v>2</v>
          </cell>
        </row>
        <row r="667">
          <cell r="B667" t="str">
            <v>White Rock</v>
          </cell>
          <cell r="C667">
            <v>0</v>
          </cell>
          <cell r="D667">
            <v>0</v>
          </cell>
          <cell r="E667">
            <v>0</v>
          </cell>
          <cell r="F667">
            <v>0</v>
          </cell>
          <cell r="G667">
            <v>0</v>
          </cell>
          <cell r="H667">
            <v>0</v>
          </cell>
          <cell r="I667">
            <v>0</v>
          </cell>
          <cell r="L667">
            <v>0</v>
          </cell>
        </row>
        <row r="668">
          <cell r="B668" t="str">
            <v>Xtera</v>
          </cell>
          <cell r="L668">
            <v>0</v>
          </cell>
        </row>
        <row r="669">
          <cell r="B669" t="str">
            <v>Zhone</v>
          </cell>
          <cell r="C669">
            <v>0</v>
          </cell>
          <cell r="D669">
            <v>0</v>
          </cell>
          <cell r="E669">
            <v>0</v>
          </cell>
          <cell r="F669">
            <v>0</v>
          </cell>
          <cell r="G669">
            <v>0</v>
          </cell>
          <cell r="H669">
            <v>0</v>
          </cell>
          <cell r="I669">
            <v>0</v>
          </cell>
          <cell r="L669">
            <v>0</v>
          </cell>
        </row>
        <row r="670">
          <cell r="B670" t="str">
            <v>ZTE</v>
          </cell>
          <cell r="C670">
            <v>0</v>
          </cell>
          <cell r="D670">
            <v>0</v>
          </cell>
          <cell r="E670">
            <v>0</v>
          </cell>
          <cell r="F670">
            <v>0</v>
          </cell>
          <cell r="G670">
            <v>0</v>
          </cell>
          <cell r="H670">
            <v>0</v>
          </cell>
          <cell r="I670">
            <v>0</v>
          </cell>
          <cell r="L670">
            <v>0</v>
          </cell>
        </row>
        <row r="671">
          <cell r="B671" t="str">
            <v>Other</v>
          </cell>
          <cell r="C671">
            <v>0</v>
          </cell>
          <cell r="D671">
            <v>0</v>
          </cell>
          <cell r="E671">
            <v>0</v>
          </cell>
          <cell r="F671">
            <v>0</v>
          </cell>
          <cell r="G671">
            <v>0</v>
          </cell>
          <cell r="H671">
            <v>0</v>
          </cell>
          <cell r="L671">
            <v>0</v>
          </cell>
        </row>
        <row r="672">
          <cell r="B672" t="str">
            <v>Total</v>
          </cell>
          <cell r="C672">
            <v>21</v>
          </cell>
          <cell r="D672">
            <v>83</v>
          </cell>
          <cell r="E672">
            <v>0</v>
          </cell>
          <cell r="F672">
            <v>2</v>
          </cell>
          <cell r="G672">
            <v>13</v>
          </cell>
          <cell r="H672">
            <v>10</v>
          </cell>
          <cell r="I672">
            <v>11</v>
          </cell>
          <cell r="J672">
            <v>0</v>
          </cell>
          <cell r="K672">
            <v>0</v>
          </cell>
          <cell r="L672">
            <v>140</v>
          </cell>
        </row>
        <row r="679">
          <cell r="B679" t="str">
            <v>Vendor</v>
          </cell>
          <cell r="C679" t="str">
            <v>SONET/SDH Add-drop multiplexers (ADM)</v>
          </cell>
          <cell r="D679" t="str">
            <v>Optical Edge Devices (OED)</v>
          </cell>
          <cell r="E679" t="str">
            <v>Digital Cross Connects (DCS)</v>
          </cell>
          <cell r="F679" t="str">
            <v>Optical Core Switches (OCS)</v>
          </cell>
          <cell r="G679" t="str">
            <v>Metro WDM (C/D-WDM)</v>
          </cell>
          <cell r="H679" t="str">
            <v>Long haul DWDM (LH DWDM)</v>
          </cell>
          <cell r="I679" t="str">
            <v>Multi-reach DWDM</v>
          </cell>
          <cell r="J679" t="str">
            <v>Metro ROADM</v>
          </cell>
          <cell r="K679" t="str">
            <v>Converged Packet Optical</v>
          </cell>
          <cell r="L679" t="str">
            <v>Total Optical Networking (ON)</v>
          </cell>
        </row>
        <row r="680">
          <cell r="B680" t="str">
            <v>ADTRAN</v>
          </cell>
          <cell r="C680">
            <v>0</v>
          </cell>
          <cell r="D680">
            <v>0</v>
          </cell>
          <cell r="E680">
            <v>0</v>
          </cell>
          <cell r="F680">
            <v>0</v>
          </cell>
          <cell r="G680">
            <v>0</v>
          </cell>
          <cell r="H680">
            <v>0</v>
          </cell>
          <cell r="I680">
            <v>0</v>
          </cell>
          <cell r="L680">
            <v>0</v>
          </cell>
        </row>
        <row r="681">
          <cell r="B681" t="str">
            <v>ADVA</v>
          </cell>
          <cell r="C681">
            <v>0</v>
          </cell>
          <cell r="D681">
            <v>0</v>
          </cell>
          <cell r="E681">
            <v>0</v>
          </cell>
          <cell r="F681">
            <v>0</v>
          </cell>
          <cell r="G681">
            <v>0</v>
          </cell>
          <cell r="H681">
            <v>0</v>
          </cell>
          <cell r="I681">
            <v>0</v>
          </cell>
          <cell r="L681">
            <v>0</v>
          </cell>
        </row>
        <row r="682">
          <cell r="B682" t="str">
            <v>Alcatel-Lucent</v>
          </cell>
          <cell r="C682">
            <v>1</v>
          </cell>
          <cell r="D682">
            <v>19</v>
          </cell>
          <cell r="E682">
            <v>0</v>
          </cell>
          <cell r="F682">
            <v>1</v>
          </cell>
          <cell r="G682">
            <v>2</v>
          </cell>
          <cell r="H682">
            <v>1</v>
          </cell>
          <cell r="I682">
            <v>0</v>
          </cell>
          <cell r="L682">
            <v>24</v>
          </cell>
        </row>
        <row r="683">
          <cell r="B683" t="str">
            <v>ANDA</v>
          </cell>
          <cell r="L683">
            <v>0</v>
          </cell>
        </row>
        <row r="684">
          <cell r="B684" t="str">
            <v>Atrica</v>
          </cell>
          <cell r="C684">
            <v>0</v>
          </cell>
          <cell r="D684">
            <v>0</v>
          </cell>
          <cell r="E684">
            <v>0</v>
          </cell>
          <cell r="F684">
            <v>0</v>
          </cell>
          <cell r="G684">
            <v>0</v>
          </cell>
          <cell r="H684">
            <v>0</v>
          </cell>
          <cell r="I684">
            <v>0</v>
          </cell>
          <cell r="L684">
            <v>0</v>
          </cell>
        </row>
        <row r="685">
          <cell r="B685" t="str">
            <v>Calient</v>
          </cell>
          <cell r="C685">
            <v>0</v>
          </cell>
          <cell r="D685">
            <v>0</v>
          </cell>
          <cell r="E685">
            <v>0</v>
          </cell>
          <cell r="F685">
            <v>0</v>
          </cell>
          <cell r="G685">
            <v>0</v>
          </cell>
          <cell r="H685">
            <v>0</v>
          </cell>
          <cell r="I685">
            <v>0</v>
          </cell>
          <cell r="L685">
            <v>0</v>
          </cell>
        </row>
        <row r="686">
          <cell r="B686" t="str">
            <v>Ciena</v>
          </cell>
          <cell r="C686">
            <v>0</v>
          </cell>
          <cell r="D686">
            <v>5</v>
          </cell>
          <cell r="E686">
            <v>0</v>
          </cell>
          <cell r="F686">
            <v>1</v>
          </cell>
          <cell r="G686">
            <v>2</v>
          </cell>
          <cell r="H686">
            <v>1</v>
          </cell>
          <cell r="I686">
            <v>1</v>
          </cell>
          <cell r="L686">
            <v>10</v>
          </cell>
        </row>
        <row r="687">
          <cell r="B687" t="str">
            <v>Cisco</v>
          </cell>
          <cell r="C687">
            <v>0</v>
          </cell>
          <cell r="D687">
            <v>2</v>
          </cell>
          <cell r="E687">
            <v>0</v>
          </cell>
          <cell r="F687">
            <v>0</v>
          </cell>
          <cell r="G687">
            <v>1</v>
          </cell>
          <cell r="H687">
            <v>0</v>
          </cell>
          <cell r="I687">
            <v>0</v>
          </cell>
          <cell r="J687">
            <v>1</v>
          </cell>
          <cell r="L687">
            <v>3</v>
          </cell>
        </row>
        <row r="688">
          <cell r="B688" t="str">
            <v>Corrigent</v>
          </cell>
          <cell r="C688">
            <v>0</v>
          </cell>
          <cell r="D688">
            <v>0</v>
          </cell>
          <cell r="E688">
            <v>0</v>
          </cell>
          <cell r="F688">
            <v>0</v>
          </cell>
          <cell r="G688">
            <v>0</v>
          </cell>
          <cell r="H688">
            <v>0</v>
          </cell>
          <cell r="I688">
            <v>0</v>
          </cell>
          <cell r="L688">
            <v>0</v>
          </cell>
        </row>
        <row r="689">
          <cell r="B689" t="str">
            <v>Corvis</v>
          </cell>
          <cell r="C689">
            <v>0</v>
          </cell>
          <cell r="D689">
            <v>0</v>
          </cell>
          <cell r="E689">
            <v>0</v>
          </cell>
          <cell r="F689">
            <v>0</v>
          </cell>
          <cell r="G689">
            <v>0</v>
          </cell>
          <cell r="H689">
            <v>0</v>
          </cell>
          <cell r="I689">
            <v>0</v>
          </cell>
          <cell r="L689">
            <v>0</v>
          </cell>
        </row>
        <row r="690">
          <cell r="B690" t="str">
            <v>Datang</v>
          </cell>
          <cell r="C690">
            <v>0</v>
          </cell>
          <cell r="D690">
            <v>0</v>
          </cell>
          <cell r="E690">
            <v>0</v>
          </cell>
          <cell r="F690">
            <v>0</v>
          </cell>
          <cell r="G690">
            <v>0</v>
          </cell>
          <cell r="H690">
            <v>0</v>
          </cell>
          <cell r="I690">
            <v>0</v>
          </cell>
          <cell r="L690">
            <v>0</v>
          </cell>
        </row>
        <row r="691">
          <cell r="B691" t="str">
            <v>ECI Telecom</v>
          </cell>
          <cell r="C691">
            <v>0</v>
          </cell>
          <cell r="D691">
            <v>3</v>
          </cell>
          <cell r="E691">
            <v>0</v>
          </cell>
          <cell r="F691">
            <v>0</v>
          </cell>
          <cell r="G691">
            <v>0</v>
          </cell>
          <cell r="H691">
            <v>0</v>
          </cell>
          <cell r="I691">
            <v>0</v>
          </cell>
          <cell r="L691">
            <v>3</v>
          </cell>
        </row>
        <row r="692">
          <cell r="B692" t="str">
            <v>Ericsson</v>
          </cell>
          <cell r="C692">
            <v>1</v>
          </cell>
          <cell r="D692">
            <v>3</v>
          </cell>
          <cell r="E692">
            <v>0</v>
          </cell>
          <cell r="F692">
            <v>1</v>
          </cell>
          <cell r="G692">
            <v>0</v>
          </cell>
          <cell r="H692">
            <v>3</v>
          </cell>
          <cell r="I692">
            <v>2</v>
          </cell>
          <cell r="L692">
            <v>10</v>
          </cell>
        </row>
        <row r="693">
          <cell r="B693" t="str">
            <v>FiberHome</v>
          </cell>
          <cell r="C693">
            <v>0</v>
          </cell>
          <cell r="D693">
            <v>0</v>
          </cell>
          <cell r="E693">
            <v>0</v>
          </cell>
          <cell r="F693">
            <v>0</v>
          </cell>
          <cell r="G693">
            <v>0</v>
          </cell>
          <cell r="H693">
            <v>0</v>
          </cell>
          <cell r="I693">
            <v>0</v>
          </cell>
          <cell r="L693">
            <v>0</v>
          </cell>
        </row>
        <row r="694">
          <cell r="B694" t="str">
            <v>Force 10</v>
          </cell>
          <cell r="C694">
            <v>0</v>
          </cell>
          <cell r="D694">
            <v>0</v>
          </cell>
          <cell r="E694">
            <v>0</v>
          </cell>
          <cell r="F694">
            <v>0</v>
          </cell>
          <cell r="G694">
            <v>0</v>
          </cell>
          <cell r="H694">
            <v>0</v>
          </cell>
          <cell r="I694">
            <v>0</v>
          </cell>
          <cell r="L694">
            <v>0</v>
          </cell>
        </row>
        <row r="695">
          <cell r="B695" t="str">
            <v>Fujitsu</v>
          </cell>
          <cell r="C695">
            <v>0</v>
          </cell>
          <cell r="D695">
            <v>0</v>
          </cell>
          <cell r="E695">
            <v>0</v>
          </cell>
          <cell r="F695">
            <v>0</v>
          </cell>
          <cell r="G695">
            <v>0</v>
          </cell>
          <cell r="H695">
            <v>0</v>
          </cell>
          <cell r="I695">
            <v>0</v>
          </cell>
          <cell r="L695">
            <v>0</v>
          </cell>
        </row>
        <row r="696">
          <cell r="B696" t="str">
            <v>Hitachi</v>
          </cell>
          <cell r="C696">
            <v>0</v>
          </cell>
          <cell r="D696">
            <v>0</v>
          </cell>
          <cell r="E696">
            <v>0</v>
          </cell>
          <cell r="F696">
            <v>0</v>
          </cell>
          <cell r="G696">
            <v>0</v>
          </cell>
          <cell r="H696">
            <v>0</v>
          </cell>
          <cell r="I696">
            <v>0</v>
          </cell>
          <cell r="L696">
            <v>0</v>
          </cell>
        </row>
        <row r="697">
          <cell r="B697" t="str">
            <v>Hitachi Cable</v>
          </cell>
          <cell r="C697">
            <v>0</v>
          </cell>
          <cell r="D697">
            <v>0</v>
          </cell>
          <cell r="E697">
            <v>0</v>
          </cell>
          <cell r="F697">
            <v>0</v>
          </cell>
          <cell r="G697">
            <v>0</v>
          </cell>
          <cell r="H697">
            <v>0</v>
          </cell>
          <cell r="I697">
            <v>0</v>
          </cell>
          <cell r="L697">
            <v>0</v>
          </cell>
        </row>
        <row r="698">
          <cell r="B698" t="str">
            <v>Huawei</v>
          </cell>
          <cell r="C698">
            <v>2</v>
          </cell>
          <cell r="D698">
            <v>4</v>
          </cell>
          <cell r="E698">
            <v>0</v>
          </cell>
          <cell r="F698">
            <v>0</v>
          </cell>
          <cell r="G698">
            <v>0</v>
          </cell>
          <cell r="H698">
            <v>2</v>
          </cell>
          <cell r="I698">
            <v>3</v>
          </cell>
          <cell r="L698">
            <v>11</v>
          </cell>
        </row>
        <row r="699">
          <cell r="B699" t="str">
            <v>Infinera</v>
          </cell>
          <cell r="L699">
            <v>0</v>
          </cell>
        </row>
        <row r="700">
          <cell r="B700" t="str">
            <v>Lucent</v>
          </cell>
          <cell r="C700">
            <v>0</v>
          </cell>
          <cell r="D700">
            <v>0</v>
          </cell>
          <cell r="E700">
            <v>0</v>
          </cell>
          <cell r="F700">
            <v>0</v>
          </cell>
          <cell r="G700">
            <v>0</v>
          </cell>
          <cell r="H700">
            <v>0</v>
          </cell>
          <cell r="I700">
            <v>0</v>
          </cell>
          <cell r="L700">
            <v>0</v>
          </cell>
        </row>
        <row r="701">
          <cell r="B701" t="str">
            <v>Luminous</v>
          </cell>
          <cell r="C701">
            <v>0</v>
          </cell>
          <cell r="D701">
            <v>0</v>
          </cell>
          <cell r="E701">
            <v>0</v>
          </cell>
          <cell r="F701">
            <v>0</v>
          </cell>
          <cell r="G701">
            <v>0</v>
          </cell>
          <cell r="H701">
            <v>0</v>
          </cell>
          <cell r="I701">
            <v>0</v>
          </cell>
          <cell r="L701">
            <v>0</v>
          </cell>
        </row>
        <row r="702">
          <cell r="B702" t="str">
            <v>Marconi/Ericsson</v>
          </cell>
          <cell r="L702">
            <v>0</v>
          </cell>
        </row>
        <row r="703">
          <cell r="B703" t="str">
            <v>Movaz</v>
          </cell>
          <cell r="C703">
            <v>0</v>
          </cell>
          <cell r="D703">
            <v>0</v>
          </cell>
          <cell r="E703">
            <v>0</v>
          </cell>
          <cell r="F703">
            <v>0</v>
          </cell>
          <cell r="G703">
            <v>0</v>
          </cell>
          <cell r="H703">
            <v>0</v>
          </cell>
          <cell r="I703">
            <v>0</v>
          </cell>
          <cell r="L703">
            <v>0</v>
          </cell>
        </row>
        <row r="704">
          <cell r="B704" t="str">
            <v>NEC</v>
          </cell>
          <cell r="C704">
            <v>4</v>
          </cell>
          <cell r="D704">
            <v>6</v>
          </cell>
          <cell r="E704">
            <v>0</v>
          </cell>
          <cell r="F704">
            <v>0</v>
          </cell>
          <cell r="G704">
            <v>0</v>
          </cell>
          <cell r="H704">
            <v>0</v>
          </cell>
          <cell r="I704">
            <v>0</v>
          </cell>
          <cell r="L704">
            <v>10</v>
          </cell>
        </row>
        <row r="705">
          <cell r="B705" t="str">
            <v>Nortel</v>
          </cell>
          <cell r="C705">
            <v>0</v>
          </cell>
          <cell r="D705">
            <v>0</v>
          </cell>
          <cell r="E705">
            <v>0</v>
          </cell>
          <cell r="F705">
            <v>0</v>
          </cell>
          <cell r="G705">
            <v>0</v>
          </cell>
          <cell r="H705">
            <v>0</v>
          </cell>
          <cell r="I705">
            <v>0</v>
          </cell>
          <cell r="L705">
            <v>0</v>
          </cell>
        </row>
        <row r="706">
          <cell r="B706" t="str">
            <v>OpVista</v>
          </cell>
          <cell r="L706">
            <v>0</v>
          </cell>
        </row>
        <row r="707">
          <cell r="B707" t="str">
            <v>Sagem</v>
          </cell>
          <cell r="C707">
            <v>0</v>
          </cell>
          <cell r="D707">
            <v>0</v>
          </cell>
          <cell r="E707">
            <v>0</v>
          </cell>
          <cell r="F707">
            <v>0</v>
          </cell>
          <cell r="G707">
            <v>0</v>
          </cell>
          <cell r="H707">
            <v>0</v>
          </cell>
          <cell r="I707">
            <v>0</v>
          </cell>
          <cell r="L707">
            <v>0</v>
          </cell>
        </row>
        <row r="708">
          <cell r="B708" t="str">
            <v>Nokia Siemens</v>
          </cell>
          <cell r="C708">
            <v>4</v>
          </cell>
          <cell r="D708">
            <v>12</v>
          </cell>
          <cell r="E708">
            <v>1</v>
          </cell>
          <cell r="F708">
            <v>0</v>
          </cell>
          <cell r="G708">
            <v>0</v>
          </cell>
          <cell r="H708">
            <v>0</v>
          </cell>
          <cell r="I708">
            <v>0</v>
          </cell>
          <cell r="L708">
            <v>17</v>
          </cell>
        </row>
        <row r="709">
          <cell r="B709" t="str">
            <v>Sycamore</v>
          </cell>
          <cell r="C709">
            <v>0</v>
          </cell>
          <cell r="D709">
            <v>0</v>
          </cell>
          <cell r="E709">
            <v>0</v>
          </cell>
          <cell r="F709">
            <v>0</v>
          </cell>
          <cell r="G709">
            <v>0</v>
          </cell>
          <cell r="H709">
            <v>0</v>
          </cell>
          <cell r="I709">
            <v>0</v>
          </cell>
          <cell r="L709">
            <v>0</v>
          </cell>
        </row>
        <row r="710">
          <cell r="B710" t="str">
            <v>Tejas</v>
          </cell>
          <cell r="C710">
            <v>0</v>
          </cell>
          <cell r="D710">
            <v>0</v>
          </cell>
          <cell r="E710">
            <v>0</v>
          </cell>
          <cell r="F710">
            <v>0</v>
          </cell>
          <cell r="G710">
            <v>0</v>
          </cell>
          <cell r="H710">
            <v>0</v>
          </cell>
          <cell r="I710">
            <v>0</v>
          </cell>
          <cell r="L710">
            <v>0</v>
          </cell>
        </row>
        <row r="711">
          <cell r="B711" t="str">
            <v>Tellabs</v>
          </cell>
          <cell r="C711">
            <v>0</v>
          </cell>
          <cell r="D711">
            <v>4</v>
          </cell>
          <cell r="E711">
            <v>0</v>
          </cell>
          <cell r="F711">
            <v>0</v>
          </cell>
          <cell r="G711">
            <v>1</v>
          </cell>
          <cell r="H711">
            <v>0</v>
          </cell>
          <cell r="I711">
            <v>0</v>
          </cell>
          <cell r="L711">
            <v>5</v>
          </cell>
        </row>
        <row r="712">
          <cell r="B712" t="str">
            <v>Transmode</v>
          </cell>
          <cell r="C712">
            <v>0</v>
          </cell>
          <cell r="D712">
            <v>0</v>
          </cell>
          <cell r="E712">
            <v>0</v>
          </cell>
          <cell r="F712">
            <v>0</v>
          </cell>
          <cell r="G712">
            <v>0</v>
          </cell>
          <cell r="H712">
            <v>0</v>
          </cell>
          <cell r="I712">
            <v>0</v>
          </cell>
          <cell r="L712">
            <v>0</v>
          </cell>
        </row>
        <row r="713">
          <cell r="B713" t="str">
            <v>Tyco</v>
          </cell>
          <cell r="C713">
            <v>0</v>
          </cell>
          <cell r="D713">
            <v>0</v>
          </cell>
          <cell r="E713">
            <v>0</v>
          </cell>
          <cell r="F713">
            <v>0</v>
          </cell>
          <cell r="G713">
            <v>0</v>
          </cell>
          <cell r="H713">
            <v>0</v>
          </cell>
          <cell r="I713">
            <v>0</v>
          </cell>
          <cell r="L713">
            <v>0</v>
          </cell>
        </row>
        <row r="714">
          <cell r="B714" t="str">
            <v>UTStarcom</v>
          </cell>
          <cell r="C714">
            <v>0</v>
          </cell>
          <cell r="D714">
            <v>2</v>
          </cell>
          <cell r="E714">
            <v>0</v>
          </cell>
          <cell r="F714">
            <v>0</v>
          </cell>
          <cell r="G714">
            <v>0</v>
          </cell>
          <cell r="H714">
            <v>0</v>
          </cell>
          <cell r="I714">
            <v>0</v>
          </cell>
          <cell r="L714">
            <v>2</v>
          </cell>
        </row>
        <row r="715">
          <cell r="B715" t="str">
            <v>White Rock</v>
          </cell>
          <cell r="C715">
            <v>0</v>
          </cell>
          <cell r="D715">
            <v>0</v>
          </cell>
          <cell r="E715">
            <v>0</v>
          </cell>
          <cell r="F715">
            <v>0</v>
          </cell>
          <cell r="G715">
            <v>0</v>
          </cell>
          <cell r="H715">
            <v>0</v>
          </cell>
          <cell r="I715">
            <v>0</v>
          </cell>
          <cell r="L715">
            <v>0</v>
          </cell>
        </row>
        <row r="716">
          <cell r="B716" t="str">
            <v>Xtera</v>
          </cell>
          <cell r="L716">
            <v>0</v>
          </cell>
        </row>
        <row r="717">
          <cell r="B717" t="str">
            <v>Zhone</v>
          </cell>
          <cell r="C717">
            <v>0</v>
          </cell>
          <cell r="D717">
            <v>0</v>
          </cell>
          <cell r="E717">
            <v>0</v>
          </cell>
          <cell r="F717">
            <v>0</v>
          </cell>
          <cell r="G717">
            <v>0</v>
          </cell>
          <cell r="H717">
            <v>0</v>
          </cell>
          <cell r="I717">
            <v>0</v>
          </cell>
          <cell r="L717">
            <v>0</v>
          </cell>
        </row>
        <row r="718">
          <cell r="B718" t="str">
            <v>ZTE</v>
          </cell>
          <cell r="C718">
            <v>0</v>
          </cell>
          <cell r="D718">
            <v>0</v>
          </cell>
          <cell r="E718">
            <v>0</v>
          </cell>
          <cell r="F718">
            <v>0</v>
          </cell>
          <cell r="G718">
            <v>0</v>
          </cell>
          <cell r="H718">
            <v>0</v>
          </cell>
          <cell r="I718">
            <v>0</v>
          </cell>
          <cell r="L718">
            <v>0</v>
          </cell>
        </row>
        <row r="719">
          <cell r="B719" t="str">
            <v>Other</v>
          </cell>
          <cell r="C719">
            <v>0</v>
          </cell>
          <cell r="D719">
            <v>0</v>
          </cell>
          <cell r="E719">
            <v>0</v>
          </cell>
          <cell r="F719">
            <v>0</v>
          </cell>
          <cell r="G719">
            <v>0</v>
          </cell>
          <cell r="H719">
            <v>0</v>
          </cell>
          <cell r="I719">
            <v>0</v>
          </cell>
          <cell r="L719">
            <v>0</v>
          </cell>
        </row>
        <row r="720">
          <cell r="B720" t="str">
            <v>Total</v>
          </cell>
          <cell r="C720">
            <v>12</v>
          </cell>
          <cell r="D720">
            <v>60</v>
          </cell>
          <cell r="E720">
            <v>1</v>
          </cell>
          <cell r="F720">
            <v>3</v>
          </cell>
          <cell r="G720">
            <v>6</v>
          </cell>
          <cell r="H720">
            <v>7</v>
          </cell>
          <cell r="I720">
            <v>6</v>
          </cell>
          <cell r="J720">
            <v>1</v>
          </cell>
          <cell r="K720">
            <v>0</v>
          </cell>
          <cell r="L720">
            <v>95</v>
          </cell>
        </row>
        <row r="724">
          <cell r="B724" t="str">
            <v>Vendor</v>
          </cell>
          <cell r="C724" t="str">
            <v>SONET/SDH Add-drop multiplexers (ADM)</v>
          </cell>
          <cell r="D724" t="str">
            <v>Optical Edge Devices (OED)</v>
          </cell>
          <cell r="E724" t="str">
            <v>Digital Cross Connects (DCS)</v>
          </cell>
          <cell r="F724" t="str">
            <v>Optical Core Switches (OCS)</v>
          </cell>
          <cell r="G724" t="str">
            <v>Metro WDM (C/D-WDM)</v>
          </cell>
          <cell r="H724" t="str">
            <v>Long haul DWDM (LH DWDM)</v>
          </cell>
          <cell r="I724" t="str">
            <v>Multi-reach DWDM</v>
          </cell>
          <cell r="J724" t="str">
            <v>Metro ROADM</v>
          </cell>
          <cell r="K724" t="str">
            <v>Converged Packet Optical</v>
          </cell>
          <cell r="L724" t="str">
            <v>Total Optical Networking (ON)</v>
          </cell>
        </row>
        <row r="725">
          <cell r="B725" t="str">
            <v>ADTRAN</v>
          </cell>
          <cell r="C725">
            <v>0</v>
          </cell>
          <cell r="D725">
            <v>0</v>
          </cell>
          <cell r="E725">
            <v>0</v>
          </cell>
          <cell r="F725">
            <v>0</v>
          </cell>
          <cell r="G725">
            <v>0</v>
          </cell>
          <cell r="H725">
            <v>0</v>
          </cell>
          <cell r="I725">
            <v>0</v>
          </cell>
          <cell r="L725">
            <v>0</v>
          </cell>
        </row>
        <row r="726">
          <cell r="B726" t="str">
            <v>ADVA</v>
          </cell>
          <cell r="C726">
            <v>0</v>
          </cell>
          <cell r="D726">
            <v>0</v>
          </cell>
          <cell r="E726">
            <v>0</v>
          </cell>
          <cell r="F726">
            <v>0</v>
          </cell>
          <cell r="G726">
            <v>0</v>
          </cell>
          <cell r="H726">
            <v>0</v>
          </cell>
          <cell r="I726">
            <v>0</v>
          </cell>
          <cell r="L726">
            <v>0</v>
          </cell>
        </row>
        <row r="727">
          <cell r="B727" t="str">
            <v>Alcatel-Lucent</v>
          </cell>
          <cell r="C727">
            <v>2</v>
          </cell>
          <cell r="D727">
            <v>22</v>
          </cell>
          <cell r="E727">
            <v>1</v>
          </cell>
          <cell r="F727">
            <v>1</v>
          </cell>
          <cell r="G727">
            <v>1</v>
          </cell>
          <cell r="H727">
            <v>1</v>
          </cell>
          <cell r="I727">
            <v>0</v>
          </cell>
          <cell r="L727">
            <v>28</v>
          </cell>
        </row>
        <row r="728">
          <cell r="B728" t="str">
            <v>ANDA</v>
          </cell>
          <cell r="L728">
            <v>0</v>
          </cell>
        </row>
        <row r="729">
          <cell r="B729" t="str">
            <v>Atrica</v>
          </cell>
          <cell r="C729">
            <v>0</v>
          </cell>
          <cell r="D729">
            <v>0</v>
          </cell>
          <cell r="E729">
            <v>0</v>
          </cell>
          <cell r="F729">
            <v>0</v>
          </cell>
          <cell r="G729">
            <v>0</v>
          </cell>
          <cell r="H729">
            <v>0</v>
          </cell>
          <cell r="I729">
            <v>0</v>
          </cell>
          <cell r="L729">
            <v>0</v>
          </cell>
        </row>
        <row r="730">
          <cell r="B730" t="str">
            <v>Calient</v>
          </cell>
          <cell r="C730">
            <v>0</v>
          </cell>
          <cell r="D730">
            <v>0</v>
          </cell>
          <cell r="E730">
            <v>0</v>
          </cell>
          <cell r="F730">
            <v>0</v>
          </cell>
          <cell r="G730">
            <v>0</v>
          </cell>
          <cell r="H730">
            <v>0</v>
          </cell>
          <cell r="I730">
            <v>0</v>
          </cell>
          <cell r="L730">
            <v>0</v>
          </cell>
        </row>
        <row r="731">
          <cell r="B731" t="str">
            <v>Ciena</v>
          </cell>
          <cell r="C731">
            <v>1</v>
          </cell>
          <cell r="D731">
            <v>4</v>
          </cell>
          <cell r="E731">
            <v>0</v>
          </cell>
          <cell r="F731">
            <v>1</v>
          </cell>
          <cell r="G731">
            <v>5</v>
          </cell>
          <cell r="H731">
            <v>2</v>
          </cell>
          <cell r="I731">
            <v>4</v>
          </cell>
          <cell r="L731">
            <v>17</v>
          </cell>
        </row>
        <row r="732">
          <cell r="B732" t="str">
            <v>Cisco</v>
          </cell>
          <cell r="C732">
            <v>0</v>
          </cell>
          <cell r="D732">
            <v>2</v>
          </cell>
          <cell r="E732">
            <v>0</v>
          </cell>
          <cell r="F732">
            <v>0</v>
          </cell>
          <cell r="G732">
            <v>1</v>
          </cell>
          <cell r="H732">
            <v>0</v>
          </cell>
          <cell r="I732">
            <v>0</v>
          </cell>
          <cell r="J732">
            <v>1</v>
          </cell>
          <cell r="L732">
            <v>3</v>
          </cell>
        </row>
        <row r="733">
          <cell r="B733" t="str">
            <v>Corrigent</v>
          </cell>
          <cell r="C733">
            <v>0</v>
          </cell>
          <cell r="D733">
            <v>0</v>
          </cell>
          <cell r="E733">
            <v>0</v>
          </cell>
          <cell r="F733">
            <v>0</v>
          </cell>
          <cell r="G733">
            <v>0</v>
          </cell>
          <cell r="H733">
            <v>0</v>
          </cell>
          <cell r="I733">
            <v>0</v>
          </cell>
          <cell r="L733">
            <v>0</v>
          </cell>
        </row>
        <row r="734">
          <cell r="B734" t="str">
            <v>Corvis</v>
          </cell>
          <cell r="C734">
            <v>0</v>
          </cell>
          <cell r="D734">
            <v>0</v>
          </cell>
          <cell r="E734">
            <v>0</v>
          </cell>
          <cell r="F734">
            <v>0</v>
          </cell>
          <cell r="G734">
            <v>0</v>
          </cell>
          <cell r="H734">
            <v>0</v>
          </cell>
          <cell r="I734">
            <v>0</v>
          </cell>
          <cell r="L734">
            <v>0</v>
          </cell>
        </row>
        <row r="735">
          <cell r="B735" t="str">
            <v>Datang</v>
          </cell>
          <cell r="C735">
            <v>0</v>
          </cell>
          <cell r="D735">
            <v>0</v>
          </cell>
          <cell r="E735">
            <v>0</v>
          </cell>
          <cell r="F735">
            <v>0</v>
          </cell>
          <cell r="G735">
            <v>0</v>
          </cell>
          <cell r="H735">
            <v>0</v>
          </cell>
          <cell r="I735">
            <v>0</v>
          </cell>
          <cell r="L735">
            <v>0</v>
          </cell>
        </row>
        <row r="736">
          <cell r="B736" t="str">
            <v>ECI Telecom</v>
          </cell>
          <cell r="C736">
            <v>0</v>
          </cell>
          <cell r="D736">
            <v>2</v>
          </cell>
          <cell r="E736">
            <v>0</v>
          </cell>
          <cell r="F736">
            <v>0</v>
          </cell>
          <cell r="G736">
            <v>0</v>
          </cell>
          <cell r="H736">
            <v>0</v>
          </cell>
          <cell r="I736">
            <v>0</v>
          </cell>
          <cell r="L736">
            <v>2</v>
          </cell>
        </row>
        <row r="737">
          <cell r="B737" t="str">
            <v>Ericsson</v>
          </cell>
          <cell r="C737">
            <v>1</v>
          </cell>
          <cell r="D737">
            <v>2</v>
          </cell>
          <cell r="E737">
            <v>0</v>
          </cell>
          <cell r="F737">
            <v>2</v>
          </cell>
          <cell r="G737">
            <v>0</v>
          </cell>
          <cell r="H737">
            <v>3</v>
          </cell>
          <cell r="I737">
            <v>2</v>
          </cell>
          <cell r="L737">
            <v>10</v>
          </cell>
        </row>
        <row r="738">
          <cell r="B738" t="str">
            <v>FiberHome</v>
          </cell>
          <cell r="C738">
            <v>0</v>
          </cell>
          <cell r="D738">
            <v>0</v>
          </cell>
          <cell r="E738">
            <v>0</v>
          </cell>
          <cell r="F738">
            <v>0</v>
          </cell>
          <cell r="G738">
            <v>0</v>
          </cell>
          <cell r="H738">
            <v>0</v>
          </cell>
          <cell r="I738">
            <v>0</v>
          </cell>
          <cell r="L738">
            <v>0</v>
          </cell>
        </row>
        <row r="739">
          <cell r="B739" t="str">
            <v>Force 10</v>
          </cell>
          <cell r="C739">
            <v>0</v>
          </cell>
          <cell r="D739">
            <v>0</v>
          </cell>
          <cell r="E739">
            <v>0</v>
          </cell>
          <cell r="F739">
            <v>0</v>
          </cell>
          <cell r="G739">
            <v>0</v>
          </cell>
          <cell r="H739">
            <v>0</v>
          </cell>
          <cell r="I739">
            <v>0</v>
          </cell>
          <cell r="L739">
            <v>0</v>
          </cell>
        </row>
        <row r="740">
          <cell r="B740" t="str">
            <v>Fujitsu</v>
          </cell>
          <cell r="C740">
            <v>0</v>
          </cell>
          <cell r="D740">
            <v>0</v>
          </cell>
          <cell r="E740">
            <v>0</v>
          </cell>
          <cell r="F740">
            <v>0</v>
          </cell>
          <cell r="G740">
            <v>0</v>
          </cell>
          <cell r="H740">
            <v>0</v>
          </cell>
          <cell r="I740">
            <v>0</v>
          </cell>
          <cell r="L740">
            <v>0</v>
          </cell>
        </row>
        <row r="741">
          <cell r="B741" t="str">
            <v>Hitachi</v>
          </cell>
          <cell r="C741">
            <v>0</v>
          </cell>
          <cell r="D741">
            <v>0</v>
          </cell>
          <cell r="E741">
            <v>0</v>
          </cell>
          <cell r="F741">
            <v>0</v>
          </cell>
          <cell r="G741">
            <v>0</v>
          </cell>
          <cell r="H741">
            <v>0</v>
          </cell>
          <cell r="I741">
            <v>0</v>
          </cell>
          <cell r="L741">
            <v>0</v>
          </cell>
        </row>
        <row r="742">
          <cell r="B742" t="str">
            <v>Hitachi Cable</v>
          </cell>
          <cell r="C742">
            <v>0</v>
          </cell>
          <cell r="D742">
            <v>0</v>
          </cell>
          <cell r="E742">
            <v>0</v>
          </cell>
          <cell r="F742">
            <v>0</v>
          </cell>
          <cell r="G742">
            <v>0</v>
          </cell>
          <cell r="H742">
            <v>0</v>
          </cell>
          <cell r="I742">
            <v>0</v>
          </cell>
          <cell r="L742">
            <v>0</v>
          </cell>
        </row>
        <row r="743">
          <cell r="B743" t="str">
            <v>Huawei</v>
          </cell>
          <cell r="C743">
            <v>3</v>
          </cell>
          <cell r="D743">
            <v>10</v>
          </cell>
          <cell r="E743">
            <v>0</v>
          </cell>
          <cell r="F743">
            <v>4</v>
          </cell>
          <cell r="G743">
            <v>0</v>
          </cell>
          <cell r="H743">
            <v>0</v>
          </cell>
          <cell r="I743">
            <v>16</v>
          </cell>
          <cell r="L743">
            <v>33</v>
          </cell>
        </row>
        <row r="744">
          <cell r="B744" t="str">
            <v>Infinera</v>
          </cell>
          <cell r="L744">
            <v>0</v>
          </cell>
        </row>
        <row r="745">
          <cell r="B745" t="str">
            <v>Lucent</v>
          </cell>
          <cell r="C745">
            <v>0</v>
          </cell>
          <cell r="D745">
            <v>0</v>
          </cell>
          <cell r="E745">
            <v>0</v>
          </cell>
          <cell r="F745">
            <v>0</v>
          </cell>
          <cell r="G745">
            <v>0</v>
          </cell>
          <cell r="H745">
            <v>0</v>
          </cell>
          <cell r="I745">
            <v>0</v>
          </cell>
          <cell r="L745">
            <v>0</v>
          </cell>
        </row>
        <row r="746">
          <cell r="B746" t="str">
            <v>Luminous</v>
          </cell>
          <cell r="C746">
            <v>0</v>
          </cell>
          <cell r="D746">
            <v>0</v>
          </cell>
          <cell r="E746">
            <v>0</v>
          </cell>
          <cell r="F746">
            <v>0</v>
          </cell>
          <cell r="G746">
            <v>0</v>
          </cell>
          <cell r="H746">
            <v>0</v>
          </cell>
          <cell r="I746">
            <v>0</v>
          </cell>
          <cell r="L746">
            <v>0</v>
          </cell>
        </row>
        <row r="747">
          <cell r="B747" t="str">
            <v>Marconi/Ericsson</v>
          </cell>
          <cell r="L747">
            <v>0</v>
          </cell>
        </row>
        <row r="748">
          <cell r="B748" t="str">
            <v>Movaz</v>
          </cell>
          <cell r="C748">
            <v>0</v>
          </cell>
          <cell r="D748">
            <v>0</v>
          </cell>
          <cell r="E748">
            <v>0</v>
          </cell>
          <cell r="F748">
            <v>0</v>
          </cell>
          <cell r="G748">
            <v>0</v>
          </cell>
          <cell r="H748">
            <v>0</v>
          </cell>
          <cell r="I748">
            <v>0</v>
          </cell>
          <cell r="L748">
            <v>0</v>
          </cell>
        </row>
        <row r="749">
          <cell r="B749" t="str">
            <v>NEC</v>
          </cell>
          <cell r="C749">
            <v>2</v>
          </cell>
          <cell r="D749">
            <v>4</v>
          </cell>
          <cell r="E749">
            <v>0</v>
          </cell>
          <cell r="F749">
            <v>0</v>
          </cell>
          <cell r="G749">
            <v>0</v>
          </cell>
          <cell r="H749">
            <v>1</v>
          </cell>
          <cell r="I749">
            <v>0</v>
          </cell>
          <cell r="L749">
            <v>7</v>
          </cell>
        </row>
        <row r="750">
          <cell r="B750" t="str">
            <v>Nortel</v>
          </cell>
          <cell r="C750">
            <v>0</v>
          </cell>
          <cell r="D750">
            <v>0</v>
          </cell>
          <cell r="E750">
            <v>0</v>
          </cell>
          <cell r="F750">
            <v>0</v>
          </cell>
          <cell r="G750">
            <v>0</v>
          </cell>
          <cell r="H750">
            <v>0</v>
          </cell>
          <cell r="I750">
            <v>0</v>
          </cell>
          <cell r="L750">
            <v>0</v>
          </cell>
        </row>
        <row r="751">
          <cell r="B751" t="str">
            <v>OpVista</v>
          </cell>
          <cell r="L751">
            <v>0</v>
          </cell>
        </row>
        <row r="752">
          <cell r="B752" t="str">
            <v>Sagem</v>
          </cell>
          <cell r="C752">
            <v>0</v>
          </cell>
          <cell r="D752">
            <v>0</v>
          </cell>
          <cell r="E752">
            <v>0</v>
          </cell>
          <cell r="F752">
            <v>0</v>
          </cell>
          <cell r="G752">
            <v>0</v>
          </cell>
          <cell r="H752">
            <v>0</v>
          </cell>
          <cell r="I752">
            <v>0</v>
          </cell>
          <cell r="L752">
            <v>0</v>
          </cell>
        </row>
        <row r="753">
          <cell r="B753" t="str">
            <v>Nokia Siemens</v>
          </cell>
          <cell r="C753">
            <v>4</v>
          </cell>
          <cell r="D753">
            <v>10</v>
          </cell>
          <cell r="E753">
            <v>1</v>
          </cell>
          <cell r="F753">
            <v>0</v>
          </cell>
          <cell r="G753">
            <v>0</v>
          </cell>
          <cell r="H753">
            <v>0</v>
          </cell>
          <cell r="I753">
            <v>0</v>
          </cell>
          <cell r="L753">
            <v>15</v>
          </cell>
        </row>
        <row r="754">
          <cell r="B754" t="str">
            <v>Sycamore</v>
          </cell>
          <cell r="C754">
            <v>0</v>
          </cell>
          <cell r="D754">
            <v>0</v>
          </cell>
          <cell r="E754">
            <v>0</v>
          </cell>
          <cell r="F754">
            <v>0</v>
          </cell>
          <cell r="G754">
            <v>0</v>
          </cell>
          <cell r="H754">
            <v>0</v>
          </cell>
          <cell r="I754">
            <v>0</v>
          </cell>
          <cell r="L754">
            <v>0</v>
          </cell>
        </row>
        <row r="755">
          <cell r="B755" t="str">
            <v>Tejas</v>
          </cell>
          <cell r="C755">
            <v>0</v>
          </cell>
          <cell r="D755">
            <v>0</v>
          </cell>
          <cell r="E755">
            <v>0</v>
          </cell>
          <cell r="F755">
            <v>0</v>
          </cell>
          <cell r="G755">
            <v>0</v>
          </cell>
          <cell r="H755">
            <v>0</v>
          </cell>
          <cell r="I755">
            <v>0</v>
          </cell>
          <cell r="L755">
            <v>0</v>
          </cell>
        </row>
        <row r="756">
          <cell r="B756" t="str">
            <v>Tellabs</v>
          </cell>
          <cell r="C756">
            <v>0</v>
          </cell>
          <cell r="D756">
            <v>4</v>
          </cell>
          <cell r="E756">
            <v>0</v>
          </cell>
          <cell r="F756">
            <v>0</v>
          </cell>
          <cell r="G756">
            <v>1</v>
          </cell>
          <cell r="H756">
            <v>0</v>
          </cell>
          <cell r="I756">
            <v>0</v>
          </cell>
          <cell r="L756">
            <v>5</v>
          </cell>
        </row>
        <row r="757">
          <cell r="B757" t="str">
            <v>Transmode</v>
          </cell>
          <cell r="C757">
            <v>0</v>
          </cell>
          <cell r="D757">
            <v>0</v>
          </cell>
          <cell r="E757">
            <v>0</v>
          </cell>
          <cell r="F757">
            <v>0</v>
          </cell>
          <cell r="G757">
            <v>0</v>
          </cell>
          <cell r="H757">
            <v>0</v>
          </cell>
          <cell r="I757">
            <v>0</v>
          </cell>
          <cell r="L757">
            <v>0</v>
          </cell>
        </row>
        <row r="758">
          <cell r="B758" t="str">
            <v>Tyco</v>
          </cell>
          <cell r="C758">
            <v>0</v>
          </cell>
          <cell r="D758">
            <v>0</v>
          </cell>
          <cell r="E758">
            <v>0</v>
          </cell>
          <cell r="F758">
            <v>0</v>
          </cell>
          <cell r="G758">
            <v>0</v>
          </cell>
          <cell r="H758">
            <v>0</v>
          </cell>
          <cell r="I758">
            <v>0</v>
          </cell>
          <cell r="L758">
            <v>0</v>
          </cell>
        </row>
        <row r="759">
          <cell r="B759" t="str">
            <v>UTStarcom</v>
          </cell>
          <cell r="C759">
            <v>0</v>
          </cell>
          <cell r="D759">
            <v>2</v>
          </cell>
          <cell r="E759">
            <v>0</v>
          </cell>
          <cell r="F759">
            <v>0</v>
          </cell>
          <cell r="G759">
            <v>0</v>
          </cell>
          <cell r="H759">
            <v>0</v>
          </cell>
          <cell r="I759">
            <v>0</v>
          </cell>
          <cell r="L759">
            <v>2</v>
          </cell>
        </row>
        <row r="760">
          <cell r="B760" t="str">
            <v>White Rock</v>
          </cell>
          <cell r="C760">
            <v>0</v>
          </cell>
          <cell r="D760">
            <v>0</v>
          </cell>
          <cell r="E760">
            <v>0</v>
          </cell>
          <cell r="F760">
            <v>0</v>
          </cell>
          <cell r="G760">
            <v>0</v>
          </cell>
          <cell r="H760">
            <v>0</v>
          </cell>
          <cell r="I760">
            <v>0</v>
          </cell>
          <cell r="L760">
            <v>0</v>
          </cell>
        </row>
        <row r="761">
          <cell r="B761" t="str">
            <v>Xtera</v>
          </cell>
          <cell r="L761">
            <v>0</v>
          </cell>
        </row>
        <row r="762">
          <cell r="B762" t="str">
            <v>Zhone</v>
          </cell>
          <cell r="C762">
            <v>0</v>
          </cell>
          <cell r="D762">
            <v>0</v>
          </cell>
          <cell r="E762">
            <v>0</v>
          </cell>
          <cell r="F762">
            <v>0</v>
          </cell>
          <cell r="G762">
            <v>0</v>
          </cell>
          <cell r="H762">
            <v>0</v>
          </cell>
          <cell r="I762">
            <v>0</v>
          </cell>
          <cell r="L762">
            <v>0</v>
          </cell>
        </row>
        <row r="763">
          <cell r="B763" t="str">
            <v>ZTE</v>
          </cell>
          <cell r="C763">
            <v>0</v>
          </cell>
          <cell r="D763">
            <v>0</v>
          </cell>
          <cell r="E763">
            <v>0</v>
          </cell>
          <cell r="F763">
            <v>0</v>
          </cell>
          <cell r="G763">
            <v>0</v>
          </cell>
          <cell r="H763">
            <v>0</v>
          </cell>
          <cell r="I763">
            <v>0</v>
          </cell>
          <cell r="L763">
            <v>0</v>
          </cell>
        </row>
        <row r="764">
          <cell r="B764" t="str">
            <v>Other</v>
          </cell>
          <cell r="C764">
            <v>0</v>
          </cell>
          <cell r="D764">
            <v>0</v>
          </cell>
          <cell r="E764">
            <v>0</v>
          </cell>
          <cell r="F764">
            <v>0</v>
          </cell>
          <cell r="G764">
            <v>0</v>
          </cell>
          <cell r="H764">
            <v>0</v>
          </cell>
          <cell r="I764">
            <v>0</v>
          </cell>
          <cell r="L764">
            <v>0</v>
          </cell>
        </row>
        <row r="765">
          <cell r="B765" t="str">
            <v>Total</v>
          </cell>
          <cell r="C765">
            <v>13</v>
          </cell>
          <cell r="D765">
            <v>62</v>
          </cell>
          <cell r="E765">
            <v>2</v>
          </cell>
          <cell r="F765">
            <v>8</v>
          </cell>
          <cell r="G765">
            <v>8</v>
          </cell>
          <cell r="H765">
            <v>7</v>
          </cell>
          <cell r="I765">
            <v>22</v>
          </cell>
          <cell r="J765">
            <v>1</v>
          </cell>
          <cell r="K765">
            <v>0</v>
          </cell>
          <cell r="L765">
            <v>122</v>
          </cell>
        </row>
        <row r="769">
          <cell r="B769" t="str">
            <v>Vendor</v>
          </cell>
          <cell r="C769" t="str">
            <v>SONET/SDH Add-drop multiplexers (ADM)</v>
          </cell>
          <cell r="D769" t="str">
            <v>Optical Edge Devices (OED)</v>
          </cell>
          <cell r="E769" t="str">
            <v>Digital Cross Connects (DCS)</v>
          </cell>
          <cell r="F769" t="str">
            <v>Optical Core Switches (OCS)</v>
          </cell>
          <cell r="G769" t="str">
            <v>Metro WDM (C/D-WDM)</v>
          </cell>
          <cell r="H769" t="str">
            <v>Long haul DWDM (LH DWDM)</v>
          </cell>
          <cell r="I769" t="str">
            <v>Multi-reach DWDM</v>
          </cell>
          <cell r="J769" t="str">
            <v>Metro ROADM</v>
          </cell>
          <cell r="K769" t="str">
            <v>Converged Packet Optical</v>
          </cell>
          <cell r="L769" t="str">
            <v>Total Optical Networking (ON)</v>
          </cell>
        </row>
        <row r="770">
          <cell r="B770" t="str">
            <v>ADTRAN</v>
          </cell>
          <cell r="C770">
            <v>0</v>
          </cell>
          <cell r="D770">
            <v>0</v>
          </cell>
          <cell r="E770">
            <v>0</v>
          </cell>
          <cell r="G770">
            <v>0</v>
          </cell>
          <cell r="H770">
            <v>0</v>
          </cell>
          <cell r="I770">
            <v>0</v>
          </cell>
          <cell r="L770">
            <v>0</v>
          </cell>
        </row>
        <row r="771">
          <cell r="B771" t="str">
            <v>ADVA</v>
          </cell>
          <cell r="C771">
            <v>0</v>
          </cell>
          <cell r="D771">
            <v>0</v>
          </cell>
          <cell r="E771">
            <v>0</v>
          </cell>
          <cell r="F771">
            <v>0</v>
          </cell>
          <cell r="G771">
            <v>0</v>
          </cell>
          <cell r="H771">
            <v>0</v>
          </cell>
          <cell r="I771">
            <v>0</v>
          </cell>
          <cell r="L771">
            <v>0</v>
          </cell>
        </row>
        <row r="772">
          <cell r="B772" t="str">
            <v>Alcatel-Lucent</v>
          </cell>
          <cell r="C772">
            <v>3</v>
          </cell>
          <cell r="D772">
            <v>26</v>
          </cell>
          <cell r="E772">
            <v>2</v>
          </cell>
          <cell r="F772">
            <v>5</v>
          </cell>
          <cell r="G772">
            <v>6</v>
          </cell>
          <cell r="H772">
            <v>2</v>
          </cell>
          <cell r="I772">
            <v>0</v>
          </cell>
          <cell r="L772">
            <v>44</v>
          </cell>
        </row>
        <row r="773">
          <cell r="B773" t="str">
            <v>ANDA</v>
          </cell>
          <cell r="L773">
            <v>0</v>
          </cell>
        </row>
        <row r="774">
          <cell r="B774" t="str">
            <v>Atrica</v>
          </cell>
          <cell r="C774">
            <v>0</v>
          </cell>
          <cell r="D774">
            <v>0</v>
          </cell>
          <cell r="E774">
            <v>0</v>
          </cell>
          <cell r="F774">
            <v>0</v>
          </cell>
          <cell r="G774">
            <v>0</v>
          </cell>
          <cell r="H774">
            <v>0</v>
          </cell>
          <cell r="I774">
            <v>0</v>
          </cell>
          <cell r="L774">
            <v>0</v>
          </cell>
        </row>
        <row r="775">
          <cell r="B775" t="str">
            <v>Calient</v>
          </cell>
          <cell r="C775">
            <v>0</v>
          </cell>
          <cell r="D775">
            <v>0</v>
          </cell>
          <cell r="E775">
            <v>0</v>
          </cell>
          <cell r="F775">
            <v>0</v>
          </cell>
          <cell r="G775">
            <v>0</v>
          </cell>
          <cell r="H775">
            <v>0</v>
          </cell>
          <cell r="I775">
            <v>0</v>
          </cell>
          <cell r="L775">
            <v>0</v>
          </cell>
        </row>
        <row r="776">
          <cell r="B776" t="str">
            <v>Ciena</v>
          </cell>
          <cell r="C776">
            <v>0</v>
          </cell>
          <cell r="D776">
            <v>5</v>
          </cell>
          <cell r="E776">
            <v>0</v>
          </cell>
          <cell r="F776">
            <v>1</v>
          </cell>
          <cell r="G776">
            <v>3</v>
          </cell>
          <cell r="H776">
            <v>1</v>
          </cell>
          <cell r="I776">
            <v>3</v>
          </cell>
          <cell r="L776">
            <v>13</v>
          </cell>
        </row>
        <row r="777">
          <cell r="B777" t="str">
            <v>Cisco</v>
          </cell>
          <cell r="C777">
            <v>0</v>
          </cell>
          <cell r="D777">
            <v>2</v>
          </cell>
          <cell r="E777">
            <v>0</v>
          </cell>
          <cell r="F777">
            <v>0</v>
          </cell>
          <cell r="G777">
            <v>1</v>
          </cell>
          <cell r="H777">
            <v>0</v>
          </cell>
          <cell r="I777">
            <v>0</v>
          </cell>
          <cell r="J777">
            <v>1</v>
          </cell>
          <cell r="L777">
            <v>3</v>
          </cell>
        </row>
        <row r="778">
          <cell r="B778" t="str">
            <v>Corrigent</v>
          </cell>
          <cell r="C778">
            <v>0</v>
          </cell>
          <cell r="D778">
            <v>0</v>
          </cell>
          <cell r="E778">
            <v>0</v>
          </cell>
          <cell r="F778">
            <v>0</v>
          </cell>
          <cell r="G778">
            <v>0</v>
          </cell>
          <cell r="H778">
            <v>0</v>
          </cell>
          <cell r="I778">
            <v>0</v>
          </cell>
          <cell r="L778">
            <v>0</v>
          </cell>
        </row>
        <row r="779">
          <cell r="B779" t="str">
            <v>Corvis</v>
          </cell>
          <cell r="C779">
            <v>0</v>
          </cell>
          <cell r="D779">
            <v>0</v>
          </cell>
          <cell r="E779">
            <v>0</v>
          </cell>
          <cell r="F779">
            <v>0</v>
          </cell>
          <cell r="G779">
            <v>0</v>
          </cell>
          <cell r="H779">
            <v>0</v>
          </cell>
          <cell r="I779">
            <v>0</v>
          </cell>
          <cell r="L779">
            <v>0</v>
          </cell>
        </row>
        <row r="780">
          <cell r="B780" t="str">
            <v>Datang</v>
          </cell>
          <cell r="C780">
            <v>0</v>
          </cell>
          <cell r="D780">
            <v>0</v>
          </cell>
          <cell r="E780">
            <v>0</v>
          </cell>
          <cell r="F780">
            <v>0</v>
          </cell>
          <cell r="G780">
            <v>0</v>
          </cell>
          <cell r="H780">
            <v>0</v>
          </cell>
          <cell r="I780">
            <v>0</v>
          </cell>
          <cell r="L780">
            <v>0</v>
          </cell>
        </row>
        <row r="781">
          <cell r="B781" t="str">
            <v>ECI Telecom</v>
          </cell>
          <cell r="C781">
            <v>0</v>
          </cell>
          <cell r="D781">
            <v>2</v>
          </cell>
          <cell r="E781">
            <v>0</v>
          </cell>
          <cell r="F781">
            <v>0</v>
          </cell>
          <cell r="G781">
            <v>0</v>
          </cell>
          <cell r="H781">
            <v>0</v>
          </cell>
          <cell r="I781">
            <v>0</v>
          </cell>
          <cell r="L781">
            <v>2</v>
          </cell>
        </row>
        <row r="782">
          <cell r="B782" t="str">
            <v>Ericsson</v>
          </cell>
          <cell r="C782">
            <v>1</v>
          </cell>
          <cell r="D782">
            <v>2</v>
          </cell>
          <cell r="E782">
            <v>0</v>
          </cell>
          <cell r="F782">
            <v>2</v>
          </cell>
          <cell r="G782">
            <v>0</v>
          </cell>
          <cell r="H782">
            <v>3</v>
          </cell>
          <cell r="I782">
            <v>2</v>
          </cell>
          <cell r="L782">
            <v>10</v>
          </cell>
        </row>
        <row r="783">
          <cell r="B783" t="str">
            <v>FiberHome</v>
          </cell>
          <cell r="C783">
            <v>0</v>
          </cell>
          <cell r="D783">
            <v>0</v>
          </cell>
          <cell r="E783">
            <v>0</v>
          </cell>
          <cell r="F783">
            <v>0</v>
          </cell>
          <cell r="G783">
            <v>0</v>
          </cell>
          <cell r="H783">
            <v>0</v>
          </cell>
          <cell r="I783">
            <v>0</v>
          </cell>
          <cell r="L783">
            <v>0</v>
          </cell>
        </row>
        <row r="784">
          <cell r="B784" t="str">
            <v>Force 10</v>
          </cell>
          <cell r="C784">
            <v>0</v>
          </cell>
          <cell r="D784">
            <v>0</v>
          </cell>
          <cell r="E784">
            <v>0</v>
          </cell>
          <cell r="F784">
            <v>0</v>
          </cell>
          <cell r="G784">
            <v>0</v>
          </cell>
          <cell r="H784">
            <v>0</v>
          </cell>
          <cell r="I784">
            <v>0</v>
          </cell>
          <cell r="L784">
            <v>0</v>
          </cell>
        </row>
        <row r="785">
          <cell r="B785" t="str">
            <v>Fujitsu</v>
          </cell>
          <cell r="C785">
            <v>0</v>
          </cell>
          <cell r="D785">
            <v>0</v>
          </cell>
          <cell r="E785">
            <v>0</v>
          </cell>
          <cell r="F785">
            <v>0</v>
          </cell>
          <cell r="G785">
            <v>0</v>
          </cell>
          <cell r="H785">
            <v>0</v>
          </cell>
          <cell r="I785">
            <v>0</v>
          </cell>
          <cell r="L785">
            <v>0</v>
          </cell>
        </row>
        <row r="786">
          <cell r="B786" t="str">
            <v>Hitachi</v>
          </cell>
          <cell r="C786">
            <v>0</v>
          </cell>
          <cell r="D786">
            <v>0</v>
          </cell>
          <cell r="E786">
            <v>0</v>
          </cell>
          <cell r="F786">
            <v>0</v>
          </cell>
          <cell r="G786">
            <v>0</v>
          </cell>
          <cell r="H786">
            <v>0</v>
          </cell>
          <cell r="I786">
            <v>0</v>
          </cell>
          <cell r="L786">
            <v>0</v>
          </cell>
        </row>
        <row r="787">
          <cell r="B787" t="str">
            <v>Hitachi Cable</v>
          </cell>
          <cell r="C787">
            <v>0</v>
          </cell>
          <cell r="D787">
            <v>0</v>
          </cell>
          <cell r="E787">
            <v>0</v>
          </cell>
          <cell r="F787">
            <v>0</v>
          </cell>
          <cell r="G787">
            <v>0</v>
          </cell>
          <cell r="H787">
            <v>0</v>
          </cell>
          <cell r="I787">
            <v>0</v>
          </cell>
          <cell r="L787">
            <v>0</v>
          </cell>
        </row>
        <row r="788">
          <cell r="B788" t="str">
            <v>Huawei</v>
          </cell>
          <cell r="C788">
            <v>2</v>
          </cell>
          <cell r="D788">
            <v>4</v>
          </cell>
          <cell r="E788">
            <v>0</v>
          </cell>
          <cell r="F788">
            <v>0</v>
          </cell>
          <cell r="G788">
            <v>1</v>
          </cell>
          <cell r="H788">
            <v>0</v>
          </cell>
          <cell r="I788">
            <v>14</v>
          </cell>
          <cell r="L788">
            <v>21</v>
          </cell>
        </row>
        <row r="789">
          <cell r="B789" t="str">
            <v>Infinera</v>
          </cell>
          <cell r="L789">
            <v>0</v>
          </cell>
        </row>
        <row r="790">
          <cell r="B790" t="str">
            <v>Lucent</v>
          </cell>
          <cell r="C790">
            <v>0</v>
          </cell>
          <cell r="D790">
            <v>0</v>
          </cell>
          <cell r="E790">
            <v>0</v>
          </cell>
          <cell r="F790">
            <v>0</v>
          </cell>
          <cell r="G790">
            <v>0</v>
          </cell>
          <cell r="H790">
            <v>0</v>
          </cell>
          <cell r="I790">
            <v>0</v>
          </cell>
          <cell r="L790">
            <v>0</v>
          </cell>
        </row>
        <row r="791">
          <cell r="B791" t="str">
            <v>Luminous</v>
          </cell>
          <cell r="C791">
            <v>0</v>
          </cell>
          <cell r="D791">
            <v>0</v>
          </cell>
          <cell r="E791">
            <v>0</v>
          </cell>
          <cell r="F791">
            <v>0</v>
          </cell>
          <cell r="G791">
            <v>0</v>
          </cell>
          <cell r="H791">
            <v>0</v>
          </cell>
          <cell r="I791">
            <v>0</v>
          </cell>
          <cell r="L791">
            <v>0</v>
          </cell>
        </row>
        <row r="792">
          <cell r="B792" t="str">
            <v>Marconi/Ericsson</v>
          </cell>
          <cell r="L792">
            <v>0</v>
          </cell>
        </row>
        <row r="793">
          <cell r="B793" t="str">
            <v>Movaz</v>
          </cell>
          <cell r="C793">
            <v>0</v>
          </cell>
          <cell r="D793">
            <v>0</v>
          </cell>
          <cell r="E793">
            <v>0</v>
          </cell>
          <cell r="F793">
            <v>0</v>
          </cell>
          <cell r="G793">
            <v>0</v>
          </cell>
          <cell r="H793">
            <v>0</v>
          </cell>
          <cell r="I793">
            <v>0</v>
          </cell>
          <cell r="L793">
            <v>0</v>
          </cell>
        </row>
        <row r="794">
          <cell r="B794" t="str">
            <v>NEC</v>
          </cell>
          <cell r="C794">
            <v>4</v>
          </cell>
          <cell r="D794">
            <v>5</v>
          </cell>
          <cell r="E794">
            <v>0</v>
          </cell>
          <cell r="F794">
            <v>0</v>
          </cell>
          <cell r="G794">
            <v>0</v>
          </cell>
          <cell r="H794">
            <v>0</v>
          </cell>
          <cell r="I794">
            <v>0</v>
          </cell>
          <cell r="L794">
            <v>9</v>
          </cell>
        </row>
        <row r="795">
          <cell r="B795" t="str">
            <v>Nortel</v>
          </cell>
          <cell r="C795">
            <v>0</v>
          </cell>
          <cell r="D795">
            <v>0</v>
          </cell>
          <cell r="E795">
            <v>0</v>
          </cell>
          <cell r="F795">
            <v>0</v>
          </cell>
          <cell r="G795">
            <v>0</v>
          </cell>
          <cell r="H795">
            <v>0</v>
          </cell>
          <cell r="I795">
            <v>0</v>
          </cell>
          <cell r="L795">
            <v>0</v>
          </cell>
        </row>
        <row r="796">
          <cell r="B796" t="str">
            <v>OpVista</v>
          </cell>
          <cell r="L796">
            <v>0</v>
          </cell>
        </row>
        <row r="797">
          <cell r="B797" t="str">
            <v>Sagem</v>
          </cell>
          <cell r="C797">
            <v>0</v>
          </cell>
          <cell r="D797">
            <v>0</v>
          </cell>
          <cell r="E797">
            <v>0</v>
          </cell>
          <cell r="F797">
            <v>0</v>
          </cell>
          <cell r="G797">
            <v>0</v>
          </cell>
          <cell r="H797">
            <v>0</v>
          </cell>
          <cell r="I797">
            <v>0</v>
          </cell>
          <cell r="L797">
            <v>0</v>
          </cell>
        </row>
        <row r="798">
          <cell r="B798" t="str">
            <v>Nokia Siemens</v>
          </cell>
          <cell r="C798">
            <v>2</v>
          </cell>
          <cell r="D798">
            <v>12</v>
          </cell>
          <cell r="E798">
            <v>1</v>
          </cell>
          <cell r="F798">
            <v>0</v>
          </cell>
          <cell r="G798">
            <v>0</v>
          </cell>
          <cell r="H798">
            <v>1</v>
          </cell>
          <cell r="I798">
            <v>0</v>
          </cell>
          <cell r="L798">
            <v>16</v>
          </cell>
        </row>
        <row r="799">
          <cell r="B799" t="str">
            <v>Sycamore</v>
          </cell>
          <cell r="C799">
            <v>0</v>
          </cell>
          <cell r="D799">
            <v>0</v>
          </cell>
          <cell r="E799">
            <v>0</v>
          </cell>
          <cell r="F799">
            <v>0</v>
          </cell>
          <cell r="G799">
            <v>0</v>
          </cell>
          <cell r="H799">
            <v>0</v>
          </cell>
          <cell r="I799">
            <v>0</v>
          </cell>
          <cell r="L799">
            <v>0</v>
          </cell>
        </row>
        <row r="800">
          <cell r="B800" t="str">
            <v>Tejas</v>
          </cell>
          <cell r="C800">
            <v>0</v>
          </cell>
          <cell r="D800">
            <v>0</v>
          </cell>
          <cell r="E800">
            <v>0</v>
          </cell>
          <cell r="F800">
            <v>0</v>
          </cell>
          <cell r="G800">
            <v>0</v>
          </cell>
          <cell r="H800">
            <v>0</v>
          </cell>
          <cell r="I800">
            <v>0</v>
          </cell>
          <cell r="L800">
            <v>0</v>
          </cell>
        </row>
        <row r="801">
          <cell r="B801" t="str">
            <v>Tellabs</v>
          </cell>
          <cell r="C801">
            <v>0</v>
          </cell>
          <cell r="D801">
            <v>3</v>
          </cell>
          <cell r="E801">
            <v>0</v>
          </cell>
          <cell r="F801">
            <v>0</v>
          </cell>
          <cell r="G801">
            <v>1</v>
          </cell>
          <cell r="H801">
            <v>0</v>
          </cell>
          <cell r="I801">
            <v>0</v>
          </cell>
          <cell r="L801">
            <v>4</v>
          </cell>
        </row>
        <row r="802">
          <cell r="B802" t="str">
            <v>Transmode</v>
          </cell>
          <cell r="C802">
            <v>0</v>
          </cell>
          <cell r="D802">
            <v>0</v>
          </cell>
          <cell r="E802">
            <v>0</v>
          </cell>
          <cell r="F802">
            <v>0</v>
          </cell>
          <cell r="G802">
            <v>0</v>
          </cell>
          <cell r="H802">
            <v>0</v>
          </cell>
          <cell r="I802">
            <v>0</v>
          </cell>
          <cell r="L802">
            <v>0</v>
          </cell>
        </row>
        <row r="803">
          <cell r="B803" t="str">
            <v>Tyco</v>
          </cell>
          <cell r="C803">
            <v>0</v>
          </cell>
          <cell r="D803">
            <v>0</v>
          </cell>
          <cell r="E803">
            <v>0</v>
          </cell>
          <cell r="F803">
            <v>0</v>
          </cell>
          <cell r="G803">
            <v>0</v>
          </cell>
          <cell r="H803">
            <v>0</v>
          </cell>
          <cell r="I803">
            <v>0</v>
          </cell>
          <cell r="L803">
            <v>0</v>
          </cell>
        </row>
        <row r="804">
          <cell r="B804" t="str">
            <v>UTStarcom</v>
          </cell>
          <cell r="C804">
            <v>0</v>
          </cell>
          <cell r="D804">
            <v>1</v>
          </cell>
          <cell r="E804">
            <v>0</v>
          </cell>
          <cell r="F804">
            <v>0</v>
          </cell>
          <cell r="G804">
            <v>0</v>
          </cell>
          <cell r="H804">
            <v>0</v>
          </cell>
          <cell r="I804">
            <v>0</v>
          </cell>
          <cell r="L804">
            <v>1</v>
          </cell>
        </row>
        <row r="805">
          <cell r="B805" t="str">
            <v>White Rock</v>
          </cell>
          <cell r="C805">
            <v>0</v>
          </cell>
          <cell r="D805">
            <v>0</v>
          </cell>
          <cell r="E805">
            <v>0</v>
          </cell>
          <cell r="F805">
            <v>0</v>
          </cell>
          <cell r="G805">
            <v>0</v>
          </cell>
          <cell r="H805">
            <v>0</v>
          </cell>
          <cell r="I805">
            <v>0</v>
          </cell>
          <cell r="L805">
            <v>0</v>
          </cell>
        </row>
        <row r="806">
          <cell r="B806" t="str">
            <v>Xtera</v>
          </cell>
          <cell r="C806">
            <v>0</v>
          </cell>
          <cell r="D806">
            <v>0</v>
          </cell>
          <cell r="E806">
            <v>0</v>
          </cell>
          <cell r="F806">
            <v>0</v>
          </cell>
          <cell r="G806">
            <v>0</v>
          </cell>
          <cell r="H806">
            <v>0</v>
          </cell>
          <cell r="I806">
            <v>0</v>
          </cell>
          <cell r="L806">
            <v>0</v>
          </cell>
        </row>
        <row r="807">
          <cell r="B807" t="str">
            <v>Zhone</v>
          </cell>
          <cell r="C807">
            <v>0</v>
          </cell>
          <cell r="D807">
            <v>0</v>
          </cell>
          <cell r="E807">
            <v>0</v>
          </cell>
          <cell r="F807">
            <v>0</v>
          </cell>
          <cell r="G807">
            <v>0</v>
          </cell>
          <cell r="H807">
            <v>0</v>
          </cell>
          <cell r="I807">
            <v>0</v>
          </cell>
          <cell r="L807">
            <v>0</v>
          </cell>
        </row>
        <row r="808">
          <cell r="B808" t="str">
            <v>ZTE</v>
          </cell>
          <cell r="C808">
            <v>0</v>
          </cell>
          <cell r="D808">
            <v>0</v>
          </cell>
          <cell r="E808">
            <v>0</v>
          </cell>
          <cell r="F808">
            <v>0</v>
          </cell>
          <cell r="G808">
            <v>0</v>
          </cell>
          <cell r="H808">
            <v>1</v>
          </cell>
          <cell r="I808">
            <v>0</v>
          </cell>
          <cell r="L808">
            <v>1</v>
          </cell>
        </row>
        <row r="809">
          <cell r="B809" t="str">
            <v>Other</v>
          </cell>
          <cell r="C809">
            <v>0</v>
          </cell>
          <cell r="D809">
            <v>0</v>
          </cell>
          <cell r="E809">
            <v>0</v>
          </cell>
          <cell r="F809">
            <v>0</v>
          </cell>
          <cell r="G809">
            <v>0</v>
          </cell>
          <cell r="H809">
            <v>0</v>
          </cell>
          <cell r="I809">
            <v>0</v>
          </cell>
          <cell r="L809">
            <v>0</v>
          </cell>
        </row>
        <row r="810">
          <cell r="B810" t="str">
            <v>Total</v>
          </cell>
          <cell r="C810">
            <v>12</v>
          </cell>
          <cell r="D810">
            <v>62</v>
          </cell>
          <cell r="E810">
            <v>3</v>
          </cell>
          <cell r="F810">
            <v>8</v>
          </cell>
          <cell r="G810">
            <v>12</v>
          </cell>
          <cell r="H810">
            <v>8</v>
          </cell>
          <cell r="I810">
            <v>19</v>
          </cell>
          <cell r="J810">
            <v>1</v>
          </cell>
          <cell r="K810">
            <v>0</v>
          </cell>
          <cell r="L810">
            <v>124</v>
          </cell>
        </row>
        <row r="814">
          <cell r="B814" t="str">
            <v>Vendor</v>
          </cell>
          <cell r="C814" t="str">
            <v>SONET/SDH Add-drop multiplexers (ADM)</v>
          </cell>
          <cell r="D814" t="str">
            <v>Optical Edge Devices (OED)</v>
          </cell>
          <cell r="E814" t="str">
            <v>Digital Cross Connects (DCS)</v>
          </cell>
          <cell r="F814" t="str">
            <v>Optical Core Switches (OCS)</v>
          </cell>
          <cell r="G814" t="str">
            <v>Metro WDM (C/D-WDM)</v>
          </cell>
          <cell r="H814" t="str">
            <v>Long haul DWDM (LH DWDM)</v>
          </cell>
          <cell r="I814" t="str">
            <v>Multi-reach DWDM</v>
          </cell>
          <cell r="J814" t="str">
            <v>Metro ROADM</v>
          </cell>
          <cell r="K814" t="str">
            <v>Converged Packet Optical</v>
          </cell>
          <cell r="L814" t="str">
            <v>Total Optical Networking (ON)</v>
          </cell>
        </row>
        <row r="815">
          <cell r="B815" t="str">
            <v>ADTRAN</v>
          </cell>
          <cell r="C815">
            <v>0</v>
          </cell>
          <cell r="D815">
            <v>0</v>
          </cell>
          <cell r="E815">
            <v>0</v>
          </cell>
          <cell r="F815">
            <v>0</v>
          </cell>
          <cell r="G815">
            <v>0</v>
          </cell>
          <cell r="H815">
            <v>0</v>
          </cell>
          <cell r="I815">
            <v>0</v>
          </cell>
          <cell r="L815">
            <v>0</v>
          </cell>
        </row>
        <row r="816">
          <cell r="B816" t="str">
            <v>ADVA</v>
          </cell>
          <cell r="C816">
            <v>0</v>
          </cell>
          <cell r="D816">
            <v>0</v>
          </cell>
          <cell r="E816">
            <v>0</v>
          </cell>
          <cell r="F816">
            <v>0</v>
          </cell>
          <cell r="G816">
            <v>0</v>
          </cell>
          <cell r="H816">
            <v>0</v>
          </cell>
          <cell r="I816">
            <v>0</v>
          </cell>
          <cell r="L816">
            <v>0</v>
          </cell>
        </row>
        <row r="817">
          <cell r="B817" t="str">
            <v>Alcatel-Lucent</v>
          </cell>
          <cell r="C817">
            <v>1</v>
          </cell>
          <cell r="D817">
            <v>37</v>
          </cell>
          <cell r="E817">
            <v>1</v>
          </cell>
          <cell r="F817">
            <v>3</v>
          </cell>
          <cell r="G817">
            <v>6</v>
          </cell>
          <cell r="H817">
            <v>2</v>
          </cell>
          <cell r="I817">
            <v>6</v>
          </cell>
          <cell r="L817">
            <v>56</v>
          </cell>
        </row>
        <row r="818">
          <cell r="B818" t="str">
            <v>ANDA</v>
          </cell>
          <cell r="L818">
            <v>0</v>
          </cell>
        </row>
        <row r="819">
          <cell r="B819" t="str">
            <v>Atrica</v>
          </cell>
          <cell r="C819">
            <v>0</v>
          </cell>
          <cell r="D819">
            <v>0</v>
          </cell>
          <cell r="E819">
            <v>0</v>
          </cell>
          <cell r="F819">
            <v>0</v>
          </cell>
          <cell r="G819">
            <v>0</v>
          </cell>
          <cell r="H819">
            <v>0</v>
          </cell>
          <cell r="I819">
            <v>0</v>
          </cell>
          <cell r="L819">
            <v>0</v>
          </cell>
        </row>
        <row r="820">
          <cell r="B820" t="str">
            <v>Calient</v>
          </cell>
          <cell r="C820">
            <v>0</v>
          </cell>
          <cell r="D820">
            <v>0</v>
          </cell>
          <cell r="E820">
            <v>0</v>
          </cell>
          <cell r="F820">
            <v>0</v>
          </cell>
          <cell r="G820">
            <v>0</v>
          </cell>
          <cell r="H820">
            <v>0</v>
          </cell>
          <cell r="I820">
            <v>0</v>
          </cell>
          <cell r="L820">
            <v>0</v>
          </cell>
        </row>
        <row r="821">
          <cell r="B821" t="str">
            <v>Ciena</v>
          </cell>
          <cell r="C821">
            <v>0</v>
          </cell>
          <cell r="D821">
            <v>6</v>
          </cell>
          <cell r="E821">
            <v>0</v>
          </cell>
          <cell r="F821">
            <v>2</v>
          </cell>
          <cell r="G821">
            <v>3</v>
          </cell>
          <cell r="H821">
            <v>4</v>
          </cell>
          <cell r="I821">
            <v>3</v>
          </cell>
          <cell r="L821">
            <v>18</v>
          </cell>
        </row>
        <row r="822">
          <cell r="B822" t="str">
            <v>Cisco</v>
          </cell>
          <cell r="C822">
            <v>0</v>
          </cell>
          <cell r="D822">
            <v>1</v>
          </cell>
          <cell r="E822">
            <v>0</v>
          </cell>
          <cell r="F822">
            <v>0</v>
          </cell>
          <cell r="G822">
            <v>3</v>
          </cell>
          <cell r="H822">
            <v>0</v>
          </cell>
          <cell r="I822">
            <v>0</v>
          </cell>
          <cell r="J822">
            <v>2</v>
          </cell>
          <cell r="L822">
            <v>4</v>
          </cell>
        </row>
        <row r="823">
          <cell r="B823" t="str">
            <v>Corrigent</v>
          </cell>
          <cell r="C823">
            <v>0</v>
          </cell>
          <cell r="D823">
            <v>0</v>
          </cell>
          <cell r="E823">
            <v>0</v>
          </cell>
          <cell r="F823">
            <v>0</v>
          </cell>
          <cell r="G823">
            <v>0</v>
          </cell>
          <cell r="H823">
            <v>0</v>
          </cell>
          <cell r="I823">
            <v>0</v>
          </cell>
          <cell r="L823">
            <v>0</v>
          </cell>
        </row>
        <row r="824">
          <cell r="B824" t="str">
            <v>Corvis</v>
          </cell>
          <cell r="C824">
            <v>0</v>
          </cell>
          <cell r="D824">
            <v>0</v>
          </cell>
          <cell r="E824">
            <v>0</v>
          </cell>
          <cell r="F824">
            <v>0</v>
          </cell>
          <cell r="G824">
            <v>0</v>
          </cell>
          <cell r="H824">
            <v>0</v>
          </cell>
          <cell r="I824">
            <v>0</v>
          </cell>
          <cell r="L824">
            <v>0</v>
          </cell>
        </row>
        <row r="825">
          <cell r="B825" t="str">
            <v>Datang</v>
          </cell>
          <cell r="C825">
            <v>0</v>
          </cell>
          <cell r="D825">
            <v>0</v>
          </cell>
          <cell r="E825">
            <v>0</v>
          </cell>
          <cell r="F825">
            <v>0</v>
          </cell>
          <cell r="G825">
            <v>0</v>
          </cell>
          <cell r="H825">
            <v>0</v>
          </cell>
          <cell r="I825">
            <v>0</v>
          </cell>
          <cell r="L825">
            <v>0</v>
          </cell>
        </row>
        <row r="826">
          <cell r="B826" t="str">
            <v>ECI Telecom</v>
          </cell>
          <cell r="C826">
            <v>0</v>
          </cell>
          <cell r="D826">
            <v>2</v>
          </cell>
          <cell r="E826">
            <v>0</v>
          </cell>
          <cell r="F826">
            <v>0</v>
          </cell>
          <cell r="G826">
            <v>0</v>
          </cell>
          <cell r="H826">
            <v>0</v>
          </cell>
          <cell r="I826">
            <v>0</v>
          </cell>
          <cell r="L826">
            <v>2</v>
          </cell>
        </row>
        <row r="827">
          <cell r="B827" t="str">
            <v>Ericsson</v>
          </cell>
          <cell r="C827">
            <v>1</v>
          </cell>
          <cell r="D827">
            <v>3</v>
          </cell>
          <cell r="E827">
            <v>0</v>
          </cell>
          <cell r="F827">
            <v>2</v>
          </cell>
          <cell r="G827">
            <v>0</v>
          </cell>
          <cell r="H827">
            <v>3</v>
          </cell>
          <cell r="I827">
            <v>2</v>
          </cell>
          <cell r="L827">
            <v>11</v>
          </cell>
        </row>
        <row r="828">
          <cell r="B828" t="str">
            <v>FiberHome</v>
          </cell>
          <cell r="C828">
            <v>0</v>
          </cell>
          <cell r="D828">
            <v>0</v>
          </cell>
          <cell r="E828">
            <v>0</v>
          </cell>
          <cell r="F828">
            <v>0</v>
          </cell>
          <cell r="G828">
            <v>0</v>
          </cell>
          <cell r="H828">
            <v>0</v>
          </cell>
          <cell r="I828">
            <v>0</v>
          </cell>
          <cell r="L828">
            <v>0</v>
          </cell>
        </row>
        <row r="829">
          <cell r="B829" t="str">
            <v>Force 10</v>
          </cell>
          <cell r="C829">
            <v>0</v>
          </cell>
          <cell r="D829">
            <v>0</v>
          </cell>
          <cell r="E829">
            <v>0</v>
          </cell>
          <cell r="F829">
            <v>0</v>
          </cell>
          <cell r="G829">
            <v>0</v>
          </cell>
          <cell r="H829">
            <v>0</v>
          </cell>
          <cell r="I829">
            <v>0</v>
          </cell>
          <cell r="L829">
            <v>0</v>
          </cell>
        </row>
        <row r="830">
          <cell r="B830" t="str">
            <v>Fujitsu</v>
          </cell>
          <cell r="C830">
            <v>0</v>
          </cell>
          <cell r="D830">
            <v>0</v>
          </cell>
          <cell r="E830">
            <v>0</v>
          </cell>
          <cell r="F830">
            <v>0</v>
          </cell>
          <cell r="G830">
            <v>0</v>
          </cell>
          <cell r="H830">
            <v>0</v>
          </cell>
          <cell r="I830">
            <v>0</v>
          </cell>
          <cell r="L830">
            <v>0</v>
          </cell>
        </row>
        <row r="831">
          <cell r="B831" t="str">
            <v>Hitachi</v>
          </cell>
          <cell r="C831">
            <v>0</v>
          </cell>
          <cell r="D831">
            <v>0</v>
          </cell>
          <cell r="E831">
            <v>0</v>
          </cell>
          <cell r="F831">
            <v>0</v>
          </cell>
          <cell r="G831">
            <v>0</v>
          </cell>
          <cell r="H831">
            <v>0</v>
          </cell>
          <cell r="I831">
            <v>0</v>
          </cell>
          <cell r="L831">
            <v>0</v>
          </cell>
        </row>
        <row r="832">
          <cell r="B832" t="str">
            <v>Hitachi Cable</v>
          </cell>
          <cell r="C832">
            <v>0</v>
          </cell>
          <cell r="D832">
            <v>0</v>
          </cell>
          <cell r="E832">
            <v>0</v>
          </cell>
          <cell r="F832">
            <v>0</v>
          </cell>
          <cell r="G832">
            <v>0</v>
          </cell>
          <cell r="H832">
            <v>0</v>
          </cell>
          <cell r="I832">
            <v>0</v>
          </cell>
          <cell r="L832">
            <v>0</v>
          </cell>
        </row>
        <row r="833">
          <cell r="B833" t="str">
            <v>Huawei</v>
          </cell>
          <cell r="C833">
            <v>1</v>
          </cell>
          <cell r="D833">
            <v>10</v>
          </cell>
          <cell r="E833">
            <v>0</v>
          </cell>
          <cell r="F833">
            <v>1</v>
          </cell>
          <cell r="G833">
            <v>2</v>
          </cell>
          <cell r="H833">
            <v>0</v>
          </cell>
          <cell r="I833">
            <v>3</v>
          </cell>
          <cell r="L833">
            <v>17</v>
          </cell>
        </row>
        <row r="834">
          <cell r="B834" t="str">
            <v>Infinera</v>
          </cell>
          <cell r="L834">
            <v>0</v>
          </cell>
        </row>
        <row r="835">
          <cell r="B835" t="str">
            <v>Lucent</v>
          </cell>
          <cell r="C835">
            <v>0</v>
          </cell>
          <cell r="D835">
            <v>0</v>
          </cell>
          <cell r="E835">
            <v>0</v>
          </cell>
          <cell r="F835">
            <v>0</v>
          </cell>
          <cell r="G835">
            <v>0</v>
          </cell>
          <cell r="H835">
            <v>0</v>
          </cell>
          <cell r="I835">
            <v>0</v>
          </cell>
          <cell r="L835">
            <v>0</v>
          </cell>
        </row>
        <row r="836">
          <cell r="B836" t="str">
            <v>Luminous</v>
          </cell>
          <cell r="C836">
            <v>0</v>
          </cell>
          <cell r="D836">
            <v>0</v>
          </cell>
          <cell r="E836">
            <v>0</v>
          </cell>
          <cell r="F836">
            <v>0</v>
          </cell>
          <cell r="G836">
            <v>0</v>
          </cell>
          <cell r="H836">
            <v>0</v>
          </cell>
          <cell r="I836">
            <v>0</v>
          </cell>
          <cell r="L836">
            <v>0</v>
          </cell>
        </row>
        <row r="837">
          <cell r="B837" t="str">
            <v>Marconi/Ericsson</v>
          </cell>
          <cell r="L837">
            <v>0</v>
          </cell>
        </row>
        <row r="838">
          <cell r="B838" t="str">
            <v>Movaz</v>
          </cell>
          <cell r="C838">
            <v>0</v>
          </cell>
          <cell r="D838">
            <v>0</v>
          </cell>
          <cell r="E838">
            <v>0</v>
          </cell>
          <cell r="F838">
            <v>0</v>
          </cell>
          <cell r="G838">
            <v>0</v>
          </cell>
          <cell r="H838">
            <v>0</v>
          </cell>
          <cell r="I838">
            <v>0</v>
          </cell>
          <cell r="L838">
            <v>0</v>
          </cell>
        </row>
        <row r="839">
          <cell r="B839" t="str">
            <v>NEC</v>
          </cell>
          <cell r="C839">
            <v>3</v>
          </cell>
          <cell r="D839">
            <v>3</v>
          </cell>
          <cell r="E839">
            <v>0</v>
          </cell>
          <cell r="F839">
            <v>0</v>
          </cell>
          <cell r="G839">
            <v>0</v>
          </cell>
          <cell r="H839">
            <v>0</v>
          </cell>
          <cell r="I839">
            <v>0</v>
          </cell>
          <cell r="L839">
            <v>6</v>
          </cell>
        </row>
        <row r="840">
          <cell r="B840" t="str">
            <v>Nortel</v>
          </cell>
          <cell r="C840">
            <v>0</v>
          </cell>
          <cell r="D840">
            <v>0</v>
          </cell>
          <cell r="E840">
            <v>0</v>
          </cell>
          <cell r="F840">
            <v>0</v>
          </cell>
          <cell r="G840">
            <v>0</v>
          </cell>
          <cell r="H840">
            <v>0</v>
          </cell>
          <cell r="I840">
            <v>0</v>
          </cell>
          <cell r="L840">
            <v>0</v>
          </cell>
        </row>
        <row r="841">
          <cell r="B841" t="str">
            <v>OpVista</v>
          </cell>
          <cell r="L841">
            <v>0</v>
          </cell>
        </row>
        <row r="842">
          <cell r="B842" t="str">
            <v>Sagem</v>
          </cell>
          <cell r="C842">
            <v>0</v>
          </cell>
          <cell r="D842">
            <v>0</v>
          </cell>
          <cell r="E842">
            <v>0</v>
          </cell>
          <cell r="F842">
            <v>0</v>
          </cell>
          <cell r="G842">
            <v>0</v>
          </cell>
          <cell r="H842">
            <v>0</v>
          </cell>
          <cell r="I842">
            <v>0</v>
          </cell>
          <cell r="L842">
            <v>0</v>
          </cell>
        </row>
        <row r="843">
          <cell r="B843" t="str">
            <v>Nokia Siemens</v>
          </cell>
          <cell r="C843">
            <v>1</v>
          </cell>
          <cell r="D843">
            <v>12</v>
          </cell>
          <cell r="E843">
            <v>1</v>
          </cell>
          <cell r="F843">
            <v>0</v>
          </cell>
          <cell r="G843">
            <v>0</v>
          </cell>
          <cell r="H843">
            <v>1</v>
          </cell>
          <cell r="I843">
            <v>0</v>
          </cell>
          <cell r="L843">
            <v>15</v>
          </cell>
        </row>
        <row r="844">
          <cell r="B844" t="str">
            <v>Sycamore</v>
          </cell>
          <cell r="C844">
            <v>0</v>
          </cell>
          <cell r="D844">
            <v>0</v>
          </cell>
          <cell r="E844">
            <v>0</v>
          </cell>
          <cell r="F844">
            <v>0</v>
          </cell>
          <cell r="G844">
            <v>0</v>
          </cell>
          <cell r="H844">
            <v>0</v>
          </cell>
          <cell r="I844">
            <v>0</v>
          </cell>
          <cell r="L844">
            <v>0</v>
          </cell>
        </row>
        <row r="845">
          <cell r="B845" t="str">
            <v>Tejas</v>
          </cell>
          <cell r="C845">
            <v>0</v>
          </cell>
          <cell r="D845">
            <v>0</v>
          </cell>
          <cell r="E845">
            <v>0</v>
          </cell>
          <cell r="F845">
            <v>0</v>
          </cell>
          <cell r="G845">
            <v>0</v>
          </cell>
          <cell r="H845">
            <v>0</v>
          </cell>
          <cell r="I845">
            <v>0</v>
          </cell>
          <cell r="L845">
            <v>0</v>
          </cell>
        </row>
        <row r="846">
          <cell r="B846" t="str">
            <v>Tellabs</v>
          </cell>
          <cell r="C846">
            <v>0</v>
          </cell>
          <cell r="D846">
            <v>3</v>
          </cell>
          <cell r="E846">
            <v>0</v>
          </cell>
          <cell r="F846">
            <v>0</v>
          </cell>
          <cell r="G846">
            <v>1</v>
          </cell>
          <cell r="H846">
            <v>0</v>
          </cell>
          <cell r="I846">
            <v>0</v>
          </cell>
          <cell r="L846">
            <v>4</v>
          </cell>
        </row>
        <row r="847">
          <cell r="B847" t="str">
            <v>Transmode</v>
          </cell>
          <cell r="C847">
            <v>0</v>
          </cell>
          <cell r="D847">
            <v>0</v>
          </cell>
          <cell r="E847">
            <v>0</v>
          </cell>
          <cell r="F847">
            <v>0</v>
          </cell>
          <cell r="G847">
            <v>0</v>
          </cell>
          <cell r="H847">
            <v>0</v>
          </cell>
          <cell r="I847">
            <v>0</v>
          </cell>
          <cell r="L847">
            <v>0</v>
          </cell>
        </row>
        <row r="848">
          <cell r="B848" t="str">
            <v>Tyco</v>
          </cell>
          <cell r="C848">
            <v>0</v>
          </cell>
          <cell r="D848">
            <v>0</v>
          </cell>
          <cell r="E848">
            <v>0</v>
          </cell>
          <cell r="F848">
            <v>0</v>
          </cell>
          <cell r="G848">
            <v>0</v>
          </cell>
          <cell r="H848">
            <v>0</v>
          </cell>
          <cell r="I848">
            <v>0</v>
          </cell>
          <cell r="L848">
            <v>0</v>
          </cell>
        </row>
        <row r="849">
          <cell r="B849" t="str">
            <v>UTStarcom</v>
          </cell>
          <cell r="C849">
            <v>0</v>
          </cell>
          <cell r="D849">
            <v>1</v>
          </cell>
          <cell r="E849">
            <v>0</v>
          </cell>
          <cell r="F849">
            <v>0</v>
          </cell>
          <cell r="G849">
            <v>0</v>
          </cell>
          <cell r="H849">
            <v>0</v>
          </cell>
          <cell r="I849">
            <v>0</v>
          </cell>
          <cell r="L849">
            <v>1</v>
          </cell>
        </row>
        <row r="850">
          <cell r="B850" t="str">
            <v>White Rock</v>
          </cell>
          <cell r="C850">
            <v>0</v>
          </cell>
          <cell r="D850">
            <v>0</v>
          </cell>
          <cell r="E850">
            <v>0</v>
          </cell>
          <cell r="F850">
            <v>0</v>
          </cell>
          <cell r="G850">
            <v>0</v>
          </cell>
          <cell r="H850">
            <v>0</v>
          </cell>
          <cell r="I850">
            <v>0</v>
          </cell>
          <cell r="L850">
            <v>0</v>
          </cell>
        </row>
        <row r="851">
          <cell r="B851" t="str">
            <v>Xtera</v>
          </cell>
          <cell r="C851">
            <v>0</v>
          </cell>
          <cell r="D851">
            <v>0</v>
          </cell>
          <cell r="E851">
            <v>0</v>
          </cell>
          <cell r="F851">
            <v>0</v>
          </cell>
          <cell r="G851">
            <v>0</v>
          </cell>
          <cell r="H851">
            <v>0</v>
          </cell>
          <cell r="I851">
            <v>0</v>
          </cell>
          <cell r="L851">
            <v>0</v>
          </cell>
        </row>
        <row r="852">
          <cell r="B852" t="str">
            <v>Zhone</v>
          </cell>
          <cell r="C852">
            <v>0</v>
          </cell>
          <cell r="D852">
            <v>0</v>
          </cell>
          <cell r="E852">
            <v>0</v>
          </cell>
          <cell r="F852">
            <v>0</v>
          </cell>
          <cell r="G852">
            <v>0</v>
          </cell>
          <cell r="H852">
            <v>0</v>
          </cell>
          <cell r="I852">
            <v>0</v>
          </cell>
          <cell r="L852">
            <v>0</v>
          </cell>
        </row>
        <row r="853">
          <cell r="B853" t="str">
            <v>ZTE</v>
          </cell>
          <cell r="C853">
            <v>8</v>
          </cell>
          <cell r="D853">
            <v>2</v>
          </cell>
          <cell r="E853">
            <v>0</v>
          </cell>
          <cell r="F853">
            <v>0</v>
          </cell>
          <cell r="G853">
            <v>0</v>
          </cell>
          <cell r="H853">
            <v>7</v>
          </cell>
          <cell r="I853">
            <v>0</v>
          </cell>
          <cell r="L853">
            <v>17</v>
          </cell>
        </row>
        <row r="854">
          <cell r="B854" t="str">
            <v>Other</v>
          </cell>
          <cell r="C854">
            <v>0</v>
          </cell>
          <cell r="D854">
            <v>0</v>
          </cell>
          <cell r="E854">
            <v>0</v>
          </cell>
          <cell r="F854">
            <v>0</v>
          </cell>
          <cell r="G854">
            <v>0</v>
          </cell>
          <cell r="H854">
            <v>0</v>
          </cell>
          <cell r="I854">
            <v>0</v>
          </cell>
          <cell r="L854">
            <v>0</v>
          </cell>
        </row>
        <row r="855">
          <cell r="B855" t="str">
            <v>Total</v>
          </cell>
          <cell r="C855">
            <v>15</v>
          </cell>
          <cell r="D855">
            <v>80</v>
          </cell>
          <cell r="E855">
            <v>2</v>
          </cell>
          <cell r="F855">
            <v>8</v>
          </cell>
          <cell r="G855">
            <v>15</v>
          </cell>
          <cell r="H855">
            <v>17</v>
          </cell>
          <cell r="I855">
            <v>14</v>
          </cell>
          <cell r="J855">
            <v>2</v>
          </cell>
          <cell r="K855">
            <v>0</v>
          </cell>
          <cell r="L855">
            <v>151</v>
          </cell>
        </row>
        <row r="863">
          <cell r="B863" t="str">
            <v>Vendor</v>
          </cell>
          <cell r="C863" t="str">
            <v>SONET/SDH Add-drop multiplexers (ADM)</v>
          </cell>
          <cell r="D863" t="str">
            <v>Optical Edge Devices (OED)</v>
          </cell>
          <cell r="E863" t="str">
            <v>Digital Cross Connects (DCS)</v>
          </cell>
          <cell r="F863" t="str">
            <v>Optical Core Switches (OCS)</v>
          </cell>
          <cell r="G863" t="str">
            <v>Metro WDM (C/D-WDM)</v>
          </cell>
          <cell r="H863" t="str">
            <v>Long haul DWDM (LH DWDM)</v>
          </cell>
          <cell r="I863" t="str">
            <v>Multi-reach DWDM</v>
          </cell>
          <cell r="J863" t="str">
            <v>Metro ROADM</v>
          </cell>
          <cell r="K863" t="str">
            <v>Converged Packet Optical</v>
          </cell>
          <cell r="L863" t="str">
            <v>Total Optical Networking (ON)</v>
          </cell>
        </row>
        <row r="864">
          <cell r="B864" t="str">
            <v>ADTRAN</v>
          </cell>
          <cell r="C864">
            <v>0</v>
          </cell>
          <cell r="D864">
            <v>0</v>
          </cell>
          <cell r="E864">
            <v>0</v>
          </cell>
          <cell r="F864">
            <v>0</v>
          </cell>
          <cell r="G864">
            <v>0</v>
          </cell>
          <cell r="H864">
            <v>0</v>
          </cell>
          <cell r="I864">
            <v>0</v>
          </cell>
          <cell r="L864">
            <v>0</v>
          </cell>
        </row>
        <row r="865">
          <cell r="B865" t="str">
            <v>ADVA</v>
          </cell>
          <cell r="C865">
            <v>0</v>
          </cell>
          <cell r="D865">
            <v>0</v>
          </cell>
          <cell r="E865">
            <v>0</v>
          </cell>
          <cell r="F865">
            <v>0</v>
          </cell>
          <cell r="G865">
            <v>0</v>
          </cell>
          <cell r="H865">
            <v>0</v>
          </cell>
          <cell r="I865">
            <v>0</v>
          </cell>
          <cell r="L865">
            <v>0</v>
          </cell>
        </row>
        <row r="866">
          <cell r="B866" t="str">
            <v>Alcatel-Lucent</v>
          </cell>
          <cell r="C866">
            <v>0</v>
          </cell>
          <cell r="D866">
            <v>19</v>
          </cell>
          <cell r="E866">
            <v>0</v>
          </cell>
          <cell r="F866">
            <v>2</v>
          </cell>
          <cell r="G866">
            <v>3</v>
          </cell>
          <cell r="H866">
            <v>0</v>
          </cell>
          <cell r="I866">
            <v>4</v>
          </cell>
          <cell r="L866">
            <v>28</v>
          </cell>
        </row>
        <row r="867">
          <cell r="B867" t="str">
            <v>ANDA</v>
          </cell>
          <cell r="C867">
            <v>0</v>
          </cell>
          <cell r="D867">
            <v>0</v>
          </cell>
          <cell r="E867">
            <v>0</v>
          </cell>
          <cell r="F867">
            <v>0</v>
          </cell>
          <cell r="G867">
            <v>0</v>
          </cell>
          <cell r="H867">
            <v>0</v>
          </cell>
          <cell r="I867">
            <v>0</v>
          </cell>
          <cell r="L867">
            <v>0</v>
          </cell>
        </row>
        <row r="868">
          <cell r="B868" t="str">
            <v>Atrica</v>
          </cell>
          <cell r="C868">
            <v>0</v>
          </cell>
          <cell r="D868">
            <v>0</v>
          </cell>
          <cell r="E868">
            <v>0</v>
          </cell>
          <cell r="F868">
            <v>0</v>
          </cell>
          <cell r="G868">
            <v>0</v>
          </cell>
          <cell r="H868">
            <v>0</v>
          </cell>
          <cell r="I868">
            <v>0</v>
          </cell>
          <cell r="L868">
            <v>0</v>
          </cell>
        </row>
        <row r="869">
          <cell r="B869" t="str">
            <v>Calient</v>
          </cell>
          <cell r="C869">
            <v>0</v>
          </cell>
          <cell r="D869">
            <v>0</v>
          </cell>
          <cell r="E869">
            <v>0</v>
          </cell>
          <cell r="F869">
            <v>0</v>
          </cell>
          <cell r="G869">
            <v>0</v>
          </cell>
          <cell r="H869">
            <v>0</v>
          </cell>
          <cell r="I869">
            <v>0</v>
          </cell>
          <cell r="L869">
            <v>0</v>
          </cell>
        </row>
        <row r="870">
          <cell r="B870" t="str">
            <v>Ciena</v>
          </cell>
          <cell r="C870">
            <v>0</v>
          </cell>
          <cell r="D870">
            <v>3</v>
          </cell>
          <cell r="E870">
            <v>0</v>
          </cell>
          <cell r="F870">
            <v>1</v>
          </cell>
          <cell r="G870">
            <v>3</v>
          </cell>
          <cell r="H870">
            <v>1</v>
          </cell>
          <cell r="I870">
            <v>3</v>
          </cell>
          <cell r="L870">
            <v>11</v>
          </cell>
        </row>
        <row r="871">
          <cell r="B871" t="str">
            <v>Cisco</v>
          </cell>
          <cell r="C871">
            <v>0</v>
          </cell>
          <cell r="D871">
            <v>2</v>
          </cell>
          <cell r="E871">
            <v>0</v>
          </cell>
          <cell r="F871">
            <v>0</v>
          </cell>
          <cell r="G871">
            <v>1</v>
          </cell>
          <cell r="H871">
            <v>0</v>
          </cell>
          <cell r="I871">
            <v>0</v>
          </cell>
          <cell r="J871">
            <v>1</v>
          </cell>
          <cell r="L871">
            <v>3</v>
          </cell>
        </row>
        <row r="872">
          <cell r="B872" t="str">
            <v>Corrigent</v>
          </cell>
          <cell r="C872">
            <v>0</v>
          </cell>
          <cell r="D872">
            <v>0</v>
          </cell>
          <cell r="E872">
            <v>0</v>
          </cell>
          <cell r="F872">
            <v>0</v>
          </cell>
          <cell r="G872">
            <v>0</v>
          </cell>
          <cell r="H872">
            <v>0</v>
          </cell>
          <cell r="I872">
            <v>0</v>
          </cell>
          <cell r="L872">
            <v>0</v>
          </cell>
        </row>
        <row r="873">
          <cell r="B873" t="str">
            <v>Corvis</v>
          </cell>
          <cell r="C873">
            <v>0</v>
          </cell>
          <cell r="D873">
            <v>0</v>
          </cell>
          <cell r="E873">
            <v>0</v>
          </cell>
          <cell r="F873">
            <v>0</v>
          </cell>
          <cell r="G873">
            <v>0</v>
          </cell>
          <cell r="H873">
            <v>0</v>
          </cell>
          <cell r="I873">
            <v>0</v>
          </cell>
          <cell r="L873">
            <v>0</v>
          </cell>
        </row>
        <row r="874">
          <cell r="B874" t="str">
            <v>Datang</v>
          </cell>
          <cell r="C874">
            <v>0</v>
          </cell>
          <cell r="D874">
            <v>0</v>
          </cell>
          <cell r="E874">
            <v>0</v>
          </cell>
          <cell r="F874">
            <v>0</v>
          </cell>
          <cell r="G874">
            <v>0</v>
          </cell>
          <cell r="H874">
            <v>0</v>
          </cell>
          <cell r="I874">
            <v>0</v>
          </cell>
          <cell r="L874">
            <v>0</v>
          </cell>
        </row>
        <row r="875">
          <cell r="B875" t="str">
            <v>ECI Telecom</v>
          </cell>
          <cell r="C875">
            <v>0</v>
          </cell>
          <cell r="D875">
            <v>0</v>
          </cell>
          <cell r="E875">
            <v>0</v>
          </cell>
          <cell r="F875">
            <v>0</v>
          </cell>
          <cell r="G875">
            <v>0</v>
          </cell>
          <cell r="H875">
            <v>0</v>
          </cell>
          <cell r="I875">
            <v>0</v>
          </cell>
          <cell r="L875">
            <v>0</v>
          </cell>
        </row>
        <row r="876">
          <cell r="B876" t="str">
            <v>Ericsson</v>
          </cell>
          <cell r="C876">
            <v>0</v>
          </cell>
          <cell r="D876">
            <v>4</v>
          </cell>
          <cell r="E876">
            <v>0</v>
          </cell>
          <cell r="F876">
            <v>1</v>
          </cell>
          <cell r="G876">
            <v>0</v>
          </cell>
          <cell r="H876">
            <v>3</v>
          </cell>
          <cell r="I876">
            <v>2</v>
          </cell>
          <cell r="L876">
            <v>10</v>
          </cell>
        </row>
        <row r="877">
          <cell r="B877" t="str">
            <v>FiberHome</v>
          </cell>
          <cell r="C877">
            <v>0</v>
          </cell>
          <cell r="D877">
            <v>0</v>
          </cell>
          <cell r="E877">
            <v>0</v>
          </cell>
          <cell r="F877">
            <v>0</v>
          </cell>
          <cell r="G877">
            <v>0</v>
          </cell>
          <cell r="H877">
            <v>0</v>
          </cell>
          <cell r="I877">
            <v>0</v>
          </cell>
          <cell r="L877">
            <v>0</v>
          </cell>
        </row>
        <row r="878">
          <cell r="B878" t="str">
            <v>Force 10</v>
          </cell>
          <cell r="C878">
            <v>0</v>
          </cell>
          <cell r="D878">
            <v>0</v>
          </cell>
          <cell r="E878">
            <v>0</v>
          </cell>
          <cell r="F878">
            <v>0</v>
          </cell>
          <cell r="G878">
            <v>0</v>
          </cell>
          <cell r="H878">
            <v>0</v>
          </cell>
          <cell r="I878">
            <v>0</v>
          </cell>
          <cell r="L878">
            <v>0</v>
          </cell>
        </row>
        <row r="879">
          <cell r="B879" t="str">
            <v>Fujitsu</v>
          </cell>
          <cell r="C879">
            <v>0</v>
          </cell>
          <cell r="D879">
            <v>0</v>
          </cell>
          <cell r="E879">
            <v>0</v>
          </cell>
          <cell r="F879">
            <v>0</v>
          </cell>
          <cell r="G879">
            <v>0</v>
          </cell>
          <cell r="H879">
            <v>0</v>
          </cell>
          <cell r="I879">
            <v>0</v>
          </cell>
          <cell r="L879">
            <v>0</v>
          </cell>
        </row>
        <row r="880">
          <cell r="B880" t="str">
            <v>Hitachi</v>
          </cell>
          <cell r="C880">
            <v>0</v>
          </cell>
          <cell r="D880">
            <v>0</v>
          </cell>
          <cell r="E880">
            <v>0</v>
          </cell>
          <cell r="F880">
            <v>0</v>
          </cell>
          <cell r="G880">
            <v>0</v>
          </cell>
          <cell r="H880">
            <v>0</v>
          </cell>
          <cell r="I880">
            <v>0</v>
          </cell>
          <cell r="L880">
            <v>0</v>
          </cell>
        </row>
        <row r="881">
          <cell r="B881" t="str">
            <v>Hitachi Cable</v>
          </cell>
          <cell r="C881">
            <v>0</v>
          </cell>
          <cell r="D881">
            <v>0</v>
          </cell>
          <cell r="E881">
            <v>0</v>
          </cell>
          <cell r="F881">
            <v>0</v>
          </cell>
          <cell r="G881">
            <v>0</v>
          </cell>
          <cell r="H881">
            <v>0</v>
          </cell>
          <cell r="I881">
            <v>0</v>
          </cell>
          <cell r="L881">
            <v>0</v>
          </cell>
        </row>
        <row r="882">
          <cell r="B882" t="str">
            <v>Huawei</v>
          </cell>
          <cell r="C882">
            <v>0</v>
          </cell>
          <cell r="D882">
            <v>7</v>
          </cell>
          <cell r="E882">
            <v>0</v>
          </cell>
          <cell r="F882">
            <v>1</v>
          </cell>
          <cell r="G882">
            <v>3</v>
          </cell>
          <cell r="H882">
            <v>0</v>
          </cell>
          <cell r="I882">
            <v>3</v>
          </cell>
          <cell r="L882">
            <v>14</v>
          </cell>
        </row>
        <row r="883">
          <cell r="B883" t="str">
            <v>Infinera</v>
          </cell>
          <cell r="C883">
            <v>0</v>
          </cell>
          <cell r="D883">
            <v>0</v>
          </cell>
          <cell r="E883">
            <v>0</v>
          </cell>
          <cell r="F883">
            <v>0</v>
          </cell>
          <cell r="G883">
            <v>0</v>
          </cell>
          <cell r="H883">
            <v>0</v>
          </cell>
          <cell r="I883">
            <v>0</v>
          </cell>
          <cell r="L883">
            <v>0</v>
          </cell>
        </row>
        <row r="884">
          <cell r="B884" t="str">
            <v>Lucent</v>
          </cell>
          <cell r="C884">
            <v>0</v>
          </cell>
          <cell r="D884">
            <v>0</v>
          </cell>
          <cell r="E884">
            <v>0</v>
          </cell>
          <cell r="F884">
            <v>0</v>
          </cell>
          <cell r="G884">
            <v>0</v>
          </cell>
          <cell r="H884">
            <v>0</v>
          </cell>
          <cell r="I884">
            <v>0</v>
          </cell>
          <cell r="L884">
            <v>0</v>
          </cell>
        </row>
        <row r="885">
          <cell r="B885" t="str">
            <v>Luminous</v>
          </cell>
          <cell r="C885">
            <v>0</v>
          </cell>
          <cell r="D885">
            <v>0</v>
          </cell>
          <cell r="E885">
            <v>0</v>
          </cell>
          <cell r="F885">
            <v>0</v>
          </cell>
          <cell r="G885">
            <v>0</v>
          </cell>
          <cell r="H885">
            <v>0</v>
          </cell>
          <cell r="I885">
            <v>0</v>
          </cell>
          <cell r="L885">
            <v>0</v>
          </cell>
        </row>
        <row r="886">
          <cell r="B886" t="str">
            <v>Movaz</v>
          </cell>
          <cell r="C886">
            <v>0</v>
          </cell>
          <cell r="D886">
            <v>0</v>
          </cell>
          <cell r="E886">
            <v>0</v>
          </cell>
          <cell r="F886">
            <v>0</v>
          </cell>
          <cell r="G886">
            <v>0</v>
          </cell>
          <cell r="H886">
            <v>0</v>
          </cell>
          <cell r="I886">
            <v>0</v>
          </cell>
          <cell r="L886">
            <v>0</v>
          </cell>
        </row>
        <row r="887">
          <cell r="B887" t="str">
            <v>NEC</v>
          </cell>
          <cell r="C887">
            <v>4</v>
          </cell>
          <cell r="D887">
            <v>3</v>
          </cell>
          <cell r="E887">
            <v>0</v>
          </cell>
          <cell r="F887">
            <v>0</v>
          </cell>
          <cell r="G887">
            <v>0</v>
          </cell>
          <cell r="H887">
            <v>0</v>
          </cell>
          <cell r="I887">
            <v>0</v>
          </cell>
          <cell r="L887">
            <v>7</v>
          </cell>
        </row>
        <row r="888">
          <cell r="B888" t="str">
            <v>Nortel</v>
          </cell>
          <cell r="C888">
            <v>0</v>
          </cell>
          <cell r="D888">
            <v>0</v>
          </cell>
          <cell r="E888">
            <v>0</v>
          </cell>
          <cell r="F888">
            <v>0</v>
          </cell>
          <cell r="G888">
            <v>0</v>
          </cell>
          <cell r="H888">
            <v>0</v>
          </cell>
          <cell r="I888">
            <v>0</v>
          </cell>
          <cell r="L888">
            <v>0</v>
          </cell>
        </row>
        <row r="889">
          <cell r="B889" t="str">
            <v>OpVista</v>
          </cell>
          <cell r="C889">
            <v>0</v>
          </cell>
          <cell r="D889">
            <v>0</v>
          </cell>
          <cell r="E889">
            <v>0</v>
          </cell>
          <cell r="F889">
            <v>0</v>
          </cell>
          <cell r="G889">
            <v>0</v>
          </cell>
          <cell r="H889">
            <v>0</v>
          </cell>
          <cell r="I889">
            <v>0</v>
          </cell>
          <cell r="L889">
            <v>0</v>
          </cell>
        </row>
        <row r="890">
          <cell r="B890" t="str">
            <v>Sagem</v>
          </cell>
          <cell r="C890">
            <v>0</v>
          </cell>
          <cell r="D890">
            <v>0</v>
          </cell>
          <cell r="E890">
            <v>0</v>
          </cell>
          <cell r="F890">
            <v>0</v>
          </cell>
          <cell r="G890">
            <v>0</v>
          </cell>
          <cell r="H890">
            <v>0</v>
          </cell>
          <cell r="I890">
            <v>0</v>
          </cell>
          <cell r="L890">
            <v>0</v>
          </cell>
        </row>
        <row r="891">
          <cell r="B891" t="str">
            <v>Nokia Siemens</v>
          </cell>
          <cell r="C891">
            <v>1</v>
          </cell>
          <cell r="D891">
            <v>15</v>
          </cell>
          <cell r="E891">
            <v>1</v>
          </cell>
          <cell r="F891">
            <v>0</v>
          </cell>
          <cell r="G891">
            <v>0</v>
          </cell>
          <cell r="H891">
            <v>0</v>
          </cell>
          <cell r="I891">
            <v>0</v>
          </cell>
          <cell r="L891">
            <v>17</v>
          </cell>
        </row>
        <row r="892">
          <cell r="B892" t="str">
            <v>Sycamore</v>
          </cell>
          <cell r="C892">
            <v>0</v>
          </cell>
          <cell r="D892">
            <v>0</v>
          </cell>
          <cell r="E892">
            <v>0</v>
          </cell>
          <cell r="F892">
            <v>0</v>
          </cell>
          <cell r="G892">
            <v>0</v>
          </cell>
          <cell r="H892">
            <v>0</v>
          </cell>
          <cell r="I892">
            <v>0</v>
          </cell>
          <cell r="L892">
            <v>0</v>
          </cell>
        </row>
        <row r="893">
          <cell r="B893" t="str">
            <v>Tejas</v>
          </cell>
          <cell r="C893">
            <v>0</v>
          </cell>
          <cell r="D893">
            <v>0</v>
          </cell>
          <cell r="E893">
            <v>0</v>
          </cell>
          <cell r="F893">
            <v>0</v>
          </cell>
          <cell r="G893">
            <v>0</v>
          </cell>
          <cell r="H893">
            <v>0</v>
          </cell>
          <cell r="I893">
            <v>0</v>
          </cell>
          <cell r="L893">
            <v>0</v>
          </cell>
        </row>
        <row r="894">
          <cell r="B894" t="str">
            <v>Tellabs</v>
          </cell>
          <cell r="C894">
            <v>0</v>
          </cell>
          <cell r="D894">
            <v>4</v>
          </cell>
          <cell r="E894">
            <v>0</v>
          </cell>
          <cell r="F894">
            <v>0</v>
          </cell>
          <cell r="G894">
            <v>1</v>
          </cell>
          <cell r="H894">
            <v>0</v>
          </cell>
          <cell r="I894">
            <v>0</v>
          </cell>
          <cell r="L894">
            <v>5</v>
          </cell>
        </row>
        <row r="895">
          <cell r="B895" t="str">
            <v>Transmode</v>
          </cell>
          <cell r="C895">
            <v>0</v>
          </cell>
          <cell r="D895">
            <v>0</v>
          </cell>
          <cell r="E895">
            <v>0</v>
          </cell>
          <cell r="F895">
            <v>0</v>
          </cell>
          <cell r="G895">
            <v>0</v>
          </cell>
          <cell r="H895">
            <v>0</v>
          </cell>
          <cell r="I895">
            <v>0</v>
          </cell>
          <cell r="L895">
            <v>0</v>
          </cell>
        </row>
        <row r="896">
          <cell r="B896" t="str">
            <v>Tyco</v>
          </cell>
          <cell r="C896">
            <v>0</v>
          </cell>
          <cell r="D896">
            <v>0</v>
          </cell>
          <cell r="E896">
            <v>0</v>
          </cell>
          <cell r="F896">
            <v>0</v>
          </cell>
          <cell r="G896">
            <v>0</v>
          </cell>
          <cell r="H896">
            <v>0</v>
          </cell>
          <cell r="I896">
            <v>0</v>
          </cell>
          <cell r="L896">
            <v>0</v>
          </cell>
        </row>
        <row r="897">
          <cell r="B897" t="str">
            <v>UTStarcom</v>
          </cell>
          <cell r="C897">
            <v>0</v>
          </cell>
          <cell r="D897">
            <v>0</v>
          </cell>
          <cell r="E897">
            <v>0</v>
          </cell>
          <cell r="F897">
            <v>0</v>
          </cell>
          <cell r="G897">
            <v>0</v>
          </cell>
          <cell r="H897">
            <v>0</v>
          </cell>
          <cell r="I897">
            <v>0</v>
          </cell>
          <cell r="L897">
            <v>0</v>
          </cell>
        </row>
        <row r="898">
          <cell r="B898" t="str">
            <v>White Rock</v>
          </cell>
          <cell r="C898">
            <v>0</v>
          </cell>
          <cell r="D898">
            <v>0</v>
          </cell>
          <cell r="E898">
            <v>0</v>
          </cell>
          <cell r="F898">
            <v>0</v>
          </cell>
          <cell r="G898">
            <v>0</v>
          </cell>
          <cell r="H898">
            <v>0</v>
          </cell>
          <cell r="I898">
            <v>0</v>
          </cell>
          <cell r="L898">
            <v>0</v>
          </cell>
        </row>
        <row r="899">
          <cell r="B899" t="str">
            <v>Xtera</v>
          </cell>
          <cell r="C899">
            <v>0</v>
          </cell>
          <cell r="D899">
            <v>0</v>
          </cell>
          <cell r="E899">
            <v>0</v>
          </cell>
          <cell r="F899">
            <v>0</v>
          </cell>
          <cell r="G899">
            <v>0</v>
          </cell>
          <cell r="H899">
            <v>0</v>
          </cell>
          <cell r="I899">
            <v>0</v>
          </cell>
          <cell r="L899">
            <v>0</v>
          </cell>
        </row>
        <row r="900">
          <cell r="B900" t="str">
            <v>Zhone</v>
          </cell>
          <cell r="C900">
            <v>0</v>
          </cell>
          <cell r="D900">
            <v>0</v>
          </cell>
          <cell r="E900">
            <v>0</v>
          </cell>
          <cell r="F900">
            <v>0</v>
          </cell>
          <cell r="G900">
            <v>0</v>
          </cell>
          <cell r="H900">
            <v>0</v>
          </cell>
          <cell r="I900">
            <v>0</v>
          </cell>
          <cell r="L900">
            <v>0</v>
          </cell>
        </row>
        <row r="901">
          <cell r="B901" t="str">
            <v>ZTE</v>
          </cell>
          <cell r="C901">
            <v>1</v>
          </cell>
          <cell r="D901">
            <v>1</v>
          </cell>
          <cell r="E901">
            <v>0</v>
          </cell>
          <cell r="F901">
            <v>0</v>
          </cell>
          <cell r="G901">
            <v>0</v>
          </cell>
          <cell r="H901">
            <v>1</v>
          </cell>
          <cell r="I901">
            <v>0</v>
          </cell>
          <cell r="L901">
            <v>3</v>
          </cell>
        </row>
        <row r="902">
          <cell r="B902" t="str">
            <v>Other</v>
          </cell>
          <cell r="C902">
            <v>0</v>
          </cell>
          <cell r="D902">
            <v>0</v>
          </cell>
          <cell r="E902">
            <v>0</v>
          </cell>
          <cell r="F902">
            <v>0</v>
          </cell>
          <cell r="G902">
            <v>0</v>
          </cell>
          <cell r="H902">
            <v>0</v>
          </cell>
          <cell r="I902">
            <v>0</v>
          </cell>
          <cell r="L902">
            <v>0</v>
          </cell>
        </row>
        <row r="903">
          <cell r="B903" t="str">
            <v>Total</v>
          </cell>
          <cell r="C903">
            <v>6</v>
          </cell>
          <cell r="D903">
            <v>58</v>
          </cell>
          <cell r="E903">
            <v>1</v>
          </cell>
          <cell r="F903">
            <v>5</v>
          </cell>
          <cell r="G903">
            <v>11</v>
          </cell>
          <cell r="H903">
            <v>5</v>
          </cell>
          <cell r="I903">
            <v>12</v>
          </cell>
          <cell r="J903">
            <v>1</v>
          </cell>
          <cell r="K903">
            <v>0</v>
          </cell>
          <cell r="L903">
            <v>98</v>
          </cell>
        </row>
        <row r="907">
          <cell r="B907" t="str">
            <v>Vendor</v>
          </cell>
          <cell r="C907" t="str">
            <v>SONET/SDH Add-drop multiplexers (ADM)</v>
          </cell>
          <cell r="D907" t="str">
            <v>Optical Edge Devices (OED)</v>
          </cell>
          <cell r="E907" t="str">
            <v>Digital Cross Connects (DCS)</v>
          </cell>
          <cell r="F907" t="str">
            <v>Optical Core Switches (OCS)</v>
          </cell>
          <cell r="G907" t="str">
            <v>Metro WDM (C/D-WDM)</v>
          </cell>
          <cell r="H907" t="str">
            <v>Long haul DWDM (LH DWDM)</v>
          </cell>
          <cell r="I907" t="str">
            <v>Multi-reach DWDM</v>
          </cell>
          <cell r="J907" t="str">
            <v>Metro ROADM</v>
          </cell>
          <cell r="K907" t="str">
            <v>Converged Packet Optical</v>
          </cell>
          <cell r="L907" t="str">
            <v>Total Optical Networking (ON)</v>
          </cell>
        </row>
        <row r="908">
          <cell r="B908" t="str">
            <v>ADTRAN</v>
          </cell>
          <cell r="C908">
            <v>0</v>
          </cell>
          <cell r="D908">
            <v>0</v>
          </cell>
          <cell r="E908">
            <v>0</v>
          </cell>
          <cell r="F908">
            <v>0</v>
          </cell>
          <cell r="G908">
            <v>0</v>
          </cell>
          <cell r="H908">
            <v>0</v>
          </cell>
          <cell r="I908">
            <v>0</v>
          </cell>
          <cell r="L908">
            <v>0</v>
          </cell>
        </row>
        <row r="909">
          <cell r="B909" t="str">
            <v>ADVA</v>
          </cell>
          <cell r="C909">
            <v>0</v>
          </cell>
          <cell r="D909">
            <v>0</v>
          </cell>
          <cell r="E909">
            <v>0</v>
          </cell>
          <cell r="F909">
            <v>0</v>
          </cell>
          <cell r="G909">
            <v>0</v>
          </cell>
          <cell r="H909">
            <v>0</v>
          </cell>
          <cell r="I909">
            <v>0</v>
          </cell>
          <cell r="L909">
            <v>0</v>
          </cell>
        </row>
        <row r="910">
          <cell r="B910" t="str">
            <v>Alcatel-Lucent</v>
          </cell>
          <cell r="C910">
            <v>0</v>
          </cell>
          <cell r="D910">
            <v>27</v>
          </cell>
          <cell r="E910">
            <v>0</v>
          </cell>
          <cell r="F910">
            <v>3</v>
          </cell>
          <cell r="G910">
            <v>4</v>
          </cell>
          <cell r="H910">
            <v>0</v>
          </cell>
          <cell r="I910">
            <v>9</v>
          </cell>
          <cell r="L910">
            <v>43</v>
          </cell>
        </row>
        <row r="911">
          <cell r="B911" t="str">
            <v>ANDA</v>
          </cell>
          <cell r="C911">
            <v>0</v>
          </cell>
          <cell r="D911">
            <v>0</v>
          </cell>
          <cell r="E911">
            <v>0</v>
          </cell>
          <cell r="F911">
            <v>0</v>
          </cell>
          <cell r="G911">
            <v>0</v>
          </cell>
          <cell r="H911">
            <v>0</v>
          </cell>
          <cell r="I911">
            <v>0</v>
          </cell>
          <cell r="L911">
            <v>0</v>
          </cell>
        </row>
        <row r="912">
          <cell r="B912" t="str">
            <v>Atrica</v>
          </cell>
          <cell r="C912">
            <v>0</v>
          </cell>
          <cell r="D912">
            <v>0</v>
          </cell>
          <cell r="E912">
            <v>0</v>
          </cell>
          <cell r="F912">
            <v>0</v>
          </cell>
          <cell r="G912">
            <v>0</v>
          </cell>
          <cell r="H912">
            <v>0</v>
          </cell>
          <cell r="I912">
            <v>0</v>
          </cell>
          <cell r="L912">
            <v>0</v>
          </cell>
        </row>
        <row r="913">
          <cell r="B913" t="str">
            <v>Calient</v>
          </cell>
          <cell r="C913">
            <v>0</v>
          </cell>
          <cell r="D913">
            <v>0</v>
          </cell>
          <cell r="E913">
            <v>0</v>
          </cell>
          <cell r="F913">
            <v>0</v>
          </cell>
          <cell r="G913">
            <v>0</v>
          </cell>
          <cell r="H913">
            <v>0</v>
          </cell>
          <cell r="I913">
            <v>0</v>
          </cell>
          <cell r="L913">
            <v>0</v>
          </cell>
        </row>
        <row r="914">
          <cell r="B914" t="str">
            <v>Ciena</v>
          </cell>
          <cell r="C914">
            <v>0</v>
          </cell>
          <cell r="D914">
            <v>1</v>
          </cell>
          <cell r="E914">
            <v>0</v>
          </cell>
          <cell r="F914">
            <v>0</v>
          </cell>
          <cell r="G914">
            <v>2</v>
          </cell>
          <cell r="H914">
            <v>1</v>
          </cell>
          <cell r="I914">
            <v>1</v>
          </cell>
          <cell r="J914">
            <v>0</v>
          </cell>
          <cell r="L914">
            <v>5</v>
          </cell>
        </row>
        <row r="915">
          <cell r="B915" t="str">
            <v>Cisco</v>
          </cell>
          <cell r="C915">
            <v>0</v>
          </cell>
          <cell r="D915">
            <v>3</v>
          </cell>
          <cell r="E915">
            <v>0</v>
          </cell>
          <cell r="F915">
            <v>0</v>
          </cell>
          <cell r="G915">
            <v>1</v>
          </cell>
          <cell r="H915">
            <v>0</v>
          </cell>
          <cell r="I915">
            <v>0</v>
          </cell>
          <cell r="L915">
            <v>4</v>
          </cell>
        </row>
        <row r="916">
          <cell r="B916" t="str">
            <v>Corrigent</v>
          </cell>
          <cell r="C916">
            <v>0</v>
          </cell>
          <cell r="D916">
            <v>0</v>
          </cell>
          <cell r="E916">
            <v>0</v>
          </cell>
          <cell r="F916">
            <v>0</v>
          </cell>
          <cell r="G916">
            <v>0</v>
          </cell>
          <cell r="H916">
            <v>0</v>
          </cell>
          <cell r="I916">
            <v>0</v>
          </cell>
          <cell r="L916">
            <v>0</v>
          </cell>
        </row>
        <row r="917">
          <cell r="B917" t="str">
            <v>Corvis</v>
          </cell>
          <cell r="C917">
            <v>0</v>
          </cell>
          <cell r="D917">
            <v>0</v>
          </cell>
          <cell r="E917">
            <v>0</v>
          </cell>
          <cell r="F917">
            <v>0</v>
          </cell>
          <cell r="G917">
            <v>0</v>
          </cell>
          <cell r="H917">
            <v>0</v>
          </cell>
          <cell r="I917">
            <v>0</v>
          </cell>
          <cell r="L917">
            <v>0</v>
          </cell>
        </row>
        <row r="918">
          <cell r="B918" t="str">
            <v>Datang</v>
          </cell>
          <cell r="C918">
            <v>0</v>
          </cell>
          <cell r="D918">
            <v>0</v>
          </cell>
          <cell r="E918">
            <v>0</v>
          </cell>
          <cell r="F918">
            <v>0</v>
          </cell>
          <cell r="G918">
            <v>0</v>
          </cell>
          <cell r="H918">
            <v>0</v>
          </cell>
          <cell r="I918">
            <v>0</v>
          </cell>
          <cell r="L918">
            <v>0</v>
          </cell>
        </row>
        <row r="919">
          <cell r="B919" t="str">
            <v>ECI Telecom</v>
          </cell>
          <cell r="C919">
            <v>1</v>
          </cell>
          <cell r="D919">
            <v>2</v>
          </cell>
          <cell r="E919">
            <v>0</v>
          </cell>
          <cell r="F919">
            <v>0</v>
          </cell>
          <cell r="G919">
            <v>0</v>
          </cell>
          <cell r="H919">
            <v>0</v>
          </cell>
          <cell r="I919">
            <v>0</v>
          </cell>
          <cell r="L919">
            <v>3</v>
          </cell>
        </row>
        <row r="920">
          <cell r="B920" t="str">
            <v>Ericsson</v>
          </cell>
          <cell r="C920">
            <v>0</v>
          </cell>
          <cell r="D920">
            <v>4</v>
          </cell>
          <cell r="E920">
            <v>0</v>
          </cell>
          <cell r="F920">
            <v>1</v>
          </cell>
          <cell r="G920">
            <v>0</v>
          </cell>
          <cell r="H920">
            <v>3</v>
          </cell>
          <cell r="I920">
            <v>2</v>
          </cell>
          <cell r="L920">
            <v>10</v>
          </cell>
        </row>
        <row r="921">
          <cell r="B921" t="str">
            <v>FiberHome</v>
          </cell>
          <cell r="C921">
            <v>0</v>
          </cell>
          <cell r="D921">
            <v>0</v>
          </cell>
          <cell r="E921">
            <v>0</v>
          </cell>
          <cell r="F921">
            <v>0</v>
          </cell>
          <cell r="G921">
            <v>0</v>
          </cell>
          <cell r="H921">
            <v>0</v>
          </cell>
          <cell r="I921">
            <v>0</v>
          </cell>
          <cell r="L921">
            <v>0</v>
          </cell>
        </row>
        <row r="922">
          <cell r="B922" t="str">
            <v>Force 10</v>
          </cell>
          <cell r="C922">
            <v>0</v>
          </cell>
          <cell r="D922">
            <v>0</v>
          </cell>
          <cell r="E922">
            <v>0</v>
          </cell>
          <cell r="F922">
            <v>0</v>
          </cell>
          <cell r="G922">
            <v>0</v>
          </cell>
          <cell r="H922">
            <v>0</v>
          </cell>
          <cell r="I922">
            <v>0</v>
          </cell>
          <cell r="L922">
            <v>0</v>
          </cell>
        </row>
        <row r="923">
          <cell r="B923" t="str">
            <v>Fujitsu</v>
          </cell>
          <cell r="C923">
            <v>0</v>
          </cell>
          <cell r="D923">
            <v>0</v>
          </cell>
          <cell r="E923">
            <v>0</v>
          </cell>
          <cell r="F923">
            <v>0</v>
          </cell>
          <cell r="G923">
            <v>0</v>
          </cell>
          <cell r="H923">
            <v>0</v>
          </cell>
          <cell r="I923">
            <v>0</v>
          </cell>
          <cell r="L923">
            <v>0</v>
          </cell>
        </row>
        <row r="924">
          <cell r="B924" t="str">
            <v>Hitachi</v>
          </cell>
          <cell r="C924">
            <v>0</v>
          </cell>
          <cell r="D924">
            <v>0</v>
          </cell>
          <cell r="E924">
            <v>0</v>
          </cell>
          <cell r="F924">
            <v>0</v>
          </cell>
          <cell r="G924">
            <v>0</v>
          </cell>
          <cell r="H924">
            <v>0</v>
          </cell>
          <cell r="I924">
            <v>0</v>
          </cell>
          <cell r="L924">
            <v>0</v>
          </cell>
        </row>
        <row r="925">
          <cell r="B925" t="str">
            <v>Hitachi Cable</v>
          </cell>
          <cell r="C925">
            <v>0</v>
          </cell>
          <cell r="D925">
            <v>0</v>
          </cell>
          <cell r="E925">
            <v>0</v>
          </cell>
          <cell r="F925">
            <v>0</v>
          </cell>
          <cell r="G925">
            <v>0</v>
          </cell>
          <cell r="H925">
            <v>0</v>
          </cell>
          <cell r="I925">
            <v>0</v>
          </cell>
          <cell r="L925">
            <v>0</v>
          </cell>
        </row>
        <row r="926">
          <cell r="B926" t="str">
            <v>Huawei</v>
          </cell>
          <cell r="C926">
            <v>0</v>
          </cell>
          <cell r="D926">
            <v>12</v>
          </cell>
          <cell r="E926">
            <v>0</v>
          </cell>
          <cell r="F926">
            <v>3</v>
          </cell>
          <cell r="G926">
            <v>1</v>
          </cell>
          <cell r="H926">
            <v>0</v>
          </cell>
          <cell r="I926">
            <v>7</v>
          </cell>
          <cell r="L926">
            <v>23</v>
          </cell>
        </row>
        <row r="927">
          <cell r="B927" t="str">
            <v>Infinera</v>
          </cell>
          <cell r="C927">
            <v>0</v>
          </cell>
          <cell r="D927">
            <v>0</v>
          </cell>
          <cell r="E927">
            <v>0</v>
          </cell>
          <cell r="F927">
            <v>0</v>
          </cell>
          <cell r="G927">
            <v>0</v>
          </cell>
          <cell r="H927">
            <v>0</v>
          </cell>
          <cell r="I927">
            <v>0</v>
          </cell>
          <cell r="L927">
            <v>0</v>
          </cell>
        </row>
        <row r="928">
          <cell r="B928" t="str">
            <v>Lucent</v>
          </cell>
          <cell r="C928">
            <v>0</v>
          </cell>
          <cell r="D928">
            <v>0</v>
          </cell>
          <cell r="E928">
            <v>0</v>
          </cell>
          <cell r="F928">
            <v>0</v>
          </cell>
          <cell r="G928">
            <v>0</v>
          </cell>
          <cell r="H928">
            <v>0</v>
          </cell>
          <cell r="I928">
            <v>0</v>
          </cell>
          <cell r="L928">
            <v>0</v>
          </cell>
        </row>
        <row r="929">
          <cell r="B929" t="str">
            <v>Luminous</v>
          </cell>
          <cell r="C929">
            <v>0</v>
          </cell>
          <cell r="D929">
            <v>0</v>
          </cell>
          <cell r="E929">
            <v>0</v>
          </cell>
          <cell r="F929">
            <v>0</v>
          </cell>
          <cell r="G929">
            <v>0</v>
          </cell>
          <cell r="H929">
            <v>0</v>
          </cell>
          <cell r="I929">
            <v>0</v>
          </cell>
          <cell r="L929">
            <v>0</v>
          </cell>
        </row>
        <row r="930">
          <cell r="B930" t="str">
            <v>Movaz</v>
          </cell>
          <cell r="C930">
            <v>0</v>
          </cell>
          <cell r="D930">
            <v>0</v>
          </cell>
          <cell r="E930">
            <v>0</v>
          </cell>
          <cell r="F930">
            <v>0</v>
          </cell>
          <cell r="G930">
            <v>0</v>
          </cell>
          <cell r="H930">
            <v>0</v>
          </cell>
          <cell r="I930">
            <v>0</v>
          </cell>
          <cell r="L930">
            <v>0</v>
          </cell>
        </row>
        <row r="931">
          <cell r="B931" t="str">
            <v>NEC</v>
          </cell>
          <cell r="C931">
            <v>5</v>
          </cell>
          <cell r="D931">
            <v>5</v>
          </cell>
          <cell r="E931">
            <v>0</v>
          </cell>
          <cell r="F931">
            <v>0</v>
          </cell>
          <cell r="G931">
            <v>0</v>
          </cell>
          <cell r="H931">
            <v>1</v>
          </cell>
          <cell r="I931">
            <v>0</v>
          </cell>
          <cell r="L931">
            <v>11</v>
          </cell>
        </row>
        <row r="932">
          <cell r="B932" t="str">
            <v>Nortel</v>
          </cell>
          <cell r="C932">
            <v>0</v>
          </cell>
          <cell r="D932">
            <v>0</v>
          </cell>
          <cell r="E932">
            <v>0</v>
          </cell>
          <cell r="F932">
            <v>0</v>
          </cell>
          <cell r="G932">
            <v>0</v>
          </cell>
          <cell r="H932">
            <v>0</v>
          </cell>
          <cell r="I932">
            <v>0</v>
          </cell>
          <cell r="L932">
            <v>0</v>
          </cell>
        </row>
        <row r="933">
          <cell r="B933" t="str">
            <v>OpVista</v>
          </cell>
          <cell r="C933">
            <v>0</v>
          </cell>
          <cell r="D933">
            <v>0</v>
          </cell>
          <cell r="E933">
            <v>0</v>
          </cell>
          <cell r="F933">
            <v>0</v>
          </cell>
          <cell r="G933">
            <v>0</v>
          </cell>
          <cell r="H933">
            <v>0</v>
          </cell>
          <cell r="I933">
            <v>0</v>
          </cell>
          <cell r="L933">
            <v>0</v>
          </cell>
        </row>
        <row r="934">
          <cell r="B934" t="str">
            <v>Sagem</v>
          </cell>
          <cell r="C934">
            <v>0</v>
          </cell>
          <cell r="D934">
            <v>0</v>
          </cell>
          <cell r="E934">
            <v>0</v>
          </cell>
          <cell r="F934">
            <v>0</v>
          </cell>
          <cell r="G934">
            <v>0</v>
          </cell>
          <cell r="H934">
            <v>0</v>
          </cell>
          <cell r="I934">
            <v>0</v>
          </cell>
          <cell r="L934">
            <v>0</v>
          </cell>
        </row>
        <row r="935">
          <cell r="B935" t="str">
            <v>Nokia Siemens</v>
          </cell>
          <cell r="C935">
            <v>1</v>
          </cell>
          <cell r="D935">
            <v>11</v>
          </cell>
          <cell r="E935">
            <v>0</v>
          </cell>
          <cell r="F935">
            <v>0</v>
          </cell>
          <cell r="G935">
            <v>0</v>
          </cell>
          <cell r="H935">
            <v>0</v>
          </cell>
          <cell r="I935">
            <v>0</v>
          </cell>
          <cell r="L935">
            <v>12</v>
          </cell>
        </row>
        <row r="936">
          <cell r="B936" t="str">
            <v>Sycamore</v>
          </cell>
          <cell r="C936">
            <v>0</v>
          </cell>
          <cell r="D936">
            <v>0</v>
          </cell>
          <cell r="E936">
            <v>0</v>
          </cell>
          <cell r="F936">
            <v>0</v>
          </cell>
          <cell r="G936">
            <v>0</v>
          </cell>
          <cell r="H936">
            <v>0</v>
          </cell>
          <cell r="I936">
            <v>0</v>
          </cell>
          <cell r="L936">
            <v>0</v>
          </cell>
        </row>
        <row r="937">
          <cell r="B937" t="str">
            <v>Tejas</v>
          </cell>
          <cell r="C937">
            <v>0</v>
          </cell>
          <cell r="D937">
            <v>0</v>
          </cell>
          <cell r="E937">
            <v>0</v>
          </cell>
          <cell r="F937">
            <v>0</v>
          </cell>
          <cell r="G937">
            <v>0</v>
          </cell>
          <cell r="H937">
            <v>0</v>
          </cell>
          <cell r="I937">
            <v>0</v>
          </cell>
          <cell r="L937">
            <v>0</v>
          </cell>
        </row>
        <row r="938">
          <cell r="B938" t="str">
            <v>Tellabs</v>
          </cell>
          <cell r="C938">
            <v>0</v>
          </cell>
          <cell r="D938">
            <v>3</v>
          </cell>
          <cell r="E938">
            <v>0</v>
          </cell>
          <cell r="F938">
            <v>0</v>
          </cell>
          <cell r="G938">
            <v>1</v>
          </cell>
          <cell r="H938">
            <v>0</v>
          </cell>
          <cell r="I938">
            <v>0</v>
          </cell>
          <cell r="L938">
            <v>4</v>
          </cell>
        </row>
        <row r="939">
          <cell r="B939" t="str">
            <v>Transmode</v>
          </cell>
          <cell r="C939">
            <v>0</v>
          </cell>
          <cell r="D939">
            <v>0</v>
          </cell>
          <cell r="E939">
            <v>0</v>
          </cell>
          <cell r="F939">
            <v>0</v>
          </cell>
          <cell r="G939">
            <v>0</v>
          </cell>
          <cell r="H939">
            <v>0</v>
          </cell>
          <cell r="I939">
            <v>0</v>
          </cell>
          <cell r="L939">
            <v>0</v>
          </cell>
        </row>
        <row r="940">
          <cell r="B940" t="str">
            <v>Tyco</v>
          </cell>
          <cell r="C940">
            <v>0</v>
          </cell>
          <cell r="D940">
            <v>0</v>
          </cell>
          <cell r="E940">
            <v>0</v>
          </cell>
          <cell r="F940">
            <v>0</v>
          </cell>
          <cell r="G940">
            <v>0</v>
          </cell>
          <cell r="H940">
            <v>0</v>
          </cell>
          <cell r="I940">
            <v>0</v>
          </cell>
          <cell r="L940">
            <v>0</v>
          </cell>
        </row>
        <row r="941">
          <cell r="B941" t="str">
            <v>UTStarcom</v>
          </cell>
          <cell r="C941">
            <v>0</v>
          </cell>
          <cell r="D941">
            <v>0</v>
          </cell>
          <cell r="E941">
            <v>0</v>
          </cell>
          <cell r="F941">
            <v>0</v>
          </cell>
          <cell r="G941">
            <v>0</v>
          </cell>
          <cell r="H941">
            <v>0</v>
          </cell>
          <cell r="I941">
            <v>0</v>
          </cell>
          <cell r="L941">
            <v>0</v>
          </cell>
        </row>
        <row r="942">
          <cell r="B942" t="str">
            <v>White Rock</v>
          </cell>
          <cell r="C942">
            <v>0</v>
          </cell>
          <cell r="D942">
            <v>0</v>
          </cell>
          <cell r="E942">
            <v>0</v>
          </cell>
          <cell r="F942">
            <v>0</v>
          </cell>
          <cell r="G942">
            <v>0</v>
          </cell>
          <cell r="H942">
            <v>0</v>
          </cell>
          <cell r="I942">
            <v>0</v>
          </cell>
          <cell r="L942">
            <v>0</v>
          </cell>
        </row>
        <row r="943">
          <cell r="B943" t="str">
            <v>Xtera</v>
          </cell>
          <cell r="C943">
            <v>0</v>
          </cell>
          <cell r="D943">
            <v>0</v>
          </cell>
          <cell r="E943">
            <v>0</v>
          </cell>
          <cell r="F943">
            <v>0</v>
          </cell>
          <cell r="G943">
            <v>0</v>
          </cell>
          <cell r="H943">
            <v>0</v>
          </cell>
          <cell r="I943">
            <v>0</v>
          </cell>
          <cell r="L943">
            <v>0</v>
          </cell>
        </row>
        <row r="944">
          <cell r="B944" t="str">
            <v>Zhone</v>
          </cell>
          <cell r="C944">
            <v>0</v>
          </cell>
          <cell r="D944">
            <v>0</v>
          </cell>
          <cell r="E944">
            <v>0</v>
          </cell>
          <cell r="F944">
            <v>0</v>
          </cell>
          <cell r="G944">
            <v>0</v>
          </cell>
          <cell r="H944">
            <v>0</v>
          </cell>
          <cell r="I944">
            <v>0</v>
          </cell>
          <cell r="L944">
            <v>0</v>
          </cell>
        </row>
        <row r="945">
          <cell r="B945" t="str">
            <v>ZTE</v>
          </cell>
          <cell r="C945">
            <v>1</v>
          </cell>
          <cell r="D945">
            <v>1</v>
          </cell>
          <cell r="E945">
            <v>0</v>
          </cell>
          <cell r="F945">
            <v>0</v>
          </cell>
          <cell r="G945">
            <v>0</v>
          </cell>
          <cell r="H945">
            <v>2</v>
          </cell>
          <cell r="I945">
            <v>0</v>
          </cell>
          <cell r="L945">
            <v>4</v>
          </cell>
        </row>
        <row r="946">
          <cell r="B946" t="str">
            <v>Other</v>
          </cell>
          <cell r="C946">
            <v>0</v>
          </cell>
          <cell r="D946">
            <v>0</v>
          </cell>
          <cell r="E946">
            <v>0</v>
          </cell>
          <cell r="F946">
            <v>0</v>
          </cell>
          <cell r="G946">
            <v>0</v>
          </cell>
          <cell r="H946">
            <v>0</v>
          </cell>
          <cell r="I946">
            <v>0</v>
          </cell>
          <cell r="L946">
            <v>0</v>
          </cell>
        </row>
        <row r="947">
          <cell r="B947" t="str">
            <v>Total</v>
          </cell>
          <cell r="C947">
            <v>8</v>
          </cell>
          <cell r="D947">
            <v>69</v>
          </cell>
          <cell r="E947">
            <v>0</v>
          </cell>
          <cell r="F947">
            <v>7</v>
          </cell>
          <cell r="G947">
            <v>9</v>
          </cell>
          <cell r="H947">
            <v>7</v>
          </cell>
          <cell r="I947">
            <v>19</v>
          </cell>
          <cell r="J947">
            <v>0</v>
          </cell>
          <cell r="K947">
            <v>0</v>
          </cell>
          <cell r="L947">
            <v>119</v>
          </cell>
        </row>
        <row r="951">
          <cell r="B951" t="str">
            <v>Vendor</v>
          </cell>
          <cell r="C951" t="str">
            <v>SONET/SDH Add-drop multiplexers (ADM)</v>
          </cell>
          <cell r="D951" t="str">
            <v>Optical Edge Devices (OED)</v>
          </cell>
          <cell r="E951" t="str">
            <v>Digital Cross Connects (DCS)</v>
          </cell>
          <cell r="F951" t="str">
            <v>Optical Core Switches (OCS)</v>
          </cell>
          <cell r="G951" t="str">
            <v>Metro WDM (C/D-WDM)</v>
          </cell>
          <cell r="H951" t="str">
            <v>Long haul DWDM (LH DWDM)</v>
          </cell>
          <cell r="I951" t="str">
            <v>Multi-reach DWDM</v>
          </cell>
          <cell r="J951" t="str">
            <v>Metro ROADM</v>
          </cell>
          <cell r="K951" t="str">
            <v>Converged Packet Optical</v>
          </cell>
          <cell r="L951" t="str">
            <v>Total Optical Networking (ON)</v>
          </cell>
        </row>
        <row r="952">
          <cell r="B952" t="str">
            <v>ADTRAN</v>
          </cell>
          <cell r="C952">
            <v>0</v>
          </cell>
          <cell r="D952">
            <v>0</v>
          </cell>
          <cell r="E952">
            <v>0</v>
          </cell>
          <cell r="F952">
            <v>0</v>
          </cell>
          <cell r="G952">
            <v>0</v>
          </cell>
          <cell r="H952">
            <v>0</v>
          </cell>
          <cell r="I952">
            <v>0</v>
          </cell>
          <cell r="L952">
            <v>0</v>
          </cell>
        </row>
        <row r="953">
          <cell r="B953" t="str">
            <v>ADVA</v>
          </cell>
          <cell r="C953">
            <v>0</v>
          </cell>
          <cell r="D953">
            <v>0</v>
          </cell>
          <cell r="E953">
            <v>0</v>
          </cell>
          <cell r="F953">
            <v>0</v>
          </cell>
          <cell r="G953">
            <v>0</v>
          </cell>
          <cell r="H953">
            <v>0</v>
          </cell>
          <cell r="I953">
            <v>0</v>
          </cell>
          <cell r="L953">
            <v>0</v>
          </cell>
        </row>
        <row r="954">
          <cell r="B954" t="str">
            <v>Alcatel-Lucent</v>
          </cell>
          <cell r="C954">
            <v>0</v>
          </cell>
          <cell r="D954">
            <v>49</v>
          </cell>
          <cell r="E954">
            <v>0</v>
          </cell>
          <cell r="F954">
            <v>3</v>
          </cell>
          <cell r="G954">
            <v>1</v>
          </cell>
          <cell r="H954">
            <v>0</v>
          </cell>
          <cell r="I954">
            <v>10</v>
          </cell>
          <cell r="L954">
            <v>63</v>
          </cell>
        </row>
        <row r="955">
          <cell r="B955" t="str">
            <v>ANDA</v>
          </cell>
          <cell r="C955">
            <v>0</v>
          </cell>
          <cell r="D955">
            <v>0</v>
          </cell>
          <cell r="E955">
            <v>0</v>
          </cell>
          <cell r="F955">
            <v>0</v>
          </cell>
          <cell r="G955">
            <v>0</v>
          </cell>
          <cell r="H955">
            <v>0</v>
          </cell>
          <cell r="I955">
            <v>0</v>
          </cell>
          <cell r="L955">
            <v>0</v>
          </cell>
        </row>
        <row r="956">
          <cell r="B956" t="str">
            <v>Atrica</v>
          </cell>
          <cell r="C956">
            <v>0</v>
          </cell>
          <cell r="D956">
            <v>0</v>
          </cell>
          <cell r="E956">
            <v>0</v>
          </cell>
          <cell r="F956">
            <v>0</v>
          </cell>
          <cell r="G956">
            <v>0</v>
          </cell>
          <cell r="H956">
            <v>0</v>
          </cell>
          <cell r="I956">
            <v>0</v>
          </cell>
          <cell r="L956">
            <v>0</v>
          </cell>
        </row>
        <row r="957">
          <cell r="B957" t="str">
            <v>Calient</v>
          </cell>
          <cell r="C957">
            <v>0</v>
          </cell>
          <cell r="D957">
            <v>0</v>
          </cell>
          <cell r="E957">
            <v>0</v>
          </cell>
          <cell r="F957">
            <v>0</v>
          </cell>
          <cell r="G957">
            <v>0</v>
          </cell>
          <cell r="H957">
            <v>0</v>
          </cell>
          <cell r="I957">
            <v>0</v>
          </cell>
          <cell r="L957">
            <v>0</v>
          </cell>
        </row>
        <row r="958">
          <cell r="B958" t="str">
            <v>Ciena</v>
          </cell>
          <cell r="C958">
            <v>0</v>
          </cell>
          <cell r="D958">
            <v>4</v>
          </cell>
          <cell r="E958">
            <v>0</v>
          </cell>
          <cell r="F958">
            <v>1</v>
          </cell>
          <cell r="G958">
            <v>4</v>
          </cell>
          <cell r="H958">
            <v>6</v>
          </cell>
          <cell r="I958">
            <v>1</v>
          </cell>
          <cell r="L958">
            <v>16</v>
          </cell>
        </row>
        <row r="959">
          <cell r="B959" t="str">
            <v>Cisco</v>
          </cell>
          <cell r="C959">
            <v>0</v>
          </cell>
          <cell r="D959">
            <v>2</v>
          </cell>
          <cell r="E959">
            <v>0</v>
          </cell>
          <cell r="F959">
            <v>0</v>
          </cell>
          <cell r="G959">
            <v>1</v>
          </cell>
          <cell r="H959">
            <v>0</v>
          </cell>
          <cell r="I959">
            <v>0</v>
          </cell>
          <cell r="J959">
            <v>1</v>
          </cell>
          <cell r="L959">
            <v>3</v>
          </cell>
        </row>
        <row r="960">
          <cell r="B960" t="str">
            <v>Corrigent</v>
          </cell>
          <cell r="C960">
            <v>0</v>
          </cell>
          <cell r="D960">
            <v>0</v>
          </cell>
          <cell r="E960">
            <v>0</v>
          </cell>
          <cell r="F960">
            <v>0</v>
          </cell>
          <cell r="G960">
            <v>0</v>
          </cell>
          <cell r="H960">
            <v>0</v>
          </cell>
          <cell r="I960">
            <v>0</v>
          </cell>
          <cell r="L960">
            <v>0</v>
          </cell>
        </row>
        <row r="961">
          <cell r="B961" t="str">
            <v>Corvis</v>
          </cell>
          <cell r="C961">
            <v>0</v>
          </cell>
          <cell r="D961">
            <v>0</v>
          </cell>
          <cell r="E961">
            <v>0</v>
          </cell>
          <cell r="F961">
            <v>0</v>
          </cell>
          <cell r="G961">
            <v>0</v>
          </cell>
          <cell r="H961">
            <v>0</v>
          </cell>
          <cell r="I961">
            <v>0</v>
          </cell>
          <cell r="L961">
            <v>0</v>
          </cell>
        </row>
        <row r="962">
          <cell r="B962" t="str">
            <v>Datang</v>
          </cell>
          <cell r="C962">
            <v>0</v>
          </cell>
          <cell r="D962">
            <v>0</v>
          </cell>
          <cell r="E962">
            <v>0</v>
          </cell>
          <cell r="F962">
            <v>0</v>
          </cell>
          <cell r="G962">
            <v>0</v>
          </cell>
          <cell r="H962">
            <v>0</v>
          </cell>
          <cell r="I962">
            <v>0</v>
          </cell>
          <cell r="L962">
            <v>0</v>
          </cell>
        </row>
        <row r="963">
          <cell r="B963" t="str">
            <v>ECI Telecom</v>
          </cell>
          <cell r="C963">
            <v>0</v>
          </cell>
          <cell r="D963">
            <v>4</v>
          </cell>
          <cell r="E963">
            <v>0</v>
          </cell>
          <cell r="F963">
            <v>0</v>
          </cell>
          <cell r="G963">
            <v>4</v>
          </cell>
          <cell r="H963">
            <v>0</v>
          </cell>
          <cell r="I963">
            <v>0</v>
          </cell>
          <cell r="L963">
            <v>8</v>
          </cell>
        </row>
        <row r="964">
          <cell r="B964" t="str">
            <v>Ericsson</v>
          </cell>
          <cell r="C964">
            <v>0</v>
          </cell>
          <cell r="D964">
            <v>3</v>
          </cell>
          <cell r="E964">
            <v>0</v>
          </cell>
          <cell r="F964">
            <v>1</v>
          </cell>
          <cell r="G964">
            <v>0</v>
          </cell>
          <cell r="H964">
            <v>3</v>
          </cell>
          <cell r="I964">
            <v>2</v>
          </cell>
          <cell r="L964">
            <v>9</v>
          </cell>
        </row>
        <row r="965">
          <cell r="B965" t="str">
            <v>FiberHome</v>
          </cell>
          <cell r="C965">
            <v>0</v>
          </cell>
          <cell r="D965">
            <v>0</v>
          </cell>
          <cell r="E965">
            <v>0</v>
          </cell>
          <cell r="F965">
            <v>0</v>
          </cell>
          <cell r="G965">
            <v>0</v>
          </cell>
          <cell r="H965">
            <v>0</v>
          </cell>
          <cell r="I965">
            <v>0</v>
          </cell>
          <cell r="L965">
            <v>0</v>
          </cell>
        </row>
        <row r="966">
          <cell r="B966" t="str">
            <v>Force 10</v>
          </cell>
          <cell r="C966">
            <v>0</v>
          </cell>
          <cell r="D966">
            <v>0</v>
          </cell>
          <cell r="E966">
            <v>0</v>
          </cell>
          <cell r="F966">
            <v>0</v>
          </cell>
          <cell r="G966">
            <v>0</v>
          </cell>
          <cell r="H966">
            <v>0</v>
          </cell>
          <cell r="I966">
            <v>0</v>
          </cell>
          <cell r="L966">
            <v>0</v>
          </cell>
        </row>
        <row r="967">
          <cell r="B967" t="str">
            <v>Fujitsu</v>
          </cell>
          <cell r="C967">
            <v>0</v>
          </cell>
          <cell r="D967">
            <v>0</v>
          </cell>
          <cell r="E967">
            <v>0</v>
          </cell>
          <cell r="F967">
            <v>0</v>
          </cell>
          <cell r="G967">
            <v>0</v>
          </cell>
          <cell r="H967">
            <v>0</v>
          </cell>
          <cell r="I967">
            <v>0</v>
          </cell>
          <cell r="L967">
            <v>0</v>
          </cell>
        </row>
        <row r="968">
          <cell r="B968" t="str">
            <v>Hitachi</v>
          </cell>
          <cell r="C968">
            <v>0</v>
          </cell>
          <cell r="D968">
            <v>0</v>
          </cell>
          <cell r="E968">
            <v>0</v>
          </cell>
          <cell r="F968">
            <v>0</v>
          </cell>
          <cell r="G968">
            <v>0</v>
          </cell>
          <cell r="H968">
            <v>0</v>
          </cell>
          <cell r="I968">
            <v>0</v>
          </cell>
          <cell r="L968">
            <v>0</v>
          </cell>
        </row>
        <row r="969">
          <cell r="B969" t="str">
            <v>Hitachi Cable</v>
          </cell>
          <cell r="C969">
            <v>0</v>
          </cell>
          <cell r="D969">
            <v>0</v>
          </cell>
          <cell r="E969">
            <v>0</v>
          </cell>
          <cell r="F969">
            <v>0</v>
          </cell>
          <cell r="G969">
            <v>0</v>
          </cell>
          <cell r="H969">
            <v>0</v>
          </cell>
          <cell r="I969">
            <v>0</v>
          </cell>
          <cell r="L969">
            <v>0</v>
          </cell>
        </row>
        <row r="970">
          <cell r="B970" t="str">
            <v>Huawei</v>
          </cell>
          <cell r="C970">
            <v>0</v>
          </cell>
          <cell r="D970">
            <v>30</v>
          </cell>
          <cell r="E970">
            <v>0</v>
          </cell>
          <cell r="F970">
            <v>4</v>
          </cell>
          <cell r="G970">
            <v>1</v>
          </cell>
          <cell r="H970">
            <v>0</v>
          </cell>
          <cell r="I970">
            <v>5</v>
          </cell>
          <cell r="L970">
            <v>40</v>
          </cell>
        </row>
        <row r="971">
          <cell r="B971" t="str">
            <v>Infinera</v>
          </cell>
          <cell r="C971">
            <v>0</v>
          </cell>
          <cell r="D971">
            <v>0</v>
          </cell>
          <cell r="E971">
            <v>0</v>
          </cell>
          <cell r="F971">
            <v>0</v>
          </cell>
          <cell r="G971">
            <v>0</v>
          </cell>
          <cell r="H971">
            <v>0</v>
          </cell>
          <cell r="I971">
            <v>0</v>
          </cell>
          <cell r="L971">
            <v>0</v>
          </cell>
        </row>
        <row r="972">
          <cell r="B972" t="str">
            <v>Lucent</v>
          </cell>
          <cell r="C972">
            <v>0</v>
          </cell>
          <cell r="D972">
            <v>0</v>
          </cell>
          <cell r="E972">
            <v>0</v>
          </cell>
          <cell r="F972">
            <v>0</v>
          </cell>
          <cell r="G972">
            <v>0</v>
          </cell>
          <cell r="H972">
            <v>0</v>
          </cell>
          <cell r="I972">
            <v>0</v>
          </cell>
          <cell r="L972">
            <v>0</v>
          </cell>
        </row>
        <row r="973">
          <cell r="B973" t="str">
            <v>Luminous</v>
          </cell>
          <cell r="C973">
            <v>0</v>
          </cell>
          <cell r="D973">
            <v>0</v>
          </cell>
          <cell r="E973">
            <v>0</v>
          </cell>
          <cell r="F973">
            <v>0</v>
          </cell>
          <cell r="G973">
            <v>0</v>
          </cell>
          <cell r="H973">
            <v>0</v>
          </cell>
          <cell r="I973">
            <v>0</v>
          </cell>
          <cell r="L973">
            <v>0</v>
          </cell>
        </row>
        <row r="974">
          <cell r="B974" t="str">
            <v>Movaz</v>
          </cell>
          <cell r="L974">
            <v>0</v>
          </cell>
        </row>
        <row r="975">
          <cell r="B975" t="str">
            <v>NEC</v>
          </cell>
          <cell r="C975">
            <v>3</v>
          </cell>
          <cell r="D975">
            <v>8</v>
          </cell>
          <cell r="E975">
            <v>0</v>
          </cell>
          <cell r="F975">
            <v>0</v>
          </cell>
          <cell r="G975">
            <v>0</v>
          </cell>
          <cell r="H975">
            <v>2</v>
          </cell>
          <cell r="I975">
            <v>0</v>
          </cell>
          <cell r="L975">
            <v>13</v>
          </cell>
        </row>
        <row r="976">
          <cell r="B976" t="str">
            <v>Nortel</v>
          </cell>
          <cell r="C976">
            <v>0</v>
          </cell>
          <cell r="D976">
            <v>0</v>
          </cell>
          <cell r="E976">
            <v>0</v>
          </cell>
          <cell r="F976">
            <v>0</v>
          </cell>
          <cell r="G976">
            <v>0</v>
          </cell>
          <cell r="H976">
            <v>0</v>
          </cell>
          <cell r="I976">
            <v>0</v>
          </cell>
          <cell r="L976">
            <v>0</v>
          </cell>
        </row>
        <row r="977">
          <cell r="B977" t="str">
            <v>OpVista</v>
          </cell>
          <cell r="C977">
            <v>0</v>
          </cell>
          <cell r="D977">
            <v>0</v>
          </cell>
          <cell r="E977">
            <v>0</v>
          </cell>
          <cell r="F977">
            <v>0</v>
          </cell>
          <cell r="G977">
            <v>0</v>
          </cell>
          <cell r="H977">
            <v>0</v>
          </cell>
          <cell r="I977">
            <v>0</v>
          </cell>
          <cell r="L977">
            <v>0</v>
          </cell>
        </row>
        <row r="978">
          <cell r="B978" t="str">
            <v>Sagem</v>
          </cell>
          <cell r="C978">
            <v>0</v>
          </cell>
          <cell r="D978">
            <v>0</v>
          </cell>
          <cell r="E978">
            <v>0</v>
          </cell>
          <cell r="F978">
            <v>0</v>
          </cell>
          <cell r="G978">
            <v>0</v>
          </cell>
          <cell r="H978">
            <v>0</v>
          </cell>
          <cell r="I978">
            <v>0</v>
          </cell>
          <cell r="L978">
            <v>0</v>
          </cell>
        </row>
        <row r="979">
          <cell r="B979" t="str">
            <v>Nokia Siemens</v>
          </cell>
          <cell r="C979">
            <v>0</v>
          </cell>
          <cell r="D979">
            <v>14</v>
          </cell>
          <cell r="E979">
            <v>0</v>
          </cell>
          <cell r="F979">
            <v>0</v>
          </cell>
          <cell r="G979">
            <v>0</v>
          </cell>
          <cell r="H979">
            <v>0</v>
          </cell>
          <cell r="I979">
            <v>0</v>
          </cell>
          <cell r="L979">
            <v>14</v>
          </cell>
        </row>
        <row r="980">
          <cell r="B980" t="str">
            <v>Sycamore</v>
          </cell>
          <cell r="C980">
            <v>0</v>
          </cell>
          <cell r="D980">
            <v>0</v>
          </cell>
          <cell r="E980">
            <v>0</v>
          </cell>
          <cell r="F980">
            <v>0</v>
          </cell>
          <cell r="G980">
            <v>0</v>
          </cell>
          <cell r="H980">
            <v>0</v>
          </cell>
          <cell r="I980">
            <v>0</v>
          </cell>
          <cell r="L980">
            <v>0</v>
          </cell>
        </row>
        <row r="981">
          <cell r="B981" t="str">
            <v>Tejas</v>
          </cell>
          <cell r="C981">
            <v>0</v>
          </cell>
          <cell r="D981">
            <v>0</v>
          </cell>
          <cell r="E981">
            <v>0</v>
          </cell>
          <cell r="F981">
            <v>0</v>
          </cell>
          <cell r="G981">
            <v>0</v>
          </cell>
          <cell r="H981">
            <v>0</v>
          </cell>
          <cell r="I981">
            <v>0</v>
          </cell>
          <cell r="L981">
            <v>0</v>
          </cell>
        </row>
        <row r="982">
          <cell r="B982" t="str">
            <v>Tellabs</v>
          </cell>
          <cell r="C982">
            <v>0</v>
          </cell>
          <cell r="D982">
            <v>3</v>
          </cell>
          <cell r="E982">
            <v>0</v>
          </cell>
          <cell r="F982">
            <v>0</v>
          </cell>
          <cell r="G982">
            <v>1</v>
          </cell>
          <cell r="H982">
            <v>0</v>
          </cell>
          <cell r="I982">
            <v>0</v>
          </cell>
          <cell r="L982">
            <v>4</v>
          </cell>
        </row>
        <row r="983">
          <cell r="B983" t="str">
            <v>Transmode</v>
          </cell>
          <cell r="C983">
            <v>0</v>
          </cell>
          <cell r="D983">
            <v>0</v>
          </cell>
          <cell r="E983">
            <v>0</v>
          </cell>
          <cell r="F983">
            <v>0</v>
          </cell>
          <cell r="G983">
            <v>0</v>
          </cell>
          <cell r="H983">
            <v>0</v>
          </cell>
          <cell r="I983">
            <v>0</v>
          </cell>
          <cell r="L983">
            <v>0</v>
          </cell>
        </row>
        <row r="984">
          <cell r="B984" t="str">
            <v>Tyco</v>
          </cell>
          <cell r="C984">
            <v>0</v>
          </cell>
          <cell r="D984">
            <v>0</v>
          </cell>
          <cell r="E984">
            <v>0</v>
          </cell>
          <cell r="F984">
            <v>0</v>
          </cell>
          <cell r="G984">
            <v>0</v>
          </cell>
          <cell r="H984">
            <v>0</v>
          </cell>
          <cell r="I984">
            <v>0</v>
          </cell>
          <cell r="L984">
            <v>0</v>
          </cell>
        </row>
        <row r="985">
          <cell r="B985" t="str">
            <v>UTStarcom</v>
          </cell>
          <cell r="C985">
            <v>0</v>
          </cell>
          <cell r="D985">
            <v>0</v>
          </cell>
          <cell r="E985">
            <v>0</v>
          </cell>
          <cell r="F985">
            <v>0</v>
          </cell>
          <cell r="G985">
            <v>0</v>
          </cell>
          <cell r="H985">
            <v>0</v>
          </cell>
          <cell r="I985">
            <v>0</v>
          </cell>
          <cell r="L985">
            <v>0</v>
          </cell>
        </row>
        <row r="986">
          <cell r="B986" t="str">
            <v>White Rock</v>
          </cell>
          <cell r="L986">
            <v>0</v>
          </cell>
        </row>
        <row r="987">
          <cell r="B987" t="str">
            <v>Xtera</v>
          </cell>
          <cell r="C987">
            <v>0</v>
          </cell>
          <cell r="D987">
            <v>0</v>
          </cell>
          <cell r="E987">
            <v>0</v>
          </cell>
          <cell r="F987">
            <v>0</v>
          </cell>
          <cell r="G987">
            <v>0</v>
          </cell>
          <cell r="H987">
            <v>0</v>
          </cell>
          <cell r="I987">
            <v>0</v>
          </cell>
          <cell r="L987">
            <v>0</v>
          </cell>
        </row>
        <row r="988">
          <cell r="B988" t="str">
            <v>Zhone</v>
          </cell>
          <cell r="C988">
            <v>0</v>
          </cell>
          <cell r="D988">
            <v>0</v>
          </cell>
          <cell r="E988">
            <v>0</v>
          </cell>
          <cell r="F988">
            <v>0</v>
          </cell>
          <cell r="G988">
            <v>0</v>
          </cell>
          <cell r="H988">
            <v>0</v>
          </cell>
          <cell r="I988">
            <v>0</v>
          </cell>
          <cell r="L988">
            <v>0</v>
          </cell>
        </row>
        <row r="989">
          <cell r="B989" t="str">
            <v>ZTE</v>
          </cell>
          <cell r="C989">
            <v>1</v>
          </cell>
          <cell r="D989">
            <v>2</v>
          </cell>
          <cell r="E989">
            <v>0</v>
          </cell>
          <cell r="F989">
            <v>0</v>
          </cell>
          <cell r="G989">
            <v>0</v>
          </cell>
          <cell r="H989">
            <v>3</v>
          </cell>
          <cell r="I989">
            <v>0</v>
          </cell>
          <cell r="L989">
            <v>6</v>
          </cell>
        </row>
        <row r="990">
          <cell r="B990" t="str">
            <v>Other</v>
          </cell>
          <cell r="C990">
            <v>0</v>
          </cell>
          <cell r="D990">
            <v>0</v>
          </cell>
          <cell r="E990">
            <v>0</v>
          </cell>
          <cell r="F990">
            <v>0</v>
          </cell>
          <cell r="G990">
            <v>0</v>
          </cell>
          <cell r="H990">
            <v>0</v>
          </cell>
          <cell r="I990">
            <v>0</v>
          </cell>
          <cell r="L990">
            <v>0</v>
          </cell>
        </row>
        <row r="991">
          <cell r="B991" t="str">
            <v>Total</v>
          </cell>
          <cell r="C991">
            <v>4</v>
          </cell>
          <cell r="D991">
            <v>119</v>
          </cell>
          <cell r="E991">
            <v>0</v>
          </cell>
          <cell r="F991">
            <v>9</v>
          </cell>
          <cell r="G991">
            <v>12</v>
          </cell>
          <cell r="H991">
            <v>14</v>
          </cell>
          <cell r="I991">
            <v>18</v>
          </cell>
          <cell r="J991">
            <v>1</v>
          </cell>
          <cell r="K991">
            <v>0</v>
          </cell>
          <cell r="L991">
            <v>176</v>
          </cell>
        </row>
        <row r="995">
          <cell r="B995" t="str">
            <v>Vendor</v>
          </cell>
          <cell r="C995" t="str">
            <v>SONET/SDH Add-drop multiplexers (ADM)</v>
          </cell>
          <cell r="D995" t="str">
            <v>Optical Edge Devices (OED)</v>
          </cell>
          <cell r="E995" t="str">
            <v>Digital Cross Connects (DCS)</v>
          </cell>
          <cell r="F995" t="str">
            <v>Optical Core Switches (OCS)</v>
          </cell>
          <cell r="G995" t="str">
            <v>Metro WDM (C/D-WDM)</v>
          </cell>
          <cell r="H995" t="str">
            <v>Long haul DWDM (LH DWDM)</v>
          </cell>
          <cell r="I995" t="str">
            <v>Multi-reach DWDM</v>
          </cell>
          <cell r="J995" t="str">
            <v>Metro ROADM</v>
          </cell>
          <cell r="K995" t="str">
            <v>Converged Packet Optical</v>
          </cell>
          <cell r="L995" t="str">
            <v>Total Optical Networking (ON)</v>
          </cell>
        </row>
        <row r="996">
          <cell r="B996" t="str">
            <v>ADTRAN</v>
          </cell>
          <cell r="C996">
            <v>0</v>
          </cell>
          <cell r="D996">
            <v>0</v>
          </cell>
          <cell r="E996">
            <v>0</v>
          </cell>
          <cell r="F996">
            <v>0</v>
          </cell>
          <cell r="G996">
            <v>0</v>
          </cell>
          <cell r="H996">
            <v>0</v>
          </cell>
          <cell r="I996">
            <v>0</v>
          </cell>
          <cell r="L996">
            <v>0</v>
          </cell>
        </row>
        <row r="997">
          <cell r="B997" t="str">
            <v>ADVA</v>
          </cell>
          <cell r="C997">
            <v>0</v>
          </cell>
          <cell r="D997">
            <v>0</v>
          </cell>
          <cell r="E997">
            <v>0</v>
          </cell>
          <cell r="F997">
            <v>0</v>
          </cell>
          <cell r="G997">
            <v>0</v>
          </cell>
          <cell r="H997">
            <v>0</v>
          </cell>
          <cell r="I997">
            <v>0</v>
          </cell>
          <cell r="L997">
            <v>0</v>
          </cell>
        </row>
        <row r="998">
          <cell r="B998" t="str">
            <v>Alcatel-Lucent</v>
          </cell>
          <cell r="C998">
            <v>0</v>
          </cell>
          <cell r="D998">
            <v>55</v>
          </cell>
          <cell r="E998">
            <v>0</v>
          </cell>
          <cell r="F998">
            <v>6</v>
          </cell>
          <cell r="G998">
            <v>4</v>
          </cell>
          <cell r="H998">
            <v>0</v>
          </cell>
          <cell r="I998">
            <v>13</v>
          </cell>
          <cell r="L998">
            <v>78</v>
          </cell>
        </row>
        <row r="999">
          <cell r="B999" t="str">
            <v>ANDA</v>
          </cell>
          <cell r="C999">
            <v>0</v>
          </cell>
          <cell r="D999">
            <v>0</v>
          </cell>
          <cell r="E999">
            <v>0</v>
          </cell>
          <cell r="F999">
            <v>0</v>
          </cell>
          <cell r="G999">
            <v>0</v>
          </cell>
          <cell r="H999">
            <v>0</v>
          </cell>
          <cell r="I999">
            <v>0</v>
          </cell>
          <cell r="L999">
            <v>0</v>
          </cell>
        </row>
        <row r="1000">
          <cell r="B1000" t="str">
            <v>Atrica</v>
          </cell>
          <cell r="C1000">
            <v>0</v>
          </cell>
          <cell r="D1000">
            <v>0</v>
          </cell>
          <cell r="E1000">
            <v>0</v>
          </cell>
          <cell r="F1000">
            <v>0</v>
          </cell>
          <cell r="G1000">
            <v>0</v>
          </cell>
          <cell r="H1000">
            <v>0</v>
          </cell>
          <cell r="I1000">
            <v>0</v>
          </cell>
          <cell r="L1000">
            <v>0</v>
          </cell>
        </row>
        <row r="1001">
          <cell r="B1001" t="str">
            <v>Calient</v>
          </cell>
          <cell r="C1001">
            <v>0</v>
          </cell>
          <cell r="D1001">
            <v>0</v>
          </cell>
          <cell r="E1001">
            <v>0</v>
          </cell>
          <cell r="F1001">
            <v>0</v>
          </cell>
          <cell r="G1001">
            <v>0</v>
          </cell>
          <cell r="H1001">
            <v>0</v>
          </cell>
          <cell r="I1001">
            <v>0</v>
          </cell>
          <cell r="L1001">
            <v>0</v>
          </cell>
        </row>
        <row r="1002">
          <cell r="B1002" t="str">
            <v>Ciena</v>
          </cell>
          <cell r="C1002">
            <v>0</v>
          </cell>
          <cell r="D1002">
            <v>3</v>
          </cell>
          <cell r="E1002">
            <v>0</v>
          </cell>
          <cell r="F1002">
            <v>1</v>
          </cell>
          <cell r="G1002">
            <v>4</v>
          </cell>
          <cell r="H1002">
            <v>6</v>
          </cell>
          <cell r="I1002">
            <v>1</v>
          </cell>
          <cell r="L1002">
            <v>15</v>
          </cell>
        </row>
        <row r="1003">
          <cell r="B1003" t="str">
            <v>Cisco</v>
          </cell>
          <cell r="C1003">
            <v>0</v>
          </cell>
          <cell r="D1003">
            <v>2</v>
          </cell>
          <cell r="E1003">
            <v>0</v>
          </cell>
          <cell r="F1003">
            <v>0</v>
          </cell>
          <cell r="G1003">
            <v>1</v>
          </cell>
          <cell r="H1003">
            <v>0</v>
          </cell>
          <cell r="I1003">
            <v>0</v>
          </cell>
          <cell r="J1003">
            <v>1</v>
          </cell>
          <cell r="L1003">
            <v>3</v>
          </cell>
        </row>
        <row r="1004">
          <cell r="B1004" t="str">
            <v>Corrigent</v>
          </cell>
          <cell r="C1004">
            <v>0</v>
          </cell>
          <cell r="D1004">
            <v>0</v>
          </cell>
          <cell r="E1004">
            <v>0</v>
          </cell>
          <cell r="F1004">
            <v>0</v>
          </cell>
          <cell r="G1004">
            <v>0</v>
          </cell>
          <cell r="H1004">
            <v>0</v>
          </cell>
          <cell r="I1004">
            <v>0</v>
          </cell>
          <cell r="L1004">
            <v>0</v>
          </cell>
        </row>
        <row r="1005">
          <cell r="B1005" t="str">
            <v>Corvis</v>
          </cell>
          <cell r="C1005">
            <v>0</v>
          </cell>
          <cell r="D1005">
            <v>0</v>
          </cell>
          <cell r="E1005">
            <v>0</v>
          </cell>
          <cell r="F1005">
            <v>0</v>
          </cell>
          <cell r="G1005">
            <v>0</v>
          </cell>
          <cell r="H1005">
            <v>0</v>
          </cell>
          <cell r="I1005">
            <v>0</v>
          </cell>
          <cell r="L1005">
            <v>0</v>
          </cell>
        </row>
        <row r="1006">
          <cell r="B1006" t="str">
            <v>Datang</v>
          </cell>
          <cell r="C1006">
            <v>0</v>
          </cell>
          <cell r="D1006">
            <v>0</v>
          </cell>
          <cell r="E1006">
            <v>0</v>
          </cell>
          <cell r="F1006">
            <v>0</v>
          </cell>
          <cell r="G1006">
            <v>0</v>
          </cell>
          <cell r="H1006">
            <v>0</v>
          </cell>
          <cell r="I1006">
            <v>0</v>
          </cell>
          <cell r="L1006">
            <v>0</v>
          </cell>
        </row>
        <row r="1007">
          <cell r="B1007" t="str">
            <v>ECI Telecom</v>
          </cell>
          <cell r="C1007">
            <v>1</v>
          </cell>
          <cell r="D1007">
            <v>9</v>
          </cell>
          <cell r="E1007">
            <v>0</v>
          </cell>
          <cell r="F1007">
            <v>0</v>
          </cell>
          <cell r="G1007">
            <v>5</v>
          </cell>
          <cell r="H1007">
            <v>0</v>
          </cell>
          <cell r="I1007">
            <v>0</v>
          </cell>
          <cell r="L1007">
            <v>15</v>
          </cell>
        </row>
        <row r="1008">
          <cell r="B1008" t="str">
            <v>Ericsson</v>
          </cell>
          <cell r="C1008">
            <v>0</v>
          </cell>
          <cell r="D1008">
            <v>4</v>
          </cell>
          <cell r="E1008">
            <v>0</v>
          </cell>
          <cell r="F1008">
            <v>1</v>
          </cell>
          <cell r="G1008">
            <v>0</v>
          </cell>
          <cell r="H1008">
            <v>3</v>
          </cell>
          <cell r="I1008">
            <v>2</v>
          </cell>
          <cell r="L1008">
            <v>10</v>
          </cell>
        </row>
        <row r="1009">
          <cell r="B1009" t="str">
            <v>FiberHome</v>
          </cell>
          <cell r="C1009">
            <v>0</v>
          </cell>
          <cell r="D1009">
            <v>0</v>
          </cell>
          <cell r="E1009">
            <v>0</v>
          </cell>
          <cell r="F1009">
            <v>0</v>
          </cell>
          <cell r="G1009">
            <v>0</v>
          </cell>
          <cell r="H1009">
            <v>0</v>
          </cell>
          <cell r="I1009">
            <v>0</v>
          </cell>
          <cell r="L1009">
            <v>0</v>
          </cell>
        </row>
        <row r="1010">
          <cell r="B1010" t="str">
            <v>Force 10</v>
          </cell>
          <cell r="C1010">
            <v>0</v>
          </cell>
          <cell r="D1010">
            <v>0</v>
          </cell>
          <cell r="E1010">
            <v>0</v>
          </cell>
          <cell r="F1010">
            <v>0</v>
          </cell>
          <cell r="G1010">
            <v>0</v>
          </cell>
          <cell r="H1010">
            <v>0</v>
          </cell>
          <cell r="I1010">
            <v>0</v>
          </cell>
          <cell r="L1010">
            <v>0</v>
          </cell>
        </row>
        <row r="1011">
          <cell r="B1011" t="str">
            <v>Fujitsu</v>
          </cell>
          <cell r="C1011">
            <v>0</v>
          </cell>
          <cell r="D1011">
            <v>0</v>
          </cell>
          <cell r="E1011">
            <v>0</v>
          </cell>
          <cell r="F1011">
            <v>0</v>
          </cell>
          <cell r="G1011">
            <v>0</v>
          </cell>
          <cell r="H1011">
            <v>0</v>
          </cell>
          <cell r="I1011">
            <v>0</v>
          </cell>
          <cell r="L1011">
            <v>0</v>
          </cell>
        </row>
        <row r="1012">
          <cell r="B1012" t="str">
            <v>Hitachi</v>
          </cell>
          <cell r="C1012">
            <v>0</v>
          </cell>
          <cell r="D1012">
            <v>0</v>
          </cell>
          <cell r="E1012">
            <v>0</v>
          </cell>
          <cell r="F1012">
            <v>0</v>
          </cell>
          <cell r="G1012">
            <v>0</v>
          </cell>
          <cell r="H1012">
            <v>0</v>
          </cell>
          <cell r="I1012">
            <v>0</v>
          </cell>
          <cell r="L1012">
            <v>0</v>
          </cell>
        </row>
        <row r="1013">
          <cell r="B1013" t="str">
            <v>Hitachi Cable</v>
          </cell>
          <cell r="C1013">
            <v>0</v>
          </cell>
          <cell r="D1013">
            <v>0</v>
          </cell>
          <cell r="E1013">
            <v>0</v>
          </cell>
          <cell r="F1013">
            <v>0</v>
          </cell>
          <cell r="G1013">
            <v>0</v>
          </cell>
          <cell r="H1013">
            <v>0</v>
          </cell>
          <cell r="I1013">
            <v>0</v>
          </cell>
          <cell r="L1013">
            <v>0</v>
          </cell>
        </row>
        <row r="1014">
          <cell r="B1014" t="str">
            <v>Huawei</v>
          </cell>
          <cell r="C1014">
            <v>0</v>
          </cell>
          <cell r="D1014">
            <v>11</v>
          </cell>
          <cell r="E1014">
            <v>0</v>
          </cell>
          <cell r="F1014">
            <v>2</v>
          </cell>
          <cell r="G1014">
            <v>9</v>
          </cell>
          <cell r="H1014">
            <v>0</v>
          </cell>
          <cell r="I1014">
            <v>20</v>
          </cell>
          <cell r="L1014">
            <v>42</v>
          </cell>
        </row>
        <row r="1015">
          <cell r="B1015" t="str">
            <v>Infinera</v>
          </cell>
          <cell r="C1015">
            <v>0</v>
          </cell>
          <cell r="D1015">
            <v>0</v>
          </cell>
          <cell r="E1015">
            <v>0</v>
          </cell>
          <cell r="F1015">
            <v>0</v>
          </cell>
          <cell r="G1015">
            <v>0</v>
          </cell>
          <cell r="H1015">
            <v>0</v>
          </cell>
          <cell r="I1015">
            <v>0</v>
          </cell>
          <cell r="L1015">
            <v>0</v>
          </cell>
        </row>
        <row r="1016">
          <cell r="B1016" t="str">
            <v>Lucent</v>
          </cell>
          <cell r="C1016">
            <v>0</v>
          </cell>
          <cell r="D1016">
            <v>0</v>
          </cell>
          <cell r="E1016">
            <v>0</v>
          </cell>
          <cell r="F1016">
            <v>0</v>
          </cell>
          <cell r="G1016">
            <v>0</v>
          </cell>
          <cell r="H1016">
            <v>0</v>
          </cell>
          <cell r="I1016">
            <v>0</v>
          </cell>
          <cell r="L1016">
            <v>0</v>
          </cell>
        </row>
        <row r="1017">
          <cell r="B1017" t="str">
            <v>Luminous</v>
          </cell>
          <cell r="C1017">
            <v>0</v>
          </cell>
          <cell r="D1017">
            <v>0</v>
          </cell>
          <cell r="E1017">
            <v>0</v>
          </cell>
          <cell r="F1017">
            <v>0</v>
          </cell>
          <cell r="G1017">
            <v>0</v>
          </cell>
          <cell r="H1017">
            <v>0</v>
          </cell>
          <cell r="I1017">
            <v>0</v>
          </cell>
          <cell r="L1017">
            <v>0</v>
          </cell>
        </row>
        <row r="1018">
          <cell r="B1018" t="str">
            <v>Movaz</v>
          </cell>
          <cell r="C1018">
            <v>0</v>
          </cell>
          <cell r="D1018">
            <v>0</v>
          </cell>
          <cell r="E1018">
            <v>0</v>
          </cell>
          <cell r="F1018">
            <v>0</v>
          </cell>
          <cell r="G1018">
            <v>0</v>
          </cell>
          <cell r="H1018">
            <v>0</v>
          </cell>
          <cell r="I1018">
            <v>0</v>
          </cell>
          <cell r="L1018">
            <v>0</v>
          </cell>
        </row>
        <row r="1019">
          <cell r="B1019" t="str">
            <v>NEC</v>
          </cell>
          <cell r="C1019">
            <v>4</v>
          </cell>
          <cell r="D1019">
            <v>8</v>
          </cell>
          <cell r="E1019">
            <v>0</v>
          </cell>
          <cell r="F1019">
            <v>0</v>
          </cell>
          <cell r="G1019">
            <v>0</v>
          </cell>
          <cell r="H1019">
            <v>0</v>
          </cell>
          <cell r="I1019">
            <v>0</v>
          </cell>
          <cell r="L1019">
            <v>12</v>
          </cell>
        </row>
        <row r="1020">
          <cell r="B1020" t="str">
            <v>Nortel</v>
          </cell>
          <cell r="C1020">
            <v>0</v>
          </cell>
          <cell r="D1020">
            <v>0</v>
          </cell>
          <cell r="E1020">
            <v>0</v>
          </cell>
          <cell r="F1020">
            <v>0</v>
          </cell>
          <cell r="G1020">
            <v>0</v>
          </cell>
          <cell r="H1020">
            <v>0</v>
          </cell>
          <cell r="I1020">
            <v>0</v>
          </cell>
          <cell r="L1020">
            <v>0</v>
          </cell>
        </row>
        <row r="1021">
          <cell r="B1021" t="str">
            <v>OpVista</v>
          </cell>
          <cell r="C1021">
            <v>0</v>
          </cell>
          <cell r="D1021">
            <v>0</v>
          </cell>
          <cell r="E1021">
            <v>0</v>
          </cell>
          <cell r="F1021">
            <v>0</v>
          </cell>
          <cell r="G1021">
            <v>0</v>
          </cell>
          <cell r="H1021">
            <v>0</v>
          </cell>
          <cell r="I1021">
            <v>0</v>
          </cell>
          <cell r="L1021">
            <v>0</v>
          </cell>
        </row>
        <row r="1022">
          <cell r="B1022" t="str">
            <v>Sagem</v>
          </cell>
          <cell r="C1022">
            <v>0</v>
          </cell>
          <cell r="D1022">
            <v>0</v>
          </cell>
          <cell r="E1022">
            <v>0</v>
          </cell>
          <cell r="F1022">
            <v>0</v>
          </cell>
          <cell r="G1022">
            <v>0</v>
          </cell>
          <cell r="H1022">
            <v>0</v>
          </cell>
          <cell r="I1022">
            <v>0</v>
          </cell>
          <cell r="L1022">
            <v>0</v>
          </cell>
        </row>
        <row r="1023">
          <cell r="B1023" t="str">
            <v>Nokia Siemens</v>
          </cell>
          <cell r="C1023">
            <v>0</v>
          </cell>
          <cell r="D1023">
            <v>9</v>
          </cell>
          <cell r="E1023">
            <v>0</v>
          </cell>
          <cell r="F1023">
            <v>0</v>
          </cell>
          <cell r="G1023">
            <v>0</v>
          </cell>
          <cell r="H1023">
            <v>0</v>
          </cell>
          <cell r="I1023">
            <v>8</v>
          </cell>
          <cell r="L1023">
            <v>17</v>
          </cell>
        </row>
        <row r="1024">
          <cell r="B1024" t="str">
            <v>Sycamore</v>
          </cell>
          <cell r="C1024">
            <v>0</v>
          </cell>
          <cell r="D1024">
            <v>0</v>
          </cell>
          <cell r="E1024">
            <v>0</v>
          </cell>
          <cell r="F1024">
            <v>0</v>
          </cell>
          <cell r="G1024">
            <v>0</v>
          </cell>
          <cell r="H1024">
            <v>0</v>
          </cell>
          <cell r="I1024">
            <v>0</v>
          </cell>
          <cell r="L1024">
            <v>0</v>
          </cell>
        </row>
        <row r="1025">
          <cell r="B1025" t="str">
            <v>Tejas</v>
          </cell>
          <cell r="C1025">
            <v>0</v>
          </cell>
          <cell r="D1025">
            <v>0</v>
          </cell>
          <cell r="E1025">
            <v>0</v>
          </cell>
          <cell r="F1025">
            <v>0</v>
          </cell>
          <cell r="G1025">
            <v>0</v>
          </cell>
          <cell r="H1025">
            <v>0</v>
          </cell>
          <cell r="I1025">
            <v>0</v>
          </cell>
          <cell r="L1025">
            <v>0</v>
          </cell>
        </row>
        <row r="1026">
          <cell r="B1026" t="str">
            <v>Tellabs</v>
          </cell>
          <cell r="C1026">
            <v>0</v>
          </cell>
          <cell r="D1026">
            <v>3</v>
          </cell>
          <cell r="E1026">
            <v>0</v>
          </cell>
          <cell r="F1026">
            <v>0</v>
          </cell>
          <cell r="G1026">
            <v>1</v>
          </cell>
          <cell r="H1026">
            <v>0</v>
          </cell>
          <cell r="I1026">
            <v>0</v>
          </cell>
          <cell r="L1026">
            <v>4</v>
          </cell>
        </row>
        <row r="1027">
          <cell r="B1027" t="str">
            <v>Transmode</v>
          </cell>
          <cell r="C1027">
            <v>0</v>
          </cell>
          <cell r="D1027">
            <v>0</v>
          </cell>
          <cell r="E1027">
            <v>0</v>
          </cell>
          <cell r="F1027">
            <v>0</v>
          </cell>
          <cell r="G1027">
            <v>0</v>
          </cell>
          <cell r="H1027">
            <v>0</v>
          </cell>
          <cell r="I1027">
            <v>0</v>
          </cell>
          <cell r="L1027">
            <v>0</v>
          </cell>
        </row>
        <row r="1028">
          <cell r="B1028" t="str">
            <v>Tyco</v>
          </cell>
          <cell r="C1028">
            <v>0</v>
          </cell>
          <cell r="D1028">
            <v>0</v>
          </cell>
          <cell r="E1028">
            <v>0</v>
          </cell>
          <cell r="F1028">
            <v>0</v>
          </cell>
          <cell r="G1028">
            <v>0</v>
          </cell>
          <cell r="H1028">
            <v>0</v>
          </cell>
          <cell r="I1028">
            <v>0</v>
          </cell>
          <cell r="L1028">
            <v>0</v>
          </cell>
        </row>
        <row r="1029">
          <cell r="B1029" t="str">
            <v>UTStarcom</v>
          </cell>
          <cell r="C1029">
            <v>0</v>
          </cell>
          <cell r="D1029">
            <v>0</v>
          </cell>
          <cell r="E1029">
            <v>0</v>
          </cell>
          <cell r="F1029">
            <v>0</v>
          </cell>
          <cell r="G1029">
            <v>0</v>
          </cell>
          <cell r="H1029">
            <v>0</v>
          </cell>
          <cell r="I1029">
            <v>0</v>
          </cell>
          <cell r="L1029">
            <v>0</v>
          </cell>
        </row>
        <row r="1030">
          <cell r="B1030" t="str">
            <v>White Rock</v>
          </cell>
          <cell r="C1030">
            <v>0</v>
          </cell>
          <cell r="D1030">
            <v>0</v>
          </cell>
          <cell r="E1030">
            <v>0</v>
          </cell>
          <cell r="F1030">
            <v>0</v>
          </cell>
          <cell r="G1030">
            <v>0</v>
          </cell>
          <cell r="H1030">
            <v>0</v>
          </cell>
          <cell r="I1030">
            <v>0</v>
          </cell>
          <cell r="L1030">
            <v>0</v>
          </cell>
        </row>
        <row r="1031">
          <cell r="B1031" t="str">
            <v>Xtera</v>
          </cell>
          <cell r="C1031">
            <v>0</v>
          </cell>
          <cell r="D1031">
            <v>0</v>
          </cell>
          <cell r="E1031">
            <v>0</v>
          </cell>
          <cell r="F1031">
            <v>0</v>
          </cell>
          <cell r="G1031">
            <v>0</v>
          </cell>
          <cell r="H1031">
            <v>0</v>
          </cell>
          <cell r="I1031">
            <v>0</v>
          </cell>
          <cell r="L1031">
            <v>0</v>
          </cell>
        </row>
        <row r="1032">
          <cell r="B1032" t="str">
            <v>Zhone</v>
          </cell>
          <cell r="C1032">
            <v>0</v>
          </cell>
          <cell r="D1032">
            <v>0</v>
          </cell>
          <cell r="E1032">
            <v>0</v>
          </cell>
          <cell r="F1032">
            <v>0</v>
          </cell>
          <cell r="G1032">
            <v>0</v>
          </cell>
          <cell r="H1032">
            <v>0</v>
          </cell>
          <cell r="I1032">
            <v>0</v>
          </cell>
          <cell r="L1032">
            <v>0</v>
          </cell>
        </row>
        <row r="1033">
          <cell r="B1033" t="str">
            <v>ZTE</v>
          </cell>
          <cell r="C1033">
            <v>1</v>
          </cell>
          <cell r="D1033">
            <v>2</v>
          </cell>
          <cell r="E1033">
            <v>0</v>
          </cell>
          <cell r="F1033">
            <v>0</v>
          </cell>
          <cell r="G1033">
            <v>0</v>
          </cell>
          <cell r="H1033">
            <v>2</v>
          </cell>
          <cell r="I1033">
            <v>0</v>
          </cell>
          <cell r="L1033">
            <v>5</v>
          </cell>
        </row>
        <row r="1034">
          <cell r="B1034" t="str">
            <v>Other</v>
          </cell>
          <cell r="C1034">
            <v>0</v>
          </cell>
          <cell r="D1034">
            <v>0</v>
          </cell>
          <cell r="E1034">
            <v>0</v>
          </cell>
          <cell r="F1034">
            <v>0</v>
          </cell>
          <cell r="G1034">
            <v>0</v>
          </cell>
          <cell r="H1034">
            <v>0</v>
          </cell>
          <cell r="I1034">
            <v>0</v>
          </cell>
          <cell r="L1034">
            <v>0</v>
          </cell>
        </row>
        <row r="1035">
          <cell r="B1035" t="str">
            <v>Total</v>
          </cell>
          <cell r="C1035">
            <v>6</v>
          </cell>
          <cell r="D1035">
            <v>106</v>
          </cell>
          <cell r="E1035">
            <v>0</v>
          </cell>
          <cell r="F1035">
            <v>10</v>
          </cell>
          <cell r="G1035">
            <v>24</v>
          </cell>
          <cell r="H1035">
            <v>11</v>
          </cell>
          <cell r="I1035">
            <v>44</v>
          </cell>
          <cell r="J1035">
            <v>1</v>
          </cell>
          <cell r="K1035">
            <v>0</v>
          </cell>
          <cell r="L1035">
            <v>201</v>
          </cell>
        </row>
        <row r="1043">
          <cell r="B1043" t="str">
            <v>Vendor</v>
          </cell>
          <cell r="C1043" t="str">
            <v>SONET/SDH Add-drop multiplexers (ADM)</v>
          </cell>
          <cell r="D1043" t="str">
            <v>Optical Edge Devices (OED)</v>
          </cell>
          <cell r="E1043" t="str">
            <v>Digital Cross Connects (DCS)</v>
          </cell>
          <cell r="F1043" t="str">
            <v>Optical Core Switches (OCS)</v>
          </cell>
          <cell r="G1043" t="str">
            <v>Metro WDM (C/D-WDM)</v>
          </cell>
          <cell r="H1043" t="str">
            <v>Long haul DWDM (LH DWDM)</v>
          </cell>
          <cell r="I1043" t="str">
            <v>Multi-reach DWDM</v>
          </cell>
          <cell r="J1043" t="str">
            <v>Metro ROADM</v>
          </cell>
          <cell r="K1043" t="str">
            <v>Converged Packet Optical</v>
          </cell>
          <cell r="L1043" t="str">
            <v>Total Optical Networking (ON)</v>
          </cell>
        </row>
        <row r="1044">
          <cell r="B1044" t="str">
            <v>ADTRAN</v>
          </cell>
          <cell r="C1044">
            <v>0</v>
          </cell>
          <cell r="D1044">
            <v>0</v>
          </cell>
          <cell r="E1044">
            <v>0</v>
          </cell>
          <cell r="F1044">
            <v>0</v>
          </cell>
          <cell r="G1044">
            <v>0</v>
          </cell>
          <cell r="H1044">
            <v>0</v>
          </cell>
          <cell r="I1044">
            <v>0</v>
          </cell>
          <cell r="L1044">
            <v>0</v>
          </cell>
        </row>
        <row r="1045">
          <cell r="B1045" t="str">
            <v>ADVA</v>
          </cell>
          <cell r="C1045">
            <v>0</v>
          </cell>
          <cell r="D1045">
            <v>0</v>
          </cell>
          <cell r="E1045">
            <v>0</v>
          </cell>
          <cell r="F1045">
            <v>0</v>
          </cell>
          <cell r="G1045">
            <v>0</v>
          </cell>
          <cell r="H1045">
            <v>0</v>
          </cell>
          <cell r="I1045">
            <v>0</v>
          </cell>
          <cell r="L1045">
            <v>0</v>
          </cell>
        </row>
        <row r="1046">
          <cell r="B1046" t="str">
            <v>Alcatel-Lucent</v>
          </cell>
          <cell r="C1046">
            <v>0</v>
          </cell>
          <cell r="D1046">
            <v>27</v>
          </cell>
          <cell r="E1046">
            <v>0</v>
          </cell>
          <cell r="F1046">
            <v>6</v>
          </cell>
          <cell r="G1046">
            <v>4</v>
          </cell>
          <cell r="H1046">
            <v>0</v>
          </cell>
          <cell r="I1046">
            <v>16</v>
          </cell>
          <cell r="K1046">
            <v>2</v>
          </cell>
          <cell r="L1046">
            <v>53</v>
          </cell>
        </row>
        <row r="1047">
          <cell r="B1047" t="str">
            <v>ANDA</v>
          </cell>
          <cell r="C1047">
            <v>0</v>
          </cell>
          <cell r="D1047">
            <v>0</v>
          </cell>
          <cell r="E1047">
            <v>0</v>
          </cell>
          <cell r="F1047">
            <v>0</v>
          </cell>
          <cell r="G1047">
            <v>0</v>
          </cell>
          <cell r="H1047">
            <v>0</v>
          </cell>
          <cell r="I1047">
            <v>0</v>
          </cell>
          <cell r="L1047">
            <v>0</v>
          </cell>
        </row>
        <row r="1048">
          <cell r="B1048" t="str">
            <v>Atrica</v>
          </cell>
          <cell r="C1048">
            <v>0</v>
          </cell>
          <cell r="D1048">
            <v>0</v>
          </cell>
          <cell r="E1048">
            <v>0</v>
          </cell>
          <cell r="F1048">
            <v>0</v>
          </cell>
          <cell r="G1048">
            <v>0</v>
          </cell>
          <cell r="H1048">
            <v>0</v>
          </cell>
          <cell r="I1048">
            <v>0</v>
          </cell>
          <cell r="L1048">
            <v>0</v>
          </cell>
        </row>
        <row r="1049">
          <cell r="B1049" t="str">
            <v>Calient</v>
          </cell>
          <cell r="L1049">
            <v>0</v>
          </cell>
        </row>
        <row r="1050">
          <cell r="B1050" t="str">
            <v>Ciena</v>
          </cell>
          <cell r="C1050">
            <v>0</v>
          </cell>
          <cell r="D1050">
            <v>3</v>
          </cell>
          <cell r="E1050">
            <v>0</v>
          </cell>
          <cell r="F1050">
            <v>0</v>
          </cell>
          <cell r="G1050">
            <v>9</v>
          </cell>
          <cell r="H1050">
            <v>3</v>
          </cell>
          <cell r="I1050">
            <v>1</v>
          </cell>
          <cell r="L1050">
            <v>16</v>
          </cell>
        </row>
        <row r="1051">
          <cell r="B1051" t="str">
            <v>Cisco</v>
          </cell>
          <cell r="C1051">
            <v>0</v>
          </cell>
          <cell r="D1051">
            <v>2</v>
          </cell>
          <cell r="E1051">
            <v>0</v>
          </cell>
          <cell r="F1051">
            <v>0</v>
          </cell>
          <cell r="G1051">
            <v>2</v>
          </cell>
          <cell r="H1051">
            <v>0</v>
          </cell>
          <cell r="I1051">
            <v>0</v>
          </cell>
          <cell r="J1051">
            <v>2</v>
          </cell>
          <cell r="L1051">
            <v>4</v>
          </cell>
        </row>
        <row r="1052">
          <cell r="B1052" t="str">
            <v>Corrigent</v>
          </cell>
          <cell r="C1052">
            <v>0</v>
          </cell>
          <cell r="D1052">
            <v>0</v>
          </cell>
          <cell r="E1052">
            <v>0</v>
          </cell>
          <cell r="F1052">
            <v>0</v>
          </cell>
          <cell r="G1052">
            <v>0</v>
          </cell>
          <cell r="H1052">
            <v>0</v>
          </cell>
          <cell r="I1052">
            <v>0</v>
          </cell>
          <cell r="L1052">
            <v>0</v>
          </cell>
        </row>
        <row r="1053">
          <cell r="B1053" t="str">
            <v>Corvis</v>
          </cell>
          <cell r="L1053">
            <v>0</v>
          </cell>
        </row>
        <row r="1054">
          <cell r="B1054" t="str">
            <v>Datang</v>
          </cell>
          <cell r="L1054">
            <v>0</v>
          </cell>
        </row>
        <row r="1055">
          <cell r="B1055" t="str">
            <v>ECI Telecom</v>
          </cell>
          <cell r="C1055">
            <v>0</v>
          </cell>
          <cell r="D1055">
            <v>3</v>
          </cell>
          <cell r="E1055">
            <v>0</v>
          </cell>
          <cell r="F1055">
            <v>0</v>
          </cell>
          <cell r="G1055">
            <v>3</v>
          </cell>
          <cell r="H1055">
            <v>0</v>
          </cell>
          <cell r="I1055">
            <v>0</v>
          </cell>
          <cell r="L1055">
            <v>6</v>
          </cell>
        </row>
        <row r="1056">
          <cell r="B1056" t="str">
            <v>Ericsson</v>
          </cell>
          <cell r="C1056">
            <v>0</v>
          </cell>
          <cell r="D1056">
            <v>2</v>
          </cell>
          <cell r="E1056">
            <v>0</v>
          </cell>
          <cell r="F1056">
            <v>1</v>
          </cell>
          <cell r="G1056">
            <v>0</v>
          </cell>
          <cell r="H1056">
            <v>1</v>
          </cell>
          <cell r="I1056">
            <v>1</v>
          </cell>
          <cell r="L1056">
            <v>5</v>
          </cell>
        </row>
        <row r="1057">
          <cell r="B1057" t="str">
            <v>FiberHome</v>
          </cell>
          <cell r="C1057">
            <v>0</v>
          </cell>
          <cell r="D1057">
            <v>0</v>
          </cell>
          <cell r="E1057">
            <v>0</v>
          </cell>
          <cell r="F1057">
            <v>0</v>
          </cell>
          <cell r="G1057">
            <v>0</v>
          </cell>
          <cell r="H1057">
            <v>0</v>
          </cell>
          <cell r="I1057">
            <v>0</v>
          </cell>
          <cell r="L1057">
            <v>0</v>
          </cell>
        </row>
        <row r="1058">
          <cell r="B1058" t="str">
            <v>Force 10</v>
          </cell>
          <cell r="C1058">
            <v>0</v>
          </cell>
          <cell r="D1058">
            <v>0</v>
          </cell>
          <cell r="E1058">
            <v>0</v>
          </cell>
          <cell r="F1058">
            <v>0</v>
          </cell>
          <cell r="G1058">
            <v>0</v>
          </cell>
          <cell r="H1058">
            <v>0</v>
          </cell>
          <cell r="I1058">
            <v>0</v>
          </cell>
          <cell r="L1058">
            <v>0</v>
          </cell>
        </row>
        <row r="1059">
          <cell r="B1059" t="str">
            <v>Fujitsu</v>
          </cell>
          <cell r="C1059">
            <v>0</v>
          </cell>
          <cell r="D1059">
            <v>0</v>
          </cell>
          <cell r="E1059">
            <v>0</v>
          </cell>
          <cell r="F1059">
            <v>0</v>
          </cell>
          <cell r="G1059">
            <v>0</v>
          </cell>
          <cell r="H1059">
            <v>0</v>
          </cell>
          <cell r="I1059">
            <v>0</v>
          </cell>
          <cell r="L1059">
            <v>0</v>
          </cell>
        </row>
        <row r="1060">
          <cell r="B1060" t="str">
            <v>Hitachi</v>
          </cell>
          <cell r="C1060">
            <v>0</v>
          </cell>
          <cell r="D1060">
            <v>0</v>
          </cell>
          <cell r="E1060">
            <v>0</v>
          </cell>
          <cell r="F1060">
            <v>0</v>
          </cell>
          <cell r="G1060">
            <v>0</v>
          </cell>
          <cell r="H1060">
            <v>0</v>
          </cell>
          <cell r="I1060">
            <v>0</v>
          </cell>
          <cell r="L1060">
            <v>0</v>
          </cell>
        </row>
        <row r="1061">
          <cell r="B1061" t="str">
            <v>Hitachi Cable</v>
          </cell>
          <cell r="C1061">
            <v>0</v>
          </cell>
          <cell r="D1061">
            <v>0</v>
          </cell>
          <cell r="E1061">
            <v>0</v>
          </cell>
          <cell r="F1061">
            <v>0</v>
          </cell>
          <cell r="G1061">
            <v>0</v>
          </cell>
          <cell r="H1061">
            <v>0</v>
          </cell>
          <cell r="I1061">
            <v>0</v>
          </cell>
          <cell r="L1061">
            <v>0</v>
          </cell>
        </row>
        <row r="1062">
          <cell r="B1062" t="str">
            <v>Huawei</v>
          </cell>
          <cell r="C1062">
            <v>0</v>
          </cell>
          <cell r="D1062">
            <v>23</v>
          </cell>
          <cell r="E1062">
            <v>0</v>
          </cell>
          <cell r="F1062">
            <v>1</v>
          </cell>
          <cell r="G1062">
            <v>1</v>
          </cell>
          <cell r="H1062">
            <v>0</v>
          </cell>
          <cell r="I1062">
            <v>19</v>
          </cell>
          <cell r="K1062">
            <v>1</v>
          </cell>
          <cell r="L1062">
            <v>44</v>
          </cell>
        </row>
        <row r="1063">
          <cell r="B1063" t="str">
            <v>Infinera</v>
          </cell>
          <cell r="C1063">
            <v>0</v>
          </cell>
          <cell r="D1063">
            <v>0</v>
          </cell>
          <cell r="E1063">
            <v>0</v>
          </cell>
          <cell r="F1063">
            <v>0</v>
          </cell>
          <cell r="G1063">
            <v>0</v>
          </cell>
          <cell r="H1063">
            <v>0</v>
          </cell>
          <cell r="I1063">
            <v>0</v>
          </cell>
          <cell r="L1063">
            <v>0</v>
          </cell>
        </row>
        <row r="1064">
          <cell r="B1064" t="str">
            <v>Lucent</v>
          </cell>
          <cell r="L1064">
            <v>0</v>
          </cell>
        </row>
        <row r="1065">
          <cell r="B1065" t="str">
            <v>Luminous</v>
          </cell>
          <cell r="L1065">
            <v>0</v>
          </cell>
        </row>
        <row r="1066">
          <cell r="B1066" t="str">
            <v>Movaz</v>
          </cell>
          <cell r="L1066">
            <v>0</v>
          </cell>
        </row>
        <row r="1067">
          <cell r="B1067" t="str">
            <v>NEC</v>
          </cell>
          <cell r="C1067">
            <v>4</v>
          </cell>
          <cell r="D1067">
            <v>12</v>
          </cell>
          <cell r="E1067">
            <v>0</v>
          </cell>
          <cell r="F1067">
            <v>0</v>
          </cell>
          <cell r="G1067">
            <v>0</v>
          </cell>
          <cell r="H1067">
            <v>2</v>
          </cell>
          <cell r="I1067">
            <v>0</v>
          </cell>
          <cell r="L1067">
            <v>18</v>
          </cell>
        </row>
        <row r="1068">
          <cell r="B1068" t="str">
            <v>Nortel</v>
          </cell>
          <cell r="C1068">
            <v>0</v>
          </cell>
          <cell r="D1068">
            <v>0</v>
          </cell>
          <cell r="E1068">
            <v>0</v>
          </cell>
          <cell r="F1068">
            <v>0</v>
          </cell>
          <cell r="G1068">
            <v>0</v>
          </cell>
          <cell r="H1068">
            <v>0</v>
          </cell>
          <cell r="I1068">
            <v>0</v>
          </cell>
          <cell r="L1068">
            <v>0</v>
          </cell>
        </row>
        <row r="1069">
          <cell r="B1069" t="str">
            <v>OpVista</v>
          </cell>
          <cell r="C1069">
            <v>0</v>
          </cell>
          <cell r="D1069">
            <v>0</v>
          </cell>
          <cell r="E1069">
            <v>0</v>
          </cell>
          <cell r="F1069">
            <v>0</v>
          </cell>
          <cell r="G1069">
            <v>0</v>
          </cell>
          <cell r="H1069">
            <v>0</v>
          </cell>
          <cell r="I1069">
            <v>0</v>
          </cell>
          <cell r="L1069">
            <v>0</v>
          </cell>
        </row>
        <row r="1070">
          <cell r="B1070" t="str">
            <v>Sagem</v>
          </cell>
          <cell r="C1070">
            <v>0</v>
          </cell>
          <cell r="D1070">
            <v>0</v>
          </cell>
          <cell r="E1070">
            <v>0</v>
          </cell>
          <cell r="F1070">
            <v>0</v>
          </cell>
          <cell r="G1070">
            <v>0</v>
          </cell>
          <cell r="H1070">
            <v>0</v>
          </cell>
          <cell r="I1070">
            <v>0</v>
          </cell>
          <cell r="L1070">
            <v>0</v>
          </cell>
        </row>
        <row r="1071">
          <cell r="B1071" t="str">
            <v>Nokia Siemens</v>
          </cell>
          <cell r="C1071">
            <v>0</v>
          </cell>
          <cell r="D1071">
            <v>7</v>
          </cell>
          <cell r="E1071">
            <v>0</v>
          </cell>
          <cell r="F1071">
            <v>0</v>
          </cell>
          <cell r="G1071">
            <v>0</v>
          </cell>
          <cell r="H1071">
            <v>0</v>
          </cell>
          <cell r="I1071">
            <v>1</v>
          </cell>
          <cell r="L1071">
            <v>8</v>
          </cell>
        </row>
        <row r="1072">
          <cell r="B1072" t="str">
            <v>Sycamore</v>
          </cell>
          <cell r="C1072">
            <v>0</v>
          </cell>
          <cell r="D1072">
            <v>0</v>
          </cell>
          <cell r="E1072">
            <v>0</v>
          </cell>
          <cell r="F1072">
            <v>0</v>
          </cell>
          <cell r="G1072">
            <v>0</v>
          </cell>
          <cell r="H1072">
            <v>0</v>
          </cell>
          <cell r="I1072">
            <v>0</v>
          </cell>
          <cell r="L1072">
            <v>0</v>
          </cell>
        </row>
        <row r="1073">
          <cell r="B1073" t="str">
            <v>Tejas</v>
          </cell>
          <cell r="C1073">
            <v>0</v>
          </cell>
          <cell r="D1073">
            <v>0</v>
          </cell>
          <cell r="E1073">
            <v>0</v>
          </cell>
          <cell r="F1073">
            <v>0</v>
          </cell>
          <cell r="G1073">
            <v>0</v>
          </cell>
          <cell r="H1073">
            <v>0</v>
          </cell>
          <cell r="I1073">
            <v>0</v>
          </cell>
          <cell r="L1073">
            <v>0</v>
          </cell>
        </row>
        <row r="1074">
          <cell r="B1074" t="str">
            <v>Tellabs</v>
          </cell>
          <cell r="C1074">
            <v>0</v>
          </cell>
          <cell r="D1074">
            <v>4</v>
          </cell>
          <cell r="E1074">
            <v>0</v>
          </cell>
          <cell r="F1074">
            <v>0</v>
          </cell>
          <cell r="G1074">
            <v>1</v>
          </cell>
          <cell r="H1074">
            <v>0</v>
          </cell>
          <cell r="I1074">
            <v>0</v>
          </cell>
          <cell r="L1074">
            <v>5</v>
          </cell>
        </row>
        <row r="1075">
          <cell r="B1075" t="str">
            <v>Transmode</v>
          </cell>
          <cell r="C1075">
            <v>0</v>
          </cell>
          <cell r="D1075">
            <v>0</v>
          </cell>
          <cell r="E1075">
            <v>0</v>
          </cell>
          <cell r="F1075">
            <v>0</v>
          </cell>
          <cell r="G1075">
            <v>0</v>
          </cell>
          <cell r="H1075">
            <v>0</v>
          </cell>
          <cell r="I1075">
            <v>0</v>
          </cell>
          <cell r="L1075">
            <v>0</v>
          </cell>
        </row>
        <row r="1076">
          <cell r="B1076" t="str">
            <v>Tyco</v>
          </cell>
          <cell r="L1076">
            <v>0</v>
          </cell>
        </row>
        <row r="1077">
          <cell r="B1077" t="str">
            <v>UTStarcom</v>
          </cell>
          <cell r="C1077">
            <v>0</v>
          </cell>
          <cell r="D1077">
            <v>0</v>
          </cell>
          <cell r="E1077">
            <v>0</v>
          </cell>
          <cell r="F1077">
            <v>0</v>
          </cell>
          <cell r="G1077">
            <v>0</v>
          </cell>
          <cell r="H1077">
            <v>0</v>
          </cell>
          <cell r="I1077">
            <v>0</v>
          </cell>
          <cell r="L1077">
            <v>0</v>
          </cell>
        </row>
        <row r="1078">
          <cell r="B1078" t="str">
            <v>White Rock</v>
          </cell>
          <cell r="L1078">
            <v>0</v>
          </cell>
        </row>
        <row r="1079">
          <cell r="B1079" t="str">
            <v>Xtera</v>
          </cell>
          <cell r="C1079">
            <v>0</v>
          </cell>
          <cell r="D1079">
            <v>0</v>
          </cell>
          <cell r="E1079">
            <v>0</v>
          </cell>
          <cell r="F1079">
            <v>0</v>
          </cell>
          <cell r="G1079">
            <v>0</v>
          </cell>
          <cell r="H1079">
            <v>0</v>
          </cell>
          <cell r="I1079">
            <v>0</v>
          </cell>
          <cell r="L1079">
            <v>0</v>
          </cell>
        </row>
        <row r="1080">
          <cell r="B1080" t="str">
            <v>Zhone</v>
          </cell>
          <cell r="C1080">
            <v>0</v>
          </cell>
          <cell r="D1080">
            <v>0</v>
          </cell>
          <cell r="E1080">
            <v>0</v>
          </cell>
          <cell r="F1080">
            <v>0</v>
          </cell>
          <cell r="G1080">
            <v>0</v>
          </cell>
          <cell r="H1080">
            <v>0</v>
          </cell>
          <cell r="I1080">
            <v>0</v>
          </cell>
          <cell r="L1080">
            <v>0</v>
          </cell>
        </row>
        <row r="1081">
          <cell r="B1081" t="str">
            <v>ZTE</v>
          </cell>
          <cell r="C1081">
            <v>1</v>
          </cell>
          <cell r="D1081">
            <v>2</v>
          </cell>
          <cell r="E1081">
            <v>0</v>
          </cell>
          <cell r="F1081">
            <v>0</v>
          </cell>
          <cell r="G1081">
            <v>0</v>
          </cell>
          <cell r="H1081">
            <v>1</v>
          </cell>
          <cell r="I1081">
            <v>0</v>
          </cell>
          <cell r="L1081">
            <v>4</v>
          </cell>
        </row>
        <row r="1082">
          <cell r="B1082" t="str">
            <v>Other</v>
          </cell>
          <cell r="C1082">
            <v>0</v>
          </cell>
          <cell r="D1082">
            <v>0</v>
          </cell>
          <cell r="E1082">
            <v>0</v>
          </cell>
          <cell r="F1082">
            <v>0</v>
          </cell>
          <cell r="G1082">
            <v>0</v>
          </cell>
          <cell r="H1082">
            <v>0</v>
          </cell>
          <cell r="I1082">
            <v>0</v>
          </cell>
          <cell r="L1082">
            <v>0</v>
          </cell>
        </row>
        <row r="1083">
          <cell r="B1083" t="str">
            <v>Total</v>
          </cell>
          <cell r="C1083">
            <v>5</v>
          </cell>
          <cell r="D1083">
            <v>85</v>
          </cell>
          <cell r="E1083">
            <v>0</v>
          </cell>
          <cell r="F1083">
            <v>8</v>
          </cell>
          <cell r="G1083">
            <v>20</v>
          </cell>
          <cell r="H1083">
            <v>7</v>
          </cell>
          <cell r="I1083">
            <v>38</v>
          </cell>
          <cell r="J1083">
            <v>2</v>
          </cell>
          <cell r="K1083">
            <v>3</v>
          </cell>
          <cell r="L1083">
            <v>163</v>
          </cell>
        </row>
        <row r="1087">
          <cell r="B1087" t="str">
            <v>Vendor</v>
          </cell>
          <cell r="C1087" t="str">
            <v>SONET/SDH Add-drop multiplexers (ADM)</v>
          </cell>
          <cell r="D1087" t="str">
            <v>Optical Edge Devices (OED)</v>
          </cell>
          <cell r="E1087" t="str">
            <v>Digital Cross Connects (DCS)</v>
          </cell>
          <cell r="F1087" t="str">
            <v>Optical Core Switches (OCS)</v>
          </cell>
          <cell r="G1087" t="str">
            <v>Metro WDM (C/D-WDM)</v>
          </cell>
          <cell r="H1087" t="str">
            <v>Long haul DWDM (LH DWDM)</v>
          </cell>
          <cell r="I1087" t="str">
            <v>Multi-reach DWDM</v>
          </cell>
          <cell r="J1087" t="str">
            <v>Metro ROADM</v>
          </cell>
          <cell r="K1087" t="str">
            <v>Converged Packet Optical</v>
          </cell>
          <cell r="L1087" t="str">
            <v>Total Optical Networking (ON)</v>
          </cell>
        </row>
        <row r="1088">
          <cell r="B1088" t="str">
            <v>ADTRAN</v>
          </cell>
          <cell r="C1088">
            <v>0</v>
          </cell>
          <cell r="D1088">
            <v>0</v>
          </cell>
          <cell r="E1088">
            <v>0</v>
          </cell>
          <cell r="F1088">
            <v>0</v>
          </cell>
          <cell r="G1088">
            <v>0</v>
          </cell>
          <cell r="H1088">
            <v>0</v>
          </cell>
          <cell r="I1088">
            <v>0</v>
          </cell>
          <cell r="L1088">
            <v>0</v>
          </cell>
        </row>
        <row r="1089">
          <cell r="B1089" t="str">
            <v>ADVA</v>
          </cell>
          <cell r="C1089">
            <v>0</v>
          </cell>
          <cell r="D1089">
            <v>0</v>
          </cell>
          <cell r="E1089">
            <v>0</v>
          </cell>
          <cell r="F1089">
            <v>0</v>
          </cell>
          <cell r="G1089">
            <v>0</v>
          </cell>
          <cell r="H1089">
            <v>0</v>
          </cell>
          <cell r="I1089">
            <v>0</v>
          </cell>
          <cell r="L1089">
            <v>0</v>
          </cell>
        </row>
        <row r="1090">
          <cell r="B1090" t="str">
            <v>Alcatel-Lucent</v>
          </cell>
          <cell r="C1090">
            <v>0</v>
          </cell>
          <cell r="D1090">
            <v>45</v>
          </cell>
          <cell r="E1090">
            <v>0</v>
          </cell>
          <cell r="F1090">
            <v>7</v>
          </cell>
          <cell r="G1090">
            <v>3</v>
          </cell>
          <cell r="H1090">
            <v>0</v>
          </cell>
          <cell r="I1090">
            <v>17</v>
          </cell>
          <cell r="K1090">
            <v>4</v>
          </cell>
          <cell r="L1090">
            <v>72</v>
          </cell>
        </row>
        <row r="1091">
          <cell r="B1091" t="str">
            <v>ANDA</v>
          </cell>
          <cell r="C1091">
            <v>0</v>
          </cell>
          <cell r="D1091">
            <v>0</v>
          </cell>
          <cell r="E1091">
            <v>0</v>
          </cell>
          <cell r="F1091">
            <v>0</v>
          </cell>
          <cell r="G1091">
            <v>0</v>
          </cell>
          <cell r="H1091">
            <v>0</v>
          </cell>
          <cell r="I1091">
            <v>0</v>
          </cell>
          <cell r="L1091">
            <v>0</v>
          </cell>
        </row>
        <row r="1092">
          <cell r="B1092" t="str">
            <v>Atrica</v>
          </cell>
          <cell r="C1092">
            <v>0</v>
          </cell>
          <cell r="D1092">
            <v>0</v>
          </cell>
          <cell r="E1092">
            <v>0</v>
          </cell>
          <cell r="F1092">
            <v>0</v>
          </cell>
          <cell r="G1092">
            <v>0</v>
          </cell>
          <cell r="H1092">
            <v>0</v>
          </cell>
          <cell r="I1092">
            <v>0</v>
          </cell>
          <cell r="L1092">
            <v>0</v>
          </cell>
        </row>
        <row r="1093">
          <cell r="B1093" t="str">
            <v>Calient</v>
          </cell>
          <cell r="L1093">
            <v>0</v>
          </cell>
        </row>
        <row r="1094">
          <cell r="B1094" t="str">
            <v>Ciena</v>
          </cell>
          <cell r="C1094">
            <v>0</v>
          </cell>
          <cell r="D1094">
            <v>4</v>
          </cell>
          <cell r="E1094">
            <v>0</v>
          </cell>
          <cell r="F1094">
            <v>0</v>
          </cell>
          <cell r="G1094">
            <v>13</v>
          </cell>
          <cell r="H1094">
            <v>3</v>
          </cell>
          <cell r="I1094">
            <v>1</v>
          </cell>
          <cell r="L1094">
            <v>21</v>
          </cell>
        </row>
        <row r="1095">
          <cell r="B1095" t="str">
            <v>Cisco</v>
          </cell>
          <cell r="C1095">
            <v>0</v>
          </cell>
          <cell r="D1095">
            <v>2</v>
          </cell>
          <cell r="E1095">
            <v>0</v>
          </cell>
          <cell r="F1095">
            <v>0</v>
          </cell>
          <cell r="G1095">
            <v>2</v>
          </cell>
          <cell r="H1095">
            <v>0</v>
          </cell>
          <cell r="I1095">
            <v>0</v>
          </cell>
          <cell r="J1095">
            <v>2</v>
          </cell>
          <cell r="L1095">
            <v>4</v>
          </cell>
        </row>
        <row r="1096">
          <cell r="B1096" t="str">
            <v>Corrigent</v>
          </cell>
          <cell r="C1096">
            <v>0</v>
          </cell>
          <cell r="D1096">
            <v>0</v>
          </cell>
          <cell r="E1096">
            <v>0</v>
          </cell>
          <cell r="F1096">
            <v>0</v>
          </cell>
          <cell r="G1096">
            <v>0</v>
          </cell>
          <cell r="H1096">
            <v>0</v>
          </cell>
          <cell r="I1096">
            <v>0</v>
          </cell>
          <cell r="L1096">
            <v>0</v>
          </cell>
        </row>
        <row r="1097">
          <cell r="B1097" t="str">
            <v>Corvis</v>
          </cell>
          <cell r="L1097">
            <v>0</v>
          </cell>
        </row>
        <row r="1098">
          <cell r="B1098" t="str">
            <v>Datang</v>
          </cell>
          <cell r="L1098">
            <v>0</v>
          </cell>
        </row>
        <row r="1099">
          <cell r="B1099" t="str">
            <v>ECI Telecom</v>
          </cell>
          <cell r="C1099">
            <v>0</v>
          </cell>
          <cell r="D1099">
            <v>2</v>
          </cell>
          <cell r="E1099">
            <v>0</v>
          </cell>
          <cell r="F1099">
            <v>0</v>
          </cell>
          <cell r="G1099">
            <v>2</v>
          </cell>
          <cell r="H1099">
            <v>0</v>
          </cell>
          <cell r="I1099">
            <v>0</v>
          </cell>
          <cell r="L1099">
            <v>4</v>
          </cell>
        </row>
        <row r="1100">
          <cell r="B1100" t="str">
            <v>Ericsson</v>
          </cell>
          <cell r="C1100">
            <v>0</v>
          </cell>
          <cell r="D1100">
            <v>2</v>
          </cell>
          <cell r="E1100">
            <v>0</v>
          </cell>
          <cell r="F1100">
            <v>1</v>
          </cell>
          <cell r="G1100">
            <v>0</v>
          </cell>
          <cell r="H1100">
            <v>1</v>
          </cell>
          <cell r="I1100">
            <v>1</v>
          </cell>
          <cell r="L1100">
            <v>5</v>
          </cell>
        </row>
        <row r="1101">
          <cell r="B1101" t="str">
            <v>FiberHome</v>
          </cell>
          <cell r="C1101">
            <v>0</v>
          </cell>
          <cell r="D1101">
            <v>0</v>
          </cell>
          <cell r="E1101">
            <v>0</v>
          </cell>
          <cell r="F1101">
            <v>0</v>
          </cell>
          <cell r="G1101">
            <v>0</v>
          </cell>
          <cell r="H1101">
            <v>0</v>
          </cell>
          <cell r="I1101">
            <v>0</v>
          </cell>
          <cell r="L1101">
            <v>0</v>
          </cell>
        </row>
        <row r="1102">
          <cell r="B1102" t="str">
            <v>Force 10</v>
          </cell>
          <cell r="C1102">
            <v>0</v>
          </cell>
          <cell r="D1102">
            <v>0</v>
          </cell>
          <cell r="E1102">
            <v>0</v>
          </cell>
          <cell r="F1102">
            <v>0</v>
          </cell>
          <cell r="G1102">
            <v>0</v>
          </cell>
          <cell r="H1102">
            <v>0</v>
          </cell>
          <cell r="I1102">
            <v>0</v>
          </cell>
          <cell r="L1102">
            <v>0</v>
          </cell>
        </row>
        <row r="1103">
          <cell r="B1103" t="str">
            <v>Fujitsu</v>
          </cell>
          <cell r="C1103">
            <v>0</v>
          </cell>
          <cell r="D1103">
            <v>0</v>
          </cell>
          <cell r="E1103">
            <v>0</v>
          </cell>
          <cell r="F1103">
            <v>0</v>
          </cell>
          <cell r="G1103">
            <v>0</v>
          </cell>
          <cell r="H1103">
            <v>0</v>
          </cell>
          <cell r="I1103">
            <v>0</v>
          </cell>
          <cell r="L1103">
            <v>0</v>
          </cell>
        </row>
        <row r="1104">
          <cell r="B1104" t="str">
            <v>Hitachi</v>
          </cell>
          <cell r="C1104">
            <v>0</v>
          </cell>
          <cell r="D1104">
            <v>0</v>
          </cell>
          <cell r="E1104">
            <v>0</v>
          </cell>
          <cell r="F1104">
            <v>0</v>
          </cell>
          <cell r="G1104">
            <v>0</v>
          </cell>
          <cell r="H1104">
            <v>0</v>
          </cell>
          <cell r="I1104">
            <v>0</v>
          </cell>
          <cell r="L1104">
            <v>0</v>
          </cell>
        </row>
        <row r="1105">
          <cell r="B1105" t="str">
            <v>Hitachi Cable</v>
          </cell>
          <cell r="C1105">
            <v>0</v>
          </cell>
          <cell r="D1105">
            <v>0</v>
          </cell>
          <cell r="E1105">
            <v>0</v>
          </cell>
          <cell r="F1105">
            <v>0</v>
          </cell>
          <cell r="G1105">
            <v>0</v>
          </cell>
          <cell r="H1105">
            <v>0</v>
          </cell>
          <cell r="I1105">
            <v>0</v>
          </cell>
          <cell r="L1105">
            <v>0</v>
          </cell>
        </row>
        <row r="1106">
          <cell r="B1106" t="str">
            <v>Huawei</v>
          </cell>
          <cell r="C1106">
            <v>3</v>
          </cell>
          <cell r="D1106">
            <v>34</v>
          </cell>
          <cell r="E1106">
            <v>0</v>
          </cell>
          <cell r="F1106">
            <v>5</v>
          </cell>
          <cell r="G1106">
            <v>4</v>
          </cell>
          <cell r="H1106">
            <v>0</v>
          </cell>
          <cell r="I1106">
            <v>15</v>
          </cell>
          <cell r="J1106">
            <v>1</v>
          </cell>
          <cell r="K1106">
            <v>2</v>
          </cell>
          <cell r="L1106">
            <v>61</v>
          </cell>
        </row>
        <row r="1107">
          <cell r="B1107" t="str">
            <v>Infinera</v>
          </cell>
          <cell r="C1107">
            <v>0</v>
          </cell>
          <cell r="D1107">
            <v>0</v>
          </cell>
          <cell r="E1107">
            <v>0</v>
          </cell>
          <cell r="F1107">
            <v>0</v>
          </cell>
          <cell r="G1107">
            <v>0</v>
          </cell>
          <cell r="H1107">
            <v>0</v>
          </cell>
          <cell r="I1107">
            <v>0</v>
          </cell>
          <cell r="L1107">
            <v>0</v>
          </cell>
        </row>
        <row r="1108">
          <cell r="B1108" t="str">
            <v>Lucent</v>
          </cell>
          <cell r="L1108">
            <v>0</v>
          </cell>
        </row>
        <row r="1109">
          <cell r="B1109" t="str">
            <v>Luminous</v>
          </cell>
          <cell r="L1109">
            <v>0</v>
          </cell>
        </row>
        <row r="1110">
          <cell r="B1110" t="str">
            <v>Movaz</v>
          </cell>
          <cell r="L1110">
            <v>0</v>
          </cell>
        </row>
        <row r="1111">
          <cell r="B1111" t="str">
            <v>NEC</v>
          </cell>
          <cell r="C1111">
            <v>4</v>
          </cell>
          <cell r="D1111">
            <v>10</v>
          </cell>
          <cell r="E1111">
            <v>0</v>
          </cell>
          <cell r="F1111">
            <v>0</v>
          </cell>
          <cell r="G1111">
            <v>0</v>
          </cell>
          <cell r="H1111">
            <v>0</v>
          </cell>
          <cell r="I1111">
            <v>0</v>
          </cell>
          <cell r="K1111">
            <v>1</v>
          </cell>
          <cell r="L1111">
            <v>14</v>
          </cell>
        </row>
        <row r="1112">
          <cell r="B1112" t="str">
            <v>Nortel</v>
          </cell>
          <cell r="C1112">
            <v>0</v>
          </cell>
          <cell r="D1112">
            <v>0</v>
          </cell>
          <cell r="E1112">
            <v>0</v>
          </cell>
          <cell r="F1112">
            <v>0</v>
          </cell>
          <cell r="G1112">
            <v>0</v>
          </cell>
          <cell r="H1112">
            <v>0</v>
          </cell>
          <cell r="I1112">
            <v>0</v>
          </cell>
          <cell r="L1112">
            <v>0</v>
          </cell>
        </row>
        <row r="1113">
          <cell r="B1113" t="str">
            <v>OpVista</v>
          </cell>
          <cell r="C1113">
            <v>0</v>
          </cell>
          <cell r="D1113">
            <v>0</v>
          </cell>
          <cell r="E1113">
            <v>0</v>
          </cell>
          <cell r="F1113">
            <v>0</v>
          </cell>
          <cell r="G1113">
            <v>1</v>
          </cell>
          <cell r="H1113">
            <v>0</v>
          </cell>
          <cell r="I1113">
            <v>0</v>
          </cell>
          <cell r="L1113">
            <v>1</v>
          </cell>
        </row>
        <row r="1114">
          <cell r="B1114" t="str">
            <v>Sagem</v>
          </cell>
          <cell r="C1114">
            <v>0</v>
          </cell>
          <cell r="D1114">
            <v>0</v>
          </cell>
          <cell r="E1114">
            <v>0</v>
          </cell>
          <cell r="F1114">
            <v>0</v>
          </cell>
          <cell r="G1114">
            <v>0</v>
          </cell>
          <cell r="H1114">
            <v>0</v>
          </cell>
          <cell r="I1114">
            <v>0</v>
          </cell>
          <cell r="L1114">
            <v>0</v>
          </cell>
        </row>
        <row r="1115">
          <cell r="B1115" t="str">
            <v>Nokia Siemens</v>
          </cell>
          <cell r="C1115">
            <v>0</v>
          </cell>
          <cell r="D1115">
            <v>8</v>
          </cell>
          <cell r="E1115">
            <v>0</v>
          </cell>
          <cell r="F1115">
            <v>0</v>
          </cell>
          <cell r="G1115">
            <v>0</v>
          </cell>
          <cell r="H1115">
            <v>0</v>
          </cell>
          <cell r="I1115">
            <v>2</v>
          </cell>
          <cell r="L1115">
            <v>10</v>
          </cell>
        </row>
        <row r="1116">
          <cell r="B1116" t="str">
            <v>Sycamore</v>
          </cell>
          <cell r="C1116">
            <v>0</v>
          </cell>
          <cell r="D1116">
            <v>0</v>
          </cell>
          <cell r="E1116">
            <v>0</v>
          </cell>
          <cell r="F1116">
            <v>0</v>
          </cell>
          <cell r="G1116">
            <v>0</v>
          </cell>
          <cell r="H1116">
            <v>0</v>
          </cell>
          <cell r="I1116">
            <v>0</v>
          </cell>
          <cell r="L1116">
            <v>0</v>
          </cell>
        </row>
        <row r="1117">
          <cell r="B1117" t="str">
            <v>Tejas</v>
          </cell>
          <cell r="C1117">
            <v>0</v>
          </cell>
          <cell r="D1117">
            <v>0</v>
          </cell>
          <cell r="E1117">
            <v>0</v>
          </cell>
          <cell r="F1117">
            <v>0</v>
          </cell>
          <cell r="G1117">
            <v>0</v>
          </cell>
          <cell r="H1117">
            <v>0</v>
          </cell>
          <cell r="I1117">
            <v>0</v>
          </cell>
          <cell r="L1117">
            <v>0</v>
          </cell>
        </row>
        <row r="1118">
          <cell r="B1118" t="str">
            <v>Tellabs</v>
          </cell>
          <cell r="C1118">
            <v>0</v>
          </cell>
          <cell r="D1118">
            <v>3</v>
          </cell>
          <cell r="E1118">
            <v>0</v>
          </cell>
          <cell r="F1118">
            <v>0</v>
          </cell>
          <cell r="G1118">
            <v>1</v>
          </cell>
          <cell r="H1118">
            <v>0</v>
          </cell>
          <cell r="I1118">
            <v>0</v>
          </cell>
          <cell r="L1118">
            <v>4</v>
          </cell>
        </row>
        <row r="1119">
          <cell r="B1119" t="str">
            <v>Transmode</v>
          </cell>
          <cell r="C1119">
            <v>0</v>
          </cell>
          <cell r="D1119">
            <v>0</v>
          </cell>
          <cell r="E1119">
            <v>0</v>
          </cell>
          <cell r="F1119">
            <v>0</v>
          </cell>
          <cell r="G1119">
            <v>0</v>
          </cell>
          <cell r="H1119">
            <v>0</v>
          </cell>
          <cell r="I1119">
            <v>0</v>
          </cell>
          <cell r="L1119">
            <v>0</v>
          </cell>
        </row>
        <row r="1120">
          <cell r="B1120" t="str">
            <v>Tyco</v>
          </cell>
          <cell r="L1120">
            <v>0</v>
          </cell>
        </row>
        <row r="1121">
          <cell r="B1121" t="str">
            <v>UTStarcom</v>
          </cell>
          <cell r="C1121">
            <v>0</v>
          </cell>
          <cell r="D1121">
            <v>0</v>
          </cell>
          <cell r="E1121">
            <v>0</v>
          </cell>
          <cell r="F1121">
            <v>0</v>
          </cell>
          <cell r="G1121">
            <v>0</v>
          </cell>
          <cell r="H1121">
            <v>0</v>
          </cell>
          <cell r="I1121">
            <v>0</v>
          </cell>
          <cell r="L1121">
            <v>0</v>
          </cell>
        </row>
        <row r="1122">
          <cell r="B1122" t="str">
            <v>White Rock</v>
          </cell>
          <cell r="L1122">
            <v>0</v>
          </cell>
        </row>
        <row r="1123">
          <cell r="B1123" t="str">
            <v>Xtera</v>
          </cell>
          <cell r="C1123">
            <v>0</v>
          </cell>
          <cell r="D1123">
            <v>0</v>
          </cell>
          <cell r="E1123">
            <v>0</v>
          </cell>
          <cell r="F1123">
            <v>0</v>
          </cell>
          <cell r="G1123">
            <v>0</v>
          </cell>
          <cell r="H1123">
            <v>0</v>
          </cell>
          <cell r="I1123">
            <v>0</v>
          </cell>
          <cell r="L1123">
            <v>0</v>
          </cell>
        </row>
        <row r="1124">
          <cell r="B1124" t="str">
            <v>Zhone</v>
          </cell>
          <cell r="C1124">
            <v>0</v>
          </cell>
          <cell r="D1124">
            <v>0</v>
          </cell>
          <cell r="E1124">
            <v>0</v>
          </cell>
          <cell r="F1124">
            <v>0</v>
          </cell>
          <cell r="G1124">
            <v>0</v>
          </cell>
          <cell r="H1124">
            <v>0</v>
          </cell>
          <cell r="I1124">
            <v>0</v>
          </cell>
          <cell r="L1124">
            <v>0</v>
          </cell>
        </row>
        <row r="1125">
          <cell r="B1125" t="str">
            <v>ZTE</v>
          </cell>
          <cell r="C1125">
            <v>2</v>
          </cell>
          <cell r="D1125">
            <v>3</v>
          </cell>
          <cell r="E1125">
            <v>0</v>
          </cell>
          <cell r="F1125">
            <v>0</v>
          </cell>
          <cell r="G1125">
            <v>0</v>
          </cell>
          <cell r="H1125">
            <v>1</v>
          </cell>
          <cell r="I1125">
            <v>0</v>
          </cell>
          <cell r="L1125">
            <v>6</v>
          </cell>
        </row>
        <row r="1126">
          <cell r="B1126" t="str">
            <v>Other</v>
          </cell>
          <cell r="C1126">
            <v>0</v>
          </cell>
          <cell r="D1126">
            <v>0</v>
          </cell>
          <cell r="E1126">
            <v>0</v>
          </cell>
          <cell r="F1126">
            <v>0</v>
          </cell>
          <cell r="G1126">
            <v>0</v>
          </cell>
          <cell r="H1126">
            <v>0</v>
          </cell>
          <cell r="I1126">
            <v>0</v>
          </cell>
          <cell r="L1126">
            <v>0</v>
          </cell>
        </row>
        <row r="1127">
          <cell r="B1127" t="str">
            <v>Total</v>
          </cell>
          <cell r="C1127">
            <v>9</v>
          </cell>
          <cell r="D1127">
            <v>113</v>
          </cell>
          <cell r="E1127">
            <v>0</v>
          </cell>
          <cell r="F1127">
            <v>13</v>
          </cell>
          <cell r="G1127">
            <v>26</v>
          </cell>
          <cell r="H1127">
            <v>5</v>
          </cell>
          <cell r="I1127">
            <v>36</v>
          </cell>
          <cell r="J1127">
            <v>3</v>
          </cell>
          <cell r="K1127">
            <v>7</v>
          </cell>
          <cell r="L1127">
            <v>202</v>
          </cell>
        </row>
        <row r="1131">
          <cell r="B1131" t="str">
            <v>Vendor</v>
          </cell>
          <cell r="C1131" t="str">
            <v>SONET/SDH Add-drop multiplexers (ADM)</v>
          </cell>
          <cell r="D1131" t="str">
            <v>Optical Edge Devices (OED)</v>
          </cell>
          <cell r="E1131" t="str">
            <v>Digital Cross Connects (DCS)</v>
          </cell>
          <cell r="F1131" t="str">
            <v>Optical Core Switches (OCS)</v>
          </cell>
          <cell r="G1131" t="str">
            <v>Metro WDM (C/D-WDM)</v>
          </cell>
          <cell r="H1131" t="str">
            <v>Long haul DWDM (LH DWDM)</v>
          </cell>
          <cell r="I1131" t="str">
            <v>Multi-reach DWDM</v>
          </cell>
          <cell r="J1131" t="str">
            <v>Metro ROADM</v>
          </cell>
          <cell r="K1131" t="str">
            <v>Converged Packet Optical</v>
          </cell>
          <cell r="L1131" t="str">
            <v>Total Optical Networking (ON)</v>
          </cell>
        </row>
        <row r="1132">
          <cell r="B1132" t="str">
            <v>ADTRAN</v>
          </cell>
          <cell r="C1132">
            <v>0</v>
          </cell>
          <cell r="D1132">
            <v>0</v>
          </cell>
          <cell r="E1132">
            <v>0</v>
          </cell>
          <cell r="F1132">
            <v>0</v>
          </cell>
          <cell r="G1132">
            <v>0</v>
          </cell>
          <cell r="H1132">
            <v>0</v>
          </cell>
          <cell r="I1132">
            <v>0</v>
          </cell>
          <cell r="L1132">
            <v>0</v>
          </cell>
        </row>
        <row r="1133">
          <cell r="B1133" t="str">
            <v>ADVA</v>
          </cell>
          <cell r="C1133">
            <v>0</v>
          </cell>
          <cell r="D1133">
            <v>0</v>
          </cell>
          <cell r="E1133">
            <v>0</v>
          </cell>
          <cell r="F1133">
            <v>0</v>
          </cell>
          <cell r="G1133">
            <v>0</v>
          </cell>
          <cell r="H1133">
            <v>0</v>
          </cell>
          <cell r="I1133">
            <v>0</v>
          </cell>
          <cell r="L1133">
            <v>0</v>
          </cell>
        </row>
        <row r="1134">
          <cell r="B1134" t="str">
            <v>Alcatel-Lucent</v>
          </cell>
          <cell r="C1134">
            <v>0</v>
          </cell>
          <cell r="D1134">
            <v>42</v>
          </cell>
          <cell r="E1134">
            <v>0</v>
          </cell>
          <cell r="F1134">
            <v>11</v>
          </cell>
          <cell r="G1134">
            <v>1</v>
          </cell>
          <cell r="H1134">
            <v>0</v>
          </cell>
          <cell r="I1134">
            <v>18</v>
          </cell>
          <cell r="K1134">
            <v>3</v>
          </cell>
          <cell r="L1134">
            <v>72</v>
          </cell>
        </row>
        <row r="1135">
          <cell r="B1135" t="str">
            <v>ANDA</v>
          </cell>
          <cell r="C1135">
            <v>0</v>
          </cell>
          <cell r="D1135">
            <v>0</v>
          </cell>
          <cell r="E1135">
            <v>0</v>
          </cell>
          <cell r="F1135">
            <v>0</v>
          </cell>
          <cell r="G1135">
            <v>0</v>
          </cell>
          <cell r="H1135">
            <v>0</v>
          </cell>
          <cell r="I1135">
            <v>0</v>
          </cell>
          <cell r="L1135">
            <v>0</v>
          </cell>
        </row>
        <row r="1136">
          <cell r="B1136" t="str">
            <v>Atrica</v>
          </cell>
          <cell r="C1136">
            <v>0</v>
          </cell>
          <cell r="D1136">
            <v>0</v>
          </cell>
          <cell r="E1136">
            <v>0</v>
          </cell>
          <cell r="F1136">
            <v>0</v>
          </cell>
          <cell r="G1136">
            <v>0</v>
          </cell>
          <cell r="H1136">
            <v>0</v>
          </cell>
          <cell r="I1136">
            <v>0</v>
          </cell>
          <cell r="L1136">
            <v>0</v>
          </cell>
        </row>
        <row r="1137">
          <cell r="B1137" t="str">
            <v>Calient</v>
          </cell>
          <cell r="L1137">
            <v>0</v>
          </cell>
        </row>
        <row r="1138">
          <cell r="B1138" t="str">
            <v>Ciena</v>
          </cell>
          <cell r="C1138">
            <v>0</v>
          </cell>
          <cell r="D1138">
            <v>3</v>
          </cell>
          <cell r="E1138">
            <v>0</v>
          </cell>
          <cell r="F1138">
            <v>0</v>
          </cell>
          <cell r="G1138">
            <v>13</v>
          </cell>
          <cell r="H1138">
            <v>3</v>
          </cell>
          <cell r="I1138">
            <v>1</v>
          </cell>
          <cell r="L1138">
            <v>20</v>
          </cell>
        </row>
        <row r="1139">
          <cell r="B1139" t="str">
            <v>Cisco</v>
          </cell>
          <cell r="C1139">
            <v>0</v>
          </cell>
          <cell r="D1139">
            <v>3</v>
          </cell>
          <cell r="E1139">
            <v>0</v>
          </cell>
          <cell r="F1139">
            <v>0</v>
          </cell>
          <cell r="G1139">
            <v>2</v>
          </cell>
          <cell r="H1139">
            <v>0</v>
          </cell>
          <cell r="I1139">
            <v>0</v>
          </cell>
          <cell r="J1139">
            <v>2</v>
          </cell>
          <cell r="L1139">
            <v>5</v>
          </cell>
        </row>
        <row r="1140">
          <cell r="B1140" t="str">
            <v>Corrigent</v>
          </cell>
          <cell r="C1140">
            <v>0</v>
          </cell>
          <cell r="D1140">
            <v>0</v>
          </cell>
          <cell r="E1140">
            <v>0</v>
          </cell>
          <cell r="F1140">
            <v>0</v>
          </cell>
          <cell r="G1140">
            <v>0</v>
          </cell>
          <cell r="H1140">
            <v>0</v>
          </cell>
          <cell r="I1140">
            <v>0</v>
          </cell>
          <cell r="L1140">
            <v>0</v>
          </cell>
        </row>
        <row r="1141">
          <cell r="B1141" t="str">
            <v>Corvis</v>
          </cell>
          <cell r="L1141">
            <v>0</v>
          </cell>
        </row>
        <row r="1142">
          <cell r="B1142" t="str">
            <v>Datang</v>
          </cell>
          <cell r="L1142">
            <v>0</v>
          </cell>
        </row>
        <row r="1143">
          <cell r="B1143" t="str">
            <v>ECI Telecom</v>
          </cell>
          <cell r="C1143">
            <v>0</v>
          </cell>
          <cell r="D1143">
            <v>5</v>
          </cell>
          <cell r="E1143">
            <v>0</v>
          </cell>
          <cell r="F1143">
            <v>0</v>
          </cell>
          <cell r="G1143">
            <v>2</v>
          </cell>
          <cell r="H1143">
            <v>0</v>
          </cell>
          <cell r="I1143">
            <v>0</v>
          </cell>
          <cell r="L1143">
            <v>7</v>
          </cell>
        </row>
        <row r="1144">
          <cell r="B1144" t="str">
            <v>Ericsson</v>
          </cell>
          <cell r="C1144">
            <v>0</v>
          </cell>
          <cell r="D1144">
            <v>2</v>
          </cell>
          <cell r="E1144">
            <v>0</v>
          </cell>
          <cell r="F1144">
            <v>1</v>
          </cell>
          <cell r="G1144">
            <v>0</v>
          </cell>
          <cell r="H1144">
            <v>1</v>
          </cell>
          <cell r="I1144">
            <v>3</v>
          </cell>
          <cell r="L1144">
            <v>7</v>
          </cell>
        </row>
        <row r="1145">
          <cell r="B1145" t="str">
            <v>FiberHome</v>
          </cell>
          <cell r="C1145">
            <v>0</v>
          </cell>
          <cell r="D1145">
            <v>0</v>
          </cell>
          <cell r="E1145">
            <v>0</v>
          </cell>
          <cell r="F1145">
            <v>0</v>
          </cell>
          <cell r="G1145">
            <v>0</v>
          </cell>
          <cell r="H1145">
            <v>0</v>
          </cell>
          <cell r="I1145">
            <v>0</v>
          </cell>
          <cell r="L1145">
            <v>0</v>
          </cell>
        </row>
        <row r="1146">
          <cell r="B1146" t="str">
            <v>Force 10</v>
          </cell>
          <cell r="C1146">
            <v>0</v>
          </cell>
          <cell r="D1146">
            <v>0</v>
          </cell>
          <cell r="E1146">
            <v>0</v>
          </cell>
          <cell r="F1146">
            <v>0</v>
          </cell>
          <cell r="G1146">
            <v>0</v>
          </cell>
          <cell r="H1146">
            <v>0</v>
          </cell>
          <cell r="I1146">
            <v>0</v>
          </cell>
          <cell r="L1146">
            <v>0</v>
          </cell>
        </row>
        <row r="1147">
          <cell r="B1147" t="str">
            <v>Fujitsu</v>
          </cell>
          <cell r="C1147">
            <v>0</v>
          </cell>
          <cell r="D1147">
            <v>0</v>
          </cell>
          <cell r="E1147">
            <v>0</v>
          </cell>
          <cell r="F1147">
            <v>0</v>
          </cell>
          <cell r="G1147">
            <v>0</v>
          </cell>
          <cell r="H1147">
            <v>0</v>
          </cell>
          <cell r="I1147">
            <v>0</v>
          </cell>
          <cell r="L1147">
            <v>0</v>
          </cell>
        </row>
        <row r="1148">
          <cell r="B1148" t="str">
            <v>Hitachi</v>
          </cell>
          <cell r="C1148">
            <v>0</v>
          </cell>
          <cell r="D1148">
            <v>0</v>
          </cell>
          <cell r="E1148">
            <v>0</v>
          </cell>
          <cell r="F1148">
            <v>0</v>
          </cell>
          <cell r="G1148">
            <v>0</v>
          </cell>
          <cell r="H1148">
            <v>0</v>
          </cell>
          <cell r="I1148">
            <v>0</v>
          </cell>
          <cell r="L1148">
            <v>0</v>
          </cell>
        </row>
        <row r="1149">
          <cell r="B1149" t="str">
            <v>Hitachi Cable</v>
          </cell>
          <cell r="C1149">
            <v>0</v>
          </cell>
          <cell r="D1149">
            <v>0</v>
          </cell>
          <cell r="E1149">
            <v>0</v>
          </cell>
          <cell r="F1149">
            <v>0</v>
          </cell>
          <cell r="G1149">
            <v>0</v>
          </cell>
          <cell r="H1149">
            <v>0</v>
          </cell>
          <cell r="I1149">
            <v>0</v>
          </cell>
          <cell r="L1149">
            <v>0</v>
          </cell>
        </row>
        <row r="1150">
          <cell r="B1150" t="str">
            <v>Huawei</v>
          </cell>
          <cell r="C1150">
            <v>1</v>
          </cell>
          <cell r="D1150">
            <v>33</v>
          </cell>
          <cell r="E1150">
            <v>0</v>
          </cell>
          <cell r="F1150">
            <v>7</v>
          </cell>
          <cell r="G1150">
            <v>8</v>
          </cell>
          <cell r="H1150">
            <v>0</v>
          </cell>
          <cell r="I1150">
            <v>17</v>
          </cell>
          <cell r="J1150">
            <v>2</v>
          </cell>
          <cell r="K1150">
            <v>2</v>
          </cell>
          <cell r="L1150">
            <v>66</v>
          </cell>
        </row>
        <row r="1151">
          <cell r="B1151" t="str">
            <v>Infinera</v>
          </cell>
          <cell r="C1151">
            <v>0</v>
          </cell>
          <cell r="D1151">
            <v>0</v>
          </cell>
          <cell r="E1151">
            <v>0</v>
          </cell>
          <cell r="F1151">
            <v>0</v>
          </cell>
          <cell r="G1151">
            <v>0</v>
          </cell>
          <cell r="H1151">
            <v>0</v>
          </cell>
          <cell r="I1151">
            <v>0</v>
          </cell>
          <cell r="L1151">
            <v>0</v>
          </cell>
        </row>
        <row r="1152">
          <cell r="B1152" t="str">
            <v>Lucent</v>
          </cell>
          <cell r="L1152">
            <v>0</v>
          </cell>
        </row>
        <row r="1153">
          <cell r="B1153" t="str">
            <v>Luminous</v>
          </cell>
          <cell r="L1153">
            <v>0</v>
          </cell>
        </row>
        <row r="1154">
          <cell r="B1154" t="str">
            <v>Movaz</v>
          </cell>
          <cell r="L1154">
            <v>0</v>
          </cell>
        </row>
        <row r="1155">
          <cell r="B1155" t="str">
            <v>NEC</v>
          </cell>
          <cell r="C1155">
            <v>4</v>
          </cell>
          <cell r="D1155">
            <v>12</v>
          </cell>
          <cell r="E1155">
            <v>0</v>
          </cell>
          <cell r="F1155">
            <v>0</v>
          </cell>
          <cell r="G1155">
            <v>0</v>
          </cell>
          <cell r="H1155">
            <v>2</v>
          </cell>
          <cell r="I1155">
            <v>0</v>
          </cell>
          <cell r="K1155">
            <v>2</v>
          </cell>
          <cell r="L1155">
            <v>18</v>
          </cell>
        </row>
        <row r="1156">
          <cell r="B1156" t="str">
            <v>Nortel</v>
          </cell>
          <cell r="C1156">
            <v>0</v>
          </cell>
          <cell r="D1156">
            <v>0</v>
          </cell>
          <cell r="E1156">
            <v>0</v>
          </cell>
          <cell r="F1156">
            <v>0</v>
          </cell>
          <cell r="G1156">
            <v>0</v>
          </cell>
          <cell r="H1156">
            <v>0</v>
          </cell>
          <cell r="I1156">
            <v>0</v>
          </cell>
          <cell r="L1156">
            <v>0</v>
          </cell>
        </row>
        <row r="1157">
          <cell r="B1157" t="str">
            <v>OpVista</v>
          </cell>
          <cell r="C1157">
            <v>0</v>
          </cell>
          <cell r="D1157">
            <v>0</v>
          </cell>
          <cell r="E1157">
            <v>0</v>
          </cell>
          <cell r="F1157">
            <v>0</v>
          </cell>
          <cell r="G1157">
            <v>1</v>
          </cell>
          <cell r="H1157">
            <v>0</v>
          </cell>
          <cell r="I1157">
            <v>0</v>
          </cell>
          <cell r="L1157">
            <v>1</v>
          </cell>
        </row>
        <row r="1158">
          <cell r="B1158" t="str">
            <v>Sagem</v>
          </cell>
          <cell r="C1158">
            <v>0</v>
          </cell>
          <cell r="D1158">
            <v>0</v>
          </cell>
          <cell r="E1158">
            <v>0</v>
          </cell>
          <cell r="F1158">
            <v>0</v>
          </cell>
          <cell r="G1158">
            <v>0</v>
          </cell>
          <cell r="H1158">
            <v>0</v>
          </cell>
          <cell r="I1158">
            <v>0</v>
          </cell>
          <cell r="L1158">
            <v>0</v>
          </cell>
        </row>
        <row r="1159">
          <cell r="B1159" t="str">
            <v>Nokia Siemens</v>
          </cell>
          <cell r="C1159">
            <v>0</v>
          </cell>
          <cell r="D1159">
            <v>9</v>
          </cell>
          <cell r="E1159">
            <v>0</v>
          </cell>
          <cell r="F1159">
            <v>0</v>
          </cell>
          <cell r="G1159">
            <v>0</v>
          </cell>
          <cell r="H1159">
            <v>0</v>
          </cell>
          <cell r="I1159">
            <v>2</v>
          </cell>
          <cell r="L1159">
            <v>11</v>
          </cell>
        </row>
        <row r="1160">
          <cell r="B1160" t="str">
            <v>Sycamore</v>
          </cell>
          <cell r="C1160">
            <v>0</v>
          </cell>
          <cell r="D1160">
            <v>0</v>
          </cell>
          <cell r="E1160">
            <v>0</v>
          </cell>
          <cell r="F1160">
            <v>0</v>
          </cell>
          <cell r="G1160">
            <v>0</v>
          </cell>
          <cell r="H1160">
            <v>0</v>
          </cell>
          <cell r="I1160">
            <v>0</v>
          </cell>
          <cell r="L1160">
            <v>0</v>
          </cell>
        </row>
        <row r="1161">
          <cell r="B1161" t="str">
            <v>Tejas</v>
          </cell>
          <cell r="C1161">
            <v>0</v>
          </cell>
          <cell r="D1161">
            <v>0</v>
          </cell>
          <cell r="E1161">
            <v>0</v>
          </cell>
          <cell r="F1161">
            <v>0</v>
          </cell>
          <cell r="G1161">
            <v>0</v>
          </cell>
          <cell r="H1161">
            <v>0</v>
          </cell>
          <cell r="I1161">
            <v>0</v>
          </cell>
          <cell r="L1161">
            <v>0</v>
          </cell>
        </row>
        <row r="1162">
          <cell r="B1162" t="str">
            <v>Tellabs</v>
          </cell>
          <cell r="C1162">
            <v>0</v>
          </cell>
          <cell r="D1162">
            <v>3</v>
          </cell>
          <cell r="E1162">
            <v>0</v>
          </cell>
          <cell r="F1162">
            <v>0</v>
          </cell>
          <cell r="G1162">
            <v>0</v>
          </cell>
          <cell r="H1162">
            <v>0</v>
          </cell>
          <cell r="I1162">
            <v>0</v>
          </cell>
          <cell r="L1162">
            <v>3</v>
          </cell>
        </row>
        <row r="1163">
          <cell r="B1163" t="str">
            <v>Transmode</v>
          </cell>
          <cell r="C1163">
            <v>0</v>
          </cell>
          <cell r="D1163">
            <v>0</v>
          </cell>
          <cell r="E1163">
            <v>0</v>
          </cell>
          <cell r="F1163">
            <v>0</v>
          </cell>
          <cell r="G1163">
            <v>0</v>
          </cell>
          <cell r="H1163">
            <v>0</v>
          </cell>
          <cell r="I1163">
            <v>0</v>
          </cell>
          <cell r="L1163">
            <v>0</v>
          </cell>
        </row>
        <row r="1164">
          <cell r="B1164" t="str">
            <v>Tyco</v>
          </cell>
          <cell r="L1164">
            <v>0</v>
          </cell>
        </row>
        <row r="1165">
          <cell r="B1165" t="str">
            <v>UTStarcom</v>
          </cell>
          <cell r="C1165">
            <v>0</v>
          </cell>
          <cell r="D1165">
            <v>0</v>
          </cell>
          <cell r="E1165">
            <v>0</v>
          </cell>
          <cell r="F1165">
            <v>0</v>
          </cell>
          <cell r="G1165">
            <v>0</v>
          </cell>
          <cell r="H1165">
            <v>0</v>
          </cell>
          <cell r="I1165">
            <v>0</v>
          </cell>
          <cell r="L1165">
            <v>0</v>
          </cell>
        </row>
        <row r="1166">
          <cell r="B1166" t="str">
            <v>White Rock</v>
          </cell>
          <cell r="L1166">
            <v>0</v>
          </cell>
        </row>
        <row r="1167">
          <cell r="B1167" t="str">
            <v>Xtera</v>
          </cell>
          <cell r="C1167">
            <v>0</v>
          </cell>
          <cell r="D1167">
            <v>0</v>
          </cell>
          <cell r="E1167">
            <v>0</v>
          </cell>
          <cell r="F1167">
            <v>0</v>
          </cell>
          <cell r="G1167">
            <v>0</v>
          </cell>
          <cell r="H1167">
            <v>0</v>
          </cell>
          <cell r="I1167">
            <v>0</v>
          </cell>
          <cell r="L1167">
            <v>0</v>
          </cell>
        </row>
        <row r="1168">
          <cell r="B1168" t="str">
            <v>Zhone</v>
          </cell>
          <cell r="C1168">
            <v>0</v>
          </cell>
          <cell r="D1168">
            <v>0</v>
          </cell>
          <cell r="E1168">
            <v>0</v>
          </cell>
          <cell r="F1168">
            <v>0</v>
          </cell>
          <cell r="G1168">
            <v>0</v>
          </cell>
          <cell r="H1168">
            <v>0</v>
          </cell>
          <cell r="I1168">
            <v>0</v>
          </cell>
          <cell r="L1168">
            <v>0</v>
          </cell>
        </row>
        <row r="1169">
          <cell r="B1169" t="str">
            <v>ZTE</v>
          </cell>
          <cell r="C1169">
            <v>3</v>
          </cell>
          <cell r="D1169">
            <v>3</v>
          </cell>
          <cell r="E1169">
            <v>0</v>
          </cell>
          <cell r="F1169">
            <v>0</v>
          </cell>
          <cell r="G1169">
            <v>0</v>
          </cell>
          <cell r="H1169">
            <v>2</v>
          </cell>
          <cell r="I1169">
            <v>0</v>
          </cell>
          <cell r="L1169">
            <v>8</v>
          </cell>
        </row>
        <row r="1170">
          <cell r="B1170" t="str">
            <v>Other</v>
          </cell>
          <cell r="C1170">
            <v>0</v>
          </cell>
          <cell r="D1170">
            <v>0</v>
          </cell>
          <cell r="E1170">
            <v>0</v>
          </cell>
          <cell r="F1170">
            <v>0</v>
          </cell>
          <cell r="G1170">
            <v>0</v>
          </cell>
          <cell r="H1170">
            <v>0</v>
          </cell>
          <cell r="I1170">
            <v>0</v>
          </cell>
          <cell r="L1170">
            <v>0</v>
          </cell>
        </row>
        <row r="1171">
          <cell r="B1171" t="str">
            <v>Total</v>
          </cell>
          <cell r="C1171">
            <v>8</v>
          </cell>
          <cell r="D1171">
            <v>115</v>
          </cell>
          <cell r="E1171">
            <v>0</v>
          </cell>
          <cell r="F1171">
            <v>19</v>
          </cell>
          <cell r="G1171">
            <v>27</v>
          </cell>
          <cell r="H1171">
            <v>8</v>
          </cell>
          <cell r="I1171">
            <v>41</v>
          </cell>
          <cell r="J1171">
            <v>4</v>
          </cell>
          <cell r="K1171">
            <v>7</v>
          </cell>
          <cell r="L1171">
            <v>218</v>
          </cell>
        </row>
        <row r="1175">
          <cell r="B1175" t="str">
            <v>Vendor</v>
          </cell>
          <cell r="C1175" t="str">
            <v>SONET/SDH Add-drop multiplexers (ADM)</v>
          </cell>
          <cell r="D1175" t="str">
            <v>Optical Edge Devices (OED)</v>
          </cell>
          <cell r="E1175" t="str">
            <v>Digital Cross Connects (DCS)</v>
          </cell>
          <cell r="F1175" t="str">
            <v>Optical Core Switches (OCS)</v>
          </cell>
          <cell r="G1175" t="str">
            <v>Metro WDM (C/D-WDM)</v>
          </cell>
          <cell r="H1175" t="str">
            <v>Long haul DWDM (LH DWDM)</v>
          </cell>
          <cell r="I1175" t="str">
            <v>Multi-reach DWDM</v>
          </cell>
          <cell r="J1175" t="str">
            <v>Metro ROADM</v>
          </cell>
          <cell r="K1175" t="str">
            <v>Converged Packet Optical</v>
          </cell>
          <cell r="L1175" t="str">
            <v>Total Optical Networking (ON)</v>
          </cell>
        </row>
        <row r="1176">
          <cell r="B1176" t="str">
            <v>ADTRAN</v>
          </cell>
          <cell r="C1176">
            <v>0</v>
          </cell>
          <cell r="D1176">
            <v>0</v>
          </cell>
          <cell r="E1176">
            <v>0</v>
          </cell>
          <cell r="F1176">
            <v>0</v>
          </cell>
          <cell r="G1176">
            <v>0</v>
          </cell>
          <cell r="H1176">
            <v>0</v>
          </cell>
          <cell r="I1176">
            <v>0</v>
          </cell>
          <cell r="L1176">
            <v>0</v>
          </cell>
        </row>
        <row r="1177">
          <cell r="B1177" t="str">
            <v>ADVA</v>
          </cell>
          <cell r="C1177">
            <v>0</v>
          </cell>
          <cell r="D1177">
            <v>0</v>
          </cell>
          <cell r="E1177">
            <v>0</v>
          </cell>
          <cell r="F1177">
            <v>0</v>
          </cell>
          <cell r="G1177">
            <v>0</v>
          </cell>
          <cell r="H1177">
            <v>0</v>
          </cell>
          <cell r="I1177">
            <v>0</v>
          </cell>
          <cell r="L1177">
            <v>0</v>
          </cell>
        </row>
        <row r="1178">
          <cell r="B1178" t="str">
            <v>Alcatel-Lucent</v>
          </cell>
          <cell r="C1178">
            <v>0</v>
          </cell>
          <cell r="D1178">
            <v>85</v>
          </cell>
          <cell r="E1178">
            <v>0</v>
          </cell>
          <cell r="F1178">
            <v>4</v>
          </cell>
          <cell r="G1178">
            <v>1</v>
          </cell>
          <cell r="H1178">
            <v>0</v>
          </cell>
          <cell r="I1178">
            <v>19</v>
          </cell>
          <cell r="K1178">
            <v>7</v>
          </cell>
          <cell r="L1178">
            <v>109</v>
          </cell>
        </row>
        <row r="1179">
          <cell r="B1179" t="str">
            <v>ANDA</v>
          </cell>
          <cell r="C1179">
            <v>0</v>
          </cell>
          <cell r="D1179">
            <v>0</v>
          </cell>
          <cell r="E1179">
            <v>0</v>
          </cell>
          <cell r="F1179">
            <v>0</v>
          </cell>
          <cell r="G1179">
            <v>0</v>
          </cell>
          <cell r="H1179">
            <v>0</v>
          </cell>
          <cell r="I1179">
            <v>0</v>
          </cell>
          <cell r="L1179">
            <v>0</v>
          </cell>
        </row>
        <row r="1180">
          <cell r="B1180" t="str">
            <v>Atrica</v>
          </cell>
          <cell r="C1180">
            <v>0</v>
          </cell>
          <cell r="D1180">
            <v>0</v>
          </cell>
          <cell r="E1180">
            <v>0</v>
          </cell>
          <cell r="F1180">
            <v>0</v>
          </cell>
          <cell r="G1180">
            <v>0</v>
          </cell>
          <cell r="H1180">
            <v>0</v>
          </cell>
          <cell r="I1180">
            <v>0</v>
          </cell>
          <cell r="L1180">
            <v>0</v>
          </cell>
        </row>
        <row r="1181">
          <cell r="B1181" t="str">
            <v>Calient</v>
          </cell>
          <cell r="L1181">
            <v>0</v>
          </cell>
        </row>
        <row r="1182">
          <cell r="B1182" t="str">
            <v>Ciena</v>
          </cell>
          <cell r="C1182">
            <v>0</v>
          </cell>
          <cell r="D1182">
            <v>1</v>
          </cell>
          <cell r="E1182">
            <v>0</v>
          </cell>
          <cell r="F1182">
            <v>0</v>
          </cell>
          <cell r="G1182">
            <v>3</v>
          </cell>
          <cell r="H1182">
            <v>2</v>
          </cell>
          <cell r="I1182">
            <v>1</v>
          </cell>
          <cell r="L1182">
            <v>7</v>
          </cell>
        </row>
        <row r="1183">
          <cell r="B1183" t="str">
            <v>Cisco</v>
          </cell>
          <cell r="C1183">
            <v>0</v>
          </cell>
          <cell r="D1183">
            <v>3</v>
          </cell>
          <cell r="E1183">
            <v>0</v>
          </cell>
          <cell r="F1183">
            <v>0</v>
          </cell>
          <cell r="G1183">
            <v>3</v>
          </cell>
          <cell r="H1183">
            <v>0</v>
          </cell>
          <cell r="I1183">
            <v>0</v>
          </cell>
          <cell r="J1183">
            <v>2</v>
          </cell>
          <cell r="L1183">
            <v>6</v>
          </cell>
        </row>
        <row r="1184">
          <cell r="B1184" t="str">
            <v>Corrigent</v>
          </cell>
          <cell r="C1184">
            <v>0</v>
          </cell>
          <cell r="D1184">
            <v>0</v>
          </cell>
          <cell r="E1184">
            <v>0</v>
          </cell>
          <cell r="F1184">
            <v>0</v>
          </cell>
          <cell r="G1184">
            <v>0</v>
          </cell>
          <cell r="H1184">
            <v>0</v>
          </cell>
          <cell r="I1184">
            <v>0</v>
          </cell>
          <cell r="L1184">
            <v>0</v>
          </cell>
        </row>
        <row r="1185">
          <cell r="B1185" t="str">
            <v>Corvis</v>
          </cell>
          <cell r="L1185">
            <v>0</v>
          </cell>
        </row>
        <row r="1186">
          <cell r="B1186" t="str">
            <v>Datang</v>
          </cell>
          <cell r="L1186">
            <v>0</v>
          </cell>
        </row>
        <row r="1187">
          <cell r="B1187" t="str">
            <v>ECI Telecom</v>
          </cell>
          <cell r="C1187">
            <v>0</v>
          </cell>
          <cell r="D1187">
            <v>5</v>
          </cell>
          <cell r="E1187">
            <v>0</v>
          </cell>
          <cell r="F1187">
            <v>0</v>
          </cell>
          <cell r="G1187">
            <v>4</v>
          </cell>
          <cell r="H1187">
            <v>0</v>
          </cell>
          <cell r="I1187">
            <v>0</v>
          </cell>
          <cell r="L1187">
            <v>9</v>
          </cell>
        </row>
        <row r="1188">
          <cell r="B1188" t="str">
            <v>Ericsson</v>
          </cell>
          <cell r="C1188">
            <v>0</v>
          </cell>
          <cell r="D1188">
            <v>4</v>
          </cell>
          <cell r="E1188">
            <v>0</v>
          </cell>
          <cell r="F1188">
            <v>1</v>
          </cell>
          <cell r="G1188">
            <v>0</v>
          </cell>
          <cell r="H1188">
            <v>1</v>
          </cell>
          <cell r="I1188">
            <v>5</v>
          </cell>
          <cell r="L1188">
            <v>11</v>
          </cell>
        </row>
        <row r="1189">
          <cell r="B1189" t="str">
            <v>FiberHome</v>
          </cell>
          <cell r="C1189">
            <v>0</v>
          </cell>
          <cell r="D1189">
            <v>0</v>
          </cell>
          <cell r="E1189">
            <v>0</v>
          </cell>
          <cell r="F1189">
            <v>0</v>
          </cell>
          <cell r="G1189">
            <v>0</v>
          </cell>
          <cell r="H1189">
            <v>0</v>
          </cell>
          <cell r="I1189">
            <v>0</v>
          </cell>
          <cell r="L1189">
            <v>0</v>
          </cell>
        </row>
        <row r="1190">
          <cell r="B1190" t="str">
            <v>Force 10</v>
          </cell>
          <cell r="C1190">
            <v>0</v>
          </cell>
          <cell r="D1190">
            <v>0</v>
          </cell>
          <cell r="E1190">
            <v>0</v>
          </cell>
          <cell r="F1190">
            <v>0</v>
          </cell>
          <cell r="G1190">
            <v>0</v>
          </cell>
          <cell r="H1190">
            <v>0</v>
          </cell>
          <cell r="I1190">
            <v>0</v>
          </cell>
          <cell r="L1190">
            <v>0</v>
          </cell>
        </row>
        <row r="1191">
          <cell r="B1191" t="str">
            <v>Fujitsu</v>
          </cell>
          <cell r="C1191">
            <v>0</v>
          </cell>
          <cell r="D1191">
            <v>0</v>
          </cell>
          <cell r="E1191">
            <v>0</v>
          </cell>
          <cell r="F1191">
            <v>0</v>
          </cell>
          <cell r="G1191">
            <v>0</v>
          </cell>
          <cell r="H1191">
            <v>0</v>
          </cell>
          <cell r="I1191">
            <v>0</v>
          </cell>
          <cell r="L1191">
            <v>0</v>
          </cell>
        </row>
        <row r="1192">
          <cell r="B1192" t="str">
            <v>Hitachi</v>
          </cell>
          <cell r="C1192">
            <v>0</v>
          </cell>
          <cell r="D1192">
            <v>0</v>
          </cell>
          <cell r="E1192">
            <v>0</v>
          </cell>
          <cell r="F1192">
            <v>0</v>
          </cell>
          <cell r="G1192">
            <v>0</v>
          </cell>
          <cell r="H1192">
            <v>0</v>
          </cell>
          <cell r="I1192">
            <v>0</v>
          </cell>
          <cell r="L1192">
            <v>0</v>
          </cell>
        </row>
        <row r="1193">
          <cell r="B1193" t="str">
            <v>Hitachi Cable</v>
          </cell>
          <cell r="C1193">
            <v>0</v>
          </cell>
          <cell r="D1193">
            <v>0</v>
          </cell>
          <cell r="E1193">
            <v>0</v>
          </cell>
          <cell r="F1193">
            <v>0</v>
          </cell>
          <cell r="G1193">
            <v>0</v>
          </cell>
          <cell r="H1193">
            <v>0</v>
          </cell>
          <cell r="I1193">
            <v>0</v>
          </cell>
          <cell r="L1193">
            <v>0</v>
          </cell>
        </row>
        <row r="1194">
          <cell r="B1194" t="str">
            <v>Huawei</v>
          </cell>
          <cell r="C1194">
            <v>3</v>
          </cell>
          <cell r="D1194">
            <v>39</v>
          </cell>
          <cell r="E1194">
            <v>0</v>
          </cell>
          <cell r="F1194">
            <v>16</v>
          </cell>
          <cell r="G1194">
            <v>13</v>
          </cell>
          <cell r="H1194">
            <v>0</v>
          </cell>
          <cell r="I1194">
            <v>21</v>
          </cell>
          <cell r="J1194">
            <v>3</v>
          </cell>
          <cell r="K1194">
            <v>2</v>
          </cell>
          <cell r="L1194">
            <v>92</v>
          </cell>
        </row>
        <row r="1195">
          <cell r="B1195" t="str">
            <v>Infinera</v>
          </cell>
          <cell r="C1195">
            <v>0</v>
          </cell>
          <cell r="D1195">
            <v>0</v>
          </cell>
          <cell r="E1195">
            <v>0</v>
          </cell>
          <cell r="F1195">
            <v>0</v>
          </cell>
          <cell r="G1195">
            <v>0</v>
          </cell>
          <cell r="H1195">
            <v>0</v>
          </cell>
          <cell r="I1195">
            <v>0</v>
          </cell>
          <cell r="L1195">
            <v>0</v>
          </cell>
        </row>
        <row r="1196">
          <cell r="B1196" t="str">
            <v>Lucent</v>
          </cell>
          <cell r="L1196">
            <v>0</v>
          </cell>
        </row>
        <row r="1197">
          <cell r="B1197" t="str">
            <v>Luminous</v>
          </cell>
          <cell r="L1197">
            <v>0</v>
          </cell>
        </row>
        <row r="1198">
          <cell r="B1198" t="str">
            <v>Movaz</v>
          </cell>
          <cell r="L1198">
            <v>0</v>
          </cell>
        </row>
        <row r="1199">
          <cell r="B1199" t="str">
            <v>NEC</v>
          </cell>
          <cell r="C1199">
            <v>3</v>
          </cell>
          <cell r="D1199">
            <v>17</v>
          </cell>
          <cell r="E1199">
            <v>0</v>
          </cell>
          <cell r="F1199">
            <v>0</v>
          </cell>
          <cell r="G1199">
            <v>0</v>
          </cell>
          <cell r="H1199">
            <v>2</v>
          </cell>
          <cell r="I1199">
            <v>0</v>
          </cell>
          <cell r="K1199">
            <v>2</v>
          </cell>
          <cell r="L1199">
            <v>22</v>
          </cell>
        </row>
        <row r="1200">
          <cell r="B1200" t="str">
            <v>Nortel</v>
          </cell>
          <cell r="C1200">
            <v>0</v>
          </cell>
          <cell r="D1200">
            <v>0</v>
          </cell>
          <cell r="E1200">
            <v>0</v>
          </cell>
          <cell r="F1200">
            <v>0</v>
          </cell>
          <cell r="G1200">
            <v>0</v>
          </cell>
          <cell r="H1200">
            <v>0</v>
          </cell>
          <cell r="I1200">
            <v>0</v>
          </cell>
          <cell r="L1200">
            <v>0</v>
          </cell>
        </row>
        <row r="1201">
          <cell r="B1201" t="str">
            <v>OpVista</v>
          </cell>
          <cell r="C1201">
            <v>0</v>
          </cell>
          <cell r="D1201">
            <v>0</v>
          </cell>
          <cell r="E1201">
            <v>0</v>
          </cell>
          <cell r="F1201">
            <v>0</v>
          </cell>
          <cell r="G1201">
            <v>1</v>
          </cell>
          <cell r="H1201">
            <v>0</v>
          </cell>
          <cell r="I1201">
            <v>0</v>
          </cell>
          <cell r="L1201">
            <v>1</v>
          </cell>
        </row>
        <row r="1202">
          <cell r="B1202" t="str">
            <v>Sagem</v>
          </cell>
          <cell r="C1202">
            <v>0</v>
          </cell>
          <cell r="D1202">
            <v>0</v>
          </cell>
          <cell r="E1202">
            <v>0</v>
          </cell>
          <cell r="F1202">
            <v>0</v>
          </cell>
          <cell r="G1202">
            <v>0</v>
          </cell>
          <cell r="H1202">
            <v>0</v>
          </cell>
          <cell r="I1202">
            <v>0</v>
          </cell>
          <cell r="L1202">
            <v>0</v>
          </cell>
        </row>
        <row r="1203">
          <cell r="B1203" t="str">
            <v>Nokia Siemens</v>
          </cell>
          <cell r="C1203">
            <v>0</v>
          </cell>
          <cell r="D1203">
            <v>11</v>
          </cell>
          <cell r="E1203">
            <v>0</v>
          </cell>
          <cell r="F1203">
            <v>0</v>
          </cell>
          <cell r="G1203">
            <v>0</v>
          </cell>
          <cell r="H1203">
            <v>0</v>
          </cell>
          <cell r="I1203">
            <v>2</v>
          </cell>
          <cell r="L1203">
            <v>13</v>
          </cell>
        </row>
        <row r="1204">
          <cell r="B1204" t="str">
            <v>Sycamore</v>
          </cell>
          <cell r="C1204">
            <v>0</v>
          </cell>
          <cell r="D1204">
            <v>0</v>
          </cell>
          <cell r="E1204">
            <v>0</v>
          </cell>
          <cell r="F1204">
            <v>0</v>
          </cell>
          <cell r="G1204">
            <v>0</v>
          </cell>
          <cell r="H1204">
            <v>0</v>
          </cell>
          <cell r="I1204">
            <v>0</v>
          </cell>
          <cell r="L1204">
            <v>0</v>
          </cell>
        </row>
        <row r="1205">
          <cell r="B1205" t="str">
            <v>Tejas</v>
          </cell>
          <cell r="C1205">
            <v>0</v>
          </cell>
          <cell r="D1205">
            <v>0</v>
          </cell>
          <cell r="E1205">
            <v>0</v>
          </cell>
          <cell r="F1205">
            <v>0</v>
          </cell>
          <cell r="G1205">
            <v>0</v>
          </cell>
          <cell r="H1205">
            <v>0</v>
          </cell>
          <cell r="I1205">
            <v>0</v>
          </cell>
          <cell r="L1205">
            <v>0</v>
          </cell>
        </row>
        <row r="1206">
          <cell r="B1206" t="str">
            <v>Tellabs</v>
          </cell>
          <cell r="C1206">
            <v>0</v>
          </cell>
          <cell r="D1206">
            <v>3</v>
          </cell>
          <cell r="E1206">
            <v>0</v>
          </cell>
          <cell r="F1206">
            <v>0</v>
          </cell>
          <cell r="G1206">
            <v>0</v>
          </cell>
          <cell r="H1206">
            <v>0</v>
          </cell>
          <cell r="I1206">
            <v>0</v>
          </cell>
          <cell r="L1206">
            <v>3</v>
          </cell>
        </row>
        <row r="1207">
          <cell r="B1207" t="str">
            <v>Transmode</v>
          </cell>
          <cell r="C1207">
            <v>0</v>
          </cell>
          <cell r="D1207">
            <v>0</v>
          </cell>
          <cell r="E1207">
            <v>0</v>
          </cell>
          <cell r="F1207">
            <v>0</v>
          </cell>
          <cell r="G1207">
            <v>0</v>
          </cell>
          <cell r="H1207">
            <v>0</v>
          </cell>
          <cell r="I1207">
            <v>0</v>
          </cell>
          <cell r="L1207">
            <v>0</v>
          </cell>
        </row>
        <row r="1208">
          <cell r="B1208" t="str">
            <v>Tyco</v>
          </cell>
          <cell r="L1208">
            <v>0</v>
          </cell>
        </row>
        <row r="1209">
          <cell r="B1209" t="str">
            <v>UTStarcom</v>
          </cell>
          <cell r="C1209">
            <v>0</v>
          </cell>
          <cell r="D1209">
            <v>0</v>
          </cell>
          <cell r="E1209">
            <v>0</v>
          </cell>
          <cell r="F1209">
            <v>0</v>
          </cell>
          <cell r="G1209">
            <v>0</v>
          </cell>
          <cell r="H1209">
            <v>0</v>
          </cell>
          <cell r="I1209">
            <v>0</v>
          </cell>
          <cell r="L1209">
            <v>0</v>
          </cell>
        </row>
        <row r="1210">
          <cell r="B1210" t="str">
            <v>White Rock</v>
          </cell>
          <cell r="L1210">
            <v>0</v>
          </cell>
        </row>
        <row r="1211">
          <cell r="B1211" t="str">
            <v>Xtera</v>
          </cell>
          <cell r="C1211">
            <v>0</v>
          </cell>
          <cell r="D1211">
            <v>0</v>
          </cell>
          <cell r="E1211">
            <v>0</v>
          </cell>
          <cell r="F1211">
            <v>0</v>
          </cell>
          <cell r="G1211">
            <v>0</v>
          </cell>
          <cell r="H1211">
            <v>0</v>
          </cell>
          <cell r="I1211">
            <v>4</v>
          </cell>
          <cell r="L1211">
            <v>4</v>
          </cell>
        </row>
        <row r="1212">
          <cell r="B1212" t="str">
            <v>Zhone</v>
          </cell>
          <cell r="C1212">
            <v>0</v>
          </cell>
          <cell r="D1212">
            <v>0</v>
          </cell>
          <cell r="E1212">
            <v>0</v>
          </cell>
          <cell r="F1212">
            <v>0</v>
          </cell>
          <cell r="G1212">
            <v>0</v>
          </cell>
          <cell r="H1212">
            <v>0</v>
          </cell>
          <cell r="I1212">
            <v>0</v>
          </cell>
          <cell r="L1212">
            <v>0</v>
          </cell>
        </row>
        <row r="1213">
          <cell r="B1213" t="str">
            <v>ZTE</v>
          </cell>
          <cell r="C1213">
            <v>2</v>
          </cell>
          <cell r="D1213">
            <v>4</v>
          </cell>
          <cell r="E1213">
            <v>0</v>
          </cell>
          <cell r="F1213">
            <v>0</v>
          </cell>
          <cell r="G1213">
            <v>0</v>
          </cell>
          <cell r="H1213">
            <v>2</v>
          </cell>
          <cell r="I1213">
            <v>0</v>
          </cell>
          <cell r="L1213">
            <v>8</v>
          </cell>
        </row>
        <row r="1214">
          <cell r="B1214" t="str">
            <v>Other</v>
          </cell>
          <cell r="C1214">
            <v>0</v>
          </cell>
          <cell r="D1214">
            <v>0</v>
          </cell>
          <cell r="E1214">
            <v>0</v>
          </cell>
          <cell r="F1214">
            <v>0</v>
          </cell>
          <cell r="G1214">
            <v>0</v>
          </cell>
          <cell r="H1214">
            <v>0</v>
          </cell>
          <cell r="I1214">
            <v>0</v>
          </cell>
          <cell r="L1214">
            <v>0</v>
          </cell>
        </row>
        <row r="1215">
          <cell r="B1215" t="str">
            <v>Total</v>
          </cell>
          <cell r="C1215">
            <v>8</v>
          </cell>
          <cell r="D1215">
            <v>172</v>
          </cell>
          <cell r="E1215">
            <v>0</v>
          </cell>
          <cell r="F1215">
            <v>21</v>
          </cell>
          <cell r="G1215">
            <v>25</v>
          </cell>
          <cell r="H1215">
            <v>7</v>
          </cell>
          <cell r="I1215">
            <v>52</v>
          </cell>
          <cell r="J1215">
            <v>5</v>
          </cell>
          <cell r="K1215">
            <v>11</v>
          </cell>
          <cell r="L1215">
            <v>285</v>
          </cell>
        </row>
        <row r="1223">
          <cell r="B1223" t="str">
            <v>Vendor</v>
          </cell>
          <cell r="C1223" t="str">
            <v>SONET/SDH Add-drop multiplexers (ADM)</v>
          </cell>
          <cell r="D1223" t="str">
            <v>Optical Edge Devices (OED)</v>
          </cell>
          <cell r="E1223" t="str">
            <v>Digital Cross Connects (DCS)</v>
          </cell>
          <cell r="F1223" t="str">
            <v>Optical Core Switches (OCS)</v>
          </cell>
          <cell r="G1223" t="str">
            <v>Metro WDM (C/D-WDM)</v>
          </cell>
          <cell r="H1223" t="str">
            <v>Long haul DWDM (LH DWDM)</v>
          </cell>
          <cell r="I1223" t="str">
            <v>Multi-reach DWDM</v>
          </cell>
          <cell r="J1223" t="str">
            <v>Metro ROADM</v>
          </cell>
          <cell r="K1223" t="str">
            <v>Converged Packet Optical</v>
          </cell>
          <cell r="L1223" t="str">
            <v>Total Optical Networking (ON)</v>
          </cell>
        </row>
        <row r="1224">
          <cell r="B1224" t="str">
            <v>ADTRAN</v>
          </cell>
          <cell r="C1224">
            <v>0</v>
          </cell>
          <cell r="D1224">
            <v>0</v>
          </cell>
          <cell r="E1224">
            <v>0</v>
          </cell>
          <cell r="F1224">
            <v>0</v>
          </cell>
          <cell r="G1224">
            <v>0</v>
          </cell>
          <cell r="H1224">
            <v>0</v>
          </cell>
          <cell r="I1224">
            <v>0</v>
          </cell>
          <cell r="L1224">
            <v>0</v>
          </cell>
        </row>
        <row r="1225">
          <cell r="B1225" t="str">
            <v>ADVA</v>
          </cell>
          <cell r="C1225">
            <v>0</v>
          </cell>
          <cell r="D1225">
            <v>0</v>
          </cell>
          <cell r="E1225">
            <v>0</v>
          </cell>
          <cell r="F1225">
            <v>0</v>
          </cell>
          <cell r="G1225">
            <v>0</v>
          </cell>
          <cell r="H1225">
            <v>0</v>
          </cell>
          <cell r="I1225">
            <v>0</v>
          </cell>
          <cell r="L1225">
            <v>0</v>
          </cell>
        </row>
        <row r="1226">
          <cell r="B1226" t="str">
            <v>Alcatel-Lucent</v>
          </cell>
          <cell r="C1226">
            <v>0</v>
          </cell>
          <cell r="D1226">
            <v>36</v>
          </cell>
          <cell r="E1226">
            <v>0</v>
          </cell>
          <cell r="F1226">
            <v>10</v>
          </cell>
          <cell r="G1226">
            <v>2</v>
          </cell>
          <cell r="H1226">
            <v>0</v>
          </cell>
          <cell r="I1226">
            <v>11</v>
          </cell>
          <cell r="K1226">
            <v>3</v>
          </cell>
          <cell r="L1226">
            <v>59</v>
          </cell>
        </row>
        <row r="1227">
          <cell r="B1227" t="str">
            <v>ANDA</v>
          </cell>
          <cell r="C1227">
            <v>0</v>
          </cell>
          <cell r="D1227">
            <v>0</v>
          </cell>
          <cell r="E1227">
            <v>0</v>
          </cell>
          <cell r="F1227">
            <v>0</v>
          </cell>
          <cell r="G1227">
            <v>0</v>
          </cell>
          <cell r="H1227">
            <v>0</v>
          </cell>
          <cell r="I1227">
            <v>0</v>
          </cell>
          <cell r="L1227">
            <v>0</v>
          </cell>
        </row>
        <row r="1228">
          <cell r="B1228" t="str">
            <v>Atrica</v>
          </cell>
          <cell r="L1228">
            <v>0</v>
          </cell>
        </row>
        <row r="1229">
          <cell r="B1229" t="str">
            <v>Calient</v>
          </cell>
          <cell r="L1229">
            <v>0</v>
          </cell>
        </row>
        <row r="1230">
          <cell r="B1230" t="str">
            <v>Ciena</v>
          </cell>
          <cell r="C1230">
            <v>0</v>
          </cell>
          <cell r="D1230">
            <v>2</v>
          </cell>
          <cell r="E1230">
            <v>0</v>
          </cell>
          <cell r="F1230">
            <v>1</v>
          </cell>
          <cell r="G1230">
            <v>9</v>
          </cell>
          <cell r="H1230">
            <v>2</v>
          </cell>
          <cell r="I1230">
            <v>5</v>
          </cell>
          <cell r="L1230">
            <v>19</v>
          </cell>
        </row>
        <row r="1231">
          <cell r="B1231" t="str">
            <v>Cisco</v>
          </cell>
          <cell r="C1231">
            <v>0</v>
          </cell>
          <cell r="D1231">
            <v>4</v>
          </cell>
          <cell r="E1231">
            <v>0</v>
          </cell>
          <cell r="F1231">
            <v>0</v>
          </cell>
          <cell r="G1231">
            <v>4</v>
          </cell>
          <cell r="H1231">
            <v>0</v>
          </cell>
          <cell r="I1231">
            <v>0</v>
          </cell>
          <cell r="J1231">
            <v>3</v>
          </cell>
          <cell r="K1231">
            <v>1</v>
          </cell>
          <cell r="L1231">
            <v>8</v>
          </cell>
        </row>
        <row r="1232">
          <cell r="B1232" t="str">
            <v>Corrigent</v>
          </cell>
          <cell r="C1232">
            <v>0</v>
          </cell>
          <cell r="D1232">
            <v>0</v>
          </cell>
          <cell r="E1232">
            <v>0</v>
          </cell>
          <cell r="F1232">
            <v>0</v>
          </cell>
          <cell r="G1232">
            <v>0</v>
          </cell>
          <cell r="H1232">
            <v>0</v>
          </cell>
          <cell r="I1232">
            <v>0</v>
          </cell>
          <cell r="L1232">
            <v>0</v>
          </cell>
        </row>
        <row r="1233">
          <cell r="B1233" t="str">
            <v>Corvis</v>
          </cell>
          <cell r="L1233">
            <v>0</v>
          </cell>
        </row>
        <row r="1234">
          <cell r="B1234" t="str">
            <v>Datang</v>
          </cell>
          <cell r="L1234">
            <v>0</v>
          </cell>
        </row>
        <row r="1235">
          <cell r="B1235" t="str">
            <v>ECI Telecom</v>
          </cell>
          <cell r="C1235">
            <v>0</v>
          </cell>
          <cell r="D1235">
            <v>1</v>
          </cell>
          <cell r="E1235">
            <v>0</v>
          </cell>
          <cell r="F1235">
            <v>0</v>
          </cell>
          <cell r="G1235">
            <v>0</v>
          </cell>
          <cell r="H1235">
            <v>0</v>
          </cell>
          <cell r="I1235">
            <v>0</v>
          </cell>
          <cell r="L1235">
            <v>1</v>
          </cell>
        </row>
        <row r="1236">
          <cell r="B1236" t="str">
            <v>Ericsson</v>
          </cell>
          <cell r="C1236">
            <v>0</v>
          </cell>
          <cell r="D1236">
            <v>3</v>
          </cell>
          <cell r="E1236">
            <v>0</v>
          </cell>
          <cell r="F1236">
            <v>1</v>
          </cell>
          <cell r="G1236">
            <v>0</v>
          </cell>
          <cell r="H1236">
            <v>0</v>
          </cell>
          <cell r="I1236">
            <v>3</v>
          </cell>
          <cell r="L1236">
            <v>7</v>
          </cell>
        </row>
        <row r="1237">
          <cell r="B1237" t="str">
            <v>FiberHome</v>
          </cell>
          <cell r="C1237">
            <v>0</v>
          </cell>
          <cell r="D1237">
            <v>0</v>
          </cell>
          <cell r="E1237">
            <v>0</v>
          </cell>
          <cell r="F1237">
            <v>0</v>
          </cell>
          <cell r="G1237">
            <v>0</v>
          </cell>
          <cell r="H1237">
            <v>0</v>
          </cell>
          <cell r="I1237">
            <v>0</v>
          </cell>
          <cell r="L1237">
            <v>0</v>
          </cell>
        </row>
        <row r="1238">
          <cell r="B1238" t="str">
            <v>Force 10</v>
          </cell>
          <cell r="C1238">
            <v>0</v>
          </cell>
          <cell r="D1238">
            <v>1</v>
          </cell>
          <cell r="E1238">
            <v>0</v>
          </cell>
          <cell r="F1238">
            <v>0</v>
          </cell>
          <cell r="G1238">
            <v>0</v>
          </cell>
          <cell r="H1238">
            <v>0</v>
          </cell>
          <cell r="I1238">
            <v>0</v>
          </cell>
          <cell r="L1238">
            <v>1</v>
          </cell>
        </row>
        <row r="1239">
          <cell r="B1239" t="str">
            <v>Fujitsu</v>
          </cell>
          <cell r="C1239">
            <v>0</v>
          </cell>
          <cell r="D1239">
            <v>0</v>
          </cell>
          <cell r="E1239">
            <v>0</v>
          </cell>
          <cell r="F1239">
            <v>0</v>
          </cell>
          <cell r="G1239">
            <v>0</v>
          </cell>
          <cell r="H1239">
            <v>0</v>
          </cell>
          <cell r="I1239">
            <v>0</v>
          </cell>
          <cell r="L1239">
            <v>0</v>
          </cell>
        </row>
        <row r="1240">
          <cell r="B1240" t="str">
            <v>Hitachi</v>
          </cell>
          <cell r="C1240">
            <v>0</v>
          </cell>
          <cell r="D1240">
            <v>0</v>
          </cell>
          <cell r="E1240">
            <v>0</v>
          </cell>
          <cell r="F1240">
            <v>0</v>
          </cell>
          <cell r="G1240">
            <v>0</v>
          </cell>
          <cell r="H1240">
            <v>0</v>
          </cell>
          <cell r="I1240">
            <v>0</v>
          </cell>
          <cell r="L1240">
            <v>0</v>
          </cell>
        </row>
        <row r="1241">
          <cell r="B1241" t="str">
            <v>Hitachi Cable</v>
          </cell>
          <cell r="C1241">
            <v>0</v>
          </cell>
          <cell r="D1241">
            <v>0</v>
          </cell>
          <cell r="E1241">
            <v>0</v>
          </cell>
          <cell r="F1241">
            <v>0</v>
          </cell>
          <cell r="G1241">
            <v>0</v>
          </cell>
          <cell r="H1241">
            <v>0</v>
          </cell>
          <cell r="I1241">
            <v>0</v>
          </cell>
          <cell r="L1241">
            <v>0</v>
          </cell>
        </row>
        <row r="1242">
          <cell r="B1242" t="str">
            <v>Huawei</v>
          </cell>
          <cell r="C1242">
            <v>1</v>
          </cell>
          <cell r="D1242">
            <v>30</v>
          </cell>
          <cell r="E1242">
            <v>0</v>
          </cell>
          <cell r="F1242">
            <v>13</v>
          </cell>
          <cell r="G1242">
            <v>4</v>
          </cell>
          <cell r="H1242">
            <v>0</v>
          </cell>
          <cell r="I1242">
            <v>11</v>
          </cell>
          <cell r="J1242">
            <v>1</v>
          </cell>
          <cell r="K1242">
            <v>2</v>
          </cell>
          <cell r="L1242">
            <v>59</v>
          </cell>
        </row>
        <row r="1243">
          <cell r="B1243" t="str">
            <v>Infinera</v>
          </cell>
          <cell r="C1243">
            <v>0</v>
          </cell>
          <cell r="D1243">
            <v>0</v>
          </cell>
          <cell r="E1243">
            <v>0</v>
          </cell>
          <cell r="F1243">
            <v>0</v>
          </cell>
          <cell r="G1243">
            <v>0</v>
          </cell>
          <cell r="H1243">
            <v>0</v>
          </cell>
          <cell r="I1243">
            <v>0</v>
          </cell>
          <cell r="L1243">
            <v>0</v>
          </cell>
        </row>
        <row r="1244">
          <cell r="B1244" t="str">
            <v>Lucent</v>
          </cell>
          <cell r="L1244">
            <v>0</v>
          </cell>
        </row>
        <row r="1245">
          <cell r="B1245" t="str">
            <v>Luminous</v>
          </cell>
          <cell r="L1245">
            <v>0</v>
          </cell>
        </row>
        <row r="1246">
          <cell r="B1246" t="str">
            <v>Movaz</v>
          </cell>
          <cell r="L1246">
            <v>0</v>
          </cell>
        </row>
        <row r="1247">
          <cell r="B1247" t="str">
            <v>NEC</v>
          </cell>
          <cell r="C1247">
            <v>3</v>
          </cell>
          <cell r="D1247">
            <v>8</v>
          </cell>
          <cell r="E1247">
            <v>0</v>
          </cell>
          <cell r="F1247">
            <v>0</v>
          </cell>
          <cell r="G1247">
            <v>0</v>
          </cell>
          <cell r="H1247">
            <v>1</v>
          </cell>
          <cell r="I1247">
            <v>0</v>
          </cell>
          <cell r="K1247">
            <v>1</v>
          </cell>
          <cell r="L1247">
            <v>12</v>
          </cell>
        </row>
        <row r="1248">
          <cell r="B1248" t="str">
            <v>Nortel</v>
          </cell>
          <cell r="C1248">
            <v>0</v>
          </cell>
          <cell r="D1248">
            <v>0</v>
          </cell>
          <cell r="E1248">
            <v>0</v>
          </cell>
          <cell r="F1248">
            <v>0</v>
          </cell>
          <cell r="G1248">
            <v>0</v>
          </cell>
          <cell r="H1248">
            <v>0</v>
          </cell>
          <cell r="I1248">
            <v>0</v>
          </cell>
          <cell r="L1248">
            <v>0</v>
          </cell>
        </row>
        <row r="1249">
          <cell r="B1249" t="str">
            <v>OpVista</v>
          </cell>
          <cell r="C1249">
            <v>0</v>
          </cell>
          <cell r="D1249">
            <v>0</v>
          </cell>
          <cell r="E1249">
            <v>0</v>
          </cell>
          <cell r="F1249">
            <v>0</v>
          </cell>
          <cell r="G1249">
            <v>0</v>
          </cell>
          <cell r="H1249">
            <v>0</v>
          </cell>
          <cell r="I1249">
            <v>0</v>
          </cell>
          <cell r="L1249">
            <v>0</v>
          </cell>
        </row>
        <row r="1250">
          <cell r="B1250" t="str">
            <v>Sagem</v>
          </cell>
          <cell r="C1250">
            <v>0</v>
          </cell>
          <cell r="D1250">
            <v>0</v>
          </cell>
          <cell r="E1250">
            <v>0</v>
          </cell>
          <cell r="F1250">
            <v>0</v>
          </cell>
          <cell r="G1250">
            <v>0</v>
          </cell>
          <cell r="H1250">
            <v>0</v>
          </cell>
          <cell r="I1250">
            <v>0</v>
          </cell>
          <cell r="L1250">
            <v>0</v>
          </cell>
        </row>
        <row r="1251">
          <cell r="B1251" t="str">
            <v>Nokia Siemens</v>
          </cell>
          <cell r="C1251">
            <v>0</v>
          </cell>
          <cell r="D1251">
            <v>11</v>
          </cell>
          <cell r="E1251">
            <v>0</v>
          </cell>
          <cell r="F1251">
            <v>0</v>
          </cell>
          <cell r="G1251">
            <v>0</v>
          </cell>
          <cell r="H1251">
            <v>0</v>
          </cell>
          <cell r="I1251">
            <v>4</v>
          </cell>
          <cell r="L1251">
            <v>15</v>
          </cell>
        </row>
        <row r="1252">
          <cell r="B1252" t="str">
            <v>Sycamore</v>
          </cell>
          <cell r="C1252">
            <v>0</v>
          </cell>
          <cell r="D1252">
            <v>0</v>
          </cell>
          <cell r="E1252">
            <v>0</v>
          </cell>
          <cell r="F1252">
            <v>0</v>
          </cell>
          <cell r="G1252">
            <v>0</v>
          </cell>
          <cell r="H1252">
            <v>0</v>
          </cell>
          <cell r="I1252">
            <v>0</v>
          </cell>
          <cell r="L1252">
            <v>0</v>
          </cell>
        </row>
        <row r="1253">
          <cell r="B1253" t="str">
            <v>Tejas</v>
          </cell>
          <cell r="C1253">
            <v>0</v>
          </cell>
          <cell r="D1253">
            <v>0</v>
          </cell>
          <cell r="E1253">
            <v>0</v>
          </cell>
          <cell r="F1253">
            <v>0</v>
          </cell>
          <cell r="G1253">
            <v>0</v>
          </cell>
          <cell r="H1253">
            <v>0</v>
          </cell>
          <cell r="I1253">
            <v>0</v>
          </cell>
          <cell r="L1253">
            <v>0</v>
          </cell>
        </row>
        <row r="1254">
          <cell r="B1254" t="str">
            <v>Tellabs</v>
          </cell>
          <cell r="C1254">
            <v>0</v>
          </cell>
          <cell r="D1254">
            <v>4</v>
          </cell>
          <cell r="E1254">
            <v>0</v>
          </cell>
          <cell r="F1254">
            <v>0</v>
          </cell>
          <cell r="G1254">
            <v>1</v>
          </cell>
          <cell r="H1254">
            <v>0</v>
          </cell>
          <cell r="I1254">
            <v>0</v>
          </cell>
          <cell r="L1254">
            <v>5</v>
          </cell>
        </row>
        <row r="1255">
          <cell r="B1255" t="str">
            <v>Transmode</v>
          </cell>
          <cell r="C1255">
            <v>0</v>
          </cell>
          <cell r="D1255">
            <v>0</v>
          </cell>
          <cell r="E1255">
            <v>0</v>
          </cell>
          <cell r="F1255">
            <v>0</v>
          </cell>
          <cell r="G1255">
            <v>0</v>
          </cell>
          <cell r="H1255">
            <v>0</v>
          </cell>
          <cell r="I1255">
            <v>0</v>
          </cell>
          <cell r="L1255">
            <v>0</v>
          </cell>
        </row>
        <row r="1256">
          <cell r="B1256" t="str">
            <v>Tyco</v>
          </cell>
          <cell r="L1256">
            <v>0</v>
          </cell>
        </row>
        <row r="1257">
          <cell r="B1257" t="str">
            <v>UTStarcom</v>
          </cell>
          <cell r="C1257">
            <v>0</v>
          </cell>
          <cell r="D1257">
            <v>0</v>
          </cell>
          <cell r="E1257">
            <v>0</v>
          </cell>
          <cell r="F1257">
            <v>0</v>
          </cell>
          <cell r="G1257">
            <v>0</v>
          </cell>
          <cell r="H1257">
            <v>0</v>
          </cell>
          <cell r="I1257">
            <v>0</v>
          </cell>
          <cell r="L1257">
            <v>0</v>
          </cell>
        </row>
        <row r="1258">
          <cell r="B1258" t="str">
            <v>White Rock</v>
          </cell>
          <cell r="L1258">
            <v>0</v>
          </cell>
        </row>
        <row r="1259">
          <cell r="B1259" t="str">
            <v>Xtera</v>
          </cell>
          <cell r="C1259">
            <v>0</v>
          </cell>
          <cell r="D1259">
            <v>0</v>
          </cell>
          <cell r="E1259">
            <v>0</v>
          </cell>
          <cell r="F1259">
            <v>0</v>
          </cell>
          <cell r="G1259">
            <v>0</v>
          </cell>
          <cell r="H1259">
            <v>0</v>
          </cell>
          <cell r="I1259">
            <v>4</v>
          </cell>
          <cell r="L1259">
            <v>4</v>
          </cell>
        </row>
        <row r="1260">
          <cell r="B1260" t="str">
            <v>Zhone</v>
          </cell>
          <cell r="C1260">
            <v>0</v>
          </cell>
          <cell r="D1260">
            <v>0</v>
          </cell>
          <cell r="E1260">
            <v>0</v>
          </cell>
          <cell r="F1260">
            <v>0</v>
          </cell>
          <cell r="G1260">
            <v>0</v>
          </cell>
          <cell r="H1260">
            <v>0</v>
          </cell>
          <cell r="I1260">
            <v>0</v>
          </cell>
          <cell r="L1260">
            <v>0</v>
          </cell>
        </row>
        <row r="1261">
          <cell r="B1261" t="str">
            <v>ZTE</v>
          </cell>
          <cell r="C1261">
            <v>0</v>
          </cell>
          <cell r="D1261">
            <v>4</v>
          </cell>
          <cell r="E1261">
            <v>0</v>
          </cell>
          <cell r="F1261">
            <v>0</v>
          </cell>
          <cell r="G1261">
            <v>0</v>
          </cell>
          <cell r="H1261">
            <v>1</v>
          </cell>
          <cell r="I1261">
            <v>0</v>
          </cell>
          <cell r="L1261">
            <v>5</v>
          </cell>
        </row>
        <row r="1262">
          <cell r="B1262" t="str">
            <v>Other</v>
          </cell>
          <cell r="C1262">
            <v>0</v>
          </cell>
          <cell r="D1262">
            <v>0</v>
          </cell>
          <cell r="E1262">
            <v>0</v>
          </cell>
          <cell r="F1262">
            <v>0</v>
          </cell>
          <cell r="G1262">
            <v>0</v>
          </cell>
          <cell r="H1262">
            <v>0</v>
          </cell>
          <cell r="I1262">
            <v>0</v>
          </cell>
          <cell r="L1262">
            <v>0</v>
          </cell>
        </row>
        <row r="1263">
          <cell r="B1263" t="str">
            <v>Total</v>
          </cell>
          <cell r="C1263">
            <v>4</v>
          </cell>
          <cell r="D1263">
            <v>104</v>
          </cell>
          <cell r="E1263">
            <v>0</v>
          </cell>
          <cell r="F1263">
            <v>25</v>
          </cell>
          <cell r="G1263">
            <v>20</v>
          </cell>
          <cell r="H1263">
            <v>4</v>
          </cell>
          <cell r="I1263">
            <v>38</v>
          </cell>
          <cell r="J1263">
            <v>4</v>
          </cell>
          <cell r="K1263">
            <v>7</v>
          </cell>
          <cell r="L1263">
            <v>195</v>
          </cell>
        </row>
        <row r="1267">
          <cell r="B1267" t="str">
            <v>Vendor</v>
          </cell>
          <cell r="C1267" t="str">
            <v>SONET/SDH Add-drop multiplexers (ADM)</v>
          </cell>
          <cell r="D1267" t="str">
            <v>Optical Edge Devices (OED)</v>
          </cell>
          <cell r="E1267" t="str">
            <v>Digital Cross Connects (DCS)</v>
          </cell>
          <cell r="F1267" t="str">
            <v>Optical Core Switches (OCS)</v>
          </cell>
          <cell r="G1267" t="str">
            <v>Metro WDM (C/D-WDM)</v>
          </cell>
          <cell r="H1267" t="str">
            <v>Long haul DWDM (LH DWDM)</v>
          </cell>
          <cell r="I1267" t="str">
            <v>Multi-reach DWDM</v>
          </cell>
          <cell r="J1267" t="str">
            <v>Metro ROADM</v>
          </cell>
          <cell r="K1267" t="str">
            <v>Converged Packet Optical</v>
          </cell>
          <cell r="L1267" t="str">
            <v>Total Optical Networking (ON)</v>
          </cell>
        </row>
        <row r="1268">
          <cell r="B1268" t="str">
            <v>ADTRAN</v>
          </cell>
          <cell r="C1268">
            <v>0</v>
          </cell>
          <cell r="D1268">
            <v>0</v>
          </cell>
          <cell r="E1268">
            <v>0</v>
          </cell>
          <cell r="F1268">
            <v>0</v>
          </cell>
          <cell r="G1268">
            <v>0</v>
          </cell>
          <cell r="H1268">
            <v>0</v>
          </cell>
          <cell r="I1268">
            <v>0</v>
          </cell>
          <cell r="L1268">
            <v>0</v>
          </cell>
        </row>
        <row r="1269">
          <cell r="B1269" t="str">
            <v>ADVA</v>
          </cell>
          <cell r="C1269">
            <v>0</v>
          </cell>
          <cell r="D1269">
            <v>0</v>
          </cell>
          <cell r="E1269">
            <v>0</v>
          </cell>
          <cell r="F1269">
            <v>0</v>
          </cell>
          <cell r="G1269">
            <v>0</v>
          </cell>
          <cell r="H1269">
            <v>0</v>
          </cell>
          <cell r="I1269">
            <v>0</v>
          </cell>
          <cell r="L1269">
            <v>0</v>
          </cell>
        </row>
        <row r="1270">
          <cell r="B1270" t="str">
            <v>Alcatel-Lucent</v>
          </cell>
          <cell r="C1270">
            <v>0</v>
          </cell>
          <cell r="D1270">
            <v>56</v>
          </cell>
          <cell r="E1270">
            <v>0</v>
          </cell>
          <cell r="F1270">
            <v>16</v>
          </cell>
          <cell r="G1270">
            <v>1</v>
          </cell>
          <cell r="H1270">
            <v>0</v>
          </cell>
          <cell r="I1270">
            <v>19</v>
          </cell>
          <cell r="K1270">
            <v>4</v>
          </cell>
          <cell r="L1270">
            <v>92</v>
          </cell>
        </row>
        <row r="1271">
          <cell r="B1271" t="str">
            <v>ANDA</v>
          </cell>
          <cell r="C1271">
            <v>0</v>
          </cell>
          <cell r="D1271">
            <v>0</v>
          </cell>
          <cell r="E1271">
            <v>0</v>
          </cell>
          <cell r="F1271">
            <v>0</v>
          </cell>
          <cell r="G1271">
            <v>0</v>
          </cell>
          <cell r="H1271">
            <v>0</v>
          </cell>
          <cell r="I1271">
            <v>0</v>
          </cell>
          <cell r="L1271">
            <v>0</v>
          </cell>
        </row>
        <row r="1272">
          <cell r="B1272" t="str">
            <v>Atrica</v>
          </cell>
          <cell r="L1272">
            <v>0</v>
          </cell>
        </row>
        <row r="1273">
          <cell r="B1273" t="str">
            <v>Calient</v>
          </cell>
          <cell r="L1273">
            <v>0</v>
          </cell>
        </row>
        <row r="1274">
          <cell r="B1274" t="str">
            <v>Ciena</v>
          </cell>
          <cell r="C1274">
            <v>0</v>
          </cell>
          <cell r="D1274">
            <v>4</v>
          </cell>
          <cell r="E1274">
            <v>0</v>
          </cell>
          <cell r="F1274">
            <v>3</v>
          </cell>
          <cell r="G1274">
            <v>11</v>
          </cell>
          <cell r="H1274">
            <v>2</v>
          </cell>
          <cell r="I1274">
            <v>4</v>
          </cell>
          <cell r="L1274">
            <v>24</v>
          </cell>
        </row>
        <row r="1275">
          <cell r="B1275" t="str">
            <v>Cisco</v>
          </cell>
          <cell r="C1275">
            <v>0</v>
          </cell>
          <cell r="D1275">
            <v>2</v>
          </cell>
          <cell r="E1275">
            <v>0</v>
          </cell>
          <cell r="F1275">
            <v>0</v>
          </cell>
          <cell r="G1275">
            <v>2</v>
          </cell>
          <cell r="H1275">
            <v>0</v>
          </cell>
          <cell r="I1275">
            <v>0</v>
          </cell>
          <cell r="J1275">
            <v>2</v>
          </cell>
          <cell r="L1275">
            <v>4</v>
          </cell>
        </row>
        <row r="1276">
          <cell r="B1276" t="str">
            <v>Corrigent</v>
          </cell>
          <cell r="C1276">
            <v>0</v>
          </cell>
          <cell r="D1276">
            <v>0</v>
          </cell>
          <cell r="E1276">
            <v>0</v>
          </cell>
          <cell r="F1276">
            <v>0</v>
          </cell>
          <cell r="G1276">
            <v>0</v>
          </cell>
          <cell r="H1276">
            <v>0</v>
          </cell>
          <cell r="I1276">
            <v>0</v>
          </cell>
          <cell r="L1276">
            <v>0</v>
          </cell>
        </row>
        <row r="1277">
          <cell r="B1277" t="str">
            <v>Corvis</v>
          </cell>
          <cell r="L1277">
            <v>0</v>
          </cell>
        </row>
        <row r="1278">
          <cell r="B1278" t="str">
            <v>Datang</v>
          </cell>
          <cell r="L1278">
            <v>0</v>
          </cell>
        </row>
        <row r="1279">
          <cell r="B1279" t="str">
            <v>ECI Telecom</v>
          </cell>
          <cell r="C1279">
            <v>0</v>
          </cell>
          <cell r="D1279">
            <v>7</v>
          </cell>
          <cell r="E1279">
            <v>0</v>
          </cell>
          <cell r="F1279">
            <v>0</v>
          </cell>
          <cell r="G1279">
            <v>1</v>
          </cell>
          <cell r="H1279">
            <v>0</v>
          </cell>
          <cell r="I1279">
            <v>0</v>
          </cell>
          <cell r="K1279">
            <v>2</v>
          </cell>
          <cell r="L1279">
            <v>8</v>
          </cell>
        </row>
        <row r="1280">
          <cell r="B1280" t="str">
            <v>Ericsson</v>
          </cell>
          <cell r="C1280">
            <v>0</v>
          </cell>
          <cell r="D1280">
            <v>5</v>
          </cell>
          <cell r="E1280">
            <v>0</v>
          </cell>
          <cell r="F1280">
            <v>1</v>
          </cell>
          <cell r="G1280">
            <v>0</v>
          </cell>
          <cell r="H1280">
            <v>0</v>
          </cell>
          <cell r="I1280">
            <v>4</v>
          </cell>
          <cell r="L1280">
            <v>10</v>
          </cell>
        </row>
        <row r="1281">
          <cell r="B1281" t="str">
            <v>FiberHome</v>
          </cell>
          <cell r="C1281">
            <v>0</v>
          </cell>
          <cell r="D1281">
            <v>0</v>
          </cell>
          <cell r="E1281">
            <v>0</v>
          </cell>
          <cell r="F1281">
            <v>0</v>
          </cell>
          <cell r="G1281">
            <v>0</v>
          </cell>
          <cell r="H1281">
            <v>0</v>
          </cell>
          <cell r="I1281">
            <v>0</v>
          </cell>
          <cell r="L1281">
            <v>0</v>
          </cell>
        </row>
        <row r="1282">
          <cell r="B1282" t="str">
            <v>Force 10</v>
          </cell>
          <cell r="C1282">
            <v>0</v>
          </cell>
          <cell r="D1282">
            <v>1</v>
          </cell>
          <cell r="E1282">
            <v>0</v>
          </cell>
          <cell r="F1282">
            <v>0</v>
          </cell>
          <cell r="G1282">
            <v>0</v>
          </cell>
          <cell r="H1282">
            <v>0</v>
          </cell>
          <cell r="I1282">
            <v>0</v>
          </cell>
          <cell r="L1282">
            <v>1</v>
          </cell>
        </row>
        <row r="1283">
          <cell r="B1283" t="str">
            <v>Fujitsu</v>
          </cell>
          <cell r="C1283">
            <v>0</v>
          </cell>
          <cell r="D1283">
            <v>0</v>
          </cell>
          <cell r="E1283">
            <v>0</v>
          </cell>
          <cell r="F1283">
            <v>0</v>
          </cell>
          <cell r="G1283">
            <v>0</v>
          </cell>
          <cell r="H1283">
            <v>0</v>
          </cell>
          <cell r="I1283">
            <v>0</v>
          </cell>
          <cell r="L1283">
            <v>0</v>
          </cell>
        </row>
        <row r="1284">
          <cell r="B1284" t="str">
            <v>Hitachi</v>
          </cell>
          <cell r="C1284">
            <v>0</v>
          </cell>
          <cell r="D1284">
            <v>0</v>
          </cell>
          <cell r="E1284">
            <v>0</v>
          </cell>
          <cell r="F1284">
            <v>0</v>
          </cell>
          <cell r="G1284">
            <v>0</v>
          </cell>
          <cell r="H1284">
            <v>0</v>
          </cell>
          <cell r="I1284">
            <v>0</v>
          </cell>
          <cell r="L1284">
            <v>0</v>
          </cell>
        </row>
        <row r="1285">
          <cell r="B1285" t="str">
            <v>Hitachi Cable</v>
          </cell>
          <cell r="C1285">
            <v>0</v>
          </cell>
          <cell r="D1285">
            <v>0</v>
          </cell>
          <cell r="E1285">
            <v>0</v>
          </cell>
          <cell r="F1285">
            <v>0</v>
          </cell>
          <cell r="G1285">
            <v>0</v>
          </cell>
          <cell r="H1285">
            <v>0</v>
          </cell>
          <cell r="I1285">
            <v>0</v>
          </cell>
          <cell r="L1285">
            <v>0</v>
          </cell>
        </row>
        <row r="1286">
          <cell r="B1286" t="str">
            <v>Huawei</v>
          </cell>
          <cell r="C1286">
            <v>0</v>
          </cell>
          <cell r="D1286">
            <v>27</v>
          </cell>
          <cell r="E1286">
            <v>0</v>
          </cell>
          <cell r="F1286">
            <v>16</v>
          </cell>
          <cell r="G1286">
            <v>6</v>
          </cell>
          <cell r="H1286">
            <v>0</v>
          </cell>
          <cell r="I1286">
            <v>18</v>
          </cell>
          <cell r="J1286">
            <v>1</v>
          </cell>
          <cell r="K1286">
            <v>1</v>
          </cell>
          <cell r="L1286">
            <v>67</v>
          </cell>
        </row>
        <row r="1287">
          <cell r="B1287" t="str">
            <v>Infinera</v>
          </cell>
          <cell r="C1287">
            <v>0</v>
          </cell>
          <cell r="D1287">
            <v>0</v>
          </cell>
          <cell r="E1287">
            <v>0</v>
          </cell>
          <cell r="F1287">
            <v>0</v>
          </cell>
          <cell r="G1287">
            <v>0</v>
          </cell>
          <cell r="H1287">
            <v>0</v>
          </cell>
          <cell r="I1287">
            <v>0</v>
          </cell>
          <cell r="L1287">
            <v>0</v>
          </cell>
        </row>
        <row r="1288">
          <cell r="B1288" t="str">
            <v>Lucent</v>
          </cell>
          <cell r="L1288">
            <v>0</v>
          </cell>
        </row>
        <row r="1289">
          <cell r="B1289" t="str">
            <v>Luminous</v>
          </cell>
          <cell r="L1289">
            <v>0</v>
          </cell>
        </row>
        <row r="1290">
          <cell r="B1290" t="str">
            <v>Movaz</v>
          </cell>
          <cell r="L1290">
            <v>0</v>
          </cell>
        </row>
        <row r="1291">
          <cell r="B1291" t="str">
            <v>NEC</v>
          </cell>
          <cell r="C1291">
            <v>1</v>
          </cell>
          <cell r="D1291">
            <v>11</v>
          </cell>
          <cell r="E1291">
            <v>0</v>
          </cell>
          <cell r="F1291">
            <v>0</v>
          </cell>
          <cell r="G1291">
            <v>2</v>
          </cell>
          <cell r="H1291">
            <v>0</v>
          </cell>
          <cell r="I1291">
            <v>0</v>
          </cell>
          <cell r="J1291">
            <v>1</v>
          </cell>
          <cell r="K1291">
            <v>1</v>
          </cell>
          <cell r="L1291">
            <v>14</v>
          </cell>
        </row>
        <row r="1292">
          <cell r="B1292" t="str">
            <v>Nortel</v>
          </cell>
          <cell r="C1292">
            <v>0</v>
          </cell>
          <cell r="D1292">
            <v>0</v>
          </cell>
          <cell r="E1292">
            <v>0</v>
          </cell>
          <cell r="F1292">
            <v>0</v>
          </cell>
          <cell r="G1292">
            <v>0</v>
          </cell>
          <cell r="H1292">
            <v>0</v>
          </cell>
          <cell r="I1292">
            <v>0</v>
          </cell>
          <cell r="L1292">
            <v>0</v>
          </cell>
        </row>
        <row r="1293">
          <cell r="B1293" t="str">
            <v>OpVista</v>
          </cell>
          <cell r="C1293">
            <v>0</v>
          </cell>
          <cell r="D1293">
            <v>0</v>
          </cell>
          <cell r="E1293">
            <v>0</v>
          </cell>
          <cell r="F1293">
            <v>0</v>
          </cell>
          <cell r="G1293">
            <v>0</v>
          </cell>
          <cell r="H1293">
            <v>0</v>
          </cell>
          <cell r="I1293">
            <v>0</v>
          </cell>
          <cell r="L1293">
            <v>0</v>
          </cell>
        </row>
        <row r="1294">
          <cell r="B1294" t="str">
            <v>Sagem</v>
          </cell>
          <cell r="C1294">
            <v>0</v>
          </cell>
          <cell r="D1294">
            <v>0</v>
          </cell>
          <cell r="E1294">
            <v>0</v>
          </cell>
          <cell r="F1294">
            <v>0</v>
          </cell>
          <cell r="G1294">
            <v>0</v>
          </cell>
          <cell r="H1294">
            <v>0</v>
          </cell>
          <cell r="I1294">
            <v>0</v>
          </cell>
          <cell r="L1294">
            <v>0</v>
          </cell>
        </row>
        <row r="1295">
          <cell r="B1295" t="str">
            <v>Nokia Siemens</v>
          </cell>
          <cell r="C1295">
            <v>0</v>
          </cell>
          <cell r="D1295">
            <v>10</v>
          </cell>
          <cell r="E1295">
            <v>0</v>
          </cell>
          <cell r="F1295">
            <v>0</v>
          </cell>
          <cell r="G1295">
            <v>0</v>
          </cell>
          <cell r="H1295">
            <v>0</v>
          </cell>
          <cell r="I1295">
            <v>4</v>
          </cell>
          <cell r="L1295">
            <v>14</v>
          </cell>
        </row>
        <row r="1296">
          <cell r="B1296" t="str">
            <v>Sycamore</v>
          </cell>
          <cell r="C1296">
            <v>0</v>
          </cell>
          <cell r="D1296">
            <v>0</v>
          </cell>
          <cell r="E1296">
            <v>0</v>
          </cell>
          <cell r="F1296">
            <v>0</v>
          </cell>
          <cell r="G1296">
            <v>0</v>
          </cell>
          <cell r="H1296">
            <v>0</v>
          </cell>
          <cell r="I1296">
            <v>0</v>
          </cell>
          <cell r="L1296">
            <v>0</v>
          </cell>
        </row>
        <row r="1297">
          <cell r="B1297" t="str">
            <v>Tejas</v>
          </cell>
          <cell r="C1297">
            <v>0</v>
          </cell>
          <cell r="D1297">
            <v>0</v>
          </cell>
          <cell r="E1297">
            <v>0</v>
          </cell>
          <cell r="F1297">
            <v>0</v>
          </cell>
          <cell r="G1297">
            <v>0</v>
          </cell>
          <cell r="H1297">
            <v>0</v>
          </cell>
          <cell r="I1297">
            <v>0</v>
          </cell>
          <cell r="L1297">
            <v>0</v>
          </cell>
        </row>
        <row r="1298">
          <cell r="B1298" t="str">
            <v>Tellabs</v>
          </cell>
          <cell r="C1298">
            <v>0</v>
          </cell>
          <cell r="D1298">
            <v>5</v>
          </cell>
          <cell r="E1298">
            <v>0</v>
          </cell>
          <cell r="F1298">
            <v>0</v>
          </cell>
          <cell r="G1298">
            <v>0</v>
          </cell>
          <cell r="H1298">
            <v>0</v>
          </cell>
          <cell r="I1298">
            <v>0</v>
          </cell>
          <cell r="L1298">
            <v>5</v>
          </cell>
        </row>
        <row r="1299">
          <cell r="B1299" t="str">
            <v>Transmode</v>
          </cell>
          <cell r="C1299">
            <v>0</v>
          </cell>
          <cell r="D1299">
            <v>0</v>
          </cell>
          <cell r="E1299">
            <v>0</v>
          </cell>
          <cell r="F1299">
            <v>0</v>
          </cell>
          <cell r="G1299">
            <v>0</v>
          </cell>
          <cell r="H1299">
            <v>0</v>
          </cell>
          <cell r="I1299">
            <v>0</v>
          </cell>
          <cell r="L1299">
            <v>0</v>
          </cell>
        </row>
        <row r="1300">
          <cell r="B1300" t="str">
            <v>Tyco</v>
          </cell>
          <cell r="L1300">
            <v>0</v>
          </cell>
        </row>
        <row r="1301">
          <cell r="B1301" t="str">
            <v>UTStarcom</v>
          </cell>
          <cell r="C1301">
            <v>0</v>
          </cell>
          <cell r="D1301">
            <v>0</v>
          </cell>
          <cell r="E1301">
            <v>0</v>
          </cell>
          <cell r="F1301">
            <v>0</v>
          </cell>
          <cell r="G1301">
            <v>0</v>
          </cell>
          <cell r="H1301">
            <v>0</v>
          </cell>
          <cell r="I1301">
            <v>0</v>
          </cell>
          <cell r="L1301">
            <v>0</v>
          </cell>
        </row>
        <row r="1302">
          <cell r="B1302" t="str">
            <v>White Rock</v>
          </cell>
          <cell r="L1302">
            <v>0</v>
          </cell>
        </row>
        <row r="1303">
          <cell r="B1303" t="str">
            <v>Xtera</v>
          </cell>
          <cell r="C1303">
            <v>0</v>
          </cell>
          <cell r="D1303">
            <v>0</v>
          </cell>
          <cell r="E1303">
            <v>0</v>
          </cell>
          <cell r="F1303">
            <v>0</v>
          </cell>
          <cell r="G1303">
            <v>0</v>
          </cell>
          <cell r="H1303">
            <v>0</v>
          </cell>
          <cell r="I1303">
            <v>4</v>
          </cell>
          <cell r="L1303">
            <v>4</v>
          </cell>
        </row>
        <row r="1304">
          <cell r="B1304" t="str">
            <v>Zhone</v>
          </cell>
          <cell r="C1304">
            <v>0</v>
          </cell>
          <cell r="D1304">
            <v>0</v>
          </cell>
          <cell r="E1304">
            <v>0</v>
          </cell>
          <cell r="F1304">
            <v>0</v>
          </cell>
          <cell r="G1304">
            <v>0</v>
          </cell>
          <cell r="H1304">
            <v>0</v>
          </cell>
          <cell r="I1304">
            <v>0</v>
          </cell>
          <cell r="L1304">
            <v>0</v>
          </cell>
        </row>
        <row r="1305">
          <cell r="B1305" t="str">
            <v>ZTE</v>
          </cell>
          <cell r="C1305">
            <v>0</v>
          </cell>
          <cell r="D1305">
            <v>15</v>
          </cell>
          <cell r="E1305">
            <v>0</v>
          </cell>
          <cell r="F1305">
            <v>0</v>
          </cell>
          <cell r="G1305">
            <v>0</v>
          </cell>
          <cell r="H1305">
            <v>0</v>
          </cell>
          <cell r="I1305">
            <v>11</v>
          </cell>
          <cell r="K1305">
            <v>1</v>
          </cell>
          <cell r="L1305">
            <v>26</v>
          </cell>
        </row>
        <row r="1306">
          <cell r="B1306" t="str">
            <v>Other</v>
          </cell>
          <cell r="D1306">
            <v>0</v>
          </cell>
          <cell r="G1306">
            <v>0</v>
          </cell>
          <cell r="L1306">
            <v>0</v>
          </cell>
        </row>
        <row r="1307">
          <cell r="B1307" t="str">
            <v>Total</v>
          </cell>
          <cell r="C1307">
            <v>1</v>
          </cell>
          <cell r="D1307">
            <v>143</v>
          </cell>
          <cell r="E1307">
            <v>0</v>
          </cell>
          <cell r="F1307">
            <v>36</v>
          </cell>
          <cell r="G1307">
            <v>23</v>
          </cell>
          <cell r="H1307">
            <v>2</v>
          </cell>
          <cell r="I1307">
            <v>64</v>
          </cell>
          <cell r="J1307">
            <v>4</v>
          </cell>
          <cell r="K1307">
            <v>9</v>
          </cell>
          <cell r="L1307">
            <v>269</v>
          </cell>
        </row>
        <row r="1311">
          <cell r="B1311" t="str">
            <v>Vendor</v>
          </cell>
          <cell r="C1311" t="str">
            <v>SONET/SDH Add-drop multiplexers (ADM)</v>
          </cell>
          <cell r="D1311" t="str">
            <v>Optical Edge Devices (OED)</v>
          </cell>
          <cell r="E1311" t="str">
            <v>Digital Cross Connects (DCS)</v>
          </cell>
          <cell r="F1311" t="str">
            <v>Optical Core Switches (OCS)</v>
          </cell>
          <cell r="G1311" t="str">
            <v>Metro WDM (C/D-WDM)</v>
          </cell>
          <cell r="H1311" t="str">
            <v>Long haul DWDM (LH DWDM)</v>
          </cell>
          <cell r="I1311" t="str">
            <v>Multi-reach DWDM</v>
          </cell>
          <cell r="J1311" t="str">
            <v>Metro ROADM</v>
          </cell>
          <cell r="K1311" t="str">
            <v>Converged Packet Optical</v>
          </cell>
          <cell r="L1311" t="str">
            <v>Total Optical Networking (ON)</v>
          </cell>
        </row>
        <row r="1312">
          <cell r="B1312" t="str">
            <v>ADTRAN</v>
          </cell>
          <cell r="C1312">
            <v>0</v>
          </cell>
          <cell r="D1312">
            <v>0</v>
          </cell>
          <cell r="E1312">
            <v>0</v>
          </cell>
          <cell r="F1312">
            <v>0</v>
          </cell>
          <cell r="G1312">
            <v>0</v>
          </cell>
          <cell r="H1312">
            <v>0</v>
          </cell>
          <cell r="I1312">
            <v>0</v>
          </cell>
          <cell r="L1312">
            <v>0</v>
          </cell>
        </row>
        <row r="1313">
          <cell r="B1313" t="str">
            <v>ADVA</v>
          </cell>
          <cell r="C1313">
            <v>0</v>
          </cell>
          <cell r="D1313">
            <v>0</v>
          </cell>
          <cell r="E1313">
            <v>0</v>
          </cell>
          <cell r="F1313">
            <v>0</v>
          </cell>
          <cell r="G1313">
            <v>0</v>
          </cell>
          <cell r="H1313">
            <v>0</v>
          </cell>
          <cell r="I1313">
            <v>0</v>
          </cell>
          <cell r="L1313">
            <v>0</v>
          </cell>
        </row>
        <row r="1314">
          <cell r="B1314" t="str">
            <v>Alcatel-Lucent</v>
          </cell>
          <cell r="C1314">
            <v>0</v>
          </cell>
          <cell r="D1314">
            <v>55</v>
          </cell>
          <cell r="E1314">
            <v>0</v>
          </cell>
          <cell r="F1314">
            <v>11</v>
          </cell>
          <cell r="G1314">
            <v>3</v>
          </cell>
          <cell r="H1314">
            <v>0</v>
          </cell>
          <cell r="I1314">
            <v>17</v>
          </cell>
          <cell r="K1314">
            <v>4</v>
          </cell>
          <cell r="L1314">
            <v>86</v>
          </cell>
        </row>
        <row r="1315">
          <cell r="B1315" t="str">
            <v>ANDA</v>
          </cell>
          <cell r="C1315">
            <v>0</v>
          </cell>
          <cell r="D1315">
            <v>0</v>
          </cell>
          <cell r="E1315">
            <v>0</v>
          </cell>
          <cell r="F1315">
            <v>0</v>
          </cell>
          <cell r="G1315">
            <v>0</v>
          </cell>
          <cell r="H1315">
            <v>0</v>
          </cell>
          <cell r="I1315">
            <v>0</v>
          </cell>
          <cell r="L1315">
            <v>0</v>
          </cell>
        </row>
        <row r="1316">
          <cell r="B1316" t="str">
            <v>Atrica</v>
          </cell>
          <cell r="L1316">
            <v>0</v>
          </cell>
        </row>
        <row r="1317">
          <cell r="B1317" t="str">
            <v>Calient</v>
          </cell>
          <cell r="L1317">
            <v>0</v>
          </cell>
        </row>
        <row r="1318">
          <cell r="B1318" t="str">
            <v>Ciena</v>
          </cell>
          <cell r="C1318">
            <v>0</v>
          </cell>
          <cell r="D1318">
            <v>3</v>
          </cell>
          <cell r="E1318">
            <v>0</v>
          </cell>
          <cell r="F1318">
            <v>2</v>
          </cell>
          <cell r="G1318">
            <v>16</v>
          </cell>
          <cell r="H1318">
            <v>2</v>
          </cell>
          <cell r="I1318">
            <v>21</v>
          </cell>
          <cell r="J1318">
            <v>1</v>
          </cell>
          <cell r="K1318">
            <v>2</v>
          </cell>
          <cell r="L1318">
            <v>44</v>
          </cell>
        </row>
        <row r="1319">
          <cell r="B1319" t="str">
            <v>Cisco</v>
          </cell>
          <cell r="C1319">
            <v>0</v>
          </cell>
          <cell r="D1319">
            <v>2</v>
          </cell>
          <cell r="E1319">
            <v>0</v>
          </cell>
          <cell r="F1319">
            <v>0</v>
          </cell>
          <cell r="G1319">
            <v>2</v>
          </cell>
          <cell r="H1319">
            <v>0</v>
          </cell>
          <cell r="I1319">
            <v>0</v>
          </cell>
          <cell r="J1319">
            <v>2</v>
          </cell>
          <cell r="L1319">
            <v>4</v>
          </cell>
        </row>
        <row r="1320">
          <cell r="B1320" t="str">
            <v>Corrigent</v>
          </cell>
          <cell r="C1320">
            <v>0</v>
          </cell>
          <cell r="D1320">
            <v>0</v>
          </cell>
          <cell r="E1320">
            <v>0</v>
          </cell>
          <cell r="F1320">
            <v>0</v>
          </cell>
          <cell r="G1320">
            <v>0</v>
          </cell>
          <cell r="H1320">
            <v>0</v>
          </cell>
          <cell r="I1320">
            <v>0</v>
          </cell>
          <cell r="L1320">
            <v>0</v>
          </cell>
        </row>
        <row r="1321">
          <cell r="B1321" t="str">
            <v>Corvis</v>
          </cell>
          <cell r="L1321">
            <v>0</v>
          </cell>
        </row>
        <row r="1322">
          <cell r="B1322" t="str">
            <v>Datang</v>
          </cell>
          <cell r="L1322">
            <v>0</v>
          </cell>
        </row>
        <row r="1323">
          <cell r="B1323" t="str">
            <v>ECI Telecom</v>
          </cell>
          <cell r="C1323">
            <v>0</v>
          </cell>
          <cell r="D1323">
            <v>4</v>
          </cell>
          <cell r="E1323">
            <v>0</v>
          </cell>
          <cell r="F1323">
            <v>0</v>
          </cell>
          <cell r="G1323">
            <v>1</v>
          </cell>
          <cell r="H1323">
            <v>0</v>
          </cell>
          <cell r="I1323">
            <v>0</v>
          </cell>
          <cell r="K1323">
            <v>1</v>
          </cell>
          <cell r="L1323">
            <v>5</v>
          </cell>
        </row>
        <row r="1324">
          <cell r="B1324" t="str">
            <v>Ericsson</v>
          </cell>
          <cell r="C1324">
            <v>0</v>
          </cell>
          <cell r="D1324">
            <v>8</v>
          </cell>
          <cell r="E1324">
            <v>0</v>
          </cell>
          <cell r="F1324">
            <v>1</v>
          </cell>
          <cell r="G1324">
            <v>0</v>
          </cell>
          <cell r="H1324">
            <v>0</v>
          </cell>
          <cell r="I1324">
            <v>3</v>
          </cell>
          <cell r="L1324">
            <v>12</v>
          </cell>
        </row>
        <row r="1325">
          <cell r="B1325" t="str">
            <v>FiberHome</v>
          </cell>
          <cell r="C1325">
            <v>0</v>
          </cell>
          <cell r="D1325">
            <v>0</v>
          </cell>
          <cell r="E1325">
            <v>0</v>
          </cell>
          <cell r="F1325">
            <v>0</v>
          </cell>
          <cell r="G1325">
            <v>0</v>
          </cell>
          <cell r="H1325">
            <v>0</v>
          </cell>
          <cell r="I1325">
            <v>0</v>
          </cell>
          <cell r="L1325">
            <v>0</v>
          </cell>
        </row>
        <row r="1326">
          <cell r="B1326" t="str">
            <v>Force 10</v>
          </cell>
          <cell r="C1326">
            <v>0</v>
          </cell>
          <cell r="D1326">
            <v>0</v>
          </cell>
          <cell r="E1326">
            <v>0</v>
          </cell>
          <cell r="F1326">
            <v>0</v>
          </cell>
          <cell r="G1326">
            <v>0</v>
          </cell>
          <cell r="H1326">
            <v>0</v>
          </cell>
          <cell r="I1326">
            <v>0</v>
          </cell>
          <cell r="L1326">
            <v>0</v>
          </cell>
        </row>
        <row r="1327">
          <cell r="B1327" t="str">
            <v>Fujitsu</v>
          </cell>
          <cell r="C1327">
            <v>0</v>
          </cell>
          <cell r="D1327">
            <v>0</v>
          </cell>
          <cell r="E1327">
            <v>0</v>
          </cell>
          <cell r="F1327">
            <v>0</v>
          </cell>
          <cell r="G1327">
            <v>0</v>
          </cell>
          <cell r="H1327">
            <v>0</v>
          </cell>
          <cell r="I1327">
            <v>0</v>
          </cell>
          <cell r="L1327">
            <v>0</v>
          </cell>
        </row>
        <row r="1328">
          <cell r="B1328" t="str">
            <v>Hitachi</v>
          </cell>
          <cell r="C1328">
            <v>0</v>
          </cell>
          <cell r="D1328">
            <v>0</v>
          </cell>
          <cell r="E1328">
            <v>0</v>
          </cell>
          <cell r="F1328">
            <v>0</v>
          </cell>
          <cell r="G1328">
            <v>0</v>
          </cell>
          <cell r="H1328">
            <v>0</v>
          </cell>
          <cell r="I1328">
            <v>0</v>
          </cell>
          <cell r="L1328">
            <v>0</v>
          </cell>
        </row>
        <row r="1329">
          <cell r="B1329" t="str">
            <v>Hitachi Cable</v>
          </cell>
          <cell r="C1329">
            <v>0</v>
          </cell>
          <cell r="D1329">
            <v>0</v>
          </cell>
          <cell r="E1329">
            <v>0</v>
          </cell>
          <cell r="F1329">
            <v>0</v>
          </cell>
          <cell r="G1329">
            <v>0</v>
          </cell>
          <cell r="H1329">
            <v>0</v>
          </cell>
          <cell r="I1329">
            <v>0</v>
          </cell>
          <cell r="L1329">
            <v>0</v>
          </cell>
        </row>
        <row r="1330">
          <cell r="B1330" t="str">
            <v>Huawei</v>
          </cell>
          <cell r="C1330">
            <v>0</v>
          </cell>
          <cell r="D1330">
            <v>27</v>
          </cell>
          <cell r="E1330">
            <v>0</v>
          </cell>
          <cell r="F1330">
            <v>6</v>
          </cell>
          <cell r="G1330">
            <v>18</v>
          </cell>
          <cell r="H1330">
            <v>0</v>
          </cell>
          <cell r="I1330">
            <v>23</v>
          </cell>
          <cell r="J1330">
            <v>4</v>
          </cell>
          <cell r="K1330">
            <v>1</v>
          </cell>
          <cell r="L1330">
            <v>74</v>
          </cell>
        </row>
        <row r="1331">
          <cell r="B1331" t="str">
            <v>Infinera</v>
          </cell>
          <cell r="C1331">
            <v>0</v>
          </cell>
          <cell r="D1331">
            <v>0</v>
          </cell>
          <cell r="E1331">
            <v>0</v>
          </cell>
          <cell r="F1331">
            <v>0</v>
          </cell>
          <cell r="G1331">
            <v>0</v>
          </cell>
          <cell r="H1331">
            <v>0</v>
          </cell>
          <cell r="I1331">
            <v>0</v>
          </cell>
          <cell r="L1331">
            <v>0</v>
          </cell>
        </row>
        <row r="1332">
          <cell r="B1332" t="str">
            <v>Lucent</v>
          </cell>
          <cell r="L1332">
            <v>0</v>
          </cell>
        </row>
        <row r="1333">
          <cell r="B1333" t="str">
            <v>Luminous</v>
          </cell>
          <cell r="L1333">
            <v>0</v>
          </cell>
        </row>
        <row r="1334">
          <cell r="B1334" t="str">
            <v>Movaz</v>
          </cell>
          <cell r="L1334">
            <v>0</v>
          </cell>
        </row>
        <row r="1335">
          <cell r="B1335" t="str">
            <v>NEC</v>
          </cell>
          <cell r="C1335">
            <v>3</v>
          </cell>
          <cell r="D1335">
            <v>8</v>
          </cell>
          <cell r="E1335">
            <v>0</v>
          </cell>
          <cell r="F1335">
            <v>0</v>
          </cell>
          <cell r="G1335">
            <v>4</v>
          </cell>
          <cell r="H1335">
            <v>0</v>
          </cell>
          <cell r="I1335">
            <v>0</v>
          </cell>
          <cell r="J1335">
            <v>1</v>
          </cell>
          <cell r="K1335">
            <v>1</v>
          </cell>
          <cell r="L1335">
            <v>15</v>
          </cell>
        </row>
        <row r="1336">
          <cell r="B1336" t="str">
            <v>Nortel</v>
          </cell>
          <cell r="C1336">
            <v>0</v>
          </cell>
          <cell r="D1336">
            <v>0</v>
          </cell>
          <cell r="E1336">
            <v>0</v>
          </cell>
          <cell r="F1336">
            <v>0</v>
          </cell>
          <cell r="G1336">
            <v>0</v>
          </cell>
          <cell r="H1336">
            <v>0</v>
          </cell>
          <cell r="I1336">
            <v>0</v>
          </cell>
          <cell r="J1336">
            <v>0</v>
          </cell>
          <cell r="K1336">
            <v>0</v>
          </cell>
          <cell r="L1336">
            <v>0</v>
          </cell>
        </row>
        <row r="1337">
          <cell r="B1337" t="str">
            <v>OpVista</v>
          </cell>
          <cell r="C1337">
            <v>0</v>
          </cell>
          <cell r="D1337">
            <v>0</v>
          </cell>
          <cell r="E1337">
            <v>0</v>
          </cell>
          <cell r="F1337">
            <v>0</v>
          </cell>
          <cell r="G1337">
            <v>0</v>
          </cell>
          <cell r="H1337">
            <v>0</v>
          </cell>
          <cell r="I1337">
            <v>0</v>
          </cell>
          <cell r="L1337">
            <v>0</v>
          </cell>
        </row>
        <row r="1338">
          <cell r="B1338" t="str">
            <v>Sagem</v>
          </cell>
          <cell r="C1338">
            <v>0</v>
          </cell>
          <cell r="D1338">
            <v>0</v>
          </cell>
          <cell r="E1338">
            <v>0</v>
          </cell>
          <cell r="F1338">
            <v>0</v>
          </cell>
          <cell r="G1338">
            <v>0</v>
          </cell>
          <cell r="H1338">
            <v>0</v>
          </cell>
          <cell r="I1338">
            <v>0</v>
          </cell>
          <cell r="L1338">
            <v>0</v>
          </cell>
        </row>
        <row r="1339">
          <cell r="B1339" t="str">
            <v>Nokia Siemens</v>
          </cell>
          <cell r="C1339">
            <v>0</v>
          </cell>
          <cell r="D1339">
            <v>9</v>
          </cell>
          <cell r="E1339">
            <v>0</v>
          </cell>
          <cell r="F1339">
            <v>0</v>
          </cell>
          <cell r="G1339">
            <v>0</v>
          </cell>
          <cell r="H1339">
            <v>0</v>
          </cell>
          <cell r="I1339">
            <v>3</v>
          </cell>
          <cell r="L1339">
            <v>12</v>
          </cell>
        </row>
        <row r="1340">
          <cell r="B1340" t="str">
            <v>Sycamore</v>
          </cell>
          <cell r="C1340">
            <v>0</v>
          </cell>
          <cell r="D1340">
            <v>0</v>
          </cell>
          <cell r="E1340">
            <v>0</v>
          </cell>
          <cell r="F1340">
            <v>0</v>
          </cell>
          <cell r="G1340">
            <v>0</v>
          </cell>
          <cell r="H1340">
            <v>0</v>
          </cell>
          <cell r="I1340">
            <v>0</v>
          </cell>
          <cell r="L1340">
            <v>0</v>
          </cell>
        </row>
        <row r="1341">
          <cell r="B1341" t="str">
            <v>Tejas</v>
          </cell>
          <cell r="C1341">
            <v>0</v>
          </cell>
          <cell r="D1341">
            <v>0</v>
          </cell>
          <cell r="E1341">
            <v>0</v>
          </cell>
          <cell r="F1341">
            <v>0</v>
          </cell>
          <cell r="G1341">
            <v>0</v>
          </cell>
          <cell r="H1341">
            <v>0</v>
          </cell>
          <cell r="I1341">
            <v>0</v>
          </cell>
          <cell r="L1341">
            <v>0</v>
          </cell>
        </row>
        <row r="1342">
          <cell r="B1342" t="str">
            <v>Tellabs</v>
          </cell>
          <cell r="C1342">
            <v>0</v>
          </cell>
          <cell r="D1342">
            <v>6</v>
          </cell>
          <cell r="E1342">
            <v>0</v>
          </cell>
          <cell r="F1342">
            <v>0</v>
          </cell>
          <cell r="G1342">
            <v>0</v>
          </cell>
          <cell r="H1342">
            <v>0</v>
          </cell>
          <cell r="I1342">
            <v>0</v>
          </cell>
          <cell r="L1342">
            <v>6</v>
          </cell>
        </row>
        <row r="1343">
          <cell r="B1343" t="str">
            <v>Transmode</v>
          </cell>
          <cell r="C1343">
            <v>0</v>
          </cell>
          <cell r="D1343">
            <v>0</v>
          </cell>
          <cell r="E1343">
            <v>0</v>
          </cell>
          <cell r="F1343">
            <v>0</v>
          </cell>
          <cell r="G1343">
            <v>0</v>
          </cell>
          <cell r="H1343">
            <v>0</v>
          </cell>
          <cell r="I1343">
            <v>0</v>
          </cell>
          <cell r="L1343">
            <v>0</v>
          </cell>
        </row>
        <row r="1344">
          <cell r="B1344" t="str">
            <v>Tyco</v>
          </cell>
          <cell r="L1344">
            <v>0</v>
          </cell>
        </row>
        <row r="1345">
          <cell r="B1345" t="str">
            <v>UTStarcom</v>
          </cell>
          <cell r="C1345">
            <v>0</v>
          </cell>
          <cell r="D1345">
            <v>0</v>
          </cell>
          <cell r="E1345">
            <v>0</v>
          </cell>
          <cell r="F1345">
            <v>0</v>
          </cell>
          <cell r="G1345">
            <v>0</v>
          </cell>
          <cell r="H1345">
            <v>0</v>
          </cell>
          <cell r="I1345">
            <v>0</v>
          </cell>
          <cell r="L1345">
            <v>0</v>
          </cell>
        </row>
        <row r="1346">
          <cell r="B1346" t="str">
            <v>White Rock</v>
          </cell>
          <cell r="L1346">
            <v>0</v>
          </cell>
        </row>
        <row r="1347">
          <cell r="B1347" t="str">
            <v>Xtera</v>
          </cell>
          <cell r="C1347">
            <v>0</v>
          </cell>
          <cell r="D1347">
            <v>0</v>
          </cell>
          <cell r="E1347">
            <v>0</v>
          </cell>
          <cell r="F1347">
            <v>0</v>
          </cell>
          <cell r="G1347">
            <v>0</v>
          </cell>
          <cell r="H1347">
            <v>0</v>
          </cell>
          <cell r="I1347">
            <v>0</v>
          </cell>
          <cell r="L1347">
            <v>0</v>
          </cell>
        </row>
        <row r="1348">
          <cell r="B1348" t="str">
            <v>Zhone</v>
          </cell>
          <cell r="C1348">
            <v>0</v>
          </cell>
          <cell r="D1348">
            <v>0</v>
          </cell>
          <cell r="E1348">
            <v>0</v>
          </cell>
          <cell r="F1348">
            <v>0</v>
          </cell>
          <cell r="G1348">
            <v>0</v>
          </cell>
          <cell r="H1348">
            <v>0</v>
          </cell>
          <cell r="I1348">
            <v>0</v>
          </cell>
          <cell r="L1348">
            <v>0</v>
          </cell>
        </row>
        <row r="1349">
          <cell r="B1349" t="str">
            <v>ZTE</v>
          </cell>
          <cell r="C1349">
            <v>0</v>
          </cell>
          <cell r="D1349">
            <v>5</v>
          </cell>
          <cell r="E1349">
            <v>0</v>
          </cell>
          <cell r="F1349">
            <v>0</v>
          </cell>
          <cell r="G1349">
            <v>0</v>
          </cell>
          <cell r="H1349">
            <v>0</v>
          </cell>
          <cell r="I1349">
            <v>7</v>
          </cell>
          <cell r="L1349">
            <v>12</v>
          </cell>
        </row>
        <row r="1350">
          <cell r="B1350" t="str">
            <v>Other</v>
          </cell>
          <cell r="D1350">
            <v>0</v>
          </cell>
          <cell r="G1350">
            <v>0</v>
          </cell>
          <cell r="L1350">
            <v>0</v>
          </cell>
        </row>
        <row r="1351">
          <cell r="B1351" t="str">
            <v>Total</v>
          </cell>
          <cell r="C1351">
            <v>3</v>
          </cell>
          <cell r="D1351">
            <v>127</v>
          </cell>
          <cell r="E1351">
            <v>0</v>
          </cell>
          <cell r="F1351">
            <v>20</v>
          </cell>
          <cell r="G1351">
            <v>44</v>
          </cell>
          <cell r="H1351">
            <v>2</v>
          </cell>
          <cell r="I1351">
            <v>74</v>
          </cell>
          <cell r="J1351">
            <v>8</v>
          </cell>
          <cell r="K1351">
            <v>9</v>
          </cell>
          <cell r="L1351">
            <v>270</v>
          </cell>
        </row>
        <row r="1355">
          <cell r="B1355" t="str">
            <v>Vendor</v>
          </cell>
          <cell r="C1355" t="str">
            <v>SONET/SDH Add-drop multiplexers (ADM)</v>
          </cell>
          <cell r="D1355" t="str">
            <v>Optical Edge Devices (OED)</v>
          </cell>
          <cell r="E1355" t="str">
            <v>Digital Cross Connects (DCS)</v>
          </cell>
          <cell r="F1355" t="str">
            <v>Optical Core Switches (OCS)</v>
          </cell>
          <cell r="G1355" t="str">
            <v>Metro WDM (C/D-WDM)</v>
          </cell>
          <cell r="H1355" t="str">
            <v>Long haul DWDM (LH DWDM)</v>
          </cell>
          <cell r="I1355" t="str">
            <v>Multi-reach DWDM</v>
          </cell>
          <cell r="J1355" t="str">
            <v>Metro ROADM</v>
          </cell>
          <cell r="K1355" t="str">
            <v>Converged Packet Optical</v>
          </cell>
          <cell r="L1355" t="str">
            <v>Total Optical Networking (ON)</v>
          </cell>
        </row>
        <row r="1356">
          <cell r="B1356" t="str">
            <v>ADTRAN</v>
          </cell>
          <cell r="C1356">
            <v>0</v>
          </cell>
          <cell r="D1356">
            <v>0</v>
          </cell>
          <cell r="E1356">
            <v>0</v>
          </cell>
          <cell r="F1356">
            <v>0</v>
          </cell>
          <cell r="G1356">
            <v>0</v>
          </cell>
          <cell r="H1356">
            <v>0</v>
          </cell>
          <cell r="I1356">
            <v>0</v>
          </cell>
          <cell r="L1356">
            <v>0</v>
          </cell>
        </row>
        <row r="1357">
          <cell r="B1357" t="str">
            <v>ADVA</v>
          </cell>
          <cell r="C1357">
            <v>0</v>
          </cell>
          <cell r="D1357">
            <v>0</v>
          </cell>
          <cell r="E1357">
            <v>0</v>
          </cell>
          <cell r="F1357">
            <v>0</v>
          </cell>
          <cell r="G1357">
            <v>0</v>
          </cell>
          <cell r="H1357">
            <v>0</v>
          </cell>
          <cell r="I1357">
            <v>0</v>
          </cell>
          <cell r="L1357">
            <v>0</v>
          </cell>
        </row>
        <row r="1358">
          <cell r="B1358" t="str">
            <v>Alcatel-Lucent</v>
          </cell>
          <cell r="C1358">
            <v>0</v>
          </cell>
          <cell r="D1358">
            <v>73</v>
          </cell>
          <cell r="E1358">
            <v>0</v>
          </cell>
          <cell r="F1358">
            <v>5</v>
          </cell>
          <cell r="G1358">
            <v>2</v>
          </cell>
          <cell r="H1358">
            <v>0</v>
          </cell>
          <cell r="I1358">
            <v>10</v>
          </cell>
          <cell r="K1358">
            <v>6</v>
          </cell>
          <cell r="L1358">
            <v>90</v>
          </cell>
        </row>
        <row r="1359">
          <cell r="B1359" t="str">
            <v>ANDA</v>
          </cell>
          <cell r="C1359">
            <v>0</v>
          </cell>
          <cell r="D1359">
            <v>0</v>
          </cell>
          <cell r="E1359">
            <v>0</v>
          </cell>
          <cell r="F1359">
            <v>0</v>
          </cell>
          <cell r="G1359">
            <v>0</v>
          </cell>
          <cell r="H1359">
            <v>0</v>
          </cell>
          <cell r="I1359">
            <v>0</v>
          </cell>
          <cell r="L1359">
            <v>0</v>
          </cell>
        </row>
        <row r="1360">
          <cell r="B1360" t="str">
            <v>Atrica</v>
          </cell>
          <cell r="L1360">
            <v>0</v>
          </cell>
        </row>
        <row r="1361">
          <cell r="B1361" t="str">
            <v>Calient</v>
          </cell>
          <cell r="L1361">
            <v>0</v>
          </cell>
        </row>
        <row r="1362">
          <cell r="B1362" t="str">
            <v>Ciena</v>
          </cell>
          <cell r="C1362">
            <v>0</v>
          </cell>
          <cell r="D1362">
            <v>2</v>
          </cell>
          <cell r="E1362">
            <v>0</v>
          </cell>
          <cell r="F1362">
            <v>0</v>
          </cell>
          <cell r="G1362">
            <v>11</v>
          </cell>
          <cell r="H1362">
            <v>2</v>
          </cell>
          <cell r="I1362">
            <v>9</v>
          </cell>
          <cell r="J1362">
            <v>1</v>
          </cell>
          <cell r="K1362">
            <v>1</v>
          </cell>
          <cell r="L1362">
            <v>24</v>
          </cell>
        </row>
        <row r="1363">
          <cell r="B1363" t="str">
            <v>Cisco</v>
          </cell>
          <cell r="C1363">
            <v>0</v>
          </cell>
          <cell r="D1363">
            <v>2</v>
          </cell>
          <cell r="E1363">
            <v>0</v>
          </cell>
          <cell r="F1363">
            <v>0</v>
          </cell>
          <cell r="G1363">
            <v>3</v>
          </cell>
          <cell r="H1363">
            <v>0</v>
          </cell>
          <cell r="I1363">
            <v>0</v>
          </cell>
          <cell r="J1363">
            <v>3</v>
          </cell>
          <cell r="L1363">
            <v>5</v>
          </cell>
        </row>
        <row r="1364">
          <cell r="B1364" t="str">
            <v>Corrigent</v>
          </cell>
          <cell r="C1364">
            <v>0</v>
          </cell>
          <cell r="D1364">
            <v>0</v>
          </cell>
          <cell r="E1364">
            <v>0</v>
          </cell>
          <cell r="F1364">
            <v>0</v>
          </cell>
          <cell r="G1364">
            <v>0</v>
          </cell>
          <cell r="H1364">
            <v>0</v>
          </cell>
          <cell r="I1364">
            <v>0</v>
          </cell>
          <cell r="L1364">
            <v>0</v>
          </cell>
        </row>
        <row r="1365">
          <cell r="B1365" t="str">
            <v>Corvis</v>
          </cell>
          <cell r="L1365">
            <v>0</v>
          </cell>
        </row>
        <row r="1366">
          <cell r="B1366" t="str">
            <v>Datang</v>
          </cell>
          <cell r="L1366">
            <v>0</v>
          </cell>
        </row>
        <row r="1367">
          <cell r="B1367" t="str">
            <v>ECI Telecom</v>
          </cell>
          <cell r="C1367">
            <v>0</v>
          </cell>
          <cell r="D1367">
            <v>6</v>
          </cell>
          <cell r="E1367">
            <v>0</v>
          </cell>
          <cell r="F1367">
            <v>0</v>
          </cell>
          <cell r="G1367">
            <v>1</v>
          </cell>
          <cell r="H1367">
            <v>0</v>
          </cell>
          <cell r="I1367">
            <v>0</v>
          </cell>
          <cell r="J1367">
            <v>1</v>
          </cell>
          <cell r="K1367">
            <v>2</v>
          </cell>
          <cell r="L1367">
            <v>7</v>
          </cell>
        </row>
        <row r="1368">
          <cell r="B1368" t="str">
            <v>Ericsson</v>
          </cell>
          <cell r="C1368">
            <v>0</v>
          </cell>
          <cell r="D1368">
            <v>7</v>
          </cell>
          <cell r="E1368">
            <v>0</v>
          </cell>
          <cell r="F1368">
            <v>1</v>
          </cell>
          <cell r="G1368">
            <v>0</v>
          </cell>
          <cell r="H1368">
            <v>0</v>
          </cell>
          <cell r="I1368">
            <v>3</v>
          </cell>
          <cell r="L1368">
            <v>11</v>
          </cell>
        </row>
        <row r="1369">
          <cell r="B1369" t="str">
            <v>FiberHome</v>
          </cell>
          <cell r="C1369">
            <v>0</v>
          </cell>
          <cell r="D1369">
            <v>0</v>
          </cell>
          <cell r="E1369">
            <v>0</v>
          </cell>
          <cell r="F1369">
            <v>0</v>
          </cell>
          <cell r="G1369">
            <v>0</v>
          </cell>
          <cell r="H1369">
            <v>0</v>
          </cell>
          <cell r="I1369">
            <v>0</v>
          </cell>
          <cell r="L1369">
            <v>0</v>
          </cell>
        </row>
        <row r="1370">
          <cell r="B1370" t="str">
            <v>Force 10</v>
          </cell>
          <cell r="C1370">
            <v>0</v>
          </cell>
          <cell r="D1370">
            <v>0</v>
          </cell>
          <cell r="E1370">
            <v>0</v>
          </cell>
          <cell r="F1370">
            <v>0</v>
          </cell>
          <cell r="G1370">
            <v>0</v>
          </cell>
          <cell r="H1370">
            <v>0</v>
          </cell>
          <cell r="I1370">
            <v>0</v>
          </cell>
          <cell r="L1370">
            <v>0</v>
          </cell>
        </row>
        <row r="1371">
          <cell r="B1371" t="str">
            <v>Fujitsu</v>
          </cell>
          <cell r="C1371">
            <v>0</v>
          </cell>
          <cell r="D1371">
            <v>0</v>
          </cell>
          <cell r="E1371">
            <v>0</v>
          </cell>
          <cell r="F1371">
            <v>0</v>
          </cell>
          <cell r="G1371">
            <v>0</v>
          </cell>
          <cell r="H1371">
            <v>0</v>
          </cell>
          <cell r="I1371">
            <v>0</v>
          </cell>
          <cell r="L1371">
            <v>0</v>
          </cell>
        </row>
        <row r="1372">
          <cell r="B1372" t="str">
            <v>Hitachi</v>
          </cell>
          <cell r="C1372">
            <v>0</v>
          </cell>
          <cell r="D1372">
            <v>0</v>
          </cell>
          <cell r="E1372">
            <v>0</v>
          </cell>
          <cell r="F1372">
            <v>0</v>
          </cell>
          <cell r="G1372">
            <v>0</v>
          </cell>
          <cell r="H1372">
            <v>0</v>
          </cell>
          <cell r="I1372">
            <v>0</v>
          </cell>
          <cell r="L1372">
            <v>0</v>
          </cell>
        </row>
        <row r="1373">
          <cell r="B1373" t="str">
            <v>Hitachi Cable</v>
          </cell>
          <cell r="C1373">
            <v>0</v>
          </cell>
          <cell r="D1373">
            <v>0</v>
          </cell>
          <cell r="E1373">
            <v>0</v>
          </cell>
          <cell r="F1373">
            <v>0</v>
          </cell>
          <cell r="G1373">
            <v>0</v>
          </cell>
          <cell r="H1373">
            <v>0</v>
          </cell>
          <cell r="I1373">
            <v>0</v>
          </cell>
          <cell r="L1373">
            <v>0</v>
          </cell>
        </row>
        <row r="1374">
          <cell r="B1374" t="str">
            <v>Huawei</v>
          </cell>
          <cell r="C1374">
            <v>0</v>
          </cell>
          <cell r="D1374">
            <v>26</v>
          </cell>
          <cell r="E1374">
            <v>0</v>
          </cell>
          <cell r="F1374">
            <v>23</v>
          </cell>
          <cell r="G1374">
            <v>8</v>
          </cell>
          <cell r="H1374">
            <v>0</v>
          </cell>
          <cell r="I1374">
            <v>12</v>
          </cell>
          <cell r="J1374">
            <v>2</v>
          </cell>
          <cell r="K1374">
            <v>1</v>
          </cell>
          <cell r="L1374">
            <v>69</v>
          </cell>
        </row>
        <row r="1375">
          <cell r="B1375" t="str">
            <v>Infinera</v>
          </cell>
          <cell r="C1375">
            <v>0</v>
          </cell>
          <cell r="D1375">
            <v>0</v>
          </cell>
          <cell r="E1375">
            <v>0</v>
          </cell>
          <cell r="F1375">
            <v>0</v>
          </cell>
          <cell r="G1375">
            <v>0</v>
          </cell>
          <cell r="H1375">
            <v>0</v>
          </cell>
          <cell r="I1375">
            <v>0</v>
          </cell>
          <cell r="L1375">
            <v>0</v>
          </cell>
        </row>
        <row r="1376">
          <cell r="B1376" t="str">
            <v>Lucent</v>
          </cell>
          <cell r="L1376">
            <v>0</v>
          </cell>
        </row>
        <row r="1377">
          <cell r="B1377" t="str">
            <v>Luminous</v>
          </cell>
          <cell r="L1377">
            <v>0</v>
          </cell>
        </row>
        <row r="1378">
          <cell r="B1378" t="str">
            <v>Movaz</v>
          </cell>
          <cell r="L1378">
            <v>0</v>
          </cell>
        </row>
        <row r="1379">
          <cell r="B1379" t="str">
            <v>NEC</v>
          </cell>
          <cell r="C1379">
            <v>3</v>
          </cell>
          <cell r="D1379">
            <v>11</v>
          </cell>
          <cell r="E1379">
            <v>0</v>
          </cell>
          <cell r="F1379">
            <v>0</v>
          </cell>
          <cell r="G1379">
            <v>1</v>
          </cell>
          <cell r="H1379">
            <v>1</v>
          </cell>
          <cell r="I1379">
            <v>0</v>
          </cell>
          <cell r="K1379">
            <v>1</v>
          </cell>
          <cell r="L1379">
            <v>16</v>
          </cell>
        </row>
        <row r="1380">
          <cell r="B1380" t="str">
            <v>Nortel</v>
          </cell>
          <cell r="C1380">
            <v>0</v>
          </cell>
          <cell r="D1380">
            <v>0</v>
          </cell>
          <cell r="E1380">
            <v>0</v>
          </cell>
          <cell r="F1380">
            <v>0</v>
          </cell>
          <cell r="G1380">
            <v>0</v>
          </cell>
          <cell r="H1380">
            <v>0</v>
          </cell>
          <cell r="I1380">
            <v>0</v>
          </cell>
          <cell r="J1380">
            <v>0</v>
          </cell>
          <cell r="K1380">
            <v>0</v>
          </cell>
          <cell r="L1380">
            <v>0</v>
          </cell>
        </row>
        <row r="1381">
          <cell r="B1381" t="str">
            <v>OpVista</v>
          </cell>
          <cell r="C1381">
            <v>0</v>
          </cell>
          <cell r="D1381">
            <v>0</v>
          </cell>
          <cell r="E1381">
            <v>0</v>
          </cell>
          <cell r="F1381">
            <v>0</v>
          </cell>
          <cell r="G1381">
            <v>0</v>
          </cell>
          <cell r="H1381">
            <v>0</v>
          </cell>
          <cell r="I1381">
            <v>0</v>
          </cell>
          <cell r="L1381">
            <v>0</v>
          </cell>
        </row>
        <row r="1382">
          <cell r="B1382" t="str">
            <v>Sagem</v>
          </cell>
          <cell r="C1382">
            <v>0</v>
          </cell>
          <cell r="D1382">
            <v>0</v>
          </cell>
          <cell r="E1382">
            <v>0</v>
          </cell>
          <cell r="F1382">
            <v>0</v>
          </cell>
          <cell r="G1382">
            <v>0</v>
          </cell>
          <cell r="H1382">
            <v>0</v>
          </cell>
          <cell r="I1382">
            <v>0</v>
          </cell>
          <cell r="L1382">
            <v>0</v>
          </cell>
        </row>
        <row r="1383">
          <cell r="B1383" t="str">
            <v>Nokia Siemens</v>
          </cell>
          <cell r="C1383">
            <v>0</v>
          </cell>
          <cell r="D1383">
            <v>11</v>
          </cell>
          <cell r="E1383">
            <v>0</v>
          </cell>
          <cell r="F1383">
            <v>0</v>
          </cell>
          <cell r="G1383">
            <v>0</v>
          </cell>
          <cell r="H1383">
            <v>0</v>
          </cell>
          <cell r="I1383">
            <v>4</v>
          </cell>
          <cell r="K1383">
            <v>1</v>
          </cell>
          <cell r="L1383">
            <v>15</v>
          </cell>
        </row>
        <row r="1384">
          <cell r="B1384" t="str">
            <v>Sycamore</v>
          </cell>
          <cell r="C1384">
            <v>0</v>
          </cell>
          <cell r="D1384">
            <v>0</v>
          </cell>
          <cell r="E1384">
            <v>0</v>
          </cell>
          <cell r="F1384">
            <v>0</v>
          </cell>
          <cell r="G1384">
            <v>0</v>
          </cell>
          <cell r="H1384">
            <v>0</v>
          </cell>
          <cell r="I1384">
            <v>0</v>
          </cell>
          <cell r="L1384">
            <v>0</v>
          </cell>
        </row>
        <row r="1385">
          <cell r="B1385" t="str">
            <v>Tejas</v>
          </cell>
          <cell r="C1385">
            <v>0</v>
          </cell>
          <cell r="D1385">
            <v>0</v>
          </cell>
          <cell r="E1385">
            <v>0</v>
          </cell>
          <cell r="F1385">
            <v>0</v>
          </cell>
          <cell r="G1385">
            <v>0</v>
          </cell>
          <cell r="H1385">
            <v>0</v>
          </cell>
          <cell r="I1385">
            <v>0</v>
          </cell>
          <cell r="L1385">
            <v>0</v>
          </cell>
        </row>
        <row r="1386">
          <cell r="B1386" t="str">
            <v>Tellabs</v>
          </cell>
          <cell r="C1386">
            <v>0</v>
          </cell>
          <cell r="D1386">
            <v>5</v>
          </cell>
          <cell r="E1386">
            <v>0</v>
          </cell>
          <cell r="F1386">
            <v>0</v>
          </cell>
          <cell r="G1386">
            <v>0</v>
          </cell>
          <cell r="H1386">
            <v>0</v>
          </cell>
          <cell r="I1386">
            <v>0</v>
          </cell>
          <cell r="L1386">
            <v>5</v>
          </cell>
        </row>
        <row r="1387">
          <cell r="B1387" t="str">
            <v>Transmode</v>
          </cell>
          <cell r="C1387">
            <v>0</v>
          </cell>
          <cell r="D1387">
            <v>0</v>
          </cell>
          <cell r="E1387">
            <v>0</v>
          </cell>
          <cell r="F1387">
            <v>0</v>
          </cell>
          <cell r="G1387">
            <v>0</v>
          </cell>
          <cell r="H1387">
            <v>0</v>
          </cell>
          <cell r="I1387">
            <v>0</v>
          </cell>
          <cell r="L1387">
            <v>0</v>
          </cell>
        </row>
        <row r="1388">
          <cell r="B1388" t="str">
            <v>Tyco</v>
          </cell>
          <cell r="L1388">
            <v>0</v>
          </cell>
        </row>
        <row r="1389">
          <cell r="B1389" t="str">
            <v>UTStarcom</v>
          </cell>
          <cell r="C1389">
            <v>0</v>
          </cell>
          <cell r="D1389">
            <v>0</v>
          </cell>
          <cell r="E1389">
            <v>0</v>
          </cell>
          <cell r="F1389">
            <v>0</v>
          </cell>
          <cell r="G1389">
            <v>0</v>
          </cell>
          <cell r="H1389">
            <v>0</v>
          </cell>
          <cell r="I1389">
            <v>0</v>
          </cell>
          <cell r="L1389">
            <v>0</v>
          </cell>
        </row>
        <row r="1390">
          <cell r="B1390" t="str">
            <v>White Rock</v>
          </cell>
          <cell r="L1390">
            <v>0</v>
          </cell>
        </row>
        <row r="1391">
          <cell r="B1391" t="str">
            <v>Xtera</v>
          </cell>
          <cell r="C1391">
            <v>0</v>
          </cell>
          <cell r="D1391">
            <v>0</v>
          </cell>
          <cell r="E1391">
            <v>0</v>
          </cell>
          <cell r="F1391">
            <v>0</v>
          </cell>
          <cell r="G1391">
            <v>0</v>
          </cell>
          <cell r="H1391">
            <v>0</v>
          </cell>
          <cell r="I1391">
            <v>0</v>
          </cell>
          <cell r="L1391">
            <v>0</v>
          </cell>
        </row>
        <row r="1392">
          <cell r="B1392" t="str">
            <v>Zhone</v>
          </cell>
          <cell r="C1392">
            <v>0</v>
          </cell>
          <cell r="D1392">
            <v>0</v>
          </cell>
          <cell r="E1392">
            <v>0</v>
          </cell>
          <cell r="F1392">
            <v>0</v>
          </cell>
          <cell r="G1392">
            <v>0</v>
          </cell>
          <cell r="H1392">
            <v>0</v>
          </cell>
          <cell r="I1392">
            <v>0</v>
          </cell>
          <cell r="L1392">
            <v>0</v>
          </cell>
        </row>
        <row r="1393">
          <cell r="B1393" t="str">
            <v>ZTE</v>
          </cell>
          <cell r="C1393">
            <v>0</v>
          </cell>
          <cell r="D1393">
            <v>13</v>
          </cell>
          <cell r="E1393">
            <v>0</v>
          </cell>
          <cell r="F1393">
            <v>0</v>
          </cell>
          <cell r="G1393">
            <v>0</v>
          </cell>
          <cell r="H1393">
            <v>0</v>
          </cell>
          <cell r="I1393">
            <v>10</v>
          </cell>
          <cell r="L1393">
            <v>23</v>
          </cell>
        </row>
        <row r="1394">
          <cell r="B1394" t="str">
            <v>Other</v>
          </cell>
          <cell r="D1394">
            <v>0</v>
          </cell>
          <cell r="G1394">
            <v>0</v>
          </cell>
          <cell r="L1394">
            <v>0</v>
          </cell>
        </row>
        <row r="1395">
          <cell r="B1395" t="str">
            <v>Total</v>
          </cell>
          <cell r="C1395">
            <v>3</v>
          </cell>
          <cell r="D1395">
            <v>156</v>
          </cell>
          <cell r="E1395">
            <v>0</v>
          </cell>
          <cell r="F1395">
            <v>29</v>
          </cell>
          <cell r="G1395">
            <v>26</v>
          </cell>
          <cell r="H1395">
            <v>3</v>
          </cell>
          <cell r="I1395">
            <v>48</v>
          </cell>
          <cell r="J1395">
            <v>7</v>
          </cell>
          <cell r="K1395">
            <v>12</v>
          </cell>
          <cell r="L1395">
            <v>265</v>
          </cell>
        </row>
        <row r="1403">
          <cell r="B1403" t="str">
            <v>Vendor</v>
          </cell>
          <cell r="C1403" t="str">
            <v>SONET/SDH Add-drop multiplexers (ADM)</v>
          </cell>
          <cell r="D1403" t="str">
            <v>Optical Edge Devices (OED)</v>
          </cell>
          <cell r="E1403" t="str">
            <v>Digital Cross Connects (DCS)</v>
          </cell>
          <cell r="F1403" t="str">
            <v>Optical Core Switches (OCS)</v>
          </cell>
          <cell r="G1403" t="str">
            <v>Metro WDM (C/D-WDM)</v>
          </cell>
          <cell r="H1403" t="str">
            <v>Long haul DWDM (LH DWDM)</v>
          </cell>
          <cell r="I1403" t="str">
            <v>Multi-reach DWDM</v>
          </cell>
          <cell r="J1403" t="str">
            <v>Metro ROADM</v>
          </cell>
          <cell r="K1403" t="str">
            <v>Converged Packet Optical</v>
          </cell>
          <cell r="L1403" t="str">
            <v>Total Optical Networking (ON)</v>
          </cell>
        </row>
        <row r="1404">
          <cell r="B1404" t="str">
            <v>ADTRAN</v>
          </cell>
          <cell r="C1404">
            <v>0</v>
          </cell>
          <cell r="D1404">
            <v>0</v>
          </cell>
          <cell r="E1404">
            <v>0</v>
          </cell>
          <cell r="F1404">
            <v>0</v>
          </cell>
          <cell r="G1404">
            <v>0</v>
          </cell>
          <cell r="H1404">
            <v>0</v>
          </cell>
          <cell r="I1404">
            <v>0</v>
          </cell>
          <cell r="L1404">
            <v>0</v>
          </cell>
        </row>
        <row r="1405">
          <cell r="B1405" t="str">
            <v>ADVA</v>
          </cell>
          <cell r="C1405">
            <v>0</v>
          </cell>
          <cell r="D1405">
            <v>0</v>
          </cell>
          <cell r="E1405">
            <v>0</v>
          </cell>
          <cell r="F1405">
            <v>0</v>
          </cell>
          <cell r="G1405">
            <v>0</v>
          </cell>
          <cell r="H1405">
            <v>0</v>
          </cell>
          <cell r="I1405">
            <v>0</v>
          </cell>
          <cell r="L1405">
            <v>0</v>
          </cell>
        </row>
        <row r="1406">
          <cell r="B1406" t="str">
            <v>Alcatel-Lucent</v>
          </cell>
          <cell r="C1406">
            <v>0</v>
          </cell>
          <cell r="D1406">
            <v>37</v>
          </cell>
          <cell r="E1406">
            <v>0</v>
          </cell>
          <cell r="F1406">
            <v>3</v>
          </cell>
          <cell r="G1406">
            <v>3</v>
          </cell>
          <cell r="H1406">
            <v>0</v>
          </cell>
          <cell r="I1406">
            <v>9</v>
          </cell>
          <cell r="K1406">
            <v>3</v>
          </cell>
          <cell r="L1406">
            <v>52</v>
          </cell>
        </row>
        <row r="1407">
          <cell r="B1407" t="str">
            <v>ANDA</v>
          </cell>
          <cell r="L1407">
            <v>0</v>
          </cell>
        </row>
        <row r="1408">
          <cell r="B1408" t="str">
            <v>Atrica</v>
          </cell>
          <cell r="L1408">
            <v>0</v>
          </cell>
        </row>
        <row r="1409">
          <cell r="B1409" t="str">
            <v>Calient</v>
          </cell>
          <cell r="L1409">
            <v>0</v>
          </cell>
        </row>
        <row r="1410">
          <cell r="B1410" t="str">
            <v>Ciena</v>
          </cell>
          <cell r="C1410">
            <v>0</v>
          </cell>
          <cell r="D1410">
            <v>1</v>
          </cell>
          <cell r="E1410">
            <v>0</v>
          </cell>
          <cell r="F1410">
            <v>0</v>
          </cell>
          <cell r="G1410">
            <v>15</v>
          </cell>
          <cell r="H1410">
            <v>0</v>
          </cell>
          <cell r="I1410">
            <v>18</v>
          </cell>
          <cell r="J1410">
            <v>1</v>
          </cell>
          <cell r="K1410">
            <v>1</v>
          </cell>
          <cell r="L1410">
            <v>34</v>
          </cell>
        </row>
        <row r="1411">
          <cell r="B1411" t="str">
            <v>Cisco</v>
          </cell>
          <cell r="C1411">
            <v>0</v>
          </cell>
          <cell r="D1411">
            <v>4</v>
          </cell>
          <cell r="E1411">
            <v>0</v>
          </cell>
          <cell r="F1411">
            <v>0</v>
          </cell>
          <cell r="G1411">
            <v>5</v>
          </cell>
          <cell r="H1411">
            <v>0</v>
          </cell>
          <cell r="I1411">
            <v>0</v>
          </cell>
          <cell r="J1411">
            <v>5</v>
          </cell>
          <cell r="K1411">
            <v>1</v>
          </cell>
          <cell r="L1411">
            <v>9</v>
          </cell>
        </row>
        <row r="1412">
          <cell r="B1412" t="str">
            <v>Corrigent</v>
          </cell>
          <cell r="C1412">
            <v>0</v>
          </cell>
          <cell r="D1412">
            <v>0</v>
          </cell>
          <cell r="E1412">
            <v>0</v>
          </cell>
          <cell r="F1412">
            <v>0</v>
          </cell>
          <cell r="G1412">
            <v>0</v>
          </cell>
          <cell r="H1412">
            <v>0</v>
          </cell>
          <cell r="I1412">
            <v>0</v>
          </cell>
          <cell r="L1412">
            <v>0</v>
          </cell>
        </row>
        <row r="1413">
          <cell r="B1413" t="str">
            <v>Corvis</v>
          </cell>
          <cell r="L1413">
            <v>0</v>
          </cell>
        </row>
        <row r="1414">
          <cell r="B1414" t="str">
            <v>Datang</v>
          </cell>
          <cell r="L1414">
            <v>0</v>
          </cell>
        </row>
        <row r="1415">
          <cell r="B1415" t="str">
            <v>ECI Telecom</v>
          </cell>
          <cell r="C1415">
            <v>0</v>
          </cell>
          <cell r="D1415">
            <v>3</v>
          </cell>
          <cell r="E1415">
            <v>0</v>
          </cell>
          <cell r="F1415">
            <v>0</v>
          </cell>
          <cell r="G1415">
            <v>0</v>
          </cell>
          <cell r="H1415">
            <v>0</v>
          </cell>
          <cell r="I1415">
            <v>0</v>
          </cell>
          <cell r="K1415">
            <v>1</v>
          </cell>
          <cell r="L1415">
            <v>3</v>
          </cell>
        </row>
        <row r="1416">
          <cell r="B1416" t="str">
            <v>Ericsson</v>
          </cell>
          <cell r="C1416">
            <v>0</v>
          </cell>
          <cell r="D1416">
            <v>4</v>
          </cell>
          <cell r="E1416">
            <v>0</v>
          </cell>
          <cell r="F1416">
            <v>1</v>
          </cell>
          <cell r="G1416">
            <v>0</v>
          </cell>
          <cell r="H1416">
            <v>0</v>
          </cell>
          <cell r="I1416">
            <v>2</v>
          </cell>
          <cell r="L1416">
            <v>7</v>
          </cell>
        </row>
        <row r="1417">
          <cell r="B1417" t="str">
            <v>FiberHome</v>
          </cell>
          <cell r="C1417">
            <v>0</v>
          </cell>
          <cell r="D1417">
            <v>0</v>
          </cell>
          <cell r="E1417">
            <v>0</v>
          </cell>
          <cell r="F1417">
            <v>0</v>
          </cell>
          <cell r="G1417">
            <v>0</v>
          </cell>
          <cell r="H1417">
            <v>0</v>
          </cell>
          <cell r="I1417">
            <v>0</v>
          </cell>
          <cell r="L1417">
            <v>0</v>
          </cell>
        </row>
        <row r="1418">
          <cell r="B1418" t="str">
            <v>Force 10</v>
          </cell>
          <cell r="C1418">
            <v>0</v>
          </cell>
          <cell r="D1418">
            <v>0</v>
          </cell>
          <cell r="E1418">
            <v>0</v>
          </cell>
          <cell r="F1418">
            <v>0</v>
          </cell>
          <cell r="G1418">
            <v>0</v>
          </cell>
          <cell r="H1418">
            <v>0</v>
          </cell>
          <cell r="I1418">
            <v>0</v>
          </cell>
          <cell r="L1418">
            <v>0</v>
          </cell>
        </row>
        <row r="1419">
          <cell r="B1419" t="str">
            <v>Fujitsu</v>
          </cell>
          <cell r="C1419">
            <v>0</v>
          </cell>
          <cell r="D1419">
            <v>0</v>
          </cell>
          <cell r="E1419">
            <v>0</v>
          </cell>
          <cell r="F1419">
            <v>0</v>
          </cell>
          <cell r="G1419">
            <v>0</v>
          </cell>
          <cell r="H1419">
            <v>0</v>
          </cell>
          <cell r="I1419">
            <v>0</v>
          </cell>
          <cell r="L1419">
            <v>0</v>
          </cell>
        </row>
        <row r="1420">
          <cell r="B1420" t="str">
            <v>Hitachi</v>
          </cell>
          <cell r="C1420">
            <v>0</v>
          </cell>
          <cell r="D1420">
            <v>0</v>
          </cell>
          <cell r="E1420">
            <v>0</v>
          </cell>
          <cell r="F1420">
            <v>0</v>
          </cell>
          <cell r="G1420">
            <v>0</v>
          </cell>
          <cell r="H1420">
            <v>0</v>
          </cell>
          <cell r="I1420">
            <v>0</v>
          </cell>
          <cell r="L1420">
            <v>0</v>
          </cell>
        </row>
        <row r="1421">
          <cell r="B1421" t="str">
            <v>Hitachi Cable</v>
          </cell>
          <cell r="C1421">
            <v>0</v>
          </cell>
          <cell r="D1421">
            <v>0</v>
          </cell>
          <cell r="E1421">
            <v>0</v>
          </cell>
          <cell r="F1421">
            <v>0</v>
          </cell>
          <cell r="G1421">
            <v>0</v>
          </cell>
          <cell r="H1421">
            <v>0</v>
          </cell>
          <cell r="I1421">
            <v>0</v>
          </cell>
          <cell r="L1421">
            <v>0</v>
          </cell>
        </row>
        <row r="1422">
          <cell r="B1422" t="str">
            <v>Huawei</v>
          </cell>
          <cell r="C1422">
            <v>0</v>
          </cell>
          <cell r="D1422">
            <v>17</v>
          </cell>
          <cell r="E1422">
            <v>0</v>
          </cell>
          <cell r="F1422">
            <v>5</v>
          </cell>
          <cell r="G1422">
            <v>9</v>
          </cell>
          <cell r="H1422">
            <v>0</v>
          </cell>
          <cell r="I1422">
            <v>14</v>
          </cell>
          <cell r="J1422">
            <v>4</v>
          </cell>
          <cell r="K1422">
            <v>1</v>
          </cell>
          <cell r="L1422">
            <v>45</v>
          </cell>
        </row>
        <row r="1423">
          <cell r="B1423" t="str">
            <v>Infinera</v>
          </cell>
          <cell r="C1423">
            <v>0</v>
          </cell>
          <cell r="D1423">
            <v>0</v>
          </cell>
          <cell r="E1423">
            <v>0</v>
          </cell>
          <cell r="F1423">
            <v>0</v>
          </cell>
          <cell r="G1423">
            <v>0</v>
          </cell>
          <cell r="H1423">
            <v>0</v>
          </cell>
          <cell r="I1423">
            <v>0</v>
          </cell>
          <cell r="L1423">
            <v>0</v>
          </cell>
        </row>
        <row r="1424">
          <cell r="B1424" t="str">
            <v>Lucent</v>
          </cell>
          <cell r="L1424">
            <v>0</v>
          </cell>
        </row>
        <row r="1425">
          <cell r="B1425" t="str">
            <v>Luminous</v>
          </cell>
          <cell r="L1425">
            <v>0</v>
          </cell>
        </row>
        <row r="1426">
          <cell r="B1426" t="str">
            <v>Movaz</v>
          </cell>
          <cell r="L1426">
            <v>0</v>
          </cell>
        </row>
        <row r="1427">
          <cell r="B1427" t="str">
            <v>NEC</v>
          </cell>
          <cell r="C1427">
            <v>3</v>
          </cell>
          <cell r="D1427">
            <v>7</v>
          </cell>
          <cell r="E1427">
            <v>0</v>
          </cell>
          <cell r="F1427">
            <v>0</v>
          </cell>
          <cell r="G1427">
            <v>2</v>
          </cell>
          <cell r="H1427">
            <v>0</v>
          </cell>
          <cell r="K1427">
            <v>1</v>
          </cell>
          <cell r="L1427">
            <v>12</v>
          </cell>
        </row>
        <row r="1428">
          <cell r="B1428" t="str">
            <v>Nortel</v>
          </cell>
          <cell r="C1428">
            <v>0</v>
          </cell>
          <cell r="D1428">
            <v>0</v>
          </cell>
          <cell r="E1428">
            <v>0</v>
          </cell>
          <cell r="F1428">
            <v>0</v>
          </cell>
          <cell r="G1428">
            <v>0</v>
          </cell>
          <cell r="H1428">
            <v>0</v>
          </cell>
          <cell r="I1428">
            <v>0</v>
          </cell>
          <cell r="J1428">
            <v>0</v>
          </cell>
          <cell r="K1428">
            <v>0</v>
          </cell>
          <cell r="L1428">
            <v>0</v>
          </cell>
        </row>
        <row r="1429">
          <cell r="B1429" t="str">
            <v>OpVista</v>
          </cell>
          <cell r="C1429">
            <v>0</v>
          </cell>
          <cell r="D1429">
            <v>0</v>
          </cell>
          <cell r="E1429">
            <v>0</v>
          </cell>
          <cell r="F1429">
            <v>0</v>
          </cell>
          <cell r="G1429">
            <v>0</v>
          </cell>
          <cell r="H1429">
            <v>0</v>
          </cell>
          <cell r="I1429">
            <v>0</v>
          </cell>
          <cell r="L1429">
            <v>0</v>
          </cell>
        </row>
        <row r="1430">
          <cell r="B1430" t="str">
            <v>Sagem</v>
          </cell>
          <cell r="C1430">
            <v>0</v>
          </cell>
          <cell r="D1430">
            <v>0</v>
          </cell>
          <cell r="E1430">
            <v>0</v>
          </cell>
          <cell r="F1430">
            <v>0</v>
          </cell>
          <cell r="G1430">
            <v>0</v>
          </cell>
          <cell r="H1430">
            <v>0</v>
          </cell>
          <cell r="I1430">
            <v>0</v>
          </cell>
          <cell r="L1430">
            <v>0</v>
          </cell>
        </row>
        <row r="1431">
          <cell r="B1431" t="str">
            <v>Nokia Siemens</v>
          </cell>
          <cell r="C1431">
            <v>0</v>
          </cell>
          <cell r="D1431">
            <v>12</v>
          </cell>
          <cell r="E1431">
            <v>0</v>
          </cell>
          <cell r="F1431">
            <v>0</v>
          </cell>
          <cell r="G1431">
            <v>0</v>
          </cell>
          <cell r="H1431">
            <v>0</v>
          </cell>
          <cell r="I1431">
            <v>4</v>
          </cell>
          <cell r="K1431">
            <v>1</v>
          </cell>
          <cell r="L1431">
            <v>16</v>
          </cell>
        </row>
        <row r="1432">
          <cell r="B1432" t="str">
            <v>Sycamore</v>
          </cell>
          <cell r="C1432">
            <v>0</v>
          </cell>
          <cell r="D1432">
            <v>0</v>
          </cell>
          <cell r="E1432">
            <v>0</v>
          </cell>
          <cell r="F1432">
            <v>0</v>
          </cell>
          <cell r="G1432">
            <v>0</v>
          </cell>
          <cell r="H1432">
            <v>0</v>
          </cell>
          <cell r="I1432">
            <v>0</v>
          </cell>
          <cell r="L1432">
            <v>0</v>
          </cell>
        </row>
        <row r="1433">
          <cell r="B1433" t="str">
            <v>Tejas</v>
          </cell>
          <cell r="C1433">
            <v>0</v>
          </cell>
          <cell r="D1433">
            <v>0</v>
          </cell>
          <cell r="E1433">
            <v>0</v>
          </cell>
          <cell r="F1433">
            <v>0</v>
          </cell>
          <cell r="G1433">
            <v>0</v>
          </cell>
          <cell r="H1433">
            <v>0</v>
          </cell>
          <cell r="I1433">
            <v>0</v>
          </cell>
          <cell r="L1433">
            <v>0</v>
          </cell>
        </row>
        <row r="1434">
          <cell r="B1434" t="str">
            <v>Tellabs</v>
          </cell>
          <cell r="C1434">
            <v>0</v>
          </cell>
          <cell r="D1434">
            <v>5</v>
          </cell>
          <cell r="E1434">
            <v>0</v>
          </cell>
          <cell r="F1434">
            <v>0</v>
          </cell>
          <cell r="G1434">
            <v>1</v>
          </cell>
          <cell r="H1434">
            <v>0</v>
          </cell>
          <cell r="I1434">
            <v>0</v>
          </cell>
          <cell r="J1434">
            <v>1</v>
          </cell>
          <cell r="L1434">
            <v>6</v>
          </cell>
        </row>
        <row r="1435">
          <cell r="B1435" t="str">
            <v>Transmode</v>
          </cell>
          <cell r="C1435">
            <v>0</v>
          </cell>
          <cell r="D1435">
            <v>0</v>
          </cell>
          <cell r="E1435">
            <v>0</v>
          </cell>
          <cell r="F1435">
            <v>0</v>
          </cell>
          <cell r="G1435">
            <v>0</v>
          </cell>
          <cell r="H1435">
            <v>0</v>
          </cell>
          <cell r="I1435">
            <v>0</v>
          </cell>
          <cell r="L1435">
            <v>0</v>
          </cell>
        </row>
        <row r="1436">
          <cell r="B1436" t="str">
            <v>Tyco</v>
          </cell>
          <cell r="L1436">
            <v>0</v>
          </cell>
        </row>
        <row r="1437">
          <cell r="B1437" t="str">
            <v>UTStarcom</v>
          </cell>
          <cell r="C1437">
            <v>0</v>
          </cell>
          <cell r="D1437">
            <v>0</v>
          </cell>
          <cell r="E1437">
            <v>0</v>
          </cell>
          <cell r="F1437">
            <v>0</v>
          </cell>
          <cell r="G1437">
            <v>0</v>
          </cell>
          <cell r="H1437">
            <v>0</v>
          </cell>
          <cell r="I1437">
            <v>0</v>
          </cell>
          <cell r="L1437">
            <v>0</v>
          </cell>
        </row>
        <row r="1438">
          <cell r="B1438" t="str">
            <v>White Rock</v>
          </cell>
          <cell r="L1438">
            <v>0</v>
          </cell>
        </row>
        <row r="1439">
          <cell r="B1439" t="str">
            <v>Xtera</v>
          </cell>
          <cell r="C1439">
            <v>0</v>
          </cell>
          <cell r="D1439">
            <v>0</v>
          </cell>
          <cell r="E1439">
            <v>0</v>
          </cell>
          <cell r="F1439">
            <v>0</v>
          </cell>
          <cell r="G1439">
            <v>0</v>
          </cell>
          <cell r="H1439">
            <v>0</v>
          </cell>
          <cell r="I1439">
            <v>0</v>
          </cell>
          <cell r="L1439">
            <v>0</v>
          </cell>
        </row>
        <row r="1440">
          <cell r="B1440" t="str">
            <v>Zhone</v>
          </cell>
          <cell r="C1440">
            <v>0</v>
          </cell>
          <cell r="D1440">
            <v>0</v>
          </cell>
          <cell r="E1440">
            <v>0</v>
          </cell>
          <cell r="F1440">
            <v>0</v>
          </cell>
          <cell r="G1440">
            <v>0</v>
          </cell>
          <cell r="H1440">
            <v>0</v>
          </cell>
          <cell r="I1440">
            <v>0</v>
          </cell>
          <cell r="L1440">
            <v>0</v>
          </cell>
        </row>
        <row r="1441">
          <cell r="B1441" t="str">
            <v>ZTE</v>
          </cell>
          <cell r="C1441">
            <v>0</v>
          </cell>
          <cell r="D1441">
            <v>0</v>
          </cell>
          <cell r="E1441">
            <v>0</v>
          </cell>
          <cell r="F1441">
            <v>0</v>
          </cell>
          <cell r="G1441">
            <v>0</v>
          </cell>
          <cell r="H1441">
            <v>0</v>
          </cell>
          <cell r="I1441">
            <v>0</v>
          </cell>
          <cell r="L1441">
            <v>0</v>
          </cell>
        </row>
        <row r="1442">
          <cell r="B1442" t="str">
            <v>Other</v>
          </cell>
          <cell r="C1442">
            <v>0</v>
          </cell>
          <cell r="D1442">
            <v>0</v>
          </cell>
          <cell r="E1442">
            <v>0</v>
          </cell>
          <cell r="F1442">
            <v>0</v>
          </cell>
          <cell r="G1442">
            <v>0</v>
          </cell>
          <cell r="H1442">
            <v>0</v>
          </cell>
          <cell r="I1442">
            <v>0</v>
          </cell>
          <cell r="L1442">
            <v>0</v>
          </cell>
        </row>
        <row r="1443">
          <cell r="B1443" t="str">
            <v>Total</v>
          </cell>
          <cell r="C1443">
            <v>3</v>
          </cell>
          <cell r="D1443">
            <v>90</v>
          </cell>
          <cell r="E1443">
            <v>0</v>
          </cell>
          <cell r="F1443">
            <v>9</v>
          </cell>
          <cell r="G1443">
            <v>35</v>
          </cell>
          <cell r="H1443">
            <v>0</v>
          </cell>
          <cell r="I1443">
            <v>47</v>
          </cell>
          <cell r="J1443">
            <v>11</v>
          </cell>
          <cell r="K1443">
            <v>9</v>
          </cell>
          <cell r="L1443">
            <v>184</v>
          </cell>
        </row>
        <row r="1447">
          <cell r="B1447" t="str">
            <v>Vendor</v>
          </cell>
          <cell r="C1447" t="str">
            <v>SONET/SDH Add-drop multiplexers (ADM)</v>
          </cell>
          <cell r="D1447" t="str">
            <v>Optical Edge Devices (OED)</v>
          </cell>
          <cell r="E1447" t="str">
            <v>Digital Cross Connects (DCS)</v>
          </cell>
          <cell r="F1447" t="str">
            <v>Optical Core Switches (OCS)</v>
          </cell>
          <cell r="G1447" t="str">
            <v>Metro WDM (C/D-WDM)</v>
          </cell>
          <cell r="H1447" t="str">
            <v>Long haul DWDM (LH DWDM)</v>
          </cell>
          <cell r="I1447" t="str">
            <v>Multi-reach DWDM</v>
          </cell>
          <cell r="J1447" t="str">
            <v>Metro ROADM</v>
          </cell>
          <cell r="K1447" t="str">
            <v>Converged Packet Optical</v>
          </cell>
          <cell r="L1447" t="str">
            <v>Total Optical Networking (ON)</v>
          </cell>
        </row>
        <row r="1448">
          <cell r="B1448" t="str">
            <v>ADTRAN</v>
          </cell>
          <cell r="C1448">
            <v>0</v>
          </cell>
          <cell r="D1448">
            <v>0</v>
          </cell>
          <cell r="E1448">
            <v>0</v>
          </cell>
          <cell r="F1448">
            <v>0</v>
          </cell>
          <cell r="G1448">
            <v>0</v>
          </cell>
          <cell r="H1448">
            <v>0</v>
          </cell>
          <cell r="I1448">
            <v>0</v>
          </cell>
          <cell r="L1448">
            <v>0</v>
          </cell>
        </row>
        <row r="1449">
          <cell r="B1449" t="str">
            <v>ADVA</v>
          </cell>
          <cell r="C1449">
            <v>0</v>
          </cell>
          <cell r="D1449">
            <v>0</v>
          </cell>
          <cell r="E1449">
            <v>0</v>
          </cell>
          <cell r="F1449">
            <v>0</v>
          </cell>
          <cell r="G1449">
            <v>0</v>
          </cell>
          <cell r="H1449">
            <v>0</v>
          </cell>
          <cell r="I1449">
            <v>0</v>
          </cell>
          <cell r="L1449">
            <v>0</v>
          </cell>
        </row>
        <row r="1450">
          <cell r="B1450" t="str">
            <v>Alcatel-Lucent</v>
          </cell>
          <cell r="C1450">
            <v>0</v>
          </cell>
          <cell r="D1450">
            <v>38</v>
          </cell>
          <cell r="E1450">
            <v>0</v>
          </cell>
          <cell r="F1450">
            <v>4</v>
          </cell>
          <cell r="G1450">
            <v>5</v>
          </cell>
          <cell r="H1450">
            <v>0</v>
          </cell>
          <cell r="I1450">
            <v>13</v>
          </cell>
          <cell r="K1450">
            <v>3</v>
          </cell>
          <cell r="L1450">
            <v>60</v>
          </cell>
        </row>
        <row r="1451">
          <cell r="B1451" t="str">
            <v>ANDA</v>
          </cell>
          <cell r="C1451">
            <v>0</v>
          </cell>
          <cell r="D1451">
            <v>0</v>
          </cell>
          <cell r="E1451">
            <v>0</v>
          </cell>
          <cell r="F1451">
            <v>0</v>
          </cell>
          <cell r="G1451">
            <v>0</v>
          </cell>
          <cell r="H1451">
            <v>0</v>
          </cell>
          <cell r="I1451">
            <v>0</v>
          </cell>
          <cell r="L1451">
            <v>0</v>
          </cell>
        </row>
        <row r="1452">
          <cell r="B1452" t="str">
            <v>Atrica</v>
          </cell>
          <cell r="L1452">
            <v>0</v>
          </cell>
        </row>
        <row r="1453">
          <cell r="B1453" t="str">
            <v>Calient</v>
          </cell>
          <cell r="L1453">
            <v>0</v>
          </cell>
        </row>
        <row r="1454">
          <cell r="B1454" t="str">
            <v>Ciena</v>
          </cell>
          <cell r="C1454">
            <v>0</v>
          </cell>
          <cell r="D1454">
            <v>1</v>
          </cell>
          <cell r="E1454">
            <v>0</v>
          </cell>
          <cell r="F1454">
            <v>0</v>
          </cell>
          <cell r="G1454">
            <v>10</v>
          </cell>
          <cell r="H1454">
            <v>0</v>
          </cell>
          <cell r="I1454">
            <v>7</v>
          </cell>
          <cell r="J1454">
            <v>1</v>
          </cell>
          <cell r="K1454">
            <v>1</v>
          </cell>
          <cell r="L1454">
            <v>18</v>
          </cell>
        </row>
        <row r="1455">
          <cell r="B1455" t="str">
            <v>Cisco</v>
          </cell>
          <cell r="C1455">
            <v>0</v>
          </cell>
          <cell r="D1455">
            <v>3</v>
          </cell>
          <cell r="E1455">
            <v>0</v>
          </cell>
          <cell r="F1455">
            <v>0</v>
          </cell>
          <cell r="G1455">
            <v>5</v>
          </cell>
          <cell r="H1455">
            <v>0</v>
          </cell>
          <cell r="I1455">
            <v>0</v>
          </cell>
          <cell r="J1455">
            <v>5</v>
          </cell>
          <cell r="K1455">
            <v>1</v>
          </cell>
          <cell r="L1455">
            <v>8</v>
          </cell>
        </row>
        <row r="1456">
          <cell r="B1456" t="str">
            <v>Corrigent</v>
          </cell>
          <cell r="C1456">
            <v>0</v>
          </cell>
          <cell r="D1456">
            <v>0</v>
          </cell>
          <cell r="E1456">
            <v>0</v>
          </cell>
          <cell r="F1456">
            <v>0</v>
          </cell>
          <cell r="G1456">
            <v>0</v>
          </cell>
          <cell r="H1456">
            <v>0</v>
          </cell>
          <cell r="I1456">
            <v>0</v>
          </cell>
          <cell r="L1456">
            <v>0</v>
          </cell>
        </row>
        <row r="1457">
          <cell r="B1457" t="str">
            <v>Corvis</v>
          </cell>
          <cell r="L1457">
            <v>0</v>
          </cell>
        </row>
        <row r="1458">
          <cell r="B1458" t="str">
            <v>Datang</v>
          </cell>
          <cell r="L1458">
            <v>0</v>
          </cell>
        </row>
        <row r="1459">
          <cell r="B1459" t="str">
            <v>ECI Telecom</v>
          </cell>
          <cell r="C1459">
            <v>0</v>
          </cell>
          <cell r="D1459">
            <v>5</v>
          </cell>
          <cell r="E1459">
            <v>0</v>
          </cell>
          <cell r="F1459">
            <v>0</v>
          </cell>
          <cell r="G1459">
            <v>1</v>
          </cell>
          <cell r="H1459">
            <v>0</v>
          </cell>
          <cell r="I1459">
            <v>0</v>
          </cell>
          <cell r="K1459">
            <v>2</v>
          </cell>
          <cell r="L1459">
            <v>6</v>
          </cell>
        </row>
        <row r="1460">
          <cell r="B1460" t="str">
            <v>Ericsson</v>
          </cell>
          <cell r="C1460">
            <v>0</v>
          </cell>
          <cell r="D1460">
            <v>5</v>
          </cell>
          <cell r="E1460">
            <v>0</v>
          </cell>
          <cell r="F1460">
            <v>1</v>
          </cell>
          <cell r="G1460">
            <v>0</v>
          </cell>
          <cell r="H1460">
            <v>0</v>
          </cell>
          <cell r="I1460">
            <v>3</v>
          </cell>
          <cell r="L1460">
            <v>9</v>
          </cell>
        </row>
        <row r="1461">
          <cell r="B1461" t="str">
            <v>FiberHome</v>
          </cell>
          <cell r="C1461">
            <v>0</v>
          </cell>
          <cell r="D1461">
            <v>0</v>
          </cell>
          <cell r="E1461">
            <v>0</v>
          </cell>
          <cell r="F1461">
            <v>0</v>
          </cell>
          <cell r="G1461">
            <v>0</v>
          </cell>
          <cell r="H1461">
            <v>0</v>
          </cell>
          <cell r="I1461">
            <v>0</v>
          </cell>
          <cell r="L1461">
            <v>0</v>
          </cell>
        </row>
        <row r="1462">
          <cell r="B1462" t="str">
            <v>Force 10</v>
          </cell>
          <cell r="C1462">
            <v>0</v>
          </cell>
          <cell r="D1462">
            <v>0</v>
          </cell>
          <cell r="E1462">
            <v>0</v>
          </cell>
          <cell r="F1462">
            <v>0</v>
          </cell>
          <cell r="G1462">
            <v>0</v>
          </cell>
          <cell r="H1462">
            <v>0</v>
          </cell>
          <cell r="I1462">
            <v>0</v>
          </cell>
          <cell r="L1462">
            <v>0</v>
          </cell>
        </row>
        <row r="1463">
          <cell r="B1463" t="str">
            <v>Fujitsu</v>
          </cell>
          <cell r="C1463">
            <v>0</v>
          </cell>
          <cell r="D1463">
            <v>0</v>
          </cell>
          <cell r="E1463">
            <v>0</v>
          </cell>
          <cell r="F1463">
            <v>0</v>
          </cell>
          <cell r="G1463">
            <v>0</v>
          </cell>
          <cell r="H1463">
            <v>0</v>
          </cell>
          <cell r="I1463">
            <v>0</v>
          </cell>
          <cell r="L1463">
            <v>0</v>
          </cell>
        </row>
        <row r="1464">
          <cell r="B1464" t="str">
            <v>Hitachi</v>
          </cell>
          <cell r="C1464">
            <v>0</v>
          </cell>
          <cell r="D1464">
            <v>0</v>
          </cell>
          <cell r="E1464">
            <v>0</v>
          </cell>
          <cell r="F1464">
            <v>0</v>
          </cell>
          <cell r="G1464">
            <v>0</v>
          </cell>
          <cell r="H1464">
            <v>0</v>
          </cell>
          <cell r="I1464">
            <v>0</v>
          </cell>
          <cell r="L1464">
            <v>0</v>
          </cell>
        </row>
        <row r="1465">
          <cell r="B1465" t="str">
            <v>Hitachi Cable</v>
          </cell>
          <cell r="C1465">
            <v>0</v>
          </cell>
          <cell r="D1465">
            <v>0</v>
          </cell>
          <cell r="E1465">
            <v>0</v>
          </cell>
          <cell r="F1465">
            <v>0</v>
          </cell>
          <cell r="G1465">
            <v>0</v>
          </cell>
          <cell r="H1465">
            <v>0</v>
          </cell>
          <cell r="I1465">
            <v>0</v>
          </cell>
          <cell r="L1465">
            <v>0</v>
          </cell>
        </row>
        <row r="1466">
          <cell r="B1466" t="str">
            <v>Huawei</v>
          </cell>
          <cell r="C1466">
            <v>0</v>
          </cell>
          <cell r="D1466">
            <v>19</v>
          </cell>
          <cell r="E1466">
            <v>0</v>
          </cell>
          <cell r="F1466">
            <v>6</v>
          </cell>
          <cell r="G1466">
            <v>11</v>
          </cell>
          <cell r="H1466">
            <v>0</v>
          </cell>
          <cell r="I1466">
            <v>10</v>
          </cell>
          <cell r="J1466">
            <v>4</v>
          </cell>
          <cell r="K1466">
            <v>2</v>
          </cell>
          <cell r="L1466">
            <v>46</v>
          </cell>
        </row>
        <row r="1467">
          <cell r="B1467" t="str">
            <v>Infinera</v>
          </cell>
          <cell r="C1467">
            <v>0</v>
          </cell>
          <cell r="D1467">
            <v>0</v>
          </cell>
          <cell r="E1467">
            <v>0</v>
          </cell>
          <cell r="F1467">
            <v>0</v>
          </cell>
          <cell r="G1467">
            <v>0</v>
          </cell>
          <cell r="H1467">
            <v>0</v>
          </cell>
          <cell r="I1467">
            <v>0</v>
          </cell>
          <cell r="L1467">
            <v>0</v>
          </cell>
        </row>
        <row r="1468">
          <cell r="B1468" t="str">
            <v>Lucent</v>
          </cell>
          <cell r="L1468">
            <v>0</v>
          </cell>
        </row>
        <row r="1469">
          <cell r="B1469" t="str">
            <v>Luminous</v>
          </cell>
          <cell r="L1469">
            <v>0</v>
          </cell>
        </row>
        <row r="1470">
          <cell r="B1470" t="str">
            <v>Movaz</v>
          </cell>
          <cell r="L1470">
            <v>0</v>
          </cell>
        </row>
        <row r="1471">
          <cell r="B1471" t="str">
            <v>NEC</v>
          </cell>
          <cell r="C1471">
            <v>0</v>
          </cell>
          <cell r="D1471">
            <v>12</v>
          </cell>
          <cell r="E1471">
            <v>0</v>
          </cell>
          <cell r="F1471">
            <v>0</v>
          </cell>
          <cell r="G1471">
            <v>1</v>
          </cell>
          <cell r="H1471">
            <v>0</v>
          </cell>
          <cell r="I1471">
            <v>0</v>
          </cell>
          <cell r="K1471">
            <v>1</v>
          </cell>
          <cell r="L1471">
            <v>13</v>
          </cell>
        </row>
        <row r="1472">
          <cell r="B1472" t="str">
            <v>Nortel</v>
          </cell>
          <cell r="C1472">
            <v>0</v>
          </cell>
          <cell r="D1472">
            <v>0</v>
          </cell>
          <cell r="E1472">
            <v>0</v>
          </cell>
          <cell r="F1472">
            <v>0</v>
          </cell>
          <cell r="G1472">
            <v>0</v>
          </cell>
          <cell r="H1472">
            <v>0</v>
          </cell>
          <cell r="I1472">
            <v>0</v>
          </cell>
          <cell r="J1472">
            <v>0</v>
          </cell>
          <cell r="K1472">
            <v>0</v>
          </cell>
          <cell r="L1472">
            <v>0</v>
          </cell>
        </row>
        <row r="1473">
          <cell r="B1473" t="str">
            <v>OpVista</v>
          </cell>
          <cell r="C1473">
            <v>0</v>
          </cell>
          <cell r="D1473">
            <v>0</v>
          </cell>
          <cell r="E1473">
            <v>0</v>
          </cell>
          <cell r="F1473">
            <v>0</v>
          </cell>
          <cell r="G1473">
            <v>0</v>
          </cell>
          <cell r="H1473">
            <v>0</v>
          </cell>
          <cell r="I1473">
            <v>0</v>
          </cell>
          <cell r="L1473">
            <v>0</v>
          </cell>
        </row>
        <row r="1474">
          <cell r="B1474" t="str">
            <v>Sagem</v>
          </cell>
          <cell r="C1474">
            <v>0</v>
          </cell>
          <cell r="D1474">
            <v>0</v>
          </cell>
          <cell r="E1474">
            <v>0</v>
          </cell>
          <cell r="F1474">
            <v>0</v>
          </cell>
          <cell r="G1474">
            <v>0</v>
          </cell>
          <cell r="H1474">
            <v>0</v>
          </cell>
          <cell r="I1474">
            <v>0</v>
          </cell>
          <cell r="L1474">
            <v>0</v>
          </cell>
        </row>
        <row r="1475">
          <cell r="B1475" t="str">
            <v>Nokia Siemens</v>
          </cell>
          <cell r="C1475">
            <v>0</v>
          </cell>
          <cell r="D1475">
            <v>5</v>
          </cell>
          <cell r="E1475">
            <v>0</v>
          </cell>
          <cell r="F1475">
            <v>0</v>
          </cell>
          <cell r="G1475">
            <v>0</v>
          </cell>
          <cell r="H1475">
            <v>0</v>
          </cell>
          <cell r="I1475">
            <v>3</v>
          </cell>
          <cell r="L1475">
            <v>8</v>
          </cell>
        </row>
        <row r="1476">
          <cell r="B1476" t="str">
            <v>Sycamore</v>
          </cell>
          <cell r="C1476">
            <v>0</v>
          </cell>
          <cell r="D1476">
            <v>0</v>
          </cell>
          <cell r="E1476">
            <v>0</v>
          </cell>
          <cell r="F1476">
            <v>0</v>
          </cell>
          <cell r="G1476">
            <v>0</v>
          </cell>
          <cell r="H1476">
            <v>0</v>
          </cell>
          <cell r="I1476">
            <v>0</v>
          </cell>
          <cell r="L1476">
            <v>0</v>
          </cell>
        </row>
        <row r="1477">
          <cell r="B1477" t="str">
            <v>Tejas</v>
          </cell>
          <cell r="C1477">
            <v>0</v>
          </cell>
          <cell r="D1477">
            <v>0</v>
          </cell>
          <cell r="E1477">
            <v>0</v>
          </cell>
          <cell r="F1477">
            <v>0</v>
          </cell>
          <cell r="G1477">
            <v>0</v>
          </cell>
          <cell r="H1477">
            <v>0</v>
          </cell>
          <cell r="I1477">
            <v>0</v>
          </cell>
          <cell r="L1477">
            <v>0</v>
          </cell>
        </row>
        <row r="1478">
          <cell r="B1478" t="str">
            <v>Tellabs</v>
          </cell>
          <cell r="C1478">
            <v>0</v>
          </cell>
          <cell r="D1478">
            <v>3</v>
          </cell>
          <cell r="E1478">
            <v>0</v>
          </cell>
          <cell r="F1478">
            <v>0</v>
          </cell>
          <cell r="G1478">
            <v>1</v>
          </cell>
          <cell r="H1478">
            <v>0</v>
          </cell>
          <cell r="I1478">
            <v>0</v>
          </cell>
          <cell r="J1478">
            <v>1</v>
          </cell>
          <cell r="L1478">
            <v>4</v>
          </cell>
        </row>
        <row r="1479">
          <cell r="B1479" t="str">
            <v>Transmode</v>
          </cell>
          <cell r="C1479">
            <v>0</v>
          </cell>
          <cell r="D1479">
            <v>0</v>
          </cell>
          <cell r="E1479">
            <v>0</v>
          </cell>
          <cell r="F1479">
            <v>0</v>
          </cell>
          <cell r="G1479">
            <v>0</v>
          </cell>
          <cell r="H1479">
            <v>0</v>
          </cell>
          <cell r="I1479">
            <v>0</v>
          </cell>
          <cell r="L1479">
            <v>0</v>
          </cell>
        </row>
        <row r="1480">
          <cell r="B1480" t="str">
            <v>Tyco</v>
          </cell>
          <cell r="L1480">
            <v>0</v>
          </cell>
        </row>
        <row r="1481">
          <cell r="B1481" t="str">
            <v>UTStarcom</v>
          </cell>
          <cell r="C1481">
            <v>0</v>
          </cell>
          <cell r="D1481">
            <v>0</v>
          </cell>
          <cell r="E1481">
            <v>0</v>
          </cell>
          <cell r="F1481">
            <v>0</v>
          </cell>
          <cell r="G1481">
            <v>0</v>
          </cell>
          <cell r="H1481">
            <v>0</v>
          </cell>
          <cell r="I1481">
            <v>0</v>
          </cell>
          <cell r="L1481">
            <v>0</v>
          </cell>
        </row>
        <row r="1482">
          <cell r="B1482" t="str">
            <v>White Rock</v>
          </cell>
          <cell r="L1482">
            <v>0</v>
          </cell>
        </row>
        <row r="1483">
          <cell r="B1483" t="str">
            <v>Xtera</v>
          </cell>
          <cell r="C1483">
            <v>0</v>
          </cell>
          <cell r="D1483">
            <v>0</v>
          </cell>
          <cell r="E1483">
            <v>0</v>
          </cell>
          <cell r="F1483">
            <v>0</v>
          </cell>
          <cell r="G1483">
            <v>0</v>
          </cell>
          <cell r="H1483">
            <v>0</v>
          </cell>
          <cell r="I1483">
            <v>1</v>
          </cell>
          <cell r="L1483">
            <v>1</v>
          </cell>
        </row>
        <row r="1484">
          <cell r="B1484" t="str">
            <v>Zhone</v>
          </cell>
          <cell r="C1484">
            <v>0</v>
          </cell>
          <cell r="D1484">
            <v>0</v>
          </cell>
          <cell r="E1484">
            <v>0</v>
          </cell>
          <cell r="F1484">
            <v>0</v>
          </cell>
          <cell r="G1484">
            <v>0</v>
          </cell>
          <cell r="H1484">
            <v>0</v>
          </cell>
          <cell r="I1484">
            <v>0</v>
          </cell>
          <cell r="L1484">
            <v>0</v>
          </cell>
        </row>
        <row r="1485">
          <cell r="B1485" t="str">
            <v>ZTE</v>
          </cell>
          <cell r="C1485">
            <v>0</v>
          </cell>
          <cell r="D1485">
            <v>1</v>
          </cell>
          <cell r="E1485">
            <v>0</v>
          </cell>
          <cell r="F1485">
            <v>0</v>
          </cell>
          <cell r="G1485">
            <v>0</v>
          </cell>
          <cell r="H1485">
            <v>0</v>
          </cell>
          <cell r="I1485">
            <v>1</v>
          </cell>
          <cell r="L1485">
            <v>2</v>
          </cell>
        </row>
        <row r="1486">
          <cell r="B1486" t="str">
            <v>Other</v>
          </cell>
          <cell r="D1486">
            <v>0</v>
          </cell>
          <cell r="G1486">
            <v>0</v>
          </cell>
          <cell r="L1486">
            <v>0</v>
          </cell>
        </row>
        <row r="1487">
          <cell r="B1487" t="str">
            <v>Total</v>
          </cell>
          <cell r="C1487">
            <v>0</v>
          </cell>
          <cell r="D1487">
            <v>92</v>
          </cell>
          <cell r="E1487">
            <v>0</v>
          </cell>
          <cell r="F1487">
            <v>11</v>
          </cell>
          <cell r="G1487">
            <v>34</v>
          </cell>
          <cell r="H1487">
            <v>0</v>
          </cell>
          <cell r="I1487">
            <v>38</v>
          </cell>
          <cell r="J1487">
            <v>11</v>
          </cell>
          <cell r="K1487">
            <v>10</v>
          </cell>
          <cell r="L1487">
            <v>175</v>
          </cell>
        </row>
        <row r="1491">
          <cell r="B1491" t="str">
            <v>Vendor</v>
          </cell>
          <cell r="C1491" t="str">
            <v>SONET/SDH Add-drop multiplexers (ADM)</v>
          </cell>
          <cell r="D1491" t="str">
            <v>Optical Edge Devices (OED)</v>
          </cell>
          <cell r="E1491" t="str">
            <v>Digital Cross Connects (DCS)</v>
          </cell>
          <cell r="F1491" t="str">
            <v>Optical Core Switches (OCS)</v>
          </cell>
          <cell r="G1491" t="str">
            <v>Metro WDM (C/D-WDM)</v>
          </cell>
          <cell r="H1491" t="str">
            <v>Long haul DWDM (LH DWDM)</v>
          </cell>
          <cell r="I1491" t="str">
            <v>Multi-reach DWDM</v>
          </cell>
          <cell r="J1491" t="str">
            <v>Metro ROADM</v>
          </cell>
          <cell r="K1491" t="str">
            <v>Converged Packet Optical</v>
          </cell>
          <cell r="L1491" t="str">
            <v>Total Optical Networking (ON)</v>
          </cell>
        </row>
        <row r="1492">
          <cell r="B1492" t="str">
            <v>ADTRAN</v>
          </cell>
          <cell r="C1492">
            <v>0</v>
          </cell>
          <cell r="D1492">
            <v>0</v>
          </cell>
          <cell r="E1492">
            <v>0</v>
          </cell>
          <cell r="F1492">
            <v>0</v>
          </cell>
          <cell r="G1492">
            <v>0</v>
          </cell>
          <cell r="H1492">
            <v>0</v>
          </cell>
          <cell r="I1492">
            <v>0</v>
          </cell>
          <cell r="L1492">
            <v>0</v>
          </cell>
        </row>
        <row r="1493">
          <cell r="B1493" t="str">
            <v>ADVA</v>
          </cell>
          <cell r="C1493">
            <v>0</v>
          </cell>
          <cell r="D1493">
            <v>0</v>
          </cell>
          <cell r="E1493">
            <v>0</v>
          </cell>
          <cell r="F1493">
            <v>0</v>
          </cell>
          <cell r="G1493">
            <v>0</v>
          </cell>
          <cell r="H1493">
            <v>0</v>
          </cell>
          <cell r="I1493">
            <v>0</v>
          </cell>
          <cell r="L1493">
            <v>0</v>
          </cell>
        </row>
        <row r="1494">
          <cell r="B1494" t="str">
            <v>Alcatel-Lucent</v>
          </cell>
          <cell r="C1494">
            <v>0</v>
          </cell>
          <cell r="D1494">
            <v>38</v>
          </cell>
          <cell r="E1494">
            <v>0</v>
          </cell>
          <cell r="F1494">
            <v>3</v>
          </cell>
          <cell r="G1494">
            <v>2</v>
          </cell>
          <cell r="H1494">
            <v>0</v>
          </cell>
          <cell r="I1494">
            <v>4</v>
          </cell>
          <cell r="J1494">
            <v>1</v>
          </cell>
          <cell r="K1494">
            <v>5</v>
          </cell>
          <cell r="L1494">
            <v>47</v>
          </cell>
        </row>
        <row r="1495">
          <cell r="B1495" t="str">
            <v>ANDA</v>
          </cell>
          <cell r="C1495">
            <v>0</v>
          </cell>
          <cell r="D1495">
            <v>0</v>
          </cell>
          <cell r="E1495">
            <v>0</v>
          </cell>
          <cell r="F1495">
            <v>0</v>
          </cell>
          <cell r="G1495">
            <v>0</v>
          </cell>
          <cell r="H1495">
            <v>0</v>
          </cell>
          <cell r="I1495">
            <v>0</v>
          </cell>
          <cell r="L1495">
            <v>0</v>
          </cell>
        </row>
        <row r="1496">
          <cell r="B1496" t="str">
            <v>Atrica</v>
          </cell>
          <cell r="L1496">
            <v>0</v>
          </cell>
        </row>
        <row r="1497">
          <cell r="B1497" t="str">
            <v>Calient</v>
          </cell>
          <cell r="L1497">
            <v>0</v>
          </cell>
        </row>
        <row r="1498">
          <cell r="B1498" t="str">
            <v>Ciena</v>
          </cell>
          <cell r="C1498">
            <v>0</v>
          </cell>
          <cell r="D1498">
            <v>1</v>
          </cell>
          <cell r="E1498">
            <v>0</v>
          </cell>
          <cell r="F1498">
            <v>0</v>
          </cell>
          <cell r="G1498">
            <v>8</v>
          </cell>
          <cell r="H1498">
            <v>0</v>
          </cell>
          <cell r="I1498">
            <v>6</v>
          </cell>
          <cell r="J1498">
            <v>2</v>
          </cell>
          <cell r="K1498">
            <v>2</v>
          </cell>
          <cell r="L1498">
            <v>15</v>
          </cell>
        </row>
        <row r="1499">
          <cell r="B1499" t="str">
            <v>Cisco</v>
          </cell>
          <cell r="C1499">
            <v>0</v>
          </cell>
          <cell r="D1499">
            <v>4</v>
          </cell>
          <cell r="E1499">
            <v>0</v>
          </cell>
          <cell r="F1499">
            <v>0</v>
          </cell>
          <cell r="G1499">
            <v>5</v>
          </cell>
          <cell r="H1499">
            <v>0</v>
          </cell>
          <cell r="I1499">
            <v>0</v>
          </cell>
          <cell r="J1499">
            <v>5</v>
          </cell>
          <cell r="K1499">
            <v>1</v>
          </cell>
          <cell r="L1499">
            <v>9</v>
          </cell>
        </row>
        <row r="1500">
          <cell r="B1500" t="str">
            <v>Corrigent</v>
          </cell>
          <cell r="C1500">
            <v>0</v>
          </cell>
          <cell r="D1500">
            <v>0</v>
          </cell>
          <cell r="E1500">
            <v>0</v>
          </cell>
          <cell r="F1500">
            <v>0</v>
          </cell>
          <cell r="G1500">
            <v>0</v>
          </cell>
          <cell r="H1500">
            <v>0</v>
          </cell>
          <cell r="I1500">
            <v>0</v>
          </cell>
          <cell r="L1500">
            <v>0</v>
          </cell>
        </row>
        <row r="1501">
          <cell r="B1501" t="str">
            <v>Corvis</v>
          </cell>
          <cell r="L1501">
            <v>0</v>
          </cell>
        </row>
        <row r="1502">
          <cell r="B1502" t="str">
            <v>Datang</v>
          </cell>
          <cell r="L1502">
            <v>0</v>
          </cell>
        </row>
        <row r="1503">
          <cell r="B1503" t="str">
            <v>ECI Telecom</v>
          </cell>
          <cell r="C1503">
            <v>0</v>
          </cell>
          <cell r="D1503">
            <v>3</v>
          </cell>
          <cell r="E1503">
            <v>0</v>
          </cell>
          <cell r="F1503">
            <v>0</v>
          </cell>
          <cell r="G1503">
            <v>0</v>
          </cell>
          <cell r="H1503">
            <v>0</v>
          </cell>
          <cell r="I1503">
            <v>0</v>
          </cell>
          <cell r="K1503">
            <v>1</v>
          </cell>
          <cell r="L1503">
            <v>3</v>
          </cell>
        </row>
        <row r="1504">
          <cell r="B1504" t="str">
            <v>Ericsson</v>
          </cell>
          <cell r="C1504">
            <v>0</v>
          </cell>
          <cell r="D1504">
            <v>5</v>
          </cell>
          <cell r="E1504">
            <v>0</v>
          </cell>
          <cell r="F1504">
            <v>1</v>
          </cell>
          <cell r="G1504">
            <v>0</v>
          </cell>
          <cell r="H1504">
            <v>0</v>
          </cell>
          <cell r="I1504">
            <v>3</v>
          </cell>
          <cell r="L1504">
            <v>9</v>
          </cell>
        </row>
        <row r="1505">
          <cell r="B1505" t="str">
            <v>FiberHome</v>
          </cell>
          <cell r="C1505">
            <v>0</v>
          </cell>
          <cell r="D1505">
            <v>0</v>
          </cell>
          <cell r="E1505">
            <v>0</v>
          </cell>
          <cell r="F1505">
            <v>0</v>
          </cell>
          <cell r="G1505">
            <v>0</v>
          </cell>
          <cell r="H1505">
            <v>0</v>
          </cell>
          <cell r="I1505">
            <v>0</v>
          </cell>
          <cell r="L1505">
            <v>0</v>
          </cell>
        </row>
        <row r="1506">
          <cell r="B1506" t="str">
            <v>Force 10</v>
          </cell>
          <cell r="C1506">
            <v>0</v>
          </cell>
          <cell r="D1506">
            <v>0</v>
          </cell>
          <cell r="E1506">
            <v>0</v>
          </cell>
          <cell r="F1506">
            <v>0</v>
          </cell>
          <cell r="G1506">
            <v>0</v>
          </cell>
          <cell r="H1506">
            <v>0</v>
          </cell>
          <cell r="I1506">
            <v>0</v>
          </cell>
          <cell r="L1506">
            <v>0</v>
          </cell>
        </row>
        <row r="1507">
          <cell r="B1507" t="str">
            <v>Fujitsu</v>
          </cell>
          <cell r="C1507">
            <v>0</v>
          </cell>
          <cell r="D1507">
            <v>0</v>
          </cell>
          <cell r="E1507">
            <v>0</v>
          </cell>
          <cell r="F1507">
            <v>0</v>
          </cell>
          <cell r="G1507">
            <v>0</v>
          </cell>
          <cell r="H1507">
            <v>0</v>
          </cell>
          <cell r="I1507">
            <v>0</v>
          </cell>
          <cell r="L1507">
            <v>0</v>
          </cell>
        </row>
        <row r="1508">
          <cell r="B1508" t="str">
            <v>Hitachi</v>
          </cell>
          <cell r="C1508">
            <v>0</v>
          </cell>
          <cell r="D1508">
            <v>0</v>
          </cell>
          <cell r="E1508">
            <v>0</v>
          </cell>
          <cell r="F1508">
            <v>0</v>
          </cell>
          <cell r="G1508">
            <v>0</v>
          </cell>
          <cell r="H1508">
            <v>0</v>
          </cell>
          <cell r="I1508">
            <v>0</v>
          </cell>
          <cell r="L1508">
            <v>0</v>
          </cell>
        </row>
        <row r="1509">
          <cell r="B1509" t="str">
            <v>Hitachi Cable</v>
          </cell>
          <cell r="C1509">
            <v>0</v>
          </cell>
          <cell r="D1509">
            <v>0</v>
          </cell>
          <cell r="E1509">
            <v>0</v>
          </cell>
          <cell r="F1509">
            <v>0</v>
          </cell>
          <cell r="G1509">
            <v>0</v>
          </cell>
          <cell r="H1509">
            <v>0</v>
          </cell>
          <cell r="I1509">
            <v>0</v>
          </cell>
          <cell r="L1509">
            <v>0</v>
          </cell>
        </row>
        <row r="1510">
          <cell r="B1510" t="str">
            <v>Huawei</v>
          </cell>
          <cell r="C1510">
            <v>0</v>
          </cell>
          <cell r="D1510">
            <v>22</v>
          </cell>
          <cell r="E1510">
            <v>0</v>
          </cell>
          <cell r="F1510">
            <v>1</v>
          </cell>
          <cell r="G1510">
            <v>10</v>
          </cell>
          <cell r="H1510">
            <v>0</v>
          </cell>
          <cell r="I1510">
            <v>19</v>
          </cell>
          <cell r="J1510">
            <v>4</v>
          </cell>
          <cell r="K1510">
            <v>6</v>
          </cell>
          <cell r="L1510">
            <v>52</v>
          </cell>
        </row>
        <row r="1511">
          <cell r="B1511" t="str">
            <v>Infinera</v>
          </cell>
          <cell r="C1511">
            <v>0</v>
          </cell>
          <cell r="D1511">
            <v>0</v>
          </cell>
          <cell r="E1511">
            <v>0</v>
          </cell>
          <cell r="F1511">
            <v>0</v>
          </cell>
          <cell r="G1511">
            <v>0</v>
          </cell>
          <cell r="H1511">
            <v>0</v>
          </cell>
          <cell r="I1511">
            <v>8</v>
          </cell>
          <cell r="L1511">
            <v>8</v>
          </cell>
        </row>
        <row r="1512">
          <cell r="B1512" t="str">
            <v>Lucent</v>
          </cell>
          <cell r="L1512">
            <v>0</v>
          </cell>
        </row>
        <row r="1513">
          <cell r="B1513" t="str">
            <v>Luminous</v>
          </cell>
          <cell r="L1513">
            <v>0</v>
          </cell>
        </row>
        <row r="1514">
          <cell r="B1514" t="str">
            <v>Movaz</v>
          </cell>
          <cell r="L1514">
            <v>0</v>
          </cell>
        </row>
        <row r="1515">
          <cell r="B1515" t="str">
            <v>NEC</v>
          </cell>
          <cell r="C1515">
            <v>0</v>
          </cell>
          <cell r="D1515">
            <v>9</v>
          </cell>
          <cell r="E1515">
            <v>0</v>
          </cell>
          <cell r="F1515">
            <v>0</v>
          </cell>
          <cell r="G1515">
            <v>1</v>
          </cell>
          <cell r="H1515">
            <v>0</v>
          </cell>
          <cell r="I1515">
            <v>1</v>
          </cell>
          <cell r="J1515">
            <v>1</v>
          </cell>
          <cell r="K1515">
            <v>1</v>
          </cell>
          <cell r="L1515">
            <v>11</v>
          </cell>
        </row>
        <row r="1516">
          <cell r="B1516" t="str">
            <v>Nortel</v>
          </cell>
          <cell r="C1516">
            <v>0</v>
          </cell>
          <cell r="D1516">
            <v>0</v>
          </cell>
          <cell r="E1516">
            <v>0</v>
          </cell>
          <cell r="F1516">
            <v>0</v>
          </cell>
          <cell r="G1516">
            <v>0</v>
          </cell>
          <cell r="H1516">
            <v>0</v>
          </cell>
          <cell r="I1516">
            <v>0</v>
          </cell>
          <cell r="J1516">
            <v>0</v>
          </cell>
          <cell r="K1516">
            <v>0</v>
          </cell>
          <cell r="L1516">
            <v>0</v>
          </cell>
        </row>
        <row r="1517">
          <cell r="B1517" t="str">
            <v>OpVista</v>
          </cell>
          <cell r="C1517">
            <v>0</v>
          </cell>
          <cell r="D1517">
            <v>0</v>
          </cell>
          <cell r="E1517">
            <v>0</v>
          </cell>
          <cell r="F1517">
            <v>0</v>
          </cell>
          <cell r="G1517">
            <v>0</v>
          </cell>
          <cell r="H1517">
            <v>0</v>
          </cell>
          <cell r="I1517">
            <v>0</v>
          </cell>
          <cell r="L1517">
            <v>0</v>
          </cell>
        </row>
        <row r="1518">
          <cell r="B1518" t="str">
            <v>Sagem</v>
          </cell>
          <cell r="C1518">
            <v>0</v>
          </cell>
          <cell r="D1518">
            <v>0</v>
          </cell>
          <cell r="E1518">
            <v>0</v>
          </cell>
          <cell r="F1518">
            <v>0</v>
          </cell>
          <cell r="G1518">
            <v>0</v>
          </cell>
          <cell r="H1518">
            <v>0</v>
          </cell>
          <cell r="I1518">
            <v>0</v>
          </cell>
          <cell r="L1518">
            <v>0</v>
          </cell>
        </row>
        <row r="1519">
          <cell r="B1519" t="str">
            <v>Nokia Siemens</v>
          </cell>
          <cell r="C1519">
            <v>0</v>
          </cell>
          <cell r="D1519">
            <v>5</v>
          </cell>
          <cell r="E1519">
            <v>0</v>
          </cell>
          <cell r="F1519">
            <v>0</v>
          </cell>
          <cell r="G1519">
            <v>0</v>
          </cell>
          <cell r="H1519">
            <v>0</v>
          </cell>
          <cell r="I1519">
            <v>2</v>
          </cell>
          <cell r="L1519">
            <v>7</v>
          </cell>
        </row>
        <row r="1520">
          <cell r="B1520" t="str">
            <v>Sycamore</v>
          </cell>
          <cell r="C1520">
            <v>0</v>
          </cell>
          <cell r="D1520">
            <v>0</v>
          </cell>
          <cell r="E1520">
            <v>0</v>
          </cell>
          <cell r="F1520">
            <v>0</v>
          </cell>
          <cell r="G1520">
            <v>0</v>
          </cell>
          <cell r="H1520">
            <v>0</v>
          </cell>
          <cell r="I1520">
            <v>0</v>
          </cell>
          <cell r="L1520">
            <v>0</v>
          </cell>
        </row>
        <row r="1521">
          <cell r="B1521" t="str">
            <v>Tejas</v>
          </cell>
          <cell r="C1521">
            <v>0</v>
          </cell>
          <cell r="D1521">
            <v>0</v>
          </cell>
          <cell r="E1521">
            <v>0</v>
          </cell>
          <cell r="F1521">
            <v>0</v>
          </cell>
          <cell r="G1521">
            <v>0</v>
          </cell>
          <cell r="H1521">
            <v>0</v>
          </cell>
          <cell r="I1521">
            <v>0</v>
          </cell>
          <cell r="L1521">
            <v>0</v>
          </cell>
        </row>
        <row r="1522">
          <cell r="B1522" t="str">
            <v>Tellabs</v>
          </cell>
          <cell r="C1522">
            <v>0</v>
          </cell>
          <cell r="D1522">
            <v>3</v>
          </cell>
          <cell r="E1522">
            <v>0</v>
          </cell>
          <cell r="F1522">
            <v>0</v>
          </cell>
          <cell r="G1522">
            <v>0</v>
          </cell>
          <cell r="H1522">
            <v>0</v>
          </cell>
          <cell r="I1522">
            <v>0</v>
          </cell>
          <cell r="L1522">
            <v>3</v>
          </cell>
        </row>
        <row r="1523">
          <cell r="B1523" t="str">
            <v>Transmode</v>
          </cell>
          <cell r="C1523">
            <v>0</v>
          </cell>
          <cell r="D1523">
            <v>0</v>
          </cell>
          <cell r="E1523">
            <v>0</v>
          </cell>
          <cell r="F1523">
            <v>0</v>
          </cell>
          <cell r="G1523">
            <v>0</v>
          </cell>
          <cell r="H1523">
            <v>0</v>
          </cell>
          <cell r="I1523">
            <v>0</v>
          </cell>
          <cell r="L1523">
            <v>0</v>
          </cell>
        </row>
        <row r="1524">
          <cell r="B1524" t="str">
            <v>Tyco</v>
          </cell>
          <cell r="L1524">
            <v>0</v>
          </cell>
        </row>
        <row r="1525">
          <cell r="B1525" t="str">
            <v>UTStarcom</v>
          </cell>
          <cell r="C1525">
            <v>0</v>
          </cell>
          <cell r="D1525">
            <v>0</v>
          </cell>
          <cell r="E1525">
            <v>0</v>
          </cell>
          <cell r="F1525">
            <v>0</v>
          </cell>
          <cell r="G1525">
            <v>0</v>
          </cell>
          <cell r="H1525">
            <v>0</v>
          </cell>
          <cell r="I1525">
            <v>0</v>
          </cell>
          <cell r="L1525">
            <v>0</v>
          </cell>
        </row>
        <row r="1526">
          <cell r="B1526" t="str">
            <v>White Rock</v>
          </cell>
          <cell r="L1526">
            <v>0</v>
          </cell>
        </row>
        <row r="1527">
          <cell r="B1527" t="str">
            <v>Xtera</v>
          </cell>
          <cell r="C1527">
            <v>0</v>
          </cell>
          <cell r="D1527">
            <v>0</v>
          </cell>
          <cell r="E1527">
            <v>0</v>
          </cell>
          <cell r="F1527">
            <v>0</v>
          </cell>
          <cell r="G1527">
            <v>0</v>
          </cell>
          <cell r="H1527">
            <v>0</v>
          </cell>
          <cell r="I1527">
            <v>1</v>
          </cell>
          <cell r="L1527">
            <v>1</v>
          </cell>
        </row>
        <row r="1528">
          <cell r="B1528" t="str">
            <v>Zhone</v>
          </cell>
          <cell r="C1528">
            <v>0</v>
          </cell>
          <cell r="D1528">
            <v>0</v>
          </cell>
          <cell r="E1528">
            <v>0</v>
          </cell>
          <cell r="F1528">
            <v>0</v>
          </cell>
          <cell r="G1528">
            <v>0</v>
          </cell>
          <cell r="H1528">
            <v>0</v>
          </cell>
          <cell r="I1528">
            <v>0</v>
          </cell>
          <cell r="L1528">
            <v>0</v>
          </cell>
        </row>
        <row r="1529">
          <cell r="B1529" t="str">
            <v>ZTE</v>
          </cell>
          <cell r="C1529">
            <v>0</v>
          </cell>
          <cell r="D1529">
            <v>1</v>
          </cell>
          <cell r="E1529">
            <v>0</v>
          </cell>
          <cell r="F1529">
            <v>0</v>
          </cell>
          <cell r="G1529">
            <v>0</v>
          </cell>
          <cell r="H1529">
            <v>0</v>
          </cell>
          <cell r="I1529">
            <v>0</v>
          </cell>
          <cell r="L1529">
            <v>1</v>
          </cell>
        </row>
        <row r="1530">
          <cell r="B1530" t="str">
            <v>Other</v>
          </cell>
          <cell r="D1530">
            <v>0</v>
          </cell>
          <cell r="G1530">
            <v>0</v>
          </cell>
          <cell r="L1530">
            <v>0</v>
          </cell>
        </row>
        <row r="1531">
          <cell r="B1531" t="str">
            <v>Total</v>
          </cell>
          <cell r="C1531">
            <v>0</v>
          </cell>
          <cell r="D1531">
            <v>91</v>
          </cell>
          <cell r="E1531">
            <v>0</v>
          </cell>
          <cell r="F1531">
            <v>5</v>
          </cell>
          <cell r="G1531">
            <v>26</v>
          </cell>
          <cell r="H1531">
            <v>0</v>
          </cell>
          <cell r="I1531">
            <v>44</v>
          </cell>
          <cell r="J1531">
            <v>13</v>
          </cell>
          <cell r="K1531">
            <v>16</v>
          </cell>
          <cell r="L1531">
            <v>166</v>
          </cell>
        </row>
        <row r="1535">
          <cell r="B1535" t="str">
            <v>Vendor</v>
          </cell>
          <cell r="C1535" t="str">
            <v>SONET/SDH Add-drop multiplexers (ADM)</v>
          </cell>
          <cell r="D1535" t="str">
            <v>Optical Edge Devices (OED)</v>
          </cell>
          <cell r="E1535" t="str">
            <v>Digital Cross Connects (DCS)</v>
          </cell>
          <cell r="F1535" t="str">
            <v>Optical Core Switches (OCS)</v>
          </cell>
          <cell r="G1535" t="str">
            <v>Metro WDM (C/D-WDM)</v>
          </cell>
          <cell r="H1535" t="str">
            <v>Long haul DWDM (LH DWDM)</v>
          </cell>
          <cell r="I1535" t="str">
            <v>Multi-reach DWDM</v>
          </cell>
          <cell r="J1535" t="str">
            <v>Metro ROADM</v>
          </cell>
          <cell r="K1535" t="str">
            <v>Converged Packet Optical</v>
          </cell>
          <cell r="L1535" t="str">
            <v>Total Optical Networking (ON)</v>
          </cell>
        </row>
        <row r="1536">
          <cell r="B1536" t="str">
            <v>ADTRAN</v>
          </cell>
          <cell r="C1536">
            <v>0</v>
          </cell>
          <cell r="D1536">
            <v>0</v>
          </cell>
          <cell r="E1536">
            <v>0</v>
          </cell>
          <cell r="F1536">
            <v>0</v>
          </cell>
          <cell r="G1536">
            <v>0</v>
          </cell>
          <cell r="H1536">
            <v>0</v>
          </cell>
          <cell r="I1536">
            <v>0</v>
          </cell>
          <cell r="L1536">
            <v>0</v>
          </cell>
        </row>
        <row r="1537">
          <cell r="B1537" t="str">
            <v>ADVA</v>
          </cell>
          <cell r="C1537">
            <v>0</v>
          </cell>
          <cell r="D1537">
            <v>0</v>
          </cell>
          <cell r="E1537">
            <v>0</v>
          </cell>
          <cell r="F1537">
            <v>0</v>
          </cell>
          <cell r="G1537">
            <v>0</v>
          </cell>
          <cell r="H1537">
            <v>0</v>
          </cell>
          <cell r="I1537">
            <v>0</v>
          </cell>
          <cell r="L1537">
            <v>0</v>
          </cell>
        </row>
        <row r="1538">
          <cell r="B1538" t="str">
            <v>Alcatel-Lucent</v>
          </cell>
          <cell r="C1538">
            <v>0</v>
          </cell>
          <cell r="D1538">
            <v>39</v>
          </cell>
          <cell r="E1538">
            <v>0</v>
          </cell>
          <cell r="F1538">
            <v>5</v>
          </cell>
          <cell r="G1538">
            <v>4</v>
          </cell>
          <cell r="H1538">
            <v>0</v>
          </cell>
          <cell r="I1538">
            <v>13</v>
          </cell>
          <cell r="J1538">
            <v>2</v>
          </cell>
          <cell r="K1538">
            <v>4</v>
          </cell>
          <cell r="L1538">
            <v>61</v>
          </cell>
        </row>
        <row r="1539">
          <cell r="B1539" t="str">
            <v>ANDA</v>
          </cell>
          <cell r="C1539">
            <v>0</v>
          </cell>
          <cell r="D1539">
            <v>0</v>
          </cell>
          <cell r="E1539">
            <v>0</v>
          </cell>
          <cell r="F1539">
            <v>0</v>
          </cell>
          <cell r="G1539">
            <v>0</v>
          </cell>
          <cell r="H1539">
            <v>0</v>
          </cell>
          <cell r="I1539">
            <v>0</v>
          </cell>
          <cell r="L1539">
            <v>0</v>
          </cell>
        </row>
        <row r="1540">
          <cell r="B1540" t="str">
            <v>Atrica</v>
          </cell>
          <cell r="L1540">
            <v>0</v>
          </cell>
        </row>
        <row r="1541">
          <cell r="B1541" t="str">
            <v>Calient</v>
          </cell>
          <cell r="L1541">
            <v>0</v>
          </cell>
        </row>
        <row r="1542">
          <cell r="B1542" t="str">
            <v>Ciena</v>
          </cell>
          <cell r="C1542">
            <v>0</v>
          </cell>
          <cell r="D1542">
            <v>1</v>
          </cell>
          <cell r="E1542">
            <v>0</v>
          </cell>
          <cell r="F1542">
            <v>2</v>
          </cell>
          <cell r="G1542">
            <v>8</v>
          </cell>
          <cell r="H1542">
            <v>0</v>
          </cell>
          <cell r="I1542">
            <v>4</v>
          </cell>
          <cell r="J1542">
            <v>2</v>
          </cell>
          <cell r="K1542">
            <v>2</v>
          </cell>
          <cell r="L1542">
            <v>15</v>
          </cell>
        </row>
        <row r="1543">
          <cell r="B1543" t="str">
            <v>Cisco</v>
          </cell>
          <cell r="C1543">
            <v>0</v>
          </cell>
          <cell r="D1543">
            <v>3</v>
          </cell>
          <cell r="E1543">
            <v>0</v>
          </cell>
          <cell r="F1543">
            <v>0</v>
          </cell>
          <cell r="G1543">
            <v>4</v>
          </cell>
          <cell r="H1543">
            <v>0</v>
          </cell>
          <cell r="I1543">
            <v>0</v>
          </cell>
          <cell r="J1543">
            <v>4</v>
          </cell>
          <cell r="K1543">
            <v>1</v>
          </cell>
          <cell r="L1543">
            <v>7</v>
          </cell>
        </row>
        <row r="1544">
          <cell r="B1544" t="str">
            <v>Corrigent</v>
          </cell>
          <cell r="C1544">
            <v>0</v>
          </cell>
          <cell r="D1544">
            <v>0</v>
          </cell>
          <cell r="E1544">
            <v>0</v>
          </cell>
          <cell r="F1544">
            <v>0</v>
          </cell>
          <cell r="G1544">
            <v>0</v>
          </cell>
          <cell r="H1544">
            <v>0</v>
          </cell>
          <cell r="I1544">
            <v>0</v>
          </cell>
          <cell r="L1544">
            <v>0</v>
          </cell>
        </row>
        <row r="1545">
          <cell r="B1545" t="str">
            <v>Corvis</v>
          </cell>
          <cell r="L1545">
            <v>0</v>
          </cell>
        </row>
        <row r="1546">
          <cell r="B1546" t="str">
            <v>Datang</v>
          </cell>
          <cell r="L1546">
            <v>0</v>
          </cell>
        </row>
        <row r="1547">
          <cell r="B1547" t="str">
            <v>ECI Telecom</v>
          </cell>
          <cell r="C1547">
            <v>0</v>
          </cell>
          <cell r="D1547">
            <v>3</v>
          </cell>
          <cell r="E1547">
            <v>0</v>
          </cell>
          <cell r="F1547">
            <v>0</v>
          </cell>
          <cell r="G1547">
            <v>2</v>
          </cell>
          <cell r="H1547">
            <v>0</v>
          </cell>
          <cell r="I1547">
            <v>0</v>
          </cell>
          <cell r="J1547">
            <v>1</v>
          </cell>
          <cell r="K1547">
            <v>2</v>
          </cell>
          <cell r="L1547">
            <v>5</v>
          </cell>
        </row>
        <row r="1548">
          <cell r="B1548" t="str">
            <v>Ericsson</v>
          </cell>
          <cell r="C1548">
            <v>0</v>
          </cell>
          <cell r="D1548">
            <v>6</v>
          </cell>
          <cell r="E1548">
            <v>0</v>
          </cell>
          <cell r="F1548">
            <v>0</v>
          </cell>
          <cell r="G1548">
            <v>0</v>
          </cell>
          <cell r="H1548">
            <v>0</v>
          </cell>
          <cell r="I1548">
            <v>4</v>
          </cell>
          <cell r="L1548">
            <v>10</v>
          </cell>
        </row>
        <row r="1549">
          <cell r="B1549" t="str">
            <v>FiberHome</v>
          </cell>
          <cell r="C1549">
            <v>0</v>
          </cell>
          <cell r="D1549">
            <v>0</v>
          </cell>
          <cell r="E1549">
            <v>0</v>
          </cell>
          <cell r="F1549">
            <v>0</v>
          </cell>
          <cell r="G1549">
            <v>0</v>
          </cell>
          <cell r="H1549">
            <v>0</v>
          </cell>
          <cell r="I1549">
            <v>0</v>
          </cell>
          <cell r="L1549">
            <v>0</v>
          </cell>
        </row>
        <row r="1550">
          <cell r="B1550" t="str">
            <v>Force 10</v>
          </cell>
          <cell r="C1550">
            <v>0</v>
          </cell>
          <cell r="D1550">
            <v>1</v>
          </cell>
          <cell r="E1550">
            <v>0</v>
          </cell>
          <cell r="F1550">
            <v>0</v>
          </cell>
          <cell r="G1550">
            <v>0</v>
          </cell>
          <cell r="H1550">
            <v>0</v>
          </cell>
          <cell r="I1550">
            <v>0</v>
          </cell>
          <cell r="L1550">
            <v>1</v>
          </cell>
        </row>
        <row r="1551">
          <cell r="B1551" t="str">
            <v>Fujitsu</v>
          </cell>
          <cell r="C1551">
            <v>0</v>
          </cell>
          <cell r="D1551">
            <v>0</v>
          </cell>
          <cell r="E1551">
            <v>0</v>
          </cell>
          <cell r="F1551">
            <v>0</v>
          </cell>
          <cell r="G1551">
            <v>0</v>
          </cell>
          <cell r="H1551">
            <v>0</v>
          </cell>
          <cell r="I1551">
            <v>0</v>
          </cell>
          <cell r="L1551">
            <v>0</v>
          </cell>
        </row>
        <row r="1552">
          <cell r="B1552" t="str">
            <v>Hitachi</v>
          </cell>
          <cell r="C1552">
            <v>0</v>
          </cell>
          <cell r="D1552">
            <v>0</v>
          </cell>
          <cell r="E1552">
            <v>0</v>
          </cell>
          <cell r="F1552">
            <v>0</v>
          </cell>
          <cell r="G1552">
            <v>0</v>
          </cell>
          <cell r="H1552">
            <v>0</v>
          </cell>
          <cell r="I1552">
            <v>0</v>
          </cell>
          <cell r="L1552">
            <v>0</v>
          </cell>
        </row>
        <row r="1553">
          <cell r="B1553" t="str">
            <v>Hitachi Cable</v>
          </cell>
          <cell r="C1553">
            <v>0</v>
          </cell>
          <cell r="D1553">
            <v>0</v>
          </cell>
          <cell r="E1553">
            <v>0</v>
          </cell>
          <cell r="F1553">
            <v>0</v>
          </cell>
          <cell r="G1553">
            <v>0</v>
          </cell>
          <cell r="H1553">
            <v>0</v>
          </cell>
          <cell r="I1553">
            <v>0</v>
          </cell>
          <cell r="L1553">
            <v>0</v>
          </cell>
        </row>
        <row r="1554">
          <cell r="B1554" t="str">
            <v>Huawei</v>
          </cell>
          <cell r="C1554">
            <v>0</v>
          </cell>
          <cell r="D1554">
            <v>37</v>
          </cell>
          <cell r="E1554">
            <v>0</v>
          </cell>
          <cell r="F1554">
            <v>8</v>
          </cell>
          <cell r="G1554">
            <v>10</v>
          </cell>
          <cell r="H1554">
            <v>0</v>
          </cell>
          <cell r="I1554">
            <v>32</v>
          </cell>
          <cell r="J1554">
            <v>4</v>
          </cell>
          <cell r="K1554">
            <v>8</v>
          </cell>
          <cell r="L1554">
            <v>87</v>
          </cell>
        </row>
        <row r="1555">
          <cell r="B1555" t="str">
            <v>Infinera</v>
          </cell>
          <cell r="C1555">
            <v>0</v>
          </cell>
          <cell r="D1555">
            <v>0</v>
          </cell>
          <cell r="E1555">
            <v>0</v>
          </cell>
          <cell r="F1555">
            <v>0</v>
          </cell>
          <cell r="G1555">
            <v>0</v>
          </cell>
          <cell r="H1555">
            <v>0</v>
          </cell>
          <cell r="I1555">
            <v>5</v>
          </cell>
          <cell r="L1555">
            <v>5</v>
          </cell>
        </row>
        <row r="1556">
          <cell r="B1556" t="str">
            <v>Lucent</v>
          </cell>
          <cell r="L1556">
            <v>0</v>
          </cell>
        </row>
        <row r="1557">
          <cell r="B1557" t="str">
            <v>Luminous</v>
          </cell>
          <cell r="L1557">
            <v>0</v>
          </cell>
        </row>
        <row r="1558">
          <cell r="B1558" t="str">
            <v>Movaz</v>
          </cell>
          <cell r="L1558">
            <v>0</v>
          </cell>
        </row>
        <row r="1559">
          <cell r="B1559" t="str">
            <v>NEC</v>
          </cell>
          <cell r="C1559">
            <v>0</v>
          </cell>
          <cell r="D1559">
            <v>4</v>
          </cell>
          <cell r="E1559">
            <v>0</v>
          </cell>
          <cell r="F1559">
            <v>0</v>
          </cell>
          <cell r="G1559">
            <v>0</v>
          </cell>
          <cell r="H1559">
            <v>0</v>
          </cell>
          <cell r="I1559">
            <v>0</v>
          </cell>
          <cell r="L1559">
            <v>4</v>
          </cell>
        </row>
        <row r="1560">
          <cell r="B1560" t="str">
            <v>Nortel</v>
          </cell>
          <cell r="C1560">
            <v>0</v>
          </cell>
          <cell r="D1560">
            <v>0</v>
          </cell>
          <cell r="E1560">
            <v>0</v>
          </cell>
          <cell r="F1560">
            <v>0</v>
          </cell>
          <cell r="G1560">
            <v>0</v>
          </cell>
          <cell r="H1560">
            <v>0</v>
          </cell>
          <cell r="I1560">
            <v>0</v>
          </cell>
          <cell r="J1560">
            <v>0</v>
          </cell>
          <cell r="K1560">
            <v>0</v>
          </cell>
          <cell r="L1560">
            <v>0</v>
          </cell>
        </row>
        <row r="1561">
          <cell r="B1561" t="str">
            <v>OpVista</v>
          </cell>
          <cell r="L1561">
            <v>0</v>
          </cell>
        </row>
        <row r="1562">
          <cell r="B1562" t="str">
            <v>Sagem</v>
          </cell>
          <cell r="C1562">
            <v>0</v>
          </cell>
          <cell r="D1562">
            <v>0</v>
          </cell>
          <cell r="E1562">
            <v>0</v>
          </cell>
          <cell r="F1562">
            <v>0</v>
          </cell>
          <cell r="G1562">
            <v>0</v>
          </cell>
          <cell r="H1562">
            <v>0</v>
          </cell>
          <cell r="I1562">
            <v>0</v>
          </cell>
          <cell r="L1562">
            <v>0</v>
          </cell>
        </row>
        <row r="1563">
          <cell r="B1563" t="str">
            <v>Nokia Siemens</v>
          </cell>
          <cell r="C1563">
            <v>0</v>
          </cell>
          <cell r="D1563">
            <v>7</v>
          </cell>
          <cell r="E1563">
            <v>0</v>
          </cell>
          <cell r="F1563">
            <v>0</v>
          </cell>
          <cell r="G1563">
            <v>0</v>
          </cell>
          <cell r="H1563">
            <v>0</v>
          </cell>
          <cell r="I1563">
            <v>3</v>
          </cell>
          <cell r="L1563">
            <v>10</v>
          </cell>
        </row>
        <row r="1564">
          <cell r="B1564" t="str">
            <v>Sycamore</v>
          </cell>
          <cell r="C1564">
            <v>0</v>
          </cell>
          <cell r="D1564">
            <v>0</v>
          </cell>
          <cell r="E1564">
            <v>0</v>
          </cell>
          <cell r="F1564">
            <v>0</v>
          </cell>
          <cell r="G1564">
            <v>0</v>
          </cell>
          <cell r="H1564">
            <v>0</v>
          </cell>
          <cell r="I1564">
            <v>0</v>
          </cell>
          <cell r="L1564">
            <v>0</v>
          </cell>
        </row>
        <row r="1565">
          <cell r="B1565" t="str">
            <v>Tejas</v>
          </cell>
          <cell r="C1565">
            <v>0</v>
          </cell>
          <cell r="D1565">
            <v>0</v>
          </cell>
          <cell r="E1565">
            <v>0</v>
          </cell>
          <cell r="F1565">
            <v>0</v>
          </cell>
          <cell r="G1565">
            <v>0</v>
          </cell>
          <cell r="H1565">
            <v>0</v>
          </cell>
          <cell r="I1565">
            <v>0</v>
          </cell>
          <cell r="L1565">
            <v>0</v>
          </cell>
        </row>
        <row r="1566">
          <cell r="B1566" t="str">
            <v>Tellabs</v>
          </cell>
          <cell r="C1566">
            <v>0</v>
          </cell>
          <cell r="D1566">
            <v>3</v>
          </cell>
          <cell r="E1566">
            <v>0</v>
          </cell>
          <cell r="F1566">
            <v>0</v>
          </cell>
          <cell r="G1566">
            <v>2</v>
          </cell>
          <cell r="H1566">
            <v>0</v>
          </cell>
          <cell r="I1566">
            <v>0</v>
          </cell>
          <cell r="J1566">
            <v>2</v>
          </cell>
          <cell r="L1566">
            <v>5</v>
          </cell>
        </row>
        <row r="1567">
          <cell r="B1567" t="str">
            <v>Transmode</v>
          </cell>
          <cell r="C1567">
            <v>0</v>
          </cell>
          <cell r="D1567">
            <v>0</v>
          </cell>
          <cell r="E1567">
            <v>0</v>
          </cell>
          <cell r="F1567">
            <v>0</v>
          </cell>
          <cell r="G1567">
            <v>0</v>
          </cell>
          <cell r="H1567">
            <v>0</v>
          </cell>
          <cell r="I1567">
            <v>0</v>
          </cell>
          <cell r="L1567">
            <v>0</v>
          </cell>
        </row>
        <row r="1568">
          <cell r="B1568" t="str">
            <v>Tyco</v>
          </cell>
          <cell r="L1568">
            <v>0</v>
          </cell>
        </row>
        <row r="1569">
          <cell r="B1569" t="str">
            <v>UTStarcom</v>
          </cell>
          <cell r="C1569">
            <v>0</v>
          </cell>
          <cell r="D1569">
            <v>0</v>
          </cell>
          <cell r="E1569">
            <v>0</v>
          </cell>
          <cell r="F1569">
            <v>0</v>
          </cell>
          <cell r="G1569">
            <v>0</v>
          </cell>
          <cell r="H1569">
            <v>0</v>
          </cell>
          <cell r="I1569">
            <v>0</v>
          </cell>
          <cell r="L1569">
            <v>0</v>
          </cell>
        </row>
        <row r="1570">
          <cell r="B1570" t="str">
            <v>White Rock</v>
          </cell>
          <cell r="L1570">
            <v>0</v>
          </cell>
        </row>
        <row r="1571">
          <cell r="B1571" t="str">
            <v>Xtera</v>
          </cell>
          <cell r="C1571">
            <v>0</v>
          </cell>
          <cell r="D1571">
            <v>0</v>
          </cell>
          <cell r="E1571">
            <v>0</v>
          </cell>
          <cell r="F1571">
            <v>0</v>
          </cell>
          <cell r="G1571">
            <v>0</v>
          </cell>
          <cell r="H1571">
            <v>0</v>
          </cell>
          <cell r="I1571">
            <v>1</v>
          </cell>
          <cell r="L1571">
            <v>1</v>
          </cell>
        </row>
        <row r="1572">
          <cell r="B1572" t="str">
            <v>Zhone</v>
          </cell>
          <cell r="C1572">
            <v>0</v>
          </cell>
          <cell r="D1572">
            <v>0</v>
          </cell>
          <cell r="E1572">
            <v>0</v>
          </cell>
          <cell r="F1572">
            <v>0</v>
          </cell>
          <cell r="G1572">
            <v>0</v>
          </cell>
          <cell r="H1572">
            <v>0</v>
          </cell>
          <cell r="I1572">
            <v>0</v>
          </cell>
          <cell r="L1572">
            <v>0</v>
          </cell>
        </row>
        <row r="1573">
          <cell r="B1573" t="str">
            <v>ZTE</v>
          </cell>
          <cell r="C1573">
            <v>0</v>
          </cell>
          <cell r="D1573">
            <v>15</v>
          </cell>
          <cell r="E1573">
            <v>0</v>
          </cell>
          <cell r="F1573">
            <v>0</v>
          </cell>
          <cell r="G1573">
            <v>5</v>
          </cell>
          <cell r="H1573">
            <v>0</v>
          </cell>
          <cell r="I1573">
            <v>23</v>
          </cell>
          <cell r="K1573">
            <v>1</v>
          </cell>
          <cell r="L1573">
            <v>43</v>
          </cell>
        </row>
        <row r="1574">
          <cell r="B1574" t="str">
            <v>Other</v>
          </cell>
          <cell r="D1574">
            <v>0</v>
          </cell>
          <cell r="G1574">
            <v>0</v>
          </cell>
          <cell r="L1574">
            <v>0</v>
          </cell>
        </row>
        <row r="1575">
          <cell r="B1575" t="str">
            <v>Total</v>
          </cell>
          <cell r="C1575">
            <v>0</v>
          </cell>
          <cell r="D1575">
            <v>119</v>
          </cell>
          <cell r="E1575">
            <v>0</v>
          </cell>
          <cell r="F1575">
            <v>15</v>
          </cell>
          <cell r="G1575">
            <v>35</v>
          </cell>
          <cell r="H1575">
            <v>0</v>
          </cell>
          <cell r="I1575">
            <v>85</v>
          </cell>
          <cell r="J1575">
            <v>15</v>
          </cell>
          <cell r="K1575">
            <v>18</v>
          </cell>
          <cell r="L1575">
            <v>254</v>
          </cell>
        </row>
        <row r="1583">
          <cell r="B1583" t="str">
            <v>Vendor</v>
          </cell>
          <cell r="C1583" t="str">
            <v>SONET/SDH Add-drop multiplexers (ADM)</v>
          </cell>
          <cell r="D1583" t="str">
            <v>Optical Edge Devices (OED)</v>
          </cell>
          <cell r="E1583" t="str">
            <v>Digital Cross Connects (DCS)</v>
          </cell>
          <cell r="F1583" t="str">
            <v>Optical Core Switches (OCS)</v>
          </cell>
          <cell r="G1583" t="str">
            <v>Metro WDM (C/D-WDM)</v>
          </cell>
          <cell r="H1583" t="str">
            <v>Long haul DWDM (LH DWDM)</v>
          </cell>
          <cell r="I1583" t="str">
            <v>Multi-reach DWDM</v>
          </cell>
          <cell r="J1583" t="str">
            <v>Metro ROADM</v>
          </cell>
          <cell r="K1583" t="str">
            <v>Converged Packet Optical</v>
          </cell>
          <cell r="L1583" t="str">
            <v>Total Optical Networking (ON)</v>
          </cell>
        </row>
        <row r="1584">
          <cell r="B1584" t="str">
            <v>ADTRAN</v>
          </cell>
          <cell r="C1584">
            <v>0</v>
          </cell>
          <cell r="D1584">
            <v>0</v>
          </cell>
          <cell r="E1584">
            <v>0</v>
          </cell>
          <cell r="F1584">
            <v>0</v>
          </cell>
          <cell r="G1584">
            <v>0</v>
          </cell>
          <cell r="H1584">
            <v>0</v>
          </cell>
          <cell r="I1584">
            <v>0</v>
          </cell>
          <cell r="J1584">
            <v>0</v>
          </cell>
          <cell r="K1584">
            <v>0</v>
          </cell>
          <cell r="L1584">
            <v>0</v>
          </cell>
        </row>
        <row r="1585">
          <cell r="B1585" t="str">
            <v>ADVA</v>
          </cell>
          <cell r="C1585">
            <v>0</v>
          </cell>
          <cell r="D1585">
            <v>0</v>
          </cell>
          <cell r="E1585">
            <v>0</v>
          </cell>
          <cell r="F1585">
            <v>0</v>
          </cell>
          <cell r="G1585">
            <v>0</v>
          </cell>
          <cell r="H1585">
            <v>0</v>
          </cell>
          <cell r="I1585">
            <v>0</v>
          </cell>
          <cell r="J1585">
            <v>0</v>
          </cell>
          <cell r="K1585">
            <v>0</v>
          </cell>
          <cell r="L1585">
            <v>0</v>
          </cell>
        </row>
        <row r="1586">
          <cell r="B1586" t="str">
            <v>Alcatel-Lucent</v>
          </cell>
          <cell r="C1586">
            <v>0</v>
          </cell>
          <cell r="D1586">
            <v>19</v>
          </cell>
          <cell r="E1586">
            <v>0</v>
          </cell>
          <cell r="F1586">
            <v>1</v>
          </cell>
          <cell r="G1586">
            <v>3</v>
          </cell>
          <cell r="H1586">
            <v>0</v>
          </cell>
          <cell r="I1586">
            <v>8</v>
          </cell>
          <cell r="J1586">
            <v>1</v>
          </cell>
          <cell r="K1586">
            <v>2</v>
          </cell>
          <cell r="L1586">
            <v>31</v>
          </cell>
        </row>
        <row r="1587">
          <cell r="B1587" t="str">
            <v>ANDA</v>
          </cell>
          <cell r="C1587">
            <v>0</v>
          </cell>
          <cell r="D1587">
            <v>0</v>
          </cell>
          <cell r="E1587">
            <v>0</v>
          </cell>
          <cell r="F1587">
            <v>0</v>
          </cell>
          <cell r="G1587">
            <v>0</v>
          </cell>
          <cell r="H1587">
            <v>0</v>
          </cell>
          <cell r="I1587">
            <v>0</v>
          </cell>
          <cell r="L1587">
            <v>0</v>
          </cell>
        </row>
        <row r="1588">
          <cell r="B1588" t="str">
            <v>Atrica</v>
          </cell>
          <cell r="L1588">
            <v>0</v>
          </cell>
        </row>
        <row r="1589">
          <cell r="B1589" t="str">
            <v>Calient</v>
          </cell>
          <cell r="L1589">
            <v>0</v>
          </cell>
        </row>
        <row r="1590">
          <cell r="B1590" t="str">
            <v>Ciena</v>
          </cell>
          <cell r="C1590">
            <v>0</v>
          </cell>
          <cell r="D1590">
            <v>1</v>
          </cell>
          <cell r="E1590">
            <v>0</v>
          </cell>
          <cell r="F1590">
            <v>0</v>
          </cell>
          <cell r="G1590">
            <v>8</v>
          </cell>
          <cell r="H1590">
            <v>0</v>
          </cell>
          <cell r="I1590">
            <v>1</v>
          </cell>
          <cell r="J1590">
            <v>2</v>
          </cell>
          <cell r="K1590">
            <v>1</v>
          </cell>
          <cell r="L1590">
            <v>10</v>
          </cell>
        </row>
        <row r="1591">
          <cell r="B1591" t="str">
            <v>Cisco</v>
          </cell>
          <cell r="C1591">
            <v>0</v>
          </cell>
          <cell r="D1591">
            <v>4</v>
          </cell>
          <cell r="E1591">
            <v>0</v>
          </cell>
          <cell r="F1591">
            <v>0</v>
          </cell>
          <cell r="G1591">
            <v>5</v>
          </cell>
          <cell r="H1591">
            <v>0</v>
          </cell>
          <cell r="I1591">
            <v>0</v>
          </cell>
          <cell r="J1591">
            <v>4</v>
          </cell>
          <cell r="K1591">
            <v>1</v>
          </cell>
          <cell r="L1591">
            <v>9</v>
          </cell>
        </row>
        <row r="1592">
          <cell r="B1592" t="str">
            <v>Corrigent</v>
          </cell>
          <cell r="C1592">
            <v>0</v>
          </cell>
          <cell r="D1592">
            <v>0</v>
          </cell>
          <cell r="E1592">
            <v>0</v>
          </cell>
          <cell r="F1592">
            <v>0</v>
          </cell>
          <cell r="G1592">
            <v>0</v>
          </cell>
          <cell r="H1592">
            <v>0</v>
          </cell>
          <cell r="I1592">
            <v>0</v>
          </cell>
          <cell r="J1592">
            <v>0</v>
          </cell>
          <cell r="K1592">
            <v>0</v>
          </cell>
          <cell r="L1592">
            <v>0</v>
          </cell>
        </row>
        <row r="1593">
          <cell r="B1593" t="str">
            <v>Corvis</v>
          </cell>
          <cell r="L1593">
            <v>0</v>
          </cell>
        </row>
        <row r="1594">
          <cell r="B1594" t="str">
            <v>Datang</v>
          </cell>
          <cell r="L1594">
            <v>0</v>
          </cell>
        </row>
        <row r="1595">
          <cell r="B1595" t="str">
            <v>ECI Telecom</v>
          </cell>
          <cell r="C1595">
            <v>0</v>
          </cell>
          <cell r="D1595">
            <v>4</v>
          </cell>
          <cell r="E1595">
            <v>0</v>
          </cell>
          <cell r="F1595">
            <v>0</v>
          </cell>
          <cell r="G1595">
            <v>2</v>
          </cell>
          <cell r="H1595">
            <v>0</v>
          </cell>
          <cell r="I1595">
            <v>0</v>
          </cell>
          <cell r="J1595">
            <v>1</v>
          </cell>
          <cell r="K1595">
            <v>2</v>
          </cell>
          <cell r="L1595">
            <v>6</v>
          </cell>
        </row>
        <row r="1596">
          <cell r="B1596" t="str">
            <v>Ericsson</v>
          </cell>
          <cell r="C1596">
            <v>0</v>
          </cell>
          <cell r="D1596">
            <v>5</v>
          </cell>
          <cell r="E1596">
            <v>0</v>
          </cell>
          <cell r="F1596">
            <v>0</v>
          </cell>
          <cell r="G1596">
            <v>0</v>
          </cell>
          <cell r="H1596">
            <v>0</v>
          </cell>
          <cell r="I1596">
            <v>5</v>
          </cell>
          <cell r="J1596">
            <v>0</v>
          </cell>
          <cell r="K1596">
            <v>0</v>
          </cell>
          <cell r="L1596">
            <v>10</v>
          </cell>
        </row>
        <row r="1597">
          <cell r="B1597" t="str">
            <v>FiberHome</v>
          </cell>
          <cell r="C1597">
            <v>0</v>
          </cell>
          <cell r="D1597">
            <v>0</v>
          </cell>
          <cell r="E1597">
            <v>0</v>
          </cell>
          <cell r="F1597">
            <v>0</v>
          </cell>
          <cell r="G1597">
            <v>0</v>
          </cell>
          <cell r="H1597">
            <v>0</v>
          </cell>
          <cell r="I1597">
            <v>0</v>
          </cell>
          <cell r="J1597">
            <v>0</v>
          </cell>
          <cell r="K1597">
            <v>0</v>
          </cell>
          <cell r="L1597">
            <v>0</v>
          </cell>
        </row>
        <row r="1598">
          <cell r="B1598" t="str">
            <v>Force 10</v>
          </cell>
          <cell r="C1598">
            <v>0</v>
          </cell>
          <cell r="D1598">
            <v>0</v>
          </cell>
          <cell r="E1598">
            <v>0</v>
          </cell>
          <cell r="F1598">
            <v>0</v>
          </cell>
          <cell r="G1598">
            <v>0</v>
          </cell>
          <cell r="H1598">
            <v>0</v>
          </cell>
          <cell r="I1598">
            <v>0</v>
          </cell>
          <cell r="J1598">
            <v>0</v>
          </cell>
          <cell r="K1598">
            <v>0</v>
          </cell>
          <cell r="L1598">
            <v>0</v>
          </cell>
        </row>
        <row r="1599">
          <cell r="B1599" t="str">
            <v>Fujitsu</v>
          </cell>
          <cell r="C1599">
            <v>0</v>
          </cell>
          <cell r="D1599">
            <v>0</v>
          </cell>
          <cell r="E1599">
            <v>0</v>
          </cell>
          <cell r="F1599">
            <v>0</v>
          </cell>
          <cell r="G1599">
            <v>0</v>
          </cell>
          <cell r="H1599">
            <v>0</v>
          </cell>
          <cell r="I1599">
            <v>0</v>
          </cell>
          <cell r="J1599">
            <v>0</v>
          </cell>
          <cell r="K1599">
            <v>0</v>
          </cell>
          <cell r="L1599">
            <v>0</v>
          </cell>
        </row>
        <row r="1600">
          <cell r="B1600" t="str">
            <v>Hitachi</v>
          </cell>
          <cell r="C1600">
            <v>0</v>
          </cell>
          <cell r="D1600">
            <v>0</v>
          </cell>
          <cell r="E1600">
            <v>0</v>
          </cell>
          <cell r="F1600">
            <v>0</v>
          </cell>
          <cell r="G1600">
            <v>0</v>
          </cell>
          <cell r="H1600">
            <v>0</v>
          </cell>
          <cell r="I1600">
            <v>0</v>
          </cell>
          <cell r="L1600">
            <v>0</v>
          </cell>
        </row>
        <row r="1601">
          <cell r="B1601" t="str">
            <v>Hitachi Cable</v>
          </cell>
          <cell r="C1601">
            <v>0</v>
          </cell>
          <cell r="D1601">
            <v>0</v>
          </cell>
          <cell r="E1601">
            <v>0</v>
          </cell>
          <cell r="F1601">
            <v>0</v>
          </cell>
          <cell r="G1601">
            <v>0</v>
          </cell>
          <cell r="H1601">
            <v>0</v>
          </cell>
          <cell r="I1601">
            <v>0</v>
          </cell>
          <cell r="L1601">
            <v>0</v>
          </cell>
        </row>
        <row r="1602">
          <cell r="B1602" t="str">
            <v>Huawei</v>
          </cell>
          <cell r="C1602">
            <v>0</v>
          </cell>
          <cell r="D1602">
            <v>12</v>
          </cell>
          <cell r="E1602">
            <v>0</v>
          </cell>
          <cell r="F1602">
            <v>2</v>
          </cell>
          <cell r="G1602">
            <v>5</v>
          </cell>
          <cell r="H1602">
            <v>0</v>
          </cell>
          <cell r="I1602">
            <v>21</v>
          </cell>
          <cell r="J1602">
            <v>2</v>
          </cell>
          <cell r="K1602">
            <v>2</v>
          </cell>
          <cell r="L1602">
            <v>40</v>
          </cell>
        </row>
        <row r="1603">
          <cell r="B1603" t="str">
            <v>Infinera</v>
          </cell>
          <cell r="C1603">
            <v>0</v>
          </cell>
          <cell r="D1603">
            <v>0</v>
          </cell>
          <cell r="E1603">
            <v>0</v>
          </cell>
          <cell r="F1603">
            <v>0</v>
          </cell>
          <cell r="G1603">
            <v>0</v>
          </cell>
          <cell r="H1603">
            <v>0</v>
          </cell>
          <cell r="I1603">
            <v>1</v>
          </cell>
          <cell r="J1603">
            <v>0</v>
          </cell>
          <cell r="K1603">
            <v>0</v>
          </cell>
          <cell r="L1603">
            <v>1</v>
          </cell>
        </row>
        <row r="1604">
          <cell r="B1604" t="str">
            <v>Lucent</v>
          </cell>
          <cell r="L1604">
            <v>0</v>
          </cell>
        </row>
        <row r="1605">
          <cell r="B1605" t="str">
            <v>Luminous</v>
          </cell>
          <cell r="L1605">
            <v>0</v>
          </cell>
        </row>
        <row r="1606">
          <cell r="B1606" t="str">
            <v>Movaz</v>
          </cell>
          <cell r="L1606">
            <v>0</v>
          </cell>
        </row>
        <row r="1607">
          <cell r="B1607" t="str">
            <v>NEC</v>
          </cell>
          <cell r="C1607">
            <v>0</v>
          </cell>
          <cell r="D1607">
            <v>5</v>
          </cell>
          <cell r="E1607">
            <v>0</v>
          </cell>
          <cell r="F1607">
            <v>0</v>
          </cell>
          <cell r="G1607">
            <v>0</v>
          </cell>
          <cell r="H1607">
            <v>0</v>
          </cell>
          <cell r="I1607">
            <v>0</v>
          </cell>
          <cell r="J1607">
            <v>0</v>
          </cell>
          <cell r="K1607">
            <v>0</v>
          </cell>
          <cell r="L1607">
            <v>5</v>
          </cell>
        </row>
        <row r="1608">
          <cell r="B1608" t="str">
            <v>Nortel</v>
          </cell>
          <cell r="C1608">
            <v>0</v>
          </cell>
          <cell r="D1608">
            <v>0</v>
          </cell>
          <cell r="E1608">
            <v>0</v>
          </cell>
          <cell r="F1608">
            <v>0</v>
          </cell>
          <cell r="G1608">
            <v>0</v>
          </cell>
          <cell r="H1608">
            <v>0</v>
          </cell>
          <cell r="I1608">
            <v>0</v>
          </cell>
          <cell r="J1608">
            <v>0</v>
          </cell>
          <cell r="K1608">
            <v>0</v>
          </cell>
          <cell r="L1608">
            <v>0</v>
          </cell>
        </row>
        <row r="1609">
          <cell r="B1609" t="str">
            <v>OpVista</v>
          </cell>
          <cell r="L1609">
            <v>0</v>
          </cell>
        </row>
        <row r="1610">
          <cell r="B1610" t="str">
            <v>Sagem</v>
          </cell>
          <cell r="C1610">
            <v>0</v>
          </cell>
          <cell r="D1610">
            <v>0</v>
          </cell>
          <cell r="E1610">
            <v>0</v>
          </cell>
          <cell r="F1610">
            <v>0</v>
          </cell>
          <cell r="G1610">
            <v>0</v>
          </cell>
          <cell r="H1610">
            <v>0</v>
          </cell>
          <cell r="I1610">
            <v>0</v>
          </cell>
          <cell r="L1610">
            <v>0</v>
          </cell>
        </row>
        <row r="1611">
          <cell r="B1611" t="str">
            <v>Nokia Siemens</v>
          </cell>
          <cell r="C1611">
            <v>0</v>
          </cell>
          <cell r="D1611">
            <v>6</v>
          </cell>
          <cell r="E1611">
            <v>0</v>
          </cell>
          <cell r="F1611">
            <v>0</v>
          </cell>
          <cell r="G1611">
            <v>0</v>
          </cell>
          <cell r="H1611">
            <v>0</v>
          </cell>
          <cell r="I1611">
            <v>2</v>
          </cell>
          <cell r="J1611">
            <v>0</v>
          </cell>
          <cell r="K1611">
            <v>0</v>
          </cell>
          <cell r="L1611">
            <v>8</v>
          </cell>
        </row>
        <row r="1612">
          <cell r="B1612" t="str">
            <v>Sycamore</v>
          </cell>
          <cell r="C1612">
            <v>0</v>
          </cell>
          <cell r="D1612">
            <v>0</v>
          </cell>
          <cell r="E1612">
            <v>0</v>
          </cell>
          <cell r="F1612">
            <v>0</v>
          </cell>
          <cell r="G1612">
            <v>0</v>
          </cell>
          <cell r="H1612">
            <v>0</v>
          </cell>
          <cell r="I1612">
            <v>0</v>
          </cell>
          <cell r="J1612">
            <v>0</v>
          </cell>
          <cell r="K1612">
            <v>0</v>
          </cell>
          <cell r="L1612">
            <v>0</v>
          </cell>
        </row>
        <row r="1613">
          <cell r="B1613" t="str">
            <v>Tejas</v>
          </cell>
          <cell r="L1613">
            <v>0</v>
          </cell>
        </row>
        <row r="1614">
          <cell r="B1614" t="str">
            <v>Tellabs</v>
          </cell>
          <cell r="C1614">
            <v>0</v>
          </cell>
          <cell r="D1614">
            <v>6</v>
          </cell>
          <cell r="E1614">
            <v>0</v>
          </cell>
          <cell r="F1614">
            <v>0</v>
          </cell>
          <cell r="G1614">
            <v>4</v>
          </cell>
          <cell r="H1614">
            <v>0</v>
          </cell>
          <cell r="I1614">
            <v>0</v>
          </cell>
          <cell r="J1614">
            <v>3</v>
          </cell>
          <cell r="K1614">
            <v>0</v>
          </cell>
          <cell r="L1614">
            <v>10</v>
          </cell>
        </row>
        <row r="1615">
          <cell r="B1615" t="str">
            <v>Transmode</v>
          </cell>
          <cell r="C1615">
            <v>0</v>
          </cell>
          <cell r="D1615">
            <v>0</v>
          </cell>
          <cell r="E1615">
            <v>0</v>
          </cell>
          <cell r="F1615">
            <v>0</v>
          </cell>
          <cell r="G1615">
            <v>0</v>
          </cell>
          <cell r="H1615">
            <v>0</v>
          </cell>
          <cell r="I1615">
            <v>0</v>
          </cell>
          <cell r="J1615">
            <v>0</v>
          </cell>
          <cell r="K1615">
            <v>0</v>
          </cell>
          <cell r="L1615">
            <v>0</v>
          </cell>
        </row>
        <row r="1616">
          <cell r="B1616" t="str">
            <v>Tyco</v>
          </cell>
          <cell r="L1616">
            <v>0</v>
          </cell>
        </row>
        <row r="1617">
          <cell r="B1617" t="str">
            <v>UTStarcom</v>
          </cell>
          <cell r="C1617">
            <v>0</v>
          </cell>
          <cell r="D1617">
            <v>0</v>
          </cell>
          <cell r="E1617">
            <v>0</v>
          </cell>
          <cell r="F1617">
            <v>0</v>
          </cell>
          <cell r="G1617">
            <v>0</v>
          </cell>
          <cell r="H1617">
            <v>0</v>
          </cell>
          <cell r="I1617">
            <v>0</v>
          </cell>
          <cell r="L1617">
            <v>0</v>
          </cell>
        </row>
        <row r="1618">
          <cell r="B1618" t="str">
            <v>White Rock</v>
          </cell>
          <cell r="L1618">
            <v>0</v>
          </cell>
        </row>
        <row r="1619">
          <cell r="B1619" t="str">
            <v>Xtera</v>
          </cell>
          <cell r="C1619">
            <v>0</v>
          </cell>
          <cell r="D1619">
            <v>0</v>
          </cell>
          <cell r="E1619">
            <v>0</v>
          </cell>
          <cell r="F1619">
            <v>0</v>
          </cell>
          <cell r="G1619">
            <v>0</v>
          </cell>
          <cell r="H1619">
            <v>0</v>
          </cell>
          <cell r="I1619">
            <v>0</v>
          </cell>
          <cell r="J1619">
            <v>0</v>
          </cell>
          <cell r="K1619">
            <v>0</v>
          </cell>
          <cell r="L1619">
            <v>0</v>
          </cell>
        </row>
        <row r="1620">
          <cell r="B1620" t="str">
            <v>Zhone</v>
          </cell>
          <cell r="C1620">
            <v>0</v>
          </cell>
          <cell r="D1620">
            <v>0</v>
          </cell>
          <cell r="E1620">
            <v>0</v>
          </cell>
          <cell r="F1620">
            <v>0</v>
          </cell>
          <cell r="G1620">
            <v>0</v>
          </cell>
          <cell r="H1620">
            <v>0</v>
          </cell>
          <cell r="I1620">
            <v>0</v>
          </cell>
          <cell r="L1620">
            <v>0</v>
          </cell>
        </row>
        <row r="1621">
          <cell r="B1621" t="str">
            <v>ZTE</v>
          </cell>
          <cell r="C1621">
            <v>0</v>
          </cell>
          <cell r="D1621">
            <v>2</v>
          </cell>
          <cell r="E1621">
            <v>0</v>
          </cell>
          <cell r="F1621">
            <v>0</v>
          </cell>
          <cell r="G1621">
            <v>1</v>
          </cell>
          <cell r="H1621">
            <v>0</v>
          </cell>
          <cell r="I1621">
            <v>9</v>
          </cell>
          <cell r="J1621">
            <v>0</v>
          </cell>
          <cell r="K1621">
            <v>0</v>
          </cell>
          <cell r="L1621">
            <v>12</v>
          </cell>
        </row>
        <row r="1622">
          <cell r="B1622" t="str">
            <v>Other</v>
          </cell>
          <cell r="C1622">
            <v>0</v>
          </cell>
          <cell r="D1622">
            <v>0</v>
          </cell>
          <cell r="E1622">
            <v>0</v>
          </cell>
          <cell r="F1622">
            <v>0</v>
          </cell>
          <cell r="G1622">
            <v>0</v>
          </cell>
          <cell r="H1622">
            <v>0</v>
          </cell>
          <cell r="I1622">
            <v>0</v>
          </cell>
          <cell r="L1622">
            <v>0</v>
          </cell>
        </row>
        <row r="1623">
          <cell r="B1623" t="str">
            <v>Total</v>
          </cell>
          <cell r="C1623">
            <v>0</v>
          </cell>
          <cell r="D1623">
            <v>64</v>
          </cell>
          <cell r="E1623">
            <v>0</v>
          </cell>
          <cell r="F1623">
            <v>3</v>
          </cell>
          <cell r="G1623">
            <v>28</v>
          </cell>
          <cell r="H1623">
            <v>0</v>
          </cell>
          <cell r="I1623">
            <v>47</v>
          </cell>
          <cell r="J1623">
            <v>13</v>
          </cell>
          <cell r="K1623">
            <v>8</v>
          </cell>
          <cell r="L1623">
            <v>142</v>
          </cell>
        </row>
        <row r="1627">
          <cell r="B1627" t="str">
            <v>Vendor</v>
          </cell>
          <cell r="C1627" t="str">
            <v>SONET/SDH Add-drop multiplexers (ADM)</v>
          </cell>
          <cell r="D1627" t="str">
            <v>Optical Edge Devices (OED)</v>
          </cell>
          <cell r="E1627" t="str">
            <v>Digital Cross Connects (DCS)</v>
          </cell>
          <cell r="F1627" t="str">
            <v>Optical Core Switches (OCS)</v>
          </cell>
          <cell r="G1627" t="str">
            <v>Metro WDM (C/D-WDM)</v>
          </cell>
          <cell r="H1627" t="str">
            <v>Long haul DWDM (LH DWDM)</v>
          </cell>
          <cell r="I1627" t="str">
            <v>Multi-reach DWDM</v>
          </cell>
          <cell r="J1627" t="str">
            <v>Metro ROADM</v>
          </cell>
          <cell r="K1627" t="str">
            <v>Converged Packet Optical</v>
          </cell>
          <cell r="L1627" t="str">
            <v>Total Optical Networking (ON)</v>
          </cell>
        </row>
        <row r="1628">
          <cell r="B1628" t="str">
            <v>ADTRAN</v>
          </cell>
          <cell r="C1628">
            <v>0</v>
          </cell>
          <cell r="D1628">
            <v>0</v>
          </cell>
          <cell r="E1628">
            <v>0</v>
          </cell>
          <cell r="F1628">
            <v>0</v>
          </cell>
          <cell r="G1628">
            <v>0</v>
          </cell>
          <cell r="H1628">
            <v>0</v>
          </cell>
          <cell r="I1628">
            <v>0</v>
          </cell>
          <cell r="J1628">
            <v>0</v>
          </cell>
          <cell r="K1628">
            <v>0</v>
          </cell>
          <cell r="L1628">
            <v>0</v>
          </cell>
        </row>
        <row r="1629">
          <cell r="B1629" t="str">
            <v>ADVA</v>
          </cell>
          <cell r="C1629">
            <v>0</v>
          </cell>
          <cell r="D1629">
            <v>0</v>
          </cell>
          <cell r="E1629">
            <v>0</v>
          </cell>
          <cell r="F1629">
            <v>0</v>
          </cell>
          <cell r="G1629">
            <v>0</v>
          </cell>
          <cell r="H1629">
            <v>0</v>
          </cell>
          <cell r="I1629">
            <v>0</v>
          </cell>
          <cell r="J1629">
            <v>0</v>
          </cell>
          <cell r="K1629">
            <v>0</v>
          </cell>
          <cell r="L1629">
            <v>0</v>
          </cell>
        </row>
        <row r="1630">
          <cell r="B1630" t="str">
            <v>Alcatel-Lucent</v>
          </cell>
          <cell r="C1630">
            <v>0</v>
          </cell>
          <cell r="D1630">
            <v>26</v>
          </cell>
          <cell r="E1630">
            <v>0</v>
          </cell>
          <cell r="F1630">
            <v>2</v>
          </cell>
          <cell r="G1630">
            <v>3</v>
          </cell>
          <cell r="H1630">
            <v>0</v>
          </cell>
          <cell r="I1630">
            <v>8</v>
          </cell>
          <cell r="J1630">
            <v>1</v>
          </cell>
          <cell r="K1630">
            <v>2</v>
          </cell>
          <cell r="L1630">
            <v>39</v>
          </cell>
        </row>
        <row r="1631">
          <cell r="B1631" t="str">
            <v>ANDA</v>
          </cell>
          <cell r="L1631">
            <v>0</v>
          </cell>
        </row>
        <row r="1632">
          <cell r="B1632" t="str">
            <v>Atrica</v>
          </cell>
          <cell r="L1632">
            <v>0</v>
          </cell>
        </row>
        <row r="1633">
          <cell r="B1633" t="str">
            <v>Calient</v>
          </cell>
          <cell r="L1633">
            <v>0</v>
          </cell>
        </row>
        <row r="1634">
          <cell r="B1634" t="str">
            <v>Ciena</v>
          </cell>
          <cell r="C1634">
            <v>0</v>
          </cell>
          <cell r="D1634">
            <v>0</v>
          </cell>
          <cell r="E1634">
            <v>0</v>
          </cell>
          <cell r="F1634">
            <v>1</v>
          </cell>
          <cell r="G1634">
            <v>3</v>
          </cell>
          <cell r="H1634">
            <v>0</v>
          </cell>
          <cell r="I1634">
            <v>1</v>
          </cell>
          <cell r="J1634">
            <v>1</v>
          </cell>
          <cell r="K1634">
            <v>0</v>
          </cell>
          <cell r="L1634">
            <v>5</v>
          </cell>
        </row>
        <row r="1635">
          <cell r="B1635" t="str">
            <v>Cisco</v>
          </cell>
          <cell r="L1635">
            <v>0</v>
          </cell>
        </row>
        <row r="1636">
          <cell r="B1636" t="str">
            <v>Corrigent</v>
          </cell>
          <cell r="C1636">
            <v>0</v>
          </cell>
          <cell r="D1636">
            <v>0</v>
          </cell>
          <cell r="E1636">
            <v>0</v>
          </cell>
          <cell r="F1636">
            <v>0</v>
          </cell>
          <cell r="G1636">
            <v>0</v>
          </cell>
          <cell r="H1636">
            <v>0</v>
          </cell>
          <cell r="I1636">
            <v>0</v>
          </cell>
          <cell r="J1636">
            <v>0</v>
          </cell>
          <cell r="K1636">
            <v>0</v>
          </cell>
          <cell r="L1636">
            <v>0</v>
          </cell>
        </row>
        <row r="1637">
          <cell r="B1637" t="str">
            <v>Corvis</v>
          </cell>
          <cell r="L1637">
            <v>0</v>
          </cell>
        </row>
        <row r="1638">
          <cell r="B1638" t="str">
            <v>Datang</v>
          </cell>
          <cell r="L1638">
            <v>0</v>
          </cell>
        </row>
        <row r="1639">
          <cell r="B1639" t="str">
            <v>ECI Telecom</v>
          </cell>
          <cell r="C1639">
            <v>0</v>
          </cell>
          <cell r="D1639">
            <v>5</v>
          </cell>
          <cell r="E1639">
            <v>0</v>
          </cell>
          <cell r="F1639">
            <v>0</v>
          </cell>
          <cell r="G1639">
            <v>1</v>
          </cell>
          <cell r="H1639">
            <v>0</v>
          </cell>
          <cell r="I1639">
            <v>0</v>
          </cell>
          <cell r="J1639">
            <v>0</v>
          </cell>
          <cell r="K1639">
            <v>3</v>
          </cell>
          <cell r="L1639">
            <v>6</v>
          </cell>
        </row>
        <row r="1640">
          <cell r="B1640" t="str">
            <v>Ericsson</v>
          </cell>
          <cell r="C1640">
            <v>0</v>
          </cell>
          <cell r="D1640">
            <v>5</v>
          </cell>
          <cell r="E1640">
            <v>0</v>
          </cell>
          <cell r="F1640">
            <v>0</v>
          </cell>
          <cell r="G1640">
            <v>0</v>
          </cell>
          <cell r="H1640">
            <v>0</v>
          </cell>
          <cell r="I1640">
            <v>5</v>
          </cell>
          <cell r="J1640">
            <v>0</v>
          </cell>
          <cell r="K1640">
            <v>0</v>
          </cell>
          <cell r="L1640">
            <v>10</v>
          </cell>
        </row>
        <row r="1641">
          <cell r="B1641" t="str">
            <v>FiberHome</v>
          </cell>
          <cell r="L1641">
            <v>0</v>
          </cell>
        </row>
        <row r="1642">
          <cell r="B1642" t="str">
            <v>Force 10</v>
          </cell>
          <cell r="C1642">
            <v>0</v>
          </cell>
          <cell r="D1642">
            <v>0</v>
          </cell>
          <cell r="E1642">
            <v>0</v>
          </cell>
          <cell r="F1642">
            <v>0</v>
          </cell>
          <cell r="G1642">
            <v>0</v>
          </cell>
          <cell r="H1642">
            <v>0</v>
          </cell>
          <cell r="I1642">
            <v>0</v>
          </cell>
          <cell r="J1642">
            <v>0</v>
          </cell>
          <cell r="K1642">
            <v>0</v>
          </cell>
          <cell r="L1642">
            <v>0</v>
          </cell>
        </row>
        <row r="1643">
          <cell r="B1643" t="str">
            <v>Fujitsu</v>
          </cell>
          <cell r="C1643">
            <v>0</v>
          </cell>
          <cell r="D1643">
            <v>0</v>
          </cell>
          <cell r="E1643">
            <v>0</v>
          </cell>
          <cell r="F1643">
            <v>0</v>
          </cell>
          <cell r="G1643">
            <v>0</v>
          </cell>
          <cell r="H1643">
            <v>0</v>
          </cell>
          <cell r="I1643">
            <v>0</v>
          </cell>
          <cell r="J1643">
            <v>0</v>
          </cell>
          <cell r="K1643">
            <v>0</v>
          </cell>
          <cell r="L1643">
            <v>0</v>
          </cell>
        </row>
        <row r="1644">
          <cell r="B1644" t="str">
            <v>Hitachi</v>
          </cell>
          <cell r="C1644">
            <v>0</v>
          </cell>
          <cell r="D1644">
            <v>0</v>
          </cell>
          <cell r="E1644">
            <v>0</v>
          </cell>
          <cell r="F1644">
            <v>0</v>
          </cell>
          <cell r="G1644">
            <v>0</v>
          </cell>
          <cell r="H1644">
            <v>0</v>
          </cell>
          <cell r="I1644">
            <v>0</v>
          </cell>
          <cell r="J1644">
            <v>0</v>
          </cell>
          <cell r="K1644">
            <v>0</v>
          </cell>
          <cell r="L1644">
            <v>0</v>
          </cell>
        </row>
        <row r="1645">
          <cell r="B1645" t="str">
            <v>Hitachi Cable</v>
          </cell>
          <cell r="L1645">
            <v>0</v>
          </cell>
        </row>
        <row r="1646">
          <cell r="B1646" t="str">
            <v>Huawei</v>
          </cell>
          <cell r="C1646">
            <v>0</v>
          </cell>
          <cell r="D1646">
            <v>23</v>
          </cell>
          <cell r="E1646">
            <v>0</v>
          </cell>
          <cell r="F1646">
            <v>9</v>
          </cell>
          <cell r="G1646">
            <v>11</v>
          </cell>
          <cell r="H1646">
            <v>0</v>
          </cell>
          <cell r="I1646">
            <v>14</v>
          </cell>
          <cell r="J1646">
            <v>5</v>
          </cell>
          <cell r="K1646">
            <v>6</v>
          </cell>
          <cell r="L1646">
            <v>57</v>
          </cell>
        </row>
        <row r="1647">
          <cell r="B1647" t="str">
            <v>Infinera</v>
          </cell>
          <cell r="C1647">
            <v>0</v>
          </cell>
          <cell r="D1647">
            <v>0</v>
          </cell>
          <cell r="E1647">
            <v>0</v>
          </cell>
          <cell r="F1647">
            <v>0</v>
          </cell>
          <cell r="G1647">
            <v>0</v>
          </cell>
          <cell r="H1647">
            <v>0</v>
          </cell>
          <cell r="I1647">
            <v>0</v>
          </cell>
          <cell r="J1647">
            <v>0</v>
          </cell>
          <cell r="K1647">
            <v>0</v>
          </cell>
          <cell r="L1647">
            <v>0</v>
          </cell>
        </row>
        <row r="1648">
          <cell r="B1648" t="str">
            <v>Lucent</v>
          </cell>
          <cell r="L1648">
            <v>0</v>
          </cell>
        </row>
        <row r="1649">
          <cell r="B1649" t="str">
            <v>Luminous</v>
          </cell>
          <cell r="L1649">
            <v>0</v>
          </cell>
        </row>
        <row r="1650">
          <cell r="B1650" t="str">
            <v>Movaz</v>
          </cell>
          <cell r="L1650">
            <v>0</v>
          </cell>
        </row>
        <row r="1651">
          <cell r="B1651" t="str">
            <v>NEC</v>
          </cell>
          <cell r="C1651">
            <v>0</v>
          </cell>
          <cell r="D1651">
            <v>5</v>
          </cell>
          <cell r="E1651">
            <v>0</v>
          </cell>
          <cell r="F1651">
            <v>0</v>
          </cell>
          <cell r="G1651">
            <v>0</v>
          </cell>
          <cell r="H1651">
            <v>0</v>
          </cell>
          <cell r="I1651">
            <v>0</v>
          </cell>
          <cell r="J1651">
            <v>0</v>
          </cell>
          <cell r="K1651">
            <v>0</v>
          </cell>
          <cell r="L1651">
            <v>5</v>
          </cell>
        </row>
        <row r="1652">
          <cell r="B1652" t="str">
            <v>Nortel</v>
          </cell>
          <cell r="L1652">
            <v>0</v>
          </cell>
        </row>
        <row r="1653">
          <cell r="B1653" t="str">
            <v>OpVista</v>
          </cell>
          <cell r="L1653">
            <v>0</v>
          </cell>
        </row>
        <row r="1654">
          <cell r="B1654" t="str">
            <v>Sagem</v>
          </cell>
          <cell r="L1654">
            <v>0</v>
          </cell>
        </row>
        <row r="1655">
          <cell r="B1655" t="str">
            <v>Nokia Siemens</v>
          </cell>
          <cell r="C1655">
            <v>0</v>
          </cell>
          <cell r="D1655">
            <v>6</v>
          </cell>
          <cell r="E1655">
            <v>0</v>
          </cell>
          <cell r="F1655">
            <v>0</v>
          </cell>
          <cell r="G1655">
            <v>0</v>
          </cell>
          <cell r="H1655">
            <v>0</v>
          </cell>
          <cell r="I1655">
            <v>3</v>
          </cell>
          <cell r="J1655">
            <v>0</v>
          </cell>
          <cell r="K1655">
            <v>0</v>
          </cell>
          <cell r="L1655">
            <v>9</v>
          </cell>
        </row>
        <row r="1656">
          <cell r="B1656" t="str">
            <v>Sycamore</v>
          </cell>
          <cell r="L1656">
            <v>0</v>
          </cell>
        </row>
        <row r="1657">
          <cell r="B1657" t="str">
            <v>Tejas</v>
          </cell>
          <cell r="L1657">
            <v>0</v>
          </cell>
        </row>
        <row r="1658">
          <cell r="B1658" t="str">
            <v>Tellabs</v>
          </cell>
          <cell r="C1658">
            <v>0</v>
          </cell>
          <cell r="D1658">
            <v>6</v>
          </cell>
          <cell r="E1658">
            <v>0</v>
          </cell>
          <cell r="F1658">
            <v>0</v>
          </cell>
          <cell r="G1658">
            <v>2</v>
          </cell>
          <cell r="H1658">
            <v>0</v>
          </cell>
          <cell r="I1658">
            <v>0</v>
          </cell>
          <cell r="J1658">
            <v>1</v>
          </cell>
          <cell r="K1658">
            <v>0</v>
          </cell>
          <cell r="L1658">
            <v>8</v>
          </cell>
        </row>
        <row r="1659">
          <cell r="B1659" t="str">
            <v>Transmode</v>
          </cell>
          <cell r="C1659">
            <v>0</v>
          </cell>
          <cell r="D1659">
            <v>0</v>
          </cell>
          <cell r="E1659">
            <v>0</v>
          </cell>
          <cell r="F1659">
            <v>0</v>
          </cell>
          <cell r="G1659">
            <v>0</v>
          </cell>
          <cell r="H1659">
            <v>0</v>
          </cell>
          <cell r="I1659">
            <v>0</v>
          </cell>
          <cell r="J1659">
            <v>0</v>
          </cell>
          <cell r="K1659">
            <v>0</v>
          </cell>
          <cell r="L1659">
            <v>0</v>
          </cell>
        </row>
        <row r="1660">
          <cell r="B1660" t="str">
            <v>Tyco</v>
          </cell>
          <cell r="L1660">
            <v>0</v>
          </cell>
        </row>
        <row r="1661">
          <cell r="B1661" t="str">
            <v>UTStarcom</v>
          </cell>
          <cell r="L1661">
            <v>0</v>
          </cell>
        </row>
        <row r="1662">
          <cell r="B1662" t="str">
            <v>White Rock</v>
          </cell>
          <cell r="L1662">
            <v>0</v>
          </cell>
        </row>
        <row r="1663">
          <cell r="B1663" t="str">
            <v>Xtera</v>
          </cell>
          <cell r="L1663">
            <v>0</v>
          </cell>
        </row>
        <row r="1664">
          <cell r="B1664" t="str">
            <v>Zhone</v>
          </cell>
          <cell r="L1664">
            <v>0</v>
          </cell>
        </row>
        <row r="1665">
          <cell r="B1665" t="str">
            <v>ZTE</v>
          </cell>
          <cell r="C1665">
            <v>0</v>
          </cell>
          <cell r="D1665">
            <v>6</v>
          </cell>
          <cell r="E1665">
            <v>0</v>
          </cell>
          <cell r="F1665">
            <v>0</v>
          </cell>
          <cell r="G1665">
            <v>3</v>
          </cell>
          <cell r="H1665">
            <v>0</v>
          </cell>
          <cell r="I1665">
            <v>15</v>
          </cell>
          <cell r="J1665">
            <v>1</v>
          </cell>
          <cell r="K1665">
            <v>0</v>
          </cell>
          <cell r="L1665">
            <v>24</v>
          </cell>
        </row>
        <row r="1666">
          <cell r="B1666" t="str">
            <v>Other</v>
          </cell>
          <cell r="D1666">
            <v>0</v>
          </cell>
          <cell r="G1666">
            <v>0</v>
          </cell>
          <cell r="L1666">
            <v>0</v>
          </cell>
        </row>
        <row r="1667">
          <cell r="B1667" t="str">
            <v>Total</v>
          </cell>
          <cell r="C1667">
            <v>0</v>
          </cell>
          <cell r="D1667">
            <v>82</v>
          </cell>
          <cell r="E1667">
            <v>0</v>
          </cell>
          <cell r="F1667">
            <v>12</v>
          </cell>
          <cell r="G1667">
            <v>23</v>
          </cell>
          <cell r="H1667">
            <v>0</v>
          </cell>
          <cell r="I1667">
            <v>46</v>
          </cell>
          <cell r="J1667">
            <v>9</v>
          </cell>
          <cell r="K1667">
            <v>11</v>
          </cell>
          <cell r="L1667">
            <v>163</v>
          </cell>
        </row>
        <row r="1671">
          <cell r="B1671" t="str">
            <v>Vendor</v>
          </cell>
          <cell r="C1671" t="str">
            <v>SONET/SDH Add-drop multiplexers (ADM)</v>
          </cell>
          <cell r="D1671" t="str">
            <v>Optical Edge Devices (OED)</v>
          </cell>
          <cell r="E1671" t="str">
            <v>Digital Cross Connects (DCS)</v>
          </cell>
          <cell r="F1671" t="str">
            <v>Optical Core Switches (OCS)</v>
          </cell>
          <cell r="G1671" t="str">
            <v>Metro WDM (C/D-WDM)</v>
          </cell>
          <cell r="H1671" t="str">
            <v>Long haul DWDM (LH DWDM)</v>
          </cell>
          <cell r="I1671" t="str">
            <v>Multi-reach DWDM</v>
          </cell>
          <cell r="J1671" t="str">
            <v>Metro ROADM</v>
          </cell>
          <cell r="K1671" t="str">
            <v>Converged Packet Optical</v>
          </cell>
          <cell r="L1671" t="str">
            <v>Total Optical Networking (ON)</v>
          </cell>
        </row>
        <row r="1672">
          <cell r="B1672" t="str">
            <v>ADTRAN</v>
          </cell>
          <cell r="L1672">
            <v>0</v>
          </cell>
        </row>
        <row r="1673">
          <cell r="B1673" t="str">
            <v>ADVA</v>
          </cell>
          <cell r="L1673">
            <v>0</v>
          </cell>
        </row>
        <row r="1674">
          <cell r="B1674" t="str">
            <v>Alcatel-Lucent</v>
          </cell>
          <cell r="L1674">
            <v>0</v>
          </cell>
        </row>
        <row r="1675">
          <cell r="B1675" t="str">
            <v>ANDA</v>
          </cell>
          <cell r="L1675">
            <v>0</v>
          </cell>
        </row>
        <row r="1676">
          <cell r="B1676" t="str">
            <v>Atrica</v>
          </cell>
          <cell r="L1676">
            <v>0</v>
          </cell>
        </row>
        <row r="1677">
          <cell r="B1677" t="str">
            <v>Calient</v>
          </cell>
          <cell r="L1677">
            <v>0</v>
          </cell>
        </row>
        <row r="1678">
          <cell r="B1678" t="str">
            <v>Ciena</v>
          </cell>
          <cell r="L1678">
            <v>0</v>
          </cell>
        </row>
        <row r="1679">
          <cell r="B1679" t="str">
            <v>Cisco</v>
          </cell>
          <cell r="L1679">
            <v>0</v>
          </cell>
        </row>
        <row r="1680">
          <cell r="B1680" t="str">
            <v>Corrigent</v>
          </cell>
          <cell r="L1680">
            <v>0</v>
          </cell>
        </row>
        <row r="1681">
          <cell r="B1681" t="str">
            <v>Corvis</v>
          </cell>
          <cell r="L1681">
            <v>0</v>
          </cell>
        </row>
        <row r="1682">
          <cell r="B1682" t="str">
            <v>Datang</v>
          </cell>
          <cell r="L1682">
            <v>0</v>
          </cell>
        </row>
        <row r="1683">
          <cell r="B1683" t="str">
            <v>ECI Telecom</v>
          </cell>
          <cell r="L1683">
            <v>0</v>
          </cell>
        </row>
        <row r="1684">
          <cell r="B1684" t="str">
            <v>Ericsson</v>
          </cell>
          <cell r="L1684">
            <v>0</v>
          </cell>
        </row>
        <row r="1685">
          <cell r="B1685" t="str">
            <v>FiberHome</v>
          </cell>
          <cell r="L1685">
            <v>0</v>
          </cell>
        </row>
        <row r="1686">
          <cell r="B1686" t="str">
            <v>Force 10</v>
          </cell>
          <cell r="L1686">
            <v>0</v>
          </cell>
        </row>
        <row r="1687">
          <cell r="B1687" t="str">
            <v>Fujitsu</v>
          </cell>
          <cell r="L1687">
            <v>0</v>
          </cell>
        </row>
        <row r="1688">
          <cell r="B1688" t="str">
            <v>Hitachi</v>
          </cell>
          <cell r="L1688">
            <v>0</v>
          </cell>
        </row>
        <row r="1689">
          <cell r="B1689" t="str">
            <v>Hitachi Cable</v>
          </cell>
          <cell r="L1689">
            <v>0</v>
          </cell>
        </row>
        <row r="1690">
          <cell r="B1690" t="str">
            <v>Huawei</v>
          </cell>
          <cell r="L1690">
            <v>0</v>
          </cell>
        </row>
        <row r="1691">
          <cell r="B1691" t="str">
            <v>Infinera</v>
          </cell>
          <cell r="L1691">
            <v>0</v>
          </cell>
        </row>
        <row r="1692">
          <cell r="B1692" t="str">
            <v>Lucent</v>
          </cell>
          <cell r="L1692">
            <v>0</v>
          </cell>
        </row>
        <row r="1693">
          <cell r="B1693" t="str">
            <v>Luminous</v>
          </cell>
          <cell r="L1693">
            <v>0</v>
          </cell>
        </row>
        <row r="1694">
          <cell r="B1694" t="str">
            <v>Movaz</v>
          </cell>
          <cell r="L1694">
            <v>0</v>
          </cell>
        </row>
        <row r="1695">
          <cell r="B1695" t="str">
            <v>NEC</v>
          </cell>
          <cell r="L1695">
            <v>0</v>
          </cell>
        </row>
        <row r="1696">
          <cell r="B1696" t="str">
            <v>Nortel</v>
          </cell>
          <cell r="L1696">
            <v>0</v>
          </cell>
        </row>
        <row r="1697">
          <cell r="B1697" t="str">
            <v>OpVista</v>
          </cell>
          <cell r="L1697">
            <v>0</v>
          </cell>
        </row>
        <row r="1698">
          <cell r="B1698" t="str">
            <v>Sagem</v>
          </cell>
          <cell r="L1698">
            <v>0</v>
          </cell>
        </row>
        <row r="1699">
          <cell r="B1699" t="str">
            <v>Nokia Siemens</v>
          </cell>
          <cell r="L1699">
            <v>0</v>
          </cell>
        </row>
        <row r="1700">
          <cell r="B1700" t="str">
            <v>Sycamore</v>
          </cell>
          <cell r="L1700">
            <v>0</v>
          </cell>
        </row>
        <row r="1701">
          <cell r="B1701" t="str">
            <v>Tejas</v>
          </cell>
          <cell r="L1701">
            <v>0</v>
          </cell>
        </row>
        <row r="1702">
          <cell r="B1702" t="str">
            <v>Tellabs</v>
          </cell>
          <cell r="L1702">
            <v>0</v>
          </cell>
        </row>
        <row r="1703">
          <cell r="B1703" t="str">
            <v>Transmode</v>
          </cell>
          <cell r="L1703">
            <v>0</v>
          </cell>
        </row>
        <row r="1704">
          <cell r="B1704" t="str">
            <v>Tyco</v>
          </cell>
          <cell r="L1704">
            <v>0</v>
          </cell>
        </row>
        <row r="1705">
          <cell r="B1705" t="str">
            <v>UTStarcom</v>
          </cell>
          <cell r="L1705">
            <v>0</v>
          </cell>
        </row>
        <row r="1706">
          <cell r="B1706" t="str">
            <v>White Rock</v>
          </cell>
          <cell r="L1706">
            <v>0</v>
          </cell>
        </row>
        <row r="1707">
          <cell r="B1707" t="str">
            <v>Xtera</v>
          </cell>
          <cell r="L1707">
            <v>0</v>
          </cell>
        </row>
        <row r="1708">
          <cell r="B1708" t="str">
            <v>Zhone</v>
          </cell>
          <cell r="L1708">
            <v>0</v>
          </cell>
        </row>
        <row r="1709">
          <cell r="B1709" t="str">
            <v>ZTE</v>
          </cell>
          <cell r="L1709">
            <v>0</v>
          </cell>
        </row>
        <row r="1710">
          <cell r="B1710" t="str">
            <v>Other</v>
          </cell>
          <cell r="D1710">
            <v>0</v>
          </cell>
          <cell r="G1710">
            <v>0</v>
          </cell>
          <cell r="L1710">
            <v>0</v>
          </cell>
        </row>
        <row r="1711">
          <cell r="B1711" t="str">
            <v>Total</v>
          </cell>
          <cell r="C1711">
            <v>0</v>
          </cell>
          <cell r="D1711">
            <v>0</v>
          </cell>
          <cell r="E1711">
            <v>0</v>
          </cell>
          <cell r="F1711">
            <v>0</v>
          </cell>
          <cell r="G1711">
            <v>0</v>
          </cell>
          <cell r="H1711">
            <v>0</v>
          </cell>
          <cell r="I1711">
            <v>0</v>
          </cell>
          <cell r="J1711">
            <v>0</v>
          </cell>
          <cell r="K1711">
            <v>0</v>
          </cell>
          <cell r="L1711">
            <v>0</v>
          </cell>
        </row>
        <row r="1715">
          <cell r="B1715" t="str">
            <v>Vendor</v>
          </cell>
          <cell r="C1715" t="str">
            <v>SONET/SDH Add-drop multiplexers (ADM)</v>
          </cell>
          <cell r="D1715" t="str">
            <v>Optical Edge Devices (OED)</v>
          </cell>
          <cell r="E1715" t="str">
            <v>Digital Cross Connects (DCS)</v>
          </cell>
          <cell r="F1715" t="str">
            <v>Optical Core Switches (OCS)</v>
          </cell>
          <cell r="G1715" t="str">
            <v>Metro WDM (C/D-WDM)</v>
          </cell>
          <cell r="H1715" t="str">
            <v>Long haul DWDM (LH DWDM)</v>
          </cell>
          <cell r="I1715" t="str">
            <v>Multi-reach DWDM</v>
          </cell>
          <cell r="J1715" t="str">
            <v>Metro ROADM</v>
          </cell>
          <cell r="K1715" t="str">
            <v>Converged Packet Optical</v>
          </cell>
          <cell r="L1715" t="str">
            <v>Total Optical Networking (ON)</v>
          </cell>
        </row>
        <row r="1716">
          <cell r="B1716" t="str">
            <v>ADTRAN</v>
          </cell>
          <cell r="L1716">
            <v>0</v>
          </cell>
        </row>
        <row r="1717">
          <cell r="B1717" t="str">
            <v>ADVA</v>
          </cell>
          <cell r="L1717">
            <v>0</v>
          </cell>
        </row>
        <row r="1718">
          <cell r="B1718" t="str">
            <v>Alcatel-Lucent</v>
          </cell>
          <cell r="L1718">
            <v>0</v>
          </cell>
        </row>
        <row r="1719">
          <cell r="B1719" t="str">
            <v>ANDA</v>
          </cell>
          <cell r="L1719">
            <v>0</v>
          </cell>
        </row>
        <row r="1720">
          <cell r="B1720" t="str">
            <v>Atrica</v>
          </cell>
          <cell r="L1720">
            <v>0</v>
          </cell>
        </row>
        <row r="1721">
          <cell r="B1721" t="str">
            <v>Calient</v>
          </cell>
          <cell r="L1721">
            <v>0</v>
          </cell>
        </row>
        <row r="1722">
          <cell r="B1722" t="str">
            <v>Ciena</v>
          </cell>
          <cell r="L1722">
            <v>0</v>
          </cell>
        </row>
        <row r="1723">
          <cell r="B1723" t="str">
            <v>Cisco</v>
          </cell>
          <cell r="L1723">
            <v>0</v>
          </cell>
        </row>
        <row r="1724">
          <cell r="B1724" t="str">
            <v>Corrigent</v>
          </cell>
          <cell r="L1724">
            <v>0</v>
          </cell>
        </row>
        <row r="1725">
          <cell r="B1725" t="str">
            <v>Corvis</v>
          </cell>
          <cell r="L1725">
            <v>0</v>
          </cell>
        </row>
        <row r="1726">
          <cell r="B1726" t="str">
            <v>Datang</v>
          </cell>
          <cell r="L1726">
            <v>0</v>
          </cell>
        </row>
        <row r="1727">
          <cell r="B1727" t="str">
            <v>ECI Telecom</v>
          </cell>
          <cell r="L1727">
            <v>0</v>
          </cell>
        </row>
        <row r="1728">
          <cell r="B1728" t="str">
            <v>Ericsson</v>
          </cell>
          <cell r="L1728">
            <v>0</v>
          </cell>
        </row>
        <row r="1729">
          <cell r="B1729" t="str">
            <v>FiberHome</v>
          </cell>
          <cell r="L1729">
            <v>0</v>
          </cell>
        </row>
        <row r="1730">
          <cell r="B1730" t="str">
            <v>Force 10</v>
          </cell>
          <cell r="L1730">
            <v>0</v>
          </cell>
        </row>
        <row r="1731">
          <cell r="B1731" t="str">
            <v>Fujitsu</v>
          </cell>
          <cell r="L1731">
            <v>0</v>
          </cell>
        </row>
        <row r="1732">
          <cell r="B1732" t="str">
            <v>Hitachi</v>
          </cell>
          <cell r="L1732">
            <v>0</v>
          </cell>
        </row>
        <row r="1733">
          <cell r="B1733" t="str">
            <v>Hitachi Cable</v>
          </cell>
          <cell r="L1733">
            <v>0</v>
          </cell>
        </row>
        <row r="1734">
          <cell r="B1734" t="str">
            <v>Huawei</v>
          </cell>
          <cell r="L1734">
            <v>0</v>
          </cell>
        </row>
        <row r="1735">
          <cell r="B1735" t="str">
            <v>Infinera</v>
          </cell>
          <cell r="L1735">
            <v>0</v>
          </cell>
        </row>
        <row r="1736">
          <cell r="B1736" t="str">
            <v>Lucent</v>
          </cell>
          <cell r="L1736">
            <v>0</v>
          </cell>
        </row>
        <row r="1737">
          <cell r="B1737" t="str">
            <v>Luminous</v>
          </cell>
          <cell r="L1737">
            <v>0</v>
          </cell>
        </row>
        <row r="1738">
          <cell r="B1738" t="str">
            <v>Movaz</v>
          </cell>
          <cell r="L1738">
            <v>0</v>
          </cell>
        </row>
        <row r="1739">
          <cell r="B1739" t="str">
            <v>NEC</v>
          </cell>
          <cell r="L1739">
            <v>0</v>
          </cell>
        </row>
        <row r="1740">
          <cell r="B1740" t="str">
            <v>Nortel</v>
          </cell>
          <cell r="L1740">
            <v>0</v>
          </cell>
        </row>
        <row r="1741">
          <cell r="B1741" t="str">
            <v>OpVista</v>
          </cell>
          <cell r="L1741">
            <v>0</v>
          </cell>
        </row>
        <row r="1742">
          <cell r="B1742" t="str">
            <v>Sagem</v>
          </cell>
          <cell r="L1742">
            <v>0</v>
          </cell>
        </row>
        <row r="1743">
          <cell r="B1743" t="str">
            <v>Nokia Siemens</v>
          </cell>
          <cell r="L1743">
            <v>0</v>
          </cell>
        </row>
        <row r="1744">
          <cell r="B1744" t="str">
            <v>Sycamore</v>
          </cell>
          <cell r="L1744">
            <v>0</v>
          </cell>
        </row>
        <row r="1745">
          <cell r="B1745" t="str">
            <v>Tejas</v>
          </cell>
          <cell r="L1745">
            <v>0</v>
          </cell>
        </row>
        <row r="1746">
          <cell r="B1746" t="str">
            <v>Tellabs</v>
          </cell>
          <cell r="L1746">
            <v>0</v>
          </cell>
        </row>
        <row r="1747">
          <cell r="B1747" t="str">
            <v>Transmode</v>
          </cell>
          <cell r="L1747">
            <v>0</v>
          </cell>
        </row>
        <row r="1748">
          <cell r="B1748" t="str">
            <v>Tyco</v>
          </cell>
          <cell r="L1748">
            <v>0</v>
          </cell>
        </row>
        <row r="1749">
          <cell r="B1749" t="str">
            <v>UTStarcom</v>
          </cell>
          <cell r="L1749">
            <v>0</v>
          </cell>
        </row>
        <row r="1750">
          <cell r="B1750" t="str">
            <v>White Rock</v>
          </cell>
          <cell r="L1750">
            <v>0</v>
          </cell>
        </row>
        <row r="1751">
          <cell r="B1751" t="str">
            <v>Xtera</v>
          </cell>
          <cell r="L1751">
            <v>0</v>
          </cell>
        </row>
        <row r="1752">
          <cell r="B1752" t="str">
            <v>Zhone</v>
          </cell>
          <cell r="L1752">
            <v>0</v>
          </cell>
        </row>
        <row r="1753">
          <cell r="B1753" t="str">
            <v>ZTE</v>
          </cell>
          <cell r="L1753">
            <v>0</v>
          </cell>
        </row>
        <row r="1754">
          <cell r="B1754" t="str">
            <v>Other</v>
          </cell>
          <cell r="D1754">
            <v>0</v>
          </cell>
          <cell r="G1754">
            <v>0</v>
          </cell>
          <cell r="L1754">
            <v>0</v>
          </cell>
        </row>
        <row r="1755">
          <cell r="B1755" t="str">
            <v>Total</v>
          </cell>
          <cell r="C1755">
            <v>0</v>
          </cell>
          <cell r="D1755">
            <v>0</v>
          </cell>
          <cell r="E1755">
            <v>0</v>
          </cell>
          <cell r="F1755">
            <v>0</v>
          </cell>
          <cell r="G1755">
            <v>0</v>
          </cell>
          <cell r="H1755">
            <v>0</v>
          </cell>
          <cell r="I1755">
            <v>0</v>
          </cell>
          <cell r="J1755">
            <v>0</v>
          </cell>
          <cell r="K1755">
            <v>0</v>
          </cell>
          <cell r="L1755">
            <v>0</v>
          </cell>
        </row>
      </sheetData>
      <sheetData sheetId="4">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SLTE</v>
          </cell>
          <cell r="K7" t="str">
            <v>Metro ROADM</v>
          </cell>
          <cell r="L7" t="str">
            <v>Converged Packet Optical</v>
          </cell>
          <cell r="M7" t="str">
            <v>Total Optical Networking (ON)</v>
          </cell>
        </row>
        <row r="8">
          <cell r="B8" t="str">
            <v>ADTRAN</v>
          </cell>
          <cell r="C8">
            <v>0</v>
          </cell>
          <cell r="D8">
            <v>0</v>
          </cell>
          <cell r="E8">
            <v>0</v>
          </cell>
          <cell r="F8">
            <v>0</v>
          </cell>
          <cell r="G8">
            <v>0</v>
          </cell>
          <cell r="H8">
            <v>0</v>
          </cell>
          <cell r="I8">
            <v>0</v>
          </cell>
          <cell r="K8">
            <v>0</v>
          </cell>
          <cell r="L8">
            <v>0</v>
          </cell>
          <cell r="M8">
            <v>0</v>
          </cell>
        </row>
        <row r="9">
          <cell r="B9" t="str">
            <v>ADVA</v>
          </cell>
          <cell r="C9">
            <v>0</v>
          </cell>
          <cell r="D9">
            <v>0</v>
          </cell>
          <cell r="E9">
            <v>0</v>
          </cell>
          <cell r="F9">
            <v>0</v>
          </cell>
          <cell r="G9">
            <v>19.399999999999999</v>
          </cell>
          <cell r="H9">
            <v>0</v>
          </cell>
          <cell r="I9">
            <v>0</v>
          </cell>
          <cell r="J9">
            <v>0</v>
          </cell>
          <cell r="K9">
            <v>0</v>
          </cell>
          <cell r="L9">
            <v>0</v>
          </cell>
          <cell r="M9">
            <v>19.399999999999999</v>
          </cell>
        </row>
        <row r="10">
          <cell r="B10" t="str">
            <v>Alcatel-Lucent</v>
          </cell>
          <cell r="C10">
            <v>231</v>
          </cell>
          <cell r="D10">
            <v>135</v>
          </cell>
          <cell r="E10">
            <v>185</v>
          </cell>
          <cell r="F10">
            <v>39</v>
          </cell>
          <cell r="G10">
            <v>15</v>
          </cell>
          <cell r="H10">
            <v>190</v>
          </cell>
          <cell r="I10">
            <v>12</v>
          </cell>
          <cell r="J10">
            <v>65</v>
          </cell>
          <cell r="K10">
            <v>0</v>
          </cell>
          <cell r="L10">
            <v>0</v>
          </cell>
          <cell r="M10">
            <v>872</v>
          </cell>
        </row>
        <row r="11">
          <cell r="B11" t="str">
            <v>Alidian</v>
          </cell>
          <cell r="C11">
            <v>0</v>
          </cell>
          <cell r="D11">
            <v>2.5</v>
          </cell>
          <cell r="E11">
            <v>0</v>
          </cell>
          <cell r="F11">
            <v>0</v>
          </cell>
          <cell r="G11">
            <v>0</v>
          </cell>
          <cell r="H11">
            <v>0</v>
          </cell>
          <cell r="I11">
            <v>0</v>
          </cell>
          <cell r="J11">
            <v>0</v>
          </cell>
          <cell r="K11">
            <v>0</v>
          </cell>
          <cell r="L11">
            <v>0</v>
          </cell>
          <cell r="M11">
            <v>2.5</v>
          </cell>
        </row>
        <row r="12">
          <cell r="B12" t="str">
            <v>ANDA</v>
          </cell>
          <cell r="C12">
            <v>0</v>
          </cell>
          <cell r="D12">
            <v>0</v>
          </cell>
          <cell r="E12">
            <v>0</v>
          </cell>
          <cell r="F12">
            <v>0</v>
          </cell>
          <cell r="G12">
            <v>0</v>
          </cell>
          <cell r="H12">
            <v>0</v>
          </cell>
          <cell r="I12">
            <v>0</v>
          </cell>
          <cell r="K12">
            <v>0</v>
          </cell>
          <cell r="L12">
            <v>0</v>
          </cell>
          <cell r="M12">
            <v>0</v>
          </cell>
        </row>
        <row r="13">
          <cell r="B13" t="str">
            <v>Appian</v>
          </cell>
          <cell r="C13">
            <v>0</v>
          </cell>
          <cell r="D13">
            <v>1.5</v>
          </cell>
          <cell r="E13">
            <v>0</v>
          </cell>
          <cell r="F13">
            <v>0</v>
          </cell>
          <cell r="G13">
            <v>0</v>
          </cell>
          <cell r="H13">
            <v>0</v>
          </cell>
          <cell r="I13">
            <v>0</v>
          </cell>
          <cell r="J13">
            <v>0</v>
          </cell>
          <cell r="K13">
            <v>0</v>
          </cell>
          <cell r="L13">
            <v>0</v>
          </cell>
          <cell r="M13">
            <v>1.5</v>
          </cell>
        </row>
        <row r="14">
          <cell r="B14" t="str">
            <v>Atrica</v>
          </cell>
          <cell r="C14">
            <v>0</v>
          </cell>
          <cell r="D14">
            <v>0.4</v>
          </cell>
          <cell r="E14">
            <v>0</v>
          </cell>
          <cell r="F14">
            <v>0</v>
          </cell>
          <cell r="G14">
            <v>0</v>
          </cell>
          <cell r="H14">
            <v>0</v>
          </cell>
          <cell r="I14">
            <v>0</v>
          </cell>
          <cell r="J14">
            <v>0</v>
          </cell>
          <cell r="K14">
            <v>0</v>
          </cell>
          <cell r="L14">
            <v>0</v>
          </cell>
          <cell r="M14">
            <v>0.4</v>
          </cell>
        </row>
        <row r="15">
          <cell r="B15" t="str">
            <v>Calient</v>
          </cell>
          <cell r="C15">
            <v>0</v>
          </cell>
          <cell r="D15">
            <v>0</v>
          </cell>
          <cell r="E15">
            <v>0</v>
          </cell>
          <cell r="F15">
            <v>2</v>
          </cell>
          <cell r="G15">
            <v>0</v>
          </cell>
          <cell r="H15">
            <v>0</v>
          </cell>
          <cell r="I15">
            <v>0</v>
          </cell>
          <cell r="J15">
            <v>0</v>
          </cell>
          <cell r="K15">
            <v>0</v>
          </cell>
          <cell r="L15">
            <v>0</v>
          </cell>
          <cell r="M15">
            <v>2</v>
          </cell>
        </row>
        <row r="16">
          <cell r="B16" t="str">
            <v>Ciena</v>
          </cell>
          <cell r="C16">
            <v>82</v>
          </cell>
          <cell r="D16">
            <v>76.099999999999994</v>
          </cell>
          <cell r="E16">
            <v>0</v>
          </cell>
          <cell r="F16">
            <v>61</v>
          </cell>
          <cell r="G16">
            <v>64</v>
          </cell>
          <cell r="H16">
            <v>188</v>
          </cell>
          <cell r="I16">
            <v>27</v>
          </cell>
          <cell r="J16">
            <v>0</v>
          </cell>
          <cell r="K16">
            <v>0</v>
          </cell>
          <cell r="L16">
            <v>0</v>
          </cell>
          <cell r="M16">
            <v>498.1</v>
          </cell>
        </row>
        <row r="17">
          <cell r="B17" t="str">
            <v>Cisco</v>
          </cell>
          <cell r="C17">
            <v>0</v>
          </cell>
          <cell r="D17">
            <v>78.5</v>
          </cell>
          <cell r="E17">
            <v>0</v>
          </cell>
          <cell r="F17">
            <v>0</v>
          </cell>
          <cell r="G17">
            <v>12.399999999999999</v>
          </cell>
          <cell r="H17">
            <v>6.2</v>
          </cell>
          <cell r="I17">
            <v>2</v>
          </cell>
          <cell r="J17">
            <v>0</v>
          </cell>
          <cell r="K17">
            <v>0</v>
          </cell>
          <cell r="L17">
            <v>0</v>
          </cell>
          <cell r="M17">
            <v>99.100000000000009</v>
          </cell>
        </row>
        <row r="18">
          <cell r="B18" t="str">
            <v>Coriolis</v>
          </cell>
          <cell r="C18">
            <v>0</v>
          </cell>
          <cell r="D18">
            <v>0</v>
          </cell>
          <cell r="E18">
            <v>0</v>
          </cell>
          <cell r="F18">
            <v>0</v>
          </cell>
          <cell r="G18">
            <v>0</v>
          </cell>
          <cell r="H18">
            <v>0</v>
          </cell>
          <cell r="I18">
            <v>0</v>
          </cell>
          <cell r="J18">
            <v>0</v>
          </cell>
          <cell r="K18">
            <v>0</v>
          </cell>
          <cell r="L18">
            <v>0</v>
          </cell>
          <cell r="M18">
            <v>0</v>
          </cell>
        </row>
        <row r="19">
          <cell r="B19" t="str">
            <v>Corrigent</v>
          </cell>
          <cell r="C19">
            <v>0</v>
          </cell>
          <cell r="D19">
            <v>0</v>
          </cell>
          <cell r="E19">
            <v>0</v>
          </cell>
          <cell r="F19">
            <v>0</v>
          </cell>
          <cell r="G19">
            <v>0</v>
          </cell>
          <cell r="H19">
            <v>0</v>
          </cell>
          <cell r="I19">
            <v>0</v>
          </cell>
          <cell r="K19">
            <v>0</v>
          </cell>
          <cell r="L19">
            <v>0</v>
          </cell>
          <cell r="M19">
            <v>0</v>
          </cell>
        </row>
        <row r="20">
          <cell r="B20" t="str">
            <v>Corvis</v>
          </cell>
          <cell r="C20">
            <v>0</v>
          </cell>
          <cell r="D20">
            <v>0</v>
          </cell>
          <cell r="E20">
            <v>0</v>
          </cell>
          <cell r="F20">
            <v>1</v>
          </cell>
          <cell r="G20">
            <v>0</v>
          </cell>
          <cell r="H20">
            <v>0</v>
          </cell>
          <cell r="I20">
            <v>7</v>
          </cell>
          <cell r="J20">
            <v>0</v>
          </cell>
          <cell r="K20">
            <v>0</v>
          </cell>
          <cell r="L20">
            <v>0</v>
          </cell>
          <cell r="M20">
            <v>8</v>
          </cell>
        </row>
        <row r="21">
          <cell r="B21" t="str">
            <v>Datang</v>
          </cell>
          <cell r="C21">
            <v>8</v>
          </cell>
          <cell r="D21">
            <v>0</v>
          </cell>
          <cell r="E21">
            <v>0</v>
          </cell>
          <cell r="F21">
            <v>0</v>
          </cell>
          <cell r="G21">
            <v>0</v>
          </cell>
          <cell r="H21">
            <v>5</v>
          </cell>
          <cell r="I21">
            <v>0</v>
          </cell>
          <cell r="J21">
            <v>0</v>
          </cell>
          <cell r="K21">
            <v>0</v>
          </cell>
          <cell r="L21">
            <v>0</v>
          </cell>
          <cell r="M21">
            <v>13</v>
          </cell>
        </row>
        <row r="22">
          <cell r="B22" t="str">
            <v>Eastcom</v>
          </cell>
          <cell r="C22">
            <v>5</v>
          </cell>
          <cell r="D22">
            <v>0</v>
          </cell>
          <cell r="E22">
            <v>0</v>
          </cell>
          <cell r="F22">
            <v>0</v>
          </cell>
          <cell r="G22">
            <v>0</v>
          </cell>
          <cell r="H22">
            <v>4</v>
          </cell>
          <cell r="I22">
            <v>0</v>
          </cell>
          <cell r="J22">
            <v>0</v>
          </cell>
          <cell r="K22">
            <v>0</v>
          </cell>
          <cell r="L22">
            <v>0</v>
          </cell>
          <cell r="M22">
            <v>9</v>
          </cell>
        </row>
        <row r="23">
          <cell r="B23" t="str">
            <v>ECI Telecom</v>
          </cell>
          <cell r="C23">
            <v>19</v>
          </cell>
          <cell r="D23">
            <v>14.5</v>
          </cell>
          <cell r="E23">
            <v>8</v>
          </cell>
          <cell r="F23">
            <v>0</v>
          </cell>
          <cell r="G23">
            <v>7</v>
          </cell>
          <cell r="H23">
            <v>1</v>
          </cell>
          <cell r="I23">
            <v>0</v>
          </cell>
          <cell r="J23">
            <v>0</v>
          </cell>
          <cell r="K23">
            <v>0</v>
          </cell>
          <cell r="L23">
            <v>0</v>
          </cell>
          <cell r="M23">
            <v>49.5</v>
          </cell>
        </row>
        <row r="24">
          <cell r="B24" t="str">
            <v>Ericsson</v>
          </cell>
          <cell r="C24">
            <v>157</v>
          </cell>
          <cell r="D24">
            <v>29.5</v>
          </cell>
          <cell r="E24">
            <v>49</v>
          </cell>
          <cell r="F24">
            <v>0</v>
          </cell>
          <cell r="G24">
            <v>4</v>
          </cell>
          <cell r="H24">
            <v>27</v>
          </cell>
          <cell r="I24">
            <v>2</v>
          </cell>
          <cell r="J24">
            <v>0</v>
          </cell>
          <cell r="K24">
            <v>0</v>
          </cell>
          <cell r="L24">
            <v>0</v>
          </cell>
          <cell r="M24">
            <v>268.5</v>
          </cell>
        </row>
        <row r="25">
          <cell r="B25" t="str">
            <v>FiberHome</v>
          </cell>
          <cell r="C25">
            <v>13</v>
          </cell>
          <cell r="D25">
            <v>0</v>
          </cell>
          <cell r="E25">
            <v>0</v>
          </cell>
          <cell r="F25">
            <v>0</v>
          </cell>
          <cell r="G25">
            <v>0</v>
          </cell>
          <cell r="H25">
            <v>1</v>
          </cell>
          <cell r="I25">
            <v>0</v>
          </cell>
          <cell r="J25">
            <v>0</v>
          </cell>
          <cell r="K25">
            <v>0</v>
          </cell>
          <cell r="L25">
            <v>0</v>
          </cell>
          <cell r="M25">
            <v>14</v>
          </cell>
        </row>
        <row r="26">
          <cell r="B26" t="str">
            <v>Force 10</v>
          </cell>
          <cell r="C26">
            <v>0</v>
          </cell>
          <cell r="D26">
            <v>0.3</v>
          </cell>
          <cell r="E26">
            <v>0</v>
          </cell>
          <cell r="F26">
            <v>0</v>
          </cell>
          <cell r="G26">
            <v>0</v>
          </cell>
          <cell r="H26">
            <v>0</v>
          </cell>
          <cell r="I26">
            <v>0</v>
          </cell>
          <cell r="J26">
            <v>0</v>
          </cell>
          <cell r="K26">
            <v>0</v>
          </cell>
          <cell r="L26">
            <v>0</v>
          </cell>
          <cell r="M26">
            <v>0.3</v>
          </cell>
        </row>
        <row r="27">
          <cell r="B27" t="str">
            <v>Fujitsu</v>
          </cell>
          <cell r="C27">
            <v>219.45000000000002</v>
          </cell>
          <cell r="D27">
            <v>41.35</v>
          </cell>
          <cell r="E27">
            <v>0</v>
          </cell>
          <cell r="F27">
            <v>0</v>
          </cell>
          <cell r="G27">
            <v>3.5</v>
          </cell>
          <cell r="H27">
            <v>14.75</v>
          </cell>
          <cell r="I27">
            <v>13</v>
          </cell>
          <cell r="J27">
            <v>3</v>
          </cell>
          <cell r="K27">
            <v>0</v>
          </cell>
          <cell r="L27">
            <v>0</v>
          </cell>
          <cell r="M27">
            <v>295.05</v>
          </cell>
        </row>
        <row r="28">
          <cell r="B28" t="str">
            <v>Hitachi</v>
          </cell>
          <cell r="C28">
            <v>27</v>
          </cell>
          <cell r="D28">
            <v>0</v>
          </cell>
          <cell r="E28">
            <v>0</v>
          </cell>
          <cell r="F28">
            <v>0</v>
          </cell>
          <cell r="G28">
            <v>0</v>
          </cell>
          <cell r="H28">
            <v>5</v>
          </cell>
          <cell r="I28">
            <v>0</v>
          </cell>
          <cell r="J28">
            <v>0</v>
          </cell>
          <cell r="K28">
            <v>0</v>
          </cell>
          <cell r="L28">
            <v>0</v>
          </cell>
          <cell r="M28">
            <v>32</v>
          </cell>
        </row>
        <row r="29">
          <cell r="B29" t="str">
            <v>Hitachi Cable</v>
          </cell>
          <cell r="C29">
            <v>0</v>
          </cell>
          <cell r="D29">
            <v>0</v>
          </cell>
          <cell r="E29">
            <v>0</v>
          </cell>
          <cell r="F29">
            <v>0</v>
          </cell>
          <cell r="G29">
            <v>0</v>
          </cell>
          <cell r="H29">
            <v>0</v>
          </cell>
          <cell r="I29">
            <v>0</v>
          </cell>
          <cell r="K29">
            <v>0</v>
          </cell>
          <cell r="L29">
            <v>0</v>
          </cell>
          <cell r="M29">
            <v>0</v>
          </cell>
        </row>
        <row r="30">
          <cell r="B30" t="str">
            <v>Huawei</v>
          </cell>
          <cell r="C30">
            <v>87</v>
          </cell>
          <cell r="D30">
            <v>7</v>
          </cell>
          <cell r="E30">
            <v>0</v>
          </cell>
          <cell r="F30">
            <v>0</v>
          </cell>
          <cell r="G30">
            <v>0</v>
          </cell>
          <cell r="H30">
            <v>39</v>
          </cell>
          <cell r="I30">
            <v>0</v>
          </cell>
          <cell r="J30">
            <v>0</v>
          </cell>
          <cell r="K30">
            <v>0</v>
          </cell>
          <cell r="L30">
            <v>0</v>
          </cell>
          <cell r="M30">
            <v>133</v>
          </cell>
        </row>
        <row r="31">
          <cell r="B31" t="str">
            <v>Infinera</v>
          </cell>
          <cell r="C31">
            <v>0</v>
          </cell>
          <cell r="D31">
            <v>0</v>
          </cell>
          <cell r="E31">
            <v>0</v>
          </cell>
          <cell r="F31">
            <v>0</v>
          </cell>
          <cell r="G31">
            <v>0</v>
          </cell>
          <cell r="H31">
            <v>0</v>
          </cell>
          <cell r="I31">
            <v>0</v>
          </cell>
          <cell r="K31">
            <v>0</v>
          </cell>
          <cell r="L31">
            <v>0</v>
          </cell>
          <cell r="M31">
            <v>0</v>
          </cell>
        </row>
        <row r="32">
          <cell r="B32" t="str">
            <v>KDDI-SCS</v>
          </cell>
          <cell r="C32">
            <v>0</v>
          </cell>
          <cell r="D32">
            <v>0</v>
          </cell>
          <cell r="E32">
            <v>0</v>
          </cell>
          <cell r="F32">
            <v>0</v>
          </cell>
          <cell r="G32">
            <v>0</v>
          </cell>
          <cell r="H32">
            <v>0</v>
          </cell>
          <cell r="I32">
            <v>0</v>
          </cell>
          <cell r="J32">
            <v>3</v>
          </cell>
          <cell r="K32">
            <v>0</v>
          </cell>
          <cell r="L32">
            <v>0</v>
          </cell>
          <cell r="M32">
            <v>3</v>
          </cell>
        </row>
        <row r="33">
          <cell r="B33" t="str">
            <v>LGIC</v>
          </cell>
          <cell r="C33">
            <v>9</v>
          </cell>
          <cell r="D33">
            <v>0</v>
          </cell>
          <cell r="E33">
            <v>0</v>
          </cell>
          <cell r="F33">
            <v>0</v>
          </cell>
          <cell r="G33">
            <v>0</v>
          </cell>
          <cell r="H33">
            <v>0</v>
          </cell>
          <cell r="I33">
            <v>0</v>
          </cell>
          <cell r="J33">
            <v>0</v>
          </cell>
          <cell r="K33">
            <v>0</v>
          </cell>
          <cell r="L33">
            <v>0</v>
          </cell>
          <cell r="M33">
            <v>9</v>
          </cell>
        </row>
        <row r="34">
          <cell r="B34" t="str">
            <v>Lucent</v>
          </cell>
          <cell r="C34">
            <v>0</v>
          </cell>
          <cell r="D34">
            <v>0</v>
          </cell>
          <cell r="E34">
            <v>0</v>
          </cell>
          <cell r="F34">
            <v>0</v>
          </cell>
          <cell r="G34">
            <v>0</v>
          </cell>
          <cell r="H34">
            <v>0</v>
          </cell>
          <cell r="I34">
            <v>0</v>
          </cell>
          <cell r="J34">
            <v>0</v>
          </cell>
          <cell r="K34">
            <v>0</v>
          </cell>
          <cell r="L34">
            <v>0</v>
          </cell>
          <cell r="M34">
            <v>0</v>
          </cell>
        </row>
        <row r="35">
          <cell r="B35" t="str">
            <v>Lumentis</v>
          </cell>
          <cell r="C35">
            <v>0</v>
          </cell>
          <cell r="D35">
            <v>0</v>
          </cell>
          <cell r="E35">
            <v>0</v>
          </cell>
          <cell r="F35">
            <v>0</v>
          </cell>
          <cell r="G35">
            <v>0</v>
          </cell>
          <cell r="H35">
            <v>0</v>
          </cell>
          <cell r="I35">
            <v>0</v>
          </cell>
          <cell r="J35">
            <v>0</v>
          </cell>
          <cell r="K35">
            <v>0</v>
          </cell>
          <cell r="L35">
            <v>0</v>
          </cell>
          <cell r="M35">
            <v>0</v>
          </cell>
        </row>
        <row r="36">
          <cell r="B36" t="str">
            <v>Luminous</v>
          </cell>
          <cell r="C36">
            <v>0</v>
          </cell>
          <cell r="D36">
            <v>2.2999999999999998</v>
          </cell>
          <cell r="E36">
            <v>0</v>
          </cell>
          <cell r="F36">
            <v>0</v>
          </cell>
          <cell r="G36">
            <v>0</v>
          </cell>
          <cell r="H36">
            <v>0</v>
          </cell>
          <cell r="I36">
            <v>0</v>
          </cell>
          <cell r="J36">
            <v>0</v>
          </cell>
          <cell r="K36">
            <v>0</v>
          </cell>
          <cell r="L36">
            <v>0</v>
          </cell>
          <cell r="M36">
            <v>2.2999999999999998</v>
          </cell>
        </row>
        <row r="37">
          <cell r="B37" t="str">
            <v>LuxN</v>
          </cell>
          <cell r="C37">
            <v>0</v>
          </cell>
          <cell r="D37">
            <v>0</v>
          </cell>
          <cell r="E37">
            <v>0</v>
          </cell>
          <cell r="F37">
            <v>0</v>
          </cell>
          <cell r="G37">
            <v>5.8</v>
          </cell>
          <cell r="H37">
            <v>0</v>
          </cell>
          <cell r="I37">
            <v>0</v>
          </cell>
          <cell r="J37">
            <v>0</v>
          </cell>
          <cell r="K37">
            <v>0</v>
          </cell>
          <cell r="L37">
            <v>0</v>
          </cell>
          <cell r="M37">
            <v>5.8</v>
          </cell>
        </row>
        <row r="38">
          <cell r="B38" t="str">
            <v>Marconi/Ericsson</v>
          </cell>
          <cell r="K38">
            <v>0</v>
          </cell>
          <cell r="L38">
            <v>0</v>
          </cell>
        </row>
        <row r="39">
          <cell r="B39" t="str">
            <v>MetroOptix</v>
          </cell>
          <cell r="C39">
            <v>0</v>
          </cell>
          <cell r="D39">
            <v>0</v>
          </cell>
          <cell r="E39">
            <v>0</v>
          </cell>
          <cell r="F39">
            <v>0</v>
          </cell>
          <cell r="G39">
            <v>0</v>
          </cell>
          <cell r="H39">
            <v>0</v>
          </cell>
          <cell r="I39">
            <v>0</v>
          </cell>
          <cell r="J39">
            <v>0</v>
          </cell>
          <cell r="K39">
            <v>0</v>
          </cell>
          <cell r="L39">
            <v>0</v>
          </cell>
          <cell r="M39">
            <v>0</v>
          </cell>
        </row>
        <row r="40">
          <cell r="B40" t="str">
            <v>Movaz</v>
          </cell>
          <cell r="C40">
            <v>0</v>
          </cell>
          <cell r="D40">
            <v>0</v>
          </cell>
          <cell r="E40">
            <v>0</v>
          </cell>
          <cell r="F40">
            <v>0</v>
          </cell>
          <cell r="G40">
            <v>0</v>
          </cell>
          <cell r="H40">
            <v>0</v>
          </cell>
          <cell r="I40">
            <v>0</v>
          </cell>
          <cell r="J40">
            <v>0</v>
          </cell>
          <cell r="K40">
            <v>0</v>
          </cell>
          <cell r="L40">
            <v>0</v>
          </cell>
          <cell r="M40">
            <v>0</v>
          </cell>
        </row>
        <row r="41">
          <cell r="B41" t="str">
            <v>Native</v>
          </cell>
          <cell r="C41">
            <v>0</v>
          </cell>
          <cell r="D41">
            <v>0</v>
          </cell>
          <cell r="E41">
            <v>0</v>
          </cell>
          <cell r="F41">
            <v>0</v>
          </cell>
          <cell r="G41">
            <v>0</v>
          </cell>
          <cell r="H41">
            <v>0</v>
          </cell>
          <cell r="I41">
            <v>0</v>
          </cell>
          <cell r="J41">
            <v>0</v>
          </cell>
          <cell r="K41">
            <v>0</v>
          </cell>
          <cell r="L41">
            <v>0</v>
          </cell>
          <cell r="M41">
            <v>0</v>
          </cell>
        </row>
        <row r="42">
          <cell r="B42" t="str">
            <v>NEC</v>
          </cell>
          <cell r="C42">
            <v>103</v>
          </cell>
          <cell r="D42">
            <v>11.5</v>
          </cell>
          <cell r="E42">
            <v>0</v>
          </cell>
          <cell r="F42">
            <v>0</v>
          </cell>
          <cell r="G42">
            <v>1</v>
          </cell>
          <cell r="H42">
            <v>36</v>
          </cell>
          <cell r="I42">
            <v>0</v>
          </cell>
          <cell r="J42">
            <v>1</v>
          </cell>
          <cell r="K42">
            <v>0</v>
          </cell>
          <cell r="L42">
            <v>0</v>
          </cell>
          <cell r="M42">
            <v>152.5</v>
          </cell>
        </row>
        <row r="43">
          <cell r="B43" t="str">
            <v>Nortel</v>
          </cell>
          <cell r="C43">
            <v>0</v>
          </cell>
          <cell r="D43">
            <v>0</v>
          </cell>
          <cell r="E43">
            <v>0</v>
          </cell>
          <cell r="F43">
            <v>0</v>
          </cell>
          <cell r="G43">
            <v>0</v>
          </cell>
          <cell r="H43">
            <v>0</v>
          </cell>
          <cell r="I43">
            <v>0</v>
          </cell>
          <cell r="J43">
            <v>0</v>
          </cell>
          <cell r="K43">
            <v>0</v>
          </cell>
          <cell r="L43">
            <v>0</v>
          </cell>
          <cell r="M43">
            <v>0</v>
          </cell>
        </row>
        <row r="44">
          <cell r="B44" t="str">
            <v>Oki</v>
          </cell>
          <cell r="C44">
            <v>5.4736842105263159</v>
          </cell>
          <cell r="D44">
            <v>0</v>
          </cell>
          <cell r="E44">
            <v>0</v>
          </cell>
          <cell r="F44">
            <v>0</v>
          </cell>
          <cell r="G44">
            <v>0</v>
          </cell>
          <cell r="H44">
            <v>0</v>
          </cell>
          <cell r="I44">
            <v>0</v>
          </cell>
          <cell r="J44">
            <v>0</v>
          </cell>
          <cell r="K44">
            <v>0</v>
          </cell>
          <cell r="L44">
            <v>0</v>
          </cell>
          <cell r="M44">
            <v>5.4736842105263159</v>
          </cell>
        </row>
        <row r="45">
          <cell r="B45" t="str">
            <v>OpVista</v>
          </cell>
          <cell r="C45">
            <v>0</v>
          </cell>
          <cell r="D45">
            <v>0</v>
          </cell>
          <cell r="E45">
            <v>0</v>
          </cell>
          <cell r="F45">
            <v>0</v>
          </cell>
          <cell r="G45">
            <v>0</v>
          </cell>
          <cell r="H45">
            <v>0</v>
          </cell>
          <cell r="I45">
            <v>0</v>
          </cell>
          <cell r="K45">
            <v>0</v>
          </cell>
          <cell r="L45">
            <v>0</v>
          </cell>
          <cell r="M45">
            <v>0</v>
          </cell>
        </row>
        <row r="46">
          <cell r="B46" t="str">
            <v>Photonic Bridges</v>
          </cell>
          <cell r="C46">
            <v>0</v>
          </cell>
          <cell r="D46">
            <v>0</v>
          </cell>
          <cell r="E46">
            <v>0</v>
          </cell>
          <cell r="F46">
            <v>0</v>
          </cell>
          <cell r="G46">
            <v>0</v>
          </cell>
          <cell r="H46">
            <v>0</v>
          </cell>
          <cell r="I46">
            <v>0</v>
          </cell>
          <cell r="J46">
            <v>0</v>
          </cell>
          <cell r="K46">
            <v>0</v>
          </cell>
          <cell r="L46">
            <v>0</v>
          </cell>
          <cell r="M46">
            <v>0</v>
          </cell>
        </row>
        <row r="47">
          <cell r="B47" t="str">
            <v>Photonixnet</v>
          </cell>
          <cell r="C47">
            <v>0</v>
          </cell>
          <cell r="D47">
            <v>0</v>
          </cell>
          <cell r="E47">
            <v>0</v>
          </cell>
          <cell r="F47">
            <v>0</v>
          </cell>
          <cell r="G47">
            <v>0</v>
          </cell>
          <cell r="H47">
            <v>0</v>
          </cell>
          <cell r="I47">
            <v>0</v>
          </cell>
          <cell r="J47">
            <v>0</v>
          </cell>
          <cell r="K47">
            <v>0</v>
          </cell>
          <cell r="L47">
            <v>0</v>
          </cell>
          <cell r="M47">
            <v>0</v>
          </cell>
        </row>
        <row r="48">
          <cell r="B48" t="str">
            <v>Pirelli</v>
          </cell>
          <cell r="C48">
            <v>0</v>
          </cell>
          <cell r="D48">
            <v>0</v>
          </cell>
          <cell r="E48">
            <v>0</v>
          </cell>
          <cell r="F48">
            <v>0</v>
          </cell>
          <cell r="G48">
            <v>0</v>
          </cell>
          <cell r="H48">
            <v>0</v>
          </cell>
          <cell r="I48">
            <v>0</v>
          </cell>
          <cell r="J48">
            <v>3</v>
          </cell>
          <cell r="K48">
            <v>0</v>
          </cell>
          <cell r="L48">
            <v>0</v>
          </cell>
          <cell r="M48">
            <v>3</v>
          </cell>
        </row>
        <row r="49">
          <cell r="B49" t="str">
            <v>Redback</v>
          </cell>
          <cell r="C49">
            <v>0</v>
          </cell>
          <cell r="D49">
            <v>1.9</v>
          </cell>
          <cell r="E49">
            <v>0</v>
          </cell>
          <cell r="F49">
            <v>0</v>
          </cell>
          <cell r="G49">
            <v>0</v>
          </cell>
          <cell r="H49">
            <v>0</v>
          </cell>
          <cell r="I49">
            <v>0</v>
          </cell>
          <cell r="J49">
            <v>0</v>
          </cell>
          <cell r="K49">
            <v>0</v>
          </cell>
          <cell r="L49">
            <v>0</v>
          </cell>
          <cell r="M49">
            <v>1.9</v>
          </cell>
        </row>
        <row r="50">
          <cell r="B50" t="str">
            <v>Sagem</v>
          </cell>
          <cell r="C50">
            <v>0</v>
          </cell>
          <cell r="D50">
            <v>0</v>
          </cell>
          <cell r="E50">
            <v>0</v>
          </cell>
          <cell r="F50">
            <v>0</v>
          </cell>
          <cell r="G50">
            <v>0</v>
          </cell>
          <cell r="H50">
            <v>0</v>
          </cell>
          <cell r="I50">
            <v>0</v>
          </cell>
          <cell r="J50">
            <v>0</v>
          </cell>
          <cell r="K50">
            <v>0</v>
          </cell>
          <cell r="L50">
            <v>0</v>
          </cell>
          <cell r="M50">
            <v>0</v>
          </cell>
        </row>
        <row r="51">
          <cell r="B51" t="str">
            <v>Samsung</v>
          </cell>
          <cell r="C51">
            <v>9</v>
          </cell>
          <cell r="D51">
            <v>0</v>
          </cell>
          <cell r="E51">
            <v>0</v>
          </cell>
          <cell r="F51">
            <v>0</v>
          </cell>
          <cell r="G51">
            <v>0</v>
          </cell>
          <cell r="H51">
            <v>0</v>
          </cell>
          <cell r="I51">
            <v>0</v>
          </cell>
          <cell r="J51">
            <v>0</v>
          </cell>
          <cell r="K51">
            <v>0</v>
          </cell>
          <cell r="L51">
            <v>0</v>
          </cell>
          <cell r="M51">
            <v>9</v>
          </cell>
        </row>
        <row r="52">
          <cell r="B52" t="str">
            <v>Nokia Siemens</v>
          </cell>
          <cell r="C52">
            <v>165</v>
          </cell>
          <cell r="D52">
            <v>9</v>
          </cell>
          <cell r="E52">
            <v>20</v>
          </cell>
          <cell r="F52">
            <v>0</v>
          </cell>
          <cell r="G52">
            <v>0</v>
          </cell>
          <cell r="H52">
            <v>57</v>
          </cell>
          <cell r="I52">
            <v>5</v>
          </cell>
          <cell r="J52">
            <v>0</v>
          </cell>
          <cell r="K52">
            <v>0</v>
          </cell>
          <cell r="L52">
            <v>0</v>
          </cell>
          <cell r="M52">
            <v>256</v>
          </cell>
        </row>
        <row r="53">
          <cell r="B53" t="str">
            <v>Sorrento/Zhone</v>
          </cell>
          <cell r="C53">
            <v>0</v>
          </cell>
          <cell r="D53">
            <v>0</v>
          </cell>
          <cell r="E53">
            <v>0</v>
          </cell>
          <cell r="F53">
            <v>0</v>
          </cell>
          <cell r="G53">
            <v>0</v>
          </cell>
          <cell r="H53">
            <v>0</v>
          </cell>
          <cell r="I53">
            <v>0</v>
          </cell>
          <cell r="K53">
            <v>0</v>
          </cell>
          <cell r="L53">
            <v>0</v>
          </cell>
          <cell r="M53">
            <v>0</v>
          </cell>
        </row>
        <row r="54">
          <cell r="B54" t="str">
            <v>Sycamore</v>
          </cell>
          <cell r="C54">
            <v>0</v>
          </cell>
          <cell r="D54">
            <v>2</v>
          </cell>
          <cell r="E54">
            <v>0</v>
          </cell>
          <cell r="F54">
            <v>4</v>
          </cell>
          <cell r="G54">
            <v>0</v>
          </cell>
          <cell r="H54">
            <v>1</v>
          </cell>
          <cell r="I54">
            <v>0</v>
          </cell>
          <cell r="J54">
            <v>0</v>
          </cell>
          <cell r="K54">
            <v>0</v>
          </cell>
          <cell r="L54">
            <v>0</v>
          </cell>
          <cell r="M54">
            <v>7</v>
          </cell>
        </row>
        <row r="55">
          <cell r="B55" t="str">
            <v>Tejas</v>
          </cell>
          <cell r="C55">
            <v>0</v>
          </cell>
          <cell r="D55">
            <v>0</v>
          </cell>
          <cell r="E55">
            <v>0</v>
          </cell>
          <cell r="F55">
            <v>0</v>
          </cell>
          <cell r="G55">
            <v>0</v>
          </cell>
          <cell r="H55">
            <v>0</v>
          </cell>
          <cell r="I55">
            <v>0</v>
          </cell>
          <cell r="K55">
            <v>0</v>
          </cell>
          <cell r="L55">
            <v>0</v>
          </cell>
          <cell r="M55">
            <v>0</v>
          </cell>
        </row>
        <row r="56">
          <cell r="B56" t="str">
            <v>Tellabs</v>
          </cell>
          <cell r="C56">
            <v>4</v>
          </cell>
          <cell r="D56">
            <v>0</v>
          </cell>
          <cell r="E56">
            <v>126</v>
          </cell>
          <cell r="F56">
            <v>0</v>
          </cell>
          <cell r="G56">
            <v>2</v>
          </cell>
          <cell r="H56">
            <v>0</v>
          </cell>
          <cell r="I56">
            <v>0</v>
          </cell>
          <cell r="J56">
            <v>0</v>
          </cell>
          <cell r="K56">
            <v>0</v>
          </cell>
          <cell r="L56">
            <v>0</v>
          </cell>
          <cell r="M56">
            <v>132</v>
          </cell>
        </row>
        <row r="57">
          <cell r="B57" t="str">
            <v>Tellium</v>
          </cell>
          <cell r="C57">
            <v>0</v>
          </cell>
          <cell r="D57">
            <v>0</v>
          </cell>
          <cell r="E57">
            <v>0</v>
          </cell>
          <cell r="F57">
            <v>48</v>
          </cell>
          <cell r="G57">
            <v>0</v>
          </cell>
          <cell r="H57">
            <v>0</v>
          </cell>
          <cell r="I57">
            <v>0</v>
          </cell>
          <cell r="J57">
            <v>0</v>
          </cell>
          <cell r="K57">
            <v>0</v>
          </cell>
          <cell r="L57">
            <v>0</v>
          </cell>
          <cell r="M57">
            <v>48</v>
          </cell>
        </row>
        <row r="58">
          <cell r="B58" t="str">
            <v>Transmode</v>
          </cell>
          <cell r="C58">
            <v>0</v>
          </cell>
          <cell r="D58">
            <v>0</v>
          </cell>
          <cell r="E58">
            <v>0</v>
          </cell>
          <cell r="F58">
            <v>0</v>
          </cell>
          <cell r="G58">
            <v>0</v>
          </cell>
          <cell r="H58">
            <v>0</v>
          </cell>
          <cell r="I58">
            <v>0</v>
          </cell>
          <cell r="J58">
            <v>0</v>
          </cell>
          <cell r="K58">
            <v>0</v>
          </cell>
          <cell r="L58">
            <v>0</v>
          </cell>
          <cell r="M58">
            <v>0</v>
          </cell>
        </row>
        <row r="59">
          <cell r="B59" t="str">
            <v>Tyco</v>
          </cell>
          <cell r="C59">
            <v>0</v>
          </cell>
          <cell r="D59">
            <v>0</v>
          </cell>
          <cell r="E59">
            <v>0</v>
          </cell>
          <cell r="F59">
            <v>0</v>
          </cell>
          <cell r="G59">
            <v>0</v>
          </cell>
          <cell r="H59">
            <v>0</v>
          </cell>
          <cell r="I59">
            <v>0</v>
          </cell>
          <cell r="J59">
            <v>52</v>
          </cell>
          <cell r="K59">
            <v>0</v>
          </cell>
          <cell r="L59">
            <v>0</v>
          </cell>
          <cell r="M59">
            <v>52</v>
          </cell>
        </row>
        <row r="60">
          <cell r="B60" t="str">
            <v>UTStarcom</v>
          </cell>
          <cell r="C60">
            <v>0</v>
          </cell>
          <cell r="D60">
            <v>3</v>
          </cell>
          <cell r="E60">
            <v>0</v>
          </cell>
          <cell r="F60">
            <v>0</v>
          </cell>
          <cell r="G60">
            <v>0</v>
          </cell>
          <cell r="H60">
            <v>0</v>
          </cell>
          <cell r="I60">
            <v>0</v>
          </cell>
          <cell r="J60">
            <v>0</v>
          </cell>
          <cell r="K60">
            <v>0</v>
          </cell>
          <cell r="L60">
            <v>0</v>
          </cell>
          <cell r="M60">
            <v>3</v>
          </cell>
        </row>
        <row r="61">
          <cell r="B61" t="str">
            <v>White Rock</v>
          </cell>
          <cell r="C61">
            <v>0</v>
          </cell>
          <cell r="D61">
            <v>1.3</v>
          </cell>
          <cell r="E61">
            <v>0</v>
          </cell>
          <cell r="F61">
            <v>0</v>
          </cell>
          <cell r="G61">
            <v>0</v>
          </cell>
          <cell r="H61">
            <v>0</v>
          </cell>
          <cell r="I61">
            <v>0</v>
          </cell>
          <cell r="J61">
            <v>0</v>
          </cell>
          <cell r="K61">
            <v>0</v>
          </cell>
          <cell r="L61">
            <v>0</v>
          </cell>
          <cell r="M61">
            <v>1.3</v>
          </cell>
        </row>
        <row r="62">
          <cell r="B62" t="str">
            <v>Xtera</v>
          </cell>
          <cell r="C62">
            <v>0</v>
          </cell>
          <cell r="D62">
            <v>0</v>
          </cell>
          <cell r="E62">
            <v>0</v>
          </cell>
          <cell r="F62">
            <v>0</v>
          </cell>
          <cell r="G62">
            <v>0</v>
          </cell>
          <cell r="H62">
            <v>0</v>
          </cell>
          <cell r="I62">
            <v>0</v>
          </cell>
          <cell r="K62">
            <v>0</v>
          </cell>
          <cell r="L62">
            <v>0</v>
          </cell>
          <cell r="M62">
            <v>0</v>
          </cell>
        </row>
        <row r="63">
          <cell r="B63" t="str">
            <v>Zhone</v>
          </cell>
          <cell r="C63">
            <v>0</v>
          </cell>
          <cell r="D63">
            <v>0</v>
          </cell>
          <cell r="E63">
            <v>0</v>
          </cell>
          <cell r="F63">
            <v>0</v>
          </cell>
          <cell r="G63">
            <v>6</v>
          </cell>
          <cell r="H63">
            <v>0</v>
          </cell>
          <cell r="I63">
            <v>0</v>
          </cell>
          <cell r="J63">
            <v>0</v>
          </cell>
          <cell r="K63">
            <v>0</v>
          </cell>
          <cell r="L63">
            <v>0</v>
          </cell>
          <cell r="M63">
            <v>6</v>
          </cell>
        </row>
        <row r="64">
          <cell r="B64" t="str">
            <v>ZTE</v>
          </cell>
          <cell r="C64">
            <v>17</v>
          </cell>
          <cell r="D64">
            <v>0</v>
          </cell>
          <cell r="E64">
            <v>0</v>
          </cell>
          <cell r="F64">
            <v>0</v>
          </cell>
          <cell r="G64">
            <v>0</v>
          </cell>
          <cell r="H64">
            <v>5</v>
          </cell>
          <cell r="I64">
            <v>0</v>
          </cell>
          <cell r="J64">
            <v>0</v>
          </cell>
          <cell r="K64">
            <v>0</v>
          </cell>
          <cell r="L64">
            <v>0</v>
          </cell>
          <cell r="M64">
            <v>22</v>
          </cell>
        </row>
        <row r="65">
          <cell r="B65" t="str">
            <v>Other</v>
          </cell>
          <cell r="C65">
            <v>9</v>
          </cell>
          <cell r="D65">
            <v>0.8</v>
          </cell>
          <cell r="E65">
            <v>5</v>
          </cell>
          <cell r="F65">
            <v>6</v>
          </cell>
          <cell r="G65">
            <v>7</v>
          </cell>
          <cell r="H65">
            <v>3</v>
          </cell>
          <cell r="I65">
            <v>1</v>
          </cell>
          <cell r="J65">
            <v>0</v>
          </cell>
          <cell r="K65">
            <v>0</v>
          </cell>
          <cell r="L65">
            <v>0</v>
          </cell>
          <cell r="M65">
            <v>31.8</v>
          </cell>
        </row>
        <row r="66">
          <cell r="B66" t="str">
            <v>Total</v>
          </cell>
          <cell r="C66">
            <v>1169.9236842105265</v>
          </cell>
          <cell r="D66">
            <v>418.45000000000005</v>
          </cell>
          <cell r="E66">
            <v>393</v>
          </cell>
          <cell r="F66">
            <v>161</v>
          </cell>
          <cell r="G66">
            <v>147.10000000000002</v>
          </cell>
          <cell r="H66">
            <v>582.95000000000005</v>
          </cell>
          <cell r="I66">
            <v>69</v>
          </cell>
          <cell r="J66">
            <v>127</v>
          </cell>
          <cell r="K66">
            <v>0</v>
          </cell>
          <cell r="L66">
            <v>0</v>
          </cell>
          <cell r="M66">
            <v>3068.423684210527</v>
          </cell>
        </row>
        <row r="67">
          <cell r="B67" t="str">
            <v>New other</v>
          </cell>
          <cell r="C67">
            <v>171</v>
          </cell>
          <cell r="D67">
            <v>38.200000000000003</v>
          </cell>
          <cell r="E67">
            <v>54</v>
          </cell>
          <cell r="F67">
            <v>6</v>
          </cell>
          <cell r="G67">
            <v>16.8</v>
          </cell>
          <cell r="H67">
            <v>34</v>
          </cell>
          <cell r="I67">
            <v>3</v>
          </cell>
          <cell r="J67">
            <v>6</v>
          </cell>
        </row>
        <row r="69">
          <cell r="B69" t="str">
            <v>2Q02</v>
          </cell>
          <cell r="D69" t="str">
            <v>Optical Networking Vendor Revenues ($ M)</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SLTE</v>
          </cell>
          <cell r="K70" t="str">
            <v>Metro ROADM</v>
          </cell>
          <cell r="L70" t="str">
            <v>Converged Packet Optical</v>
          </cell>
          <cell r="M70" t="str">
            <v>Total Optical Networking (ON)</v>
          </cell>
        </row>
        <row r="71">
          <cell r="B71" t="str">
            <v>ADTRAN</v>
          </cell>
          <cell r="C71">
            <v>0</v>
          </cell>
          <cell r="D71">
            <v>0</v>
          </cell>
          <cell r="E71">
            <v>0</v>
          </cell>
          <cell r="F71">
            <v>0</v>
          </cell>
          <cell r="G71">
            <v>0</v>
          </cell>
          <cell r="H71">
            <v>0</v>
          </cell>
          <cell r="I71">
            <v>0</v>
          </cell>
          <cell r="K71">
            <v>0</v>
          </cell>
          <cell r="L71">
            <v>0</v>
          </cell>
          <cell r="M71">
            <v>0</v>
          </cell>
        </row>
        <row r="72">
          <cell r="B72" t="str">
            <v>ADVA</v>
          </cell>
          <cell r="C72">
            <v>0</v>
          </cell>
          <cell r="D72">
            <v>0</v>
          </cell>
          <cell r="E72">
            <v>0</v>
          </cell>
          <cell r="F72">
            <v>0</v>
          </cell>
          <cell r="G72">
            <v>22.9</v>
          </cell>
          <cell r="H72">
            <v>0</v>
          </cell>
          <cell r="I72">
            <v>0</v>
          </cell>
          <cell r="J72">
            <v>0</v>
          </cell>
          <cell r="K72">
            <v>0</v>
          </cell>
          <cell r="L72">
            <v>0</v>
          </cell>
          <cell r="M72">
            <v>22.9</v>
          </cell>
        </row>
        <row r="73">
          <cell r="B73" t="str">
            <v>Alcatel-Lucent</v>
          </cell>
          <cell r="C73">
            <v>199</v>
          </cell>
          <cell r="D73">
            <v>169</v>
          </cell>
          <cell r="E73">
            <v>144</v>
          </cell>
          <cell r="F73">
            <v>44</v>
          </cell>
          <cell r="G73">
            <v>15</v>
          </cell>
          <cell r="H73">
            <v>158</v>
          </cell>
          <cell r="I73">
            <v>14</v>
          </cell>
          <cell r="J73">
            <v>132</v>
          </cell>
          <cell r="K73">
            <v>0</v>
          </cell>
          <cell r="L73">
            <v>0</v>
          </cell>
          <cell r="M73">
            <v>875</v>
          </cell>
        </row>
        <row r="74">
          <cell r="B74" t="str">
            <v>Alidian</v>
          </cell>
          <cell r="C74">
            <v>0</v>
          </cell>
          <cell r="D74">
            <v>1</v>
          </cell>
          <cell r="E74">
            <v>0</v>
          </cell>
          <cell r="F74">
            <v>0</v>
          </cell>
          <cell r="G74">
            <v>0</v>
          </cell>
          <cell r="H74">
            <v>0</v>
          </cell>
          <cell r="I74">
            <v>0</v>
          </cell>
          <cell r="J74">
            <v>0</v>
          </cell>
          <cell r="K74">
            <v>0</v>
          </cell>
          <cell r="L74">
            <v>0</v>
          </cell>
          <cell r="M74">
            <v>1</v>
          </cell>
        </row>
        <row r="75">
          <cell r="B75" t="str">
            <v>ANDA</v>
          </cell>
          <cell r="C75">
            <v>0</v>
          </cell>
          <cell r="D75">
            <v>0</v>
          </cell>
          <cell r="E75">
            <v>0</v>
          </cell>
          <cell r="F75">
            <v>0</v>
          </cell>
          <cell r="G75">
            <v>0</v>
          </cell>
          <cell r="H75">
            <v>0</v>
          </cell>
          <cell r="I75">
            <v>0</v>
          </cell>
          <cell r="K75">
            <v>0</v>
          </cell>
          <cell r="L75">
            <v>0</v>
          </cell>
          <cell r="M75">
            <v>0</v>
          </cell>
        </row>
        <row r="76">
          <cell r="B76" t="str">
            <v>Appian</v>
          </cell>
          <cell r="C76">
            <v>0</v>
          </cell>
          <cell r="D76">
            <v>3</v>
          </cell>
          <cell r="E76">
            <v>0</v>
          </cell>
          <cell r="F76">
            <v>0</v>
          </cell>
          <cell r="G76">
            <v>0</v>
          </cell>
          <cell r="H76">
            <v>0</v>
          </cell>
          <cell r="I76">
            <v>0</v>
          </cell>
          <cell r="J76">
            <v>0</v>
          </cell>
          <cell r="K76">
            <v>0</v>
          </cell>
          <cell r="L76">
            <v>0</v>
          </cell>
          <cell r="M76">
            <v>3</v>
          </cell>
        </row>
        <row r="77">
          <cell r="B77" t="str">
            <v>Atrica</v>
          </cell>
          <cell r="C77">
            <v>0</v>
          </cell>
          <cell r="D77">
            <v>2.0999999999999996</v>
          </cell>
          <cell r="E77">
            <v>0</v>
          </cell>
          <cell r="F77">
            <v>0</v>
          </cell>
          <cell r="G77">
            <v>0</v>
          </cell>
          <cell r="H77">
            <v>0</v>
          </cell>
          <cell r="I77">
            <v>0</v>
          </cell>
          <cell r="J77">
            <v>0</v>
          </cell>
          <cell r="K77">
            <v>0</v>
          </cell>
          <cell r="L77">
            <v>0</v>
          </cell>
          <cell r="M77">
            <v>2.0999999999999996</v>
          </cell>
        </row>
        <row r="78">
          <cell r="B78" t="str">
            <v>Calient</v>
          </cell>
          <cell r="C78">
            <v>0</v>
          </cell>
          <cell r="D78">
            <v>0</v>
          </cell>
          <cell r="E78">
            <v>0</v>
          </cell>
          <cell r="F78">
            <v>3</v>
          </cell>
          <cell r="G78">
            <v>0</v>
          </cell>
          <cell r="H78">
            <v>0</v>
          </cell>
          <cell r="I78">
            <v>0</v>
          </cell>
          <cell r="J78">
            <v>0</v>
          </cell>
          <cell r="K78">
            <v>0</v>
          </cell>
          <cell r="L78">
            <v>0</v>
          </cell>
          <cell r="M78">
            <v>3</v>
          </cell>
        </row>
        <row r="79">
          <cell r="B79" t="str">
            <v>Ciena</v>
          </cell>
          <cell r="C79">
            <v>44</v>
          </cell>
          <cell r="D79">
            <v>101</v>
          </cell>
          <cell r="E79">
            <v>0</v>
          </cell>
          <cell r="F79">
            <v>44</v>
          </cell>
          <cell r="G79">
            <v>70</v>
          </cell>
          <cell r="H79">
            <v>147</v>
          </cell>
          <cell r="I79">
            <v>11</v>
          </cell>
          <cell r="J79">
            <v>0</v>
          </cell>
          <cell r="K79">
            <v>0</v>
          </cell>
          <cell r="L79">
            <v>0</v>
          </cell>
          <cell r="M79">
            <v>417</v>
          </cell>
        </row>
        <row r="80">
          <cell r="B80" t="str">
            <v>Cisco</v>
          </cell>
          <cell r="C80">
            <v>0</v>
          </cell>
          <cell r="D80">
            <v>69.7</v>
          </cell>
          <cell r="E80">
            <v>0</v>
          </cell>
          <cell r="F80">
            <v>0</v>
          </cell>
          <cell r="G80">
            <v>9.4</v>
          </cell>
          <cell r="H80">
            <v>6.4</v>
          </cell>
          <cell r="I80">
            <v>1.5</v>
          </cell>
          <cell r="J80">
            <v>0</v>
          </cell>
          <cell r="K80">
            <v>0</v>
          </cell>
          <cell r="L80">
            <v>0</v>
          </cell>
          <cell r="M80">
            <v>87.000000000000014</v>
          </cell>
        </row>
        <row r="81">
          <cell r="B81" t="str">
            <v>Coriolis</v>
          </cell>
          <cell r="C81">
            <v>0</v>
          </cell>
          <cell r="D81">
            <v>1</v>
          </cell>
          <cell r="E81">
            <v>0</v>
          </cell>
          <cell r="F81">
            <v>0</v>
          </cell>
          <cell r="G81">
            <v>0</v>
          </cell>
          <cell r="H81">
            <v>0</v>
          </cell>
          <cell r="I81">
            <v>0</v>
          </cell>
          <cell r="J81">
            <v>0</v>
          </cell>
          <cell r="K81">
            <v>0</v>
          </cell>
          <cell r="L81">
            <v>0</v>
          </cell>
          <cell r="M81">
            <v>1</v>
          </cell>
        </row>
        <row r="82">
          <cell r="B82" t="str">
            <v>Corrigent</v>
          </cell>
          <cell r="C82">
            <v>0</v>
          </cell>
          <cell r="D82">
            <v>0</v>
          </cell>
          <cell r="E82">
            <v>0</v>
          </cell>
          <cell r="F82">
            <v>0</v>
          </cell>
          <cell r="G82">
            <v>0</v>
          </cell>
          <cell r="H82">
            <v>0</v>
          </cell>
          <cell r="I82">
            <v>0</v>
          </cell>
          <cell r="K82">
            <v>0</v>
          </cell>
          <cell r="L82">
            <v>0</v>
          </cell>
          <cell r="M82">
            <v>0</v>
          </cell>
        </row>
        <row r="83">
          <cell r="B83" t="str">
            <v>Corvis</v>
          </cell>
          <cell r="C83">
            <v>0</v>
          </cell>
          <cell r="D83">
            <v>0</v>
          </cell>
          <cell r="E83">
            <v>0</v>
          </cell>
          <cell r="F83">
            <v>0</v>
          </cell>
          <cell r="G83">
            <v>0</v>
          </cell>
          <cell r="H83">
            <v>0</v>
          </cell>
          <cell r="I83">
            <v>3</v>
          </cell>
          <cell r="J83">
            <v>0</v>
          </cell>
          <cell r="K83">
            <v>0</v>
          </cell>
          <cell r="L83">
            <v>0</v>
          </cell>
          <cell r="M83">
            <v>3</v>
          </cell>
        </row>
        <row r="84">
          <cell r="B84" t="str">
            <v>Datang</v>
          </cell>
          <cell r="C84">
            <v>4</v>
          </cell>
          <cell r="D84">
            <v>0</v>
          </cell>
          <cell r="E84">
            <v>0</v>
          </cell>
          <cell r="F84">
            <v>0</v>
          </cell>
          <cell r="G84">
            <v>0</v>
          </cell>
          <cell r="H84">
            <v>4</v>
          </cell>
          <cell r="I84">
            <v>0</v>
          </cell>
          <cell r="J84">
            <v>0</v>
          </cell>
          <cell r="K84">
            <v>0</v>
          </cell>
          <cell r="L84">
            <v>0</v>
          </cell>
          <cell r="M84">
            <v>8</v>
          </cell>
        </row>
        <row r="85">
          <cell r="B85" t="str">
            <v>Eastcom</v>
          </cell>
          <cell r="C85">
            <v>0</v>
          </cell>
          <cell r="D85">
            <v>0</v>
          </cell>
          <cell r="E85">
            <v>0</v>
          </cell>
          <cell r="F85">
            <v>0</v>
          </cell>
          <cell r="G85">
            <v>0</v>
          </cell>
          <cell r="H85">
            <v>0</v>
          </cell>
          <cell r="I85">
            <v>0</v>
          </cell>
          <cell r="J85">
            <v>0</v>
          </cell>
          <cell r="K85">
            <v>0</v>
          </cell>
          <cell r="L85">
            <v>0</v>
          </cell>
          <cell r="M85">
            <v>0</v>
          </cell>
        </row>
        <row r="86">
          <cell r="B86" t="str">
            <v>ECI Telecom</v>
          </cell>
          <cell r="C86">
            <v>20</v>
          </cell>
          <cell r="D86">
            <v>12.8</v>
          </cell>
          <cell r="E86">
            <v>9</v>
          </cell>
          <cell r="F86">
            <v>0</v>
          </cell>
          <cell r="G86">
            <v>7.5</v>
          </cell>
          <cell r="H86">
            <v>1</v>
          </cell>
          <cell r="I86">
            <v>0</v>
          </cell>
          <cell r="J86">
            <v>0</v>
          </cell>
          <cell r="K86">
            <v>0</v>
          </cell>
          <cell r="L86">
            <v>0</v>
          </cell>
          <cell r="M86">
            <v>50.3</v>
          </cell>
        </row>
        <row r="87">
          <cell r="B87" t="str">
            <v>Ericsson</v>
          </cell>
          <cell r="C87">
            <v>71</v>
          </cell>
          <cell r="D87">
            <v>39.5</v>
          </cell>
          <cell r="E87">
            <v>28</v>
          </cell>
          <cell r="F87">
            <v>0</v>
          </cell>
          <cell r="G87">
            <v>1</v>
          </cell>
          <cell r="H87">
            <v>22</v>
          </cell>
          <cell r="I87">
            <v>1</v>
          </cell>
          <cell r="J87">
            <v>0</v>
          </cell>
          <cell r="K87">
            <v>0</v>
          </cell>
          <cell r="L87">
            <v>0</v>
          </cell>
          <cell r="M87">
            <v>162.5</v>
          </cell>
        </row>
        <row r="88">
          <cell r="B88" t="str">
            <v>FiberHome</v>
          </cell>
          <cell r="C88">
            <v>20</v>
          </cell>
          <cell r="D88">
            <v>0</v>
          </cell>
          <cell r="E88">
            <v>0</v>
          </cell>
          <cell r="F88">
            <v>0</v>
          </cell>
          <cell r="G88">
            <v>0</v>
          </cell>
          <cell r="H88">
            <v>9</v>
          </cell>
          <cell r="I88">
            <v>0</v>
          </cell>
          <cell r="J88">
            <v>0</v>
          </cell>
          <cell r="K88">
            <v>0</v>
          </cell>
          <cell r="L88">
            <v>0</v>
          </cell>
          <cell r="M88">
            <v>29</v>
          </cell>
        </row>
        <row r="89">
          <cell r="B89" t="str">
            <v>Force 10</v>
          </cell>
          <cell r="C89">
            <v>0</v>
          </cell>
          <cell r="D89">
            <v>0.6</v>
          </cell>
          <cell r="E89">
            <v>0</v>
          </cell>
          <cell r="F89">
            <v>0</v>
          </cell>
          <cell r="G89">
            <v>0</v>
          </cell>
          <cell r="H89">
            <v>0</v>
          </cell>
          <cell r="I89">
            <v>0</v>
          </cell>
          <cell r="J89">
            <v>0</v>
          </cell>
          <cell r="K89">
            <v>0</v>
          </cell>
          <cell r="L89">
            <v>0</v>
          </cell>
          <cell r="M89">
            <v>0.6</v>
          </cell>
        </row>
        <row r="90">
          <cell r="B90" t="str">
            <v>Fujitsu</v>
          </cell>
          <cell r="C90">
            <v>142.5</v>
          </cell>
          <cell r="D90">
            <v>30.8</v>
          </cell>
          <cell r="E90">
            <v>12</v>
          </cell>
          <cell r="F90">
            <v>0</v>
          </cell>
          <cell r="G90">
            <v>3.5</v>
          </cell>
          <cell r="H90">
            <v>15.4</v>
          </cell>
          <cell r="I90">
            <v>3</v>
          </cell>
          <cell r="J90">
            <v>2</v>
          </cell>
          <cell r="K90">
            <v>0</v>
          </cell>
          <cell r="L90">
            <v>0</v>
          </cell>
          <cell r="M90">
            <v>209.20000000000002</v>
          </cell>
        </row>
        <row r="91">
          <cell r="B91" t="str">
            <v>Hitachi</v>
          </cell>
          <cell r="C91">
            <v>7</v>
          </cell>
          <cell r="D91">
            <v>0</v>
          </cell>
          <cell r="E91">
            <v>0</v>
          </cell>
          <cell r="F91">
            <v>0</v>
          </cell>
          <cell r="G91">
            <v>0</v>
          </cell>
          <cell r="H91">
            <v>4</v>
          </cell>
          <cell r="I91">
            <v>0</v>
          </cell>
          <cell r="J91">
            <v>0</v>
          </cell>
          <cell r="K91">
            <v>0</v>
          </cell>
          <cell r="L91">
            <v>0</v>
          </cell>
          <cell r="M91">
            <v>11</v>
          </cell>
        </row>
        <row r="92">
          <cell r="B92" t="str">
            <v>Hitachi Cable</v>
          </cell>
          <cell r="C92">
            <v>0</v>
          </cell>
          <cell r="D92">
            <v>0</v>
          </cell>
          <cell r="E92">
            <v>0</v>
          </cell>
          <cell r="F92">
            <v>0</v>
          </cell>
          <cell r="G92">
            <v>0</v>
          </cell>
          <cell r="H92">
            <v>0</v>
          </cell>
          <cell r="I92">
            <v>0</v>
          </cell>
          <cell r="K92">
            <v>0</v>
          </cell>
          <cell r="L92">
            <v>0</v>
          </cell>
          <cell r="M92">
            <v>0</v>
          </cell>
        </row>
        <row r="93">
          <cell r="B93" t="str">
            <v>Huawei</v>
          </cell>
          <cell r="C93">
            <v>132.53749999999999</v>
          </cell>
          <cell r="D93">
            <v>11.962499999999991</v>
          </cell>
          <cell r="E93">
            <v>0</v>
          </cell>
          <cell r="F93">
            <v>0</v>
          </cell>
          <cell r="G93">
            <v>0</v>
          </cell>
          <cell r="H93">
            <v>50</v>
          </cell>
          <cell r="I93">
            <v>0</v>
          </cell>
          <cell r="J93">
            <v>0</v>
          </cell>
          <cell r="K93">
            <v>0</v>
          </cell>
          <cell r="L93">
            <v>0</v>
          </cell>
          <cell r="M93">
            <v>194.5</v>
          </cell>
        </row>
        <row r="94">
          <cell r="B94" t="str">
            <v>Infinera</v>
          </cell>
          <cell r="C94">
            <v>0</v>
          </cell>
          <cell r="D94">
            <v>0</v>
          </cell>
          <cell r="E94">
            <v>0</v>
          </cell>
          <cell r="F94">
            <v>0</v>
          </cell>
          <cell r="G94">
            <v>0</v>
          </cell>
          <cell r="H94">
            <v>0</v>
          </cell>
          <cell r="I94">
            <v>0</v>
          </cell>
          <cell r="K94">
            <v>0</v>
          </cell>
          <cell r="L94">
            <v>0</v>
          </cell>
          <cell r="M94">
            <v>0</v>
          </cell>
        </row>
        <row r="95">
          <cell r="B95" t="str">
            <v>KDDI-SCS</v>
          </cell>
          <cell r="C95">
            <v>0</v>
          </cell>
          <cell r="D95">
            <v>0</v>
          </cell>
          <cell r="E95">
            <v>0</v>
          </cell>
          <cell r="F95">
            <v>0</v>
          </cell>
          <cell r="G95">
            <v>0</v>
          </cell>
          <cell r="H95">
            <v>0</v>
          </cell>
          <cell r="I95">
            <v>0</v>
          </cell>
          <cell r="J95">
            <v>4</v>
          </cell>
          <cell r="K95">
            <v>0</v>
          </cell>
          <cell r="L95">
            <v>0</v>
          </cell>
          <cell r="M95">
            <v>4</v>
          </cell>
        </row>
        <row r="96">
          <cell r="B96" t="str">
            <v>LGIC</v>
          </cell>
          <cell r="C96">
            <v>5</v>
          </cell>
          <cell r="D96">
            <v>0</v>
          </cell>
          <cell r="E96">
            <v>5</v>
          </cell>
          <cell r="F96">
            <v>0</v>
          </cell>
          <cell r="G96">
            <v>0</v>
          </cell>
          <cell r="H96">
            <v>0</v>
          </cell>
          <cell r="I96">
            <v>0</v>
          </cell>
          <cell r="J96">
            <v>0</v>
          </cell>
          <cell r="K96">
            <v>0</v>
          </cell>
          <cell r="L96">
            <v>0</v>
          </cell>
          <cell r="M96">
            <v>10</v>
          </cell>
        </row>
        <row r="97">
          <cell r="B97" t="str">
            <v>Lucent</v>
          </cell>
          <cell r="C97">
            <v>0</v>
          </cell>
          <cell r="D97">
            <v>0</v>
          </cell>
          <cell r="E97">
            <v>0</v>
          </cell>
          <cell r="F97">
            <v>0</v>
          </cell>
          <cell r="G97">
            <v>0</v>
          </cell>
          <cell r="H97">
            <v>0</v>
          </cell>
          <cell r="I97">
            <v>0</v>
          </cell>
          <cell r="J97">
            <v>0</v>
          </cell>
          <cell r="K97">
            <v>0</v>
          </cell>
          <cell r="L97">
            <v>0</v>
          </cell>
          <cell r="M97">
            <v>0</v>
          </cell>
        </row>
        <row r="98">
          <cell r="B98" t="str">
            <v>Lumentis</v>
          </cell>
          <cell r="C98">
            <v>0</v>
          </cell>
          <cell r="D98">
            <v>0</v>
          </cell>
          <cell r="E98">
            <v>0</v>
          </cell>
          <cell r="F98">
            <v>0</v>
          </cell>
          <cell r="G98">
            <v>0.2</v>
          </cell>
          <cell r="H98">
            <v>0</v>
          </cell>
          <cell r="I98">
            <v>0</v>
          </cell>
          <cell r="J98">
            <v>0</v>
          </cell>
          <cell r="K98">
            <v>0</v>
          </cell>
          <cell r="L98">
            <v>0</v>
          </cell>
          <cell r="M98">
            <v>0.2</v>
          </cell>
        </row>
        <row r="99">
          <cell r="B99" t="str">
            <v>Luminous</v>
          </cell>
          <cell r="C99">
            <v>0</v>
          </cell>
          <cell r="D99">
            <v>2.8</v>
          </cell>
          <cell r="E99">
            <v>0</v>
          </cell>
          <cell r="F99">
            <v>0</v>
          </cell>
          <cell r="G99">
            <v>0</v>
          </cell>
          <cell r="H99">
            <v>0</v>
          </cell>
          <cell r="I99">
            <v>0</v>
          </cell>
          <cell r="J99">
            <v>0</v>
          </cell>
          <cell r="K99">
            <v>0</v>
          </cell>
          <cell r="L99">
            <v>0</v>
          </cell>
          <cell r="M99">
            <v>2.8</v>
          </cell>
        </row>
        <row r="100">
          <cell r="B100" t="str">
            <v>LuxN</v>
          </cell>
          <cell r="C100">
            <v>0</v>
          </cell>
          <cell r="D100">
            <v>0</v>
          </cell>
          <cell r="E100">
            <v>0</v>
          </cell>
          <cell r="F100">
            <v>0</v>
          </cell>
          <cell r="G100">
            <v>3</v>
          </cell>
          <cell r="H100">
            <v>0</v>
          </cell>
          <cell r="I100">
            <v>0</v>
          </cell>
          <cell r="J100">
            <v>0</v>
          </cell>
          <cell r="K100">
            <v>0</v>
          </cell>
          <cell r="L100">
            <v>0</v>
          </cell>
          <cell r="M100">
            <v>3</v>
          </cell>
        </row>
        <row r="101">
          <cell r="B101" t="str">
            <v>Marconi/Ericsson</v>
          </cell>
          <cell r="K101">
            <v>0</v>
          </cell>
          <cell r="L101">
            <v>0</v>
          </cell>
        </row>
        <row r="102">
          <cell r="B102" t="str">
            <v>MetroOptix</v>
          </cell>
          <cell r="C102">
            <v>0</v>
          </cell>
          <cell r="D102">
            <v>1.5</v>
          </cell>
          <cell r="E102">
            <v>0</v>
          </cell>
          <cell r="F102">
            <v>0</v>
          </cell>
          <cell r="G102">
            <v>0</v>
          </cell>
          <cell r="H102">
            <v>0</v>
          </cell>
          <cell r="I102">
            <v>0</v>
          </cell>
          <cell r="J102">
            <v>0</v>
          </cell>
          <cell r="K102">
            <v>0</v>
          </cell>
          <cell r="L102">
            <v>0</v>
          </cell>
          <cell r="M102">
            <v>1.5</v>
          </cell>
        </row>
        <row r="103">
          <cell r="B103" t="str">
            <v>Movaz</v>
          </cell>
          <cell r="C103">
            <v>0</v>
          </cell>
          <cell r="D103">
            <v>0</v>
          </cell>
          <cell r="E103">
            <v>0</v>
          </cell>
          <cell r="F103">
            <v>0</v>
          </cell>
          <cell r="G103">
            <v>0</v>
          </cell>
          <cell r="H103">
            <v>0</v>
          </cell>
          <cell r="I103">
            <v>0</v>
          </cell>
          <cell r="J103">
            <v>0</v>
          </cell>
          <cell r="K103">
            <v>0</v>
          </cell>
          <cell r="L103">
            <v>0</v>
          </cell>
          <cell r="M103">
            <v>0</v>
          </cell>
        </row>
        <row r="104">
          <cell r="B104" t="str">
            <v>Native</v>
          </cell>
          <cell r="C104">
            <v>0</v>
          </cell>
          <cell r="D104">
            <v>0</v>
          </cell>
          <cell r="E104">
            <v>0</v>
          </cell>
          <cell r="F104">
            <v>0</v>
          </cell>
          <cell r="G104">
            <v>0</v>
          </cell>
          <cell r="H104">
            <v>0</v>
          </cell>
          <cell r="I104">
            <v>0</v>
          </cell>
          <cell r="J104">
            <v>0</v>
          </cell>
          <cell r="K104">
            <v>0</v>
          </cell>
          <cell r="L104">
            <v>0</v>
          </cell>
          <cell r="M104">
            <v>0</v>
          </cell>
        </row>
        <row r="105">
          <cell r="B105" t="str">
            <v>NEC</v>
          </cell>
          <cell r="C105">
            <v>89</v>
          </cell>
          <cell r="D105">
            <v>16.5</v>
          </cell>
          <cell r="E105">
            <v>0</v>
          </cell>
          <cell r="F105">
            <v>0</v>
          </cell>
          <cell r="G105">
            <v>1</v>
          </cell>
          <cell r="H105">
            <v>10</v>
          </cell>
          <cell r="I105">
            <v>0</v>
          </cell>
          <cell r="J105">
            <v>0</v>
          </cell>
          <cell r="K105">
            <v>0</v>
          </cell>
          <cell r="L105">
            <v>0</v>
          </cell>
          <cell r="M105">
            <v>116.5</v>
          </cell>
        </row>
        <row r="106">
          <cell r="B106" t="str">
            <v>Nortel</v>
          </cell>
          <cell r="C106">
            <v>0</v>
          </cell>
          <cell r="D106">
            <v>0</v>
          </cell>
          <cell r="E106">
            <v>0</v>
          </cell>
          <cell r="F106">
            <v>0</v>
          </cell>
          <cell r="G106">
            <v>0</v>
          </cell>
          <cell r="H106">
            <v>0</v>
          </cell>
          <cell r="I106">
            <v>0</v>
          </cell>
          <cell r="J106">
            <v>0</v>
          </cell>
          <cell r="K106">
            <v>0</v>
          </cell>
          <cell r="L106">
            <v>0</v>
          </cell>
          <cell r="M106">
            <v>0</v>
          </cell>
        </row>
        <row r="107">
          <cell r="B107" t="str">
            <v>Oki</v>
          </cell>
          <cell r="C107">
            <v>4</v>
          </cell>
          <cell r="D107">
            <v>0</v>
          </cell>
          <cell r="E107">
            <v>0</v>
          </cell>
          <cell r="F107">
            <v>0</v>
          </cell>
          <cell r="G107">
            <v>0</v>
          </cell>
          <cell r="H107">
            <v>0</v>
          </cell>
          <cell r="I107">
            <v>0</v>
          </cell>
          <cell r="J107">
            <v>0</v>
          </cell>
          <cell r="K107">
            <v>0</v>
          </cell>
          <cell r="L107">
            <v>0</v>
          </cell>
          <cell r="M107">
            <v>4</v>
          </cell>
        </row>
        <row r="108">
          <cell r="B108" t="str">
            <v>OpVista</v>
          </cell>
          <cell r="C108">
            <v>0</v>
          </cell>
          <cell r="D108">
            <v>0</v>
          </cell>
          <cell r="E108">
            <v>0</v>
          </cell>
          <cell r="F108">
            <v>0</v>
          </cell>
          <cell r="G108">
            <v>0</v>
          </cell>
          <cell r="H108">
            <v>0</v>
          </cell>
          <cell r="I108">
            <v>0</v>
          </cell>
          <cell r="K108">
            <v>0</v>
          </cell>
          <cell r="L108">
            <v>0</v>
          </cell>
          <cell r="M108">
            <v>0</v>
          </cell>
        </row>
        <row r="109">
          <cell r="B109" t="str">
            <v>Photonic Bridges</v>
          </cell>
          <cell r="C109">
            <v>0</v>
          </cell>
          <cell r="D109">
            <v>0</v>
          </cell>
          <cell r="E109">
            <v>0</v>
          </cell>
          <cell r="F109">
            <v>0</v>
          </cell>
          <cell r="G109">
            <v>0</v>
          </cell>
          <cell r="H109">
            <v>0</v>
          </cell>
          <cell r="I109">
            <v>0</v>
          </cell>
          <cell r="J109">
            <v>0</v>
          </cell>
          <cell r="K109">
            <v>0</v>
          </cell>
          <cell r="L109">
            <v>0</v>
          </cell>
          <cell r="M109">
            <v>0</v>
          </cell>
        </row>
        <row r="110">
          <cell r="B110" t="str">
            <v>Photonixnet</v>
          </cell>
          <cell r="C110">
            <v>0</v>
          </cell>
          <cell r="D110">
            <v>0</v>
          </cell>
          <cell r="E110">
            <v>0</v>
          </cell>
          <cell r="F110">
            <v>0</v>
          </cell>
          <cell r="G110">
            <v>2</v>
          </cell>
          <cell r="H110">
            <v>0</v>
          </cell>
          <cell r="I110">
            <v>0</v>
          </cell>
          <cell r="J110">
            <v>0</v>
          </cell>
          <cell r="K110">
            <v>0</v>
          </cell>
          <cell r="L110">
            <v>0</v>
          </cell>
          <cell r="M110">
            <v>2</v>
          </cell>
        </row>
        <row r="111">
          <cell r="B111" t="str">
            <v>Pirelli</v>
          </cell>
          <cell r="C111">
            <v>0</v>
          </cell>
          <cell r="D111">
            <v>0</v>
          </cell>
          <cell r="E111">
            <v>0</v>
          </cell>
          <cell r="F111">
            <v>0</v>
          </cell>
          <cell r="G111">
            <v>0</v>
          </cell>
          <cell r="H111">
            <v>0</v>
          </cell>
          <cell r="I111">
            <v>0</v>
          </cell>
          <cell r="J111">
            <v>2</v>
          </cell>
          <cell r="K111">
            <v>0</v>
          </cell>
          <cell r="L111">
            <v>0</v>
          </cell>
          <cell r="M111">
            <v>2</v>
          </cell>
        </row>
        <row r="112">
          <cell r="B112" t="str">
            <v>Redback</v>
          </cell>
          <cell r="C112">
            <v>0</v>
          </cell>
          <cell r="D112">
            <v>0.5</v>
          </cell>
          <cell r="E112">
            <v>0</v>
          </cell>
          <cell r="F112">
            <v>0</v>
          </cell>
          <cell r="G112">
            <v>0</v>
          </cell>
          <cell r="H112">
            <v>0</v>
          </cell>
          <cell r="I112">
            <v>0</v>
          </cell>
          <cell r="J112">
            <v>0</v>
          </cell>
          <cell r="K112">
            <v>0</v>
          </cell>
          <cell r="L112">
            <v>0</v>
          </cell>
          <cell r="M112">
            <v>0.5</v>
          </cell>
        </row>
        <row r="113">
          <cell r="B113" t="str">
            <v>Sagem</v>
          </cell>
          <cell r="C113">
            <v>0</v>
          </cell>
          <cell r="D113">
            <v>0</v>
          </cell>
          <cell r="E113">
            <v>0</v>
          </cell>
          <cell r="F113">
            <v>0</v>
          </cell>
          <cell r="G113">
            <v>0</v>
          </cell>
          <cell r="H113">
            <v>0</v>
          </cell>
          <cell r="I113">
            <v>0</v>
          </cell>
          <cell r="J113">
            <v>0</v>
          </cell>
          <cell r="K113">
            <v>0</v>
          </cell>
          <cell r="L113">
            <v>0</v>
          </cell>
          <cell r="M113">
            <v>0</v>
          </cell>
        </row>
        <row r="114">
          <cell r="B114" t="str">
            <v>Samsung</v>
          </cell>
          <cell r="C114">
            <v>10</v>
          </cell>
          <cell r="D114">
            <v>0</v>
          </cell>
          <cell r="E114">
            <v>0</v>
          </cell>
          <cell r="F114">
            <v>0</v>
          </cell>
          <cell r="G114">
            <v>0</v>
          </cell>
          <cell r="H114">
            <v>0</v>
          </cell>
          <cell r="I114">
            <v>0</v>
          </cell>
          <cell r="J114">
            <v>0</v>
          </cell>
          <cell r="K114">
            <v>0</v>
          </cell>
          <cell r="L114">
            <v>0</v>
          </cell>
          <cell r="M114">
            <v>10</v>
          </cell>
        </row>
        <row r="115">
          <cell r="B115" t="str">
            <v>Nokia Siemens</v>
          </cell>
          <cell r="C115">
            <v>125</v>
          </cell>
          <cell r="D115">
            <v>11</v>
          </cell>
          <cell r="E115">
            <v>9</v>
          </cell>
          <cell r="F115">
            <v>0</v>
          </cell>
          <cell r="G115">
            <v>0</v>
          </cell>
          <cell r="H115">
            <v>48</v>
          </cell>
          <cell r="I115">
            <v>4</v>
          </cell>
          <cell r="J115">
            <v>0</v>
          </cell>
          <cell r="K115">
            <v>0</v>
          </cell>
          <cell r="L115">
            <v>0</v>
          </cell>
          <cell r="M115">
            <v>197</v>
          </cell>
        </row>
        <row r="116">
          <cell r="B116" t="str">
            <v>Sorrento/Zhone</v>
          </cell>
          <cell r="C116">
            <v>0</v>
          </cell>
          <cell r="D116">
            <v>0</v>
          </cell>
          <cell r="E116">
            <v>0</v>
          </cell>
          <cell r="F116">
            <v>0</v>
          </cell>
          <cell r="G116">
            <v>0</v>
          </cell>
          <cell r="H116">
            <v>0</v>
          </cell>
          <cell r="I116">
            <v>0</v>
          </cell>
          <cell r="K116">
            <v>0</v>
          </cell>
          <cell r="L116">
            <v>0</v>
          </cell>
          <cell r="M116">
            <v>0</v>
          </cell>
        </row>
        <row r="117">
          <cell r="B117" t="str">
            <v>Sycamore</v>
          </cell>
          <cell r="C117">
            <v>0</v>
          </cell>
          <cell r="D117">
            <v>1.5</v>
          </cell>
          <cell r="E117">
            <v>0</v>
          </cell>
          <cell r="F117">
            <v>2.9</v>
          </cell>
          <cell r="G117">
            <v>0</v>
          </cell>
          <cell r="H117">
            <v>0</v>
          </cell>
          <cell r="I117">
            <v>0</v>
          </cell>
          <cell r="J117">
            <v>0</v>
          </cell>
          <cell r="K117">
            <v>0</v>
          </cell>
          <cell r="L117">
            <v>0</v>
          </cell>
          <cell r="M117">
            <v>4.4000000000000004</v>
          </cell>
        </row>
        <row r="118">
          <cell r="B118" t="str">
            <v>Tejas</v>
          </cell>
          <cell r="C118">
            <v>0</v>
          </cell>
          <cell r="D118">
            <v>0</v>
          </cell>
          <cell r="E118">
            <v>0</v>
          </cell>
          <cell r="F118">
            <v>0</v>
          </cell>
          <cell r="G118">
            <v>0</v>
          </cell>
          <cell r="H118">
            <v>0</v>
          </cell>
          <cell r="I118">
            <v>0</v>
          </cell>
          <cell r="K118">
            <v>0</v>
          </cell>
          <cell r="L118">
            <v>0</v>
          </cell>
          <cell r="M118">
            <v>0</v>
          </cell>
        </row>
        <row r="119">
          <cell r="B119" t="str">
            <v>Tellabs</v>
          </cell>
          <cell r="C119">
            <v>23</v>
          </cell>
          <cell r="D119">
            <v>6</v>
          </cell>
          <cell r="E119">
            <v>125</v>
          </cell>
          <cell r="F119">
            <v>22</v>
          </cell>
          <cell r="G119">
            <v>1</v>
          </cell>
          <cell r="H119">
            <v>0</v>
          </cell>
          <cell r="I119">
            <v>0</v>
          </cell>
          <cell r="J119">
            <v>0</v>
          </cell>
          <cell r="K119">
            <v>0</v>
          </cell>
          <cell r="L119">
            <v>0</v>
          </cell>
          <cell r="M119">
            <v>177</v>
          </cell>
        </row>
        <row r="120">
          <cell r="B120" t="str">
            <v>Tellium</v>
          </cell>
          <cell r="C120">
            <v>0</v>
          </cell>
          <cell r="D120">
            <v>0</v>
          </cell>
          <cell r="E120">
            <v>0</v>
          </cell>
          <cell r="F120">
            <v>3</v>
          </cell>
          <cell r="G120">
            <v>0</v>
          </cell>
          <cell r="H120">
            <v>0</v>
          </cell>
          <cell r="I120">
            <v>0</v>
          </cell>
          <cell r="J120">
            <v>0</v>
          </cell>
          <cell r="K120">
            <v>0</v>
          </cell>
          <cell r="L120">
            <v>0</v>
          </cell>
          <cell r="M120">
            <v>3</v>
          </cell>
        </row>
        <row r="121">
          <cell r="B121" t="str">
            <v>Transmode</v>
          </cell>
          <cell r="C121">
            <v>0</v>
          </cell>
          <cell r="D121">
            <v>0</v>
          </cell>
          <cell r="E121">
            <v>0</v>
          </cell>
          <cell r="F121">
            <v>0</v>
          </cell>
          <cell r="G121">
            <v>0</v>
          </cell>
          <cell r="H121">
            <v>0</v>
          </cell>
          <cell r="I121">
            <v>0</v>
          </cell>
          <cell r="J121">
            <v>0</v>
          </cell>
          <cell r="K121">
            <v>0</v>
          </cell>
          <cell r="L121">
            <v>0</v>
          </cell>
          <cell r="M121">
            <v>0</v>
          </cell>
        </row>
        <row r="122">
          <cell r="B122" t="str">
            <v>Tyco</v>
          </cell>
          <cell r="C122">
            <v>0</v>
          </cell>
          <cell r="D122">
            <v>0</v>
          </cell>
          <cell r="E122">
            <v>0</v>
          </cell>
          <cell r="F122">
            <v>0</v>
          </cell>
          <cell r="G122">
            <v>0</v>
          </cell>
          <cell r="H122">
            <v>0</v>
          </cell>
          <cell r="I122">
            <v>0</v>
          </cell>
          <cell r="J122">
            <v>10</v>
          </cell>
          <cell r="K122">
            <v>0</v>
          </cell>
          <cell r="L122">
            <v>0</v>
          </cell>
          <cell r="M122">
            <v>10</v>
          </cell>
        </row>
        <row r="123">
          <cell r="B123" t="str">
            <v>UTStarcom</v>
          </cell>
          <cell r="C123">
            <v>0</v>
          </cell>
          <cell r="D123">
            <v>4</v>
          </cell>
          <cell r="E123">
            <v>0</v>
          </cell>
          <cell r="F123">
            <v>0</v>
          </cell>
          <cell r="G123">
            <v>0</v>
          </cell>
          <cell r="H123">
            <v>0</v>
          </cell>
          <cell r="I123">
            <v>0</v>
          </cell>
          <cell r="J123">
            <v>0</v>
          </cell>
          <cell r="K123">
            <v>0</v>
          </cell>
          <cell r="L123">
            <v>0</v>
          </cell>
          <cell r="M123">
            <v>4</v>
          </cell>
        </row>
        <row r="124">
          <cell r="B124" t="str">
            <v>White Rock</v>
          </cell>
          <cell r="C124">
            <v>0</v>
          </cell>
          <cell r="D124">
            <v>1.9</v>
          </cell>
          <cell r="E124">
            <v>0</v>
          </cell>
          <cell r="F124">
            <v>0</v>
          </cell>
          <cell r="G124">
            <v>0</v>
          </cell>
          <cell r="H124">
            <v>0</v>
          </cell>
          <cell r="I124">
            <v>0</v>
          </cell>
          <cell r="J124">
            <v>0</v>
          </cell>
          <cell r="K124">
            <v>0</v>
          </cell>
          <cell r="L124">
            <v>0</v>
          </cell>
          <cell r="M124">
            <v>1.9</v>
          </cell>
        </row>
        <row r="125">
          <cell r="B125" t="str">
            <v>Xtera</v>
          </cell>
          <cell r="C125">
            <v>0</v>
          </cell>
          <cell r="D125">
            <v>0</v>
          </cell>
          <cell r="E125">
            <v>0</v>
          </cell>
          <cell r="F125">
            <v>0</v>
          </cell>
          <cell r="G125">
            <v>0</v>
          </cell>
          <cell r="H125">
            <v>0</v>
          </cell>
          <cell r="I125">
            <v>0</v>
          </cell>
          <cell r="K125">
            <v>0</v>
          </cell>
          <cell r="L125">
            <v>0</v>
          </cell>
          <cell r="M125">
            <v>0</v>
          </cell>
        </row>
        <row r="126">
          <cell r="B126" t="str">
            <v>Zhone</v>
          </cell>
          <cell r="C126">
            <v>0</v>
          </cell>
          <cell r="D126">
            <v>0</v>
          </cell>
          <cell r="E126">
            <v>0</v>
          </cell>
          <cell r="F126">
            <v>0</v>
          </cell>
          <cell r="G126">
            <v>7</v>
          </cell>
          <cell r="H126">
            <v>0</v>
          </cell>
          <cell r="I126">
            <v>0</v>
          </cell>
          <cell r="J126">
            <v>0</v>
          </cell>
          <cell r="K126">
            <v>0</v>
          </cell>
          <cell r="L126">
            <v>0</v>
          </cell>
          <cell r="M126">
            <v>7</v>
          </cell>
        </row>
        <row r="127">
          <cell r="B127" t="str">
            <v>ZTE</v>
          </cell>
          <cell r="C127">
            <v>21</v>
          </cell>
          <cell r="D127">
            <v>0</v>
          </cell>
          <cell r="E127">
            <v>0</v>
          </cell>
          <cell r="F127">
            <v>0</v>
          </cell>
          <cell r="G127">
            <v>0</v>
          </cell>
          <cell r="H127">
            <v>7</v>
          </cell>
          <cell r="I127">
            <v>0</v>
          </cell>
          <cell r="J127">
            <v>0</v>
          </cell>
          <cell r="K127">
            <v>0</v>
          </cell>
          <cell r="L127">
            <v>0</v>
          </cell>
          <cell r="M127">
            <v>28</v>
          </cell>
        </row>
        <row r="128">
          <cell r="B128" t="str">
            <v>Other</v>
          </cell>
          <cell r="C128">
            <v>0</v>
          </cell>
          <cell r="D128">
            <v>4.3</v>
          </cell>
          <cell r="E128">
            <v>5</v>
          </cell>
          <cell r="F128">
            <v>0</v>
          </cell>
          <cell r="G128">
            <v>2.6</v>
          </cell>
          <cell r="H128">
            <v>2</v>
          </cell>
          <cell r="I128">
            <v>0</v>
          </cell>
          <cell r="J128">
            <v>0</v>
          </cell>
          <cell r="K128">
            <v>0</v>
          </cell>
          <cell r="L128">
            <v>0</v>
          </cell>
          <cell r="M128">
            <v>13.9</v>
          </cell>
        </row>
        <row r="129">
          <cell r="B129" t="str">
            <v>Total</v>
          </cell>
          <cell r="C129">
            <v>917.03750000000002</v>
          </cell>
          <cell r="D129">
            <v>492.46250000000003</v>
          </cell>
          <cell r="E129">
            <v>337</v>
          </cell>
          <cell r="F129">
            <v>118.9</v>
          </cell>
          <cell r="G129">
            <v>146.1</v>
          </cell>
          <cell r="H129">
            <v>483.79999999999995</v>
          </cell>
          <cell r="I129">
            <v>37.5</v>
          </cell>
          <cell r="J129">
            <v>150</v>
          </cell>
          <cell r="K129">
            <v>0</v>
          </cell>
          <cell r="L129">
            <v>0</v>
          </cell>
          <cell r="M129">
            <v>2682.8</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SLTE</v>
          </cell>
          <cell r="K133" t="str">
            <v>Metro ROADM</v>
          </cell>
          <cell r="L133" t="str">
            <v>Converged Packet Optical</v>
          </cell>
          <cell r="M133" t="str">
            <v>Total Optical Networking (ON)</v>
          </cell>
        </row>
        <row r="134">
          <cell r="B134" t="str">
            <v>ADTRAN</v>
          </cell>
          <cell r="C134">
            <v>0</v>
          </cell>
          <cell r="D134">
            <v>0</v>
          </cell>
          <cell r="E134">
            <v>0</v>
          </cell>
          <cell r="F134">
            <v>0</v>
          </cell>
          <cell r="G134">
            <v>0</v>
          </cell>
          <cell r="H134">
            <v>0</v>
          </cell>
          <cell r="I134">
            <v>0</v>
          </cell>
          <cell r="K134">
            <v>0</v>
          </cell>
          <cell r="L134">
            <v>0</v>
          </cell>
          <cell r="M134">
            <v>0</v>
          </cell>
        </row>
        <row r="135">
          <cell r="B135" t="str">
            <v>ADVA</v>
          </cell>
          <cell r="C135">
            <v>0</v>
          </cell>
          <cell r="D135">
            <v>0</v>
          </cell>
          <cell r="E135">
            <v>0</v>
          </cell>
          <cell r="F135">
            <v>0</v>
          </cell>
          <cell r="G135">
            <v>24</v>
          </cell>
          <cell r="H135">
            <v>0</v>
          </cell>
          <cell r="I135">
            <v>0</v>
          </cell>
          <cell r="J135">
            <v>0</v>
          </cell>
          <cell r="K135">
            <v>0</v>
          </cell>
          <cell r="L135">
            <v>0</v>
          </cell>
          <cell r="M135">
            <v>24</v>
          </cell>
        </row>
        <row r="136">
          <cell r="B136" t="str">
            <v>Alcatel-Lucent</v>
          </cell>
          <cell r="C136">
            <v>160</v>
          </cell>
          <cell r="D136">
            <v>158</v>
          </cell>
          <cell r="E136">
            <v>80</v>
          </cell>
          <cell r="F136">
            <v>41</v>
          </cell>
          <cell r="G136">
            <v>15</v>
          </cell>
          <cell r="H136">
            <v>84</v>
          </cell>
          <cell r="I136">
            <v>10</v>
          </cell>
          <cell r="J136">
            <v>71</v>
          </cell>
          <cell r="K136">
            <v>0</v>
          </cell>
          <cell r="L136">
            <v>0</v>
          </cell>
          <cell r="M136">
            <v>619</v>
          </cell>
        </row>
        <row r="137">
          <cell r="B137" t="str">
            <v>Alidian</v>
          </cell>
          <cell r="C137">
            <v>0</v>
          </cell>
          <cell r="D137">
            <v>0.5</v>
          </cell>
          <cell r="E137">
            <v>0</v>
          </cell>
          <cell r="F137">
            <v>0</v>
          </cell>
          <cell r="G137">
            <v>0</v>
          </cell>
          <cell r="H137">
            <v>0</v>
          </cell>
          <cell r="I137">
            <v>0</v>
          </cell>
          <cell r="J137">
            <v>0</v>
          </cell>
          <cell r="K137">
            <v>0</v>
          </cell>
          <cell r="L137">
            <v>0</v>
          </cell>
          <cell r="M137">
            <v>0.5</v>
          </cell>
        </row>
        <row r="138">
          <cell r="B138" t="str">
            <v>ANDA</v>
          </cell>
          <cell r="C138">
            <v>0</v>
          </cell>
          <cell r="D138">
            <v>0</v>
          </cell>
          <cell r="E138">
            <v>0</v>
          </cell>
          <cell r="F138">
            <v>0</v>
          </cell>
          <cell r="G138">
            <v>0</v>
          </cell>
          <cell r="H138">
            <v>0</v>
          </cell>
          <cell r="I138">
            <v>0</v>
          </cell>
          <cell r="K138">
            <v>0</v>
          </cell>
          <cell r="L138">
            <v>0</v>
          </cell>
          <cell r="M138">
            <v>0</v>
          </cell>
        </row>
        <row r="139">
          <cell r="B139" t="str">
            <v>Appian</v>
          </cell>
          <cell r="C139">
            <v>0</v>
          </cell>
          <cell r="D139">
            <v>1.5</v>
          </cell>
          <cell r="E139">
            <v>0</v>
          </cell>
          <cell r="F139">
            <v>0</v>
          </cell>
          <cell r="G139">
            <v>0</v>
          </cell>
          <cell r="H139">
            <v>0</v>
          </cell>
          <cell r="I139">
            <v>0</v>
          </cell>
          <cell r="J139">
            <v>0</v>
          </cell>
          <cell r="K139">
            <v>0</v>
          </cell>
          <cell r="L139">
            <v>0</v>
          </cell>
          <cell r="M139">
            <v>1.5</v>
          </cell>
        </row>
        <row r="140">
          <cell r="B140" t="str">
            <v>Atrica</v>
          </cell>
          <cell r="C140">
            <v>0</v>
          </cell>
          <cell r="D140">
            <v>5.2</v>
          </cell>
          <cell r="E140">
            <v>0</v>
          </cell>
          <cell r="F140">
            <v>0</v>
          </cell>
          <cell r="G140">
            <v>0</v>
          </cell>
          <cell r="H140">
            <v>0</v>
          </cell>
          <cell r="I140">
            <v>0</v>
          </cell>
          <cell r="J140">
            <v>0</v>
          </cell>
          <cell r="K140">
            <v>0</v>
          </cell>
          <cell r="L140">
            <v>0</v>
          </cell>
          <cell r="M140">
            <v>5.2</v>
          </cell>
        </row>
        <row r="141">
          <cell r="B141" t="str">
            <v>Calient</v>
          </cell>
          <cell r="C141">
            <v>0</v>
          </cell>
          <cell r="D141">
            <v>0</v>
          </cell>
          <cell r="E141">
            <v>0</v>
          </cell>
          <cell r="F141">
            <v>2</v>
          </cell>
          <cell r="G141">
            <v>0</v>
          </cell>
          <cell r="H141">
            <v>0</v>
          </cell>
          <cell r="I141">
            <v>0</v>
          </cell>
          <cell r="J141">
            <v>0</v>
          </cell>
          <cell r="K141">
            <v>0</v>
          </cell>
          <cell r="L141">
            <v>0</v>
          </cell>
          <cell r="M141">
            <v>2</v>
          </cell>
        </row>
        <row r="142">
          <cell r="B142" t="str">
            <v>Ciena</v>
          </cell>
          <cell r="C142">
            <v>27</v>
          </cell>
          <cell r="D142">
            <v>104</v>
          </cell>
          <cell r="E142">
            <v>0</v>
          </cell>
          <cell r="F142">
            <v>53</v>
          </cell>
          <cell r="G142">
            <v>53</v>
          </cell>
          <cell r="H142">
            <v>78</v>
          </cell>
          <cell r="I142">
            <v>3</v>
          </cell>
          <cell r="J142">
            <v>0</v>
          </cell>
          <cell r="K142">
            <v>0</v>
          </cell>
          <cell r="L142">
            <v>0</v>
          </cell>
          <cell r="M142">
            <v>318</v>
          </cell>
        </row>
        <row r="143">
          <cell r="B143" t="str">
            <v>Cisco</v>
          </cell>
          <cell r="C143">
            <v>0</v>
          </cell>
          <cell r="D143">
            <v>50.5</v>
          </cell>
          <cell r="E143">
            <v>0</v>
          </cell>
          <cell r="F143">
            <v>1</v>
          </cell>
          <cell r="G143">
            <v>9</v>
          </cell>
          <cell r="H143">
            <v>7</v>
          </cell>
          <cell r="I143">
            <v>0.75</v>
          </cell>
          <cell r="J143">
            <v>0</v>
          </cell>
          <cell r="K143">
            <v>0</v>
          </cell>
          <cell r="L143">
            <v>0</v>
          </cell>
          <cell r="M143">
            <v>68.25</v>
          </cell>
        </row>
        <row r="144">
          <cell r="B144" t="str">
            <v>Coriolis</v>
          </cell>
          <cell r="C144">
            <v>0</v>
          </cell>
          <cell r="D144">
            <v>1</v>
          </cell>
          <cell r="E144">
            <v>0</v>
          </cell>
          <cell r="F144">
            <v>0</v>
          </cell>
          <cell r="G144">
            <v>0</v>
          </cell>
          <cell r="H144">
            <v>0</v>
          </cell>
          <cell r="I144">
            <v>0</v>
          </cell>
          <cell r="J144">
            <v>0</v>
          </cell>
          <cell r="K144">
            <v>0</v>
          </cell>
          <cell r="L144">
            <v>0</v>
          </cell>
          <cell r="M144">
            <v>1</v>
          </cell>
        </row>
        <row r="145">
          <cell r="B145" t="str">
            <v>Corrigent</v>
          </cell>
          <cell r="C145">
            <v>0</v>
          </cell>
          <cell r="D145">
            <v>0</v>
          </cell>
          <cell r="E145">
            <v>0</v>
          </cell>
          <cell r="F145">
            <v>0</v>
          </cell>
          <cell r="G145">
            <v>0</v>
          </cell>
          <cell r="H145">
            <v>0</v>
          </cell>
          <cell r="I145">
            <v>0</v>
          </cell>
          <cell r="K145">
            <v>0</v>
          </cell>
          <cell r="L145">
            <v>0</v>
          </cell>
          <cell r="M145">
            <v>0</v>
          </cell>
        </row>
        <row r="146">
          <cell r="B146" t="str">
            <v>Corvis</v>
          </cell>
          <cell r="C146">
            <v>0</v>
          </cell>
          <cell r="D146">
            <v>0</v>
          </cell>
          <cell r="E146">
            <v>0</v>
          </cell>
          <cell r="F146">
            <v>0</v>
          </cell>
          <cell r="G146">
            <v>0</v>
          </cell>
          <cell r="H146">
            <v>0</v>
          </cell>
          <cell r="I146">
            <v>0.5</v>
          </cell>
          <cell r="J146">
            <v>0</v>
          </cell>
          <cell r="K146">
            <v>0</v>
          </cell>
          <cell r="L146">
            <v>0</v>
          </cell>
          <cell r="M146">
            <v>0.5</v>
          </cell>
        </row>
        <row r="147">
          <cell r="B147" t="str">
            <v>Datang</v>
          </cell>
          <cell r="C147">
            <v>5</v>
          </cell>
          <cell r="D147">
            <v>0</v>
          </cell>
          <cell r="E147">
            <v>0</v>
          </cell>
          <cell r="F147">
            <v>0</v>
          </cell>
          <cell r="G147">
            <v>0</v>
          </cell>
          <cell r="H147">
            <v>4</v>
          </cell>
          <cell r="I147">
            <v>0</v>
          </cell>
          <cell r="J147">
            <v>0</v>
          </cell>
          <cell r="K147">
            <v>0</v>
          </cell>
          <cell r="L147">
            <v>0</v>
          </cell>
          <cell r="M147">
            <v>9</v>
          </cell>
        </row>
        <row r="148">
          <cell r="B148" t="str">
            <v>Eastcom</v>
          </cell>
          <cell r="C148">
            <v>11</v>
          </cell>
          <cell r="D148">
            <v>0</v>
          </cell>
          <cell r="E148">
            <v>0</v>
          </cell>
          <cell r="F148">
            <v>0</v>
          </cell>
          <cell r="G148">
            <v>0</v>
          </cell>
          <cell r="H148">
            <v>0</v>
          </cell>
          <cell r="I148">
            <v>0</v>
          </cell>
          <cell r="J148">
            <v>0</v>
          </cell>
          <cell r="K148">
            <v>0</v>
          </cell>
          <cell r="L148">
            <v>0</v>
          </cell>
          <cell r="M148">
            <v>11</v>
          </cell>
        </row>
        <row r="149">
          <cell r="B149" t="str">
            <v>ECI Telecom</v>
          </cell>
          <cell r="C149">
            <v>7</v>
          </cell>
          <cell r="D149">
            <v>15.5</v>
          </cell>
          <cell r="E149">
            <v>10</v>
          </cell>
          <cell r="F149">
            <v>0</v>
          </cell>
          <cell r="G149">
            <v>3.5</v>
          </cell>
          <cell r="H149">
            <v>3</v>
          </cell>
          <cell r="I149">
            <v>0</v>
          </cell>
          <cell r="J149">
            <v>0</v>
          </cell>
          <cell r="K149">
            <v>0</v>
          </cell>
          <cell r="L149">
            <v>0</v>
          </cell>
          <cell r="M149">
            <v>39</v>
          </cell>
        </row>
        <row r="150">
          <cell r="B150" t="str">
            <v>Ericsson</v>
          </cell>
          <cell r="C150">
            <v>83</v>
          </cell>
          <cell r="D150">
            <v>46</v>
          </cell>
          <cell r="E150">
            <v>25</v>
          </cell>
          <cell r="F150">
            <v>6</v>
          </cell>
          <cell r="G150">
            <v>5</v>
          </cell>
          <cell r="H150">
            <v>18</v>
          </cell>
          <cell r="I150">
            <v>1</v>
          </cell>
          <cell r="J150">
            <v>1</v>
          </cell>
          <cell r="K150">
            <v>0</v>
          </cell>
          <cell r="L150">
            <v>0</v>
          </cell>
          <cell r="M150">
            <v>185</v>
          </cell>
        </row>
        <row r="151">
          <cell r="B151" t="str">
            <v>FiberHome</v>
          </cell>
          <cell r="C151">
            <v>16</v>
          </cell>
          <cell r="D151">
            <v>0</v>
          </cell>
          <cell r="E151">
            <v>0</v>
          </cell>
          <cell r="F151">
            <v>0</v>
          </cell>
          <cell r="G151">
            <v>0</v>
          </cell>
          <cell r="H151">
            <v>1</v>
          </cell>
          <cell r="I151">
            <v>0</v>
          </cell>
          <cell r="J151">
            <v>0</v>
          </cell>
          <cell r="K151">
            <v>0</v>
          </cell>
          <cell r="L151">
            <v>0</v>
          </cell>
          <cell r="M151">
            <v>17</v>
          </cell>
        </row>
        <row r="152">
          <cell r="B152" t="str">
            <v>Force 10</v>
          </cell>
          <cell r="C152">
            <v>0</v>
          </cell>
          <cell r="D152">
            <v>1.4</v>
          </cell>
          <cell r="E152">
            <v>0</v>
          </cell>
          <cell r="F152">
            <v>0</v>
          </cell>
          <cell r="G152">
            <v>0</v>
          </cell>
          <cell r="H152">
            <v>0</v>
          </cell>
          <cell r="I152">
            <v>0</v>
          </cell>
          <cell r="J152">
            <v>0</v>
          </cell>
          <cell r="K152">
            <v>0</v>
          </cell>
          <cell r="L152">
            <v>0</v>
          </cell>
          <cell r="M152">
            <v>1.4</v>
          </cell>
        </row>
        <row r="153">
          <cell r="B153" t="str">
            <v>Fujitsu</v>
          </cell>
          <cell r="C153">
            <v>118.89999999999999</v>
          </cell>
          <cell r="D153">
            <v>36.700000000000003</v>
          </cell>
          <cell r="E153">
            <v>16.600000000000001</v>
          </cell>
          <cell r="F153">
            <v>0</v>
          </cell>
          <cell r="G153">
            <v>3.1</v>
          </cell>
          <cell r="H153">
            <v>10.600000000000001</v>
          </cell>
          <cell r="I153">
            <v>0</v>
          </cell>
          <cell r="J153">
            <v>2</v>
          </cell>
          <cell r="K153">
            <v>0</v>
          </cell>
          <cell r="L153">
            <v>0</v>
          </cell>
          <cell r="M153">
            <v>187.89999999999998</v>
          </cell>
        </row>
        <row r="154">
          <cell r="B154" t="str">
            <v>Hitachi</v>
          </cell>
          <cell r="C154">
            <v>12</v>
          </cell>
          <cell r="D154">
            <v>0</v>
          </cell>
          <cell r="E154">
            <v>0</v>
          </cell>
          <cell r="F154">
            <v>0</v>
          </cell>
          <cell r="G154">
            <v>0</v>
          </cell>
          <cell r="H154">
            <v>3</v>
          </cell>
          <cell r="I154">
            <v>0</v>
          </cell>
          <cell r="J154">
            <v>0</v>
          </cell>
          <cell r="K154">
            <v>0</v>
          </cell>
          <cell r="L154">
            <v>0</v>
          </cell>
          <cell r="M154">
            <v>15</v>
          </cell>
        </row>
        <row r="155">
          <cell r="B155" t="str">
            <v>Hitachi Cable</v>
          </cell>
          <cell r="C155">
            <v>0</v>
          </cell>
          <cell r="D155">
            <v>0</v>
          </cell>
          <cell r="E155">
            <v>0</v>
          </cell>
          <cell r="F155">
            <v>0</v>
          </cell>
          <cell r="G155">
            <v>0</v>
          </cell>
          <cell r="H155">
            <v>0</v>
          </cell>
          <cell r="I155">
            <v>0</v>
          </cell>
          <cell r="K155">
            <v>0</v>
          </cell>
          <cell r="L155">
            <v>0</v>
          </cell>
          <cell r="M155">
            <v>0</v>
          </cell>
        </row>
        <row r="156">
          <cell r="B156" t="str">
            <v>Huawei</v>
          </cell>
          <cell r="C156">
            <v>94.605000000000004</v>
          </cell>
          <cell r="D156">
            <v>11.99499999999999</v>
          </cell>
          <cell r="E156">
            <v>0</v>
          </cell>
          <cell r="F156">
            <v>0</v>
          </cell>
          <cell r="G156">
            <v>0</v>
          </cell>
          <cell r="H156">
            <v>50</v>
          </cell>
          <cell r="I156">
            <v>0</v>
          </cell>
          <cell r="J156">
            <v>0</v>
          </cell>
          <cell r="K156">
            <v>0</v>
          </cell>
          <cell r="L156">
            <v>0</v>
          </cell>
          <cell r="M156">
            <v>156.6</v>
          </cell>
        </row>
        <row r="157">
          <cell r="B157" t="str">
            <v>Infinera</v>
          </cell>
          <cell r="C157">
            <v>0</v>
          </cell>
          <cell r="D157">
            <v>0</v>
          </cell>
          <cell r="E157">
            <v>0</v>
          </cell>
          <cell r="F157">
            <v>0</v>
          </cell>
          <cell r="G157">
            <v>0</v>
          </cell>
          <cell r="H157">
            <v>0</v>
          </cell>
          <cell r="I157">
            <v>0</v>
          </cell>
          <cell r="K157">
            <v>0</v>
          </cell>
          <cell r="L157">
            <v>0</v>
          </cell>
          <cell r="M157">
            <v>0</v>
          </cell>
        </row>
        <row r="158">
          <cell r="B158" t="str">
            <v>KDDI-SCS</v>
          </cell>
          <cell r="C158">
            <v>0</v>
          </cell>
          <cell r="D158">
            <v>0</v>
          </cell>
          <cell r="E158">
            <v>0</v>
          </cell>
          <cell r="F158">
            <v>0</v>
          </cell>
          <cell r="G158">
            <v>0</v>
          </cell>
          <cell r="H158">
            <v>0</v>
          </cell>
          <cell r="I158">
            <v>0</v>
          </cell>
          <cell r="J158">
            <v>0</v>
          </cell>
          <cell r="K158">
            <v>0</v>
          </cell>
          <cell r="L158">
            <v>0</v>
          </cell>
          <cell r="M158">
            <v>0</v>
          </cell>
        </row>
        <row r="159">
          <cell r="B159" t="str">
            <v>LGIC</v>
          </cell>
          <cell r="C159">
            <v>7</v>
          </cell>
          <cell r="D159">
            <v>0</v>
          </cell>
          <cell r="E159">
            <v>3</v>
          </cell>
          <cell r="F159">
            <v>0</v>
          </cell>
          <cell r="G159">
            <v>0</v>
          </cell>
          <cell r="H159">
            <v>0</v>
          </cell>
          <cell r="I159">
            <v>0</v>
          </cell>
          <cell r="J159">
            <v>0</v>
          </cell>
          <cell r="K159">
            <v>0</v>
          </cell>
          <cell r="L159">
            <v>0</v>
          </cell>
          <cell r="M159">
            <v>10</v>
          </cell>
        </row>
        <row r="160">
          <cell r="B160" t="str">
            <v>Lucent</v>
          </cell>
          <cell r="C160">
            <v>0</v>
          </cell>
          <cell r="D160">
            <v>0</v>
          </cell>
          <cell r="E160">
            <v>0</v>
          </cell>
          <cell r="F160">
            <v>0</v>
          </cell>
          <cell r="G160">
            <v>0</v>
          </cell>
          <cell r="H160">
            <v>0</v>
          </cell>
          <cell r="I160">
            <v>0</v>
          </cell>
          <cell r="J160">
            <v>0</v>
          </cell>
          <cell r="K160">
            <v>0</v>
          </cell>
          <cell r="L160">
            <v>0</v>
          </cell>
          <cell r="M160">
            <v>0</v>
          </cell>
        </row>
        <row r="161">
          <cell r="B161" t="str">
            <v>Lumentis</v>
          </cell>
          <cell r="C161">
            <v>0</v>
          </cell>
          <cell r="D161">
            <v>0</v>
          </cell>
          <cell r="E161">
            <v>0</v>
          </cell>
          <cell r="F161">
            <v>0</v>
          </cell>
          <cell r="G161">
            <v>0.5</v>
          </cell>
          <cell r="H161">
            <v>0</v>
          </cell>
          <cell r="I161">
            <v>0</v>
          </cell>
          <cell r="J161">
            <v>0</v>
          </cell>
          <cell r="K161">
            <v>0</v>
          </cell>
          <cell r="L161">
            <v>0</v>
          </cell>
          <cell r="M161">
            <v>0.5</v>
          </cell>
        </row>
        <row r="162">
          <cell r="B162" t="str">
            <v>Luminous</v>
          </cell>
          <cell r="C162">
            <v>0</v>
          </cell>
          <cell r="D162">
            <v>3.3</v>
          </cell>
          <cell r="E162">
            <v>0</v>
          </cell>
          <cell r="F162">
            <v>0</v>
          </cell>
          <cell r="G162">
            <v>0</v>
          </cell>
          <cell r="H162">
            <v>0</v>
          </cell>
          <cell r="I162">
            <v>0</v>
          </cell>
          <cell r="J162">
            <v>0</v>
          </cell>
          <cell r="K162">
            <v>0</v>
          </cell>
          <cell r="L162">
            <v>0</v>
          </cell>
          <cell r="M162">
            <v>3.3</v>
          </cell>
        </row>
        <row r="163">
          <cell r="B163" t="str">
            <v>LuxN</v>
          </cell>
          <cell r="C163">
            <v>0</v>
          </cell>
          <cell r="D163">
            <v>0</v>
          </cell>
          <cell r="E163">
            <v>0</v>
          </cell>
          <cell r="F163">
            <v>0</v>
          </cell>
          <cell r="G163">
            <v>1.9</v>
          </cell>
          <cell r="H163">
            <v>0</v>
          </cell>
          <cell r="I163">
            <v>0</v>
          </cell>
          <cell r="J163">
            <v>0</v>
          </cell>
          <cell r="K163">
            <v>0</v>
          </cell>
          <cell r="L163">
            <v>0</v>
          </cell>
          <cell r="M163">
            <v>1.9</v>
          </cell>
        </row>
        <row r="164">
          <cell r="B164" t="str">
            <v>Marconi/Ericsson</v>
          </cell>
          <cell r="K164">
            <v>0</v>
          </cell>
          <cell r="L164">
            <v>0</v>
          </cell>
        </row>
        <row r="165">
          <cell r="B165" t="str">
            <v>MetroOptix</v>
          </cell>
          <cell r="C165">
            <v>0</v>
          </cell>
          <cell r="D165">
            <v>0.5</v>
          </cell>
          <cell r="E165">
            <v>0</v>
          </cell>
          <cell r="F165">
            <v>0</v>
          </cell>
          <cell r="G165">
            <v>0</v>
          </cell>
          <cell r="H165">
            <v>0</v>
          </cell>
          <cell r="I165">
            <v>0</v>
          </cell>
          <cell r="J165">
            <v>0</v>
          </cell>
          <cell r="K165">
            <v>0</v>
          </cell>
          <cell r="L165">
            <v>0</v>
          </cell>
          <cell r="M165">
            <v>0.5</v>
          </cell>
        </row>
        <row r="166">
          <cell r="B166" t="str">
            <v>Movaz</v>
          </cell>
          <cell r="C166">
            <v>0</v>
          </cell>
          <cell r="D166">
            <v>0</v>
          </cell>
          <cell r="E166">
            <v>0</v>
          </cell>
          <cell r="F166">
            <v>0</v>
          </cell>
          <cell r="G166">
            <v>0</v>
          </cell>
          <cell r="H166">
            <v>0</v>
          </cell>
          <cell r="I166">
            <v>0</v>
          </cell>
          <cell r="J166">
            <v>0</v>
          </cell>
          <cell r="K166">
            <v>0</v>
          </cell>
          <cell r="L166">
            <v>0</v>
          </cell>
          <cell r="M166">
            <v>0</v>
          </cell>
        </row>
        <row r="167">
          <cell r="B167" t="str">
            <v>Native</v>
          </cell>
          <cell r="C167">
            <v>0</v>
          </cell>
          <cell r="D167">
            <v>1</v>
          </cell>
          <cell r="E167">
            <v>0</v>
          </cell>
          <cell r="F167">
            <v>0</v>
          </cell>
          <cell r="G167">
            <v>0</v>
          </cell>
          <cell r="H167">
            <v>0</v>
          </cell>
          <cell r="I167">
            <v>0</v>
          </cell>
          <cell r="J167">
            <v>0</v>
          </cell>
          <cell r="K167">
            <v>0</v>
          </cell>
          <cell r="L167">
            <v>0</v>
          </cell>
          <cell r="M167">
            <v>1</v>
          </cell>
        </row>
        <row r="168">
          <cell r="B168" t="str">
            <v>NEC</v>
          </cell>
          <cell r="C168">
            <v>70</v>
          </cell>
          <cell r="D168">
            <v>20</v>
          </cell>
          <cell r="E168">
            <v>0</v>
          </cell>
          <cell r="F168">
            <v>0</v>
          </cell>
          <cell r="G168">
            <v>4</v>
          </cell>
          <cell r="H168">
            <v>22</v>
          </cell>
          <cell r="I168">
            <v>0</v>
          </cell>
          <cell r="J168">
            <v>0</v>
          </cell>
          <cell r="K168">
            <v>0</v>
          </cell>
          <cell r="L168">
            <v>0</v>
          </cell>
          <cell r="M168">
            <v>116</v>
          </cell>
        </row>
        <row r="169">
          <cell r="B169" t="str">
            <v>Nortel</v>
          </cell>
          <cell r="C169">
            <v>0</v>
          </cell>
          <cell r="D169">
            <v>0</v>
          </cell>
          <cell r="E169">
            <v>0</v>
          </cell>
          <cell r="F169">
            <v>0</v>
          </cell>
          <cell r="G169">
            <v>0</v>
          </cell>
          <cell r="H169">
            <v>0</v>
          </cell>
          <cell r="I169">
            <v>0</v>
          </cell>
          <cell r="J169">
            <v>0</v>
          </cell>
          <cell r="K169">
            <v>0</v>
          </cell>
          <cell r="L169">
            <v>0</v>
          </cell>
          <cell r="M169">
            <v>0</v>
          </cell>
        </row>
        <row r="170">
          <cell r="B170" t="str">
            <v>Oki</v>
          </cell>
          <cell r="C170">
            <v>8</v>
          </cell>
          <cell r="D170">
            <v>0</v>
          </cell>
          <cell r="E170">
            <v>0</v>
          </cell>
          <cell r="F170">
            <v>0</v>
          </cell>
          <cell r="G170">
            <v>0</v>
          </cell>
          <cell r="H170">
            <v>0</v>
          </cell>
          <cell r="I170">
            <v>0</v>
          </cell>
          <cell r="J170">
            <v>0</v>
          </cell>
          <cell r="K170">
            <v>0</v>
          </cell>
          <cell r="L170">
            <v>0</v>
          </cell>
          <cell r="M170">
            <v>8</v>
          </cell>
        </row>
        <row r="171">
          <cell r="B171" t="str">
            <v>OpVista</v>
          </cell>
          <cell r="C171">
            <v>0</v>
          </cell>
          <cell r="D171">
            <v>0</v>
          </cell>
          <cell r="E171">
            <v>0</v>
          </cell>
          <cell r="F171">
            <v>0</v>
          </cell>
          <cell r="G171">
            <v>0</v>
          </cell>
          <cell r="H171">
            <v>0</v>
          </cell>
          <cell r="I171">
            <v>0</v>
          </cell>
          <cell r="K171">
            <v>0</v>
          </cell>
          <cell r="L171">
            <v>0</v>
          </cell>
          <cell r="M171">
            <v>0</v>
          </cell>
        </row>
        <row r="172">
          <cell r="B172" t="str">
            <v>Photonic Bridges</v>
          </cell>
          <cell r="C172">
            <v>0</v>
          </cell>
          <cell r="D172">
            <v>0</v>
          </cell>
          <cell r="E172">
            <v>0</v>
          </cell>
          <cell r="F172">
            <v>0</v>
          </cell>
          <cell r="G172">
            <v>0</v>
          </cell>
          <cell r="H172">
            <v>0</v>
          </cell>
          <cell r="I172">
            <v>0</v>
          </cell>
          <cell r="J172">
            <v>0</v>
          </cell>
          <cell r="K172">
            <v>0</v>
          </cell>
          <cell r="L172">
            <v>0</v>
          </cell>
          <cell r="M172">
            <v>0</v>
          </cell>
        </row>
        <row r="173">
          <cell r="B173" t="str">
            <v>Photonixnet</v>
          </cell>
          <cell r="C173">
            <v>0</v>
          </cell>
          <cell r="D173">
            <v>0</v>
          </cell>
          <cell r="E173">
            <v>0</v>
          </cell>
          <cell r="F173">
            <v>0</v>
          </cell>
          <cell r="G173">
            <v>2</v>
          </cell>
          <cell r="H173">
            <v>0</v>
          </cell>
          <cell r="I173">
            <v>0</v>
          </cell>
          <cell r="J173">
            <v>0</v>
          </cell>
          <cell r="K173">
            <v>0</v>
          </cell>
          <cell r="L173">
            <v>0</v>
          </cell>
          <cell r="M173">
            <v>2</v>
          </cell>
        </row>
        <row r="174">
          <cell r="B174" t="str">
            <v>Pirelli</v>
          </cell>
          <cell r="C174">
            <v>0</v>
          </cell>
          <cell r="D174">
            <v>0</v>
          </cell>
          <cell r="E174">
            <v>0</v>
          </cell>
          <cell r="F174">
            <v>0</v>
          </cell>
          <cell r="G174">
            <v>0</v>
          </cell>
          <cell r="H174">
            <v>0</v>
          </cell>
          <cell r="I174">
            <v>0</v>
          </cell>
          <cell r="J174">
            <v>3</v>
          </cell>
          <cell r="K174">
            <v>0</v>
          </cell>
          <cell r="L174">
            <v>0</v>
          </cell>
          <cell r="M174">
            <v>3</v>
          </cell>
        </row>
        <row r="175">
          <cell r="B175" t="str">
            <v>Redback</v>
          </cell>
          <cell r="C175">
            <v>0</v>
          </cell>
          <cell r="D175">
            <v>0.5</v>
          </cell>
          <cell r="E175">
            <v>0</v>
          </cell>
          <cell r="F175">
            <v>0</v>
          </cell>
          <cell r="G175">
            <v>0</v>
          </cell>
          <cell r="H175">
            <v>0</v>
          </cell>
          <cell r="I175">
            <v>0</v>
          </cell>
          <cell r="J175">
            <v>0</v>
          </cell>
          <cell r="K175">
            <v>0</v>
          </cell>
          <cell r="L175">
            <v>0</v>
          </cell>
          <cell r="M175">
            <v>0.5</v>
          </cell>
        </row>
        <row r="176">
          <cell r="B176" t="str">
            <v>Sagem</v>
          </cell>
          <cell r="C176">
            <v>3</v>
          </cell>
          <cell r="D176">
            <v>4</v>
          </cell>
          <cell r="E176">
            <v>0</v>
          </cell>
          <cell r="F176">
            <v>0</v>
          </cell>
          <cell r="G176">
            <v>0</v>
          </cell>
          <cell r="H176">
            <v>0</v>
          </cell>
          <cell r="I176">
            <v>0</v>
          </cell>
          <cell r="J176">
            <v>0</v>
          </cell>
          <cell r="K176">
            <v>0</v>
          </cell>
          <cell r="L176">
            <v>0</v>
          </cell>
          <cell r="M176">
            <v>7</v>
          </cell>
        </row>
        <row r="177">
          <cell r="B177" t="str">
            <v>Samsung</v>
          </cell>
          <cell r="C177">
            <v>10</v>
          </cell>
          <cell r="D177">
            <v>0</v>
          </cell>
          <cell r="E177">
            <v>0</v>
          </cell>
          <cell r="F177">
            <v>0</v>
          </cell>
          <cell r="G177">
            <v>0</v>
          </cell>
          <cell r="H177">
            <v>0</v>
          </cell>
          <cell r="I177">
            <v>0</v>
          </cell>
          <cell r="J177">
            <v>0</v>
          </cell>
          <cell r="K177">
            <v>0</v>
          </cell>
          <cell r="L177">
            <v>0</v>
          </cell>
          <cell r="M177">
            <v>10</v>
          </cell>
        </row>
        <row r="178">
          <cell r="B178" t="str">
            <v>Nokia Siemens</v>
          </cell>
          <cell r="C178">
            <v>144</v>
          </cell>
          <cell r="D178">
            <v>46</v>
          </cell>
          <cell r="E178">
            <v>18</v>
          </cell>
          <cell r="F178">
            <v>0</v>
          </cell>
          <cell r="G178">
            <v>0</v>
          </cell>
          <cell r="H178">
            <v>41</v>
          </cell>
          <cell r="I178">
            <v>3</v>
          </cell>
          <cell r="J178">
            <v>0</v>
          </cell>
          <cell r="K178">
            <v>0</v>
          </cell>
          <cell r="L178">
            <v>0</v>
          </cell>
          <cell r="M178">
            <v>252</v>
          </cell>
        </row>
        <row r="179">
          <cell r="B179" t="str">
            <v>Sorrento/Zhone</v>
          </cell>
          <cell r="C179">
            <v>0</v>
          </cell>
          <cell r="D179">
            <v>0</v>
          </cell>
          <cell r="E179">
            <v>0</v>
          </cell>
          <cell r="F179">
            <v>0</v>
          </cell>
          <cell r="G179">
            <v>0</v>
          </cell>
          <cell r="H179">
            <v>0</v>
          </cell>
          <cell r="I179">
            <v>0</v>
          </cell>
          <cell r="K179">
            <v>0</v>
          </cell>
          <cell r="L179">
            <v>0</v>
          </cell>
          <cell r="M179">
            <v>0</v>
          </cell>
        </row>
        <row r="180">
          <cell r="B180" t="str">
            <v>Sycamore</v>
          </cell>
          <cell r="C180">
            <v>0</v>
          </cell>
          <cell r="D180">
            <v>0.5</v>
          </cell>
          <cell r="E180">
            <v>0</v>
          </cell>
          <cell r="F180">
            <v>3</v>
          </cell>
          <cell r="G180">
            <v>0</v>
          </cell>
          <cell r="H180">
            <v>0</v>
          </cell>
          <cell r="I180">
            <v>0</v>
          </cell>
          <cell r="J180">
            <v>0</v>
          </cell>
          <cell r="K180">
            <v>0</v>
          </cell>
          <cell r="L180">
            <v>0</v>
          </cell>
          <cell r="M180">
            <v>3.5</v>
          </cell>
        </row>
        <row r="181">
          <cell r="B181" t="str">
            <v>Tejas</v>
          </cell>
          <cell r="C181">
            <v>0</v>
          </cell>
          <cell r="D181">
            <v>0</v>
          </cell>
          <cell r="E181">
            <v>0</v>
          </cell>
          <cell r="F181">
            <v>0</v>
          </cell>
          <cell r="G181">
            <v>0</v>
          </cell>
          <cell r="H181">
            <v>0</v>
          </cell>
          <cell r="I181">
            <v>0</v>
          </cell>
          <cell r="K181">
            <v>0</v>
          </cell>
          <cell r="L181">
            <v>0</v>
          </cell>
          <cell r="M181">
            <v>0</v>
          </cell>
        </row>
        <row r="182">
          <cell r="B182" t="str">
            <v>Tellabs</v>
          </cell>
          <cell r="C182">
            <v>24</v>
          </cell>
          <cell r="D182">
            <v>6</v>
          </cell>
          <cell r="E182">
            <v>100</v>
          </cell>
          <cell r="F182">
            <v>4</v>
          </cell>
          <cell r="G182">
            <v>2</v>
          </cell>
          <cell r="H182">
            <v>0</v>
          </cell>
          <cell r="I182">
            <v>0</v>
          </cell>
          <cell r="J182">
            <v>0</v>
          </cell>
          <cell r="K182">
            <v>0</v>
          </cell>
          <cell r="L182">
            <v>0</v>
          </cell>
          <cell r="M182">
            <v>136</v>
          </cell>
        </row>
        <row r="183">
          <cell r="B183" t="str">
            <v>Tellium</v>
          </cell>
          <cell r="C183">
            <v>0</v>
          </cell>
          <cell r="D183">
            <v>0</v>
          </cell>
          <cell r="E183">
            <v>0</v>
          </cell>
          <cell r="F183">
            <v>2</v>
          </cell>
          <cell r="G183">
            <v>0</v>
          </cell>
          <cell r="H183">
            <v>0</v>
          </cell>
          <cell r="I183">
            <v>0</v>
          </cell>
          <cell r="J183">
            <v>0</v>
          </cell>
          <cell r="K183">
            <v>0</v>
          </cell>
          <cell r="L183">
            <v>0</v>
          </cell>
          <cell r="M183">
            <v>2</v>
          </cell>
        </row>
        <row r="184">
          <cell r="B184" t="str">
            <v>Transmode</v>
          </cell>
          <cell r="C184">
            <v>0</v>
          </cell>
          <cell r="D184">
            <v>0</v>
          </cell>
          <cell r="E184">
            <v>0</v>
          </cell>
          <cell r="F184">
            <v>0</v>
          </cell>
          <cell r="G184">
            <v>0</v>
          </cell>
          <cell r="H184">
            <v>0</v>
          </cell>
          <cell r="I184">
            <v>0</v>
          </cell>
          <cell r="J184">
            <v>0</v>
          </cell>
          <cell r="K184">
            <v>0</v>
          </cell>
          <cell r="L184">
            <v>0</v>
          </cell>
          <cell r="M184">
            <v>0</v>
          </cell>
        </row>
        <row r="185">
          <cell r="B185" t="str">
            <v>Tyco</v>
          </cell>
          <cell r="C185">
            <v>0</v>
          </cell>
          <cell r="D185">
            <v>0</v>
          </cell>
          <cell r="E185">
            <v>0</v>
          </cell>
          <cell r="F185">
            <v>0</v>
          </cell>
          <cell r="G185">
            <v>0</v>
          </cell>
          <cell r="H185">
            <v>0</v>
          </cell>
          <cell r="I185">
            <v>0</v>
          </cell>
          <cell r="J185">
            <v>12</v>
          </cell>
          <cell r="K185">
            <v>0</v>
          </cell>
          <cell r="L185">
            <v>0</v>
          </cell>
          <cell r="M185">
            <v>12</v>
          </cell>
        </row>
        <row r="186">
          <cell r="B186" t="str">
            <v>UTStarcom</v>
          </cell>
          <cell r="C186">
            <v>0</v>
          </cell>
          <cell r="D186">
            <v>4.5</v>
          </cell>
          <cell r="E186">
            <v>0</v>
          </cell>
          <cell r="F186">
            <v>0</v>
          </cell>
          <cell r="G186">
            <v>0</v>
          </cell>
          <cell r="H186">
            <v>0</v>
          </cell>
          <cell r="I186">
            <v>0</v>
          </cell>
          <cell r="J186">
            <v>0</v>
          </cell>
          <cell r="K186">
            <v>0</v>
          </cell>
          <cell r="L186">
            <v>0</v>
          </cell>
          <cell r="M186">
            <v>4.5</v>
          </cell>
        </row>
        <row r="187">
          <cell r="B187" t="str">
            <v>White Rock</v>
          </cell>
          <cell r="C187">
            <v>0</v>
          </cell>
          <cell r="D187">
            <v>2.2000000000000002</v>
          </cell>
          <cell r="E187">
            <v>0</v>
          </cell>
          <cell r="F187">
            <v>0</v>
          </cell>
          <cell r="G187">
            <v>0.3</v>
          </cell>
          <cell r="H187">
            <v>0</v>
          </cell>
          <cell r="I187">
            <v>0</v>
          </cell>
          <cell r="J187">
            <v>0</v>
          </cell>
          <cell r="K187">
            <v>0</v>
          </cell>
          <cell r="L187">
            <v>0</v>
          </cell>
          <cell r="M187">
            <v>2.5</v>
          </cell>
        </row>
        <row r="188">
          <cell r="B188" t="str">
            <v>Xtera</v>
          </cell>
          <cell r="C188">
            <v>0</v>
          </cell>
          <cell r="D188">
            <v>0</v>
          </cell>
          <cell r="E188">
            <v>0</v>
          </cell>
          <cell r="F188">
            <v>0</v>
          </cell>
          <cell r="G188">
            <v>0</v>
          </cell>
          <cell r="H188">
            <v>0</v>
          </cell>
          <cell r="I188">
            <v>0</v>
          </cell>
          <cell r="K188">
            <v>0</v>
          </cell>
          <cell r="L188">
            <v>0</v>
          </cell>
          <cell r="M188">
            <v>0</v>
          </cell>
        </row>
        <row r="189">
          <cell r="B189" t="str">
            <v>Zhone</v>
          </cell>
          <cell r="C189">
            <v>0</v>
          </cell>
          <cell r="D189">
            <v>0</v>
          </cell>
          <cell r="E189">
            <v>0</v>
          </cell>
          <cell r="F189">
            <v>0</v>
          </cell>
          <cell r="G189">
            <v>4</v>
          </cell>
          <cell r="H189">
            <v>0</v>
          </cell>
          <cell r="I189">
            <v>0</v>
          </cell>
          <cell r="J189">
            <v>0</v>
          </cell>
          <cell r="K189">
            <v>0</v>
          </cell>
          <cell r="L189">
            <v>0</v>
          </cell>
          <cell r="M189">
            <v>4</v>
          </cell>
        </row>
        <row r="190">
          <cell r="B190" t="str">
            <v>ZTE</v>
          </cell>
          <cell r="C190">
            <v>26</v>
          </cell>
          <cell r="D190">
            <v>0</v>
          </cell>
          <cell r="E190">
            <v>0</v>
          </cell>
          <cell r="F190">
            <v>0</v>
          </cell>
          <cell r="G190">
            <v>0</v>
          </cell>
          <cell r="H190">
            <v>9</v>
          </cell>
          <cell r="I190">
            <v>0</v>
          </cell>
          <cell r="J190">
            <v>0</v>
          </cell>
          <cell r="K190">
            <v>0</v>
          </cell>
          <cell r="L190">
            <v>0</v>
          </cell>
          <cell r="M190">
            <v>35</v>
          </cell>
        </row>
        <row r="191">
          <cell r="B191" t="str">
            <v>Other</v>
          </cell>
          <cell r="C191">
            <v>0</v>
          </cell>
          <cell r="D191">
            <v>0</v>
          </cell>
          <cell r="E191">
            <v>0</v>
          </cell>
          <cell r="F191">
            <v>0</v>
          </cell>
          <cell r="G191">
            <v>1</v>
          </cell>
          <cell r="H191">
            <v>0</v>
          </cell>
          <cell r="I191">
            <v>0</v>
          </cell>
          <cell r="J191">
            <v>0</v>
          </cell>
          <cell r="K191">
            <v>0</v>
          </cell>
          <cell r="L191">
            <v>0</v>
          </cell>
          <cell r="M191">
            <v>1</v>
          </cell>
        </row>
        <row r="192">
          <cell r="B192" t="str">
            <v>Total</v>
          </cell>
          <cell r="C192">
            <v>826.505</v>
          </cell>
          <cell r="D192">
            <v>520.79500000000007</v>
          </cell>
          <cell r="E192">
            <v>252.6</v>
          </cell>
          <cell r="F192">
            <v>112</v>
          </cell>
          <cell r="G192">
            <v>128.30000000000001</v>
          </cell>
          <cell r="H192">
            <v>330.6</v>
          </cell>
          <cell r="I192">
            <v>18.25</v>
          </cell>
          <cell r="J192">
            <v>89</v>
          </cell>
          <cell r="K192">
            <v>0</v>
          </cell>
          <cell r="L192">
            <v>0</v>
          </cell>
          <cell r="M192">
            <v>2278.0500000000002</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SLTE</v>
          </cell>
          <cell r="K196" t="str">
            <v>Metro ROADM</v>
          </cell>
          <cell r="L196" t="str">
            <v>Converged Packet Optical</v>
          </cell>
          <cell r="M196" t="str">
            <v>Total Optical Networking (ON)</v>
          </cell>
        </row>
        <row r="197">
          <cell r="B197" t="str">
            <v>ADTRAN</v>
          </cell>
          <cell r="C197">
            <v>0</v>
          </cell>
          <cell r="D197">
            <v>0</v>
          </cell>
          <cell r="E197">
            <v>0</v>
          </cell>
          <cell r="F197">
            <v>0</v>
          </cell>
          <cell r="G197">
            <v>0</v>
          </cell>
          <cell r="H197">
            <v>0</v>
          </cell>
          <cell r="I197">
            <v>0</v>
          </cell>
          <cell r="K197">
            <v>0</v>
          </cell>
          <cell r="L197">
            <v>0</v>
          </cell>
          <cell r="M197">
            <v>0</v>
          </cell>
        </row>
        <row r="198">
          <cell r="B198" t="str">
            <v>ADVA</v>
          </cell>
          <cell r="C198">
            <v>0</v>
          </cell>
          <cell r="D198">
            <v>0</v>
          </cell>
          <cell r="E198">
            <v>0</v>
          </cell>
          <cell r="F198">
            <v>0</v>
          </cell>
          <cell r="G198">
            <v>34.5</v>
          </cell>
          <cell r="H198">
            <v>0</v>
          </cell>
          <cell r="I198">
            <v>0</v>
          </cell>
          <cell r="J198">
            <v>0</v>
          </cell>
          <cell r="K198">
            <v>0</v>
          </cell>
          <cell r="L198">
            <v>0</v>
          </cell>
          <cell r="M198">
            <v>34.5</v>
          </cell>
        </row>
        <row r="199">
          <cell r="B199" t="str">
            <v>Alcatel-Lucent</v>
          </cell>
          <cell r="C199">
            <v>128</v>
          </cell>
          <cell r="D199">
            <v>138</v>
          </cell>
          <cell r="E199">
            <v>102</v>
          </cell>
          <cell r="F199">
            <v>28</v>
          </cell>
          <cell r="G199">
            <v>38</v>
          </cell>
          <cell r="H199">
            <v>46</v>
          </cell>
          <cell r="I199">
            <v>7</v>
          </cell>
          <cell r="J199">
            <v>39</v>
          </cell>
          <cell r="K199">
            <v>0</v>
          </cell>
          <cell r="L199">
            <v>0</v>
          </cell>
          <cell r="M199">
            <v>526</v>
          </cell>
        </row>
        <row r="200">
          <cell r="B200" t="str">
            <v>ANDA</v>
          </cell>
          <cell r="C200">
            <v>0</v>
          </cell>
          <cell r="D200">
            <v>0</v>
          </cell>
          <cell r="E200">
            <v>0</v>
          </cell>
          <cell r="F200">
            <v>0</v>
          </cell>
          <cell r="G200">
            <v>0</v>
          </cell>
          <cell r="H200">
            <v>0</v>
          </cell>
          <cell r="I200">
            <v>0</v>
          </cell>
          <cell r="K200">
            <v>0</v>
          </cell>
          <cell r="L200">
            <v>0</v>
          </cell>
          <cell r="M200">
            <v>0</v>
          </cell>
        </row>
        <row r="201">
          <cell r="B201" t="str">
            <v>Atrica</v>
          </cell>
          <cell r="C201">
            <v>0</v>
          </cell>
          <cell r="D201">
            <v>8.8999999999999986</v>
          </cell>
          <cell r="E201">
            <v>0</v>
          </cell>
          <cell r="F201">
            <v>0</v>
          </cell>
          <cell r="G201">
            <v>0</v>
          </cell>
          <cell r="H201">
            <v>0</v>
          </cell>
          <cell r="I201">
            <v>0</v>
          </cell>
          <cell r="J201">
            <v>0</v>
          </cell>
          <cell r="K201">
            <v>0</v>
          </cell>
          <cell r="L201">
            <v>0</v>
          </cell>
          <cell r="M201">
            <v>8.8999999999999986</v>
          </cell>
        </row>
        <row r="202">
          <cell r="B202" t="str">
            <v>Calient</v>
          </cell>
          <cell r="C202">
            <v>0</v>
          </cell>
          <cell r="D202">
            <v>0</v>
          </cell>
          <cell r="E202">
            <v>0</v>
          </cell>
          <cell r="F202">
            <v>0</v>
          </cell>
          <cell r="G202">
            <v>0</v>
          </cell>
          <cell r="H202">
            <v>0</v>
          </cell>
          <cell r="I202">
            <v>0</v>
          </cell>
          <cell r="J202">
            <v>0</v>
          </cell>
          <cell r="K202">
            <v>0</v>
          </cell>
          <cell r="L202">
            <v>0</v>
          </cell>
          <cell r="M202">
            <v>0</v>
          </cell>
        </row>
        <row r="203">
          <cell r="B203" t="str">
            <v>Ciena</v>
          </cell>
          <cell r="C203">
            <v>42</v>
          </cell>
          <cell r="D203">
            <v>113.6</v>
          </cell>
          <cell r="E203">
            <v>0</v>
          </cell>
          <cell r="F203">
            <v>59</v>
          </cell>
          <cell r="G203">
            <v>55</v>
          </cell>
          <cell r="H203">
            <v>107.1</v>
          </cell>
          <cell r="I203">
            <v>17.399999999999999</v>
          </cell>
          <cell r="J203">
            <v>0</v>
          </cell>
          <cell r="K203">
            <v>0</v>
          </cell>
          <cell r="L203">
            <v>0</v>
          </cell>
          <cell r="M203">
            <v>394.1</v>
          </cell>
        </row>
        <row r="204">
          <cell r="B204" t="str">
            <v>Cisco</v>
          </cell>
          <cell r="C204">
            <v>0</v>
          </cell>
          <cell r="D204">
            <v>78.5</v>
          </cell>
          <cell r="E204">
            <v>0</v>
          </cell>
          <cell r="F204">
            <v>2</v>
          </cell>
          <cell r="G204">
            <v>14.200000000000001</v>
          </cell>
          <cell r="H204">
            <v>12.4</v>
          </cell>
          <cell r="I204">
            <v>0.75</v>
          </cell>
          <cell r="J204">
            <v>0</v>
          </cell>
          <cell r="K204">
            <v>0</v>
          </cell>
          <cell r="L204">
            <v>0</v>
          </cell>
          <cell r="M204">
            <v>107.85000000000001</v>
          </cell>
        </row>
        <row r="205">
          <cell r="B205" t="str">
            <v>Corrigent</v>
          </cell>
          <cell r="C205">
            <v>0</v>
          </cell>
          <cell r="D205">
            <v>0</v>
          </cell>
          <cell r="E205">
            <v>0</v>
          </cell>
          <cell r="F205">
            <v>0</v>
          </cell>
          <cell r="G205">
            <v>0</v>
          </cell>
          <cell r="H205">
            <v>0</v>
          </cell>
          <cell r="I205">
            <v>0</v>
          </cell>
          <cell r="K205">
            <v>0</v>
          </cell>
          <cell r="L205">
            <v>0</v>
          </cell>
          <cell r="M205">
            <v>0</v>
          </cell>
        </row>
        <row r="206">
          <cell r="B206" t="str">
            <v>Corvis</v>
          </cell>
          <cell r="C206">
            <v>0</v>
          </cell>
          <cell r="D206">
            <v>0</v>
          </cell>
          <cell r="E206">
            <v>0</v>
          </cell>
          <cell r="F206">
            <v>0</v>
          </cell>
          <cell r="G206">
            <v>0</v>
          </cell>
          <cell r="H206">
            <v>0</v>
          </cell>
          <cell r="I206">
            <v>6.5</v>
          </cell>
          <cell r="J206">
            <v>0</v>
          </cell>
          <cell r="K206">
            <v>0</v>
          </cell>
          <cell r="L206">
            <v>0</v>
          </cell>
          <cell r="M206">
            <v>6.5</v>
          </cell>
        </row>
        <row r="207">
          <cell r="B207" t="str">
            <v>Datang</v>
          </cell>
          <cell r="C207">
            <v>11</v>
          </cell>
          <cell r="D207">
            <v>0</v>
          </cell>
          <cell r="E207">
            <v>0</v>
          </cell>
          <cell r="F207">
            <v>0</v>
          </cell>
          <cell r="G207">
            <v>0</v>
          </cell>
          <cell r="H207">
            <v>4</v>
          </cell>
          <cell r="I207">
            <v>0</v>
          </cell>
          <cell r="J207">
            <v>0</v>
          </cell>
          <cell r="K207">
            <v>0</v>
          </cell>
          <cell r="L207">
            <v>0</v>
          </cell>
          <cell r="M207">
            <v>15</v>
          </cell>
        </row>
        <row r="208">
          <cell r="B208" t="str">
            <v>ECI Telecom</v>
          </cell>
          <cell r="C208">
            <v>9</v>
          </cell>
          <cell r="D208">
            <v>26.14</v>
          </cell>
          <cell r="E208">
            <v>25</v>
          </cell>
          <cell r="F208">
            <v>2</v>
          </cell>
          <cell r="G208">
            <v>2</v>
          </cell>
          <cell r="H208">
            <v>9</v>
          </cell>
          <cell r="I208">
            <v>0</v>
          </cell>
          <cell r="J208">
            <v>0</v>
          </cell>
          <cell r="K208">
            <v>0</v>
          </cell>
          <cell r="L208">
            <v>0</v>
          </cell>
          <cell r="M208">
            <v>73.14</v>
          </cell>
        </row>
        <row r="209">
          <cell r="B209" t="str">
            <v>Ericsson</v>
          </cell>
          <cell r="C209">
            <v>68</v>
          </cell>
          <cell r="D209">
            <v>53</v>
          </cell>
          <cell r="E209">
            <v>28</v>
          </cell>
          <cell r="F209">
            <v>3</v>
          </cell>
          <cell r="G209">
            <v>3</v>
          </cell>
          <cell r="H209">
            <v>16</v>
          </cell>
          <cell r="I209">
            <v>0</v>
          </cell>
          <cell r="J209">
            <v>0</v>
          </cell>
          <cell r="K209">
            <v>0</v>
          </cell>
          <cell r="L209">
            <v>0</v>
          </cell>
          <cell r="M209">
            <v>171</v>
          </cell>
        </row>
        <row r="210">
          <cell r="B210" t="str">
            <v>FiberHome</v>
          </cell>
          <cell r="C210">
            <v>21</v>
          </cell>
          <cell r="D210">
            <v>0</v>
          </cell>
          <cell r="E210">
            <v>0</v>
          </cell>
          <cell r="F210">
            <v>0</v>
          </cell>
          <cell r="G210">
            <v>0</v>
          </cell>
          <cell r="H210">
            <v>9</v>
          </cell>
          <cell r="I210">
            <v>0</v>
          </cell>
          <cell r="J210">
            <v>0</v>
          </cell>
          <cell r="K210">
            <v>0</v>
          </cell>
          <cell r="L210">
            <v>0</v>
          </cell>
          <cell r="M210">
            <v>30</v>
          </cell>
        </row>
        <row r="211">
          <cell r="B211" t="str">
            <v>Force 10</v>
          </cell>
          <cell r="C211">
            <v>0</v>
          </cell>
          <cell r="D211">
            <v>2.1</v>
          </cell>
          <cell r="E211">
            <v>0</v>
          </cell>
          <cell r="F211">
            <v>0</v>
          </cell>
          <cell r="G211">
            <v>0</v>
          </cell>
          <cell r="H211">
            <v>0</v>
          </cell>
          <cell r="I211">
            <v>0</v>
          </cell>
          <cell r="J211">
            <v>0</v>
          </cell>
          <cell r="K211">
            <v>0</v>
          </cell>
          <cell r="L211">
            <v>0</v>
          </cell>
          <cell r="M211">
            <v>2.1</v>
          </cell>
        </row>
        <row r="212">
          <cell r="B212" t="str">
            <v>Fujitsu</v>
          </cell>
          <cell r="C212">
            <v>79.349999999999994</v>
          </cell>
          <cell r="D212">
            <v>53.6</v>
          </cell>
          <cell r="E212">
            <v>26.4</v>
          </cell>
          <cell r="F212">
            <v>0</v>
          </cell>
          <cell r="G212">
            <v>3.4</v>
          </cell>
          <cell r="H212">
            <v>7.5500000000000007</v>
          </cell>
          <cell r="I212">
            <v>1</v>
          </cell>
          <cell r="J212">
            <v>2</v>
          </cell>
          <cell r="K212">
            <v>0</v>
          </cell>
          <cell r="L212">
            <v>0</v>
          </cell>
          <cell r="M212">
            <v>173.3</v>
          </cell>
        </row>
        <row r="213">
          <cell r="B213" t="str">
            <v>Hitachi</v>
          </cell>
          <cell r="C213">
            <v>4</v>
          </cell>
          <cell r="D213">
            <v>0</v>
          </cell>
          <cell r="E213">
            <v>0</v>
          </cell>
          <cell r="F213">
            <v>0</v>
          </cell>
          <cell r="G213">
            <v>0</v>
          </cell>
          <cell r="H213">
            <v>5</v>
          </cell>
          <cell r="I213">
            <v>0</v>
          </cell>
          <cell r="J213">
            <v>0</v>
          </cell>
          <cell r="K213">
            <v>0</v>
          </cell>
          <cell r="L213">
            <v>0</v>
          </cell>
          <cell r="M213">
            <v>9</v>
          </cell>
        </row>
        <row r="214">
          <cell r="B214" t="str">
            <v>Hitachi Cable</v>
          </cell>
          <cell r="C214">
            <v>0</v>
          </cell>
          <cell r="D214">
            <v>0</v>
          </cell>
          <cell r="E214">
            <v>0</v>
          </cell>
          <cell r="F214">
            <v>0</v>
          </cell>
          <cell r="G214">
            <v>0</v>
          </cell>
          <cell r="H214">
            <v>0</v>
          </cell>
          <cell r="I214">
            <v>0</v>
          </cell>
          <cell r="K214">
            <v>0</v>
          </cell>
          <cell r="L214">
            <v>0</v>
          </cell>
          <cell r="M214">
            <v>0</v>
          </cell>
        </row>
        <row r="215">
          <cell r="B215" t="str">
            <v>Huawei</v>
          </cell>
          <cell r="C215">
            <v>110.27500000000001</v>
          </cell>
          <cell r="D215">
            <v>13</v>
          </cell>
          <cell r="E215">
            <v>0</v>
          </cell>
          <cell r="F215">
            <v>0</v>
          </cell>
          <cell r="G215">
            <v>0</v>
          </cell>
          <cell r="H215">
            <v>71</v>
          </cell>
          <cell r="I215">
            <v>0</v>
          </cell>
          <cell r="J215">
            <v>0</v>
          </cell>
          <cell r="K215">
            <v>0</v>
          </cell>
          <cell r="L215">
            <v>0</v>
          </cell>
          <cell r="M215">
            <v>194.27500000000001</v>
          </cell>
        </row>
        <row r="216">
          <cell r="B216" t="str">
            <v>Infinera</v>
          </cell>
          <cell r="C216">
            <v>0</v>
          </cell>
          <cell r="D216">
            <v>0</v>
          </cell>
          <cell r="E216">
            <v>0</v>
          </cell>
          <cell r="F216">
            <v>0</v>
          </cell>
          <cell r="G216">
            <v>0</v>
          </cell>
          <cell r="H216">
            <v>0</v>
          </cell>
          <cell r="I216">
            <v>0</v>
          </cell>
          <cell r="K216">
            <v>0</v>
          </cell>
          <cell r="L216">
            <v>0</v>
          </cell>
          <cell r="M216">
            <v>0</v>
          </cell>
        </row>
        <row r="217">
          <cell r="B217" t="str">
            <v>LGIC</v>
          </cell>
          <cell r="C217">
            <v>9</v>
          </cell>
          <cell r="D217">
            <v>0</v>
          </cell>
          <cell r="E217">
            <v>2</v>
          </cell>
          <cell r="F217">
            <v>0</v>
          </cell>
          <cell r="G217">
            <v>0</v>
          </cell>
          <cell r="H217">
            <v>0</v>
          </cell>
          <cell r="I217">
            <v>0</v>
          </cell>
          <cell r="J217">
            <v>0</v>
          </cell>
          <cell r="K217">
            <v>0</v>
          </cell>
          <cell r="L217">
            <v>0</v>
          </cell>
          <cell r="M217">
            <v>11</v>
          </cell>
        </row>
        <row r="218">
          <cell r="B218" t="str">
            <v>Lucent</v>
          </cell>
          <cell r="C218">
            <v>0</v>
          </cell>
          <cell r="D218">
            <v>0</v>
          </cell>
          <cell r="E218">
            <v>0</v>
          </cell>
          <cell r="F218">
            <v>0</v>
          </cell>
          <cell r="G218">
            <v>0</v>
          </cell>
          <cell r="H218">
            <v>0</v>
          </cell>
          <cell r="I218">
            <v>0</v>
          </cell>
          <cell r="J218">
            <v>0</v>
          </cell>
          <cell r="K218">
            <v>0</v>
          </cell>
          <cell r="L218">
            <v>0</v>
          </cell>
          <cell r="M218">
            <v>0</v>
          </cell>
        </row>
        <row r="219">
          <cell r="B219" t="str">
            <v>Lumentis</v>
          </cell>
          <cell r="C219">
            <v>0</v>
          </cell>
          <cell r="D219">
            <v>0</v>
          </cell>
          <cell r="E219">
            <v>0</v>
          </cell>
          <cell r="F219">
            <v>0</v>
          </cell>
          <cell r="G219">
            <v>1</v>
          </cell>
          <cell r="H219">
            <v>0</v>
          </cell>
          <cell r="I219">
            <v>0</v>
          </cell>
          <cell r="J219">
            <v>0</v>
          </cell>
          <cell r="K219">
            <v>0</v>
          </cell>
          <cell r="L219">
            <v>0</v>
          </cell>
          <cell r="M219">
            <v>1</v>
          </cell>
        </row>
        <row r="220">
          <cell r="B220" t="str">
            <v>Luminous</v>
          </cell>
          <cell r="C220">
            <v>0</v>
          </cell>
          <cell r="D220">
            <v>4.2</v>
          </cell>
          <cell r="E220">
            <v>0</v>
          </cell>
          <cell r="F220">
            <v>0</v>
          </cell>
          <cell r="G220">
            <v>0</v>
          </cell>
          <cell r="H220">
            <v>0</v>
          </cell>
          <cell r="I220">
            <v>0</v>
          </cell>
          <cell r="J220">
            <v>0</v>
          </cell>
          <cell r="K220">
            <v>0</v>
          </cell>
          <cell r="L220">
            <v>0</v>
          </cell>
          <cell r="M220">
            <v>4.2</v>
          </cell>
        </row>
        <row r="221">
          <cell r="B221" t="str">
            <v>Marconi/Ericsson</v>
          </cell>
          <cell r="K221">
            <v>0</v>
          </cell>
          <cell r="L221">
            <v>0</v>
          </cell>
        </row>
        <row r="222">
          <cell r="B222" t="str">
            <v>Movaz</v>
          </cell>
          <cell r="C222">
            <v>0</v>
          </cell>
          <cell r="D222">
            <v>0</v>
          </cell>
          <cell r="E222">
            <v>0</v>
          </cell>
          <cell r="F222">
            <v>0</v>
          </cell>
          <cell r="G222">
            <v>0</v>
          </cell>
          <cell r="H222">
            <v>0</v>
          </cell>
          <cell r="I222">
            <v>0</v>
          </cell>
          <cell r="J222">
            <v>0</v>
          </cell>
          <cell r="K222">
            <v>0</v>
          </cell>
          <cell r="L222">
            <v>0</v>
          </cell>
          <cell r="M222">
            <v>0</v>
          </cell>
        </row>
        <row r="223">
          <cell r="B223" t="str">
            <v>NEC</v>
          </cell>
          <cell r="C223">
            <v>80</v>
          </cell>
          <cell r="D223">
            <v>22</v>
          </cell>
          <cell r="E223">
            <v>0</v>
          </cell>
          <cell r="F223">
            <v>0</v>
          </cell>
          <cell r="G223">
            <v>5</v>
          </cell>
          <cell r="H223">
            <v>32</v>
          </cell>
          <cell r="I223">
            <v>0</v>
          </cell>
          <cell r="J223">
            <v>0</v>
          </cell>
          <cell r="K223">
            <v>0</v>
          </cell>
          <cell r="L223">
            <v>0</v>
          </cell>
          <cell r="M223">
            <v>139</v>
          </cell>
        </row>
        <row r="224">
          <cell r="B224" t="str">
            <v>Nortel</v>
          </cell>
          <cell r="C224">
            <v>0</v>
          </cell>
          <cell r="D224">
            <v>0</v>
          </cell>
          <cell r="E224">
            <v>0</v>
          </cell>
          <cell r="F224">
            <v>0</v>
          </cell>
          <cell r="G224">
            <v>0</v>
          </cell>
          <cell r="H224">
            <v>0</v>
          </cell>
          <cell r="I224">
            <v>0</v>
          </cell>
          <cell r="J224">
            <v>0</v>
          </cell>
          <cell r="K224">
            <v>0</v>
          </cell>
          <cell r="L224">
            <v>0</v>
          </cell>
          <cell r="M224">
            <v>0</v>
          </cell>
        </row>
        <row r="225">
          <cell r="B225" t="str">
            <v>Oki</v>
          </cell>
          <cell r="C225">
            <v>12.526315789473685</v>
          </cell>
          <cell r="D225">
            <v>0</v>
          </cell>
          <cell r="E225">
            <v>0</v>
          </cell>
          <cell r="F225">
            <v>0</v>
          </cell>
          <cell r="G225">
            <v>0</v>
          </cell>
          <cell r="H225">
            <v>0</v>
          </cell>
          <cell r="I225">
            <v>0</v>
          </cell>
          <cell r="J225">
            <v>0</v>
          </cell>
          <cell r="K225">
            <v>0</v>
          </cell>
          <cell r="L225">
            <v>0</v>
          </cell>
          <cell r="M225">
            <v>12.526315789473685</v>
          </cell>
        </row>
        <row r="226">
          <cell r="B226" t="str">
            <v>OpVista</v>
          </cell>
          <cell r="C226">
            <v>0</v>
          </cell>
          <cell r="D226">
            <v>0</v>
          </cell>
          <cell r="E226">
            <v>0</v>
          </cell>
          <cell r="F226">
            <v>0</v>
          </cell>
          <cell r="G226">
            <v>0</v>
          </cell>
          <cell r="H226">
            <v>0</v>
          </cell>
          <cell r="I226">
            <v>0</v>
          </cell>
          <cell r="K226">
            <v>0</v>
          </cell>
          <cell r="L226">
            <v>0</v>
          </cell>
          <cell r="M226">
            <v>0</v>
          </cell>
        </row>
        <row r="227">
          <cell r="B227" t="str">
            <v>Photonic Bridges</v>
          </cell>
          <cell r="C227">
            <v>0</v>
          </cell>
          <cell r="D227">
            <v>0.9</v>
          </cell>
          <cell r="E227">
            <v>0</v>
          </cell>
          <cell r="F227">
            <v>0</v>
          </cell>
          <cell r="G227">
            <v>0</v>
          </cell>
          <cell r="H227">
            <v>0</v>
          </cell>
          <cell r="I227">
            <v>0</v>
          </cell>
          <cell r="J227">
            <v>0</v>
          </cell>
          <cell r="K227">
            <v>0</v>
          </cell>
          <cell r="L227">
            <v>0</v>
          </cell>
          <cell r="M227">
            <v>0.9</v>
          </cell>
        </row>
        <row r="228">
          <cell r="B228" t="str">
            <v>Redback</v>
          </cell>
          <cell r="C228">
            <v>0</v>
          </cell>
          <cell r="D228">
            <v>3.6</v>
          </cell>
          <cell r="E228">
            <v>0</v>
          </cell>
          <cell r="F228">
            <v>0</v>
          </cell>
          <cell r="G228">
            <v>0</v>
          </cell>
          <cell r="H228">
            <v>0</v>
          </cell>
          <cell r="I228">
            <v>0</v>
          </cell>
          <cell r="J228">
            <v>0</v>
          </cell>
          <cell r="K228">
            <v>0</v>
          </cell>
          <cell r="L228">
            <v>0</v>
          </cell>
          <cell r="M228">
            <v>3.6</v>
          </cell>
        </row>
        <row r="229">
          <cell r="B229" t="str">
            <v>Sagem</v>
          </cell>
          <cell r="C229">
            <v>15</v>
          </cell>
          <cell r="D229">
            <v>3</v>
          </cell>
          <cell r="E229">
            <v>0</v>
          </cell>
          <cell r="F229">
            <v>0</v>
          </cell>
          <cell r="G229">
            <v>0</v>
          </cell>
          <cell r="H229">
            <v>0</v>
          </cell>
          <cell r="I229">
            <v>0</v>
          </cell>
          <cell r="J229">
            <v>0</v>
          </cell>
          <cell r="K229">
            <v>0</v>
          </cell>
          <cell r="L229">
            <v>0</v>
          </cell>
          <cell r="M229">
            <v>18</v>
          </cell>
        </row>
        <row r="230">
          <cell r="B230" t="str">
            <v>Samsung</v>
          </cell>
          <cell r="C230">
            <v>6</v>
          </cell>
          <cell r="D230">
            <v>0</v>
          </cell>
          <cell r="E230">
            <v>0</v>
          </cell>
          <cell r="F230">
            <v>0</v>
          </cell>
          <cell r="G230">
            <v>0</v>
          </cell>
          <cell r="H230">
            <v>0</v>
          </cell>
          <cell r="I230">
            <v>0</v>
          </cell>
          <cell r="J230">
            <v>0</v>
          </cell>
          <cell r="K230">
            <v>0</v>
          </cell>
          <cell r="L230">
            <v>0</v>
          </cell>
          <cell r="M230">
            <v>6</v>
          </cell>
        </row>
        <row r="231">
          <cell r="B231" t="str">
            <v>Nokia Siemens</v>
          </cell>
          <cell r="C231">
            <v>51</v>
          </cell>
          <cell r="D231">
            <v>78</v>
          </cell>
          <cell r="E231">
            <v>16</v>
          </cell>
          <cell r="F231">
            <v>0</v>
          </cell>
          <cell r="G231">
            <v>0</v>
          </cell>
          <cell r="H231">
            <v>21</v>
          </cell>
          <cell r="I231">
            <v>1</v>
          </cell>
          <cell r="J231">
            <v>0</v>
          </cell>
          <cell r="K231">
            <v>0</v>
          </cell>
          <cell r="L231">
            <v>0</v>
          </cell>
          <cell r="M231">
            <v>167</v>
          </cell>
        </row>
        <row r="232">
          <cell r="B232" t="str">
            <v>Sorrento/Zhone</v>
          </cell>
          <cell r="C232">
            <v>0</v>
          </cell>
          <cell r="D232">
            <v>0</v>
          </cell>
          <cell r="E232">
            <v>0</v>
          </cell>
          <cell r="F232">
            <v>0</v>
          </cell>
          <cell r="G232">
            <v>0</v>
          </cell>
          <cell r="H232">
            <v>0</v>
          </cell>
          <cell r="I232">
            <v>0</v>
          </cell>
          <cell r="K232">
            <v>0</v>
          </cell>
          <cell r="L232">
            <v>0</v>
          </cell>
          <cell r="M232">
            <v>0</v>
          </cell>
        </row>
        <row r="233">
          <cell r="B233" t="str">
            <v>Sycamore</v>
          </cell>
          <cell r="C233">
            <v>0</v>
          </cell>
          <cell r="D233">
            <v>0</v>
          </cell>
          <cell r="E233">
            <v>0</v>
          </cell>
          <cell r="F233">
            <v>15.1</v>
          </cell>
          <cell r="G233">
            <v>0</v>
          </cell>
          <cell r="H233">
            <v>2</v>
          </cell>
          <cell r="I233">
            <v>0</v>
          </cell>
          <cell r="J233">
            <v>0</v>
          </cell>
          <cell r="K233">
            <v>0</v>
          </cell>
          <cell r="L233">
            <v>0</v>
          </cell>
          <cell r="M233">
            <v>17.100000000000001</v>
          </cell>
        </row>
        <row r="234">
          <cell r="B234" t="str">
            <v>Tejas</v>
          </cell>
          <cell r="C234">
            <v>0</v>
          </cell>
          <cell r="D234">
            <v>0</v>
          </cell>
          <cell r="E234">
            <v>0</v>
          </cell>
          <cell r="F234">
            <v>0</v>
          </cell>
          <cell r="G234">
            <v>0</v>
          </cell>
          <cell r="H234">
            <v>0</v>
          </cell>
          <cell r="I234">
            <v>0</v>
          </cell>
          <cell r="K234">
            <v>0</v>
          </cell>
          <cell r="L234">
            <v>0</v>
          </cell>
          <cell r="M234">
            <v>0</v>
          </cell>
        </row>
        <row r="235">
          <cell r="B235" t="str">
            <v>Tellabs</v>
          </cell>
          <cell r="C235">
            <v>36</v>
          </cell>
          <cell r="D235">
            <v>5</v>
          </cell>
          <cell r="E235">
            <v>144</v>
          </cell>
          <cell r="F235">
            <v>37</v>
          </cell>
          <cell r="G235">
            <v>13</v>
          </cell>
          <cell r="H235">
            <v>0</v>
          </cell>
          <cell r="I235">
            <v>0</v>
          </cell>
          <cell r="J235">
            <v>0</v>
          </cell>
          <cell r="K235">
            <v>0</v>
          </cell>
          <cell r="L235">
            <v>0</v>
          </cell>
          <cell r="M235">
            <v>235</v>
          </cell>
        </row>
        <row r="236">
          <cell r="B236" t="str">
            <v>Tellium</v>
          </cell>
          <cell r="C236">
            <v>0</v>
          </cell>
          <cell r="D236">
            <v>0</v>
          </cell>
          <cell r="E236">
            <v>0</v>
          </cell>
          <cell r="F236">
            <v>7</v>
          </cell>
          <cell r="G236">
            <v>0</v>
          </cell>
          <cell r="H236">
            <v>0</v>
          </cell>
          <cell r="I236">
            <v>0</v>
          </cell>
          <cell r="J236">
            <v>0</v>
          </cell>
          <cell r="K236">
            <v>0</v>
          </cell>
          <cell r="L236">
            <v>0</v>
          </cell>
          <cell r="M236">
            <v>7</v>
          </cell>
        </row>
        <row r="237">
          <cell r="B237" t="str">
            <v>Transmode</v>
          </cell>
          <cell r="C237">
            <v>0</v>
          </cell>
          <cell r="D237">
            <v>0</v>
          </cell>
          <cell r="E237">
            <v>0</v>
          </cell>
          <cell r="F237">
            <v>0</v>
          </cell>
          <cell r="G237">
            <v>0</v>
          </cell>
          <cell r="H237">
            <v>0</v>
          </cell>
          <cell r="I237">
            <v>0</v>
          </cell>
          <cell r="K237">
            <v>0</v>
          </cell>
          <cell r="L237">
            <v>0</v>
          </cell>
          <cell r="M237">
            <v>0</v>
          </cell>
        </row>
        <row r="238">
          <cell r="B238" t="str">
            <v>Tyco</v>
          </cell>
          <cell r="C238">
            <v>0</v>
          </cell>
          <cell r="D238">
            <v>0</v>
          </cell>
          <cell r="E238">
            <v>0</v>
          </cell>
          <cell r="F238">
            <v>0</v>
          </cell>
          <cell r="G238">
            <v>0</v>
          </cell>
          <cell r="H238">
            <v>0</v>
          </cell>
          <cell r="I238">
            <v>0</v>
          </cell>
          <cell r="J238">
            <v>9</v>
          </cell>
          <cell r="K238">
            <v>0</v>
          </cell>
          <cell r="L238">
            <v>0</v>
          </cell>
          <cell r="M238">
            <v>9</v>
          </cell>
        </row>
        <row r="239">
          <cell r="B239" t="str">
            <v>UTStarcom</v>
          </cell>
          <cell r="C239">
            <v>0</v>
          </cell>
          <cell r="D239">
            <v>5</v>
          </cell>
          <cell r="E239">
            <v>0</v>
          </cell>
          <cell r="F239">
            <v>0</v>
          </cell>
          <cell r="G239">
            <v>0</v>
          </cell>
          <cell r="H239">
            <v>0</v>
          </cell>
          <cell r="I239">
            <v>0</v>
          </cell>
          <cell r="J239">
            <v>0</v>
          </cell>
          <cell r="K239">
            <v>0</v>
          </cell>
          <cell r="L239">
            <v>0</v>
          </cell>
          <cell r="M239">
            <v>5</v>
          </cell>
        </row>
        <row r="240">
          <cell r="B240" t="str">
            <v>White Rock</v>
          </cell>
          <cell r="C240">
            <v>0</v>
          </cell>
          <cell r="D240">
            <v>2.7</v>
          </cell>
          <cell r="E240">
            <v>0</v>
          </cell>
          <cell r="F240">
            <v>0</v>
          </cell>
          <cell r="G240">
            <v>0</v>
          </cell>
          <cell r="H240">
            <v>0</v>
          </cell>
          <cell r="I240">
            <v>0</v>
          </cell>
          <cell r="J240">
            <v>0</v>
          </cell>
          <cell r="K240">
            <v>0</v>
          </cell>
          <cell r="L240">
            <v>0</v>
          </cell>
          <cell r="M240">
            <v>2.7</v>
          </cell>
        </row>
        <row r="241">
          <cell r="B241" t="str">
            <v>Xtera</v>
          </cell>
          <cell r="C241">
            <v>0</v>
          </cell>
          <cell r="D241">
            <v>0</v>
          </cell>
          <cell r="E241">
            <v>0</v>
          </cell>
          <cell r="F241">
            <v>0</v>
          </cell>
          <cell r="G241">
            <v>0</v>
          </cell>
          <cell r="H241">
            <v>0</v>
          </cell>
          <cell r="I241">
            <v>0</v>
          </cell>
          <cell r="K241">
            <v>0</v>
          </cell>
          <cell r="L241">
            <v>0</v>
          </cell>
          <cell r="M241">
            <v>0</v>
          </cell>
        </row>
        <row r="242">
          <cell r="B242" t="str">
            <v>Zhone</v>
          </cell>
          <cell r="C242">
            <v>0</v>
          </cell>
          <cell r="D242">
            <v>0</v>
          </cell>
          <cell r="E242">
            <v>0</v>
          </cell>
          <cell r="F242">
            <v>0</v>
          </cell>
          <cell r="G242">
            <v>3</v>
          </cell>
          <cell r="H242">
            <v>0</v>
          </cell>
          <cell r="I242">
            <v>0</v>
          </cell>
          <cell r="J242">
            <v>0</v>
          </cell>
          <cell r="K242">
            <v>0</v>
          </cell>
          <cell r="L242">
            <v>0</v>
          </cell>
          <cell r="M242">
            <v>3</v>
          </cell>
        </row>
        <row r="243">
          <cell r="B243" t="str">
            <v>ZTE</v>
          </cell>
          <cell r="C243">
            <v>54</v>
          </cell>
          <cell r="D243">
            <v>0</v>
          </cell>
          <cell r="E243">
            <v>0</v>
          </cell>
          <cell r="F243">
            <v>0</v>
          </cell>
          <cell r="G243">
            <v>0</v>
          </cell>
          <cell r="H243">
            <v>16</v>
          </cell>
          <cell r="I243">
            <v>0</v>
          </cell>
          <cell r="J243">
            <v>0</v>
          </cell>
          <cell r="K243">
            <v>0</v>
          </cell>
          <cell r="L243">
            <v>0</v>
          </cell>
          <cell r="M243">
            <v>70</v>
          </cell>
        </row>
        <row r="244">
          <cell r="B244" t="str">
            <v>Other</v>
          </cell>
          <cell r="C244">
            <v>5</v>
          </cell>
          <cell r="D244">
            <v>0</v>
          </cell>
          <cell r="E244">
            <v>0</v>
          </cell>
          <cell r="F244">
            <v>1</v>
          </cell>
          <cell r="G244">
            <v>0</v>
          </cell>
          <cell r="H244">
            <v>0</v>
          </cell>
          <cell r="I244">
            <v>0</v>
          </cell>
          <cell r="J244">
            <v>6</v>
          </cell>
          <cell r="K244">
            <v>0</v>
          </cell>
          <cell r="L244">
            <v>0</v>
          </cell>
          <cell r="M244">
            <v>12</v>
          </cell>
        </row>
        <row r="245">
          <cell r="B245" t="str">
            <v>Total</v>
          </cell>
          <cell r="C245">
            <v>741.15131578947364</v>
          </cell>
          <cell r="D245">
            <v>611.24</v>
          </cell>
          <cell r="E245">
            <v>343.4</v>
          </cell>
          <cell r="F245">
            <v>154.1</v>
          </cell>
          <cell r="G245">
            <v>172.1</v>
          </cell>
          <cell r="H245">
            <v>358.05</v>
          </cell>
          <cell r="I245">
            <v>33.65</v>
          </cell>
          <cell r="J245">
            <v>56</v>
          </cell>
          <cell r="K245">
            <v>0</v>
          </cell>
          <cell r="L245">
            <v>0</v>
          </cell>
          <cell r="M245">
            <v>2469.6913157894737</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SLTE</v>
          </cell>
          <cell r="K249" t="str">
            <v>Metro ROADM</v>
          </cell>
          <cell r="L249" t="str">
            <v>Converged Packet Optical</v>
          </cell>
          <cell r="M249" t="str">
            <v>Total Optical Networking (ON)</v>
          </cell>
        </row>
        <row r="250">
          <cell r="B250" t="str">
            <v>ADTRAN</v>
          </cell>
          <cell r="C250">
            <v>0</v>
          </cell>
          <cell r="D250">
            <v>0</v>
          </cell>
          <cell r="E250">
            <v>0</v>
          </cell>
          <cell r="F250">
            <v>0</v>
          </cell>
          <cell r="G250">
            <v>0</v>
          </cell>
          <cell r="H250">
            <v>0</v>
          </cell>
          <cell r="I250">
            <v>0</v>
          </cell>
          <cell r="K250">
            <v>0</v>
          </cell>
          <cell r="L250">
            <v>0</v>
          </cell>
          <cell r="M250">
            <v>0</v>
          </cell>
        </row>
        <row r="251">
          <cell r="B251" t="str">
            <v>ADVA</v>
          </cell>
          <cell r="C251">
            <v>0</v>
          </cell>
          <cell r="D251">
            <v>0</v>
          </cell>
          <cell r="E251">
            <v>0</v>
          </cell>
          <cell r="F251">
            <v>0</v>
          </cell>
          <cell r="G251">
            <v>22</v>
          </cell>
          <cell r="H251">
            <v>0</v>
          </cell>
          <cell r="I251">
            <v>0</v>
          </cell>
          <cell r="J251">
            <v>0</v>
          </cell>
          <cell r="K251">
            <v>0</v>
          </cell>
          <cell r="L251">
            <v>0</v>
          </cell>
          <cell r="M251">
            <v>22</v>
          </cell>
        </row>
        <row r="252">
          <cell r="B252" t="str">
            <v>Alcatel-Lucent</v>
          </cell>
          <cell r="C252">
            <v>118</v>
          </cell>
          <cell r="D252">
            <v>117</v>
          </cell>
          <cell r="E252">
            <v>51</v>
          </cell>
          <cell r="F252">
            <v>20</v>
          </cell>
          <cell r="G252">
            <v>15</v>
          </cell>
          <cell r="H252">
            <v>39</v>
          </cell>
          <cell r="I252">
            <v>3</v>
          </cell>
          <cell r="J252">
            <v>51</v>
          </cell>
          <cell r="K252">
            <v>0</v>
          </cell>
          <cell r="L252">
            <v>0</v>
          </cell>
          <cell r="M252">
            <v>414</v>
          </cell>
        </row>
        <row r="253">
          <cell r="B253" t="str">
            <v>ANDA</v>
          </cell>
          <cell r="C253">
            <v>0</v>
          </cell>
          <cell r="D253">
            <v>0</v>
          </cell>
          <cell r="E253">
            <v>0</v>
          </cell>
          <cell r="F253">
            <v>0</v>
          </cell>
          <cell r="G253">
            <v>0</v>
          </cell>
          <cell r="H253">
            <v>0</v>
          </cell>
          <cell r="I253">
            <v>0</v>
          </cell>
          <cell r="K253">
            <v>0</v>
          </cell>
          <cell r="L253">
            <v>0</v>
          </cell>
          <cell r="M253">
            <v>0</v>
          </cell>
        </row>
        <row r="254">
          <cell r="B254" t="str">
            <v>Atrica</v>
          </cell>
          <cell r="C254">
            <v>0</v>
          </cell>
          <cell r="D254">
            <v>7</v>
          </cell>
          <cell r="E254">
            <v>0</v>
          </cell>
          <cell r="F254">
            <v>0</v>
          </cell>
          <cell r="G254">
            <v>0</v>
          </cell>
          <cell r="H254">
            <v>0</v>
          </cell>
          <cell r="I254">
            <v>0</v>
          </cell>
          <cell r="J254">
            <v>0</v>
          </cell>
          <cell r="K254">
            <v>0</v>
          </cell>
          <cell r="L254">
            <v>0</v>
          </cell>
          <cell r="M254">
            <v>7</v>
          </cell>
        </row>
        <row r="255">
          <cell r="B255" t="str">
            <v>Calient</v>
          </cell>
          <cell r="C255">
            <v>0</v>
          </cell>
          <cell r="D255">
            <v>0</v>
          </cell>
          <cell r="E255">
            <v>0</v>
          </cell>
          <cell r="F255">
            <v>1</v>
          </cell>
          <cell r="G255">
            <v>0</v>
          </cell>
          <cell r="H255">
            <v>0</v>
          </cell>
          <cell r="I255">
            <v>0</v>
          </cell>
          <cell r="J255">
            <v>0</v>
          </cell>
          <cell r="K255">
            <v>0</v>
          </cell>
          <cell r="L255">
            <v>0</v>
          </cell>
          <cell r="M255">
            <v>1</v>
          </cell>
        </row>
        <row r="256">
          <cell r="B256" t="str">
            <v>Ciena</v>
          </cell>
          <cell r="C256">
            <v>15</v>
          </cell>
          <cell r="D256">
            <v>97</v>
          </cell>
          <cell r="E256">
            <v>0</v>
          </cell>
          <cell r="F256">
            <v>49</v>
          </cell>
          <cell r="G256">
            <v>49</v>
          </cell>
          <cell r="H256">
            <v>80</v>
          </cell>
          <cell r="I256">
            <v>4</v>
          </cell>
          <cell r="J256">
            <v>0</v>
          </cell>
          <cell r="K256">
            <v>0</v>
          </cell>
          <cell r="L256">
            <v>0</v>
          </cell>
          <cell r="M256">
            <v>294</v>
          </cell>
        </row>
        <row r="257">
          <cell r="B257" t="str">
            <v>Cisco</v>
          </cell>
          <cell r="C257">
            <v>0</v>
          </cell>
          <cell r="D257">
            <v>47</v>
          </cell>
          <cell r="E257">
            <v>0</v>
          </cell>
          <cell r="F257">
            <v>2</v>
          </cell>
          <cell r="G257">
            <v>9</v>
          </cell>
          <cell r="H257">
            <v>6</v>
          </cell>
          <cell r="I257">
            <v>0</v>
          </cell>
          <cell r="J257">
            <v>0</v>
          </cell>
          <cell r="K257">
            <v>0</v>
          </cell>
          <cell r="L257">
            <v>0</v>
          </cell>
          <cell r="M257">
            <v>64</v>
          </cell>
        </row>
        <row r="258">
          <cell r="B258" t="str">
            <v>Corrigent</v>
          </cell>
          <cell r="C258">
            <v>0</v>
          </cell>
          <cell r="D258">
            <v>0</v>
          </cell>
          <cell r="E258">
            <v>0</v>
          </cell>
          <cell r="F258">
            <v>0</v>
          </cell>
          <cell r="G258">
            <v>0</v>
          </cell>
          <cell r="H258">
            <v>0</v>
          </cell>
          <cell r="I258">
            <v>0</v>
          </cell>
          <cell r="K258">
            <v>0</v>
          </cell>
          <cell r="L258">
            <v>0</v>
          </cell>
          <cell r="M258">
            <v>0</v>
          </cell>
        </row>
        <row r="259">
          <cell r="B259" t="str">
            <v>Corvis</v>
          </cell>
          <cell r="C259">
            <v>0</v>
          </cell>
          <cell r="D259">
            <v>0</v>
          </cell>
          <cell r="E259">
            <v>0</v>
          </cell>
          <cell r="F259">
            <v>0</v>
          </cell>
          <cell r="G259">
            <v>0</v>
          </cell>
          <cell r="H259">
            <v>0</v>
          </cell>
          <cell r="I259">
            <v>1</v>
          </cell>
          <cell r="J259">
            <v>0</v>
          </cell>
          <cell r="K259">
            <v>0</v>
          </cell>
          <cell r="L259">
            <v>0</v>
          </cell>
          <cell r="M259">
            <v>1</v>
          </cell>
        </row>
        <row r="260">
          <cell r="B260" t="str">
            <v>Datang</v>
          </cell>
          <cell r="C260">
            <v>5</v>
          </cell>
          <cell r="D260">
            <v>0</v>
          </cell>
          <cell r="E260">
            <v>0</v>
          </cell>
          <cell r="F260">
            <v>0</v>
          </cell>
          <cell r="G260">
            <v>0</v>
          </cell>
          <cell r="H260">
            <v>2</v>
          </cell>
          <cell r="I260">
            <v>0</v>
          </cell>
          <cell r="J260">
            <v>0</v>
          </cell>
          <cell r="K260">
            <v>0</v>
          </cell>
          <cell r="L260">
            <v>0</v>
          </cell>
          <cell r="M260">
            <v>7</v>
          </cell>
        </row>
        <row r="261">
          <cell r="B261" t="str">
            <v>ECI Telecom</v>
          </cell>
          <cell r="C261">
            <v>8</v>
          </cell>
          <cell r="D261">
            <v>11</v>
          </cell>
          <cell r="E261">
            <v>6</v>
          </cell>
          <cell r="F261">
            <v>1</v>
          </cell>
          <cell r="G261">
            <v>6</v>
          </cell>
          <cell r="H261">
            <v>0</v>
          </cell>
          <cell r="I261">
            <v>0</v>
          </cell>
          <cell r="J261">
            <v>0</v>
          </cell>
          <cell r="K261">
            <v>0</v>
          </cell>
          <cell r="L261">
            <v>0</v>
          </cell>
          <cell r="M261">
            <v>32</v>
          </cell>
        </row>
        <row r="262">
          <cell r="B262" t="str">
            <v>Ericsson</v>
          </cell>
          <cell r="C262">
            <v>83</v>
          </cell>
          <cell r="D262">
            <v>36</v>
          </cell>
          <cell r="E262">
            <v>19</v>
          </cell>
          <cell r="F262">
            <v>6</v>
          </cell>
          <cell r="G262">
            <v>3</v>
          </cell>
          <cell r="H262">
            <v>19</v>
          </cell>
          <cell r="I262">
            <v>1</v>
          </cell>
          <cell r="J262">
            <v>0</v>
          </cell>
          <cell r="K262">
            <v>0</v>
          </cell>
          <cell r="L262">
            <v>0</v>
          </cell>
          <cell r="M262">
            <v>167</v>
          </cell>
        </row>
        <row r="263">
          <cell r="B263" t="str">
            <v>FiberHome</v>
          </cell>
          <cell r="C263">
            <v>15</v>
          </cell>
          <cell r="D263">
            <v>0</v>
          </cell>
          <cell r="E263">
            <v>0</v>
          </cell>
          <cell r="F263">
            <v>0</v>
          </cell>
          <cell r="G263">
            <v>0</v>
          </cell>
          <cell r="H263">
            <v>5</v>
          </cell>
          <cell r="I263">
            <v>0</v>
          </cell>
          <cell r="J263">
            <v>0</v>
          </cell>
          <cell r="K263">
            <v>0</v>
          </cell>
          <cell r="L263">
            <v>0</v>
          </cell>
          <cell r="M263">
            <v>20</v>
          </cell>
        </row>
        <row r="264">
          <cell r="B264" t="str">
            <v>Force 10</v>
          </cell>
          <cell r="C264">
            <v>0</v>
          </cell>
          <cell r="D264">
            <v>2.7</v>
          </cell>
          <cell r="E264">
            <v>0</v>
          </cell>
          <cell r="F264">
            <v>0</v>
          </cell>
          <cell r="G264">
            <v>0</v>
          </cell>
          <cell r="H264">
            <v>0</v>
          </cell>
          <cell r="I264">
            <v>0</v>
          </cell>
          <cell r="J264">
            <v>0</v>
          </cell>
          <cell r="K264">
            <v>0</v>
          </cell>
          <cell r="L264">
            <v>0</v>
          </cell>
          <cell r="M264">
            <v>2.7</v>
          </cell>
        </row>
        <row r="265">
          <cell r="B265" t="str">
            <v>Fujitsu</v>
          </cell>
          <cell r="C265">
            <v>90.4</v>
          </cell>
          <cell r="D265">
            <v>59.1</v>
          </cell>
          <cell r="E265">
            <v>6.3</v>
          </cell>
          <cell r="F265">
            <v>0</v>
          </cell>
          <cell r="G265">
            <v>2</v>
          </cell>
          <cell r="H265">
            <v>18.899999999999999</v>
          </cell>
          <cell r="I265">
            <v>2</v>
          </cell>
          <cell r="J265">
            <v>10</v>
          </cell>
          <cell r="K265">
            <v>0</v>
          </cell>
          <cell r="L265">
            <v>0</v>
          </cell>
          <cell r="M265">
            <v>188.70000000000002</v>
          </cell>
        </row>
        <row r="266">
          <cell r="B266" t="str">
            <v>Hitachi</v>
          </cell>
          <cell r="C266">
            <v>3</v>
          </cell>
          <cell r="D266">
            <v>0</v>
          </cell>
          <cell r="E266">
            <v>0</v>
          </cell>
          <cell r="F266">
            <v>0</v>
          </cell>
          <cell r="G266">
            <v>0</v>
          </cell>
          <cell r="H266">
            <v>2</v>
          </cell>
          <cell r="I266">
            <v>0</v>
          </cell>
          <cell r="J266">
            <v>0</v>
          </cell>
          <cell r="K266">
            <v>0</v>
          </cell>
          <cell r="L266">
            <v>0</v>
          </cell>
          <cell r="M266">
            <v>5</v>
          </cell>
        </row>
        <row r="267">
          <cell r="B267" t="str">
            <v>Hitachi Cable</v>
          </cell>
          <cell r="C267">
            <v>0</v>
          </cell>
          <cell r="D267">
            <v>0</v>
          </cell>
          <cell r="E267">
            <v>0</v>
          </cell>
          <cell r="F267">
            <v>0</v>
          </cell>
          <cell r="G267">
            <v>0</v>
          </cell>
          <cell r="H267">
            <v>0</v>
          </cell>
          <cell r="I267">
            <v>0</v>
          </cell>
          <cell r="K267">
            <v>0</v>
          </cell>
          <cell r="L267">
            <v>0</v>
          </cell>
          <cell r="M267">
            <v>0</v>
          </cell>
        </row>
        <row r="268">
          <cell r="B268" t="str">
            <v>Huawei</v>
          </cell>
          <cell r="C268">
            <v>65.2</v>
          </cell>
          <cell r="D268">
            <v>18.8</v>
          </cell>
          <cell r="E268">
            <v>0</v>
          </cell>
          <cell r="F268">
            <v>0</v>
          </cell>
          <cell r="G268">
            <v>0</v>
          </cell>
          <cell r="H268">
            <v>37</v>
          </cell>
          <cell r="I268">
            <v>0</v>
          </cell>
          <cell r="J268">
            <v>0</v>
          </cell>
          <cell r="K268">
            <v>0</v>
          </cell>
          <cell r="L268">
            <v>0</v>
          </cell>
          <cell r="M268">
            <v>121</v>
          </cell>
        </row>
        <row r="269">
          <cell r="B269" t="str">
            <v>Infinera</v>
          </cell>
          <cell r="C269">
            <v>0</v>
          </cell>
          <cell r="D269">
            <v>0</v>
          </cell>
          <cell r="E269">
            <v>0</v>
          </cell>
          <cell r="F269">
            <v>0</v>
          </cell>
          <cell r="G269">
            <v>0</v>
          </cell>
          <cell r="H269">
            <v>0</v>
          </cell>
          <cell r="I269">
            <v>0</v>
          </cell>
          <cell r="K269">
            <v>0</v>
          </cell>
          <cell r="L269">
            <v>0</v>
          </cell>
          <cell r="M269">
            <v>0</v>
          </cell>
        </row>
        <row r="270">
          <cell r="B270" t="str">
            <v>LGIC</v>
          </cell>
          <cell r="C270">
            <v>6</v>
          </cell>
          <cell r="D270">
            <v>0</v>
          </cell>
          <cell r="E270">
            <v>2</v>
          </cell>
          <cell r="F270">
            <v>0</v>
          </cell>
          <cell r="G270">
            <v>0</v>
          </cell>
          <cell r="H270">
            <v>0</v>
          </cell>
          <cell r="I270">
            <v>0</v>
          </cell>
          <cell r="J270">
            <v>0</v>
          </cell>
          <cell r="K270">
            <v>0</v>
          </cell>
          <cell r="L270">
            <v>0</v>
          </cell>
          <cell r="M270">
            <v>8</v>
          </cell>
        </row>
        <row r="271">
          <cell r="B271" t="str">
            <v>Lucent</v>
          </cell>
          <cell r="C271">
            <v>0</v>
          </cell>
          <cell r="D271">
            <v>0</v>
          </cell>
          <cell r="E271">
            <v>0</v>
          </cell>
          <cell r="F271">
            <v>0</v>
          </cell>
          <cell r="G271">
            <v>0</v>
          </cell>
          <cell r="H271">
            <v>0</v>
          </cell>
          <cell r="I271">
            <v>0</v>
          </cell>
          <cell r="J271">
            <v>0</v>
          </cell>
          <cell r="K271">
            <v>0</v>
          </cell>
          <cell r="L271">
            <v>0</v>
          </cell>
          <cell r="M271">
            <v>0</v>
          </cell>
        </row>
        <row r="272">
          <cell r="B272" t="str">
            <v>Lumentis</v>
          </cell>
          <cell r="C272">
            <v>0</v>
          </cell>
          <cell r="D272">
            <v>0</v>
          </cell>
          <cell r="E272">
            <v>0</v>
          </cell>
          <cell r="F272">
            <v>0</v>
          </cell>
          <cell r="G272">
            <v>1.3</v>
          </cell>
          <cell r="H272">
            <v>0</v>
          </cell>
          <cell r="I272">
            <v>0</v>
          </cell>
          <cell r="J272">
            <v>0</v>
          </cell>
          <cell r="K272">
            <v>0</v>
          </cell>
          <cell r="L272">
            <v>0</v>
          </cell>
          <cell r="M272">
            <v>1.3</v>
          </cell>
        </row>
        <row r="273">
          <cell r="B273" t="str">
            <v>Luminous</v>
          </cell>
          <cell r="C273">
            <v>0</v>
          </cell>
          <cell r="D273">
            <v>4.5</v>
          </cell>
          <cell r="E273">
            <v>0</v>
          </cell>
          <cell r="F273">
            <v>0</v>
          </cell>
          <cell r="G273">
            <v>0</v>
          </cell>
          <cell r="H273">
            <v>0</v>
          </cell>
          <cell r="I273">
            <v>0</v>
          </cell>
          <cell r="J273">
            <v>0</v>
          </cell>
          <cell r="K273">
            <v>0</v>
          </cell>
          <cell r="L273">
            <v>0</v>
          </cell>
          <cell r="M273">
            <v>4.5</v>
          </cell>
        </row>
        <row r="274">
          <cell r="B274" t="str">
            <v>Marconi/Ericsson</v>
          </cell>
          <cell r="K274">
            <v>0</v>
          </cell>
          <cell r="L274">
            <v>0</v>
          </cell>
        </row>
        <row r="275">
          <cell r="B275" t="str">
            <v>Movaz</v>
          </cell>
          <cell r="C275">
            <v>0</v>
          </cell>
          <cell r="D275">
            <v>0</v>
          </cell>
          <cell r="E275">
            <v>0</v>
          </cell>
          <cell r="F275">
            <v>0</v>
          </cell>
          <cell r="G275">
            <v>0</v>
          </cell>
          <cell r="H275">
            <v>0</v>
          </cell>
          <cell r="I275">
            <v>0</v>
          </cell>
          <cell r="J275">
            <v>0</v>
          </cell>
          <cell r="K275">
            <v>0</v>
          </cell>
          <cell r="L275">
            <v>0</v>
          </cell>
          <cell r="M275">
            <v>0</v>
          </cell>
        </row>
        <row r="276">
          <cell r="B276" t="str">
            <v>NEC</v>
          </cell>
          <cell r="C276">
            <v>97</v>
          </cell>
          <cell r="D276">
            <v>39.5</v>
          </cell>
          <cell r="E276">
            <v>0</v>
          </cell>
          <cell r="F276">
            <v>0</v>
          </cell>
          <cell r="G276">
            <v>7</v>
          </cell>
          <cell r="H276">
            <v>68</v>
          </cell>
          <cell r="I276">
            <v>0</v>
          </cell>
          <cell r="J276">
            <v>1</v>
          </cell>
          <cell r="K276">
            <v>0</v>
          </cell>
          <cell r="L276">
            <v>0</v>
          </cell>
          <cell r="M276">
            <v>212.5</v>
          </cell>
        </row>
        <row r="277">
          <cell r="B277" t="str">
            <v>Nortel</v>
          </cell>
          <cell r="C277">
            <v>0</v>
          </cell>
          <cell r="D277">
            <v>0</v>
          </cell>
          <cell r="E277">
            <v>0</v>
          </cell>
          <cell r="F277">
            <v>0</v>
          </cell>
          <cell r="G277">
            <v>0</v>
          </cell>
          <cell r="H277">
            <v>0</v>
          </cell>
          <cell r="I277">
            <v>0</v>
          </cell>
          <cell r="J277">
            <v>0</v>
          </cell>
          <cell r="K277">
            <v>0</v>
          </cell>
          <cell r="L277">
            <v>0</v>
          </cell>
          <cell r="M277">
            <v>0</v>
          </cell>
        </row>
        <row r="278">
          <cell r="B278" t="str">
            <v>Oki</v>
          </cell>
          <cell r="C278">
            <v>6</v>
          </cell>
          <cell r="D278">
            <v>0</v>
          </cell>
          <cell r="E278">
            <v>0</v>
          </cell>
          <cell r="F278">
            <v>0</v>
          </cell>
          <cell r="G278">
            <v>0</v>
          </cell>
          <cell r="H278">
            <v>0</v>
          </cell>
          <cell r="I278">
            <v>0</v>
          </cell>
          <cell r="J278">
            <v>0</v>
          </cell>
          <cell r="K278">
            <v>0</v>
          </cell>
          <cell r="L278">
            <v>0</v>
          </cell>
          <cell r="M278">
            <v>6</v>
          </cell>
        </row>
        <row r="279">
          <cell r="B279" t="str">
            <v>OpVista</v>
          </cell>
          <cell r="C279">
            <v>0</v>
          </cell>
          <cell r="D279">
            <v>0</v>
          </cell>
          <cell r="E279">
            <v>0</v>
          </cell>
          <cell r="F279">
            <v>0</v>
          </cell>
          <cell r="G279">
            <v>0</v>
          </cell>
          <cell r="H279">
            <v>0</v>
          </cell>
          <cell r="I279">
            <v>0</v>
          </cell>
          <cell r="K279">
            <v>0</v>
          </cell>
          <cell r="L279">
            <v>0</v>
          </cell>
          <cell r="M279">
            <v>0</v>
          </cell>
        </row>
        <row r="280">
          <cell r="B280" t="str">
            <v>Photonic Bridges</v>
          </cell>
          <cell r="C280">
            <v>0</v>
          </cell>
          <cell r="D280">
            <v>1.1000000000000001</v>
          </cell>
          <cell r="E280">
            <v>0</v>
          </cell>
          <cell r="F280">
            <v>0</v>
          </cell>
          <cell r="G280">
            <v>0</v>
          </cell>
          <cell r="H280">
            <v>0</v>
          </cell>
          <cell r="I280">
            <v>0</v>
          </cell>
          <cell r="J280">
            <v>0</v>
          </cell>
          <cell r="K280">
            <v>0</v>
          </cell>
          <cell r="L280">
            <v>0</v>
          </cell>
          <cell r="M280">
            <v>1.1000000000000001</v>
          </cell>
        </row>
        <row r="281">
          <cell r="B281" t="str">
            <v>Redback</v>
          </cell>
          <cell r="C281">
            <v>0</v>
          </cell>
          <cell r="D281">
            <v>3</v>
          </cell>
          <cell r="E281">
            <v>0</v>
          </cell>
          <cell r="F281">
            <v>0</v>
          </cell>
          <cell r="G281">
            <v>0</v>
          </cell>
          <cell r="H281">
            <v>0</v>
          </cell>
          <cell r="I281">
            <v>0</v>
          </cell>
          <cell r="J281">
            <v>0</v>
          </cell>
          <cell r="K281">
            <v>0</v>
          </cell>
          <cell r="L281">
            <v>0</v>
          </cell>
          <cell r="M281">
            <v>3</v>
          </cell>
        </row>
        <row r="282">
          <cell r="B282" t="str">
            <v>Sagem</v>
          </cell>
          <cell r="C282">
            <v>4</v>
          </cell>
          <cell r="D282">
            <v>0</v>
          </cell>
          <cell r="E282">
            <v>0</v>
          </cell>
          <cell r="F282">
            <v>0</v>
          </cell>
          <cell r="G282">
            <v>0</v>
          </cell>
          <cell r="H282">
            <v>0</v>
          </cell>
          <cell r="I282">
            <v>0</v>
          </cell>
          <cell r="J282">
            <v>0</v>
          </cell>
          <cell r="K282">
            <v>0</v>
          </cell>
          <cell r="L282">
            <v>0</v>
          </cell>
          <cell r="M282">
            <v>4</v>
          </cell>
        </row>
        <row r="283">
          <cell r="B283" t="str">
            <v>Samsung</v>
          </cell>
          <cell r="C283">
            <v>5</v>
          </cell>
          <cell r="D283">
            <v>0</v>
          </cell>
          <cell r="E283">
            <v>0</v>
          </cell>
          <cell r="F283">
            <v>0</v>
          </cell>
          <cell r="G283">
            <v>0</v>
          </cell>
          <cell r="H283">
            <v>0</v>
          </cell>
          <cell r="I283">
            <v>0</v>
          </cell>
          <cell r="J283">
            <v>0</v>
          </cell>
          <cell r="K283">
            <v>0</v>
          </cell>
          <cell r="L283">
            <v>0</v>
          </cell>
          <cell r="M283">
            <v>5</v>
          </cell>
        </row>
        <row r="284">
          <cell r="B284" t="str">
            <v>Nokia Siemens</v>
          </cell>
          <cell r="C284">
            <v>21</v>
          </cell>
          <cell r="D284">
            <v>37.5</v>
          </cell>
          <cell r="E284">
            <v>14</v>
          </cell>
          <cell r="F284">
            <v>0</v>
          </cell>
          <cell r="G284">
            <v>0</v>
          </cell>
          <cell r="H284">
            <v>34</v>
          </cell>
          <cell r="I284">
            <v>1</v>
          </cell>
          <cell r="J284">
            <v>0</v>
          </cell>
          <cell r="K284">
            <v>0</v>
          </cell>
          <cell r="L284">
            <v>0</v>
          </cell>
          <cell r="M284">
            <v>107.5</v>
          </cell>
        </row>
        <row r="285">
          <cell r="B285" t="str">
            <v>Sorrento/Zhone</v>
          </cell>
          <cell r="C285">
            <v>0</v>
          </cell>
          <cell r="D285">
            <v>0</v>
          </cell>
          <cell r="E285">
            <v>0</v>
          </cell>
          <cell r="F285">
            <v>0</v>
          </cell>
          <cell r="G285">
            <v>0</v>
          </cell>
          <cell r="H285">
            <v>0</v>
          </cell>
          <cell r="I285">
            <v>0</v>
          </cell>
          <cell r="K285">
            <v>0</v>
          </cell>
          <cell r="L285">
            <v>0</v>
          </cell>
          <cell r="M285">
            <v>0</v>
          </cell>
        </row>
        <row r="286">
          <cell r="B286" t="str">
            <v>Sycamore</v>
          </cell>
          <cell r="C286">
            <v>0</v>
          </cell>
          <cell r="D286">
            <v>0.6</v>
          </cell>
          <cell r="E286">
            <v>0</v>
          </cell>
          <cell r="F286">
            <v>3.6</v>
          </cell>
          <cell r="G286">
            <v>0</v>
          </cell>
          <cell r="H286">
            <v>3.5</v>
          </cell>
          <cell r="I286">
            <v>0</v>
          </cell>
          <cell r="J286">
            <v>0</v>
          </cell>
          <cell r="K286">
            <v>0</v>
          </cell>
          <cell r="L286">
            <v>0</v>
          </cell>
          <cell r="M286">
            <v>7.7</v>
          </cell>
        </row>
        <row r="287">
          <cell r="B287" t="str">
            <v>Tejas</v>
          </cell>
          <cell r="C287">
            <v>0</v>
          </cell>
          <cell r="D287">
            <v>0</v>
          </cell>
          <cell r="E287">
            <v>0</v>
          </cell>
          <cell r="F287">
            <v>0</v>
          </cell>
          <cell r="G287">
            <v>0</v>
          </cell>
          <cell r="H287">
            <v>0</v>
          </cell>
          <cell r="I287">
            <v>0</v>
          </cell>
          <cell r="K287">
            <v>0</v>
          </cell>
          <cell r="L287">
            <v>0</v>
          </cell>
          <cell r="M287">
            <v>0</v>
          </cell>
        </row>
        <row r="288">
          <cell r="B288" t="str">
            <v>Tellabs</v>
          </cell>
          <cell r="C288">
            <v>0</v>
          </cell>
          <cell r="D288">
            <v>45.5</v>
          </cell>
          <cell r="E288">
            <v>89</v>
          </cell>
          <cell r="F288">
            <v>5</v>
          </cell>
          <cell r="G288">
            <v>13</v>
          </cell>
          <cell r="H288">
            <v>0</v>
          </cell>
          <cell r="I288">
            <v>0</v>
          </cell>
          <cell r="J288">
            <v>0</v>
          </cell>
          <cell r="K288">
            <v>0</v>
          </cell>
          <cell r="L288">
            <v>0</v>
          </cell>
          <cell r="M288">
            <v>152.5</v>
          </cell>
        </row>
        <row r="289">
          <cell r="B289" t="str">
            <v>Tellium</v>
          </cell>
          <cell r="C289">
            <v>0</v>
          </cell>
          <cell r="D289">
            <v>0</v>
          </cell>
          <cell r="E289">
            <v>0</v>
          </cell>
          <cell r="F289">
            <v>8</v>
          </cell>
          <cell r="G289">
            <v>0</v>
          </cell>
          <cell r="H289">
            <v>0</v>
          </cell>
          <cell r="I289">
            <v>0</v>
          </cell>
          <cell r="J289">
            <v>0</v>
          </cell>
          <cell r="K289">
            <v>0</v>
          </cell>
          <cell r="L289">
            <v>0</v>
          </cell>
          <cell r="M289">
            <v>8</v>
          </cell>
        </row>
        <row r="290">
          <cell r="B290" t="str">
            <v>Transmode</v>
          </cell>
          <cell r="C290">
            <v>0</v>
          </cell>
          <cell r="D290">
            <v>0</v>
          </cell>
          <cell r="E290">
            <v>0</v>
          </cell>
          <cell r="F290">
            <v>0</v>
          </cell>
          <cell r="G290">
            <v>0</v>
          </cell>
          <cell r="H290">
            <v>0</v>
          </cell>
          <cell r="I290">
            <v>0</v>
          </cell>
          <cell r="K290">
            <v>0</v>
          </cell>
          <cell r="L290">
            <v>0</v>
          </cell>
          <cell r="M290">
            <v>0</v>
          </cell>
        </row>
        <row r="291">
          <cell r="B291" t="str">
            <v>Tyco</v>
          </cell>
          <cell r="C291">
            <v>0</v>
          </cell>
          <cell r="D291">
            <v>0</v>
          </cell>
          <cell r="E291">
            <v>0</v>
          </cell>
          <cell r="F291">
            <v>0</v>
          </cell>
          <cell r="G291">
            <v>0</v>
          </cell>
          <cell r="H291">
            <v>0</v>
          </cell>
          <cell r="I291">
            <v>0</v>
          </cell>
          <cell r="J291">
            <v>14</v>
          </cell>
          <cell r="K291">
            <v>0</v>
          </cell>
          <cell r="L291">
            <v>0</v>
          </cell>
          <cell r="M291">
            <v>14</v>
          </cell>
        </row>
        <row r="292">
          <cell r="B292" t="str">
            <v>UTStarcom</v>
          </cell>
          <cell r="C292">
            <v>0</v>
          </cell>
          <cell r="D292">
            <v>6.4</v>
          </cell>
          <cell r="E292">
            <v>0</v>
          </cell>
          <cell r="F292">
            <v>0</v>
          </cell>
          <cell r="G292">
            <v>0</v>
          </cell>
          <cell r="H292">
            <v>0</v>
          </cell>
          <cell r="I292">
            <v>0</v>
          </cell>
          <cell r="J292">
            <v>0</v>
          </cell>
          <cell r="K292">
            <v>0</v>
          </cell>
          <cell r="L292">
            <v>0</v>
          </cell>
          <cell r="M292">
            <v>6.4</v>
          </cell>
        </row>
        <row r="293">
          <cell r="B293" t="str">
            <v>White Rock</v>
          </cell>
          <cell r="C293">
            <v>0</v>
          </cell>
          <cell r="D293">
            <v>2.4</v>
          </cell>
          <cell r="E293">
            <v>0</v>
          </cell>
          <cell r="F293">
            <v>0</v>
          </cell>
          <cell r="G293">
            <v>0</v>
          </cell>
          <cell r="H293">
            <v>0</v>
          </cell>
          <cell r="I293">
            <v>0</v>
          </cell>
          <cell r="J293">
            <v>0</v>
          </cell>
          <cell r="K293">
            <v>0</v>
          </cell>
          <cell r="L293">
            <v>0</v>
          </cell>
          <cell r="M293">
            <v>2.4</v>
          </cell>
        </row>
        <row r="294">
          <cell r="B294" t="str">
            <v>Xtera</v>
          </cell>
          <cell r="C294">
            <v>0</v>
          </cell>
          <cell r="D294">
            <v>0</v>
          </cell>
          <cell r="E294">
            <v>0</v>
          </cell>
          <cell r="F294">
            <v>0</v>
          </cell>
          <cell r="G294">
            <v>0</v>
          </cell>
          <cell r="H294">
            <v>0</v>
          </cell>
          <cell r="I294">
            <v>0</v>
          </cell>
          <cell r="K294">
            <v>0</v>
          </cell>
          <cell r="L294">
            <v>0</v>
          </cell>
          <cell r="M294">
            <v>0</v>
          </cell>
        </row>
        <row r="295">
          <cell r="B295" t="str">
            <v>Zhone</v>
          </cell>
          <cell r="C295">
            <v>0</v>
          </cell>
          <cell r="D295">
            <v>0</v>
          </cell>
          <cell r="E295">
            <v>0</v>
          </cell>
          <cell r="F295">
            <v>0</v>
          </cell>
          <cell r="G295">
            <v>3</v>
          </cell>
          <cell r="H295">
            <v>0</v>
          </cell>
          <cell r="I295">
            <v>0</v>
          </cell>
          <cell r="J295">
            <v>0</v>
          </cell>
          <cell r="K295">
            <v>0</v>
          </cell>
          <cell r="L295">
            <v>0</v>
          </cell>
          <cell r="M295">
            <v>3</v>
          </cell>
        </row>
        <row r="296">
          <cell r="B296" t="str">
            <v>ZTE</v>
          </cell>
          <cell r="C296">
            <v>14</v>
          </cell>
          <cell r="D296">
            <v>0</v>
          </cell>
          <cell r="E296">
            <v>0</v>
          </cell>
          <cell r="F296">
            <v>0</v>
          </cell>
          <cell r="G296">
            <v>0</v>
          </cell>
          <cell r="H296">
            <v>7</v>
          </cell>
          <cell r="I296">
            <v>0</v>
          </cell>
          <cell r="J296">
            <v>0</v>
          </cell>
          <cell r="K296">
            <v>0</v>
          </cell>
          <cell r="L296">
            <v>0</v>
          </cell>
          <cell r="M296">
            <v>21</v>
          </cell>
        </row>
        <row r="297">
          <cell r="B297" t="str">
            <v>Other</v>
          </cell>
          <cell r="C297">
            <v>0</v>
          </cell>
          <cell r="D297">
            <v>2.61</v>
          </cell>
          <cell r="E297">
            <v>0</v>
          </cell>
          <cell r="F297">
            <v>0</v>
          </cell>
          <cell r="G297">
            <v>7.7</v>
          </cell>
          <cell r="H297">
            <v>0</v>
          </cell>
          <cell r="I297">
            <v>0</v>
          </cell>
          <cell r="J297">
            <v>3</v>
          </cell>
          <cell r="K297">
            <v>0</v>
          </cell>
          <cell r="L297">
            <v>0</v>
          </cell>
          <cell r="M297">
            <v>13.31</v>
          </cell>
        </row>
        <row r="298">
          <cell r="B298" t="str">
            <v>Total</v>
          </cell>
          <cell r="C298">
            <v>555.59999999999991</v>
          </cell>
          <cell r="D298">
            <v>538.71</v>
          </cell>
          <cell r="E298">
            <v>187.3</v>
          </cell>
          <cell r="F298">
            <v>95.6</v>
          </cell>
          <cell r="G298">
            <v>138</v>
          </cell>
          <cell r="H298">
            <v>321.39999999999998</v>
          </cell>
          <cell r="I298">
            <v>12</v>
          </cell>
          <cell r="J298">
            <v>79</v>
          </cell>
          <cell r="K298">
            <v>0</v>
          </cell>
          <cell r="L298">
            <v>0</v>
          </cell>
          <cell r="M298">
            <v>1927.6099999999997</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SLTE</v>
          </cell>
          <cell r="K302" t="str">
            <v>Metro ROADM</v>
          </cell>
          <cell r="L302" t="str">
            <v>Converged Packet Optical</v>
          </cell>
          <cell r="M302" t="str">
            <v>Total Optical Networking (ON)</v>
          </cell>
        </row>
        <row r="303">
          <cell r="B303" t="str">
            <v>ADTRAN</v>
          </cell>
          <cell r="C303">
            <v>0</v>
          </cell>
          <cell r="D303">
            <v>0</v>
          </cell>
          <cell r="E303">
            <v>0</v>
          </cell>
          <cell r="F303">
            <v>0</v>
          </cell>
          <cell r="G303">
            <v>0</v>
          </cell>
          <cell r="H303">
            <v>0</v>
          </cell>
          <cell r="I303">
            <v>0</v>
          </cell>
          <cell r="K303">
            <v>0</v>
          </cell>
          <cell r="L303">
            <v>0</v>
          </cell>
          <cell r="M303">
            <v>0</v>
          </cell>
        </row>
        <row r="304">
          <cell r="B304" t="str">
            <v>ADVA</v>
          </cell>
          <cell r="C304">
            <v>0</v>
          </cell>
          <cell r="D304">
            <v>0</v>
          </cell>
          <cell r="E304">
            <v>0</v>
          </cell>
          <cell r="F304">
            <v>0</v>
          </cell>
          <cell r="G304">
            <v>29</v>
          </cell>
          <cell r="H304">
            <v>0</v>
          </cell>
          <cell r="I304">
            <v>0</v>
          </cell>
          <cell r="J304">
            <v>0</v>
          </cell>
          <cell r="K304">
            <v>0</v>
          </cell>
          <cell r="L304">
            <v>0</v>
          </cell>
          <cell r="M304">
            <v>29</v>
          </cell>
        </row>
        <row r="305">
          <cell r="B305" t="str">
            <v>Alcatel-Lucent</v>
          </cell>
          <cell r="C305">
            <v>69</v>
          </cell>
          <cell r="D305">
            <v>211.5</v>
          </cell>
          <cell r="E305">
            <v>70</v>
          </cell>
          <cell r="F305">
            <v>25</v>
          </cell>
          <cell r="G305">
            <v>35</v>
          </cell>
          <cell r="H305">
            <v>51</v>
          </cell>
          <cell r="I305">
            <v>2</v>
          </cell>
          <cell r="J305">
            <v>40</v>
          </cell>
          <cell r="K305">
            <v>0</v>
          </cell>
          <cell r="L305">
            <v>0</v>
          </cell>
          <cell r="M305">
            <v>503.5</v>
          </cell>
        </row>
        <row r="306">
          <cell r="B306" t="str">
            <v>ANDA</v>
          </cell>
          <cell r="C306">
            <v>0</v>
          </cell>
          <cell r="D306">
            <v>0</v>
          </cell>
          <cell r="E306">
            <v>0</v>
          </cell>
          <cell r="F306">
            <v>0</v>
          </cell>
          <cell r="G306">
            <v>0</v>
          </cell>
          <cell r="H306">
            <v>0</v>
          </cell>
          <cell r="I306">
            <v>0</v>
          </cell>
          <cell r="K306">
            <v>0</v>
          </cell>
          <cell r="L306">
            <v>0</v>
          </cell>
          <cell r="M306">
            <v>0</v>
          </cell>
        </row>
        <row r="307">
          <cell r="B307" t="str">
            <v>Atrica</v>
          </cell>
          <cell r="C307">
            <v>0</v>
          </cell>
          <cell r="D307">
            <v>9</v>
          </cell>
          <cell r="E307">
            <v>0</v>
          </cell>
          <cell r="F307">
            <v>0</v>
          </cell>
          <cell r="G307">
            <v>0</v>
          </cell>
          <cell r="H307">
            <v>0</v>
          </cell>
          <cell r="I307">
            <v>0</v>
          </cell>
          <cell r="J307">
            <v>0</v>
          </cell>
          <cell r="K307">
            <v>0</v>
          </cell>
          <cell r="L307">
            <v>0</v>
          </cell>
          <cell r="M307">
            <v>9</v>
          </cell>
        </row>
        <row r="308">
          <cell r="B308" t="str">
            <v>Calient</v>
          </cell>
          <cell r="C308">
            <v>0</v>
          </cell>
          <cell r="D308">
            <v>0</v>
          </cell>
          <cell r="E308">
            <v>0</v>
          </cell>
          <cell r="F308">
            <v>2</v>
          </cell>
          <cell r="G308">
            <v>0</v>
          </cell>
          <cell r="H308">
            <v>0</v>
          </cell>
          <cell r="I308">
            <v>0</v>
          </cell>
          <cell r="J308">
            <v>0</v>
          </cell>
          <cell r="K308">
            <v>0</v>
          </cell>
          <cell r="L308">
            <v>0</v>
          </cell>
          <cell r="M308">
            <v>2</v>
          </cell>
        </row>
        <row r="309">
          <cell r="B309" t="str">
            <v>Ciena</v>
          </cell>
          <cell r="C309">
            <v>11</v>
          </cell>
          <cell r="D309">
            <v>110</v>
          </cell>
          <cell r="E309">
            <v>0</v>
          </cell>
          <cell r="F309">
            <v>45</v>
          </cell>
          <cell r="G309">
            <v>62</v>
          </cell>
          <cell r="H309">
            <v>88</v>
          </cell>
          <cell r="I309">
            <v>5</v>
          </cell>
          <cell r="J309">
            <v>0</v>
          </cell>
          <cell r="K309">
            <v>0</v>
          </cell>
          <cell r="L309">
            <v>0</v>
          </cell>
          <cell r="M309">
            <v>321</v>
          </cell>
        </row>
        <row r="310">
          <cell r="B310" t="str">
            <v>Cisco</v>
          </cell>
          <cell r="C310">
            <v>0</v>
          </cell>
          <cell r="D310">
            <v>61.5</v>
          </cell>
          <cell r="E310">
            <v>0</v>
          </cell>
          <cell r="F310">
            <v>3</v>
          </cell>
          <cell r="G310">
            <v>14</v>
          </cell>
          <cell r="H310">
            <v>11</v>
          </cell>
          <cell r="I310">
            <v>0</v>
          </cell>
          <cell r="J310">
            <v>0</v>
          </cell>
          <cell r="K310">
            <v>0</v>
          </cell>
          <cell r="L310">
            <v>0</v>
          </cell>
          <cell r="M310">
            <v>89.5</v>
          </cell>
        </row>
        <row r="311">
          <cell r="B311" t="str">
            <v>Corrigent</v>
          </cell>
          <cell r="C311">
            <v>0</v>
          </cell>
          <cell r="D311">
            <v>0</v>
          </cell>
          <cell r="E311">
            <v>0</v>
          </cell>
          <cell r="F311">
            <v>0</v>
          </cell>
          <cell r="G311">
            <v>0</v>
          </cell>
          <cell r="H311">
            <v>0</v>
          </cell>
          <cell r="I311">
            <v>0</v>
          </cell>
          <cell r="K311">
            <v>0</v>
          </cell>
          <cell r="L311">
            <v>0</v>
          </cell>
          <cell r="M311">
            <v>0</v>
          </cell>
        </row>
        <row r="312">
          <cell r="B312" t="str">
            <v>Corvis</v>
          </cell>
          <cell r="C312">
            <v>0</v>
          </cell>
          <cell r="D312">
            <v>0</v>
          </cell>
          <cell r="E312">
            <v>0</v>
          </cell>
          <cell r="F312">
            <v>0</v>
          </cell>
          <cell r="G312">
            <v>0</v>
          </cell>
          <cell r="H312">
            <v>0</v>
          </cell>
          <cell r="I312">
            <v>0</v>
          </cell>
          <cell r="J312">
            <v>0</v>
          </cell>
          <cell r="K312">
            <v>0</v>
          </cell>
          <cell r="L312">
            <v>0</v>
          </cell>
          <cell r="M312">
            <v>0</v>
          </cell>
        </row>
        <row r="313">
          <cell r="B313" t="str">
            <v>Datang</v>
          </cell>
          <cell r="C313">
            <v>6</v>
          </cell>
          <cell r="D313">
            <v>0</v>
          </cell>
          <cell r="E313">
            <v>0</v>
          </cell>
          <cell r="F313">
            <v>0</v>
          </cell>
          <cell r="G313">
            <v>0</v>
          </cell>
          <cell r="H313">
            <v>2</v>
          </cell>
          <cell r="I313">
            <v>0</v>
          </cell>
          <cell r="J313">
            <v>0</v>
          </cell>
          <cell r="K313">
            <v>0</v>
          </cell>
          <cell r="L313">
            <v>0</v>
          </cell>
          <cell r="M313">
            <v>8</v>
          </cell>
        </row>
        <row r="314">
          <cell r="B314" t="str">
            <v>ECI Telecom</v>
          </cell>
          <cell r="C314">
            <v>6</v>
          </cell>
          <cell r="D314">
            <v>19.8</v>
          </cell>
          <cell r="E314">
            <v>5</v>
          </cell>
          <cell r="F314">
            <v>1</v>
          </cell>
          <cell r="G314">
            <v>7</v>
          </cell>
          <cell r="H314">
            <v>0</v>
          </cell>
          <cell r="I314">
            <v>0</v>
          </cell>
          <cell r="J314">
            <v>0</v>
          </cell>
          <cell r="K314">
            <v>0</v>
          </cell>
          <cell r="L314">
            <v>0</v>
          </cell>
          <cell r="M314">
            <v>38.799999999999997</v>
          </cell>
        </row>
        <row r="315">
          <cell r="B315" t="str">
            <v>Ericsson</v>
          </cell>
          <cell r="C315">
            <v>62</v>
          </cell>
          <cell r="D315">
            <v>34.5</v>
          </cell>
          <cell r="E315">
            <v>15</v>
          </cell>
          <cell r="F315">
            <v>5</v>
          </cell>
          <cell r="G315">
            <v>3</v>
          </cell>
          <cell r="H315">
            <v>14</v>
          </cell>
          <cell r="I315">
            <v>1</v>
          </cell>
          <cell r="J315">
            <v>0</v>
          </cell>
          <cell r="K315">
            <v>0</v>
          </cell>
          <cell r="L315">
            <v>0</v>
          </cell>
          <cell r="M315">
            <v>134.5</v>
          </cell>
        </row>
        <row r="316">
          <cell r="B316" t="str">
            <v>FiberHome</v>
          </cell>
          <cell r="C316">
            <v>16</v>
          </cell>
          <cell r="D316">
            <v>0</v>
          </cell>
          <cell r="E316">
            <v>0</v>
          </cell>
          <cell r="F316">
            <v>0</v>
          </cell>
          <cell r="G316">
            <v>1</v>
          </cell>
          <cell r="H316">
            <v>4</v>
          </cell>
          <cell r="I316">
            <v>0</v>
          </cell>
          <cell r="J316">
            <v>0</v>
          </cell>
          <cell r="K316">
            <v>0</v>
          </cell>
          <cell r="L316">
            <v>0</v>
          </cell>
          <cell r="M316">
            <v>21</v>
          </cell>
        </row>
        <row r="317">
          <cell r="B317" t="str">
            <v>Force 10</v>
          </cell>
          <cell r="C317">
            <v>0</v>
          </cell>
          <cell r="D317">
            <v>3.5</v>
          </cell>
          <cell r="E317">
            <v>0</v>
          </cell>
          <cell r="F317">
            <v>0</v>
          </cell>
          <cell r="G317">
            <v>0</v>
          </cell>
          <cell r="H317">
            <v>0</v>
          </cell>
          <cell r="I317">
            <v>0</v>
          </cell>
          <cell r="J317">
            <v>0</v>
          </cell>
          <cell r="K317">
            <v>0</v>
          </cell>
          <cell r="L317">
            <v>0</v>
          </cell>
          <cell r="M317">
            <v>3.5</v>
          </cell>
        </row>
        <row r="318">
          <cell r="B318" t="str">
            <v>Fujitsu</v>
          </cell>
          <cell r="C318">
            <v>84.6</v>
          </cell>
          <cell r="D318">
            <v>39.5</v>
          </cell>
          <cell r="E318">
            <v>1.1000000000000001</v>
          </cell>
          <cell r="F318">
            <v>0</v>
          </cell>
          <cell r="G318">
            <v>1.3</v>
          </cell>
          <cell r="H318">
            <v>16.3</v>
          </cell>
          <cell r="I318">
            <v>1</v>
          </cell>
          <cell r="J318">
            <v>3</v>
          </cell>
          <cell r="K318">
            <v>0</v>
          </cell>
          <cell r="L318">
            <v>0</v>
          </cell>
          <cell r="M318">
            <v>146.79999999999998</v>
          </cell>
        </row>
        <row r="319">
          <cell r="B319" t="str">
            <v>Hitachi</v>
          </cell>
          <cell r="C319">
            <v>7</v>
          </cell>
          <cell r="D319">
            <v>0</v>
          </cell>
          <cell r="E319">
            <v>0</v>
          </cell>
          <cell r="F319">
            <v>0</v>
          </cell>
          <cell r="G319">
            <v>0</v>
          </cell>
          <cell r="H319">
            <v>3</v>
          </cell>
          <cell r="I319">
            <v>0</v>
          </cell>
          <cell r="J319">
            <v>0</v>
          </cell>
          <cell r="K319">
            <v>0</v>
          </cell>
          <cell r="L319">
            <v>0</v>
          </cell>
          <cell r="M319">
            <v>10</v>
          </cell>
        </row>
        <row r="320">
          <cell r="B320" t="str">
            <v>Hitachi Cable</v>
          </cell>
          <cell r="C320">
            <v>0</v>
          </cell>
          <cell r="D320">
            <v>0</v>
          </cell>
          <cell r="E320">
            <v>0</v>
          </cell>
          <cell r="F320">
            <v>0</v>
          </cell>
          <cell r="G320">
            <v>0</v>
          </cell>
          <cell r="H320">
            <v>0</v>
          </cell>
          <cell r="I320">
            <v>0</v>
          </cell>
          <cell r="K320">
            <v>0</v>
          </cell>
          <cell r="L320">
            <v>0</v>
          </cell>
          <cell r="M320">
            <v>0</v>
          </cell>
        </row>
        <row r="321">
          <cell r="B321" t="str">
            <v>Huawei</v>
          </cell>
          <cell r="C321">
            <v>107.2</v>
          </cell>
          <cell r="D321">
            <v>29.3</v>
          </cell>
          <cell r="E321">
            <v>0</v>
          </cell>
          <cell r="F321">
            <v>0</v>
          </cell>
          <cell r="G321">
            <v>0</v>
          </cell>
          <cell r="H321">
            <v>67</v>
          </cell>
          <cell r="I321">
            <v>0</v>
          </cell>
          <cell r="J321">
            <v>0</v>
          </cell>
          <cell r="K321">
            <v>0</v>
          </cell>
          <cell r="L321">
            <v>0</v>
          </cell>
          <cell r="M321">
            <v>203.5</v>
          </cell>
        </row>
        <row r="322">
          <cell r="B322" t="str">
            <v>Infinera</v>
          </cell>
          <cell r="C322">
            <v>0</v>
          </cell>
          <cell r="D322">
            <v>0</v>
          </cell>
          <cell r="E322">
            <v>0</v>
          </cell>
          <cell r="F322">
            <v>0</v>
          </cell>
          <cell r="G322">
            <v>0</v>
          </cell>
          <cell r="H322">
            <v>0</v>
          </cell>
          <cell r="I322">
            <v>0</v>
          </cell>
          <cell r="K322">
            <v>0</v>
          </cell>
          <cell r="L322">
            <v>0</v>
          </cell>
          <cell r="M322">
            <v>0</v>
          </cell>
        </row>
        <row r="323">
          <cell r="B323" t="str">
            <v>LGIC</v>
          </cell>
          <cell r="C323">
            <v>8</v>
          </cell>
          <cell r="D323">
            <v>0</v>
          </cell>
          <cell r="E323">
            <v>2</v>
          </cell>
          <cell r="F323">
            <v>0</v>
          </cell>
          <cell r="G323">
            <v>0</v>
          </cell>
          <cell r="H323">
            <v>0</v>
          </cell>
          <cell r="I323">
            <v>0</v>
          </cell>
          <cell r="J323">
            <v>0</v>
          </cell>
          <cell r="K323">
            <v>0</v>
          </cell>
          <cell r="L323">
            <v>0</v>
          </cell>
          <cell r="M323">
            <v>10</v>
          </cell>
        </row>
        <row r="324">
          <cell r="B324" t="str">
            <v>Lucent</v>
          </cell>
          <cell r="C324">
            <v>0</v>
          </cell>
          <cell r="D324">
            <v>0</v>
          </cell>
          <cell r="E324">
            <v>0</v>
          </cell>
          <cell r="F324">
            <v>0</v>
          </cell>
          <cell r="G324">
            <v>0</v>
          </cell>
          <cell r="H324">
            <v>0</v>
          </cell>
          <cell r="I324">
            <v>0</v>
          </cell>
          <cell r="J324">
            <v>0</v>
          </cell>
          <cell r="K324">
            <v>0</v>
          </cell>
          <cell r="L324">
            <v>0</v>
          </cell>
          <cell r="M324">
            <v>0</v>
          </cell>
        </row>
        <row r="325">
          <cell r="B325" t="str">
            <v>Lumentis</v>
          </cell>
          <cell r="C325">
            <v>0</v>
          </cell>
          <cell r="D325">
            <v>0</v>
          </cell>
          <cell r="E325">
            <v>0</v>
          </cell>
          <cell r="F325">
            <v>0</v>
          </cell>
          <cell r="G325">
            <v>0.5</v>
          </cell>
          <cell r="H325">
            <v>0</v>
          </cell>
          <cell r="I325">
            <v>0</v>
          </cell>
          <cell r="J325">
            <v>0</v>
          </cell>
          <cell r="K325">
            <v>0</v>
          </cell>
          <cell r="L325">
            <v>0</v>
          </cell>
          <cell r="M325">
            <v>0.5</v>
          </cell>
        </row>
        <row r="326">
          <cell r="B326" t="str">
            <v>Luminous</v>
          </cell>
          <cell r="C326">
            <v>0</v>
          </cell>
          <cell r="D326">
            <v>5.1000000000000005</v>
          </cell>
          <cell r="E326">
            <v>0</v>
          </cell>
          <cell r="F326">
            <v>0</v>
          </cell>
          <cell r="G326">
            <v>0</v>
          </cell>
          <cell r="H326">
            <v>0</v>
          </cell>
          <cell r="I326">
            <v>0</v>
          </cell>
          <cell r="J326">
            <v>0</v>
          </cell>
          <cell r="K326">
            <v>0</v>
          </cell>
          <cell r="L326">
            <v>0</v>
          </cell>
          <cell r="M326">
            <v>5.1000000000000005</v>
          </cell>
        </row>
        <row r="327">
          <cell r="B327" t="str">
            <v>Marconi/Ericsson</v>
          </cell>
          <cell r="K327">
            <v>0</v>
          </cell>
          <cell r="L327">
            <v>0</v>
          </cell>
        </row>
        <row r="328">
          <cell r="B328" t="str">
            <v>Movaz</v>
          </cell>
          <cell r="C328">
            <v>0</v>
          </cell>
          <cell r="D328">
            <v>0</v>
          </cell>
          <cell r="E328">
            <v>0</v>
          </cell>
          <cell r="F328">
            <v>0</v>
          </cell>
          <cell r="G328">
            <v>0</v>
          </cell>
          <cell r="H328">
            <v>0</v>
          </cell>
          <cell r="I328">
            <v>0</v>
          </cell>
          <cell r="J328">
            <v>0</v>
          </cell>
          <cell r="K328">
            <v>0</v>
          </cell>
          <cell r="L328">
            <v>0</v>
          </cell>
          <cell r="M328">
            <v>0</v>
          </cell>
        </row>
        <row r="329">
          <cell r="B329" t="str">
            <v>NEC</v>
          </cell>
          <cell r="C329">
            <v>40</v>
          </cell>
          <cell r="D329">
            <v>29.5</v>
          </cell>
          <cell r="E329">
            <v>0</v>
          </cell>
          <cell r="F329">
            <v>0</v>
          </cell>
          <cell r="G329">
            <v>1</v>
          </cell>
          <cell r="H329">
            <v>46</v>
          </cell>
          <cell r="I329">
            <v>0</v>
          </cell>
          <cell r="J329">
            <v>3</v>
          </cell>
          <cell r="K329">
            <v>0</v>
          </cell>
          <cell r="L329">
            <v>0</v>
          </cell>
          <cell r="M329">
            <v>119.5</v>
          </cell>
        </row>
        <row r="330">
          <cell r="B330" t="str">
            <v>Nortel</v>
          </cell>
          <cell r="C330">
            <v>0</v>
          </cell>
          <cell r="D330">
            <v>0</v>
          </cell>
          <cell r="E330">
            <v>0</v>
          </cell>
          <cell r="F330">
            <v>0</v>
          </cell>
          <cell r="G330">
            <v>0</v>
          </cell>
          <cell r="H330">
            <v>0</v>
          </cell>
          <cell r="I330">
            <v>0</v>
          </cell>
          <cell r="J330">
            <v>0</v>
          </cell>
          <cell r="K330">
            <v>0</v>
          </cell>
          <cell r="L330">
            <v>0</v>
          </cell>
          <cell r="M330">
            <v>0</v>
          </cell>
        </row>
        <row r="331">
          <cell r="B331" t="str">
            <v>Oki</v>
          </cell>
          <cell r="C331">
            <v>6</v>
          </cell>
          <cell r="D331">
            <v>0</v>
          </cell>
          <cell r="E331">
            <v>0</v>
          </cell>
          <cell r="F331">
            <v>0</v>
          </cell>
          <cell r="G331">
            <v>0</v>
          </cell>
          <cell r="H331">
            <v>0</v>
          </cell>
          <cell r="I331">
            <v>0</v>
          </cell>
          <cell r="J331">
            <v>0</v>
          </cell>
          <cell r="K331">
            <v>0</v>
          </cell>
          <cell r="L331">
            <v>0</v>
          </cell>
          <cell r="M331">
            <v>6</v>
          </cell>
        </row>
        <row r="332">
          <cell r="B332" t="str">
            <v>OpVista</v>
          </cell>
          <cell r="C332">
            <v>0</v>
          </cell>
          <cell r="D332">
            <v>0</v>
          </cell>
          <cell r="E332">
            <v>0</v>
          </cell>
          <cell r="F332">
            <v>0</v>
          </cell>
          <cell r="G332">
            <v>0</v>
          </cell>
          <cell r="H332">
            <v>0</v>
          </cell>
          <cell r="I332">
            <v>0</v>
          </cell>
          <cell r="K332">
            <v>0</v>
          </cell>
          <cell r="L332">
            <v>0</v>
          </cell>
          <cell r="M332">
            <v>0</v>
          </cell>
        </row>
        <row r="333">
          <cell r="B333" t="str">
            <v>Photonic Bridges</v>
          </cell>
          <cell r="C333">
            <v>0</v>
          </cell>
          <cell r="D333">
            <v>2</v>
          </cell>
          <cell r="E333">
            <v>0</v>
          </cell>
          <cell r="F333">
            <v>0</v>
          </cell>
          <cell r="G333">
            <v>0</v>
          </cell>
          <cell r="H333">
            <v>0</v>
          </cell>
          <cell r="I333">
            <v>0</v>
          </cell>
          <cell r="J333">
            <v>0</v>
          </cell>
          <cell r="K333">
            <v>0</v>
          </cell>
          <cell r="L333">
            <v>0</v>
          </cell>
          <cell r="M333">
            <v>2</v>
          </cell>
        </row>
        <row r="334">
          <cell r="B334" t="str">
            <v>Redback</v>
          </cell>
          <cell r="C334">
            <v>0</v>
          </cell>
          <cell r="D334">
            <v>1</v>
          </cell>
          <cell r="E334">
            <v>0</v>
          </cell>
          <cell r="F334">
            <v>0</v>
          </cell>
          <cell r="G334">
            <v>0</v>
          </cell>
          <cell r="H334">
            <v>0</v>
          </cell>
          <cell r="I334">
            <v>0</v>
          </cell>
          <cell r="J334">
            <v>0</v>
          </cell>
          <cell r="K334">
            <v>0</v>
          </cell>
          <cell r="L334">
            <v>0</v>
          </cell>
          <cell r="M334">
            <v>1</v>
          </cell>
        </row>
        <row r="335">
          <cell r="B335" t="str">
            <v>Sagem</v>
          </cell>
          <cell r="C335">
            <v>7</v>
          </cell>
          <cell r="D335">
            <v>0</v>
          </cell>
          <cell r="E335">
            <v>0</v>
          </cell>
          <cell r="F335">
            <v>0</v>
          </cell>
          <cell r="G335">
            <v>0</v>
          </cell>
          <cell r="H335">
            <v>0</v>
          </cell>
          <cell r="I335">
            <v>0</v>
          </cell>
          <cell r="J335">
            <v>0</v>
          </cell>
          <cell r="K335">
            <v>0</v>
          </cell>
          <cell r="L335">
            <v>0</v>
          </cell>
          <cell r="M335">
            <v>7</v>
          </cell>
        </row>
        <row r="336">
          <cell r="B336" t="str">
            <v>Samsung</v>
          </cell>
          <cell r="C336">
            <v>5</v>
          </cell>
          <cell r="D336">
            <v>0</v>
          </cell>
          <cell r="E336">
            <v>0</v>
          </cell>
          <cell r="F336">
            <v>0</v>
          </cell>
          <cell r="G336">
            <v>0</v>
          </cell>
          <cell r="H336">
            <v>0</v>
          </cell>
          <cell r="I336">
            <v>0</v>
          </cell>
          <cell r="J336">
            <v>0</v>
          </cell>
          <cell r="K336">
            <v>0</v>
          </cell>
          <cell r="L336">
            <v>0</v>
          </cell>
          <cell r="M336">
            <v>5</v>
          </cell>
        </row>
        <row r="337">
          <cell r="B337" t="str">
            <v>Nokia Siemens</v>
          </cell>
          <cell r="C337">
            <v>58</v>
          </cell>
          <cell r="D337">
            <v>35</v>
          </cell>
          <cell r="E337">
            <v>19</v>
          </cell>
          <cell r="F337">
            <v>0</v>
          </cell>
          <cell r="G337">
            <v>0</v>
          </cell>
          <cell r="H337">
            <v>45</v>
          </cell>
          <cell r="I337">
            <v>1</v>
          </cell>
          <cell r="J337">
            <v>0</v>
          </cell>
          <cell r="K337">
            <v>0</v>
          </cell>
          <cell r="L337">
            <v>0</v>
          </cell>
          <cell r="M337">
            <v>158</v>
          </cell>
        </row>
        <row r="338">
          <cell r="B338" t="str">
            <v>Sorrento/Zhone</v>
          </cell>
          <cell r="C338">
            <v>0</v>
          </cell>
          <cell r="D338">
            <v>0</v>
          </cell>
          <cell r="E338">
            <v>0</v>
          </cell>
          <cell r="F338">
            <v>0</v>
          </cell>
          <cell r="G338">
            <v>0</v>
          </cell>
          <cell r="H338">
            <v>0</v>
          </cell>
          <cell r="I338">
            <v>0</v>
          </cell>
          <cell r="K338">
            <v>0</v>
          </cell>
          <cell r="L338">
            <v>0</v>
          </cell>
          <cell r="M338">
            <v>0</v>
          </cell>
        </row>
        <row r="339">
          <cell r="B339" t="str">
            <v>Sycamore</v>
          </cell>
          <cell r="C339">
            <v>0</v>
          </cell>
          <cell r="D339">
            <v>0.8</v>
          </cell>
          <cell r="E339">
            <v>0</v>
          </cell>
          <cell r="F339">
            <v>2.5</v>
          </cell>
          <cell r="G339">
            <v>0</v>
          </cell>
          <cell r="H339">
            <v>4.3</v>
          </cell>
          <cell r="I339">
            <v>0</v>
          </cell>
          <cell r="J339">
            <v>0</v>
          </cell>
          <cell r="K339">
            <v>0</v>
          </cell>
          <cell r="L339">
            <v>0</v>
          </cell>
          <cell r="M339">
            <v>7.6</v>
          </cell>
        </row>
        <row r="340">
          <cell r="B340" t="str">
            <v>Tejas</v>
          </cell>
          <cell r="C340">
            <v>0</v>
          </cell>
          <cell r="D340">
            <v>0</v>
          </cell>
          <cell r="E340">
            <v>0</v>
          </cell>
          <cell r="F340">
            <v>0</v>
          </cell>
          <cell r="G340">
            <v>0</v>
          </cell>
          <cell r="H340">
            <v>0</v>
          </cell>
          <cell r="I340">
            <v>0</v>
          </cell>
          <cell r="K340">
            <v>0</v>
          </cell>
          <cell r="L340">
            <v>0</v>
          </cell>
          <cell r="M340">
            <v>0</v>
          </cell>
        </row>
        <row r="341">
          <cell r="B341" t="str">
            <v>Tellabs</v>
          </cell>
          <cell r="C341">
            <v>0</v>
          </cell>
          <cell r="D341">
            <v>14</v>
          </cell>
          <cell r="E341">
            <v>85</v>
          </cell>
          <cell r="F341">
            <v>2</v>
          </cell>
          <cell r="G341">
            <v>6</v>
          </cell>
          <cell r="H341">
            <v>0</v>
          </cell>
          <cell r="I341">
            <v>0</v>
          </cell>
          <cell r="J341">
            <v>0</v>
          </cell>
          <cell r="K341">
            <v>0</v>
          </cell>
          <cell r="L341">
            <v>0</v>
          </cell>
          <cell r="M341">
            <v>107</v>
          </cell>
        </row>
        <row r="342">
          <cell r="B342" t="str">
            <v>Tellium</v>
          </cell>
          <cell r="C342">
            <v>0</v>
          </cell>
          <cell r="D342">
            <v>0</v>
          </cell>
          <cell r="E342">
            <v>0</v>
          </cell>
          <cell r="F342">
            <v>9</v>
          </cell>
          <cell r="G342">
            <v>0</v>
          </cell>
          <cell r="H342">
            <v>0</v>
          </cell>
          <cell r="I342">
            <v>0</v>
          </cell>
          <cell r="J342">
            <v>0</v>
          </cell>
          <cell r="K342">
            <v>0</v>
          </cell>
          <cell r="L342">
            <v>0</v>
          </cell>
          <cell r="M342">
            <v>9</v>
          </cell>
        </row>
        <row r="343">
          <cell r="B343" t="str">
            <v>Transmode</v>
          </cell>
          <cell r="C343">
            <v>0</v>
          </cell>
          <cell r="D343">
            <v>0</v>
          </cell>
          <cell r="E343">
            <v>0</v>
          </cell>
          <cell r="F343">
            <v>0</v>
          </cell>
          <cell r="G343">
            <v>0</v>
          </cell>
          <cell r="H343">
            <v>0</v>
          </cell>
          <cell r="I343">
            <v>0</v>
          </cell>
          <cell r="K343">
            <v>0</v>
          </cell>
          <cell r="L343">
            <v>0</v>
          </cell>
          <cell r="M343">
            <v>0</v>
          </cell>
        </row>
        <row r="344">
          <cell r="B344" t="str">
            <v>Tyco</v>
          </cell>
          <cell r="C344">
            <v>0</v>
          </cell>
          <cell r="D344">
            <v>0</v>
          </cell>
          <cell r="E344">
            <v>0</v>
          </cell>
          <cell r="F344">
            <v>0</v>
          </cell>
          <cell r="G344">
            <v>0</v>
          </cell>
          <cell r="H344">
            <v>0</v>
          </cell>
          <cell r="I344">
            <v>0</v>
          </cell>
          <cell r="J344">
            <v>20</v>
          </cell>
          <cell r="K344">
            <v>0</v>
          </cell>
          <cell r="L344">
            <v>0</v>
          </cell>
          <cell r="M344">
            <v>20</v>
          </cell>
        </row>
        <row r="345">
          <cell r="B345" t="str">
            <v>UTStarcom</v>
          </cell>
          <cell r="C345">
            <v>0</v>
          </cell>
          <cell r="D345">
            <v>9.1999999999999993</v>
          </cell>
          <cell r="E345">
            <v>0</v>
          </cell>
          <cell r="F345">
            <v>0</v>
          </cell>
          <cell r="G345">
            <v>0</v>
          </cell>
          <cell r="H345">
            <v>0</v>
          </cell>
          <cell r="I345">
            <v>0</v>
          </cell>
          <cell r="J345">
            <v>0</v>
          </cell>
          <cell r="K345">
            <v>0</v>
          </cell>
          <cell r="L345">
            <v>0</v>
          </cell>
          <cell r="M345">
            <v>9.1999999999999993</v>
          </cell>
        </row>
        <row r="346">
          <cell r="B346" t="str">
            <v>White Rock</v>
          </cell>
          <cell r="C346">
            <v>0</v>
          </cell>
          <cell r="D346">
            <v>2.5</v>
          </cell>
          <cell r="E346">
            <v>0</v>
          </cell>
          <cell r="F346">
            <v>0</v>
          </cell>
          <cell r="G346">
            <v>0</v>
          </cell>
          <cell r="H346">
            <v>0</v>
          </cell>
          <cell r="I346">
            <v>0</v>
          </cell>
          <cell r="J346">
            <v>0</v>
          </cell>
          <cell r="K346">
            <v>0</v>
          </cell>
          <cell r="L346">
            <v>0</v>
          </cell>
          <cell r="M346">
            <v>2.5</v>
          </cell>
        </row>
        <row r="347">
          <cell r="B347" t="str">
            <v>Xtera</v>
          </cell>
          <cell r="C347">
            <v>0</v>
          </cell>
          <cell r="D347">
            <v>0</v>
          </cell>
          <cell r="E347">
            <v>0</v>
          </cell>
          <cell r="F347">
            <v>0</v>
          </cell>
          <cell r="G347">
            <v>0</v>
          </cell>
          <cell r="H347">
            <v>0</v>
          </cell>
          <cell r="I347">
            <v>0</v>
          </cell>
          <cell r="K347">
            <v>0</v>
          </cell>
          <cell r="L347">
            <v>0</v>
          </cell>
          <cell r="M347">
            <v>0</v>
          </cell>
        </row>
        <row r="348">
          <cell r="B348" t="str">
            <v>Zhone</v>
          </cell>
          <cell r="C348">
            <v>0</v>
          </cell>
          <cell r="D348">
            <v>0</v>
          </cell>
          <cell r="E348">
            <v>0</v>
          </cell>
          <cell r="F348">
            <v>0</v>
          </cell>
          <cell r="G348">
            <v>3</v>
          </cell>
          <cell r="H348">
            <v>0</v>
          </cell>
          <cell r="I348">
            <v>0</v>
          </cell>
          <cell r="J348">
            <v>0</v>
          </cell>
          <cell r="K348">
            <v>0</v>
          </cell>
          <cell r="L348">
            <v>0</v>
          </cell>
          <cell r="M348">
            <v>3</v>
          </cell>
        </row>
        <row r="349">
          <cell r="B349" t="str">
            <v>ZTE</v>
          </cell>
          <cell r="C349">
            <v>25</v>
          </cell>
          <cell r="D349">
            <v>0</v>
          </cell>
          <cell r="E349">
            <v>0</v>
          </cell>
          <cell r="F349">
            <v>0</v>
          </cell>
          <cell r="G349">
            <v>0</v>
          </cell>
          <cell r="H349">
            <v>9</v>
          </cell>
          <cell r="I349">
            <v>0</v>
          </cell>
          <cell r="J349">
            <v>0</v>
          </cell>
          <cell r="K349">
            <v>0</v>
          </cell>
          <cell r="L349">
            <v>0</v>
          </cell>
          <cell r="M349">
            <v>34</v>
          </cell>
        </row>
        <row r="350">
          <cell r="B350" t="str">
            <v>Other</v>
          </cell>
          <cell r="C350">
            <v>0</v>
          </cell>
          <cell r="D350">
            <v>2.2999999999999998</v>
          </cell>
          <cell r="E350">
            <v>0</v>
          </cell>
          <cell r="F350">
            <v>2</v>
          </cell>
          <cell r="G350">
            <v>12.5</v>
          </cell>
          <cell r="H350">
            <v>0</v>
          </cell>
          <cell r="I350">
            <v>0</v>
          </cell>
          <cell r="J350">
            <v>3</v>
          </cell>
          <cell r="K350">
            <v>0</v>
          </cell>
          <cell r="L350">
            <v>0</v>
          </cell>
          <cell r="M350">
            <v>19.8</v>
          </cell>
        </row>
        <row r="351">
          <cell r="B351" t="str">
            <v>Total</v>
          </cell>
          <cell r="C351">
            <v>517.79999999999995</v>
          </cell>
          <cell r="D351">
            <v>620</v>
          </cell>
          <cell r="E351">
            <v>197.1</v>
          </cell>
          <cell r="F351">
            <v>96.5</v>
          </cell>
          <cell r="G351">
            <v>175.3</v>
          </cell>
          <cell r="H351">
            <v>360.6</v>
          </cell>
          <cell r="I351">
            <v>10</v>
          </cell>
          <cell r="J351">
            <v>69</v>
          </cell>
          <cell r="K351">
            <v>0</v>
          </cell>
          <cell r="L351">
            <v>0</v>
          </cell>
          <cell r="M351">
            <v>2046.2999999999997</v>
          </cell>
        </row>
        <row r="354">
          <cell r="B354" t="str">
            <v>3Q03</v>
          </cell>
          <cell r="D354" t="str">
            <v>Optical Networking Vendor Revenues ($ M)</v>
          </cell>
        </row>
        <row r="355">
          <cell r="B355" t="str">
            <v>Vendor</v>
          </cell>
          <cell r="C355" t="str">
            <v>SONET/SDH Add-drop multiplexers (ADM)</v>
          </cell>
          <cell r="D355" t="str">
            <v>Optical Edge Devices (OED)</v>
          </cell>
          <cell r="E355" t="str">
            <v>Digital Cross Connects (DCS)</v>
          </cell>
          <cell r="F355" t="str">
            <v>Optical Core Switches (OCS)</v>
          </cell>
          <cell r="G355" t="str">
            <v>Metro WDM (C/D-WDM)</v>
          </cell>
          <cell r="H355" t="str">
            <v>Long haul DWDM (LH DWDM)</v>
          </cell>
          <cell r="I355" t="str">
            <v>Multi-reach DWDM</v>
          </cell>
          <cell r="J355" t="str">
            <v>SLTE</v>
          </cell>
          <cell r="K355" t="str">
            <v>Metro ROADM</v>
          </cell>
          <cell r="L355" t="str">
            <v>Converged Packet Optical</v>
          </cell>
          <cell r="M355" t="str">
            <v>Total Optical Networking (ON)</v>
          </cell>
        </row>
        <row r="356">
          <cell r="B356" t="str">
            <v>ADTRAN</v>
          </cell>
          <cell r="C356">
            <v>0</v>
          </cell>
          <cell r="D356">
            <v>0</v>
          </cell>
          <cell r="E356">
            <v>0</v>
          </cell>
          <cell r="F356">
            <v>0</v>
          </cell>
          <cell r="G356">
            <v>0</v>
          </cell>
          <cell r="H356">
            <v>0</v>
          </cell>
          <cell r="I356">
            <v>0</v>
          </cell>
          <cell r="K356">
            <v>0</v>
          </cell>
          <cell r="L356">
            <v>0</v>
          </cell>
          <cell r="M356">
            <v>0</v>
          </cell>
        </row>
        <row r="357">
          <cell r="B357" t="str">
            <v>ADVA</v>
          </cell>
          <cell r="C357">
            <v>0</v>
          </cell>
          <cell r="D357">
            <v>0</v>
          </cell>
          <cell r="E357">
            <v>0</v>
          </cell>
          <cell r="F357">
            <v>0</v>
          </cell>
          <cell r="G357">
            <v>34</v>
          </cell>
          <cell r="H357">
            <v>0</v>
          </cell>
          <cell r="I357">
            <v>0</v>
          </cell>
          <cell r="J357">
            <v>0</v>
          </cell>
          <cell r="K357">
            <v>0</v>
          </cell>
          <cell r="L357">
            <v>0</v>
          </cell>
          <cell r="M357">
            <v>34</v>
          </cell>
        </row>
        <row r="358">
          <cell r="B358" t="str">
            <v>Alcatel-Lucent</v>
          </cell>
          <cell r="C358">
            <v>114</v>
          </cell>
          <cell r="D358">
            <v>172</v>
          </cell>
          <cell r="E358">
            <v>52</v>
          </cell>
          <cell r="F358">
            <v>35</v>
          </cell>
          <cell r="G358">
            <v>39</v>
          </cell>
          <cell r="H358">
            <v>57</v>
          </cell>
          <cell r="I358">
            <v>2</v>
          </cell>
          <cell r="J358">
            <v>23</v>
          </cell>
          <cell r="K358">
            <v>0</v>
          </cell>
          <cell r="L358">
            <v>0</v>
          </cell>
          <cell r="M358">
            <v>494</v>
          </cell>
        </row>
        <row r="359">
          <cell r="B359" t="str">
            <v>ANDA</v>
          </cell>
          <cell r="C359">
            <v>0</v>
          </cell>
          <cell r="D359">
            <v>0</v>
          </cell>
          <cell r="E359">
            <v>0</v>
          </cell>
          <cell r="F359">
            <v>0</v>
          </cell>
          <cell r="G359">
            <v>0</v>
          </cell>
          <cell r="H359">
            <v>0</v>
          </cell>
          <cell r="I359">
            <v>0</v>
          </cell>
          <cell r="K359">
            <v>0</v>
          </cell>
          <cell r="L359">
            <v>0</v>
          </cell>
          <cell r="M359">
            <v>0</v>
          </cell>
        </row>
        <row r="360">
          <cell r="B360" t="str">
            <v>Atrica</v>
          </cell>
          <cell r="C360">
            <v>0</v>
          </cell>
          <cell r="D360">
            <v>11</v>
          </cell>
          <cell r="E360">
            <v>0</v>
          </cell>
          <cell r="F360">
            <v>0</v>
          </cell>
          <cell r="G360">
            <v>0</v>
          </cell>
          <cell r="H360">
            <v>0</v>
          </cell>
          <cell r="I360">
            <v>0</v>
          </cell>
          <cell r="J360">
            <v>0</v>
          </cell>
          <cell r="K360">
            <v>0</v>
          </cell>
          <cell r="L360">
            <v>0</v>
          </cell>
          <cell r="M360">
            <v>11</v>
          </cell>
        </row>
        <row r="361">
          <cell r="B361" t="str">
            <v>Calient</v>
          </cell>
          <cell r="C361">
            <v>0</v>
          </cell>
          <cell r="D361">
            <v>0</v>
          </cell>
          <cell r="E361">
            <v>0</v>
          </cell>
          <cell r="F361">
            <v>1</v>
          </cell>
          <cell r="G361">
            <v>0</v>
          </cell>
          <cell r="H361">
            <v>0</v>
          </cell>
          <cell r="I361">
            <v>0</v>
          </cell>
          <cell r="J361">
            <v>0</v>
          </cell>
          <cell r="K361">
            <v>0</v>
          </cell>
          <cell r="L361">
            <v>0</v>
          </cell>
          <cell r="M361">
            <v>1</v>
          </cell>
        </row>
        <row r="362">
          <cell r="B362" t="str">
            <v>Ciena</v>
          </cell>
          <cell r="C362">
            <v>6</v>
          </cell>
          <cell r="D362">
            <v>100.1</v>
          </cell>
          <cell r="E362">
            <v>0</v>
          </cell>
          <cell r="F362">
            <v>33</v>
          </cell>
          <cell r="G362">
            <v>70</v>
          </cell>
          <cell r="H362">
            <v>56</v>
          </cell>
          <cell r="I362">
            <v>5</v>
          </cell>
          <cell r="J362">
            <v>0</v>
          </cell>
          <cell r="K362">
            <v>0</v>
          </cell>
          <cell r="L362">
            <v>0</v>
          </cell>
          <cell r="M362">
            <v>270.10000000000002</v>
          </cell>
        </row>
        <row r="363">
          <cell r="B363" t="str">
            <v>Cisco</v>
          </cell>
          <cell r="C363">
            <v>0</v>
          </cell>
          <cell r="D363">
            <v>75</v>
          </cell>
          <cell r="E363">
            <v>0</v>
          </cell>
          <cell r="F363">
            <v>3</v>
          </cell>
          <cell r="G363">
            <v>20</v>
          </cell>
          <cell r="H363">
            <v>6</v>
          </cell>
          <cell r="I363">
            <v>0</v>
          </cell>
          <cell r="J363">
            <v>0</v>
          </cell>
          <cell r="K363">
            <v>0</v>
          </cell>
          <cell r="L363">
            <v>0</v>
          </cell>
          <cell r="M363">
            <v>104</v>
          </cell>
        </row>
        <row r="364">
          <cell r="B364" t="str">
            <v>Corrigent</v>
          </cell>
          <cell r="C364">
            <v>0</v>
          </cell>
          <cell r="D364">
            <v>0</v>
          </cell>
          <cell r="E364">
            <v>0</v>
          </cell>
          <cell r="F364">
            <v>0</v>
          </cell>
          <cell r="G364">
            <v>0</v>
          </cell>
          <cell r="H364">
            <v>0</v>
          </cell>
          <cell r="I364">
            <v>0</v>
          </cell>
          <cell r="K364">
            <v>0</v>
          </cell>
          <cell r="L364">
            <v>0</v>
          </cell>
          <cell r="M364">
            <v>0</v>
          </cell>
        </row>
        <row r="365">
          <cell r="B365" t="str">
            <v>Corvis</v>
          </cell>
          <cell r="C365">
            <v>0</v>
          </cell>
          <cell r="D365">
            <v>0</v>
          </cell>
          <cell r="E365">
            <v>0</v>
          </cell>
          <cell r="F365">
            <v>0</v>
          </cell>
          <cell r="G365">
            <v>0</v>
          </cell>
          <cell r="H365">
            <v>0</v>
          </cell>
          <cell r="I365">
            <v>0</v>
          </cell>
          <cell r="J365">
            <v>0</v>
          </cell>
          <cell r="K365">
            <v>0</v>
          </cell>
          <cell r="L365">
            <v>0</v>
          </cell>
          <cell r="M365">
            <v>0</v>
          </cell>
        </row>
        <row r="366">
          <cell r="B366" t="str">
            <v>Datang</v>
          </cell>
          <cell r="C366">
            <v>4</v>
          </cell>
          <cell r="D366">
            <v>0</v>
          </cell>
          <cell r="E366">
            <v>0</v>
          </cell>
          <cell r="F366">
            <v>0</v>
          </cell>
          <cell r="G366">
            <v>0</v>
          </cell>
          <cell r="H366">
            <v>1</v>
          </cell>
          <cell r="I366">
            <v>0</v>
          </cell>
          <cell r="J366">
            <v>0</v>
          </cell>
          <cell r="K366">
            <v>0</v>
          </cell>
          <cell r="L366">
            <v>0</v>
          </cell>
          <cell r="M366">
            <v>5</v>
          </cell>
        </row>
        <row r="367">
          <cell r="B367" t="str">
            <v>ECI Telecom</v>
          </cell>
          <cell r="C367">
            <v>7</v>
          </cell>
          <cell r="D367">
            <v>29</v>
          </cell>
          <cell r="E367">
            <v>4</v>
          </cell>
          <cell r="F367">
            <v>0</v>
          </cell>
          <cell r="G367">
            <v>4</v>
          </cell>
          <cell r="H367">
            <v>0</v>
          </cell>
          <cell r="I367">
            <v>0</v>
          </cell>
          <cell r="J367">
            <v>0</v>
          </cell>
          <cell r="K367">
            <v>0</v>
          </cell>
          <cell r="L367">
            <v>0</v>
          </cell>
          <cell r="M367">
            <v>44</v>
          </cell>
        </row>
        <row r="368">
          <cell r="B368" t="str">
            <v>Ericsson</v>
          </cell>
          <cell r="C368">
            <v>43</v>
          </cell>
          <cell r="D368">
            <v>40</v>
          </cell>
          <cell r="E368">
            <v>12</v>
          </cell>
          <cell r="F368">
            <v>7</v>
          </cell>
          <cell r="G368">
            <v>3</v>
          </cell>
          <cell r="H368">
            <v>21</v>
          </cell>
          <cell r="I368">
            <v>1</v>
          </cell>
          <cell r="J368">
            <v>0</v>
          </cell>
          <cell r="K368">
            <v>0</v>
          </cell>
          <cell r="L368">
            <v>0</v>
          </cell>
          <cell r="M368">
            <v>127</v>
          </cell>
        </row>
        <row r="369">
          <cell r="B369" t="str">
            <v>FiberHome</v>
          </cell>
          <cell r="C369">
            <v>12</v>
          </cell>
          <cell r="D369">
            <v>0</v>
          </cell>
          <cell r="E369">
            <v>0</v>
          </cell>
          <cell r="F369">
            <v>0</v>
          </cell>
          <cell r="G369">
            <v>0</v>
          </cell>
          <cell r="H369">
            <v>3</v>
          </cell>
          <cell r="I369">
            <v>0</v>
          </cell>
          <cell r="J369">
            <v>0</v>
          </cell>
          <cell r="K369">
            <v>0</v>
          </cell>
          <cell r="L369">
            <v>0</v>
          </cell>
          <cell r="M369">
            <v>15</v>
          </cell>
        </row>
        <row r="370">
          <cell r="B370" t="str">
            <v>Force 10</v>
          </cell>
          <cell r="C370">
            <v>0</v>
          </cell>
          <cell r="D370">
            <v>4.5</v>
          </cell>
          <cell r="E370">
            <v>0</v>
          </cell>
          <cell r="F370">
            <v>0</v>
          </cell>
          <cell r="G370">
            <v>0</v>
          </cell>
          <cell r="H370">
            <v>0</v>
          </cell>
          <cell r="I370">
            <v>0</v>
          </cell>
          <cell r="J370">
            <v>0</v>
          </cell>
          <cell r="K370">
            <v>0</v>
          </cell>
          <cell r="L370">
            <v>0</v>
          </cell>
          <cell r="M370">
            <v>4.5</v>
          </cell>
        </row>
        <row r="371">
          <cell r="B371" t="str">
            <v>Fujitsu</v>
          </cell>
          <cell r="C371">
            <v>73.900000000000006</v>
          </cell>
          <cell r="D371">
            <v>66.3</v>
          </cell>
          <cell r="E371">
            <v>7.3</v>
          </cell>
          <cell r="F371">
            <v>0</v>
          </cell>
          <cell r="G371">
            <v>6.6999999999999993</v>
          </cell>
          <cell r="H371">
            <v>15.5</v>
          </cell>
          <cell r="I371">
            <v>2</v>
          </cell>
          <cell r="J371">
            <v>2</v>
          </cell>
          <cell r="K371">
            <v>0</v>
          </cell>
          <cell r="L371">
            <v>0</v>
          </cell>
          <cell r="M371">
            <v>173.7</v>
          </cell>
        </row>
        <row r="372">
          <cell r="B372" t="str">
            <v>Hitachi</v>
          </cell>
          <cell r="C372">
            <v>2</v>
          </cell>
          <cell r="D372">
            <v>5</v>
          </cell>
          <cell r="E372">
            <v>0</v>
          </cell>
          <cell r="F372">
            <v>0</v>
          </cell>
          <cell r="G372">
            <v>3</v>
          </cell>
          <cell r="H372">
            <v>3</v>
          </cell>
          <cell r="I372">
            <v>0</v>
          </cell>
          <cell r="J372">
            <v>0</v>
          </cell>
          <cell r="K372">
            <v>0</v>
          </cell>
          <cell r="L372">
            <v>0</v>
          </cell>
          <cell r="M372">
            <v>13</v>
          </cell>
        </row>
        <row r="373">
          <cell r="B373" t="str">
            <v>Hitachi Cable</v>
          </cell>
          <cell r="C373">
            <v>0</v>
          </cell>
          <cell r="D373">
            <v>0</v>
          </cell>
          <cell r="E373">
            <v>0</v>
          </cell>
          <cell r="F373">
            <v>0</v>
          </cell>
          <cell r="G373">
            <v>0</v>
          </cell>
          <cell r="H373">
            <v>0</v>
          </cell>
          <cell r="I373">
            <v>0</v>
          </cell>
          <cell r="K373">
            <v>0</v>
          </cell>
          <cell r="L373">
            <v>0</v>
          </cell>
          <cell r="M373">
            <v>0</v>
          </cell>
        </row>
        <row r="374">
          <cell r="B374" t="str">
            <v>Huawei</v>
          </cell>
          <cell r="C374">
            <v>93.43</v>
          </cell>
          <cell r="D374">
            <v>25.19</v>
          </cell>
          <cell r="E374">
            <v>0</v>
          </cell>
          <cell r="F374">
            <v>0</v>
          </cell>
          <cell r="G374">
            <v>0</v>
          </cell>
          <cell r="H374">
            <v>51.379999999999995</v>
          </cell>
          <cell r="I374">
            <v>0</v>
          </cell>
          <cell r="J374">
            <v>0</v>
          </cell>
          <cell r="K374">
            <v>0</v>
          </cell>
          <cell r="L374">
            <v>0</v>
          </cell>
          <cell r="M374">
            <v>170</v>
          </cell>
        </row>
        <row r="375">
          <cell r="B375" t="str">
            <v>Infinera</v>
          </cell>
          <cell r="C375">
            <v>0</v>
          </cell>
          <cell r="D375">
            <v>0</v>
          </cell>
          <cell r="E375">
            <v>0</v>
          </cell>
          <cell r="F375">
            <v>0</v>
          </cell>
          <cell r="G375">
            <v>0</v>
          </cell>
          <cell r="H375">
            <v>0</v>
          </cell>
          <cell r="I375">
            <v>0</v>
          </cell>
          <cell r="K375">
            <v>0</v>
          </cell>
          <cell r="L375">
            <v>0</v>
          </cell>
          <cell r="M375">
            <v>0</v>
          </cell>
        </row>
        <row r="376">
          <cell r="B376" t="str">
            <v>LGIC</v>
          </cell>
          <cell r="C376">
            <v>6</v>
          </cell>
          <cell r="D376">
            <v>0</v>
          </cell>
          <cell r="E376">
            <v>2</v>
          </cell>
          <cell r="F376">
            <v>0</v>
          </cell>
          <cell r="G376">
            <v>0</v>
          </cell>
          <cell r="H376">
            <v>0</v>
          </cell>
          <cell r="I376">
            <v>0</v>
          </cell>
          <cell r="J376">
            <v>0</v>
          </cell>
          <cell r="K376">
            <v>0</v>
          </cell>
          <cell r="L376">
            <v>0</v>
          </cell>
          <cell r="M376">
            <v>8</v>
          </cell>
        </row>
        <row r="377">
          <cell r="B377" t="str">
            <v>Lucent</v>
          </cell>
          <cell r="C377">
            <v>0</v>
          </cell>
          <cell r="D377">
            <v>0</v>
          </cell>
          <cell r="E377">
            <v>0</v>
          </cell>
          <cell r="F377">
            <v>0</v>
          </cell>
          <cell r="G377">
            <v>0</v>
          </cell>
          <cell r="H377">
            <v>0</v>
          </cell>
          <cell r="I377">
            <v>0</v>
          </cell>
          <cell r="J377">
            <v>0</v>
          </cell>
          <cell r="K377">
            <v>0</v>
          </cell>
          <cell r="L377">
            <v>0</v>
          </cell>
          <cell r="M377">
            <v>0</v>
          </cell>
        </row>
        <row r="378">
          <cell r="B378" t="str">
            <v>Lumentis</v>
          </cell>
          <cell r="C378">
            <v>0</v>
          </cell>
          <cell r="D378">
            <v>0</v>
          </cell>
          <cell r="E378">
            <v>0</v>
          </cell>
          <cell r="F378">
            <v>0</v>
          </cell>
          <cell r="G378">
            <v>2.1</v>
          </cell>
          <cell r="H378">
            <v>0</v>
          </cell>
          <cell r="I378">
            <v>0</v>
          </cell>
          <cell r="J378">
            <v>0</v>
          </cell>
          <cell r="K378">
            <v>0</v>
          </cell>
          <cell r="L378">
            <v>0</v>
          </cell>
          <cell r="M378">
            <v>2.1</v>
          </cell>
        </row>
        <row r="379">
          <cell r="B379" t="str">
            <v>Luminous</v>
          </cell>
          <cell r="C379">
            <v>0</v>
          </cell>
          <cell r="D379">
            <v>7.2</v>
          </cell>
          <cell r="E379">
            <v>0</v>
          </cell>
          <cell r="F379">
            <v>0</v>
          </cell>
          <cell r="G379">
            <v>0</v>
          </cell>
          <cell r="H379">
            <v>0</v>
          </cell>
          <cell r="I379">
            <v>0</v>
          </cell>
          <cell r="J379">
            <v>0</v>
          </cell>
          <cell r="K379">
            <v>0</v>
          </cell>
          <cell r="L379">
            <v>0</v>
          </cell>
          <cell r="M379">
            <v>7.2</v>
          </cell>
        </row>
        <row r="380">
          <cell r="B380" t="str">
            <v>Marconi/Ericsson</v>
          </cell>
          <cell r="K380">
            <v>0</v>
          </cell>
          <cell r="L380">
            <v>0</v>
          </cell>
        </row>
        <row r="381">
          <cell r="B381" t="str">
            <v>Movaz</v>
          </cell>
          <cell r="C381">
            <v>0</v>
          </cell>
          <cell r="D381">
            <v>0</v>
          </cell>
          <cell r="E381">
            <v>0</v>
          </cell>
          <cell r="F381">
            <v>0</v>
          </cell>
          <cell r="G381">
            <v>0</v>
          </cell>
          <cell r="H381">
            <v>0</v>
          </cell>
          <cell r="I381">
            <v>0</v>
          </cell>
          <cell r="J381">
            <v>0</v>
          </cell>
          <cell r="K381">
            <v>0</v>
          </cell>
          <cell r="L381">
            <v>0</v>
          </cell>
          <cell r="M381">
            <v>0</v>
          </cell>
        </row>
        <row r="382">
          <cell r="B382" t="str">
            <v>NEC</v>
          </cell>
          <cell r="C382">
            <v>28.5</v>
          </cell>
          <cell r="D382">
            <v>30.5</v>
          </cell>
          <cell r="E382">
            <v>0</v>
          </cell>
          <cell r="F382">
            <v>0</v>
          </cell>
          <cell r="G382">
            <v>4</v>
          </cell>
          <cell r="H382">
            <v>43.7</v>
          </cell>
          <cell r="I382">
            <v>0</v>
          </cell>
          <cell r="J382">
            <v>0</v>
          </cell>
          <cell r="K382">
            <v>0</v>
          </cell>
          <cell r="L382">
            <v>0</v>
          </cell>
          <cell r="M382">
            <v>106.7</v>
          </cell>
        </row>
        <row r="383">
          <cell r="B383" t="str">
            <v>Nortel</v>
          </cell>
          <cell r="C383">
            <v>0</v>
          </cell>
          <cell r="D383">
            <v>0</v>
          </cell>
          <cell r="E383">
            <v>0</v>
          </cell>
          <cell r="F383">
            <v>0</v>
          </cell>
          <cell r="G383">
            <v>0</v>
          </cell>
          <cell r="H383">
            <v>0</v>
          </cell>
          <cell r="I383">
            <v>0</v>
          </cell>
          <cell r="J383">
            <v>0</v>
          </cell>
          <cell r="K383">
            <v>0</v>
          </cell>
          <cell r="L383">
            <v>0</v>
          </cell>
          <cell r="M383">
            <v>0</v>
          </cell>
        </row>
        <row r="384">
          <cell r="B384" t="str">
            <v>Oki</v>
          </cell>
          <cell r="C384">
            <v>4</v>
          </cell>
          <cell r="D384">
            <v>0</v>
          </cell>
          <cell r="E384">
            <v>0</v>
          </cell>
          <cell r="F384">
            <v>0</v>
          </cell>
          <cell r="G384">
            <v>0</v>
          </cell>
          <cell r="H384">
            <v>0</v>
          </cell>
          <cell r="I384">
            <v>0</v>
          </cell>
          <cell r="J384">
            <v>0</v>
          </cell>
          <cell r="K384">
            <v>0</v>
          </cell>
          <cell r="L384">
            <v>0</v>
          </cell>
          <cell r="M384">
            <v>4</v>
          </cell>
        </row>
        <row r="385">
          <cell r="B385" t="str">
            <v>OpVista</v>
          </cell>
          <cell r="C385">
            <v>0</v>
          </cell>
          <cell r="D385">
            <v>0</v>
          </cell>
          <cell r="E385">
            <v>0</v>
          </cell>
          <cell r="F385">
            <v>0</v>
          </cell>
          <cell r="G385">
            <v>0</v>
          </cell>
          <cell r="H385">
            <v>0</v>
          </cell>
          <cell r="I385">
            <v>0</v>
          </cell>
          <cell r="K385">
            <v>0</v>
          </cell>
          <cell r="L385">
            <v>0</v>
          </cell>
          <cell r="M385">
            <v>0</v>
          </cell>
        </row>
        <row r="386">
          <cell r="B386" t="str">
            <v>Photonic Bridges</v>
          </cell>
          <cell r="C386">
            <v>0</v>
          </cell>
          <cell r="D386">
            <v>3.5</v>
          </cell>
          <cell r="E386">
            <v>0</v>
          </cell>
          <cell r="F386">
            <v>0</v>
          </cell>
          <cell r="G386">
            <v>0</v>
          </cell>
          <cell r="H386">
            <v>0</v>
          </cell>
          <cell r="I386">
            <v>0</v>
          </cell>
          <cell r="J386">
            <v>0</v>
          </cell>
          <cell r="K386">
            <v>0</v>
          </cell>
          <cell r="L386">
            <v>0</v>
          </cell>
          <cell r="M386">
            <v>3.5</v>
          </cell>
        </row>
        <row r="387">
          <cell r="B387" t="str">
            <v>Redback</v>
          </cell>
          <cell r="C387">
            <v>0</v>
          </cell>
          <cell r="D387">
            <v>0</v>
          </cell>
          <cell r="E387">
            <v>0</v>
          </cell>
          <cell r="F387">
            <v>0</v>
          </cell>
          <cell r="G387">
            <v>0</v>
          </cell>
          <cell r="H387">
            <v>0</v>
          </cell>
          <cell r="I387">
            <v>0</v>
          </cell>
          <cell r="J387">
            <v>0</v>
          </cell>
          <cell r="K387">
            <v>0</v>
          </cell>
          <cell r="L387">
            <v>0</v>
          </cell>
          <cell r="M387">
            <v>0</v>
          </cell>
        </row>
        <row r="388">
          <cell r="B388" t="str">
            <v>Sagem</v>
          </cell>
          <cell r="C388">
            <v>5</v>
          </cell>
          <cell r="D388">
            <v>0</v>
          </cell>
          <cell r="E388">
            <v>0</v>
          </cell>
          <cell r="F388">
            <v>0</v>
          </cell>
          <cell r="G388">
            <v>0</v>
          </cell>
          <cell r="H388">
            <v>0</v>
          </cell>
          <cell r="I388">
            <v>0</v>
          </cell>
          <cell r="J388">
            <v>0</v>
          </cell>
          <cell r="K388">
            <v>0</v>
          </cell>
          <cell r="L388">
            <v>0</v>
          </cell>
          <cell r="M388">
            <v>5</v>
          </cell>
        </row>
        <row r="389">
          <cell r="B389" t="str">
            <v>Samsung</v>
          </cell>
          <cell r="C389">
            <v>5</v>
          </cell>
          <cell r="D389">
            <v>0</v>
          </cell>
          <cell r="E389">
            <v>0</v>
          </cell>
          <cell r="F389">
            <v>0</v>
          </cell>
          <cell r="G389">
            <v>0</v>
          </cell>
          <cell r="H389">
            <v>0</v>
          </cell>
          <cell r="I389">
            <v>0</v>
          </cell>
          <cell r="J389">
            <v>0</v>
          </cell>
          <cell r="K389">
            <v>0</v>
          </cell>
          <cell r="L389">
            <v>0</v>
          </cell>
          <cell r="M389">
            <v>5</v>
          </cell>
        </row>
        <row r="390">
          <cell r="B390" t="str">
            <v>Nokia Siemens</v>
          </cell>
          <cell r="C390">
            <v>64</v>
          </cell>
          <cell r="D390">
            <v>43</v>
          </cell>
          <cell r="E390">
            <v>23</v>
          </cell>
          <cell r="F390">
            <v>0</v>
          </cell>
          <cell r="G390">
            <v>0</v>
          </cell>
          <cell r="H390">
            <v>14</v>
          </cell>
          <cell r="I390">
            <v>1</v>
          </cell>
          <cell r="J390">
            <v>0</v>
          </cell>
          <cell r="K390">
            <v>0</v>
          </cell>
          <cell r="L390">
            <v>0</v>
          </cell>
          <cell r="M390">
            <v>145</v>
          </cell>
        </row>
        <row r="391">
          <cell r="B391" t="str">
            <v>Sorrento/Zhone</v>
          </cell>
          <cell r="C391">
            <v>0</v>
          </cell>
          <cell r="D391">
            <v>0</v>
          </cell>
          <cell r="E391">
            <v>0</v>
          </cell>
          <cell r="F391">
            <v>0</v>
          </cell>
          <cell r="G391">
            <v>0</v>
          </cell>
          <cell r="H391">
            <v>0</v>
          </cell>
          <cell r="I391">
            <v>0</v>
          </cell>
          <cell r="K391">
            <v>0</v>
          </cell>
          <cell r="L391">
            <v>0</v>
          </cell>
          <cell r="M391">
            <v>0</v>
          </cell>
        </row>
        <row r="392">
          <cell r="B392" t="str">
            <v>Sycamore</v>
          </cell>
          <cell r="C392">
            <v>0</v>
          </cell>
          <cell r="D392">
            <v>2</v>
          </cell>
          <cell r="E392">
            <v>0</v>
          </cell>
          <cell r="F392">
            <v>3</v>
          </cell>
          <cell r="G392">
            <v>0</v>
          </cell>
          <cell r="H392">
            <v>1</v>
          </cell>
          <cell r="I392">
            <v>0</v>
          </cell>
          <cell r="J392">
            <v>0</v>
          </cell>
          <cell r="K392">
            <v>0</v>
          </cell>
          <cell r="L392">
            <v>0</v>
          </cell>
          <cell r="M392">
            <v>6</v>
          </cell>
        </row>
        <row r="393">
          <cell r="B393" t="str">
            <v>Tejas</v>
          </cell>
          <cell r="C393">
            <v>0</v>
          </cell>
          <cell r="D393">
            <v>0</v>
          </cell>
          <cell r="E393">
            <v>0</v>
          </cell>
          <cell r="F393">
            <v>0</v>
          </cell>
          <cell r="G393">
            <v>0</v>
          </cell>
          <cell r="H393">
            <v>0</v>
          </cell>
          <cell r="I393">
            <v>0</v>
          </cell>
          <cell r="K393">
            <v>0</v>
          </cell>
          <cell r="L393">
            <v>0</v>
          </cell>
          <cell r="M393">
            <v>0</v>
          </cell>
        </row>
        <row r="394">
          <cell r="B394" t="str">
            <v>Tellabs</v>
          </cell>
          <cell r="C394">
            <v>0</v>
          </cell>
          <cell r="D394">
            <v>11</v>
          </cell>
          <cell r="E394">
            <v>98</v>
          </cell>
          <cell r="F394">
            <v>3</v>
          </cell>
          <cell r="G394">
            <v>4</v>
          </cell>
          <cell r="H394">
            <v>0</v>
          </cell>
          <cell r="I394">
            <v>0</v>
          </cell>
          <cell r="J394">
            <v>0</v>
          </cell>
          <cell r="K394">
            <v>0</v>
          </cell>
          <cell r="L394">
            <v>0</v>
          </cell>
          <cell r="M394">
            <v>116</v>
          </cell>
        </row>
        <row r="395">
          <cell r="B395" t="str">
            <v>Tellium</v>
          </cell>
          <cell r="C395">
            <v>0</v>
          </cell>
          <cell r="D395">
            <v>0</v>
          </cell>
          <cell r="E395">
            <v>0</v>
          </cell>
          <cell r="F395">
            <v>4</v>
          </cell>
          <cell r="G395">
            <v>0</v>
          </cell>
          <cell r="H395">
            <v>0</v>
          </cell>
          <cell r="I395">
            <v>0</v>
          </cell>
          <cell r="J395">
            <v>0</v>
          </cell>
          <cell r="K395">
            <v>0</v>
          </cell>
          <cell r="L395">
            <v>0</v>
          </cell>
          <cell r="M395">
            <v>4</v>
          </cell>
        </row>
        <row r="396">
          <cell r="B396" t="str">
            <v>Transmode</v>
          </cell>
          <cell r="C396">
            <v>0</v>
          </cell>
          <cell r="D396">
            <v>0</v>
          </cell>
          <cell r="E396">
            <v>0</v>
          </cell>
          <cell r="F396">
            <v>0</v>
          </cell>
          <cell r="G396">
            <v>0</v>
          </cell>
          <cell r="H396">
            <v>0</v>
          </cell>
          <cell r="I396">
            <v>0</v>
          </cell>
          <cell r="K396">
            <v>0</v>
          </cell>
          <cell r="L396">
            <v>0</v>
          </cell>
          <cell r="M396">
            <v>0</v>
          </cell>
        </row>
        <row r="397">
          <cell r="B397" t="str">
            <v>Tyco</v>
          </cell>
          <cell r="C397">
            <v>0</v>
          </cell>
          <cell r="D397">
            <v>0</v>
          </cell>
          <cell r="E397">
            <v>0</v>
          </cell>
          <cell r="F397">
            <v>0</v>
          </cell>
          <cell r="G397">
            <v>0</v>
          </cell>
          <cell r="H397">
            <v>0</v>
          </cell>
          <cell r="I397">
            <v>0</v>
          </cell>
          <cell r="J397">
            <v>6</v>
          </cell>
          <cell r="K397">
            <v>0</v>
          </cell>
          <cell r="L397">
            <v>0</v>
          </cell>
          <cell r="M397">
            <v>6</v>
          </cell>
        </row>
        <row r="398">
          <cell r="B398" t="str">
            <v>UTStarcom</v>
          </cell>
          <cell r="C398">
            <v>0</v>
          </cell>
          <cell r="D398">
            <v>20.2</v>
          </cell>
          <cell r="E398">
            <v>0</v>
          </cell>
          <cell r="F398">
            <v>0</v>
          </cell>
          <cell r="G398">
            <v>0</v>
          </cell>
          <cell r="H398">
            <v>0</v>
          </cell>
          <cell r="I398">
            <v>0</v>
          </cell>
          <cell r="J398">
            <v>0</v>
          </cell>
          <cell r="K398">
            <v>0</v>
          </cell>
          <cell r="L398">
            <v>0</v>
          </cell>
          <cell r="M398">
            <v>20.2</v>
          </cell>
        </row>
        <row r="399">
          <cell r="B399" t="str">
            <v>White Rock</v>
          </cell>
          <cell r="C399">
            <v>0</v>
          </cell>
          <cell r="D399">
            <v>3.1</v>
          </cell>
          <cell r="E399">
            <v>0</v>
          </cell>
          <cell r="F399">
            <v>0</v>
          </cell>
          <cell r="G399">
            <v>0</v>
          </cell>
          <cell r="H399">
            <v>0</v>
          </cell>
          <cell r="I399">
            <v>0</v>
          </cell>
          <cell r="J399">
            <v>0</v>
          </cell>
          <cell r="K399">
            <v>0</v>
          </cell>
          <cell r="L399">
            <v>0</v>
          </cell>
          <cell r="M399">
            <v>3.1</v>
          </cell>
        </row>
        <row r="400">
          <cell r="B400" t="str">
            <v>Xtera</v>
          </cell>
          <cell r="C400">
            <v>0</v>
          </cell>
          <cell r="D400">
            <v>0</v>
          </cell>
          <cell r="E400">
            <v>0</v>
          </cell>
          <cell r="F400">
            <v>0</v>
          </cell>
          <cell r="G400">
            <v>0</v>
          </cell>
          <cell r="H400">
            <v>0</v>
          </cell>
          <cell r="I400">
            <v>0</v>
          </cell>
          <cell r="K400">
            <v>0</v>
          </cell>
          <cell r="L400">
            <v>0</v>
          </cell>
          <cell r="M400">
            <v>0</v>
          </cell>
        </row>
        <row r="401">
          <cell r="B401" t="str">
            <v>Zhone</v>
          </cell>
          <cell r="C401">
            <v>0</v>
          </cell>
          <cell r="D401">
            <v>0</v>
          </cell>
          <cell r="E401">
            <v>0</v>
          </cell>
          <cell r="F401">
            <v>0</v>
          </cell>
          <cell r="G401">
            <v>3</v>
          </cell>
          <cell r="H401">
            <v>0</v>
          </cell>
          <cell r="I401">
            <v>0</v>
          </cell>
          <cell r="J401">
            <v>0</v>
          </cell>
          <cell r="K401">
            <v>0</v>
          </cell>
          <cell r="L401">
            <v>0</v>
          </cell>
          <cell r="M401">
            <v>3</v>
          </cell>
        </row>
        <row r="402">
          <cell r="B402" t="str">
            <v>ZTE</v>
          </cell>
          <cell r="C402">
            <v>34</v>
          </cell>
          <cell r="D402">
            <v>0</v>
          </cell>
          <cell r="E402">
            <v>0</v>
          </cell>
          <cell r="F402">
            <v>0</v>
          </cell>
          <cell r="G402">
            <v>0</v>
          </cell>
          <cell r="H402">
            <v>11</v>
          </cell>
          <cell r="I402">
            <v>0</v>
          </cell>
          <cell r="J402">
            <v>0</v>
          </cell>
          <cell r="K402">
            <v>0</v>
          </cell>
          <cell r="L402">
            <v>0</v>
          </cell>
          <cell r="M402">
            <v>45</v>
          </cell>
        </row>
        <row r="403">
          <cell r="B403" t="str">
            <v>Other</v>
          </cell>
          <cell r="C403">
            <v>0</v>
          </cell>
          <cell r="D403">
            <v>7.9</v>
          </cell>
          <cell r="E403">
            <v>0</v>
          </cell>
          <cell r="F403">
            <v>3</v>
          </cell>
          <cell r="G403">
            <v>9.9</v>
          </cell>
          <cell r="H403">
            <v>0</v>
          </cell>
          <cell r="I403">
            <v>0</v>
          </cell>
          <cell r="J403">
            <v>1</v>
          </cell>
          <cell r="K403">
            <v>0</v>
          </cell>
          <cell r="L403">
            <v>0</v>
          </cell>
          <cell r="M403">
            <v>21.8</v>
          </cell>
        </row>
        <row r="404">
          <cell r="B404" t="str">
            <v>Total</v>
          </cell>
          <cell r="C404">
            <v>501.83</v>
          </cell>
          <cell r="D404">
            <v>656.49000000000012</v>
          </cell>
          <cell r="E404">
            <v>198.3</v>
          </cell>
          <cell r="F404">
            <v>92</v>
          </cell>
          <cell r="G404">
            <v>202.7</v>
          </cell>
          <cell r="H404">
            <v>283.58</v>
          </cell>
          <cell r="I404">
            <v>11</v>
          </cell>
          <cell r="J404">
            <v>32</v>
          </cell>
          <cell r="K404">
            <v>0</v>
          </cell>
          <cell r="L404">
            <v>0</v>
          </cell>
          <cell r="M404">
            <v>1977.9</v>
          </cell>
        </row>
        <row r="408">
          <cell r="B408" t="str">
            <v>Vendor</v>
          </cell>
          <cell r="C408" t="str">
            <v>SONET/SDH Add-drop multiplexers (ADM)</v>
          </cell>
          <cell r="D408" t="str">
            <v>Optical Edge Devices (OED)</v>
          </cell>
          <cell r="E408" t="str">
            <v>Digital Cross Connects (DCS)</v>
          </cell>
          <cell r="F408" t="str">
            <v>Optical Core Switches (OCS)</v>
          </cell>
          <cell r="G408" t="str">
            <v>Metro WDM (C/D-WDM)</v>
          </cell>
          <cell r="H408" t="str">
            <v>Long haul DWDM (LH DWDM)</v>
          </cell>
          <cell r="I408" t="str">
            <v>Multi-reach DWDM</v>
          </cell>
          <cell r="J408" t="str">
            <v>SLTE</v>
          </cell>
          <cell r="K408" t="str">
            <v>Metro ROADM</v>
          </cell>
          <cell r="L408" t="str">
            <v>Converged Packet Optical</v>
          </cell>
          <cell r="M408" t="str">
            <v>Total Optical Networking (ON)</v>
          </cell>
        </row>
        <row r="409">
          <cell r="B409" t="str">
            <v>ADTRAN</v>
          </cell>
          <cell r="C409">
            <v>0</v>
          </cell>
          <cell r="D409">
            <v>0</v>
          </cell>
          <cell r="E409">
            <v>0</v>
          </cell>
          <cell r="F409">
            <v>0</v>
          </cell>
          <cell r="G409">
            <v>0</v>
          </cell>
          <cell r="H409">
            <v>0</v>
          </cell>
          <cell r="I409">
            <v>0</v>
          </cell>
          <cell r="K409">
            <v>0</v>
          </cell>
          <cell r="L409">
            <v>0</v>
          </cell>
          <cell r="M409">
            <v>0</v>
          </cell>
        </row>
        <row r="410">
          <cell r="B410" t="str">
            <v>ADVA</v>
          </cell>
          <cell r="C410">
            <v>0</v>
          </cell>
          <cell r="D410">
            <v>0</v>
          </cell>
          <cell r="E410">
            <v>0</v>
          </cell>
          <cell r="F410">
            <v>0</v>
          </cell>
          <cell r="G410">
            <v>38</v>
          </cell>
          <cell r="H410">
            <v>0</v>
          </cell>
          <cell r="I410">
            <v>0</v>
          </cell>
          <cell r="J410">
            <v>0</v>
          </cell>
          <cell r="K410">
            <v>0</v>
          </cell>
          <cell r="L410">
            <v>0</v>
          </cell>
          <cell r="M410">
            <v>38</v>
          </cell>
        </row>
        <row r="411">
          <cell r="B411" t="str">
            <v>Alcatel-Lucent</v>
          </cell>
          <cell r="C411">
            <v>112</v>
          </cell>
          <cell r="D411">
            <v>271</v>
          </cell>
          <cell r="E411">
            <v>66</v>
          </cell>
          <cell r="F411">
            <v>69</v>
          </cell>
          <cell r="G411">
            <v>33</v>
          </cell>
          <cell r="H411">
            <v>67</v>
          </cell>
          <cell r="I411">
            <v>2</v>
          </cell>
          <cell r="J411">
            <v>40</v>
          </cell>
          <cell r="K411">
            <v>0</v>
          </cell>
          <cell r="L411">
            <v>0</v>
          </cell>
          <cell r="M411">
            <v>660</v>
          </cell>
        </row>
        <row r="412">
          <cell r="B412" t="str">
            <v>ANDA</v>
          </cell>
          <cell r="C412">
            <v>0</v>
          </cell>
          <cell r="D412">
            <v>0</v>
          </cell>
          <cell r="E412">
            <v>0</v>
          </cell>
          <cell r="F412">
            <v>0</v>
          </cell>
          <cell r="G412">
            <v>0</v>
          </cell>
          <cell r="H412">
            <v>0</v>
          </cell>
          <cell r="I412">
            <v>0</v>
          </cell>
          <cell r="K412">
            <v>0</v>
          </cell>
          <cell r="L412">
            <v>0</v>
          </cell>
          <cell r="M412">
            <v>0</v>
          </cell>
        </row>
        <row r="413">
          <cell r="B413" t="str">
            <v>Atrica</v>
          </cell>
          <cell r="C413">
            <v>0</v>
          </cell>
          <cell r="D413">
            <v>14.5</v>
          </cell>
          <cell r="E413">
            <v>0</v>
          </cell>
          <cell r="F413">
            <v>0</v>
          </cell>
          <cell r="G413">
            <v>0</v>
          </cell>
          <cell r="H413">
            <v>0</v>
          </cell>
          <cell r="I413">
            <v>0</v>
          </cell>
          <cell r="J413">
            <v>0</v>
          </cell>
          <cell r="K413">
            <v>0</v>
          </cell>
          <cell r="L413">
            <v>0</v>
          </cell>
          <cell r="M413">
            <v>14.5</v>
          </cell>
        </row>
        <row r="414">
          <cell r="B414" t="str">
            <v>Calient</v>
          </cell>
          <cell r="C414">
            <v>0</v>
          </cell>
          <cell r="D414">
            <v>0</v>
          </cell>
          <cell r="E414">
            <v>0</v>
          </cell>
          <cell r="F414">
            <v>2</v>
          </cell>
          <cell r="G414">
            <v>0</v>
          </cell>
          <cell r="H414">
            <v>0</v>
          </cell>
          <cell r="I414">
            <v>0</v>
          </cell>
          <cell r="J414">
            <v>0</v>
          </cell>
          <cell r="K414">
            <v>0</v>
          </cell>
          <cell r="L414">
            <v>0</v>
          </cell>
          <cell r="M414">
            <v>2</v>
          </cell>
        </row>
        <row r="415">
          <cell r="B415" t="str">
            <v>Ciena</v>
          </cell>
          <cell r="C415">
            <v>5</v>
          </cell>
          <cell r="D415">
            <v>126</v>
          </cell>
          <cell r="E415">
            <v>0</v>
          </cell>
          <cell r="F415">
            <v>48</v>
          </cell>
          <cell r="G415">
            <v>70</v>
          </cell>
          <cell r="H415">
            <v>52</v>
          </cell>
          <cell r="I415">
            <v>4</v>
          </cell>
          <cell r="J415">
            <v>0</v>
          </cell>
          <cell r="K415">
            <v>0</v>
          </cell>
          <cell r="L415">
            <v>0</v>
          </cell>
          <cell r="M415">
            <v>305</v>
          </cell>
        </row>
        <row r="416">
          <cell r="B416" t="str">
            <v>Cisco</v>
          </cell>
          <cell r="C416">
            <v>0</v>
          </cell>
          <cell r="D416">
            <v>79</v>
          </cell>
          <cell r="E416">
            <v>0</v>
          </cell>
          <cell r="F416">
            <v>4</v>
          </cell>
          <cell r="G416">
            <v>27</v>
          </cell>
          <cell r="H416">
            <v>6</v>
          </cell>
          <cell r="I416">
            <v>0</v>
          </cell>
          <cell r="J416">
            <v>0</v>
          </cell>
          <cell r="K416">
            <v>0</v>
          </cell>
          <cell r="L416">
            <v>0</v>
          </cell>
          <cell r="M416">
            <v>116</v>
          </cell>
        </row>
        <row r="417">
          <cell r="B417" t="str">
            <v>Corrigent</v>
          </cell>
          <cell r="C417">
            <v>0</v>
          </cell>
          <cell r="D417">
            <v>0</v>
          </cell>
          <cell r="E417">
            <v>0</v>
          </cell>
          <cell r="F417">
            <v>0</v>
          </cell>
          <cell r="G417">
            <v>0</v>
          </cell>
          <cell r="H417">
            <v>0</v>
          </cell>
          <cell r="I417">
            <v>0</v>
          </cell>
          <cell r="K417">
            <v>0</v>
          </cell>
          <cell r="L417">
            <v>0</v>
          </cell>
          <cell r="M417">
            <v>0</v>
          </cell>
        </row>
        <row r="418">
          <cell r="B418" t="str">
            <v>Corvis</v>
          </cell>
          <cell r="C418">
            <v>0</v>
          </cell>
          <cell r="D418">
            <v>0</v>
          </cell>
          <cell r="E418">
            <v>0</v>
          </cell>
          <cell r="F418">
            <v>2</v>
          </cell>
          <cell r="G418">
            <v>0</v>
          </cell>
          <cell r="H418">
            <v>0</v>
          </cell>
          <cell r="I418">
            <v>0</v>
          </cell>
          <cell r="J418">
            <v>0</v>
          </cell>
          <cell r="K418">
            <v>0</v>
          </cell>
          <cell r="L418">
            <v>0</v>
          </cell>
          <cell r="M418">
            <v>2</v>
          </cell>
        </row>
        <row r="419">
          <cell r="B419" t="str">
            <v>Datang</v>
          </cell>
          <cell r="C419">
            <v>4</v>
          </cell>
          <cell r="D419">
            <v>0</v>
          </cell>
          <cell r="E419">
            <v>0</v>
          </cell>
          <cell r="F419">
            <v>0</v>
          </cell>
          <cell r="G419">
            <v>0</v>
          </cell>
          <cell r="H419">
            <v>1</v>
          </cell>
          <cell r="I419">
            <v>0</v>
          </cell>
          <cell r="J419">
            <v>0</v>
          </cell>
          <cell r="K419">
            <v>0</v>
          </cell>
          <cell r="L419">
            <v>0</v>
          </cell>
          <cell r="M419">
            <v>5</v>
          </cell>
        </row>
        <row r="420">
          <cell r="B420" t="str">
            <v>ECI Telecom</v>
          </cell>
          <cell r="C420">
            <v>7</v>
          </cell>
          <cell r="D420">
            <v>36</v>
          </cell>
          <cell r="E420">
            <v>0</v>
          </cell>
          <cell r="F420">
            <v>0</v>
          </cell>
          <cell r="G420">
            <v>1</v>
          </cell>
          <cell r="H420">
            <v>0</v>
          </cell>
          <cell r="I420">
            <v>0</v>
          </cell>
          <cell r="J420">
            <v>0</v>
          </cell>
          <cell r="K420">
            <v>0</v>
          </cell>
          <cell r="L420">
            <v>0</v>
          </cell>
          <cell r="M420">
            <v>44</v>
          </cell>
        </row>
        <row r="421">
          <cell r="B421" t="str">
            <v>Ericsson</v>
          </cell>
          <cell r="C421">
            <v>37</v>
          </cell>
          <cell r="D421">
            <v>55</v>
          </cell>
          <cell r="E421">
            <v>11</v>
          </cell>
          <cell r="F421">
            <v>9</v>
          </cell>
          <cell r="G421">
            <v>5</v>
          </cell>
          <cell r="H421">
            <v>27</v>
          </cell>
          <cell r="I421">
            <v>1</v>
          </cell>
          <cell r="J421">
            <v>0</v>
          </cell>
          <cell r="K421">
            <v>0</v>
          </cell>
          <cell r="L421">
            <v>0</v>
          </cell>
          <cell r="M421">
            <v>145</v>
          </cell>
        </row>
        <row r="422">
          <cell r="B422" t="str">
            <v>FiberHome</v>
          </cell>
          <cell r="C422">
            <v>16</v>
          </cell>
          <cell r="D422">
            <v>0</v>
          </cell>
          <cell r="E422">
            <v>0</v>
          </cell>
          <cell r="F422">
            <v>0</v>
          </cell>
          <cell r="G422">
            <v>0</v>
          </cell>
          <cell r="H422">
            <v>5</v>
          </cell>
          <cell r="I422">
            <v>0</v>
          </cell>
          <cell r="J422">
            <v>0</v>
          </cell>
          <cell r="K422">
            <v>0</v>
          </cell>
          <cell r="L422">
            <v>0</v>
          </cell>
          <cell r="M422">
            <v>21</v>
          </cell>
        </row>
        <row r="423">
          <cell r="B423" t="str">
            <v>Force 10</v>
          </cell>
          <cell r="C423">
            <v>0</v>
          </cell>
          <cell r="D423">
            <v>5</v>
          </cell>
          <cell r="E423">
            <v>0</v>
          </cell>
          <cell r="F423">
            <v>0</v>
          </cell>
          <cell r="G423">
            <v>0</v>
          </cell>
          <cell r="H423">
            <v>0</v>
          </cell>
          <cell r="I423">
            <v>0</v>
          </cell>
          <cell r="J423">
            <v>0</v>
          </cell>
          <cell r="K423">
            <v>0</v>
          </cell>
          <cell r="L423">
            <v>0</v>
          </cell>
          <cell r="M423">
            <v>5</v>
          </cell>
        </row>
        <row r="424">
          <cell r="B424" t="str">
            <v>Fujitsu</v>
          </cell>
          <cell r="C424">
            <v>71.7</v>
          </cell>
          <cell r="D424">
            <v>86.7</v>
          </cell>
          <cell r="E424">
            <v>1.9</v>
          </cell>
          <cell r="F424">
            <v>0</v>
          </cell>
          <cell r="G424">
            <v>9</v>
          </cell>
          <cell r="H424">
            <v>17.7</v>
          </cell>
          <cell r="I424">
            <v>2</v>
          </cell>
          <cell r="J424">
            <v>3</v>
          </cell>
          <cell r="K424">
            <v>0</v>
          </cell>
          <cell r="L424">
            <v>0</v>
          </cell>
          <cell r="M424">
            <v>192</v>
          </cell>
        </row>
        <row r="425">
          <cell r="B425" t="str">
            <v>Hitachi</v>
          </cell>
          <cell r="C425">
            <v>3</v>
          </cell>
          <cell r="D425">
            <v>7</v>
          </cell>
          <cell r="E425">
            <v>0</v>
          </cell>
          <cell r="F425">
            <v>0</v>
          </cell>
          <cell r="G425">
            <v>3</v>
          </cell>
          <cell r="H425">
            <v>3</v>
          </cell>
          <cell r="I425">
            <v>0</v>
          </cell>
          <cell r="J425">
            <v>0</v>
          </cell>
          <cell r="K425">
            <v>0</v>
          </cell>
          <cell r="L425">
            <v>0</v>
          </cell>
          <cell r="M425">
            <v>16</v>
          </cell>
        </row>
        <row r="426">
          <cell r="B426" t="str">
            <v>Hitachi Cable</v>
          </cell>
          <cell r="C426">
            <v>0</v>
          </cell>
          <cell r="D426">
            <v>0</v>
          </cell>
          <cell r="E426">
            <v>0</v>
          </cell>
          <cell r="F426">
            <v>0</v>
          </cell>
          <cell r="G426">
            <v>0</v>
          </cell>
          <cell r="H426">
            <v>0</v>
          </cell>
          <cell r="I426">
            <v>0</v>
          </cell>
          <cell r="K426">
            <v>0</v>
          </cell>
          <cell r="L426">
            <v>0</v>
          </cell>
          <cell r="M426">
            <v>0</v>
          </cell>
        </row>
        <row r="427">
          <cell r="B427" t="str">
            <v>Huawei</v>
          </cell>
          <cell r="C427">
            <v>181.5</v>
          </cell>
          <cell r="D427">
            <v>54.5</v>
          </cell>
          <cell r="E427">
            <v>0</v>
          </cell>
          <cell r="F427">
            <v>0</v>
          </cell>
          <cell r="G427">
            <v>0</v>
          </cell>
          <cell r="H427">
            <v>22</v>
          </cell>
          <cell r="I427">
            <v>0</v>
          </cell>
          <cell r="J427">
            <v>0</v>
          </cell>
          <cell r="K427">
            <v>0</v>
          </cell>
          <cell r="L427">
            <v>0</v>
          </cell>
          <cell r="M427">
            <v>258</v>
          </cell>
        </row>
        <row r="428">
          <cell r="B428" t="str">
            <v>Infinera</v>
          </cell>
          <cell r="C428">
            <v>0</v>
          </cell>
          <cell r="D428">
            <v>0</v>
          </cell>
          <cell r="E428">
            <v>0</v>
          </cell>
          <cell r="F428">
            <v>0</v>
          </cell>
          <cell r="G428">
            <v>0</v>
          </cell>
          <cell r="H428">
            <v>0</v>
          </cell>
          <cell r="I428">
            <v>0</v>
          </cell>
          <cell r="K428">
            <v>0</v>
          </cell>
          <cell r="L428">
            <v>0</v>
          </cell>
          <cell r="M428">
            <v>0</v>
          </cell>
        </row>
        <row r="429">
          <cell r="B429" t="str">
            <v>LGIC</v>
          </cell>
          <cell r="C429">
            <v>8</v>
          </cell>
          <cell r="D429">
            <v>0</v>
          </cell>
          <cell r="E429">
            <v>0</v>
          </cell>
          <cell r="F429">
            <v>0</v>
          </cell>
          <cell r="G429">
            <v>0</v>
          </cell>
          <cell r="H429">
            <v>0</v>
          </cell>
          <cell r="I429">
            <v>0</v>
          </cell>
          <cell r="J429">
            <v>0</v>
          </cell>
          <cell r="K429">
            <v>0</v>
          </cell>
          <cell r="L429">
            <v>0</v>
          </cell>
          <cell r="M429">
            <v>8</v>
          </cell>
        </row>
        <row r="430">
          <cell r="B430" t="str">
            <v>Lucent</v>
          </cell>
          <cell r="C430">
            <v>0</v>
          </cell>
          <cell r="D430">
            <v>0</v>
          </cell>
          <cell r="E430">
            <v>0</v>
          </cell>
          <cell r="F430">
            <v>0</v>
          </cell>
          <cell r="G430">
            <v>0</v>
          </cell>
          <cell r="H430">
            <v>0</v>
          </cell>
          <cell r="I430">
            <v>0</v>
          </cell>
          <cell r="J430">
            <v>0</v>
          </cell>
          <cell r="K430">
            <v>0</v>
          </cell>
          <cell r="L430">
            <v>0</v>
          </cell>
          <cell r="M430">
            <v>0</v>
          </cell>
        </row>
        <row r="431">
          <cell r="B431" t="str">
            <v>Lumentis</v>
          </cell>
          <cell r="C431">
            <v>0</v>
          </cell>
          <cell r="D431">
            <v>0</v>
          </cell>
          <cell r="E431">
            <v>0</v>
          </cell>
          <cell r="F431">
            <v>0</v>
          </cell>
          <cell r="G431">
            <v>2.4</v>
          </cell>
          <cell r="H431">
            <v>0</v>
          </cell>
          <cell r="I431">
            <v>0</v>
          </cell>
          <cell r="J431">
            <v>0</v>
          </cell>
          <cell r="K431">
            <v>0</v>
          </cell>
          <cell r="L431">
            <v>0</v>
          </cell>
          <cell r="M431">
            <v>2.4</v>
          </cell>
        </row>
        <row r="432">
          <cell r="B432" t="str">
            <v>Luminous</v>
          </cell>
          <cell r="C432">
            <v>0</v>
          </cell>
          <cell r="D432">
            <v>7.6999999999999993</v>
          </cell>
          <cell r="E432">
            <v>0</v>
          </cell>
          <cell r="F432">
            <v>0</v>
          </cell>
          <cell r="G432">
            <v>0</v>
          </cell>
          <cell r="H432">
            <v>0</v>
          </cell>
          <cell r="I432">
            <v>0</v>
          </cell>
          <cell r="J432">
            <v>0</v>
          </cell>
          <cell r="K432">
            <v>0</v>
          </cell>
          <cell r="L432">
            <v>0</v>
          </cell>
          <cell r="M432">
            <v>7.6999999999999993</v>
          </cell>
        </row>
        <row r="433">
          <cell r="B433" t="str">
            <v>Marconi/Ericsson</v>
          </cell>
          <cell r="K433">
            <v>0</v>
          </cell>
          <cell r="L433">
            <v>0</v>
          </cell>
        </row>
        <row r="434">
          <cell r="B434" t="str">
            <v>Movaz</v>
          </cell>
          <cell r="C434">
            <v>0</v>
          </cell>
          <cell r="D434">
            <v>0</v>
          </cell>
          <cell r="E434">
            <v>0</v>
          </cell>
          <cell r="F434">
            <v>0</v>
          </cell>
          <cell r="G434">
            <v>0</v>
          </cell>
          <cell r="H434">
            <v>0</v>
          </cell>
          <cell r="I434">
            <v>0</v>
          </cell>
          <cell r="J434">
            <v>0</v>
          </cell>
          <cell r="K434">
            <v>0</v>
          </cell>
          <cell r="L434">
            <v>0</v>
          </cell>
          <cell r="M434">
            <v>0</v>
          </cell>
        </row>
        <row r="435">
          <cell r="B435" t="str">
            <v>NEC</v>
          </cell>
          <cell r="C435">
            <v>43</v>
          </cell>
          <cell r="D435">
            <v>49</v>
          </cell>
          <cell r="E435">
            <v>0</v>
          </cell>
          <cell r="F435">
            <v>0</v>
          </cell>
          <cell r="G435">
            <v>4</v>
          </cell>
          <cell r="H435">
            <v>50</v>
          </cell>
          <cell r="I435">
            <v>1</v>
          </cell>
          <cell r="J435">
            <v>0.5</v>
          </cell>
          <cell r="K435">
            <v>0</v>
          </cell>
          <cell r="L435">
            <v>0</v>
          </cell>
          <cell r="M435">
            <v>147.5</v>
          </cell>
        </row>
        <row r="436">
          <cell r="B436" t="str">
            <v>Nortel</v>
          </cell>
          <cell r="C436">
            <v>0</v>
          </cell>
          <cell r="D436">
            <v>0</v>
          </cell>
          <cell r="E436">
            <v>0</v>
          </cell>
          <cell r="F436">
            <v>0</v>
          </cell>
          <cell r="G436">
            <v>0</v>
          </cell>
          <cell r="H436">
            <v>0</v>
          </cell>
          <cell r="I436">
            <v>0</v>
          </cell>
          <cell r="J436">
            <v>0</v>
          </cell>
          <cell r="K436">
            <v>0</v>
          </cell>
          <cell r="L436">
            <v>0</v>
          </cell>
          <cell r="M436">
            <v>0</v>
          </cell>
        </row>
        <row r="437">
          <cell r="B437" t="str">
            <v>Oki</v>
          </cell>
          <cell r="C437">
            <v>5</v>
          </cell>
          <cell r="D437">
            <v>0</v>
          </cell>
          <cell r="E437">
            <v>0</v>
          </cell>
          <cell r="F437">
            <v>0</v>
          </cell>
          <cell r="G437">
            <v>0</v>
          </cell>
          <cell r="H437">
            <v>0</v>
          </cell>
          <cell r="I437">
            <v>0</v>
          </cell>
          <cell r="J437">
            <v>0</v>
          </cell>
          <cell r="K437">
            <v>0</v>
          </cell>
          <cell r="L437">
            <v>0</v>
          </cell>
          <cell r="M437">
            <v>5</v>
          </cell>
        </row>
        <row r="438">
          <cell r="B438" t="str">
            <v>OpVista</v>
          </cell>
          <cell r="C438">
            <v>0</v>
          </cell>
          <cell r="D438">
            <v>0</v>
          </cell>
          <cell r="E438">
            <v>0</v>
          </cell>
          <cell r="F438">
            <v>0</v>
          </cell>
          <cell r="G438">
            <v>0</v>
          </cell>
          <cell r="H438">
            <v>0</v>
          </cell>
          <cell r="I438">
            <v>0</v>
          </cell>
          <cell r="K438">
            <v>0</v>
          </cell>
          <cell r="L438">
            <v>0</v>
          </cell>
          <cell r="M438">
            <v>0</v>
          </cell>
        </row>
        <row r="439">
          <cell r="B439" t="str">
            <v>Photonic Bridges</v>
          </cell>
          <cell r="C439">
            <v>0</v>
          </cell>
          <cell r="D439">
            <v>3.5</v>
          </cell>
          <cell r="E439">
            <v>0</v>
          </cell>
          <cell r="F439">
            <v>0</v>
          </cell>
          <cell r="G439">
            <v>0</v>
          </cell>
          <cell r="H439">
            <v>0</v>
          </cell>
          <cell r="I439">
            <v>0</v>
          </cell>
          <cell r="J439">
            <v>0</v>
          </cell>
          <cell r="K439">
            <v>0</v>
          </cell>
          <cell r="L439">
            <v>0</v>
          </cell>
          <cell r="M439">
            <v>3.5</v>
          </cell>
        </row>
        <row r="440">
          <cell r="B440" t="str">
            <v>Redback</v>
          </cell>
          <cell r="C440">
            <v>0</v>
          </cell>
          <cell r="D440">
            <v>0</v>
          </cell>
          <cell r="E440">
            <v>0</v>
          </cell>
          <cell r="F440">
            <v>0</v>
          </cell>
          <cell r="G440">
            <v>0</v>
          </cell>
          <cell r="H440">
            <v>0</v>
          </cell>
          <cell r="I440">
            <v>0</v>
          </cell>
          <cell r="J440">
            <v>0</v>
          </cell>
          <cell r="K440">
            <v>0</v>
          </cell>
          <cell r="L440">
            <v>0</v>
          </cell>
          <cell r="M440">
            <v>0</v>
          </cell>
        </row>
        <row r="441">
          <cell r="B441" t="str">
            <v>Sagem</v>
          </cell>
          <cell r="C441">
            <v>9</v>
          </cell>
          <cell r="D441">
            <v>0</v>
          </cell>
          <cell r="E441">
            <v>0</v>
          </cell>
          <cell r="F441">
            <v>0</v>
          </cell>
          <cell r="G441">
            <v>0</v>
          </cell>
          <cell r="H441">
            <v>0</v>
          </cell>
          <cell r="I441">
            <v>0</v>
          </cell>
          <cell r="J441">
            <v>0</v>
          </cell>
          <cell r="K441">
            <v>0</v>
          </cell>
          <cell r="L441">
            <v>0</v>
          </cell>
          <cell r="M441">
            <v>9</v>
          </cell>
        </row>
        <row r="442">
          <cell r="B442" t="str">
            <v>Samsung</v>
          </cell>
          <cell r="C442">
            <v>7</v>
          </cell>
          <cell r="D442">
            <v>0</v>
          </cell>
          <cell r="E442">
            <v>0</v>
          </cell>
          <cell r="F442">
            <v>0</v>
          </cell>
          <cell r="G442">
            <v>0</v>
          </cell>
          <cell r="H442">
            <v>0</v>
          </cell>
          <cell r="I442">
            <v>0</v>
          </cell>
          <cell r="J442">
            <v>0</v>
          </cell>
          <cell r="K442">
            <v>0</v>
          </cell>
          <cell r="L442">
            <v>0</v>
          </cell>
          <cell r="M442">
            <v>7</v>
          </cell>
        </row>
        <row r="443">
          <cell r="B443" t="str">
            <v>Nokia Siemens</v>
          </cell>
          <cell r="C443">
            <v>29</v>
          </cell>
          <cell r="D443">
            <v>40</v>
          </cell>
          <cell r="E443">
            <v>13</v>
          </cell>
          <cell r="F443">
            <v>0</v>
          </cell>
          <cell r="G443">
            <v>0</v>
          </cell>
          <cell r="H443">
            <v>17</v>
          </cell>
          <cell r="I443">
            <v>1</v>
          </cell>
          <cell r="J443">
            <v>0</v>
          </cell>
          <cell r="K443">
            <v>0</v>
          </cell>
          <cell r="L443">
            <v>0</v>
          </cell>
          <cell r="M443">
            <v>100</v>
          </cell>
        </row>
        <row r="444">
          <cell r="B444" t="str">
            <v>Sorrento/Zhone</v>
          </cell>
          <cell r="C444">
            <v>0</v>
          </cell>
          <cell r="D444">
            <v>0</v>
          </cell>
          <cell r="E444">
            <v>0</v>
          </cell>
          <cell r="F444">
            <v>0</v>
          </cell>
          <cell r="G444">
            <v>0</v>
          </cell>
          <cell r="H444">
            <v>0</v>
          </cell>
          <cell r="I444">
            <v>0</v>
          </cell>
          <cell r="K444">
            <v>0</v>
          </cell>
          <cell r="L444">
            <v>0</v>
          </cell>
          <cell r="M444">
            <v>0</v>
          </cell>
        </row>
        <row r="445">
          <cell r="B445" t="str">
            <v>Sycamore</v>
          </cell>
          <cell r="C445">
            <v>0</v>
          </cell>
          <cell r="D445">
            <v>0</v>
          </cell>
          <cell r="E445">
            <v>0</v>
          </cell>
          <cell r="F445">
            <v>6</v>
          </cell>
          <cell r="G445">
            <v>0</v>
          </cell>
          <cell r="H445">
            <v>0</v>
          </cell>
          <cell r="I445">
            <v>0</v>
          </cell>
          <cell r="J445">
            <v>0</v>
          </cell>
          <cell r="K445">
            <v>0</v>
          </cell>
          <cell r="L445">
            <v>0</v>
          </cell>
          <cell r="M445">
            <v>6</v>
          </cell>
        </row>
        <row r="446">
          <cell r="B446" t="str">
            <v>Tejas</v>
          </cell>
          <cell r="C446">
            <v>0</v>
          </cell>
          <cell r="D446">
            <v>0</v>
          </cell>
          <cell r="E446">
            <v>0</v>
          </cell>
          <cell r="F446">
            <v>0</v>
          </cell>
          <cell r="G446">
            <v>0</v>
          </cell>
          <cell r="H446">
            <v>0</v>
          </cell>
          <cell r="I446">
            <v>0</v>
          </cell>
          <cell r="K446">
            <v>0</v>
          </cell>
          <cell r="L446">
            <v>0</v>
          </cell>
          <cell r="M446">
            <v>0</v>
          </cell>
        </row>
        <row r="447">
          <cell r="B447" t="str">
            <v>Tellabs</v>
          </cell>
          <cell r="C447">
            <v>0</v>
          </cell>
          <cell r="D447">
            <v>17</v>
          </cell>
          <cell r="E447">
            <v>111</v>
          </cell>
          <cell r="F447">
            <v>2</v>
          </cell>
          <cell r="G447">
            <v>3</v>
          </cell>
          <cell r="H447">
            <v>0</v>
          </cell>
          <cell r="I447">
            <v>0</v>
          </cell>
          <cell r="J447">
            <v>0</v>
          </cell>
          <cell r="K447">
            <v>0</v>
          </cell>
          <cell r="L447">
            <v>0</v>
          </cell>
          <cell r="M447">
            <v>133</v>
          </cell>
        </row>
        <row r="448">
          <cell r="B448" t="str">
            <v>Tellium</v>
          </cell>
          <cell r="C448">
            <v>0</v>
          </cell>
          <cell r="D448">
            <v>0</v>
          </cell>
          <cell r="E448">
            <v>0</v>
          </cell>
          <cell r="F448">
            <v>0</v>
          </cell>
          <cell r="G448">
            <v>0</v>
          </cell>
          <cell r="H448">
            <v>0</v>
          </cell>
          <cell r="I448">
            <v>0</v>
          </cell>
          <cell r="J448">
            <v>0</v>
          </cell>
          <cell r="K448">
            <v>0</v>
          </cell>
          <cell r="L448">
            <v>0</v>
          </cell>
          <cell r="M448">
            <v>0</v>
          </cell>
        </row>
        <row r="449">
          <cell r="B449" t="str">
            <v>Transmode</v>
          </cell>
          <cell r="C449">
            <v>0</v>
          </cell>
          <cell r="D449">
            <v>0</v>
          </cell>
          <cell r="E449">
            <v>0</v>
          </cell>
          <cell r="F449">
            <v>0</v>
          </cell>
          <cell r="G449">
            <v>0</v>
          </cell>
          <cell r="H449">
            <v>0</v>
          </cell>
          <cell r="I449">
            <v>0</v>
          </cell>
          <cell r="K449">
            <v>0</v>
          </cell>
          <cell r="L449">
            <v>0</v>
          </cell>
          <cell r="M449">
            <v>0</v>
          </cell>
        </row>
        <row r="450">
          <cell r="B450" t="str">
            <v>Tyco</v>
          </cell>
          <cell r="C450">
            <v>0</v>
          </cell>
          <cell r="D450">
            <v>0</v>
          </cell>
          <cell r="E450">
            <v>0</v>
          </cell>
          <cell r="F450">
            <v>0</v>
          </cell>
          <cell r="G450">
            <v>0</v>
          </cell>
          <cell r="H450">
            <v>0</v>
          </cell>
          <cell r="I450">
            <v>0</v>
          </cell>
          <cell r="J450">
            <v>10</v>
          </cell>
          <cell r="K450">
            <v>0</v>
          </cell>
          <cell r="L450">
            <v>0</v>
          </cell>
          <cell r="M450">
            <v>10</v>
          </cell>
        </row>
        <row r="451">
          <cell r="B451" t="str">
            <v>UTStarcom</v>
          </cell>
          <cell r="C451">
            <v>0</v>
          </cell>
          <cell r="D451">
            <v>21.5</v>
          </cell>
          <cell r="E451">
            <v>0</v>
          </cell>
          <cell r="F451">
            <v>0</v>
          </cell>
          <cell r="G451">
            <v>0</v>
          </cell>
          <cell r="H451">
            <v>0</v>
          </cell>
          <cell r="I451">
            <v>0</v>
          </cell>
          <cell r="J451">
            <v>0</v>
          </cell>
          <cell r="K451">
            <v>0</v>
          </cell>
          <cell r="L451">
            <v>0</v>
          </cell>
          <cell r="M451">
            <v>21.5</v>
          </cell>
        </row>
        <row r="452">
          <cell r="B452" t="str">
            <v>White Rock</v>
          </cell>
          <cell r="C452">
            <v>0</v>
          </cell>
          <cell r="D452">
            <v>3.3</v>
          </cell>
          <cell r="E452">
            <v>0</v>
          </cell>
          <cell r="F452">
            <v>0</v>
          </cell>
          <cell r="G452">
            <v>0</v>
          </cell>
          <cell r="H452">
            <v>0</v>
          </cell>
          <cell r="I452">
            <v>0</v>
          </cell>
          <cell r="J452">
            <v>0</v>
          </cell>
          <cell r="K452">
            <v>0</v>
          </cell>
          <cell r="L452">
            <v>0</v>
          </cell>
          <cell r="M452">
            <v>3.3</v>
          </cell>
        </row>
        <row r="453">
          <cell r="B453" t="str">
            <v>Xtera</v>
          </cell>
          <cell r="C453">
            <v>0</v>
          </cell>
          <cell r="D453">
            <v>0</v>
          </cell>
          <cell r="E453">
            <v>0</v>
          </cell>
          <cell r="F453">
            <v>0</v>
          </cell>
          <cell r="G453">
            <v>0</v>
          </cell>
          <cell r="H453">
            <v>0</v>
          </cell>
          <cell r="I453">
            <v>0</v>
          </cell>
          <cell r="K453">
            <v>0</v>
          </cell>
          <cell r="L453">
            <v>0</v>
          </cell>
          <cell r="M453">
            <v>0</v>
          </cell>
        </row>
        <row r="454">
          <cell r="B454" t="str">
            <v>Zhone</v>
          </cell>
          <cell r="C454">
            <v>0</v>
          </cell>
          <cell r="D454">
            <v>0</v>
          </cell>
          <cell r="E454">
            <v>0</v>
          </cell>
          <cell r="F454">
            <v>0</v>
          </cell>
          <cell r="G454">
            <v>7</v>
          </cell>
          <cell r="H454">
            <v>0</v>
          </cell>
          <cell r="I454">
            <v>0</v>
          </cell>
          <cell r="J454">
            <v>0</v>
          </cell>
          <cell r="K454">
            <v>0</v>
          </cell>
          <cell r="L454">
            <v>0</v>
          </cell>
          <cell r="M454">
            <v>7</v>
          </cell>
        </row>
        <row r="455">
          <cell r="B455" t="str">
            <v>ZTE</v>
          </cell>
          <cell r="C455">
            <v>52</v>
          </cell>
          <cell r="D455">
            <v>0</v>
          </cell>
          <cell r="E455">
            <v>0</v>
          </cell>
          <cell r="F455">
            <v>0</v>
          </cell>
          <cell r="G455">
            <v>0</v>
          </cell>
          <cell r="H455">
            <v>30</v>
          </cell>
          <cell r="I455">
            <v>0</v>
          </cell>
          <cell r="J455">
            <v>0</v>
          </cell>
          <cell r="K455">
            <v>0</v>
          </cell>
          <cell r="L455">
            <v>0</v>
          </cell>
          <cell r="M455">
            <v>82</v>
          </cell>
        </row>
        <row r="456">
          <cell r="B456" t="str">
            <v>Other</v>
          </cell>
          <cell r="C456">
            <v>0</v>
          </cell>
          <cell r="D456">
            <v>3.7</v>
          </cell>
          <cell r="E456">
            <v>0</v>
          </cell>
          <cell r="F456">
            <v>4</v>
          </cell>
          <cell r="G456">
            <v>19.600000000000001</v>
          </cell>
          <cell r="H456">
            <v>0</v>
          </cell>
          <cell r="I456">
            <v>0</v>
          </cell>
          <cell r="J456">
            <v>3</v>
          </cell>
          <cell r="K456">
            <v>0</v>
          </cell>
          <cell r="L456">
            <v>0</v>
          </cell>
          <cell r="M456">
            <v>30.3</v>
          </cell>
        </row>
        <row r="457">
          <cell r="B457" t="str">
            <v>Total</v>
          </cell>
          <cell r="C457">
            <v>590.20000000000005</v>
          </cell>
          <cell r="D457">
            <v>880.40000000000009</v>
          </cell>
          <cell r="E457">
            <v>202.9</v>
          </cell>
          <cell r="F457">
            <v>146</v>
          </cell>
          <cell r="G457">
            <v>222</v>
          </cell>
          <cell r="H457">
            <v>297.7</v>
          </cell>
          <cell r="I457">
            <v>11</v>
          </cell>
          <cell r="J457">
            <v>56.5</v>
          </cell>
          <cell r="K457">
            <v>0</v>
          </cell>
          <cell r="L457">
            <v>0</v>
          </cell>
          <cell r="M457">
            <v>2406.7000000000003</v>
          </cell>
        </row>
        <row r="464">
          <cell r="B464" t="str">
            <v>Vendor</v>
          </cell>
          <cell r="C464" t="str">
            <v>SONET/SDH Add-drop multiplexers (ADM)</v>
          </cell>
          <cell r="D464" t="str">
            <v>Optical Edge Devices (OED)</v>
          </cell>
          <cell r="E464" t="str">
            <v>Digital Cross Connects (DCS)</v>
          </cell>
          <cell r="F464" t="str">
            <v>Optical Core Switches (OCS)</v>
          </cell>
          <cell r="G464" t="str">
            <v>Metro WDM (C/D-WDM)</v>
          </cell>
          <cell r="H464" t="str">
            <v>Long haul DWDM (LH DWDM)</v>
          </cell>
          <cell r="I464" t="str">
            <v>Multi-reach DWDM</v>
          </cell>
          <cell r="J464" t="str">
            <v>SLTE</v>
          </cell>
          <cell r="K464" t="str">
            <v>Metro ROADM</v>
          </cell>
          <cell r="L464" t="str">
            <v>Converged Packet Optical</v>
          </cell>
          <cell r="M464" t="str">
            <v>Total Optical Networking (ON)</v>
          </cell>
        </row>
        <row r="465">
          <cell r="B465" t="str">
            <v>ADTRAN</v>
          </cell>
          <cell r="C465">
            <v>0</v>
          </cell>
          <cell r="D465">
            <v>0</v>
          </cell>
          <cell r="E465">
            <v>0</v>
          </cell>
          <cell r="F465">
            <v>0</v>
          </cell>
          <cell r="G465">
            <v>0</v>
          </cell>
          <cell r="H465">
            <v>0</v>
          </cell>
          <cell r="I465">
            <v>0</v>
          </cell>
          <cell r="K465">
            <v>0</v>
          </cell>
          <cell r="L465">
            <v>0</v>
          </cell>
          <cell r="M465">
            <v>0</v>
          </cell>
        </row>
        <row r="466">
          <cell r="B466" t="str">
            <v>ADVA</v>
          </cell>
          <cell r="C466">
            <v>0</v>
          </cell>
          <cell r="D466">
            <v>1</v>
          </cell>
          <cell r="E466">
            <v>0</v>
          </cell>
          <cell r="F466">
            <v>0</v>
          </cell>
          <cell r="G466">
            <v>44</v>
          </cell>
          <cell r="H466">
            <v>0</v>
          </cell>
          <cell r="I466">
            <v>0</v>
          </cell>
          <cell r="J466">
            <v>0</v>
          </cell>
          <cell r="K466">
            <v>0</v>
          </cell>
          <cell r="L466">
            <v>0</v>
          </cell>
          <cell r="M466">
            <v>45</v>
          </cell>
        </row>
        <row r="467">
          <cell r="B467" t="str">
            <v>Alcatel-Lucent</v>
          </cell>
          <cell r="C467">
            <v>102</v>
          </cell>
          <cell r="D467">
            <v>198</v>
          </cell>
          <cell r="E467">
            <v>49</v>
          </cell>
          <cell r="F467">
            <v>44</v>
          </cell>
          <cell r="G467">
            <v>24</v>
          </cell>
          <cell r="H467">
            <v>43</v>
          </cell>
          <cell r="I467">
            <v>4</v>
          </cell>
          <cell r="J467">
            <v>9.1</v>
          </cell>
          <cell r="K467">
            <v>0</v>
          </cell>
          <cell r="L467">
            <v>0</v>
          </cell>
          <cell r="M467">
            <v>473.1</v>
          </cell>
        </row>
        <row r="468">
          <cell r="B468" t="str">
            <v>ANDA</v>
          </cell>
          <cell r="C468">
            <v>0</v>
          </cell>
          <cell r="D468">
            <v>0</v>
          </cell>
          <cell r="E468">
            <v>0</v>
          </cell>
          <cell r="F468">
            <v>0</v>
          </cell>
          <cell r="G468">
            <v>0</v>
          </cell>
          <cell r="H468">
            <v>0</v>
          </cell>
          <cell r="I468">
            <v>0</v>
          </cell>
          <cell r="K468">
            <v>0</v>
          </cell>
          <cell r="L468">
            <v>0</v>
          </cell>
          <cell r="M468">
            <v>0</v>
          </cell>
        </row>
        <row r="469">
          <cell r="B469" t="str">
            <v>Atrica</v>
          </cell>
          <cell r="C469">
            <v>0</v>
          </cell>
          <cell r="D469">
            <v>15.55</v>
          </cell>
          <cell r="E469">
            <v>0</v>
          </cell>
          <cell r="F469">
            <v>0</v>
          </cell>
          <cell r="G469">
            <v>0</v>
          </cell>
          <cell r="H469">
            <v>0</v>
          </cell>
          <cell r="I469">
            <v>0</v>
          </cell>
          <cell r="J469">
            <v>0</v>
          </cell>
          <cell r="K469">
            <v>0</v>
          </cell>
          <cell r="L469">
            <v>0</v>
          </cell>
          <cell r="M469">
            <v>15.55</v>
          </cell>
        </row>
        <row r="470">
          <cell r="B470" t="str">
            <v>Calient</v>
          </cell>
          <cell r="C470">
            <v>0</v>
          </cell>
          <cell r="D470">
            <v>0</v>
          </cell>
          <cell r="E470">
            <v>0</v>
          </cell>
          <cell r="F470">
            <v>0</v>
          </cell>
          <cell r="G470">
            <v>0</v>
          </cell>
          <cell r="H470">
            <v>0</v>
          </cell>
          <cell r="I470">
            <v>0</v>
          </cell>
          <cell r="K470">
            <v>0</v>
          </cell>
          <cell r="L470">
            <v>0</v>
          </cell>
          <cell r="M470">
            <v>0</v>
          </cell>
        </row>
        <row r="471">
          <cell r="B471" t="str">
            <v>Ciena</v>
          </cell>
          <cell r="C471">
            <v>10</v>
          </cell>
          <cell r="D471">
            <v>96</v>
          </cell>
          <cell r="E471">
            <v>0</v>
          </cell>
          <cell r="F471">
            <v>25</v>
          </cell>
          <cell r="G471">
            <v>62</v>
          </cell>
          <cell r="H471">
            <v>55</v>
          </cell>
          <cell r="I471">
            <v>33</v>
          </cell>
          <cell r="J471">
            <v>0</v>
          </cell>
          <cell r="K471">
            <v>0</v>
          </cell>
          <cell r="L471">
            <v>0</v>
          </cell>
          <cell r="M471">
            <v>281</v>
          </cell>
        </row>
        <row r="472">
          <cell r="B472" t="str">
            <v>Cisco</v>
          </cell>
          <cell r="C472">
            <v>0</v>
          </cell>
          <cell r="D472">
            <v>71</v>
          </cell>
          <cell r="E472">
            <v>0</v>
          </cell>
          <cell r="F472">
            <v>2</v>
          </cell>
          <cell r="G472">
            <v>30</v>
          </cell>
          <cell r="H472">
            <v>5</v>
          </cell>
          <cell r="I472">
            <v>0</v>
          </cell>
          <cell r="J472">
            <v>0</v>
          </cell>
          <cell r="K472">
            <v>0</v>
          </cell>
          <cell r="L472">
            <v>0</v>
          </cell>
          <cell r="M472">
            <v>108</v>
          </cell>
        </row>
        <row r="473">
          <cell r="B473" t="str">
            <v>Corrigent</v>
          </cell>
          <cell r="C473">
            <v>0</v>
          </cell>
          <cell r="D473">
            <v>0</v>
          </cell>
          <cell r="E473">
            <v>0</v>
          </cell>
          <cell r="F473">
            <v>0</v>
          </cell>
          <cell r="G473">
            <v>0</v>
          </cell>
          <cell r="H473">
            <v>0</v>
          </cell>
          <cell r="I473">
            <v>0</v>
          </cell>
          <cell r="K473">
            <v>0</v>
          </cell>
          <cell r="L473">
            <v>0</v>
          </cell>
          <cell r="M473">
            <v>0</v>
          </cell>
        </row>
        <row r="474">
          <cell r="B474" t="str">
            <v>Corvis</v>
          </cell>
          <cell r="C474">
            <v>0</v>
          </cell>
          <cell r="D474">
            <v>0</v>
          </cell>
          <cell r="E474">
            <v>0</v>
          </cell>
          <cell r="F474">
            <v>0</v>
          </cell>
          <cell r="G474">
            <v>0</v>
          </cell>
          <cell r="H474">
            <v>0</v>
          </cell>
          <cell r="I474">
            <v>0</v>
          </cell>
          <cell r="K474">
            <v>0</v>
          </cell>
          <cell r="L474">
            <v>0</v>
          </cell>
          <cell r="M474">
            <v>0</v>
          </cell>
        </row>
        <row r="475">
          <cell r="B475" t="str">
            <v>Datang</v>
          </cell>
          <cell r="C475">
            <v>4</v>
          </cell>
          <cell r="D475">
            <v>2</v>
          </cell>
          <cell r="E475">
            <v>0</v>
          </cell>
          <cell r="F475">
            <v>0</v>
          </cell>
          <cell r="G475">
            <v>0</v>
          </cell>
          <cell r="H475">
            <v>2</v>
          </cell>
          <cell r="I475">
            <v>0</v>
          </cell>
          <cell r="J475">
            <v>0</v>
          </cell>
          <cell r="K475">
            <v>0</v>
          </cell>
          <cell r="L475">
            <v>0</v>
          </cell>
          <cell r="M475">
            <v>8</v>
          </cell>
        </row>
        <row r="476">
          <cell r="B476" t="str">
            <v>ECI Telecom</v>
          </cell>
          <cell r="C476">
            <v>3</v>
          </cell>
          <cell r="D476">
            <v>43</v>
          </cell>
          <cell r="E476">
            <v>6</v>
          </cell>
          <cell r="F476">
            <v>3</v>
          </cell>
          <cell r="G476">
            <v>0</v>
          </cell>
          <cell r="H476">
            <v>0</v>
          </cell>
          <cell r="I476">
            <v>0</v>
          </cell>
          <cell r="J476">
            <v>0</v>
          </cell>
          <cell r="K476">
            <v>0</v>
          </cell>
          <cell r="L476">
            <v>0</v>
          </cell>
          <cell r="M476">
            <v>55</v>
          </cell>
        </row>
        <row r="477">
          <cell r="B477" t="str">
            <v>Ericsson</v>
          </cell>
          <cell r="C477">
            <v>32</v>
          </cell>
          <cell r="D477">
            <v>63</v>
          </cell>
          <cell r="E477">
            <v>10</v>
          </cell>
          <cell r="F477">
            <v>13</v>
          </cell>
          <cell r="G477">
            <v>6</v>
          </cell>
          <cell r="H477">
            <v>30</v>
          </cell>
          <cell r="I477">
            <v>0</v>
          </cell>
          <cell r="J477">
            <v>0</v>
          </cell>
          <cell r="K477">
            <v>0</v>
          </cell>
          <cell r="L477">
            <v>0</v>
          </cell>
          <cell r="M477">
            <v>154</v>
          </cell>
        </row>
        <row r="478">
          <cell r="B478" t="str">
            <v>FiberHome</v>
          </cell>
          <cell r="C478">
            <v>12</v>
          </cell>
          <cell r="D478">
            <v>6</v>
          </cell>
          <cell r="E478">
            <v>0</v>
          </cell>
          <cell r="F478">
            <v>0</v>
          </cell>
          <cell r="G478">
            <v>0</v>
          </cell>
          <cell r="H478">
            <v>4</v>
          </cell>
          <cell r="I478">
            <v>0</v>
          </cell>
          <cell r="J478">
            <v>0</v>
          </cell>
          <cell r="K478">
            <v>0</v>
          </cell>
          <cell r="L478">
            <v>0</v>
          </cell>
          <cell r="M478">
            <v>22</v>
          </cell>
        </row>
        <row r="479">
          <cell r="B479" t="str">
            <v>Force 10</v>
          </cell>
          <cell r="C479">
            <v>0</v>
          </cell>
          <cell r="D479">
            <v>5.7</v>
          </cell>
          <cell r="E479">
            <v>0</v>
          </cell>
          <cell r="F479">
            <v>0</v>
          </cell>
          <cell r="G479">
            <v>0</v>
          </cell>
          <cell r="H479">
            <v>0</v>
          </cell>
          <cell r="I479">
            <v>0</v>
          </cell>
          <cell r="J479">
            <v>0</v>
          </cell>
          <cell r="K479">
            <v>0</v>
          </cell>
          <cell r="L479">
            <v>0</v>
          </cell>
          <cell r="M479">
            <v>5.7</v>
          </cell>
        </row>
        <row r="480">
          <cell r="B480" t="str">
            <v>Fujitsu</v>
          </cell>
          <cell r="C480">
            <v>74</v>
          </cell>
          <cell r="D480">
            <v>109.6</v>
          </cell>
          <cell r="E480">
            <v>6</v>
          </cell>
          <cell r="F480">
            <v>0</v>
          </cell>
          <cell r="G480">
            <v>17</v>
          </cell>
          <cell r="H480">
            <v>4</v>
          </cell>
          <cell r="I480">
            <v>17</v>
          </cell>
          <cell r="J480">
            <v>4</v>
          </cell>
          <cell r="K480">
            <v>0</v>
          </cell>
          <cell r="L480">
            <v>0</v>
          </cell>
          <cell r="M480">
            <v>231.6</v>
          </cell>
        </row>
        <row r="481">
          <cell r="B481" t="str">
            <v>Hitachi</v>
          </cell>
          <cell r="C481">
            <v>1.5</v>
          </cell>
          <cell r="D481">
            <v>3</v>
          </cell>
          <cell r="E481">
            <v>0</v>
          </cell>
          <cell r="F481">
            <v>9</v>
          </cell>
          <cell r="G481">
            <v>3</v>
          </cell>
          <cell r="H481">
            <v>4</v>
          </cell>
          <cell r="I481">
            <v>0</v>
          </cell>
          <cell r="J481">
            <v>0</v>
          </cell>
          <cell r="K481">
            <v>0</v>
          </cell>
          <cell r="L481">
            <v>0</v>
          </cell>
          <cell r="M481">
            <v>20.5</v>
          </cell>
        </row>
        <row r="482">
          <cell r="B482" t="str">
            <v>Hitachi Cable</v>
          </cell>
          <cell r="C482">
            <v>0</v>
          </cell>
          <cell r="D482">
            <v>0</v>
          </cell>
          <cell r="E482">
            <v>0</v>
          </cell>
          <cell r="F482">
            <v>0</v>
          </cell>
          <cell r="G482">
            <v>0</v>
          </cell>
          <cell r="H482">
            <v>0</v>
          </cell>
          <cell r="I482">
            <v>0</v>
          </cell>
          <cell r="K482">
            <v>0</v>
          </cell>
          <cell r="L482">
            <v>0</v>
          </cell>
          <cell r="M482">
            <v>0</v>
          </cell>
        </row>
        <row r="483">
          <cell r="B483" t="str">
            <v>Huawei</v>
          </cell>
          <cell r="C483">
            <v>75.45</v>
          </cell>
          <cell r="D483">
            <v>20.55</v>
          </cell>
          <cell r="E483">
            <v>0</v>
          </cell>
          <cell r="F483">
            <v>1</v>
          </cell>
          <cell r="G483">
            <v>2</v>
          </cell>
          <cell r="H483">
            <v>17</v>
          </cell>
          <cell r="I483">
            <v>0</v>
          </cell>
          <cell r="J483">
            <v>0</v>
          </cell>
          <cell r="K483">
            <v>0</v>
          </cell>
          <cell r="L483">
            <v>0</v>
          </cell>
          <cell r="M483">
            <v>116</v>
          </cell>
        </row>
        <row r="484">
          <cell r="B484" t="str">
            <v>Infinera</v>
          </cell>
          <cell r="C484">
            <v>0</v>
          </cell>
          <cell r="D484">
            <v>0</v>
          </cell>
          <cell r="E484">
            <v>0</v>
          </cell>
          <cell r="F484">
            <v>0</v>
          </cell>
          <cell r="G484">
            <v>0</v>
          </cell>
          <cell r="H484">
            <v>0</v>
          </cell>
          <cell r="I484">
            <v>0</v>
          </cell>
          <cell r="K484">
            <v>0</v>
          </cell>
          <cell r="L484">
            <v>0</v>
          </cell>
          <cell r="M484">
            <v>0</v>
          </cell>
        </row>
        <row r="485">
          <cell r="B485" t="str">
            <v>LGIC</v>
          </cell>
          <cell r="C485">
            <v>2</v>
          </cell>
          <cell r="D485">
            <v>0</v>
          </cell>
          <cell r="E485">
            <v>0</v>
          </cell>
          <cell r="F485">
            <v>0</v>
          </cell>
          <cell r="G485">
            <v>1</v>
          </cell>
          <cell r="H485">
            <v>0</v>
          </cell>
          <cell r="I485">
            <v>0</v>
          </cell>
          <cell r="J485">
            <v>0</v>
          </cell>
          <cell r="K485">
            <v>0</v>
          </cell>
          <cell r="L485">
            <v>0</v>
          </cell>
          <cell r="M485">
            <v>3</v>
          </cell>
        </row>
        <row r="486">
          <cell r="B486" t="str">
            <v>Lucent</v>
          </cell>
          <cell r="C486">
            <v>0</v>
          </cell>
          <cell r="D486">
            <v>0</v>
          </cell>
          <cell r="E486">
            <v>0</v>
          </cell>
          <cell r="F486">
            <v>0</v>
          </cell>
          <cell r="G486">
            <v>0</v>
          </cell>
          <cell r="H486">
            <v>0</v>
          </cell>
          <cell r="I486">
            <v>0</v>
          </cell>
          <cell r="J486">
            <v>0</v>
          </cell>
          <cell r="K486">
            <v>0</v>
          </cell>
          <cell r="L486">
            <v>0</v>
          </cell>
          <cell r="M486">
            <v>0</v>
          </cell>
        </row>
        <row r="487">
          <cell r="B487" t="str">
            <v>Lumentis</v>
          </cell>
          <cell r="C487">
            <v>0</v>
          </cell>
          <cell r="D487">
            <v>0</v>
          </cell>
          <cell r="E487">
            <v>0</v>
          </cell>
          <cell r="F487">
            <v>0</v>
          </cell>
          <cell r="G487">
            <v>3.2</v>
          </cell>
          <cell r="H487">
            <v>0</v>
          </cell>
          <cell r="I487">
            <v>0</v>
          </cell>
          <cell r="J487">
            <v>0</v>
          </cell>
          <cell r="K487">
            <v>0</v>
          </cell>
          <cell r="L487">
            <v>0</v>
          </cell>
          <cell r="M487">
            <v>3.2</v>
          </cell>
        </row>
        <row r="488">
          <cell r="B488" t="str">
            <v>Luminous</v>
          </cell>
          <cell r="C488">
            <v>0</v>
          </cell>
          <cell r="D488">
            <v>8.4</v>
          </cell>
          <cell r="E488">
            <v>0</v>
          </cell>
          <cell r="F488">
            <v>0</v>
          </cell>
          <cell r="G488">
            <v>0</v>
          </cell>
          <cell r="H488">
            <v>0</v>
          </cell>
          <cell r="I488">
            <v>0</v>
          </cell>
          <cell r="J488">
            <v>0</v>
          </cell>
          <cell r="K488">
            <v>0</v>
          </cell>
          <cell r="L488">
            <v>0</v>
          </cell>
          <cell r="M488">
            <v>8.4</v>
          </cell>
        </row>
        <row r="489">
          <cell r="B489" t="str">
            <v>Marconi/Ericsson</v>
          </cell>
          <cell r="K489">
            <v>0</v>
          </cell>
          <cell r="L489">
            <v>0</v>
          </cell>
        </row>
        <row r="490">
          <cell r="B490" t="str">
            <v>Movaz</v>
          </cell>
          <cell r="C490">
            <v>0</v>
          </cell>
          <cell r="D490">
            <v>0</v>
          </cell>
          <cell r="E490">
            <v>0</v>
          </cell>
          <cell r="F490">
            <v>0</v>
          </cell>
          <cell r="G490">
            <v>0</v>
          </cell>
          <cell r="H490">
            <v>0</v>
          </cell>
          <cell r="I490">
            <v>0</v>
          </cell>
          <cell r="J490">
            <v>0</v>
          </cell>
          <cell r="K490">
            <v>0</v>
          </cell>
          <cell r="L490">
            <v>0</v>
          </cell>
          <cell r="M490">
            <v>0</v>
          </cell>
        </row>
        <row r="491">
          <cell r="B491" t="str">
            <v>NEC</v>
          </cell>
          <cell r="C491">
            <v>35</v>
          </cell>
          <cell r="D491">
            <v>52</v>
          </cell>
          <cell r="E491">
            <v>0</v>
          </cell>
          <cell r="F491">
            <v>0</v>
          </cell>
          <cell r="G491">
            <v>4</v>
          </cell>
          <cell r="H491">
            <v>39</v>
          </cell>
          <cell r="I491">
            <v>0</v>
          </cell>
          <cell r="J491">
            <v>1</v>
          </cell>
          <cell r="K491">
            <v>0</v>
          </cell>
          <cell r="L491">
            <v>0</v>
          </cell>
          <cell r="M491">
            <v>131</v>
          </cell>
        </row>
        <row r="492">
          <cell r="B492" t="str">
            <v>Nortel</v>
          </cell>
          <cell r="C492">
            <v>0</v>
          </cell>
          <cell r="D492">
            <v>0</v>
          </cell>
          <cell r="E492">
            <v>0</v>
          </cell>
          <cell r="F492">
            <v>0</v>
          </cell>
          <cell r="G492">
            <v>0</v>
          </cell>
          <cell r="H492">
            <v>0</v>
          </cell>
          <cell r="I492">
            <v>0</v>
          </cell>
          <cell r="J492">
            <v>0</v>
          </cell>
          <cell r="K492">
            <v>0</v>
          </cell>
          <cell r="L492">
            <v>0</v>
          </cell>
          <cell r="M492">
            <v>0</v>
          </cell>
        </row>
        <row r="493">
          <cell r="B493" t="str">
            <v>Oki</v>
          </cell>
          <cell r="C493">
            <v>5</v>
          </cell>
          <cell r="D493">
            <v>3</v>
          </cell>
          <cell r="E493">
            <v>0</v>
          </cell>
          <cell r="F493">
            <v>0</v>
          </cell>
          <cell r="G493">
            <v>0</v>
          </cell>
          <cell r="H493">
            <v>0</v>
          </cell>
          <cell r="I493">
            <v>0</v>
          </cell>
          <cell r="J493">
            <v>0</v>
          </cell>
          <cell r="K493">
            <v>0</v>
          </cell>
          <cell r="L493">
            <v>0</v>
          </cell>
          <cell r="M493">
            <v>8</v>
          </cell>
        </row>
        <row r="494">
          <cell r="B494" t="str">
            <v>OpVista</v>
          </cell>
          <cell r="C494">
            <v>0</v>
          </cell>
          <cell r="D494">
            <v>0</v>
          </cell>
          <cell r="E494">
            <v>0</v>
          </cell>
          <cell r="F494">
            <v>0</v>
          </cell>
          <cell r="G494">
            <v>0</v>
          </cell>
          <cell r="H494">
            <v>0</v>
          </cell>
          <cell r="I494">
            <v>0</v>
          </cell>
          <cell r="K494">
            <v>0</v>
          </cell>
          <cell r="L494">
            <v>0</v>
          </cell>
          <cell r="M494">
            <v>0</v>
          </cell>
        </row>
        <row r="495">
          <cell r="B495" t="str">
            <v>Photonic Bridges</v>
          </cell>
          <cell r="C495">
            <v>0</v>
          </cell>
          <cell r="D495">
            <v>5.3</v>
          </cell>
          <cell r="E495">
            <v>0</v>
          </cell>
          <cell r="F495">
            <v>0</v>
          </cell>
          <cell r="G495">
            <v>0</v>
          </cell>
          <cell r="H495">
            <v>0</v>
          </cell>
          <cell r="I495">
            <v>0</v>
          </cell>
          <cell r="J495">
            <v>0</v>
          </cell>
          <cell r="K495">
            <v>0</v>
          </cell>
          <cell r="L495">
            <v>0</v>
          </cell>
          <cell r="M495">
            <v>5.3</v>
          </cell>
        </row>
        <row r="496">
          <cell r="B496" t="str">
            <v>Redback</v>
          </cell>
          <cell r="C496">
            <v>0</v>
          </cell>
          <cell r="D496">
            <v>0</v>
          </cell>
          <cell r="E496">
            <v>0</v>
          </cell>
          <cell r="F496">
            <v>0</v>
          </cell>
          <cell r="G496">
            <v>0</v>
          </cell>
          <cell r="H496">
            <v>0</v>
          </cell>
          <cell r="I496">
            <v>0</v>
          </cell>
          <cell r="K496">
            <v>0</v>
          </cell>
          <cell r="L496">
            <v>0</v>
          </cell>
          <cell r="M496">
            <v>0</v>
          </cell>
        </row>
        <row r="497">
          <cell r="B497" t="str">
            <v>Sagem</v>
          </cell>
          <cell r="C497">
            <v>0</v>
          </cell>
          <cell r="D497">
            <v>11</v>
          </cell>
          <cell r="E497">
            <v>0</v>
          </cell>
          <cell r="F497">
            <v>0</v>
          </cell>
          <cell r="G497">
            <v>0</v>
          </cell>
          <cell r="H497">
            <v>0</v>
          </cell>
          <cell r="I497">
            <v>0</v>
          </cell>
          <cell r="J497">
            <v>0</v>
          </cell>
          <cell r="K497">
            <v>0</v>
          </cell>
          <cell r="L497">
            <v>0</v>
          </cell>
          <cell r="M497">
            <v>11</v>
          </cell>
        </row>
        <row r="498">
          <cell r="B498" t="str">
            <v>Samsung</v>
          </cell>
          <cell r="C498">
            <v>3</v>
          </cell>
          <cell r="D498">
            <v>2</v>
          </cell>
          <cell r="E498">
            <v>0</v>
          </cell>
          <cell r="F498">
            <v>0</v>
          </cell>
          <cell r="G498">
            <v>0</v>
          </cell>
          <cell r="H498">
            <v>0</v>
          </cell>
          <cell r="I498">
            <v>0</v>
          </cell>
          <cell r="J498">
            <v>0</v>
          </cell>
          <cell r="K498">
            <v>0</v>
          </cell>
          <cell r="L498">
            <v>0</v>
          </cell>
          <cell r="M498">
            <v>5</v>
          </cell>
        </row>
        <row r="499">
          <cell r="B499" t="str">
            <v>Nokia Siemens</v>
          </cell>
          <cell r="C499">
            <v>55</v>
          </cell>
          <cell r="D499">
            <v>56</v>
          </cell>
          <cell r="E499">
            <v>3</v>
          </cell>
          <cell r="F499">
            <v>0</v>
          </cell>
          <cell r="G499">
            <v>0</v>
          </cell>
          <cell r="H499">
            <v>19</v>
          </cell>
          <cell r="I499">
            <v>7</v>
          </cell>
          <cell r="J499">
            <v>0</v>
          </cell>
          <cell r="K499">
            <v>0</v>
          </cell>
          <cell r="L499">
            <v>0</v>
          </cell>
          <cell r="M499">
            <v>140</v>
          </cell>
        </row>
        <row r="500">
          <cell r="B500" t="str">
            <v>Sorrento/Zhone</v>
          </cell>
          <cell r="C500">
            <v>0</v>
          </cell>
          <cell r="D500">
            <v>0</v>
          </cell>
          <cell r="E500">
            <v>0</v>
          </cell>
          <cell r="F500">
            <v>0</v>
          </cell>
          <cell r="G500">
            <v>0</v>
          </cell>
          <cell r="H500">
            <v>0</v>
          </cell>
          <cell r="I500">
            <v>0</v>
          </cell>
          <cell r="K500">
            <v>0</v>
          </cell>
          <cell r="L500">
            <v>0</v>
          </cell>
          <cell r="M500">
            <v>0</v>
          </cell>
        </row>
        <row r="501">
          <cell r="B501" t="str">
            <v>Sycamore</v>
          </cell>
          <cell r="C501">
            <v>0</v>
          </cell>
          <cell r="D501">
            <v>2</v>
          </cell>
          <cell r="E501">
            <v>0</v>
          </cell>
          <cell r="F501">
            <v>9</v>
          </cell>
          <cell r="G501">
            <v>0</v>
          </cell>
          <cell r="H501">
            <v>0</v>
          </cell>
          <cell r="I501">
            <v>0</v>
          </cell>
          <cell r="J501">
            <v>0</v>
          </cell>
          <cell r="K501">
            <v>0</v>
          </cell>
          <cell r="L501">
            <v>0</v>
          </cell>
          <cell r="M501">
            <v>11</v>
          </cell>
        </row>
        <row r="502">
          <cell r="B502" t="str">
            <v>Tejas</v>
          </cell>
          <cell r="C502">
            <v>0</v>
          </cell>
          <cell r="D502">
            <v>0</v>
          </cell>
          <cell r="E502">
            <v>0</v>
          </cell>
          <cell r="F502">
            <v>0</v>
          </cell>
          <cell r="G502">
            <v>0</v>
          </cell>
          <cell r="H502">
            <v>0</v>
          </cell>
          <cell r="I502">
            <v>0</v>
          </cell>
          <cell r="K502">
            <v>0</v>
          </cell>
          <cell r="L502">
            <v>0</v>
          </cell>
          <cell r="M502">
            <v>0</v>
          </cell>
        </row>
        <row r="503">
          <cell r="B503" t="str">
            <v>Tellabs</v>
          </cell>
          <cell r="C503">
            <v>0</v>
          </cell>
          <cell r="D503">
            <v>35</v>
          </cell>
          <cell r="E503">
            <v>120</v>
          </cell>
          <cell r="F503">
            <v>2</v>
          </cell>
          <cell r="G503">
            <v>6</v>
          </cell>
          <cell r="H503">
            <v>0</v>
          </cell>
          <cell r="I503">
            <v>0</v>
          </cell>
          <cell r="J503">
            <v>0</v>
          </cell>
          <cell r="K503">
            <v>0</v>
          </cell>
          <cell r="L503">
            <v>0</v>
          </cell>
          <cell r="M503">
            <v>163</v>
          </cell>
        </row>
        <row r="504">
          <cell r="B504" t="str">
            <v>Tellium</v>
          </cell>
          <cell r="C504">
            <v>0</v>
          </cell>
          <cell r="D504">
            <v>0</v>
          </cell>
          <cell r="E504">
            <v>0</v>
          </cell>
          <cell r="F504">
            <v>0</v>
          </cell>
          <cell r="G504">
            <v>0</v>
          </cell>
          <cell r="H504">
            <v>0</v>
          </cell>
          <cell r="I504">
            <v>0</v>
          </cell>
          <cell r="K504">
            <v>0</v>
          </cell>
          <cell r="L504">
            <v>0</v>
          </cell>
          <cell r="M504">
            <v>0</v>
          </cell>
        </row>
        <row r="505">
          <cell r="B505" t="str">
            <v>Transmode</v>
          </cell>
          <cell r="C505">
            <v>0</v>
          </cell>
          <cell r="D505">
            <v>0</v>
          </cell>
          <cell r="E505">
            <v>0</v>
          </cell>
          <cell r="F505">
            <v>0</v>
          </cell>
          <cell r="G505">
            <v>0</v>
          </cell>
          <cell r="H505">
            <v>0</v>
          </cell>
          <cell r="I505">
            <v>0</v>
          </cell>
          <cell r="K505">
            <v>0</v>
          </cell>
          <cell r="L505">
            <v>0</v>
          </cell>
          <cell r="M505">
            <v>0</v>
          </cell>
        </row>
        <row r="506">
          <cell r="B506" t="str">
            <v>Tyco</v>
          </cell>
          <cell r="C506">
            <v>0</v>
          </cell>
          <cell r="D506">
            <v>0</v>
          </cell>
          <cell r="E506">
            <v>0</v>
          </cell>
          <cell r="F506">
            <v>0</v>
          </cell>
          <cell r="G506">
            <v>0</v>
          </cell>
          <cell r="H506">
            <v>0</v>
          </cell>
          <cell r="I506">
            <v>0</v>
          </cell>
          <cell r="J506">
            <v>6</v>
          </cell>
          <cell r="K506">
            <v>0</v>
          </cell>
          <cell r="L506">
            <v>0</v>
          </cell>
          <cell r="M506">
            <v>6</v>
          </cell>
        </row>
        <row r="507">
          <cell r="B507" t="str">
            <v>UTStarcom</v>
          </cell>
          <cell r="C507">
            <v>0</v>
          </cell>
          <cell r="D507">
            <v>25</v>
          </cell>
          <cell r="E507">
            <v>0</v>
          </cell>
          <cell r="F507">
            <v>0</v>
          </cell>
          <cell r="G507">
            <v>0</v>
          </cell>
          <cell r="H507">
            <v>0</v>
          </cell>
          <cell r="I507">
            <v>0</v>
          </cell>
          <cell r="J507">
            <v>0</v>
          </cell>
          <cell r="K507">
            <v>0</v>
          </cell>
          <cell r="L507">
            <v>0</v>
          </cell>
          <cell r="M507">
            <v>25</v>
          </cell>
        </row>
        <row r="508">
          <cell r="B508" t="str">
            <v>White Rock</v>
          </cell>
          <cell r="C508">
            <v>0</v>
          </cell>
          <cell r="D508">
            <v>2.8</v>
          </cell>
          <cell r="E508">
            <v>0</v>
          </cell>
          <cell r="F508">
            <v>0</v>
          </cell>
          <cell r="G508">
            <v>0</v>
          </cell>
          <cell r="H508">
            <v>0</v>
          </cell>
          <cell r="I508">
            <v>0</v>
          </cell>
          <cell r="J508">
            <v>0</v>
          </cell>
          <cell r="K508">
            <v>0</v>
          </cell>
          <cell r="L508">
            <v>0</v>
          </cell>
          <cell r="M508">
            <v>2.8</v>
          </cell>
        </row>
        <row r="509">
          <cell r="B509" t="str">
            <v>Xtera</v>
          </cell>
          <cell r="C509">
            <v>0</v>
          </cell>
          <cell r="D509">
            <v>0</v>
          </cell>
          <cell r="E509">
            <v>0</v>
          </cell>
          <cell r="F509">
            <v>0</v>
          </cell>
          <cell r="G509">
            <v>0</v>
          </cell>
          <cell r="H509">
            <v>0</v>
          </cell>
          <cell r="I509">
            <v>0</v>
          </cell>
          <cell r="K509">
            <v>0</v>
          </cell>
          <cell r="L509">
            <v>0</v>
          </cell>
          <cell r="M509">
            <v>0</v>
          </cell>
        </row>
        <row r="510">
          <cell r="B510" t="str">
            <v>Zhone</v>
          </cell>
          <cell r="C510">
            <v>0</v>
          </cell>
          <cell r="D510">
            <v>0</v>
          </cell>
          <cell r="E510">
            <v>0</v>
          </cell>
          <cell r="F510">
            <v>0</v>
          </cell>
          <cell r="G510">
            <v>6</v>
          </cell>
          <cell r="H510">
            <v>0</v>
          </cell>
          <cell r="I510">
            <v>0</v>
          </cell>
          <cell r="J510">
            <v>0</v>
          </cell>
          <cell r="K510">
            <v>0</v>
          </cell>
          <cell r="L510">
            <v>0</v>
          </cell>
          <cell r="M510">
            <v>6</v>
          </cell>
        </row>
        <row r="511">
          <cell r="B511" t="str">
            <v>ZTE</v>
          </cell>
          <cell r="C511">
            <v>13</v>
          </cell>
          <cell r="D511">
            <v>2</v>
          </cell>
          <cell r="E511">
            <v>0</v>
          </cell>
          <cell r="F511">
            <v>0</v>
          </cell>
          <cell r="G511">
            <v>2</v>
          </cell>
          <cell r="H511">
            <v>8</v>
          </cell>
          <cell r="I511">
            <v>0</v>
          </cell>
          <cell r="J511">
            <v>0</v>
          </cell>
          <cell r="K511">
            <v>0</v>
          </cell>
          <cell r="L511">
            <v>0</v>
          </cell>
          <cell r="M511">
            <v>25</v>
          </cell>
        </row>
        <row r="512">
          <cell r="B512" t="str">
            <v>Other</v>
          </cell>
          <cell r="C512">
            <v>0</v>
          </cell>
          <cell r="D512">
            <v>40</v>
          </cell>
          <cell r="E512">
            <v>0</v>
          </cell>
          <cell r="F512">
            <v>12.1</v>
          </cell>
          <cell r="G512">
            <v>27</v>
          </cell>
          <cell r="H512">
            <v>0</v>
          </cell>
          <cell r="I512">
            <v>0</v>
          </cell>
          <cell r="J512">
            <v>3</v>
          </cell>
          <cell r="K512">
            <v>0</v>
          </cell>
          <cell r="L512">
            <v>0</v>
          </cell>
          <cell r="M512">
            <v>82.1</v>
          </cell>
        </row>
        <row r="513">
          <cell r="B513" t="str">
            <v>Total</v>
          </cell>
          <cell r="C513">
            <v>426.95</v>
          </cell>
          <cell r="D513">
            <v>878.89999999999986</v>
          </cell>
          <cell r="E513">
            <v>194</v>
          </cell>
          <cell r="F513">
            <v>120.1</v>
          </cell>
          <cell r="G513">
            <v>237.2</v>
          </cell>
          <cell r="H513">
            <v>230</v>
          </cell>
          <cell r="I513">
            <v>61</v>
          </cell>
          <cell r="J513">
            <v>23.1</v>
          </cell>
          <cell r="K513">
            <v>0</v>
          </cell>
          <cell r="L513">
            <v>0</v>
          </cell>
          <cell r="M513">
            <v>2171.2500000000005</v>
          </cell>
        </row>
        <row r="517">
          <cell r="B517" t="str">
            <v>Vendor</v>
          </cell>
          <cell r="C517" t="str">
            <v>SONET/SDH Add-drop multiplexers (ADM)</v>
          </cell>
          <cell r="D517" t="str">
            <v>Optical Edge Devices (OED)</v>
          </cell>
          <cell r="E517" t="str">
            <v>Digital Cross Connects (DCS)</v>
          </cell>
          <cell r="F517" t="str">
            <v>Optical Core Switches (OCS)</v>
          </cell>
          <cell r="G517" t="str">
            <v>Metro WDM (C/D-WDM)</v>
          </cell>
          <cell r="H517" t="str">
            <v>Long haul DWDM (LH DWDM)</v>
          </cell>
          <cell r="I517" t="str">
            <v>Multi-reach DWDM</v>
          </cell>
          <cell r="J517" t="str">
            <v>SLTE</v>
          </cell>
          <cell r="K517" t="str">
            <v>Metro ROADM</v>
          </cell>
          <cell r="L517" t="str">
            <v>Converged Packet Optical</v>
          </cell>
          <cell r="M517" t="str">
            <v>Total Optical Networking (ON)</v>
          </cell>
        </row>
        <row r="518">
          <cell r="B518" t="str">
            <v>ADTRAN</v>
          </cell>
          <cell r="C518">
            <v>0</v>
          </cell>
          <cell r="D518">
            <v>0</v>
          </cell>
          <cell r="E518">
            <v>0</v>
          </cell>
          <cell r="F518">
            <v>0</v>
          </cell>
          <cell r="G518">
            <v>0</v>
          </cell>
          <cell r="H518">
            <v>0</v>
          </cell>
          <cell r="I518">
            <v>0</v>
          </cell>
          <cell r="K518">
            <v>0</v>
          </cell>
          <cell r="L518">
            <v>0</v>
          </cell>
          <cell r="M518">
            <v>0</v>
          </cell>
        </row>
        <row r="519">
          <cell r="B519" t="str">
            <v>ADVA</v>
          </cell>
          <cell r="C519">
            <v>0</v>
          </cell>
          <cell r="D519">
            <v>0</v>
          </cell>
          <cell r="E519">
            <v>0</v>
          </cell>
          <cell r="F519">
            <v>0</v>
          </cell>
          <cell r="G519">
            <v>39</v>
          </cell>
          <cell r="H519">
            <v>0</v>
          </cell>
          <cell r="I519">
            <v>0</v>
          </cell>
          <cell r="K519">
            <v>0</v>
          </cell>
          <cell r="L519">
            <v>0</v>
          </cell>
          <cell r="M519">
            <v>39</v>
          </cell>
        </row>
        <row r="520">
          <cell r="B520" t="str">
            <v>Alcatel-Lucent</v>
          </cell>
          <cell r="C520">
            <v>56</v>
          </cell>
          <cell r="D520">
            <v>257</v>
          </cell>
          <cell r="E520">
            <v>64</v>
          </cell>
          <cell r="F520">
            <v>44</v>
          </cell>
          <cell r="G520">
            <v>31</v>
          </cell>
          <cell r="H520">
            <v>52</v>
          </cell>
          <cell r="I520">
            <v>2</v>
          </cell>
          <cell r="J520">
            <v>21</v>
          </cell>
          <cell r="K520">
            <v>0</v>
          </cell>
          <cell r="L520">
            <v>0</v>
          </cell>
          <cell r="M520">
            <v>527</v>
          </cell>
        </row>
        <row r="521">
          <cell r="B521" t="str">
            <v>ANDA</v>
          </cell>
          <cell r="C521">
            <v>0</v>
          </cell>
          <cell r="D521">
            <v>0</v>
          </cell>
          <cell r="E521">
            <v>0</v>
          </cell>
          <cell r="F521">
            <v>0</v>
          </cell>
          <cell r="G521">
            <v>0</v>
          </cell>
          <cell r="H521">
            <v>0</v>
          </cell>
          <cell r="I521">
            <v>0</v>
          </cell>
          <cell r="K521">
            <v>0</v>
          </cell>
          <cell r="L521">
            <v>0</v>
          </cell>
          <cell r="M521">
            <v>0</v>
          </cell>
        </row>
        <row r="522">
          <cell r="B522" t="str">
            <v>Atrica</v>
          </cell>
          <cell r="C522">
            <v>0</v>
          </cell>
          <cell r="D522">
            <v>17</v>
          </cell>
          <cell r="E522">
            <v>0</v>
          </cell>
          <cell r="F522">
            <v>0</v>
          </cell>
          <cell r="G522">
            <v>0</v>
          </cell>
          <cell r="H522">
            <v>0</v>
          </cell>
          <cell r="I522">
            <v>0</v>
          </cell>
          <cell r="K522">
            <v>0</v>
          </cell>
          <cell r="L522">
            <v>0</v>
          </cell>
          <cell r="M522">
            <v>17</v>
          </cell>
        </row>
        <row r="523">
          <cell r="B523" t="str">
            <v>Calient</v>
          </cell>
          <cell r="C523">
            <v>0</v>
          </cell>
          <cell r="D523">
            <v>0</v>
          </cell>
          <cell r="E523">
            <v>0</v>
          </cell>
          <cell r="F523">
            <v>2</v>
          </cell>
          <cell r="G523">
            <v>0</v>
          </cell>
          <cell r="H523">
            <v>0</v>
          </cell>
          <cell r="I523">
            <v>0</v>
          </cell>
          <cell r="K523">
            <v>0</v>
          </cell>
          <cell r="L523">
            <v>0</v>
          </cell>
          <cell r="M523">
            <v>2</v>
          </cell>
        </row>
        <row r="524">
          <cell r="B524" t="str">
            <v>Ciena</v>
          </cell>
          <cell r="C524">
            <v>11</v>
          </cell>
          <cell r="D524">
            <v>103</v>
          </cell>
          <cell r="E524">
            <v>0</v>
          </cell>
          <cell r="F524">
            <v>27</v>
          </cell>
          <cell r="G524">
            <v>79</v>
          </cell>
          <cell r="H524">
            <v>63</v>
          </cell>
          <cell r="I524">
            <v>16</v>
          </cell>
          <cell r="K524">
            <v>0</v>
          </cell>
          <cell r="L524">
            <v>0</v>
          </cell>
          <cell r="M524">
            <v>299</v>
          </cell>
        </row>
        <row r="525">
          <cell r="B525" t="str">
            <v>Cisco</v>
          </cell>
          <cell r="C525">
            <v>0</v>
          </cell>
          <cell r="D525">
            <v>69</v>
          </cell>
          <cell r="E525">
            <v>0</v>
          </cell>
          <cell r="F525">
            <v>3</v>
          </cell>
          <cell r="G525">
            <v>35</v>
          </cell>
          <cell r="H525">
            <v>3</v>
          </cell>
          <cell r="I525">
            <v>0</v>
          </cell>
          <cell r="K525">
            <v>0</v>
          </cell>
          <cell r="L525">
            <v>0</v>
          </cell>
          <cell r="M525">
            <v>110</v>
          </cell>
        </row>
        <row r="526">
          <cell r="B526" t="str">
            <v>Corrigent</v>
          </cell>
          <cell r="C526">
            <v>0</v>
          </cell>
          <cell r="D526">
            <v>0</v>
          </cell>
          <cell r="E526">
            <v>0</v>
          </cell>
          <cell r="F526">
            <v>0</v>
          </cell>
          <cell r="G526">
            <v>0</v>
          </cell>
          <cell r="H526">
            <v>0</v>
          </cell>
          <cell r="I526">
            <v>0</v>
          </cell>
          <cell r="K526">
            <v>0</v>
          </cell>
          <cell r="L526">
            <v>0</v>
          </cell>
          <cell r="M526">
            <v>0</v>
          </cell>
        </row>
        <row r="527">
          <cell r="B527" t="str">
            <v>Corvis</v>
          </cell>
          <cell r="C527">
            <v>0</v>
          </cell>
          <cell r="D527">
            <v>0</v>
          </cell>
          <cell r="E527">
            <v>0</v>
          </cell>
          <cell r="F527">
            <v>1</v>
          </cell>
          <cell r="G527">
            <v>0</v>
          </cell>
          <cell r="H527">
            <v>0</v>
          </cell>
          <cell r="I527">
            <v>0</v>
          </cell>
          <cell r="K527">
            <v>0</v>
          </cell>
          <cell r="L527">
            <v>0</v>
          </cell>
          <cell r="M527">
            <v>1</v>
          </cell>
        </row>
        <row r="528">
          <cell r="B528" t="str">
            <v>Datang</v>
          </cell>
          <cell r="C528">
            <v>3</v>
          </cell>
          <cell r="D528">
            <v>3</v>
          </cell>
          <cell r="E528">
            <v>0</v>
          </cell>
          <cell r="F528">
            <v>0</v>
          </cell>
          <cell r="G528">
            <v>0</v>
          </cell>
          <cell r="H528">
            <v>2</v>
          </cell>
          <cell r="I528">
            <v>0</v>
          </cell>
          <cell r="K528">
            <v>0</v>
          </cell>
          <cell r="L528">
            <v>0</v>
          </cell>
          <cell r="M528">
            <v>8</v>
          </cell>
        </row>
        <row r="529">
          <cell r="B529" t="str">
            <v>ECI Telecom</v>
          </cell>
          <cell r="C529">
            <v>7</v>
          </cell>
          <cell r="D529">
            <v>49</v>
          </cell>
          <cell r="E529">
            <v>5</v>
          </cell>
          <cell r="F529">
            <v>0</v>
          </cell>
          <cell r="G529">
            <v>0</v>
          </cell>
          <cell r="H529">
            <v>0</v>
          </cell>
          <cell r="I529">
            <v>0</v>
          </cell>
          <cell r="K529">
            <v>0</v>
          </cell>
          <cell r="L529">
            <v>0</v>
          </cell>
          <cell r="M529">
            <v>61</v>
          </cell>
        </row>
        <row r="530">
          <cell r="B530" t="str">
            <v>Ericsson</v>
          </cell>
          <cell r="C530">
            <v>30</v>
          </cell>
          <cell r="D530">
            <v>59</v>
          </cell>
          <cell r="E530">
            <v>9</v>
          </cell>
          <cell r="F530">
            <v>12</v>
          </cell>
          <cell r="G530">
            <v>6</v>
          </cell>
          <cell r="H530">
            <v>24</v>
          </cell>
          <cell r="I530">
            <v>0</v>
          </cell>
          <cell r="K530">
            <v>0</v>
          </cell>
          <cell r="L530">
            <v>0</v>
          </cell>
          <cell r="M530">
            <v>140</v>
          </cell>
        </row>
        <row r="531">
          <cell r="B531" t="str">
            <v>FiberHome</v>
          </cell>
          <cell r="C531">
            <v>10</v>
          </cell>
          <cell r="D531">
            <v>4</v>
          </cell>
          <cell r="E531">
            <v>0</v>
          </cell>
          <cell r="F531">
            <v>0</v>
          </cell>
          <cell r="G531">
            <v>0</v>
          </cell>
          <cell r="H531">
            <v>8</v>
          </cell>
          <cell r="I531">
            <v>0</v>
          </cell>
          <cell r="K531">
            <v>0</v>
          </cell>
          <cell r="L531">
            <v>0</v>
          </cell>
          <cell r="M531">
            <v>22</v>
          </cell>
        </row>
        <row r="532">
          <cell r="B532" t="str">
            <v>Force 10</v>
          </cell>
          <cell r="C532">
            <v>0</v>
          </cell>
          <cell r="D532">
            <v>4.5</v>
          </cell>
          <cell r="E532">
            <v>0</v>
          </cell>
          <cell r="F532">
            <v>0</v>
          </cell>
          <cell r="G532">
            <v>0</v>
          </cell>
          <cell r="H532">
            <v>0</v>
          </cell>
          <cell r="I532">
            <v>0</v>
          </cell>
          <cell r="K532">
            <v>0</v>
          </cell>
          <cell r="L532">
            <v>0</v>
          </cell>
          <cell r="M532">
            <v>4.5</v>
          </cell>
        </row>
        <row r="533">
          <cell r="B533" t="str">
            <v>Fujitsu</v>
          </cell>
          <cell r="C533">
            <v>66.599999999999994</v>
          </cell>
          <cell r="D533">
            <v>83.699999999999989</v>
          </cell>
          <cell r="E533">
            <v>0.7</v>
          </cell>
          <cell r="F533">
            <v>0</v>
          </cell>
          <cell r="G533">
            <v>16.8</v>
          </cell>
          <cell r="H533">
            <v>11.3</v>
          </cell>
          <cell r="I533">
            <v>12.7</v>
          </cell>
          <cell r="K533">
            <v>0</v>
          </cell>
          <cell r="L533">
            <v>0</v>
          </cell>
          <cell r="M533">
            <v>191.79999999999998</v>
          </cell>
        </row>
        <row r="534">
          <cell r="B534" t="str">
            <v>Hitachi</v>
          </cell>
          <cell r="C534">
            <v>1</v>
          </cell>
          <cell r="D534">
            <v>4</v>
          </cell>
          <cell r="E534">
            <v>0</v>
          </cell>
          <cell r="F534">
            <v>8</v>
          </cell>
          <cell r="G534">
            <v>3</v>
          </cell>
          <cell r="H534">
            <v>4</v>
          </cell>
          <cell r="I534">
            <v>0</v>
          </cell>
          <cell r="K534">
            <v>0</v>
          </cell>
          <cell r="L534">
            <v>0</v>
          </cell>
          <cell r="M534">
            <v>20</v>
          </cell>
        </row>
        <row r="535">
          <cell r="B535" t="str">
            <v>Hitachi Cable</v>
          </cell>
          <cell r="C535">
            <v>0</v>
          </cell>
          <cell r="D535">
            <v>0</v>
          </cell>
          <cell r="E535">
            <v>0</v>
          </cell>
          <cell r="F535">
            <v>0</v>
          </cell>
          <cell r="G535">
            <v>0</v>
          </cell>
          <cell r="H535">
            <v>0</v>
          </cell>
          <cell r="I535">
            <v>0</v>
          </cell>
          <cell r="K535">
            <v>0</v>
          </cell>
          <cell r="L535">
            <v>0</v>
          </cell>
          <cell r="M535">
            <v>0</v>
          </cell>
        </row>
        <row r="536">
          <cell r="B536" t="str">
            <v>Huawei</v>
          </cell>
          <cell r="C536">
            <v>146</v>
          </cell>
          <cell r="D536">
            <v>39</v>
          </cell>
          <cell r="E536">
            <v>0</v>
          </cell>
          <cell r="F536">
            <v>9</v>
          </cell>
          <cell r="G536">
            <v>3</v>
          </cell>
          <cell r="H536">
            <v>46</v>
          </cell>
          <cell r="I536">
            <v>0</v>
          </cell>
          <cell r="K536">
            <v>0</v>
          </cell>
          <cell r="L536">
            <v>0</v>
          </cell>
          <cell r="M536">
            <v>243</v>
          </cell>
        </row>
        <row r="537">
          <cell r="B537" t="str">
            <v>Infinera</v>
          </cell>
          <cell r="C537">
            <v>0</v>
          </cell>
          <cell r="D537">
            <v>0</v>
          </cell>
          <cell r="E537">
            <v>0</v>
          </cell>
          <cell r="F537">
            <v>0</v>
          </cell>
          <cell r="G537">
            <v>0</v>
          </cell>
          <cell r="H537">
            <v>0</v>
          </cell>
          <cell r="I537">
            <v>0</v>
          </cell>
          <cell r="K537">
            <v>0</v>
          </cell>
          <cell r="L537">
            <v>0</v>
          </cell>
          <cell r="M537">
            <v>0</v>
          </cell>
        </row>
        <row r="538">
          <cell r="B538" t="str">
            <v>LGIC</v>
          </cell>
          <cell r="C538">
            <v>1</v>
          </cell>
          <cell r="D538">
            <v>0</v>
          </cell>
          <cell r="E538">
            <v>0</v>
          </cell>
          <cell r="F538">
            <v>0</v>
          </cell>
          <cell r="G538">
            <v>1</v>
          </cell>
          <cell r="H538">
            <v>0</v>
          </cell>
          <cell r="I538">
            <v>0</v>
          </cell>
          <cell r="K538">
            <v>0</v>
          </cell>
          <cell r="L538">
            <v>0</v>
          </cell>
          <cell r="M538">
            <v>2</v>
          </cell>
        </row>
        <row r="539">
          <cell r="B539" t="str">
            <v>Lucent</v>
          </cell>
          <cell r="C539">
            <v>0</v>
          </cell>
          <cell r="D539">
            <v>0</v>
          </cell>
          <cell r="E539">
            <v>0</v>
          </cell>
          <cell r="F539">
            <v>0</v>
          </cell>
          <cell r="G539">
            <v>0</v>
          </cell>
          <cell r="H539">
            <v>0</v>
          </cell>
          <cell r="I539">
            <v>0</v>
          </cell>
          <cell r="K539">
            <v>0</v>
          </cell>
          <cell r="L539">
            <v>0</v>
          </cell>
          <cell r="M539">
            <v>0</v>
          </cell>
        </row>
        <row r="540">
          <cell r="B540" t="str">
            <v>Lumentis</v>
          </cell>
          <cell r="C540">
            <v>0</v>
          </cell>
          <cell r="D540">
            <v>0</v>
          </cell>
          <cell r="E540">
            <v>0</v>
          </cell>
          <cell r="F540">
            <v>0</v>
          </cell>
          <cell r="G540">
            <v>4</v>
          </cell>
          <cell r="H540">
            <v>0</v>
          </cell>
          <cell r="I540">
            <v>0</v>
          </cell>
          <cell r="K540">
            <v>0</v>
          </cell>
          <cell r="L540">
            <v>0</v>
          </cell>
          <cell r="M540">
            <v>4</v>
          </cell>
        </row>
        <row r="541">
          <cell r="B541" t="str">
            <v>Luminous</v>
          </cell>
          <cell r="C541">
            <v>0</v>
          </cell>
          <cell r="D541">
            <v>9</v>
          </cell>
          <cell r="E541">
            <v>0</v>
          </cell>
          <cell r="F541">
            <v>0</v>
          </cell>
          <cell r="G541">
            <v>0</v>
          </cell>
          <cell r="H541">
            <v>0</v>
          </cell>
          <cell r="I541">
            <v>0</v>
          </cell>
          <cell r="K541">
            <v>0</v>
          </cell>
          <cell r="L541">
            <v>0</v>
          </cell>
          <cell r="M541">
            <v>9</v>
          </cell>
        </row>
        <row r="542">
          <cell r="B542" t="str">
            <v>Marconi/Ericsson</v>
          </cell>
          <cell r="K542">
            <v>0</v>
          </cell>
          <cell r="L542">
            <v>0</v>
          </cell>
        </row>
        <row r="543">
          <cell r="B543" t="str">
            <v>Movaz</v>
          </cell>
          <cell r="C543">
            <v>0</v>
          </cell>
          <cell r="D543">
            <v>0</v>
          </cell>
          <cell r="E543">
            <v>0</v>
          </cell>
          <cell r="F543">
            <v>0</v>
          </cell>
          <cell r="G543">
            <v>0</v>
          </cell>
          <cell r="H543">
            <v>0</v>
          </cell>
          <cell r="I543">
            <v>0</v>
          </cell>
          <cell r="K543">
            <v>0</v>
          </cell>
          <cell r="L543">
            <v>0</v>
          </cell>
          <cell r="M543">
            <v>0</v>
          </cell>
        </row>
        <row r="544">
          <cell r="B544" t="str">
            <v>NEC</v>
          </cell>
          <cell r="C544">
            <v>42</v>
          </cell>
          <cell r="D544">
            <v>64</v>
          </cell>
          <cell r="E544">
            <v>0</v>
          </cell>
          <cell r="F544">
            <v>0</v>
          </cell>
          <cell r="G544">
            <v>4</v>
          </cell>
          <cell r="H544">
            <v>21</v>
          </cell>
          <cell r="I544">
            <v>0</v>
          </cell>
          <cell r="K544">
            <v>0</v>
          </cell>
          <cell r="L544">
            <v>0</v>
          </cell>
          <cell r="M544">
            <v>131</v>
          </cell>
        </row>
        <row r="545">
          <cell r="B545" t="str">
            <v>Nortel</v>
          </cell>
          <cell r="C545">
            <v>0</v>
          </cell>
          <cell r="D545">
            <v>0</v>
          </cell>
          <cell r="E545">
            <v>0</v>
          </cell>
          <cell r="F545">
            <v>0</v>
          </cell>
          <cell r="G545">
            <v>0</v>
          </cell>
          <cell r="H545">
            <v>0</v>
          </cell>
          <cell r="I545">
            <v>0</v>
          </cell>
          <cell r="K545">
            <v>0</v>
          </cell>
          <cell r="L545">
            <v>0</v>
          </cell>
          <cell r="M545">
            <v>0</v>
          </cell>
        </row>
        <row r="546">
          <cell r="B546" t="str">
            <v>Oki</v>
          </cell>
          <cell r="C546">
            <v>0</v>
          </cell>
          <cell r="D546">
            <v>0</v>
          </cell>
          <cell r="E546">
            <v>0</v>
          </cell>
          <cell r="F546">
            <v>0</v>
          </cell>
          <cell r="G546">
            <v>0</v>
          </cell>
          <cell r="H546">
            <v>0</v>
          </cell>
          <cell r="I546">
            <v>0</v>
          </cell>
          <cell r="K546">
            <v>0</v>
          </cell>
          <cell r="L546">
            <v>0</v>
          </cell>
          <cell r="M546">
            <v>0</v>
          </cell>
        </row>
        <row r="547">
          <cell r="B547" t="str">
            <v>OpVista</v>
          </cell>
          <cell r="C547">
            <v>0</v>
          </cell>
          <cell r="D547">
            <v>0</v>
          </cell>
          <cell r="E547">
            <v>0</v>
          </cell>
          <cell r="F547">
            <v>0</v>
          </cell>
          <cell r="G547">
            <v>0</v>
          </cell>
          <cell r="H547">
            <v>0</v>
          </cell>
          <cell r="I547">
            <v>0</v>
          </cell>
          <cell r="K547">
            <v>0</v>
          </cell>
          <cell r="L547">
            <v>0</v>
          </cell>
          <cell r="M547">
            <v>0</v>
          </cell>
        </row>
        <row r="548">
          <cell r="B548" t="str">
            <v>Photonic Bridges</v>
          </cell>
          <cell r="C548">
            <v>0</v>
          </cell>
          <cell r="D548">
            <v>5</v>
          </cell>
          <cell r="E548">
            <v>0</v>
          </cell>
          <cell r="F548">
            <v>0</v>
          </cell>
          <cell r="G548">
            <v>0</v>
          </cell>
          <cell r="H548">
            <v>0</v>
          </cell>
          <cell r="I548">
            <v>0</v>
          </cell>
          <cell r="K548">
            <v>0</v>
          </cell>
          <cell r="L548">
            <v>0</v>
          </cell>
          <cell r="M548">
            <v>5</v>
          </cell>
        </row>
        <row r="549">
          <cell r="B549" t="str">
            <v>Redback</v>
          </cell>
          <cell r="C549">
            <v>0</v>
          </cell>
          <cell r="D549">
            <v>0</v>
          </cell>
          <cell r="E549">
            <v>0</v>
          </cell>
          <cell r="F549">
            <v>0</v>
          </cell>
          <cell r="G549">
            <v>0</v>
          </cell>
          <cell r="H549">
            <v>0</v>
          </cell>
          <cell r="I549">
            <v>0</v>
          </cell>
          <cell r="K549">
            <v>0</v>
          </cell>
          <cell r="L549">
            <v>0</v>
          </cell>
          <cell r="M549">
            <v>0</v>
          </cell>
        </row>
        <row r="550">
          <cell r="B550" t="str">
            <v>Sagem</v>
          </cell>
          <cell r="C550">
            <v>0</v>
          </cell>
          <cell r="D550">
            <v>15</v>
          </cell>
          <cell r="E550">
            <v>0</v>
          </cell>
          <cell r="F550">
            <v>0</v>
          </cell>
          <cell r="G550">
            <v>0</v>
          </cell>
          <cell r="H550">
            <v>0</v>
          </cell>
          <cell r="I550">
            <v>0</v>
          </cell>
          <cell r="K550">
            <v>0</v>
          </cell>
          <cell r="L550">
            <v>0</v>
          </cell>
          <cell r="M550">
            <v>15</v>
          </cell>
        </row>
        <row r="551">
          <cell r="B551" t="str">
            <v>Samsung</v>
          </cell>
          <cell r="C551">
            <v>1</v>
          </cell>
          <cell r="D551">
            <v>1</v>
          </cell>
          <cell r="E551">
            <v>0</v>
          </cell>
          <cell r="F551">
            <v>0</v>
          </cell>
          <cell r="G551">
            <v>0</v>
          </cell>
          <cell r="H551">
            <v>0</v>
          </cell>
          <cell r="I551">
            <v>0</v>
          </cell>
          <cell r="K551">
            <v>0</v>
          </cell>
          <cell r="L551">
            <v>0</v>
          </cell>
          <cell r="M551">
            <v>2</v>
          </cell>
        </row>
        <row r="552">
          <cell r="B552" t="str">
            <v>Nokia Siemens</v>
          </cell>
          <cell r="C552">
            <v>68</v>
          </cell>
          <cell r="D552">
            <v>29</v>
          </cell>
          <cell r="E552">
            <v>4</v>
          </cell>
          <cell r="F552">
            <v>0</v>
          </cell>
          <cell r="G552">
            <v>0</v>
          </cell>
          <cell r="H552">
            <v>16</v>
          </cell>
          <cell r="I552">
            <v>9</v>
          </cell>
          <cell r="K552">
            <v>0</v>
          </cell>
          <cell r="L552">
            <v>0</v>
          </cell>
          <cell r="M552">
            <v>126</v>
          </cell>
        </row>
        <row r="553">
          <cell r="B553" t="str">
            <v>Sorrento/Zhone</v>
          </cell>
          <cell r="C553">
            <v>0</v>
          </cell>
          <cell r="D553">
            <v>0</v>
          </cell>
          <cell r="E553">
            <v>0</v>
          </cell>
          <cell r="F553">
            <v>0</v>
          </cell>
          <cell r="G553">
            <v>0</v>
          </cell>
          <cell r="H553">
            <v>0</v>
          </cell>
          <cell r="I553">
            <v>0</v>
          </cell>
          <cell r="K553">
            <v>0</v>
          </cell>
          <cell r="L553">
            <v>0</v>
          </cell>
          <cell r="M553">
            <v>0</v>
          </cell>
        </row>
        <row r="554">
          <cell r="B554" t="str">
            <v>Sycamore</v>
          </cell>
          <cell r="C554">
            <v>0</v>
          </cell>
          <cell r="D554">
            <v>2</v>
          </cell>
          <cell r="E554">
            <v>0</v>
          </cell>
          <cell r="F554">
            <v>10</v>
          </cell>
          <cell r="G554">
            <v>0</v>
          </cell>
          <cell r="H554">
            <v>0</v>
          </cell>
          <cell r="I554">
            <v>0</v>
          </cell>
          <cell r="K554">
            <v>0</v>
          </cell>
          <cell r="L554">
            <v>0</v>
          </cell>
          <cell r="M554">
            <v>12</v>
          </cell>
        </row>
        <row r="555">
          <cell r="B555" t="str">
            <v>Tejas</v>
          </cell>
          <cell r="C555">
            <v>0</v>
          </cell>
          <cell r="D555">
            <v>0</v>
          </cell>
          <cell r="E555">
            <v>0</v>
          </cell>
          <cell r="F555">
            <v>0</v>
          </cell>
          <cell r="G555">
            <v>0</v>
          </cell>
          <cell r="H555">
            <v>0</v>
          </cell>
          <cell r="I555">
            <v>0</v>
          </cell>
          <cell r="K555">
            <v>0</v>
          </cell>
          <cell r="L555">
            <v>0</v>
          </cell>
          <cell r="M555">
            <v>0</v>
          </cell>
        </row>
        <row r="556">
          <cell r="B556" t="str">
            <v>Tellabs</v>
          </cell>
          <cell r="C556">
            <v>0</v>
          </cell>
          <cell r="D556">
            <v>43</v>
          </cell>
          <cell r="E556">
            <v>151</v>
          </cell>
          <cell r="F556">
            <v>1</v>
          </cell>
          <cell r="G556">
            <v>3</v>
          </cell>
          <cell r="H556">
            <v>0</v>
          </cell>
          <cell r="I556">
            <v>0</v>
          </cell>
          <cell r="K556">
            <v>0</v>
          </cell>
          <cell r="L556">
            <v>0</v>
          </cell>
          <cell r="M556">
            <v>198</v>
          </cell>
        </row>
        <row r="557">
          <cell r="B557" t="str">
            <v>Tellium</v>
          </cell>
          <cell r="C557">
            <v>0</v>
          </cell>
          <cell r="D557">
            <v>0</v>
          </cell>
          <cell r="E557">
            <v>0</v>
          </cell>
          <cell r="F557">
            <v>0</v>
          </cell>
          <cell r="G557">
            <v>0</v>
          </cell>
          <cell r="H557">
            <v>0</v>
          </cell>
          <cell r="I557">
            <v>0</v>
          </cell>
          <cell r="K557">
            <v>0</v>
          </cell>
          <cell r="L557">
            <v>0</v>
          </cell>
          <cell r="M557">
            <v>0</v>
          </cell>
        </row>
        <row r="558">
          <cell r="B558" t="str">
            <v>Transmode</v>
          </cell>
          <cell r="C558">
            <v>0</v>
          </cell>
          <cell r="D558">
            <v>0</v>
          </cell>
          <cell r="E558">
            <v>0</v>
          </cell>
          <cell r="F558">
            <v>0</v>
          </cell>
          <cell r="G558">
            <v>0</v>
          </cell>
          <cell r="H558">
            <v>0</v>
          </cell>
          <cell r="I558">
            <v>0</v>
          </cell>
          <cell r="K558">
            <v>0</v>
          </cell>
          <cell r="L558">
            <v>0</v>
          </cell>
          <cell r="M558">
            <v>0</v>
          </cell>
        </row>
        <row r="559">
          <cell r="B559" t="str">
            <v>Tyco</v>
          </cell>
          <cell r="C559">
            <v>0</v>
          </cell>
          <cell r="D559">
            <v>0</v>
          </cell>
          <cell r="E559">
            <v>0</v>
          </cell>
          <cell r="F559">
            <v>0</v>
          </cell>
          <cell r="G559">
            <v>0</v>
          </cell>
          <cell r="H559">
            <v>0</v>
          </cell>
          <cell r="I559">
            <v>0</v>
          </cell>
          <cell r="J559">
            <v>5</v>
          </cell>
          <cell r="K559">
            <v>0</v>
          </cell>
          <cell r="L559">
            <v>0</v>
          </cell>
          <cell r="M559">
            <v>5</v>
          </cell>
        </row>
        <row r="560">
          <cell r="B560" t="str">
            <v>UTStarcom</v>
          </cell>
          <cell r="C560">
            <v>0</v>
          </cell>
          <cell r="D560">
            <v>26</v>
          </cell>
          <cell r="E560">
            <v>0</v>
          </cell>
          <cell r="F560">
            <v>0</v>
          </cell>
          <cell r="G560">
            <v>0</v>
          </cell>
          <cell r="H560">
            <v>0</v>
          </cell>
          <cell r="I560">
            <v>0</v>
          </cell>
          <cell r="K560">
            <v>0</v>
          </cell>
          <cell r="L560">
            <v>0</v>
          </cell>
          <cell r="M560">
            <v>26</v>
          </cell>
        </row>
        <row r="561">
          <cell r="B561" t="str">
            <v>White Rock</v>
          </cell>
          <cell r="C561">
            <v>0</v>
          </cell>
          <cell r="D561">
            <v>4</v>
          </cell>
          <cell r="E561">
            <v>0</v>
          </cell>
          <cell r="F561">
            <v>0</v>
          </cell>
          <cell r="G561">
            <v>0</v>
          </cell>
          <cell r="H561">
            <v>0</v>
          </cell>
          <cell r="I561">
            <v>0</v>
          </cell>
          <cell r="K561">
            <v>0</v>
          </cell>
          <cell r="L561">
            <v>0</v>
          </cell>
          <cell r="M561">
            <v>4</v>
          </cell>
        </row>
        <row r="562">
          <cell r="B562" t="str">
            <v>Xtera</v>
          </cell>
          <cell r="C562">
            <v>0</v>
          </cell>
          <cell r="D562">
            <v>0</v>
          </cell>
          <cell r="E562">
            <v>0</v>
          </cell>
          <cell r="F562">
            <v>0</v>
          </cell>
          <cell r="G562">
            <v>0</v>
          </cell>
          <cell r="H562">
            <v>0</v>
          </cell>
          <cell r="I562">
            <v>0</v>
          </cell>
          <cell r="K562">
            <v>0</v>
          </cell>
          <cell r="L562">
            <v>0</v>
          </cell>
          <cell r="M562">
            <v>0</v>
          </cell>
        </row>
        <row r="563">
          <cell r="B563" t="str">
            <v>Zhone</v>
          </cell>
          <cell r="C563">
            <v>0</v>
          </cell>
          <cell r="D563">
            <v>0</v>
          </cell>
          <cell r="E563">
            <v>0</v>
          </cell>
          <cell r="F563">
            <v>0</v>
          </cell>
          <cell r="G563">
            <v>6</v>
          </cell>
          <cell r="H563">
            <v>0</v>
          </cell>
          <cell r="I563">
            <v>0</v>
          </cell>
          <cell r="K563">
            <v>0</v>
          </cell>
          <cell r="L563">
            <v>0</v>
          </cell>
          <cell r="M563">
            <v>6</v>
          </cell>
        </row>
        <row r="564">
          <cell r="B564" t="str">
            <v>ZTE</v>
          </cell>
          <cell r="C564">
            <v>29</v>
          </cell>
          <cell r="D564">
            <v>3</v>
          </cell>
          <cell r="E564">
            <v>0</v>
          </cell>
          <cell r="F564">
            <v>0</v>
          </cell>
          <cell r="G564">
            <v>2</v>
          </cell>
          <cell r="H564">
            <v>11</v>
          </cell>
          <cell r="I564">
            <v>0</v>
          </cell>
          <cell r="K564">
            <v>0</v>
          </cell>
          <cell r="L564">
            <v>0</v>
          </cell>
          <cell r="M564">
            <v>45</v>
          </cell>
        </row>
        <row r="565">
          <cell r="B565" t="str">
            <v>Other</v>
          </cell>
          <cell r="C565">
            <v>0</v>
          </cell>
          <cell r="D565">
            <v>21</v>
          </cell>
          <cell r="E565">
            <v>0</v>
          </cell>
          <cell r="F565">
            <v>5</v>
          </cell>
          <cell r="G565">
            <v>10</v>
          </cell>
          <cell r="H565">
            <v>0</v>
          </cell>
          <cell r="I565">
            <v>2</v>
          </cell>
          <cell r="K565">
            <v>0</v>
          </cell>
          <cell r="L565">
            <v>0</v>
          </cell>
          <cell r="M565">
            <v>38</v>
          </cell>
        </row>
        <row r="566">
          <cell r="B566" t="str">
            <v>Total</v>
          </cell>
          <cell r="C566">
            <v>471.6</v>
          </cell>
          <cell r="D566">
            <v>914.2</v>
          </cell>
          <cell r="E566">
            <v>233.7</v>
          </cell>
          <cell r="F566">
            <v>122</v>
          </cell>
          <cell r="G566">
            <v>242.8</v>
          </cell>
          <cell r="H566">
            <v>261.3</v>
          </cell>
          <cell r="I566">
            <v>41.7</v>
          </cell>
          <cell r="J566">
            <v>26</v>
          </cell>
          <cell r="K566">
            <v>0</v>
          </cell>
          <cell r="L566">
            <v>0</v>
          </cell>
          <cell r="M566">
            <v>2313.3000000000002</v>
          </cell>
        </row>
        <row r="570">
          <cell r="B570" t="str">
            <v>Vendor</v>
          </cell>
          <cell r="C570" t="str">
            <v>SONET/SDH Add-drop multiplexers (ADM)</v>
          </cell>
          <cell r="D570" t="str">
            <v>Optical Edge Devices (OED)</v>
          </cell>
          <cell r="E570" t="str">
            <v>Digital Cross Connects (DCS)</v>
          </cell>
          <cell r="F570" t="str">
            <v>Optical Core Switches (OCS)</v>
          </cell>
          <cell r="G570" t="str">
            <v>Metro WDM (C/D-WDM)</v>
          </cell>
          <cell r="H570" t="str">
            <v>Long haul DWDM (LH DWDM)</v>
          </cell>
          <cell r="I570" t="str">
            <v>Multi-reach DWDM</v>
          </cell>
          <cell r="J570" t="str">
            <v>SLTE</v>
          </cell>
          <cell r="K570" t="str">
            <v>Metro ROADM</v>
          </cell>
          <cell r="L570" t="str">
            <v>Converged Packet Optical</v>
          </cell>
          <cell r="M570" t="str">
            <v>Total Optical Networking (ON)</v>
          </cell>
        </row>
        <row r="571">
          <cell r="B571" t="str">
            <v>ADTRAN</v>
          </cell>
          <cell r="C571">
            <v>0</v>
          </cell>
          <cell r="D571">
            <v>0</v>
          </cell>
          <cell r="E571">
            <v>0</v>
          </cell>
          <cell r="F571">
            <v>0</v>
          </cell>
          <cell r="G571">
            <v>0</v>
          </cell>
          <cell r="H571">
            <v>0</v>
          </cell>
          <cell r="I571">
            <v>0</v>
          </cell>
          <cell r="K571">
            <v>0</v>
          </cell>
          <cell r="L571">
            <v>0</v>
          </cell>
          <cell r="M571">
            <v>0</v>
          </cell>
        </row>
        <row r="572">
          <cell r="B572" t="str">
            <v>ADVA</v>
          </cell>
          <cell r="C572">
            <v>0</v>
          </cell>
          <cell r="D572">
            <v>1</v>
          </cell>
          <cell r="E572">
            <v>0</v>
          </cell>
          <cell r="F572">
            <v>0</v>
          </cell>
          <cell r="G572">
            <v>38</v>
          </cell>
          <cell r="H572">
            <v>0</v>
          </cell>
          <cell r="I572">
            <v>0</v>
          </cell>
          <cell r="K572">
            <v>0</v>
          </cell>
          <cell r="L572">
            <v>0</v>
          </cell>
          <cell r="M572">
            <v>39</v>
          </cell>
        </row>
        <row r="573">
          <cell r="B573" t="str">
            <v>Alcatel-Lucent</v>
          </cell>
          <cell r="C573">
            <v>53</v>
          </cell>
          <cell r="D573">
            <v>250</v>
          </cell>
          <cell r="E573">
            <v>42</v>
          </cell>
          <cell r="F573">
            <v>39</v>
          </cell>
          <cell r="G573">
            <v>27</v>
          </cell>
          <cell r="H573">
            <v>40</v>
          </cell>
          <cell r="I573">
            <v>24</v>
          </cell>
          <cell r="J573">
            <v>26</v>
          </cell>
          <cell r="K573">
            <v>0</v>
          </cell>
          <cell r="L573">
            <v>0</v>
          </cell>
          <cell r="M573">
            <v>501</v>
          </cell>
        </row>
        <row r="574">
          <cell r="B574" t="str">
            <v>ANDA</v>
          </cell>
          <cell r="C574">
            <v>0</v>
          </cell>
          <cell r="D574">
            <v>0</v>
          </cell>
          <cell r="E574">
            <v>0</v>
          </cell>
          <cell r="F574">
            <v>0</v>
          </cell>
          <cell r="G574">
            <v>0</v>
          </cell>
          <cell r="H574">
            <v>0</v>
          </cell>
          <cell r="I574">
            <v>0</v>
          </cell>
          <cell r="K574">
            <v>0</v>
          </cell>
          <cell r="L574">
            <v>0</v>
          </cell>
          <cell r="M574">
            <v>0</v>
          </cell>
        </row>
        <row r="575">
          <cell r="B575" t="str">
            <v>Atrica</v>
          </cell>
          <cell r="C575">
            <v>0</v>
          </cell>
          <cell r="D575">
            <v>10</v>
          </cell>
          <cell r="E575">
            <v>0</v>
          </cell>
          <cell r="F575">
            <v>0</v>
          </cell>
          <cell r="G575">
            <v>0</v>
          </cell>
          <cell r="H575">
            <v>0</v>
          </cell>
          <cell r="I575">
            <v>0</v>
          </cell>
          <cell r="K575">
            <v>0</v>
          </cell>
          <cell r="L575">
            <v>0</v>
          </cell>
          <cell r="M575">
            <v>10</v>
          </cell>
        </row>
        <row r="576">
          <cell r="B576" t="str">
            <v>Calient</v>
          </cell>
          <cell r="C576">
            <v>0</v>
          </cell>
          <cell r="D576">
            <v>0</v>
          </cell>
          <cell r="E576">
            <v>0</v>
          </cell>
          <cell r="F576">
            <v>3</v>
          </cell>
          <cell r="G576">
            <v>0</v>
          </cell>
          <cell r="H576">
            <v>0</v>
          </cell>
          <cell r="I576">
            <v>0</v>
          </cell>
          <cell r="K576">
            <v>0</v>
          </cell>
          <cell r="L576">
            <v>0</v>
          </cell>
          <cell r="M576">
            <v>3</v>
          </cell>
        </row>
        <row r="577">
          <cell r="B577" t="str">
            <v>Ciena</v>
          </cell>
          <cell r="C577">
            <v>6</v>
          </cell>
          <cell r="D577">
            <v>72</v>
          </cell>
          <cell r="E577">
            <v>0</v>
          </cell>
          <cell r="F577">
            <v>18</v>
          </cell>
          <cell r="G577">
            <v>52</v>
          </cell>
          <cell r="H577">
            <v>27</v>
          </cell>
          <cell r="I577">
            <v>21</v>
          </cell>
          <cell r="K577">
            <v>0</v>
          </cell>
          <cell r="L577">
            <v>0</v>
          </cell>
          <cell r="M577">
            <v>196</v>
          </cell>
        </row>
        <row r="578">
          <cell r="B578" t="str">
            <v>Cisco</v>
          </cell>
          <cell r="C578">
            <v>0</v>
          </cell>
          <cell r="D578">
            <v>71</v>
          </cell>
          <cell r="E578">
            <v>0</v>
          </cell>
          <cell r="F578">
            <v>2</v>
          </cell>
          <cell r="G578">
            <v>38</v>
          </cell>
          <cell r="H578">
            <v>2</v>
          </cell>
          <cell r="I578">
            <v>0</v>
          </cell>
          <cell r="K578">
            <v>0</v>
          </cell>
          <cell r="L578">
            <v>0</v>
          </cell>
          <cell r="M578">
            <v>113</v>
          </cell>
        </row>
        <row r="579">
          <cell r="B579" t="str">
            <v>Corrigent</v>
          </cell>
          <cell r="C579">
            <v>0</v>
          </cell>
          <cell r="D579">
            <v>0</v>
          </cell>
          <cell r="E579">
            <v>0</v>
          </cell>
          <cell r="F579">
            <v>0</v>
          </cell>
          <cell r="G579">
            <v>0</v>
          </cell>
          <cell r="H579">
            <v>0</v>
          </cell>
          <cell r="I579">
            <v>0</v>
          </cell>
          <cell r="K579">
            <v>0</v>
          </cell>
          <cell r="L579">
            <v>0</v>
          </cell>
          <cell r="M579">
            <v>0</v>
          </cell>
        </row>
        <row r="580">
          <cell r="B580" t="str">
            <v>Corvis</v>
          </cell>
          <cell r="C580">
            <v>0</v>
          </cell>
          <cell r="D580">
            <v>0</v>
          </cell>
          <cell r="E580">
            <v>0</v>
          </cell>
          <cell r="F580">
            <v>0</v>
          </cell>
          <cell r="G580">
            <v>0</v>
          </cell>
          <cell r="H580">
            <v>0</v>
          </cell>
          <cell r="I580">
            <v>0</v>
          </cell>
          <cell r="K580">
            <v>0</v>
          </cell>
          <cell r="L580">
            <v>0</v>
          </cell>
          <cell r="M580">
            <v>0</v>
          </cell>
        </row>
        <row r="581">
          <cell r="B581" t="str">
            <v>Datang</v>
          </cell>
          <cell r="C581">
            <v>3</v>
          </cell>
          <cell r="D581">
            <v>3</v>
          </cell>
          <cell r="E581">
            <v>0</v>
          </cell>
          <cell r="F581">
            <v>0</v>
          </cell>
          <cell r="G581">
            <v>0</v>
          </cell>
          <cell r="H581">
            <v>2</v>
          </cell>
          <cell r="I581">
            <v>0</v>
          </cell>
          <cell r="K581">
            <v>0</v>
          </cell>
          <cell r="L581">
            <v>0</v>
          </cell>
          <cell r="M581">
            <v>8</v>
          </cell>
        </row>
        <row r="582">
          <cell r="B582" t="str">
            <v>ECI Telecom</v>
          </cell>
          <cell r="C582">
            <v>8</v>
          </cell>
          <cell r="D582">
            <v>56</v>
          </cell>
          <cell r="E582">
            <v>5</v>
          </cell>
          <cell r="F582">
            <v>0</v>
          </cell>
          <cell r="G582">
            <v>0</v>
          </cell>
          <cell r="H582">
            <v>0</v>
          </cell>
          <cell r="I582">
            <v>0</v>
          </cell>
          <cell r="K582">
            <v>0</v>
          </cell>
          <cell r="L582">
            <v>0</v>
          </cell>
          <cell r="M582">
            <v>69</v>
          </cell>
        </row>
        <row r="583">
          <cell r="B583" t="str">
            <v>Ericsson</v>
          </cell>
          <cell r="C583">
            <v>23</v>
          </cell>
          <cell r="D583">
            <v>60</v>
          </cell>
          <cell r="E583">
            <v>12</v>
          </cell>
          <cell r="F583">
            <v>12</v>
          </cell>
          <cell r="G583">
            <v>4</v>
          </cell>
          <cell r="H583">
            <v>17</v>
          </cell>
          <cell r="I583">
            <v>11</v>
          </cell>
          <cell r="K583">
            <v>0</v>
          </cell>
          <cell r="L583">
            <v>0</v>
          </cell>
          <cell r="M583">
            <v>139</v>
          </cell>
        </row>
        <row r="584">
          <cell r="B584" t="str">
            <v>FiberHome</v>
          </cell>
          <cell r="C584">
            <v>10</v>
          </cell>
          <cell r="D584">
            <v>4</v>
          </cell>
          <cell r="E584">
            <v>0</v>
          </cell>
          <cell r="F584">
            <v>0</v>
          </cell>
          <cell r="G584">
            <v>0</v>
          </cell>
          <cell r="H584">
            <v>8</v>
          </cell>
          <cell r="I584">
            <v>0</v>
          </cell>
          <cell r="K584">
            <v>0</v>
          </cell>
          <cell r="L584">
            <v>0</v>
          </cell>
          <cell r="M584">
            <v>22</v>
          </cell>
        </row>
        <row r="585">
          <cell r="B585" t="str">
            <v>Force 10</v>
          </cell>
          <cell r="C585">
            <v>0</v>
          </cell>
          <cell r="D585">
            <v>5</v>
          </cell>
          <cell r="E585">
            <v>0</v>
          </cell>
          <cell r="F585">
            <v>0</v>
          </cell>
          <cell r="G585">
            <v>0</v>
          </cell>
          <cell r="H585">
            <v>0</v>
          </cell>
          <cell r="I585">
            <v>0</v>
          </cell>
          <cell r="K585">
            <v>0</v>
          </cell>
          <cell r="L585">
            <v>0</v>
          </cell>
          <cell r="M585">
            <v>5</v>
          </cell>
        </row>
        <row r="586">
          <cell r="B586" t="str">
            <v>Fujitsu</v>
          </cell>
          <cell r="C586">
            <v>52</v>
          </cell>
          <cell r="D586">
            <v>107</v>
          </cell>
          <cell r="E586">
            <v>6</v>
          </cell>
          <cell r="F586">
            <v>0</v>
          </cell>
          <cell r="G586">
            <v>8</v>
          </cell>
          <cell r="H586">
            <v>7</v>
          </cell>
          <cell r="I586">
            <v>8</v>
          </cell>
          <cell r="K586">
            <v>0</v>
          </cell>
          <cell r="L586">
            <v>0</v>
          </cell>
          <cell r="M586">
            <v>188</v>
          </cell>
        </row>
        <row r="587">
          <cell r="B587" t="str">
            <v>Hitachi</v>
          </cell>
          <cell r="C587">
            <v>3</v>
          </cell>
          <cell r="D587">
            <v>0</v>
          </cell>
          <cell r="E587">
            <v>0</v>
          </cell>
          <cell r="F587">
            <v>1</v>
          </cell>
          <cell r="G587">
            <v>3</v>
          </cell>
          <cell r="H587">
            <v>4</v>
          </cell>
          <cell r="I587">
            <v>0</v>
          </cell>
          <cell r="K587">
            <v>0</v>
          </cell>
          <cell r="L587">
            <v>0</v>
          </cell>
          <cell r="M587">
            <v>11</v>
          </cell>
        </row>
        <row r="588">
          <cell r="B588" t="str">
            <v>Hitachi Cable</v>
          </cell>
          <cell r="C588">
            <v>0</v>
          </cell>
          <cell r="D588">
            <v>0</v>
          </cell>
          <cell r="E588">
            <v>0</v>
          </cell>
          <cell r="F588">
            <v>0</v>
          </cell>
          <cell r="G588">
            <v>0</v>
          </cell>
          <cell r="H588">
            <v>0</v>
          </cell>
          <cell r="I588">
            <v>0</v>
          </cell>
          <cell r="K588">
            <v>0</v>
          </cell>
          <cell r="L588">
            <v>0</v>
          </cell>
          <cell r="M588">
            <v>0</v>
          </cell>
        </row>
        <row r="589">
          <cell r="B589" t="str">
            <v>Huawei</v>
          </cell>
          <cell r="C589">
            <v>105</v>
          </cell>
          <cell r="D589">
            <v>42</v>
          </cell>
          <cell r="E589">
            <v>0</v>
          </cell>
          <cell r="F589">
            <v>2</v>
          </cell>
          <cell r="G589">
            <v>4</v>
          </cell>
          <cell r="H589">
            <v>27</v>
          </cell>
          <cell r="I589">
            <v>35</v>
          </cell>
          <cell r="K589">
            <v>0</v>
          </cell>
          <cell r="L589">
            <v>0</v>
          </cell>
          <cell r="M589">
            <v>215</v>
          </cell>
        </row>
        <row r="590">
          <cell r="B590" t="str">
            <v>Infinera</v>
          </cell>
          <cell r="C590">
            <v>0</v>
          </cell>
          <cell r="D590">
            <v>0</v>
          </cell>
          <cell r="E590">
            <v>0</v>
          </cell>
          <cell r="F590">
            <v>0</v>
          </cell>
          <cell r="G590">
            <v>0</v>
          </cell>
          <cell r="H590">
            <v>0</v>
          </cell>
          <cell r="I590">
            <v>0</v>
          </cell>
          <cell r="K590">
            <v>0</v>
          </cell>
          <cell r="L590">
            <v>0</v>
          </cell>
          <cell r="M590">
            <v>0</v>
          </cell>
        </row>
        <row r="591">
          <cell r="B591" t="str">
            <v>LGIC</v>
          </cell>
          <cell r="C591">
            <v>0</v>
          </cell>
          <cell r="D591">
            <v>0</v>
          </cell>
          <cell r="E591">
            <v>0</v>
          </cell>
          <cell r="F591">
            <v>0</v>
          </cell>
          <cell r="G591">
            <v>0</v>
          </cell>
          <cell r="H591">
            <v>0</v>
          </cell>
          <cell r="I591">
            <v>0</v>
          </cell>
          <cell r="K591">
            <v>0</v>
          </cell>
          <cell r="L591">
            <v>0</v>
          </cell>
          <cell r="M591">
            <v>0</v>
          </cell>
        </row>
        <row r="592">
          <cell r="B592" t="str">
            <v>Lucent</v>
          </cell>
          <cell r="C592">
            <v>0</v>
          </cell>
          <cell r="D592">
            <v>0</v>
          </cell>
          <cell r="E592">
            <v>0</v>
          </cell>
          <cell r="F592">
            <v>0</v>
          </cell>
          <cell r="G592">
            <v>0</v>
          </cell>
          <cell r="H592">
            <v>0</v>
          </cell>
          <cell r="I592">
            <v>0</v>
          </cell>
          <cell r="K592">
            <v>0</v>
          </cell>
          <cell r="L592">
            <v>0</v>
          </cell>
          <cell r="M592">
            <v>0</v>
          </cell>
        </row>
        <row r="593">
          <cell r="B593" t="str">
            <v>Lumentis</v>
          </cell>
          <cell r="C593">
            <v>0</v>
          </cell>
          <cell r="D593">
            <v>0</v>
          </cell>
          <cell r="E593">
            <v>0</v>
          </cell>
          <cell r="F593">
            <v>0</v>
          </cell>
          <cell r="G593">
            <v>5</v>
          </cell>
          <cell r="H593">
            <v>0</v>
          </cell>
          <cell r="I593">
            <v>0</v>
          </cell>
          <cell r="K593">
            <v>0</v>
          </cell>
          <cell r="L593">
            <v>0</v>
          </cell>
          <cell r="M593">
            <v>5</v>
          </cell>
        </row>
        <row r="594">
          <cell r="B594" t="str">
            <v>Luminous</v>
          </cell>
          <cell r="C594">
            <v>0</v>
          </cell>
          <cell r="D594">
            <v>10</v>
          </cell>
          <cell r="E594">
            <v>0</v>
          </cell>
          <cell r="F594">
            <v>0</v>
          </cell>
          <cell r="G594">
            <v>0</v>
          </cell>
          <cell r="H594">
            <v>0</v>
          </cell>
          <cell r="I594">
            <v>0</v>
          </cell>
          <cell r="K594">
            <v>0</v>
          </cell>
          <cell r="L594">
            <v>0</v>
          </cell>
          <cell r="M594">
            <v>10</v>
          </cell>
        </row>
        <row r="595">
          <cell r="B595" t="str">
            <v>Marconi/Ericsson</v>
          </cell>
          <cell r="K595">
            <v>0</v>
          </cell>
          <cell r="L595">
            <v>0</v>
          </cell>
        </row>
        <row r="596">
          <cell r="B596" t="str">
            <v>Movaz</v>
          </cell>
          <cell r="C596">
            <v>0</v>
          </cell>
          <cell r="D596">
            <v>0</v>
          </cell>
          <cell r="E596">
            <v>0</v>
          </cell>
          <cell r="F596">
            <v>0</v>
          </cell>
          <cell r="G596">
            <v>0</v>
          </cell>
          <cell r="H596">
            <v>0</v>
          </cell>
          <cell r="I596">
            <v>0</v>
          </cell>
          <cell r="K596">
            <v>0</v>
          </cell>
          <cell r="L596">
            <v>0</v>
          </cell>
          <cell r="M596">
            <v>0</v>
          </cell>
        </row>
        <row r="597">
          <cell r="B597" t="str">
            <v>NEC</v>
          </cell>
          <cell r="C597">
            <v>37</v>
          </cell>
          <cell r="D597">
            <v>37</v>
          </cell>
          <cell r="E597">
            <v>0</v>
          </cell>
          <cell r="F597">
            <v>0</v>
          </cell>
          <cell r="G597">
            <v>7</v>
          </cell>
          <cell r="H597">
            <v>19</v>
          </cell>
          <cell r="I597">
            <v>0</v>
          </cell>
          <cell r="J597">
            <v>1</v>
          </cell>
          <cell r="K597">
            <v>0</v>
          </cell>
          <cell r="L597">
            <v>0</v>
          </cell>
          <cell r="M597">
            <v>101</v>
          </cell>
        </row>
        <row r="598">
          <cell r="B598" t="str">
            <v>Nortel</v>
          </cell>
          <cell r="C598">
            <v>0</v>
          </cell>
          <cell r="D598">
            <v>0</v>
          </cell>
          <cell r="E598">
            <v>0</v>
          </cell>
          <cell r="F598">
            <v>0</v>
          </cell>
          <cell r="G598">
            <v>0</v>
          </cell>
          <cell r="H598">
            <v>0</v>
          </cell>
          <cell r="I598">
            <v>0</v>
          </cell>
          <cell r="K598">
            <v>0</v>
          </cell>
          <cell r="L598">
            <v>0</v>
          </cell>
          <cell r="M598">
            <v>0</v>
          </cell>
        </row>
        <row r="599">
          <cell r="B599" t="str">
            <v>Oki</v>
          </cell>
          <cell r="C599">
            <v>0</v>
          </cell>
          <cell r="D599">
            <v>0</v>
          </cell>
          <cell r="E599">
            <v>0</v>
          </cell>
          <cell r="F599">
            <v>0</v>
          </cell>
          <cell r="G599">
            <v>0</v>
          </cell>
          <cell r="H599">
            <v>0</v>
          </cell>
          <cell r="I599">
            <v>0</v>
          </cell>
          <cell r="K599">
            <v>0</v>
          </cell>
          <cell r="L599">
            <v>0</v>
          </cell>
          <cell r="M599">
            <v>0</v>
          </cell>
        </row>
        <row r="600">
          <cell r="B600" t="str">
            <v>OpVista</v>
          </cell>
          <cell r="C600">
            <v>0</v>
          </cell>
          <cell r="D600">
            <v>0</v>
          </cell>
          <cell r="E600">
            <v>0</v>
          </cell>
          <cell r="F600">
            <v>0</v>
          </cell>
          <cell r="G600">
            <v>0</v>
          </cell>
          <cell r="H600">
            <v>0</v>
          </cell>
          <cell r="I600">
            <v>0</v>
          </cell>
          <cell r="K600">
            <v>0</v>
          </cell>
          <cell r="L600">
            <v>0</v>
          </cell>
          <cell r="M600">
            <v>0</v>
          </cell>
        </row>
        <row r="601">
          <cell r="B601" t="str">
            <v>Photonic Bridges</v>
          </cell>
          <cell r="C601">
            <v>0</v>
          </cell>
          <cell r="D601">
            <v>3</v>
          </cell>
          <cell r="E601">
            <v>0</v>
          </cell>
          <cell r="F601">
            <v>0</v>
          </cell>
          <cell r="G601">
            <v>0</v>
          </cell>
          <cell r="H601">
            <v>0</v>
          </cell>
          <cell r="I601">
            <v>0</v>
          </cell>
          <cell r="K601">
            <v>0</v>
          </cell>
          <cell r="L601">
            <v>0</v>
          </cell>
          <cell r="M601">
            <v>3</v>
          </cell>
        </row>
        <row r="602">
          <cell r="B602" t="str">
            <v>Redback</v>
          </cell>
          <cell r="C602">
            <v>0</v>
          </cell>
          <cell r="D602">
            <v>0</v>
          </cell>
          <cell r="E602">
            <v>0</v>
          </cell>
          <cell r="F602">
            <v>0</v>
          </cell>
          <cell r="G602">
            <v>0</v>
          </cell>
          <cell r="H602">
            <v>0</v>
          </cell>
          <cell r="I602">
            <v>0</v>
          </cell>
          <cell r="K602">
            <v>0</v>
          </cell>
          <cell r="L602">
            <v>0</v>
          </cell>
          <cell r="M602">
            <v>0</v>
          </cell>
        </row>
        <row r="603">
          <cell r="B603" t="str">
            <v>Sagem</v>
          </cell>
          <cell r="C603">
            <v>0</v>
          </cell>
          <cell r="D603">
            <v>10</v>
          </cell>
          <cell r="E603">
            <v>0</v>
          </cell>
          <cell r="F603">
            <v>0</v>
          </cell>
          <cell r="G603">
            <v>0</v>
          </cell>
          <cell r="H603">
            <v>0</v>
          </cell>
          <cell r="I603">
            <v>0</v>
          </cell>
          <cell r="K603">
            <v>0</v>
          </cell>
          <cell r="L603">
            <v>0</v>
          </cell>
          <cell r="M603">
            <v>10</v>
          </cell>
        </row>
        <row r="604">
          <cell r="B604" t="str">
            <v>Samsung</v>
          </cell>
          <cell r="C604">
            <v>0</v>
          </cell>
          <cell r="D604">
            <v>1</v>
          </cell>
          <cell r="E604">
            <v>0</v>
          </cell>
          <cell r="F604">
            <v>0</v>
          </cell>
          <cell r="G604">
            <v>0</v>
          </cell>
          <cell r="H604">
            <v>0</v>
          </cell>
          <cell r="I604">
            <v>0</v>
          </cell>
          <cell r="K604">
            <v>0</v>
          </cell>
          <cell r="L604">
            <v>0</v>
          </cell>
          <cell r="M604">
            <v>1</v>
          </cell>
        </row>
        <row r="605">
          <cell r="B605" t="str">
            <v>Nokia Siemens</v>
          </cell>
          <cell r="C605">
            <v>70</v>
          </cell>
          <cell r="D605">
            <v>68</v>
          </cell>
          <cell r="E605">
            <v>3</v>
          </cell>
          <cell r="F605">
            <v>0</v>
          </cell>
          <cell r="G605">
            <v>0</v>
          </cell>
          <cell r="H605">
            <v>11</v>
          </cell>
          <cell r="I605">
            <v>10</v>
          </cell>
          <cell r="K605">
            <v>0</v>
          </cell>
          <cell r="L605">
            <v>0</v>
          </cell>
          <cell r="M605">
            <v>162</v>
          </cell>
        </row>
        <row r="606">
          <cell r="B606" t="str">
            <v>Sorrento/Zhone</v>
          </cell>
          <cell r="C606">
            <v>0</v>
          </cell>
          <cell r="D606">
            <v>0</v>
          </cell>
          <cell r="E606">
            <v>0</v>
          </cell>
          <cell r="F606">
            <v>0</v>
          </cell>
          <cell r="G606">
            <v>0</v>
          </cell>
          <cell r="H606">
            <v>0</v>
          </cell>
          <cell r="I606">
            <v>0</v>
          </cell>
          <cell r="K606">
            <v>0</v>
          </cell>
          <cell r="L606">
            <v>0</v>
          </cell>
          <cell r="M606">
            <v>0</v>
          </cell>
        </row>
        <row r="607">
          <cell r="B607" t="str">
            <v>Sycamore</v>
          </cell>
          <cell r="C607">
            <v>0</v>
          </cell>
          <cell r="D607">
            <v>2</v>
          </cell>
          <cell r="E607">
            <v>0</v>
          </cell>
          <cell r="F607">
            <v>12</v>
          </cell>
          <cell r="G607">
            <v>0</v>
          </cell>
          <cell r="H607">
            <v>0</v>
          </cell>
          <cell r="I607">
            <v>0</v>
          </cell>
          <cell r="K607">
            <v>0</v>
          </cell>
          <cell r="L607">
            <v>0</v>
          </cell>
          <cell r="M607">
            <v>14</v>
          </cell>
        </row>
        <row r="608">
          <cell r="B608" t="str">
            <v>Tejas</v>
          </cell>
          <cell r="C608">
            <v>0</v>
          </cell>
          <cell r="D608">
            <v>0</v>
          </cell>
          <cell r="E608">
            <v>0</v>
          </cell>
          <cell r="F608">
            <v>0</v>
          </cell>
          <cell r="G608">
            <v>0</v>
          </cell>
          <cell r="H608">
            <v>0</v>
          </cell>
          <cell r="I608">
            <v>0</v>
          </cell>
          <cell r="K608">
            <v>0</v>
          </cell>
          <cell r="L608">
            <v>0</v>
          </cell>
          <cell r="M608">
            <v>0</v>
          </cell>
        </row>
        <row r="609">
          <cell r="B609" t="str">
            <v>Tellabs</v>
          </cell>
          <cell r="C609">
            <v>0</v>
          </cell>
          <cell r="D609">
            <v>37</v>
          </cell>
          <cell r="E609">
            <v>123</v>
          </cell>
          <cell r="F609">
            <v>1</v>
          </cell>
          <cell r="G609">
            <v>13</v>
          </cell>
          <cell r="H609">
            <v>0</v>
          </cell>
          <cell r="I609">
            <v>0</v>
          </cell>
          <cell r="K609">
            <v>0</v>
          </cell>
          <cell r="L609">
            <v>0</v>
          </cell>
          <cell r="M609">
            <v>174</v>
          </cell>
        </row>
        <row r="610">
          <cell r="B610" t="str">
            <v>Tellium</v>
          </cell>
          <cell r="C610">
            <v>0</v>
          </cell>
          <cell r="D610">
            <v>0</v>
          </cell>
          <cell r="E610">
            <v>0</v>
          </cell>
          <cell r="F610">
            <v>0</v>
          </cell>
          <cell r="G610">
            <v>0</v>
          </cell>
          <cell r="H610">
            <v>0</v>
          </cell>
          <cell r="I610">
            <v>0</v>
          </cell>
          <cell r="K610">
            <v>0</v>
          </cell>
          <cell r="L610">
            <v>0</v>
          </cell>
          <cell r="M610">
            <v>0</v>
          </cell>
        </row>
        <row r="611">
          <cell r="B611" t="str">
            <v>Transmode</v>
          </cell>
          <cell r="C611">
            <v>0</v>
          </cell>
          <cell r="D611">
            <v>0</v>
          </cell>
          <cell r="E611">
            <v>0</v>
          </cell>
          <cell r="F611">
            <v>0</v>
          </cell>
          <cell r="G611">
            <v>0</v>
          </cell>
          <cell r="H611">
            <v>0</v>
          </cell>
          <cell r="I611">
            <v>0</v>
          </cell>
          <cell r="K611">
            <v>0</v>
          </cell>
          <cell r="L611">
            <v>0</v>
          </cell>
          <cell r="M611">
            <v>0</v>
          </cell>
        </row>
        <row r="612">
          <cell r="B612" t="str">
            <v>Tyco</v>
          </cell>
          <cell r="C612">
            <v>0</v>
          </cell>
          <cell r="D612">
            <v>0</v>
          </cell>
          <cell r="E612">
            <v>0</v>
          </cell>
          <cell r="F612">
            <v>0</v>
          </cell>
          <cell r="G612">
            <v>0</v>
          </cell>
          <cell r="H612">
            <v>0</v>
          </cell>
          <cell r="I612">
            <v>0</v>
          </cell>
          <cell r="J612">
            <v>6</v>
          </cell>
          <cell r="K612">
            <v>0</v>
          </cell>
          <cell r="L612">
            <v>0</v>
          </cell>
          <cell r="M612">
            <v>6</v>
          </cell>
        </row>
        <row r="613">
          <cell r="B613" t="str">
            <v>UTStarcom</v>
          </cell>
          <cell r="C613">
            <v>0</v>
          </cell>
          <cell r="D613">
            <v>25</v>
          </cell>
          <cell r="E613">
            <v>0</v>
          </cell>
          <cell r="F613">
            <v>0</v>
          </cell>
          <cell r="G613">
            <v>0</v>
          </cell>
          <cell r="H613">
            <v>0</v>
          </cell>
          <cell r="I613">
            <v>0</v>
          </cell>
          <cell r="K613">
            <v>0</v>
          </cell>
          <cell r="L613">
            <v>0</v>
          </cell>
          <cell r="M613">
            <v>25</v>
          </cell>
        </row>
        <row r="614">
          <cell r="B614" t="str">
            <v>White Rock</v>
          </cell>
          <cell r="C614">
            <v>0</v>
          </cell>
          <cell r="D614">
            <v>5</v>
          </cell>
          <cell r="E614">
            <v>0</v>
          </cell>
          <cell r="F614">
            <v>0</v>
          </cell>
          <cell r="G614">
            <v>0</v>
          </cell>
          <cell r="H614">
            <v>0</v>
          </cell>
          <cell r="I614">
            <v>0</v>
          </cell>
          <cell r="K614">
            <v>0</v>
          </cell>
          <cell r="L614">
            <v>0</v>
          </cell>
          <cell r="M614">
            <v>5</v>
          </cell>
        </row>
        <row r="615">
          <cell r="B615" t="str">
            <v>Xtera</v>
          </cell>
          <cell r="C615">
            <v>0</v>
          </cell>
          <cell r="D615">
            <v>0</v>
          </cell>
          <cell r="E615">
            <v>0</v>
          </cell>
          <cell r="F615">
            <v>0</v>
          </cell>
          <cell r="G615">
            <v>0</v>
          </cell>
          <cell r="H615">
            <v>0</v>
          </cell>
          <cell r="I615">
            <v>0</v>
          </cell>
          <cell r="K615">
            <v>0</v>
          </cell>
          <cell r="L615">
            <v>0</v>
          </cell>
          <cell r="M615">
            <v>0</v>
          </cell>
        </row>
        <row r="616">
          <cell r="B616" t="str">
            <v>Zhone</v>
          </cell>
          <cell r="C616">
            <v>0</v>
          </cell>
          <cell r="D616">
            <v>0</v>
          </cell>
          <cell r="E616">
            <v>0</v>
          </cell>
          <cell r="F616">
            <v>0</v>
          </cell>
          <cell r="G616">
            <v>4</v>
          </cell>
          <cell r="H616">
            <v>0</v>
          </cell>
          <cell r="I616">
            <v>0</v>
          </cell>
          <cell r="K616">
            <v>0</v>
          </cell>
          <cell r="L616">
            <v>0</v>
          </cell>
          <cell r="M616">
            <v>4</v>
          </cell>
        </row>
        <row r="617">
          <cell r="B617" t="str">
            <v>ZTE</v>
          </cell>
          <cell r="C617">
            <v>45</v>
          </cell>
          <cell r="D617">
            <v>8</v>
          </cell>
          <cell r="E617">
            <v>0</v>
          </cell>
          <cell r="F617">
            <v>0</v>
          </cell>
          <cell r="G617">
            <v>2</v>
          </cell>
          <cell r="H617">
            <v>15</v>
          </cell>
          <cell r="I617">
            <v>0</v>
          </cell>
          <cell r="K617">
            <v>0</v>
          </cell>
          <cell r="L617">
            <v>0</v>
          </cell>
          <cell r="M617">
            <v>70</v>
          </cell>
        </row>
        <row r="618">
          <cell r="B618" t="str">
            <v>Other</v>
          </cell>
          <cell r="C618">
            <v>0</v>
          </cell>
          <cell r="D618">
            <v>24</v>
          </cell>
          <cell r="E618">
            <v>0</v>
          </cell>
          <cell r="F618">
            <v>6</v>
          </cell>
          <cell r="G618">
            <v>8</v>
          </cell>
          <cell r="H618">
            <v>0</v>
          </cell>
          <cell r="I618">
            <v>2</v>
          </cell>
          <cell r="K618">
            <v>0</v>
          </cell>
          <cell r="L618">
            <v>0</v>
          </cell>
          <cell r="M618">
            <v>40</v>
          </cell>
        </row>
        <row r="619">
          <cell r="B619" t="str">
            <v>Total</v>
          </cell>
          <cell r="C619">
            <v>415</v>
          </cell>
          <cell r="D619">
            <v>911</v>
          </cell>
          <cell r="E619">
            <v>191</v>
          </cell>
          <cell r="F619">
            <v>96</v>
          </cell>
          <cell r="G619">
            <v>213</v>
          </cell>
          <cell r="H619">
            <v>179</v>
          </cell>
          <cell r="I619">
            <v>111</v>
          </cell>
          <cell r="J619">
            <v>33</v>
          </cell>
          <cell r="K619">
            <v>0</v>
          </cell>
          <cell r="L619">
            <v>0</v>
          </cell>
          <cell r="M619">
            <v>2149</v>
          </cell>
        </row>
        <row r="623">
          <cell r="B623" t="str">
            <v>Vendor</v>
          </cell>
          <cell r="C623" t="str">
            <v>SONET/SDH Add-drop multiplexers (ADM)</v>
          </cell>
          <cell r="D623" t="str">
            <v>Optical Edge Devices (OED)</v>
          </cell>
          <cell r="E623" t="str">
            <v>Digital Cross Connects (DCS)</v>
          </cell>
          <cell r="F623" t="str">
            <v>Optical Core Switches (OCS)</v>
          </cell>
          <cell r="G623" t="str">
            <v>Metro WDM (C/D-WDM)</v>
          </cell>
          <cell r="H623" t="str">
            <v>Long haul DWDM (LH DWDM)</v>
          </cell>
          <cell r="I623" t="str">
            <v>Multi-reach DWDM</v>
          </cell>
          <cell r="J623" t="str">
            <v>SLTE</v>
          </cell>
          <cell r="K623" t="str">
            <v>Metro ROADM</v>
          </cell>
          <cell r="L623" t="str">
            <v>Converged Packet Optical</v>
          </cell>
          <cell r="M623" t="str">
            <v>Total Optical Networking (ON)</v>
          </cell>
        </row>
        <row r="624">
          <cell r="B624" t="str">
            <v>ADTRAN</v>
          </cell>
          <cell r="C624">
            <v>0</v>
          </cell>
          <cell r="D624">
            <v>0</v>
          </cell>
          <cell r="E624">
            <v>0</v>
          </cell>
          <cell r="F624">
            <v>0</v>
          </cell>
          <cell r="G624">
            <v>0</v>
          </cell>
          <cell r="H624">
            <v>0</v>
          </cell>
          <cell r="I624">
            <v>0</v>
          </cell>
          <cell r="K624">
            <v>0</v>
          </cell>
          <cell r="L624">
            <v>0</v>
          </cell>
          <cell r="M624">
            <v>0</v>
          </cell>
        </row>
        <row r="625">
          <cell r="B625" t="str">
            <v>ADVA</v>
          </cell>
          <cell r="C625">
            <v>0</v>
          </cell>
          <cell r="D625">
            <v>2</v>
          </cell>
          <cell r="E625">
            <v>0</v>
          </cell>
          <cell r="F625">
            <v>0</v>
          </cell>
          <cell r="G625">
            <v>51</v>
          </cell>
          <cell r="H625">
            <v>0</v>
          </cell>
          <cell r="I625">
            <v>0</v>
          </cell>
          <cell r="J625">
            <v>0</v>
          </cell>
          <cell r="K625">
            <v>0</v>
          </cell>
          <cell r="L625">
            <v>0</v>
          </cell>
          <cell r="M625">
            <v>53</v>
          </cell>
        </row>
        <row r="626">
          <cell r="B626" t="str">
            <v>Alcatel-Lucent</v>
          </cell>
          <cell r="C626">
            <v>67</v>
          </cell>
          <cell r="D626">
            <v>386</v>
          </cell>
          <cell r="E626">
            <v>32</v>
          </cell>
          <cell r="F626">
            <v>57</v>
          </cell>
          <cell r="G626">
            <v>51</v>
          </cell>
          <cell r="H626">
            <v>76</v>
          </cell>
          <cell r="I626">
            <v>28</v>
          </cell>
          <cell r="J626">
            <v>61</v>
          </cell>
          <cell r="K626">
            <v>0</v>
          </cell>
          <cell r="L626">
            <v>0</v>
          </cell>
          <cell r="M626">
            <v>758</v>
          </cell>
        </row>
        <row r="627">
          <cell r="B627" t="str">
            <v>ANDA</v>
          </cell>
          <cell r="C627">
            <v>0</v>
          </cell>
          <cell r="D627">
            <v>0</v>
          </cell>
          <cell r="E627">
            <v>0</v>
          </cell>
          <cell r="F627">
            <v>0</v>
          </cell>
          <cell r="G627">
            <v>0</v>
          </cell>
          <cell r="H627">
            <v>0</v>
          </cell>
          <cell r="I627">
            <v>0</v>
          </cell>
          <cell r="K627">
            <v>0</v>
          </cell>
          <cell r="L627">
            <v>0</v>
          </cell>
          <cell r="M627">
            <v>0</v>
          </cell>
        </row>
        <row r="628">
          <cell r="B628" t="str">
            <v>Atrica</v>
          </cell>
          <cell r="C628">
            <v>0</v>
          </cell>
          <cell r="D628">
            <v>11</v>
          </cell>
          <cell r="E628">
            <v>0</v>
          </cell>
          <cell r="F628">
            <v>0</v>
          </cell>
          <cell r="G628">
            <v>0</v>
          </cell>
          <cell r="H628">
            <v>0</v>
          </cell>
          <cell r="I628">
            <v>0</v>
          </cell>
          <cell r="J628">
            <v>0</v>
          </cell>
          <cell r="K628">
            <v>0</v>
          </cell>
          <cell r="L628">
            <v>0</v>
          </cell>
          <cell r="M628">
            <v>11</v>
          </cell>
        </row>
        <row r="629">
          <cell r="B629" t="str">
            <v>Calient</v>
          </cell>
          <cell r="C629">
            <v>0</v>
          </cell>
          <cell r="D629">
            <v>0</v>
          </cell>
          <cell r="E629">
            <v>0</v>
          </cell>
          <cell r="F629">
            <v>3</v>
          </cell>
          <cell r="G629">
            <v>0</v>
          </cell>
          <cell r="H629">
            <v>0</v>
          </cell>
          <cell r="I629">
            <v>0</v>
          </cell>
          <cell r="J629">
            <v>0</v>
          </cell>
          <cell r="K629">
            <v>0</v>
          </cell>
          <cell r="L629">
            <v>0</v>
          </cell>
          <cell r="M629">
            <v>3</v>
          </cell>
        </row>
        <row r="630">
          <cell r="B630" t="str">
            <v>Ciena</v>
          </cell>
          <cell r="C630">
            <v>6</v>
          </cell>
          <cell r="D630">
            <v>90</v>
          </cell>
          <cell r="E630">
            <v>0</v>
          </cell>
          <cell r="F630">
            <v>18</v>
          </cell>
          <cell r="G630">
            <v>75</v>
          </cell>
          <cell r="H630">
            <v>42</v>
          </cell>
          <cell r="I630">
            <v>24</v>
          </cell>
          <cell r="J630">
            <v>0</v>
          </cell>
          <cell r="K630">
            <v>0</v>
          </cell>
          <cell r="L630">
            <v>0</v>
          </cell>
          <cell r="M630">
            <v>255</v>
          </cell>
        </row>
        <row r="631">
          <cell r="B631" t="str">
            <v>Cisco</v>
          </cell>
          <cell r="C631">
            <v>0</v>
          </cell>
          <cell r="D631">
            <v>96</v>
          </cell>
          <cell r="E631">
            <v>0</v>
          </cell>
          <cell r="F631">
            <v>2</v>
          </cell>
          <cell r="G631">
            <v>57</v>
          </cell>
          <cell r="H631">
            <v>0</v>
          </cell>
          <cell r="I631">
            <v>0</v>
          </cell>
          <cell r="J631">
            <v>0</v>
          </cell>
          <cell r="K631">
            <v>0</v>
          </cell>
          <cell r="L631">
            <v>0</v>
          </cell>
          <cell r="M631">
            <v>155</v>
          </cell>
        </row>
        <row r="632">
          <cell r="B632" t="str">
            <v>Corrigent</v>
          </cell>
          <cell r="C632">
            <v>0</v>
          </cell>
          <cell r="D632">
            <v>0</v>
          </cell>
          <cell r="E632">
            <v>0</v>
          </cell>
          <cell r="F632">
            <v>0</v>
          </cell>
          <cell r="G632">
            <v>0</v>
          </cell>
          <cell r="H632">
            <v>0</v>
          </cell>
          <cell r="I632">
            <v>0</v>
          </cell>
          <cell r="K632">
            <v>0</v>
          </cell>
          <cell r="L632">
            <v>0</v>
          </cell>
          <cell r="M632">
            <v>0</v>
          </cell>
        </row>
        <row r="633">
          <cell r="B633" t="str">
            <v>Corvis</v>
          </cell>
          <cell r="C633">
            <v>0</v>
          </cell>
          <cell r="D633">
            <v>0</v>
          </cell>
          <cell r="E633">
            <v>0</v>
          </cell>
          <cell r="F633">
            <v>0</v>
          </cell>
          <cell r="G633">
            <v>0</v>
          </cell>
          <cell r="H633">
            <v>0</v>
          </cell>
          <cell r="I633">
            <v>0</v>
          </cell>
          <cell r="J633">
            <v>0</v>
          </cell>
          <cell r="K633">
            <v>0</v>
          </cell>
          <cell r="L633">
            <v>0</v>
          </cell>
          <cell r="M633">
            <v>0</v>
          </cell>
        </row>
        <row r="634">
          <cell r="B634" t="str">
            <v>Datang</v>
          </cell>
          <cell r="C634">
            <v>3</v>
          </cell>
          <cell r="D634">
            <v>3</v>
          </cell>
          <cell r="E634">
            <v>0</v>
          </cell>
          <cell r="F634">
            <v>0</v>
          </cell>
          <cell r="G634">
            <v>0</v>
          </cell>
          <cell r="H634">
            <v>2</v>
          </cell>
          <cell r="I634">
            <v>0</v>
          </cell>
          <cell r="J634">
            <v>0</v>
          </cell>
          <cell r="K634">
            <v>0</v>
          </cell>
          <cell r="L634">
            <v>0</v>
          </cell>
          <cell r="M634">
            <v>8</v>
          </cell>
        </row>
        <row r="635">
          <cell r="B635" t="str">
            <v>ECI Telecom</v>
          </cell>
          <cell r="C635">
            <v>5</v>
          </cell>
          <cell r="D635">
            <v>61</v>
          </cell>
          <cell r="E635">
            <v>6</v>
          </cell>
          <cell r="F635">
            <v>0</v>
          </cell>
          <cell r="G635">
            <v>0</v>
          </cell>
          <cell r="H635">
            <v>0</v>
          </cell>
          <cell r="I635">
            <v>0</v>
          </cell>
          <cell r="J635">
            <v>0</v>
          </cell>
          <cell r="K635">
            <v>0</v>
          </cell>
          <cell r="L635">
            <v>0</v>
          </cell>
          <cell r="M635">
            <v>72</v>
          </cell>
        </row>
        <row r="636">
          <cell r="B636" t="str">
            <v>Ericsson</v>
          </cell>
          <cell r="C636">
            <v>21</v>
          </cell>
          <cell r="D636">
            <v>70</v>
          </cell>
          <cell r="E636">
            <v>13</v>
          </cell>
          <cell r="F636">
            <v>14</v>
          </cell>
          <cell r="G636">
            <v>7</v>
          </cell>
          <cell r="H636">
            <v>17</v>
          </cell>
          <cell r="I636">
            <v>21</v>
          </cell>
          <cell r="J636">
            <v>0</v>
          </cell>
          <cell r="K636">
            <v>0</v>
          </cell>
          <cell r="L636">
            <v>0</v>
          </cell>
          <cell r="M636">
            <v>163</v>
          </cell>
        </row>
        <row r="637">
          <cell r="B637" t="str">
            <v>FiberHome</v>
          </cell>
          <cell r="C637">
            <v>10</v>
          </cell>
          <cell r="D637">
            <v>21</v>
          </cell>
          <cell r="E637">
            <v>0</v>
          </cell>
          <cell r="F637">
            <v>0</v>
          </cell>
          <cell r="G637">
            <v>0</v>
          </cell>
          <cell r="H637">
            <v>4</v>
          </cell>
          <cell r="I637">
            <v>0</v>
          </cell>
          <cell r="J637">
            <v>0</v>
          </cell>
          <cell r="K637">
            <v>0</v>
          </cell>
          <cell r="L637">
            <v>0</v>
          </cell>
          <cell r="M637">
            <v>35</v>
          </cell>
        </row>
        <row r="638">
          <cell r="B638" t="str">
            <v>Force 10</v>
          </cell>
          <cell r="C638">
            <v>0</v>
          </cell>
          <cell r="D638">
            <v>6</v>
          </cell>
          <cell r="E638">
            <v>0</v>
          </cell>
          <cell r="F638">
            <v>0</v>
          </cell>
          <cell r="G638">
            <v>0</v>
          </cell>
          <cell r="H638">
            <v>0</v>
          </cell>
          <cell r="I638">
            <v>0</v>
          </cell>
          <cell r="J638">
            <v>0</v>
          </cell>
          <cell r="K638">
            <v>0</v>
          </cell>
          <cell r="L638">
            <v>0</v>
          </cell>
          <cell r="M638">
            <v>6</v>
          </cell>
        </row>
        <row r="639">
          <cell r="B639" t="str">
            <v>Fujitsu</v>
          </cell>
          <cell r="C639">
            <v>42</v>
          </cell>
          <cell r="D639">
            <v>122</v>
          </cell>
          <cell r="E639">
            <v>3</v>
          </cell>
          <cell r="F639">
            <v>0</v>
          </cell>
          <cell r="G639">
            <v>22</v>
          </cell>
          <cell r="H639">
            <v>14</v>
          </cell>
          <cell r="I639">
            <v>10</v>
          </cell>
          <cell r="J639">
            <v>4</v>
          </cell>
          <cell r="K639">
            <v>0</v>
          </cell>
          <cell r="L639">
            <v>0</v>
          </cell>
          <cell r="M639">
            <v>217</v>
          </cell>
        </row>
        <row r="640">
          <cell r="B640" t="str">
            <v>Hitachi</v>
          </cell>
          <cell r="C640">
            <v>2</v>
          </cell>
          <cell r="D640">
            <v>0</v>
          </cell>
          <cell r="E640">
            <v>0</v>
          </cell>
          <cell r="F640">
            <v>1</v>
          </cell>
          <cell r="G640">
            <v>11</v>
          </cell>
          <cell r="H640">
            <v>4</v>
          </cell>
          <cell r="I640">
            <v>0</v>
          </cell>
          <cell r="J640">
            <v>0</v>
          </cell>
          <cell r="K640">
            <v>0</v>
          </cell>
          <cell r="L640">
            <v>0</v>
          </cell>
          <cell r="M640">
            <v>18</v>
          </cell>
        </row>
        <row r="641">
          <cell r="B641" t="str">
            <v>Hitachi Cable</v>
          </cell>
          <cell r="C641">
            <v>0</v>
          </cell>
          <cell r="D641">
            <v>0</v>
          </cell>
          <cell r="E641">
            <v>0</v>
          </cell>
          <cell r="F641">
            <v>0</v>
          </cell>
          <cell r="G641">
            <v>0</v>
          </cell>
          <cell r="H641">
            <v>0</v>
          </cell>
          <cell r="I641">
            <v>0</v>
          </cell>
          <cell r="K641">
            <v>0</v>
          </cell>
          <cell r="L641">
            <v>0</v>
          </cell>
          <cell r="M641">
            <v>0</v>
          </cell>
        </row>
        <row r="642">
          <cell r="B642" t="str">
            <v>Huawei</v>
          </cell>
          <cell r="C642">
            <v>177</v>
          </cell>
          <cell r="D642">
            <v>93</v>
          </cell>
          <cell r="E642">
            <v>0</v>
          </cell>
          <cell r="F642">
            <v>2</v>
          </cell>
          <cell r="G642">
            <v>24</v>
          </cell>
          <cell r="H642">
            <v>34</v>
          </cell>
          <cell r="I642">
            <v>28</v>
          </cell>
          <cell r="J642">
            <v>0</v>
          </cell>
          <cell r="K642">
            <v>0</v>
          </cell>
          <cell r="L642">
            <v>0</v>
          </cell>
          <cell r="M642">
            <v>358</v>
          </cell>
        </row>
        <row r="643">
          <cell r="B643" t="str">
            <v>Infinera</v>
          </cell>
          <cell r="C643">
            <v>0</v>
          </cell>
          <cell r="D643">
            <v>0</v>
          </cell>
          <cell r="E643">
            <v>0</v>
          </cell>
          <cell r="F643">
            <v>0</v>
          </cell>
          <cell r="G643">
            <v>0</v>
          </cell>
          <cell r="H643">
            <v>0</v>
          </cell>
          <cell r="I643">
            <v>0</v>
          </cell>
          <cell r="K643">
            <v>0</v>
          </cell>
          <cell r="L643">
            <v>0</v>
          </cell>
          <cell r="M643">
            <v>0</v>
          </cell>
        </row>
        <row r="644">
          <cell r="B644" t="str">
            <v>LGIC</v>
          </cell>
          <cell r="C644">
            <v>0</v>
          </cell>
          <cell r="D644">
            <v>0</v>
          </cell>
          <cell r="E644">
            <v>0</v>
          </cell>
          <cell r="F644">
            <v>0</v>
          </cell>
          <cell r="G644">
            <v>0</v>
          </cell>
          <cell r="H644">
            <v>0</v>
          </cell>
          <cell r="I644">
            <v>0</v>
          </cell>
          <cell r="J644">
            <v>0</v>
          </cell>
          <cell r="K644">
            <v>0</v>
          </cell>
          <cell r="L644">
            <v>0</v>
          </cell>
          <cell r="M644">
            <v>0</v>
          </cell>
        </row>
        <row r="645">
          <cell r="B645" t="str">
            <v>Lucent</v>
          </cell>
          <cell r="C645">
            <v>0</v>
          </cell>
          <cell r="D645">
            <v>0</v>
          </cell>
          <cell r="E645">
            <v>0</v>
          </cell>
          <cell r="F645">
            <v>0</v>
          </cell>
          <cell r="G645">
            <v>0</v>
          </cell>
          <cell r="H645">
            <v>0</v>
          </cell>
          <cell r="I645">
            <v>0</v>
          </cell>
          <cell r="J645">
            <v>0</v>
          </cell>
          <cell r="K645">
            <v>0</v>
          </cell>
          <cell r="L645">
            <v>0</v>
          </cell>
          <cell r="M645">
            <v>0</v>
          </cell>
        </row>
        <row r="646">
          <cell r="B646" t="str">
            <v>Lumentis</v>
          </cell>
          <cell r="C646">
            <v>0</v>
          </cell>
          <cell r="D646">
            <v>0</v>
          </cell>
          <cell r="E646">
            <v>0</v>
          </cell>
          <cell r="F646">
            <v>0</v>
          </cell>
          <cell r="G646">
            <v>5</v>
          </cell>
          <cell r="H646">
            <v>0</v>
          </cell>
          <cell r="I646">
            <v>0</v>
          </cell>
          <cell r="J646">
            <v>0</v>
          </cell>
          <cell r="K646">
            <v>0</v>
          </cell>
          <cell r="L646">
            <v>0</v>
          </cell>
          <cell r="M646">
            <v>5</v>
          </cell>
        </row>
        <row r="647">
          <cell r="B647" t="str">
            <v>Luminous</v>
          </cell>
          <cell r="C647">
            <v>0</v>
          </cell>
          <cell r="D647">
            <v>10</v>
          </cell>
          <cell r="E647">
            <v>0</v>
          </cell>
          <cell r="F647">
            <v>0</v>
          </cell>
          <cell r="G647">
            <v>0</v>
          </cell>
          <cell r="H647">
            <v>0</v>
          </cell>
          <cell r="I647">
            <v>0</v>
          </cell>
          <cell r="J647">
            <v>0</v>
          </cell>
          <cell r="K647">
            <v>0</v>
          </cell>
          <cell r="L647">
            <v>0</v>
          </cell>
          <cell r="M647">
            <v>10</v>
          </cell>
        </row>
        <row r="648">
          <cell r="B648" t="str">
            <v>Marconi/Ericsson</v>
          </cell>
          <cell r="K648">
            <v>0</v>
          </cell>
          <cell r="L648">
            <v>0</v>
          </cell>
        </row>
        <row r="649">
          <cell r="B649" t="str">
            <v>Movaz</v>
          </cell>
          <cell r="C649">
            <v>0</v>
          </cell>
          <cell r="D649">
            <v>0</v>
          </cell>
          <cell r="E649">
            <v>0</v>
          </cell>
          <cell r="F649">
            <v>0</v>
          </cell>
          <cell r="G649">
            <v>0</v>
          </cell>
          <cell r="H649">
            <v>0</v>
          </cell>
          <cell r="I649">
            <v>0</v>
          </cell>
          <cell r="J649">
            <v>0</v>
          </cell>
          <cell r="K649">
            <v>0</v>
          </cell>
          <cell r="L649">
            <v>0</v>
          </cell>
          <cell r="M649">
            <v>0</v>
          </cell>
        </row>
        <row r="650">
          <cell r="B650" t="str">
            <v>NEC</v>
          </cell>
          <cell r="C650">
            <v>46</v>
          </cell>
          <cell r="D650">
            <v>39</v>
          </cell>
          <cell r="E650">
            <v>0</v>
          </cell>
          <cell r="F650">
            <v>0</v>
          </cell>
          <cell r="G650">
            <v>19</v>
          </cell>
          <cell r="H650">
            <v>17</v>
          </cell>
          <cell r="I650">
            <v>0</v>
          </cell>
          <cell r="J650">
            <v>2</v>
          </cell>
          <cell r="K650">
            <v>0</v>
          </cell>
          <cell r="L650">
            <v>0</v>
          </cell>
          <cell r="M650">
            <v>123</v>
          </cell>
        </row>
        <row r="651">
          <cell r="B651" t="str">
            <v>Nortel</v>
          </cell>
          <cell r="C651">
            <v>0</v>
          </cell>
          <cell r="D651">
            <v>0</v>
          </cell>
          <cell r="E651">
            <v>0</v>
          </cell>
          <cell r="F651">
            <v>0</v>
          </cell>
          <cell r="G651">
            <v>0</v>
          </cell>
          <cell r="H651">
            <v>0</v>
          </cell>
          <cell r="I651">
            <v>0</v>
          </cell>
          <cell r="J651">
            <v>0</v>
          </cell>
          <cell r="K651">
            <v>0</v>
          </cell>
          <cell r="L651">
            <v>0</v>
          </cell>
          <cell r="M651">
            <v>0</v>
          </cell>
        </row>
        <row r="652">
          <cell r="B652" t="str">
            <v>Oki</v>
          </cell>
          <cell r="C652">
            <v>0</v>
          </cell>
          <cell r="D652">
            <v>0</v>
          </cell>
          <cell r="E652">
            <v>0</v>
          </cell>
          <cell r="F652">
            <v>0</v>
          </cell>
          <cell r="G652">
            <v>0</v>
          </cell>
          <cell r="H652">
            <v>0</v>
          </cell>
          <cell r="I652">
            <v>0</v>
          </cell>
          <cell r="J652">
            <v>0</v>
          </cell>
          <cell r="K652">
            <v>0</v>
          </cell>
          <cell r="L652">
            <v>0</v>
          </cell>
          <cell r="M652">
            <v>0</v>
          </cell>
        </row>
        <row r="653">
          <cell r="B653" t="str">
            <v>OpVista</v>
          </cell>
          <cell r="C653">
            <v>0</v>
          </cell>
          <cell r="D653">
            <v>0</v>
          </cell>
          <cell r="E653">
            <v>0</v>
          </cell>
          <cell r="F653">
            <v>0</v>
          </cell>
          <cell r="G653">
            <v>0</v>
          </cell>
          <cell r="H653">
            <v>0</v>
          </cell>
          <cell r="I653">
            <v>0</v>
          </cell>
          <cell r="K653">
            <v>0</v>
          </cell>
          <cell r="L653">
            <v>0</v>
          </cell>
          <cell r="M653">
            <v>0</v>
          </cell>
        </row>
        <row r="654">
          <cell r="B654" t="str">
            <v>Photonic Bridges</v>
          </cell>
          <cell r="C654">
            <v>0</v>
          </cell>
          <cell r="D654">
            <v>4</v>
          </cell>
          <cell r="E654">
            <v>0</v>
          </cell>
          <cell r="F654">
            <v>0</v>
          </cell>
          <cell r="G654">
            <v>0</v>
          </cell>
          <cell r="H654">
            <v>0</v>
          </cell>
          <cell r="I654">
            <v>0</v>
          </cell>
          <cell r="J654">
            <v>0</v>
          </cell>
          <cell r="K654">
            <v>0</v>
          </cell>
          <cell r="L654">
            <v>0</v>
          </cell>
          <cell r="M654">
            <v>4</v>
          </cell>
        </row>
        <row r="655">
          <cell r="B655" t="str">
            <v>Redback</v>
          </cell>
          <cell r="C655">
            <v>0</v>
          </cell>
          <cell r="D655">
            <v>0</v>
          </cell>
          <cell r="E655">
            <v>0</v>
          </cell>
          <cell r="F655">
            <v>0</v>
          </cell>
          <cell r="G655">
            <v>0</v>
          </cell>
          <cell r="H655">
            <v>0</v>
          </cell>
          <cell r="I655">
            <v>0</v>
          </cell>
          <cell r="J655">
            <v>0</v>
          </cell>
          <cell r="K655">
            <v>0</v>
          </cell>
          <cell r="L655">
            <v>0</v>
          </cell>
          <cell r="M655">
            <v>0</v>
          </cell>
        </row>
        <row r="656">
          <cell r="B656" t="str">
            <v>Sagem</v>
          </cell>
          <cell r="C656">
            <v>0</v>
          </cell>
          <cell r="D656">
            <v>10</v>
          </cell>
          <cell r="E656">
            <v>0</v>
          </cell>
          <cell r="F656">
            <v>0</v>
          </cell>
          <cell r="G656">
            <v>0</v>
          </cell>
          <cell r="H656">
            <v>0</v>
          </cell>
          <cell r="I656">
            <v>0</v>
          </cell>
          <cell r="J656">
            <v>0</v>
          </cell>
          <cell r="K656">
            <v>0</v>
          </cell>
          <cell r="L656">
            <v>0</v>
          </cell>
          <cell r="M656">
            <v>10</v>
          </cell>
        </row>
        <row r="657">
          <cell r="B657" t="str">
            <v>Samsung</v>
          </cell>
          <cell r="C657">
            <v>0</v>
          </cell>
          <cell r="D657">
            <v>0</v>
          </cell>
          <cell r="E657">
            <v>0</v>
          </cell>
          <cell r="F657">
            <v>0</v>
          </cell>
          <cell r="G657">
            <v>0</v>
          </cell>
          <cell r="H657">
            <v>0</v>
          </cell>
          <cell r="I657">
            <v>0</v>
          </cell>
          <cell r="J657">
            <v>0</v>
          </cell>
          <cell r="K657">
            <v>0</v>
          </cell>
          <cell r="L657">
            <v>0</v>
          </cell>
          <cell r="M657">
            <v>0</v>
          </cell>
        </row>
        <row r="658">
          <cell r="B658" t="str">
            <v>Nokia Siemens</v>
          </cell>
          <cell r="C658">
            <v>49</v>
          </cell>
          <cell r="D658">
            <v>64</v>
          </cell>
          <cell r="E658">
            <v>1</v>
          </cell>
          <cell r="F658">
            <v>0</v>
          </cell>
          <cell r="G658">
            <v>0</v>
          </cell>
          <cell r="H658">
            <v>6</v>
          </cell>
          <cell r="I658">
            <v>10</v>
          </cell>
          <cell r="J658">
            <v>0</v>
          </cell>
          <cell r="K658">
            <v>0</v>
          </cell>
          <cell r="L658">
            <v>0</v>
          </cell>
          <cell r="M658">
            <v>130</v>
          </cell>
        </row>
        <row r="659">
          <cell r="B659" t="str">
            <v>Sorrento/Zhone</v>
          </cell>
          <cell r="C659">
            <v>0</v>
          </cell>
          <cell r="D659">
            <v>0</v>
          </cell>
          <cell r="E659">
            <v>0</v>
          </cell>
          <cell r="F659">
            <v>0</v>
          </cell>
          <cell r="G659">
            <v>0</v>
          </cell>
          <cell r="H659">
            <v>0</v>
          </cell>
          <cell r="I659">
            <v>0</v>
          </cell>
          <cell r="K659">
            <v>0</v>
          </cell>
          <cell r="L659">
            <v>0</v>
          </cell>
          <cell r="M659">
            <v>0</v>
          </cell>
        </row>
        <row r="660">
          <cell r="B660" t="str">
            <v>Sycamore</v>
          </cell>
          <cell r="C660">
            <v>0</v>
          </cell>
          <cell r="D660">
            <v>0</v>
          </cell>
          <cell r="E660">
            <v>0</v>
          </cell>
          <cell r="F660">
            <v>14</v>
          </cell>
          <cell r="G660">
            <v>0</v>
          </cell>
          <cell r="H660">
            <v>0</v>
          </cell>
          <cell r="I660">
            <v>0</v>
          </cell>
          <cell r="J660">
            <v>0</v>
          </cell>
          <cell r="K660">
            <v>0</v>
          </cell>
          <cell r="L660">
            <v>0</v>
          </cell>
          <cell r="M660">
            <v>14</v>
          </cell>
        </row>
        <row r="661">
          <cell r="B661" t="str">
            <v>Tejas</v>
          </cell>
          <cell r="C661">
            <v>0</v>
          </cell>
          <cell r="D661">
            <v>0</v>
          </cell>
          <cell r="E661">
            <v>0</v>
          </cell>
          <cell r="F661">
            <v>0</v>
          </cell>
          <cell r="G661">
            <v>0</v>
          </cell>
          <cell r="H661">
            <v>0</v>
          </cell>
          <cell r="I661">
            <v>0</v>
          </cell>
          <cell r="K661">
            <v>0</v>
          </cell>
          <cell r="L661">
            <v>0</v>
          </cell>
          <cell r="M661">
            <v>0</v>
          </cell>
        </row>
        <row r="662">
          <cell r="B662" t="str">
            <v>Tellabs</v>
          </cell>
          <cell r="C662">
            <v>0</v>
          </cell>
          <cell r="D662">
            <v>50</v>
          </cell>
          <cell r="E662">
            <v>127</v>
          </cell>
          <cell r="F662">
            <v>1</v>
          </cell>
          <cell r="G662">
            <v>27</v>
          </cell>
          <cell r="H662">
            <v>0</v>
          </cell>
          <cell r="I662">
            <v>0</v>
          </cell>
          <cell r="J662">
            <v>0</v>
          </cell>
          <cell r="K662">
            <v>0</v>
          </cell>
          <cell r="L662">
            <v>0</v>
          </cell>
          <cell r="M662">
            <v>205</v>
          </cell>
        </row>
        <row r="663">
          <cell r="B663" t="str">
            <v>Tellium</v>
          </cell>
          <cell r="C663">
            <v>0</v>
          </cell>
          <cell r="D663">
            <v>0</v>
          </cell>
          <cell r="E663">
            <v>0</v>
          </cell>
          <cell r="F663">
            <v>0</v>
          </cell>
          <cell r="G663">
            <v>0</v>
          </cell>
          <cell r="H663">
            <v>0</v>
          </cell>
          <cell r="I663">
            <v>0</v>
          </cell>
          <cell r="J663">
            <v>0</v>
          </cell>
          <cell r="K663">
            <v>0</v>
          </cell>
          <cell r="L663">
            <v>0</v>
          </cell>
          <cell r="M663">
            <v>0</v>
          </cell>
        </row>
        <row r="664">
          <cell r="B664" t="str">
            <v>Transmode</v>
          </cell>
          <cell r="C664">
            <v>0</v>
          </cell>
          <cell r="D664">
            <v>0</v>
          </cell>
          <cell r="E664">
            <v>0</v>
          </cell>
          <cell r="F664">
            <v>0</v>
          </cell>
          <cell r="G664">
            <v>4</v>
          </cell>
          <cell r="H664">
            <v>0</v>
          </cell>
          <cell r="I664">
            <v>0</v>
          </cell>
          <cell r="K664">
            <v>0</v>
          </cell>
          <cell r="L664">
            <v>0</v>
          </cell>
          <cell r="M664">
            <v>4</v>
          </cell>
        </row>
        <row r="665">
          <cell r="B665" t="str">
            <v>Tyco</v>
          </cell>
          <cell r="C665">
            <v>0</v>
          </cell>
          <cell r="D665">
            <v>0</v>
          </cell>
          <cell r="E665">
            <v>0</v>
          </cell>
          <cell r="F665">
            <v>0</v>
          </cell>
          <cell r="G665">
            <v>0</v>
          </cell>
          <cell r="H665">
            <v>0</v>
          </cell>
          <cell r="I665">
            <v>0</v>
          </cell>
          <cell r="J665">
            <v>5</v>
          </cell>
          <cell r="K665">
            <v>0</v>
          </cell>
          <cell r="L665">
            <v>0</v>
          </cell>
          <cell r="M665">
            <v>5</v>
          </cell>
        </row>
        <row r="666">
          <cell r="B666" t="str">
            <v>UTStarcom</v>
          </cell>
          <cell r="C666">
            <v>0</v>
          </cell>
          <cell r="D666">
            <v>20</v>
          </cell>
          <cell r="E666">
            <v>0</v>
          </cell>
          <cell r="F666">
            <v>0</v>
          </cell>
          <cell r="G666">
            <v>0</v>
          </cell>
          <cell r="H666">
            <v>0</v>
          </cell>
          <cell r="I666">
            <v>0</v>
          </cell>
          <cell r="J666">
            <v>0</v>
          </cell>
          <cell r="K666">
            <v>0</v>
          </cell>
          <cell r="L666">
            <v>0</v>
          </cell>
          <cell r="M666">
            <v>20</v>
          </cell>
        </row>
        <row r="667">
          <cell r="B667" t="str">
            <v>White Rock</v>
          </cell>
          <cell r="C667">
            <v>0</v>
          </cell>
          <cell r="D667">
            <v>5</v>
          </cell>
          <cell r="E667">
            <v>0</v>
          </cell>
          <cell r="F667">
            <v>0</v>
          </cell>
          <cell r="G667">
            <v>0</v>
          </cell>
          <cell r="H667">
            <v>0</v>
          </cell>
          <cell r="I667">
            <v>0</v>
          </cell>
          <cell r="J667">
            <v>0</v>
          </cell>
          <cell r="K667">
            <v>0</v>
          </cell>
          <cell r="L667">
            <v>0</v>
          </cell>
          <cell r="M667">
            <v>5</v>
          </cell>
        </row>
        <row r="668">
          <cell r="B668" t="str">
            <v>Xtera</v>
          </cell>
          <cell r="C668">
            <v>0</v>
          </cell>
          <cell r="D668">
            <v>0</v>
          </cell>
          <cell r="E668">
            <v>0</v>
          </cell>
          <cell r="F668">
            <v>0</v>
          </cell>
          <cell r="G668">
            <v>0</v>
          </cell>
          <cell r="H668">
            <v>0</v>
          </cell>
          <cell r="I668">
            <v>0</v>
          </cell>
          <cell r="K668">
            <v>0</v>
          </cell>
          <cell r="L668">
            <v>0</v>
          </cell>
          <cell r="M668">
            <v>0</v>
          </cell>
        </row>
        <row r="669">
          <cell r="B669" t="str">
            <v>Zhone</v>
          </cell>
          <cell r="C669">
            <v>0</v>
          </cell>
          <cell r="D669">
            <v>0</v>
          </cell>
          <cell r="E669">
            <v>0</v>
          </cell>
          <cell r="F669">
            <v>0</v>
          </cell>
          <cell r="G669">
            <v>5</v>
          </cell>
          <cell r="H669">
            <v>0</v>
          </cell>
          <cell r="I669">
            <v>0</v>
          </cell>
          <cell r="J669">
            <v>0</v>
          </cell>
          <cell r="K669">
            <v>0</v>
          </cell>
          <cell r="L669">
            <v>0</v>
          </cell>
          <cell r="M669">
            <v>5</v>
          </cell>
        </row>
        <row r="670">
          <cell r="B670" t="str">
            <v>ZTE</v>
          </cell>
          <cell r="C670">
            <v>59</v>
          </cell>
          <cell r="D670">
            <v>12</v>
          </cell>
          <cell r="E670">
            <v>0</v>
          </cell>
          <cell r="F670">
            <v>0</v>
          </cell>
          <cell r="G670">
            <v>5</v>
          </cell>
          <cell r="H670">
            <v>31</v>
          </cell>
          <cell r="I670">
            <v>0</v>
          </cell>
          <cell r="J670">
            <v>0</v>
          </cell>
          <cell r="K670">
            <v>0</v>
          </cell>
          <cell r="L670">
            <v>0</v>
          </cell>
          <cell r="M670">
            <v>107</v>
          </cell>
        </row>
        <row r="671">
          <cell r="B671" t="str">
            <v>Other</v>
          </cell>
          <cell r="C671">
            <v>0</v>
          </cell>
          <cell r="D671">
            <v>22</v>
          </cell>
          <cell r="E671">
            <v>0</v>
          </cell>
          <cell r="F671">
            <v>1</v>
          </cell>
          <cell r="G671">
            <v>10</v>
          </cell>
          <cell r="H671">
            <v>0</v>
          </cell>
          <cell r="I671">
            <v>5</v>
          </cell>
          <cell r="K671">
            <v>0</v>
          </cell>
          <cell r="L671">
            <v>0</v>
          </cell>
          <cell r="M671">
            <v>38</v>
          </cell>
        </row>
        <row r="672">
          <cell r="B672" t="str">
            <v>Total</v>
          </cell>
          <cell r="C672">
            <v>487</v>
          </cell>
          <cell r="D672">
            <v>1197</v>
          </cell>
          <cell r="E672">
            <v>182</v>
          </cell>
          <cell r="F672">
            <v>113</v>
          </cell>
          <cell r="G672">
            <v>373</v>
          </cell>
          <cell r="H672">
            <v>247</v>
          </cell>
          <cell r="I672">
            <v>126</v>
          </cell>
          <cell r="J672">
            <v>72</v>
          </cell>
          <cell r="K672">
            <v>0</v>
          </cell>
          <cell r="L672">
            <v>0</v>
          </cell>
          <cell r="M672">
            <v>2797</v>
          </cell>
        </row>
        <row r="679">
          <cell r="B679" t="str">
            <v>Vendor</v>
          </cell>
          <cell r="C679" t="str">
            <v>SONET/SDH Add-drop multiplexers (ADM)</v>
          </cell>
          <cell r="D679" t="str">
            <v>Optical Edge Devices (OED)</v>
          </cell>
          <cell r="E679" t="str">
            <v>Digital Cross Connects (DCS)</v>
          </cell>
          <cell r="F679" t="str">
            <v>Optical Core Switches (OCS)</v>
          </cell>
          <cell r="G679" t="str">
            <v>Metro WDM (C/D-WDM)</v>
          </cell>
          <cell r="H679" t="str">
            <v>Long haul DWDM (LH DWDM)</v>
          </cell>
          <cell r="I679" t="str">
            <v>Multi-reach DWDM</v>
          </cell>
          <cell r="J679" t="str">
            <v>SLTE</v>
          </cell>
          <cell r="K679" t="str">
            <v>Metro ROADM</v>
          </cell>
          <cell r="L679" t="str">
            <v>Converged Packet Optical</v>
          </cell>
          <cell r="M679" t="str">
            <v>Total Optical Networking (ON)</v>
          </cell>
        </row>
        <row r="680">
          <cell r="B680" t="str">
            <v>ADTRAN</v>
          </cell>
          <cell r="C680">
            <v>0</v>
          </cell>
          <cell r="D680">
            <v>6</v>
          </cell>
          <cell r="E680">
            <v>0</v>
          </cell>
          <cell r="F680">
            <v>0</v>
          </cell>
          <cell r="G680">
            <v>0</v>
          </cell>
          <cell r="H680">
            <v>0</v>
          </cell>
          <cell r="I680">
            <v>0</v>
          </cell>
          <cell r="J680">
            <v>0</v>
          </cell>
          <cell r="K680">
            <v>0</v>
          </cell>
          <cell r="L680">
            <v>0</v>
          </cell>
          <cell r="M680">
            <v>6</v>
          </cell>
        </row>
        <row r="681">
          <cell r="B681" t="str">
            <v>ADVA</v>
          </cell>
          <cell r="C681">
            <v>0</v>
          </cell>
          <cell r="D681">
            <v>1</v>
          </cell>
          <cell r="E681">
            <v>0</v>
          </cell>
          <cell r="F681">
            <v>0</v>
          </cell>
          <cell r="G681">
            <v>54</v>
          </cell>
          <cell r="H681">
            <v>0</v>
          </cell>
          <cell r="I681">
            <v>0</v>
          </cell>
          <cell r="J681">
            <v>0</v>
          </cell>
          <cell r="K681">
            <v>7</v>
          </cell>
          <cell r="L681">
            <v>0</v>
          </cell>
          <cell r="M681">
            <v>55</v>
          </cell>
        </row>
        <row r="682">
          <cell r="B682" t="str">
            <v>Alcatel-Lucent</v>
          </cell>
          <cell r="C682">
            <v>48</v>
          </cell>
          <cell r="D682">
            <v>239</v>
          </cell>
          <cell r="E682">
            <v>34</v>
          </cell>
          <cell r="F682">
            <v>38</v>
          </cell>
          <cell r="G682">
            <v>22</v>
          </cell>
          <cell r="H682">
            <v>31</v>
          </cell>
          <cell r="I682">
            <v>27</v>
          </cell>
          <cell r="J682">
            <v>28</v>
          </cell>
          <cell r="K682">
            <v>0</v>
          </cell>
          <cell r="L682">
            <v>0</v>
          </cell>
          <cell r="M682">
            <v>467</v>
          </cell>
        </row>
        <row r="683">
          <cell r="B683" t="str">
            <v>ANDA</v>
          </cell>
          <cell r="C683">
            <v>0</v>
          </cell>
          <cell r="D683">
            <v>0</v>
          </cell>
          <cell r="E683">
            <v>0</v>
          </cell>
          <cell r="F683">
            <v>0</v>
          </cell>
          <cell r="G683">
            <v>0</v>
          </cell>
          <cell r="H683">
            <v>0</v>
          </cell>
          <cell r="I683">
            <v>0</v>
          </cell>
          <cell r="K683">
            <v>0</v>
          </cell>
          <cell r="L683">
            <v>0</v>
          </cell>
          <cell r="M683">
            <v>0</v>
          </cell>
        </row>
        <row r="684">
          <cell r="B684" t="str">
            <v>Atrica</v>
          </cell>
          <cell r="C684">
            <v>0</v>
          </cell>
          <cell r="D684">
            <v>11</v>
          </cell>
          <cell r="E684">
            <v>0</v>
          </cell>
          <cell r="F684">
            <v>0</v>
          </cell>
          <cell r="G684">
            <v>0</v>
          </cell>
          <cell r="H684">
            <v>0</v>
          </cell>
          <cell r="I684">
            <v>0</v>
          </cell>
          <cell r="J684">
            <v>0</v>
          </cell>
          <cell r="K684">
            <v>0</v>
          </cell>
          <cell r="L684">
            <v>0</v>
          </cell>
          <cell r="M684">
            <v>11</v>
          </cell>
        </row>
        <row r="685">
          <cell r="B685" t="str">
            <v>Calient</v>
          </cell>
          <cell r="C685">
            <v>0</v>
          </cell>
          <cell r="D685">
            <v>0</v>
          </cell>
          <cell r="E685">
            <v>0</v>
          </cell>
          <cell r="F685">
            <v>3</v>
          </cell>
          <cell r="G685">
            <v>0</v>
          </cell>
          <cell r="H685">
            <v>0</v>
          </cell>
          <cell r="I685">
            <v>0</v>
          </cell>
          <cell r="J685">
            <v>0</v>
          </cell>
          <cell r="K685">
            <v>0</v>
          </cell>
          <cell r="L685">
            <v>0</v>
          </cell>
          <cell r="M685">
            <v>3</v>
          </cell>
        </row>
        <row r="686">
          <cell r="B686" t="str">
            <v>Ciena</v>
          </cell>
          <cell r="C686">
            <v>3</v>
          </cell>
          <cell r="D686">
            <v>94</v>
          </cell>
          <cell r="E686">
            <v>0</v>
          </cell>
          <cell r="F686">
            <v>24</v>
          </cell>
          <cell r="G686">
            <v>75</v>
          </cell>
          <cell r="H686">
            <v>48</v>
          </cell>
          <cell r="I686">
            <v>38</v>
          </cell>
          <cell r="J686">
            <v>0</v>
          </cell>
          <cell r="K686">
            <v>0</v>
          </cell>
          <cell r="L686">
            <v>0</v>
          </cell>
          <cell r="M686">
            <v>282</v>
          </cell>
        </row>
        <row r="687">
          <cell r="B687" t="str">
            <v>Cisco</v>
          </cell>
          <cell r="C687">
            <v>0</v>
          </cell>
          <cell r="D687">
            <v>104</v>
          </cell>
          <cell r="E687">
            <v>0</v>
          </cell>
          <cell r="F687">
            <v>1</v>
          </cell>
          <cell r="G687">
            <v>51</v>
          </cell>
          <cell r="H687">
            <v>1</v>
          </cell>
          <cell r="I687">
            <v>0</v>
          </cell>
          <cell r="J687">
            <v>0</v>
          </cell>
          <cell r="K687">
            <v>33</v>
          </cell>
          <cell r="L687">
            <v>0</v>
          </cell>
          <cell r="M687">
            <v>157</v>
          </cell>
        </row>
        <row r="688">
          <cell r="B688" t="str">
            <v>Corrigent</v>
          </cell>
          <cell r="C688">
            <v>0</v>
          </cell>
          <cell r="D688">
            <v>21</v>
          </cell>
          <cell r="E688">
            <v>0</v>
          </cell>
          <cell r="F688">
            <v>0</v>
          </cell>
          <cell r="G688">
            <v>0</v>
          </cell>
          <cell r="H688">
            <v>0</v>
          </cell>
          <cell r="I688">
            <v>0</v>
          </cell>
          <cell r="J688">
            <v>0</v>
          </cell>
          <cell r="K688">
            <v>0</v>
          </cell>
          <cell r="L688">
            <v>0</v>
          </cell>
          <cell r="M688">
            <v>21</v>
          </cell>
        </row>
        <row r="689">
          <cell r="B689" t="str">
            <v>Corvis</v>
          </cell>
          <cell r="C689">
            <v>0</v>
          </cell>
          <cell r="D689">
            <v>0</v>
          </cell>
          <cell r="E689">
            <v>0</v>
          </cell>
          <cell r="F689">
            <v>1</v>
          </cell>
          <cell r="G689">
            <v>0</v>
          </cell>
          <cell r="H689">
            <v>0</v>
          </cell>
          <cell r="I689">
            <v>0</v>
          </cell>
          <cell r="J689">
            <v>0</v>
          </cell>
          <cell r="K689">
            <v>0</v>
          </cell>
          <cell r="L689">
            <v>0</v>
          </cell>
          <cell r="M689">
            <v>1</v>
          </cell>
        </row>
        <row r="690">
          <cell r="B690" t="str">
            <v>Datang</v>
          </cell>
          <cell r="C690">
            <v>3</v>
          </cell>
          <cell r="D690">
            <v>3</v>
          </cell>
          <cell r="E690">
            <v>0</v>
          </cell>
          <cell r="F690">
            <v>0</v>
          </cell>
          <cell r="G690">
            <v>0</v>
          </cell>
          <cell r="H690">
            <v>2</v>
          </cell>
          <cell r="I690">
            <v>0</v>
          </cell>
          <cell r="J690">
            <v>0</v>
          </cell>
          <cell r="K690">
            <v>0</v>
          </cell>
          <cell r="L690">
            <v>0</v>
          </cell>
          <cell r="M690">
            <v>8</v>
          </cell>
        </row>
        <row r="691">
          <cell r="B691" t="str">
            <v>ECI Telecom</v>
          </cell>
          <cell r="C691">
            <v>5</v>
          </cell>
          <cell r="D691">
            <v>60</v>
          </cell>
          <cell r="E691">
            <v>7</v>
          </cell>
          <cell r="F691">
            <v>0</v>
          </cell>
          <cell r="G691">
            <v>0</v>
          </cell>
          <cell r="H691">
            <v>0</v>
          </cell>
          <cell r="I691">
            <v>0</v>
          </cell>
          <cell r="J691">
            <v>0</v>
          </cell>
          <cell r="K691">
            <v>0</v>
          </cell>
          <cell r="L691">
            <v>0</v>
          </cell>
          <cell r="M691">
            <v>72</v>
          </cell>
        </row>
        <row r="692">
          <cell r="B692" t="str">
            <v>Ericsson</v>
          </cell>
          <cell r="C692">
            <v>20</v>
          </cell>
          <cell r="D692">
            <v>79</v>
          </cell>
          <cell r="E692">
            <v>13</v>
          </cell>
          <cell r="F692">
            <v>14</v>
          </cell>
          <cell r="G692">
            <v>8</v>
          </cell>
          <cell r="H692">
            <v>18</v>
          </cell>
          <cell r="I692">
            <v>29</v>
          </cell>
          <cell r="J692">
            <v>0</v>
          </cell>
          <cell r="K692">
            <v>0</v>
          </cell>
          <cell r="L692">
            <v>0</v>
          </cell>
          <cell r="M692">
            <v>181</v>
          </cell>
        </row>
        <row r="693">
          <cell r="B693" t="str">
            <v>FiberHome</v>
          </cell>
          <cell r="C693">
            <v>10</v>
          </cell>
          <cell r="D693">
            <v>4</v>
          </cell>
          <cell r="E693">
            <v>0</v>
          </cell>
          <cell r="F693">
            <v>1</v>
          </cell>
          <cell r="G693">
            <v>1</v>
          </cell>
          <cell r="H693">
            <v>3</v>
          </cell>
          <cell r="I693">
            <v>0</v>
          </cell>
          <cell r="J693">
            <v>0</v>
          </cell>
          <cell r="K693">
            <v>0</v>
          </cell>
          <cell r="L693">
            <v>0</v>
          </cell>
          <cell r="M693">
            <v>19</v>
          </cell>
        </row>
        <row r="694">
          <cell r="B694" t="str">
            <v>Force 10</v>
          </cell>
          <cell r="C694">
            <v>0</v>
          </cell>
          <cell r="D694">
            <v>9</v>
          </cell>
          <cell r="E694">
            <v>0</v>
          </cell>
          <cell r="F694">
            <v>0</v>
          </cell>
          <cell r="G694">
            <v>0</v>
          </cell>
          <cell r="H694">
            <v>0</v>
          </cell>
          <cell r="I694">
            <v>0</v>
          </cell>
          <cell r="J694">
            <v>0</v>
          </cell>
          <cell r="K694">
            <v>0</v>
          </cell>
          <cell r="L694">
            <v>0</v>
          </cell>
          <cell r="M694">
            <v>9</v>
          </cell>
        </row>
        <row r="695">
          <cell r="B695" t="str">
            <v>Fujitsu</v>
          </cell>
          <cell r="C695">
            <v>53</v>
          </cell>
          <cell r="D695">
            <v>132</v>
          </cell>
          <cell r="E695">
            <v>23</v>
          </cell>
          <cell r="F695">
            <v>0</v>
          </cell>
          <cell r="G695">
            <v>53</v>
          </cell>
          <cell r="H695">
            <v>18</v>
          </cell>
          <cell r="I695">
            <v>11</v>
          </cell>
          <cell r="J695">
            <v>28</v>
          </cell>
          <cell r="K695">
            <v>22</v>
          </cell>
          <cell r="L695">
            <v>0</v>
          </cell>
          <cell r="M695">
            <v>318</v>
          </cell>
        </row>
        <row r="696">
          <cell r="B696" t="str">
            <v>Hitachi</v>
          </cell>
          <cell r="C696">
            <v>1</v>
          </cell>
          <cell r="D696">
            <v>0</v>
          </cell>
          <cell r="E696">
            <v>0</v>
          </cell>
          <cell r="F696">
            <v>1</v>
          </cell>
          <cell r="G696">
            <v>1</v>
          </cell>
          <cell r="H696">
            <v>15</v>
          </cell>
          <cell r="I696">
            <v>0</v>
          </cell>
          <cell r="J696">
            <v>0</v>
          </cell>
          <cell r="K696">
            <v>1</v>
          </cell>
          <cell r="L696">
            <v>0</v>
          </cell>
          <cell r="M696">
            <v>18</v>
          </cell>
        </row>
        <row r="697">
          <cell r="B697" t="str">
            <v>Hitachi Cable</v>
          </cell>
          <cell r="C697">
            <v>0</v>
          </cell>
          <cell r="D697">
            <v>0</v>
          </cell>
          <cell r="E697">
            <v>0</v>
          </cell>
          <cell r="F697">
            <v>0</v>
          </cell>
          <cell r="G697">
            <v>1</v>
          </cell>
          <cell r="H697">
            <v>0</v>
          </cell>
          <cell r="I697">
            <v>0</v>
          </cell>
          <cell r="J697">
            <v>0</v>
          </cell>
          <cell r="K697">
            <v>0</v>
          </cell>
          <cell r="L697">
            <v>0</v>
          </cell>
          <cell r="M697">
            <v>1</v>
          </cell>
        </row>
        <row r="698">
          <cell r="B698" t="str">
            <v>Huawei</v>
          </cell>
          <cell r="C698">
            <v>68</v>
          </cell>
          <cell r="D698">
            <v>55</v>
          </cell>
          <cell r="E698">
            <v>0</v>
          </cell>
          <cell r="F698">
            <v>1</v>
          </cell>
          <cell r="G698">
            <v>6</v>
          </cell>
          <cell r="H698">
            <v>16</v>
          </cell>
          <cell r="I698">
            <v>39</v>
          </cell>
          <cell r="J698">
            <v>0</v>
          </cell>
          <cell r="K698">
            <v>0</v>
          </cell>
          <cell r="L698">
            <v>0</v>
          </cell>
          <cell r="M698">
            <v>185</v>
          </cell>
        </row>
        <row r="699">
          <cell r="B699" t="str">
            <v>Infinera</v>
          </cell>
          <cell r="C699">
            <v>0</v>
          </cell>
          <cell r="D699">
            <v>0</v>
          </cell>
          <cell r="E699">
            <v>0</v>
          </cell>
          <cell r="F699">
            <v>0</v>
          </cell>
          <cell r="G699">
            <v>0</v>
          </cell>
          <cell r="H699">
            <v>0</v>
          </cell>
          <cell r="I699">
            <v>0</v>
          </cell>
          <cell r="K699">
            <v>0</v>
          </cell>
          <cell r="L699">
            <v>0</v>
          </cell>
          <cell r="M699">
            <v>0</v>
          </cell>
        </row>
        <row r="700">
          <cell r="B700" t="str">
            <v>Lucent</v>
          </cell>
          <cell r="C700">
            <v>0</v>
          </cell>
          <cell r="D700">
            <v>0</v>
          </cell>
          <cell r="E700">
            <v>0</v>
          </cell>
          <cell r="F700">
            <v>0</v>
          </cell>
          <cell r="G700">
            <v>0</v>
          </cell>
          <cell r="H700">
            <v>0</v>
          </cell>
          <cell r="I700">
            <v>0</v>
          </cell>
          <cell r="J700">
            <v>0</v>
          </cell>
          <cell r="K700">
            <v>0</v>
          </cell>
          <cell r="L700">
            <v>0</v>
          </cell>
          <cell r="M700">
            <v>0</v>
          </cell>
        </row>
        <row r="701">
          <cell r="B701" t="str">
            <v>Luminous</v>
          </cell>
          <cell r="C701">
            <v>0</v>
          </cell>
          <cell r="D701">
            <v>12</v>
          </cell>
          <cell r="E701">
            <v>0</v>
          </cell>
          <cell r="F701">
            <v>0</v>
          </cell>
          <cell r="G701">
            <v>0</v>
          </cell>
          <cell r="H701">
            <v>0</v>
          </cell>
          <cell r="I701">
            <v>0</v>
          </cell>
          <cell r="J701">
            <v>0</v>
          </cell>
          <cell r="K701">
            <v>0</v>
          </cell>
          <cell r="L701">
            <v>0</v>
          </cell>
          <cell r="M701">
            <v>12</v>
          </cell>
        </row>
        <row r="702">
          <cell r="B702" t="str">
            <v>Marconi/Ericsson</v>
          </cell>
          <cell r="K702">
            <v>0</v>
          </cell>
          <cell r="L702">
            <v>0</v>
          </cell>
          <cell r="M702">
            <v>0</v>
          </cell>
        </row>
        <row r="703">
          <cell r="B703" t="str">
            <v>Movaz</v>
          </cell>
          <cell r="C703">
            <v>0</v>
          </cell>
          <cell r="D703">
            <v>0</v>
          </cell>
          <cell r="E703">
            <v>0</v>
          </cell>
          <cell r="F703">
            <v>0</v>
          </cell>
          <cell r="G703">
            <v>0</v>
          </cell>
          <cell r="H703">
            <v>0</v>
          </cell>
          <cell r="I703">
            <v>0</v>
          </cell>
          <cell r="J703">
            <v>0</v>
          </cell>
          <cell r="K703">
            <v>0</v>
          </cell>
          <cell r="L703">
            <v>0</v>
          </cell>
          <cell r="M703">
            <v>0</v>
          </cell>
        </row>
        <row r="704">
          <cell r="B704" t="str">
            <v>NEC</v>
          </cell>
          <cell r="C704">
            <v>42</v>
          </cell>
          <cell r="D704">
            <v>49</v>
          </cell>
          <cell r="E704">
            <v>0</v>
          </cell>
          <cell r="F704">
            <v>0</v>
          </cell>
          <cell r="G704">
            <v>14</v>
          </cell>
          <cell r="H704">
            <v>36</v>
          </cell>
          <cell r="I704">
            <v>0</v>
          </cell>
          <cell r="J704">
            <v>2</v>
          </cell>
          <cell r="K704">
            <v>2</v>
          </cell>
          <cell r="L704">
            <v>0</v>
          </cell>
          <cell r="M704">
            <v>143</v>
          </cell>
        </row>
        <row r="705">
          <cell r="B705" t="str">
            <v>Nortel</v>
          </cell>
          <cell r="C705">
            <v>0</v>
          </cell>
          <cell r="D705">
            <v>0</v>
          </cell>
          <cell r="E705">
            <v>0</v>
          </cell>
          <cell r="F705">
            <v>0</v>
          </cell>
          <cell r="G705">
            <v>0</v>
          </cell>
          <cell r="H705">
            <v>0</v>
          </cell>
          <cell r="I705">
            <v>0</v>
          </cell>
          <cell r="J705">
            <v>0</v>
          </cell>
          <cell r="K705">
            <v>0</v>
          </cell>
          <cell r="L705">
            <v>0</v>
          </cell>
          <cell r="M705">
            <v>0</v>
          </cell>
        </row>
        <row r="706">
          <cell r="B706" t="str">
            <v>OpVista</v>
          </cell>
          <cell r="C706">
            <v>0</v>
          </cell>
          <cell r="D706">
            <v>0</v>
          </cell>
          <cell r="E706">
            <v>0</v>
          </cell>
          <cell r="F706">
            <v>0</v>
          </cell>
          <cell r="G706">
            <v>3</v>
          </cell>
          <cell r="H706">
            <v>0</v>
          </cell>
          <cell r="I706">
            <v>0</v>
          </cell>
          <cell r="K706">
            <v>0</v>
          </cell>
          <cell r="L706">
            <v>0</v>
          </cell>
          <cell r="M706">
            <v>3</v>
          </cell>
        </row>
        <row r="707">
          <cell r="B707" t="str">
            <v>Sagem</v>
          </cell>
          <cell r="C707">
            <v>0</v>
          </cell>
          <cell r="D707">
            <v>10</v>
          </cell>
          <cell r="E707">
            <v>0</v>
          </cell>
          <cell r="F707">
            <v>0</v>
          </cell>
          <cell r="G707">
            <v>0</v>
          </cell>
          <cell r="H707">
            <v>0</v>
          </cell>
          <cell r="I707">
            <v>0</v>
          </cell>
          <cell r="J707">
            <v>0</v>
          </cell>
          <cell r="K707">
            <v>0</v>
          </cell>
          <cell r="L707">
            <v>0</v>
          </cell>
          <cell r="M707">
            <v>10</v>
          </cell>
        </row>
        <row r="708">
          <cell r="B708" t="str">
            <v>Nokia Siemens</v>
          </cell>
          <cell r="C708">
            <v>40</v>
          </cell>
          <cell r="D708">
            <v>95</v>
          </cell>
          <cell r="E708">
            <v>2</v>
          </cell>
          <cell r="F708">
            <v>0</v>
          </cell>
          <cell r="G708">
            <v>0</v>
          </cell>
          <cell r="H708">
            <v>1</v>
          </cell>
          <cell r="I708">
            <v>15</v>
          </cell>
          <cell r="J708">
            <v>0</v>
          </cell>
          <cell r="K708">
            <v>0</v>
          </cell>
          <cell r="L708">
            <v>0</v>
          </cell>
          <cell r="M708">
            <v>153</v>
          </cell>
        </row>
        <row r="709">
          <cell r="B709" t="str">
            <v>Sycamore</v>
          </cell>
          <cell r="C709">
            <v>0</v>
          </cell>
          <cell r="D709">
            <v>0</v>
          </cell>
          <cell r="E709">
            <v>0</v>
          </cell>
          <cell r="F709">
            <v>14</v>
          </cell>
          <cell r="G709">
            <v>0</v>
          </cell>
          <cell r="H709">
            <v>0</v>
          </cell>
          <cell r="I709">
            <v>0</v>
          </cell>
          <cell r="J709">
            <v>0</v>
          </cell>
          <cell r="K709">
            <v>0</v>
          </cell>
          <cell r="L709">
            <v>0</v>
          </cell>
          <cell r="M709">
            <v>14</v>
          </cell>
        </row>
        <row r="710">
          <cell r="B710" t="str">
            <v>Tejas</v>
          </cell>
          <cell r="C710">
            <v>0</v>
          </cell>
          <cell r="D710">
            <v>7</v>
          </cell>
          <cell r="E710">
            <v>0</v>
          </cell>
          <cell r="F710">
            <v>0</v>
          </cell>
          <cell r="G710">
            <v>0</v>
          </cell>
          <cell r="H710">
            <v>0</v>
          </cell>
          <cell r="I710">
            <v>0</v>
          </cell>
          <cell r="J710">
            <v>0</v>
          </cell>
          <cell r="K710">
            <v>0</v>
          </cell>
          <cell r="L710">
            <v>0</v>
          </cell>
          <cell r="M710">
            <v>7</v>
          </cell>
        </row>
        <row r="711">
          <cell r="B711" t="str">
            <v>Tellabs</v>
          </cell>
          <cell r="C711">
            <v>0</v>
          </cell>
          <cell r="D711">
            <v>43</v>
          </cell>
          <cell r="E711">
            <v>129</v>
          </cell>
          <cell r="F711">
            <v>1</v>
          </cell>
          <cell r="G711">
            <v>28</v>
          </cell>
          <cell r="H711">
            <v>0</v>
          </cell>
          <cell r="I711">
            <v>0</v>
          </cell>
          <cell r="J711">
            <v>0</v>
          </cell>
          <cell r="K711">
            <v>0</v>
          </cell>
          <cell r="L711">
            <v>0</v>
          </cell>
          <cell r="M711">
            <v>201</v>
          </cell>
        </row>
        <row r="712">
          <cell r="B712" t="str">
            <v>Transmode</v>
          </cell>
          <cell r="C712">
            <v>0</v>
          </cell>
          <cell r="D712">
            <v>0</v>
          </cell>
          <cell r="E712">
            <v>0</v>
          </cell>
          <cell r="F712">
            <v>0</v>
          </cell>
          <cell r="G712">
            <v>8</v>
          </cell>
          <cell r="H712">
            <v>0</v>
          </cell>
          <cell r="I712">
            <v>0</v>
          </cell>
          <cell r="J712">
            <v>0</v>
          </cell>
          <cell r="K712">
            <v>0</v>
          </cell>
          <cell r="L712">
            <v>0</v>
          </cell>
          <cell r="M712">
            <v>8</v>
          </cell>
        </row>
        <row r="713">
          <cell r="B713" t="str">
            <v>Tyco</v>
          </cell>
          <cell r="C713">
            <v>0</v>
          </cell>
          <cell r="D713">
            <v>0</v>
          </cell>
          <cell r="E713">
            <v>0</v>
          </cell>
          <cell r="F713">
            <v>0</v>
          </cell>
          <cell r="G713">
            <v>0</v>
          </cell>
          <cell r="H713">
            <v>0</v>
          </cell>
          <cell r="I713">
            <v>0</v>
          </cell>
          <cell r="J713">
            <v>5</v>
          </cell>
          <cell r="K713">
            <v>0</v>
          </cell>
          <cell r="L713">
            <v>0</v>
          </cell>
          <cell r="M713">
            <v>5</v>
          </cell>
        </row>
        <row r="714">
          <cell r="B714" t="str">
            <v>UTStarcom</v>
          </cell>
          <cell r="C714">
            <v>0</v>
          </cell>
          <cell r="D714">
            <v>20</v>
          </cell>
          <cell r="E714">
            <v>0</v>
          </cell>
          <cell r="F714">
            <v>0</v>
          </cell>
          <cell r="G714">
            <v>0</v>
          </cell>
          <cell r="H714">
            <v>0</v>
          </cell>
          <cell r="I714">
            <v>0</v>
          </cell>
          <cell r="J714">
            <v>0</v>
          </cell>
          <cell r="K714">
            <v>0</v>
          </cell>
          <cell r="L714">
            <v>0</v>
          </cell>
          <cell r="M714">
            <v>20</v>
          </cell>
        </row>
        <row r="715">
          <cell r="B715" t="str">
            <v>White Rock</v>
          </cell>
          <cell r="C715">
            <v>0</v>
          </cell>
          <cell r="D715">
            <v>5</v>
          </cell>
          <cell r="E715">
            <v>0</v>
          </cell>
          <cell r="F715">
            <v>0</v>
          </cell>
          <cell r="G715">
            <v>0</v>
          </cell>
          <cell r="H715">
            <v>0</v>
          </cell>
          <cell r="I715">
            <v>0</v>
          </cell>
          <cell r="J715">
            <v>0</v>
          </cell>
          <cell r="K715">
            <v>0</v>
          </cell>
          <cell r="L715">
            <v>0</v>
          </cell>
          <cell r="M715">
            <v>5</v>
          </cell>
        </row>
        <row r="716">
          <cell r="B716" t="str">
            <v>Xtera</v>
          </cell>
          <cell r="C716">
            <v>0</v>
          </cell>
          <cell r="D716">
            <v>0</v>
          </cell>
          <cell r="E716">
            <v>0</v>
          </cell>
          <cell r="F716">
            <v>0</v>
          </cell>
          <cell r="G716">
            <v>0</v>
          </cell>
          <cell r="H716">
            <v>0</v>
          </cell>
          <cell r="I716">
            <v>1</v>
          </cell>
          <cell r="K716">
            <v>0</v>
          </cell>
          <cell r="L716">
            <v>0</v>
          </cell>
          <cell r="M716">
            <v>1</v>
          </cell>
        </row>
        <row r="717">
          <cell r="B717" t="str">
            <v>Zhone</v>
          </cell>
          <cell r="C717">
            <v>0</v>
          </cell>
          <cell r="D717">
            <v>0</v>
          </cell>
          <cell r="E717">
            <v>0</v>
          </cell>
          <cell r="F717">
            <v>0</v>
          </cell>
          <cell r="G717">
            <v>6</v>
          </cell>
          <cell r="H717">
            <v>0</v>
          </cell>
          <cell r="I717">
            <v>0</v>
          </cell>
          <cell r="J717">
            <v>0</v>
          </cell>
          <cell r="K717">
            <v>0</v>
          </cell>
          <cell r="L717">
            <v>0</v>
          </cell>
          <cell r="M717">
            <v>6</v>
          </cell>
        </row>
        <row r="718">
          <cell r="B718" t="str">
            <v>ZTE</v>
          </cell>
          <cell r="C718">
            <v>54</v>
          </cell>
          <cell r="D718">
            <v>0</v>
          </cell>
          <cell r="E718">
            <v>0</v>
          </cell>
          <cell r="F718">
            <v>0</v>
          </cell>
          <cell r="G718">
            <v>2</v>
          </cell>
          <cell r="H718">
            <v>11</v>
          </cell>
          <cell r="I718">
            <v>0</v>
          </cell>
          <cell r="J718">
            <v>0</v>
          </cell>
          <cell r="K718">
            <v>0</v>
          </cell>
          <cell r="L718">
            <v>0</v>
          </cell>
          <cell r="M718">
            <v>67</v>
          </cell>
        </row>
        <row r="719">
          <cell r="B719" t="str">
            <v>Other</v>
          </cell>
          <cell r="C719">
            <v>0</v>
          </cell>
          <cell r="D719">
            <v>18</v>
          </cell>
          <cell r="E719">
            <v>0</v>
          </cell>
          <cell r="F719">
            <v>0</v>
          </cell>
          <cell r="G719">
            <v>10</v>
          </cell>
          <cell r="H719">
            <v>0</v>
          </cell>
          <cell r="I719">
            <v>3</v>
          </cell>
          <cell r="J719">
            <v>0</v>
          </cell>
          <cell r="K719">
            <v>3</v>
          </cell>
          <cell r="L719">
            <v>0</v>
          </cell>
          <cell r="M719">
            <v>31</v>
          </cell>
        </row>
        <row r="720">
          <cell r="B720" t="str">
            <v>Total</v>
          </cell>
          <cell r="C720">
            <v>347</v>
          </cell>
          <cell r="D720">
            <v>1077</v>
          </cell>
          <cell r="E720">
            <v>208</v>
          </cell>
          <cell r="F720">
            <v>99</v>
          </cell>
          <cell r="G720">
            <v>343</v>
          </cell>
          <cell r="H720">
            <v>200</v>
          </cell>
          <cell r="I720">
            <v>163</v>
          </cell>
          <cell r="J720">
            <v>63</v>
          </cell>
          <cell r="K720">
            <v>68</v>
          </cell>
          <cell r="L720">
            <v>0</v>
          </cell>
          <cell r="M720">
            <v>2500</v>
          </cell>
        </row>
        <row r="724">
          <cell r="B724" t="str">
            <v>Vendor</v>
          </cell>
          <cell r="C724" t="str">
            <v>SONET/SDH Add-drop multiplexers (ADM)</v>
          </cell>
          <cell r="D724" t="str">
            <v>Optical Edge Devices (OED)</v>
          </cell>
          <cell r="E724" t="str">
            <v>Digital Cross Connects (DCS)</v>
          </cell>
          <cell r="F724" t="str">
            <v>Optical Core Switches (OCS)</v>
          </cell>
          <cell r="G724" t="str">
            <v>Metro WDM (C/D-WDM)</v>
          </cell>
          <cell r="H724" t="str">
            <v>Long haul DWDM (LH DWDM)</v>
          </cell>
          <cell r="I724" t="str">
            <v>Multi-reach DWDM</v>
          </cell>
          <cell r="J724" t="str">
            <v>SLTE</v>
          </cell>
          <cell r="K724" t="str">
            <v>Metro ROADM</v>
          </cell>
          <cell r="L724" t="str">
            <v>Converged Packet Optical</v>
          </cell>
          <cell r="M724" t="str">
            <v>Total Optical Networking (ON)</v>
          </cell>
        </row>
        <row r="725">
          <cell r="B725" t="str">
            <v>ADTRAN</v>
          </cell>
          <cell r="C725">
            <v>0</v>
          </cell>
          <cell r="D725">
            <v>8</v>
          </cell>
          <cell r="E725">
            <v>0</v>
          </cell>
          <cell r="F725">
            <v>0</v>
          </cell>
          <cell r="G725">
            <v>0</v>
          </cell>
          <cell r="H725">
            <v>0</v>
          </cell>
          <cell r="I725">
            <v>0</v>
          </cell>
          <cell r="J725">
            <v>0</v>
          </cell>
          <cell r="K725">
            <v>0</v>
          </cell>
          <cell r="L725">
            <v>0</v>
          </cell>
          <cell r="M725">
            <v>8</v>
          </cell>
        </row>
        <row r="726">
          <cell r="B726" t="str">
            <v>ADVA</v>
          </cell>
          <cell r="C726">
            <v>0</v>
          </cell>
          <cell r="D726">
            <v>2</v>
          </cell>
          <cell r="E726">
            <v>0</v>
          </cell>
          <cell r="F726">
            <v>0</v>
          </cell>
          <cell r="G726">
            <v>57</v>
          </cell>
          <cell r="H726">
            <v>0</v>
          </cell>
          <cell r="I726">
            <v>0</v>
          </cell>
          <cell r="J726">
            <v>0</v>
          </cell>
          <cell r="K726">
            <v>8</v>
          </cell>
          <cell r="L726">
            <v>0</v>
          </cell>
          <cell r="M726">
            <v>59</v>
          </cell>
        </row>
        <row r="727">
          <cell r="B727" t="str">
            <v>Alcatel-Lucent</v>
          </cell>
          <cell r="C727">
            <v>60</v>
          </cell>
          <cell r="D727">
            <v>298</v>
          </cell>
          <cell r="E727">
            <v>39</v>
          </cell>
          <cell r="F727">
            <v>70</v>
          </cell>
          <cell r="G727">
            <v>40</v>
          </cell>
          <cell r="H727">
            <v>35</v>
          </cell>
          <cell r="I727">
            <v>37</v>
          </cell>
          <cell r="J727">
            <v>42</v>
          </cell>
          <cell r="K727">
            <v>0</v>
          </cell>
          <cell r="L727">
            <v>0</v>
          </cell>
          <cell r="M727">
            <v>621</v>
          </cell>
        </row>
        <row r="728">
          <cell r="B728" t="str">
            <v>ANDA</v>
          </cell>
          <cell r="C728">
            <v>0</v>
          </cell>
          <cell r="D728">
            <v>0</v>
          </cell>
          <cell r="E728">
            <v>0</v>
          </cell>
          <cell r="F728">
            <v>0</v>
          </cell>
          <cell r="G728">
            <v>0</v>
          </cell>
          <cell r="H728">
            <v>0</v>
          </cell>
          <cell r="I728">
            <v>0</v>
          </cell>
          <cell r="K728">
            <v>0</v>
          </cell>
          <cell r="L728">
            <v>0</v>
          </cell>
          <cell r="M728">
            <v>0</v>
          </cell>
        </row>
        <row r="729">
          <cell r="B729" t="str">
            <v>Atrica</v>
          </cell>
          <cell r="C729">
            <v>0</v>
          </cell>
          <cell r="D729">
            <v>11</v>
          </cell>
          <cell r="E729">
            <v>0</v>
          </cell>
          <cell r="F729">
            <v>0</v>
          </cell>
          <cell r="G729">
            <v>0</v>
          </cell>
          <cell r="H729">
            <v>0</v>
          </cell>
          <cell r="I729">
            <v>0</v>
          </cell>
          <cell r="J729">
            <v>0</v>
          </cell>
          <cell r="K729">
            <v>0</v>
          </cell>
          <cell r="L729">
            <v>0</v>
          </cell>
          <cell r="M729">
            <v>11</v>
          </cell>
        </row>
        <row r="730">
          <cell r="B730" t="str">
            <v>Calient</v>
          </cell>
          <cell r="C730">
            <v>0</v>
          </cell>
          <cell r="D730">
            <v>0</v>
          </cell>
          <cell r="E730">
            <v>0</v>
          </cell>
          <cell r="F730">
            <v>3</v>
          </cell>
          <cell r="G730">
            <v>0</v>
          </cell>
          <cell r="H730">
            <v>0</v>
          </cell>
          <cell r="I730">
            <v>0</v>
          </cell>
          <cell r="J730">
            <v>0</v>
          </cell>
          <cell r="K730">
            <v>0</v>
          </cell>
          <cell r="L730">
            <v>0</v>
          </cell>
          <cell r="M730">
            <v>3</v>
          </cell>
        </row>
        <row r="731">
          <cell r="B731" t="str">
            <v>Ciena</v>
          </cell>
          <cell r="C731">
            <v>5</v>
          </cell>
          <cell r="D731">
            <v>121</v>
          </cell>
          <cell r="E731">
            <v>0</v>
          </cell>
          <cell r="F731">
            <v>23</v>
          </cell>
          <cell r="G731">
            <v>101</v>
          </cell>
          <cell r="H731">
            <v>59</v>
          </cell>
          <cell r="I731">
            <v>38</v>
          </cell>
          <cell r="J731">
            <v>0</v>
          </cell>
          <cell r="K731">
            <v>0</v>
          </cell>
          <cell r="L731">
            <v>0</v>
          </cell>
          <cell r="M731">
            <v>347</v>
          </cell>
        </row>
        <row r="732">
          <cell r="B732" t="str">
            <v>Cisco</v>
          </cell>
          <cell r="C732">
            <v>0</v>
          </cell>
          <cell r="D732">
            <v>110</v>
          </cell>
          <cell r="E732">
            <v>0</v>
          </cell>
          <cell r="F732">
            <v>1</v>
          </cell>
          <cell r="G732">
            <v>55</v>
          </cell>
          <cell r="H732">
            <v>1</v>
          </cell>
          <cell r="I732">
            <v>0</v>
          </cell>
          <cell r="J732">
            <v>0</v>
          </cell>
          <cell r="K732">
            <v>40</v>
          </cell>
          <cell r="L732">
            <v>0</v>
          </cell>
          <cell r="M732">
            <v>167</v>
          </cell>
        </row>
        <row r="733">
          <cell r="B733" t="str">
            <v>Corrigent</v>
          </cell>
          <cell r="C733">
            <v>0</v>
          </cell>
          <cell r="D733">
            <v>22</v>
          </cell>
          <cell r="E733">
            <v>0</v>
          </cell>
          <cell r="F733">
            <v>0</v>
          </cell>
          <cell r="G733">
            <v>0</v>
          </cell>
          <cell r="H733">
            <v>0</v>
          </cell>
          <cell r="I733">
            <v>0</v>
          </cell>
          <cell r="J733">
            <v>0</v>
          </cell>
          <cell r="K733">
            <v>0</v>
          </cell>
          <cell r="L733">
            <v>0</v>
          </cell>
          <cell r="M733">
            <v>22</v>
          </cell>
        </row>
        <row r="734">
          <cell r="B734" t="str">
            <v>Corvis</v>
          </cell>
          <cell r="C734">
            <v>0</v>
          </cell>
          <cell r="D734">
            <v>0</v>
          </cell>
          <cell r="E734">
            <v>0</v>
          </cell>
          <cell r="F734">
            <v>0</v>
          </cell>
          <cell r="G734">
            <v>0</v>
          </cell>
          <cell r="H734">
            <v>0</v>
          </cell>
          <cell r="I734">
            <v>0</v>
          </cell>
          <cell r="J734">
            <v>0</v>
          </cell>
          <cell r="K734">
            <v>0</v>
          </cell>
          <cell r="L734">
            <v>0</v>
          </cell>
          <cell r="M734">
            <v>0</v>
          </cell>
        </row>
        <row r="735">
          <cell r="B735" t="str">
            <v>Datang</v>
          </cell>
          <cell r="C735">
            <v>3</v>
          </cell>
          <cell r="D735">
            <v>3</v>
          </cell>
          <cell r="E735">
            <v>0</v>
          </cell>
          <cell r="F735">
            <v>0</v>
          </cell>
          <cell r="G735">
            <v>0</v>
          </cell>
          <cell r="H735">
            <v>2</v>
          </cell>
          <cell r="I735">
            <v>0</v>
          </cell>
          <cell r="J735">
            <v>0</v>
          </cell>
          <cell r="K735">
            <v>0</v>
          </cell>
          <cell r="L735">
            <v>0</v>
          </cell>
          <cell r="M735">
            <v>8</v>
          </cell>
        </row>
        <row r="736">
          <cell r="B736" t="str">
            <v>ECI Telecom</v>
          </cell>
          <cell r="C736">
            <v>4</v>
          </cell>
          <cell r="D736">
            <v>66</v>
          </cell>
          <cell r="E736">
            <v>6</v>
          </cell>
          <cell r="F736">
            <v>0</v>
          </cell>
          <cell r="G736">
            <v>0</v>
          </cell>
          <cell r="H736">
            <v>0</v>
          </cell>
          <cell r="I736">
            <v>0</v>
          </cell>
          <cell r="J736">
            <v>0</v>
          </cell>
          <cell r="K736">
            <v>0</v>
          </cell>
          <cell r="L736">
            <v>0</v>
          </cell>
          <cell r="M736">
            <v>76</v>
          </cell>
        </row>
        <row r="737">
          <cell r="B737" t="str">
            <v>Ericsson</v>
          </cell>
          <cell r="C737">
            <v>16</v>
          </cell>
          <cell r="D737">
            <v>65</v>
          </cell>
          <cell r="E737">
            <v>10</v>
          </cell>
          <cell r="F737">
            <v>11</v>
          </cell>
          <cell r="G737">
            <v>3</v>
          </cell>
          <cell r="H737">
            <v>15</v>
          </cell>
          <cell r="I737">
            <v>16</v>
          </cell>
          <cell r="J737">
            <v>0</v>
          </cell>
          <cell r="K737">
            <v>1</v>
          </cell>
          <cell r="L737">
            <v>0</v>
          </cell>
          <cell r="M737">
            <v>136</v>
          </cell>
        </row>
        <row r="738">
          <cell r="B738" t="str">
            <v>FiberHome</v>
          </cell>
          <cell r="C738">
            <v>14</v>
          </cell>
          <cell r="D738">
            <v>8</v>
          </cell>
          <cell r="E738">
            <v>0</v>
          </cell>
          <cell r="F738">
            <v>1</v>
          </cell>
          <cell r="G738">
            <v>2</v>
          </cell>
          <cell r="H738">
            <v>7</v>
          </cell>
          <cell r="I738">
            <v>0</v>
          </cell>
          <cell r="J738">
            <v>0</v>
          </cell>
          <cell r="K738">
            <v>0</v>
          </cell>
          <cell r="L738">
            <v>0</v>
          </cell>
          <cell r="M738">
            <v>32</v>
          </cell>
        </row>
        <row r="739">
          <cell r="B739" t="str">
            <v>Force 10</v>
          </cell>
          <cell r="C739">
            <v>0</v>
          </cell>
          <cell r="D739">
            <v>6</v>
          </cell>
          <cell r="E739">
            <v>0</v>
          </cell>
          <cell r="F739">
            <v>0</v>
          </cell>
          <cell r="G739">
            <v>0</v>
          </cell>
          <cell r="H739">
            <v>0</v>
          </cell>
          <cell r="I739">
            <v>0</v>
          </cell>
          <cell r="J739">
            <v>0</v>
          </cell>
          <cell r="K739">
            <v>0</v>
          </cell>
          <cell r="L739">
            <v>0</v>
          </cell>
          <cell r="M739">
            <v>6</v>
          </cell>
        </row>
        <row r="740">
          <cell r="B740" t="str">
            <v>Fujitsu</v>
          </cell>
          <cell r="C740">
            <v>39</v>
          </cell>
          <cell r="D740">
            <v>157</v>
          </cell>
          <cell r="E740">
            <v>1</v>
          </cell>
          <cell r="F740">
            <v>0</v>
          </cell>
          <cell r="G740">
            <v>15</v>
          </cell>
          <cell r="H740">
            <v>3</v>
          </cell>
          <cell r="I740">
            <v>11</v>
          </cell>
          <cell r="J740">
            <v>1</v>
          </cell>
          <cell r="K740">
            <v>13</v>
          </cell>
          <cell r="L740">
            <v>0</v>
          </cell>
          <cell r="M740">
            <v>227</v>
          </cell>
        </row>
        <row r="741">
          <cell r="B741" t="str">
            <v>Hitachi</v>
          </cell>
          <cell r="C741">
            <v>2</v>
          </cell>
          <cell r="D741">
            <v>0</v>
          </cell>
          <cell r="E741">
            <v>0</v>
          </cell>
          <cell r="F741">
            <v>3</v>
          </cell>
          <cell r="G741">
            <v>1</v>
          </cell>
          <cell r="H741">
            <v>20</v>
          </cell>
          <cell r="I741">
            <v>0</v>
          </cell>
          <cell r="J741">
            <v>0</v>
          </cell>
          <cell r="K741">
            <v>1</v>
          </cell>
          <cell r="L741">
            <v>0</v>
          </cell>
          <cell r="M741">
            <v>26</v>
          </cell>
        </row>
        <row r="742">
          <cell r="B742" t="str">
            <v>Hitachi Cable</v>
          </cell>
          <cell r="C742">
            <v>0</v>
          </cell>
          <cell r="D742">
            <v>0</v>
          </cell>
          <cell r="E742">
            <v>0</v>
          </cell>
          <cell r="F742">
            <v>0</v>
          </cell>
          <cell r="G742">
            <v>1</v>
          </cell>
          <cell r="H742">
            <v>0</v>
          </cell>
          <cell r="I742">
            <v>0</v>
          </cell>
          <cell r="J742">
            <v>0</v>
          </cell>
          <cell r="K742">
            <v>0</v>
          </cell>
          <cell r="L742">
            <v>0</v>
          </cell>
          <cell r="M742">
            <v>1</v>
          </cell>
        </row>
        <row r="743">
          <cell r="B743" t="str">
            <v>Huawei</v>
          </cell>
          <cell r="C743">
            <v>84</v>
          </cell>
          <cell r="D743">
            <v>102</v>
          </cell>
          <cell r="E743">
            <v>0</v>
          </cell>
          <cell r="F743">
            <v>23</v>
          </cell>
          <cell r="G743">
            <v>9</v>
          </cell>
          <cell r="H743">
            <v>9</v>
          </cell>
          <cell r="I743">
            <v>34</v>
          </cell>
          <cell r="J743">
            <v>0</v>
          </cell>
          <cell r="K743">
            <v>0</v>
          </cell>
          <cell r="L743">
            <v>0</v>
          </cell>
          <cell r="M743">
            <v>261</v>
          </cell>
        </row>
        <row r="744">
          <cell r="B744" t="str">
            <v>Infinera</v>
          </cell>
          <cell r="C744">
            <v>0</v>
          </cell>
          <cell r="D744">
            <v>0</v>
          </cell>
          <cell r="E744">
            <v>0</v>
          </cell>
          <cell r="F744">
            <v>0</v>
          </cell>
          <cell r="G744">
            <v>0</v>
          </cell>
          <cell r="H744">
            <v>0</v>
          </cell>
          <cell r="I744">
            <v>1</v>
          </cell>
          <cell r="K744">
            <v>0</v>
          </cell>
          <cell r="L744">
            <v>0</v>
          </cell>
          <cell r="M744">
            <v>1</v>
          </cell>
        </row>
        <row r="745">
          <cell r="B745" t="str">
            <v>Lucent</v>
          </cell>
          <cell r="C745">
            <v>0</v>
          </cell>
          <cell r="D745">
            <v>0</v>
          </cell>
          <cell r="E745">
            <v>0</v>
          </cell>
          <cell r="F745">
            <v>0</v>
          </cell>
          <cell r="G745">
            <v>0</v>
          </cell>
          <cell r="H745">
            <v>0</v>
          </cell>
          <cell r="I745">
            <v>0</v>
          </cell>
          <cell r="J745">
            <v>0</v>
          </cell>
          <cell r="K745">
            <v>0</v>
          </cell>
          <cell r="L745">
            <v>0</v>
          </cell>
          <cell r="M745">
            <v>0</v>
          </cell>
        </row>
        <row r="746">
          <cell r="B746" t="str">
            <v>Luminous</v>
          </cell>
          <cell r="C746">
            <v>0</v>
          </cell>
          <cell r="D746">
            <v>13</v>
          </cell>
          <cell r="E746">
            <v>0</v>
          </cell>
          <cell r="F746">
            <v>0</v>
          </cell>
          <cell r="G746">
            <v>0</v>
          </cell>
          <cell r="H746">
            <v>0</v>
          </cell>
          <cell r="I746">
            <v>0</v>
          </cell>
          <cell r="J746">
            <v>0</v>
          </cell>
          <cell r="K746">
            <v>0</v>
          </cell>
          <cell r="L746">
            <v>0</v>
          </cell>
          <cell r="M746">
            <v>13</v>
          </cell>
        </row>
        <row r="747">
          <cell r="B747" t="str">
            <v>Marconi/Ericsson</v>
          </cell>
          <cell r="K747">
            <v>0</v>
          </cell>
          <cell r="L747">
            <v>0</v>
          </cell>
          <cell r="M747">
            <v>0</v>
          </cell>
        </row>
        <row r="748">
          <cell r="B748" t="str">
            <v>Movaz</v>
          </cell>
          <cell r="C748">
            <v>0</v>
          </cell>
          <cell r="D748">
            <v>0</v>
          </cell>
          <cell r="E748">
            <v>0</v>
          </cell>
          <cell r="F748">
            <v>0</v>
          </cell>
          <cell r="G748">
            <v>0</v>
          </cell>
          <cell r="H748">
            <v>0</v>
          </cell>
          <cell r="I748">
            <v>0</v>
          </cell>
          <cell r="J748">
            <v>0</v>
          </cell>
          <cell r="K748">
            <v>0</v>
          </cell>
          <cell r="L748">
            <v>0</v>
          </cell>
          <cell r="M748">
            <v>0</v>
          </cell>
        </row>
        <row r="749">
          <cell r="B749" t="str">
            <v>NEC</v>
          </cell>
          <cell r="C749">
            <v>40</v>
          </cell>
          <cell r="D749">
            <v>54</v>
          </cell>
          <cell r="E749">
            <v>0</v>
          </cell>
          <cell r="F749">
            <v>0</v>
          </cell>
          <cell r="G749">
            <v>5</v>
          </cell>
          <cell r="H749">
            <v>40</v>
          </cell>
          <cell r="I749">
            <v>0</v>
          </cell>
          <cell r="J749">
            <v>1</v>
          </cell>
          <cell r="K749">
            <v>2</v>
          </cell>
          <cell r="L749">
            <v>0</v>
          </cell>
          <cell r="M749">
            <v>140</v>
          </cell>
        </row>
        <row r="750">
          <cell r="B750" t="str">
            <v>Nortel</v>
          </cell>
          <cell r="C750">
            <v>0</v>
          </cell>
          <cell r="D750">
            <v>0</v>
          </cell>
          <cell r="E750">
            <v>0</v>
          </cell>
          <cell r="F750">
            <v>0</v>
          </cell>
          <cell r="G750">
            <v>0</v>
          </cell>
          <cell r="H750">
            <v>0</v>
          </cell>
          <cell r="I750">
            <v>0</v>
          </cell>
          <cell r="J750">
            <v>0</v>
          </cell>
          <cell r="K750">
            <v>0</v>
          </cell>
          <cell r="L750">
            <v>0</v>
          </cell>
          <cell r="M750">
            <v>0</v>
          </cell>
        </row>
        <row r="751">
          <cell r="B751" t="str">
            <v>OpVista</v>
          </cell>
          <cell r="C751">
            <v>0</v>
          </cell>
          <cell r="D751">
            <v>0</v>
          </cell>
          <cell r="E751">
            <v>0</v>
          </cell>
          <cell r="F751">
            <v>0</v>
          </cell>
          <cell r="G751">
            <v>3</v>
          </cell>
          <cell r="H751">
            <v>0</v>
          </cell>
          <cell r="I751">
            <v>0</v>
          </cell>
          <cell r="K751">
            <v>0</v>
          </cell>
          <cell r="L751">
            <v>0</v>
          </cell>
          <cell r="M751">
            <v>3</v>
          </cell>
        </row>
        <row r="752">
          <cell r="B752" t="str">
            <v>Sagem</v>
          </cell>
          <cell r="C752">
            <v>0</v>
          </cell>
          <cell r="D752">
            <v>11</v>
          </cell>
          <cell r="E752">
            <v>0</v>
          </cell>
          <cell r="F752">
            <v>0</v>
          </cell>
          <cell r="G752">
            <v>0</v>
          </cell>
          <cell r="H752">
            <v>0</v>
          </cell>
          <cell r="I752">
            <v>0</v>
          </cell>
          <cell r="J752">
            <v>0</v>
          </cell>
          <cell r="K752">
            <v>0</v>
          </cell>
          <cell r="L752">
            <v>0</v>
          </cell>
          <cell r="M752">
            <v>11</v>
          </cell>
        </row>
        <row r="753">
          <cell r="B753" t="str">
            <v>Nokia Siemens</v>
          </cell>
          <cell r="C753">
            <v>33</v>
          </cell>
          <cell r="D753">
            <v>83</v>
          </cell>
          <cell r="E753">
            <v>2</v>
          </cell>
          <cell r="F753">
            <v>0</v>
          </cell>
          <cell r="G753">
            <v>0</v>
          </cell>
          <cell r="H753">
            <v>1</v>
          </cell>
          <cell r="I753">
            <v>5</v>
          </cell>
          <cell r="J753">
            <v>0</v>
          </cell>
          <cell r="K753">
            <v>0</v>
          </cell>
          <cell r="L753">
            <v>0</v>
          </cell>
          <cell r="M753">
            <v>124</v>
          </cell>
        </row>
        <row r="754">
          <cell r="B754" t="str">
            <v>Sycamore</v>
          </cell>
          <cell r="C754">
            <v>0</v>
          </cell>
          <cell r="D754">
            <v>0</v>
          </cell>
          <cell r="E754">
            <v>0</v>
          </cell>
          <cell r="F754">
            <v>18</v>
          </cell>
          <cell r="G754">
            <v>0</v>
          </cell>
          <cell r="H754">
            <v>0</v>
          </cell>
          <cell r="I754">
            <v>0</v>
          </cell>
          <cell r="J754">
            <v>0</v>
          </cell>
          <cell r="K754">
            <v>0</v>
          </cell>
          <cell r="L754">
            <v>0</v>
          </cell>
          <cell r="M754">
            <v>18</v>
          </cell>
        </row>
        <row r="755">
          <cell r="B755" t="str">
            <v>Tejas</v>
          </cell>
          <cell r="C755">
            <v>0</v>
          </cell>
          <cell r="D755">
            <v>4</v>
          </cell>
          <cell r="E755">
            <v>0</v>
          </cell>
          <cell r="F755">
            <v>0</v>
          </cell>
          <cell r="G755">
            <v>0</v>
          </cell>
          <cell r="H755">
            <v>0</v>
          </cell>
          <cell r="I755">
            <v>0</v>
          </cell>
          <cell r="J755">
            <v>0</v>
          </cell>
          <cell r="K755">
            <v>0</v>
          </cell>
          <cell r="L755">
            <v>0</v>
          </cell>
          <cell r="M755">
            <v>4</v>
          </cell>
        </row>
        <row r="756">
          <cell r="B756" t="str">
            <v>Tellabs</v>
          </cell>
          <cell r="C756">
            <v>0</v>
          </cell>
          <cell r="D756">
            <v>45</v>
          </cell>
          <cell r="E756">
            <v>133</v>
          </cell>
          <cell r="F756">
            <v>1</v>
          </cell>
          <cell r="G756">
            <v>29</v>
          </cell>
          <cell r="H756">
            <v>0</v>
          </cell>
          <cell r="I756">
            <v>0</v>
          </cell>
          <cell r="J756">
            <v>0</v>
          </cell>
          <cell r="K756">
            <v>0</v>
          </cell>
          <cell r="L756">
            <v>0</v>
          </cell>
          <cell r="M756">
            <v>208</v>
          </cell>
        </row>
        <row r="757">
          <cell r="B757" t="str">
            <v>Transmode</v>
          </cell>
          <cell r="C757">
            <v>0</v>
          </cell>
          <cell r="D757">
            <v>0</v>
          </cell>
          <cell r="E757">
            <v>0</v>
          </cell>
          <cell r="F757">
            <v>0</v>
          </cell>
          <cell r="G757">
            <v>6</v>
          </cell>
          <cell r="H757">
            <v>0</v>
          </cell>
          <cell r="I757">
            <v>0</v>
          </cell>
          <cell r="J757">
            <v>0</v>
          </cell>
          <cell r="K757">
            <v>0</v>
          </cell>
          <cell r="L757">
            <v>0</v>
          </cell>
          <cell r="M757">
            <v>6</v>
          </cell>
        </row>
        <row r="758">
          <cell r="B758" t="str">
            <v>Tyco</v>
          </cell>
          <cell r="C758">
            <v>0</v>
          </cell>
          <cell r="D758">
            <v>0</v>
          </cell>
          <cell r="E758">
            <v>0</v>
          </cell>
          <cell r="F758">
            <v>0</v>
          </cell>
          <cell r="G758">
            <v>0</v>
          </cell>
          <cell r="H758">
            <v>0</v>
          </cell>
          <cell r="I758">
            <v>0</v>
          </cell>
          <cell r="J758">
            <v>5</v>
          </cell>
          <cell r="K758">
            <v>0</v>
          </cell>
          <cell r="L758">
            <v>0</v>
          </cell>
          <cell r="M758">
            <v>5</v>
          </cell>
        </row>
        <row r="759">
          <cell r="B759" t="str">
            <v>UTStarcom</v>
          </cell>
          <cell r="C759">
            <v>0</v>
          </cell>
          <cell r="D759">
            <v>18</v>
          </cell>
          <cell r="E759">
            <v>0</v>
          </cell>
          <cell r="F759">
            <v>0</v>
          </cell>
          <cell r="G759">
            <v>0</v>
          </cell>
          <cell r="H759">
            <v>0</v>
          </cell>
          <cell r="I759">
            <v>0</v>
          </cell>
          <cell r="J759">
            <v>0</v>
          </cell>
          <cell r="K759">
            <v>0</v>
          </cell>
          <cell r="L759">
            <v>0</v>
          </cell>
          <cell r="M759">
            <v>18</v>
          </cell>
        </row>
        <row r="760">
          <cell r="B760" t="str">
            <v>White Rock</v>
          </cell>
          <cell r="C760">
            <v>0</v>
          </cell>
          <cell r="D760">
            <v>6</v>
          </cell>
          <cell r="E760">
            <v>0</v>
          </cell>
          <cell r="F760">
            <v>0</v>
          </cell>
          <cell r="G760">
            <v>0</v>
          </cell>
          <cell r="H760">
            <v>0</v>
          </cell>
          <cell r="I760">
            <v>0</v>
          </cell>
          <cell r="J760">
            <v>0</v>
          </cell>
          <cell r="K760">
            <v>0</v>
          </cell>
          <cell r="L760">
            <v>0</v>
          </cell>
          <cell r="M760">
            <v>6</v>
          </cell>
        </row>
        <row r="761">
          <cell r="B761" t="str">
            <v>Xtera</v>
          </cell>
          <cell r="C761">
            <v>0</v>
          </cell>
          <cell r="D761">
            <v>0</v>
          </cell>
          <cell r="E761">
            <v>0</v>
          </cell>
          <cell r="F761">
            <v>0</v>
          </cell>
          <cell r="G761">
            <v>0</v>
          </cell>
          <cell r="H761">
            <v>0</v>
          </cell>
          <cell r="I761">
            <v>4</v>
          </cell>
          <cell r="J761">
            <v>0</v>
          </cell>
          <cell r="K761">
            <v>0</v>
          </cell>
          <cell r="L761">
            <v>0</v>
          </cell>
          <cell r="M761">
            <v>4</v>
          </cell>
        </row>
        <row r="762">
          <cell r="B762" t="str">
            <v>Zhone</v>
          </cell>
          <cell r="C762">
            <v>0</v>
          </cell>
          <cell r="D762">
            <v>0</v>
          </cell>
          <cell r="E762">
            <v>0</v>
          </cell>
          <cell r="F762">
            <v>0</v>
          </cell>
          <cell r="G762">
            <v>6</v>
          </cell>
          <cell r="H762">
            <v>0</v>
          </cell>
          <cell r="I762">
            <v>0</v>
          </cell>
          <cell r="J762">
            <v>0</v>
          </cell>
          <cell r="K762">
            <v>0</v>
          </cell>
          <cell r="L762">
            <v>0</v>
          </cell>
          <cell r="M762">
            <v>6</v>
          </cell>
        </row>
        <row r="763">
          <cell r="B763" t="str">
            <v>ZTE</v>
          </cell>
          <cell r="C763">
            <v>31</v>
          </cell>
          <cell r="D763">
            <v>4</v>
          </cell>
          <cell r="E763">
            <v>0</v>
          </cell>
          <cell r="F763">
            <v>0</v>
          </cell>
          <cell r="G763">
            <v>2</v>
          </cell>
          <cell r="H763">
            <v>14</v>
          </cell>
          <cell r="I763">
            <v>0</v>
          </cell>
          <cell r="J763">
            <v>0</v>
          </cell>
          <cell r="K763">
            <v>0</v>
          </cell>
          <cell r="L763">
            <v>0</v>
          </cell>
          <cell r="M763">
            <v>51</v>
          </cell>
        </row>
        <row r="764">
          <cell r="B764" t="str">
            <v>Other</v>
          </cell>
          <cell r="C764">
            <v>0</v>
          </cell>
          <cell r="D764">
            <v>18</v>
          </cell>
          <cell r="E764">
            <v>0</v>
          </cell>
          <cell r="F764">
            <v>0</v>
          </cell>
          <cell r="G764">
            <v>14</v>
          </cell>
          <cell r="H764">
            <v>0</v>
          </cell>
          <cell r="I764">
            <v>0</v>
          </cell>
          <cell r="J764">
            <v>0</v>
          </cell>
          <cell r="K764">
            <v>3</v>
          </cell>
          <cell r="L764">
            <v>0</v>
          </cell>
          <cell r="M764">
            <v>32</v>
          </cell>
        </row>
        <row r="765">
          <cell r="B765" t="str">
            <v>Total</v>
          </cell>
          <cell r="C765">
            <v>331</v>
          </cell>
          <cell r="D765">
            <v>1235</v>
          </cell>
          <cell r="E765">
            <v>191</v>
          </cell>
          <cell r="F765">
            <v>154</v>
          </cell>
          <cell r="G765">
            <v>349</v>
          </cell>
          <cell r="H765">
            <v>206</v>
          </cell>
          <cell r="I765">
            <v>146</v>
          </cell>
          <cell r="J765">
            <v>49</v>
          </cell>
          <cell r="K765">
            <v>68</v>
          </cell>
          <cell r="L765">
            <v>0</v>
          </cell>
          <cell r="M765">
            <v>2661</v>
          </cell>
        </row>
        <row r="769">
          <cell r="B769" t="str">
            <v>Vendor</v>
          </cell>
          <cell r="C769" t="str">
            <v>SONET/SDH Add-drop multiplexers (ADM)</v>
          </cell>
          <cell r="D769" t="str">
            <v>Optical Edge Devices (OED)</v>
          </cell>
          <cell r="E769" t="str">
            <v>Digital Cross Connects (DCS)</v>
          </cell>
          <cell r="F769" t="str">
            <v>Optical Core Switches (OCS)</v>
          </cell>
          <cell r="G769" t="str">
            <v>Metro WDM (C/D-WDM)</v>
          </cell>
          <cell r="H769" t="str">
            <v>Long haul DWDM (LH DWDM)</v>
          </cell>
          <cell r="I769" t="str">
            <v>Multi-reach DWDM</v>
          </cell>
          <cell r="J769" t="str">
            <v>SLTE</v>
          </cell>
          <cell r="K769" t="str">
            <v>Metro ROADM</v>
          </cell>
          <cell r="L769" t="str">
            <v>Converged Packet Optical</v>
          </cell>
          <cell r="M769" t="str">
            <v>Total Optical Networking (ON)</v>
          </cell>
        </row>
        <row r="770">
          <cell r="B770" t="str">
            <v>ADTRAN</v>
          </cell>
          <cell r="C770">
            <v>0</v>
          </cell>
          <cell r="D770">
            <v>10</v>
          </cell>
          <cell r="E770">
            <v>0</v>
          </cell>
          <cell r="F770">
            <v>0</v>
          </cell>
          <cell r="G770">
            <v>0</v>
          </cell>
          <cell r="H770">
            <v>0</v>
          </cell>
          <cell r="I770">
            <v>0</v>
          </cell>
          <cell r="J770">
            <v>0</v>
          </cell>
          <cell r="K770">
            <v>0</v>
          </cell>
          <cell r="L770">
            <v>0</v>
          </cell>
          <cell r="M770">
            <v>10</v>
          </cell>
        </row>
        <row r="771">
          <cell r="B771" t="str">
            <v>ADVA</v>
          </cell>
          <cell r="C771">
            <v>0</v>
          </cell>
          <cell r="D771">
            <v>1</v>
          </cell>
          <cell r="E771">
            <v>0</v>
          </cell>
          <cell r="F771">
            <v>0</v>
          </cell>
          <cell r="G771">
            <v>58</v>
          </cell>
          <cell r="H771">
            <v>0</v>
          </cell>
          <cell r="I771">
            <v>0</v>
          </cell>
          <cell r="J771">
            <v>0</v>
          </cell>
          <cell r="K771">
            <v>7</v>
          </cell>
          <cell r="L771">
            <v>0</v>
          </cell>
          <cell r="M771">
            <v>59</v>
          </cell>
        </row>
        <row r="772">
          <cell r="B772" t="str">
            <v>Alcatel-Lucent</v>
          </cell>
          <cell r="C772">
            <v>62</v>
          </cell>
          <cell r="D772">
            <v>298</v>
          </cell>
          <cell r="E772">
            <v>42</v>
          </cell>
          <cell r="F772">
            <v>76</v>
          </cell>
          <cell r="G772">
            <v>51</v>
          </cell>
          <cell r="H772">
            <v>36</v>
          </cell>
          <cell r="I772">
            <v>50</v>
          </cell>
          <cell r="J772">
            <v>69</v>
          </cell>
          <cell r="K772">
            <v>0</v>
          </cell>
          <cell r="L772">
            <v>0</v>
          </cell>
          <cell r="M772">
            <v>684</v>
          </cell>
        </row>
        <row r="773">
          <cell r="B773" t="str">
            <v>ANDA</v>
          </cell>
          <cell r="C773">
            <v>0</v>
          </cell>
          <cell r="D773">
            <v>0</v>
          </cell>
          <cell r="E773">
            <v>0</v>
          </cell>
          <cell r="F773">
            <v>0</v>
          </cell>
          <cell r="G773">
            <v>0</v>
          </cell>
          <cell r="H773">
            <v>0</v>
          </cell>
          <cell r="I773">
            <v>0</v>
          </cell>
          <cell r="K773">
            <v>0</v>
          </cell>
          <cell r="L773">
            <v>0</v>
          </cell>
          <cell r="M773">
            <v>0</v>
          </cell>
        </row>
        <row r="774">
          <cell r="B774" t="str">
            <v>Atrica</v>
          </cell>
          <cell r="C774">
            <v>0</v>
          </cell>
          <cell r="D774">
            <v>9</v>
          </cell>
          <cell r="E774">
            <v>0</v>
          </cell>
          <cell r="F774">
            <v>0</v>
          </cell>
          <cell r="G774">
            <v>0</v>
          </cell>
          <cell r="H774">
            <v>0</v>
          </cell>
          <cell r="I774">
            <v>0</v>
          </cell>
          <cell r="J774">
            <v>0</v>
          </cell>
          <cell r="K774">
            <v>0</v>
          </cell>
          <cell r="L774">
            <v>0</v>
          </cell>
          <cell r="M774">
            <v>9</v>
          </cell>
        </row>
        <row r="775">
          <cell r="B775" t="str">
            <v>Calient</v>
          </cell>
          <cell r="C775">
            <v>0</v>
          </cell>
          <cell r="D775">
            <v>0</v>
          </cell>
          <cell r="E775">
            <v>0</v>
          </cell>
          <cell r="F775">
            <v>3</v>
          </cell>
          <cell r="G775">
            <v>0</v>
          </cell>
          <cell r="H775">
            <v>0</v>
          </cell>
          <cell r="I775">
            <v>0</v>
          </cell>
          <cell r="J775">
            <v>0</v>
          </cell>
          <cell r="K775">
            <v>0</v>
          </cell>
          <cell r="L775">
            <v>0</v>
          </cell>
          <cell r="M775">
            <v>3</v>
          </cell>
        </row>
        <row r="776">
          <cell r="B776" t="str">
            <v>Ciena</v>
          </cell>
          <cell r="C776">
            <v>6</v>
          </cell>
          <cell r="D776">
            <v>126</v>
          </cell>
          <cell r="E776">
            <v>0</v>
          </cell>
          <cell r="F776">
            <v>22</v>
          </cell>
          <cell r="G776">
            <v>105</v>
          </cell>
          <cell r="H776">
            <v>50</v>
          </cell>
          <cell r="I776">
            <v>54</v>
          </cell>
          <cell r="J776">
            <v>0</v>
          </cell>
          <cell r="K776">
            <v>0</v>
          </cell>
          <cell r="L776">
            <v>0</v>
          </cell>
          <cell r="M776">
            <v>363</v>
          </cell>
        </row>
        <row r="777">
          <cell r="B777" t="str">
            <v>Cisco</v>
          </cell>
          <cell r="C777">
            <v>0</v>
          </cell>
          <cell r="D777">
            <v>76</v>
          </cell>
          <cell r="E777">
            <v>0</v>
          </cell>
          <cell r="F777">
            <v>4</v>
          </cell>
          <cell r="G777">
            <v>49</v>
          </cell>
          <cell r="H777">
            <v>1</v>
          </cell>
          <cell r="I777">
            <v>0</v>
          </cell>
          <cell r="J777">
            <v>0</v>
          </cell>
          <cell r="K777">
            <v>33</v>
          </cell>
          <cell r="L777">
            <v>0</v>
          </cell>
          <cell r="M777">
            <v>130</v>
          </cell>
        </row>
        <row r="778">
          <cell r="B778" t="str">
            <v>Corrigent</v>
          </cell>
          <cell r="C778">
            <v>0</v>
          </cell>
          <cell r="D778">
            <v>25</v>
          </cell>
          <cell r="E778">
            <v>0</v>
          </cell>
          <cell r="F778">
            <v>0</v>
          </cell>
          <cell r="G778">
            <v>0</v>
          </cell>
          <cell r="H778">
            <v>0</v>
          </cell>
          <cell r="I778">
            <v>0</v>
          </cell>
          <cell r="J778">
            <v>0</v>
          </cell>
          <cell r="K778">
            <v>0</v>
          </cell>
          <cell r="L778">
            <v>0</v>
          </cell>
          <cell r="M778">
            <v>25</v>
          </cell>
        </row>
        <row r="779">
          <cell r="B779" t="str">
            <v>Corvis</v>
          </cell>
          <cell r="C779">
            <v>0</v>
          </cell>
          <cell r="D779">
            <v>0</v>
          </cell>
          <cell r="E779">
            <v>0</v>
          </cell>
          <cell r="F779">
            <v>0</v>
          </cell>
          <cell r="G779">
            <v>0</v>
          </cell>
          <cell r="H779">
            <v>0</v>
          </cell>
          <cell r="I779">
            <v>0</v>
          </cell>
          <cell r="J779">
            <v>0</v>
          </cell>
          <cell r="K779">
            <v>0</v>
          </cell>
          <cell r="L779">
            <v>0</v>
          </cell>
          <cell r="M779">
            <v>0</v>
          </cell>
        </row>
        <row r="780">
          <cell r="B780" t="str">
            <v>Datang</v>
          </cell>
          <cell r="C780">
            <v>2</v>
          </cell>
          <cell r="D780">
            <v>2</v>
          </cell>
          <cell r="E780">
            <v>0</v>
          </cell>
          <cell r="F780">
            <v>0</v>
          </cell>
          <cell r="G780">
            <v>0</v>
          </cell>
          <cell r="H780">
            <v>1</v>
          </cell>
          <cell r="I780">
            <v>0</v>
          </cell>
          <cell r="J780">
            <v>0</v>
          </cell>
          <cell r="K780">
            <v>0</v>
          </cell>
          <cell r="L780">
            <v>0</v>
          </cell>
          <cell r="M780">
            <v>5</v>
          </cell>
        </row>
        <row r="781">
          <cell r="B781" t="str">
            <v>ECI Telecom</v>
          </cell>
          <cell r="C781">
            <v>4</v>
          </cell>
          <cell r="D781">
            <v>69</v>
          </cell>
          <cell r="E781">
            <v>6</v>
          </cell>
          <cell r="F781">
            <v>0</v>
          </cell>
          <cell r="G781">
            <v>0</v>
          </cell>
          <cell r="H781">
            <v>0</v>
          </cell>
          <cell r="I781">
            <v>0</v>
          </cell>
          <cell r="J781">
            <v>0</v>
          </cell>
          <cell r="K781">
            <v>0</v>
          </cell>
          <cell r="L781">
            <v>0</v>
          </cell>
          <cell r="M781">
            <v>79</v>
          </cell>
        </row>
        <row r="782">
          <cell r="B782" t="str">
            <v>Ericsson</v>
          </cell>
          <cell r="C782">
            <v>13</v>
          </cell>
          <cell r="D782">
            <v>68</v>
          </cell>
          <cell r="E782">
            <v>8</v>
          </cell>
          <cell r="F782">
            <v>14</v>
          </cell>
          <cell r="G782">
            <v>3</v>
          </cell>
          <cell r="H782">
            <v>17</v>
          </cell>
          <cell r="I782">
            <v>19</v>
          </cell>
          <cell r="J782">
            <v>0</v>
          </cell>
          <cell r="K782">
            <v>0</v>
          </cell>
          <cell r="L782">
            <v>0</v>
          </cell>
          <cell r="M782">
            <v>142</v>
          </cell>
        </row>
        <row r="783">
          <cell r="B783" t="str">
            <v>FiberHome</v>
          </cell>
          <cell r="C783">
            <v>15</v>
          </cell>
          <cell r="D783">
            <v>9</v>
          </cell>
          <cell r="E783">
            <v>0</v>
          </cell>
          <cell r="F783">
            <v>2</v>
          </cell>
          <cell r="G783">
            <v>2</v>
          </cell>
          <cell r="H783">
            <v>5</v>
          </cell>
          <cell r="I783">
            <v>0</v>
          </cell>
          <cell r="J783">
            <v>0</v>
          </cell>
          <cell r="K783">
            <v>0</v>
          </cell>
          <cell r="L783">
            <v>0</v>
          </cell>
          <cell r="M783">
            <v>33</v>
          </cell>
        </row>
        <row r="784">
          <cell r="B784" t="str">
            <v>Force 10</v>
          </cell>
          <cell r="C784">
            <v>0</v>
          </cell>
          <cell r="D784">
            <v>10</v>
          </cell>
          <cell r="E784">
            <v>0</v>
          </cell>
          <cell r="F784">
            <v>0</v>
          </cell>
          <cell r="G784">
            <v>0</v>
          </cell>
          <cell r="H784">
            <v>0</v>
          </cell>
          <cell r="I784">
            <v>0</v>
          </cell>
          <cell r="J784">
            <v>0</v>
          </cell>
          <cell r="K784">
            <v>0</v>
          </cell>
          <cell r="L784">
            <v>0</v>
          </cell>
          <cell r="M784">
            <v>10</v>
          </cell>
        </row>
        <row r="785">
          <cell r="B785" t="str">
            <v>Fujitsu</v>
          </cell>
          <cell r="C785">
            <v>38</v>
          </cell>
          <cell r="D785">
            <v>147</v>
          </cell>
          <cell r="E785">
            <v>2</v>
          </cell>
          <cell r="F785">
            <v>0</v>
          </cell>
          <cell r="G785">
            <v>31</v>
          </cell>
          <cell r="H785">
            <v>6</v>
          </cell>
          <cell r="I785">
            <v>11</v>
          </cell>
          <cell r="J785">
            <v>8</v>
          </cell>
          <cell r="K785">
            <v>19</v>
          </cell>
          <cell r="L785">
            <v>0</v>
          </cell>
          <cell r="M785">
            <v>243</v>
          </cell>
        </row>
        <row r="786">
          <cell r="B786" t="str">
            <v>Hitachi</v>
          </cell>
          <cell r="C786">
            <v>1</v>
          </cell>
          <cell r="D786">
            <v>0</v>
          </cell>
          <cell r="E786">
            <v>0</v>
          </cell>
          <cell r="F786">
            <v>1</v>
          </cell>
          <cell r="G786">
            <v>1</v>
          </cell>
          <cell r="H786">
            <v>18</v>
          </cell>
          <cell r="I786">
            <v>0</v>
          </cell>
          <cell r="J786">
            <v>0</v>
          </cell>
          <cell r="K786">
            <v>1</v>
          </cell>
          <cell r="L786">
            <v>0</v>
          </cell>
          <cell r="M786">
            <v>21</v>
          </cell>
        </row>
        <row r="787">
          <cell r="B787" t="str">
            <v>Hitachi Cable</v>
          </cell>
          <cell r="C787">
            <v>0</v>
          </cell>
          <cell r="D787">
            <v>0</v>
          </cell>
          <cell r="E787">
            <v>0</v>
          </cell>
          <cell r="F787">
            <v>0</v>
          </cell>
          <cell r="G787">
            <v>1</v>
          </cell>
          <cell r="H787">
            <v>0</v>
          </cell>
          <cell r="I787">
            <v>0</v>
          </cell>
          <cell r="J787">
            <v>0</v>
          </cell>
          <cell r="K787">
            <v>0</v>
          </cell>
          <cell r="L787">
            <v>0</v>
          </cell>
          <cell r="M787">
            <v>1</v>
          </cell>
        </row>
        <row r="788">
          <cell r="B788" t="str">
            <v>Huawei</v>
          </cell>
          <cell r="C788">
            <v>51</v>
          </cell>
          <cell r="D788">
            <v>107</v>
          </cell>
          <cell r="E788">
            <v>0</v>
          </cell>
          <cell r="F788">
            <v>10</v>
          </cell>
          <cell r="G788">
            <v>14</v>
          </cell>
          <cell r="H788">
            <v>12</v>
          </cell>
          <cell r="I788">
            <v>42</v>
          </cell>
          <cell r="J788">
            <v>0</v>
          </cell>
          <cell r="K788">
            <v>0</v>
          </cell>
          <cell r="L788">
            <v>0</v>
          </cell>
          <cell r="M788">
            <v>236</v>
          </cell>
        </row>
        <row r="789">
          <cell r="B789" t="str">
            <v>Infinera</v>
          </cell>
          <cell r="C789">
            <v>0</v>
          </cell>
          <cell r="D789">
            <v>0</v>
          </cell>
          <cell r="E789">
            <v>0</v>
          </cell>
          <cell r="F789">
            <v>0</v>
          </cell>
          <cell r="G789">
            <v>0</v>
          </cell>
          <cell r="H789">
            <v>0</v>
          </cell>
          <cell r="I789">
            <v>1</v>
          </cell>
          <cell r="J789">
            <v>0</v>
          </cell>
          <cell r="K789">
            <v>0</v>
          </cell>
          <cell r="L789">
            <v>0</v>
          </cell>
          <cell r="M789">
            <v>1</v>
          </cell>
        </row>
        <row r="790">
          <cell r="B790" t="str">
            <v>Lucent</v>
          </cell>
          <cell r="C790">
            <v>0</v>
          </cell>
          <cell r="D790">
            <v>0</v>
          </cell>
          <cell r="E790">
            <v>0</v>
          </cell>
          <cell r="F790">
            <v>0</v>
          </cell>
          <cell r="G790">
            <v>0</v>
          </cell>
          <cell r="H790">
            <v>0</v>
          </cell>
          <cell r="I790">
            <v>0</v>
          </cell>
          <cell r="J790">
            <v>0</v>
          </cell>
          <cell r="K790">
            <v>0</v>
          </cell>
          <cell r="L790">
            <v>0</v>
          </cell>
          <cell r="M790">
            <v>0</v>
          </cell>
        </row>
        <row r="791">
          <cell r="B791" t="str">
            <v>Luminous</v>
          </cell>
          <cell r="C791">
            <v>0</v>
          </cell>
          <cell r="D791">
            <v>17</v>
          </cell>
          <cell r="E791">
            <v>0</v>
          </cell>
          <cell r="F791">
            <v>0</v>
          </cell>
          <cell r="G791">
            <v>0</v>
          </cell>
          <cell r="H791">
            <v>0</v>
          </cell>
          <cell r="I791">
            <v>0</v>
          </cell>
          <cell r="J791">
            <v>0</v>
          </cell>
          <cell r="K791">
            <v>0</v>
          </cell>
          <cell r="L791">
            <v>0</v>
          </cell>
          <cell r="M791">
            <v>17</v>
          </cell>
        </row>
        <row r="792">
          <cell r="B792" t="str">
            <v>Marconi/Ericsson</v>
          </cell>
          <cell r="K792">
            <v>0</v>
          </cell>
          <cell r="L792">
            <v>0</v>
          </cell>
          <cell r="M792">
            <v>0</v>
          </cell>
        </row>
        <row r="793">
          <cell r="B793" t="str">
            <v>Movaz</v>
          </cell>
          <cell r="C793">
            <v>0</v>
          </cell>
          <cell r="D793">
            <v>0</v>
          </cell>
          <cell r="E793">
            <v>0</v>
          </cell>
          <cell r="F793">
            <v>0</v>
          </cell>
          <cell r="G793">
            <v>0</v>
          </cell>
          <cell r="H793">
            <v>0</v>
          </cell>
          <cell r="I793">
            <v>0</v>
          </cell>
          <cell r="J793">
            <v>0</v>
          </cell>
          <cell r="K793">
            <v>0</v>
          </cell>
          <cell r="L793">
            <v>0</v>
          </cell>
          <cell r="M793">
            <v>0</v>
          </cell>
        </row>
        <row r="794">
          <cell r="B794" t="str">
            <v>NEC</v>
          </cell>
          <cell r="C794">
            <v>42</v>
          </cell>
          <cell r="D794">
            <v>47</v>
          </cell>
          <cell r="E794">
            <v>0</v>
          </cell>
          <cell r="F794">
            <v>0</v>
          </cell>
          <cell r="G794">
            <v>6</v>
          </cell>
          <cell r="H794">
            <v>34</v>
          </cell>
          <cell r="I794">
            <v>0</v>
          </cell>
          <cell r="J794">
            <v>4</v>
          </cell>
          <cell r="K794">
            <v>2</v>
          </cell>
          <cell r="L794">
            <v>0</v>
          </cell>
          <cell r="M794">
            <v>133</v>
          </cell>
        </row>
        <row r="795">
          <cell r="B795" t="str">
            <v>Nortel</v>
          </cell>
          <cell r="C795">
            <v>0</v>
          </cell>
          <cell r="D795">
            <v>0</v>
          </cell>
          <cell r="E795">
            <v>0</v>
          </cell>
          <cell r="F795">
            <v>0</v>
          </cell>
          <cell r="G795">
            <v>0</v>
          </cell>
          <cell r="H795">
            <v>0</v>
          </cell>
          <cell r="I795">
            <v>0</v>
          </cell>
          <cell r="J795">
            <v>0</v>
          </cell>
          <cell r="K795">
            <v>0</v>
          </cell>
          <cell r="L795">
            <v>0</v>
          </cell>
          <cell r="M795">
            <v>0</v>
          </cell>
        </row>
        <row r="796">
          <cell r="B796" t="str">
            <v>OpVista</v>
          </cell>
          <cell r="C796">
            <v>0</v>
          </cell>
          <cell r="D796">
            <v>0</v>
          </cell>
          <cell r="E796">
            <v>0</v>
          </cell>
          <cell r="F796">
            <v>0</v>
          </cell>
          <cell r="G796">
            <v>4</v>
          </cell>
          <cell r="H796">
            <v>0</v>
          </cell>
          <cell r="I796">
            <v>0</v>
          </cell>
          <cell r="K796">
            <v>0</v>
          </cell>
          <cell r="L796">
            <v>0</v>
          </cell>
          <cell r="M796">
            <v>4</v>
          </cell>
        </row>
        <row r="797">
          <cell r="B797" t="str">
            <v>Sagem</v>
          </cell>
          <cell r="C797">
            <v>0</v>
          </cell>
          <cell r="D797">
            <v>9</v>
          </cell>
          <cell r="E797">
            <v>0</v>
          </cell>
          <cell r="F797">
            <v>0</v>
          </cell>
          <cell r="G797">
            <v>0</v>
          </cell>
          <cell r="H797">
            <v>0</v>
          </cell>
          <cell r="I797">
            <v>0</v>
          </cell>
          <cell r="J797">
            <v>0</v>
          </cell>
          <cell r="K797">
            <v>0</v>
          </cell>
          <cell r="L797">
            <v>0</v>
          </cell>
          <cell r="M797">
            <v>9</v>
          </cell>
        </row>
        <row r="798">
          <cell r="B798" t="str">
            <v>Nokia Siemens</v>
          </cell>
          <cell r="C798">
            <v>16</v>
          </cell>
          <cell r="D798">
            <v>102</v>
          </cell>
          <cell r="E798">
            <v>2</v>
          </cell>
          <cell r="F798">
            <v>0</v>
          </cell>
          <cell r="G798">
            <v>0</v>
          </cell>
          <cell r="H798">
            <v>8</v>
          </cell>
          <cell r="I798">
            <v>34</v>
          </cell>
          <cell r="J798">
            <v>0</v>
          </cell>
          <cell r="K798">
            <v>0</v>
          </cell>
          <cell r="L798">
            <v>0</v>
          </cell>
          <cell r="M798">
            <v>162</v>
          </cell>
        </row>
        <row r="799">
          <cell r="B799" t="str">
            <v>Sycamore</v>
          </cell>
          <cell r="C799">
            <v>0</v>
          </cell>
          <cell r="D799">
            <v>0</v>
          </cell>
          <cell r="E799">
            <v>0</v>
          </cell>
          <cell r="F799">
            <v>26</v>
          </cell>
          <cell r="G799">
            <v>0</v>
          </cell>
          <cell r="H799">
            <v>0</v>
          </cell>
          <cell r="I799">
            <v>0</v>
          </cell>
          <cell r="J799">
            <v>0</v>
          </cell>
          <cell r="K799">
            <v>0</v>
          </cell>
          <cell r="L799">
            <v>0</v>
          </cell>
          <cell r="M799">
            <v>26</v>
          </cell>
        </row>
        <row r="800">
          <cell r="B800" t="str">
            <v>Tejas</v>
          </cell>
          <cell r="C800">
            <v>0</v>
          </cell>
          <cell r="D800">
            <v>4</v>
          </cell>
          <cell r="E800">
            <v>0</v>
          </cell>
          <cell r="F800">
            <v>0</v>
          </cell>
          <cell r="G800">
            <v>0</v>
          </cell>
          <cell r="H800">
            <v>0</v>
          </cell>
          <cell r="I800">
            <v>0</v>
          </cell>
          <cell r="J800">
            <v>0</v>
          </cell>
          <cell r="K800">
            <v>0</v>
          </cell>
          <cell r="L800">
            <v>0</v>
          </cell>
          <cell r="M800">
            <v>4</v>
          </cell>
        </row>
        <row r="801">
          <cell r="B801" t="str">
            <v>Tellabs</v>
          </cell>
          <cell r="C801">
            <v>0</v>
          </cell>
          <cell r="D801">
            <v>39</v>
          </cell>
          <cell r="E801">
            <v>126</v>
          </cell>
          <cell r="F801">
            <v>1</v>
          </cell>
          <cell r="G801">
            <v>25</v>
          </cell>
          <cell r="H801">
            <v>0</v>
          </cell>
          <cell r="I801">
            <v>0</v>
          </cell>
          <cell r="J801">
            <v>0</v>
          </cell>
          <cell r="K801">
            <v>0</v>
          </cell>
          <cell r="L801">
            <v>0</v>
          </cell>
          <cell r="M801">
            <v>191</v>
          </cell>
        </row>
        <row r="802">
          <cell r="B802" t="str">
            <v>Transmode</v>
          </cell>
          <cell r="C802">
            <v>0</v>
          </cell>
          <cell r="D802">
            <v>0</v>
          </cell>
          <cell r="E802">
            <v>0</v>
          </cell>
          <cell r="F802">
            <v>0</v>
          </cell>
          <cell r="G802">
            <v>7</v>
          </cell>
          <cell r="H802">
            <v>0</v>
          </cell>
          <cell r="I802">
            <v>0</v>
          </cell>
          <cell r="J802">
            <v>0</v>
          </cell>
          <cell r="K802">
            <v>0</v>
          </cell>
          <cell r="L802">
            <v>0</v>
          </cell>
          <cell r="M802">
            <v>7</v>
          </cell>
        </row>
        <row r="803">
          <cell r="B803" t="str">
            <v>Tyco</v>
          </cell>
          <cell r="C803">
            <v>0</v>
          </cell>
          <cell r="D803">
            <v>0</v>
          </cell>
          <cell r="E803">
            <v>0</v>
          </cell>
          <cell r="F803">
            <v>0</v>
          </cell>
          <cell r="G803">
            <v>0</v>
          </cell>
          <cell r="H803">
            <v>0</v>
          </cell>
          <cell r="I803">
            <v>0</v>
          </cell>
          <cell r="J803">
            <v>5</v>
          </cell>
          <cell r="K803">
            <v>0</v>
          </cell>
          <cell r="L803">
            <v>0</v>
          </cell>
          <cell r="M803">
            <v>5</v>
          </cell>
        </row>
        <row r="804">
          <cell r="B804" t="str">
            <v>UTStarcom</v>
          </cell>
          <cell r="C804">
            <v>0</v>
          </cell>
          <cell r="D804">
            <v>16</v>
          </cell>
          <cell r="E804">
            <v>0</v>
          </cell>
          <cell r="F804">
            <v>0</v>
          </cell>
          <cell r="G804">
            <v>0</v>
          </cell>
          <cell r="H804">
            <v>0</v>
          </cell>
          <cell r="I804">
            <v>0</v>
          </cell>
          <cell r="J804">
            <v>0</v>
          </cell>
          <cell r="K804">
            <v>0</v>
          </cell>
          <cell r="L804">
            <v>0</v>
          </cell>
          <cell r="M804">
            <v>16</v>
          </cell>
        </row>
        <row r="805">
          <cell r="B805" t="str">
            <v>White Rock</v>
          </cell>
          <cell r="C805">
            <v>0</v>
          </cell>
          <cell r="D805">
            <v>7</v>
          </cell>
          <cell r="E805">
            <v>0</v>
          </cell>
          <cell r="F805">
            <v>0</v>
          </cell>
          <cell r="G805">
            <v>0</v>
          </cell>
          <cell r="H805">
            <v>0</v>
          </cell>
          <cell r="I805">
            <v>0</v>
          </cell>
          <cell r="J805">
            <v>0</v>
          </cell>
          <cell r="K805">
            <v>0</v>
          </cell>
          <cell r="L805">
            <v>0</v>
          </cell>
          <cell r="M805">
            <v>7</v>
          </cell>
        </row>
        <row r="806">
          <cell r="B806" t="str">
            <v>Xtera</v>
          </cell>
          <cell r="C806">
            <v>0</v>
          </cell>
          <cell r="D806">
            <v>0</v>
          </cell>
          <cell r="E806">
            <v>0</v>
          </cell>
          <cell r="F806">
            <v>0</v>
          </cell>
          <cell r="G806">
            <v>0</v>
          </cell>
          <cell r="H806">
            <v>0</v>
          </cell>
          <cell r="I806">
            <v>5</v>
          </cell>
          <cell r="J806">
            <v>0</v>
          </cell>
          <cell r="K806">
            <v>0</v>
          </cell>
          <cell r="L806">
            <v>0</v>
          </cell>
          <cell r="M806">
            <v>5</v>
          </cell>
        </row>
        <row r="807">
          <cell r="B807" t="str">
            <v>Zhone</v>
          </cell>
          <cell r="C807">
            <v>0</v>
          </cell>
          <cell r="D807">
            <v>0</v>
          </cell>
          <cell r="E807">
            <v>0</v>
          </cell>
          <cell r="F807">
            <v>0</v>
          </cell>
          <cell r="G807">
            <v>5</v>
          </cell>
          <cell r="H807">
            <v>0</v>
          </cell>
          <cell r="I807">
            <v>0</v>
          </cell>
          <cell r="J807">
            <v>0</v>
          </cell>
          <cell r="K807">
            <v>0</v>
          </cell>
          <cell r="L807">
            <v>0</v>
          </cell>
          <cell r="M807">
            <v>5</v>
          </cell>
        </row>
        <row r="808">
          <cell r="B808" t="str">
            <v>ZTE</v>
          </cell>
          <cell r="C808">
            <v>25</v>
          </cell>
          <cell r="D808">
            <v>4</v>
          </cell>
          <cell r="E808">
            <v>0</v>
          </cell>
          <cell r="F808">
            <v>0</v>
          </cell>
          <cell r="G808">
            <v>3</v>
          </cell>
          <cell r="H808">
            <v>18</v>
          </cell>
          <cell r="I808">
            <v>0</v>
          </cell>
          <cell r="J808">
            <v>0</v>
          </cell>
          <cell r="K808">
            <v>0</v>
          </cell>
          <cell r="L808">
            <v>0</v>
          </cell>
          <cell r="M808">
            <v>50</v>
          </cell>
        </row>
        <row r="809">
          <cell r="B809" t="str">
            <v>Other</v>
          </cell>
          <cell r="C809">
            <v>0</v>
          </cell>
          <cell r="D809">
            <v>16</v>
          </cell>
          <cell r="E809">
            <v>0</v>
          </cell>
          <cell r="F809">
            <v>0</v>
          </cell>
          <cell r="G809">
            <v>7</v>
          </cell>
          <cell r="H809">
            <v>0</v>
          </cell>
          <cell r="I809">
            <v>0</v>
          </cell>
          <cell r="J809">
            <v>0</v>
          </cell>
          <cell r="K809">
            <v>4</v>
          </cell>
          <cell r="L809">
            <v>0</v>
          </cell>
          <cell r="M809">
            <v>23</v>
          </cell>
        </row>
        <row r="810">
          <cell r="B810" t="str">
            <v>Total</v>
          </cell>
          <cell r="C810">
            <v>275</v>
          </cell>
          <cell r="D810">
            <v>1218</v>
          </cell>
          <cell r="E810">
            <v>186</v>
          </cell>
          <cell r="F810">
            <v>159</v>
          </cell>
          <cell r="G810">
            <v>372</v>
          </cell>
          <cell r="H810">
            <v>206</v>
          </cell>
          <cell r="I810">
            <v>216</v>
          </cell>
          <cell r="J810">
            <v>86</v>
          </cell>
          <cell r="K810">
            <v>66</v>
          </cell>
          <cell r="L810">
            <v>0</v>
          </cell>
          <cell r="M810">
            <v>2718</v>
          </cell>
        </row>
        <row r="814">
          <cell r="B814" t="str">
            <v>Vendor</v>
          </cell>
          <cell r="C814" t="str">
            <v>SONET/SDH Add-drop multiplexers (ADM)</v>
          </cell>
          <cell r="D814" t="str">
            <v>Optical Edge Devices (OED)</v>
          </cell>
          <cell r="E814" t="str">
            <v>Digital Cross Connects (DCS)</v>
          </cell>
          <cell r="F814" t="str">
            <v>Optical Core Switches (OCS)</v>
          </cell>
          <cell r="G814" t="str">
            <v>Metro WDM (C/D-WDM)</v>
          </cell>
          <cell r="H814" t="str">
            <v>Long haul DWDM (LH DWDM)</v>
          </cell>
          <cell r="I814" t="str">
            <v>Multi-reach DWDM</v>
          </cell>
          <cell r="J814" t="str">
            <v>SLTE</v>
          </cell>
          <cell r="K814" t="str">
            <v>Metro ROADM</v>
          </cell>
          <cell r="L814" t="str">
            <v>Converged Packet Optical</v>
          </cell>
          <cell r="M814" t="str">
            <v>Total Optical Networking (ON)</v>
          </cell>
        </row>
        <row r="815">
          <cell r="B815" t="str">
            <v>ADTRAN</v>
          </cell>
          <cell r="C815">
            <v>0</v>
          </cell>
          <cell r="D815">
            <v>12</v>
          </cell>
          <cell r="E815">
            <v>0</v>
          </cell>
          <cell r="F815">
            <v>0</v>
          </cell>
          <cell r="G815">
            <v>0</v>
          </cell>
          <cell r="H815">
            <v>0</v>
          </cell>
          <cell r="I815">
            <v>0</v>
          </cell>
          <cell r="J815">
            <v>0</v>
          </cell>
          <cell r="K815">
            <v>0</v>
          </cell>
          <cell r="L815">
            <v>0</v>
          </cell>
          <cell r="M815">
            <v>12</v>
          </cell>
        </row>
        <row r="816">
          <cell r="B816" t="str">
            <v>ADVA</v>
          </cell>
          <cell r="C816">
            <v>0</v>
          </cell>
          <cell r="D816">
            <v>2</v>
          </cell>
          <cell r="E816">
            <v>0</v>
          </cell>
          <cell r="F816">
            <v>0</v>
          </cell>
          <cell r="G816">
            <v>57</v>
          </cell>
          <cell r="H816">
            <v>0</v>
          </cell>
          <cell r="I816">
            <v>0</v>
          </cell>
          <cell r="J816">
            <v>0</v>
          </cell>
          <cell r="K816">
            <v>6</v>
          </cell>
          <cell r="L816">
            <v>0</v>
          </cell>
          <cell r="M816">
            <v>59</v>
          </cell>
        </row>
        <row r="817">
          <cell r="B817" t="str">
            <v>Alcatel-Lucent</v>
          </cell>
          <cell r="C817">
            <v>47</v>
          </cell>
          <cell r="D817">
            <v>348</v>
          </cell>
          <cell r="E817">
            <v>42</v>
          </cell>
          <cell r="F817">
            <v>65</v>
          </cell>
          <cell r="G817">
            <v>50</v>
          </cell>
          <cell r="H817">
            <v>35</v>
          </cell>
          <cell r="I817">
            <v>72</v>
          </cell>
          <cell r="J817">
            <v>116</v>
          </cell>
          <cell r="K817">
            <v>0</v>
          </cell>
          <cell r="L817">
            <v>0</v>
          </cell>
          <cell r="M817">
            <v>775</v>
          </cell>
        </row>
        <row r="818">
          <cell r="B818" t="str">
            <v>ANDA</v>
          </cell>
          <cell r="C818">
            <v>0</v>
          </cell>
          <cell r="D818">
            <v>0</v>
          </cell>
          <cell r="E818">
            <v>0</v>
          </cell>
          <cell r="F818">
            <v>0</v>
          </cell>
          <cell r="G818">
            <v>0</v>
          </cell>
          <cell r="H818">
            <v>0</v>
          </cell>
          <cell r="I818">
            <v>0</v>
          </cell>
          <cell r="K818">
            <v>0</v>
          </cell>
          <cell r="L818">
            <v>0</v>
          </cell>
          <cell r="M818">
            <v>0</v>
          </cell>
        </row>
        <row r="819">
          <cell r="B819" t="str">
            <v>Atrica</v>
          </cell>
          <cell r="C819">
            <v>0</v>
          </cell>
          <cell r="D819">
            <v>9</v>
          </cell>
          <cell r="E819">
            <v>0</v>
          </cell>
          <cell r="F819">
            <v>0</v>
          </cell>
          <cell r="G819">
            <v>0</v>
          </cell>
          <cell r="H819">
            <v>0</v>
          </cell>
          <cell r="I819">
            <v>0</v>
          </cell>
          <cell r="J819">
            <v>0</v>
          </cell>
          <cell r="K819">
            <v>0</v>
          </cell>
          <cell r="L819">
            <v>0</v>
          </cell>
          <cell r="M819">
            <v>9</v>
          </cell>
        </row>
        <row r="820">
          <cell r="B820" t="str">
            <v>Calient</v>
          </cell>
          <cell r="C820">
            <v>0</v>
          </cell>
          <cell r="D820">
            <v>0</v>
          </cell>
          <cell r="E820">
            <v>0</v>
          </cell>
          <cell r="F820">
            <v>3</v>
          </cell>
          <cell r="G820">
            <v>0</v>
          </cell>
          <cell r="H820">
            <v>0</v>
          </cell>
          <cell r="I820">
            <v>0</v>
          </cell>
          <cell r="J820">
            <v>0</v>
          </cell>
          <cell r="K820">
            <v>0</v>
          </cell>
          <cell r="L820">
            <v>0</v>
          </cell>
          <cell r="M820">
            <v>3</v>
          </cell>
        </row>
        <row r="821">
          <cell r="B821" t="str">
            <v>Ciena</v>
          </cell>
          <cell r="C821">
            <v>3</v>
          </cell>
          <cell r="D821">
            <v>145</v>
          </cell>
          <cell r="E821">
            <v>0</v>
          </cell>
          <cell r="F821">
            <v>28</v>
          </cell>
          <cell r="G821">
            <v>92</v>
          </cell>
          <cell r="H821">
            <v>45</v>
          </cell>
          <cell r="I821">
            <v>58</v>
          </cell>
          <cell r="J821">
            <v>0</v>
          </cell>
          <cell r="K821">
            <v>0</v>
          </cell>
          <cell r="L821">
            <v>0</v>
          </cell>
          <cell r="M821">
            <v>371</v>
          </cell>
        </row>
        <row r="822">
          <cell r="B822" t="str">
            <v>Cisco</v>
          </cell>
          <cell r="C822">
            <v>0</v>
          </cell>
          <cell r="D822">
            <v>76</v>
          </cell>
          <cell r="E822">
            <v>0</v>
          </cell>
          <cell r="F822">
            <v>2</v>
          </cell>
          <cell r="G822">
            <v>45</v>
          </cell>
          <cell r="H822">
            <v>1</v>
          </cell>
          <cell r="I822">
            <v>0</v>
          </cell>
          <cell r="J822">
            <v>0</v>
          </cell>
          <cell r="K822">
            <v>34</v>
          </cell>
          <cell r="L822">
            <v>0</v>
          </cell>
          <cell r="M822">
            <v>124</v>
          </cell>
        </row>
        <row r="823">
          <cell r="B823" t="str">
            <v>Corrigent</v>
          </cell>
          <cell r="C823">
            <v>0</v>
          </cell>
          <cell r="D823">
            <v>32</v>
          </cell>
          <cell r="E823">
            <v>0</v>
          </cell>
          <cell r="F823">
            <v>0</v>
          </cell>
          <cell r="G823">
            <v>0</v>
          </cell>
          <cell r="H823">
            <v>0</v>
          </cell>
          <cell r="I823">
            <v>0</v>
          </cell>
          <cell r="J823">
            <v>0</v>
          </cell>
          <cell r="K823">
            <v>0</v>
          </cell>
          <cell r="L823">
            <v>0</v>
          </cell>
          <cell r="M823">
            <v>32</v>
          </cell>
        </row>
        <row r="824">
          <cell r="B824" t="str">
            <v>Corvis</v>
          </cell>
          <cell r="C824">
            <v>0</v>
          </cell>
          <cell r="D824">
            <v>0</v>
          </cell>
          <cell r="E824">
            <v>0</v>
          </cell>
          <cell r="F824">
            <v>0</v>
          </cell>
          <cell r="G824">
            <v>0</v>
          </cell>
          <cell r="H824">
            <v>0</v>
          </cell>
          <cell r="I824">
            <v>0</v>
          </cell>
          <cell r="J824">
            <v>0</v>
          </cell>
          <cell r="K824">
            <v>0</v>
          </cell>
          <cell r="L824">
            <v>0</v>
          </cell>
          <cell r="M824">
            <v>0</v>
          </cell>
        </row>
        <row r="825">
          <cell r="B825" t="str">
            <v>Datang</v>
          </cell>
          <cell r="C825">
            <v>1</v>
          </cell>
          <cell r="D825">
            <v>1</v>
          </cell>
          <cell r="E825">
            <v>0</v>
          </cell>
          <cell r="F825">
            <v>0</v>
          </cell>
          <cell r="G825">
            <v>0</v>
          </cell>
          <cell r="H825">
            <v>1</v>
          </cell>
          <cell r="I825">
            <v>0</v>
          </cell>
          <cell r="J825">
            <v>0</v>
          </cell>
          <cell r="K825">
            <v>0</v>
          </cell>
          <cell r="L825">
            <v>0</v>
          </cell>
          <cell r="M825">
            <v>3</v>
          </cell>
        </row>
        <row r="826">
          <cell r="B826" t="str">
            <v>ECI Telecom</v>
          </cell>
          <cell r="C826">
            <v>4</v>
          </cell>
          <cell r="D826">
            <v>72</v>
          </cell>
          <cell r="E826">
            <v>6</v>
          </cell>
          <cell r="F826">
            <v>0</v>
          </cell>
          <cell r="G826">
            <v>0</v>
          </cell>
          <cell r="H826">
            <v>0</v>
          </cell>
          <cell r="I826">
            <v>0</v>
          </cell>
          <cell r="J826">
            <v>0</v>
          </cell>
          <cell r="K826">
            <v>0</v>
          </cell>
          <cell r="L826">
            <v>0</v>
          </cell>
          <cell r="M826">
            <v>82</v>
          </cell>
        </row>
        <row r="827">
          <cell r="B827" t="str">
            <v>Ericsson</v>
          </cell>
          <cell r="C827">
            <v>12</v>
          </cell>
          <cell r="D827">
            <v>83</v>
          </cell>
          <cell r="E827">
            <v>7</v>
          </cell>
          <cell r="F827">
            <v>15</v>
          </cell>
          <cell r="G827">
            <v>5</v>
          </cell>
          <cell r="H827">
            <v>15</v>
          </cell>
          <cell r="I827">
            <v>22</v>
          </cell>
          <cell r="J827">
            <v>0</v>
          </cell>
          <cell r="K827">
            <v>1</v>
          </cell>
          <cell r="L827">
            <v>0</v>
          </cell>
          <cell r="M827">
            <v>159</v>
          </cell>
        </row>
        <row r="828">
          <cell r="B828" t="str">
            <v>FiberHome</v>
          </cell>
          <cell r="C828">
            <v>19</v>
          </cell>
          <cell r="D828">
            <v>12</v>
          </cell>
          <cell r="E828">
            <v>0</v>
          </cell>
          <cell r="F828">
            <v>4</v>
          </cell>
          <cell r="G828">
            <v>1</v>
          </cell>
          <cell r="H828">
            <v>8</v>
          </cell>
          <cell r="I828">
            <v>0</v>
          </cell>
          <cell r="J828">
            <v>0</v>
          </cell>
          <cell r="K828">
            <v>0</v>
          </cell>
          <cell r="L828">
            <v>0</v>
          </cell>
          <cell r="M828">
            <v>44</v>
          </cell>
        </row>
        <row r="829">
          <cell r="B829" t="str">
            <v>Force 10</v>
          </cell>
          <cell r="C829">
            <v>0</v>
          </cell>
          <cell r="D829">
            <v>9</v>
          </cell>
          <cell r="E829">
            <v>0</v>
          </cell>
          <cell r="F829">
            <v>0</v>
          </cell>
          <cell r="G829">
            <v>0</v>
          </cell>
          <cell r="H829">
            <v>0</v>
          </cell>
          <cell r="I829">
            <v>0</v>
          </cell>
          <cell r="J829">
            <v>0</v>
          </cell>
          <cell r="K829">
            <v>0</v>
          </cell>
          <cell r="L829">
            <v>0</v>
          </cell>
          <cell r="M829">
            <v>9</v>
          </cell>
        </row>
        <row r="830">
          <cell r="B830" t="str">
            <v>Fujitsu</v>
          </cell>
          <cell r="C830">
            <v>36</v>
          </cell>
          <cell r="D830">
            <v>126</v>
          </cell>
          <cell r="E830">
            <v>4</v>
          </cell>
          <cell r="F830">
            <v>0</v>
          </cell>
          <cell r="G830">
            <v>13</v>
          </cell>
          <cell r="H830">
            <v>3</v>
          </cell>
          <cell r="I830">
            <v>5</v>
          </cell>
          <cell r="J830">
            <v>2</v>
          </cell>
          <cell r="K830">
            <v>19</v>
          </cell>
          <cell r="L830">
            <v>0</v>
          </cell>
          <cell r="M830">
            <v>189</v>
          </cell>
        </row>
        <row r="831">
          <cell r="B831" t="str">
            <v>Hitachi</v>
          </cell>
          <cell r="C831">
            <v>2</v>
          </cell>
          <cell r="D831">
            <v>0</v>
          </cell>
          <cell r="E831">
            <v>0</v>
          </cell>
          <cell r="F831">
            <v>0</v>
          </cell>
          <cell r="G831">
            <v>1</v>
          </cell>
          <cell r="H831">
            <v>8</v>
          </cell>
          <cell r="I831">
            <v>0</v>
          </cell>
          <cell r="J831">
            <v>0</v>
          </cell>
          <cell r="K831">
            <v>1</v>
          </cell>
          <cell r="L831">
            <v>0</v>
          </cell>
          <cell r="M831">
            <v>11</v>
          </cell>
        </row>
        <row r="832">
          <cell r="B832" t="str">
            <v>Hitachi Cable</v>
          </cell>
          <cell r="C832">
            <v>0</v>
          </cell>
          <cell r="D832">
            <v>0</v>
          </cell>
          <cell r="E832">
            <v>0</v>
          </cell>
          <cell r="F832">
            <v>0</v>
          </cell>
          <cell r="G832">
            <v>2</v>
          </cell>
          <cell r="H832">
            <v>0</v>
          </cell>
          <cell r="I832">
            <v>0</v>
          </cell>
          <cell r="J832">
            <v>0</v>
          </cell>
          <cell r="K832">
            <v>0</v>
          </cell>
          <cell r="L832">
            <v>0</v>
          </cell>
          <cell r="M832">
            <v>2</v>
          </cell>
        </row>
        <row r="833">
          <cell r="B833" t="str">
            <v>Huawei</v>
          </cell>
          <cell r="C833">
            <v>59</v>
          </cell>
          <cell r="D833">
            <v>169</v>
          </cell>
          <cell r="E833">
            <v>0</v>
          </cell>
          <cell r="F833">
            <v>22</v>
          </cell>
          <cell r="G833">
            <v>26</v>
          </cell>
          <cell r="H833">
            <v>11</v>
          </cell>
          <cell r="I833">
            <v>53</v>
          </cell>
          <cell r="J833">
            <v>0</v>
          </cell>
          <cell r="K833">
            <v>0</v>
          </cell>
          <cell r="L833">
            <v>0</v>
          </cell>
          <cell r="M833">
            <v>340</v>
          </cell>
        </row>
        <row r="834">
          <cell r="B834" t="str">
            <v>Infinera</v>
          </cell>
          <cell r="C834">
            <v>0</v>
          </cell>
          <cell r="D834">
            <v>0</v>
          </cell>
          <cell r="E834">
            <v>0</v>
          </cell>
          <cell r="F834">
            <v>0</v>
          </cell>
          <cell r="G834">
            <v>0</v>
          </cell>
          <cell r="H834">
            <v>0</v>
          </cell>
          <cell r="I834">
            <v>2</v>
          </cell>
          <cell r="K834">
            <v>0</v>
          </cell>
          <cell r="L834">
            <v>0</v>
          </cell>
          <cell r="M834">
            <v>2</v>
          </cell>
        </row>
        <row r="835">
          <cell r="B835" t="str">
            <v>Lucent</v>
          </cell>
          <cell r="C835">
            <v>0</v>
          </cell>
          <cell r="D835">
            <v>0</v>
          </cell>
          <cell r="E835">
            <v>0</v>
          </cell>
          <cell r="F835">
            <v>0</v>
          </cell>
          <cell r="G835">
            <v>0</v>
          </cell>
          <cell r="H835">
            <v>0</v>
          </cell>
          <cell r="I835">
            <v>0</v>
          </cell>
          <cell r="J835">
            <v>0</v>
          </cell>
          <cell r="K835">
            <v>0</v>
          </cell>
          <cell r="L835">
            <v>0</v>
          </cell>
          <cell r="M835">
            <v>0</v>
          </cell>
        </row>
        <row r="836">
          <cell r="B836" t="str">
            <v>Luminous</v>
          </cell>
          <cell r="C836">
            <v>0</v>
          </cell>
          <cell r="D836">
            <v>10</v>
          </cell>
          <cell r="E836">
            <v>0</v>
          </cell>
          <cell r="F836">
            <v>0</v>
          </cell>
          <cell r="G836">
            <v>0</v>
          </cell>
          <cell r="H836">
            <v>0</v>
          </cell>
          <cell r="I836">
            <v>0</v>
          </cell>
          <cell r="J836">
            <v>0</v>
          </cell>
          <cell r="K836">
            <v>0</v>
          </cell>
          <cell r="L836">
            <v>0</v>
          </cell>
          <cell r="M836">
            <v>10</v>
          </cell>
        </row>
        <row r="837">
          <cell r="B837" t="str">
            <v>Marconi/Ericsson</v>
          </cell>
          <cell r="K837">
            <v>0</v>
          </cell>
          <cell r="L837">
            <v>0</v>
          </cell>
          <cell r="M837">
            <v>0</v>
          </cell>
        </row>
        <row r="838">
          <cell r="B838" t="str">
            <v>Movaz</v>
          </cell>
          <cell r="C838">
            <v>0</v>
          </cell>
          <cell r="D838">
            <v>0</v>
          </cell>
          <cell r="E838">
            <v>0</v>
          </cell>
          <cell r="F838">
            <v>0</v>
          </cell>
          <cell r="G838">
            <v>0</v>
          </cell>
          <cell r="H838">
            <v>0</v>
          </cell>
          <cell r="I838">
            <v>0</v>
          </cell>
          <cell r="J838">
            <v>0</v>
          </cell>
          <cell r="K838">
            <v>0</v>
          </cell>
          <cell r="L838">
            <v>0</v>
          </cell>
          <cell r="M838">
            <v>0</v>
          </cell>
        </row>
        <row r="839">
          <cell r="B839" t="str">
            <v>NEC</v>
          </cell>
          <cell r="C839">
            <v>41</v>
          </cell>
          <cell r="D839">
            <v>44</v>
          </cell>
          <cell r="E839">
            <v>0</v>
          </cell>
          <cell r="F839">
            <v>0</v>
          </cell>
          <cell r="G839">
            <v>3</v>
          </cell>
          <cell r="H839">
            <v>36</v>
          </cell>
          <cell r="I839">
            <v>0</v>
          </cell>
          <cell r="J839">
            <v>1</v>
          </cell>
          <cell r="K839">
            <v>3</v>
          </cell>
          <cell r="L839">
            <v>0</v>
          </cell>
          <cell r="M839">
            <v>125</v>
          </cell>
        </row>
        <row r="840">
          <cell r="B840" t="str">
            <v>Nortel</v>
          </cell>
          <cell r="C840">
            <v>0</v>
          </cell>
          <cell r="D840">
            <v>0</v>
          </cell>
          <cell r="E840">
            <v>0</v>
          </cell>
          <cell r="F840">
            <v>0</v>
          </cell>
          <cell r="G840">
            <v>0</v>
          </cell>
          <cell r="H840">
            <v>0</v>
          </cell>
          <cell r="I840">
            <v>0</v>
          </cell>
          <cell r="J840">
            <v>0</v>
          </cell>
          <cell r="K840">
            <v>0</v>
          </cell>
          <cell r="L840">
            <v>0</v>
          </cell>
          <cell r="M840">
            <v>0</v>
          </cell>
        </row>
        <row r="841">
          <cell r="B841" t="str">
            <v>OpVista</v>
          </cell>
          <cell r="C841">
            <v>0</v>
          </cell>
          <cell r="D841">
            <v>0</v>
          </cell>
          <cell r="E841">
            <v>0</v>
          </cell>
          <cell r="F841">
            <v>0</v>
          </cell>
          <cell r="G841">
            <v>4</v>
          </cell>
          <cell r="H841">
            <v>0</v>
          </cell>
          <cell r="I841">
            <v>0</v>
          </cell>
          <cell r="K841">
            <v>0</v>
          </cell>
          <cell r="L841">
            <v>0</v>
          </cell>
          <cell r="M841">
            <v>4</v>
          </cell>
        </row>
        <row r="842">
          <cell r="B842" t="str">
            <v>Sagem</v>
          </cell>
          <cell r="C842">
            <v>0</v>
          </cell>
          <cell r="D842">
            <v>9</v>
          </cell>
          <cell r="E842">
            <v>0</v>
          </cell>
          <cell r="F842">
            <v>0</v>
          </cell>
          <cell r="G842">
            <v>0</v>
          </cell>
          <cell r="H842">
            <v>0</v>
          </cell>
          <cell r="I842">
            <v>0</v>
          </cell>
          <cell r="J842">
            <v>0</v>
          </cell>
          <cell r="K842">
            <v>0</v>
          </cell>
          <cell r="L842">
            <v>0</v>
          </cell>
          <cell r="M842">
            <v>9</v>
          </cell>
        </row>
        <row r="843">
          <cell r="B843" t="str">
            <v>Nokia Siemens</v>
          </cell>
          <cell r="C843">
            <v>8</v>
          </cell>
          <cell r="D843">
            <v>118</v>
          </cell>
          <cell r="E843">
            <v>1</v>
          </cell>
          <cell r="F843">
            <v>0</v>
          </cell>
          <cell r="G843">
            <v>0</v>
          </cell>
          <cell r="H843">
            <v>9</v>
          </cell>
          <cell r="I843">
            <v>44</v>
          </cell>
          <cell r="J843">
            <v>0</v>
          </cell>
          <cell r="K843">
            <v>0</v>
          </cell>
          <cell r="L843">
            <v>0</v>
          </cell>
          <cell r="M843">
            <v>180</v>
          </cell>
        </row>
        <row r="844">
          <cell r="B844" t="str">
            <v>Sycamore</v>
          </cell>
          <cell r="C844">
            <v>0</v>
          </cell>
          <cell r="D844">
            <v>0</v>
          </cell>
          <cell r="E844">
            <v>0</v>
          </cell>
          <cell r="F844">
            <v>21</v>
          </cell>
          <cell r="G844">
            <v>0</v>
          </cell>
          <cell r="H844">
            <v>0</v>
          </cell>
          <cell r="I844">
            <v>0</v>
          </cell>
          <cell r="J844">
            <v>0</v>
          </cell>
          <cell r="K844">
            <v>0</v>
          </cell>
          <cell r="L844">
            <v>0</v>
          </cell>
          <cell r="M844">
            <v>21</v>
          </cell>
        </row>
        <row r="845">
          <cell r="B845" t="str">
            <v>Tejas</v>
          </cell>
          <cell r="C845">
            <v>0</v>
          </cell>
          <cell r="D845">
            <v>8</v>
          </cell>
          <cell r="E845">
            <v>0</v>
          </cell>
          <cell r="F845">
            <v>0</v>
          </cell>
          <cell r="G845">
            <v>0</v>
          </cell>
          <cell r="H845">
            <v>0</v>
          </cell>
          <cell r="I845">
            <v>0</v>
          </cell>
          <cell r="J845">
            <v>0</v>
          </cell>
          <cell r="K845">
            <v>0</v>
          </cell>
          <cell r="L845">
            <v>0</v>
          </cell>
          <cell r="M845">
            <v>8</v>
          </cell>
        </row>
        <row r="846">
          <cell r="B846" t="str">
            <v>Tellabs</v>
          </cell>
          <cell r="C846">
            <v>0</v>
          </cell>
          <cell r="D846">
            <v>40</v>
          </cell>
          <cell r="E846">
            <v>132</v>
          </cell>
          <cell r="F846">
            <v>1</v>
          </cell>
          <cell r="G846">
            <v>40</v>
          </cell>
          <cell r="H846">
            <v>0</v>
          </cell>
          <cell r="I846">
            <v>0</v>
          </cell>
          <cell r="J846">
            <v>0</v>
          </cell>
          <cell r="K846">
            <v>0</v>
          </cell>
          <cell r="L846">
            <v>0</v>
          </cell>
          <cell r="M846">
            <v>213</v>
          </cell>
        </row>
        <row r="847">
          <cell r="B847" t="str">
            <v>Transmode</v>
          </cell>
          <cell r="C847">
            <v>0</v>
          </cell>
          <cell r="D847">
            <v>0</v>
          </cell>
          <cell r="E847">
            <v>0</v>
          </cell>
          <cell r="F847">
            <v>0</v>
          </cell>
          <cell r="G847">
            <v>8</v>
          </cell>
          <cell r="H847">
            <v>0</v>
          </cell>
          <cell r="I847">
            <v>0</v>
          </cell>
          <cell r="J847">
            <v>0</v>
          </cell>
          <cell r="K847">
            <v>0</v>
          </cell>
          <cell r="L847">
            <v>0</v>
          </cell>
          <cell r="M847">
            <v>8</v>
          </cell>
        </row>
        <row r="848">
          <cell r="B848" t="str">
            <v>Tyco</v>
          </cell>
          <cell r="C848">
            <v>0</v>
          </cell>
          <cell r="D848">
            <v>0</v>
          </cell>
          <cell r="E848">
            <v>0</v>
          </cell>
          <cell r="F848">
            <v>0</v>
          </cell>
          <cell r="G848">
            <v>0</v>
          </cell>
          <cell r="H848">
            <v>0</v>
          </cell>
          <cell r="I848">
            <v>0</v>
          </cell>
          <cell r="J848">
            <v>5</v>
          </cell>
          <cell r="K848">
            <v>0</v>
          </cell>
          <cell r="L848">
            <v>0</v>
          </cell>
          <cell r="M848">
            <v>5</v>
          </cell>
        </row>
        <row r="849">
          <cell r="B849" t="str">
            <v>UTStarcom</v>
          </cell>
          <cell r="C849">
            <v>0</v>
          </cell>
          <cell r="D849">
            <v>18</v>
          </cell>
          <cell r="E849">
            <v>0</v>
          </cell>
          <cell r="F849">
            <v>0</v>
          </cell>
          <cell r="G849">
            <v>0</v>
          </cell>
          <cell r="H849">
            <v>0</v>
          </cell>
          <cell r="I849">
            <v>0</v>
          </cell>
          <cell r="J849">
            <v>0</v>
          </cell>
          <cell r="K849">
            <v>0</v>
          </cell>
          <cell r="L849">
            <v>0</v>
          </cell>
          <cell r="M849">
            <v>18</v>
          </cell>
        </row>
        <row r="850">
          <cell r="B850" t="str">
            <v>White Rock</v>
          </cell>
          <cell r="C850">
            <v>0</v>
          </cell>
          <cell r="D850">
            <v>8</v>
          </cell>
          <cell r="E850">
            <v>0</v>
          </cell>
          <cell r="F850">
            <v>0</v>
          </cell>
          <cell r="G850">
            <v>0</v>
          </cell>
          <cell r="H850">
            <v>0</v>
          </cell>
          <cell r="I850">
            <v>0</v>
          </cell>
          <cell r="J850">
            <v>0</v>
          </cell>
          <cell r="K850">
            <v>0</v>
          </cell>
          <cell r="L850">
            <v>0</v>
          </cell>
          <cell r="M850">
            <v>8</v>
          </cell>
        </row>
        <row r="851">
          <cell r="B851" t="str">
            <v>Xtera</v>
          </cell>
          <cell r="C851">
            <v>0</v>
          </cell>
          <cell r="D851">
            <v>0</v>
          </cell>
          <cell r="E851">
            <v>0</v>
          </cell>
          <cell r="F851">
            <v>0</v>
          </cell>
          <cell r="G851">
            <v>0</v>
          </cell>
          <cell r="H851">
            <v>0</v>
          </cell>
          <cell r="I851">
            <v>6</v>
          </cell>
          <cell r="K851">
            <v>0</v>
          </cell>
          <cell r="L851">
            <v>0</v>
          </cell>
          <cell r="M851">
            <v>6</v>
          </cell>
        </row>
        <row r="852">
          <cell r="B852" t="str">
            <v>Zhone</v>
          </cell>
          <cell r="C852">
            <v>0</v>
          </cell>
          <cell r="D852">
            <v>0</v>
          </cell>
          <cell r="E852">
            <v>0</v>
          </cell>
          <cell r="F852">
            <v>0</v>
          </cell>
          <cell r="G852">
            <v>4</v>
          </cell>
          <cell r="H852">
            <v>0</v>
          </cell>
          <cell r="I852">
            <v>0</v>
          </cell>
          <cell r="J852">
            <v>0</v>
          </cell>
          <cell r="K852">
            <v>0</v>
          </cell>
          <cell r="L852">
            <v>0</v>
          </cell>
          <cell r="M852">
            <v>4</v>
          </cell>
        </row>
        <row r="853">
          <cell r="B853" t="str">
            <v>ZTE</v>
          </cell>
          <cell r="C853">
            <v>49</v>
          </cell>
          <cell r="D853">
            <v>11</v>
          </cell>
          <cell r="E853">
            <v>0</v>
          </cell>
          <cell r="F853">
            <v>0</v>
          </cell>
          <cell r="G853">
            <v>3</v>
          </cell>
          <cell r="H853">
            <v>34</v>
          </cell>
          <cell r="I853">
            <v>0</v>
          </cell>
          <cell r="J853">
            <v>0</v>
          </cell>
          <cell r="K853">
            <v>0</v>
          </cell>
          <cell r="L853">
            <v>0</v>
          </cell>
          <cell r="M853">
            <v>97</v>
          </cell>
        </row>
        <row r="854">
          <cell r="B854" t="str">
            <v>Other</v>
          </cell>
          <cell r="C854">
            <v>0</v>
          </cell>
          <cell r="D854">
            <v>15</v>
          </cell>
          <cell r="E854">
            <v>0</v>
          </cell>
          <cell r="F854">
            <v>0</v>
          </cell>
          <cell r="G854">
            <v>6</v>
          </cell>
          <cell r="H854">
            <v>0</v>
          </cell>
          <cell r="I854">
            <v>0</v>
          </cell>
          <cell r="J854">
            <v>0</v>
          </cell>
          <cell r="K854">
            <v>4</v>
          </cell>
          <cell r="L854">
            <v>0</v>
          </cell>
          <cell r="M854">
            <v>21</v>
          </cell>
        </row>
        <row r="855">
          <cell r="B855" t="str">
            <v>Total</v>
          </cell>
          <cell r="C855">
            <v>281</v>
          </cell>
          <cell r="D855">
            <v>1377</v>
          </cell>
          <cell r="E855">
            <v>192</v>
          </cell>
          <cell r="F855">
            <v>161</v>
          </cell>
          <cell r="G855">
            <v>360</v>
          </cell>
          <cell r="H855">
            <v>206</v>
          </cell>
          <cell r="I855">
            <v>262</v>
          </cell>
          <cell r="J855">
            <v>124</v>
          </cell>
          <cell r="K855">
            <v>68</v>
          </cell>
          <cell r="L855">
            <v>0</v>
          </cell>
          <cell r="M855">
            <v>2963</v>
          </cell>
        </row>
        <row r="863">
          <cell r="B863" t="str">
            <v>Vendor</v>
          </cell>
          <cell r="C863" t="str">
            <v>SONET/SDH Add-drop multiplexers (ADM)</v>
          </cell>
          <cell r="D863" t="str">
            <v>Optical Edge Devices (OED)</v>
          </cell>
          <cell r="E863" t="str">
            <v>Digital Cross Connects (DCS)</v>
          </cell>
          <cell r="F863" t="str">
            <v>Optical Core Switches (OCS)</v>
          </cell>
          <cell r="G863" t="str">
            <v>Metro WDM (C/D-WDM)</v>
          </cell>
          <cell r="H863" t="str">
            <v>Long haul DWDM (LH DWDM)</v>
          </cell>
          <cell r="I863" t="str">
            <v>Multi-reach DWDM</v>
          </cell>
          <cell r="J863" t="str">
            <v>SLTE</v>
          </cell>
          <cell r="K863" t="str">
            <v>Metro ROADM</v>
          </cell>
          <cell r="L863" t="str">
            <v>Converged Packet Optical</v>
          </cell>
          <cell r="M863" t="str">
            <v>Total Optical Networking (ON)</v>
          </cell>
        </row>
        <row r="864">
          <cell r="B864" t="str">
            <v>ADTRAN</v>
          </cell>
          <cell r="C864">
            <v>0</v>
          </cell>
          <cell r="D864">
            <v>8</v>
          </cell>
          <cell r="E864">
            <v>0</v>
          </cell>
          <cell r="F864">
            <v>0</v>
          </cell>
          <cell r="G864">
            <v>0</v>
          </cell>
          <cell r="H864">
            <v>0</v>
          </cell>
          <cell r="I864">
            <v>0</v>
          </cell>
          <cell r="J864">
            <v>0</v>
          </cell>
          <cell r="K864">
            <v>0</v>
          </cell>
          <cell r="L864">
            <v>0</v>
          </cell>
          <cell r="M864">
            <v>8</v>
          </cell>
        </row>
        <row r="865">
          <cell r="B865" t="str">
            <v>ADVA</v>
          </cell>
          <cell r="C865">
            <v>0</v>
          </cell>
          <cell r="D865">
            <v>2</v>
          </cell>
          <cell r="E865">
            <v>0</v>
          </cell>
          <cell r="F865">
            <v>0</v>
          </cell>
          <cell r="G865">
            <v>58</v>
          </cell>
          <cell r="H865">
            <v>0</v>
          </cell>
          <cell r="I865">
            <v>0</v>
          </cell>
          <cell r="J865">
            <v>0</v>
          </cell>
          <cell r="K865">
            <v>8</v>
          </cell>
          <cell r="L865">
            <v>0</v>
          </cell>
          <cell r="M865">
            <v>60</v>
          </cell>
        </row>
        <row r="866">
          <cell r="B866" t="str">
            <v>Alcatel-Lucent</v>
          </cell>
          <cell r="C866">
            <v>36</v>
          </cell>
          <cell r="D866">
            <v>272</v>
          </cell>
          <cell r="E866">
            <v>46</v>
          </cell>
          <cell r="F866">
            <v>52</v>
          </cell>
          <cell r="G866">
            <v>48</v>
          </cell>
          <cell r="H866">
            <v>17</v>
          </cell>
          <cell r="I866">
            <v>63</v>
          </cell>
          <cell r="J866">
            <v>38</v>
          </cell>
          <cell r="K866">
            <v>0</v>
          </cell>
          <cell r="L866">
            <v>0</v>
          </cell>
          <cell r="M866">
            <v>572</v>
          </cell>
        </row>
        <row r="867">
          <cell r="B867" t="str">
            <v>ANDA</v>
          </cell>
          <cell r="C867">
            <v>0</v>
          </cell>
          <cell r="D867">
            <v>6</v>
          </cell>
          <cell r="E867">
            <v>0</v>
          </cell>
          <cell r="F867">
            <v>0</v>
          </cell>
          <cell r="G867">
            <v>0</v>
          </cell>
          <cell r="H867">
            <v>0</v>
          </cell>
          <cell r="I867">
            <v>0</v>
          </cell>
          <cell r="J867">
            <v>0</v>
          </cell>
          <cell r="K867">
            <v>0</v>
          </cell>
          <cell r="L867">
            <v>0</v>
          </cell>
          <cell r="M867">
            <v>6</v>
          </cell>
        </row>
        <row r="868">
          <cell r="B868" t="str">
            <v>Atrica</v>
          </cell>
          <cell r="C868">
            <v>0</v>
          </cell>
          <cell r="D868">
            <v>9</v>
          </cell>
          <cell r="E868">
            <v>0</v>
          </cell>
          <cell r="F868">
            <v>0</v>
          </cell>
          <cell r="G868">
            <v>0</v>
          </cell>
          <cell r="H868">
            <v>0</v>
          </cell>
          <cell r="I868">
            <v>0</v>
          </cell>
          <cell r="J868">
            <v>0</v>
          </cell>
          <cell r="K868">
            <v>0</v>
          </cell>
          <cell r="L868">
            <v>0</v>
          </cell>
          <cell r="M868">
            <v>9</v>
          </cell>
        </row>
        <row r="869">
          <cell r="B869" t="str">
            <v>Calient</v>
          </cell>
          <cell r="C869">
            <v>0</v>
          </cell>
          <cell r="D869">
            <v>0</v>
          </cell>
          <cell r="E869">
            <v>0</v>
          </cell>
          <cell r="F869">
            <v>1</v>
          </cell>
          <cell r="G869">
            <v>0</v>
          </cell>
          <cell r="H869">
            <v>0</v>
          </cell>
          <cell r="I869">
            <v>0</v>
          </cell>
          <cell r="J869">
            <v>0</v>
          </cell>
          <cell r="K869">
            <v>0</v>
          </cell>
          <cell r="L869">
            <v>0</v>
          </cell>
          <cell r="M869">
            <v>1</v>
          </cell>
        </row>
        <row r="870">
          <cell r="B870" t="str">
            <v>Ciena</v>
          </cell>
          <cell r="C870">
            <v>3</v>
          </cell>
          <cell r="D870">
            <v>105</v>
          </cell>
          <cell r="E870">
            <v>0</v>
          </cell>
          <cell r="F870">
            <v>24</v>
          </cell>
          <cell r="G870">
            <v>75</v>
          </cell>
          <cell r="H870">
            <v>27</v>
          </cell>
          <cell r="I870">
            <v>51</v>
          </cell>
          <cell r="J870">
            <v>0</v>
          </cell>
          <cell r="K870">
            <v>1</v>
          </cell>
          <cell r="L870">
            <v>0</v>
          </cell>
          <cell r="M870">
            <v>285</v>
          </cell>
        </row>
        <row r="871">
          <cell r="B871" t="str">
            <v>Cisco</v>
          </cell>
          <cell r="C871">
            <v>0</v>
          </cell>
          <cell r="D871">
            <v>83</v>
          </cell>
          <cell r="E871">
            <v>0</v>
          </cell>
          <cell r="F871">
            <v>1</v>
          </cell>
          <cell r="G871">
            <v>62</v>
          </cell>
          <cell r="H871">
            <v>0</v>
          </cell>
          <cell r="I871">
            <v>0</v>
          </cell>
          <cell r="J871">
            <v>0</v>
          </cell>
          <cell r="K871">
            <v>49</v>
          </cell>
          <cell r="L871">
            <v>0</v>
          </cell>
          <cell r="M871">
            <v>146</v>
          </cell>
        </row>
        <row r="872">
          <cell r="B872" t="str">
            <v>Corrigent</v>
          </cell>
          <cell r="C872">
            <v>0</v>
          </cell>
          <cell r="D872">
            <v>25</v>
          </cell>
          <cell r="E872">
            <v>0</v>
          </cell>
          <cell r="F872">
            <v>0</v>
          </cell>
          <cell r="G872">
            <v>0</v>
          </cell>
          <cell r="H872">
            <v>0</v>
          </cell>
          <cell r="I872">
            <v>0</v>
          </cell>
          <cell r="J872">
            <v>0</v>
          </cell>
          <cell r="K872">
            <v>0</v>
          </cell>
          <cell r="L872">
            <v>0</v>
          </cell>
          <cell r="M872">
            <v>25</v>
          </cell>
        </row>
        <row r="873">
          <cell r="B873" t="str">
            <v>Corvis</v>
          </cell>
          <cell r="C873">
            <v>0</v>
          </cell>
          <cell r="D873">
            <v>0</v>
          </cell>
          <cell r="E873">
            <v>0</v>
          </cell>
          <cell r="F873">
            <v>0</v>
          </cell>
          <cell r="G873">
            <v>0</v>
          </cell>
          <cell r="H873">
            <v>0</v>
          </cell>
          <cell r="I873">
            <v>0</v>
          </cell>
          <cell r="J873">
            <v>0</v>
          </cell>
          <cell r="K873">
            <v>0</v>
          </cell>
          <cell r="L873">
            <v>0</v>
          </cell>
          <cell r="M873">
            <v>0</v>
          </cell>
        </row>
        <row r="874">
          <cell r="B874" t="str">
            <v>Datang</v>
          </cell>
          <cell r="C874">
            <v>0</v>
          </cell>
          <cell r="D874">
            <v>0</v>
          </cell>
          <cell r="E874">
            <v>0</v>
          </cell>
          <cell r="F874">
            <v>0</v>
          </cell>
          <cell r="G874">
            <v>0</v>
          </cell>
          <cell r="H874">
            <v>0</v>
          </cell>
          <cell r="I874">
            <v>0</v>
          </cell>
          <cell r="J874">
            <v>0</v>
          </cell>
          <cell r="K874">
            <v>0</v>
          </cell>
          <cell r="L874">
            <v>0</v>
          </cell>
          <cell r="M874">
            <v>0</v>
          </cell>
        </row>
        <row r="875">
          <cell r="B875" t="str">
            <v>ECI Telecom</v>
          </cell>
          <cell r="C875">
            <v>9</v>
          </cell>
          <cell r="D875">
            <v>54</v>
          </cell>
          <cell r="E875">
            <v>6</v>
          </cell>
          <cell r="F875">
            <v>0</v>
          </cell>
          <cell r="G875">
            <v>14</v>
          </cell>
          <cell r="H875">
            <v>0</v>
          </cell>
          <cell r="I875">
            <v>0</v>
          </cell>
          <cell r="J875">
            <v>0</v>
          </cell>
          <cell r="K875">
            <v>0</v>
          </cell>
          <cell r="L875">
            <v>0</v>
          </cell>
          <cell r="M875">
            <v>83</v>
          </cell>
        </row>
        <row r="876">
          <cell r="B876" t="str">
            <v>Ericsson</v>
          </cell>
          <cell r="C876">
            <v>6</v>
          </cell>
          <cell r="D876">
            <v>86</v>
          </cell>
          <cell r="E876">
            <v>7</v>
          </cell>
          <cell r="F876">
            <v>15</v>
          </cell>
          <cell r="G876">
            <v>5</v>
          </cell>
          <cell r="H876">
            <v>18</v>
          </cell>
          <cell r="I876">
            <v>23</v>
          </cell>
          <cell r="J876">
            <v>0</v>
          </cell>
          <cell r="K876">
            <v>1</v>
          </cell>
          <cell r="L876">
            <v>0</v>
          </cell>
          <cell r="M876">
            <v>160</v>
          </cell>
        </row>
        <row r="877">
          <cell r="B877" t="str">
            <v>FiberHome</v>
          </cell>
          <cell r="C877">
            <v>14</v>
          </cell>
          <cell r="D877">
            <v>10</v>
          </cell>
          <cell r="E877">
            <v>0</v>
          </cell>
          <cell r="F877">
            <v>2</v>
          </cell>
          <cell r="G877">
            <v>4</v>
          </cell>
          <cell r="H877">
            <v>4</v>
          </cell>
          <cell r="I877">
            <v>0</v>
          </cell>
          <cell r="J877">
            <v>0</v>
          </cell>
          <cell r="K877">
            <v>0</v>
          </cell>
          <cell r="L877">
            <v>0</v>
          </cell>
          <cell r="M877">
            <v>34</v>
          </cell>
        </row>
        <row r="878">
          <cell r="B878" t="str">
            <v>Force 10</v>
          </cell>
          <cell r="C878">
            <v>0</v>
          </cell>
          <cell r="D878">
            <v>11</v>
          </cell>
          <cell r="E878">
            <v>0</v>
          </cell>
          <cell r="F878">
            <v>0</v>
          </cell>
          <cell r="G878">
            <v>0</v>
          </cell>
          <cell r="H878">
            <v>0</v>
          </cell>
          <cell r="I878">
            <v>0</v>
          </cell>
          <cell r="J878">
            <v>0</v>
          </cell>
          <cell r="K878">
            <v>0</v>
          </cell>
          <cell r="L878">
            <v>0</v>
          </cell>
          <cell r="M878">
            <v>11</v>
          </cell>
        </row>
        <row r="879">
          <cell r="B879" t="str">
            <v>Fujitsu</v>
          </cell>
          <cell r="C879">
            <v>34</v>
          </cell>
          <cell r="D879">
            <v>170</v>
          </cell>
          <cell r="E879">
            <v>4</v>
          </cell>
          <cell r="F879">
            <v>0</v>
          </cell>
          <cell r="G879">
            <v>26</v>
          </cell>
          <cell r="H879">
            <v>3</v>
          </cell>
          <cell r="I879">
            <v>5</v>
          </cell>
          <cell r="J879">
            <v>6</v>
          </cell>
          <cell r="K879">
            <v>19</v>
          </cell>
          <cell r="L879">
            <v>0</v>
          </cell>
          <cell r="M879">
            <v>248</v>
          </cell>
        </row>
        <row r="880">
          <cell r="B880" t="str">
            <v>Hitachi</v>
          </cell>
          <cell r="C880">
            <v>1</v>
          </cell>
          <cell r="D880">
            <v>2</v>
          </cell>
          <cell r="E880">
            <v>1</v>
          </cell>
          <cell r="F880">
            <v>0</v>
          </cell>
          <cell r="G880">
            <v>5</v>
          </cell>
          <cell r="H880">
            <v>2</v>
          </cell>
          <cell r="I880">
            <v>0</v>
          </cell>
          <cell r="J880">
            <v>0</v>
          </cell>
          <cell r="K880">
            <v>4</v>
          </cell>
          <cell r="L880">
            <v>0</v>
          </cell>
          <cell r="M880">
            <v>11</v>
          </cell>
        </row>
        <row r="881">
          <cell r="B881" t="str">
            <v>Hitachi Cable</v>
          </cell>
          <cell r="C881">
            <v>0</v>
          </cell>
          <cell r="D881">
            <v>0</v>
          </cell>
          <cell r="E881">
            <v>0</v>
          </cell>
          <cell r="F881">
            <v>0</v>
          </cell>
          <cell r="G881">
            <v>2</v>
          </cell>
          <cell r="H881">
            <v>0</v>
          </cell>
          <cell r="I881">
            <v>0</v>
          </cell>
          <cell r="J881">
            <v>0</v>
          </cell>
          <cell r="K881">
            <v>0</v>
          </cell>
          <cell r="L881">
            <v>0</v>
          </cell>
          <cell r="M881">
            <v>2</v>
          </cell>
        </row>
        <row r="882">
          <cell r="B882" t="str">
            <v>Huawei</v>
          </cell>
          <cell r="C882">
            <v>16</v>
          </cell>
          <cell r="D882">
            <v>116</v>
          </cell>
          <cell r="E882">
            <v>0</v>
          </cell>
          <cell r="F882">
            <v>12</v>
          </cell>
          <cell r="G882">
            <v>19</v>
          </cell>
          <cell r="H882">
            <v>5</v>
          </cell>
          <cell r="I882">
            <v>54</v>
          </cell>
          <cell r="J882">
            <v>0</v>
          </cell>
          <cell r="K882">
            <v>0</v>
          </cell>
          <cell r="L882">
            <v>0</v>
          </cell>
          <cell r="M882">
            <v>222</v>
          </cell>
        </row>
        <row r="883">
          <cell r="B883" t="str">
            <v>Infinera</v>
          </cell>
          <cell r="C883">
            <v>0</v>
          </cell>
          <cell r="D883">
            <v>0</v>
          </cell>
          <cell r="E883">
            <v>0</v>
          </cell>
          <cell r="F883">
            <v>0</v>
          </cell>
          <cell r="G883">
            <v>0</v>
          </cell>
          <cell r="H883">
            <v>0</v>
          </cell>
          <cell r="I883">
            <v>13</v>
          </cell>
          <cell r="J883">
            <v>0</v>
          </cell>
          <cell r="K883">
            <v>0</v>
          </cell>
          <cell r="L883">
            <v>0</v>
          </cell>
          <cell r="M883">
            <v>13</v>
          </cell>
        </row>
        <row r="884">
          <cell r="B884" t="str">
            <v>Lucent</v>
          </cell>
          <cell r="C884">
            <v>0</v>
          </cell>
          <cell r="D884">
            <v>0</v>
          </cell>
          <cell r="E884">
            <v>0</v>
          </cell>
          <cell r="F884">
            <v>0</v>
          </cell>
          <cell r="G884">
            <v>0</v>
          </cell>
          <cell r="H884">
            <v>0</v>
          </cell>
          <cell r="I884">
            <v>0</v>
          </cell>
          <cell r="J884">
            <v>0</v>
          </cell>
          <cell r="K884">
            <v>0</v>
          </cell>
          <cell r="L884">
            <v>0</v>
          </cell>
          <cell r="M884">
            <v>0</v>
          </cell>
        </row>
        <row r="885">
          <cell r="B885" t="str">
            <v>Luminous</v>
          </cell>
          <cell r="C885">
            <v>0</v>
          </cell>
          <cell r="D885">
            <v>0</v>
          </cell>
          <cell r="E885">
            <v>0</v>
          </cell>
          <cell r="F885">
            <v>0</v>
          </cell>
          <cell r="G885">
            <v>0</v>
          </cell>
          <cell r="H885">
            <v>0</v>
          </cell>
          <cell r="I885">
            <v>0</v>
          </cell>
          <cell r="J885">
            <v>0</v>
          </cell>
          <cell r="K885">
            <v>0</v>
          </cell>
          <cell r="L885">
            <v>0</v>
          </cell>
          <cell r="M885">
            <v>0</v>
          </cell>
        </row>
        <row r="886">
          <cell r="B886" t="str">
            <v>Movaz</v>
          </cell>
          <cell r="C886">
            <v>0</v>
          </cell>
          <cell r="D886">
            <v>0</v>
          </cell>
          <cell r="E886">
            <v>0</v>
          </cell>
          <cell r="F886">
            <v>0</v>
          </cell>
          <cell r="G886">
            <v>0</v>
          </cell>
          <cell r="H886">
            <v>0</v>
          </cell>
          <cell r="I886">
            <v>0</v>
          </cell>
          <cell r="J886">
            <v>0</v>
          </cell>
          <cell r="K886">
            <v>0</v>
          </cell>
          <cell r="L886">
            <v>0</v>
          </cell>
          <cell r="M886">
            <v>0</v>
          </cell>
        </row>
        <row r="887">
          <cell r="B887" t="str">
            <v>NEC</v>
          </cell>
          <cell r="C887">
            <v>45</v>
          </cell>
          <cell r="D887">
            <v>41</v>
          </cell>
          <cell r="E887">
            <v>0</v>
          </cell>
          <cell r="F887">
            <v>0</v>
          </cell>
          <cell r="G887">
            <v>4</v>
          </cell>
          <cell r="H887">
            <v>28</v>
          </cell>
          <cell r="I887">
            <v>0</v>
          </cell>
          <cell r="J887">
            <v>13</v>
          </cell>
          <cell r="K887">
            <v>2</v>
          </cell>
          <cell r="L887">
            <v>0</v>
          </cell>
          <cell r="M887">
            <v>131</v>
          </cell>
        </row>
        <row r="888">
          <cell r="B888" t="str">
            <v>Nortel</v>
          </cell>
          <cell r="C888">
            <v>0</v>
          </cell>
          <cell r="D888">
            <v>0</v>
          </cell>
          <cell r="E888">
            <v>0</v>
          </cell>
          <cell r="F888">
            <v>0</v>
          </cell>
          <cell r="G888">
            <v>0</v>
          </cell>
          <cell r="H888">
            <v>0</v>
          </cell>
          <cell r="I888">
            <v>0</v>
          </cell>
          <cell r="J888">
            <v>0</v>
          </cell>
          <cell r="K888">
            <v>0</v>
          </cell>
          <cell r="L888">
            <v>0</v>
          </cell>
          <cell r="M888">
            <v>0</v>
          </cell>
        </row>
        <row r="889">
          <cell r="B889" t="str">
            <v>OpVista</v>
          </cell>
          <cell r="C889">
            <v>0</v>
          </cell>
          <cell r="D889">
            <v>0</v>
          </cell>
          <cell r="E889">
            <v>0</v>
          </cell>
          <cell r="F889">
            <v>0</v>
          </cell>
          <cell r="G889">
            <v>2</v>
          </cell>
          <cell r="H889">
            <v>0</v>
          </cell>
          <cell r="I889">
            <v>0</v>
          </cell>
          <cell r="J889">
            <v>0</v>
          </cell>
          <cell r="K889">
            <v>0</v>
          </cell>
          <cell r="L889">
            <v>0</v>
          </cell>
          <cell r="M889">
            <v>2</v>
          </cell>
        </row>
        <row r="890">
          <cell r="B890" t="str">
            <v>Sagem</v>
          </cell>
          <cell r="C890">
            <v>0</v>
          </cell>
          <cell r="D890">
            <v>8</v>
          </cell>
          <cell r="E890">
            <v>0</v>
          </cell>
          <cell r="F890">
            <v>0</v>
          </cell>
          <cell r="G890">
            <v>0</v>
          </cell>
          <cell r="H890">
            <v>0</v>
          </cell>
          <cell r="I890">
            <v>0</v>
          </cell>
          <cell r="J890">
            <v>0</v>
          </cell>
          <cell r="K890">
            <v>0</v>
          </cell>
          <cell r="L890">
            <v>0</v>
          </cell>
          <cell r="M890">
            <v>8</v>
          </cell>
        </row>
        <row r="891">
          <cell r="B891" t="str">
            <v>Nokia Siemens</v>
          </cell>
          <cell r="C891">
            <v>5</v>
          </cell>
          <cell r="D891">
            <v>85</v>
          </cell>
          <cell r="E891">
            <v>1</v>
          </cell>
          <cell r="F891">
            <v>0</v>
          </cell>
          <cell r="G891">
            <v>0</v>
          </cell>
          <cell r="H891">
            <v>8</v>
          </cell>
          <cell r="I891">
            <v>37</v>
          </cell>
          <cell r="J891">
            <v>0</v>
          </cell>
          <cell r="K891">
            <v>0</v>
          </cell>
          <cell r="L891">
            <v>0</v>
          </cell>
          <cell r="M891">
            <v>136</v>
          </cell>
        </row>
        <row r="892">
          <cell r="B892" t="str">
            <v>Sycamore</v>
          </cell>
          <cell r="C892">
            <v>0</v>
          </cell>
          <cell r="D892">
            <v>0</v>
          </cell>
          <cell r="E892">
            <v>0</v>
          </cell>
          <cell r="F892">
            <v>19</v>
          </cell>
          <cell r="G892">
            <v>0</v>
          </cell>
          <cell r="H892">
            <v>0</v>
          </cell>
          <cell r="I892">
            <v>0</v>
          </cell>
          <cell r="J892">
            <v>0</v>
          </cell>
          <cell r="K892">
            <v>0</v>
          </cell>
          <cell r="L892">
            <v>0</v>
          </cell>
          <cell r="M892">
            <v>19</v>
          </cell>
        </row>
        <row r="893">
          <cell r="B893" t="str">
            <v>Tejas</v>
          </cell>
          <cell r="C893">
            <v>0</v>
          </cell>
          <cell r="D893">
            <v>12</v>
          </cell>
          <cell r="E893">
            <v>0</v>
          </cell>
          <cell r="F893">
            <v>0</v>
          </cell>
          <cell r="G893">
            <v>0</v>
          </cell>
          <cell r="H893">
            <v>0</v>
          </cell>
          <cell r="I893">
            <v>0</v>
          </cell>
          <cell r="J893">
            <v>0</v>
          </cell>
          <cell r="K893">
            <v>0</v>
          </cell>
          <cell r="L893">
            <v>0</v>
          </cell>
          <cell r="M893">
            <v>12</v>
          </cell>
        </row>
        <row r="894">
          <cell r="B894" t="str">
            <v>Tellabs</v>
          </cell>
          <cell r="C894">
            <v>0</v>
          </cell>
          <cell r="D894">
            <v>41</v>
          </cell>
          <cell r="E894">
            <v>185</v>
          </cell>
          <cell r="F894">
            <v>1</v>
          </cell>
          <cell r="G894">
            <v>22</v>
          </cell>
          <cell r="H894">
            <v>0</v>
          </cell>
          <cell r="I894">
            <v>0</v>
          </cell>
          <cell r="J894">
            <v>0</v>
          </cell>
          <cell r="K894">
            <v>2</v>
          </cell>
          <cell r="L894">
            <v>0</v>
          </cell>
          <cell r="M894">
            <v>249</v>
          </cell>
        </row>
        <row r="895">
          <cell r="B895" t="str">
            <v>Transmode</v>
          </cell>
          <cell r="C895">
            <v>0</v>
          </cell>
          <cell r="D895">
            <v>0</v>
          </cell>
          <cell r="E895">
            <v>0</v>
          </cell>
          <cell r="F895">
            <v>0</v>
          </cell>
          <cell r="G895">
            <v>14</v>
          </cell>
          <cell r="H895">
            <v>0</v>
          </cell>
          <cell r="I895">
            <v>0</v>
          </cell>
          <cell r="J895">
            <v>0</v>
          </cell>
          <cell r="K895">
            <v>0</v>
          </cell>
          <cell r="L895">
            <v>0</v>
          </cell>
          <cell r="M895">
            <v>14</v>
          </cell>
        </row>
        <row r="896">
          <cell r="B896" t="str">
            <v>Tyco</v>
          </cell>
          <cell r="C896">
            <v>0</v>
          </cell>
          <cell r="D896">
            <v>0</v>
          </cell>
          <cell r="E896">
            <v>0</v>
          </cell>
          <cell r="F896">
            <v>0</v>
          </cell>
          <cell r="G896">
            <v>0</v>
          </cell>
          <cell r="H896">
            <v>0</v>
          </cell>
          <cell r="I896">
            <v>0</v>
          </cell>
          <cell r="J896">
            <v>13</v>
          </cell>
          <cell r="K896">
            <v>0</v>
          </cell>
          <cell r="L896">
            <v>0</v>
          </cell>
          <cell r="M896">
            <v>13</v>
          </cell>
        </row>
        <row r="897">
          <cell r="B897" t="str">
            <v>UTStarcom</v>
          </cell>
          <cell r="C897">
            <v>0</v>
          </cell>
          <cell r="D897">
            <v>15</v>
          </cell>
          <cell r="E897">
            <v>0</v>
          </cell>
          <cell r="F897">
            <v>0</v>
          </cell>
          <cell r="G897">
            <v>0</v>
          </cell>
          <cell r="H897">
            <v>0</v>
          </cell>
          <cell r="I897">
            <v>0</v>
          </cell>
          <cell r="J897">
            <v>0</v>
          </cell>
          <cell r="K897">
            <v>0</v>
          </cell>
          <cell r="L897">
            <v>0</v>
          </cell>
          <cell r="M897">
            <v>15</v>
          </cell>
        </row>
        <row r="898">
          <cell r="B898" t="str">
            <v>White Rock</v>
          </cell>
          <cell r="C898">
            <v>0</v>
          </cell>
          <cell r="D898">
            <v>8</v>
          </cell>
          <cell r="E898">
            <v>0</v>
          </cell>
          <cell r="F898">
            <v>0</v>
          </cell>
          <cell r="G898">
            <v>0</v>
          </cell>
          <cell r="H898">
            <v>0</v>
          </cell>
          <cell r="I898">
            <v>0</v>
          </cell>
          <cell r="J898">
            <v>0</v>
          </cell>
          <cell r="K898">
            <v>0</v>
          </cell>
          <cell r="L898">
            <v>0</v>
          </cell>
          <cell r="M898">
            <v>8</v>
          </cell>
        </row>
        <row r="899">
          <cell r="B899" t="str">
            <v>Xtera</v>
          </cell>
          <cell r="C899">
            <v>0</v>
          </cell>
          <cell r="D899">
            <v>0</v>
          </cell>
          <cell r="E899">
            <v>0</v>
          </cell>
          <cell r="F899">
            <v>0</v>
          </cell>
          <cell r="G899">
            <v>0</v>
          </cell>
          <cell r="H899">
            <v>0</v>
          </cell>
          <cell r="I899">
            <v>4</v>
          </cell>
          <cell r="J899">
            <v>0</v>
          </cell>
          <cell r="K899">
            <v>0</v>
          </cell>
          <cell r="L899">
            <v>0</v>
          </cell>
          <cell r="M899">
            <v>4</v>
          </cell>
        </row>
        <row r="900">
          <cell r="B900" t="str">
            <v>Zhone</v>
          </cell>
          <cell r="C900">
            <v>0</v>
          </cell>
          <cell r="D900">
            <v>0</v>
          </cell>
          <cell r="E900">
            <v>0</v>
          </cell>
          <cell r="F900">
            <v>0</v>
          </cell>
          <cell r="G900">
            <v>5</v>
          </cell>
          <cell r="H900">
            <v>0</v>
          </cell>
          <cell r="I900">
            <v>0</v>
          </cell>
          <cell r="J900">
            <v>0</v>
          </cell>
          <cell r="K900">
            <v>0</v>
          </cell>
          <cell r="L900">
            <v>0</v>
          </cell>
          <cell r="M900">
            <v>5</v>
          </cell>
        </row>
        <row r="901">
          <cell r="B901" t="str">
            <v>ZTE</v>
          </cell>
          <cell r="C901">
            <v>24</v>
          </cell>
          <cell r="D901">
            <v>8</v>
          </cell>
          <cell r="E901">
            <v>0</v>
          </cell>
          <cell r="F901">
            <v>0</v>
          </cell>
          <cell r="G901">
            <v>1</v>
          </cell>
          <cell r="H901">
            <v>13</v>
          </cell>
          <cell r="I901">
            <v>0</v>
          </cell>
          <cell r="J901">
            <v>0</v>
          </cell>
          <cell r="K901">
            <v>0</v>
          </cell>
          <cell r="L901">
            <v>0</v>
          </cell>
          <cell r="M901">
            <v>46</v>
          </cell>
        </row>
        <row r="902">
          <cell r="B902" t="str">
            <v>Other</v>
          </cell>
          <cell r="C902">
            <v>0</v>
          </cell>
          <cell r="D902">
            <v>13</v>
          </cell>
          <cell r="E902">
            <v>0</v>
          </cell>
          <cell r="F902">
            <v>0</v>
          </cell>
          <cell r="G902">
            <v>8</v>
          </cell>
          <cell r="H902">
            <v>0</v>
          </cell>
          <cell r="I902">
            <v>0</v>
          </cell>
          <cell r="J902">
            <v>0</v>
          </cell>
          <cell r="K902">
            <v>3</v>
          </cell>
          <cell r="L902">
            <v>0</v>
          </cell>
          <cell r="M902">
            <v>21</v>
          </cell>
        </row>
        <row r="903">
          <cell r="B903" t="str">
            <v>Total</v>
          </cell>
          <cell r="C903">
            <v>193</v>
          </cell>
          <cell r="D903">
            <v>1190</v>
          </cell>
          <cell r="E903">
            <v>250</v>
          </cell>
          <cell r="F903">
            <v>127</v>
          </cell>
          <cell r="G903">
            <v>374</v>
          </cell>
          <cell r="H903">
            <v>125</v>
          </cell>
          <cell r="I903">
            <v>250</v>
          </cell>
          <cell r="J903">
            <v>70</v>
          </cell>
          <cell r="K903">
            <v>89</v>
          </cell>
          <cell r="L903">
            <v>0</v>
          </cell>
          <cell r="M903">
            <v>2579</v>
          </cell>
        </row>
        <row r="907">
          <cell r="B907" t="str">
            <v>Vendor</v>
          </cell>
          <cell r="C907" t="str">
            <v>SONET/SDH Add-drop multiplexers (ADM)</v>
          </cell>
          <cell r="D907" t="str">
            <v>Optical Edge Devices (OED)</v>
          </cell>
          <cell r="E907" t="str">
            <v>Digital Cross Connects (DCS)</v>
          </cell>
          <cell r="F907" t="str">
            <v>Optical Core Switches (OCS)</v>
          </cell>
          <cell r="G907" t="str">
            <v>Metro WDM (C/D-WDM)</v>
          </cell>
          <cell r="H907" t="str">
            <v>Long haul DWDM (LH DWDM)</v>
          </cell>
          <cell r="I907" t="str">
            <v>Multi-reach DWDM</v>
          </cell>
          <cell r="J907" t="str">
            <v>SLTE</v>
          </cell>
          <cell r="K907" t="str">
            <v>Metro ROADM</v>
          </cell>
          <cell r="L907" t="str">
            <v>Converged Packet Optical</v>
          </cell>
          <cell r="M907" t="str">
            <v>Total Optical Networking (ON)</v>
          </cell>
        </row>
        <row r="908">
          <cell r="B908" t="str">
            <v>ADTRAN</v>
          </cell>
          <cell r="C908">
            <v>0</v>
          </cell>
          <cell r="D908">
            <v>9</v>
          </cell>
          <cell r="E908">
            <v>0</v>
          </cell>
          <cell r="F908">
            <v>0</v>
          </cell>
          <cell r="G908">
            <v>0</v>
          </cell>
          <cell r="H908">
            <v>0</v>
          </cell>
          <cell r="I908">
            <v>0</v>
          </cell>
          <cell r="J908">
            <v>0</v>
          </cell>
          <cell r="K908">
            <v>0</v>
          </cell>
          <cell r="L908">
            <v>0</v>
          </cell>
          <cell r="M908">
            <v>9</v>
          </cell>
        </row>
        <row r="909">
          <cell r="B909" t="str">
            <v>ADVA</v>
          </cell>
          <cell r="C909">
            <v>0</v>
          </cell>
          <cell r="D909">
            <v>4</v>
          </cell>
          <cell r="E909">
            <v>0</v>
          </cell>
          <cell r="F909">
            <v>0</v>
          </cell>
          <cell r="G909">
            <v>63</v>
          </cell>
          <cell r="H909">
            <v>0</v>
          </cell>
          <cell r="I909">
            <v>0</v>
          </cell>
          <cell r="J909">
            <v>0</v>
          </cell>
          <cell r="K909">
            <v>7</v>
          </cell>
          <cell r="L909">
            <v>0</v>
          </cell>
          <cell r="M909">
            <v>67</v>
          </cell>
        </row>
        <row r="910">
          <cell r="B910" t="str">
            <v>Alcatel-Lucent</v>
          </cell>
          <cell r="C910">
            <v>26</v>
          </cell>
          <cell r="D910">
            <v>276</v>
          </cell>
          <cell r="E910">
            <v>56</v>
          </cell>
          <cell r="F910">
            <v>66</v>
          </cell>
          <cell r="G910">
            <v>58</v>
          </cell>
          <cell r="H910">
            <v>14</v>
          </cell>
          <cell r="I910">
            <v>79</v>
          </cell>
          <cell r="J910">
            <v>45</v>
          </cell>
          <cell r="K910">
            <v>0</v>
          </cell>
          <cell r="L910">
            <v>0</v>
          </cell>
          <cell r="M910">
            <v>620</v>
          </cell>
        </row>
        <row r="911">
          <cell r="B911" t="str">
            <v>ANDA</v>
          </cell>
          <cell r="C911">
            <v>0</v>
          </cell>
          <cell r="D911">
            <v>7</v>
          </cell>
          <cell r="E911">
            <v>0</v>
          </cell>
          <cell r="F911">
            <v>0</v>
          </cell>
          <cell r="G911">
            <v>0</v>
          </cell>
          <cell r="H911">
            <v>0</v>
          </cell>
          <cell r="I911">
            <v>0</v>
          </cell>
          <cell r="J911">
            <v>0</v>
          </cell>
          <cell r="K911">
            <v>0</v>
          </cell>
          <cell r="L911">
            <v>0</v>
          </cell>
          <cell r="M911">
            <v>7</v>
          </cell>
        </row>
        <row r="912">
          <cell r="B912" t="str">
            <v>Atrica</v>
          </cell>
          <cell r="C912">
            <v>0</v>
          </cell>
          <cell r="D912">
            <v>10</v>
          </cell>
          <cell r="E912">
            <v>0</v>
          </cell>
          <cell r="F912">
            <v>0</v>
          </cell>
          <cell r="G912">
            <v>0</v>
          </cell>
          <cell r="H912">
            <v>0</v>
          </cell>
          <cell r="I912">
            <v>0</v>
          </cell>
          <cell r="J912">
            <v>0</v>
          </cell>
          <cell r="K912">
            <v>0</v>
          </cell>
          <cell r="L912">
            <v>0</v>
          </cell>
          <cell r="M912">
            <v>10</v>
          </cell>
        </row>
        <row r="913">
          <cell r="B913" t="str">
            <v>Calient</v>
          </cell>
          <cell r="C913">
            <v>0</v>
          </cell>
          <cell r="D913">
            <v>0</v>
          </cell>
          <cell r="E913">
            <v>0</v>
          </cell>
          <cell r="F913">
            <v>1</v>
          </cell>
          <cell r="G913">
            <v>0</v>
          </cell>
          <cell r="H913">
            <v>0</v>
          </cell>
          <cell r="I913">
            <v>0</v>
          </cell>
          <cell r="J913">
            <v>0</v>
          </cell>
          <cell r="K913">
            <v>0</v>
          </cell>
          <cell r="L913">
            <v>0</v>
          </cell>
          <cell r="M913">
            <v>1</v>
          </cell>
        </row>
        <row r="914">
          <cell r="B914" t="str">
            <v>Ciena</v>
          </cell>
          <cell r="C914">
            <v>3</v>
          </cell>
          <cell r="D914">
            <v>143</v>
          </cell>
          <cell r="E914">
            <v>0</v>
          </cell>
          <cell r="F914">
            <v>32</v>
          </cell>
          <cell r="G914">
            <v>102</v>
          </cell>
          <cell r="H914">
            <v>32</v>
          </cell>
          <cell r="I914">
            <v>50</v>
          </cell>
          <cell r="J914">
            <v>0</v>
          </cell>
          <cell r="K914">
            <v>1</v>
          </cell>
          <cell r="L914">
            <v>0</v>
          </cell>
          <cell r="M914">
            <v>362</v>
          </cell>
        </row>
        <row r="915">
          <cell r="B915" t="str">
            <v>Cisco</v>
          </cell>
          <cell r="C915">
            <v>0</v>
          </cell>
          <cell r="D915">
            <v>94</v>
          </cell>
          <cell r="E915">
            <v>0</v>
          </cell>
          <cell r="F915">
            <v>1</v>
          </cell>
          <cell r="G915">
            <v>68</v>
          </cell>
          <cell r="H915">
            <v>0</v>
          </cell>
          <cell r="I915">
            <v>0</v>
          </cell>
          <cell r="J915">
            <v>0</v>
          </cell>
          <cell r="K915">
            <v>54</v>
          </cell>
          <cell r="L915">
            <v>0</v>
          </cell>
          <cell r="M915">
            <v>163</v>
          </cell>
        </row>
        <row r="916">
          <cell r="B916" t="str">
            <v>Corrigent</v>
          </cell>
          <cell r="C916">
            <v>0</v>
          </cell>
          <cell r="D916">
            <v>15</v>
          </cell>
          <cell r="E916">
            <v>0</v>
          </cell>
          <cell r="F916">
            <v>0</v>
          </cell>
          <cell r="G916">
            <v>0</v>
          </cell>
          <cell r="H916">
            <v>0</v>
          </cell>
          <cell r="I916">
            <v>0</v>
          </cell>
          <cell r="J916">
            <v>0</v>
          </cell>
          <cell r="K916">
            <v>0</v>
          </cell>
          <cell r="L916">
            <v>0</v>
          </cell>
          <cell r="M916">
            <v>15</v>
          </cell>
        </row>
        <row r="917">
          <cell r="B917" t="str">
            <v>Corvis</v>
          </cell>
          <cell r="C917">
            <v>0</v>
          </cell>
          <cell r="D917">
            <v>0</v>
          </cell>
          <cell r="E917">
            <v>0</v>
          </cell>
          <cell r="F917">
            <v>0</v>
          </cell>
          <cell r="G917">
            <v>0</v>
          </cell>
          <cell r="H917">
            <v>0</v>
          </cell>
          <cell r="I917">
            <v>0</v>
          </cell>
          <cell r="J917">
            <v>0</v>
          </cell>
          <cell r="K917">
            <v>0</v>
          </cell>
          <cell r="L917">
            <v>0</v>
          </cell>
          <cell r="M917">
            <v>0</v>
          </cell>
        </row>
        <row r="918">
          <cell r="B918" t="str">
            <v>Datang</v>
          </cell>
          <cell r="C918">
            <v>0</v>
          </cell>
          <cell r="D918">
            <v>0</v>
          </cell>
          <cell r="E918">
            <v>0</v>
          </cell>
          <cell r="F918">
            <v>0</v>
          </cell>
          <cell r="G918">
            <v>0</v>
          </cell>
          <cell r="H918">
            <v>0</v>
          </cell>
          <cell r="I918">
            <v>0</v>
          </cell>
          <cell r="J918">
            <v>0</v>
          </cell>
          <cell r="K918">
            <v>0</v>
          </cell>
          <cell r="L918">
            <v>0</v>
          </cell>
          <cell r="M918">
            <v>0</v>
          </cell>
        </row>
        <row r="919">
          <cell r="B919" t="str">
            <v>ECI Telecom</v>
          </cell>
          <cell r="C919">
            <v>6</v>
          </cell>
          <cell r="D919">
            <v>55</v>
          </cell>
          <cell r="E919">
            <v>7</v>
          </cell>
          <cell r="F919">
            <v>0</v>
          </cell>
          <cell r="G919">
            <v>18</v>
          </cell>
          <cell r="H919">
            <v>0</v>
          </cell>
          <cell r="I919">
            <v>0</v>
          </cell>
          <cell r="J919">
            <v>0</v>
          </cell>
          <cell r="K919">
            <v>0</v>
          </cell>
          <cell r="L919">
            <v>0</v>
          </cell>
          <cell r="M919">
            <v>86</v>
          </cell>
        </row>
        <row r="920">
          <cell r="B920" t="str">
            <v>Ericsson</v>
          </cell>
          <cell r="C920">
            <v>5</v>
          </cell>
          <cell r="D920">
            <v>92</v>
          </cell>
          <cell r="E920">
            <v>9</v>
          </cell>
          <cell r="F920">
            <v>15</v>
          </cell>
          <cell r="G920">
            <v>3</v>
          </cell>
          <cell r="H920">
            <v>16</v>
          </cell>
          <cell r="I920">
            <v>29</v>
          </cell>
          <cell r="J920">
            <v>0</v>
          </cell>
          <cell r="K920">
            <v>1</v>
          </cell>
          <cell r="L920">
            <v>0</v>
          </cell>
          <cell r="M920">
            <v>169</v>
          </cell>
        </row>
        <row r="921">
          <cell r="B921" t="str">
            <v>FiberHome</v>
          </cell>
          <cell r="C921">
            <v>21</v>
          </cell>
          <cell r="D921">
            <v>13</v>
          </cell>
          <cell r="E921">
            <v>0</v>
          </cell>
          <cell r="F921">
            <v>2</v>
          </cell>
          <cell r="G921">
            <v>8</v>
          </cell>
          <cell r="H921">
            <v>16</v>
          </cell>
          <cell r="I921">
            <v>0</v>
          </cell>
          <cell r="J921">
            <v>0</v>
          </cell>
          <cell r="K921">
            <v>0</v>
          </cell>
          <cell r="L921">
            <v>0</v>
          </cell>
          <cell r="M921">
            <v>60</v>
          </cell>
        </row>
        <row r="922">
          <cell r="B922" t="str">
            <v>Force 10</v>
          </cell>
          <cell r="C922">
            <v>0</v>
          </cell>
          <cell r="D922">
            <v>12</v>
          </cell>
          <cell r="E922">
            <v>0</v>
          </cell>
          <cell r="F922">
            <v>0</v>
          </cell>
          <cell r="G922">
            <v>0</v>
          </cell>
          <cell r="H922">
            <v>0</v>
          </cell>
          <cell r="I922">
            <v>0</v>
          </cell>
          <cell r="J922">
            <v>0</v>
          </cell>
          <cell r="K922">
            <v>0</v>
          </cell>
          <cell r="L922">
            <v>0</v>
          </cell>
          <cell r="M922">
            <v>12</v>
          </cell>
        </row>
        <row r="923">
          <cell r="B923" t="str">
            <v>Fujitsu</v>
          </cell>
          <cell r="C923">
            <v>27</v>
          </cell>
          <cell r="D923">
            <v>147</v>
          </cell>
          <cell r="E923">
            <v>3</v>
          </cell>
          <cell r="F923">
            <v>0</v>
          </cell>
          <cell r="G923">
            <v>44</v>
          </cell>
          <cell r="H923">
            <v>4</v>
          </cell>
          <cell r="I923">
            <v>2</v>
          </cell>
          <cell r="J923">
            <v>2</v>
          </cell>
          <cell r="K923">
            <v>37</v>
          </cell>
          <cell r="L923">
            <v>0</v>
          </cell>
          <cell r="M923">
            <v>229</v>
          </cell>
        </row>
        <row r="924">
          <cell r="B924" t="str">
            <v>Hitachi</v>
          </cell>
          <cell r="C924">
            <v>1</v>
          </cell>
          <cell r="D924">
            <v>2</v>
          </cell>
          <cell r="E924">
            <v>1</v>
          </cell>
          <cell r="F924">
            <v>0</v>
          </cell>
          <cell r="G924">
            <v>8</v>
          </cell>
          <cell r="H924">
            <v>1</v>
          </cell>
          <cell r="I924">
            <v>0</v>
          </cell>
          <cell r="J924">
            <v>0</v>
          </cell>
          <cell r="K924">
            <v>4</v>
          </cell>
          <cell r="L924">
            <v>0</v>
          </cell>
          <cell r="M924">
            <v>13</v>
          </cell>
        </row>
        <row r="925">
          <cell r="B925" t="str">
            <v>Hitachi Cable</v>
          </cell>
          <cell r="C925">
            <v>0</v>
          </cell>
          <cell r="D925">
            <v>0</v>
          </cell>
          <cell r="E925">
            <v>0</v>
          </cell>
          <cell r="F925">
            <v>0</v>
          </cell>
          <cell r="G925">
            <v>4</v>
          </cell>
          <cell r="H925">
            <v>0</v>
          </cell>
          <cell r="I925">
            <v>0</v>
          </cell>
          <cell r="J925">
            <v>0</v>
          </cell>
          <cell r="K925">
            <v>0</v>
          </cell>
          <cell r="L925">
            <v>0</v>
          </cell>
          <cell r="M925">
            <v>4</v>
          </cell>
        </row>
        <row r="926">
          <cell r="B926" t="str">
            <v>Huawei</v>
          </cell>
          <cell r="C926">
            <v>34</v>
          </cell>
          <cell r="D926">
            <v>210</v>
          </cell>
          <cell r="E926">
            <v>0</v>
          </cell>
          <cell r="F926">
            <v>34</v>
          </cell>
          <cell r="G926">
            <v>33</v>
          </cell>
          <cell r="H926">
            <v>10</v>
          </cell>
          <cell r="I926">
            <v>81</v>
          </cell>
          <cell r="J926">
            <v>0</v>
          </cell>
          <cell r="K926">
            <v>0</v>
          </cell>
          <cell r="L926">
            <v>0</v>
          </cell>
          <cell r="M926">
            <v>402</v>
          </cell>
        </row>
        <row r="927">
          <cell r="B927" t="str">
            <v>Infinera</v>
          </cell>
          <cell r="C927">
            <v>0</v>
          </cell>
          <cell r="D927">
            <v>0</v>
          </cell>
          <cell r="E927">
            <v>0</v>
          </cell>
          <cell r="F927">
            <v>0</v>
          </cell>
          <cell r="G927">
            <v>0</v>
          </cell>
          <cell r="H927">
            <v>0</v>
          </cell>
          <cell r="I927">
            <v>19</v>
          </cell>
          <cell r="J927">
            <v>0</v>
          </cell>
          <cell r="K927">
            <v>0</v>
          </cell>
          <cell r="L927">
            <v>0</v>
          </cell>
          <cell r="M927">
            <v>19</v>
          </cell>
        </row>
        <row r="928">
          <cell r="B928" t="str">
            <v>Lucent</v>
          </cell>
          <cell r="C928">
            <v>0</v>
          </cell>
          <cell r="D928">
            <v>0</v>
          </cell>
          <cell r="E928">
            <v>0</v>
          </cell>
          <cell r="F928">
            <v>0</v>
          </cell>
          <cell r="G928">
            <v>0</v>
          </cell>
          <cell r="H928">
            <v>0</v>
          </cell>
          <cell r="I928">
            <v>0</v>
          </cell>
          <cell r="J928">
            <v>0</v>
          </cell>
          <cell r="K928">
            <v>0</v>
          </cell>
          <cell r="L928">
            <v>0</v>
          </cell>
          <cell r="M928">
            <v>0</v>
          </cell>
        </row>
        <row r="929">
          <cell r="B929" t="str">
            <v>Luminous</v>
          </cell>
          <cell r="C929">
            <v>0</v>
          </cell>
          <cell r="D929">
            <v>0</v>
          </cell>
          <cell r="E929">
            <v>0</v>
          </cell>
          <cell r="F929">
            <v>0</v>
          </cell>
          <cell r="G929">
            <v>0</v>
          </cell>
          <cell r="H929">
            <v>0</v>
          </cell>
          <cell r="I929">
            <v>0</v>
          </cell>
          <cell r="J929">
            <v>0</v>
          </cell>
          <cell r="K929">
            <v>0</v>
          </cell>
          <cell r="L929">
            <v>0</v>
          </cell>
          <cell r="M929">
            <v>0</v>
          </cell>
        </row>
        <row r="930">
          <cell r="B930" t="str">
            <v>Movaz</v>
          </cell>
          <cell r="C930">
            <v>0</v>
          </cell>
          <cell r="D930">
            <v>0</v>
          </cell>
          <cell r="E930">
            <v>0</v>
          </cell>
          <cell r="F930">
            <v>0</v>
          </cell>
          <cell r="G930">
            <v>0</v>
          </cell>
          <cell r="H930">
            <v>0</v>
          </cell>
          <cell r="I930">
            <v>0</v>
          </cell>
          <cell r="J930">
            <v>0</v>
          </cell>
          <cell r="K930">
            <v>0</v>
          </cell>
          <cell r="L930">
            <v>0</v>
          </cell>
          <cell r="M930">
            <v>0</v>
          </cell>
        </row>
        <row r="931">
          <cell r="B931" t="str">
            <v>NEC</v>
          </cell>
          <cell r="C931">
            <v>35</v>
          </cell>
          <cell r="D931">
            <v>39</v>
          </cell>
          <cell r="E931">
            <v>0</v>
          </cell>
          <cell r="F931">
            <v>0</v>
          </cell>
          <cell r="G931">
            <v>5</v>
          </cell>
          <cell r="H931">
            <v>31</v>
          </cell>
          <cell r="I931">
            <v>0</v>
          </cell>
          <cell r="J931">
            <v>5</v>
          </cell>
          <cell r="K931">
            <v>2</v>
          </cell>
          <cell r="L931">
            <v>0</v>
          </cell>
          <cell r="M931">
            <v>115</v>
          </cell>
        </row>
        <row r="932">
          <cell r="B932" t="str">
            <v>Nortel</v>
          </cell>
          <cell r="C932">
            <v>0</v>
          </cell>
          <cell r="D932">
            <v>0</v>
          </cell>
          <cell r="E932">
            <v>0</v>
          </cell>
          <cell r="F932">
            <v>0</v>
          </cell>
          <cell r="G932">
            <v>0</v>
          </cell>
          <cell r="H932">
            <v>0</v>
          </cell>
          <cell r="I932">
            <v>0</v>
          </cell>
          <cell r="J932">
            <v>0</v>
          </cell>
          <cell r="K932">
            <v>0</v>
          </cell>
          <cell r="L932">
            <v>0</v>
          </cell>
          <cell r="M932">
            <v>0</v>
          </cell>
        </row>
        <row r="933">
          <cell r="B933" t="str">
            <v>OpVista</v>
          </cell>
          <cell r="C933">
            <v>0</v>
          </cell>
          <cell r="D933">
            <v>0</v>
          </cell>
          <cell r="E933">
            <v>0</v>
          </cell>
          <cell r="F933">
            <v>0</v>
          </cell>
          <cell r="G933">
            <v>10</v>
          </cell>
          <cell r="H933">
            <v>0</v>
          </cell>
          <cell r="I933">
            <v>0</v>
          </cell>
          <cell r="J933">
            <v>0</v>
          </cell>
          <cell r="K933">
            <v>0</v>
          </cell>
          <cell r="L933">
            <v>0</v>
          </cell>
          <cell r="M933">
            <v>10</v>
          </cell>
        </row>
        <row r="934">
          <cell r="B934" t="str">
            <v>Sagem</v>
          </cell>
          <cell r="C934">
            <v>0</v>
          </cell>
          <cell r="D934">
            <v>7</v>
          </cell>
          <cell r="E934">
            <v>0</v>
          </cell>
          <cell r="F934">
            <v>0</v>
          </cell>
          <cell r="G934">
            <v>0</v>
          </cell>
          <cell r="H934">
            <v>0</v>
          </cell>
          <cell r="I934">
            <v>0</v>
          </cell>
          <cell r="J934">
            <v>0</v>
          </cell>
          <cell r="K934">
            <v>0</v>
          </cell>
          <cell r="L934">
            <v>0</v>
          </cell>
          <cell r="M934">
            <v>7</v>
          </cell>
        </row>
        <row r="935">
          <cell r="B935" t="str">
            <v>Nokia Siemens</v>
          </cell>
          <cell r="C935">
            <v>3</v>
          </cell>
          <cell r="D935">
            <v>106</v>
          </cell>
          <cell r="E935">
            <v>2</v>
          </cell>
          <cell r="F935">
            <v>0</v>
          </cell>
          <cell r="G935">
            <v>0</v>
          </cell>
          <cell r="H935">
            <v>5</v>
          </cell>
          <cell r="I935">
            <v>65</v>
          </cell>
          <cell r="J935">
            <v>0</v>
          </cell>
          <cell r="K935">
            <v>0</v>
          </cell>
          <cell r="L935">
            <v>0</v>
          </cell>
          <cell r="M935">
            <v>181</v>
          </cell>
        </row>
        <row r="936">
          <cell r="B936" t="str">
            <v>Sycamore</v>
          </cell>
          <cell r="C936">
            <v>0</v>
          </cell>
          <cell r="D936">
            <v>0</v>
          </cell>
          <cell r="E936">
            <v>0</v>
          </cell>
          <cell r="F936">
            <v>12</v>
          </cell>
          <cell r="G936">
            <v>0</v>
          </cell>
          <cell r="H936">
            <v>0</v>
          </cell>
          <cell r="I936">
            <v>0</v>
          </cell>
          <cell r="J936">
            <v>0</v>
          </cell>
          <cell r="K936">
            <v>0</v>
          </cell>
          <cell r="L936">
            <v>0</v>
          </cell>
          <cell r="M936">
            <v>12</v>
          </cell>
        </row>
        <row r="937">
          <cell r="B937" t="str">
            <v>Tejas</v>
          </cell>
          <cell r="C937">
            <v>0</v>
          </cell>
          <cell r="D937">
            <v>8</v>
          </cell>
          <cell r="E937">
            <v>0</v>
          </cell>
          <cell r="F937">
            <v>0</v>
          </cell>
          <cell r="G937">
            <v>0</v>
          </cell>
          <cell r="H937">
            <v>0</v>
          </cell>
          <cell r="I937">
            <v>0</v>
          </cell>
          <cell r="J937">
            <v>0</v>
          </cell>
          <cell r="K937">
            <v>0</v>
          </cell>
          <cell r="L937">
            <v>0</v>
          </cell>
          <cell r="M937">
            <v>8</v>
          </cell>
        </row>
        <row r="938">
          <cell r="B938" t="str">
            <v>Tellabs</v>
          </cell>
          <cell r="C938">
            <v>0</v>
          </cell>
          <cell r="D938">
            <v>44</v>
          </cell>
          <cell r="E938">
            <v>172</v>
          </cell>
          <cell r="F938">
            <v>1</v>
          </cell>
          <cell r="G938">
            <v>25</v>
          </cell>
          <cell r="H938">
            <v>0</v>
          </cell>
          <cell r="I938">
            <v>0</v>
          </cell>
          <cell r="J938">
            <v>0</v>
          </cell>
          <cell r="K938">
            <v>2</v>
          </cell>
          <cell r="L938">
            <v>0</v>
          </cell>
          <cell r="M938">
            <v>242</v>
          </cell>
        </row>
        <row r="939">
          <cell r="B939" t="str">
            <v>Transmode</v>
          </cell>
          <cell r="C939">
            <v>0</v>
          </cell>
          <cell r="D939">
            <v>0</v>
          </cell>
          <cell r="E939">
            <v>0</v>
          </cell>
          <cell r="F939">
            <v>0</v>
          </cell>
          <cell r="G939">
            <v>14</v>
          </cell>
          <cell r="H939">
            <v>0</v>
          </cell>
          <cell r="I939">
            <v>0</v>
          </cell>
          <cell r="J939">
            <v>0</v>
          </cell>
          <cell r="K939">
            <v>0</v>
          </cell>
          <cell r="L939">
            <v>0</v>
          </cell>
          <cell r="M939">
            <v>14</v>
          </cell>
        </row>
        <row r="940">
          <cell r="B940" t="str">
            <v>Tyco</v>
          </cell>
          <cell r="C940">
            <v>0</v>
          </cell>
          <cell r="D940">
            <v>0</v>
          </cell>
          <cell r="E940">
            <v>0</v>
          </cell>
          <cell r="F940">
            <v>0</v>
          </cell>
          <cell r="G940">
            <v>0</v>
          </cell>
          <cell r="H940">
            <v>0</v>
          </cell>
          <cell r="I940">
            <v>0</v>
          </cell>
          <cell r="J940">
            <v>12</v>
          </cell>
          <cell r="K940">
            <v>0</v>
          </cell>
          <cell r="L940">
            <v>0</v>
          </cell>
          <cell r="M940">
            <v>12</v>
          </cell>
        </row>
        <row r="941">
          <cell r="B941" t="str">
            <v>UTStarcom</v>
          </cell>
          <cell r="C941">
            <v>0</v>
          </cell>
          <cell r="D941">
            <v>14</v>
          </cell>
          <cell r="E941">
            <v>0</v>
          </cell>
          <cell r="F941">
            <v>0</v>
          </cell>
          <cell r="G941">
            <v>0</v>
          </cell>
          <cell r="H941">
            <v>0</v>
          </cell>
          <cell r="I941">
            <v>0</v>
          </cell>
          <cell r="J941">
            <v>0</v>
          </cell>
          <cell r="K941">
            <v>0</v>
          </cell>
          <cell r="L941">
            <v>0</v>
          </cell>
          <cell r="M941">
            <v>14</v>
          </cell>
        </row>
        <row r="942">
          <cell r="B942" t="str">
            <v>White Rock</v>
          </cell>
          <cell r="C942">
            <v>0</v>
          </cell>
          <cell r="D942">
            <v>8</v>
          </cell>
          <cell r="E942">
            <v>0</v>
          </cell>
          <cell r="F942">
            <v>0</v>
          </cell>
          <cell r="G942">
            <v>0</v>
          </cell>
          <cell r="H942">
            <v>0</v>
          </cell>
          <cell r="I942">
            <v>0</v>
          </cell>
          <cell r="J942">
            <v>0</v>
          </cell>
          <cell r="K942">
            <v>0</v>
          </cell>
          <cell r="L942">
            <v>0</v>
          </cell>
          <cell r="M942">
            <v>8</v>
          </cell>
        </row>
        <row r="943">
          <cell r="B943" t="str">
            <v>Xtera</v>
          </cell>
          <cell r="C943">
            <v>0</v>
          </cell>
          <cell r="D943">
            <v>0</v>
          </cell>
          <cell r="E943">
            <v>0</v>
          </cell>
          <cell r="F943">
            <v>0</v>
          </cell>
          <cell r="G943">
            <v>0</v>
          </cell>
          <cell r="H943">
            <v>0</v>
          </cell>
          <cell r="I943">
            <v>5</v>
          </cell>
          <cell r="J943">
            <v>0</v>
          </cell>
          <cell r="K943">
            <v>0</v>
          </cell>
          <cell r="L943">
            <v>0</v>
          </cell>
          <cell r="M943">
            <v>5</v>
          </cell>
        </row>
        <row r="944">
          <cell r="B944" t="str">
            <v>Zhone</v>
          </cell>
          <cell r="C944">
            <v>0</v>
          </cell>
          <cell r="D944">
            <v>0</v>
          </cell>
          <cell r="E944">
            <v>0</v>
          </cell>
          <cell r="F944">
            <v>0</v>
          </cell>
          <cell r="G944">
            <v>6</v>
          </cell>
          <cell r="H944">
            <v>0</v>
          </cell>
          <cell r="I944">
            <v>0</v>
          </cell>
          <cell r="J944">
            <v>0</v>
          </cell>
          <cell r="K944">
            <v>0</v>
          </cell>
          <cell r="L944">
            <v>0</v>
          </cell>
          <cell r="M944">
            <v>6</v>
          </cell>
        </row>
        <row r="945">
          <cell r="B945" t="str">
            <v>ZTE</v>
          </cell>
          <cell r="C945">
            <v>34</v>
          </cell>
          <cell r="D945">
            <v>11</v>
          </cell>
          <cell r="E945">
            <v>0</v>
          </cell>
          <cell r="F945">
            <v>0</v>
          </cell>
          <cell r="G945">
            <v>2</v>
          </cell>
          <cell r="H945">
            <v>17</v>
          </cell>
          <cell r="I945">
            <v>0</v>
          </cell>
          <cell r="J945">
            <v>0</v>
          </cell>
          <cell r="K945">
            <v>0</v>
          </cell>
          <cell r="L945">
            <v>0</v>
          </cell>
          <cell r="M945">
            <v>64</v>
          </cell>
        </row>
        <row r="946">
          <cell r="B946" t="str">
            <v>Other</v>
          </cell>
          <cell r="C946">
            <v>0</v>
          </cell>
          <cell r="D946">
            <v>13</v>
          </cell>
          <cell r="E946">
            <v>0</v>
          </cell>
          <cell r="F946">
            <v>0</v>
          </cell>
          <cell r="G946">
            <v>11</v>
          </cell>
          <cell r="H946">
            <v>0</v>
          </cell>
          <cell r="I946">
            <v>0</v>
          </cell>
          <cell r="J946">
            <v>0</v>
          </cell>
          <cell r="K946">
            <v>12</v>
          </cell>
          <cell r="L946">
            <v>0</v>
          </cell>
          <cell r="M946">
            <v>24</v>
          </cell>
        </row>
        <row r="947">
          <cell r="B947" t="str">
            <v>Total</v>
          </cell>
          <cell r="C947">
            <v>195</v>
          </cell>
          <cell r="D947">
            <v>1339</v>
          </cell>
          <cell r="E947">
            <v>250</v>
          </cell>
          <cell r="F947">
            <v>164</v>
          </cell>
          <cell r="G947">
            <v>482</v>
          </cell>
          <cell r="H947">
            <v>146</v>
          </cell>
          <cell r="I947">
            <v>330</v>
          </cell>
          <cell r="J947">
            <v>64</v>
          </cell>
          <cell r="K947">
            <v>120</v>
          </cell>
          <cell r="L947">
            <v>0</v>
          </cell>
          <cell r="M947">
            <v>2970</v>
          </cell>
        </row>
        <row r="951">
          <cell r="B951" t="str">
            <v>Vendor</v>
          </cell>
          <cell r="C951" t="str">
            <v>SONET/SDH Add-drop multiplexers (ADM)</v>
          </cell>
          <cell r="D951" t="str">
            <v>Optical Edge Devices (OED)</v>
          </cell>
          <cell r="E951" t="str">
            <v>Digital Cross Connects (DCS)</v>
          </cell>
          <cell r="F951" t="str">
            <v>Optical Core Switches (OCS)</v>
          </cell>
          <cell r="G951" t="str">
            <v>Metro WDM (C/D-WDM)</v>
          </cell>
          <cell r="H951" t="str">
            <v>Long haul DWDM (LH DWDM)</v>
          </cell>
          <cell r="I951" t="str">
            <v>Multi-reach DWDM</v>
          </cell>
          <cell r="J951" t="str">
            <v>SLTE</v>
          </cell>
          <cell r="K951" t="str">
            <v>Metro ROADM</v>
          </cell>
          <cell r="L951" t="str">
            <v>Converged Packet Optical</v>
          </cell>
          <cell r="M951" t="str">
            <v>Total Optical Networking (ON)</v>
          </cell>
        </row>
        <row r="952">
          <cell r="B952" t="str">
            <v>ADTRAN</v>
          </cell>
          <cell r="C952">
            <v>0</v>
          </cell>
          <cell r="D952">
            <v>10</v>
          </cell>
          <cell r="E952">
            <v>0</v>
          </cell>
          <cell r="F952">
            <v>0</v>
          </cell>
          <cell r="G952">
            <v>0</v>
          </cell>
          <cell r="H952">
            <v>0</v>
          </cell>
          <cell r="I952">
            <v>0</v>
          </cell>
          <cell r="J952">
            <v>0</v>
          </cell>
          <cell r="K952">
            <v>0</v>
          </cell>
          <cell r="L952">
            <v>0</v>
          </cell>
          <cell r="M952">
            <v>10</v>
          </cell>
        </row>
        <row r="953">
          <cell r="B953" t="str">
            <v>ADVA</v>
          </cell>
          <cell r="C953">
            <v>0</v>
          </cell>
          <cell r="D953">
            <v>3</v>
          </cell>
          <cell r="E953">
            <v>0</v>
          </cell>
          <cell r="F953">
            <v>0</v>
          </cell>
          <cell r="G953">
            <v>65</v>
          </cell>
          <cell r="H953">
            <v>0</v>
          </cell>
          <cell r="I953">
            <v>0</v>
          </cell>
          <cell r="J953">
            <v>0</v>
          </cell>
          <cell r="K953">
            <v>8</v>
          </cell>
          <cell r="L953">
            <v>0</v>
          </cell>
          <cell r="M953">
            <v>68</v>
          </cell>
        </row>
        <row r="954">
          <cell r="B954" t="str">
            <v>Alcatel-Lucent</v>
          </cell>
          <cell r="C954">
            <v>31</v>
          </cell>
          <cell r="D954">
            <v>337</v>
          </cell>
          <cell r="E954">
            <v>39</v>
          </cell>
          <cell r="F954">
            <v>108</v>
          </cell>
          <cell r="G954">
            <v>67</v>
          </cell>
          <cell r="H954">
            <v>12</v>
          </cell>
          <cell r="I954">
            <v>107</v>
          </cell>
          <cell r="J954">
            <v>53</v>
          </cell>
          <cell r="K954">
            <v>0</v>
          </cell>
          <cell r="L954">
            <v>0</v>
          </cell>
          <cell r="M954">
            <v>754</v>
          </cell>
        </row>
        <row r="955">
          <cell r="B955" t="str">
            <v>ANDA</v>
          </cell>
          <cell r="C955">
            <v>0</v>
          </cell>
          <cell r="D955">
            <v>7</v>
          </cell>
          <cell r="E955">
            <v>0</v>
          </cell>
          <cell r="F955">
            <v>0</v>
          </cell>
          <cell r="G955">
            <v>0</v>
          </cell>
          <cell r="H955">
            <v>0</v>
          </cell>
          <cell r="I955">
            <v>0</v>
          </cell>
          <cell r="J955">
            <v>0</v>
          </cell>
          <cell r="K955">
            <v>0</v>
          </cell>
          <cell r="L955">
            <v>0</v>
          </cell>
          <cell r="M955">
            <v>7</v>
          </cell>
        </row>
        <row r="956">
          <cell r="B956" t="str">
            <v>Atrica</v>
          </cell>
          <cell r="C956">
            <v>0</v>
          </cell>
          <cell r="D956">
            <v>13</v>
          </cell>
          <cell r="E956">
            <v>0</v>
          </cell>
          <cell r="F956">
            <v>0</v>
          </cell>
          <cell r="G956">
            <v>0</v>
          </cell>
          <cell r="H956">
            <v>0</v>
          </cell>
          <cell r="I956">
            <v>0</v>
          </cell>
          <cell r="J956">
            <v>0</v>
          </cell>
          <cell r="K956">
            <v>0</v>
          </cell>
          <cell r="L956">
            <v>0</v>
          </cell>
          <cell r="M956">
            <v>13</v>
          </cell>
        </row>
        <row r="957">
          <cell r="B957" t="str">
            <v>Calient</v>
          </cell>
          <cell r="C957">
            <v>0</v>
          </cell>
          <cell r="D957">
            <v>0</v>
          </cell>
          <cell r="E957">
            <v>0</v>
          </cell>
          <cell r="F957">
            <v>1</v>
          </cell>
          <cell r="G957">
            <v>0</v>
          </cell>
          <cell r="H957">
            <v>0</v>
          </cell>
          <cell r="I957">
            <v>0</v>
          </cell>
          <cell r="J957">
            <v>0</v>
          </cell>
          <cell r="K957">
            <v>0</v>
          </cell>
          <cell r="L957">
            <v>0</v>
          </cell>
          <cell r="M957">
            <v>1</v>
          </cell>
        </row>
        <row r="958">
          <cell r="B958" t="str">
            <v>Ciena</v>
          </cell>
          <cell r="C958">
            <v>2</v>
          </cell>
          <cell r="D958">
            <v>137</v>
          </cell>
          <cell r="E958">
            <v>0</v>
          </cell>
          <cell r="F958">
            <v>32</v>
          </cell>
          <cell r="G958">
            <v>112</v>
          </cell>
          <cell r="H958">
            <v>36</v>
          </cell>
          <cell r="I958">
            <v>94</v>
          </cell>
          <cell r="J958">
            <v>0</v>
          </cell>
          <cell r="K958">
            <v>1</v>
          </cell>
          <cell r="L958">
            <v>0</v>
          </cell>
          <cell r="M958">
            <v>413</v>
          </cell>
        </row>
        <row r="959">
          <cell r="B959" t="str">
            <v>Cisco</v>
          </cell>
          <cell r="C959">
            <v>0</v>
          </cell>
          <cell r="D959">
            <v>88</v>
          </cell>
          <cell r="E959">
            <v>0</v>
          </cell>
          <cell r="F959">
            <v>2</v>
          </cell>
          <cell r="G959">
            <v>69</v>
          </cell>
          <cell r="H959">
            <v>0</v>
          </cell>
          <cell r="I959">
            <v>0</v>
          </cell>
          <cell r="J959">
            <v>0</v>
          </cell>
          <cell r="K959">
            <v>61</v>
          </cell>
          <cell r="L959">
            <v>0</v>
          </cell>
          <cell r="M959">
            <v>159</v>
          </cell>
        </row>
        <row r="960">
          <cell r="B960" t="str">
            <v>Corrigent</v>
          </cell>
          <cell r="C960">
            <v>0</v>
          </cell>
          <cell r="D960">
            <v>15</v>
          </cell>
          <cell r="E960">
            <v>0</v>
          </cell>
          <cell r="F960">
            <v>0</v>
          </cell>
          <cell r="G960">
            <v>0</v>
          </cell>
          <cell r="H960">
            <v>0</v>
          </cell>
          <cell r="I960">
            <v>0</v>
          </cell>
          <cell r="J960">
            <v>0</v>
          </cell>
          <cell r="K960">
            <v>0</v>
          </cell>
          <cell r="L960">
            <v>0</v>
          </cell>
          <cell r="M960">
            <v>15</v>
          </cell>
        </row>
        <row r="961">
          <cell r="B961" t="str">
            <v>Corvis</v>
          </cell>
          <cell r="C961">
            <v>0</v>
          </cell>
          <cell r="D961">
            <v>0</v>
          </cell>
          <cell r="E961">
            <v>0</v>
          </cell>
          <cell r="F961">
            <v>0</v>
          </cell>
          <cell r="G961">
            <v>0</v>
          </cell>
          <cell r="H961">
            <v>0</v>
          </cell>
          <cell r="I961">
            <v>0</v>
          </cell>
          <cell r="J961">
            <v>0</v>
          </cell>
          <cell r="K961">
            <v>0</v>
          </cell>
          <cell r="L961">
            <v>0</v>
          </cell>
          <cell r="M961">
            <v>0</v>
          </cell>
        </row>
        <row r="962">
          <cell r="B962" t="str">
            <v>Datang</v>
          </cell>
          <cell r="C962">
            <v>0</v>
          </cell>
          <cell r="D962">
            <v>0</v>
          </cell>
          <cell r="E962">
            <v>0</v>
          </cell>
          <cell r="F962">
            <v>0</v>
          </cell>
          <cell r="G962">
            <v>0</v>
          </cell>
          <cell r="H962">
            <v>0</v>
          </cell>
          <cell r="I962">
            <v>0</v>
          </cell>
          <cell r="J962">
            <v>0</v>
          </cell>
          <cell r="K962">
            <v>0</v>
          </cell>
          <cell r="L962">
            <v>0</v>
          </cell>
          <cell r="M962">
            <v>0</v>
          </cell>
        </row>
        <row r="963">
          <cell r="B963" t="str">
            <v>ECI Telecom</v>
          </cell>
          <cell r="C963">
            <v>6</v>
          </cell>
          <cell r="D963">
            <v>58</v>
          </cell>
          <cell r="E963">
            <v>5</v>
          </cell>
          <cell r="F963">
            <v>0</v>
          </cell>
          <cell r="G963">
            <v>25</v>
          </cell>
          <cell r="H963">
            <v>0</v>
          </cell>
          <cell r="I963">
            <v>0</v>
          </cell>
          <cell r="J963">
            <v>0</v>
          </cell>
          <cell r="K963">
            <v>0</v>
          </cell>
          <cell r="L963">
            <v>0</v>
          </cell>
          <cell r="M963">
            <v>94</v>
          </cell>
        </row>
        <row r="964">
          <cell r="B964" t="str">
            <v>Ericsson</v>
          </cell>
          <cell r="C964">
            <v>7</v>
          </cell>
          <cell r="D964">
            <v>93</v>
          </cell>
          <cell r="E964">
            <v>6</v>
          </cell>
          <cell r="F964">
            <v>14</v>
          </cell>
          <cell r="G964">
            <v>6</v>
          </cell>
          <cell r="H964">
            <v>17</v>
          </cell>
          <cell r="I964">
            <v>34</v>
          </cell>
          <cell r="J964">
            <v>0</v>
          </cell>
          <cell r="K964">
            <v>1</v>
          </cell>
          <cell r="L964">
            <v>0</v>
          </cell>
          <cell r="M964">
            <v>177</v>
          </cell>
        </row>
        <row r="965">
          <cell r="B965" t="str">
            <v>FiberHome</v>
          </cell>
          <cell r="C965">
            <v>20</v>
          </cell>
          <cell r="D965">
            <v>13</v>
          </cell>
          <cell r="E965">
            <v>0</v>
          </cell>
          <cell r="F965">
            <v>9</v>
          </cell>
          <cell r="G965">
            <v>3</v>
          </cell>
          <cell r="H965">
            <v>7</v>
          </cell>
          <cell r="I965">
            <v>0</v>
          </cell>
          <cell r="J965">
            <v>0</v>
          </cell>
          <cell r="K965">
            <v>0</v>
          </cell>
          <cell r="L965">
            <v>0</v>
          </cell>
          <cell r="M965">
            <v>52</v>
          </cell>
        </row>
        <row r="966">
          <cell r="B966" t="str">
            <v>Force 10</v>
          </cell>
          <cell r="C966">
            <v>0</v>
          </cell>
          <cell r="D966">
            <v>14</v>
          </cell>
          <cell r="E966">
            <v>0</v>
          </cell>
          <cell r="F966">
            <v>0</v>
          </cell>
          <cell r="G966">
            <v>0</v>
          </cell>
          <cell r="H966">
            <v>0</v>
          </cell>
          <cell r="I966">
            <v>0</v>
          </cell>
          <cell r="J966">
            <v>0</v>
          </cell>
          <cell r="K966">
            <v>0</v>
          </cell>
          <cell r="L966">
            <v>0</v>
          </cell>
          <cell r="M966">
            <v>14</v>
          </cell>
        </row>
        <row r="967">
          <cell r="B967" t="str">
            <v>Fujitsu</v>
          </cell>
          <cell r="C967">
            <v>23</v>
          </cell>
          <cell r="D967">
            <v>128</v>
          </cell>
          <cell r="E967">
            <v>3</v>
          </cell>
          <cell r="F967">
            <v>0</v>
          </cell>
          <cell r="G967">
            <v>35</v>
          </cell>
          <cell r="H967">
            <v>1</v>
          </cell>
          <cell r="I967">
            <v>11</v>
          </cell>
          <cell r="J967">
            <v>0</v>
          </cell>
          <cell r="K967">
            <v>28</v>
          </cell>
          <cell r="L967">
            <v>0</v>
          </cell>
          <cell r="M967">
            <v>201</v>
          </cell>
        </row>
        <row r="968">
          <cell r="B968" t="str">
            <v>Hitachi</v>
          </cell>
          <cell r="C968">
            <v>1</v>
          </cell>
          <cell r="D968">
            <v>2</v>
          </cell>
          <cell r="E968">
            <v>0</v>
          </cell>
          <cell r="F968">
            <v>0</v>
          </cell>
          <cell r="G968">
            <v>6</v>
          </cell>
          <cell r="H968">
            <v>1</v>
          </cell>
          <cell r="I968">
            <v>0</v>
          </cell>
          <cell r="J968">
            <v>0</v>
          </cell>
          <cell r="K968">
            <v>4</v>
          </cell>
          <cell r="L968">
            <v>0</v>
          </cell>
          <cell r="M968">
            <v>10</v>
          </cell>
        </row>
        <row r="969">
          <cell r="B969" t="str">
            <v>Hitachi Cable</v>
          </cell>
          <cell r="C969">
            <v>0</v>
          </cell>
          <cell r="D969">
            <v>0</v>
          </cell>
          <cell r="E969">
            <v>0</v>
          </cell>
          <cell r="F969">
            <v>0</v>
          </cell>
          <cell r="G969">
            <v>4</v>
          </cell>
          <cell r="H969">
            <v>0</v>
          </cell>
          <cell r="I969">
            <v>0</v>
          </cell>
          <cell r="J969">
            <v>0</v>
          </cell>
          <cell r="K969">
            <v>0</v>
          </cell>
          <cell r="L969">
            <v>0</v>
          </cell>
          <cell r="M969">
            <v>4</v>
          </cell>
        </row>
        <row r="970">
          <cell r="B970" t="str">
            <v>Huawei</v>
          </cell>
          <cell r="C970">
            <v>9</v>
          </cell>
          <cell r="D970">
            <v>190</v>
          </cell>
          <cell r="E970">
            <v>0</v>
          </cell>
          <cell r="F970">
            <v>21</v>
          </cell>
          <cell r="G970">
            <v>33</v>
          </cell>
          <cell r="H970">
            <v>4</v>
          </cell>
          <cell r="I970">
            <v>36</v>
          </cell>
          <cell r="J970">
            <v>0</v>
          </cell>
          <cell r="K970">
            <v>0</v>
          </cell>
          <cell r="L970">
            <v>0</v>
          </cell>
          <cell r="M970">
            <v>293</v>
          </cell>
        </row>
        <row r="971">
          <cell r="B971" t="str">
            <v>Infinera</v>
          </cell>
          <cell r="C971">
            <v>0</v>
          </cell>
          <cell r="D971">
            <v>0</v>
          </cell>
          <cell r="E971">
            <v>0</v>
          </cell>
          <cell r="F971">
            <v>0</v>
          </cell>
          <cell r="G971">
            <v>0</v>
          </cell>
          <cell r="H971">
            <v>0</v>
          </cell>
          <cell r="I971">
            <v>40</v>
          </cell>
          <cell r="J971">
            <v>0</v>
          </cell>
          <cell r="K971">
            <v>0</v>
          </cell>
          <cell r="L971">
            <v>0</v>
          </cell>
          <cell r="M971">
            <v>40</v>
          </cell>
        </row>
        <row r="972">
          <cell r="B972" t="str">
            <v>Lucent</v>
          </cell>
          <cell r="C972">
            <v>0</v>
          </cell>
          <cell r="D972">
            <v>0</v>
          </cell>
          <cell r="E972">
            <v>0</v>
          </cell>
          <cell r="F972">
            <v>0</v>
          </cell>
          <cell r="G972">
            <v>0</v>
          </cell>
          <cell r="H972">
            <v>0</v>
          </cell>
          <cell r="I972">
            <v>0</v>
          </cell>
          <cell r="J972">
            <v>0</v>
          </cell>
          <cell r="K972">
            <v>0</v>
          </cell>
          <cell r="L972">
            <v>0</v>
          </cell>
          <cell r="M972">
            <v>0</v>
          </cell>
        </row>
        <row r="973">
          <cell r="B973" t="str">
            <v>Luminous</v>
          </cell>
          <cell r="C973">
            <v>0</v>
          </cell>
          <cell r="D973">
            <v>0</v>
          </cell>
          <cell r="E973">
            <v>0</v>
          </cell>
          <cell r="F973">
            <v>0</v>
          </cell>
          <cell r="G973">
            <v>0</v>
          </cell>
          <cell r="H973">
            <v>0</v>
          </cell>
          <cell r="I973">
            <v>0</v>
          </cell>
          <cell r="J973">
            <v>0</v>
          </cell>
          <cell r="K973">
            <v>0</v>
          </cell>
          <cell r="L973">
            <v>0</v>
          </cell>
          <cell r="M973">
            <v>0</v>
          </cell>
        </row>
        <row r="974">
          <cell r="B974" t="str">
            <v>Movaz</v>
          </cell>
          <cell r="C974">
            <v>0</v>
          </cell>
          <cell r="D974">
            <v>0</v>
          </cell>
          <cell r="E974">
            <v>0</v>
          </cell>
          <cell r="F974">
            <v>0</v>
          </cell>
          <cell r="G974">
            <v>0</v>
          </cell>
          <cell r="H974">
            <v>0</v>
          </cell>
          <cell r="I974">
            <v>0</v>
          </cell>
          <cell r="K974">
            <v>0</v>
          </cell>
          <cell r="L974">
            <v>0</v>
          </cell>
          <cell r="M974">
            <v>0</v>
          </cell>
        </row>
        <row r="975">
          <cell r="B975" t="str">
            <v>NEC</v>
          </cell>
          <cell r="C975">
            <v>38</v>
          </cell>
          <cell r="D975">
            <v>59</v>
          </cell>
          <cell r="E975">
            <v>0</v>
          </cell>
          <cell r="F975">
            <v>0</v>
          </cell>
          <cell r="G975">
            <v>6</v>
          </cell>
          <cell r="H975">
            <v>66</v>
          </cell>
          <cell r="I975">
            <v>0</v>
          </cell>
          <cell r="J975">
            <v>13</v>
          </cell>
          <cell r="K975">
            <v>2</v>
          </cell>
          <cell r="L975">
            <v>0</v>
          </cell>
          <cell r="M975">
            <v>182</v>
          </cell>
        </row>
        <row r="976">
          <cell r="B976" t="str">
            <v>Nortel</v>
          </cell>
          <cell r="C976">
            <v>0</v>
          </cell>
          <cell r="D976">
            <v>0</v>
          </cell>
          <cell r="E976">
            <v>0</v>
          </cell>
          <cell r="F976">
            <v>0</v>
          </cell>
          <cell r="G976">
            <v>0</v>
          </cell>
          <cell r="H976">
            <v>0</v>
          </cell>
          <cell r="I976">
            <v>0</v>
          </cell>
          <cell r="J976">
            <v>0</v>
          </cell>
          <cell r="K976">
            <v>0</v>
          </cell>
          <cell r="L976">
            <v>0</v>
          </cell>
          <cell r="M976">
            <v>0</v>
          </cell>
        </row>
        <row r="977">
          <cell r="B977" t="str">
            <v>OpVista</v>
          </cell>
          <cell r="C977">
            <v>0</v>
          </cell>
          <cell r="D977">
            <v>0</v>
          </cell>
          <cell r="E977">
            <v>0</v>
          </cell>
          <cell r="F977">
            <v>0</v>
          </cell>
          <cell r="G977">
            <v>11</v>
          </cell>
          <cell r="H977">
            <v>0</v>
          </cell>
          <cell r="I977">
            <v>0</v>
          </cell>
          <cell r="J977">
            <v>0</v>
          </cell>
          <cell r="K977">
            <v>0</v>
          </cell>
          <cell r="L977">
            <v>0</v>
          </cell>
          <cell r="M977">
            <v>11</v>
          </cell>
        </row>
        <row r="978">
          <cell r="B978" t="str">
            <v>Sagem</v>
          </cell>
          <cell r="C978">
            <v>0</v>
          </cell>
          <cell r="D978">
            <v>6</v>
          </cell>
          <cell r="E978">
            <v>0</v>
          </cell>
          <cell r="F978">
            <v>0</v>
          </cell>
          <cell r="G978">
            <v>0</v>
          </cell>
          <cell r="H978">
            <v>0</v>
          </cell>
          <cell r="I978">
            <v>0</v>
          </cell>
          <cell r="J978">
            <v>0</v>
          </cell>
          <cell r="K978">
            <v>0</v>
          </cell>
          <cell r="L978">
            <v>0</v>
          </cell>
          <cell r="M978">
            <v>6</v>
          </cell>
        </row>
        <row r="979">
          <cell r="B979" t="str">
            <v>Nokia Siemens</v>
          </cell>
          <cell r="C979">
            <v>1</v>
          </cell>
          <cell r="D979">
            <v>103</v>
          </cell>
          <cell r="E979">
            <v>1</v>
          </cell>
          <cell r="F979">
            <v>0</v>
          </cell>
          <cell r="G979">
            <v>0</v>
          </cell>
          <cell r="H979">
            <v>7</v>
          </cell>
          <cell r="I979">
            <v>73</v>
          </cell>
          <cell r="J979">
            <v>0</v>
          </cell>
          <cell r="K979">
            <v>0</v>
          </cell>
          <cell r="L979">
            <v>0</v>
          </cell>
          <cell r="M979">
            <v>185</v>
          </cell>
        </row>
        <row r="980">
          <cell r="B980" t="str">
            <v>Sycamore</v>
          </cell>
          <cell r="C980">
            <v>0</v>
          </cell>
          <cell r="D980">
            <v>0</v>
          </cell>
          <cell r="E980">
            <v>6</v>
          </cell>
          <cell r="F980">
            <v>25</v>
          </cell>
          <cell r="G980">
            <v>0</v>
          </cell>
          <cell r="H980">
            <v>0</v>
          </cell>
          <cell r="I980">
            <v>0</v>
          </cell>
          <cell r="J980">
            <v>0</v>
          </cell>
          <cell r="K980">
            <v>0</v>
          </cell>
          <cell r="L980">
            <v>0</v>
          </cell>
          <cell r="M980">
            <v>31</v>
          </cell>
        </row>
        <row r="981">
          <cell r="B981" t="str">
            <v>Tejas</v>
          </cell>
          <cell r="C981">
            <v>0</v>
          </cell>
          <cell r="D981">
            <v>12</v>
          </cell>
          <cell r="E981">
            <v>0</v>
          </cell>
          <cell r="F981">
            <v>0</v>
          </cell>
          <cell r="G981">
            <v>0</v>
          </cell>
          <cell r="H981">
            <v>0</v>
          </cell>
          <cell r="I981">
            <v>0</v>
          </cell>
          <cell r="J981">
            <v>0</v>
          </cell>
          <cell r="K981">
            <v>0</v>
          </cell>
          <cell r="L981">
            <v>0</v>
          </cell>
          <cell r="M981">
            <v>12</v>
          </cell>
        </row>
        <row r="982">
          <cell r="B982" t="str">
            <v>Tellabs</v>
          </cell>
          <cell r="C982">
            <v>0</v>
          </cell>
          <cell r="D982">
            <v>38</v>
          </cell>
          <cell r="E982">
            <v>174</v>
          </cell>
          <cell r="F982">
            <v>1</v>
          </cell>
          <cell r="G982">
            <v>25</v>
          </cell>
          <cell r="H982">
            <v>0</v>
          </cell>
          <cell r="I982">
            <v>0</v>
          </cell>
          <cell r="J982">
            <v>0</v>
          </cell>
          <cell r="K982">
            <v>3</v>
          </cell>
          <cell r="L982">
            <v>0</v>
          </cell>
          <cell r="M982">
            <v>238</v>
          </cell>
        </row>
        <row r="983">
          <cell r="B983" t="str">
            <v>Transmode</v>
          </cell>
          <cell r="C983">
            <v>0</v>
          </cell>
          <cell r="D983">
            <v>0</v>
          </cell>
          <cell r="E983">
            <v>0</v>
          </cell>
          <cell r="F983">
            <v>0</v>
          </cell>
          <cell r="G983">
            <v>12</v>
          </cell>
          <cell r="H983">
            <v>0</v>
          </cell>
          <cell r="I983">
            <v>0</v>
          </cell>
          <cell r="J983">
            <v>0</v>
          </cell>
          <cell r="K983">
            <v>0</v>
          </cell>
          <cell r="L983">
            <v>0</v>
          </cell>
          <cell r="M983">
            <v>12</v>
          </cell>
        </row>
        <row r="984">
          <cell r="B984" t="str">
            <v>Tyco</v>
          </cell>
          <cell r="C984">
            <v>0</v>
          </cell>
          <cell r="D984">
            <v>0</v>
          </cell>
          <cell r="E984">
            <v>0</v>
          </cell>
          <cell r="F984">
            <v>0</v>
          </cell>
          <cell r="G984">
            <v>0</v>
          </cell>
          <cell r="H984">
            <v>0</v>
          </cell>
          <cell r="I984">
            <v>0</v>
          </cell>
          <cell r="J984">
            <v>17</v>
          </cell>
          <cell r="K984">
            <v>0</v>
          </cell>
          <cell r="L984">
            <v>0</v>
          </cell>
          <cell r="M984">
            <v>17</v>
          </cell>
        </row>
        <row r="985">
          <cell r="B985" t="str">
            <v>UTStarcom</v>
          </cell>
          <cell r="C985">
            <v>0</v>
          </cell>
          <cell r="D985">
            <v>13</v>
          </cell>
          <cell r="E985">
            <v>0</v>
          </cell>
          <cell r="F985">
            <v>0</v>
          </cell>
          <cell r="G985">
            <v>0</v>
          </cell>
          <cell r="H985">
            <v>0</v>
          </cell>
          <cell r="I985">
            <v>0</v>
          </cell>
          <cell r="J985">
            <v>0</v>
          </cell>
          <cell r="K985">
            <v>0</v>
          </cell>
          <cell r="L985">
            <v>0</v>
          </cell>
          <cell r="M985">
            <v>13</v>
          </cell>
        </row>
        <row r="986">
          <cell r="B986" t="str">
            <v>White Rock</v>
          </cell>
          <cell r="C986">
            <v>0</v>
          </cell>
          <cell r="D986">
            <v>0</v>
          </cell>
          <cell r="E986">
            <v>0</v>
          </cell>
          <cell r="F986">
            <v>0</v>
          </cell>
          <cell r="G986">
            <v>0</v>
          </cell>
          <cell r="H986">
            <v>0</v>
          </cell>
          <cell r="I986">
            <v>0</v>
          </cell>
          <cell r="J986">
            <v>0</v>
          </cell>
          <cell r="K986">
            <v>0</v>
          </cell>
          <cell r="L986">
            <v>0</v>
          </cell>
          <cell r="M986">
            <v>0</v>
          </cell>
        </row>
        <row r="987">
          <cell r="B987" t="str">
            <v>Xtera</v>
          </cell>
          <cell r="C987">
            <v>0</v>
          </cell>
          <cell r="D987">
            <v>0</v>
          </cell>
          <cell r="E987">
            <v>0</v>
          </cell>
          <cell r="F987">
            <v>0</v>
          </cell>
          <cell r="G987">
            <v>0</v>
          </cell>
          <cell r="H987">
            <v>0</v>
          </cell>
          <cell r="I987">
            <v>9</v>
          </cell>
          <cell r="J987">
            <v>0</v>
          </cell>
          <cell r="K987">
            <v>0</v>
          </cell>
          <cell r="L987">
            <v>0</v>
          </cell>
          <cell r="M987">
            <v>9</v>
          </cell>
        </row>
        <row r="988">
          <cell r="B988" t="str">
            <v>Zhone</v>
          </cell>
          <cell r="C988">
            <v>0</v>
          </cell>
          <cell r="D988">
            <v>0</v>
          </cell>
          <cell r="E988">
            <v>0</v>
          </cell>
          <cell r="F988">
            <v>0</v>
          </cell>
          <cell r="G988">
            <v>4</v>
          </cell>
          <cell r="H988">
            <v>0</v>
          </cell>
          <cell r="I988">
            <v>0</v>
          </cell>
          <cell r="J988">
            <v>0</v>
          </cell>
          <cell r="K988">
            <v>0</v>
          </cell>
          <cell r="L988">
            <v>0</v>
          </cell>
          <cell r="M988">
            <v>4</v>
          </cell>
        </row>
        <row r="989">
          <cell r="B989" t="str">
            <v>ZTE</v>
          </cell>
          <cell r="C989">
            <v>31</v>
          </cell>
          <cell r="D989">
            <v>14</v>
          </cell>
          <cell r="E989">
            <v>0</v>
          </cell>
          <cell r="F989">
            <v>0</v>
          </cell>
          <cell r="G989">
            <v>3</v>
          </cell>
          <cell r="H989">
            <v>19</v>
          </cell>
          <cell r="I989">
            <v>0</v>
          </cell>
          <cell r="J989">
            <v>0</v>
          </cell>
          <cell r="K989">
            <v>0</v>
          </cell>
          <cell r="L989">
            <v>0</v>
          </cell>
          <cell r="M989">
            <v>67</v>
          </cell>
        </row>
        <row r="990">
          <cell r="B990" t="str">
            <v>Other</v>
          </cell>
          <cell r="C990">
            <v>0</v>
          </cell>
          <cell r="D990">
            <v>13</v>
          </cell>
          <cell r="E990">
            <v>0</v>
          </cell>
          <cell r="F990">
            <v>0</v>
          </cell>
          <cell r="G990">
            <v>14</v>
          </cell>
          <cell r="H990">
            <v>0</v>
          </cell>
          <cell r="I990">
            <v>0</v>
          </cell>
          <cell r="J990">
            <v>0</v>
          </cell>
          <cell r="K990">
            <v>13</v>
          </cell>
          <cell r="L990">
            <v>0</v>
          </cell>
          <cell r="M990">
            <v>27</v>
          </cell>
        </row>
        <row r="991">
          <cell r="B991" t="str">
            <v>Total</v>
          </cell>
          <cell r="C991">
            <v>169</v>
          </cell>
          <cell r="D991">
            <v>1366</v>
          </cell>
          <cell r="E991">
            <v>234</v>
          </cell>
          <cell r="F991">
            <v>213</v>
          </cell>
          <cell r="G991">
            <v>500</v>
          </cell>
          <cell r="H991">
            <v>170</v>
          </cell>
          <cell r="I991">
            <v>404</v>
          </cell>
          <cell r="J991">
            <v>83</v>
          </cell>
          <cell r="K991">
            <v>121</v>
          </cell>
          <cell r="L991">
            <v>0</v>
          </cell>
          <cell r="M991">
            <v>3139</v>
          </cell>
        </row>
        <row r="995">
          <cell r="B995" t="str">
            <v>Vendor</v>
          </cell>
          <cell r="C995" t="str">
            <v>SONET/SDH Add-drop multiplexers (ADM)</v>
          </cell>
          <cell r="D995" t="str">
            <v>Optical Edge Devices (OED)</v>
          </cell>
          <cell r="E995" t="str">
            <v>Digital Cross Connects (DCS)</v>
          </cell>
          <cell r="F995" t="str">
            <v>Optical Core Switches (OCS)</v>
          </cell>
          <cell r="G995" t="str">
            <v>Metro WDM (C/D-WDM)</v>
          </cell>
          <cell r="H995" t="str">
            <v>Long haul DWDM (LH DWDM)</v>
          </cell>
          <cell r="I995" t="str">
            <v>Multi-reach DWDM</v>
          </cell>
          <cell r="J995" t="str">
            <v>SLTE</v>
          </cell>
          <cell r="K995" t="str">
            <v>Metro ROADM</v>
          </cell>
          <cell r="L995" t="str">
            <v>Converged Packet Optical</v>
          </cell>
          <cell r="M995" t="str">
            <v>Total Optical Networking (ON)</v>
          </cell>
        </row>
        <row r="996">
          <cell r="B996" t="str">
            <v>ADTRAN</v>
          </cell>
          <cell r="C996">
            <v>0</v>
          </cell>
          <cell r="D996">
            <v>9</v>
          </cell>
          <cell r="E996">
            <v>0</v>
          </cell>
          <cell r="F996">
            <v>0</v>
          </cell>
          <cell r="G996">
            <v>0</v>
          </cell>
          <cell r="H996">
            <v>0</v>
          </cell>
          <cell r="I996">
            <v>0</v>
          </cell>
          <cell r="J996">
            <v>0</v>
          </cell>
          <cell r="K996">
            <v>0</v>
          </cell>
          <cell r="L996">
            <v>0</v>
          </cell>
          <cell r="M996">
            <v>9</v>
          </cell>
        </row>
        <row r="997">
          <cell r="B997" t="str">
            <v>ADVA</v>
          </cell>
          <cell r="C997">
            <v>0</v>
          </cell>
          <cell r="D997">
            <v>4</v>
          </cell>
          <cell r="E997">
            <v>0</v>
          </cell>
          <cell r="F997">
            <v>0</v>
          </cell>
          <cell r="G997">
            <v>79</v>
          </cell>
          <cell r="H997">
            <v>0</v>
          </cell>
          <cell r="I997">
            <v>0</v>
          </cell>
          <cell r="J997">
            <v>0</v>
          </cell>
          <cell r="K997">
            <v>4</v>
          </cell>
          <cell r="L997">
            <v>0</v>
          </cell>
          <cell r="M997">
            <v>83</v>
          </cell>
        </row>
        <row r="998">
          <cell r="B998" t="str">
            <v>Alcatel-Lucent</v>
          </cell>
          <cell r="C998">
            <v>9</v>
          </cell>
          <cell r="D998">
            <v>345</v>
          </cell>
          <cell r="E998">
            <v>37</v>
          </cell>
          <cell r="F998">
            <v>92</v>
          </cell>
          <cell r="G998">
            <v>115</v>
          </cell>
          <cell r="H998">
            <v>12</v>
          </cell>
          <cell r="I998">
            <v>131</v>
          </cell>
          <cell r="J998">
            <v>51</v>
          </cell>
          <cell r="K998">
            <v>0</v>
          </cell>
          <cell r="L998">
            <v>0</v>
          </cell>
          <cell r="M998">
            <v>792</v>
          </cell>
        </row>
        <row r="999">
          <cell r="B999" t="str">
            <v>ANDA</v>
          </cell>
          <cell r="C999">
            <v>0</v>
          </cell>
          <cell r="D999">
            <v>7</v>
          </cell>
          <cell r="E999">
            <v>0</v>
          </cell>
          <cell r="F999">
            <v>0</v>
          </cell>
          <cell r="G999">
            <v>0</v>
          </cell>
          <cell r="H999">
            <v>0</v>
          </cell>
          <cell r="I999">
            <v>0</v>
          </cell>
          <cell r="J999">
            <v>0</v>
          </cell>
          <cell r="K999">
            <v>0</v>
          </cell>
          <cell r="L999">
            <v>0</v>
          </cell>
          <cell r="M999">
            <v>7</v>
          </cell>
        </row>
        <row r="1000">
          <cell r="B1000" t="str">
            <v>Atrica</v>
          </cell>
          <cell r="C1000">
            <v>0</v>
          </cell>
          <cell r="D1000">
            <v>9</v>
          </cell>
          <cell r="E1000">
            <v>0</v>
          </cell>
          <cell r="F1000">
            <v>0</v>
          </cell>
          <cell r="G1000">
            <v>0</v>
          </cell>
          <cell r="H1000">
            <v>0</v>
          </cell>
          <cell r="I1000">
            <v>0</v>
          </cell>
          <cell r="J1000">
            <v>0</v>
          </cell>
          <cell r="K1000">
            <v>0</v>
          </cell>
          <cell r="L1000">
            <v>0</v>
          </cell>
          <cell r="M1000">
            <v>9</v>
          </cell>
        </row>
        <row r="1001">
          <cell r="B1001" t="str">
            <v>Calient</v>
          </cell>
          <cell r="C1001">
            <v>0</v>
          </cell>
          <cell r="D1001">
            <v>0</v>
          </cell>
          <cell r="E1001">
            <v>0</v>
          </cell>
          <cell r="F1001">
            <v>0</v>
          </cell>
          <cell r="G1001">
            <v>0</v>
          </cell>
          <cell r="H1001">
            <v>0</v>
          </cell>
          <cell r="I1001">
            <v>0</v>
          </cell>
          <cell r="J1001">
            <v>0</v>
          </cell>
          <cell r="K1001">
            <v>0</v>
          </cell>
          <cell r="L1001">
            <v>0</v>
          </cell>
          <cell r="M1001">
            <v>0</v>
          </cell>
        </row>
        <row r="1002">
          <cell r="B1002" t="str">
            <v>Ciena</v>
          </cell>
          <cell r="C1002">
            <v>2</v>
          </cell>
          <cell r="D1002">
            <v>141</v>
          </cell>
          <cell r="E1002">
            <v>0</v>
          </cell>
          <cell r="F1002">
            <v>39</v>
          </cell>
          <cell r="G1002">
            <v>128</v>
          </cell>
          <cell r="H1002">
            <v>36</v>
          </cell>
          <cell r="I1002">
            <v>101</v>
          </cell>
          <cell r="J1002">
            <v>0</v>
          </cell>
          <cell r="K1002">
            <v>1</v>
          </cell>
          <cell r="L1002">
            <v>0</v>
          </cell>
          <cell r="M1002">
            <v>447</v>
          </cell>
        </row>
        <row r="1003">
          <cell r="B1003" t="str">
            <v>Cisco</v>
          </cell>
          <cell r="C1003">
            <v>0</v>
          </cell>
          <cell r="D1003">
            <v>90</v>
          </cell>
          <cell r="E1003">
            <v>0</v>
          </cell>
          <cell r="F1003">
            <v>1</v>
          </cell>
          <cell r="G1003">
            <v>78</v>
          </cell>
          <cell r="H1003">
            <v>0</v>
          </cell>
          <cell r="I1003">
            <v>0</v>
          </cell>
          <cell r="J1003">
            <v>0</v>
          </cell>
          <cell r="K1003">
            <v>67</v>
          </cell>
          <cell r="L1003">
            <v>0</v>
          </cell>
          <cell r="M1003">
            <v>169</v>
          </cell>
        </row>
        <row r="1004">
          <cell r="B1004" t="str">
            <v>Corrigent</v>
          </cell>
          <cell r="C1004">
            <v>0</v>
          </cell>
          <cell r="D1004">
            <v>9</v>
          </cell>
          <cell r="E1004">
            <v>0</v>
          </cell>
          <cell r="F1004">
            <v>0</v>
          </cell>
          <cell r="G1004">
            <v>0</v>
          </cell>
          <cell r="H1004">
            <v>0</v>
          </cell>
          <cell r="I1004">
            <v>0</v>
          </cell>
          <cell r="J1004">
            <v>0</v>
          </cell>
          <cell r="K1004">
            <v>0</v>
          </cell>
          <cell r="L1004">
            <v>0</v>
          </cell>
          <cell r="M1004">
            <v>9</v>
          </cell>
        </row>
        <row r="1005">
          <cell r="B1005" t="str">
            <v>Corvis</v>
          </cell>
          <cell r="C1005">
            <v>0</v>
          </cell>
          <cell r="D1005">
            <v>0</v>
          </cell>
          <cell r="E1005">
            <v>0</v>
          </cell>
          <cell r="F1005">
            <v>0</v>
          </cell>
          <cell r="G1005">
            <v>0</v>
          </cell>
          <cell r="H1005">
            <v>0</v>
          </cell>
          <cell r="I1005">
            <v>0</v>
          </cell>
          <cell r="J1005">
            <v>0</v>
          </cell>
          <cell r="K1005">
            <v>0</v>
          </cell>
          <cell r="L1005">
            <v>0</v>
          </cell>
          <cell r="M1005">
            <v>0</v>
          </cell>
        </row>
        <row r="1006">
          <cell r="B1006" t="str">
            <v>Datang</v>
          </cell>
          <cell r="C1006">
            <v>0</v>
          </cell>
          <cell r="D1006">
            <v>0</v>
          </cell>
          <cell r="E1006">
            <v>0</v>
          </cell>
          <cell r="F1006">
            <v>0</v>
          </cell>
          <cell r="G1006">
            <v>0</v>
          </cell>
          <cell r="H1006">
            <v>0</v>
          </cell>
          <cell r="I1006">
            <v>0</v>
          </cell>
          <cell r="J1006">
            <v>0</v>
          </cell>
          <cell r="K1006">
            <v>0</v>
          </cell>
          <cell r="L1006">
            <v>0</v>
          </cell>
          <cell r="M1006">
            <v>0</v>
          </cell>
        </row>
        <row r="1007">
          <cell r="B1007" t="str">
            <v>ECI Telecom</v>
          </cell>
          <cell r="C1007">
            <v>6</v>
          </cell>
          <cell r="D1007">
            <v>60</v>
          </cell>
          <cell r="E1007">
            <v>3</v>
          </cell>
          <cell r="F1007">
            <v>0</v>
          </cell>
          <cell r="G1007">
            <v>27</v>
          </cell>
          <cell r="H1007">
            <v>0</v>
          </cell>
          <cell r="I1007">
            <v>0</v>
          </cell>
          <cell r="J1007">
            <v>0</v>
          </cell>
          <cell r="K1007">
            <v>0</v>
          </cell>
          <cell r="L1007">
            <v>0</v>
          </cell>
          <cell r="M1007">
            <v>96</v>
          </cell>
        </row>
        <row r="1008">
          <cell r="B1008" t="str">
            <v>Ericsson</v>
          </cell>
          <cell r="C1008">
            <v>8</v>
          </cell>
          <cell r="D1008">
            <v>98</v>
          </cell>
          <cell r="E1008">
            <v>7</v>
          </cell>
          <cell r="F1008">
            <v>16</v>
          </cell>
          <cell r="G1008">
            <v>7</v>
          </cell>
          <cell r="H1008">
            <v>20</v>
          </cell>
          <cell r="I1008">
            <v>39</v>
          </cell>
          <cell r="J1008">
            <v>0</v>
          </cell>
          <cell r="K1008">
            <v>2</v>
          </cell>
          <cell r="L1008">
            <v>0</v>
          </cell>
          <cell r="M1008">
            <v>195</v>
          </cell>
        </row>
        <row r="1009">
          <cell r="B1009" t="str">
            <v>FiberHome</v>
          </cell>
          <cell r="C1009">
            <v>12</v>
          </cell>
          <cell r="D1009">
            <v>11</v>
          </cell>
          <cell r="E1009">
            <v>0</v>
          </cell>
          <cell r="F1009">
            <v>6</v>
          </cell>
          <cell r="G1009">
            <v>4</v>
          </cell>
          <cell r="H1009">
            <v>11</v>
          </cell>
          <cell r="I1009">
            <v>0</v>
          </cell>
          <cell r="J1009">
            <v>0</v>
          </cell>
          <cell r="K1009">
            <v>0</v>
          </cell>
          <cell r="L1009">
            <v>0</v>
          </cell>
          <cell r="M1009">
            <v>44</v>
          </cell>
        </row>
        <row r="1010">
          <cell r="B1010" t="str">
            <v>Force 10</v>
          </cell>
          <cell r="C1010">
            <v>0</v>
          </cell>
          <cell r="D1010">
            <v>15</v>
          </cell>
          <cell r="E1010">
            <v>0</v>
          </cell>
          <cell r="F1010">
            <v>0</v>
          </cell>
          <cell r="G1010">
            <v>0</v>
          </cell>
          <cell r="H1010">
            <v>0</v>
          </cell>
          <cell r="I1010">
            <v>0</v>
          </cell>
          <cell r="J1010">
            <v>0</v>
          </cell>
          <cell r="K1010">
            <v>0</v>
          </cell>
          <cell r="L1010">
            <v>0</v>
          </cell>
          <cell r="M1010">
            <v>15</v>
          </cell>
        </row>
        <row r="1011">
          <cell r="B1011" t="str">
            <v>Fujitsu</v>
          </cell>
          <cell r="C1011">
            <v>28</v>
          </cell>
          <cell r="D1011">
            <v>117</v>
          </cell>
          <cell r="E1011">
            <v>4</v>
          </cell>
          <cell r="F1011">
            <v>0</v>
          </cell>
          <cell r="G1011">
            <v>36</v>
          </cell>
          <cell r="H1011">
            <v>4</v>
          </cell>
          <cell r="I1011">
            <v>15</v>
          </cell>
          <cell r="J1011">
            <v>13</v>
          </cell>
          <cell r="K1011">
            <v>24</v>
          </cell>
          <cell r="L1011">
            <v>0</v>
          </cell>
          <cell r="M1011">
            <v>217</v>
          </cell>
        </row>
        <row r="1012">
          <cell r="B1012" t="str">
            <v>Hitachi</v>
          </cell>
          <cell r="C1012">
            <v>1</v>
          </cell>
          <cell r="D1012">
            <v>1</v>
          </cell>
          <cell r="E1012">
            <v>0</v>
          </cell>
          <cell r="F1012">
            <v>0</v>
          </cell>
          <cell r="G1012">
            <v>13</v>
          </cell>
          <cell r="H1012">
            <v>1</v>
          </cell>
          <cell r="I1012">
            <v>0</v>
          </cell>
          <cell r="J1012">
            <v>0</v>
          </cell>
          <cell r="K1012">
            <v>4</v>
          </cell>
          <cell r="L1012">
            <v>0</v>
          </cell>
          <cell r="M1012">
            <v>16</v>
          </cell>
        </row>
        <row r="1013">
          <cell r="B1013" t="str">
            <v>Hitachi Cable</v>
          </cell>
          <cell r="C1013">
            <v>0</v>
          </cell>
          <cell r="D1013">
            <v>0</v>
          </cell>
          <cell r="E1013">
            <v>0</v>
          </cell>
          <cell r="F1013">
            <v>0</v>
          </cell>
          <cell r="G1013">
            <v>4</v>
          </cell>
          <cell r="H1013">
            <v>0</v>
          </cell>
          <cell r="I1013">
            <v>0</v>
          </cell>
          <cell r="J1013">
            <v>0</v>
          </cell>
          <cell r="K1013">
            <v>0</v>
          </cell>
          <cell r="L1013">
            <v>0</v>
          </cell>
          <cell r="M1013">
            <v>4</v>
          </cell>
        </row>
        <row r="1014">
          <cell r="B1014" t="str">
            <v>Huawei</v>
          </cell>
          <cell r="C1014">
            <v>16</v>
          </cell>
          <cell r="D1014">
            <v>233</v>
          </cell>
          <cell r="E1014">
            <v>0</v>
          </cell>
          <cell r="F1014">
            <v>26</v>
          </cell>
          <cell r="G1014">
            <v>40</v>
          </cell>
          <cell r="H1014">
            <v>5</v>
          </cell>
          <cell r="I1014">
            <v>97</v>
          </cell>
          <cell r="J1014">
            <v>0</v>
          </cell>
          <cell r="K1014">
            <v>5</v>
          </cell>
          <cell r="L1014">
            <v>0</v>
          </cell>
          <cell r="M1014">
            <v>417</v>
          </cell>
        </row>
        <row r="1015">
          <cell r="B1015" t="str">
            <v>Infinera</v>
          </cell>
          <cell r="C1015">
            <v>0</v>
          </cell>
          <cell r="D1015">
            <v>0</v>
          </cell>
          <cell r="E1015">
            <v>0</v>
          </cell>
          <cell r="F1015">
            <v>0</v>
          </cell>
          <cell r="G1015">
            <v>0</v>
          </cell>
          <cell r="H1015">
            <v>0</v>
          </cell>
          <cell r="I1015">
            <v>67</v>
          </cell>
          <cell r="J1015">
            <v>0</v>
          </cell>
          <cell r="K1015">
            <v>0</v>
          </cell>
          <cell r="L1015">
            <v>0</v>
          </cell>
          <cell r="M1015">
            <v>67</v>
          </cell>
        </row>
        <row r="1016">
          <cell r="B1016" t="str">
            <v>Lucent</v>
          </cell>
          <cell r="C1016">
            <v>0</v>
          </cell>
          <cell r="D1016">
            <v>0</v>
          </cell>
          <cell r="E1016">
            <v>0</v>
          </cell>
          <cell r="F1016">
            <v>0</v>
          </cell>
          <cell r="G1016">
            <v>0</v>
          </cell>
          <cell r="H1016">
            <v>0</v>
          </cell>
          <cell r="I1016">
            <v>0</v>
          </cell>
          <cell r="J1016">
            <v>0</v>
          </cell>
          <cell r="K1016">
            <v>0</v>
          </cell>
          <cell r="L1016">
            <v>0</v>
          </cell>
          <cell r="M1016">
            <v>0</v>
          </cell>
        </row>
        <row r="1017">
          <cell r="B1017" t="str">
            <v>Luminous</v>
          </cell>
          <cell r="C1017">
            <v>0</v>
          </cell>
          <cell r="D1017">
            <v>0</v>
          </cell>
          <cell r="E1017">
            <v>0</v>
          </cell>
          <cell r="F1017">
            <v>0</v>
          </cell>
          <cell r="G1017">
            <v>0</v>
          </cell>
          <cell r="H1017">
            <v>0</v>
          </cell>
          <cell r="I1017">
            <v>0</v>
          </cell>
          <cell r="J1017">
            <v>0</v>
          </cell>
          <cell r="K1017">
            <v>0</v>
          </cell>
          <cell r="L1017">
            <v>0</v>
          </cell>
          <cell r="M1017">
            <v>0</v>
          </cell>
        </row>
        <row r="1018">
          <cell r="B1018" t="str">
            <v>Movaz</v>
          </cell>
          <cell r="C1018">
            <v>0</v>
          </cell>
          <cell r="D1018">
            <v>0</v>
          </cell>
          <cell r="E1018">
            <v>0</v>
          </cell>
          <cell r="F1018">
            <v>0</v>
          </cell>
          <cell r="G1018">
            <v>0</v>
          </cell>
          <cell r="H1018">
            <v>0</v>
          </cell>
          <cell r="I1018">
            <v>0</v>
          </cell>
          <cell r="J1018">
            <v>0</v>
          </cell>
          <cell r="K1018">
            <v>0</v>
          </cell>
          <cell r="L1018">
            <v>0</v>
          </cell>
          <cell r="M1018">
            <v>0</v>
          </cell>
        </row>
        <row r="1019">
          <cell r="B1019" t="str">
            <v>NEC</v>
          </cell>
          <cell r="C1019">
            <v>35</v>
          </cell>
          <cell r="D1019">
            <v>56</v>
          </cell>
          <cell r="E1019">
            <v>0</v>
          </cell>
          <cell r="F1019">
            <v>0</v>
          </cell>
          <cell r="G1019">
            <v>15</v>
          </cell>
          <cell r="H1019">
            <v>50</v>
          </cell>
          <cell r="I1019">
            <v>0</v>
          </cell>
          <cell r="J1019">
            <v>25</v>
          </cell>
          <cell r="K1019">
            <v>2</v>
          </cell>
          <cell r="L1019">
            <v>0</v>
          </cell>
          <cell r="M1019">
            <v>181</v>
          </cell>
        </row>
        <row r="1020">
          <cell r="B1020" t="str">
            <v>Nortel</v>
          </cell>
          <cell r="C1020">
            <v>0</v>
          </cell>
          <cell r="D1020">
            <v>0</v>
          </cell>
          <cell r="E1020">
            <v>0</v>
          </cell>
          <cell r="F1020">
            <v>0</v>
          </cell>
          <cell r="G1020">
            <v>0</v>
          </cell>
          <cell r="H1020">
            <v>0</v>
          </cell>
          <cell r="I1020">
            <v>0</v>
          </cell>
          <cell r="J1020">
            <v>0</v>
          </cell>
          <cell r="K1020">
            <v>0</v>
          </cell>
          <cell r="L1020">
            <v>0</v>
          </cell>
          <cell r="M1020">
            <v>0</v>
          </cell>
        </row>
        <row r="1021">
          <cell r="B1021" t="str">
            <v>OpVista</v>
          </cell>
          <cell r="C1021">
            <v>0</v>
          </cell>
          <cell r="D1021">
            <v>0</v>
          </cell>
          <cell r="E1021">
            <v>0</v>
          </cell>
          <cell r="F1021">
            <v>0</v>
          </cell>
          <cell r="G1021">
            <v>13</v>
          </cell>
          <cell r="H1021">
            <v>0</v>
          </cell>
          <cell r="I1021">
            <v>0</v>
          </cell>
          <cell r="J1021">
            <v>0</v>
          </cell>
          <cell r="K1021">
            <v>0</v>
          </cell>
          <cell r="L1021">
            <v>0</v>
          </cell>
          <cell r="M1021">
            <v>13</v>
          </cell>
        </row>
        <row r="1022">
          <cell r="B1022" t="str">
            <v>Sagem</v>
          </cell>
          <cell r="C1022">
            <v>0</v>
          </cell>
          <cell r="D1022">
            <v>6</v>
          </cell>
          <cell r="E1022">
            <v>0</v>
          </cell>
          <cell r="F1022">
            <v>0</v>
          </cell>
          <cell r="G1022">
            <v>0</v>
          </cell>
          <cell r="H1022">
            <v>0</v>
          </cell>
          <cell r="I1022">
            <v>0</v>
          </cell>
          <cell r="J1022">
            <v>0</v>
          </cell>
          <cell r="K1022">
            <v>0</v>
          </cell>
          <cell r="L1022">
            <v>0</v>
          </cell>
          <cell r="M1022">
            <v>6</v>
          </cell>
        </row>
        <row r="1023">
          <cell r="B1023" t="str">
            <v>Nokia Siemens</v>
          </cell>
          <cell r="C1023">
            <v>1</v>
          </cell>
          <cell r="D1023">
            <v>104</v>
          </cell>
          <cell r="E1023">
            <v>1</v>
          </cell>
          <cell r="F1023">
            <v>0</v>
          </cell>
          <cell r="G1023">
            <v>0</v>
          </cell>
          <cell r="H1023">
            <v>5</v>
          </cell>
          <cell r="I1023">
            <v>65</v>
          </cell>
          <cell r="J1023">
            <v>0</v>
          </cell>
          <cell r="K1023">
            <v>0</v>
          </cell>
          <cell r="L1023">
            <v>0</v>
          </cell>
          <cell r="M1023">
            <v>176</v>
          </cell>
        </row>
        <row r="1024">
          <cell r="B1024" t="str">
            <v>Sycamore</v>
          </cell>
          <cell r="C1024">
            <v>0</v>
          </cell>
          <cell r="D1024">
            <v>0</v>
          </cell>
          <cell r="E1024">
            <v>10</v>
          </cell>
          <cell r="F1024">
            <v>24</v>
          </cell>
          <cell r="G1024">
            <v>0</v>
          </cell>
          <cell r="H1024">
            <v>0</v>
          </cell>
          <cell r="I1024">
            <v>0</v>
          </cell>
          <cell r="J1024">
            <v>0</v>
          </cell>
          <cell r="K1024">
            <v>0</v>
          </cell>
          <cell r="L1024">
            <v>0</v>
          </cell>
          <cell r="M1024">
            <v>34</v>
          </cell>
        </row>
        <row r="1025">
          <cell r="B1025" t="str">
            <v>Tejas</v>
          </cell>
          <cell r="C1025">
            <v>0</v>
          </cell>
          <cell r="D1025">
            <v>14</v>
          </cell>
          <cell r="E1025">
            <v>0</v>
          </cell>
          <cell r="F1025">
            <v>0</v>
          </cell>
          <cell r="G1025">
            <v>0</v>
          </cell>
          <cell r="H1025">
            <v>0</v>
          </cell>
          <cell r="I1025">
            <v>0</v>
          </cell>
          <cell r="J1025">
            <v>0</v>
          </cell>
          <cell r="K1025">
            <v>0</v>
          </cell>
          <cell r="L1025">
            <v>0</v>
          </cell>
          <cell r="M1025">
            <v>14</v>
          </cell>
        </row>
        <row r="1026">
          <cell r="B1026" t="str">
            <v>Tellabs</v>
          </cell>
          <cell r="C1026">
            <v>0</v>
          </cell>
          <cell r="D1026">
            <v>39</v>
          </cell>
          <cell r="E1026">
            <v>135</v>
          </cell>
          <cell r="F1026">
            <v>1</v>
          </cell>
          <cell r="G1026">
            <v>20</v>
          </cell>
          <cell r="H1026">
            <v>0</v>
          </cell>
          <cell r="I1026">
            <v>0</v>
          </cell>
          <cell r="J1026">
            <v>0</v>
          </cell>
          <cell r="K1026">
            <v>2</v>
          </cell>
          <cell r="L1026">
            <v>0</v>
          </cell>
          <cell r="M1026">
            <v>195</v>
          </cell>
        </row>
        <row r="1027">
          <cell r="B1027" t="str">
            <v>Transmode</v>
          </cell>
          <cell r="C1027">
            <v>0</v>
          </cell>
          <cell r="D1027">
            <v>0</v>
          </cell>
          <cell r="E1027">
            <v>0</v>
          </cell>
          <cell r="F1027">
            <v>0</v>
          </cell>
          <cell r="G1027">
            <v>12</v>
          </cell>
          <cell r="H1027">
            <v>0</v>
          </cell>
          <cell r="I1027">
            <v>0</v>
          </cell>
          <cell r="J1027">
            <v>0</v>
          </cell>
          <cell r="K1027">
            <v>0</v>
          </cell>
          <cell r="L1027">
            <v>0</v>
          </cell>
          <cell r="M1027">
            <v>12</v>
          </cell>
        </row>
        <row r="1028">
          <cell r="B1028" t="str">
            <v>Tyco</v>
          </cell>
          <cell r="C1028">
            <v>0</v>
          </cell>
          <cell r="D1028">
            <v>0</v>
          </cell>
          <cell r="E1028">
            <v>0</v>
          </cell>
          <cell r="F1028">
            <v>0</v>
          </cell>
          <cell r="G1028">
            <v>0</v>
          </cell>
          <cell r="H1028">
            <v>0</v>
          </cell>
          <cell r="I1028">
            <v>0</v>
          </cell>
          <cell r="J1028">
            <v>14</v>
          </cell>
          <cell r="K1028">
            <v>0</v>
          </cell>
          <cell r="L1028">
            <v>0</v>
          </cell>
          <cell r="M1028">
            <v>14</v>
          </cell>
        </row>
        <row r="1029">
          <cell r="B1029" t="str">
            <v>UTStarcom</v>
          </cell>
          <cell r="C1029">
            <v>0</v>
          </cell>
          <cell r="D1029">
            <v>7</v>
          </cell>
          <cell r="E1029">
            <v>0</v>
          </cell>
          <cell r="F1029">
            <v>0</v>
          </cell>
          <cell r="G1029">
            <v>0</v>
          </cell>
          <cell r="H1029">
            <v>0</v>
          </cell>
          <cell r="I1029">
            <v>0</v>
          </cell>
          <cell r="J1029">
            <v>0</v>
          </cell>
          <cell r="K1029">
            <v>0</v>
          </cell>
          <cell r="L1029">
            <v>0</v>
          </cell>
          <cell r="M1029">
            <v>7</v>
          </cell>
        </row>
        <row r="1030">
          <cell r="B1030" t="str">
            <v>White Rock</v>
          </cell>
          <cell r="C1030">
            <v>0</v>
          </cell>
          <cell r="D1030">
            <v>0</v>
          </cell>
          <cell r="E1030">
            <v>0</v>
          </cell>
          <cell r="F1030">
            <v>0</v>
          </cell>
          <cell r="G1030">
            <v>0</v>
          </cell>
          <cell r="H1030">
            <v>0</v>
          </cell>
          <cell r="I1030">
            <v>0</v>
          </cell>
          <cell r="J1030">
            <v>0</v>
          </cell>
          <cell r="K1030">
            <v>0</v>
          </cell>
          <cell r="L1030">
            <v>0</v>
          </cell>
          <cell r="M1030">
            <v>0</v>
          </cell>
        </row>
        <row r="1031">
          <cell r="B1031" t="str">
            <v>Xtera</v>
          </cell>
          <cell r="C1031">
            <v>0</v>
          </cell>
          <cell r="D1031">
            <v>0</v>
          </cell>
          <cell r="E1031">
            <v>0</v>
          </cell>
          <cell r="F1031">
            <v>0</v>
          </cell>
          <cell r="G1031">
            <v>0</v>
          </cell>
          <cell r="H1031">
            <v>0</v>
          </cell>
          <cell r="I1031">
            <v>11</v>
          </cell>
          <cell r="J1031">
            <v>0</v>
          </cell>
          <cell r="K1031">
            <v>0</v>
          </cell>
          <cell r="L1031">
            <v>0</v>
          </cell>
          <cell r="M1031">
            <v>11</v>
          </cell>
        </row>
        <row r="1032">
          <cell r="B1032" t="str">
            <v>Zhone</v>
          </cell>
          <cell r="C1032">
            <v>0</v>
          </cell>
          <cell r="D1032">
            <v>0</v>
          </cell>
          <cell r="E1032">
            <v>0</v>
          </cell>
          <cell r="F1032">
            <v>0</v>
          </cell>
          <cell r="G1032">
            <v>3</v>
          </cell>
          <cell r="H1032">
            <v>0</v>
          </cell>
          <cell r="I1032">
            <v>0</v>
          </cell>
          <cell r="J1032">
            <v>0</v>
          </cell>
          <cell r="K1032">
            <v>0</v>
          </cell>
          <cell r="L1032">
            <v>0</v>
          </cell>
          <cell r="M1032">
            <v>3</v>
          </cell>
        </row>
        <row r="1033">
          <cell r="B1033" t="str">
            <v>ZTE</v>
          </cell>
          <cell r="C1033">
            <v>24</v>
          </cell>
          <cell r="D1033">
            <v>17</v>
          </cell>
          <cell r="E1033">
            <v>0</v>
          </cell>
          <cell r="F1033">
            <v>1</v>
          </cell>
          <cell r="G1033">
            <v>5</v>
          </cell>
          <cell r="H1033">
            <v>18</v>
          </cell>
          <cell r="I1033">
            <v>0</v>
          </cell>
          <cell r="J1033">
            <v>0</v>
          </cell>
          <cell r="K1033">
            <v>0</v>
          </cell>
          <cell r="L1033">
            <v>0</v>
          </cell>
          <cell r="M1033">
            <v>65</v>
          </cell>
        </row>
        <row r="1034">
          <cell r="B1034" t="str">
            <v>Other</v>
          </cell>
          <cell r="C1034">
            <v>0</v>
          </cell>
          <cell r="D1034">
            <v>13</v>
          </cell>
          <cell r="E1034">
            <v>0</v>
          </cell>
          <cell r="F1034">
            <v>0</v>
          </cell>
          <cell r="G1034">
            <v>17</v>
          </cell>
          <cell r="H1034">
            <v>0</v>
          </cell>
          <cell r="I1034">
            <v>0</v>
          </cell>
          <cell r="J1034">
            <v>0</v>
          </cell>
          <cell r="K1034">
            <v>15</v>
          </cell>
          <cell r="L1034">
            <v>0</v>
          </cell>
          <cell r="M1034">
            <v>30</v>
          </cell>
        </row>
        <row r="1035">
          <cell r="B1035" t="str">
            <v>Total</v>
          </cell>
          <cell r="C1035">
            <v>142</v>
          </cell>
          <cell r="D1035">
            <v>1405</v>
          </cell>
          <cell r="E1035">
            <v>197</v>
          </cell>
          <cell r="F1035">
            <v>206</v>
          </cell>
          <cell r="G1035">
            <v>616</v>
          </cell>
          <cell r="H1035">
            <v>162</v>
          </cell>
          <cell r="I1035">
            <v>526</v>
          </cell>
          <cell r="J1035">
            <v>103</v>
          </cell>
          <cell r="K1035">
            <v>126</v>
          </cell>
          <cell r="L1035">
            <v>0</v>
          </cell>
          <cell r="M1035">
            <v>3357</v>
          </cell>
        </row>
        <row r="1043">
          <cell r="B1043" t="str">
            <v>Vendor</v>
          </cell>
          <cell r="C1043" t="str">
            <v>SONET/SDH Add-drop multiplexers (ADM)</v>
          </cell>
          <cell r="D1043" t="str">
            <v>Optical Edge Devices (OED)</v>
          </cell>
          <cell r="E1043" t="str">
            <v>Digital Cross Connects (DCS)</v>
          </cell>
          <cell r="F1043" t="str">
            <v>Optical Core Switches (OCS)</v>
          </cell>
          <cell r="G1043" t="str">
            <v>Metro WDM (C/D-WDM)</v>
          </cell>
          <cell r="H1043" t="str">
            <v>Long haul DWDM (LH DWDM)</v>
          </cell>
          <cell r="I1043" t="str">
            <v>Multi-reach DWDM</v>
          </cell>
          <cell r="J1043" t="str">
            <v>SLTE</v>
          </cell>
          <cell r="K1043" t="str">
            <v>Metro ROADM</v>
          </cell>
          <cell r="L1043" t="str">
            <v>Converged Packet Optical</v>
          </cell>
          <cell r="M1043" t="str">
            <v>Total Optical Networking (ON)</v>
          </cell>
        </row>
        <row r="1044">
          <cell r="B1044" t="str">
            <v>ADTRAN</v>
          </cell>
          <cell r="C1044">
            <v>0</v>
          </cell>
          <cell r="D1044">
            <v>9</v>
          </cell>
          <cell r="E1044">
            <v>0</v>
          </cell>
          <cell r="F1044">
            <v>0</v>
          </cell>
          <cell r="G1044">
            <v>0</v>
          </cell>
          <cell r="H1044">
            <v>0</v>
          </cell>
          <cell r="I1044">
            <v>0</v>
          </cell>
          <cell r="J1044">
            <v>0</v>
          </cell>
          <cell r="K1044">
            <v>0</v>
          </cell>
          <cell r="L1044">
            <v>0</v>
          </cell>
          <cell r="M1044">
            <v>9</v>
          </cell>
        </row>
        <row r="1045">
          <cell r="B1045" t="str">
            <v>ADVA</v>
          </cell>
          <cell r="C1045">
            <v>0</v>
          </cell>
          <cell r="D1045">
            <v>3</v>
          </cell>
          <cell r="E1045">
            <v>0</v>
          </cell>
          <cell r="F1045">
            <v>0</v>
          </cell>
          <cell r="G1045">
            <v>87</v>
          </cell>
          <cell r="H1045">
            <v>0</v>
          </cell>
          <cell r="I1045">
            <v>0</v>
          </cell>
          <cell r="J1045">
            <v>0</v>
          </cell>
          <cell r="K1045">
            <v>11</v>
          </cell>
          <cell r="L1045">
            <v>0</v>
          </cell>
          <cell r="M1045">
            <v>90</v>
          </cell>
        </row>
        <row r="1046">
          <cell r="B1046" t="str">
            <v>Alcatel-Lucent</v>
          </cell>
          <cell r="C1046">
            <v>14</v>
          </cell>
          <cell r="D1046">
            <v>282</v>
          </cell>
          <cell r="E1046">
            <v>26</v>
          </cell>
          <cell r="F1046">
            <v>75</v>
          </cell>
          <cell r="G1046">
            <v>101</v>
          </cell>
          <cell r="H1046">
            <v>8</v>
          </cell>
          <cell r="I1046">
            <v>127</v>
          </cell>
          <cell r="J1046">
            <v>23</v>
          </cell>
          <cell r="K1046">
            <v>9</v>
          </cell>
          <cell r="L1046">
            <v>24</v>
          </cell>
          <cell r="M1046">
            <v>656</v>
          </cell>
        </row>
        <row r="1047">
          <cell r="B1047" t="str">
            <v>ANDA</v>
          </cell>
          <cell r="C1047">
            <v>0</v>
          </cell>
          <cell r="D1047">
            <v>8</v>
          </cell>
          <cell r="E1047">
            <v>0</v>
          </cell>
          <cell r="F1047">
            <v>0</v>
          </cell>
          <cell r="G1047">
            <v>0</v>
          </cell>
          <cell r="H1047">
            <v>0</v>
          </cell>
          <cell r="I1047">
            <v>0</v>
          </cell>
          <cell r="J1047">
            <v>0</v>
          </cell>
          <cell r="K1047">
            <v>0</v>
          </cell>
          <cell r="L1047">
            <v>0</v>
          </cell>
          <cell r="M1047">
            <v>8</v>
          </cell>
        </row>
        <row r="1048">
          <cell r="B1048" t="str">
            <v>Atrica</v>
          </cell>
          <cell r="C1048">
            <v>0</v>
          </cell>
          <cell r="D1048">
            <v>9</v>
          </cell>
          <cell r="E1048">
            <v>0</v>
          </cell>
          <cell r="F1048">
            <v>0</v>
          </cell>
          <cell r="G1048">
            <v>0</v>
          </cell>
          <cell r="H1048">
            <v>0</v>
          </cell>
          <cell r="I1048">
            <v>0</v>
          </cell>
          <cell r="J1048">
            <v>0</v>
          </cell>
          <cell r="K1048">
            <v>0</v>
          </cell>
          <cell r="L1048">
            <v>0</v>
          </cell>
          <cell r="M1048">
            <v>9</v>
          </cell>
        </row>
        <row r="1049">
          <cell r="B1049" t="str">
            <v>Calient</v>
          </cell>
          <cell r="C1049">
            <v>0</v>
          </cell>
          <cell r="D1049">
            <v>0</v>
          </cell>
          <cell r="E1049">
            <v>0</v>
          </cell>
          <cell r="F1049">
            <v>0</v>
          </cell>
          <cell r="G1049">
            <v>0</v>
          </cell>
          <cell r="H1049">
            <v>0</v>
          </cell>
          <cell r="I1049">
            <v>0</v>
          </cell>
          <cell r="J1049">
            <v>0</v>
          </cell>
          <cell r="K1049">
            <v>0</v>
          </cell>
          <cell r="L1049">
            <v>0</v>
          </cell>
          <cell r="M1049">
            <v>0</v>
          </cell>
        </row>
        <row r="1050">
          <cell r="B1050" t="str">
            <v>Ciena</v>
          </cell>
          <cell r="C1050">
            <v>2</v>
          </cell>
          <cell r="D1050">
            <v>134</v>
          </cell>
          <cell r="E1050">
            <v>0</v>
          </cell>
          <cell r="F1050">
            <v>49</v>
          </cell>
          <cell r="G1050">
            <v>113</v>
          </cell>
          <cell r="H1050">
            <v>24</v>
          </cell>
          <cell r="I1050">
            <v>68</v>
          </cell>
          <cell r="J1050">
            <v>0</v>
          </cell>
          <cell r="K1050">
            <v>16</v>
          </cell>
          <cell r="L1050">
            <v>0</v>
          </cell>
          <cell r="M1050">
            <v>390</v>
          </cell>
        </row>
        <row r="1051">
          <cell r="B1051" t="str">
            <v>Cisco</v>
          </cell>
          <cell r="C1051">
            <v>0</v>
          </cell>
          <cell r="D1051">
            <v>95</v>
          </cell>
          <cell r="E1051">
            <v>0</v>
          </cell>
          <cell r="F1051">
            <v>0</v>
          </cell>
          <cell r="G1051">
            <v>85</v>
          </cell>
          <cell r="H1051">
            <v>0</v>
          </cell>
          <cell r="I1051">
            <v>0</v>
          </cell>
          <cell r="J1051">
            <v>0</v>
          </cell>
          <cell r="K1051">
            <v>75</v>
          </cell>
          <cell r="L1051">
            <v>9</v>
          </cell>
          <cell r="M1051">
            <v>180</v>
          </cell>
        </row>
        <row r="1052">
          <cell r="B1052" t="str">
            <v>Corrigent</v>
          </cell>
          <cell r="C1052">
            <v>0</v>
          </cell>
          <cell r="D1052">
            <v>5</v>
          </cell>
          <cell r="E1052">
            <v>0</v>
          </cell>
          <cell r="F1052">
            <v>0</v>
          </cell>
          <cell r="G1052">
            <v>0</v>
          </cell>
          <cell r="H1052">
            <v>0</v>
          </cell>
          <cell r="I1052">
            <v>0</v>
          </cell>
          <cell r="J1052">
            <v>0</v>
          </cell>
          <cell r="K1052">
            <v>0</v>
          </cell>
          <cell r="L1052">
            <v>0</v>
          </cell>
          <cell r="M1052">
            <v>5</v>
          </cell>
        </row>
        <row r="1053">
          <cell r="B1053" t="str">
            <v>Corvis</v>
          </cell>
          <cell r="C1053">
            <v>0</v>
          </cell>
          <cell r="D1053">
            <v>0</v>
          </cell>
          <cell r="E1053">
            <v>0</v>
          </cell>
          <cell r="F1053">
            <v>0</v>
          </cell>
          <cell r="G1053">
            <v>0</v>
          </cell>
          <cell r="H1053">
            <v>0</v>
          </cell>
          <cell r="I1053">
            <v>0</v>
          </cell>
          <cell r="J1053">
            <v>0</v>
          </cell>
          <cell r="K1053">
            <v>0</v>
          </cell>
          <cell r="L1053">
            <v>0</v>
          </cell>
          <cell r="M1053">
            <v>0</v>
          </cell>
        </row>
        <row r="1054">
          <cell r="B1054" t="str">
            <v>Datang</v>
          </cell>
          <cell r="C1054">
            <v>0</v>
          </cell>
          <cell r="D1054">
            <v>0</v>
          </cell>
          <cell r="E1054">
            <v>0</v>
          </cell>
          <cell r="F1054">
            <v>0</v>
          </cell>
          <cell r="G1054">
            <v>0</v>
          </cell>
          <cell r="H1054">
            <v>0</v>
          </cell>
          <cell r="I1054">
            <v>0</v>
          </cell>
          <cell r="J1054">
            <v>0</v>
          </cell>
          <cell r="K1054">
            <v>0</v>
          </cell>
          <cell r="L1054">
            <v>0</v>
          </cell>
          <cell r="M1054">
            <v>0</v>
          </cell>
        </row>
        <row r="1055">
          <cell r="B1055" t="str">
            <v>ECI Telecom</v>
          </cell>
          <cell r="C1055">
            <v>3</v>
          </cell>
          <cell r="D1055">
            <v>63</v>
          </cell>
          <cell r="E1055">
            <v>3</v>
          </cell>
          <cell r="F1055">
            <v>0</v>
          </cell>
          <cell r="G1055">
            <v>28</v>
          </cell>
          <cell r="H1055">
            <v>0</v>
          </cell>
          <cell r="I1055">
            <v>0</v>
          </cell>
          <cell r="J1055">
            <v>0</v>
          </cell>
          <cell r="K1055">
            <v>1</v>
          </cell>
          <cell r="L1055">
            <v>0</v>
          </cell>
          <cell r="M1055">
            <v>97</v>
          </cell>
        </row>
        <row r="1056">
          <cell r="B1056" t="str">
            <v>Ericsson</v>
          </cell>
          <cell r="C1056">
            <v>5</v>
          </cell>
          <cell r="D1056">
            <v>91</v>
          </cell>
          <cell r="E1056">
            <v>5</v>
          </cell>
          <cell r="F1056">
            <v>15</v>
          </cell>
          <cell r="G1056">
            <v>9</v>
          </cell>
          <cell r="H1056">
            <v>17</v>
          </cell>
          <cell r="I1056">
            <v>41</v>
          </cell>
          <cell r="J1056">
            <v>0</v>
          </cell>
          <cell r="K1056">
            <v>2</v>
          </cell>
          <cell r="L1056">
            <v>0</v>
          </cell>
          <cell r="M1056">
            <v>183</v>
          </cell>
        </row>
        <row r="1057">
          <cell r="B1057" t="str">
            <v>FiberHome</v>
          </cell>
          <cell r="C1057">
            <v>12</v>
          </cell>
          <cell r="D1057">
            <v>7</v>
          </cell>
          <cell r="E1057">
            <v>0</v>
          </cell>
          <cell r="F1057">
            <v>6</v>
          </cell>
          <cell r="G1057">
            <v>3</v>
          </cell>
          <cell r="H1057">
            <v>10</v>
          </cell>
          <cell r="I1057">
            <v>0</v>
          </cell>
          <cell r="J1057">
            <v>0</v>
          </cell>
          <cell r="K1057">
            <v>0</v>
          </cell>
          <cell r="L1057">
            <v>0</v>
          </cell>
          <cell r="M1057">
            <v>38</v>
          </cell>
        </row>
        <row r="1058">
          <cell r="B1058" t="str">
            <v>Force 10</v>
          </cell>
          <cell r="C1058">
            <v>0</v>
          </cell>
          <cell r="D1058">
            <v>15</v>
          </cell>
          <cell r="E1058">
            <v>0</v>
          </cell>
          <cell r="F1058">
            <v>0</v>
          </cell>
          <cell r="G1058">
            <v>0</v>
          </cell>
          <cell r="H1058">
            <v>0</v>
          </cell>
          <cell r="I1058">
            <v>0</v>
          </cell>
          <cell r="J1058">
            <v>0</v>
          </cell>
          <cell r="K1058">
            <v>0</v>
          </cell>
          <cell r="L1058">
            <v>0</v>
          </cell>
          <cell r="M1058">
            <v>15</v>
          </cell>
        </row>
        <row r="1059">
          <cell r="B1059" t="str">
            <v>Fujitsu</v>
          </cell>
          <cell r="C1059">
            <v>23</v>
          </cell>
          <cell r="D1059">
            <v>148</v>
          </cell>
          <cell r="E1059">
            <v>3</v>
          </cell>
          <cell r="F1059">
            <v>0</v>
          </cell>
          <cell r="G1059">
            <v>40</v>
          </cell>
          <cell r="H1059">
            <v>0</v>
          </cell>
          <cell r="I1059">
            <v>7</v>
          </cell>
          <cell r="J1059">
            <v>13</v>
          </cell>
          <cell r="K1059">
            <v>33</v>
          </cell>
          <cell r="L1059">
            <v>0</v>
          </cell>
          <cell r="M1059">
            <v>234</v>
          </cell>
        </row>
        <row r="1060">
          <cell r="B1060" t="str">
            <v>Hitachi</v>
          </cell>
          <cell r="C1060">
            <v>2</v>
          </cell>
          <cell r="D1060">
            <v>1</v>
          </cell>
          <cell r="E1060">
            <v>0</v>
          </cell>
          <cell r="F1060">
            <v>0</v>
          </cell>
          <cell r="G1060">
            <v>6</v>
          </cell>
          <cell r="H1060">
            <v>1</v>
          </cell>
          <cell r="I1060">
            <v>0</v>
          </cell>
          <cell r="J1060">
            <v>0</v>
          </cell>
          <cell r="K1060">
            <v>3</v>
          </cell>
          <cell r="L1060">
            <v>0</v>
          </cell>
          <cell r="M1060">
            <v>10</v>
          </cell>
        </row>
        <row r="1061">
          <cell r="B1061" t="str">
            <v>Hitachi Cable</v>
          </cell>
          <cell r="C1061">
            <v>0</v>
          </cell>
          <cell r="D1061">
            <v>0</v>
          </cell>
          <cell r="E1061">
            <v>0</v>
          </cell>
          <cell r="F1061">
            <v>0</v>
          </cell>
          <cell r="G1061">
            <v>4</v>
          </cell>
          <cell r="H1061">
            <v>0</v>
          </cell>
          <cell r="I1061">
            <v>0</v>
          </cell>
          <cell r="J1061">
            <v>0</v>
          </cell>
          <cell r="K1061">
            <v>0</v>
          </cell>
          <cell r="L1061">
            <v>0</v>
          </cell>
          <cell r="M1061">
            <v>4</v>
          </cell>
        </row>
        <row r="1062">
          <cell r="B1062" t="str">
            <v>Huawei</v>
          </cell>
          <cell r="C1062">
            <v>6</v>
          </cell>
          <cell r="D1062">
            <v>190</v>
          </cell>
          <cell r="E1062">
            <v>0</v>
          </cell>
          <cell r="F1062">
            <v>22</v>
          </cell>
          <cell r="G1062">
            <v>42</v>
          </cell>
          <cell r="H1062">
            <v>4</v>
          </cell>
          <cell r="I1062">
            <v>72</v>
          </cell>
          <cell r="J1062">
            <v>0</v>
          </cell>
          <cell r="K1062">
            <v>10</v>
          </cell>
          <cell r="L1062">
            <v>10</v>
          </cell>
          <cell r="M1062">
            <v>336</v>
          </cell>
        </row>
        <row r="1063">
          <cell r="B1063" t="str">
            <v>Infinera</v>
          </cell>
          <cell r="C1063">
            <v>0</v>
          </cell>
          <cell r="D1063">
            <v>0</v>
          </cell>
          <cell r="E1063">
            <v>0</v>
          </cell>
          <cell r="F1063">
            <v>0</v>
          </cell>
          <cell r="G1063">
            <v>0</v>
          </cell>
          <cell r="H1063">
            <v>0</v>
          </cell>
          <cell r="I1063">
            <v>63</v>
          </cell>
          <cell r="J1063">
            <v>0</v>
          </cell>
          <cell r="K1063">
            <v>0</v>
          </cell>
          <cell r="L1063">
            <v>0</v>
          </cell>
          <cell r="M1063">
            <v>63</v>
          </cell>
        </row>
        <row r="1064">
          <cell r="B1064" t="str">
            <v>Lucent</v>
          </cell>
          <cell r="C1064">
            <v>0</v>
          </cell>
          <cell r="D1064">
            <v>0</v>
          </cell>
          <cell r="E1064">
            <v>0</v>
          </cell>
          <cell r="F1064">
            <v>0</v>
          </cell>
          <cell r="G1064">
            <v>0</v>
          </cell>
          <cell r="H1064">
            <v>0</v>
          </cell>
          <cell r="I1064">
            <v>0</v>
          </cell>
          <cell r="J1064">
            <v>0</v>
          </cell>
          <cell r="K1064">
            <v>0</v>
          </cell>
          <cell r="L1064">
            <v>0</v>
          </cell>
          <cell r="M1064">
            <v>0</v>
          </cell>
        </row>
        <row r="1065">
          <cell r="B1065" t="str">
            <v>Luminous</v>
          </cell>
          <cell r="C1065">
            <v>0</v>
          </cell>
          <cell r="D1065">
            <v>0</v>
          </cell>
          <cell r="E1065">
            <v>0</v>
          </cell>
          <cell r="F1065">
            <v>0</v>
          </cell>
          <cell r="G1065">
            <v>0</v>
          </cell>
          <cell r="H1065">
            <v>0</v>
          </cell>
          <cell r="I1065">
            <v>0</v>
          </cell>
          <cell r="J1065">
            <v>0</v>
          </cell>
          <cell r="K1065">
            <v>0</v>
          </cell>
          <cell r="L1065">
            <v>0</v>
          </cell>
          <cell r="M1065">
            <v>0</v>
          </cell>
        </row>
        <row r="1066">
          <cell r="B1066" t="str">
            <v>Movaz</v>
          </cell>
          <cell r="C1066">
            <v>0</v>
          </cell>
          <cell r="D1066">
            <v>0</v>
          </cell>
          <cell r="E1066">
            <v>0</v>
          </cell>
          <cell r="F1066">
            <v>0</v>
          </cell>
          <cell r="G1066">
            <v>0</v>
          </cell>
          <cell r="H1066">
            <v>0</v>
          </cell>
          <cell r="I1066">
            <v>0</v>
          </cell>
          <cell r="J1066">
            <v>0</v>
          </cell>
          <cell r="K1066">
            <v>0</v>
          </cell>
          <cell r="L1066">
            <v>0</v>
          </cell>
          <cell r="M1066">
            <v>0</v>
          </cell>
        </row>
        <row r="1067">
          <cell r="B1067" t="str">
            <v>NEC</v>
          </cell>
          <cell r="C1067">
            <v>36</v>
          </cell>
          <cell r="D1067">
            <v>56</v>
          </cell>
          <cell r="E1067">
            <v>0</v>
          </cell>
          <cell r="F1067">
            <v>0</v>
          </cell>
          <cell r="G1067">
            <v>9</v>
          </cell>
          <cell r="H1067">
            <v>46</v>
          </cell>
          <cell r="I1067">
            <v>0</v>
          </cell>
          <cell r="J1067">
            <v>8</v>
          </cell>
          <cell r="K1067">
            <v>1</v>
          </cell>
          <cell r="L1067">
            <v>0</v>
          </cell>
          <cell r="M1067">
            <v>155</v>
          </cell>
        </row>
        <row r="1068">
          <cell r="B1068" t="str">
            <v>Nortel</v>
          </cell>
          <cell r="C1068">
            <v>0</v>
          </cell>
          <cell r="D1068">
            <v>0</v>
          </cell>
          <cell r="E1068">
            <v>0</v>
          </cell>
          <cell r="F1068">
            <v>0</v>
          </cell>
          <cell r="G1068">
            <v>0</v>
          </cell>
          <cell r="H1068">
            <v>0</v>
          </cell>
          <cell r="I1068">
            <v>0</v>
          </cell>
          <cell r="J1068">
            <v>0</v>
          </cell>
          <cell r="K1068">
            <v>0</v>
          </cell>
          <cell r="L1068">
            <v>0</v>
          </cell>
          <cell r="M1068">
            <v>0</v>
          </cell>
        </row>
        <row r="1069">
          <cell r="B1069" t="str">
            <v>OpVista</v>
          </cell>
          <cell r="C1069">
            <v>0</v>
          </cell>
          <cell r="D1069">
            <v>0</v>
          </cell>
          <cell r="E1069">
            <v>0</v>
          </cell>
          <cell r="F1069">
            <v>0</v>
          </cell>
          <cell r="G1069">
            <v>15</v>
          </cell>
          <cell r="H1069">
            <v>0</v>
          </cell>
          <cell r="I1069">
            <v>0</v>
          </cell>
          <cell r="J1069">
            <v>0</v>
          </cell>
          <cell r="K1069">
            <v>0</v>
          </cell>
          <cell r="L1069">
            <v>0</v>
          </cell>
          <cell r="M1069">
            <v>15</v>
          </cell>
        </row>
        <row r="1070">
          <cell r="B1070" t="str">
            <v>Sagem</v>
          </cell>
          <cell r="C1070">
            <v>0</v>
          </cell>
          <cell r="D1070">
            <v>4</v>
          </cell>
          <cell r="E1070">
            <v>0</v>
          </cell>
          <cell r="F1070">
            <v>0</v>
          </cell>
          <cell r="G1070">
            <v>0</v>
          </cell>
          <cell r="H1070">
            <v>0</v>
          </cell>
          <cell r="I1070">
            <v>0</v>
          </cell>
          <cell r="J1070">
            <v>0</v>
          </cell>
          <cell r="K1070">
            <v>0</v>
          </cell>
          <cell r="L1070">
            <v>0</v>
          </cell>
          <cell r="M1070">
            <v>4</v>
          </cell>
        </row>
        <row r="1071">
          <cell r="B1071" t="str">
            <v>Nokia Siemens</v>
          </cell>
          <cell r="C1071">
            <v>1</v>
          </cell>
          <cell r="D1071">
            <v>130</v>
          </cell>
          <cell r="E1071">
            <v>0</v>
          </cell>
          <cell r="F1071">
            <v>0</v>
          </cell>
          <cell r="G1071">
            <v>0</v>
          </cell>
          <cell r="H1071">
            <v>3</v>
          </cell>
          <cell r="I1071">
            <v>72</v>
          </cell>
          <cell r="J1071">
            <v>0</v>
          </cell>
          <cell r="K1071">
            <v>0</v>
          </cell>
          <cell r="L1071">
            <v>0</v>
          </cell>
          <cell r="M1071">
            <v>206</v>
          </cell>
        </row>
        <row r="1072">
          <cell r="B1072" t="str">
            <v>Sycamore</v>
          </cell>
          <cell r="C1072">
            <v>0</v>
          </cell>
          <cell r="D1072">
            <v>0</v>
          </cell>
          <cell r="E1072">
            <v>10</v>
          </cell>
          <cell r="F1072">
            <v>24</v>
          </cell>
          <cell r="G1072">
            <v>0</v>
          </cell>
          <cell r="H1072">
            <v>0</v>
          </cell>
          <cell r="I1072">
            <v>0</v>
          </cell>
          <cell r="J1072">
            <v>0</v>
          </cell>
          <cell r="K1072">
            <v>0</v>
          </cell>
          <cell r="L1072">
            <v>0</v>
          </cell>
          <cell r="M1072">
            <v>34</v>
          </cell>
        </row>
        <row r="1073">
          <cell r="B1073" t="str">
            <v>Tejas</v>
          </cell>
          <cell r="C1073">
            <v>0</v>
          </cell>
          <cell r="D1073">
            <v>19</v>
          </cell>
          <cell r="E1073">
            <v>0</v>
          </cell>
          <cell r="F1073">
            <v>0</v>
          </cell>
          <cell r="G1073">
            <v>0</v>
          </cell>
          <cell r="H1073">
            <v>0</v>
          </cell>
          <cell r="I1073">
            <v>0</v>
          </cell>
          <cell r="J1073">
            <v>0</v>
          </cell>
          <cell r="K1073">
            <v>0</v>
          </cell>
          <cell r="L1073">
            <v>0</v>
          </cell>
          <cell r="M1073">
            <v>19</v>
          </cell>
        </row>
        <row r="1074">
          <cell r="B1074" t="str">
            <v>Tellabs</v>
          </cell>
          <cell r="C1074">
            <v>0</v>
          </cell>
          <cell r="D1074">
            <v>41</v>
          </cell>
          <cell r="E1074">
            <v>167</v>
          </cell>
          <cell r="F1074">
            <v>1</v>
          </cell>
          <cell r="G1074">
            <v>17</v>
          </cell>
          <cell r="H1074">
            <v>0</v>
          </cell>
          <cell r="I1074">
            <v>0</v>
          </cell>
          <cell r="J1074">
            <v>0</v>
          </cell>
          <cell r="K1074">
            <v>9</v>
          </cell>
          <cell r="L1074">
            <v>0</v>
          </cell>
          <cell r="M1074">
            <v>226</v>
          </cell>
        </row>
        <row r="1075">
          <cell r="B1075" t="str">
            <v>Transmode</v>
          </cell>
          <cell r="C1075">
            <v>0</v>
          </cell>
          <cell r="D1075">
            <v>0</v>
          </cell>
          <cell r="E1075">
            <v>0</v>
          </cell>
          <cell r="F1075">
            <v>0</v>
          </cell>
          <cell r="G1075">
            <v>14</v>
          </cell>
          <cell r="H1075">
            <v>0</v>
          </cell>
          <cell r="I1075">
            <v>0</v>
          </cell>
          <cell r="J1075">
            <v>0</v>
          </cell>
          <cell r="K1075">
            <v>0</v>
          </cell>
          <cell r="L1075">
            <v>0</v>
          </cell>
          <cell r="M1075">
            <v>14</v>
          </cell>
        </row>
        <row r="1076">
          <cell r="B1076" t="str">
            <v>Tyco</v>
          </cell>
          <cell r="C1076">
            <v>0</v>
          </cell>
          <cell r="D1076">
            <v>0</v>
          </cell>
          <cell r="E1076">
            <v>0</v>
          </cell>
          <cell r="F1076">
            <v>0</v>
          </cell>
          <cell r="G1076">
            <v>0</v>
          </cell>
          <cell r="H1076">
            <v>0</v>
          </cell>
          <cell r="I1076">
            <v>0</v>
          </cell>
          <cell r="J1076">
            <v>21</v>
          </cell>
          <cell r="K1076">
            <v>0</v>
          </cell>
          <cell r="L1076">
            <v>0</v>
          </cell>
          <cell r="M1076">
            <v>21</v>
          </cell>
        </row>
        <row r="1077">
          <cell r="B1077" t="str">
            <v>UTStarcom</v>
          </cell>
          <cell r="C1077">
            <v>0</v>
          </cell>
          <cell r="D1077">
            <v>7</v>
          </cell>
          <cell r="E1077">
            <v>0</v>
          </cell>
          <cell r="F1077">
            <v>0</v>
          </cell>
          <cell r="G1077">
            <v>0</v>
          </cell>
          <cell r="H1077">
            <v>0</v>
          </cell>
          <cell r="I1077">
            <v>0</v>
          </cell>
          <cell r="J1077">
            <v>0</v>
          </cell>
          <cell r="K1077">
            <v>0</v>
          </cell>
          <cell r="L1077">
            <v>0</v>
          </cell>
          <cell r="M1077">
            <v>7</v>
          </cell>
        </row>
        <row r="1078">
          <cell r="B1078" t="str">
            <v>White Rock</v>
          </cell>
          <cell r="C1078">
            <v>0</v>
          </cell>
          <cell r="D1078">
            <v>0</v>
          </cell>
          <cell r="E1078">
            <v>0</v>
          </cell>
          <cell r="F1078">
            <v>0</v>
          </cell>
          <cell r="G1078">
            <v>0</v>
          </cell>
          <cell r="H1078">
            <v>0</v>
          </cell>
          <cell r="I1078">
            <v>0</v>
          </cell>
          <cell r="J1078">
            <v>0</v>
          </cell>
          <cell r="K1078">
            <v>0</v>
          </cell>
          <cell r="L1078">
            <v>0</v>
          </cell>
          <cell r="M1078">
            <v>0</v>
          </cell>
        </row>
        <row r="1079">
          <cell r="B1079" t="str">
            <v>Xtera</v>
          </cell>
          <cell r="C1079">
            <v>0</v>
          </cell>
          <cell r="D1079">
            <v>0</v>
          </cell>
          <cell r="E1079">
            <v>0</v>
          </cell>
          <cell r="F1079">
            <v>0</v>
          </cell>
          <cell r="G1079">
            <v>0</v>
          </cell>
          <cell r="H1079">
            <v>0</v>
          </cell>
          <cell r="I1079">
            <v>13</v>
          </cell>
          <cell r="J1079">
            <v>0</v>
          </cell>
          <cell r="K1079">
            <v>0</v>
          </cell>
          <cell r="L1079">
            <v>0</v>
          </cell>
          <cell r="M1079">
            <v>13</v>
          </cell>
        </row>
        <row r="1080">
          <cell r="B1080" t="str">
            <v>Zhone</v>
          </cell>
          <cell r="C1080">
            <v>0</v>
          </cell>
          <cell r="D1080">
            <v>0</v>
          </cell>
          <cell r="E1080">
            <v>0</v>
          </cell>
          <cell r="F1080">
            <v>0</v>
          </cell>
          <cell r="G1080">
            <v>3</v>
          </cell>
          <cell r="H1080">
            <v>0</v>
          </cell>
          <cell r="I1080">
            <v>0</v>
          </cell>
          <cell r="J1080">
            <v>0</v>
          </cell>
          <cell r="K1080">
            <v>0</v>
          </cell>
          <cell r="L1080">
            <v>0</v>
          </cell>
          <cell r="M1080">
            <v>3</v>
          </cell>
        </row>
        <row r="1081">
          <cell r="B1081" t="str">
            <v>ZTE</v>
          </cell>
          <cell r="C1081">
            <v>22</v>
          </cell>
          <cell r="D1081">
            <v>22</v>
          </cell>
          <cell r="E1081">
            <v>0</v>
          </cell>
          <cell r="F1081">
            <v>1</v>
          </cell>
          <cell r="G1081">
            <v>5</v>
          </cell>
          <cell r="H1081">
            <v>18</v>
          </cell>
          <cell r="I1081">
            <v>0</v>
          </cell>
          <cell r="J1081">
            <v>0</v>
          </cell>
          <cell r="K1081">
            <v>0</v>
          </cell>
          <cell r="L1081">
            <v>0</v>
          </cell>
          <cell r="M1081">
            <v>68</v>
          </cell>
        </row>
        <row r="1082">
          <cell r="B1082" t="str">
            <v>Other</v>
          </cell>
          <cell r="C1082">
            <v>0</v>
          </cell>
          <cell r="D1082">
            <v>13</v>
          </cell>
          <cell r="E1082">
            <v>0</v>
          </cell>
          <cell r="F1082">
            <v>0</v>
          </cell>
          <cell r="G1082">
            <v>17</v>
          </cell>
          <cell r="H1082">
            <v>0</v>
          </cell>
          <cell r="I1082">
            <v>0</v>
          </cell>
          <cell r="J1082">
            <v>0</v>
          </cell>
          <cell r="K1082">
            <v>17</v>
          </cell>
          <cell r="L1082">
            <v>0</v>
          </cell>
          <cell r="M1082">
            <v>30</v>
          </cell>
        </row>
        <row r="1083">
          <cell r="B1083" t="str">
            <v>Total</v>
          </cell>
          <cell r="C1083">
            <v>126</v>
          </cell>
          <cell r="D1083">
            <v>1352</v>
          </cell>
          <cell r="E1083">
            <v>214</v>
          </cell>
          <cell r="F1083">
            <v>193</v>
          </cell>
          <cell r="G1083">
            <v>598</v>
          </cell>
          <cell r="H1083">
            <v>131</v>
          </cell>
          <cell r="I1083">
            <v>463</v>
          </cell>
          <cell r="J1083">
            <v>65</v>
          </cell>
          <cell r="K1083">
            <v>187</v>
          </cell>
          <cell r="L1083">
            <v>43</v>
          </cell>
          <cell r="M1083">
            <v>3142</v>
          </cell>
        </row>
        <row r="1087">
          <cell r="B1087" t="str">
            <v>Vendor</v>
          </cell>
          <cell r="C1087" t="str">
            <v>SONET/SDH Add-drop multiplexers (ADM)</v>
          </cell>
          <cell r="D1087" t="str">
            <v>Optical Edge Devices (OED)</v>
          </cell>
          <cell r="E1087" t="str">
            <v>Digital Cross Connects (DCS)</v>
          </cell>
          <cell r="F1087" t="str">
            <v>Optical Core Switches (OCS)</v>
          </cell>
          <cell r="G1087" t="str">
            <v>Metro WDM (C/D-WDM)</v>
          </cell>
          <cell r="H1087" t="str">
            <v>Long haul DWDM (LH DWDM)</v>
          </cell>
          <cell r="I1087" t="str">
            <v>Multi-reach DWDM</v>
          </cell>
          <cell r="J1087" t="str">
            <v>SLTE</v>
          </cell>
          <cell r="K1087" t="str">
            <v>Metro ROADM</v>
          </cell>
          <cell r="L1087" t="str">
            <v>Converged Packet Optical</v>
          </cell>
          <cell r="M1087" t="str">
            <v>Total Optical Networking (ON)</v>
          </cell>
        </row>
        <row r="1088">
          <cell r="B1088" t="str">
            <v>ADTRAN</v>
          </cell>
          <cell r="C1088">
            <v>0</v>
          </cell>
          <cell r="D1088">
            <v>10</v>
          </cell>
          <cell r="E1088">
            <v>0</v>
          </cell>
          <cell r="F1088">
            <v>0</v>
          </cell>
          <cell r="G1088">
            <v>0</v>
          </cell>
          <cell r="H1088">
            <v>0</v>
          </cell>
          <cell r="I1088">
            <v>0</v>
          </cell>
          <cell r="J1088">
            <v>0</v>
          </cell>
          <cell r="K1088">
            <v>0</v>
          </cell>
          <cell r="L1088">
            <v>0</v>
          </cell>
          <cell r="M1088">
            <v>10</v>
          </cell>
        </row>
        <row r="1089">
          <cell r="B1089" t="str">
            <v>ADVA</v>
          </cell>
          <cell r="C1089">
            <v>0</v>
          </cell>
          <cell r="D1089">
            <v>4</v>
          </cell>
          <cell r="E1089">
            <v>0</v>
          </cell>
          <cell r="F1089">
            <v>0</v>
          </cell>
          <cell r="G1089">
            <v>87</v>
          </cell>
          <cell r="H1089">
            <v>0</v>
          </cell>
          <cell r="I1089">
            <v>0</v>
          </cell>
          <cell r="J1089">
            <v>0</v>
          </cell>
          <cell r="K1089">
            <v>7</v>
          </cell>
          <cell r="L1089">
            <v>0</v>
          </cell>
          <cell r="M1089">
            <v>91</v>
          </cell>
        </row>
        <row r="1090">
          <cell r="B1090" t="str">
            <v>Alcatel-Lucent</v>
          </cell>
          <cell r="C1090">
            <v>12</v>
          </cell>
          <cell r="D1090">
            <v>345</v>
          </cell>
          <cell r="E1090">
            <v>23</v>
          </cell>
          <cell r="F1090">
            <v>106</v>
          </cell>
          <cell r="G1090">
            <v>102</v>
          </cell>
          <cell r="H1090">
            <v>8</v>
          </cell>
          <cell r="I1090">
            <v>142</v>
          </cell>
          <cell r="J1090">
            <v>68</v>
          </cell>
          <cell r="K1090">
            <v>7</v>
          </cell>
          <cell r="L1090">
            <v>30</v>
          </cell>
          <cell r="M1090">
            <v>806</v>
          </cell>
        </row>
        <row r="1091">
          <cell r="B1091" t="str">
            <v>ANDA</v>
          </cell>
          <cell r="C1091">
            <v>0</v>
          </cell>
          <cell r="D1091">
            <v>9</v>
          </cell>
          <cell r="E1091">
            <v>0</v>
          </cell>
          <cell r="F1091">
            <v>0</v>
          </cell>
          <cell r="G1091">
            <v>0</v>
          </cell>
          <cell r="H1091">
            <v>0</v>
          </cell>
          <cell r="I1091">
            <v>0</v>
          </cell>
          <cell r="J1091">
            <v>0</v>
          </cell>
          <cell r="K1091">
            <v>0</v>
          </cell>
          <cell r="L1091">
            <v>0</v>
          </cell>
          <cell r="M1091">
            <v>9</v>
          </cell>
        </row>
        <row r="1092">
          <cell r="B1092" t="str">
            <v>Atrica</v>
          </cell>
          <cell r="C1092">
            <v>0</v>
          </cell>
          <cell r="D1092">
            <v>9</v>
          </cell>
          <cell r="E1092">
            <v>0</v>
          </cell>
          <cell r="F1092">
            <v>0</v>
          </cell>
          <cell r="G1092">
            <v>0</v>
          </cell>
          <cell r="H1092">
            <v>0</v>
          </cell>
          <cell r="I1092">
            <v>0</v>
          </cell>
          <cell r="J1092">
            <v>0</v>
          </cell>
          <cell r="K1092">
            <v>0</v>
          </cell>
          <cell r="L1092">
            <v>0</v>
          </cell>
          <cell r="M1092">
            <v>9</v>
          </cell>
        </row>
        <row r="1093">
          <cell r="B1093" t="str">
            <v>Calient</v>
          </cell>
          <cell r="C1093">
            <v>0</v>
          </cell>
          <cell r="D1093">
            <v>0</v>
          </cell>
          <cell r="E1093">
            <v>0</v>
          </cell>
          <cell r="F1093">
            <v>0</v>
          </cell>
          <cell r="G1093">
            <v>0</v>
          </cell>
          <cell r="H1093">
            <v>0</v>
          </cell>
          <cell r="I1093">
            <v>0</v>
          </cell>
          <cell r="J1093">
            <v>0</v>
          </cell>
          <cell r="K1093">
            <v>0</v>
          </cell>
          <cell r="L1093">
            <v>0</v>
          </cell>
          <cell r="M1093">
            <v>0</v>
          </cell>
        </row>
        <row r="1094">
          <cell r="B1094" t="str">
            <v>Ciena</v>
          </cell>
          <cell r="C1094">
            <v>1</v>
          </cell>
          <cell r="D1094">
            <v>130</v>
          </cell>
          <cell r="E1094">
            <v>0</v>
          </cell>
          <cell r="F1094">
            <v>50</v>
          </cell>
          <cell r="G1094">
            <v>135</v>
          </cell>
          <cell r="H1094">
            <v>17</v>
          </cell>
          <cell r="I1094">
            <v>107</v>
          </cell>
          <cell r="J1094">
            <v>0</v>
          </cell>
          <cell r="K1094">
            <v>11</v>
          </cell>
          <cell r="L1094">
            <v>0</v>
          </cell>
          <cell r="M1094">
            <v>440</v>
          </cell>
        </row>
        <row r="1095">
          <cell r="B1095" t="str">
            <v>Cisco</v>
          </cell>
          <cell r="C1095">
            <v>0</v>
          </cell>
          <cell r="D1095">
            <v>93</v>
          </cell>
          <cell r="E1095">
            <v>0</v>
          </cell>
          <cell r="F1095">
            <v>0</v>
          </cell>
          <cell r="G1095">
            <v>82</v>
          </cell>
          <cell r="H1095">
            <v>0</v>
          </cell>
          <cell r="I1095">
            <v>0</v>
          </cell>
          <cell r="J1095">
            <v>0</v>
          </cell>
          <cell r="K1095">
            <v>74</v>
          </cell>
          <cell r="L1095">
            <v>9</v>
          </cell>
          <cell r="M1095">
            <v>175</v>
          </cell>
        </row>
        <row r="1096">
          <cell r="B1096" t="str">
            <v>Corrigent</v>
          </cell>
          <cell r="C1096">
            <v>0</v>
          </cell>
          <cell r="D1096">
            <v>7</v>
          </cell>
          <cell r="E1096">
            <v>0</v>
          </cell>
          <cell r="F1096">
            <v>0</v>
          </cell>
          <cell r="G1096">
            <v>0</v>
          </cell>
          <cell r="H1096">
            <v>0</v>
          </cell>
          <cell r="I1096">
            <v>0</v>
          </cell>
          <cell r="J1096">
            <v>0</v>
          </cell>
          <cell r="K1096">
            <v>0</v>
          </cell>
          <cell r="L1096">
            <v>0</v>
          </cell>
          <cell r="M1096">
            <v>7</v>
          </cell>
        </row>
        <row r="1097">
          <cell r="B1097" t="str">
            <v>Corvis</v>
          </cell>
          <cell r="C1097">
            <v>0</v>
          </cell>
          <cell r="D1097">
            <v>0</v>
          </cell>
          <cell r="E1097">
            <v>0</v>
          </cell>
          <cell r="F1097">
            <v>0</v>
          </cell>
          <cell r="G1097">
            <v>0</v>
          </cell>
          <cell r="H1097">
            <v>0</v>
          </cell>
          <cell r="I1097">
            <v>0</v>
          </cell>
          <cell r="J1097">
            <v>0</v>
          </cell>
          <cell r="K1097">
            <v>0</v>
          </cell>
          <cell r="L1097">
            <v>0</v>
          </cell>
          <cell r="M1097">
            <v>0</v>
          </cell>
        </row>
        <row r="1098">
          <cell r="B1098" t="str">
            <v>Datang</v>
          </cell>
          <cell r="C1098">
            <v>0</v>
          </cell>
          <cell r="D1098">
            <v>0</v>
          </cell>
          <cell r="E1098">
            <v>0</v>
          </cell>
          <cell r="F1098">
            <v>0</v>
          </cell>
          <cell r="G1098">
            <v>0</v>
          </cell>
          <cell r="H1098">
            <v>0</v>
          </cell>
          <cell r="I1098">
            <v>0</v>
          </cell>
          <cell r="J1098">
            <v>0</v>
          </cell>
          <cell r="K1098">
            <v>0</v>
          </cell>
          <cell r="L1098">
            <v>0</v>
          </cell>
          <cell r="M1098">
            <v>0</v>
          </cell>
        </row>
        <row r="1099">
          <cell r="B1099" t="str">
            <v>ECI Telecom</v>
          </cell>
          <cell r="C1099">
            <v>2</v>
          </cell>
          <cell r="D1099">
            <v>67</v>
          </cell>
          <cell r="E1099">
            <v>2</v>
          </cell>
          <cell r="F1099">
            <v>0</v>
          </cell>
          <cell r="G1099">
            <v>29</v>
          </cell>
          <cell r="H1099">
            <v>0</v>
          </cell>
          <cell r="I1099">
            <v>0</v>
          </cell>
          <cell r="J1099">
            <v>0</v>
          </cell>
          <cell r="K1099">
            <v>5</v>
          </cell>
          <cell r="L1099">
            <v>1</v>
          </cell>
          <cell r="M1099">
            <v>100</v>
          </cell>
        </row>
        <row r="1100">
          <cell r="B1100" t="str">
            <v>Ericsson</v>
          </cell>
          <cell r="C1100">
            <v>4</v>
          </cell>
          <cell r="D1100">
            <v>94</v>
          </cell>
          <cell r="E1100">
            <v>5</v>
          </cell>
          <cell r="F1100">
            <v>17</v>
          </cell>
          <cell r="G1100">
            <v>15</v>
          </cell>
          <cell r="H1100">
            <v>12</v>
          </cell>
          <cell r="I1100">
            <v>47</v>
          </cell>
          <cell r="J1100">
            <v>0</v>
          </cell>
          <cell r="K1100">
            <v>4</v>
          </cell>
          <cell r="L1100">
            <v>0</v>
          </cell>
          <cell r="M1100">
            <v>194</v>
          </cell>
        </row>
        <row r="1101">
          <cell r="B1101" t="str">
            <v>FiberHome</v>
          </cell>
          <cell r="C1101">
            <v>14</v>
          </cell>
          <cell r="D1101">
            <v>10</v>
          </cell>
          <cell r="E1101">
            <v>0</v>
          </cell>
          <cell r="F1101">
            <v>9</v>
          </cell>
          <cell r="G1101">
            <v>5</v>
          </cell>
          <cell r="H1101">
            <v>9</v>
          </cell>
          <cell r="I1101">
            <v>0</v>
          </cell>
          <cell r="J1101">
            <v>0</v>
          </cell>
          <cell r="K1101">
            <v>0</v>
          </cell>
          <cell r="L1101">
            <v>0</v>
          </cell>
          <cell r="M1101">
            <v>47</v>
          </cell>
        </row>
        <row r="1102">
          <cell r="B1102" t="str">
            <v>Force 10</v>
          </cell>
          <cell r="C1102">
            <v>0</v>
          </cell>
          <cell r="D1102">
            <v>16</v>
          </cell>
          <cell r="E1102">
            <v>0</v>
          </cell>
          <cell r="F1102">
            <v>0</v>
          </cell>
          <cell r="G1102">
            <v>0</v>
          </cell>
          <cell r="H1102">
            <v>0</v>
          </cell>
          <cell r="I1102">
            <v>0</v>
          </cell>
          <cell r="J1102">
            <v>0</v>
          </cell>
          <cell r="K1102">
            <v>0</v>
          </cell>
          <cell r="L1102">
            <v>0</v>
          </cell>
          <cell r="M1102">
            <v>16</v>
          </cell>
        </row>
        <row r="1103">
          <cell r="B1103" t="str">
            <v>Fujitsu</v>
          </cell>
          <cell r="C1103">
            <v>18</v>
          </cell>
          <cell r="D1103">
            <v>132</v>
          </cell>
          <cell r="E1103">
            <v>1</v>
          </cell>
          <cell r="F1103">
            <v>0</v>
          </cell>
          <cell r="G1103">
            <v>41</v>
          </cell>
          <cell r="H1103">
            <v>0</v>
          </cell>
          <cell r="I1103">
            <v>4</v>
          </cell>
          <cell r="J1103">
            <v>1</v>
          </cell>
          <cell r="K1103">
            <v>36</v>
          </cell>
          <cell r="L1103">
            <v>0</v>
          </cell>
          <cell r="M1103">
            <v>197</v>
          </cell>
        </row>
        <row r="1104">
          <cell r="B1104" t="str">
            <v>Hitachi</v>
          </cell>
          <cell r="C1104">
            <v>2</v>
          </cell>
          <cell r="D1104">
            <v>1</v>
          </cell>
          <cell r="E1104">
            <v>0</v>
          </cell>
          <cell r="F1104">
            <v>1</v>
          </cell>
          <cell r="G1104">
            <v>4</v>
          </cell>
          <cell r="H1104">
            <v>1</v>
          </cell>
          <cell r="I1104">
            <v>0</v>
          </cell>
          <cell r="J1104">
            <v>0</v>
          </cell>
          <cell r="K1104">
            <v>2</v>
          </cell>
          <cell r="L1104">
            <v>0</v>
          </cell>
          <cell r="M1104">
            <v>9</v>
          </cell>
        </row>
        <row r="1105">
          <cell r="B1105" t="str">
            <v>Hitachi Cable</v>
          </cell>
          <cell r="C1105">
            <v>0</v>
          </cell>
          <cell r="D1105">
            <v>0</v>
          </cell>
          <cell r="E1105">
            <v>0</v>
          </cell>
          <cell r="F1105">
            <v>0</v>
          </cell>
          <cell r="G1105">
            <v>4</v>
          </cell>
          <cell r="H1105">
            <v>0</v>
          </cell>
          <cell r="I1105">
            <v>0</v>
          </cell>
          <cell r="J1105">
            <v>0</v>
          </cell>
          <cell r="K1105">
            <v>0</v>
          </cell>
          <cell r="L1105">
            <v>0</v>
          </cell>
          <cell r="M1105">
            <v>4</v>
          </cell>
        </row>
        <row r="1106">
          <cell r="B1106" t="str">
            <v>Huawei</v>
          </cell>
          <cell r="C1106">
            <v>18</v>
          </cell>
          <cell r="D1106">
            <v>330</v>
          </cell>
          <cell r="E1106">
            <v>0</v>
          </cell>
          <cell r="F1106">
            <v>38</v>
          </cell>
          <cell r="G1106">
            <v>52</v>
          </cell>
          <cell r="H1106">
            <v>6</v>
          </cell>
          <cell r="I1106">
            <v>80</v>
          </cell>
          <cell r="J1106">
            <v>0</v>
          </cell>
          <cell r="K1106">
            <v>13</v>
          </cell>
          <cell r="L1106">
            <v>17</v>
          </cell>
          <cell r="M1106">
            <v>524</v>
          </cell>
        </row>
        <row r="1107">
          <cell r="B1107" t="str">
            <v>Infinera</v>
          </cell>
          <cell r="C1107">
            <v>0</v>
          </cell>
          <cell r="D1107">
            <v>0</v>
          </cell>
          <cell r="E1107">
            <v>0</v>
          </cell>
          <cell r="F1107">
            <v>0</v>
          </cell>
          <cell r="G1107">
            <v>0</v>
          </cell>
          <cell r="H1107">
            <v>0</v>
          </cell>
          <cell r="I1107">
            <v>66</v>
          </cell>
          <cell r="J1107">
            <v>0</v>
          </cell>
          <cell r="K1107">
            <v>0</v>
          </cell>
          <cell r="L1107">
            <v>0</v>
          </cell>
          <cell r="M1107">
            <v>66</v>
          </cell>
        </row>
        <row r="1108">
          <cell r="B1108" t="str">
            <v>Lucent</v>
          </cell>
          <cell r="C1108">
            <v>0</v>
          </cell>
          <cell r="D1108">
            <v>0</v>
          </cell>
          <cell r="E1108">
            <v>0</v>
          </cell>
          <cell r="F1108">
            <v>0</v>
          </cell>
          <cell r="G1108">
            <v>0</v>
          </cell>
          <cell r="H1108">
            <v>0</v>
          </cell>
          <cell r="I1108">
            <v>0</v>
          </cell>
          <cell r="J1108">
            <v>0</v>
          </cell>
          <cell r="K1108">
            <v>0</v>
          </cell>
          <cell r="L1108">
            <v>0</v>
          </cell>
          <cell r="M1108">
            <v>0</v>
          </cell>
        </row>
        <row r="1109">
          <cell r="B1109" t="str">
            <v>Luminous</v>
          </cell>
          <cell r="C1109">
            <v>0</v>
          </cell>
          <cell r="D1109">
            <v>0</v>
          </cell>
          <cell r="E1109">
            <v>0</v>
          </cell>
          <cell r="F1109">
            <v>0</v>
          </cell>
          <cell r="G1109">
            <v>0</v>
          </cell>
          <cell r="H1109">
            <v>0</v>
          </cell>
          <cell r="I1109">
            <v>0</v>
          </cell>
          <cell r="J1109">
            <v>0</v>
          </cell>
          <cell r="K1109">
            <v>0</v>
          </cell>
          <cell r="L1109">
            <v>0</v>
          </cell>
          <cell r="M1109">
            <v>0</v>
          </cell>
        </row>
        <row r="1110">
          <cell r="B1110" t="str">
            <v>Movaz</v>
          </cell>
          <cell r="C1110">
            <v>0</v>
          </cell>
          <cell r="D1110">
            <v>0</v>
          </cell>
          <cell r="E1110">
            <v>0</v>
          </cell>
          <cell r="F1110">
            <v>0</v>
          </cell>
          <cell r="G1110">
            <v>0</v>
          </cell>
          <cell r="H1110">
            <v>0</v>
          </cell>
          <cell r="I1110">
            <v>0</v>
          </cell>
          <cell r="J1110">
            <v>0</v>
          </cell>
          <cell r="K1110">
            <v>0</v>
          </cell>
          <cell r="L1110">
            <v>0</v>
          </cell>
          <cell r="M1110">
            <v>0</v>
          </cell>
        </row>
        <row r="1111">
          <cell r="B1111" t="str">
            <v>NEC</v>
          </cell>
          <cell r="C1111">
            <v>29</v>
          </cell>
          <cell r="D1111">
            <v>34</v>
          </cell>
          <cell r="E1111">
            <v>0</v>
          </cell>
          <cell r="F1111">
            <v>0</v>
          </cell>
          <cell r="G1111">
            <v>6</v>
          </cell>
          <cell r="H1111">
            <v>59</v>
          </cell>
          <cell r="I1111">
            <v>0</v>
          </cell>
          <cell r="J1111">
            <v>37</v>
          </cell>
          <cell r="K1111">
            <v>4</v>
          </cell>
          <cell r="L1111">
            <v>3</v>
          </cell>
          <cell r="M1111">
            <v>165</v>
          </cell>
        </row>
        <row r="1112">
          <cell r="B1112" t="str">
            <v>Nortel</v>
          </cell>
          <cell r="C1112">
            <v>0</v>
          </cell>
          <cell r="D1112">
            <v>0</v>
          </cell>
          <cell r="E1112">
            <v>0</v>
          </cell>
          <cell r="F1112">
            <v>0</v>
          </cell>
          <cell r="G1112">
            <v>0</v>
          </cell>
          <cell r="H1112">
            <v>0</v>
          </cell>
          <cell r="I1112">
            <v>0</v>
          </cell>
          <cell r="J1112">
            <v>0</v>
          </cell>
          <cell r="K1112">
            <v>0</v>
          </cell>
          <cell r="L1112">
            <v>0</v>
          </cell>
          <cell r="M1112">
            <v>0</v>
          </cell>
        </row>
        <row r="1113">
          <cell r="B1113" t="str">
            <v>OpVista</v>
          </cell>
          <cell r="C1113">
            <v>0</v>
          </cell>
          <cell r="D1113">
            <v>0</v>
          </cell>
          <cell r="E1113">
            <v>0</v>
          </cell>
          <cell r="F1113">
            <v>0</v>
          </cell>
          <cell r="G1113">
            <v>17</v>
          </cell>
          <cell r="H1113">
            <v>0</v>
          </cell>
          <cell r="I1113">
            <v>0</v>
          </cell>
          <cell r="J1113">
            <v>0</v>
          </cell>
          <cell r="K1113">
            <v>0</v>
          </cell>
          <cell r="L1113">
            <v>0</v>
          </cell>
          <cell r="M1113">
            <v>17</v>
          </cell>
        </row>
        <row r="1114">
          <cell r="B1114" t="str">
            <v>Sagem</v>
          </cell>
          <cell r="C1114">
            <v>0</v>
          </cell>
          <cell r="D1114">
            <v>3</v>
          </cell>
          <cell r="E1114">
            <v>0</v>
          </cell>
          <cell r="F1114">
            <v>0</v>
          </cell>
          <cell r="G1114">
            <v>0</v>
          </cell>
          <cell r="H1114">
            <v>0</v>
          </cell>
          <cell r="I1114">
            <v>0</v>
          </cell>
          <cell r="J1114">
            <v>0</v>
          </cell>
          <cell r="K1114">
            <v>0</v>
          </cell>
          <cell r="L1114">
            <v>0</v>
          </cell>
          <cell r="M1114">
            <v>3</v>
          </cell>
        </row>
        <row r="1115">
          <cell r="B1115" t="str">
            <v>Nokia Siemens</v>
          </cell>
          <cell r="C1115">
            <v>0</v>
          </cell>
          <cell r="D1115">
            <v>130</v>
          </cell>
          <cell r="E1115">
            <v>0</v>
          </cell>
          <cell r="F1115">
            <v>0</v>
          </cell>
          <cell r="G1115">
            <v>0</v>
          </cell>
          <cell r="H1115">
            <v>1</v>
          </cell>
          <cell r="I1115">
            <v>79</v>
          </cell>
          <cell r="J1115">
            <v>0</v>
          </cell>
          <cell r="K1115">
            <v>0</v>
          </cell>
          <cell r="L1115">
            <v>0</v>
          </cell>
          <cell r="M1115">
            <v>210</v>
          </cell>
        </row>
        <row r="1116">
          <cell r="B1116" t="str">
            <v>Sycamore</v>
          </cell>
          <cell r="C1116">
            <v>0</v>
          </cell>
          <cell r="D1116">
            <v>0</v>
          </cell>
          <cell r="E1116">
            <v>5</v>
          </cell>
          <cell r="F1116">
            <v>32</v>
          </cell>
          <cell r="G1116">
            <v>0</v>
          </cell>
          <cell r="H1116">
            <v>0</v>
          </cell>
          <cell r="I1116">
            <v>0</v>
          </cell>
          <cell r="J1116">
            <v>0</v>
          </cell>
          <cell r="K1116">
            <v>0</v>
          </cell>
          <cell r="L1116">
            <v>0</v>
          </cell>
          <cell r="M1116">
            <v>37</v>
          </cell>
        </row>
        <row r="1117">
          <cell r="B1117" t="str">
            <v>Tejas</v>
          </cell>
          <cell r="C1117">
            <v>0</v>
          </cell>
          <cell r="D1117">
            <v>21</v>
          </cell>
          <cell r="E1117">
            <v>0</v>
          </cell>
          <cell r="F1117">
            <v>0</v>
          </cell>
          <cell r="G1117">
            <v>0</v>
          </cell>
          <cell r="H1117">
            <v>0</v>
          </cell>
          <cell r="I1117">
            <v>0</v>
          </cell>
          <cell r="J1117">
            <v>0</v>
          </cell>
          <cell r="K1117">
            <v>0</v>
          </cell>
          <cell r="L1117">
            <v>0</v>
          </cell>
          <cell r="M1117">
            <v>21</v>
          </cell>
        </row>
        <row r="1118">
          <cell r="B1118" t="str">
            <v>Tellabs</v>
          </cell>
          <cell r="C1118">
            <v>0</v>
          </cell>
          <cell r="D1118">
            <v>36</v>
          </cell>
          <cell r="E1118">
            <v>139</v>
          </cell>
          <cell r="F1118">
            <v>1</v>
          </cell>
          <cell r="G1118">
            <v>77</v>
          </cell>
          <cell r="H1118">
            <v>0</v>
          </cell>
          <cell r="I1118">
            <v>0</v>
          </cell>
          <cell r="J1118">
            <v>0</v>
          </cell>
          <cell r="K1118">
            <v>67</v>
          </cell>
          <cell r="L1118">
            <v>0</v>
          </cell>
          <cell r="M1118">
            <v>253</v>
          </cell>
        </row>
        <row r="1119">
          <cell r="B1119" t="str">
            <v>Transmode</v>
          </cell>
          <cell r="C1119">
            <v>0</v>
          </cell>
          <cell r="D1119">
            <v>0</v>
          </cell>
          <cell r="E1119">
            <v>0</v>
          </cell>
          <cell r="F1119">
            <v>0</v>
          </cell>
          <cell r="G1119">
            <v>16</v>
          </cell>
          <cell r="H1119">
            <v>0</v>
          </cell>
          <cell r="I1119">
            <v>0</v>
          </cell>
          <cell r="J1119">
            <v>0</v>
          </cell>
          <cell r="K1119">
            <v>0</v>
          </cell>
          <cell r="L1119">
            <v>0</v>
          </cell>
          <cell r="M1119">
            <v>16</v>
          </cell>
        </row>
        <row r="1120">
          <cell r="B1120" t="str">
            <v>Tyco</v>
          </cell>
          <cell r="C1120">
            <v>0</v>
          </cell>
          <cell r="D1120">
            <v>0</v>
          </cell>
          <cell r="E1120">
            <v>0</v>
          </cell>
          <cell r="F1120">
            <v>0</v>
          </cell>
          <cell r="G1120">
            <v>0</v>
          </cell>
          <cell r="H1120">
            <v>0</v>
          </cell>
          <cell r="I1120">
            <v>0</v>
          </cell>
          <cell r="J1120">
            <v>27</v>
          </cell>
          <cell r="K1120">
            <v>0</v>
          </cell>
          <cell r="L1120">
            <v>0</v>
          </cell>
          <cell r="M1120">
            <v>27</v>
          </cell>
        </row>
        <row r="1121">
          <cell r="B1121" t="str">
            <v>UTStarcom</v>
          </cell>
          <cell r="C1121">
            <v>0</v>
          </cell>
          <cell r="D1121">
            <v>7</v>
          </cell>
          <cell r="E1121">
            <v>0</v>
          </cell>
          <cell r="F1121">
            <v>0</v>
          </cell>
          <cell r="G1121">
            <v>0</v>
          </cell>
          <cell r="H1121">
            <v>0</v>
          </cell>
          <cell r="I1121">
            <v>0</v>
          </cell>
          <cell r="J1121">
            <v>0</v>
          </cell>
          <cell r="K1121">
            <v>0</v>
          </cell>
          <cell r="L1121">
            <v>0</v>
          </cell>
          <cell r="M1121">
            <v>7</v>
          </cell>
        </row>
        <row r="1122">
          <cell r="B1122" t="str">
            <v>White Rock</v>
          </cell>
          <cell r="C1122">
            <v>0</v>
          </cell>
          <cell r="D1122">
            <v>0</v>
          </cell>
          <cell r="E1122">
            <v>0</v>
          </cell>
          <cell r="F1122">
            <v>0</v>
          </cell>
          <cell r="G1122">
            <v>0</v>
          </cell>
          <cell r="H1122">
            <v>0</v>
          </cell>
          <cell r="I1122">
            <v>0</v>
          </cell>
          <cell r="J1122">
            <v>0</v>
          </cell>
          <cell r="K1122">
            <v>0</v>
          </cell>
          <cell r="L1122">
            <v>0</v>
          </cell>
          <cell r="M1122">
            <v>0</v>
          </cell>
        </row>
        <row r="1123">
          <cell r="B1123" t="str">
            <v>Xtera</v>
          </cell>
          <cell r="C1123">
            <v>0</v>
          </cell>
          <cell r="D1123">
            <v>0</v>
          </cell>
          <cell r="E1123">
            <v>0</v>
          </cell>
          <cell r="F1123">
            <v>0</v>
          </cell>
          <cell r="G1123">
            <v>0</v>
          </cell>
          <cell r="H1123">
            <v>0</v>
          </cell>
          <cell r="I1123">
            <v>11</v>
          </cell>
          <cell r="J1123">
            <v>0</v>
          </cell>
          <cell r="K1123">
            <v>0</v>
          </cell>
          <cell r="L1123">
            <v>0</v>
          </cell>
          <cell r="M1123">
            <v>11</v>
          </cell>
        </row>
        <row r="1124">
          <cell r="B1124" t="str">
            <v>Zhone</v>
          </cell>
          <cell r="C1124">
            <v>0</v>
          </cell>
          <cell r="D1124">
            <v>0</v>
          </cell>
          <cell r="E1124">
            <v>0</v>
          </cell>
          <cell r="F1124">
            <v>0</v>
          </cell>
          <cell r="G1124">
            <v>3</v>
          </cell>
          <cell r="H1124">
            <v>0</v>
          </cell>
          <cell r="I1124">
            <v>0</v>
          </cell>
          <cell r="J1124">
            <v>0</v>
          </cell>
          <cell r="K1124">
            <v>0</v>
          </cell>
          <cell r="L1124">
            <v>0</v>
          </cell>
          <cell r="M1124">
            <v>3</v>
          </cell>
        </row>
        <row r="1125">
          <cell r="B1125" t="str">
            <v>ZTE</v>
          </cell>
          <cell r="C1125">
            <v>28</v>
          </cell>
          <cell r="D1125">
            <v>31</v>
          </cell>
          <cell r="E1125">
            <v>0</v>
          </cell>
          <cell r="F1125">
            <v>1</v>
          </cell>
          <cell r="G1125">
            <v>9</v>
          </cell>
          <cell r="H1125">
            <v>22</v>
          </cell>
          <cell r="I1125">
            <v>0</v>
          </cell>
          <cell r="J1125">
            <v>0</v>
          </cell>
          <cell r="K1125">
            <v>0</v>
          </cell>
          <cell r="L1125">
            <v>0</v>
          </cell>
          <cell r="M1125">
            <v>91</v>
          </cell>
        </row>
        <row r="1126">
          <cell r="B1126" t="str">
            <v>Other</v>
          </cell>
          <cell r="C1126">
            <v>0</v>
          </cell>
          <cell r="D1126">
            <v>13</v>
          </cell>
          <cell r="E1126">
            <v>0</v>
          </cell>
          <cell r="F1126">
            <v>0</v>
          </cell>
          <cell r="G1126">
            <v>17</v>
          </cell>
          <cell r="H1126">
            <v>0</v>
          </cell>
          <cell r="I1126">
            <v>0</v>
          </cell>
          <cell r="J1126">
            <v>0</v>
          </cell>
          <cell r="K1126">
            <v>17</v>
          </cell>
          <cell r="L1126">
            <v>0</v>
          </cell>
          <cell r="M1126">
            <v>30</v>
          </cell>
        </row>
        <row r="1127">
          <cell r="B1127" t="str">
            <v>Total</v>
          </cell>
          <cell r="C1127">
            <v>128</v>
          </cell>
          <cell r="D1127">
            <v>1532</v>
          </cell>
          <cell r="E1127">
            <v>175</v>
          </cell>
          <cell r="F1127">
            <v>255</v>
          </cell>
          <cell r="G1127">
            <v>701</v>
          </cell>
          <cell r="H1127">
            <v>135</v>
          </cell>
          <cell r="I1127">
            <v>536</v>
          </cell>
          <cell r="J1127">
            <v>133</v>
          </cell>
          <cell r="K1127">
            <v>247</v>
          </cell>
          <cell r="L1127">
            <v>60</v>
          </cell>
          <cell r="M1127">
            <v>3595</v>
          </cell>
        </row>
        <row r="1131">
          <cell r="B1131" t="str">
            <v>Vendor</v>
          </cell>
          <cell r="C1131" t="str">
            <v>SONET/SDH Add-drop multiplexers (ADM)</v>
          </cell>
          <cell r="D1131" t="str">
            <v>Optical Edge Devices (OED)</v>
          </cell>
          <cell r="E1131" t="str">
            <v>Digital Cross Connects (DCS)</v>
          </cell>
          <cell r="F1131" t="str">
            <v>Optical Core Switches (OCS)</v>
          </cell>
          <cell r="G1131" t="str">
            <v>Metro WDM (C/D-WDM)</v>
          </cell>
          <cell r="H1131" t="str">
            <v>Long haul DWDM (LH DWDM)</v>
          </cell>
          <cell r="I1131" t="str">
            <v>Multi-reach DWDM</v>
          </cell>
          <cell r="J1131" t="str">
            <v>SLTE</v>
          </cell>
          <cell r="K1131" t="str">
            <v>Metro ROADM</v>
          </cell>
          <cell r="L1131" t="str">
            <v>Converged Packet Optical</v>
          </cell>
          <cell r="M1131" t="str">
            <v>Total Optical Networking (ON)</v>
          </cell>
        </row>
        <row r="1132">
          <cell r="B1132" t="str">
            <v>ADTRAN</v>
          </cell>
          <cell r="C1132">
            <v>0</v>
          </cell>
          <cell r="D1132">
            <v>14</v>
          </cell>
          <cell r="E1132">
            <v>0</v>
          </cell>
          <cell r="F1132">
            <v>0</v>
          </cell>
          <cell r="G1132">
            <v>0</v>
          </cell>
          <cell r="H1132">
            <v>0</v>
          </cell>
          <cell r="I1132">
            <v>0</v>
          </cell>
          <cell r="J1132">
            <v>0</v>
          </cell>
          <cell r="K1132">
            <v>0</v>
          </cell>
          <cell r="L1132">
            <v>0</v>
          </cell>
          <cell r="M1132">
            <v>14</v>
          </cell>
        </row>
        <row r="1133">
          <cell r="B1133" t="str">
            <v>ADVA</v>
          </cell>
          <cell r="C1133">
            <v>0</v>
          </cell>
          <cell r="D1133">
            <v>4</v>
          </cell>
          <cell r="E1133">
            <v>0</v>
          </cell>
          <cell r="F1133">
            <v>0</v>
          </cell>
          <cell r="G1133">
            <v>81</v>
          </cell>
          <cell r="H1133">
            <v>0</v>
          </cell>
          <cell r="I1133">
            <v>0</v>
          </cell>
          <cell r="J1133">
            <v>0</v>
          </cell>
          <cell r="K1133">
            <v>5</v>
          </cell>
          <cell r="L1133">
            <v>0</v>
          </cell>
          <cell r="M1133">
            <v>85</v>
          </cell>
        </row>
        <row r="1134">
          <cell r="B1134" t="str">
            <v>Alcatel-Lucent</v>
          </cell>
          <cell r="C1134">
            <v>6</v>
          </cell>
          <cell r="D1134">
            <v>403</v>
          </cell>
          <cell r="E1134">
            <v>41</v>
          </cell>
          <cell r="F1134">
            <v>123</v>
          </cell>
          <cell r="G1134">
            <v>125</v>
          </cell>
          <cell r="H1134">
            <v>15</v>
          </cell>
          <cell r="I1134">
            <v>152</v>
          </cell>
          <cell r="J1134">
            <v>82</v>
          </cell>
          <cell r="K1134">
            <v>9</v>
          </cell>
          <cell r="L1134">
            <v>32</v>
          </cell>
          <cell r="M1134">
            <v>947</v>
          </cell>
        </row>
        <row r="1135">
          <cell r="B1135" t="str">
            <v>ANDA</v>
          </cell>
          <cell r="C1135">
            <v>0</v>
          </cell>
          <cell r="D1135">
            <v>9</v>
          </cell>
          <cell r="E1135">
            <v>0</v>
          </cell>
          <cell r="F1135">
            <v>0</v>
          </cell>
          <cell r="G1135">
            <v>0</v>
          </cell>
          <cell r="H1135">
            <v>0</v>
          </cell>
          <cell r="I1135">
            <v>0</v>
          </cell>
          <cell r="J1135">
            <v>0</v>
          </cell>
          <cell r="K1135">
            <v>0</v>
          </cell>
          <cell r="L1135">
            <v>0</v>
          </cell>
          <cell r="M1135">
            <v>9</v>
          </cell>
        </row>
        <row r="1136">
          <cell r="B1136" t="str">
            <v>Atrica</v>
          </cell>
          <cell r="C1136">
            <v>0</v>
          </cell>
          <cell r="D1136">
            <v>9</v>
          </cell>
          <cell r="E1136">
            <v>0</v>
          </cell>
          <cell r="F1136">
            <v>0</v>
          </cell>
          <cell r="G1136">
            <v>0</v>
          </cell>
          <cell r="H1136">
            <v>0</v>
          </cell>
          <cell r="I1136">
            <v>0</v>
          </cell>
          <cell r="J1136">
            <v>0</v>
          </cell>
          <cell r="K1136">
            <v>0</v>
          </cell>
          <cell r="L1136">
            <v>0</v>
          </cell>
          <cell r="M1136">
            <v>9</v>
          </cell>
        </row>
        <row r="1137">
          <cell r="B1137" t="str">
            <v>Calient</v>
          </cell>
          <cell r="C1137">
            <v>0</v>
          </cell>
          <cell r="D1137">
            <v>0</v>
          </cell>
          <cell r="E1137">
            <v>0</v>
          </cell>
          <cell r="F1137">
            <v>0</v>
          </cell>
          <cell r="G1137">
            <v>0</v>
          </cell>
          <cell r="H1137">
            <v>0</v>
          </cell>
          <cell r="I1137">
            <v>0</v>
          </cell>
          <cell r="J1137">
            <v>0</v>
          </cell>
          <cell r="K1137">
            <v>0</v>
          </cell>
          <cell r="L1137">
            <v>0</v>
          </cell>
          <cell r="M1137">
            <v>0</v>
          </cell>
        </row>
        <row r="1138">
          <cell r="B1138" t="str">
            <v>Ciena</v>
          </cell>
          <cell r="C1138">
            <v>1</v>
          </cell>
          <cell r="D1138">
            <v>143</v>
          </cell>
          <cell r="E1138">
            <v>0</v>
          </cell>
          <cell r="F1138">
            <v>66</v>
          </cell>
          <cell r="G1138">
            <v>138</v>
          </cell>
          <cell r="H1138">
            <v>12</v>
          </cell>
          <cell r="I1138">
            <v>107</v>
          </cell>
          <cell r="J1138">
            <v>0</v>
          </cell>
          <cell r="K1138">
            <v>11</v>
          </cell>
          <cell r="L1138">
            <v>0</v>
          </cell>
          <cell r="M1138">
            <v>467</v>
          </cell>
        </row>
        <row r="1139">
          <cell r="B1139" t="str">
            <v>Cisco</v>
          </cell>
          <cell r="C1139">
            <v>0</v>
          </cell>
          <cell r="D1139">
            <v>82</v>
          </cell>
          <cell r="E1139">
            <v>0</v>
          </cell>
          <cell r="F1139">
            <v>0</v>
          </cell>
          <cell r="G1139">
            <v>96</v>
          </cell>
          <cell r="H1139">
            <v>0</v>
          </cell>
          <cell r="I1139">
            <v>0</v>
          </cell>
          <cell r="J1139">
            <v>0</v>
          </cell>
          <cell r="K1139">
            <v>86</v>
          </cell>
          <cell r="L1139">
            <v>8</v>
          </cell>
          <cell r="M1139">
            <v>178</v>
          </cell>
        </row>
        <row r="1140">
          <cell r="B1140" t="str">
            <v>Corrigent</v>
          </cell>
          <cell r="C1140">
            <v>0</v>
          </cell>
          <cell r="D1140">
            <v>7</v>
          </cell>
          <cell r="E1140">
            <v>0</v>
          </cell>
          <cell r="F1140">
            <v>0</v>
          </cell>
          <cell r="G1140">
            <v>0</v>
          </cell>
          <cell r="H1140">
            <v>0</v>
          </cell>
          <cell r="I1140">
            <v>0</v>
          </cell>
          <cell r="J1140">
            <v>0</v>
          </cell>
          <cell r="K1140">
            <v>0</v>
          </cell>
          <cell r="L1140">
            <v>0</v>
          </cell>
          <cell r="M1140">
            <v>7</v>
          </cell>
        </row>
        <row r="1141">
          <cell r="B1141" t="str">
            <v>Corvis</v>
          </cell>
          <cell r="C1141">
            <v>0</v>
          </cell>
          <cell r="D1141">
            <v>0</v>
          </cell>
          <cell r="E1141">
            <v>0</v>
          </cell>
          <cell r="F1141">
            <v>0</v>
          </cell>
          <cell r="G1141">
            <v>0</v>
          </cell>
          <cell r="H1141">
            <v>0</v>
          </cell>
          <cell r="I1141">
            <v>0</v>
          </cell>
          <cell r="J1141">
            <v>0</v>
          </cell>
          <cell r="K1141">
            <v>0</v>
          </cell>
          <cell r="L1141">
            <v>0</v>
          </cell>
          <cell r="M1141">
            <v>0</v>
          </cell>
        </row>
        <row r="1142">
          <cell r="B1142" t="str">
            <v>Datang</v>
          </cell>
          <cell r="C1142">
            <v>0</v>
          </cell>
          <cell r="D1142">
            <v>0</v>
          </cell>
          <cell r="E1142">
            <v>0</v>
          </cell>
          <cell r="F1142">
            <v>0</v>
          </cell>
          <cell r="G1142">
            <v>0</v>
          </cell>
          <cell r="H1142">
            <v>0</v>
          </cell>
          <cell r="I1142">
            <v>0</v>
          </cell>
          <cell r="J1142">
            <v>0</v>
          </cell>
          <cell r="K1142">
            <v>0</v>
          </cell>
          <cell r="L1142">
            <v>0</v>
          </cell>
          <cell r="M1142">
            <v>0</v>
          </cell>
        </row>
        <row r="1143">
          <cell r="B1143" t="str">
            <v>ECI Telecom</v>
          </cell>
          <cell r="C1143">
            <v>1</v>
          </cell>
          <cell r="D1143">
            <v>78</v>
          </cell>
          <cell r="E1143">
            <v>1</v>
          </cell>
          <cell r="F1143">
            <v>0</v>
          </cell>
          <cell r="G1143">
            <v>30</v>
          </cell>
          <cell r="H1143">
            <v>0</v>
          </cell>
          <cell r="I1143">
            <v>0</v>
          </cell>
          <cell r="J1143">
            <v>0</v>
          </cell>
          <cell r="K1143">
            <v>6</v>
          </cell>
          <cell r="L1143">
            <v>1</v>
          </cell>
          <cell r="M1143">
            <v>110</v>
          </cell>
        </row>
        <row r="1144">
          <cell r="B1144" t="str">
            <v>Ericsson</v>
          </cell>
          <cell r="C1144">
            <v>3</v>
          </cell>
          <cell r="D1144">
            <v>97</v>
          </cell>
          <cell r="E1144">
            <v>4</v>
          </cell>
          <cell r="F1144">
            <v>28</v>
          </cell>
          <cell r="G1144">
            <v>21</v>
          </cell>
          <cell r="H1144">
            <v>11</v>
          </cell>
          <cell r="I1144">
            <v>49</v>
          </cell>
          <cell r="J1144">
            <v>0</v>
          </cell>
          <cell r="K1144">
            <v>5</v>
          </cell>
          <cell r="L1144">
            <v>0</v>
          </cell>
          <cell r="M1144">
            <v>213</v>
          </cell>
        </row>
        <row r="1145">
          <cell r="B1145" t="str">
            <v>FiberHome</v>
          </cell>
          <cell r="C1145">
            <v>12</v>
          </cell>
          <cell r="D1145">
            <v>10</v>
          </cell>
          <cell r="E1145">
            <v>0</v>
          </cell>
          <cell r="F1145">
            <v>9</v>
          </cell>
          <cell r="G1145">
            <v>5</v>
          </cell>
          <cell r="H1145">
            <v>9</v>
          </cell>
          <cell r="I1145">
            <v>0</v>
          </cell>
          <cell r="J1145">
            <v>0</v>
          </cell>
          <cell r="K1145">
            <v>0</v>
          </cell>
          <cell r="L1145">
            <v>0</v>
          </cell>
          <cell r="M1145">
            <v>45</v>
          </cell>
        </row>
        <row r="1146">
          <cell r="B1146" t="str">
            <v>Force 10</v>
          </cell>
          <cell r="C1146">
            <v>0</v>
          </cell>
          <cell r="D1146">
            <v>16</v>
          </cell>
          <cell r="E1146">
            <v>0</v>
          </cell>
          <cell r="F1146">
            <v>0</v>
          </cell>
          <cell r="G1146">
            <v>0</v>
          </cell>
          <cell r="H1146">
            <v>0</v>
          </cell>
          <cell r="I1146">
            <v>0</v>
          </cell>
          <cell r="J1146">
            <v>0</v>
          </cell>
          <cell r="K1146">
            <v>0</v>
          </cell>
          <cell r="L1146">
            <v>0</v>
          </cell>
          <cell r="M1146">
            <v>16</v>
          </cell>
        </row>
        <row r="1147">
          <cell r="B1147" t="str">
            <v>Fujitsu</v>
          </cell>
          <cell r="C1147">
            <v>15</v>
          </cell>
          <cell r="D1147">
            <v>179</v>
          </cell>
          <cell r="E1147">
            <v>1</v>
          </cell>
          <cell r="F1147">
            <v>0</v>
          </cell>
          <cell r="G1147">
            <v>47</v>
          </cell>
          <cell r="H1147">
            <v>0</v>
          </cell>
          <cell r="I1147">
            <v>6</v>
          </cell>
          <cell r="J1147">
            <v>1</v>
          </cell>
          <cell r="K1147">
            <v>40</v>
          </cell>
          <cell r="L1147">
            <v>0</v>
          </cell>
          <cell r="M1147">
            <v>249</v>
          </cell>
        </row>
        <row r="1148">
          <cell r="B1148" t="str">
            <v>Hitachi</v>
          </cell>
          <cell r="C1148">
            <v>2</v>
          </cell>
          <cell r="D1148">
            <v>2</v>
          </cell>
          <cell r="E1148">
            <v>0</v>
          </cell>
          <cell r="F1148">
            <v>1</v>
          </cell>
          <cell r="G1148">
            <v>14</v>
          </cell>
          <cell r="H1148">
            <v>1</v>
          </cell>
          <cell r="I1148">
            <v>0</v>
          </cell>
          <cell r="J1148">
            <v>0</v>
          </cell>
          <cell r="K1148">
            <v>6</v>
          </cell>
          <cell r="L1148">
            <v>0</v>
          </cell>
          <cell r="M1148">
            <v>20</v>
          </cell>
        </row>
        <row r="1149">
          <cell r="B1149" t="str">
            <v>Hitachi Cable</v>
          </cell>
          <cell r="C1149">
            <v>0</v>
          </cell>
          <cell r="D1149">
            <v>0</v>
          </cell>
          <cell r="E1149">
            <v>0</v>
          </cell>
          <cell r="F1149">
            <v>0</v>
          </cell>
          <cell r="G1149">
            <v>4</v>
          </cell>
          <cell r="H1149">
            <v>0</v>
          </cell>
          <cell r="I1149">
            <v>0</v>
          </cell>
          <cell r="J1149">
            <v>0</v>
          </cell>
          <cell r="K1149">
            <v>0</v>
          </cell>
          <cell r="L1149">
            <v>0</v>
          </cell>
          <cell r="M1149">
            <v>4</v>
          </cell>
        </row>
        <row r="1150">
          <cell r="B1150" t="str">
            <v>Huawei</v>
          </cell>
          <cell r="C1150">
            <v>8</v>
          </cell>
          <cell r="D1150">
            <v>278</v>
          </cell>
          <cell r="E1150">
            <v>0</v>
          </cell>
          <cell r="F1150">
            <v>42</v>
          </cell>
          <cell r="G1150">
            <v>78</v>
          </cell>
          <cell r="H1150">
            <v>0</v>
          </cell>
          <cell r="I1150">
            <v>97</v>
          </cell>
          <cell r="J1150">
            <v>0</v>
          </cell>
          <cell r="K1150">
            <v>18</v>
          </cell>
          <cell r="L1150">
            <v>15</v>
          </cell>
          <cell r="M1150">
            <v>503</v>
          </cell>
        </row>
        <row r="1151">
          <cell r="B1151" t="str">
            <v>Infinera</v>
          </cell>
          <cell r="C1151">
            <v>0</v>
          </cell>
          <cell r="D1151">
            <v>0</v>
          </cell>
          <cell r="E1151">
            <v>0</v>
          </cell>
          <cell r="F1151">
            <v>0</v>
          </cell>
          <cell r="G1151">
            <v>0</v>
          </cell>
          <cell r="H1151">
            <v>0</v>
          </cell>
          <cell r="I1151">
            <v>76</v>
          </cell>
          <cell r="J1151">
            <v>0</v>
          </cell>
          <cell r="K1151">
            <v>0</v>
          </cell>
          <cell r="L1151">
            <v>0</v>
          </cell>
          <cell r="M1151">
            <v>76</v>
          </cell>
        </row>
        <row r="1152">
          <cell r="B1152" t="str">
            <v>Lucent</v>
          </cell>
          <cell r="C1152">
            <v>0</v>
          </cell>
          <cell r="D1152">
            <v>0</v>
          </cell>
          <cell r="E1152">
            <v>0</v>
          </cell>
          <cell r="F1152">
            <v>0</v>
          </cell>
          <cell r="G1152">
            <v>0</v>
          </cell>
          <cell r="H1152">
            <v>0</v>
          </cell>
          <cell r="I1152">
            <v>0</v>
          </cell>
          <cell r="J1152">
            <v>0</v>
          </cell>
          <cell r="K1152">
            <v>0</v>
          </cell>
          <cell r="L1152">
            <v>0</v>
          </cell>
          <cell r="M1152">
            <v>0</v>
          </cell>
        </row>
        <row r="1153">
          <cell r="B1153" t="str">
            <v>Luminous</v>
          </cell>
          <cell r="C1153">
            <v>0</v>
          </cell>
          <cell r="D1153">
            <v>0</v>
          </cell>
          <cell r="E1153">
            <v>0</v>
          </cell>
          <cell r="F1153">
            <v>0</v>
          </cell>
          <cell r="G1153">
            <v>0</v>
          </cell>
          <cell r="H1153">
            <v>0</v>
          </cell>
          <cell r="I1153">
            <v>0</v>
          </cell>
          <cell r="J1153">
            <v>0</v>
          </cell>
          <cell r="K1153">
            <v>0</v>
          </cell>
          <cell r="L1153">
            <v>0</v>
          </cell>
          <cell r="M1153">
            <v>0</v>
          </cell>
        </row>
        <row r="1154">
          <cell r="B1154" t="str">
            <v>Movaz</v>
          </cell>
          <cell r="C1154">
            <v>0</v>
          </cell>
          <cell r="D1154">
            <v>0</v>
          </cell>
          <cell r="E1154">
            <v>0</v>
          </cell>
          <cell r="F1154">
            <v>0</v>
          </cell>
          <cell r="G1154">
            <v>0</v>
          </cell>
          <cell r="H1154">
            <v>0</v>
          </cell>
          <cell r="I1154">
            <v>0</v>
          </cell>
          <cell r="J1154">
            <v>0</v>
          </cell>
          <cell r="K1154">
            <v>0</v>
          </cell>
          <cell r="L1154">
            <v>0</v>
          </cell>
          <cell r="M1154">
            <v>0</v>
          </cell>
        </row>
        <row r="1155">
          <cell r="B1155" t="str">
            <v>NEC</v>
          </cell>
          <cell r="C1155">
            <v>37</v>
          </cell>
          <cell r="D1155">
            <v>44</v>
          </cell>
          <cell r="E1155">
            <v>0</v>
          </cell>
          <cell r="F1155">
            <v>0</v>
          </cell>
          <cell r="G1155">
            <v>17</v>
          </cell>
          <cell r="H1155">
            <v>62</v>
          </cell>
          <cell r="I1155">
            <v>0</v>
          </cell>
          <cell r="J1155">
            <v>38</v>
          </cell>
          <cell r="K1155">
            <v>12</v>
          </cell>
          <cell r="L1155">
            <v>9</v>
          </cell>
          <cell r="M1155">
            <v>198</v>
          </cell>
        </row>
        <row r="1156">
          <cell r="B1156" t="str">
            <v>Nortel</v>
          </cell>
          <cell r="C1156">
            <v>0</v>
          </cell>
          <cell r="D1156">
            <v>0</v>
          </cell>
          <cell r="E1156">
            <v>0</v>
          </cell>
          <cell r="F1156">
            <v>0</v>
          </cell>
          <cell r="G1156">
            <v>0</v>
          </cell>
          <cell r="H1156">
            <v>0</v>
          </cell>
          <cell r="I1156">
            <v>0</v>
          </cell>
          <cell r="J1156">
            <v>0</v>
          </cell>
          <cell r="K1156">
            <v>0</v>
          </cell>
          <cell r="L1156">
            <v>0</v>
          </cell>
          <cell r="M1156">
            <v>0</v>
          </cell>
        </row>
        <row r="1157">
          <cell r="B1157" t="str">
            <v>OpVista</v>
          </cell>
          <cell r="C1157">
            <v>0</v>
          </cell>
          <cell r="D1157">
            <v>0</v>
          </cell>
          <cell r="E1157">
            <v>0</v>
          </cell>
          <cell r="F1157">
            <v>0</v>
          </cell>
          <cell r="G1157">
            <v>18</v>
          </cell>
          <cell r="H1157">
            <v>0</v>
          </cell>
          <cell r="I1157">
            <v>0</v>
          </cell>
          <cell r="J1157">
            <v>0</v>
          </cell>
          <cell r="K1157">
            <v>0</v>
          </cell>
          <cell r="L1157">
            <v>0</v>
          </cell>
          <cell r="M1157">
            <v>18</v>
          </cell>
        </row>
        <row r="1158">
          <cell r="B1158" t="str">
            <v>Sagem</v>
          </cell>
          <cell r="C1158">
            <v>0</v>
          </cell>
          <cell r="D1158">
            <v>3</v>
          </cell>
          <cell r="E1158">
            <v>0</v>
          </cell>
          <cell r="F1158">
            <v>0</v>
          </cell>
          <cell r="G1158">
            <v>0</v>
          </cell>
          <cell r="H1158">
            <v>0</v>
          </cell>
          <cell r="I1158">
            <v>0</v>
          </cell>
          <cell r="J1158">
            <v>0</v>
          </cell>
          <cell r="K1158">
            <v>0</v>
          </cell>
          <cell r="L1158">
            <v>0</v>
          </cell>
          <cell r="M1158">
            <v>3</v>
          </cell>
        </row>
        <row r="1159">
          <cell r="B1159" t="str">
            <v>Nokia Siemens</v>
          </cell>
          <cell r="C1159">
            <v>0</v>
          </cell>
          <cell r="D1159">
            <v>119</v>
          </cell>
          <cell r="E1159">
            <v>0</v>
          </cell>
          <cell r="F1159">
            <v>0</v>
          </cell>
          <cell r="G1159">
            <v>0</v>
          </cell>
          <cell r="H1159">
            <v>0</v>
          </cell>
          <cell r="I1159">
            <v>78</v>
          </cell>
          <cell r="J1159">
            <v>0</v>
          </cell>
          <cell r="K1159">
            <v>0</v>
          </cell>
          <cell r="L1159">
            <v>0</v>
          </cell>
          <cell r="M1159">
            <v>197</v>
          </cell>
        </row>
        <row r="1160">
          <cell r="B1160" t="str">
            <v>Sycamore</v>
          </cell>
          <cell r="C1160">
            <v>0</v>
          </cell>
          <cell r="D1160">
            <v>0</v>
          </cell>
          <cell r="E1160">
            <v>7</v>
          </cell>
          <cell r="F1160">
            <v>23</v>
          </cell>
          <cell r="G1160">
            <v>0</v>
          </cell>
          <cell r="H1160">
            <v>0</v>
          </cell>
          <cell r="I1160">
            <v>0</v>
          </cell>
          <cell r="J1160">
            <v>0</v>
          </cell>
          <cell r="K1160">
            <v>0</v>
          </cell>
          <cell r="L1160">
            <v>0</v>
          </cell>
          <cell r="M1160">
            <v>30</v>
          </cell>
        </row>
        <row r="1161">
          <cell r="B1161" t="str">
            <v>Tejas</v>
          </cell>
          <cell r="C1161">
            <v>0</v>
          </cell>
          <cell r="D1161">
            <v>23</v>
          </cell>
          <cell r="E1161">
            <v>0</v>
          </cell>
          <cell r="F1161">
            <v>0</v>
          </cell>
          <cell r="G1161">
            <v>0</v>
          </cell>
          <cell r="H1161">
            <v>0</v>
          </cell>
          <cell r="I1161">
            <v>0</v>
          </cell>
          <cell r="J1161">
            <v>0</v>
          </cell>
          <cell r="K1161">
            <v>0</v>
          </cell>
          <cell r="L1161">
            <v>0</v>
          </cell>
          <cell r="M1161">
            <v>23</v>
          </cell>
        </row>
        <row r="1162">
          <cell r="B1162" t="str">
            <v>Tellabs</v>
          </cell>
          <cell r="C1162">
            <v>0</v>
          </cell>
          <cell r="D1162">
            <v>36</v>
          </cell>
          <cell r="E1162">
            <v>77</v>
          </cell>
          <cell r="F1162">
            <v>1</v>
          </cell>
          <cell r="G1162">
            <v>42</v>
          </cell>
          <cell r="H1162">
            <v>0</v>
          </cell>
          <cell r="I1162">
            <v>0</v>
          </cell>
          <cell r="J1162">
            <v>0</v>
          </cell>
          <cell r="K1162">
            <v>33</v>
          </cell>
          <cell r="L1162">
            <v>0</v>
          </cell>
          <cell r="M1162">
            <v>156</v>
          </cell>
        </row>
        <row r="1163">
          <cell r="B1163" t="str">
            <v>Transmode</v>
          </cell>
          <cell r="C1163">
            <v>0</v>
          </cell>
          <cell r="D1163">
            <v>0</v>
          </cell>
          <cell r="E1163">
            <v>0</v>
          </cell>
          <cell r="F1163">
            <v>0</v>
          </cell>
          <cell r="G1163">
            <v>16</v>
          </cell>
          <cell r="H1163">
            <v>0</v>
          </cell>
          <cell r="I1163">
            <v>0</v>
          </cell>
          <cell r="J1163">
            <v>0</v>
          </cell>
          <cell r="K1163">
            <v>0</v>
          </cell>
          <cell r="L1163">
            <v>0</v>
          </cell>
          <cell r="M1163">
            <v>16</v>
          </cell>
        </row>
        <row r="1164">
          <cell r="B1164" t="str">
            <v>Tyco</v>
          </cell>
          <cell r="C1164">
            <v>0</v>
          </cell>
          <cell r="D1164">
            <v>0</v>
          </cell>
          <cell r="E1164">
            <v>0</v>
          </cell>
          <cell r="F1164">
            <v>0</v>
          </cell>
          <cell r="G1164">
            <v>0</v>
          </cell>
          <cell r="H1164">
            <v>0</v>
          </cell>
          <cell r="I1164">
            <v>0</v>
          </cell>
          <cell r="J1164">
            <v>37</v>
          </cell>
          <cell r="K1164">
            <v>0</v>
          </cell>
          <cell r="L1164">
            <v>0</v>
          </cell>
          <cell r="M1164">
            <v>37</v>
          </cell>
        </row>
        <row r="1165">
          <cell r="B1165" t="str">
            <v>UTStarcom</v>
          </cell>
          <cell r="C1165">
            <v>0</v>
          </cell>
          <cell r="D1165">
            <v>7</v>
          </cell>
          <cell r="E1165">
            <v>0</v>
          </cell>
          <cell r="F1165">
            <v>0</v>
          </cell>
          <cell r="G1165">
            <v>0</v>
          </cell>
          <cell r="H1165">
            <v>0</v>
          </cell>
          <cell r="I1165">
            <v>0</v>
          </cell>
          <cell r="J1165">
            <v>0</v>
          </cell>
          <cell r="K1165">
            <v>0</v>
          </cell>
          <cell r="L1165">
            <v>0</v>
          </cell>
          <cell r="M1165">
            <v>7</v>
          </cell>
        </row>
        <row r="1166">
          <cell r="B1166" t="str">
            <v>White Rock</v>
          </cell>
          <cell r="C1166">
            <v>0</v>
          </cell>
          <cell r="D1166">
            <v>0</v>
          </cell>
          <cell r="E1166">
            <v>0</v>
          </cell>
          <cell r="F1166">
            <v>0</v>
          </cell>
          <cell r="G1166">
            <v>0</v>
          </cell>
          <cell r="H1166">
            <v>0</v>
          </cell>
          <cell r="I1166">
            <v>0</v>
          </cell>
          <cell r="J1166">
            <v>0</v>
          </cell>
          <cell r="K1166">
            <v>0</v>
          </cell>
          <cell r="L1166">
            <v>0</v>
          </cell>
          <cell r="M1166">
            <v>0</v>
          </cell>
        </row>
        <row r="1167">
          <cell r="B1167" t="str">
            <v>Xtera</v>
          </cell>
          <cell r="C1167">
            <v>0</v>
          </cell>
          <cell r="D1167">
            <v>0</v>
          </cell>
          <cell r="E1167">
            <v>0</v>
          </cell>
          <cell r="F1167">
            <v>0</v>
          </cell>
          <cell r="G1167">
            <v>0</v>
          </cell>
          <cell r="H1167">
            <v>0</v>
          </cell>
          <cell r="I1167">
            <v>9</v>
          </cell>
          <cell r="J1167">
            <v>0</v>
          </cell>
          <cell r="K1167">
            <v>0</v>
          </cell>
          <cell r="L1167">
            <v>0</v>
          </cell>
          <cell r="M1167">
            <v>9</v>
          </cell>
        </row>
        <row r="1168">
          <cell r="B1168" t="str">
            <v>Zhone</v>
          </cell>
          <cell r="C1168">
            <v>0</v>
          </cell>
          <cell r="D1168">
            <v>0</v>
          </cell>
          <cell r="E1168">
            <v>0</v>
          </cell>
          <cell r="F1168">
            <v>0</v>
          </cell>
          <cell r="G1168">
            <v>3</v>
          </cell>
          <cell r="H1168">
            <v>0</v>
          </cell>
          <cell r="I1168">
            <v>0</v>
          </cell>
          <cell r="J1168">
            <v>0</v>
          </cell>
          <cell r="K1168">
            <v>0</v>
          </cell>
          <cell r="L1168">
            <v>0</v>
          </cell>
          <cell r="M1168">
            <v>3</v>
          </cell>
        </row>
        <row r="1169">
          <cell r="B1169" t="str">
            <v>ZTE</v>
          </cell>
          <cell r="C1169">
            <v>26</v>
          </cell>
          <cell r="D1169">
            <v>52</v>
          </cell>
          <cell r="E1169">
            <v>0</v>
          </cell>
          <cell r="F1169">
            <v>1</v>
          </cell>
          <cell r="G1169">
            <v>13</v>
          </cell>
          <cell r="H1169">
            <v>29</v>
          </cell>
          <cell r="I1169">
            <v>0</v>
          </cell>
          <cell r="J1169">
            <v>0</v>
          </cell>
          <cell r="K1169">
            <v>0</v>
          </cell>
          <cell r="L1169">
            <v>4</v>
          </cell>
          <cell r="M1169">
            <v>121</v>
          </cell>
        </row>
        <row r="1170">
          <cell r="B1170" t="str">
            <v>Other</v>
          </cell>
          <cell r="C1170">
            <v>0</v>
          </cell>
          <cell r="D1170">
            <v>13</v>
          </cell>
          <cell r="E1170">
            <v>0</v>
          </cell>
          <cell r="F1170">
            <v>0</v>
          </cell>
          <cell r="G1170">
            <v>20</v>
          </cell>
          <cell r="H1170">
            <v>0</v>
          </cell>
          <cell r="I1170">
            <v>0</v>
          </cell>
          <cell r="J1170">
            <v>0</v>
          </cell>
          <cell r="K1170">
            <v>18</v>
          </cell>
          <cell r="L1170">
            <v>0</v>
          </cell>
          <cell r="M1170">
            <v>33</v>
          </cell>
        </row>
        <row r="1171">
          <cell r="B1171" t="str">
            <v>Total</v>
          </cell>
          <cell r="C1171">
            <v>111</v>
          </cell>
          <cell r="D1171">
            <v>1628</v>
          </cell>
          <cell r="E1171">
            <v>131</v>
          </cell>
          <cell r="F1171">
            <v>294</v>
          </cell>
          <cell r="G1171">
            <v>768</v>
          </cell>
          <cell r="H1171">
            <v>139</v>
          </cell>
          <cell r="I1171">
            <v>574</v>
          </cell>
          <cell r="J1171">
            <v>158</v>
          </cell>
          <cell r="K1171">
            <v>249</v>
          </cell>
          <cell r="L1171">
            <v>69</v>
          </cell>
          <cell r="M1171">
            <v>3803</v>
          </cell>
        </row>
        <row r="1175">
          <cell r="B1175" t="str">
            <v>Vendor</v>
          </cell>
          <cell r="C1175" t="str">
            <v>SONET/SDH Add-drop multiplexers (ADM)</v>
          </cell>
          <cell r="D1175" t="str">
            <v>Optical Edge Devices (OED)</v>
          </cell>
          <cell r="E1175" t="str">
            <v>Digital Cross Connects (DCS)</v>
          </cell>
          <cell r="F1175" t="str">
            <v>Optical Core Switches (OCS)</v>
          </cell>
          <cell r="G1175" t="str">
            <v>Metro WDM (C/D-WDM)</v>
          </cell>
          <cell r="H1175" t="str">
            <v>Long haul DWDM (LH DWDM)</v>
          </cell>
          <cell r="I1175" t="str">
            <v>Multi-reach DWDM</v>
          </cell>
          <cell r="J1175" t="str">
            <v>SLTE</v>
          </cell>
          <cell r="K1175" t="str">
            <v>Metro ROADM</v>
          </cell>
          <cell r="L1175" t="str">
            <v>Converged Packet Optical</v>
          </cell>
          <cell r="M1175" t="str">
            <v>Total Optical Networking (ON)</v>
          </cell>
        </row>
        <row r="1176">
          <cell r="B1176" t="str">
            <v>ADTRAN</v>
          </cell>
          <cell r="C1176">
            <v>0</v>
          </cell>
          <cell r="D1176">
            <v>11</v>
          </cell>
          <cell r="E1176">
            <v>0</v>
          </cell>
          <cell r="F1176">
            <v>0</v>
          </cell>
          <cell r="G1176">
            <v>0</v>
          </cell>
          <cell r="H1176">
            <v>0</v>
          </cell>
          <cell r="I1176">
            <v>0</v>
          </cell>
          <cell r="J1176">
            <v>0</v>
          </cell>
          <cell r="K1176">
            <v>0</v>
          </cell>
          <cell r="L1176">
            <v>0</v>
          </cell>
          <cell r="M1176">
            <v>11</v>
          </cell>
        </row>
        <row r="1177">
          <cell r="B1177" t="str">
            <v>ADVA</v>
          </cell>
          <cell r="C1177">
            <v>0</v>
          </cell>
          <cell r="D1177">
            <v>4</v>
          </cell>
          <cell r="E1177">
            <v>0</v>
          </cell>
          <cell r="F1177">
            <v>0</v>
          </cell>
          <cell r="G1177">
            <v>74</v>
          </cell>
          <cell r="H1177">
            <v>0</v>
          </cell>
          <cell r="I1177">
            <v>0</v>
          </cell>
          <cell r="J1177">
            <v>0</v>
          </cell>
          <cell r="K1177">
            <v>10</v>
          </cell>
          <cell r="L1177">
            <v>0</v>
          </cell>
          <cell r="M1177">
            <v>78</v>
          </cell>
        </row>
        <row r="1178">
          <cell r="B1178" t="str">
            <v>Alcatel-Lucent</v>
          </cell>
          <cell r="C1178">
            <v>9</v>
          </cell>
          <cell r="D1178">
            <v>542</v>
          </cell>
          <cell r="E1178">
            <v>53</v>
          </cell>
          <cell r="F1178">
            <v>125</v>
          </cell>
          <cell r="G1178">
            <v>116</v>
          </cell>
          <cell r="H1178">
            <v>14</v>
          </cell>
          <cell r="I1178">
            <v>152</v>
          </cell>
          <cell r="J1178">
            <v>101</v>
          </cell>
          <cell r="K1178">
            <v>12</v>
          </cell>
          <cell r="L1178">
            <v>45</v>
          </cell>
          <cell r="M1178">
            <v>1112</v>
          </cell>
        </row>
        <row r="1179">
          <cell r="B1179" t="str">
            <v>ANDA</v>
          </cell>
          <cell r="C1179">
            <v>0</v>
          </cell>
          <cell r="D1179">
            <v>7</v>
          </cell>
          <cell r="E1179">
            <v>0</v>
          </cell>
          <cell r="F1179">
            <v>0</v>
          </cell>
          <cell r="G1179">
            <v>0</v>
          </cell>
          <cell r="H1179">
            <v>0</v>
          </cell>
          <cell r="I1179">
            <v>0</v>
          </cell>
          <cell r="J1179">
            <v>0</v>
          </cell>
          <cell r="K1179">
            <v>0</v>
          </cell>
          <cell r="L1179">
            <v>0</v>
          </cell>
          <cell r="M1179">
            <v>7</v>
          </cell>
        </row>
        <row r="1180">
          <cell r="B1180" t="str">
            <v>Atrica</v>
          </cell>
          <cell r="C1180">
            <v>0</v>
          </cell>
          <cell r="D1180">
            <v>0</v>
          </cell>
          <cell r="E1180">
            <v>0</v>
          </cell>
          <cell r="F1180">
            <v>0</v>
          </cell>
          <cell r="G1180">
            <v>0</v>
          </cell>
          <cell r="H1180">
            <v>0</v>
          </cell>
          <cell r="I1180">
            <v>0</v>
          </cell>
          <cell r="J1180">
            <v>0</v>
          </cell>
          <cell r="K1180">
            <v>0</v>
          </cell>
          <cell r="L1180">
            <v>0</v>
          </cell>
          <cell r="M1180">
            <v>0</v>
          </cell>
        </row>
        <row r="1181">
          <cell r="B1181" t="str">
            <v>Calient</v>
          </cell>
          <cell r="C1181">
            <v>0</v>
          </cell>
          <cell r="D1181">
            <v>0</v>
          </cell>
          <cell r="E1181">
            <v>0</v>
          </cell>
          <cell r="F1181">
            <v>0</v>
          </cell>
          <cell r="G1181">
            <v>0</v>
          </cell>
          <cell r="H1181">
            <v>0</v>
          </cell>
          <cell r="I1181">
            <v>0</v>
          </cell>
          <cell r="J1181">
            <v>0</v>
          </cell>
          <cell r="K1181">
            <v>0</v>
          </cell>
          <cell r="L1181">
            <v>0</v>
          </cell>
          <cell r="M1181">
            <v>0</v>
          </cell>
        </row>
        <row r="1182">
          <cell r="B1182" t="str">
            <v>Ciena</v>
          </cell>
          <cell r="C1182">
            <v>0</v>
          </cell>
          <cell r="D1182">
            <v>169</v>
          </cell>
          <cell r="E1182">
            <v>0</v>
          </cell>
          <cell r="F1182">
            <v>80</v>
          </cell>
          <cell r="G1182">
            <v>143</v>
          </cell>
          <cell r="H1182">
            <v>11</v>
          </cell>
          <cell r="I1182">
            <v>104</v>
          </cell>
          <cell r="J1182">
            <v>0</v>
          </cell>
          <cell r="K1182">
            <v>13</v>
          </cell>
          <cell r="L1182">
            <v>0</v>
          </cell>
          <cell r="M1182">
            <v>507</v>
          </cell>
        </row>
        <row r="1183">
          <cell r="B1183" t="str">
            <v>Cisco</v>
          </cell>
          <cell r="C1183">
            <v>0</v>
          </cell>
          <cell r="D1183">
            <v>91</v>
          </cell>
          <cell r="E1183">
            <v>0</v>
          </cell>
          <cell r="F1183">
            <v>0</v>
          </cell>
          <cell r="G1183">
            <v>112</v>
          </cell>
          <cell r="H1183">
            <v>0</v>
          </cell>
          <cell r="I1183">
            <v>0</v>
          </cell>
          <cell r="J1183">
            <v>0</v>
          </cell>
          <cell r="K1183">
            <v>100</v>
          </cell>
          <cell r="L1183">
            <v>9</v>
          </cell>
          <cell r="M1183">
            <v>203</v>
          </cell>
        </row>
        <row r="1184">
          <cell r="B1184" t="str">
            <v>Corrigent</v>
          </cell>
          <cell r="C1184">
            <v>0</v>
          </cell>
          <cell r="D1184">
            <v>5</v>
          </cell>
          <cell r="E1184">
            <v>0</v>
          </cell>
          <cell r="F1184">
            <v>0</v>
          </cell>
          <cell r="G1184">
            <v>0</v>
          </cell>
          <cell r="H1184">
            <v>0</v>
          </cell>
          <cell r="I1184">
            <v>0</v>
          </cell>
          <cell r="J1184">
            <v>0</v>
          </cell>
          <cell r="K1184">
            <v>0</v>
          </cell>
          <cell r="L1184">
            <v>0</v>
          </cell>
          <cell r="M1184">
            <v>5</v>
          </cell>
        </row>
        <row r="1185">
          <cell r="B1185" t="str">
            <v>Corvis</v>
          </cell>
          <cell r="C1185">
            <v>0</v>
          </cell>
          <cell r="D1185">
            <v>0</v>
          </cell>
          <cell r="E1185">
            <v>0</v>
          </cell>
          <cell r="F1185">
            <v>0</v>
          </cell>
          <cell r="G1185">
            <v>0</v>
          </cell>
          <cell r="H1185">
            <v>0</v>
          </cell>
          <cell r="I1185">
            <v>0</v>
          </cell>
          <cell r="J1185">
            <v>0</v>
          </cell>
          <cell r="K1185">
            <v>0</v>
          </cell>
          <cell r="L1185">
            <v>0</v>
          </cell>
          <cell r="M1185">
            <v>0</v>
          </cell>
        </row>
        <row r="1186">
          <cell r="B1186" t="str">
            <v>Datang</v>
          </cell>
          <cell r="C1186">
            <v>0</v>
          </cell>
          <cell r="D1186">
            <v>0</v>
          </cell>
          <cell r="E1186">
            <v>0</v>
          </cell>
          <cell r="F1186">
            <v>0</v>
          </cell>
          <cell r="G1186">
            <v>0</v>
          </cell>
          <cell r="H1186">
            <v>0</v>
          </cell>
          <cell r="I1186">
            <v>0</v>
          </cell>
          <cell r="J1186">
            <v>0</v>
          </cell>
          <cell r="K1186">
            <v>0</v>
          </cell>
          <cell r="L1186">
            <v>0</v>
          </cell>
          <cell r="M1186">
            <v>0</v>
          </cell>
        </row>
        <row r="1187">
          <cell r="B1187" t="str">
            <v>ECI Telecom</v>
          </cell>
          <cell r="C1187">
            <v>0</v>
          </cell>
          <cell r="D1187">
            <v>74</v>
          </cell>
          <cell r="E1187">
            <v>0</v>
          </cell>
          <cell r="F1187">
            <v>0</v>
          </cell>
          <cell r="G1187">
            <v>38</v>
          </cell>
          <cell r="H1187">
            <v>0</v>
          </cell>
          <cell r="I1187">
            <v>0</v>
          </cell>
          <cell r="J1187">
            <v>0</v>
          </cell>
          <cell r="K1187">
            <v>11</v>
          </cell>
          <cell r="L1187">
            <v>2</v>
          </cell>
          <cell r="M1187">
            <v>112</v>
          </cell>
        </row>
        <row r="1188">
          <cell r="B1188" t="str">
            <v>Ericsson</v>
          </cell>
          <cell r="C1188">
            <v>0</v>
          </cell>
          <cell r="D1188">
            <v>100</v>
          </cell>
          <cell r="E1188">
            <v>2</v>
          </cell>
          <cell r="F1188">
            <v>23</v>
          </cell>
          <cell r="G1188">
            <v>24</v>
          </cell>
          <cell r="H1188">
            <v>6</v>
          </cell>
          <cell r="I1188">
            <v>58</v>
          </cell>
          <cell r="J1188">
            <v>0</v>
          </cell>
          <cell r="K1188">
            <v>8</v>
          </cell>
          <cell r="L1188">
            <v>0</v>
          </cell>
          <cell r="M1188">
            <v>213</v>
          </cell>
        </row>
        <row r="1189">
          <cell r="B1189" t="str">
            <v>FiberHome</v>
          </cell>
          <cell r="C1189">
            <v>12</v>
          </cell>
          <cell r="D1189">
            <v>10</v>
          </cell>
          <cell r="E1189">
            <v>0</v>
          </cell>
          <cell r="F1189">
            <v>9</v>
          </cell>
          <cell r="G1189">
            <v>5</v>
          </cell>
          <cell r="H1189">
            <v>9</v>
          </cell>
          <cell r="I1189">
            <v>0</v>
          </cell>
          <cell r="J1189">
            <v>0</v>
          </cell>
          <cell r="K1189">
            <v>0</v>
          </cell>
          <cell r="L1189">
            <v>0</v>
          </cell>
          <cell r="M1189">
            <v>45</v>
          </cell>
        </row>
        <row r="1190">
          <cell r="B1190" t="str">
            <v>Force 10</v>
          </cell>
          <cell r="C1190">
            <v>0</v>
          </cell>
          <cell r="D1190">
            <v>17</v>
          </cell>
          <cell r="E1190">
            <v>0</v>
          </cell>
          <cell r="F1190">
            <v>0</v>
          </cell>
          <cell r="G1190">
            <v>0</v>
          </cell>
          <cell r="H1190">
            <v>0</v>
          </cell>
          <cell r="I1190">
            <v>0</v>
          </cell>
          <cell r="J1190">
            <v>0</v>
          </cell>
          <cell r="K1190">
            <v>0</v>
          </cell>
          <cell r="L1190">
            <v>0</v>
          </cell>
          <cell r="M1190">
            <v>17</v>
          </cell>
        </row>
        <row r="1191">
          <cell r="B1191" t="str">
            <v>Fujitsu</v>
          </cell>
          <cell r="C1191">
            <v>12</v>
          </cell>
          <cell r="D1191">
            <v>112</v>
          </cell>
          <cell r="E1191">
            <v>1</v>
          </cell>
          <cell r="F1191">
            <v>0</v>
          </cell>
          <cell r="G1191">
            <v>65</v>
          </cell>
          <cell r="H1191">
            <v>0</v>
          </cell>
          <cell r="I1191">
            <v>7</v>
          </cell>
          <cell r="J1191">
            <v>3</v>
          </cell>
          <cell r="K1191">
            <v>51</v>
          </cell>
          <cell r="L1191">
            <v>0</v>
          </cell>
          <cell r="M1191">
            <v>200</v>
          </cell>
        </row>
        <row r="1192">
          <cell r="B1192" t="str">
            <v>Hitachi</v>
          </cell>
          <cell r="C1192">
            <v>1</v>
          </cell>
          <cell r="D1192">
            <v>1</v>
          </cell>
          <cell r="E1192">
            <v>0</v>
          </cell>
          <cell r="F1192">
            <v>1</v>
          </cell>
          <cell r="G1192">
            <v>12</v>
          </cell>
          <cell r="H1192">
            <v>1</v>
          </cell>
          <cell r="I1192">
            <v>0</v>
          </cell>
          <cell r="J1192">
            <v>0</v>
          </cell>
          <cell r="K1192">
            <v>5</v>
          </cell>
          <cell r="L1192">
            <v>0</v>
          </cell>
          <cell r="M1192">
            <v>16</v>
          </cell>
        </row>
        <row r="1193">
          <cell r="B1193" t="str">
            <v>Hitachi Cable</v>
          </cell>
          <cell r="C1193">
            <v>0</v>
          </cell>
          <cell r="D1193">
            <v>0</v>
          </cell>
          <cell r="E1193">
            <v>0</v>
          </cell>
          <cell r="F1193">
            <v>0</v>
          </cell>
          <cell r="G1193">
            <v>4</v>
          </cell>
          <cell r="H1193">
            <v>0</v>
          </cell>
          <cell r="I1193">
            <v>0</v>
          </cell>
          <cell r="J1193">
            <v>0</v>
          </cell>
          <cell r="K1193">
            <v>0</v>
          </cell>
          <cell r="L1193">
            <v>0</v>
          </cell>
          <cell r="M1193">
            <v>4</v>
          </cell>
        </row>
        <row r="1194">
          <cell r="B1194" t="str">
            <v>Huawei</v>
          </cell>
          <cell r="C1194">
            <v>23</v>
          </cell>
          <cell r="D1194">
            <v>398</v>
          </cell>
          <cell r="E1194">
            <v>0</v>
          </cell>
          <cell r="F1194">
            <v>83</v>
          </cell>
          <cell r="G1194">
            <v>122</v>
          </cell>
          <cell r="H1194">
            <v>0</v>
          </cell>
          <cell r="I1194">
            <v>168</v>
          </cell>
          <cell r="J1194">
            <v>0</v>
          </cell>
          <cell r="K1194">
            <v>31</v>
          </cell>
          <cell r="L1194">
            <v>21</v>
          </cell>
          <cell r="M1194">
            <v>794</v>
          </cell>
        </row>
        <row r="1195">
          <cell r="B1195" t="str">
            <v>Infinera</v>
          </cell>
          <cell r="C1195">
            <v>0</v>
          </cell>
          <cell r="D1195">
            <v>0</v>
          </cell>
          <cell r="E1195">
            <v>0</v>
          </cell>
          <cell r="F1195">
            <v>0</v>
          </cell>
          <cell r="G1195">
            <v>0</v>
          </cell>
          <cell r="H1195">
            <v>0</v>
          </cell>
          <cell r="I1195">
            <v>89</v>
          </cell>
          <cell r="J1195">
            <v>0</v>
          </cell>
          <cell r="K1195">
            <v>0</v>
          </cell>
          <cell r="L1195">
            <v>0</v>
          </cell>
          <cell r="M1195">
            <v>89</v>
          </cell>
        </row>
        <row r="1196">
          <cell r="B1196" t="str">
            <v>Lucent</v>
          </cell>
          <cell r="C1196">
            <v>0</v>
          </cell>
          <cell r="D1196">
            <v>0</v>
          </cell>
          <cell r="E1196">
            <v>0</v>
          </cell>
          <cell r="F1196">
            <v>0</v>
          </cell>
          <cell r="G1196">
            <v>0</v>
          </cell>
          <cell r="H1196">
            <v>0</v>
          </cell>
          <cell r="I1196">
            <v>0</v>
          </cell>
          <cell r="J1196">
            <v>0</v>
          </cell>
          <cell r="K1196">
            <v>0</v>
          </cell>
          <cell r="L1196">
            <v>0</v>
          </cell>
          <cell r="M1196">
            <v>0</v>
          </cell>
        </row>
        <row r="1197">
          <cell r="B1197" t="str">
            <v>Luminous</v>
          </cell>
          <cell r="C1197">
            <v>0</v>
          </cell>
          <cell r="D1197">
            <v>0</v>
          </cell>
          <cell r="E1197">
            <v>0</v>
          </cell>
          <cell r="F1197">
            <v>0</v>
          </cell>
          <cell r="G1197">
            <v>0</v>
          </cell>
          <cell r="H1197">
            <v>0</v>
          </cell>
          <cell r="I1197">
            <v>0</v>
          </cell>
          <cell r="J1197">
            <v>0</v>
          </cell>
          <cell r="K1197">
            <v>0</v>
          </cell>
          <cell r="L1197">
            <v>0</v>
          </cell>
          <cell r="M1197">
            <v>0</v>
          </cell>
        </row>
        <row r="1198">
          <cell r="B1198" t="str">
            <v>Movaz</v>
          </cell>
          <cell r="C1198">
            <v>0</v>
          </cell>
          <cell r="D1198">
            <v>0</v>
          </cell>
          <cell r="E1198">
            <v>0</v>
          </cell>
          <cell r="F1198">
            <v>0</v>
          </cell>
          <cell r="G1198">
            <v>0</v>
          </cell>
          <cell r="H1198">
            <v>0</v>
          </cell>
          <cell r="I1198">
            <v>0</v>
          </cell>
          <cell r="J1198">
            <v>0</v>
          </cell>
          <cell r="K1198">
            <v>0</v>
          </cell>
          <cell r="L1198">
            <v>0</v>
          </cell>
          <cell r="M1198">
            <v>0</v>
          </cell>
        </row>
        <row r="1199">
          <cell r="B1199" t="str">
            <v>NEC</v>
          </cell>
          <cell r="C1199">
            <v>42</v>
          </cell>
          <cell r="D1199">
            <v>49</v>
          </cell>
          <cell r="E1199">
            <v>0</v>
          </cell>
          <cell r="F1199">
            <v>0</v>
          </cell>
          <cell r="G1199">
            <v>27</v>
          </cell>
          <cell r="H1199">
            <v>46</v>
          </cell>
          <cell r="I1199">
            <v>0</v>
          </cell>
          <cell r="J1199">
            <v>34</v>
          </cell>
          <cell r="K1199">
            <v>19</v>
          </cell>
          <cell r="L1199">
            <v>10</v>
          </cell>
          <cell r="M1199">
            <v>198</v>
          </cell>
        </row>
        <row r="1200">
          <cell r="B1200" t="str">
            <v>Nortel</v>
          </cell>
          <cell r="C1200">
            <v>0</v>
          </cell>
          <cell r="D1200">
            <v>0</v>
          </cell>
          <cell r="E1200">
            <v>0</v>
          </cell>
          <cell r="F1200">
            <v>0</v>
          </cell>
          <cell r="G1200">
            <v>0</v>
          </cell>
          <cell r="H1200">
            <v>0</v>
          </cell>
          <cell r="I1200">
            <v>0</v>
          </cell>
          <cell r="J1200">
            <v>0</v>
          </cell>
          <cell r="K1200">
            <v>0</v>
          </cell>
          <cell r="L1200">
            <v>0</v>
          </cell>
          <cell r="M1200">
            <v>0</v>
          </cell>
        </row>
        <row r="1201">
          <cell r="B1201" t="str">
            <v>OpVista</v>
          </cell>
          <cell r="C1201">
            <v>0</v>
          </cell>
          <cell r="D1201">
            <v>0</v>
          </cell>
          <cell r="E1201">
            <v>0</v>
          </cell>
          <cell r="F1201">
            <v>0</v>
          </cell>
          <cell r="G1201">
            <v>17</v>
          </cell>
          <cell r="H1201">
            <v>0</v>
          </cell>
          <cell r="I1201">
            <v>0</v>
          </cell>
          <cell r="J1201">
            <v>0</v>
          </cell>
          <cell r="K1201">
            <v>0</v>
          </cell>
          <cell r="L1201">
            <v>0</v>
          </cell>
          <cell r="M1201">
            <v>17</v>
          </cell>
        </row>
        <row r="1202">
          <cell r="B1202" t="str">
            <v>Sagem</v>
          </cell>
          <cell r="C1202">
            <v>0</v>
          </cell>
          <cell r="D1202">
            <v>1</v>
          </cell>
          <cell r="E1202">
            <v>0</v>
          </cell>
          <cell r="F1202">
            <v>0</v>
          </cell>
          <cell r="G1202">
            <v>0</v>
          </cell>
          <cell r="H1202">
            <v>0</v>
          </cell>
          <cell r="I1202">
            <v>0</v>
          </cell>
          <cell r="J1202">
            <v>0</v>
          </cell>
          <cell r="K1202">
            <v>0</v>
          </cell>
          <cell r="L1202">
            <v>0</v>
          </cell>
          <cell r="M1202">
            <v>1</v>
          </cell>
        </row>
        <row r="1203">
          <cell r="B1203" t="str">
            <v>Nokia Siemens</v>
          </cell>
          <cell r="C1203">
            <v>0</v>
          </cell>
          <cell r="D1203">
            <v>137</v>
          </cell>
          <cell r="E1203">
            <v>0</v>
          </cell>
          <cell r="F1203">
            <v>0</v>
          </cell>
          <cell r="G1203">
            <v>0</v>
          </cell>
          <cell r="H1203">
            <v>0</v>
          </cell>
          <cell r="I1203">
            <v>116</v>
          </cell>
          <cell r="J1203">
            <v>0</v>
          </cell>
          <cell r="K1203">
            <v>0</v>
          </cell>
          <cell r="L1203">
            <v>0</v>
          </cell>
          <cell r="M1203">
            <v>253</v>
          </cell>
        </row>
        <row r="1204">
          <cell r="B1204" t="str">
            <v>Sycamore</v>
          </cell>
          <cell r="C1204">
            <v>0</v>
          </cell>
          <cell r="D1204">
            <v>0</v>
          </cell>
          <cell r="E1204">
            <v>5</v>
          </cell>
          <cell r="F1204">
            <v>27</v>
          </cell>
          <cell r="G1204">
            <v>0</v>
          </cell>
          <cell r="H1204">
            <v>0</v>
          </cell>
          <cell r="I1204">
            <v>0</v>
          </cell>
          <cell r="J1204">
            <v>0</v>
          </cell>
          <cell r="K1204">
            <v>0</v>
          </cell>
          <cell r="L1204">
            <v>0</v>
          </cell>
          <cell r="M1204">
            <v>32</v>
          </cell>
        </row>
        <row r="1205">
          <cell r="B1205" t="str">
            <v>Tejas</v>
          </cell>
          <cell r="C1205">
            <v>0</v>
          </cell>
          <cell r="D1205">
            <v>23</v>
          </cell>
          <cell r="E1205">
            <v>0</v>
          </cell>
          <cell r="F1205">
            <v>0</v>
          </cell>
          <cell r="G1205">
            <v>0</v>
          </cell>
          <cell r="H1205">
            <v>0</v>
          </cell>
          <cell r="I1205">
            <v>0</v>
          </cell>
          <cell r="J1205">
            <v>0</v>
          </cell>
          <cell r="K1205">
            <v>0</v>
          </cell>
          <cell r="L1205">
            <v>0</v>
          </cell>
          <cell r="M1205">
            <v>23</v>
          </cell>
        </row>
        <row r="1206">
          <cell r="B1206" t="str">
            <v>Tellabs</v>
          </cell>
          <cell r="C1206">
            <v>0</v>
          </cell>
          <cell r="D1206">
            <v>33</v>
          </cell>
          <cell r="E1206">
            <v>81</v>
          </cell>
          <cell r="F1206">
            <v>1</v>
          </cell>
          <cell r="G1206">
            <v>54</v>
          </cell>
          <cell r="H1206">
            <v>0</v>
          </cell>
          <cell r="I1206">
            <v>0</v>
          </cell>
          <cell r="J1206">
            <v>0</v>
          </cell>
          <cell r="K1206">
            <v>46</v>
          </cell>
          <cell r="L1206">
            <v>0</v>
          </cell>
          <cell r="M1206">
            <v>169</v>
          </cell>
        </row>
        <row r="1207">
          <cell r="B1207" t="str">
            <v>Transmode</v>
          </cell>
          <cell r="C1207">
            <v>0</v>
          </cell>
          <cell r="D1207">
            <v>0</v>
          </cell>
          <cell r="E1207">
            <v>0</v>
          </cell>
          <cell r="F1207">
            <v>0</v>
          </cell>
          <cell r="G1207">
            <v>22</v>
          </cell>
          <cell r="H1207">
            <v>0</v>
          </cell>
          <cell r="I1207">
            <v>0</v>
          </cell>
          <cell r="J1207">
            <v>0</v>
          </cell>
          <cell r="K1207">
            <v>0</v>
          </cell>
          <cell r="L1207">
            <v>0</v>
          </cell>
          <cell r="M1207">
            <v>22</v>
          </cell>
        </row>
        <row r="1208">
          <cell r="B1208" t="str">
            <v>Tyco</v>
          </cell>
          <cell r="C1208">
            <v>0</v>
          </cell>
          <cell r="D1208">
            <v>0</v>
          </cell>
          <cell r="E1208">
            <v>0</v>
          </cell>
          <cell r="F1208">
            <v>0</v>
          </cell>
          <cell r="G1208">
            <v>0</v>
          </cell>
          <cell r="H1208">
            <v>0</v>
          </cell>
          <cell r="I1208">
            <v>0</v>
          </cell>
          <cell r="J1208">
            <v>55</v>
          </cell>
          <cell r="K1208">
            <v>0</v>
          </cell>
          <cell r="L1208">
            <v>0</v>
          </cell>
          <cell r="M1208">
            <v>55</v>
          </cell>
        </row>
        <row r="1209">
          <cell r="B1209" t="str">
            <v>UTStarcom</v>
          </cell>
          <cell r="C1209">
            <v>0</v>
          </cell>
          <cell r="D1209">
            <v>7</v>
          </cell>
          <cell r="E1209">
            <v>0</v>
          </cell>
          <cell r="F1209">
            <v>0</v>
          </cell>
          <cell r="G1209">
            <v>0</v>
          </cell>
          <cell r="H1209">
            <v>0</v>
          </cell>
          <cell r="I1209">
            <v>0</v>
          </cell>
          <cell r="J1209">
            <v>0</v>
          </cell>
          <cell r="K1209">
            <v>0</v>
          </cell>
          <cell r="L1209">
            <v>0</v>
          </cell>
          <cell r="M1209">
            <v>7</v>
          </cell>
        </row>
        <row r="1210">
          <cell r="B1210" t="str">
            <v>White Rock</v>
          </cell>
          <cell r="C1210">
            <v>0</v>
          </cell>
          <cell r="D1210">
            <v>0</v>
          </cell>
          <cell r="E1210">
            <v>0</v>
          </cell>
          <cell r="F1210">
            <v>0</v>
          </cell>
          <cell r="G1210">
            <v>0</v>
          </cell>
          <cell r="H1210">
            <v>0</v>
          </cell>
          <cell r="I1210">
            <v>0</v>
          </cell>
          <cell r="J1210">
            <v>0</v>
          </cell>
          <cell r="K1210">
            <v>0</v>
          </cell>
          <cell r="L1210">
            <v>0</v>
          </cell>
          <cell r="M1210">
            <v>0</v>
          </cell>
        </row>
        <row r="1211">
          <cell r="B1211" t="str">
            <v>Xtera</v>
          </cell>
          <cell r="C1211">
            <v>0</v>
          </cell>
          <cell r="D1211">
            <v>0</v>
          </cell>
          <cell r="E1211">
            <v>0</v>
          </cell>
          <cell r="F1211">
            <v>0</v>
          </cell>
          <cell r="G1211">
            <v>0</v>
          </cell>
          <cell r="H1211">
            <v>0</v>
          </cell>
          <cell r="I1211">
            <v>14</v>
          </cell>
          <cell r="J1211">
            <v>0</v>
          </cell>
          <cell r="K1211">
            <v>0</v>
          </cell>
          <cell r="L1211">
            <v>0</v>
          </cell>
          <cell r="M1211">
            <v>14</v>
          </cell>
        </row>
        <row r="1212">
          <cell r="B1212" t="str">
            <v>Zhone</v>
          </cell>
          <cell r="C1212">
            <v>0</v>
          </cell>
          <cell r="D1212">
            <v>0</v>
          </cell>
          <cell r="E1212">
            <v>0</v>
          </cell>
          <cell r="F1212">
            <v>0</v>
          </cell>
          <cell r="G1212">
            <v>3</v>
          </cell>
          <cell r="H1212">
            <v>0</v>
          </cell>
          <cell r="I1212">
            <v>0</v>
          </cell>
          <cell r="J1212">
            <v>0</v>
          </cell>
          <cell r="K1212">
            <v>0</v>
          </cell>
          <cell r="L1212">
            <v>0</v>
          </cell>
          <cell r="M1212">
            <v>3</v>
          </cell>
        </row>
        <row r="1213">
          <cell r="B1213" t="str">
            <v>ZTE</v>
          </cell>
          <cell r="C1213">
            <v>24</v>
          </cell>
          <cell r="D1213">
            <v>68</v>
          </cell>
          <cell r="E1213">
            <v>0</v>
          </cell>
          <cell r="F1213">
            <v>1</v>
          </cell>
          <cell r="G1213">
            <v>15</v>
          </cell>
          <cell r="H1213">
            <v>41</v>
          </cell>
          <cell r="I1213">
            <v>0</v>
          </cell>
          <cell r="J1213">
            <v>0</v>
          </cell>
          <cell r="K1213">
            <v>0</v>
          </cell>
          <cell r="L1213">
            <v>4</v>
          </cell>
          <cell r="M1213">
            <v>149</v>
          </cell>
        </row>
        <row r="1214">
          <cell r="B1214" t="str">
            <v>Other</v>
          </cell>
          <cell r="C1214">
            <v>0</v>
          </cell>
          <cell r="D1214">
            <v>13</v>
          </cell>
          <cell r="E1214">
            <v>0</v>
          </cell>
          <cell r="F1214">
            <v>0</v>
          </cell>
          <cell r="G1214">
            <v>22</v>
          </cell>
          <cell r="H1214">
            <v>0</v>
          </cell>
          <cell r="I1214">
            <v>0</v>
          </cell>
          <cell r="J1214">
            <v>0</v>
          </cell>
          <cell r="K1214">
            <v>17</v>
          </cell>
          <cell r="L1214">
            <v>0</v>
          </cell>
          <cell r="M1214">
            <v>35</v>
          </cell>
        </row>
        <row r="1215">
          <cell r="B1215" t="str">
            <v>Total</v>
          </cell>
          <cell r="C1215">
            <v>123</v>
          </cell>
          <cell r="D1215">
            <v>1872</v>
          </cell>
          <cell r="E1215">
            <v>142</v>
          </cell>
          <cell r="F1215">
            <v>350</v>
          </cell>
          <cell r="G1215">
            <v>875</v>
          </cell>
          <cell r="H1215">
            <v>128</v>
          </cell>
          <cell r="I1215">
            <v>708</v>
          </cell>
          <cell r="J1215">
            <v>193</v>
          </cell>
          <cell r="K1215">
            <v>323</v>
          </cell>
          <cell r="L1215">
            <v>91</v>
          </cell>
          <cell r="M1215">
            <v>4391</v>
          </cell>
        </row>
        <row r="1223">
          <cell r="B1223" t="str">
            <v>Vendor</v>
          </cell>
          <cell r="C1223" t="str">
            <v>SONET/SDH Add-drop multiplexers (ADM)</v>
          </cell>
          <cell r="D1223" t="str">
            <v>Optical Edge Devices (OED)</v>
          </cell>
          <cell r="E1223" t="str">
            <v>Digital Cross Connects (DCS)</v>
          </cell>
          <cell r="F1223" t="str">
            <v>Optical Core Switches (OCS)</v>
          </cell>
          <cell r="G1223" t="str">
            <v>Metro WDM (C/D-WDM)</v>
          </cell>
          <cell r="H1223" t="str">
            <v>Long haul DWDM (LH DWDM)</v>
          </cell>
          <cell r="I1223" t="str">
            <v>Multi-reach DWDM</v>
          </cell>
          <cell r="J1223" t="str">
            <v>SLTE</v>
          </cell>
          <cell r="K1223" t="str">
            <v>Metro ROADM</v>
          </cell>
          <cell r="L1223" t="str">
            <v>Converged Packet Optical</v>
          </cell>
          <cell r="M1223" t="str">
            <v>Total Optical Networking (ON)</v>
          </cell>
        </row>
        <row r="1224">
          <cell r="B1224" t="str">
            <v>ADTRAN</v>
          </cell>
          <cell r="C1224">
            <v>0</v>
          </cell>
          <cell r="D1224">
            <v>11</v>
          </cell>
          <cell r="E1224">
            <v>0</v>
          </cell>
          <cell r="F1224">
            <v>0</v>
          </cell>
          <cell r="G1224">
            <v>0</v>
          </cell>
          <cell r="H1224">
            <v>0</v>
          </cell>
          <cell r="I1224">
            <v>0</v>
          </cell>
          <cell r="J1224">
            <v>0</v>
          </cell>
          <cell r="K1224">
            <v>0</v>
          </cell>
          <cell r="L1224">
            <v>0</v>
          </cell>
          <cell r="M1224">
            <v>11</v>
          </cell>
        </row>
        <row r="1225">
          <cell r="B1225" t="str">
            <v>ADVA</v>
          </cell>
          <cell r="C1225">
            <v>0</v>
          </cell>
          <cell r="D1225">
            <v>6</v>
          </cell>
          <cell r="E1225">
            <v>0</v>
          </cell>
          <cell r="F1225">
            <v>0</v>
          </cell>
          <cell r="G1225">
            <v>70</v>
          </cell>
          <cell r="H1225">
            <v>0</v>
          </cell>
          <cell r="I1225">
            <v>0</v>
          </cell>
          <cell r="J1225">
            <v>0</v>
          </cell>
          <cell r="K1225">
            <v>8</v>
          </cell>
          <cell r="L1225">
            <v>0</v>
          </cell>
          <cell r="M1225">
            <v>76</v>
          </cell>
        </row>
        <row r="1226">
          <cell r="B1226" t="str">
            <v>Alcatel-Lucent</v>
          </cell>
          <cell r="C1226">
            <v>6</v>
          </cell>
          <cell r="D1226">
            <v>298</v>
          </cell>
          <cell r="E1226">
            <v>35</v>
          </cell>
          <cell r="F1226">
            <v>107</v>
          </cell>
          <cell r="G1226">
            <v>104</v>
          </cell>
          <cell r="H1226">
            <v>25</v>
          </cell>
          <cell r="I1226">
            <v>120</v>
          </cell>
          <cell r="J1226">
            <v>82</v>
          </cell>
          <cell r="K1226">
            <v>12</v>
          </cell>
          <cell r="L1226">
            <v>25</v>
          </cell>
          <cell r="M1226">
            <v>777</v>
          </cell>
        </row>
        <row r="1227">
          <cell r="B1227" t="str">
            <v>ANDA</v>
          </cell>
          <cell r="C1227">
            <v>0</v>
          </cell>
          <cell r="D1227">
            <v>6</v>
          </cell>
          <cell r="E1227">
            <v>0</v>
          </cell>
          <cell r="F1227">
            <v>0</v>
          </cell>
          <cell r="G1227">
            <v>0</v>
          </cell>
          <cell r="H1227">
            <v>0</v>
          </cell>
          <cell r="I1227">
            <v>0</v>
          </cell>
          <cell r="J1227">
            <v>0</v>
          </cell>
          <cell r="K1227">
            <v>0</v>
          </cell>
          <cell r="L1227">
            <v>0</v>
          </cell>
          <cell r="M1227">
            <v>6</v>
          </cell>
        </row>
        <row r="1228">
          <cell r="B1228" t="str">
            <v>Atrica</v>
          </cell>
          <cell r="C1228">
            <v>0</v>
          </cell>
          <cell r="D1228">
            <v>0</v>
          </cell>
          <cell r="E1228">
            <v>0</v>
          </cell>
          <cell r="F1228">
            <v>0</v>
          </cell>
          <cell r="G1228">
            <v>0</v>
          </cell>
          <cell r="H1228">
            <v>0</v>
          </cell>
          <cell r="I1228">
            <v>0</v>
          </cell>
          <cell r="J1228">
            <v>0</v>
          </cell>
          <cell r="K1228">
            <v>0</v>
          </cell>
          <cell r="L1228">
            <v>0</v>
          </cell>
          <cell r="M1228">
            <v>0</v>
          </cell>
        </row>
        <row r="1229">
          <cell r="B1229" t="str">
            <v>Calient</v>
          </cell>
          <cell r="C1229">
            <v>0</v>
          </cell>
          <cell r="D1229">
            <v>0</v>
          </cell>
          <cell r="E1229">
            <v>0</v>
          </cell>
          <cell r="F1229">
            <v>0</v>
          </cell>
          <cell r="G1229">
            <v>0</v>
          </cell>
          <cell r="H1229">
            <v>0</v>
          </cell>
          <cell r="I1229">
            <v>0</v>
          </cell>
          <cell r="J1229">
            <v>0</v>
          </cell>
          <cell r="K1229">
            <v>0</v>
          </cell>
          <cell r="L1229">
            <v>0</v>
          </cell>
          <cell r="M1229">
            <v>0</v>
          </cell>
        </row>
        <row r="1230">
          <cell r="B1230" t="str">
            <v>Ciena</v>
          </cell>
          <cell r="C1230">
            <v>0</v>
          </cell>
          <cell r="D1230">
            <v>116</v>
          </cell>
          <cell r="E1230">
            <v>0</v>
          </cell>
          <cell r="F1230">
            <v>72</v>
          </cell>
          <cell r="G1230">
            <v>130</v>
          </cell>
          <cell r="H1230">
            <v>10</v>
          </cell>
          <cell r="I1230">
            <v>104</v>
          </cell>
          <cell r="J1230">
            <v>0</v>
          </cell>
          <cell r="K1230">
            <v>11</v>
          </cell>
          <cell r="L1230">
            <v>0</v>
          </cell>
          <cell r="M1230">
            <v>432</v>
          </cell>
        </row>
        <row r="1231">
          <cell r="B1231" t="str">
            <v>Cisco</v>
          </cell>
          <cell r="C1231">
            <v>0</v>
          </cell>
          <cell r="D1231">
            <v>88</v>
          </cell>
          <cell r="E1231">
            <v>0</v>
          </cell>
          <cell r="F1231">
            <v>0</v>
          </cell>
          <cell r="G1231">
            <v>108</v>
          </cell>
          <cell r="H1231">
            <v>0</v>
          </cell>
          <cell r="I1231">
            <v>0</v>
          </cell>
          <cell r="J1231">
            <v>0</v>
          </cell>
          <cell r="K1231">
            <v>96</v>
          </cell>
          <cell r="L1231">
            <v>19</v>
          </cell>
          <cell r="M1231">
            <v>196</v>
          </cell>
        </row>
        <row r="1232">
          <cell r="B1232" t="str">
            <v>Corrigent</v>
          </cell>
          <cell r="C1232">
            <v>0</v>
          </cell>
          <cell r="D1232">
            <v>5</v>
          </cell>
          <cell r="E1232">
            <v>0</v>
          </cell>
          <cell r="F1232">
            <v>0</v>
          </cell>
          <cell r="G1232">
            <v>0</v>
          </cell>
          <cell r="H1232">
            <v>0</v>
          </cell>
          <cell r="I1232">
            <v>0</v>
          </cell>
          <cell r="J1232">
            <v>0</v>
          </cell>
          <cell r="K1232">
            <v>0</v>
          </cell>
          <cell r="L1232">
            <v>0</v>
          </cell>
          <cell r="M1232">
            <v>5</v>
          </cell>
        </row>
        <row r="1233">
          <cell r="B1233" t="str">
            <v>Corvis</v>
          </cell>
          <cell r="C1233">
            <v>0</v>
          </cell>
          <cell r="D1233">
            <v>0</v>
          </cell>
          <cell r="E1233">
            <v>0</v>
          </cell>
          <cell r="F1233">
            <v>0</v>
          </cell>
          <cell r="G1233">
            <v>0</v>
          </cell>
          <cell r="H1233">
            <v>0</v>
          </cell>
          <cell r="I1233">
            <v>0</v>
          </cell>
          <cell r="J1233">
            <v>0</v>
          </cell>
          <cell r="K1233">
            <v>0</v>
          </cell>
          <cell r="L1233">
            <v>0</v>
          </cell>
          <cell r="M1233">
            <v>0</v>
          </cell>
        </row>
        <row r="1234">
          <cell r="B1234" t="str">
            <v>Datang</v>
          </cell>
          <cell r="C1234">
            <v>0</v>
          </cell>
          <cell r="D1234">
            <v>0</v>
          </cell>
          <cell r="E1234">
            <v>0</v>
          </cell>
          <cell r="F1234">
            <v>0</v>
          </cell>
          <cell r="G1234">
            <v>0</v>
          </cell>
          <cell r="H1234">
            <v>0</v>
          </cell>
          <cell r="I1234">
            <v>0</v>
          </cell>
          <cell r="J1234">
            <v>0</v>
          </cell>
          <cell r="K1234">
            <v>0</v>
          </cell>
          <cell r="L1234">
            <v>0</v>
          </cell>
          <cell r="M1234">
            <v>0</v>
          </cell>
        </row>
        <row r="1235">
          <cell r="B1235" t="str">
            <v>ECI Telecom</v>
          </cell>
          <cell r="C1235">
            <v>0</v>
          </cell>
          <cell r="D1235">
            <v>77</v>
          </cell>
          <cell r="E1235">
            <v>0</v>
          </cell>
          <cell r="F1235">
            <v>0</v>
          </cell>
          <cell r="G1235">
            <v>31</v>
          </cell>
          <cell r="H1235">
            <v>0</v>
          </cell>
          <cell r="I1235">
            <v>0</v>
          </cell>
          <cell r="J1235">
            <v>0</v>
          </cell>
          <cell r="K1235">
            <v>9</v>
          </cell>
          <cell r="L1235">
            <v>23</v>
          </cell>
          <cell r="M1235">
            <v>108</v>
          </cell>
        </row>
        <row r="1236">
          <cell r="B1236" t="str">
            <v>Ericsson</v>
          </cell>
          <cell r="C1236">
            <v>0</v>
          </cell>
          <cell r="D1236">
            <v>96</v>
          </cell>
          <cell r="E1236">
            <v>2</v>
          </cell>
          <cell r="F1236">
            <v>20</v>
          </cell>
          <cell r="G1236">
            <v>25</v>
          </cell>
          <cell r="H1236">
            <v>4</v>
          </cell>
          <cell r="I1236">
            <v>51</v>
          </cell>
          <cell r="J1236">
            <v>0</v>
          </cell>
          <cell r="K1236">
            <v>8</v>
          </cell>
          <cell r="L1236">
            <v>0</v>
          </cell>
          <cell r="M1236">
            <v>198</v>
          </cell>
        </row>
        <row r="1237">
          <cell r="B1237" t="str">
            <v>FiberHome</v>
          </cell>
          <cell r="C1237">
            <v>9</v>
          </cell>
          <cell r="D1237">
            <v>8</v>
          </cell>
          <cell r="E1237">
            <v>0</v>
          </cell>
          <cell r="F1237">
            <v>5</v>
          </cell>
          <cell r="G1237">
            <v>4</v>
          </cell>
          <cell r="H1237">
            <v>9</v>
          </cell>
          <cell r="I1237">
            <v>0</v>
          </cell>
          <cell r="J1237">
            <v>0</v>
          </cell>
          <cell r="K1237">
            <v>0</v>
          </cell>
          <cell r="L1237">
            <v>0</v>
          </cell>
          <cell r="M1237">
            <v>35</v>
          </cell>
        </row>
        <row r="1238">
          <cell r="B1238" t="str">
            <v>Force 10</v>
          </cell>
          <cell r="C1238">
            <v>0</v>
          </cell>
          <cell r="D1238">
            <v>18</v>
          </cell>
          <cell r="E1238">
            <v>0</v>
          </cell>
          <cell r="F1238">
            <v>0</v>
          </cell>
          <cell r="G1238">
            <v>0</v>
          </cell>
          <cell r="H1238">
            <v>0</v>
          </cell>
          <cell r="I1238">
            <v>0</v>
          </cell>
          <cell r="J1238">
            <v>0</v>
          </cell>
          <cell r="K1238">
            <v>0</v>
          </cell>
          <cell r="L1238">
            <v>0</v>
          </cell>
          <cell r="M1238">
            <v>18</v>
          </cell>
        </row>
        <row r="1239">
          <cell r="B1239" t="str">
            <v>Fujitsu</v>
          </cell>
          <cell r="C1239">
            <v>20</v>
          </cell>
          <cell r="D1239">
            <v>144</v>
          </cell>
          <cell r="E1239">
            <v>2</v>
          </cell>
          <cell r="F1239">
            <v>0</v>
          </cell>
          <cell r="G1239">
            <v>80</v>
          </cell>
          <cell r="H1239">
            <v>0</v>
          </cell>
          <cell r="I1239">
            <v>16</v>
          </cell>
          <cell r="J1239">
            <v>52</v>
          </cell>
          <cell r="K1239">
            <v>66</v>
          </cell>
          <cell r="L1239">
            <v>0</v>
          </cell>
          <cell r="M1239">
            <v>314</v>
          </cell>
        </row>
        <row r="1240">
          <cell r="B1240" t="str">
            <v>Hitachi</v>
          </cell>
          <cell r="C1240">
            <v>1</v>
          </cell>
          <cell r="D1240">
            <v>1</v>
          </cell>
          <cell r="E1240">
            <v>0</v>
          </cell>
          <cell r="F1240">
            <v>1</v>
          </cell>
          <cell r="G1240">
            <v>16</v>
          </cell>
          <cell r="H1240">
            <v>1</v>
          </cell>
          <cell r="I1240">
            <v>0</v>
          </cell>
          <cell r="J1240">
            <v>0</v>
          </cell>
          <cell r="K1240">
            <v>6</v>
          </cell>
          <cell r="L1240">
            <v>0</v>
          </cell>
          <cell r="M1240">
            <v>20</v>
          </cell>
        </row>
        <row r="1241">
          <cell r="B1241" t="str">
            <v>Hitachi Cable</v>
          </cell>
          <cell r="C1241">
            <v>0</v>
          </cell>
          <cell r="D1241">
            <v>0</v>
          </cell>
          <cell r="E1241">
            <v>0</v>
          </cell>
          <cell r="F1241">
            <v>0</v>
          </cell>
          <cell r="G1241">
            <v>5</v>
          </cell>
          <cell r="H1241">
            <v>0</v>
          </cell>
          <cell r="I1241">
            <v>0</v>
          </cell>
          <cell r="J1241">
            <v>0</v>
          </cell>
          <cell r="K1241">
            <v>0</v>
          </cell>
          <cell r="L1241">
            <v>0</v>
          </cell>
          <cell r="M1241">
            <v>5</v>
          </cell>
        </row>
        <row r="1242">
          <cell r="B1242" t="str">
            <v>Huawei</v>
          </cell>
          <cell r="C1242">
            <v>7</v>
          </cell>
          <cell r="D1242">
            <v>269</v>
          </cell>
          <cell r="E1242">
            <v>0</v>
          </cell>
          <cell r="F1242">
            <v>54</v>
          </cell>
          <cell r="G1242">
            <v>110</v>
          </cell>
          <cell r="H1242">
            <v>0</v>
          </cell>
          <cell r="I1242">
            <v>112</v>
          </cell>
          <cell r="J1242">
            <v>5</v>
          </cell>
          <cell r="K1242">
            <v>34</v>
          </cell>
          <cell r="L1242">
            <v>14</v>
          </cell>
          <cell r="M1242">
            <v>557</v>
          </cell>
        </row>
        <row r="1243">
          <cell r="B1243" t="str">
            <v>Infinera</v>
          </cell>
          <cell r="C1243">
            <v>0</v>
          </cell>
          <cell r="D1243">
            <v>0</v>
          </cell>
          <cell r="E1243">
            <v>0</v>
          </cell>
          <cell r="F1243">
            <v>0</v>
          </cell>
          <cell r="G1243">
            <v>0</v>
          </cell>
          <cell r="H1243">
            <v>0</v>
          </cell>
          <cell r="I1243">
            <v>91</v>
          </cell>
          <cell r="J1243">
            <v>0</v>
          </cell>
          <cell r="K1243">
            <v>0</v>
          </cell>
          <cell r="L1243">
            <v>0</v>
          </cell>
          <cell r="M1243">
            <v>91</v>
          </cell>
        </row>
        <row r="1244">
          <cell r="B1244" t="str">
            <v>Lucent</v>
          </cell>
          <cell r="C1244">
            <v>0</v>
          </cell>
          <cell r="D1244">
            <v>0</v>
          </cell>
          <cell r="E1244">
            <v>0</v>
          </cell>
          <cell r="F1244">
            <v>0</v>
          </cell>
          <cell r="G1244">
            <v>0</v>
          </cell>
          <cell r="H1244">
            <v>0</v>
          </cell>
          <cell r="I1244">
            <v>0</v>
          </cell>
          <cell r="J1244">
            <v>0</v>
          </cell>
          <cell r="K1244">
            <v>0</v>
          </cell>
          <cell r="L1244">
            <v>0</v>
          </cell>
          <cell r="M1244">
            <v>0</v>
          </cell>
        </row>
        <row r="1245">
          <cell r="B1245" t="str">
            <v>Luminous</v>
          </cell>
          <cell r="C1245">
            <v>0</v>
          </cell>
          <cell r="D1245">
            <v>0</v>
          </cell>
          <cell r="E1245">
            <v>0</v>
          </cell>
          <cell r="F1245">
            <v>0</v>
          </cell>
          <cell r="G1245">
            <v>0</v>
          </cell>
          <cell r="H1245">
            <v>0</v>
          </cell>
          <cell r="I1245">
            <v>0</v>
          </cell>
          <cell r="J1245">
            <v>0</v>
          </cell>
          <cell r="K1245">
            <v>0</v>
          </cell>
          <cell r="L1245">
            <v>0</v>
          </cell>
          <cell r="M1245">
            <v>0</v>
          </cell>
        </row>
        <row r="1246">
          <cell r="B1246" t="str">
            <v>Movaz</v>
          </cell>
          <cell r="C1246">
            <v>0</v>
          </cell>
          <cell r="D1246">
            <v>0</v>
          </cell>
          <cell r="E1246">
            <v>0</v>
          </cell>
          <cell r="F1246">
            <v>0</v>
          </cell>
          <cell r="G1246">
            <v>0</v>
          </cell>
          <cell r="H1246">
            <v>0</v>
          </cell>
          <cell r="I1246">
            <v>0</v>
          </cell>
          <cell r="J1246">
            <v>0</v>
          </cell>
          <cell r="K1246">
            <v>0</v>
          </cell>
          <cell r="L1246">
            <v>0</v>
          </cell>
          <cell r="M1246">
            <v>0</v>
          </cell>
        </row>
        <row r="1247">
          <cell r="B1247" t="str">
            <v>NEC</v>
          </cell>
          <cell r="C1247">
            <v>48</v>
          </cell>
          <cell r="D1247">
            <v>63</v>
          </cell>
          <cell r="E1247">
            <v>0</v>
          </cell>
          <cell r="F1247">
            <v>0</v>
          </cell>
          <cell r="G1247">
            <v>21</v>
          </cell>
          <cell r="H1247">
            <v>54</v>
          </cell>
          <cell r="I1247">
            <v>0</v>
          </cell>
          <cell r="J1247">
            <v>28</v>
          </cell>
          <cell r="K1247">
            <v>15</v>
          </cell>
          <cell r="L1247">
            <v>12</v>
          </cell>
          <cell r="M1247">
            <v>214</v>
          </cell>
        </row>
        <row r="1248">
          <cell r="B1248" t="str">
            <v>Nortel</v>
          </cell>
          <cell r="C1248">
            <v>0</v>
          </cell>
          <cell r="D1248">
            <v>0</v>
          </cell>
          <cell r="E1248">
            <v>0</v>
          </cell>
          <cell r="F1248">
            <v>0</v>
          </cell>
          <cell r="G1248">
            <v>0</v>
          </cell>
          <cell r="H1248">
            <v>0</v>
          </cell>
          <cell r="I1248">
            <v>0</v>
          </cell>
          <cell r="J1248">
            <v>0</v>
          </cell>
          <cell r="K1248">
            <v>0</v>
          </cell>
          <cell r="L1248">
            <v>0</v>
          </cell>
          <cell r="M1248">
            <v>0</v>
          </cell>
        </row>
        <row r="1249">
          <cell r="B1249" t="str">
            <v>OpVista</v>
          </cell>
          <cell r="C1249">
            <v>0</v>
          </cell>
          <cell r="D1249">
            <v>0</v>
          </cell>
          <cell r="E1249">
            <v>0</v>
          </cell>
          <cell r="F1249">
            <v>0</v>
          </cell>
          <cell r="G1249">
            <v>10</v>
          </cell>
          <cell r="H1249">
            <v>0</v>
          </cell>
          <cell r="I1249">
            <v>0</v>
          </cell>
          <cell r="J1249">
            <v>0</v>
          </cell>
          <cell r="K1249">
            <v>0</v>
          </cell>
          <cell r="L1249">
            <v>0</v>
          </cell>
          <cell r="M1249">
            <v>10</v>
          </cell>
        </row>
        <row r="1250">
          <cell r="B1250" t="str">
            <v>Sagem</v>
          </cell>
          <cell r="C1250">
            <v>0</v>
          </cell>
          <cell r="D1250">
            <v>3</v>
          </cell>
          <cell r="E1250">
            <v>0</v>
          </cell>
          <cell r="F1250">
            <v>0</v>
          </cell>
          <cell r="G1250">
            <v>0</v>
          </cell>
          <cell r="H1250">
            <v>0</v>
          </cell>
          <cell r="I1250">
            <v>0</v>
          </cell>
          <cell r="J1250">
            <v>0</v>
          </cell>
          <cell r="K1250">
            <v>0</v>
          </cell>
          <cell r="L1250">
            <v>0</v>
          </cell>
          <cell r="M1250">
            <v>3</v>
          </cell>
        </row>
        <row r="1251">
          <cell r="B1251" t="str">
            <v>Nokia Siemens</v>
          </cell>
          <cell r="C1251">
            <v>0</v>
          </cell>
          <cell r="D1251">
            <v>132</v>
          </cell>
          <cell r="E1251">
            <v>0</v>
          </cell>
          <cell r="F1251">
            <v>0</v>
          </cell>
          <cell r="G1251">
            <v>0</v>
          </cell>
          <cell r="H1251">
            <v>0</v>
          </cell>
          <cell r="I1251">
            <v>111</v>
          </cell>
          <cell r="J1251">
            <v>0</v>
          </cell>
          <cell r="K1251">
            <v>0</v>
          </cell>
          <cell r="L1251">
            <v>0</v>
          </cell>
          <cell r="M1251">
            <v>243</v>
          </cell>
        </row>
        <row r="1252">
          <cell r="B1252" t="str">
            <v>Sycamore</v>
          </cell>
          <cell r="C1252">
            <v>0</v>
          </cell>
          <cell r="D1252">
            <v>0</v>
          </cell>
          <cell r="E1252">
            <v>6</v>
          </cell>
          <cell r="F1252">
            <v>29</v>
          </cell>
          <cell r="G1252">
            <v>0</v>
          </cell>
          <cell r="H1252">
            <v>0</v>
          </cell>
          <cell r="I1252">
            <v>0</v>
          </cell>
          <cell r="J1252">
            <v>0</v>
          </cell>
          <cell r="K1252">
            <v>0</v>
          </cell>
          <cell r="L1252">
            <v>0</v>
          </cell>
          <cell r="M1252">
            <v>35</v>
          </cell>
        </row>
        <row r="1253">
          <cell r="B1253" t="str">
            <v>Tejas</v>
          </cell>
          <cell r="C1253">
            <v>0</v>
          </cell>
          <cell r="D1253">
            <v>24</v>
          </cell>
          <cell r="E1253">
            <v>0</v>
          </cell>
          <cell r="F1253">
            <v>0</v>
          </cell>
          <cell r="G1253">
            <v>0</v>
          </cell>
          <cell r="H1253">
            <v>0</v>
          </cell>
          <cell r="I1253">
            <v>0</v>
          </cell>
          <cell r="J1253">
            <v>0</v>
          </cell>
          <cell r="K1253">
            <v>0</v>
          </cell>
          <cell r="L1253">
            <v>0</v>
          </cell>
          <cell r="M1253">
            <v>24</v>
          </cell>
        </row>
        <row r="1254">
          <cell r="B1254" t="str">
            <v>Tellabs</v>
          </cell>
          <cell r="C1254">
            <v>0</v>
          </cell>
          <cell r="D1254">
            <v>41</v>
          </cell>
          <cell r="E1254">
            <v>135</v>
          </cell>
          <cell r="F1254">
            <v>1</v>
          </cell>
          <cell r="G1254">
            <v>68</v>
          </cell>
          <cell r="H1254">
            <v>0</v>
          </cell>
          <cell r="I1254">
            <v>0</v>
          </cell>
          <cell r="J1254">
            <v>0</v>
          </cell>
          <cell r="K1254">
            <v>60</v>
          </cell>
          <cell r="L1254">
            <v>0</v>
          </cell>
          <cell r="M1254">
            <v>245</v>
          </cell>
        </row>
        <row r="1255">
          <cell r="B1255" t="str">
            <v>Transmode</v>
          </cell>
          <cell r="C1255">
            <v>0</v>
          </cell>
          <cell r="D1255">
            <v>0</v>
          </cell>
          <cell r="E1255">
            <v>0</v>
          </cell>
          <cell r="F1255">
            <v>0</v>
          </cell>
          <cell r="G1255">
            <v>20</v>
          </cell>
          <cell r="H1255">
            <v>0</v>
          </cell>
          <cell r="I1255">
            <v>0</v>
          </cell>
          <cell r="J1255">
            <v>0</v>
          </cell>
          <cell r="K1255">
            <v>0</v>
          </cell>
          <cell r="L1255">
            <v>0</v>
          </cell>
          <cell r="M1255">
            <v>20</v>
          </cell>
        </row>
        <row r="1256">
          <cell r="B1256" t="str">
            <v>Tyco</v>
          </cell>
          <cell r="C1256">
            <v>0</v>
          </cell>
          <cell r="D1256">
            <v>0</v>
          </cell>
          <cell r="E1256">
            <v>0</v>
          </cell>
          <cell r="F1256">
            <v>0</v>
          </cell>
          <cell r="G1256">
            <v>0</v>
          </cell>
          <cell r="H1256">
            <v>0</v>
          </cell>
          <cell r="I1256">
            <v>0</v>
          </cell>
          <cell r="J1256">
            <v>48</v>
          </cell>
          <cell r="K1256">
            <v>0</v>
          </cell>
          <cell r="L1256">
            <v>0</v>
          </cell>
          <cell r="M1256">
            <v>48</v>
          </cell>
        </row>
        <row r="1257">
          <cell r="B1257" t="str">
            <v>UTStarcom</v>
          </cell>
          <cell r="C1257">
            <v>0</v>
          </cell>
          <cell r="D1257">
            <v>7</v>
          </cell>
          <cell r="E1257">
            <v>0</v>
          </cell>
          <cell r="F1257">
            <v>0</v>
          </cell>
          <cell r="G1257">
            <v>0</v>
          </cell>
          <cell r="H1257">
            <v>0</v>
          </cell>
          <cell r="I1257">
            <v>0</v>
          </cell>
          <cell r="J1257">
            <v>0</v>
          </cell>
          <cell r="K1257">
            <v>0</v>
          </cell>
          <cell r="L1257">
            <v>0</v>
          </cell>
          <cell r="M1257">
            <v>7</v>
          </cell>
        </row>
        <row r="1258">
          <cell r="B1258" t="str">
            <v>White Rock</v>
          </cell>
          <cell r="C1258">
            <v>0</v>
          </cell>
          <cell r="D1258">
            <v>0</v>
          </cell>
          <cell r="E1258">
            <v>0</v>
          </cell>
          <cell r="F1258">
            <v>0</v>
          </cell>
          <cell r="G1258">
            <v>0</v>
          </cell>
          <cell r="H1258">
            <v>0</v>
          </cell>
          <cell r="I1258">
            <v>0</v>
          </cell>
          <cell r="J1258">
            <v>0</v>
          </cell>
          <cell r="K1258">
            <v>0</v>
          </cell>
          <cell r="L1258">
            <v>0</v>
          </cell>
          <cell r="M1258">
            <v>0</v>
          </cell>
        </row>
        <row r="1259">
          <cell r="B1259" t="str">
            <v>Xtera</v>
          </cell>
          <cell r="C1259">
            <v>0</v>
          </cell>
          <cell r="D1259">
            <v>0</v>
          </cell>
          <cell r="E1259">
            <v>0</v>
          </cell>
          <cell r="F1259">
            <v>0</v>
          </cell>
          <cell r="G1259">
            <v>2</v>
          </cell>
          <cell r="H1259">
            <v>0</v>
          </cell>
          <cell r="I1259">
            <v>18</v>
          </cell>
          <cell r="J1259">
            <v>0</v>
          </cell>
          <cell r="K1259">
            <v>0</v>
          </cell>
          <cell r="L1259">
            <v>0</v>
          </cell>
          <cell r="M1259">
            <v>20</v>
          </cell>
        </row>
        <row r="1260">
          <cell r="B1260" t="str">
            <v>Zhone</v>
          </cell>
          <cell r="C1260">
            <v>0</v>
          </cell>
          <cell r="D1260">
            <v>0</v>
          </cell>
          <cell r="E1260">
            <v>0</v>
          </cell>
          <cell r="F1260">
            <v>0</v>
          </cell>
          <cell r="G1260">
            <v>1</v>
          </cell>
          <cell r="H1260">
            <v>0</v>
          </cell>
          <cell r="I1260">
            <v>0</v>
          </cell>
          <cell r="J1260">
            <v>0</v>
          </cell>
          <cell r="K1260">
            <v>0</v>
          </cell>
          <cell r="L1260">
            <v>0</v>
          </cell>
          <cell r="M1260">
            <v>1</v>
          </cell>
        </row>
        <row r="1261">
          <cell r="B1261" t="str">
            <v>ZTE</v>
          </cell>
          <cell r="C1261">
            <v>0</v>
          </cell>
          <cell r="D1261">
            <v>63</v>
          </cell>
          <cell r="E1261">
            <v>0</v>
          </cell>
          <cell r="F1261">
            <v>1</v>
          </cell>
          <cell r="G1261">
            <v>7</v>
          </cell>
          <cell r="H1261">
            <v>12</v>
          </cell>
          <cell r="I1261">
            <v>10</v>
          </cell>
          <cell r="J1261">
            <v>0</v>
          </cell>
          <cell r="K1261">
            <v>0</v>
          </cell>
          <cell r="L1261">
            <v>3</v>
          </cell>
          <cell r="M1261">
            <v>93</v>
          </cell>
        </row>
        <row r="1262">
          <cell r="B1262" t="str">
            <v>Other</v>
          </cell>
          <cell r="C1262">
            <v>0</v>
          </cell>
          <cell r="D1262">
            <v>23</v>
          </cell>
          <cell r="E1262">
            <v>0</v>
          </cell>
          <cell r="F1262">
            <v>0</v>
          </cell>
          <cell r="G1262">
            <v>25</v>
          </cell>
          <cell r="H1262">
            <v>0</v>
          </cell>
          <cell r="I1262">
            <v>0</v>
          </cell>
          <cell r="J1262">
            <v>0</v>
          </cell>
          <cell r="K1262">
            <v>18</v>
          </cell>
          <cell r="L1262">
            <v>0</v>
          </cell>
          <cell r="M1262">
            <v>48</v>
          </cell>
        </row>
        <row r="1263">
          <cell r="B1263" t="str">
            <v>Total</v>
          </cell>
          <cell r="C1263">
            <v>91</v>
          </cell>
          <cell r="D1263">
            <v>1499</v>
          </cell>
          <cell r="E1263">
            <v>180</v>
          </cell>
          <cell r="F1263">
            <v>290</v>
          </cell>
          <cell r="G1263">
            <v>837</v>
          </cell>
          <cell r="H1263">
            <v>115</v>
          </cell>
          <cell r="I1263">
            <v>633</v>
          </cell>
          <cell r="J1263">
            <v>215</v>
          </cell>
          <cell r="K1263">
            <v>343</v>
          </cell>
          <cell r="L1263">
            <v>96</v>
          </cell>
          <cell r="M1263">
            <v>3860</v>
          </cell>
        </row>
        <row r="1267">
          <cell r="B1267" t="str">
            <v>Vendor</v>
          </cell>
          <cell r="C1267" t="str">
            <v>SONET/SDH Add-drop multiplexers (ADM)</v>
          </cell>
          <cell r="D1267" t="str">
            <v>Optical Edge Devices (OED)</v>
          </cell>
          <cell r="E1267" t="str">
            <v>Digital Cross Connects (DCS)</v>
          </cell>
          <cell r="F1267" t="str">
            <v>Optical Core Switches (OCS)</v>
          </cell>
          <cell r="G1267" t="str">
            <v>Metro WDM (C/D-WDM)</v>
          </cell>
          <cell r="H1267" t="str">
            <v>Long haul DWDM (LH DWDM)</v>
          </cell>
          <cell r="I1267" t="str">
            <v>Multi-reach DWDM</v>
          </cell>
          <cell r="J1267" t="str">
            <v>SLTE</v>
          </cell>
          <cell r="K1267" t="str">
            <v>Metro ROADM</v>
          </cell>
          <cell r="L1267" t="str">
            <v>Converged Packet Optical</v>
          </cell>
          <cell r="M1267" t="str">
            <v>Total Optical Networking (ON)</v>
          </cell>
        </row>
        <row r="1268">
          <cell r="B1268" t="str">
            <v>ADTRAN</v>
          </cell>
          <cell r="C1268">
            <v>0</v>
          </cell>
          <cell r="D1268">
            <v>13</v>
          </cell>
          <cell r="E1268">
            <v>0</v>
          </cell>
          <cell r="F1268">
            <v>0</v>
          </cell>
          <cell r="G1268">
            <v>0</v>
          </cell>
          <cell r="H1268">
            <v>0</v>
          </cell>
          <cell r="I1268">
            <v>0</v>
          </cell>
          <cell r="J1268">
            <v>0</v>
          </cell>
          <cell r="K1268">
            <v>0</v>
          </cell>
          <cell r="L1268">
            <v>0</v>
          </cell>
          <cell r="M1268">
            <v>13</v>
          </cell>
        </row>
        <row r="1269">
          <cell r="B1269" t="str">
            <v>ADVA</v>
          </cell>
          <cell r="C1269">
            <v>0</v>
          </cell>
          <cell r="D1269">
            <v>4</v>
          </cell>
          <cell r="E1269">
            <v>0</v>
          </cell>
          <cell r="F1269">
            <v>0</v>
          </cell>
          <cell r="G1269">
            <v>71</v>
          </cell>
          <cell r="H1269">
            <v>0</v>
          </cell>
          <cell r="I1269">
            <v>0</v>
          </cell>
          <cell r="J1269">
            <v>0</v>
          </cell>
          <cell r="K1269">
            <v>9</v>
          </cell>
          <cell r="L1269">
            <v>0</v>
          </cell>
          <cell r="M1269">
            <v>75</v>
          </cell>
        </row>
        <row r="1270">
          <cell r="B1270" t="str">
            <v>Alcatel-Lucent</v>
          </cell>
          <cell r="C1270">
            <v>3</v>
          </cell>
          <cell r="D1270">
            <v>416</v>
          </cell>
          <cell r="E1270">
            <v>0</v>
          </cell>
          <cell r="F1270">
            <v>167</v>
          </cell>
          <cell r="G1270">
            <v>127</v>
          </cell>
          <cell r="H1270">
            <v>0</v>
          </cell>
          <cell r="I1270">
            <v>171</v>
          </cell>
          <cell r="J1270">
            <v>75</v>
          </cell>
          <cell r="K1270">
            <v>10</v>
          </cell>
          <cell r="L1270">
            <v>32</v>
          </cell>
          <cell r="M1270">
            <v>959</v>
          </cell>
        </row>
        <row r="1271">
          <cell r="B1271" t="str">
            <v>ANDA</v>
          </cell>
          <cell r="C1271">
            <v>0</v>
          </cell>
          <cell r="D1271">
            <v>6</v>
          </cell>
          <cell r="E1271">
            <v>0</v>
          </cell>
          <cell r="F1271">
            <v>0</v>
          </cell>
          <cell r="G1271">
            <v>0</v>
          </cell>
          <cell r="H1271">
            <v>0</v>
          </cell>
          <cell r="I1271">
            <v>0</v>
          </cell>
          <cell r="J1271">
            <v>0</v>
          </cell>
          <cell r="K1271">
            <v>0</v>
          </cell>
          <cell r="L1271">
            <v>0</v>
          </cell>
          <cell r="M1271">
            <v>6</v>
          </cell>
        </row>
        <row r="1272">
          <cell r="B1272" t="str">
            <v>Atrica</v>
          </cell>
          <cell r="C1272">
            <v>0</v>
          </cell>
          <cell r="D1272">
            <v>0</v>
          </cell>
          <cell r="E1272">
            <v>0</v>
          </cell>
          <cell r="F1272">
            <v>0</v>
          </cell>
          <cell r="G1272">
            <v>0</v>
          </cell>
          <cell r="H1272">
            <v>0</v>
          </cell>
          <cell r="I1272">
            <v>0</v>
          </cell>
          <cell r="J1272">
            <v>0</v>
          </cell>
          <cell r="K1272">
            <v>0</v>
          </cell>
          <cell r="L1272">
            <v>0</v>
          </cell>
          <cell r="M1272">
            <v>0</v>
          </cell>
        </row>
        <row r="1273">
          <cell r="B1273" t="str">
            <v>Calient</v>
          </cell>
          <cell r="C1273">
            <v>0</v>
          </cell>
          <cell r="D1273">
            <v>0</v>
          </cell>
          <cell r="E1273">
            <v>0</v>
          </cell>
          <cell r="F1273">
            <v>0</v>
          </cell>
          <cell r="G1273">
            <v>0</v>
          </cell>
          <cell r="H1273">
            <v>0</v>
          </cell>
          <cell r="I1273">
            <v>0</v>
          </cell>
          <cell r="J1273">
            <v>0</v>
          </cell>
          <cell r="K1273">
            <v>0</v>
          </cell>
          <cell r="L1273">
            <v>0</v>
          </cell>
          <cell r="M1273">
            <v>0</v>
          </cell>
        </row>
        <row r="1274">
          <cell r="B1274" t="str">
            <v>Ciena</v>
          </cell>
          <cell r="C1274">
            <v>0</v>
          </cell>
          <cell r="D1274">
            <v>92</v>
          </cell>
          <cell r="E1274">
            <v>0</v>
          </cell>
          <cell r="F1274">
            <v>86</v>
          </cell>
          <cell r="G1274">
            <v>174</v>
          </cell>
          <cell r="H1274">
            <v>9</v>
          </cell>
          <cell r="I1274">
            <v>136</v>
          </cell>
          <cell r="J1274">
            <v>0</v>
          </cell>
          <cell r="K1274">
            <v>17</v>
          </cell>
          <cell r="L1274">
            <v>17</v>
          </cell>
          <cell r="M1274">
            <v>497</v>
          </cell>
        </row>
        <row r="1275">
          <cell r="B1275" t="str">
            <v>Cisco</v>
          </cell>
          <cell r="C1275">
            <v>0</v>
          </cell>
          <cell r="D1275">
            <v>68</v>
          </cell>
          <cell r="E1275">
            <v>0</v>
          </cell>
          <cell r="F1275">
            <v>0</v>
          </cell>
          <cell r="G1275">
            <v>82</v>
          </cell>
          <cell r="H1275">
            <v>0</v>
          </cell>
          <cell r="I1275">
            <v>0</v>
          </cell>
          <cell r="J1275">
            <v>0</v>
          </cell>
          <cell r="K1275">
            <v>74</v>
          </cell>
          <cell r="L1275">
            <v>13</v>
          </cell>
          <cell r="M1275">
            <v>150</v>
          </cell>
        </row>
        <row r="1276">
          <cell r="B1276" t="str">
            <v>Corrigent</v>
          </cell>
          <cell r="C1276">
            <v>0</v>
          </cell>
          <cell r="D1276">
            <v>5</v>
          </cell>
          <cell r="E1276">
            <v>0</v>
          </cell>
          <cell r="F1276">
            <v>0</v>
          </cell>
          <cell r="G1276">
            <v>0</v>
          </cell>
          <cell r="H1276">
            <v>0</v>
          </cell>
          <cell r="I1276">
            <v>0</v>
          </cell>
          <cell r="J1276">
            <v>0</v>
          </cell>
          <cell r="K1276">
            <v>0</v>
          </cell>
          <cell r="L1276">
            <v>0</v>
          </cell>
          <cell r="M1276">
            <v>5</v>
          </cell>
        </row>
        <row r="1277">
          <cell r="B1277" t="str">
            <v>Corvis</v>
          </cell>
          <cell r="C1277">
            <v>0</v>
          </cell>
          <cell r="D1277">
            <v>0</v>
          </cell>
          <cell r="E1277">
            <v>0</v>
          </cell>
          <cell r="F1277">
            <v>0</v>
          </cell>
          <cell r="G1277">
            <v>0</v>
          </cell>
          <cell r="H1277">
            <v>0</v>
          </cell>
          <cell r="I1277">
            <v>0</v>
          </cell>
          <cell r="J1277">
            <v>0</v>
          </cell>
          <cell r="K1277">
            <v>0</v>
          </cell>
          <cell r="L1277">
            <v>0</v>
          </cell>
          <cell r="M1277">
            <v>0</v>
          </cell>
        </row>
        <row r="1278">
          <cell r="B1278" t="str">
            <v>Datang</v>
          </cell>
          <cell r="C1278">
            <v>0</v>
          </cell>
          <cell r="D1278">
            <v>0</v>
          </cell>
          <cell r="E1278">
            <v>0</v>
          </cell>
          <cell r="F1278">
            <v>0</v>
          </cell>
          <cell r="G1278">
            <v>0</v>
          </cell>
          <cell r="H1278">
            <v>0</v>
          </cell>
          <cell r="I1278">
            <v>0</v>
          </cell>
          <cell r="J1278">
            <v>0</v>
          </cell>
          <cell r="K1278">
            <v>0</v>
          </cell>
          <cell r="L1278">
            <v>0</v>
          </cell>
          <cell r="M1278">
            <v>0</v>
          </cell>
        </row>
        <row r="1279">
          <cell r="B1279" t="str">
            <v>ECI Telecom</v>
          </cell>
          <cell r="C1279">
            <v>0</v>
          </cell>
          <cell r="D1279">
            <v>79</v>
          </cell>
          <cell r="E1279">
            <v>0</v>
          </cell>
          <cell r="F1279">
            <v>0</v>
          </cell>
          <cell r="G1279">
            <v>34</v>
          </cell>
          <cell r="H1279">
            <v>0</v>
          </cell>
          <cell r="I1279">
            <v>0</v>
          </cell>
          <cell r="J1279">
            <v>0</v>
          </cell>
          <cell r="K1279">
            <v>18</v>
          </cell>
          <cell r="L1279">
            <v>29</v>
          </cell>
          <cell r="M1279">
            <v>113</v>
          </cell>
        </row>
        <row r="1280">
          <cell r="B1280" t="str">
            <v>Ericsson</v>
          </cell>
          <cell r="C1280">
            <v>0</v>
          </cell>
          <cell r="D1280">
            <v>99</v>
          </cell>
          <cell r="E1280">
            <v>2</v>
          </cell>
          <cell r="F1280">
            <v>24</v>
          </cell>
          <cell r="G1280">
            <v>24</v>
          </cell>
          <cell r="H1280">
            <v>3</v>
          </cell>
          <cell r="I1280">
            <v>56</v>
          </cell>
          <cell r="J1280">
            <v>0</v>
          </cell>
          <cell r="K1280">
            <v>8</v>
          </cell>
          <cell r="L1280">
            <v>0</v>
          </cell>
          <cell r="M1280">
            <v>208</v>
          </cell>
        </row>
        <row r="1281">
          <cell r="B1281" t="str">
            <v>FiberHome</v>
          </cell>
          <cell r="C1281">
            <v>11</v>
          </cell>
          <cell r="D1281">
            <v>9</v>
          </cell>
          <cell r="E1281">
            <v>0</v>
          </cell>
          <cell r="F1281">
            <v>5</v>
          </cell>
          <cell r="G1281">
            <v>5</v>
          </cell>
          <cell r="H1281">
            <v>12</v>
          </cell>
          <cell r="I1281">
            <v>0</v>
          </cell>
          <cell r="J1281">
            <v>0</v>
          </cell>
          <cell r="K1281">
            <v>0</v>
          </cell>
          <cell r="L1281">
            <v>0</v>
          </cell>
          <cell r="M1281">
            <v>42</v>
          </cell>
        </row>
        <row r="1282">
          <cell r="B1282" t="str">
            <v>Force 10</v>
          </cell>
          <cell r="C1282">
            <v>0</v>
          </cell>
          <cell r="D1282">
            <v>20</v>
          </cell>
          <cell r="E1282">
            <v>0</v>
          </cell>
          <cell r="F1282">
            <v>0</v>
          </cell>
          <cell r="G1282">
            <v>0</v>
          </cell>
          <cell r="H1282">
            <v>0</v>
          </cell>
          <cell r="I1282">
            <v>0</v>
          </cell>
          <cell r="J1282">
            <v>0</v>
          </cell>
          <cell r="K1282">
            <v>0</v>
          </cell>
          <cell r="L1282">
            <v>0</v>
          </cell>
          <cell r="M1282">
            <v>20</v>
          </cell>
        </row>
        <row r="1283">
          <cell r="B1283" t="str">
            <v>Fujitsu</v>
          </cell>
          <cell r="C1283">
            <v>19</v>
          </cell>
          <cell r="D1283">
            <v>132</v>
          </cell>
          <cell r="E1283">
            <v>1</v>
          </cell>
          <cell r="F1283">
            <v>0</v>
          </cell>
          <cell r="G1283">
            <v>77</v>
          </cell>
          <cell r="H1283">
            <v>2</v>
          </cell>
          <cell r="I1283">
            <v>12</v>
          </cell>
          <cell r="J1283">
            <v>2</v>
          </cell>
          <cell r="K1283">
            <v>67</v>
          </cell>
          <cell r="L1283">
            <v>0</v>
          </cell>
          <cell r="M1283">
            <v>245</v>
          </cell>
        </row>
        <row r="1284">
          <cell r="B1284" t="str">
            <v>Hitachi</v>
          </cell>
          <cell r="C1284">
            <v>1</v>
          </cell>
          <cell r="D1284">
            <v>1</v>
          </cell>
          <cell r="E1284">
            <v>0</v>
          </cell>
          <cell r="F1284">
            <v>0</v>
          </cell>
          <cell r="G1284">
            <v>27</v>
          </cell>
          <cell r="H1284">
            <v>1</v>
          </cell>
          <cell r="I1284">
            <v>0</v>
          </cell>
          <cell r="J1284">
            <v>0</v>
          </cell>
          <cell r="K1284">
            <v>11</v>
          </cell>
          <cell r="L1284">
            <v>0</v>
          </cell>
          <cell r="M1284">
            <v>30</v>
          </cell>
        </row>
        <row r="1285">
          <cell r="B1285" t="str">
            <v>Hitachi Cable</v>
          </cell>
          <cell r="C1285">
            <v>0</v>
          </cell>
          <cell r="D1285">
            <v>0</v>
          </cell>
          <cell r="E1285">
            <v>0</v>
          </cell>
          <cell r="F1285">
            <v>0</v>
          </cell>
          <cell r="G1285">
            <v>5</v>
          </cell>
          <cell r="H1285">
            <v>0</v>
          </cell>
          <cell r="I1285">
            <v>0</v>
          </cell>
          <cell r="J1285">
            <v>0</v>
          </cell>
          <cell r="K1285">
            <v>0</v>
          </cell>
          <cell r="L1285">
            <v>0</v>
          </cell>
          <cell r="M1285">
            <v>5</v>
          </cell>
        </row>
        <row r="1286">
          <cell r="B1286" t="str">
            <v>Huawei</v>
          </cell>
          <cell r="C1286">
            <v>0</v>
          </cell>
          <cell r="D1286">
            <v>285</v>
          </cell>
          <cell r="E1286">
            <v>0</v>
          </cell>
          <cell r="F1286">
            <v>72</v>
          </cell>
          <cell r="G1286">
            <v>158</v>
          </cell>
          <cell r="H1286">
            <v>0</v>
          </cell>
          <cell r="I1286">
            <v>202</v>
          </cell>
          <cell r="J1286">
            <v>3</v>
          </cell>
          <cell r="K1286">
            <v>46</v>
          </cell>
          <cell r="L1286">
            <v>14</v>
          </cell>
          <cell r="M1286">
            <v>720</v>
          </cell>
        </row>
        <row r="1287">
          <cell r="B1287" t="str">
            <v>Infinera</v>
          </cell>
          <cell r="C1287">
            <v>0</v>
          </cell>
          <cell r="D1287">
            <v>0</v>
          </cell>
          <cell r="E1287">
            <v>0</v>
          </cell>
          <cell r="F1287">
            <v>0</v>
          </cell>
          <cell r="G1287">
            <v>0</v>
          </cell>
          <cell r="H1287">
            <v>0</v>
          </cell>
          <cell r="I1287">
            <v>86</v>
          </cell>
          <cell r="J1287">
            <v>0</v>
          </cell>
          <cell r="K1287">
            <v>0</v>
          </cell>
          <cell r="L1287">
            <v>0</v>
          </cell>
          <cell r="M1287">
            <v>86</v>
          </cell>
        </row>
        <row r="1288">
          <cell r="B1288" t="str">
            <v>Lucent</v>
          </cell>
          <cell r="C1288">
            <v>0</v>
          </cell>
          <cell r="D1288">
            <v>0</v>
          </cell>
          <cell r="E1288">
            <v>0</v>
          </cell>
          <cell r="F1288">
            <v>0</v>
          </cell>
          <cell r="G1288">
            <v>0</v>
          </cell>
          <cell r="H1288">
            <v>0</v>
          </cell>
          <cell r="I1288">
            <v>0</v>
          </cell>
          <cell r="J1288">
            <v>0</v>
          </cell>
          <cell r="K1288">
            <v>0</v>
          </cell>
          <cell r="L1288">
            <v>0</v>
          </cell>
          <cell r="M1288">
            <v>0</v>
          </cell>
        </row>
        <row r="1289">
          <cell r="B1289" t="str">
            <v>Luminous</v>
          </cell>
          <cell r="C1289">
            <v>0</v>
          </cell>
          <cell r="D1289">
            <v>0</v>
          </cell>
          <cell r="E1289">
            <v>0</v>
          </cell>
          <cell r="F1289">
            <v>0</v>
          </cell>
          <cell r="G1289">
            <v>0</v>
          </cell>
          <cell r="H1289">
            <v>0</v>
          </cell>
          <cell r="I1289">
            <v>0</v>
          </cell>
          <cell r="J1289">
            <v>0</v>
          </cell>
          <cell r="K1289">
            <v>0</v>
          </cell>
          <cell r="L1289">
            <v>0</v>
          </cell>
          <cell r="M1289">
            <v>0</v>
          </cell>
        </row>
        <row r="1290">
          <cell r="B1290" t="str">
            <v>Movaz</v>
          </cell>
          <cell r="C1290">
            <v>0</v>
          </cell>
          <cell r="D1290">
            <v>0</v>
          </cell>
          <cell r="E1290">
            <v>0</v>
          </cell>
          <cell r="F1290">
            <v>0</v>
          </cell>
          <cell r="G1290">
            <v>0</v>
          </cell>
          <cell r="H1290">
            <v>0</v>
          </cell>
          <cell r="I1290">
            <v>0</v>
          </cell>
          <cell r="J1290">
            <v>0</v>
          </cell>
          <cell r="K1290">
            <v>0</v>
          </cell>
          <cell r="L1290">
            <v>0</v>
          </cell>
          <cell r="M1290">
            <v>0</v>
          </cell>
        </row>
        <row r="1291">
          <cell r="B1291" t="str">
            <v>NEC</v>
          </cell>
          <cell r="C1291">
            <v>33</v>
          </cell>
          <cell r="D1291">
            <v>47</v>
          </cell>
          <cell r="E1291">
            <v>0</v>
          </cell>
          <cell r="F1291">
            <v>0</v>
          </cell>
          <cell r="G1291">
            <v>38</v>
          </cell>
          <cell r="H1291">
            <v>44</v>
          </cell>
          <cell r="I1291">
            <v>0</v>
          </cell>
          <cell r="J1291">
            <v>46</v>
          </cell>
          <cell r="K1291">
            <v>27</v>
          </cell>
          <cell r="L1291">
            <v>10</v>
          </cell>
          <cell r="M1291">
            <v>208</v>
          </cell>
        </row>
        <row r="1292">
          <cell r="B1292" t="str">
            <v>Nortel</v>
          </cell>
          <cell r="C1292">
            <v>0</v>
          </cell>
          <cell r="D1292">
            <v>0</v>
          </cell>
          <cell r="E1292">
            <v>0</v>
          </cell>
          <cell r="F1292">
            <v>0</v>
          </cell>
          <cell r="G1292">
            <v>0</v>
          </cell>
          <cell r="H1292">
            <v>0</v>
          </cell>
          <cell r="I1292">
            <v>0</v>
          </cell>
          <cell r="J1292">
            <v>0</v>
          </cell>
          <cell r="K1292">
            <v>0</v>
          </cell>
          <cell r="L1292">
            <v>0</v>
          </cell>
          <cell r="M1292">
            <v>0</v>
          </cell>
        </row>
        <row r="1293">
          <cell r="B1293" t="str">
            <v>OpVista</v>
          </cell>
          <cell r="C1293">
            <v>0</v>
          </cell>
          <cell r="D1293">
            <v>0</v>
          </cell>
          <cell r="E1293">
            <v>0</v>
          </cell>
          <cell r="F1293">
            <v>0</v>
          </cell>
          <cell r="G1293">
            <v>10</v>
          </cell>
          <cell r="H1293">
            <v>0</v>
          </cell>
          <cell r="I1293">
            <v>0</v>
          </cell>
          <cell r="J1293">
            <v>0</v>
          </cell>
          <cell r="K1293">
            <v>0</v>
          </cell>
          <cell r="L1293">
            <v>0</v>
          </cell>
          <cell r="M1293">
            <v>10</v>
          </cell>
        </row>
        <row r="1294">
          <cell r="B1294" t="str">
            <v>Sagem</v>
          </cell>
          <cell r="C1294">
            <v>0</v>
          </cell>
          <cell r="D1294">
            <v>4</v>
          </cell>
          <cell r="E1294">
            <v>0</v>
          </cell>
          <cell r="F1294">
            <v>0</v>
          </cell>
          <cell r="G1294">
            <v>0</v>
          </cell>
          <cell r="H1294">
            <v>0</v>
          </cell>
          <cell r="I1294">
            <v>0</v>
          </cell>
          <cell r="J1294">
            <v>0</v>
          </cell>
          <cell r="K1294">
            <v>0</v>
          </cell>
          <cell r="L1294">
            <v>0</v>
          </cell>
          <cell r="M1294">
            <v>4</v>
          </cell>
        </row>
        <row r="1295">
          <cell r="B1295" t="str">
            <v>Nokia Siemens</v>
          </cell>
          <cell r="C1295">
            <v>0</v>
          </cell>
          <cell r="D1295">
            <v>103</v>
          </cell>
          <cell r="E1295">
            <v>0</v>
          </cell>
          <cell r="F1295">
            <v>0</v>
          </cell>
          <cell r="G1295">
            <v>0</v>
          </cell>
          <cell r="H1295">
            <v>0</v>
          </cell>
          <cell r="I1295">
            <v>134</v>
          </cell>
          <cell r="J1295">
            <v>0</v>
          </cell>
          <cell r="K1295">
            <v>0</v>
          </cell>
          <cell r="L1295">
            <v>0</v>
          </cell>
          <cell r="M1295">
            <v>237</v>
          </cell>
        </row>
        <row r="1296">
          <cell r="B1296" t="str">
            <v>Sycamore</v>
          </cell>
          <cell r="C1296">
            <v>0</v>
          </cell>
          <cell r="D1296">
            <v>0</v>
          </cell>
          <cell r="E1296">
            <v>3</v>
          </cell>
          <cell r="F1296">
            <v>11</v>
          </cell>
          <cell r="G1296">
            <v>0</v>
          </cell>
          <cell r="H1296">
            <v>0</v>
          </cell>
          <cell r="I1296">
            <v>0</v>
          </cell>
          <cell r="J1296">
            <v>0</v>
          </cell>
          <cell r="K1296">
            <v>0</v>
          </cell>
          <cell r="L1296">
            <v>0</v>
          </cell>
          <cell r="M1296">
            <v>14</v>
          </cell>
        </row>
        <row r="1297">
          <cell r="B1297" t="str">
            <v>Tejas</v>
          </cell>
          <cell r="C1297">
            <v>0</v>
          </cell>
          <cell r="D1297">
            <v>21</v>
          </cell>
          <cell r="E1297">
            <v>0</v>
          </cell>
          <cell r="F1297">
            <v>0</v>
          </cell>
          <cell r="G1297">
            <v>0</v>
          </cell>
          <cell r="H1297">
            <v>0</v>
          </cell>
          <cell r="I1297">
            <v>0</v>
          </cell>
          <cell r="J1297">
            <v>0</v>
          </cell>
          <cell r="K1297">
            <v>0</v>
          </cell>
          <cell r="L1297">
            <v>0</v>
          </cell>
          <cell r="M1297">
            <v>21</v>
          </cell>
        </row>
        <row r="1298">
          <cell r="B1298" t="str">
            <v>Tellabs</v>
          </cell>
          <cell r="C1298">
            <v>0</v>
          </cell>
          <cell r="D1298">
            <v>42</v>
          </cell>
          <cell r="E1298">
            <v>62</v>
          </cell>
          <cell r="F1298">
            <v>1</v>
          </cell>
          <cell r="G1298">
            <v>71</v>
          </cell>
          <cell r="H1298">
            <v>0</v>
          </cell>
          <cell r="I1298">
            <v>0</v>
          </cell>
          <cell r="J1298">
            <v>0</v>
          </cell>
          <cell r="K1298">
            <v>64</v>
          </cell>
          <cell r="L1298">
            <v>0</v>
          </cell>
          <cell r="M1298">
            <v>176</v>
          </cell>
        </row>
        <row r="1299">
          <cell r="B1299" t="str">
            <v>Transmode</v>
          </cell>
          <cell r="C1299">
            <v>0</v>
          </cell>
          <cell r="D1299">
            <v>0</v>
          </cell>
          <cell r="E1299">
            <v>0</v>
          </cell>
          <cell r="F1299">
            <v>0</v>
          </cell>
          <cell r="G1299">
            <v>22</v>
          </cell>
          <cell r="H1299">
            <v>0</v>
          </cell>
          <cell r="I1299">
            <v>0</v>
          </cell>
          <cell r="J1299">
            <v>0</v>
          </cell>
          <cell r="K1299">
            <v>0</v>
          </cell>
          <cell r="L1299">
            <v>0</v>
          </cell>
          <cell r="M1299">
            <v>22</v>
          </cell>
        </row>
        <row r="1300">
          <cell r="B1300" t="str">
            <v>Tyco</v>
          </cell>
          <cell r="C1300">
            <v>0</v>
          </cell>
          <cell r="D1300">
            <v>0</v>
          </cell>
          <cell r="E1300">
            <v>0</v>
          </cell>
          <cell r="F1300">
            <v>0</v>
          </cell>
          <cell r="G1300">
            <v>0</v>
          </cell>
          <cell r="H1300">
            <v>0</v>
          </cell>
          <cell r="I1300">
            <v>0</v>
          </cell>
          <cell r="J1300">
            <v>49</v>
          </cell>
          <cell r="K1300">
            <v>0</v>
          </cell>
          <cell r="L1300">
            <v>0</v>
          </cell>
          <cell r="M1300">
            <v>49</v>
          </cell>
        </row>
        <row r="1301">
          <cell r="B1301" t="str">
            <v>UTStarcom</v>
          </cell>
          <cell r="C1301">
            <v>0</v>
          </cell>
          <cell r="D1301">
            <v>8</v>
          </cell>
          <cell r="E1301">
            <v>0</v>
          </cell>
          <cell r="F1301">
            <v>0</v>
          </cell>
          <cell r="G1301">
            <v>0</v>
          </cell>
          <cell r="H1301">
            <v>0</v>
          </cell>
          <cell r="I1301">
            <v>0</v>
          </cell>
          <cell r="J1301">
            <v>0</v>
          </cell>
          <cell r="K1301">
            <v>0</v>
          </cell>
          <cell r="L1301">
            <v>0</v>
          </cell>
          <cell r="M1301">
            <v>8</v>
          </cell>
        </row>
        <row r="1302">
          <cell r="B1302" t="str">
            <v>White Rock</v>
          </cell>
          <cell r="C1302">
            <v>0</v>
          </cell>
          <cell r="D1302">
            <v>0</v>
          </cell>
          <cell r="E1302">
            <v>0</v>
          </cell>
          <cell r="F1302">
            <v>0</v>
          </cell>
          <cell r="G1302">
            <v>0</v>
          </cell>
          <cell r="H1302">
            <v>0</v>
          </cell>
          <cell r="I1302">
            <v>0</v>
          </cell>
          <cell r="J1302">
            <v>0</v>
          </cell>
          <cell r="K1302">
            <v>0</v>
          </cell>
          <cell r="L1302">
            <v>0</v>
          </cell>
          <cell r="M1302">
            <v>0</v>
          </cell>
        </row>
        <row r="1303">
          <cell r="B1303" t="str">
            <v>Xtera</v>
          </cell>
          <cell r="C1303">
            <v>0</v>
          </cell>
          <cell r="D1303">
            <v>0</v>
          </cell>
          <cell r="E1303">
            <v>0</v>
          </cell>
          <cell r="F1303">
            <v>0</v>
          </cell>
          <cell r="G1303">
            <v>2</v>
          </cell>
          <cell r="H1303">
            <v>0</v>
          </cell>
          <cell r="I1303">
            <v>19</v>
          </cell>
          <cell r="J1303">
            <v>0</v>
          </cell>
          <cell r="K1303">
            <v>0</v>
          </cell>
          <cell r="L1303">
            <v>0</v>
          </cell>
          <cell r="M1303">
            <v>21</v>
          </cell>
        </row>
        <row r="1304">
          <cell r="B1304" t="str">
            <v>Zhone</v>
          </cell>
          <cell r="C1304">
            <v>0</v>
          </cell>
          <cell r="D1304">
            <v>0</v>
          </cell>
          <cell r="E1304">
            <v>0</v>
          </cell>
          <cell r="F1304">
            <v>0</v>
          </cell>
          <cell r="G1304">
            <v>1</v>
          </cell>
          <cell r="H1304">
            <v>0</v>
          </cell>
          <cell r="I1304">
            <v>0</v>
          </cell>
          <cell r="J1304">
            <v>0</v>
          </cell>
          <cell r="K1304">
            <v>0</v>
          </cell>
          <cell r="L1304">
            <v>0</v>
          </cell>
          <cell r="M1304">
            <v>1</v>
          </cell>
        </row>
        <row r="1305">
          <cell r="B1305" t="str">
            <v>ZTE</v>
          </cell>
          <cell r="C1305">
            <v>0</v>
          </cell>
          <cell r="D1305">
            <v>156</v>
          </cell>
          <cell r="E1305">
            <v>0</v>
          </cell>
          <cell r="F1305">
            <v>1</v>
          </cell>
          <cell r="G1305">
            <v>26</v>
          </cell>
          <cell r="H1305">
            <v>0</v>
          </cell>
          <cell r="I1305">
            <v>96</v>
          </cell>
          <cell r="J1305">
            <v>0</v>
          </cell>
          <cell r="K1305">
            <v>2</v>
          </cell>
          <cell r="L1305">
            <v>7</v>
          </cell>
          <cell r="M1305">
            <v>279</v>
          </cell>
        </row>
        <row r="1306">
          <cell r="B1306" t="str">
            <v>Other</v>
          </cell>
          <cell r="C1306">
            <v>0</v>
          </cell>
          <cell r="D1306">
            <v>23</v>
          </cell>
          <cell r="E1306">
            <v>0</v>
          </cell>
          <cell r="F1306">
            <v>0</v>
          </cell>
          <cell r="G1306">
            <v>26</v>
          </cell>
          <cell r="H1306">
            <v>0</v>
          </cell>
          <cell r="I1306">
            <v>0</v>
          </cell>
          <cell r="J1306">
            <v>0</v>
          </cell>
          <cell r="K1306">
            <v>15</v>
          </cell>
          <cell r="L1306">
            <v>0</v>
          </cell>
          <cell r="M1306">
            <v>49</v>
          </cell>
        </row>
        <row r="1307">
          <cell r="B1307" t="str">
            <v>Total</v>
          </cell>
          <cell r="C1307">
            <v>67</v>
          </cell>
          <cell r="D1307">
            <v>1633</v>
          </cell>
          <cell r="E1307">
            <v>68</v>
          </cell>
          <cell r="F1307">
            <v>367</v>
          </cell>
          <cell r="G1307">
            <v>980</v>
          </cell>
          <cell r="H1307">
            <v>71</v>
          </cell>
          <cell r="I1307">
            <v>912</v>
          </cell>
          <cell r="J1307">
            <v>175</v>
          </cell>
          <cell r="K1307">
            <v>368</v>
          </cell>
          <cell r="L1307">
            <v>122</v>
          </cell>
          <cell r="M1307">
            <v>4273</v>
          </cell>
        </row>
        <row r="1311">
          <cell r="B1311" t="str">
            <v>Vendor</v>
          </cell>
          <cell r="C1311" t="str">
            <v>SONET/SDH Add-drop multiplexers (ADM)</v>
          </cell>
          <cell r="D1311" t="str">
            <v>Optical Edge Devices (OED)</v>
          </cell>
          <cell r="E1311" t="str">
            <v>Digital Cross Connects (DCS)</v>
          </cell>
          <cell r="F1311" t="str">
            <v>Optical Core Switches (OCS)</v>
          </cell>
          <cell r="G1311" t="str">
            <v>Metro WDM (C/D-WDM)</v>
          </cell>
          <cell r="H1311" t="str">
            <v>Long haul DWDM (LH DWDM)</v>
          </cell>
          <cell r="I1311" t="str">
            <v>Multi-reach DWDM</v>
          </cell>
          <cell r="J1311" t="str">
            <v>SLTE</v>
          </cell>
          <cell r="K1311" t="str">
            <v>Metro ROADM</v>
          </cell>
          <cell r="L1311" t="str">
            <v>Converged Packet Optical</v>
          </cell>
          <cell r="M1311" t="str">
            <v>Total Optical Networking (ON)</v>
          </cell>
        </row>
        <row r="1312">
          <cell r="B1312" t="str">
            <v>ADTRAN</v>
          </cell>
          <cell r="C1312">
            <v>0</v>
          </cell>
          <cell r="D1312">
            <v>17</v>
          </cell>
          <cell r="E1312">
            <v>0</v>
          </cell>
          <cell r="F1312">
            <v>0</v>
          </cell>
          <cell r="G1312">
            <v>0</v>
          </cell>
          <cell r="H1312">
            <v>0</v>
          </cell>
          <cell r="I1312">
            <v>0</v>
          </cell>
          <cell r="J1312">
            <v>0</v>
          </cell>
          <cell r="K1312">
            <v>0</v>
          </cell>
          <cell r="L1312">
            <v>0</v>
          </cell>
          <cell r="M1312">
            <v>17</v>
          </cell>
        </row>
        <row r="1313">
          <cell r="B1313" t="str">
            <v>ADVA</v>
          </cell>
          <cell r="C1313">
            <v>0</v>
          </cell>
          <cell r="D1313">
            <v>4</v>
          </cell>
          <cell r="E1313">
            <v>0</v>
          </cell>
          <cell r="F1313">
            <v>0</v>
          </cell>
          <cell r="G1313">
            <v>73</v>
          </cell>
          <cell r="H1313">
            <v>0</v>
          </cell>
          <cell r="I1313">
            <v>0</v>
          </cell>
          <cell r="J1313">
            <v>0</v>
          </cell>
          <cell r="K1313">
            <v>11</v>
          </cell>
          <cell r="L1313">
            <v>0</v>
          </cell>
          <cell r="M1313">
            <v>77</v>
          </cell>
        </row>
        <row r="1314">
          <cell r="B1314" t="str">
            <v>Alcatel-Lucent</v>
          </cell>
          <cell r="C1314">
            <v>0</v>
          </cell>
          <cell r="D1314">
            <v>412</v>
          </cell>
          <cell r="E1314">
            <v>0</v>
          </cell>
          <cell r="F1314">
            <v>151</v>
          </cell>
          <cell r="G1314">
            <v>101</v>
          </cell>
          <cell r="H1314">
            <v>0</v>
          </cell>
          <cell r="I1314">
            <v>142</v>
          </cell>
          <cell r="J1314">
            <v>141</v>
          </cell>
          <cell r="K1314">
            <v>5</v>
          </cell>
          <cell r="L1314">
            <v>32</v>
          </cell>
          <cell r="M1314">
            <v>947</v>
          </cell>
        </row>
        <row r="1315">
          <cell r="B1315" t="str">
            <v>ANDA</v>
          </cell>
          <cell r="C1315">
            <v>0</v>
          </cell>
          <cell r="D1315">
            <v>6</v>
          </cell>
          <cell r="E1315">
            <v>0</v>
          </cell>
          <cell r="F1315">
            <v>0</v>
          </cell>
          <cell r="G1315">
            <v>0</v>
          </cell>
          <cell r="H1315">
            <v>0</v>
          </cell>
          <cell r="I1315">
            <v>0</v>
          </cell>
          <cell r="J1315">
            <v>0</v>
          </cell>
          <cell r="K1315">
            <v>0</v>
          </cell>
          <cell r="L1315">
            <v>0</v>
          </cell>
          <cell r="M1315">
            <v>6</v>
          </cell>
        </row>
        <row r="1316">
          <cell r="B1316" t="str">
            <v>Atrica</v>
          </cell>
          <cell r="C1316">
            <v>0</v>
          </cell>
          <cell r="D1316">
            <v>0</v>
          </cell>
          <cell r="E1316">
            <v>0</v>
          </cell>
          <cell r="F1316">
            <v>0</v>
          </cell>
          <cell r="G1316">
            <v>0</v>
          </cell>
          <cell r="H1316">
            <v>0</v>
          </cell>
          <cell r="I1316">
            <v>0</v>
          </cell>
          <cell r="J1316">
            <v>0</v>
          </cell>
          <cell r="K1316">
            <v>0</v>
          </cell>
          <cell r="L1316">
            <v>0</v>
          </cell>
          <cell r="M1316">
            <v>0</v>
          </cell>
        </row>
        <row r="1317">
          <cell r="B1317" t="str">
            <v>Calient</v>
          </cell>
          <cell r="C1317">
            <v>0</v>
          </cell>
          <cell r="D1317">
            <v>0</v>
          </cell>
          <cell r="E1317">
            <v>0</v>
          </cell>
          <cell r="F1317">
            <v>0</v>
          </cell>
          <cell r="G1317">
            <v>0</v>
          </cell>
          <cell r="H1317">
            <v>0</v>
          </cell>
          <cell r="I1317">
            <v>0</v>
          </cell>
          <cell r="J1317">
            <v>0</v>
          </cell>
          <cell r="K1317">
            <v>0</v>
          </cell>
          <cell r="L1317">
            <v>0</v>
          </cell>
          <cell r="M1317">
            <v>0</v>
          </cell>
        </row>
        <row r="1318">
          <cell r="B1318" t="str">
            <v>Ciena</v>
          </cell>
          <cell r="C1318">
            <v>0</v>
          </cell>
          <cell r="D1318">
            <v>90</v>
          </cell>
          <cell r="E1318">
            <v>0</v>
          </cell>
          <cell r="F1318">
            <v>84</v>
          </cell>
          <cell r="G1318">
            <v>135</v>
          </cell>
          <cell r="H1318">
            <v>4</v>
          </cell>
          <cell r="I1318">
            <v>135</v>
          </cell>
          <cell r="J1318">
            <v>0</v>
          </cell>
          <cell r="K1318">
            <v>18</v>
          </cell>
          <cell r="L1318">
            <v>24</v>
          </cell>
          <cell r="M1318">
            <v>448</v>
          </cell>
        </row>
        <row r="1319">
          <cell r="B1319" t="str">
            <v>Cisco</v>
          </cell>
          <cell r="C1319">
            <v>0</v>
          </cell>
          <cell r="D1319">
            <v>70</v>
          </cell>
          <cell r="E1319">
            <v>0</v>
          </cell>
          <cell r="F1319">
            <v>0</v>
          </cell>
          <cell r="G1319">
            <v>85</v>
          </cell>
          <cell r="H1319">
            <v>0</v>
          </cell>
          <cell r="I1319">
            <v>0</v>
          </cell>
          <cell r="J1319">
            <v>0</v>
          </cell>
          <cell r="K1319">
            <v>76</v>
          </cell>
          <cell r="L1319">
            <v>15</v>
          </cell>
          <cell r="M1319">
            <v>155</v>
          </cell>
        </row>
        <row r="1320">
          <cell r="B1320" t="str">
            <v>Corrigent</v>
          </cell>
          <cell r="C1320">
            <v>0</v>
          </cell>
          <cell r="D1320">
            <v>6</v>
          </cell>
          <cell r="E1320">
            <v>0</v>
          </cell>
          <cell r="F1320">
            <v>0</v>
          </cell>
          <cell r="G1320">
            <v>0</v>
          </cell>
          <cell r="H1320">
            <v>0</v>
          </cell>
          <cell r="I1320">
            <v>0</v>
          </cell>
          <cell r="J1320">
            <v>0</v>
          </cell>
          <cell r="K1320">
            <v>0</v>
          </cell>
          <cell r="L1320">
            <v>0</v>
          </cell>
          <cell r="M1320">
            <v>6</v>
          </cell>
        </row>
        <row r="1321">
          <cell r="B1321" t="str">
            <v>Corvis</v>
          </cell>
          <cell r="C1321">
            <v>0</v>
          </cell>
          <cell r="D1321">
            <v>0</v>
          </cell>
          <cell r="E1321">
            <v>0</v>
          </cell>
          <cell r="F1321">
            <v>0</v>
          </cell>
          <cell r="G1321">
            <v>0</v>
          </cell>
          <cell r="H1321">
            <v>0</v>
          </cell>
          <cell r="I1321">
            <v>0</v>
          </cell>
          <cell r="J1321">
            <v>0</v>
          </cell>
          <cell r="K1321">
            <v>0</v>
          </cell>
          <cell r="L1321">
            <v>0</v>
          </cell>
          <cell r="M1321">
            <v>0</v>
          </cell>
        </row>
        <row r="1322">
          <cell r="B1322" t="str">
            <v>Datang</v>
          </cell>
          <cell r="C1322">
            <v>0</v>
          </cell>
          <cell r="D1322">
            <v>0</v>
          </cell>
          <cell r="E1322">
            <v>0</v>
          </cell>
          <cell r="F1322">
            <v>0</v>
          </cell>
          <cell r="G1322">
            <v>0</v>
          </cell>
          <cell r="H1322">
            <v>0</v>
          </cell>
          <cell r="I1322">
            <v>0</v>
          </cell>
          <cell r="J1322">
            <v>0</v>
          </cell>
          <cell r="K1322">
            <v>0</v>
          </cell>
          <cell r="L1322">
            <v>0</v>
          </cell>
          <cell r="M1322">
            <v>0</v>
          </cell>
        </row>
        <row r="1323">
          <cell r="B1323" t="str">
            <v>ECI Telecom</v>
          </cell>
          <cell r="C1323">
            <v>0</v>
          </cell>
          <cell r="D1323">
            <v>90</v>
          </cell>
          <cell r="E1323">
            <v>0</v>
          </cell>
          <cell r="F1323">
            <v>0</v>
          </cell>
          <cell r="G1323">
            <v>33</v>
          </cell>
          <cell r="H1323">
            <v>0</v>
          </cell>
          <cell r="I1323">
            <v>0</v>
          </cell>
          <cell r="J1323">
            <v>0</v>
          </cell>
          <cell r="K1323">
            <v>13</v>
          </cell>
          <cell r="L1323">
            <v>28</v>
          </cell>
          <cell r="M1323">
            <v>123</v>
          </cell>
        </row>
        <row r="1324">
          <cell r="B1324" t="str">
            <v>Ericsson</v>
          </cell>
          <cell r="C1324">
            <v>0</v>
          </cell>
          <cell r="D1324">
            <v>102</v>
          </cell>
          <cell r="E1324">
            <v>0</v>
          </cell>
          <cell r="F1324">
            <v>20</v>
          </cell>
          <cell r="G1324">
            <v>30</v>
          </cell>
          <cell r="H1324">
            <v>0</v>
          </cell>
          <cell r="I1324">
            <v>65</v>
          </cell>
          <cell r="J1324">
            <v>0</v>
          </cell>
          <cell r="K1324">
            <v>10</v>
          </cell>
          <cell r="L1324">
            <v>0</v>
          </cell>
          <cell r="M1324">
            <v>217</v>
          </cell>
        </row>
        <row r="1325">
          <cell r="B1325" t="str">
            <v>FiberHome</v>
          </cell>
          <cell r="C1325">
            <v>9</v>
          </cell>
          <cell r="D1325">
            <v>13</v>
          </cell>
          <cell r="E1325">
            <v>0</v>
          </cell>
          <cell r="F1325">
            <v>5</v>
          </cell>
          <cell r="G1325">
            <v>5</v>
          </cell>
          <cell r="H1325">
            <v>15</v>
          </cell>
          <cell r="I1325">
            <v>0</v>
          </cell>
          <cell r="J1325">
            <v>0</v>
          </cell>
          <cell r="K1325">
            <v>0</v>
          </cell>
          <cell r="L1325">
            <v>0</v>
          </cell>
          <cell r="M1325">
            <v>47</v>
          </cell>
        </row>
        <row r="1326">
          <cell r="B1326" t="str">
            <v>Force 10</v>
          </cell>
          <cell r="C1326">
            <v>0</v>
          </cell>
          <cell r="D1326">
            <v>11</v>
          </cell>
          <cell r="E1326">
            <v>0</v>
          </cell>
          <cell r="F1326">
            <v>0</v>
          </cell>
          <cell r="G1326">
            <v>0</v>
          </cell>
          <cell r="H1326">
            <v>0</v>
          </cell>
          <cell r="I1326">
            <v>0</v>
          </cell>
          <cell r="J1326">
            <v>0</v>
          </cell>
          <cell r="K1326">
            <v>0</v>
          </cell>
          <cell r="L1326">
            <v>0</v>
          </cell>
          <cell r="M1326">
            <v>11</v>
          </cell>
        </row>
        <row r="1327">
          <cell r="B1327" t="str">
            <v>Fujitsu</v>
          </cell>
          <cell r="C1327">
            <v>10</v>
          </cell>
          <cell r="D1327">
            <v>121</v>
          </cell>
          <cell r="E1327">
            <v>1</v>
          </cell>
          <cell r="F1327">
            <v>0</v>
          </cell>
          <cell r="G1327">
            <v>73</v>
          </cell>
          <cell r="H1327">
            <v>0</v>
          </cell>
          <cell r="I1327">
            <v>17</v>
          </cell>
          <cell r="J1327">
            <v>32</v>
          </cell>
          <cell r="K1327">
            <v>64</v>
          </cell>
          <cell r="L1327">
            <v>1</v>
          </cell>
          <cell r="M1327">
            <v>254</v>
          </cell>
        </row>
        <row r="1328">
          <cell r="B1328" t="str">
            <v>Hitachi</v>
          </cell>
          <cell r="C1328">
            <v>3</v>
          </cell>
          <cell r="D1328">
            <v>0</v>
          </cell>
          <cell r="E1328">
            <v>0</v>
          </cell>
          <cell r="F1328">
            <v>0</v>
          </cell>
          <cell r="G1328">
            <v>44</v>
          </cell>
          <cell r="H1328">
            <v>1</v>
          </cell>
          <cell r="I1328">
            <v>0</v>
          </cell>
          <cell r="J1328">
            <v>0</v>
          </cell>
          <cell r="K1328">
            <v>18</v>
          </cell>
          <cell r="L1328">
            <v>0</v>
          </cell>
          <cell r="M1328">
            <v>48</v>
          </cell>
        </row>
        <row r="1329">
          <cell r="B1329" t="str">
            <v>Hitachi Cable</v>
          </cell>
          <cell r="C1329">
            <v>0</v>
          </cell>
          <cell r="D1329">
            <v>0</v>
          </cell>
          <cell r="E1329">
            <v>0</v>
          </cell>
          <cell r="F1329">
            <v>0</v>
          </cell>
          <cell r="G1329">
            <v>4</v>
          </cell>
          <cell r="H1329">
            <v>0</v>
          </cell>
          <cell r="I1329">
            <v>0</v>
          </cell>
          <cell r="J1329">
            <v>0</v>
          </cell>
          <cell r="K1329">
            <v>0</v>
          </cell>
          <cell r="L1329">
            <v>0</v>
          </cell>
          <cell r="M1329">
            <v>4</v>
          </cell>
        </row>
        <row r="1330">
          <cell r="B1330" t="str">
            <v>Huawei</v>
          </cell>
          <cell r="C1330">
            <v>0</v>
          </cell>
          <cell r="D1330">
            <v>270</v>
          </cell>
          <cell r="E1330">
            <v>0</v>
          </cell>
          <cell r="F1330">
            <v>49</v>
          </cell>
          <cell r="G1330">
            <v>131</v>
          </cell>
          <cell r="H1330">
            <v>0</v>
          </cell>
          <cell r="I1330">
            <v>200</v>
          </cell>
          <cell r="J1330">
            <v>2</v>
          </cell>
          <cell r="K1330">
            <v>37</v>
          </cell>
          <cell r="L1330">
            <v>13</v>
          </cell>
          <cell r="M1330">
            <v>652</v>
          </cell>
        </row>
        <row r="1331">
          <cell r="B1331" t="str">
            <v>Infinera</v>
          </cell>
          <cell r="C1331">
            <v>0</v>
          </cell>
          <cell r="D1331">
            <v>0</v>
          </cell>
          <cell r="E1331">
            <v>0</v>
          </cell>
          <cell r="F1331">
            <v>0</v>
          </cell>
          <cell r="G1331">
            <v>0</v>
          </cell>
          <cell r="H1331">
            <v>0</v>
          </cell>
          <cell r="I1331">
            <v>76</v>
          </cell>
          <cell r="J1331">
            <v>0</v>
          </cell>
          <cell r="K1331">
            <v>0</v>
          </cell>
          <cell r="L1331">
            <v>0</v>
          </cell>
          <cell r="M1331">
            <v>76</v>
          </cell>
        </row>
        <row r="1332">
          <cell r="B1332" t="str">
            <v>Lucent</v>
          </cell>
          <cell r="C1332">
            <v>0</v>
          </cell>
          <cell r="D1332">
            <v>0</v>
          </cell>
          <cell r="E1332">
            <v>0</v>
          </cell>
          <cell r="F1332">
            <v>0</v>
          </cell>
          <cell r="G1332">
            <v>0</v>
          </cell>
          <cell r="H1332">
            <v>0</v>
          </cell>
          <cell r="I1332">
            <v>0</v>
          </cell>
          <cell r="J1332">
            <v>0</v>
          </cell>
          <cell r="K1332">
            <v>0</v>
          </cell>
          <cell r="L1332">
            <v>0</v>
          </cell>
          <cell r="M1332">
            <v>0</v>
          </cell>
        </row>
        <row r="1333">
          <cell r="B1333" t="str">
            <v>Luminous</v>
          </cell>
          <cell r="C1333">
            <v>0</v>
          </cell>
          <cell r="D1333">
            <v>0</v>
          </cell>
          <cell r="E1333">
            <v>0</v>
          </cell>
          <cell r="F1333">
            <v>0</v>
          </cell>
          <cell r="G1333">
            <v>0</v>
          </cell>
          <cell r="H1333">
            <v>0</v>
          </cell>
          <cell r="I1333">
            <v>0</v>
          </cell>
          <cell r="J1333">
            <v>0</v>
          </cell>
          <cell r="K1333">
            <v>0</v>
          </cell>
          <cell r="L1333">
            <v>0</v>
          </cell>
          <cell r="M1333">
            <v>0</v>
          </cell>
        </row>
        <row r="1334">
          <cell r="B1334" t="str">
            <v>Movaz</v>
          </cell>
          <cell r="C1334">
            <v>0</v>
          </cell>
          <cell r="D1334">
            <v>0</v>
          </cell>
          <cell r="E1334">
            <v>0</v>
          </cell>
          <cell r="F1334">
            <v>0</v>
          </cell>
          <cell r="G1334">
            <v>0</v>
          </cell>
          <cell r="H1334">
            <v>0</v>
          </cell>
          <cell r="I1334">
            <v>0</v>
          </cell>
          <cell r="J1334">
            <v>0</v>
          </cell>
          <cell r="K1334">
            <v>0</v>
          </cell>
          <cell r="L1334">
            <v>0</v>
          </cell>
          <cell r="M1334">
            <v>0</v>
          </cell>
        </row>
        <row r="1335">
          <cell r="B1335" t="str">
            <v>NEC</v>
          </cell>
          <cell r="C1335">
            <v>48</v>
          </cell>
          <cell r="D1335">
            <v>57</v>
          </cell>
          <cell r="E1335">
            <v>0</v>
          </cell>
          <cell r="F1335">
            <v>0</v>
          </cell>
          <cell r="G1335">
            <v>63</v>
          </cell>
          <cell r="H1335">
            <v>36</v>
          </cell>
          <cell r="I1335">
            <v>0</v>
          </cell>
          <cell r="J1335">
            <v>37</v>
          </cell>
          <cell r="K1335">
            <v>44</v>
          </cell>
          <cell r="L1335">
            <v>14</v>
          </cell>
          <cell r="M1335">
            <v>241</v>
          </cell>
        </row>
        <row r="1336">
          <cell r="B1336" t="str">
            <v>Nortel</v>
          </cell>
          <cell r="C1336">
            <v>0</v>
          </cell>
          <cell r="D1336">
            <v>0</v>
          </cell>
          <cell r="E1336">
            <v>0</v>
          </cell>
          <cell r="F1336">
            <v>0</v>
          </cell>
          <cell r="G1336">
            <v>0</v>
          </cell>
          <cell r="H1336">
            <v>0</v>
          </cell>
          <cell r="I1336">
            <v>0</v>
          </cell>
          <cell r="J1336">
            <v>0</v>
          </cell>
          <cell r="K1336">
            <v>0</v>
          </cell>
          <cell r="L1336">
            <v>0</v>
          </cell>
          <cell r="M1336">
            <v>0</v>
          </cell>
        </row>
        <row r="1337">
          <cell r="B1337" t="str">
            <v>OpVista</v>
          </cell>
          <cell r="C1337">
            <v>0</v>
          </cell>
          <cell r="D1337">
            <v>0</v>
          </cell>
          <cell r="E1337">
            <v>0</v>
          </cell>
          <cell r="F1337">
            <v>0</v>
          </cell>
          <cell r="G1337">
            <v>11</v>
          </cell>
          <cell r="H1337">
            <v>0</v>
          </cell>
          <cell r="I1337">
            <v>0</v>
          </cell>
          <cell r="J1337">
            <v>0</v>
          </cell>
          <cell r="K1337">
            <v>0</v>
          </cell>
          <cell r="L1337">
            <v>0</v>
          </cell>
          <cell r="M1337">
            <v>11</v>
          </cell>
        </row>
        <row r="1338">
          <cell r="B1338" t="str">
            <v>Sagem</v>
          </cell>
          <cell r="C1338">
            <v>0</v>
          </cell>
          <cell r="D1338">
            <v>4</v>
          </cell>
          <cell r="E1338">
            <v>0</v>
          </cell>
          <cell r="F1338">
            <v>0</v>
          </cell>
          <cell r="G1338">
            <v>0</v>
          </cell>
          <cell r="H1338">
            <v>0</v>
          </cell>
          <cell r="I1338">
            <v>0</v>
          </cell>
          <cell r="J1338">
            <v>0</v>
          </cell>
          <cell r="K1338">
            <v>0</v>
          </cell>
          <cell r="L1338">
            <v>0</v>
          </cell>
          <cell r="M1338">
            <v>4</v>
          </cell>
        </row>
        <row r="1339">
          <cell r="B1339" t="str">
            <v>Nokia Siemens</v>
          </cell>
          <cell r="C1339">
            <v>0</v>
          </cell>
          <cell r="D1339">
            <v>90</v>
          </cell>
          <cell r="E1339">
            <v>0</v>
          </cell>
          <cell r="F1339">
            <v>0</v>
          </cell>
          <cell r="G1339">
            <v>0</v>
          </cell>
          <cell r="H1339">
            <v>0</v>
          </cell>
          <cell r="I1339">
            <v>94</v>
          </cell>
          <cell r="J1339">
            <v>0</v>
          </cell>
          <cell r="K1339">
            <v>0</v>
          </cell>
          <cell r="L1339">
            <v>0</v>
          </cell>
          <cell r="M1339">
            <v>184</v>
          </cell>
        </row>
        <row r="1340">
          <cell r="B1340" t="str">
            <v>Sycamore</v>
          </cell>
          <cell r="C1340">
            <v>0</v>
          </cell>
          <cell r="D1340">
            <v>0</v>
          </cell>
          <cell r="E1340">
            <v>1</v>
          </cell>
          <cell r="F1340">
            <v>8</v>
          </cell>
          <cell r="G1340">
            <v>0</v>
          </cell>
          <cell r="H1340">
            <v>0</v>
          </cell>
          <cell r="I1340">
            <v>0</v>
          </cell>
          <cell r="J1340">
            <v>0</v>
          </cell>
          <cell r="K1340">
            <v>0</v>
          </cell>
          <cell r="L1340">
            <v>0</v>
          </cell>
          <cell r="M1340">
            <v>9</v>
          </cell>
        </row>
        <row r="1341">
          <cell r="B1341" t="str">
            <v>Tejas</v>
          </cell>
          <cell r="C1341">
            <v>0</v>
          </cell>
          <cell r="D1341">
            <v>34</v>
          </cell>
          <cell r="E1341">
            <v>0</v>
          </cell>
          <cell r="F1341">
            <v>0</v>
          </cell>
          <cell r="G1341">
            <v>0</v>
          </cell>
          <cell r="H1341">
            <v>0</v>
          </cell>
          <cell r="I1341">
            <v>0</v>
          </cell>
          <cell r="J1341">
            <v>0</v>
          </cell>
          <cell r="K1341">
            <v>0</v>
          </cell>
          <cell r="L1341">
            <v>0</v>
          </cell>
          <cell r="M1341">
            <v>34</v>
          </cell>
        </row>
        <row r="1342">
          <cell r="B1342" t="str">
            <v>Tellabs</v>
          </cell>
          <cell r="C1342">
            <v>0</v>
          </cell>
          <cell r="D1342">
            <v>44</v>
          </cell>
          <cell r="E1342">
            <v>60</v>
          </cell>
          <cell r="F1342">
            <v>1</v>
          </cell>
          <cell r="G1342">
            <v>50</v>
          </cell>
          <cell r="H1342">
            <v>0</v>
          </cell>
          <cell r="I1342">
            <v>0</v>
          </cell>
          <cell r="J1342">
            <v>0</v>
          </cell>
          <cell r="K1342">
            <v>41</v>
          </cell>
          <cell r="L1342">
            <v>2</v>
          </cell>
          <cell r="M1342">
            <v>155</v>
          </cell>
        </row>
        <row r="1343">
          <cell r="B1343" t="str">
            <v>Transmode</v>
          </cell>
          <cell r="C1343">
            <v>0</v>
          </cell>
          <cell r="D1343">
            <v>0</v>
          </cell>
          <cell r="E1343">
            <v>0</v>
          </cell>
          <cell r="F1343">
            <v>0</v>
          </cell>
          <cell r="G1343">
            <v>26</v>
          </cell>
          <cell r="H1343">
            <v>0</v>
          </cell>
          <cell r="I1343">
            <v>0</v>
          </cell>
          <cell r="J1343">
            <v>0</v>
          </cell>
          <cell r="K1343">
            <v>0</v>
          </cell>
          <cell r="L1343">
            <v>0</v>
          </cell>
          <cell r="M1343">
            <v>26</v>
          </cell>
        </row>
        <row r="1344">
          <cell r="B1344" t="str">
            <v>Tyco</v>
          </cell>
          <cell r="C1344">
            <v>0</v>
          </cell>
          <cell r="D1344">
            <v>0</v>
          </cell>
          <cell r="E1344">
            <v>0</v>
          </cell>
          <cell r="F1344">
            <v>0</v>
          </cell>
          <cell r="G1344">
            <v>0</v>
          </cell>
          <cell r="H1344">
            <v>0</v>
          </cell>
          <cell r="I1344">
            <v>0</v>
          </cell>
          <cell r="J1344">
            <v>53</v>
          </cell>
          <cell r="K1344">
            <v>0</v>
          </cell>
          <cell r="L1344">
            <v>0</v>
          </cell>
          <cell r="M1344">
            <v>53</v>
          </cell>
        </row>
        <row r="1345">
          <cell r="B1345" t="str">
            <v>UTStarcom</v>
          </cell>
          <cell r="C1345">
            <v>0</v>
          </cell>
          <cell r="D1345">
            <v>8</v>
          </cell>
          <cell r="E1345">
            <v>0</v>
          </cell>
          <cell r="F1345">
            <v>0</v>
          </cell>
          <cell r="G1345">
            <v>0</v>
          </cell>
          <cell r="H1345">
            <v>0</v>
          </cell>
          <cell r="I1345">
            <v>0</v>
          </cell>
          <cell r="J1345">
            <v>0</v>
          </cell>
          <cell r="K1345">
            <v>0</v>
          </cell>
          <cell r="L1345">
            <v>0</v>
          </cell>
          <cell r="M1345">
            <v>8</v>
          </cell>
        </row>
        <row r="1346">
          <cell r="B1346" t="str">
            <v>White Rock</v>
          </cell>
          <cell r="C1346">
            <v>0</v>
          </cell>
          <cell r="D1346">
            <v>0</v>
          </cell>
          <cell r="E1346">
            <v>0</v>
          </cell>
          <cell r="F1346">
            <v>0</v>
          </cell>
          <cell r="G1346">
            <v>0</v>
          </cell>
          <cell r="H1346">
            <v>0</v>
          </cell>
          <cell r="I1346">
            <v>0</v>
          </cell>
          <cell r="J1346">
            <v>0</v>
          </cell>
          <cell r="K1346">
            <v>0</v>
          </cell>
          <cell r="L1346">
            <v>0</v>
          </cell>
          <cell r="M1346">
            <v>0</v>
          </cell>
        </row>
        <row r="1347">
          <cell r="B1347" t="str">
            <v>Xtera</v>
          </cell>
          <cell r="C1347">
            <v>0</v>
          </cell>
          <cell r="D1347">
            <v>0</v>
          </cell>
          <cell r="E1347">
            <v>0</v>
          </cell>
          <cell r="F1347">
            <v>0</v>
          </cell>
          <cell r="G1347">
            <v>0</v>
          </cell>
          <cell r="H1347">
            <v>0</v>
          </cell>
          <cell r="I1347">
            <v>15</v>
          </cell>
          <cell r="J1347">
            <v>0</v>
          </cell>
          <cell r="K1347">
            <v>0</v>
          </cell>
          <cell r="L1347">
            <v>0</v>
          </cell>
          <cell r="M1347">
            <v>15</v>
          </cell>
        </row>
        <row r="1348">
          <cell r="B1348" t="str">
            <v>Zhone</v>
          </cell>
          <cell r="C1348">
            <v>0</v>
          </cell>
          <cell r="D1348">
            <v>0</v>
          </cell>
          <cell r="E1348">
            <v>0</v>
          </cell>
          <cell r="F1348">
            <v>0</v>
          </cell>
          <cell r="G1348">
            <v>1</v>
          </cell>
          <cell r="H1348">
            <v>0</v>
          </cell>
          <cell r="I1348">
            <v>0</v>
          </cell>
          <cell r="J1348">
            <v>0</v>
          </cell>
          <cell r="K1348">
            <v>0</v>
          </cell>
          <cell r="L1348">
            <v>0</v>
          </cell>
          <cell r="M1348">
            <v>1</v>
          </cell>
        </row>
        <row r="1349">
          <cell r="B1349" t="str">
            <v>ZTE</v>
          </cell>
          <cell r="C1349">
            <v>0</v>
          </cell>
          <cell r="D1349">
            <v>66</v>
          </cell>
          <cell r="E1349">
            <v>0</v>
          </cell>
          <cell r="F1349">
            <v>1</v>
          </cell>
          <cell r="G1349">
            <v>13</v>
          </cell>
          <cell r="H1349">
            <v>0</v>
          </cell>
          <cell r="I1349">
            <v>81</v>
          </cell>
          <cell r="J1349">
            <v>0</v>
          </cell>
          <cell r="K1349">
            <v>1</v>
          </cell>
          <cell r="L1349">
            <v>3</v>
          </cell>
          <cell r="M1349">
            <v>161</v>
          </cell>
        </row>
        <row r="1350">
          <cell r="B1350" t="str">
            <v>Other</v>
          </cell>
          <cell r="C1350">
            <v>0</v>
          </cell>
          <cell r="D1350">
            <v>23</v>
          </cell>
          <cell r="E1350">
            <v>0</v>
          </cell>
          <cell r="F1350">
            <v>0</v>
          </cell>
          <cell r="G1350">
            <v>34</v>
          </cell>
          <cell r="H1350">
            <v>0</v>
          </cell>
          <cell r="I1350">
            <v>0</v>
          </cell>
          <cell r="J1350">
            <v>0</v>
          </cell>
          <cell r="K1350">
            <v>16</v>
          </cell>
          <cell r="L1350">
            <v>0</v>
          </cell>
          <cell r="M1350">
            <v>57</v>
          </cell>
        </row>
        <row r="1351">
          <cell r="B1351" t="str">
            <v>Total</v>
          </cell>
          <cell r="C1351">
            <v>70</v>
          </cell>
          <cell r="D1351">
            <v>1538</v>
          </cell>
          <cell r="E1351">
            <v>62</v>
          </cell>
          <cell r="F1351">
            <v>319</v>
          </cell>
          <cell r="G1351">
            <v>912</v>
          </cell>
          <cell r="H1351">
            <v>56</v>
          </cell>
          <cell r="I1351">
            <v>825</v>
          </cell>
          <cell r="J1351">
            <v>265</v>
          </cell>
          <cell r="K1351">
            <v>354</v>
          </cell>
          <cell r="L1351">
            <v>132</v>
          </cell>
          <cell r="M1351">
            <v>4047</v>
          </cell>
        </row>
        <row r="1352">
          <cell r="B1352" t="str">
            <v>Q/Q Change</v>
          </cell>
          <cell r="C1352">
            <v>4.4776119402984982E-2</v>
          </cell>
          <cell r="D1352">
            <v>-5.8175137783221031E-2</v>
          </cell>
          <cell r="E1352">
            <v>-8.8235294117647078E-2</v>
          </cell>
          <cell r="F1352">
            <v>-0.13079019073569487</v>
          </cell>
          <cell r="G1352">
            <v>-6.9387755102040871E-2</v>
          </cell>
          <cell r="H1352">
            <v>-0.21126760563380287</v>
          </cell>
          <cell r="I1352">
            <v>-9.539473684210531E-2</v>
          </cell>
          <cell r="J1352">
            <v>0.51428571428571423</v>
          </cell>
          <cell r="K1352">
            <v>-3.8043478260869512E-2</v>
          </cell>
          <cell r="L1352">
            <v>8.1967213114754189E-2</v>
          </cell>
          <cell r="M1352">
            <v>-5.2890241048443754E-2</v>
          </cell>
        </row>
        <row r="1355">
          <cell r="B1355" t="str">
            <v>Vendor</v>
          </cell>
          <cell r="C1355" t="str">
            <v>SONET/SDH Add-drop multiplexers (ADM)</v>
          </cell>
          <cell r="D1355" t="str">
            <v>Optical Edge Devices (OED)</v>
          </cell>
          <cell r="E1355" t="str">
            <v>Digital Cross Connects (DCS)</v>
          </cell>
          <cell r="F1355" t="str">
            <v>Optical Core Switches (OCS)</v>
          </cell>
          <cell r="G1355" t="str">
            <v>Metro WDM (C/D-WDM)</v>
          </cell>
          <cell r="H1355" t="str">
            <v>Long haul DWDM (LH DWDM)</v>
          </cell>
          <cell r="I1355" t="str">
            <v>Multi-reach DWDM</v>
          </cell>
          <cell r="J1355" t="str">
            <v>SLTE</v>
          </cell>
          <cell r="K1355" t="str">
            <v>Metro ROADM</v>
          </cell>
          <cell r="L1355" t="str">
            <v>Converged Packet Optical</v>
          </cell>
          <cell r="M1355" t="str">
            <v>Total Optical Networking (ON)</v>
          </cell>
        </row>
        <row r="1356">
          <cell r="B1356" t="str">
            <v>ADTRAN</v>
          </cell>
          <cell r="C1356">
            <v>0</v>
          </cell>
          <cell r="D1356">
            <v>13</v>
          </cell>
          <cell r="E1356">
            <v>0</v>
          </cell>
          <cell r="F1356">
            <v>0</v>
          </cell>
          <cell r="G1356">
            <v>0</v>
          </cell>
          <cell r="H1356">
            <v>0</v>
          </cell>
          <cell r="I1356">
            <v>0</v>
          </cell>
          <cell r="J1356">
            <v>0</v>
          </cell>
          <cell r="K1356">
            <v>0</v>
          </cell>
          <cell r="L1356">
            <v>0</v>
          </cell>
          <cell r="M1356">
            <v>13</v>
          </cell>
        </row>
        <row r="1357">
          <cell r="B1357" t="str">
            <v>ADVA</v>
          </cell>
          <cell r="C1357">
            <v>0</v>
          </cell>
          <cell r="D1357">
            <v>4</v>
          </cell>
          <cell r="E1357">
            <v>0</v>
          </cell>
          <cell r="F1357">
            <v>0</v>
          </cell>
          <cell r="G1357">
            <v>64</v>
          </cell>
          <cell r="H1357">
            <v>0</v>
          </cell>
          <cell r="I1357">
            <v>0</v>
          </cell>
          <cell r="J1357">
            <v>0</v>
          </cell>
          <cell r="K1357">
            <v>9</v>
          </cell>
          <cell r="L1357">
            <v>0</v>
          </cell>
          <cell r="M1357">
            <v>68</v>
          </cell>
        </row>
        <row r="1358">
          <cell r="B1358" t="str">
            <v>Alcatel-Lucent</v>
          </cell>
          <cell r="C1358">
            <v>0</v>
          </cell>
          <cell r="D1358">
            <v>449</v>
          </cell>
          <cell r="E1358">
            <v>0</v>
          </cell>
          <cell r="F1358">
            <v>154</v>
          </cell>
          <cell r="G1358">
            <v>92</v>
          </cell>
          <cell r="H1358">
            <v>0</v>
          </cell>
          <cell r="I1358">
            <v>142</v>
          </cell>
          <cell r="J1358">
            <v>93</v>
          </cell>
          <cell r="K1358">
            <v>5</v>
          </cell>
          <cell r="L1358">
            <v>37</v>
          </cell>
          <cell r="M1358">
            <v>930</v>
          </cell>
        </row>
        <row r="1359">
          <cell r="B1359" t="str">
            <v>ANDA</v>
          </cell>
          <cell r="C1359">
            <v>0</v>
          </cell>
          <cell r="D1359">
            <v>6</v>
          </cell>
          <cell r="E1359">
            <v>0</v>
          </cell>
          <cell r="F1359">
            <v>0</v>
          </cell>
          <cell r="G1359">
            <v>0</v>
          </cell>
          <cell r="H1359">
            <v>0</v>
          </cell>
          <cell r="I1359">
            <v>0</v>
          </cell>
          <cell r="J1359">
            <v>0</v>
          </cell>
          <cell r="K1359">
            <v>0</v>
          </cell>
          <cell r="L1359">
            <v>0</v>
          </cell>
          <cell r="M1359">
            <v>6</v>
          </cell>
        </row>
        <row r="1360">
          <cell r="B1360" t="str">
            <v>Atrica</v>
          </cell>
          <cell r="C1360">
            <v>0</v>
          </cell>
          <cell r="D1360">
            <v>0</v>
          </cell>
          <cell r="E1360">
            <v>0</v>
          </cell>
          <cell r="F1360">
            <v>0</v>
          </cell>
          <cell r="G1360">
            <v>0</v>
          </cell>
          <cell r="H1360">
            <v>0</v>
          </cell>
          <cell r="I1360">
            <v>0</v>
          </cell>
          <cell r="J1360">
            <v>0</v>
          </cell>
          <cell r="K1360">
            <v>0</v>
          </cell>
          <cell r="L1360">
            <v>0</v>
          </cell>
          <cell r="M1360">
            <v>0</v>
          </cell>
        </row>
        <row r="1361">
          <cell r="B1361" t="str">
            <v>Calient</v>
          </cell>
          <cell r="C1361">
            <v>0</v>
          </cell>
          <cell r="D1361">
            <v>0</v>
          </cell>
          <cell r="E1361">
            <v>0</v>
          </cell>
          <cell r="F1361">
            <v>0</v>
          </cell>
          <cell r="G1361">
            <v>0</v>
          </cell>
          <cell r="H1361">
            <v>0</v>
          </cell>
          <cell r="I1361">
            <v>0</v>
          </cell>
          <cell r="J1361">
            <v>0</v>
          </cell>
          <cell r="K1361">
            <v>0</v>
          </cell>
          <cell r="L1361">
            <v>0</v>
          </cell>
          <cell r="M1361">
            <v>0</v>
          </cell>
        </row>
        <row r="1362">
          <cell r="B1362" t="str">
            <v>Ciena</v>
          </cell>
          <cell r="C1362">
            <v>0</v>
          </cell>
          <cell r="D1362">
            <v>100</v>
          </cell>
          <cell r="E1362">
            <v>0</v>
          </cell>
          <cell r="F1362">
            <v>45</v>
          </cell>
          <cell r="G1362">
            <v>157</v>
          </cell>
          <cell r="H1362">
            <v>4</v>
          </cell>
          <cell r="I1362">
            <v>131</v>
          </cell>
          <cell r="J1362">
            <v>0</v>
          </cell>
          <cell r="K1362">
            <v>14</v>
          </cell>
          <cell r="L1362">
            <v>20</v>
          </cell>
          <cell r="M1362">
            <v>437</v>
          </cell>
        </row>
        <row r="1363">
          <cell r="B1363" t="str">
            <v>Cisco</v>
          </cell>
          <cell r="C1363">
            <v>0</v>
          </cell>
          <cell r="D1363">
            <v>57</v>
          </cell>
          <cell r="E1363">
            <v>0</v>
          </cell>
          <cell r="F1363">
            <v>0</v>
          </cell>
          <cell r="G1363">
            <v>85</v>
          </cell>
          <cell r="H1363">
            <v>0</v>
          </cell>
          <cell r="I1363">
            <v>0</v>
          </cell>
          <cell r="J1363">
            <v>0</v>
          </cell>
          <cell r="K1363">
            <v>77</v>
          </cell>
          <cell r="L1363">
            <v>12</v>
          </cell>
          <cell r="M1363">
            <v>142</v>
          </cell>
        </row>
        <row r="1364">
          <cell r="B1364" t="str">
            <v>Corrigent</v>
          </cell>
          <cell r="C1364">
            <v>0</v>
          </cell>
          <cell r="D1364">
            <v>7</v>
          </cell>
          <cell r="E1364">
            <v>0</v>
          </cell>
          <cell r="F1364">
            <v>0</v>
          </cell>
          <cell r="G1364">
            <v>0</v>
          </cell>
          <cell r="H1364">
            <v>0</v>
          </cell>
          <cell r="I1364">
            <v>0</v>
          </cell>
          <cell r="J1364">
            <v>0</v>
          </cell>
          <cell r="K1364">
            <v>0</v>
          </cell>
          <cell r="L1364">
            <v>0</v>
          </cell>
          <cell r="M1364">
            <v>7</v>
          </cell>
        </row>
        <row r="1365">
          <cell r="B1365" t="str">
            <v>Corvis</v>
          </cell>
          <cell r="C1365">
            <v>0</v>
          </cell>
          <cell r="D1365">
            <v>0</v>
          </cell>
          <cell r="E1365">
            <v>0</v>
          </cell>
          <cell r="F1365">
            <v>0</v>
          </cell>
          <cell r="G1365">
            <v>0</v>
          </cell>
          <cell r="H1365">
            <v>0</v>
          </cell>
          <cell r="I1365">
            <v>0</v>
          </cell>
          <cell r="J1365">
            <v>0</v>
          </cell>
          <cell r="K1365">
            <v>0</v>
          </cell>
          <cell r="L1365">
            <v>0</v>
          </cell>
          <cell r="M1365">
            <v>0</v>
          </cell>
        </row>
        <row r="1366">
          <cell r="B1366" t="str">
            <v>Datang</v>
          </cell>
          <cell r="C1366">
            <v>0</v>
          </cell>
          <cell r="D1366">
            <v>0</v>
          </cell>
          <cell r="E1366">
            <v>0</v>
          </cell>
          <cell r="F1366">
            <v>0</v>
          </cell>
          <cell r="G1366">
            <v>0</v>
          </cell>
          <cell r="H1366">
            <v>0</v>
          </cell>
          <cell r="I1366">
            <v>0</v>
          </cell>
          <cell r="J1366">
            <v>0</v>
          </cell>
          <cell r="K1366">
            <v>0</v>
          </cell>
          <cell r="L1366">
            <v>0</v>
          </cell>
          <cell r="M1366">
            <v>0</v>
          </cell>
        </row>
        <row r="1367">
          <cell r="B1367" t="str">
            <v>ECI Telecom</v>
          </cell>
          <cell r="C1367">
            <v>0</v>
          </cell>
          <cell r="D1367">
            <v>98</v>
          </cell>
          <cell r="E1367">
            <v>0</v>
          </cell>
          <cell r="F1367">
            <v>0</v>
          </cell>
          <cell r="G1367">
            <v>20</v>
          </cell>
          <cell r="H1367">
            <v>0</v>
          </cell>
          <cell r="I1367">
            <v>0</v>
          </cell>
          <cell r="J1367">
            <v>0</v>
          </cell>
          <cell r="K1367">
            <v>11</v>
          </cell>
          <cell r="L1367">
            <v>30</v>
          </cell>
          <cell r="M1367">
            <v>118</v>
          </cell>
        </row>
        <row r="1368">
          <cell r="B1368" t="str">
            <v>Ericsson</v>
          </cell>
          <cell r="C1368">
            <v>0</v>
          </cell>
          <cell r="D1368">
            <v>110</v>
          </cell>
          <cell r="E1368">
            <v>0</v>
          </cell>
          <cell r="F1368">
            <v>21</v>
          </cell>
          <cell r="G1368">
            <v>31</v>
          </cell>
          <cell r="H1368">
            <v>0</v>
          </cell>
          <cell r="I1368">
            <v>70</v>
          </cell>
          <cell r="J1368">
            <v>0</v>
          </cell>
          <cell r="K1368">
            <v>9</v>
          </cell>
          <cell r="L1368">
            <v>0</v>
          </cell>
          <cell r="M1368">
            <v>232</v>
          </cell>
        </row>
        <row r="1369">
          <cell r="B1369" t="str">
            <v>FiberHome</v>
          </cell>
          <cell r="C1369">
            <v>9</v>
          </cell>
          <cell r="D1369">
            <v>14</v>
          </cell>
          <cell r="E1369">
            <v>0</v>
          </cell>
          <cell r="F1369">
            <v>5</v>
          </cell>
          <cell r="G1369">
            <v>5</v>
          </cell>
          <cell r="H1369">
            <v>16</v>
          </cell>
          <cell r="I1369">
            <v>0</v>
          </cell>
          <cell r="J1369">
            <v>0</v>
          </cell>
          <cell r="K1369">
            <v>0</v>
          </cell>
          <cell r="L1369">
            <v>0</v>
          </cell>
          <cell r="M1369">
            <v>49</v>
          </cell>
        </row>
        <row r="1370">
          <cell r="B1370" t="str">
            <v>Force 10</v>
          </cell>
          <cell r="C1370">
            <v>0</v>
          </cell>
          <cell r="D1370">
            <v>11</v>
          </cell>
          <cell r="E1370">
            <v>0</v>
          </cell>
          <cell r="F1370">
            <v>0</v>
          </cell>
          <cell r="G1370">
            <v>0</v>
          </cell>
          <cell r="H1370">
            <v>0</v>
          </cell>
          <cell r="I1370">
            <v>0</v>
          </cell>
          <cell r="J1370">
            <v>0</v>
          </cell>
          <cell r="K1370">
            <v>0</v>
          </cell>
          <cell r="L1370">
            <v>0</v>
          </cell>
          <cell r="M1370">
            <v>11</v>
          </cell>
        </row>
        <row r="1371">
          <cell r="B1371" t="str">
            <v>Fujitsu</v>
          </cell>
          <cell r="C1371">
            <v>10</v>
          </cell>
          <cell r="D1371">
            <v>104</v>
          </cell>
          <cell r="E1371">
            <v>2</v>
          </cell>
          <cell r="F1371">
            <v>0</v>
          </cell>
          <cell r="G1371">
            <v>84</v>
          </cell>
          <cell r="H1371">
            <v>9</v>
          </cell>
          <cell r="I1371">
            <v>0</v>
          </cell>
          <cell r="J1371">
            <v>9</v>
          </cell>
          <cell r="K1371">
            <v>74</v>
          </cell>
          <cell r="L1371">
            <v>4</v>
          </cell>
          <cell r="M1371">
            <v>218</v>
          </cell>
        </row>
        <row r="1372">
          <cell r="B1372" t="str">
            <v>Hitachi</v>
          </cell>
          <cell r="C1372">
            <v>0</v>
          </cell>
          <cell r="D1372">
            <v>2</v>
          </cell>
          <cell r="E1372">
            <v>0</v>
          </cell>
          <cell r="F1372">
            <v>0</v>
          </cell>
          <cell r="G1372">
            <v>40</v>
          </cell>
          <cell r="H1372">
            <v>1</v>
          </cell>
          <cell r="I1372">
            <v>0</v>
          </cell>
          <cell r="J1372">
            <v>0</v>
          </cell>
          <cell r="K1372">
            <v>16</v>
          </cell>
          <cell r="L1372">
            <v>0</v>
          </cell>
          <cell r="M1372">
            <v>43</v>
          </cell>
        </row>
        <row r="1373">
          <cell r="B1373" t="str">
            <v>Hitachi Cable</v>
          </cell>
          <cell r="C1373">
            <v>0</v>
          </cell>
          <cell r="D1373">
            <v>0</v>
          </cell>
          <cell r="E1373">
            <v>0</v>
          </cell>
          <cell r="F1373">
            <v>0</v>
          </cell>
          <cell r="G1373">
            <v>5</v>
          </cell>
          <cell r="H1373">
            <v>0</v>
          </cell>
          <cell r="I1373">
            <v>0</v>
          </cell>
          <cell r="J1373">
            <v>0</v>
          </cell>
          <cell r="K1373">
            <v>0</v>
          </cell>
          <cell r="L1373">
            <v>0</v>
          </cell>
          <cell r="M1373">
            <v>5</v>
          </cell>
        </row>
        <row r="1374">
          <cell r="B1374" t="str">
            <v>Huawei</v>
          </cell>
          <cell r="C1374">
            <v>0</v>
          </cell>
          <cell r="D1374">
            <v>377</v>
          </cell>
          <cell r="E1374">
            <v>0</v>
          </cell>
          <cell r="F1374">
            <v>162</v>
          </cell>
          <cell r="G1374">
            <v>146</v>
          </cell>
          <cell r="H1374">
            <v>0</v>
          </cell>
          <cell r="I1374">
            <v>215</v>
          </cell>
          <cell r="J1374">
            <v>3</v>
          </cell>
          <cell r="K1374">
            <v>59</v>
          </cell>
          <cell r="L1374">
            <v>20</v>
          </cell>
          <cell r="M1374">
            <v>903</v>
          </cell>
        </row>
        <row r="1375">
          <cell r="B1375" t="str">
            <v>Infinera</v>
          </cell>
          <cell r="C1375">
            <v>0</v>
          </cell>
          <cell r="D1375">
            <v>0</v>
          </cell>
          <cell r="E1375">
            <v>0</v>
          </cell>
          <cell r="F1375">
            <v>0</v>
          </cell>
          <cell r="G1375">
            <v>0</v>
          </cell>
          <cell r="H1375">
            <v>0</v>
          </cell>
          <cell r="I1375">
            <v>79</v>
          </cell>
          <cell r="J1375">
            <v>0</v>
          </cell>
          <cell r="K1375">
            <v>0</v>
          </cell>
          <cell r="L1375">
            <v>0</v>
          </cell>
          <cell r="M1375">
            <v>79</v>
          </cell>
        </row>
        <row r="1376">
          <cell r="B1376" t="str">
            <v>Lucent</v>
          </cell>
          <cell r="C1376">
            <v>0</v>
          </cell>
          <cell r="D1376">
            <v>0</v>
          </cell>
          <cell r="E1376">
            <v>0</v>
          </cell>
          <cell r="F1376">
            <v>0</v>
          </cell>
          <cell r="G1376">
            <v>0</v>
          </cell>
          <cell r="H1376">
            <v>0</v>
          </cell>
          <cell r="I1376">
            <v>0</v>
          </cell>
          <cell r="J1376">
            <v>0</v>
          </cell>
          <cell r="K1376">
            <v>0</v>
          </cell>
          <cell r="L1376">
            <v>0</v>
          </cell>
          <cell r="M1376">
            <v>0</v>
          </cell>
        </row>
        <row r="1377">
          <cell r="B1377" t="str">
            <v>Luminous</v>
          </cell>
          <cell r="C1377">
            <v>0</v>
          </cell>
          <cell r="D1377">
            <v>0</v>
          </cell>
          <cell r="E1377">
            <v>0</v>
          </cell>
          <cell r="F1377">
            <v>0</v>
          </cell>
          <cell r="G1377">
            <v>0</v>
          </cell>
          <cell r="H1377">
            <v>0</v>
          </cell>
          <cell r="I1377">
            <v>0</v>
          </cell>
          <cell r="J1377">
            <v>0</v>
          </cell>
          <cell r="K1377">
            <v>0</v>
          </cell>
          <cell r="L1377">
            <v>0</v>
          </cell>
          <cell r="M1377">
            <v>0</v>
          </cell>
        </row>
        <row r="1378">
          <cell r="B1378" t="str">
            <v>Movaz</v>
          </cell>
          <cell r="C1378">
            <v>0</v>
          </cell>
          <cell r="D1378">
            <v>0</v>
          </cell>
          <cell r="E1378">
            <v>0</v>
          </cell>
          <cell r="F1378">
            <v>0</v>
          </cell>
          <cell r="G1378">
            <v>0</v>
          </cell>
          <cell r="H1378">
            <v>0</v>
          </cell>
          <cell r="I1378">
            <v>0</v>
          </cell>
          <cell r="J1378">
            <v>0</v>
          </cell>
          <cell r="K1378">
            <v>0</v>
          </cell>
          <cell r="L1378">
            <v>0</v>
          </cell>
          <cell r="M1378">
            <v>0</v>
          </cell>
        </row>
        <row r="1379">
          <cell r="B1379" t="str">
            <v>NEC</v>
          </cell>
          <cell r="C1379">
            <v>41</v>
          </cell>
          <cell r="D1379">
            <v>48</v>
          </cell>
          <cell r="E1379">
            <v>0</v>
          </cell>
          <cell r="F1379">
            <v>0</v>
          </cell>
          <cell r="G1379">
            <v>60</v>
          </cell>
          <cell r="H1379">
            <v>31</v>
          </cell>
          <cell r="I1379">
            <v>0</v>
          </cell>
          <cell r="J1379">
            <v>52</v>
          </cell>
          <cell r="K1379">
            <v>42</v>
          </cell>
          <cell r="L1379">
            <v>12</v>
          </cell>
          <cell r="M1379">
            <v>232</v>
          </cell>
        </row>
        <row r="1380">
          <cell r="B1380" t="str">
            <v>Nortel</v>
          </cell>
          <cell r="C1380">
            <v>0</v>
          </cell>
          <cell r="D1380">
            <v>0</v>
          </cell>
          <cell r="E1380">
            <v>0</v>
          </cell>
          <cell r="F1380">
            <v>0</v>
          </cell>
          <cell r="G1380">
            <v>0</v>
          </cell>
          <cell r="H1380">
            <v>0</v>
          </cell>
          <cell r="I1380">
            <v>0</v>
          </cell>
          <cell r="J1380">
            <v>0</v>
          </cell>
          <cell r="K1380">
            <v>0</v>
          </cell>
          <cell r="L1380">
            <v>0</v>
          </cell>
          <cell r="M1380">
            <v>0</v>
          </cell>
        </row>
        <row r="1381">
          <cell r="B1381" t="str">
            <v>OpVista</v>
          </cell>
          <cell r="C1381">
            <v>0</v>
          </cell>
          <cell r="D1381">
            <v>0</v>
          </cell>
          <cell r="E1381">
            <v>0</v>
          </cell>
          <cell r="F1381">
            <v>0</v>
          </cell>
          <cell r="G1381">
            <v>8</v>
          </cell>
          <cell r="H1381">
            <v>0</v>
          </cell>
          <cell r="I1381">
            <v>0</v>
          </cell>
          <cell r="J1381">
            <v>0</v>
          </cell>
          <cell r="K1381">
            <v>0</v>
          </cell>
          <cell r="L1381">
            <v>0</v>
          </cell>
          <cell r="M1381">
            <v>8</v>
          </cell>
        </row>
        <row r="1382">
          <cell r="B1382" t="str">
            <v>Sagem</v>
          </cell>
          <cell r="C1382">
            <v>0</v>
          </cell>
          <cell r="D1382">
            <v>4</v>
          </cell>
          <cell r="E1382">
            <v>0</v>
          </cell>
          <cell r="F1382">
            <v>0</v>
          </cell>
          <cell r="G1382">
            <v>0</v>
          </cell>
          <cell r="H1382">
            <v>0</v>
          </cell>
          <cell r="I1382">
            <v>0</v>
          </cell>
          <cell r="J1382">
            <v>0</v>
          </cell>
          <cell r="K1382">
            <v>0</v>
          </cell>
          <cell r="L1382">
            <v>0</v>
          </cell>
          <cell r="M1382">
            <v>4</v>
          </cell>
        </row>
        <row r="1383">
          <cell r="B1383" t="str">
            <v>Nokia Siemens</v>
          </cell>
          <cell r="C1383">
            <v>0</v>
          </cell>
          <cell r="D1383">
            <v>84</v>
          </cell>
          <cell r="E1383">
            <v>0</v>
          </cell>
          <cell r="F1383">
            <v>0</v>
          </cell>
          <cell r="G1383">
            <v>0</v>
          </cell>
          <cell r="H1383">
            <v>0</v>
          </cell>
          <cell r="I1383">
            <v>86</v>
          </cell>
          <cell r="J1383">
            <v>0</v>
          </cell>
          <cell r="K1383">
            <v>0</v>
          </cell>
          <cell r="L1383">
            <v>5</v>
          </cell>
          <cell r="M1383">
            <v>170</v>
          </cell>
        </row>
        <row r="1384">
          <cell r="B1384" t="str">
            <v>Sycamore</v>
          </cell>
          <cell r="C1384">
            <v>0</v>
          </cell>
          <cell r="D1384">
            <v>0</v>
          </cell>
          <cell r="E1384">
            <v>1</v>
          </cell>
          <cell r="F1384">
            <v>9</v>
          </cell>
          <cell r="G1384">
            <v>0</v>
          </cell>
          <cell r="H1384">
            <v>0</v>
          </cell>
          <cell r="I1384">
            <v>0</v>
          </cell>
          <cell r="J1384">
            <v>0</v>
          </cell>
          <cell r="K1384">
            <v>0</v>
          </cell>
          <cell r="L1384">
            <v>0</v>
          </cell>
          <cell r="M1384">
            <v>10</v>
          </cell>
        </row>
        <row r="1385">
          <cell r="B1385" t="str">
            <v>Tejas</v>
          </cell>
          <cell r="C1385">
            <v>0</v>
          </cell>
          <cell r="D1385">
            <v>33</v>
          </cell>
          <cell r="E1385">
            <v>0</v>
          </cell>
          <cell r="F1385">
            <v>0</v>
          </cell>
          <cell r="G1385">
            <v>0</v>
          </cell>
          <cell r="H1385">
            <v>0</v>
          </cell>
          <cell r="I1385">
            <v>0</v>
          </cell>
          <cell r="J1385">
            <v>0</v>
          </cell>
          <cell r="K1385">
            <v>0</v>
          </cell>
          <cell r="L1385">
            <v>0</v>
          </cell>
          <cell r="M1385">
            <v>33</v>
          </cell>
        </row>
        <row r="1386">
          <cell r="B1386" t="str">
            <v>Tellabs</v>
          </cell>
          <cell r="C1386">
            <v>0</v>
          </cell>
          <cell r="D1386">
            <v>41</v>
          </cell>
          <cell r="E1386">
            <v>80</v>
          </cell>
          <cell r="F1386">
            <v>1</v>
          </cell>
          <cell r="G1386">
            <v>32</v>
          </cell>
          <cell r="H1386">
            <v>0</v>
          </cell>
          <cell r="I1386">
            <v>0</v>
          </cell>
          <cell r="J1386">
            <v>0</v>
          </cell>
          <cell r="K1386">
            <v>26</v>
          </cell>
          <cell r="L1386">
            <v>1</v>
          </cell>
          <cell r="M1386">
            <v>154</v>
          </cell>
        </row>
        <row r="1387">
          <cell r="B1387" t="str">
            <v>Transmode</v>
          </cell>
          <cell r="C1387">
            <v>0</v>
          </cell>
          <cell r="D1387">
            <v>0</v>
          </cell>
          <cell r="E1387">
            <v>0</v>
          </cell>
          <cell r="F1387">
            <v>0</v>
          </cell>
          <cell r="G1387">
            <v>21</v>
          </cell>
          <cell r="H1387">
            <v>0</v>
          </cell>
          <cell r="I1387">
            <v>0</v>
          </cell>
          <cell r="J1387">
            <v>0</v>
          </cell>
          <cell r="K1387">
            <v>0</v>
          </cell>
          <cell r="L1387">
            <v>0</v>
          </cell>
          <cell r="M1387">
            <v>21</v>
          </cell>
        </row>
        <row r="1388">
          <cell r="B1388" t="str">
            <v>Tyco</v>
          </cell>
          <cell r="C1388">
            <v>0</v>
          </cell>
          <cell r="D1388">
            <v>0</v>
          </cell>
          <cell r="E1388">
            <v>0</v>
          </cell>
          <cell r="F1388">
            <v>0</v>
          </cell>
          <cell r="G1388">
            <v>0</v>
          </cell>
          <cell r="H1388">
            <v>0</v>
          </cell>
          <cell r="I1388">
            <v>0</v>
          </cell>
          <cell r="J1388">
            <v>46</v>
          </cell>
          <cell r="K1388">
            <v>0</v>
          </cell>
          <cell r="L1388">
            <v>0</v>
          </cell>
          <cell r="M1388">
            <v>46</v>
          </cell>
        </row>
        <row r="1389">
          <cell r="B1389" t="str">
            <v>UTStarcom</v>
          </cell>
          <cell r="C1389">
            <v>0</v>
          </cell>
          <cell r="D1389">
            <v>8</v>
          </cell>
          <cell r="E1389">
            <v>0</v>
          </cell>
          <cell r="F1389">
            <v>0</v>
          </cell>
          <cell r="G1389">
            <v>0</v>
          </cell>
          <cell r="H1389">
            <v>0</v>
          </cell>
          <cell r="I1389">
            <v>0</v>
          </cell>
          <cell r="J1389">
            <v>0</v>
          </cell>
          <cell r="K1389">
            <v>0</v>
          </cell>
          <cell r="L1389">
            <v>0</v>
          </cell>
          <cell r="M1389">
            <v>8</v>
          </cell>
        </row>
        <row r="1390">
          <cell r="B1390" t="str">
            <v>White Rock</v>
          </cell>
          <cell r="C1390">
            <v>0</v>
          </cell>
          <cell r="D1390">
            <v>0</v>
          </cell>
          <cell r="E1390">
            <v>0</v>
          </cell>
          <cell r="F1390">
            <v>0</v>
          </cell>
          <cell r="G1390">
            <v>0</v>
          </cell>
          <cell r="H1390">
            <v>0</v>
          </cell>
          <cell r="I1390">
            <v>0</v>
          </cell>
          <cell r="J1390">
            <v>0</v>
          </cell>
          <cell r="K1390">
            <v>0</v>
          </cell>
          <cell r="L1390">
            <v>0</v>
          </cell>
          <cell r="M1390">
            <v>0</v>
          </cell>
        </row>
        <row r="1391">
          <cell r="B1391" t="str">
            <v>Xtera</v>
          </cell>
          <cell r="C1391">
            <v>0</v>
          </cell>
          <cell r="D1391">
            <v>0</v>
          </cell>
          <cell r="E1391">
            <v>0</v>
          </cell>
          <cell r="F1391">
            <v>0</v>
          </cell>
          <cell r="G1391">
            <v>0</v>
          </cell>
          <cell r="H1391">
            <v>0</v>
          </cell>
          <cell r="I1391">
            <v>15</v>
          </cell>
          <cell r="J1391">
            <v>0</v>
          </cell>
          <cell r="K1391">
            <v>0</v>
          </cell>
          <cell r="L1391">
            <v>0</v>
          </cell>
          <cell r="M1391">
            <v>15</v>
          </cell>
        </row>
        <row r="1392">
          <cell r="B1392" t="str">
            <v>Zhone</v>
          </cell>
          <cell r="C1392">
            <v>0</v>
          </cell>
          <cell r="D1392">
            <v>0</v>
          </cell>
          <cell r="E1392">
            <v>0</v>
          </cell>
          <cell r="F1392">
            <v>0</v>
          </cell>
          <cell r="G1392">
            <v>1</v>
          </cell>
          <cell r="H1392">
            <v>0</v>
          </cell>
          <cell r="I1392">
            <v>0</v>
          </cell>
          <cell r="J1392">
            <v>0</v>
          </cell>
          <cell r="K1392">
            <v>0</v>
          </cell>
          <cell r="L1392">
            <v>0</v>
          </cell>
          <cell r="M1392">
            <v>1</v>
          </cell>
        </row>
        <row r="1393">
          <cell r="B1393" t="str">
            <v>ZTE</v>
          </cell>
          <cell r="C1393">
            <v>0</v>
          </cell>
          <cell r="D1393">
            <v>131</v>
          </cell>
          <cell r="E1393">
            <v>0</v>
          </cell>
          <cell r="F1393">
            <v>1</v>
          </cell>
          <cell r="G1393">
            <v>18</v>
          </cell>
          <cell r="H1393">
            <v>0</v>
          </cell>
          <cell r="I1393">
            <v>102</v>
          </cell>
          <cell r="J1393">
            <v>0</v>
          </cell>
          <cell r="K1393">
            <v>2</v>
          </cell>
          <cell r="L1393">
            <v>5</v>
          </cell>
          <cell r="M1393">
            <v>252</v>
          </cell>
        </row>
        <row r="1394">
          <cell r="B1394" t="str">
            <v>Other</v>
          </cell>
          <cell r="C1394">
            <v>0</v>
          </cell>
          <cell r="D1394">
            <v>23</v>
          </cell>
          <cell r="E1394">
            <v>0</v>
          </cell>
          <cell r="F1394">
            <v>0</v>
          </cell>
          <cell r="G1394">
            <v>36</v>
          </cell>
          <cell r="H1394">
            <v>0</v>
          </cell>
          <cell r="I1394">
            <v>0</v>
          </cell>
          <cell r="J1394">
            <v>0</v>
          </cell>
          <cell r="K1394">
            <v>10</v>
          </cell>
          <cell r="L1394">
            <v>0</v>
          </cell>
          <cell r="M1394">
            <v>59</v>
          </cell>
        </row>
        <row r="1395">
          <cell r="B1395" t="str">
            <v>Total</v>
          </cell>
          <cell r="C1395">
            <v>60</v>
          </cell>
          <cell r="D1395">
            <v>1724</v>
          </cell>
          <cell r="E1395">
            <v>83</v>
          </cell>
          <cell r="F1395">
            <v>398</v>
          </cell>
          <cell r="G1395">
            <v>905</v>
          </cell>
          <cell r="H1395">
            <v>61</v>
          </cell>
          <cell r="I1395">
            <v>840</v>
          </cell>
          <cell r="J1395">
            <v>203</v>
          </cell>
          <cell r="K1395">
            <v>354</v>
          </cell>
          <cell r="L1395">
            <v>146</v>
          </cell>
          <cell r="M1395">
            <v>4274</v>
          </cell>
        </row>
        <row r="1403">
          <cell r="B1403" t="str">
            <v>Vendor</v>
          </cell>
          <cell r="C1403" t="str">
            <v>SONET/SDH Add-drop multiplexers (ADM)</v>
          </cell>
          <cell r="D1403" t="str">
            <v>Optical Edge Devices (OED)</v>
          </cell>
          <cell r="E1403" t="str">
            <v>Digital Cross Connects (DCS)</v>
          </cell>
          <cell r="F1403" t="str">
            <v>Optical Core Switches (OCS)</v>
          </cell>
          <cell r="G1403" t="str">
            <v>Metro WDM (C/D-WDM)</v>
          </cell>
          <cell r="H1403" t="str">
            <v>Long haul DWDM (LH DWDM)</v>
          </cell>
          <cell r="I1403" t="str">
            <v>Multi-reach DWDM</v>
          </cell>
          <cell r="J1403" t="str">
            <v>SLTE</v>
          </cell>
          <cell r="K1403" t="str">
            <v>Metro ROADM</v>
          </cell>
          <cell r="L1403" t="str">
            <v>Converged Packet Optical</v>
          </cell>
          <cell r="M1403" t="str">
            <v>Total Optical Networking (ON)</v>
          </cell>
        </row>
        <row r="1404">
          <cell r="B1404" t="str">
            <v>ADTRAN</v>
          </cell>
          <cell r="C1404">
            <v>0</v>
          </cell>
          <cell r="D1404">
            <v>11</v>
          </cell>
          <cell r="E1404">
            <v>0</v>
          </cell>
          <cell r="F1404">
            <v>0</v>
          </cell>
          <cell r="G1404">
            <v>0</v>
          </cell>
          <cell r="H1404">
            <v>0</v>
          </cell>
          <cell r="I1404">
            <v>0</v>
          </cell>
          <cell r="K1404">
            <v>0</v>
          </cell>
          <cell r="L1404">
            <v>0</v>
          </cell>
          <cell r="M1404">
            <v>11</v>
          </cell>
        </row>
        <row r="1405">
          <cell r="B1405" t="str">
            <v>ADVA</v>
          </cell>
          <cell r="C1405">
            <v>0</v>
          </cell>
          <cell r="D1405">
            <v>5</v>
          </cell>
          <cell r="E1405">
            <v>0</v>
          </cell>
          <cell r="F1405">
            <v>0</v>
          </cell>
          <cell r="G1405">
            <v>63</v>
          </cell>
          <cell r="H1405">
            <v>0</v>
          </cell>
          <cell r="I1405">
            <v>0</v>
          </cell>
          <cell r="K1405">
            <v>10</v>
          </cell>
          <cell r="L1405">
            <v>0</v>
          </cell>
          <cell r="M1405">
            <v>68</v>
          </cell>
        </row>
        <row r="1406">
          <cell r="B1406" t="str">
            <v>Alcatel-Lucent</v>
          </cell>
          <cell r="C1406">
            <v>0</v>
          </cell>
          <cell r="D1406">
            <v>309</v>
          </cell>
          <cell r="E1406">
            <v>0</v>
          </cell>
          <cell r="F1406">
            <v>110</v>
          </cell>
          <cell r="G1406">
            <v>57</v>
          </cell>
          <cell r="H1406">
            <v>0</v>
          </cell>
          <cell r="I1406">
            <v>87</v>
          </cell>
          <cell r="J1406">
            <v>76</v>
          </cell>
          <cell r="K1406">
            <v>3</v>
          </cell>
          <cell r="L1406">
            <v>24</v>
          </cell>
          <cell r="M1406">
            <v>639</v>
          </cell>
        </row>
        <row r="1407">
          <cell r="B1407" t="str">
            <v>ANDA</v>
          </cell>
          <cell r="C1407">
            <v>0</v>
          </cell>
          <cell r="D1407">
            <v>5</v>
          </cell>
          <cell r="E1407">
            <v>0</v>
          </cell>
          <cell r="F1407">
            <v>0</v>
          </cell>
          <cell r="G1407">
            <v>0</v>
          </cell>
          <cell r="H1407">
            <v>0</v>
          </cell>
          <cell r="I1407">
            <v>0</v>
          </cell>
          <cell r="K1407">
            <v>0</v>
          </cell>
          <cell r="L1407">
            <v>0</v>
          </cell>
          <cell r="M1407">
            <v>5</v>
          </cell>
        </row>
        <row r="1408">
          <cell r="B1408" t="str">
            <v>Atrica</v>
          </cell>
          <cell r="C1408">
            <v>0</v>
          </cell>
          <cell r="D1408">
            <v>0</v>
          </cell>
          <cell r="E1408">
            <v>0</v>
          </cell>
          <cell r="F1408">
            <v>0</v>
          </cell>
          <cell r="G1408">
            <v>0</v>
          </cell>
          <cell r="H1408">
            <v>0</v>
          </cell>
          <cell r="I1408">
            <v>0</v>
          </cell>
          <cell r="K1408">
            <v>0</v>
          </cell>
          <cell r="L1408">
            <v>0</v>
          </cell>
          <cell r="M1408">
            <v>0</v>
          </cell>
        </row>
        <row r="1409">
          <cell r="B1409" t="str">
            <v>Calient</v>
          </cell>
          <cell r="C1409">
            <v>0</v>
          </cell>
          <cell r="D1409">
            <v>0</v>
          </cell>
          <cell r="E1409">
            <v>0</v>
          </cell>
          <cell r="F1409">
            <v>0</v>
          </cell>
          <cell r="G1409">
            <v>0</v>
          </cell>
          <cell r="H1409">
            <v>0</v>
          </cell>
          <cell r="I1409">
            <v>0</v>
          </cell>
          <cell r="K1409">
            <v>0</v>
          </cell>
          <cell r="L1409">
            <v>0</v>
          </cell>
          <cell r="M1409">
            <v>0</v>
          </cell>
        </row>
        <row r="1410">
          <cell r="B1410" t="str">
            <v>Ciena</v>
          </cell>
          <cell r="C1410">
            <v>0</v>
          </cell>
          <cell r="D1410">
            <v>76</v>
          </cell>
          <cell r="E1410">
            <v>0</v>
          </cell>
          <cell r="F1410">
            <v>47</v>
          </cell>
          <cell r="G1410">
            <v>124</v>
          </cell>
          <cell r="H1410">
            <v>0</v>
          </cell>
          <cell r="I1410">
            <v>110</v>
          </cell>
          <cell r="K1410">
            <v>12</v>
          </cell>
          <cell r="L1410">
            <v>18</v>
          </cell>
          <cell r="M1410">
            <v>357</v>
          </cell>
        </row>
        <row r="1411">
          <cell r="B1411" t="str">
            <v>Cisco</v>
          </cell>
          <cell r="C1411">
            <v>0</v>
          </cell>
          <cell r="D1411">
            <v>44</v>
          </cell>
          <cell r="E1411">
            <v>0</v>
          </cell>
          <cell r="F1411">
            <v>0</v>
          </cell>
          <cell r="G1411">
            <v>66</v>
          </cell>
          <cell r="H1411">
            <v>0</v>
          </cell>
          <cell r="I1411">
            <v>0</v>
          </cell>
          <cell r="K1411">
            <v>61</v>
          </cell>
          <cell r="L1411">
            <v>14</v>
          </cell>
          <cell r="M1411">
            <v>110</v>
          </cell>
        </row>
        <row r="1412">
          <cell r="B1412" t="str">
            <v>Corrigent</v>
          </cell>
          <cell r="C1412">
            <v>0</v>
          </cell>
          <cell r="D1412">
            <v>6</v>
          </cell>
          <cell r="E1412">
            <v>0</v>
          </cell>
          <cell r="F1412">
            <v>0</v>
          </cell>
          <cell r="G1412">
            <v>0</v>
          </cell>
          <cell r="H1412">
            <v>0</v>
          </cell>
          <cell r="I1412">
            <v>0</v>
          </cell>
          <cell r="K1412">
            <v>0</v>
          </cell>
          <cell r="L1412">
            <v>0</v>
          </cell>
          <cell r="M1412">
            <v>6</v>
          </cell>
        </row>
        <row r="1413">
          <cell r="B1413" t="str">
            <v>Corvis</v>
          </cell>
          <cell r="C1413">
            <v>0</v>
          </cell>
          <cell r="D1413">
            <v>0</v>
          </cell>
          <cell r="E1413">
            <v>0</v>
          </cell>
          <cell r="F1413">
            <v>0</v>
          </cell>
          <cell r="G1413">
            <v>0</v>
          </cell>
          <cell r="H1413">
            <v>0</v>
          </cell>
          <cell r="I1413">
            <v>0</v>
          </cell>
          <cell r="K1413">
            <v>0</v>
          </cell>
          <cell r="L1413">
            <v>0</v>
          </cell>
          <cell r="M1413">
            <v>0</v>
          </cell>
        </row>
        <row r="1414">
          <cell r="B1414" t="str">
            <v>Datang</v>
          </cell>
          <cell r="C1414">
            <v>0</v>
          </cell>
          <cell r="D1414">
            <v>0</v>
          </cell>
          <cell r="E1414">
            <v>0</v>
          </cell>
          <cell r="F1414">
            <v>0</v>
          </cell>
          <cell r="G1414">
            <v>0</v>
          </cell>
          <cell r="H1414">
            <v>0</v>
          </cell>
          <cell r="I1414">
            <v>0</v>
          </cell>
          <cell r="K1414">
            <v>0</v>
          </cell>
          <cell r="L1414">
            <v>0</v>
          </cell>
          <cell r="M1414">
            <v>0</v>
          </cell>
        </row>
        <row r="1415">
          <cell r="B1415" t="str">
            <v>ECI Telecom</v>
          </cell>
          <cell r="C1415">
            <v>0</v>
          </cell>
          <cell r="D1415">
            <v>88</v>
          </cell>
          <cell r="E1415">
            <v>0</v>
          </cell>
          <cell r="F1415">
            <v>0</v>
          </cell>
          <cell r="G1415">
            <v>23</v>
          </cell>
          <cell r="H1415">
            <v>0</v>
          </cell>
          <cell r="I1415">
            <v>0</v>
          </cell>
          <cell r="K1415">
            <v>8</v>
          </cell>
          <cell r="L1415">
            <v>31</v>
          </cell>
          <cell r="M1415">
            <v>111</v>
          </cell>
        </row>
        <row r="1416">
          <cell r="B1416" t="str">
            <v>Ericsson</v>
          </cell>
          <cell r="C1416">
            <v>0</v>
          </cell>
          <cell r="D1416">
            <v>69</v>
          </cell>
          <cell r="E1416">
            <v>0</v>
          </cell>
          <cell r="F1416">
            <v>17</v>
          </cell>
          <cell r="G1416">
            <v>20</v>
          </cell>
          <cell r="H1416">
            <v>0</v>
          </cell>
          <cell r="I1416">
            <v>46</v>
          </cell>
          <cell r="K1416">
            <v>6</v>
          </cell>
          <cell r="L1416">
            <v>0</v>
          </cell>
          <cell r="M1416">
            <v>152</v>
          </cell>
        </row>
        <row r="1417">
          <cell r="B1417" t="str">
            <v>FiberHome</v>
          </cell>
          <cell r="C1417">
            <v>9</v>
          </cell>
          <cell r="D1417">
            <v>16</v>
          </cell>
          <cell r="E1417">
            <v>0</v>
          </cell>
          <cell r="F1417">
            <v>6</v>
          </cell>
          <cell r="G1417">
            <v>7</v>
          </cell>
          <cell r="H1417">
            <v>0</v>
          </cell>
          <cell r="I1417">
            <v>18</v>
          </cell>
          <cell r="K1417">
            <v>0</v>
          </cell>
          <cell r="L1417">
            <v>0</v>
          </cell>
          <cell r="M1417">
            <v>56</v>
          </cell>
        </row>
        <row r="1418">
          <cell r="B1418" t="str">
            <v>Force 10</v>
          </cell>
          <cell r="C1418">
            <v>0</v>
          </cell>
          <cell r="D1418">
            <v>11</v>
          </cell>
          <cell r="E1418">
            <v>0</v>
          </cell>
          <cell r="F1418">
            <v>0</v>
          </cell>
          <cell r="G1418">
            <v>0</v>
          </cell>
          <cell r="H1418">
            <v>0</v>
          </cell>
          <cell r="I1418">
            <v>0</v>
          </cell>
          <cell r="K1418">
            <v>0</v>
          </cell>
          <cell r="L1418">
            <v>0</v>
          </cell>
          <cell r="M1418">
            <v>11</v>
          </cell>
        </row>
        <row r="1419">
          <cell r="B1419" t="str">
            <v>Fujitsu</v>
          </cell>
          <cell r="C1419">
            <v>0</v>
          </cell>
          <cell r="D1419">
            <v>118</v>
          </cell>
          <cell r="E1419">
            <v>0</v>
          </cell>
          <cell r="F1419">
            <v>3</v>
          </cell>
          <cell r="G1419">
            <v>82</v>
          </cell>
          <cell r="H1419">
            <v>0</v>
          </cell>
          <cell r="I1419">
            <v>5</v>
          </cell>
          <cell r="J1419">
            <v>24</v>
          </cell>
          <cell r="K1419">
            <v>71</v>
          </cell>
          <cell r="L1419">
            <v>4</v>
          </cell>
          <cell r="M1419">
            <v>232</v>
          </cell>
        </row>
        <row r="1420">
          <cell r="B1420" t="str">
            <v>Hitachi</v>
          </cell>
          <cell r="C1420">
            <v>0</v>
          </cell>
          <cell r="D1420">
            <v>2</v>
          </cell>
          <cell r="E1420">
            <v>0</v>
          </cell>
          <cell r="F1420">
            <v>0</v>
          </cell>
          <cell r="G1420">
            <v>39</v>
          </cell>
          <cell r="H1420">
            <v>0</v>
          </cell>
          <cell r="I1420">
            <v>1</v>
          </cell>
          <cell r="K1420">
            <v>16</v>
          </cell>
          <cell r="L1420">
            <v>0</v>
          </cell>
          <cell r="M1420">
            <v>42</v>
          </cell>
        </row>
        <row r="1421">
          <cell r="B1421" t="str">
            <v>Hitachi Cable</v>
          </cell>
          <cell r="C1421">
            <v>0</v>
          </cell>
          <cell r="D1421">
            <v>0</v>
          </cell>
          <cell r="E1421">
            <v>0</v>
          </cell>
          <cell r="F1421">
            <v>0</v>
          </cell>
          <cell r="G1421">
            <v>5</v>
          </cell>
          <cell r="H1421">
            <v>0</v>
          </cell>
          <cell r="I1421">
            <v>0</v>
          </cell>
          <cell r="K1421">
            <v>0</v>
          </cell>
          <cell r="L1421">
            <v>0</v>
          </cell>
          <cell r="M1421">
            <v>5</v>
          </cell>
        </row>
        <row r="1422">
          <cell r="B1422" t="str">
            <v>Huawei</v>
          </cell>
          <cell r="C1422">
            <v>0</v>
          </cell>
          <cell r="D1422">
            <v>378</v>
          </cell>
          <cell r="E1422">
            <v>0</v>
          </cell>
          <cell r="F1422">
            <v>106</v>
          </cell>
          <cell r="G1422">
            <v>149</v>
          </cell>
          <cell r="H1422">
            <v>0</v>
          </cell>
          <cell r="I1422">
            <v>157</v>
          </cell>
          <cell r="J1422">
            <v>5</v>
          </cell>
          <cell r="K1422">
            <v>59</v>
          </cell>
          <cell r="L1422">
            <v>18</v>
          </cell>
          <cell r="M1422">
            <v>795</v>
          </cell>
        </row>
        <row r="1423">
          <cell r="B1423" t="str">
            <v>Infinera</v>
          </cell>
          <cell r="C1423">
            <v>0</v>
          </cell>
          <cell r="D1423">
            <v>0</v>
          </cell>
          <cell r="E1423">
            <v>0</v>
          </cell>
          <cell r="F1423">
            <v>0</v>
          </cell>
          <cell r="G1423">
            <v>0</v>
          </cell>
          <cell r="H1423">
            <v>0</v>
          </cell>
          <cell r="I1423">
            <v>61</v>
          </cell>
          <cell r="K1423">
            <v>0</v>
          </cell>
          <cell r="L1423">
            <v>0</v>
          </cell>
          <cell r="M1423">
            <v>61</v>
          </cell>
        </row>
        <row r="1424">
          <cell r="B1424" t="str">
            <v>Lucent</v>
          </cell>
          <cell r="C1424">
            <v>0</v>
          </cell>
          <cell r="D1424">
            <v>0</v>
          </cell>
          <cell r="E1424">
            <v>0</v>
          </cell>
          <cell r="F1424">
            <v>0</v>
          </cell>
          <cell r="G1424">
            <v>0</v>
          </cell>
          <cell r="H1424">
            <v>0</v>
          </cell>
          <cell r="I1424">
            <v>0</v>
          </cell>
          <cell r="K1424">
            <v>0</v>
          </cell>
          <cell r="L1424">
            <v>0</v>
          </cell>
          <cell r="M1424">
            <v>0</v>
          </cell>
        </row>
        <row r="1425">
          <cell r="B1425" t="str">
            <v>Luminous</v>
          </cell>
          <cell r="C1425">
            <v>0</v>
          </cell>
          <cell r="D1425">
            <v>0</v>
          </cell>
          <cell r="E1425">
            <v>0</v>
          </cell>
          <cell r="F1425">
            <v>0</v>
          </cell>
          <cell r="G1425">
            <v>0</v>
          </cell>
          <cell r="H1425">
            <v>0</v>
          </cell>
          <cell r="I1425">
            <v>0</v>
          </cell>
          <cell r="K1425">
            <v>0</v>
          </cell>
          <cell r="L1425">
            <v>0</v>
          </cell>
          <cell r="M1425">
            <v>0</v>
          </cell>
        </row>
        <row r="1426">
          <cell r="B1426" t="str">
            <v>Movaz</v>
          </cell>
          <cell r="C1426">
            <v>0</v>
          </cell>
          <cell r="D1426">
            <v>0</v>
          </cell>
          <cell r="E1426">
            <v>0</v>
          </cell>
          <cell r="F1426">
            <v>0</v>
          </cell>
          <cell r="G1426">
            <v>0</v>
          </cell>
          <cell r="H1426">
            <v>0</v>
          </cell>
          <cell r="I1426">
            <v>0</v>
          </cell>
          <cell r="K1426">
            <v>0</v>
          </cell>
          <cell r="L1426">
            <v>0</v>
          </cell>
          <cell r="M1426">
            <v>0</v>
          </cell>
        </row>
        <row r="1427">
          <cell r="B1427" t="str">
            <v>NEC</v>
          </cell>
          <cell r="C1427">
            <v>53</v>
          </cell>
          <cell r="D1427">
            <v>44</v>
          </cell>
          <cell r="E1427">
            <v>0</v>
          </cell>
          <cell r="F1427">
            <v>0</v>
          </cell>
          <cell r="G1427">
            <v>43</v>
          </cell>
          <cell r="H1427">
            <v>18</v>
          </cell>
          <cell r="I1427">
            <v>7</v>
          </cell>
          <cell r="J1427">
            <v>48</v>
          </cell>
          <cell r="K1427">
            <v>29</v>
          </cell>
          <cell r="L1427">
            <v>6</v>
          </cell>
          <cell r="M1427">
            <v>213</v>
          </cell>
        </row>
        <row r="1428">
          <cell r="B1428" t="str">
            <v>Nortel</v>
          </cell>
          <cell r="C1428">
            <v>0</v>
          </cell>
          <cell r="D1428">
            <v>0</v>
          </cell>
          <cell r="E1428">
            <v>0</v>
          </cell>
          <cell r="F1428">
            <v>0</v>
          </cell>
          <cell r="G1428">
            <v>0</v>
          </cell>
          <cell r="H1428">
            <v>0</v>
          </cell>
          <cell r="I1428">
            <v>0</v>
          </cell>
          <cell r="K1428">
            <v>0</v>
          </cell>
          <cell r="L1428">
            <v>0</v>
          </cell>
          <cell r="M1428">
            <v>0</v>
          </cell>
        </row>
        <row r="1429">
          <cell r="B1429" t="str">
            <v>OpVista</v>
          </cell>
          <cell r="C1429">
            <v>0</v>
          </cell>
          <cell r="D1429">
            <v>0</v>
          </cell>
          <cell r="E1429">
            <v>0</v>
          </cell>
          <cell r="F1429">
            <v>0</v>
          </cell>
          <cell r="G1429">
            <v>7</v>
          </cell>
          <cell r="H1429">
            <v>0</v>
          </cell>
          <cell r="I1429">
            <v>0</v>
          </cell>
          <cell r="K1429">
            <v>0</v>
          </cell>
          <cell r="L1429">
            <v>0</v>
          </cell>
          <cell r="M1429">
            <v>7</v>
          </cell>
        </row>
        <row r="1430">
          <cell r="B1430" t="str">
            <v>Sagem</v>
          </cell>
          <cell r="C1430">
            <v>0</v>
          </cell>
          <cell r="D1430">
            <v>4</v>
          </cell>
          <cell r="E1430">
            <v>0</v>
          </cell>
          <cell r="F1430">
            <v>0</v>
          </cell>
          <cell r="G1430">
            <v>0</v>
          </cell>
          <cell r="H1430">
            <v>0</v>
          </cell>
          <cell r="I1430">
            <v>0</v>
          </cell>
          <cell r="K1430">
            <v>0</v>
          </cell>
          <cell r="L1430">
            <v>0</v>
          </cell>
          <cell r="M1430">
            <v>4</v>
          </cell>
        </row>
        <row r="1431">
          <cell r="B1431" t="str">
            <v>Nokia Siemens</v>
          </cell>
          <cell r="C1431">
            <v>0</v>
          </cell>
          <cell r="D1431">
            <v>76</v>
          </cell>
          <cell r="E1431">
            <v>0</v>
          </cell>
          <cell r="F1431">
            <v>0</v>
          </cell>
          <cell r="G1431">
            <v>0</v>
          </cell>
          <cell r="H1431">
            <v>0</v>
          </cell>
          <cell r="I1431">
            <v>84</v>
          </cell>
          <cell r="K1431">
            <v>0</v>
          </cell>
          <cell r="L1431">
            <v>5</v>
          </cell>
          <cell r="M1431">
            <v>160</v>
          </cell>
        </row>
        <row r="1432">
          <cell r="B1432" t="str">
            <v>Sycamore</v>
          </cell>
          <cell r="C1432">
            <v>0</v>
          </cell>
          <cell r="D1432">
            <v>0</v>
          </cell>
          <cell r="E1432">
            <v>0</v>
          </cell>
          <cell r="F1432">
            <v>6</v>
          </cell>
          <cell r="G1432">
            <v>0</v>
          </cell>
          <cell r="H1432">
            <v>0</v>
          </cell>
          <cell r="I1432">
            <v>0</v>
          </cell>
          <cell r="K1432">
            <v>0</v>
          </cell>
          <cell r="L1432">
            <v>4</v>
          </cell>
          <cell r="M1432">
            <v>6</v>
          </cell>
        </row>
        <row r="1433">
          <cell r="B1433" t="str">
            <v>Tejas</v>
          </cell>
          <cell r="C1433">
            <v>0</v>
          </cell>
          <cell r="D1433">
            <v>45</v>
          </cell>
          <cell r="E1433">
            <v>0</v>
          </cell>
          <cell r="F1433">
            <v>0</v>
          </cell>
          <cell r="G1433">
            <v>0</v>
          </cell>
          <cell r="H1433">
            <v>0</v>
          </cell>
          <cell r="I1433">
            <v>0</v>
          </cell>
          <cell r="K1433">
            <v>0</v>
          </cell>
          <cell r="L1433">
            <v>0</v>
          </cell>
          <cell r="M1433">
            <v>45</v>
          </cell>
        </row>
        <row r="1434">
          <cell r="B1434" t="str">
            <v>Tellabs</v>
          </cell>
          <cell r="C1434">
            <v>0</v>
          </cell>
          <cell r="D1434">
            <v>27</v>
          </cell>
          <cell r="E1434">
            <v>0</v>
          </cell>
          <cell r="F1434">
            <v>84</v>
          </cell>
          <cell r="G1434">
            <v>44</v>
          </cell>
          <cell r="H1434">
            <v>0</v>
          </cell>
          <cell r="I1434">
            <v>0</v>
          </cell>
          <cell r="K1434">
            <v>35</v>
          </cell>
          <cell r="L1434">
            <v>3</v>
          </cell>
          <cell r="M1434">
            <v>155</v>
          </cell>
        </row>
        <row r="1435">
          <cell r="B1435" t="str">
            <v>Transmode</v>
          </cell>
          <cell r="C1435">
            <v>0</v>
          </cell>
          <cell r="D1435">
            <v>0</v>
          </cell>
          <cell r="E1435">
            <v>0</v>
          </cell>
          <cell r="F1435">
            <v>0</v>
          </cell>
          <cell r="G1435">
            <v>14</v>
          </cell>
          <cell r="H1435">
            <v>0</v>
          </cell>
          <cell r="I1435">
            <v>0</v>
          </cell>
          <cell r="K1435">
            <v>0</v>
          </cell>
          <cell r="L1435">
            <v>0</v>
          </cell>
          <cell r="M1435">
            <v>14</v>
          </cell>
        </row>
        <row r="1436">
          <cell r="B1436" t="str">
            <v>Tyco</v>
          </cell>
          <cell r="C1436">
            <v>0</v>
          </cell>
          <cell r="D1436">
            <v>0</v>
          </cell>
          <cell r="E1436">
            <v>0</v>
          </cell>
          <cell r="F1436">
            <v>0</v>
          </cell>
          <cell r="G1436">
            <v>0</v>
          </cell>
          <cell r="H1436">
            <v>0</v>
          </cell>
          <cell r="I1436">
            <v>0</v>
          </cell>
          <cell r="J1436">
            <v>54</v>
          </cell>
          <cell r="K1436">
            <v>0</v>
          </cell>
          <cell r="L1436">
            <v>0</v>
          </cell>
          <cell r="M1436">
            <v>54</v>
          </cell>
        </row>
        <row r="1437">
          <cell r="B1437" t="str">
            <v>UTStarcom</v>
          </cell>
          <cell r="C1437">
            <v>0</v>
          </cell>
          <cell r="D1437">
            <v>5</v>
          </cell>
          <cell r="E1437">
            <v>0</v>
          </cell>
          <cell r="F1437">
            <v>0</v>
          </cell>
          <cell r="G1437">
            <v>0</v>
          </cell>
          <cell r="H1437">
            <v>0</v>
          </cell>
          <cell r="I1437">
            <v>0</v>
          </cell>
          <cell r="K1437">
            <v>0</v>
          </cell>
          <cell r="L1437">
            <v>0</v>
          </cell>
          <cell r="M1437">
            <v>5</v>
          </cell>
        </row>
        <row r="1438">
          <cell r="B1438" t="str">
            <v>White Rock</v>
          </cell>
          <cell r="C1438">
            <v>0</v>
          </cell>
          <cell r="D1438">
            <v>0</v>
          </cell>
          <cell r="E1438">
            <v>0</v>
          </cell>
          <cell r="F1438">
            <v>0</v>
          </cell>
          <cell r="G1438">
            <v>0</v>
          </cell>
          <cell r="H1438">
            <v>0</v>
          </cell>
          <cell r="I1438">
            <v>0</v>
          </cell>
          <cell r="K1438">
            <v>0</v>
          </cell>
          <cell r="L1438">
            <v>0</v>
          </cell>
          <cell r="M1438">
            <v>0</v>
          </cell>
        </row>
        <row r="1439">
          <cell r="B1439" t="str">
            <v>Xtera</v>
          </cell>
          <cell r="C1439">
            <v>0</v>
          </cell>
          <cell r="D1439">
            <v>0</v>
          </cell>
          <cell r="E1439">
            <v>0</v>
          </cell>
          <cell r="F1439">
            <v>0</v>
          </cell>
          <cell r="G1439">
            <v>0</v>
          </cell>
          <cell r="H1439">
            <v>0</v>
          </cell>
          <cell r="I1439">
            <v>14</v>
          </cell>
          <cell r="K1439">
            <v>0</v>
          </cell>
          <cell r="L1439">
            <v>0</v>
          </cell>
          <cell r="M1439">
            <v>14</v>
          </cell>
        </row>
        <row r="1440">
          <cell r="B1440" t="str">
            <v>Zhone</v>
          </cell>
          <cell r="C1440">
            <v>0</v>
          </cell>
          <cell r="D1440">
            <v>0</v>
          </cell>
          <cell r="E1440">
            <v>0</v>
          </cell>
          <cell r="F1440">
            <v>0</v>
          </cell>
          <cell r="G1440">
            <v>1</v>
          </cell>
          <cell r="H1440">
            <v>0</v>
          </cell>
          <cell r="I1440">
            <v>0</v>
          </cell>
          <cell r="K1440">
            <v>0</v>
          </cell>
          <cell r="L1440">
            <v>0</v>
          </cell>
          <cell r="M1440">
            <v>1</v>
          </cell>
        </row>
        <row r="1441">
          <cell r="B1441" t="str">
            <v>ZTE</v>
          </cell>
          <cell r="C1441">
            <v>0</v>
          </cell>
          <cell r="D1441">
            <v>87</v>
          </cell>
          <cell r="E1441">
            <v>0</v>
          </cell>
          <cell r="F1441">
            <v>0</v>
          </cell>
          <cell r="G1441">
            <v>7</v>
          </cell>
          <cell r="H1441">
            <v>0</v>
          </cell>
          <cell r="I1441">
            <v>15</v>
          </cell>
          <cell r="K1441">
            <v>1</v>
          </cell>
          <cell r="L1441">
            <v>4</v>
          </cell>
          <cell r="M1441">
            <v>109</v>
          </cell>
        </row>
        <row r="1442">
          <cell r="B1442" t="str">
            <v>Other</v>
          </cell>
          <cell r="C1442">
            <v>0</v>
          </cell>
          <cell r="D1442">
            <v>20</v>
          </cell>
          <cell r="E1442">
            <v>0</v>
          </cell>
          <cell r="F1442">
            <v>0</v>
          </cell>
          <cell r="G1442">
            <v>34</v>
          </cell>
          <cell r="H1442">
            <v>0</v>
          </cell>
          <cell r="I1442">
            <v>0</v>
          </cell>
          <cell r="K1442">
            <v>11</v>
          </cell>
          <cell r="L1442">
            <v>0</v>
          </cell>
          <cell r="M1442">
            <v>54</v>
          </cell>
        </row>
        <row r="1443">
          <cell r="B1443" t="str">
            <v>Total</v>
          </cell>
          <cell r="C1443">
            <v>62</v>
          </cell>
          <cell r="D1443">
            <v>1446</v>
          </cell>
          <cell r="E1443">
            <v>0</v>
          </cell>
          <cell r="F1443">
            <v>379</v>
          </cell>
          <cell r="G1443">
            <v>785</v>
          </cell>
          <cell r="H1443">
            <v>18</v>
          </cell>
          <cell r="I1443">
            <v>605</v>
          </cell>
          <cell r="J1443">
            <v>207</v>
          </cell>
          <cell r="K1443">
            <v>322</v>
          </cell>
          <cell r="L1443">
            <v>131</v>
          </cell>
          <cell r="M1443">
            <v>3502</v>
          </cell>
        </row>
        <row r="1447">
          <cell r="B1447" t="str">
            <v>Vendor</v>
          </cell>
          <cell r="C1447" t="str">
            <v>SONET/SDH Add-drop multiplexers (ADM)</v>
          </cell>
          <cell r="D1447" t="str">
            <v>Optical Edge Devices (OED)</v>
          </cell>
          <cell r="E1447" t="str">
            <v>Digital Cross Connects (DCS)</v>
          </cell>
          <cell r="F1447" t="str">
            <v>Optical Core Switches (OCS)</v>
          </cell>
          <cell r="G1447" t="str">
            <v>Metro WDM (C/D-WDM)</v>
          </cell>
          <cell r="H1447" t="str">
            <v>Long haul DWDM (LH DWDM)</v>
          </cell>
          <cell r="I1447" t="str">
            <v>Multi-reach DWDM</v>
          </cell>
          <cell r="J1447" t="str">
            <v>SLTE</v>
          </cell>
          <cell r="K1447" t="str">
            <v>Metro ROADM</v>
          </cell>
          <cell r="L1447" t="str">
            <v>Converged Packet Optical</v>
          </cell>
          <cell r="M1447" t="str">
            <v>Total Optical Networking (ON)</v>
          </cell>
        </row>
        <row r="1448">
          <cell r="B1448" t="str">
            <v>ADTRAN</v>
          </cell>
          <cell r="C1448">
            <v>0</v>
          </cell>
          <cell r="D1448">
            <v>14</v>
          </cell>
          <cell r="E1448">
            <v>0</v>
          </cell>
          <cell r="F1448">
            <v>0</v>
          </cell>
          <cell r="G1448">
            <v>0</v>
          </cell>
          <cell r="H1448">
            <v>0</v>
          </cell>
          <cell r="I1448">
            <v>0</v>
          </cell>
          <cell r="J1448">
            <v>0</v>
          </cell>
          <cell r="K1448">
            <v>0</v>
          </cell>
          <cell r="L1448">
            <v>0</v>
          </cell>
          <cell r="M1448">
            <v>14</v>
          </cell>
        </row>
        <row r="1449">
          <cell r="B1449" t="str">
            <v>ADVA</v>
          </cell>
          <cell r="C1449">
            <v>0</v>
          </cell>
          <cell r="D1449">
            <v>4</v>
          </cell>
          <cell r="E1449">
            <v>0</v>
          </cell>
          <cell r="F1449">
            <v>0</v>
          </cell>
          <cell r="G1449">
            <v>66</v>
          </cell>
          <cell r="H1449">
            <v>0</v>
          </cell>
          <cell r="I1449">
            <v>0</v>
          </cell>
          <cell r="J1449">
            <v>0</v>
          </cell>
          <cell r="K1449">
            <v>10</v>
          </cell>
          <cell r="L1449">
            <v>0</v>
          </cell>
          <cell r="M1449">
            <v>70</v>
          </cell>
        </row>
        <row r="1450">
          <cell r="B1450" t="str">
            <v>Alcatel-Lucent</v>
          </cell>
          <cell r="C1450">
            <v>0</v>
          </cell>
          <cell r="D1450">
            <v>328</v>
          </cell>
          <cell r="E1450">
            <v>0</v>
          </cell>
          <cell r="F1450">
            <v>150</v>
          </cell>
          <cell r="G1450">
            <v>89</v>
          </cell>
          <cell r="H1450">
            <v>0</v>
          </cell>
          <cell r="I1450">
            <v>103</v>
          </cell>
          <cell r="J1450">
            <v>76</v>
          </cell>
          <cell r="K1450">
            <v>5</v>
          </cell>
          <cell r="L1450">
            <v>26</v>
          </cell>
          <cell r="M1450">
            <v>746</v>
          </cell>
        </row>
        <row r="1451">
          <cell r="B1451" t="str">
            <v>ANDA</v>
          </cell>
          <cell r="C1451">
            <v>0</v>
          </cell>
          <cell r="D1451">
            <v>5</v>
          </cell>
          <cell r="E1451">
            <v>0</v>
          </cell>
          <cell r="F1451">
            <v>0</v>
          </cell>
          <cell r="G1451">
            <v>0</v>
          </cell>
          <cell r="H1451">
            <v>0</v>
          </cell>
          <cell r="I1451">
            <v>0</v>
          </cell>
          <cell r="K1451">
            <v>0</v>
          </cell>
          <cell r="L1451">
            <v>0</v>
          </cell>
          <cell r="M1451">
            <v>5</v>
          </cell>
        </row>
        <row r="1452">
          <cell r="B1452" t="str">
            <v>Atrica</v>
          </cell>
          <cell r="C1452">
            <v>0</v>
          </cell>
          <cell r="D1452">
            <v>0</v>
          </cell>
          <cell r="E1452">
            <v>0</v>
          </cell>
          <cell r="F1452">
            <v>0</v>
          </cell>
          <cell r="G1452">
            <v>0</v>
          </cell>
          <cell r="H1452">
            <v>0</v>
          </cell>
          <cell r="I1452">
            <v>0</v>
          </cell>
          <cell r="K1452">
            <v>0</v>
          </cell>
          <cell r="L1452">
            <v>0</v>
          </cell>
          <cell r="M1452">
            <v>0</v>
          </cell>
        </row>
        <row r="1453">
          <cell r="B1453" t="str">
            <v>Calient</v>
          </cell>
          <cell r="C1453">
            <v>0</v>
          </cell>
          <cell r="D1453">
            <v>0</v>
          </cell>
          <cell r="E1453">
            <v>0</v>
          </cell>
          <cell r="F1453">
            <v>0</v>
          </cell>
          <cell r="G1453">
            <v>0</v>
          </cell>
          <cell r="H1453">
            <v>0</v>
          </cell>
          <cell r="I1453">
            <v>0</v>
          </cell>
          <cell r="K1453">
            <v>0</v>
          </cell>
          <cell r="L1453">
            <v>0</v>
          </cell>
          <cell r="M1453">
            <v>0</v>
          </cell>
        </row>
        <row r="1454">
          <cell r="B1454" t="str">
            <v>Ciena</v>
          </cell>
          <cell r="C1454">
            <v>0</v>
          </cell>
          <cell r="D1454">
            <v>60</v>
          </cell>
          <cell r="E1454">
            <v>0</v>
          </cell>
          <cell r="F1454">
            <v>44</v>
          </cell>
          <cell r="G1454">
            <v>114</v>
          </cell>
          <cell r="H1454">
            <v>0</v>
          </cell>
          <cell r="I1454">
            <v>109</v>
          </cell>
          <cell r="J1454">
            <v>0</v>
          </cell>
          <cell r="K1454">
            <v>15</v>
          </cell>
          <cell r="L1454">
            <v>20</v>
          </cell>
          <cell r="M1454">
            <v>327</v>
          </cell>
        </row>
        <row r="1455">
          <cell r="B1455" t="str">
            <v>Cisco</v>
          </cell>
          <cell r="C1455">
            <v>0</v>
          </cell>
          <cell r="D1455">
            <v>50</v>
          </cell>
          <cell r="E1455">
            <v>0</v>
          </cell>
          <cell r="F1455">
            <v>0</v>
          </cell>
          <cell r="G1455">
            <v>66</v>
          </cell>
          <cell r="H1455">
            <v>0</v>
          </cell>
          <cell r="I1455">
            <v>0</v>
          </cell>
          <cell r="J1455">
            <v>0</v>
          </cell>
          <cell r="K1455">
            <v>59</v>
          </cell>
          <cell r="L1455">
            <v>14</v>
          </cell>
          <cell r="M1455">
            <v>116</v>
          </cell>
        </row>
        <row r="1456">
          <cell r="B1456" t="str">
            <v>Corrigent</v>
          </cell>
          <cell r="C1456">
            <v>0</v>
          </cell>
          <cell r="D1456">
            <v>4</v>
          </cell>
          <cell r="E1456">
            <v>0</v>
          </cell>
          <cell r="F1456">
            <v>0</v>
          </cell>
          <cell r="G1456">
            <v>0</v>
          </cell>
          <cell r="H1456">
            <v>0</v>
          </cell>
          <cell r="I1456">
            <v>0</v>
          </cell>
          <cell r="K1456">
            <v>0</v>
          </cell>
          <cell r="L1456">
            <v>0</v>
          </cell>
          <cell r="M1456">
            <v>4</v>
          </cell>
        </row>
        <row r="1457">
          <cell r="B1457" t="str">
            <v>Corvis</v>
          </cell>
          <cell r="C1457">
            <v>0</v>
          </cell>
          <cell r="D1457">
            <v>0</v>
          </cell>
          <cell r="E1457">
            <v>0</v>
          </cell>
          <cell r="F1457">
            <v>0</v>
          </cell>
          <cell r="G1457">
            <v>0</v>
          </cell>
          <cell r="H1457">
            <v>0</v>
          </cell>
          <cell r="I1457">
            <v>0</v>
          </cell>
          <cell r="K1457">
            <v>0</v>
          </cell>
          <cell r="L1457">
            <v>0</v>
          </cell>
          <cell r="M1457">
            <v>0</v>
          </cell>
        </row>
        <row r="1458">
          <cell r="B1458" t="str">
            <v>Datang</v>
          </cell>
          <cell r="C1458">
            <v>0</v>
          </cell>
          <cell r="D1458">
            <v>0</v>
          </cell>
          <cell r="E1458">
            <v>0</v>
          </cell>
          <cell r="F1458">
            <v>0</v>
          </cell>
          <cell r="G1458">
            <v>0</v>
          </cell>
          <cell r="H1458">
            <v>0</v>
          </cell>
          <cell r="I1458">
            <v>0</v>
          </cell>
          <cell r="K1458">
            <v>0</v>
          </cell>
          <cell r="L1458">
            <v>0</v>
          </cell>
          <cell r="M1458">
            <v>0</v>
          </cell>
        </row>
        <row r="1459">
          <cell r="B1459" t="str">
            <v>ECI Telecom</v>
          </cell>
          <cell r="C1459">
            <v>0</v>
          </cell>
          <cell r="D1459">
            <v>87</v>
          </cell>
          <cell r="E1459">
            <v>0</v>
          </cell>
          <cell r="F1459">
            <v>0</v>
          </cell>
          <cell r="G1459">
            <v>26</v>
          </cell>
          <cell r="H1459">
            <v>0</v>
          </cell>
          <cell r="I1459">
            <v>0</v>
          </cell>
          <cell r="J1459">
            <v>0</v>
          </cell>
          <cell r="K1459">
            <v>10</v>
          </cell>
          <cell r="L1459">
            <v>31</v>
          </cell>
          <cell r="M1459">
            <v>113</v>
          </cell>
        </row>
        <row r="1460">
          <cell r="B1460" t="str">
            <v>Ericsson</v>
          </cell>
          <cell r="C1460">
            <v>0</v>
          </cell>
          <cell r="D1460">
            <v>78</v>
          </cell>
          <cell r="E1460">
            <v>0</v>
          </cell>
          <cell r="F1460">
            <v>17</v>
          </cell>
          <cell r="G1460">
            <v>24</v>
          </cell>
          <cell r="H1460">
            <v>0</v>
          </cell>
          <cell r="I1460">
            <v>51</v>
          </cell>
          <cell r="J1460">
            <v>0</v>
          </cell>
          <cell r="K1460">
            <v>7</v>
          </cell>
          <cell r="L1460">
            <v>0</v>
          </cell>
          <cell r="M1460">
            <v>170</v>
          </cell>
        </row>
        <row r="1461">
          <cell r="B1461" t="str">
            <v>FiberHome</v>
          </cell>
          <cell r="C1461">
            <v>0</v>
          </cell>
          <cell r="D1461">
            <v>25</v>
          </cell>
          <cell r="E1461">
            <v>0</v>
          </cell>
          <cell r="F1461">
            <v>6</v>
          </cell>
          <cell r="G1461">
            <v>8</v>
          </cell>
          <cell r="H1461">
            <v>0</v>
          </cell>
          <cell r="I1461">
            <v>19</v>
          </cell>
          <cell r="J1461">
            <v>0</v>
          </cell>
          <cell r="K1461">
            <v>0</v>
          </cell>
          <cell r="L1461">
            <v>0</v>
          </cell>
          <cell r="M1461">
            <v>58</v>
          </cell>
        </row>
        <row r="1462">
          <cell r="B1462" t="str">
            <v>Force 10</v>
          </cell>
          <cell r="C1462">
            <v>0</v>
          </cell>
          <cell r="D1462">
            <v>10</v>
          </cell>
          <cell r="E1462">
            <v>0</v>
          </cell>
          <cell r="F1462">
            <v>0</v>
          </cell>
          <cell r="G1462">
            <v>0</v>
          </cell>
          <cell r="H1462">
            <v>0</v>
          </cell>
          <cell r="I1462">
            <v>0</v>
          </cell>
          <cell r="K1462">
            <v>0</v>
          </cell>
          <cell r="L1462">
            <v>0</v>
          </cell>
          <cell r="M1462">
            <v>10</v>
          </cell>
        </row>
        <row r="1463">
          <cell r="B1463" t="str">
            <v>Fujitsu</v>
          </cell>
          <cell r="C1463">
            <v>0</v>
          </cell>
          <cell r="D1463">
            <v>110</v>
          </cell>
          <cell r="E1463">
            <v>0</v>
          </cell>
          <cell r="F1463">
            <v>0</v>
          </cell>
          <cell r="G1463">
            <v>59</v>
          </cell>
          <cell r="H1463">
            <v>0</v>
          </cell>
          <cell r="I1463">
            <v>6</v>
          </cell>
          <cell r="J1463">
            <v>1</v>
          </cell>
          <cell r="K1463">
            <v>51</v>
          </cell>
          <cell r="L1463">
            <v>11</v>
          </cell>
          <cell r="M1463">
            <v>176</v>
          </cell>
        </row>
        <row r="1464">
          <cell r="B1464" t="str">
            <v>Hitachi</v>
          </cell>
          <cell r="C1464">
            <v>0</v>
          </cell>
          <cell r="D1464">
            <v>0</v>
          </cell>
          <cell r="E1464">
            <v>0</v>
          </cell>
          <cell r="F1464">
            <v>0</v>
          </cell>
          <cell r="G1464">
            <v>45</v>
          </cell>
          <cell r="H1464">
            <v>0</v>
          </cell>
          <cell r="I1464">
            <v>0</v>
          </cell>
          <cell r="J1464">
            <v>0</v>
          </cell>
          <cell r="K1464">
            <v>41</v>
          </cell>
          <cell r="L1464">
            <v>0</v>
          </cell>
          <cell r="M1464">
            <v>45</v>
          </cell>
        </row>
        <row r="1465">
          <cell r="B1465" t="str">
            <v>Hitachi Cable</v>
          </cell>
          <cell r="C1465">
            <v>0</v>
          </cell>
          <cell r="D1465">
            <v>0</v>
          </cell>
          <cell r="E1465">
            <v>0</v>
          </cell>
          <cell r="F1465">
            <v>0</v>
          </cell>
          <cell r="G1465">
            <v>5</v>
          </cell>
          <cell r="H1465">
            <v>0</v>
          </cell>
          <cell r="I1465">
            <v>0</v>
          </cell>
          <cell r="K1465">
            <v>0</v>
          </cell>
          <cell r="L1465">
            <v>0</v>
          </cell>
          <cell r="M1465">
            <v>5</v>
          </cell>
        </row>
        <row r="1466">
          <cell r="B1466" t="str">
            <v>Huawei</v>
          </cell>
          <cell r="C1466">
            <v>0</v>
          </cell>
          <cell r="D1466">
            <v>468</v>
          </cell>
          <cell r="E1466">
            <v>0</v>
          </cell>
          <cell r="F1466">
            <v>131</v>
          </cell>
          <cell r="G1466">
            <v>134</v>
          </cell>
          <cell r="H1466">
            <v>0</v>
          </cell>
          <cell r="I1466">
            <v>136</v>
          </cell>
          <cell r="J1466">
            <v>3</v>
          </cell>
          <cell r="K1466">
            <v>53</v>
          </cell>
          <cell r="L1466">
            <v>45</v>
          </cell>
          <cell r="M1466">
            <v>872</v>
          </cell>
        </row>
        <row r="1467">
          <cell r="B1467" t="str">
            <v>Infinera</v>
          </cell>
          <cell r="C1467">
            <v>0</v>
          </cell>
          <cell r="D1467">
            <v>0</v>
          </cell>
          <cell r="E1467">
            <v>0</v>
          </cell>
          <cell r="F1467">
            <v>0</v>
          </cell>
          <cell r="G1467">
            <v>0</v>
          </cell>
          <cell r="H1467">
            <v>0</v>
          </cell>
          <cell r="I1467">
            <v>62</v>
          </cell>
          <cell r="J1467">
            <v>0</v>
          </cell>
          <cell r="K1467">
            <v>0</v>
          </cell>
          <cell r="L1467">
            <v>0</v>
          </cell>
          <cell r="M1467">
            <v>62</v>
          </cell>
        </row>
        <row r="1468">
          <cell r="B1468" t="str">
            <v>Lucent</v>
          </cell>
          <cell r="C1468">
            <v>0</v>
          </cell>
          <cell r="D1468">
            <v>0</v>
          </cell>
          <cell r="E1468">
            <v>0</v>
          </cell>
          <cell r="F1468">
            <v>0</v>
          </cell>
          <cell r="G1468">
            <v>0</v>
          </cell>
          <cell r="H1468">
            <v>0</v>
          </cell>
          <cell r="I1468">
            <v>0</v>
          </cell>
          <cell r="K1468">
            <v>0</v>
          </cell>
          <cell r="L1468">
            <v>0</v>
          </cell>
          <cell r="M1468">
            <v>0</v>
          </cell>
        </row>
        <row r="1469">
          <cell r="B1469" t="str">
            <v>Luminous</v>
          </cell>
          <cell r="C1469">
            <v>0</v>
          </cell>
          <cell r="D1469">
            <v>0</v>
          </cell>
          <cell r="E1469">
            <v>0</v>
          </cell>
          <cell r="F1469">
            <v>0</v>
          </cell>
          <cell r="G1469">
            <v>0</v>
          </cell>
          <cell r="H1469">
            <v>0</v>
          </cell>
          <cell r="I1469">
            <v>0</v>
          </cell>
          <cell r="K1469">
            <v>0</v>
          </cell>
          <cell r="L1469">
            <v>0</v>
          </cell>
          <cell r="M1469">
            <v>0</v>
          </cell>
        </row>
        <row r="1470">
          <cell r="B1470" t="str">
            <v>Movaz</v>
          </cell>
          <cell r="C1470">
            <v>0</v>
          </cell>
          <cell r="D1470">
            <v>0</v>
          </cell>
          <cell r="E1470">
            <v>0</v>
          </cell>
          <cell r="F1470">
            <v>0</v>
          </cell>
          <cell r="G1470">
            <v>0</v>
          </cell>
          <cell r="H1470">
            <v>0</v>
          </cell>
          <cell r="I1470">
            <v>0</v>
          </cell>
          <cell r="K1470">
            <v>0</v>
          </cell>
          <cell r="L1470">
            <v>0</v>
          </cell>
          <cell r="M1470">
            <v>0</v>
          </cell>
        </row>
        <row r="1471">
          <cell r="B1471" t="str">
            <v>NEC</v>
          </cell>
          <cell r="C1471">
            <v>0</v>
          </cell>
          <cell r="D1471">
            <v>61</v>
          </cell>
          <cell r="E1471">
            <v>0</v>
          </cell>
          <cell r="F1471">
            <v>0</v>
          </cell>
          <cell r="G1471">
            <v>53</v>
          </cell>
          <cell r="H1471">
            <v>0</v>
          </cell>
          <cell r="I1471">
            <v>13</v>
          </cell>
          <cell r="J1471">
            <v>32</v>
          </cell>
          <cell r="K1471">
            <v>38</v>
          </cell>
          <cell r="L1471">
            <v>7</v>
          </cell>
          <cell r="M1471">
            <v>159</v>
          </cell>
        </row>
        <row r="1472">
          <cell r="B1472" t="str">
            <v>Nortel</v>
          </cell>
          <cell r="C1472">
            <v>0</v>
          </cell>
          <cell r="D1472">
            <v>0</v>
          </cell>
          <cell r="E1472">
            <v>0</v>
          </cell>
          <cell r="F1472">
            <v>0</v>
          </cell>
          <cell r="G1472">
            <v>0</v>
          </cell>
          <cell r="H1472">
            <v>0</v>
          </cell>
          <cell r="I1472">
            <v>0</v>
          </cell>
          <cell r="J1472">
            <v>0</v>
          </cell>
          <cell r="K1472">
            <v>0</v>
          </cell>
          <cell r="L1472">
            <v>0</v>
          </cell>
          <cell r="M1472">
            <v>0</v>
          </cell>
        </row>
        <row r="1473">
          <cell r="B1473" t="str">
            <v>OpVista</v>
          </cell>
          <cell r="C1473">
            <v>0</v>
          </cell>
          <cell r="D1473">
            <v>0</v>
          </cell>
          <cell r="E1473">
            <v>0</v>
          </cell>
          <cell r="F1473">
            <v>0</v>
          </cell>
          <cell r="G1473">
            <v>5</v>
          </cell>
          <cell r="H1473">
            <v>0</v>
          </cell>
          <cell r="I1473">
            <v>0</v>
          </cell>
          <cell r="K1473">
            <v>0</v>
          </cell>
          <cell r="L1473">
            <v>0</v>
          </cell>
          <cell r="M1473">
            <v>5</v>
          </cell>
        </row>
        <row r="1474">
          <cell r="B1474" t="str">
            <v>Sagem</v>
          </cell>
          <cell r="C1474">
            <v>0</v>
          </cell>
          <cell r="D1474">
            <v>4</v>
          </cell>
          <cell r="E1474">
            <v>0</v>
          </cell>
          <cell r="F1474">
            <v>0</v>
          </cell>
          <cell r="G1474">
            <v>0</v>
          </cell>
          <cell r="H1474">
            <v>0</v>
          </cell>
          <cell r="I1474">
            <v>0</v>
          </cell>
          <cell r="J1474">
            <v>0</v>
          </cell>
          <cell r="K1474">
            <v>0</v>
          </cell>
          <cell r="L1474">
            <v>0</v>
          </cell>
          <cell r="M1474">
            <v>4</v>
          </cell>
        </row>
        <row r="1475">
          <cell r="B1475" t="str">
            <v>Nokia Siemens</v>
          </cell>
          <cell r="C1475">
            <v>0</v>
          </cell>
          <cell r="D1475">
            <v>52</v>
          </cell>
          <cell r="E1475">
            <v>0</v>
          </cell>
          <cell r="F1475">
            <v>0</v>
          </cell>
          <cell r="G1475">
            <v>0</v>
          </cell>
          <cell r="H1475">
            <v>0</v>
          </cell>
          <cell r="I1475">
            <v>101</v>
          </cell>
          <cell r="J1475">
            <v>0</v>
          </cell>
          <cell r="K1475">
            <v>0</v>
          </cell>
          <cell r="L1475">
            <v>2</v>
          </cell>
          <cell r="M1475">
            <v>153</v>
          </cell>
        </row>
        <row r="1476">
          <cell r="B1476" t="str">
            <v>Sycamore</v>
          </cell>
          <cell r="C1476">
            <v>0</v>
          </cell>
          <cell r="D1476">
            <v>0</v>
          </cell>
          <cell r="E1476">
            <v>0</v>
          </cell>
          <cell r="F1476">
            <v>16</v>
          </cell>
          <cell r="G1476">
            <v>0</v>
          </cell>
          <cell r="H1476">
            <v>0</v>
          </cell>
          <cell r="I1476">
            <v>0</v>
          </cell>
          <cell r="J1476">
            <v>0</v>
          </cell>
          <cell r="K1476">
            <v>0</v>
          </cell>
          <cell r="L1476">
            <v>0</v>
          </cell>
          <cell r="M1476">
            <v>16</v>
          </cell>
        </row>
        <row r="1477">
          <cell r="B1477" t="str">
            <v>Tejas</v>
          </cell>
          <cell r="C1477">
            <v>0</v>
          </cell>
          <cell r="D1477">
            <v>30</v>
          </cell>
          <cell r="E1477">
            <v>0</v>
          </cell>
          <cell r="F1477">
            <v>0</v>
          </cell>
          <cell r="G1477">
            <v>0</v>
          </cell>
          <cell r="H1477">
            <v>0</v>
          </cell>
          <cell r="I1477">
            <v>0</v>
          </cell>
          <cell r="J1477">
            <v>0</v>
          </cell>
          <cell r="K1477">
            <v>0</v>
          </cell>
          <cell r="L1477">
            <v>0</v>
          </cell>
          <cell r="M1477">
            <v>30</v>
          </cell>
        </row>
        <row r="1478">
          <cell r="B1478" t="str">
            <v>Tellabs</v>
          </cell>
          <cell r="C1478">
            <v>0</v>
          </cell>
          <cell r="D1478">
            <v>19</v>
          </cell>
          <cell r="E1478">
            <v>0</v>
          </cell>
          <cell r="F1478">
            <v>50</v>
          </cell>
          <cell r="G1478">
            <v>66</v>
          </cell>
          <cell r="H1478">
            <v>0</v>
          </cell>
          <cell r="I1478">
            <v>0</v>
          </cell>
          <cell r="J1478">
            <v>0</v>
          </cell>
          <cell r="K1478">
            <v>65</v>
          </cell>
          <cell r="L1478">
            <v>4</v>
          </cell>
          <cell r="M1478">
            <v>135</v>
          </cell>
        </row>
        <row r="1479">
          <cell r="B1479" t="str">
            <v>Transmode</v>
          </cell>
          <cell r="C1479">
            <v>0</v>
          </cell>
          <cell r="D1479">
            <v>0</v>
          </cell>
          <cell r="E1479">
            <v>0</v>
          </cell>
          <cell r="F1479">
            <v>0</v>
          </cell>
          <cell r="G1479">
            <v>17</v>
          </cell>
          <cell r="H1479">
            <v>0</v>
          </cell>
          <cell r="I1479">
            <v>0</v>
          </cell>
          <cell r="K1479">
            <v>1</v>
          </cell>
          <cell r="L1479">
            <v>0</v>
          </cell>
          <cell r="M1479">
            <v>17</v>
          </cell>
        </row>
        <row r="1480">
          <cell r="B1480" t="str">
            <v>Tyco</v>
          </cell>
          <cell r="C1480">
            <v>0</v>
          </cell>
          <cell r="D1480">
            <v>0</v>
          </cell>
          <cell r="E1480">
            <v>0</v>
          </cell>
          <cell r="F1480">
            <v>0</v>
          </cell>
          <cell r="G1480">
            <v>0</v>
          </cell>
          <cell r="H1480">
            <v>0</v>
          </cell>
          <cell r="I1480">
            <v>0</v>
          </cell>
          <cell r="J1480">
            <v>56</v>
          </cell>
          <cell r="K1480">
            <v>0</v>
          </cell>
          <cell r="L1480">
            <v>0</v>
          </cell>
          <cell r="M1480">
            <v>56</v>
          </cell>
        </row>
        <row r="1481">
          <cell r="B1481" t="str">
            <v>UTStarcom</v>
          </cell>
          <cell r="C1481">
            <v>0</v>
          </cell>
          <cell r="D1481">
            <v>5</v>
          </cell>
          <cell r="E1481">
            <v>0</v>
          </cell>
          <cell r="F1481">
            <v>0</v>
          </cell>
          <cell r="G1481">
            <v>0</v>
          </cell>
          <cell r="H1481">
            <v>0</v>
          </cell>
          <cell r="I1481">
            <v>0</v>
          </cell>
          <cell r="K1481">
            <v>0</v>
          </cell>
          <cell r="L1481">
            <v>0</v>
          </cell>
          <cell r="M1481">
            <v>5</v>
          </cell>
        </row>
        <row r="1482">
          <cell r="B1482" t="str">
            <v>White Rock</v>
          </cell>
          <cell r="C1482">
            <v>0</v>
          </cell>
          <cell r="D1482">
            <v>0</v>
          </cell>
          <cell r="E1482">
            <v>0</v>
          </cell>
          <cell r="F1482">
            <v>0</v>
          </cell>
          <cell r="G1482">
            <v>0</v>
          </cell>
          <cell r="H1482">
            <v>0</v>
          </cell>
          <cell r="I1482">
            <v>0</v>
          </cell>
          <cell r="K1482">
            <v>0</v>
          </cell>
          <cell r="L1482">
            <v>0</v>
          </cell>
          <cell r="M1482">
            <v>0</v>
          </cell>
        </row>
        <row r="1483">
          <cell r="B1483" t="str">
            <v>Xtera</v>
          </cell>
          <cell r="C1483">
            <v>0</v>
          </cell>
          <cell r="D1483">
            <v>0</v>
          </cell>
          <cell r="E1483">
            <v>0</v>
          </cell>
          <cell r="F1483">
            <v>0</v>
          </cell>
          <cell r="G1483">
            <v>1</v>
          </cell>
          <cell r="H1483">
            <v>0</v>
          </cell>
          <cell r="I1483">
            <v>15</v>
          </cell>
          <cell r="J1483">
            <v>0</v>
          </cell>
          <cell r="K1483">
            <v>0</v>
          </cell>
          <cell r="L1483">
            <v>0</v>
          </cell>
          <cell r="M1483">
            <v>16</v>
          </cell>
        </row>
        <row r="1484">
          <cell r="B1484" t="str">
            <v>Zhone</v>
          </cell>
          <cell r="C1484">
            <v>0</v>
          </cell>
          <cell r="D1484">
            <v>0</v>
          </cell>
          <cell r="E1484">
            <v>0</v>
          </cell>
          <cell r="F1484">
            <v>0</v>
          </cell>
          <cell r="G1484">
            <v>1</v>
          </cell>
          <cell r="H1484">
            <v>0</v>
          </cell>
          <cell r="I1484">
            <v>0</v>
          </cell>
          <cell r="K1484">
            <v>0</v>
          </cell>
          <cell r="L1484">
            <v>0</v>
          </cell>
          <cell r="M1484">
            <v>1</v>
          </cell>
        </row>
        <row r="1485">
          <cell r="B1485" t="str">
            <v>ZTE</v>
          </cell>
          <cell r="C1485">
            <v>0</v>
          </cell>
          <cell r="D1485">
            <v>251</v>
          </cell>
          <cell r="E1485">
            <v>0</v>
          </cell>
          <cell r="F1485">
            <v>0</v>
          </cell>
          <cell r="G1485">
            <v>19</v>
          </cell>
          <cell r="H1485">
            <v>0</v>
          </cell>
          <cell r="I1485">
            <v>71</v>
          </cell>
          <cell r="K1485">
            <v>3</v>
          </cell>
          <cell r="L1485">
            <v>13</v>
          </cell>
          <cell r="M1485">
            <v>341</v>
          </cell>
        </row>
        <row r="1486">
          <cell r="B1486" t="str">
            <v>Other</v>
          </cell>
          <cell r="C1486">
            <v>0</v>
          </cell>
          <cell r="D1486">
            <v>20</v>
          </cell>
          <cell r="E1486">
            <v>0</v>
          </cell>
          <cell r="F1486">
            <v>0</v>
          </cell>
          <cell r="G1486">
            <v>35</v>
          </cell>
          <cell r="H1486">
            <v>0</v>
          </cell>
          <cell r="I1486">
            <v>0</v>
          </cell>
          <cell r="K1486">
            <v>12</v>
          </cell>
          <cell r="L1486">
            <v>0</v>
          </cell>
          <cell r="M1486">
            <v>55</v>
          </cell>
        </row>
        <row r="1487">
          <cell r="B1487" t="str">
            <v>Total</v>
          </cell>
          <cell r="C1487">
            <v>0</v>
          </cell>
          <cell r="D1487">
            <v>1685</v>
          </cell>
          <cell r="E1487">
            <v>0</v>
          </cell>
          <cell r="F1487">
            <v>414</v>
          </cell>
          <cell r="G1487">
            <v>833</v>
          </cell>
          <cell r="H1487">
            <v>0</v>
          </cell>
          <cell r="I1487">
            <v>686</v>
          </cell>
          <cell r="J1487">
            <v>168</v>
          </cell>
          <cell r="K1487">
            <v>370</v>
          </cell>
          <cell r="L1487">
            <v>173</v>
          </cell>
          <cell r="M1487">
            <v>3786</v>
          </cell>
        </row>
        <row r="1491">
          <cell r="B1491" t="str">
            <v>Vendor</v>
          </cell>
          <cell r="C1491" t="str">
            <v>SONET/SDH Add-drop multiplexers (ADM)</v>
          </cell>
          <cell r="D1491" t="str">
            <v>Optical Edge Devices (OED)</v>
          </cell>
          <cell r="E1491" t="str">
            <v>Digital Cross Connects (DCS)</v>
          </cell>
          <cell r="F1491" t="str">
            <v>Optical Core Switches (OCS)</v>
          </cell>
          <cell r="G1491" t="str">
            <v>Metro WDM (C/D-WDM)</v>
          </cell>
          <cell r="H1491" t="str">
            <v>Long haul DWDM (LH DWDM)</v>
          </cell>
          <cell r="I1491" t="str">
            <v>Multi-reach DWDM</v>
          </cell>
          <cell r="J1491" t="str">
            <v>SLTE</v>
          </cell>
          <cell r="K1491" t="str">
            <v>Metro ROADM</v>
          </cell>
          <cell r="L1491" t="str">
            <v>Converged Packet Optical</v>
          </cell>
          <cell r="M1491" t="str">
            <v>Total Optical Networking (ON)</v>
          </cell>
        </row>
        <row r="1492">
          <cell r="B1492" t="str">
            <v>ADTRAN</v>
          </cell>
          <cell r="C1492">
            <v>0</v>
          </cell>
          <cell r="D1492">
            <v>20</v>
          </cell>
          <cell r="E1492">
            <v>0</v>
          </cell>
          <cell r="F1492">
            <v>0</v>
          </cell>
          <cell r="G1492">
            <v>0</v>
          </cell>
          <cell r="H1492">
            <v>0</v>
          </cell>
          <cell r="I1492">
            <v>0</v>
          </cell>
          <cell r="K1492">
            <v>0</v>
          </cell>
          <cell r="L1492">
            <v>0</v>
          </cell>
          <cell r="M1492">
            <v>20</v>
          </cell>
        </row>
        <row r="1493">
          <cell r="B1493" t="str">
            <v>ADVA</v>
          </cell>
          <cell r="C1493">
            <v>0</v>
          </cell>
          <cell r="D1493">
            <v>6</v>
          </cell>
          <cell r="E1493">
            <v>0</v>
          </cell>
          <cell r="F1493">
            <v>0</v>
          </cell>
          <cell r="G1493">
            <v>70</v>
          </cell>
          <cell r="H1493">
            <v>0</v>
          </cell>
          <cell r="I1493">
            <v>0</v>
          </cell>
          <cell r="K1493">
            <v>12</v>
          </cell>
          <cell r="L1493">
            <v>0</v>
          </cell>
          <cell r="M1493">
            <v>76</v>
          </cell>
        </row>
        <row r="1494">
          <cell r="B1494" t="str">
            <v>Alcatel-Lucent</v>
          </cell>
          <cell r="C1494">
            <v>0</v>
          </cell>
          <cell r="D1494">
            <v>289</v>
          </cell>
          <cell r="E1494">
            <v>0</v>
          </cell>
          <cell r="F1494">
            <v>98</v>
          </cell>
          <cell r="G1494">
            <v>99</v>
          </cell>
          <cell r="H1494">
            <v>0</v>
          </cell>
          <cell r="I1494">
            <v>119</v>
          </cell>
          <cell r="J1494">
            <v>96</v>
          </cell>
          <cell r="K1494">
            <v>25</v>
          </cell>
          <cell r="L1494">
            <v>40</v>
          </cell>
          <cell r="M1494">
            <v>701</v>
          </cell>
        </row>
        <row r="1495">
          <cell r="B1495" t="str">
            <v>ANDA</v>
          </cell>
          <cell r="C1495">
            <v>0</v>
          </cell>
          <cell r="D1495">
            <v>5</v>
          </cell>
          <cell r="E1495">
            <v>0</v>
          </cell>
          <cell r="F1495">
            <v>0</v>
          </cell>
          <cell r="G1495">
            <v>0</v>
          </cell>
          <cell r="H1495">
            <v>0</v>
          </cell>
          <cell r="I1495">
            <v>0</v>
          </cell>
          <cell r="K1495">
            <v>0</v>
          </cell>
          <cell r="L1495">
            <v>0</v>
          </cell>
          <cell r="M1495">
            <v>5</v>
          </cell>
        </row>
        <row r="1496">
          <cell r="B1496" t="str">
            <v>Atrica</v>
          </cell>
          <cell r="C1496">
            <v>0</v>
          </cell>
          <cell r="D1496">
            <v>0</v>
          </cell>
          <cell r="E1496">
            <v>0</v>
          </cell>
          <cell r="F1496">
            <v>0</v>
          </cell>
          <cell r="G1496">
            <v>0</v>
          </cell>
          <cell r="H1496">
            <v>0</v>
          </cell>
          <cell r="I1496">
            <v>0</v>
          </cell>
          <cell r="K1496">
            <v>0</v>
          </cell>
          <cell r="L1496">
            <v>0</v>
          </cell>
          <cell r="M1496">
            <v>0</v>
          </cell>
        </row>
        <row r="1497">
          <cell r="B1497" t="str">
            <v>Calient</v>
          </cell>
          <cell r="C1497">
            <v>0</v>
          </cell>
          <cell r="D1497">
            <v>0</v>
          </cell>
          <cell r="E1497">
            <v>0</v>
          </cell>
          <cell r="F1497">
            <v>0</v>
          </cell>
          <cell r="G1497">
            <v>0</v>
          </cell>
          <cell r="H1497">
            <v>0</v>
          </cell>
          <cell r="I1497">
            <v>0</v>
          </cell>
          <cell r="K1497">
            <v>0</v>
          </cell>
          <cell r="L1497">
            <v>0</v>
          </cell>
          <cell r="M1497">
            <v>0</v>
          </cell>
        </row>
        <row r="1498">
          <cell r="B1498" t="str">
            <v>Ciena</v>
          </cell>
          <cell r="C1498">
            <v>0</v>
          </cell>
          <cell r="D1498">
            <v>49</v>
          </cell>
          <cell r="E1498">
            <v>0</v>
          </cell>
          <cell r="F1498">
            <v>38</v>
          </cell>
          <cell r="G1498">
            <v>127</v>
          </cell>
          <cell r="H1498">
            <v>0</v>
          </cell>
          <cell r="I1498">
            <v>96</v>
          </cell>
          <cell r="K1498">
            <v>29</v>
          </cell>
          <cell r="L1498">
            <v>32</v>
          </cell>
          <cell r="M1498">
            <v>310</v>
          </cell>
        </row>
        <row r="1499">
          <cell r="B1499" t="str">
            <v>Cisco</v>
          </cell>
          <cell r="C1499">
            <v>0</v>
          </cell>
          <cell r="D1499">
            <v>55</v>
          </cell>
          <cell r="E1499">
            <v>0</v>
          </cell>
          <cell r="F1499">
            <v>0</v>
          </cell>
          <cell r="G1499">
            <v>80</v>
          </cell>
          <cell r="H1499">
            <v>0</v>
          </cell>
          <cell r="I1499">
            <v>0</v>
          </cell>
          <cell r="K1499">
            <v>78</v>
          </cell>
          <cell r="L1499">
            <v>17</v>
          </cell>
          <cell r="M1499">
            <v>135</v>
          </cell>
        </row>
        <row r="1500">
          <cell r="B1500" t="str">
            <v>Corrigent</v>
          </cell>
          <cell r="C1500">
            <v>0</v>
          </cell>
          <cell r="D1500">
            <v>2</v>
          </cell>
          <cell r="E1500">
            <v>0</v>
          </cell>
          <cell r="F1500">
            <v>0</v>
          </cell>
          <cell r="G1500">
            <v>0</v>
          </cell>
          <cell r="H1500">
            <v>0</v>
          </cell>
          <cell r="I1500">
            <v>0</v>
          </cell>
          <cell r="K1500">
            <v>0</v>
          </cell>
          <cell r="L1500">
            <v>0</v>
          </cell>
          <cell r="M1500">
            <v>2</v>
          </cell>
        </row>
        <row r="1501">
          <cell r="B1501" t="str">
            <v>Corvis</v>
          </cell>
          <cell r="C1501">
            <v>0</v>
          </cell>
          <cell r="D1501">
            <v>0</v>
          </cell>
          <cell r="E1501">
            <v>0</v>
          </cell>
          <cell r="F1501">
            <v>0</v>
          </cell>
          <cell r="G1501">
            <v>0</v>
          </cell>
          <cell r="H1501">
            <v>0</v>
          </cell>
          <cell r="I1501">
            <v>0</v>
          </cell>
          <cell r="K1501">
            <v>0</v>
          </cell>
          <cell r="L1501">
            <v>0</v>
          </cell>
          <cell r="M1501">
            <v>0</v>
          </cell>
        </row>
        <row r="1502">
          <cell r="B1502" t="str">
            <v>Datang</v>
          </cell>
          <cell r="C1502">
            <v>0</v>
          </cell>
          <cell r="D1502">
            <v>0</v>
          </cell>
          <cell r="E1502">
            <v>0</v>
          </cell>
          <cell r="F1502">
            <v>0</v>
          </cell>
          <cell r="G1502">
            <v>0</v>
          </cell>
          <cell r="H1502">
            <v>0</v>
          </cell>
          <cell r="I1502">
            <v>0</v>
          </cell>
          <cell r="K1502">
            <v>0</v>
          </cell>
          <cell r="L1502">
            <v>0</v>
          </cell>
          <cell r="M1502">
            <v>0</v>
          </cell>
        </row>
        <row r="1503">
          <cell r="B1503" t="str">
            <v>ECI Telecom</v>
          </cell>
          <cell r="C1503">
            <v>0</v>
          </cell>
          <cell r="D1503">
            <v>66</v>
          </cell>
          <cell r="E1503">
            <v>0</v>
          </cell>
          <cell r="F1503">
            <v>0</v>
          </cell>
          <cell r="G1503">
            <v>24</v>
          </cell>
          <cell r="H1503">
            <v>0</v>
          </cell>
          <cell r="I1503">
            <v>0</v>
          </cell>
          <cell r="K1503">
            <v>9</v>
          </cell>
          <cell r="L1503">
            <v>30</v>
          </cell>
          <cell r="M1503">
            <v>90</v>
          </cell>
        </row>
        <row r="1504">
          <cell r="B1504" t="str">
            <v>Ericsson</v>
          </cell>
          <cell r="C1504">
            <v>0</v>
          </cell>
          <cell r="D1504">
            <v>73</v>
          </cell>
          <cell r="E1504">
            <v>0</v>
          </cell>
          <cell r="F1504">
            <v>18</v>
          </cell>
          <cell r="G1504">
            <v>26</v>
          </cell>
          <cell r="H1504">
            <v>0</v>
          </cell>
          <cell r="I1504">
            <v>53</v>
          </cell>
          <cell r="K1504">
            <v>8</v>
          </cell>
          <cell r="L1504">
            <v>0</v>
          </cell>
          <cell r="M1504">
            <v>170</v>
          </cell>
        </row>
        <row r="1505">
          <cell r="B1505" t="str">
            <v>FiberHome</v>
          </cell>
          <cell r="C1505">
            <v>0</v>
          </cell>
          <cell r="D1505">
            <v>26</v>
          </cell>
          <cell r="E1505">
            <v>0</v>
          </cell>
          <cell r="F1505">
            <v>6</v>
          </cell>
          <cell r="G1505">
            <v>8</v>
          </cell>
          <cell r="H1505">
            <v>0</v>
          </cell>
          <cell r="I1505">
            <v>19</v>
          </cell>
          <cell r="K1505">
            <v>0</v>
          </cell>
          <cell r="L1505">
            <v>0</v>
          </cell>
          <cell r="M1505">
            <v>59</v>
          </cell>
        </row>
        <row r="1506">
          <cell r="B1506" t="str">
            <v>Force 10</v>
          </cell>
          <cell r="C1506">
            <v>0</v>
          </cell>
          <cell r="D1506">
            <v>8</v>
          </cell>
          <cell r="E1506">
            <v>0</v>
          </cell>
          <cell r="F1506">
            <v>0</v>
          </cell>
          <cell r="G1506">
            <v>0</v>
          </cell>
          <cell r="H1506">
            <v>0</v>
          </cell>
          <cell r="I1506">
            <v>0</v>
          </cell>
          <cell r="K1506">
            <v>0</v>
          </cell>
          <cell r="L1506">
            <v>0</v>
          </cell>
          <cell r="M1506">
            <v>8</v>
          </cell>
        </row>
        <row r="1507">
          <cell r="B1507" t="str">
            <v>Fujitsu</v>
          </cell>
          <cell r="C1507">
            <v>0</v>
          </cell>
          <cell r="D1507">
            <v>147</v>
          </cell>
          <cell r="E1507">
            <v>0</v>
          </cell>
          <cell r="F1507">
            <v>0</v>
          </cell>
          <cell r="G1507">
            <v>81</v>
          </cell>
          <cell r="H1507">
            <v>0</v>
          </cell>
          <cell r="I1507">
            <v>9</v>
          </cell>
          <cell r="J1507">
            <v>2</v>
          </cell>
          <cell r="K1507">
            <v>72</v>
          </cell>
          <cell r="L1507">
            <v>41</v>
          </cell>
          <cell r="M1507">
            <v>239</v>
          </cell>
        </row>
        <row r="1508">
          <cell r="B1508" t="str">
            <v>Hitachi</v>
          </cell>
          <cell r="C1508">
            <v>0</v>
          </cell>
          <cell r="D1508">
            <v>0</v>
          </cell>
          <cell r="E1508">
            <v>0</v>
          </cell>
          <cell r="F1508">
            <v>0</v>
          </cell>
          <cell r="G1508">
            <v>47</v>
          </cell>
          <cell r="H1508">
            <v>0</v>
          </cell>
          <cell r="I1508">
            <v>0</v>
          </cell>
          <cell r="K1508">
            <v>42</v>
          </cell>
          <cell r="L1508">
            <v>0</v>
          </cell>
          <cell r="M1508">
            <v>47</v>
          </cell>
        </row>
        <row r="1509">
          <cell r="B1509" t="str">
            <v>Hitachi Cable</v>
          </cell>
          <cell r="C1509">
            <v>0</v>
          </cell>
          <cell r="D1509">
            <v>0</v>
          </cell>
          <cell r="E1509">
            <v>0</v>
          </cell>
          <cell r="F1509">
            <v>0</v>
          </cell>
          <cell r="G1509">
            <v>6</v>
          </cell>
          <cell r="H1509">
            <v>0</v>
          </cell>
          <cell r="I1509">
            <v>0</v>
          </cell>
          <cell r="K1509">
            <v>0</v>
          </cell>
          <cell r="L1509">
            <v>0</v>
          </cell>
          <cell r="M1509">
            <v>6</v>
          </cell>
        </row>
        <row r="1510">
          <cell r="B1510" t="str">
            <v>Huawei</v>
          </cell>
          <cell r="C1510">
            <v>0</v>
          </cell>
          <cell r="D1510">
            <v>452</v>
          </cell>
          <cell r="E1510">
            <v>0</v>
          </cell>
          <cell r="F1510">
            <v>89</v>
          </cell>
          <cell r="G1510">
            <v>137</v>
          </cell>
          <cell r="H1510">
            <v>0</v>
          </cell>
          <cell r="I1510">
            <v>184</v>
          </cell>
          <cell r="J1510">
            <v>3</v>
          </cell>
          <cell r="K1510">
            <v>55</v>
          </cell>
          <cell r="L1510">
            <v>140</v>
          </cell>
          <cell r="M1510">
            <v>865</v>
          </cell>
        </row>
        <row r="1511">
          <cell r="B1511" t="str">
            <v>Infinera</v>
          </cell>
          <cell r="C1511">
            <v>0</v>
          </cell>
          <cell r="D1511">
            <v>0</v>
          </cell>
          <cell r="E1511">
            <v>0</v>
          </cell>
          <cell r="F1511">
            <v>0</v>
          </cell>
          <cell r="G1511">
            <v>0</v>
          </cell>
          <cell r="H1511">
            <v>0</v>
          </cell>
          <cell r="I1511">
            <v>75</v>
          </cell>
          <cell r="K1511">
            <v>0</v>
          </cell>
          <cell r="L1511">
            <v>0</v>
          </cell>
          <cell r="M1511">
            <v>75</v>
          </cell>
        </row>
        <row r="1512">
          <cell r="B1512" t="str">
            <v>Lucent</v>
          </cell>
          <cell r="C1512">
            <v>0</v>
          </cell>
          <cell r="D1512">
            <v>0</v>
          </cell>
          <cell r="E1512">
            <v>0</v>
          </cell>
          <cell r="F1512">
            <v>0</v>
          </cell>
          <cell r="G1512">
            <v>0</v>
          </cell>
          <cell r="H1512">
            <v>0</v>
          </cell>
          <cell r="I1512">
            <v>0</v>
          </cell>
          <cell r="K1512">
            <v>0</v>
          </cell>
          <cell r="L1512">
            <v>0</v>
          </cell>
          <cell r="M1512">
            <v>0</v>
          </cell>
        </row>
        <row r="1513">
          <cell r="B1513" t="str">
            <v>Luminous</v>
          </cell>
          <cell r="C1513">
            <v>0</v>
          </cell>
          <cell r="D1513">
            <v>0</v>
          </cell>
          <cell r="E1513">
            <v>0</v>
          </cell>
          <cell r="F1513">
            <v>0</v>
          </cell>
          <cell r="G1513">
            <v>0</v>
          </cell>
          <cell r="H1513">
            <v>0</v>
          </cell>
          <cell r="I1513">
            <v>0</v>
          </cell>
          <cell r="K1513">
            <v>0</v>
          </cell>
          <cell r="L1513">
            <v>0</v>
          </cell>
          <cell r="M1513">
            <v>0</v>
          </cell>
        </row>
        <row r="1514">
          <cell r="B1514" t="str">
            <v>Movaz</v>
          </cell>
          <cell r="C1514">
            <v>0</v>
          </cell>
          <cell r="D1514">
            <v>0</v>
          </cell>
          <cell r="E1514">
            <v>0</v>
          </cell>
          <cell r="F1514">
            <v>0</v>
          </cell>
          <cell r="G1514">
            <v>0</v>
          </cell>
          <cell r="H1514">
            <v>0</v>
          </cell>
          <cell r="I1514">
            <v>0</v>
          </cell>
          <cell r="K1514">
            <v>0</v>
          </cell>
          <cell r="L1514">
            <v>0</v>
          </cell>
          <cell r="M1514">
            <v>0</v>
          </cell>
        </row>
        <row r="1515">
          <cell r="B1515" t="str">
            <v>NEC</v>
          </cell>
          <cell r="C1515">
            <v>0</v>
          </cell>
          <cell r="D1515">
            <v>68</v>
          </cell>
          <cell r="E1515">
            <v>0</v>
          </cell>
          <cell r="F1515">
            <v>0</v>
          </cell>
          <cell r="G1515">
            <v>56</v>
          </cell>
          <cell r="H1515">
            <v>0</v>
          </cell>
          <cell r="I1515">
            <v>19</v>
          </cell>
          <cell r="J1515">
            <v>25</v>
          </cell>
          <cell r="K1515">
            <v>40</v>
          </cell>
          <cell r="L1515">
            <v>9</v>
          </cell>
          <cell r="M1515">
            <v>168</v>
          </cell>
        </row>
        <row r="1516">
          <cell r="B1516" t="str">
            <v>Nortel</v>
          </cell>
          <cell r="C1516">
            <v>0</v>
          </cell>
          <cell r="D1516">
            <v>0</v>
          </cell>
          <cell r="E1516">
            <v>0</v>
          </cell>
          <cell r="F1516">
            <v>0</v>
          </cell>
          <cell r="G1516">
            <v>0</v>
          </cell>
          <cell r="H1516">
            <v>0</v>
          </cell>
          <cell r="I1516">
            <v>0</v>
          </cell>
          <cell r="K1516">
            <v>0</v>
          </cell>
          <cell r="L1516">
            <v>0</v>
          </cell>
          <cell r="M1516">
            <v>0</v>
          </cell>
        </row>
        <row r="1517">
          <cell r="B1517" t="str">
            <v>OpVista</v>
          </cell>
          <cell r="C1517">
            <v>0</v>
          </cell>
          <cell r="D1517">
            <v>0</v>
          </cell>
          <cell r="E1517">
            <v>0</v>
          </cell>
          <cell r="F1517">
            <v>0</v>
          </cell>
          <cell r="G1517">
            <v>3</v>
          </cell>
          <cell r="H1517">
            <v>0</v>
          </cell>
          <cell r="I1517">
            <v>0</v>
          </cell>
          <cell r="K1517">
            <v>0</v>
          </cell>
          <cell r="L1517">
            <v>0</v>
          </cell>
          <cell r="M1517">
            <v>3</v>
          </cell>
        </row>
        <row r="1518">
          <cell r="B1518" t="str">
            <v>Sagem</v>
          </cell>
          <cell r="C1518">
            <v>0</v>
          </cell>
          <cell r="D1518">
            <v>4</v>
          </cell>
          <cell r="E1518">
            <v>0</v>
          </cell>
          <cell r="F1518">
            <v>0</v>
          </cell>
          <cell r="G1518">
            <v>0</v>
          </cell>
          <cell r="H1518">
            <v>0</v>
          </cell>
          <cell r="I1518">
            <v>0</v>
          </cell>
          <cell r="K1518">
            <v>0</v>
          </cell>
          <cell r="L1518">
            <v>0</v>
          </cell>
          <cell r="M1518">
            <v>4</v>
          </cell>
        </row>
        <row r="1519">
          <cell r="B1519" t="str">
            <v>Nokia Siemens</v>
          </cell>
          <cell r="C1519">
            <v>0</v>
          </cell>
          <cell r="D1519">
            <v>53</v>
          </cell>
          <cell r="E1519">
            <v>0</v>
          </cell>
          <cell r="F1519">
            <v>0</v>
          </cell>
          <cell r="G1519">
            <v>0</v>
          </cell>
          <cell r="H1519">
            <v>0</v>
          </cell>
          <cell r="I1519">
            <v>59</v>
          </cell>
          <cell r="K1519">
            <v>0</v>
          </cell>
          <cell r="L1519">
            <v>3</v>
          </cell>
          <cell r="M1519">
            <v>112</v>
          </cell>
        </row>
        <row r="1520">
          <cell r="B1520" t="str">
            <v>Sycamore</v>
          </cell>
          <cell r="C1520">
            <v>0</v>
          </cell>
          <cell r="D1520">
            <v>0</v>
          </cell>
          <cell r="E1520">
            <v>0</v>
          </cell>
          <cell r="F1520">
            <v>11</v>
          </cell>
          <cell r="G1520">
            <v>0</v>
          </cell>
          <cell r="H1520">
            <v>0</v>
          </cell>
          <cell r="I1520">
            <v>0</v>
          </cell>
          <cell r="K1520">
            <v>0</v>
          </cell>
          <cell r="L1520">
            <v>0</v>
          </cell>
          <cell r="M1520">
            <v>11</v>
          </cell>
        </row>
        <row r="1521">
          <cell r="B1521" t="str">
            <v>Tejas</v>
          </cell>
          <cell r="C1521">
            <v>0</v>
          </cell>
          <cell r="D1521">
            <v>21</v>
          </cell>
          <cell r="E1521">
            <v>0</v>
          </cell>
          <cell r="F1521">
            <v>0</v>
          </cell>
          <cell r="G1521">
            <v>0</v>
          </cell>
          <cell r="H1521">
            <v>0</v>
          </cell>
          <cell r="I1521">
            <v>0</v>
          </cell>
          <cell r="K1521">
            <v>0</v>
          </cell>
          <cell r="L1521">
            <v>0</v>
          </cell>
          <cell r="M1521">
            <v>21</v>
          </cell>
        </row>
        <row r="1522">
          <cell r="B1522" t="str">
            <v>Tellabs</v>
          </cell>
          <cell r="C1522">
            <v>0</v>
          </cell>
          <cell r="D1522">
            <v>19</v>
          </cell>
          <cell r="E1522">
            <v>0</v>
          </cell>
          <cell r="F1522">
            <v>58</v>
          </cell>
          <cell r="G1522">
            <v>68</v>
          </cell>
          <cell r="H1522">
            <v>0</v>
          </cell>
          <cell r="I1522">
            <v>0</v>
          </cell>
          <cell r="K1522">
            <v>64</v>
          </cell>
          <cell r="L1522">
            <v>3</v>
          </cell>
          <cell r="M1522">
            <v>145</v>
          </cell>
        </row>
        <row r="1523">
          <cell r="B1523" t="str">
            <v>Transmode</v>
          </cell>
          <cell r="C1523">
            <v>0</v>
          </cell>
          <cell r="D1523">
            <v>0</v>
          </cell>
          <cell r="E1523">
            <v>0</v>
          </cell>
          <cell r="F1523">
            <v>0</v>
          </cell>
          <cell r="G1523">
            <v>14</v>
          </cell>
          <cell r="H1523">
            <v>0</v>
          </cell>
          <cell r="I1523">
            <v>0</v>
          </cell>
          <cell r="K1523">
            <v>0</v>
          </cell>
          <cell r="L1523">
            <v>0</v>
          </cell>
          <cell r="M1523">
            <v>14</v>
          </cell>
        </row>
        <row r="1524">
          <cell r="B1524" t="str">
            <v>Tyco</v>
          </cell>
          <cell r="C1524">
            <v>0</v>
          </cell>
          <cell r="D1524">
            <v>0</v>
          </cell>
          <cell r="E1524">
            <v>0</v>
          </cell>
          <cell r="F1524">
            <v>0</v>
          </cell>
          <cell r="G1524">
            <v>0</v>
          </cell>
          <cell r="H1524">
            <v>0</v>
          </cell>
          <cell r="I1524">
            <v>0</v>
          </cell>
          <cell r="J1524">
            <v>47</v>
          </cell>
          <cell r="K1524">
            <v>0</v>
          </cell>
          <cell r="L1524">
            <v>0</v>
          </cell>
          <cell r="M1524">
            <v>47</v>
          </cell>
        </row>
        <row r="1525">
          <cell r="B1525" t="str">
            <v>UTStarcom</v>
          </cell>
          <cell r="C1525">
            <v>0</v>
          </cell>
          <cell r="D1525">
            <v>5</v>
          </cell>
          <cell r="E1525">
            <v>0</v>
          </cell>
          <cell r="F1525">
            <v>0</v>
          </cell>
          <cell r="G1525">
            <v>0</v>
          </cell>
          <cell r="H1525">
            <v>0</v>
          </cell>
          <cell r="I1525">
            <v>0</v>
          </cell>
          <cell r="K1525">
            <v>0</v>
          </cell>
          <cell r="L1525">
            <v>0</v>
          </cell>
          <cell r="M1525">
            <v>5</v>
          </cell>
        </row>
        <row r="1526">
          <cell r="B1526" t="str">
            <v>White Rock</v>
          </cell>
          <cell r="C1526">
            <v>0</v>
          </cell>
          <cell r="D1526">
            <v>0</v>
          </cell>
          <cell r="E1526">
            <v>0</v>
          </cell>
          <cell r="F1526">
            <v>0</v>
          </cell>
          <cell r="G1526">
            <v>0</v>
          </cell>
          <cell r="H1526">
            <v>0</v>
          </cell>
          <cell r="I1526">
            <v>0</v>
          </cell>
          <cell r="K1526">
            <v>0</v>
          </cell>
          <cell r="L1526">
            <v>0</v>
          </cell>
          <cell r="M1526">
            <v>0</v>
          </cell>
        </row>
        <row r="1527">
          <cell r="B1527" t="str">
            <v>Xtera</v>
          </cell>
          <cell r="C1527">
            <v>0</v>
          </cell>
          <cell r="D1527">
            <v>0</v>
          </cell>
          <cell r="E1527">
            <v>0</v>
          </cell>
          <cell r="F1527">
            <v>0</v>
          </cell>
          <cell r="G1527">
            <v>2</v>
          </cell>
          <cell r="H1527">
            <v>0</v>
          </cell>
          <cell r="I1527">
            <v>14</v>
          </cell>
          <cell r="K1527">
            <v>0</v>
          </cell>
          <cell r="L1527">
            <v>0</v>
          </cell>
          <cell r="M1527">
            <v>16</v>
          </cell>
        </row>
        <row r="1528">
          <cell r="B1528" t="str">
            <v>Zhone</v>
          </cell>
          <cell r="C1528">
            <v>0</v>
          </cell>
          <cell r="D1528">
            <v>0</v>
          </cell>
          <cell r="E1528">
            <v>0</v>
          </cell>
          <cell r="F1528">
            <v>0</v>
          </cell>
          <cell r="G1528">
            <v>1</v>
          </cell>
          <cell r="H1528">
            <v>0</v>
          </cell>
          <cell r="I1528">
            <v>0</v>
          </cell>
          <cell r="K1528">
            <v>0</v>
          </cell>
          <cell r="L1528">
            <v>0</v>
          </cell>
          <cell r="M1528">
            <v>1</v>
          </cell>
        </row>
        <row r="1529">
          <cell r="B1529" t="str">
            <v>ZTE</v>
          </cell>
          <cell r="C1529">
            <v>0</v>
          </cell>
          <cell r="D1529">
            <v>153</v>
          </cell>
          <cell r="E1529">
            <v>0</v>
          </cell>
          <cell r="F1529">
            <v>0</v>
          </cell>
          <cell r="G1529">
            <v>5</v>
          </cell>
          <cell r="H1529">
            <v>0</v>
          </cell>
          <cell r="I1529">
            <v>40</v>
          </cell>
          <cell r="K1529">
            <v>1</v>
          </cell>
          <cell r="L1529">
            <v>8</v>
          </cell>
          <cell r="M1529">
            <v>198</v>
          </cell>
        </row>
        <row r="1530">
          <cell r="B1530" t="str">
            <v>Other</v>
          </cell>
          <cell r="C1530">
            <v>0</v>
          </cell>
          <cell r="D1530">
            <v>23</v>
          </cell>
          <cell r="E1530">
            <v>0</v>
          </cell>
          <cell r="F1530">
            <v>0</v>
          </cell>
          <cell r="G1530">
            <v>33</v>
          </cell>
          <cell r="H1530">
            <v>0</v>
          </cell>
          <cell r="I1530">
            <v>0</v>
          </cell>
          <cell r="K1530">
            <v>12</v>
          </cell>
          <cell r="L1530">
            <v>0</v>
          </cell>
          <cell r="M1530">
            <v>56</v>
          </cell>
        </row>
        <row r="1531">
          <cell r="B1531" t="str">
            <v>Total</v>
          </cell>
          <cell r="C1531">
            <v>0</v>
          </cell>
          <cell r="D1531">
            <v>1544</v>
          </cell>
          <cell r="E1531">
            <v>0</v>
          </cell>
          <cell r="F1531">
            <v>318</v>
          </cell>
          <cell r="G1531">
            <v>887</v>
          </cell>
          <cell r="H1531">
            <v>0</v>
          </cell>
          <cell r="I1531">
            <v>687</v>
          </cell>
          <cell r="J1531">
            <v>173</v>
          </cell>
          <cell r="K1531">
            <v>447</v>
          </cell>
          <cell r="L1531">
            <v>323</v>
          </cell>
          <cell r="M1531">
            <v>3609</v>
          </cell>
        </row>
        <row r="1535">
          <cell r="B1535" t="str">
            <v>Vendor</v>
          </cell>
          <cell r="C1535" t="str">
            <v>SONET/SDH Add-drop multiplexers (ADM)</v>
          </cell>
          <cell r="D1535" t="str">
            <v>Optical Edge Devices (OED)</v>
          </cell>
          <cell r="E1535" t="str">
            <v>Digital Cross Connects (DCS)</v>
          </cell>
          <cell r="F1535" t="str">
            <v>Optical Core Switches (OCS)</v>
          </cell>
          <cell r="G1535" t="str">
            <v>Metro WDM (C/D-WDM)</v>
          </cell>
          <cell r="H1535" t="str">
            <v>Long haul DWDM (LH DWDM)</v>
          </cell>
          <cell r="I1535" t="str">
            <v>Multi-reach DWDM</v>
          </cell>
          <cell r="J1535" t="str">
            <v>SLTE</v>
          </cell>
          <cell r="K1535" t="str">
            <v>Metro ROADM</v>
          </cell>
          <cell r="L1535" t="str">
            <v>Converged Packet Optical</v>
          </cell>
          <cell r="M1535" t="str">
            <v>Total Optical Networking (ON)</v>
          </cell>
        </row>
        <row r="1536">
          <cell r="B1536" t="str">
            <v>ADTRAN</v>
          </cell>
          <cell r="C1536">
            <v>0</v>
          </cell>
          <cell r="D1536">
            <v>16</v>
          </cell>
          <cell r="E1536">
            <v>0</v>
          </cell>
          <cell r="F1536">
            <v>0</v>
          </cell>
          <cell r="G1536">
            <v>0</v>
          </cell>
          <cell r="H1536">
            <v>0</v>
          </cell>
          <cell r="I1536">
            <v>0</v>
          </cell>
          <cell r="J1536">
            <v>0</v>
          </cell>
          <cell r="K1536">
            <v>0</v>
          </cell>
          <cell r="L1536">
            <v>1</v>
          </cell>
          <cell r="M1536">
            <v>16</v>
          </cell>
        </row>
        <row r="1537">
          <cell r="B1537" t="str">
            <v>ADVA</v>
          </cell>
          <cell r="C1537">
            <v>0</v>
          </cell>
          <cell r="D1537">
            <v>10</v>
          </cell>
          <cell r="E1537">
            <v>0</v>
          </cell>
          <cell r="F1537">
            <v>0</v>
          </cell>
          <cell r="G1537">
            <v>69</v>
          </cell>
          <cell r="H1537">
            <v>0</v>
          </cell>
          <cell r="I1537">
            <v>0</v>
          </cell>
          <cell r="J1537">
            <v>0</v>
          </cell>
          <cell r="K1537">
            <v>13</v>
          </cell>
          <cell r="L1537">
            <v>1</v>
          </cell>
          <cell r="M1537">
            <v>79</v>
          </cell>
        </row>
        <row r="1538">
          <cell r="B1538" t="str">
            <v>Alcatel-Lucent</v>
          </cell>
          <cell r="C1538">
            <v>0</v>
          </cell>
          <cell r="D1538">
            <v>316</v>
          </cell>
          <cell r="E1538">
            <v>0</v>
          </cell>
          <cell r="F1538">
            <v>135</v>
          </cell>
          <cell r="G1538">
            <v>96</v>
          </cell>
          <cell r="H1538">
            <v>0</v>
          </cell>
          <cell r="I1538">
            <v>140</v>
          </cell>
          <cell r="J1538">
            <v>80</v>
          </cell>
          <cell r="K1538">
            <v>39</v>
          </cell>
          <cell r="L1538">
            <v>72</v>
          </cell>
          <cell r="M1538">
            <v>767</v>
          </cell>
        </row>
        <row r="1539">
          <cell r="B1539" t="str">
            <v>ANDA</v>
          </cell>
          <cell r="C1539">
            <v>0</v>
          </cell>
          <cell r="D1539">
            <v>7</v>
          </cell>
          <cell r="E1539">
            <v>0</v>
          </cell>
          <cell r="F1539">
            <v>0</v>
          </cell>
          <cell r="G1539">
            <v>0</v>
          </cell>
          <cell r="H1539">
            <v>0</v>
          </cell>
          <cell r="I1539">
            <v>0</v>
          </cell>
          <cell r="K1539">
            <v>0</v>
          </cell>
          <cell r="L1539">
            <v>0</v>
          </cell>
          <cell r="M1539">
            <v>7</v>
          </cell>
        </row>
        <row r="1540">
          <cell r="B1540" t="str">
            <v>Atrica</v>
          </cell>
          <cell r="C1540">
            <v>0</v>
          </cell>
          <cell r="D1540">
            <v>0</v>
          </cell>
          <cell r="E1540">
            <v>0</v>
          </cell>
          <cell r="F1540">
            <v>0</v>
          </cell>
          <cell r="G1540">
            <v>0</v>
          </cell>
          <cell r="H1540">
            <v>0</v>
          </cell>
          <cell r="I1540">
            <v>0</v>
          </cell>
          <cell r="K1540">
            <v>0</v>
          </cell>
          <cell r="L1540">
            <v>0</v>
          </cell>
          <cell r="M1540">
            <v>0</v>
          </cell>
        </row>
        <row r="1541">
          <cell r="B1541" t="str">
            <v>Calient</v>
          </cell>
          <cell r="C1541">
            <v>0</v>
          </cell>
          <cell r="D1541">
            <v>0</v>
          </cell>
          <cell r="E1541">
            <v>0</v>
          </cell>
          <cell r="F1541">
            <v>0</v>
          </cell>
          <cell r="G1541">
            <v>0</v>
          </cell>
          <cell r="H1541">
            <v>0</v>
          </cell>
          <cell r="I1541">
            <v>0</v>
          </cell>
          <cell r="K1541">
            <v>0</v>
          </cell>
          <cell r="L1541">
            <v>0</v>
          </cell>
          <cell r="M1541">
            <v>0</v>
          </cell>
        </row>
        <row r="1542">
          <cell r="B1542" t="str">
            <v>Ciena</v>
          </cell>
          <cell r="C1542">
            <v>0</v>
          </cell>
          <cell r="D1542">
            <v>47</v>
          </cell>
          <cell r="E1542">
            <v>0</v>
          </cell>
          <cell r="F1542">
            <v>41</v>
          </cell>
          <cell r="G1542">
            <v>133</v>
          </cell>
          <cell r="H1542">
            <v>0</v>
          </cell>
          <cell r="I1542">
            <v>99</v>
          </cell>
          <cell r="J1542">
            <v>0</v>
          </cell>
          <cell r="K1542">
            <v>32</v>
          </cell>
          <cell r="L1542">
            <v>35</v>
          </cell>
          <cell r="M1542">
            <v>320</v>
          </cell>
        </row>
        <row r="1543">
          <cell r="B1543" t="str">
            <v>Cisco</v>
          </cell>
          <cell r="C1543">
            <v>0</v>
          </cell>
          <cell r="D1543">
            <v>52</v>
          </cell>
          <cell r="E1543">
            <v>0</v>
          </cell>
          <cell r="F1543">
            <v>0</v>
          </cell>
          <cell r="G1543">
            <v>76</v>
          </cell>
          <cell r="H1543">
            <v>0</v>
          </cell>
          <cell r="I1543">
            <v>0</v>
          </cell>
          <cell r="J1543">
            <v>0</v>
          </cell>
          <cell r="K1543">
            <v>69</v>
          </cell>
          <cell r="L1543">
            <v>22</v>
          </cell>
          <cell r="M1543">
            <v>128</v>
          </cell>
        </row>
        <row r="1544">
          <cell r="B1544" t="str">
            <v>Corrigent</v>
          </cell>
          <cell r="C1544">
            <v>0</v>
          </cell>
          <cell r="D1544">
            <v>3</v>
          </cell>
          <cell r="E1544">
            <v>0</v>
          </cell>
          <cell r="F1544">
            <v>0</v>
          </cell>
          <cell r="G1544">
            <v>0</v>
          </cell>
          <cell r="H1544">
            <v>0</v>
          </cell>
          <cell r="I1544">
            <v>0</v>
          </cell>
          <cell r="K1544">
            <v>0</v>
          </cell>
          <cell r="L1544">
            <v>0</v>
          </cell>
          <cell r="M1544">
            <v>3</v>
          </cell>
        </row>
        <row r="1545">
          <cell r="B1545" t="str">
            <v>Corvis</v>
          </cell>
          <cell r="C1545">
            <v>0</v>
          </cell>
          <cell r="D1545">
            <v>0</v>
          </cell>
          <cell r="E1545">
            <v>0</v>
          </cell>
          <cell r="F1545">
            <v>0</v>
          </cell>
          <cell r="G1545">
            <v>0</v>
          </cell>
          <cell r="H1545">
            <v>0</v>
          </cell>
          <cell r="I1545">
            <v>0</v>
          </cell>
          <cell r="K1545">
            <v>0</v>
          </cell>
          <cell r="L1545">
            <v>0</v>
          </cell>
          <cell r="M1545">
            <v>0</v>
          </cell>
        </row>
        <row r="1546">
          <cell r="B1546" t="str">
            <v>Datang</v>
          </cell>
          <cell r="C1546">
            <v>0</v>
          </cell>
          <cell r="D1546">
            <v>0</v>
          </cell>
          <cell r="E1546">
            <v>0</v>
          </cell>
          <cell r="F1546">
            <v>0</v>
          </cell>
          <cell r="G1546">
            <v>0</v>
          </cell>
          <cell r="H1546">
            <v>0</v>
          </cell>
          <cell r="I1546">
            <v>0</v>
          </cell>
          <cell r="K1546">
            <v>0</v>
          </cell>
          <cell r="L1546">
            <v>0</v>
          </cell>
          <cell r="M1546">
            <v>0</v>
          </cell>
        </row>
        <row r="1547">
          <cell r="B1547" t="str">
            <v>ECI Telecom</v>
          </cell>
          <cell r="C1547">
            <v>0</v>
          </cell>
          <cell r="D1547">
            <v>70</v>
          </cell>
          <cell r="E1547">
            <v>0</v>
          </cell>
          <cell r="F1547">
            <v>0</v>
          </cell>
          <cell r="G1547">
            <v>21</v>
          </cell>
          <cell r="H1547">
            <v>0</v>
          </cell>
          <cell r="I1547">
            <v>0</v>
          </cell>
          <cell r="J1547">
            <v>0</v>
          </cell>
          <cell r="K1547">
            <v>8</v>
          </cell>
          <cell r="L1547">
            <v>37</v>
          </cell>
          <cell r="M1547">
            <v>91</v>
          </cell>
        </row>
        <row r="1548">
          <cell r="B1548" t="str">
            <v>Ericsson</v>
          </cell>
          <cell r="C1548">
            <v>0</v>
          </cell>
          <cell r="D1548">
            <v>87</v>
          </cell>
          <cell r="E1548">
            <v>0</v>
          </cell>
          <cell r="F1548">
            <v>15</v>
          </cell>
          <cell r="G1548">
            <v>28</v>
          </cell>
          <cell r="H1548">
            <v>0</v>
          </cell>
          <cell r="I1548">
            <v>61</v>
          </cell>
          <cell r="K1548">
            <v>7</v>
          </cell>
          <cell r="L1548">
            <v>0</v>
          </cell>
          <cell r="M1548">
            <v>191</v>
          </cell>
        </row>
        <row r="1549">
          <cell r="B1549" t="str">
            <v>FiberHome</v>
          </cell>
          <cell r="C1549">
            <v>0</v>
          </cell>
          <cell r="D1549">
            <v>24</v>
          </cell>
          <cell r="E1549">
            <v>0</v>
          </cell>
          <cell r="F1549">
            <v>6</v>
          </cell>
          <cell r="G1549">
            <v>8</v>
          </cell>
          <cell r="H1549">
            <v>0</v>
          </cell>
          <cell r="I1549">
            <v>18</v>
          </cell>
          <cell r="K1549">
            <v>0</v>
          </cell>
          <cell r="L1549">
            <v>0</v>
          </cell>
          <cell r="M1549">
            <v>56</v>
          </cell>
        </row>
        <row r="1550">
          <cell r="B1550" t="str">
            <v>Force 10</v>
          </cell>
          <cell r="C1550">
            <v>0</v>
          </cell>
          <cell r="D1550">
            <v>9</v>
          </cell>
          <cell r="E1550">
            <v>0</v>
          </cell>
          <cell r="F1550">
            <v>0</v>
          </cell>
          <cell r="G1550">
            <v>0</v>
          </cell>
          <cell r="H1550">
            <v>0</v>
          </cell>
          <cell r="I1550">
            <v>0</v>
          </cell>
          <cell r="K1550">
            <v>0</v>
          </cell>
          <cell r="L1550">
            <v>0</v>
          </cell>
          <cell r="M1550">
            <v>9</v>
          </cell>
        </row>
        <row r="1551">
          <cell r="B1551" t="str">
            <v>Fujitsu</v>
          </cell>
          <cell r="C1551">
            <v>0</v>
          </cell>
          <cell r="D1551">
            <v>108</v>
          </cell>
          <cell r="E1551">
            <v>0</v>
          </cell>
          <cell r="F1551">
            <v>0</v>
          </cell>
          <cell r="G1551">
            <v>89</v>
          </cell>
          <cell r="H1551">
            <v>0</v>
          </cell>
          <cell r="I1551">
            <v>8</v>
          </cell>
          <cell r="J1551">
            <v>40</v>
          </cell>
          <cell r="K1551">
            <v>82</v>
          </cell>
          <cell r="L1551">
            <v>43</v>
          </cell>
          <cell r="M1551">
            <v>245</v>
          </cell>
        </row>
        <row r="1552">
          <cell r="B1552" t="str">
            <v>Hitachi</v>
          </cell>
          <cell r="C1552">
            <v>0</v>
          </cell>
          <cell r="D1552">
            <v>0</v>
          </cell>
          <cell r="E1552">
            <v>0</v>
          </cell>
          <cell r="F1552">
            <v>0</v>
          </cell>
          <cell r="G1552">
            <v>47</v>
          </cell>
          <cell r="H1552">
            <v>0</v>
          </cell>
          <cell r="I1552">
            <v>0</v>
          </cell>
          <cell r="K1552">
            <v>42</v>
          </cell>
          <cell r="L1552">
            <v>0</v>
          </cell>
          <cell r="M1552">
            <v>47</v>
          </cell>
        </row>
        <row r="1553">
          <cell r="B1553" t="str">
            <v>Hitachi Cable</v>
          </cell>
          <cell r="C1553">
            <v>0</v>
          </cell>
          <cell r="D1553">
            <v>0</v>
          </cell>
          <cell r="E1553">
            <v>0</v>
          </cell>
          <cell r="F1553">
            <v>0</v>
          </cell>
          <cell r="G1553">
            <v>5</v>
          </cell>
          <cell r="H1553">
            <v>0</v>
          </cell>
          <cell r="I1553">
            <v>0</v>
          </cell>
          <cell r="K1553">
            <v>0</v>
          </cell>
          <cell r="L1553">
            <v>0</v>
          </cell>
          <cell r="M1553">
            <v>5</v>
          </cell>
        </row>
        <row r="1554">
          <cell r="B1554" t="str">
            <v>Huawei</v>
          </cell>
          <cell r="C1554">
            <v>0</v>
          </cell>
          <cell r="D1554">
            <v>451</v>
          </cell>
          <cell r="E1554">
            <v>0</v>
          </cell>
          <cell r="F1554">
            <v>142</v>
          </cell>
          <cell r="G1554">
            <v>159</v>
          </cell>
          <cell r="H1554">
            <v>0</v>
          </cell>
          <cell r="I1554">
            <v>186</v>
          </cell>
          <cell r="J1554">
            <v>1</v>
          </cell>
          <cell r="K1554">
            <v>64</v>
          </cell>
          <cell r="L1554">
            <v>171</v>
          </cell>
          <cell r="M1554">
            <v>939</v>
          </cell>
        </row>
        <row r="1555">
          <cell r="B1555" t="str">
            <v>Infinera</v>
          </cell>
          <cell r="C1555">
            <v>0</v>
          </cell>
          <cell r="D1555">
            <v>0</v>
          </cell>
          <cell r="E1555">
            <v>0</v>
          </cell>
          <cell r="F1555">
            <v>0</v>
          </cell>
          <cell r="G1555">
            <v>0</v>
          </cell>
          <cell r="H1555">
            <v>0</v>
          </cell>
          <cell r="I1555">
            <v>83</v>
          </cell>
          <cell r="J1555">
            <v>0</v>
          </cell>
          <cell r="K1555">
            <v>0</v>
          </cell>
          <cell r="L1555">
            <v>0</v>
          </cell>
          <cell r="M1555">
            <v>83</v>
          </cell>
        </row>
        <row r="1556">
          <cell r="B1556" t="str">
            <v>Lucent</v>
          </cell>
          <cell r="C1556">
            <v>0</v>
          </cell>
          <cell r="D1556">
            <v>0</v>
          </cell>
          <cell r="E1556">
            <v>0</v>
          </cell>
          <cell r="F1556">
            <v>0</v>
          </cell>
          <cell r="G1556">
            <v>0</v>
          </cell>
          <cell r="H1556">
            <v>0</v>
          </cell>
          <cell r="I1556">
            <v>0</v>
          </cell>
          <cell r="K1556">
            <v>0</v>
          </cell>
          <cell r="L1556">
            <v>0</v>
          </cell>
          <cell r="M1556">
            <v>0</v>
          </cell>
        </row>
        <row r="1557">
          <cell r="B1557" t="str">
            <v>Luminous</v>
          </cell>
          <cell r="C1557">
            <v>0</v>
          </cell>
          <cell r="D1557">
            <v>0</v>
          </cell>
          <cell r="E1557">
            <v>0</v>
          </cell>
          <cell r="F1557">
            <v>0</v>
          </cell>
          <cell r="G1557">
            <v>0</v>
          </cell>
          <cell r="H1557">
            <v>0</v>
          </cell>
          <cell r="I1557">
            <v>0</v>
          </cell>
          <cell r="K1557">
            <v>0</v>
          </cell>
          <cell r="L1557">
            <v>0</v>
          </cell>
          <cell r="M1557">
            <v>0</v>
          </cell>
        </row>
        <row r="1558">
          <cell r="B1558" t="str">
            <v>Movaz</v>
          </cell>
          <cell r="C1558">
            <v>0</v>
          </cell>
          <cell r="D1558">
            <v>0</v>
          </cell>
          <cell r="E1558">
            <v>0</v>
          </cell>
          <cell r="F1558">
            <v>0</v>
          </cell>
          <cell r="G1558">
            <v>0</v>
          </cell>
          <cell r="H1558">
            <v>0</v>
          </cell>
          <cell r="I1558">
            <v>0</v>
          </cell>
          <cell r="K1558">
            <v>0</v>
          </cell>
          <cell r="L1558">
            <v>0</v>
          </cell>
          <cell r="M1558">
            <v>0</v>
          </cell>
        </row>
        <row r="1559">
          <cell r="B1559" t="str">
            <v>NEC</v>
          </cell>
          <cell r="C1559">
            <v>0</v>
          </cell>
          <cell r="D1559">
            <v>68</v>
          </cell>
          <cell r="E1559">
            <v>0</v>
          </cell>
          <cell r="F1559">
            <v>0</v>
          </cell>
          <cell r="G1559">
            <v>38</v>
          </cell>
          <cell r="H1559">
            <v>0</v>
          </cell>
          <cell r="I1559">
            <v>18</v>
          </cell>
          <cell r="J1559">
            <v>10</v>
          </cell>
          <cell r="K1559">
            <v>26</v>
          </cell>
          <cell r="L1559">
            <v>6</v>
          </cell>
          <cell r="M1559">
            <v>134</v>
          </cell>
        </row>
        <row r="1560">
          <cell r="B1560" t="str">
            <v>Nortel</v>
          </cell>
          <cell r="C1560">
            <v>0</v>
          </cell>
          <cell r="D1560">
            <v>0</v>
          </cell>
          <cell r="E1560">
            <v>0</v>
          </cell>
          <cell r="F1560">
            <v>0</v>
          </cell>
          <cell r="G1560">
            <v>0</v>
          </cell>
          <cell r="H1560">
            <v>0</v>
          </cell>
          <cell r="I1560">
            <v>0</v>
          </cell>
          <cell r="K1560">
            <v>0</v>
          </cell>
          <cell r="L1560">
            <v>0</v>
          </cell>
          <cell r="M1560">
            <v>0</v>
          </cell>
        </row>
        <row r="1561">
          <cell r="B1561" t="str">
            <v>OpVista</v>
          </cell>
          <cell r="C1561">
            <v>0</v>
          </cell>
          <cell r="D1561">
            <v>0</v>
          </cell>
          <cell r="E1561">
            <v>0</v>
          </cell>
          <cell r="F1561">
            <v>0</v>
          </cell>
          <cell r="G1561">
            <v>0</v>
          </cell>
          <cell r="H1561">
            <v>0</v>
          </cell>
          <cell r="I1561">
            <v>0</v>
          </cell>
          <cell r="K1561">
            <v>0</v>
          </cell>
          <cell r="L1561">
            <v>0</v>
          </cell>
          <cell r="M1561">
            <v>0</v>
          </cell>
        </row>
        <row r="1562">
          <cell r="B1562" t="str">
            <v>Sagem</v>
          </cell>
          <cell r="C1562">
            <v>0</v>
          </cell>
          <cell r="D1562">
            <v>4</v>
          </cell>
          <cell r="E1562">
            <v>0</v>
          </cell>
          <cell r="F1562">
            <v>0</v>
          </cell>
          <cell r="G1562">
            <v>0</v>
          </cell>
          <cell r="H1562">
            <v>0</v>
          </cell>
          <cell r="I1562">
            <v>0</v>
          </cell>
          <cell r="K1562">
            <v>0</v>
          </cell>
          <cell r="L1562">
            <v>0</v>
          </cell>
          <cell r="M1562">
            <v>4</v>
          </cell>
        </row>
        <row r="1563">
          <cell r="B1563" t="str">
            <v>Nokia Siemens</v>
          </cell>
          <cell r="C1563">
            <v>0</v>
          </cell>
          <cell r="D1563">
            <v>67</v>
          </cell>
          <cell r="E1563">
            <v>0</v>
          </cell>
          <cell r="F1563">
            <v>0</v>
          </cell>
          <cell r="G1563">
            <v>0</v>
          </cell>
          <cell r="H1563">
            <v>0</v>
          </cell>
          <cell r="I1563">
            <v>95</v>
          </cell>
          <cell r="J1563">
            <v>0</v>
          </cell>
          <cell r="K1563">
            <v>0</v>
          </cell>
          <cell r="L1563">
            <v>3</v>
          </cell>
          <cell r="M1563">
            <v>162</v>
          </cell>
        </row>
        <row r="1564">
          <cell r="B1564" t="str">
            <v>Sycamore</v>
          </cell>
          <cell r="C1564">
            <v>0</v>
          </cell>
          <cell r="D1564">
            <v>0</v>
          </cell>
          <cell r="E1564">
            <v>0</v>
          </cell>
          <cell r="F1564">
            <v>10</v>
          </cell>
          <cell r="G1564">
            <v>0</v>
          </cell>
          <cell r="H1564">
            <v>0</v>
          </cell>
          <cell r="I1564">
            <v>0</v>
          </cell>
          <cell r="J1564">
            <v>0</v>
          </cell>
          <cell r="K1564">
            <v>0</v>
          </cell>
          <cell r="L1564">
            <v>0</v>
          </cell>
          <cell r="M1564">
            <v>10</v>
          </cell>
        </row>
        <row r="1565">
          <cell r="B1565" t="str">
            <v>Tejas</v>
          </cell>
          <cell r="C1565">
            <v>0</v>
          </cell>
          <cell r="D1565">
            <v>36</v>
          </cell>
          <cell r="E1565">
            <v>0</v>
          </cell>
          <cell r="F1565">
            <v>0</v>
          </cell>
          <cell r="G1565">
            <v>0</v>
          </cell>
          <cell r="H1565">
            <v>0</v>
          </cell>
          <cell r="I1565">
            <v>0</v>
          </cell>
          <cell r="K1565">
            <v>0</v>
          </cell>
          <cell r="L1565">
            <v>0</v>
          </cell>
          <cell r="M1565">
            <v>36</v>
          </cell>
        </row>
        <row r="1566">
          <cell r="B1566" t="str">
            <v>Tellabs</v>
          </cell>
          <cell r="C1566">
            <v>0</v>
          </cell>
          <cell r="D1566">
            <v>20</v>
          </cell>
          <cell r="E1566">
            <v>0</v>
          </cell>
          <cell r="F1566">
            <v>60</v>
          </cell>
          <cell r="G1566">
            <v>68</v>
          </cell>
          <cell r="H1566">
            <v>0</v>
          </cell>
          <cell r="I1566">
            <v>0</v>
          </cell>
          <cell r="K1566">
            <v>65</v>
          </cell>
          <cell r="L1566">
            <v>10</v>
          </cell>
          <cell r="M1566">
            <v>148</v>
          </cell>
        </row>
        <row r="1567">
          <cell r="B1567" t="str">
            <v>Transmode</v>
          </cell>
          <cell r="C1567">
            <v>0</v>
          </cell>
          <cell r="D1567">
            <v>0</v>
          </cell>
          <cell r="E1567">
            <v>0</v>
          </cell>
          <cell r="F1567">
            <v>0</v>
          </cell>
          <cell r="G1567">
            <v>26</v>
          </cell>
          <cell r="H1567">
            <v>0</v>
          </cell>
          <cell r="I1567">
            <v>0</v>
          </cell>
          <cell r="K1567">
            <v>0</v>
          </cell>
          <cell r="L1567">
            <v>0</v>
          </cell>
          <cell r="M1567">
            <v>26</v>
          </cell>
        </row>
        <row r="1568">
          <cell r="B1568" t="str">
            <v>Tyco</v>
          </cell>
          <cell r="C1568">
            <v>0</v>
          </cell>
          <cell r="D1568">
            <v>0</v>
          </cell>
          <cell r="E1568">
            <v>0</v>
          </cell>
          <cell r="F1568">
            <v>0</v>
          </cell>
          <cell r="G1568">
            <v>0</v>
          </cell>
          <cell r="H1568">
            <v>0</v>
          </cell>
          <cell r="I1568">
            <v>0</v>
          </cell>
          <cell r="J1568">
            <v>35</v>
          </cell>
          <cell r="K1568">
            <v>0</v>
          </cell>
          <cell r="L1568">
            <v>0</v>
          </cell>
          <cell r="M1568">
            <v>35</v>
          </cell>
        </row>
        <row r="1569">
          <cell r="B1569" t="str">
            <v>UTStarcom</v>
          </cell>
          <cell r="C1569">
            <v>0</v>
          </cell>
          <cell r="D1569">
            <v>5</v>
          </cell>
          <cell r="E1569">
            <v>0</v>
          </cell>
          <cell r="F1569">
            <v>0</v>
          </cell>
          <cell r="G1569">
            <v>0</v>
          </cell>
          <cell r="H1569">
            <v>0</v>
          </cell>
          <cell r="I1569">
            <v>0</v>
          </cell>
          <cell r="K1569">
            <v>0</v>
          </cell>
          <cell r="L1569">
            <v>0</v>
          </cell>
          <cell r="M1569">
            <v>5</v>
          </cell>
        </row>
        <row r="1570">
          <cell r="B1570" t="str">
            <v>White Rock</v>
          </cell>
          <cell r="C1570">
            <v>0</v>
          </cell>
          <cell r="D1570">
            <v>0</v>
          </cell>
          <cell r="E1570">
            <v>0</v>
          </cell>
          <cell r="F1570">
            <v>0</v>
          </cell>
          <cell r="G1570">
            <v>0</v>
          </cell>
          <cell r="H1570">
            <v>0</v>
          </cell>
          <cell r="I1570">
            <v>0</v>
          </cell>
          <cell r="K1570">
            <v>0</v>
          </cell>
          <cell r="L1570">
            <v>0</v>
          </cell>
          <cell r="M1570">
            <v>0</v>
          </cell>
        </row>
        <row r="1571">
          <cell r="B1571" t="str">
            <v>Xtera</v>
          </cell>
          <cell r="C1571">
            <v>0</v>
          </cell>
          <cell r="D1571">
            <v>0</v>
          </cell>
          <cell r="E1571">
            <v>0</v>
          </cell>
          <cell r="F1571">
            <v>0</v>
          </cell>
          <cell r="G1571">
            <v>11</v>
          </cell>
          <cell r="H1571">
            <v>0</v>
          </cell>
          <cell r="I1571">
            <v>15</v>
          </cell>
          <cell r="K1571">
            <v>0</v>
          </cell>
          <cell r="L1571">
            <v>0</v>
          </cell>
          <cell r="M1571">
            <v>26</v>
          </cell>
        </row>
        <row r="1572">
          <cell r="B1572" t="str">
            <v>Zhone</v>
          </cell>
          <cell r="C1572">
            <v>0</v>
          </cell>
          <cell r="D1572">
            <v>0</v>
          </cell>
          <cell r="E1572">
            <v>0</v>
          </cell>
          <cell r="F1572">
            <v>0</v>
          </cell>
          <cell r="G1572">
            <v>1</v>
          </cell>
          <cell r="H1572">
            <v>0</v>
          </cell>
          <cell r="I1572">
            <v>0</v>
          </cell>
          <cell r="K1572">
            <v>0</v>
          </cell>
          <cell r="L1572">
            <v>0</v>
          </cell>
          <cell r="M1572">
            <v>1</v>
          </cell>
        </row>
        <row r="1573">
          <cell r="B1573" t="str">
            <v>ZTE</v>
          </cell>
          <cell r="C1573">
            <v>0</v>
          </cell>
          <cell r="D1573">
            <v>112</v>
          </cell>
          <cell r="E1573">
            <v>0</v>
          </cell>
          <cell r="F1573">
            <v>0</v>
          </cell>
          <cell r="G1573">
            <v>17</v>
          </cell>
          <cell r="H1573">
            <v>0</v>
          </cell>
          <cell r="I1573">
            <v>77</v>
          </cell>
          <cell r="K1573">
            <v>2</v>
          </cell>
          <cell r="L1573">
            <v>8</v>
          </cell>
          <cell r="M1573">
            <v>206</v>
          </cell>
        </row>
        <row r="1574">
          <cell r="B1574" t="str">
            <v>Other</v>
          </cell>
          <cell r="C1574">
            <v>0</v>
          </cell>
          <cell r="D1574">
            <v>26</v>
          </cell>
          <cell r="E1574">
            <v>0</v>
          </cell>
          <cell r="F1574">
            <v>0</v>
          </cell>
          <cell r="G1574">
            <v>34</v>
          </cell>
          <cell r="H1574">
            <v>0</v>
          </cell>
          <cell r="I1574">
            <v>0</v>
          </cell>
          <cell r="K1574">
            <v>13</v>
          </cell>
          <cell r="L1574">
            <v>0</v>
          </cell>
          <cell r="M1574">
            <v>60</v>
          </cell>
        </row>
        <row r="1575">
          <cell r="B1575" t="str">
            <v>Total</v>
          </cell>
          <cell r="C1575">
            <v>0</v>
          </cell>
          <cell r="D1575">
            <v>1538</v>
          </cell>
          <cell r="E1575">
            <v>0</v>
          </cell>
          <cell r="F1575">
            <v>409</v>
          </cell>
          <cell r="G1575">
            <v>926</v>
          </cell>
          <cell r="H1575">
            <v>0</v>
          </cell>
          <cell r="I1575">
            <v>800</v>
          </cell>
          <cell r="J1575">
            <v>166</v>
          </cell>
          <cell r="K1575">
            <v>462</v>
          </cell>
          <cell r="L1575">
            <v>409</v>
          </cell>
          <cell r="M1575">
            <v>3839</v>
          </cell>
        </row>
        <row r="1583">
          <cell r="B1583" t="str">
            <v>Vendor</v>
          </cell>
          <cell r="C1583" t="str">
            <v>SONET/SDH Add-drop multiplexers (ADM)</v>
          </cell>
          <cell r="D1583" t="str">
            <v>Optical Edge Devices (OED)</v>
          </cell>
          <cell r="E1583" t="str">
            <v>Digital Cross Connects (DCS)</v>
          </cell>
          <cell r="F1583" t="str">
            <v>Optical Core Switches (OCS)</v>
          </cell>
          <cell r="G1583" t="str">
            <v>Metro WDM (C/D-WDM)</v>
          </cell>
          <cell r="H1583" t="str">
            <v>Long haul DWDM (LH DWDM)</v>
          </cell>
          <cell r="I1583" t="str">
            <v>Multi-reach DWDM</v>
          </cell>
          <cell r="J1583" t="str">
            <v>SLTE</v>
          </cell>
          <cell r="K1583" t="str">
            <v>Metro ROADM</v>
          </cell>
          <cell r="L1583" t="str">
            <v>Converged Packet Optical</v>
          </cell>
          <cell r="M1583" t="str">
            <v>Total Optical Networking (ON)</v>
          </cell>
        </row>
        <row r="1584">
          <cell r="B1584" t="str">
            <v>ADTRAN</v>
          </cell>
          <cell r="C1584">
            <v>0</v>
          </cell>
          <cell r="D1584">
            <v>11</v>
          </cell>
          <cell r="E1584">
            <v>0</v>
          </cell>
          <cell r="F1584">
            <v>0</v>
          </cell>
          <cell r="G1584">
            <v>0</v>
          </cell>
          <cell r="H1584">
            <v>0</v>
          </cell>
          <cell r="I1584">
            <v>0</v>
          </cell>
          <cell r="J1584">
            <v>0</v>
          </cell>
          <cell r="K1584">
            <v>0</v>
          </cell>
          <cell r="L1584">
            <v>1</v>
          </cell>
          <cell r="M1584">
            <v>11</v>
          </cell>
        </row>
        <row r="1585">
          <cell r="B1585" t="str">
            <v>ADVA</v>
          </cell>
          <cell r="C1585">
            <v>0</v>
          </cell>
          <cell r="D1585">
            <v>19</v>
          </cell>
          <cell r="E1585">
            <v>0</v>
          </cell>
          <cell r="F1585">
            <v>0</v>
          </cell>
          <cell r="G1585">
            <v>59</v>
          </cell>
          <cell r="H1585">
            <v>0</v>
          </cell>
          <cell r="I1585">
            <v>0</v>
          </cell>
          <cell r="K1585">
            <v>13</v>
          </cell>
          <cell r="L1585">
            <v>1</v>
          </cell>
          <cell r="M1585">
            <v>78</v>
          </cell>
        </row>
        <row r="1586">
          <cell r="B1586" t="str">
            <v>Alcatel-Lucent</v>
          </cell>
          <cell r="C1586">
            <v>0</v>
          </cell>
          <cell r="D1586">
            <v>213</v>
          </cell>
          <cell r="E1586">
            <v>0</v>
          </cell>
          <cell r="F1586">
            <v>73</v>
          </cell>
          <cell r="G1586">
            <v>67</v>
          </cell>
          <cell r="H1586">
            <v>0</v>
          </cell>
          <cell r="I1586">
            <v>76</v>
          </cell>
          <cell r="J1586">
            <v>122</v>
          </cell>
          <cell r="K1586">
            <v>29</v>
          </cell>
          <cell r="L1586">
            <v>25</v>
          </cell>
          <cell r="M1586">
            <v>551</v>
          </cell>
        </row>
        <row r="1587">
          <cell r="B1587" t="str">
            <v>ANDA</v>
          </cell>
          <cell r="C1587">
            <v>0</v>
          </cell>
          <cell r="D1587">
            <v>8</v>
          </cell>
          <cell r="E1587">
            <v>0</v>
          </cell>
          <cell r="F1587">
            <v>0</v>
          </cell>
          <cell r="G1587">
            <v>0</v>
          </cell>
          <cell r="H1587">
            <v>0</v>
          </cell>
          <cell r="I1587">
            <v>0</v>
          </cell>
          <cell r="K1587">
            <v>0</v>
          </cell>
          <cell r="L1587">
            <v>0</v>
          </cell>
          <cell r="M1587">
            <v>8</v>
          </cell>
        </row>
        <row r="1588">
          <cell r="B1588" t="str">
            <v>Atrica</v>
          </cell>
          <cell r="C1588">
            <v>0</v>
          </cell>
          <cell r="D1588">
            <v>0</v>
          </cell>
          <cell r="E1588">
            <v>0</v>
          </cell>
          <cell r="F1588">
            <v>0</v>
          </cell>
          <cell r="G1588">
            <v>0</v>
          </cell>
          <cell r="H1588">
            <v>0</v>
          </cell>
          <cell r="I1588">
            <v>0</v>
          </cell>
          <cell r="K1588">
            <v>0</v>
          </cell>
          <cell r="L1588">
            <v>0</v>
          </cell>
          <cell r="M1588">
            <v>0</v>
          </cell>
        </row>
        <row r="1589">
          <cell r="B1589" t="str">
            <v>Calient</v>
          </cell>
          <cell r="C1589">
            <v>0</v>
          </cell>
          <cell r="D1589">
            <v>0</v>
          </cell>
          <cell r="E1589">
            <v>0</v>
          </cell>
          <cell r="F1589">
            <v>0</v>
          </cell>
          <cell r="G1589">
            <v>0</v>
          </cell>
          <cell r="H1589">
            <v>0</v>
          </cell>
          <cell r="I1589">
            <v>0</v>
          </cell>
          <cell r="K1589">
            <v>0</v>
          </cell>
          <cell r="L1589">
            <v>0</v>
          </cell>
          <cell r="M1589">
            <v>0</v>
          </cell>
        </row>
        <row r="1590">
          <cell r="B1590" t="str">
            <v>Ciena</v>
          </cell>
          <cell r="C1590">
            <v>0</v>
          </cell>
          <cell r="D1590">
            <v>32</v>
          </cell>
          <cell r="E1590">
            <v>0</v>
          </cell>
          <cell r="F1590">
            <v>22</v>
          </cell>
          <cell r="G1590">
            <v>104</v>
          </cell>
          <cell r="H1590">
            <v>0</v>
          </cell>
          <cell r="I1590">
            <v>77</v>
          </cell>
          <cell r="J1590">
            <v>0</v>
          </cell>
          <cell r="K1590">
            <v>22</v>
          </cell>
          <cell r="L1590">
            <v>21</v>
          </cell>
          <cell r="M1590">
            <v>235</v>
          </cell>
        </row>
        <row r="1591">
          <cell r="B1591" t="str">
            <v>Cisco</v>
          </cell>
          <cell r="C1591">
            <v>0</v>
          </cell>
          <cell r="D1591">
            <v>51</v>
          </cell>
          <cell r="E1591">
            <v>0</v>
          </cell>
          <cell r="F1591">
            <v>0</v>
          </cell>
          <cell r="G1591">
            <v>76</v>
          </cell>
          <cell r="H1591">
            <v>0</v>
          </cell>
          <cell r="I1591">
            <v>0</v>
          </cell>
          <cell r="J1591">
            <v>0</v>
          </cell>
          <cell r="K1591">
            <v>68</v>
          </cell>
          <cell r="L1591">
            <v>27</v>
          </cell>
          <cell r="M1591">
            <v>127</v>
          </cell>
        </row>
        <row r="1592">
          <cell r="B1592" t="str">
            <v>Corrigent</v>
          </cell>
          <cell r="C1592">
            <v>0</v>
          </cell>
          <cell r="D1592">
            <v>2</v>
          </cell>
          <cell r="E1592">
            <v>0</v>
          </cell>
          <cell r="F1592">
            <v>0</v>
          </cell>
          <cell r="G1592">
            <v>0</v>
          </cell>
          <cell r="H1592">
            <v>0</v>
          </cell>
          <cell r="I1592">
            <v>0</v>
          </cell>
          <cell r="K1592">
            <v>0</v>
          </cell>
          <cell r="L1592">
            <v>0</v>
          </cell>
          <cell r="M1592">
            <v>2</v>
          </cell>
        </row>
        <row r="1593">
          <cell r="B1593" t="str">
            <v>Corvis</v>
          </cell>
          <cell r="C1593">
            <v>0</v>
          </cell>
          <cell r="D1593">
            <v>0</v>
          </cell>
          <cell r="E1593">
            <v>0</v>
          </cell>
          <cell r="F1593">
            <v>0</v>
          </cell>
          <cell r="G1593">
            <v>0</v>
          </cell>
          <cell r="H1593">
            <v>0</v>
          </cell>
          <cell r="I1593">
            <v>0</v>
          </cell>
          <cell r="K1593">
            <v>0</v>
          </cell>
          <cell r="L1593">
            <v>0</v>
          </cell>
          <cell r="M1593">
            <v>0</v>
          </cell>
        </row>
        <row r="1594">
          <cell r="B1594" t="str">
            <v>Datang</v>
          </cell>
          <cell r="C1594">
            <v>0</v>
          </cell>
          <cell r="D1594">
            <v>0</v>
          </cell>
          <cell r="E1594">
            <v>0</v>
          </cell>
          <cell r="F1594">
            <v>0</v>
          </cell>
          <cell r="G1594">
            <v>0</v>
          </cell>
          <cell r="H1594">
            <v>0</v>
          </cell>
          <cell r="I1594">
            <v>0</v>
          </cell>
          <cell r="K1594">
            <v>0</v>
          </cell>
          <cell r="L1594">
            <v>0</v>
          </cell>
          <cell r="M1594">
            <v>0</v>
          </cell>
        </row>
        <row r="1595">
          <cell r="B1595" t="str">
            <v>ECI Telecom</v>
          </cell>
          <cell r="C1595">
            <v>0</v>
          </cell>
          <cell r="D1595">
            <v>66</v>
          </cell>
          <cell r="E1595">
            <v>0</v>
          </cell>
          <cell r="F1595">
            <v>0</v>
          </cell>
          <cell r="G1595">
            <v>26</v>
          </cell>
          <cell r="H1595">
            <v>0</v>
          </cell>
          <cell r="I1595">
            <v>0</v>
          </cell>
          <cell r="J1595">
            <v>0</v>
          </cell>
          <cell r="K1595">
            <v>11</v>
          </cell>
          <cell r="L1595">
            <v>31</v>
          </cell>
          <cell r="M1595">
            <v>92</v>
          </cell>
        </row>
        <row r="1596">
          <cell r="B1596" t="str">
            <v>Ericsson</v>
          </cell>
          <cell r="C1596">
            <v>0</v>
          </cell>
          <cell r="D1596">
            <v>40</v>
          </cell>
          <cell r="E1596">
            <v>0</v>
          </cell>
          <cell r="F1596">
            <v>12</v>
          </cell>
          <cell r="G1596">
            <v>14</v>
          </cell>
          <cell r="H1596">
            <v>0</v>
          </cell>
          <cell r="I1596">
            <v>34</v>
          </cell>
          <cell r="J1596">
            <v>0</v>
          </cell>
          <cell r="K1596">
            <v>4</v>
          </cell>
          <cell r="L1596">
            <v>0</v>
          </cell>
          <cell r="M1596">
            <v>100</v>
          </cell>
        </row>
        <row r="1597">
          <cell r="B1597" t="str">
            <v>FiberHome</v>
          </cell>
          <cell r="C1597">
            <v>0</v>
          </cell>
          <cell r="D1597">
            <v>22</v>
          </cell>
          <cell r="E1597">
            <v>0</v>
          </cell>
          <cell r="F1597">
            <v>6</v>
          </cell>
          <cell r="G1597">
            <v>9</v>
          </cell>
          <cell r="H1597">
            <v>0</v>
          </cell>
          <cell r="I1597">
            <v>19</v>
          </cell>
          <cell r="J1597">
            <v>0</v>
          </cell>
          <cell r="K1597">
            <v>0</v>
          </cell>
          <cell r="L1597">
            <v>0</v>
          </cell>
          <cell r="M1597">
            <v>56</v>
          </cell>
        </row>
        <row r="1598">
          <cell r="B1598" t="str">
            <v>Force 10</v>
          </cell>
          <cell r="C1598">
            <v>0</v>
          </cell>
          <cell r="D1598">
            <v>10</v>
          </cell>
          <cell r="E1598">
            <v>0</v>
          </cell>
          <cell r="F1598">
            <v>0</v>
          </cell>
          <cell r="G1598">
            <v>0</v>
          </cell>
          <cell r="H1598">
            <v>0</v>
          </cell>
          <cell r="I1598">
            <v>0</v>
          </cell>
          <cell r="J1598">
            <v>0</v>
          </cell>
          <cell r="K1598">
            <v>0</v>
          </cell>
          <cell r="L1598">
            <v>0</v>
          </cell>
          <cell r="M1598">
            <v>10</v>
          </cell>
        </row>
        <row r="1599">
          <cell r="B1599" t="str">
            <v>Fujitsu</v>
          </cell>
          <cell r="C1599">
            <v>0</v>
          </cell>
          <cell r="D1599">
            <v>107</v>
          </cell>
          <cell r="E1599">
            <v>0</v>
          </cell>
          <cell r="F1599">
            <v>0</v>
          </cell>
          <cell r="G1599">
            <v>100</v>
          </cell>
          <cell r="H1599">
            <v>0</v>
          </cell>
          <cell r="I1599">
            <v>6</v>
          </cell>
          <cell r="J1599">
            <v>2</v>
          </cell>
          <cell r="K1599">
            <v>95</v>
          </cell>
          <cell r="L1599">
            <v>41</v>
          </cell>
          <cell r="M1599">
            <v>215</v>
          </cell>
        </row>
        <row r="1600">
          <cell r="B1600" t="str">
            <v>Hitachi</v>
          </cell>
          <cell r="C1600">
            <v>0</v>
          </cell>
          <cell r="D1600">
            <v>0</v>
          </cell>
          <cell r="E1600">
            <v>0</v>
          </cell>
          <cell r="F1600">
            <v>0</v>
          </cell>
          <cell r="G1600">
            <v>5</v>
          </cell>
          <cell r="H1600">
            <v>0</v>
          </cell>
          <cell r="I1600">
            <v>25</v>
          </cell>
          <cell r="K1600">
            <v>4</v>
          </cell>
          <cell r="L1600">
            <v>0</v>
          </cell>
          <cell r="M1600">
            <v>30</v>
          </cell>
        </row>
        <row r="1601">
          <cell r="B1601" t="str">
            <v>Hitachi Cable</v>
          </cell>
          <cell r="C1601">
            <v>0</v>
          </cell>
          <cell r="D1601">
            <v>0</v>
          </cell>
          <cell r="E1601">
            <v>0</v>
          </cell>
          <cell r="F1601">
            <v>0</v>
          </cell>
          <cell r="G1601">
            <v>4</v>
          </cell>
          <cell r="H1601">
            <v>0</v>
          </cell>
          <cell r="I1601">
            <v>0</v>
          </cell>
          <cell r="K1601">
            <v>0</v>
          </cell>
          <cell r="L1601">
            <v>0</v>
          </cell>
          <cell r="M1601">
            <v>4</v>
          </cell>
        </row>
        <row r="1602">
          <cell r="B1602" t="str">
            <v>Huawei</v>
          </cell>
          <cell r="C1602">
            <v>0</v>
          </cell>
          <cell r="D1602">
            <v>396</v>
          </cell>
          <cell r="E1602">
            <v>0</v>
          </cell>
          <cell r="F1602">
            <v>84</v>
          </cell>
          <cell r="G1602">
            <v>127</v>
          </cell>
          <cell r="H1602">
            <v>0</v>
          </cell>
          <cell r="I1602">
            <v>179</v>
          </cell>
          <cell r="J1602">
            <v>4</v>
          </cell>
          <cell r="K1602">
            <v>51</v>
          </cell>
          <cell r="L1602">
            <v>118</v>
          </cell>
          <cell r="M1602">
            <v>790</v>
          </cell>
        </row>
        <row r="1603">
          <cell r="B1603" t="str">
            <v>Infinera</v>
          </cell>
          <cell r="C1603">
            <v>0</v>
          </cell>
          <cell r="D1603">
            <v>0</v>
          </cell>
          <cell r="E1603">
            <v>0</v>
          </cell>
          <cell r="F1603">
            <v>0</v>
          </cell>
          <cell r="G1603">
            <v>3</v>
          </cell>
          <cell r="H1603">
            <v>0</v>
          </cell>
          <cell r="I1603">
            <v>83</v>
          </cell>
          <cell r="J1603">
            <v>2</v>
          </cell>
          <cell r="K1603">
            <v>0</v>
          </cell>
          <cell r="L1603">
            <v>0</v>
          </cell>
          <cell r="M1603">
            <v>88</v>
          </cell>
        </row>
        <row r="1604">
          <cell r="B1604" t="str">
            <v>Lucent</v>
          </cell>
          <cell r="C1604">
            <v>0</v>
          </cell>
          <cell r="D1604">
            <v>0</v>
          </cell>
          <cell r="E1604">
            <v>0</v>
          </cell>
          <cell r="F1604">
            <v>0</v>
          </cell>
          <cell r="G1604">
            <v>0</v>
          </cell>
          <cell r="H1604">
            <v>0</v>
          </cell>
          <cell r="I1604">
            <v>0</v>
          </cell>
          <cell r="K1604">
            <v>0</v>
          </cell>
          <cell r="L1604">
            <v>0</v>
          </cell>
          <cell r="M1604">
            <v>0</v>
          </cell>
        </row>
        <row r="1605">
          <cell r="B1605" t="str">
            <v>Luminous</v>
          </cell>
          <cell r="C1605">
            <v>0</v>
          </cell>
          <cell r="D1605">
            <v>0</v>
          </cell>
          <cell r="E1605">
            <v>0</v>
          </cell>
          <cell r="F1605">
            <v>0</v>
          </cell>
          <cell r="G1605">
            <v>0</v>
          </cell>
          <cell r="H1605">
            <v>0</v>
          </cell>
          <cell r="I1605">
            <v>0</v>
          </cell>
          <cell r="K1605">
            <v>0</v>
          </cell>
          <cell r="L1605">
            <v>0</v>
          </cell>
          <cell r="M1605">
            <v>0</v>
          </cell>
        </row>
        <row r="1606">
          <cell r="B1606" t="str">
            <v>Movaz</v>
          </cell>
          <cell r="C1606">
            <v>0</v>
          </cell>
          <cell r="D1606">
            <v>0</v>
          </cell>
          <cell r="E1606">
            <v>0</v>
          </cell>
          <cell r="F1606">
            <v>0</v>
          </cell>
          <cell r="G1606">
            <v>0</v>
          </cell>
          <cell r="H1606">
            <v>0</v>
          </cell>
          <cell r="I1606">
            <v>0</v>
          </cell>
          <cell r="K1606">
            <v>0</v>
          </cell>
          <cell r="L1606">
            <v>0</v>
          </cell>
          <cell r="M1606">
            <v>0</v>
          </cell>
        </row>
        <row r="1607">
          <cell r="B1607" t="str">
            <v>NEC</v>
          </cell>
          <cell r="C1607">
            <v>0</v>
          </cell>
          <cell r="D1607">
            <v>54</v>
          </cell>
          <cell r="E1607">
            <v>0</v>
          </cell>
          <cell r="F1607">
            <v>0</v>
          </cell>
          <cell r="G1607">
            <v>38</v>
          </cell>
          <cell r="H1607">
            <v>0</v>
          </cell>
          <cell r="I1607">
            <v>21</v>
          </cell>
          <cell r="J1607">
            <v>5</v>
          </cell>
          <cell r="K1607">
            <v>26</v>
          </cell>
          <cell r="L1607">
            <v>6</v>
          </cell>
          <cell r="M1607">
            <v>118</v>
          </cell>
        </row>
        <row r="1608">
          <cell r="B1608" t="str">
            <v>Nortel</v>
          </cell>
          <cell r="C1608">
            <v>0</v>
          </cell>
          <cell r="D1608">
            <v>0</v>
          </cell>
          <cell r="E1608">
            <v>0</v>
          </cell>
          <cell r="F1608">
            <v>0</v>
          </cell>
          <cell r="G1608">
            <v>0</v>
          </cell>
          <cell r="H1608">
            <v>0</v>
          </cell>
          <cell r="I1608">
            <v>0</v>
          </cell>
          <cell r="K1608">
            <v>0</v>
          </cell>
          <cell r="L1608">
            <v>0</v>
          </cell>
          <cell r="M1608">
            <v>0</v>
          </cell>
        </row>
        <row r="1609">
          <cell r="B1609" t="str">
            <v>OpVista</v>
          </cell>
          <cell r="C1609">
            <v>0</v>
          </cell>
          <cell r="D1609">
            <v>0</v>
          </cell>
          <cell r="E1609">
            <v>0</v>
          </cell>
          <cell r="F1609">
            <v>0</v>
          </cell>
          <cell r="G1609">
            <v>0</v>
          </cell>
          <cell r="H1609">
            <v>0</v>
          </cell>
          <cell r="I1609">
            <v>0</v>
          </cell>
          <cell r="K1609">
            <v>0</v>
          </cell>
          <cell r="L1609">
            <v>0</v>
          </cell>
          <cell r="M1609">
            <v>0</v>
          </cell>
        </row>
        <row r="1610">
          <cell r="B1610" t="str">
            <v>Sagem</v>
          </cell>
          <cell r="C1610">
            <v>0</v>
          </cell>
          <cell r="D1610">
            <v>4</v>
          </cell>
          <cell r="E1610">
            <v>0</v>
          </cell>
          <cell r="F1610">
            <v>0</v>
          </cell>
          <cell r="G1610">
            <v>0</v>
          </cell>
          <cell r="H1610">
            <v>0</v>
          </cell>
          <cell r="I1610">
            <v>0</v>
          </cell>
          <cell r="K1610">
            <v>0</v>
          </cell>
          <cell r="L1610">
            <v>0</v>
          </cell>
          <cell r="M1610">
            <v>4</v>
          </cell>
        </row>
        <row r="1611">
          <cell r="B1611" t="str">
            <v>Nokia Siemens</v>
          </cell>
          <cell r="C1611">
            <v>0</v>
          </cell>
          <cell r="D1611">
            <v>57</v>
          </cell>
          <cell r="E1611">
            <v>0</v>
          </cell>
          <cell r="F1611">
            <v>0</v>
          </cell>
          <cell r="G1611">
            <v>0</v>
          </cell>
          <cell r="H1611">
            <v>0</v>
          </cell>
          <cell r="I1611">
            <v>77</v>
          </cell>
          <cell r="J1611">
            <v>0</v>
          </cell>
          <cell r="K1611">
            <v>0</v>
          </cell>
          <cell r="L1611">
            <v>3</v>
          </cell>
          <cell r="M1611">
            <v>134</v>
          </cell>
        </row>
        <row r="1612">
          <cell r="B1612" t="str">
            <v>Sycamore</v>
          </cell>
          <cell r="C1612">
            <v>0</v>
          </cell>
          <cell r="D1612">
            <v>0</v>
          </cell>
          <cell r="E1612">
            <v>0</v>
          </cell>
          <cell r="F1612">
            <v>10</v>
          </cell>
          <cell r="G1612">
            <v>0</v>
          </cell>
          <cell r="H1612">
            <v>0</v>
          </cell>
          <cell r="I1612">
            <v>0</v>
          </cell>
          <cell r="K1612">
            <v>0</v>
          </cell>
          <cell r="L1612">
            <v>0</v>
          </cell>
          <cell r="M1612">
            <v>10</v>
          </cell>
        </row>
        <row r="1613">
          <cell r="B1613" t="str">
            <v>Tejas</v>
          </cell>
          <cell r="C1613">
            <v>0</v>
          </cell>
          <cell r="D1613">
            <v>44</v>
          </cell>
          <cell r="E1613">
            <v>0</v>
          </cell>
          <cell r="F1613">
            <v>0</v>
          </cell>
          <cell r="G1613">
            <v>0</v>
          </cell>
          <cell r="H1613">
            <v>0</v>
          </cell>
          <cell r="I1613">
            <v>0</v>
          </cell>
          <cell r="K1613">
            <v>0</v>
          </cell>
          <cell r="L1613">
            <v>0</v>
          </cell>
          <cell r="M1613">
            <v>44</v>
          </cell>
        </row>
        <row r="1614">
          <cell r="B1614" t="str">
            <v>Tellabs</v>
          </cell>
          <cell r="C1614">
            <v>0</v>
          </cell>
          <cell r="D1614">
            <v>19</v>
          </cell>
          <cell r="E1614">
            <v>0</v>
          </cell>
          <cell r="F1614">
            <v>67</v>
          </cell>
          <cell r="G1614">
            <v>56</v>
          </cell>
          <cell r="H1614">
            <v>0</v>
          </cell>
          <cell r="I1614">
            <v>0</v>
          </cell>
          <cell r="J1614">
            <v>0</v>
          </cell>
          <cell r="K1614">
            <v>52</v>
          </cell>
          <cell r="L1614">
            <v>8</v>
          </cell>
          <cell r="M1614">
            <v>142</v>
          </cell>
        </row>
        <row r="1615">
          <cell r="B1615" t="str">
            <v>Transmode</v>
          </cell>
          <cell r="C1615">
            <v>0</v>
          </cell>
          <cell r="D1615">
            <v>0</v>
          </cell>
          <cell r="E1615">
            <v>0</v>
          </cell>
          <cell r="F1615">
            <v>0</v>
          </cell>
          <cell r="G1615">
            <v>19</v>
          </cell>
          <cell r="H1615">
            <v>0</v>
          </cell>
          <cell r="I1615">
            <v>0</v>
          </cell>
          <cell r="K1615">
            <v>0</v>
          </cell>
          <cell r="L1615">
            <v>0</v>
          </cell>
          <cell r="M1615">
            <v>19</v>
          </cell>
        </row>
        <row r="1616">
          <cell r="B1616" t="str">
            <v>Tyco</v>
          </cell>
          <cell r="C1616">
            <v>0</v>
          </cell>
          <cell r="D1616">
            <v>0</v>
          </cell>
          <cell r="E1616">
            <v>0</v>
          </cell>
          <cell r="F1616">
            <v>0</v>
          </cell>
          <cell r="G1616">
            <v>0</v>
          </cell>
          <cell r="H1616">
            <v>0</v>
          </cell>
          <cell r="I1616">
            <v>0</v>
          </cell>
          <cell r="J1616">
            <v>36</v>
          </cell>
          <cell r="K1616">
            <v>0</v>
          </cell>
          <cell r="L1616">
            <v>0</v>
          </cell>
          <cell r="M1616">
            <v>36</v>
          </cell>
        </row>
        <row r="1617">
          <cell r="B1617" t="str">
            <v>UTStarcom</v>
          </cell>
          <cell r="C1617">
            <v>0</v>
          </cell>
          <cell r="D1617">
            <v>4</v>
          </cell>
          <cell r="E1617">
            <v>0</v>
          </cell>
          <cell r="F1617">
            <v>0</v>
          </cell>
          <cell r="G1617">
            <v>0</v>
          </cell>
          <cell r="H1617">
            <v>0</v>
          </cell>
          <cell r="I1617">
            <v>0</v>
          </cell>
          <cell r="K1617">
            <v>0</v>
          </cell>
          <cell r="L1617">
            <v>0</v>
          </cell>
          <cell r="M1617">
            <v>4</v>
          </cell>
        </row>
        <row r="1618">
          <cell r="B1618" t="str">
            <v>White Rock</v>
          </cell>
          <cell r="C1618">
            <v>0</v>
          </cell>
          <cell r="D1618">
            <v>0</v>
          </cell>
          <cell r="E1618">
            <v>0</v>
          </cell>
          <cell r="F1618">
            <v>0</v>
          </cell>
          <cell r="G1618">
            <v>0</v>
          </cell>
          <cell r="H1618">
            <v>0</v>
          </cell>
          <cell r="I1618">
            <v>0</v>
          </cell>
          <cell r="K1618">
            <v>0</v>
          </cell>
          <cell r="L1618">
            <v>0</v>
          </cell>
          <cell r="M1618">
            <v>0</v>
          </cell>
        </row>
        <row r="1619">
          <cell r="B1619" t="str">
            <v>Xtera</v>
          </cell>
          <cell r="C1619">
            <v>0</v>
          </cell>
          <cell r="D1619">
            <v>0</v>
          </cell>
          <cell r="E1619">
            <v>0</v>
          </cell>
          <cell r="F1619">
            <v>0</v>
          </cell>
          <cell r="G1619">
            <v>5</v>
          </cell>
          <cell r="H1619">
            <v>0</v>
          </cell>
          <cell r="I1619">
            <v>12</v>
          </cell>
          <cell r="J1619">
            <v>3</v>
          </cell>
          <cell r="K1619">
            <v>0</v>
          </cell>
          <cell r="L1619">
            <v>0</v>
          </cell>
          <cell r="M1619">
            <v>20</v>
          </cell>
        </row>
        <row r="1620">
          <cell r="B1620" t="str">
            <v>Zhone</v>
          </cell>
          <cell r="C1620">
            <v>0</v>
          </cell>
          <cell r="D1620">
            <v>0</v>
          </cell>
          <cell r="E1620">
            <v>0</v>
          </cell>
          <cell r="F1620">
            <v>0</v>
          </cell>
          <cell r="G1620">
            <v>1</v>
          </cell>
          <cell r="H1620">
            <v>0</v>
          </cell>
          <cell r="I1620">
            <v>0</v>
          </cell>
          <cell r="K1620">
            <v>0</v>
          </cell>
          <cell r="L1620">
            <v>0</v>
          </cell>
          <cell r="M1620">
            <v>1</v>
          </cell>
        </row>
        <row r="1621">
          <cell r="B1621" t="str">
            <v>ZTE</v>
          </cell>
          <cell r="C1621">
            <v>0</v>
          </cell>
          <cell r="D1621">
            <v>200</v>
          </cell>
          <cell r="E1621">
            <v>0</v>
          </cell>
          <cell r="F1621">
            <v>0</v>
          </cell>
          <cell r="G1621">
            <v>8</v>
          </cell>
          <cell r="H1621">
            <v>0</v>
          </cell>
          <cell r="I1621">
            <v>67</v>
          </cell>
          <cell r="K1621">
            <v>1</v>
          </cell>
          <cell r="L1621">
            <v>10</v>
          </cell>
          <cell r="M1621">
            <v>275</v>
          </cell>
        </row>
        <row r="1622">
          <cell r="B1622" t="str">
            <v>Other</v>
          </cell>
          <cell r="C1622">
            <v>0</v>
          </cell>
          <cell r="D1622">
            <v>28</v>
          </cell>
          <cell r="E1622">
            <v>0</v>
          </cell>
          <cell r="F1622">
            <v>0</v>
          </cell>
          <cell r="G1622">
            <v>36</v>
          </cell>
          <cell r="H1622">
            <v>0</v>
          </cell>
          <cell r="I1622">
            <v>0</v>
          </cell>
          <cell r="K1622">
            <v>13</v>
          </cell>
          <cell r="L1622">
            <v>0</v>
          </cell>
          <cell r="M1622">
            <v>64</v>
          </cell>
        </row>
        <row r="1623">
          <cell r="B1623" t="str">
            <v>Total</v>
          </cell>
          <cell r="C1623">
            <v>0</v>
          </cell>
          <cell r="D1623">
            <v>1387</v>
          </cell>
          <cell r="E1623">
            <v>0</v>
          </cell>
          <cell r="F1623">
            <v>274</v>
          </cell>
          <cell r="G1623">
            <v>757</v>
          </cell>
          <cell r="H1623">
            <v>0</v>
          </cell>
          <cell r="I1623">
            <v>676</v>
          </cell>
          <cell r="J1623">
            <v>174</v>
          </cell>
          <cell r="K1623">
            <v>389</v>
          </cell>
          <cell r="L1623">
            <v>292</v>
          </cell>
          <cell r="M1623">
            <v>3268</v>
          </cell>
        </row>
        <row r="1627">
          <cell r="B1627" t="str">
            <v>Vendor</v>
          </cell>
          <cell r="C1627" t="str">
            <v>SONET/SDH Add-drop multiplexers (ADM)</v>
          </cell>
          <cell r="D1627" t="str">
            <v>Optical Edge Devices (OED)</v>
          </cell>
          <cell r="E1627" t="str">
            <v>Digital Cross Connects (DCS)</v>
          </cell>
          <cell r="F1627" t="str">
            <v>Optical Core Switches (OCS)</v>
          </cell>
          <cell r="G1627" t="str">
            <v>Metro WDM (C/D-WDM)</v>
          </cell>
          <cell r="H1627" t="str">
            <v>Long haul DWDM (LH DWDM)</v>
          </cell>
          <cell r="I1627" t="str">
            <v>Multi-reach DWDM</v>
          </cell>
          <cell r="J1627" t="str">
            <v>SLTE</v>
          </cell>
          <cell r="K1627" t="str">
            <v>Metro ROADM</v>
          </cell>
          <cell r="L1627" t="str">
            <v>Converged Packet Optical</v>
          </cell>
          <cell r="M1627" t="str">
            <v>Total Optical Networking (ON)</v>
          </cell>
        </row>
        <row r="1628">
          <cell r="B1628" t="str">
            <v>ADTRAN</v>
          </cell>
          <cell r="C1628">
            <v>0</v>
          </cell>
          <cell r="D1628">
            <v>16</v>
          </cell>
          <cell r="E1628">
            <v>0</v>
          </cell>
          <cell r="F1628">
            <v>0</v>
          </cell>
          <cell r="G1628">
            <v>0</v>
          </cell>
          <cell r="H1628">
            <v>0</v>
          </cell>
          <cell r="I1628">
            <v>0</v>
          </cell>
          <cell r="J1628">
            <v>0</v>
          </cell>
          <cell r="K1628">
            <v>0</v>
          </cell>
          <cell r="L1628">
            <v>1</v>
          </cell>
          <cell r="M1628">
            <v>16</v>
          </cell>
        </row>
        <row r="1629">
          <cell r="B1629" t="str">
            <v>ADVA</v>
          </cell>
          <cell r="C1629">
            <v>0</v>
          </cell>
          <cell r="D1629">
            <v>18</v>
          </cell>
          <cell r="E1629">
            <v>0</v>
          </cell>
          <cell r="F1629">
            <v>0</v>
          </cell>
          <cell r="G1629">
            <v>60</v>
          </cell>
          <cell r="H1629">
            <v>0</v>
          </cell>
          <cell r="I1629">
            <v>0</v>
          </cell>
          <cell r="J1629">
            <v>0</v>
          </cell>
          <cell r="K1629">
            <v>14</v>
          </cell>
          <cell r="L1629">
            <v>1</v>
          </cell>
          <cell r="M1629">
            <v>78</v>
          </cell>
        </row>
        <row r="1630">
          <cell r="B1630" t="str">
            <v>Alcatel-Lucent</v>
          </cell>
          <cell r="C1630">
            <v>0</v>
          </cell>
          <cell r="D1630">
            <v>236</v>
          </cell>
          <cell r="E1630">
            <v>0</v>
          </cell>
          <cell r="F1630">
            <v>88</v>
          </cell>
          <cell r="G1630">
            <v>70</v>
          </cell>
          <cell r="H1630">
            <v>0</v>
          </cell>
          <cell r="I1630">
            <v>106</v>
          </cell>
          <cell r="J1630">
            <v>78</v>
          </cell>
          <cell r="K1630">
            <v>29</v>
          </cell>
          <cell r="L1630">
            <v>27</v>
          </cell>
          <cell r="M1630">
            <v>578</v>
          </cell>
        </row>
        <row r="1631">
          <cell r="B1631" t="str">
            <v>ANDA</v>
          </cell>
          <cell r="C1631">
            <v>0</v>
          </cell>
          <cell r="D1631">
            <v>0</v>
          </cell>
          <cell r="E1631">
            <v>0</v>
          </cell>
          <cell r="F1631">
            <v>0</v>
          </cell>
          <cell r="G1631">
            <v>0</v>
          </cell>
          <cell r="H1631">
            <v>0</v>
          </cell>
          <cell r="I1631">
            <v>0</v>
          </cell>
          <cell r="K1631">
            <v>0</v>
          </cell>
          <cell r="L1631">
            <v>0</v>
          </cell>
          <cell r="M1631">
            <v>0</v>
          </cell>
        </row>
        <row r="1632">
          <cell r="B1632" t="str">
            <v>Atrica</v>
          </cell>
          <cell r="C1632">
            <v>0</v>
          </cell>
          <cell r="D1632">
            <v>0</v>
          </cell>
          <cell r="E1632">
            <v>0</v>
          </cell>
          <cell r="F1632">
            <v>0</v>
          </cell>
          <cell r="G1632">
            <v>0</v>
          </cell>
          <cell r="H1632">
            <v>0</v>
          </cell>
          <cell r="I1632">
            <v>0</v>
          </cell>
          <cell r="K1632">
            <v>0</v>
          </cell>
          <cell r="L1632">
            <v>0</v>
          </cell>
          <cell r="M1632">
            <v>0</v>
          </cell>
        </row>
        <row r="1633">
          <cell r="B1633" t="str">
            <v>Calient</v>
          </cell>
          <cell r="C1633">
            <v>0</v>
          </cell>
          <cell r="D1633">
            <v>0</v>
          </cell>
          <cell r="E1633">
            <v>0</v>
          </cell>
          <cell r="F1633">
            <v>0</v>
          </cell>
          <cell r="G1633">
            <v>0</v>
          </cell>
          <cell r="H1633">
            <v>0</v>
          </cell>
          <cell r="I1633">
            <v>0</v>
          </cell>
          <cell r="K1633">
            <v>0</v>
          </cell>
          <cell r="L1633">
            <v>0</v>
          </cell>
          <cell r="M1633">
            <v>0</v>
          </cell>
        </row>
        <row r="1634">
          <cell r="B1634" t="str">
            <v>Ciena</v>
          </cell>
          <cell r="C1634">
            <v>0</v>
          </cell>
          <cell r="D1634">
            <v>8</v>
          </cell>
          <cell r="E1634">
            <v>0</v>
          </cell>
          <cell r="F1634">
            <v>32</v>
          </cell>
          <cell r="G1634">
            <v>60</v>
          </cell>
          <cell r="H1634">
            <v>0</v>
          </cell>
          <cell r="I1634">
            <v>30</v>
          </cell>
          <cell r="K1634">
            <v>14</v>
          </cell>
          <cell r="L1634">
            <v>10</v>
          </cell>
          <cell r="M1634">
            <v>130</v>
          </cell>
        </row>
        <row r="1635">
          <cell r="B1635" t="str">
            <v>Cisco</v>
          </cell>
          <cell r="C1635">
            <v>0</v>
          </cell>
          <cell r="D1635">
            <v>0</v>
          </cell>
          <cell r="E1635">
            <v>0</v>
          </cell>
          <cell r="F1635">
            <v>0</v>
          </cell>
          <cell r="G1635">
            <v>0</v>
          </cell>
          <cell r="H1635">
            <v>0</v>
          </cell>
          <cell r="I1635">
            <v>0</v>
          </cell>
          <cell r="K1635">
            <v>0</v>
          </cell>
          <cell r="L1635">
            <v>0</v>
          </cell>
          <cell r="M1635">
            <v>0</v>
          </cell>
        </row>
        <row r="1636">
          <cell r="B1636" t="str">
            <v>Corrigent</v>
          </cell>
          <cell r="C1636">
            <v>0</v>
          </cell>
          <cell r="D1636">
            <v>2</v>
          </cell>
          <cell r="E1636">
            <v>0</v>
          </cell>
          <cell r="F1636">
            <v>0</v>
          </cell>
          <cell r="G1636">
            <v>0</v>
          </cell>
          <cell r="H1636">
            <v>0</v>
          </cell>
          <cell r="I1636">
            <v>0</v>
          </cell>
          <cell r="K1636">
            <v>0</v>
          </cell>
          <cell r="L1636">
            <v>0</v>
          </cell>
          <cell r="M1636">
            <v>2</v>
          </cell>
        </row>
        <row r="1637">
          <cell r="B1637" t="str">
            <v>Corvis</v>
          </cell>
          <cell r="C1637">
            <v>0</v>
          </cell>
          <cell r="D1637">
            <v>0</v>
          </cell>
          <cell r="E1637">
            <v>0</v>
          </cell>
          <cell r="F1637">
            <v>0</v>
          </cell>
          <cell r="G1637">
            <v>0</v>
          </cell>
          <cell r="H1637">
            <v>0</v>
          </cell>
          <cell r="I1637">
            <v>0</v>
          </cell>
          <cell r="K1637">
            <v>0</v>
          </cell>
          <cell r="L1637">
            <v>0</v>
          </cell>
          <cell r="M1637">
            <v>0</v>
          </cell>
        </row>
        <row r="1638">
          <cell r="B1638" t="str">
            <v>Datang</v>
          </cell>
          <cell r="C1638">
            <v>0</v>
          </cell>
          <cell r="D1638">
            <v>0</v>
          </cell>
          <cell r="E1638">
            <v>0</v>
          </cell>
          <cell r="F1638">
            <v>0</v>
          </cell>
          <cell r="G1638">
            <v>0</v>
          </cell>
          <cell r="H1638">
            <v>0</v>
          </cell>
          <cell r="I1638">
            <v>0</v>
          </cell>
          <cell r="K1638">
            <v>0</v>
          </cell>
          <cell r="L1638">
            <v>0</v>
          </cell>
          <cell r="M1638">
            <v>0</v>
          </cell>
        </row>
        <row r="1639">
          <cell r="B1639" t="str">
            <v>ECI Telecom</v>
          </cell>
          <cell r="C1639">
            <v>0</v>
          </cell>
          <cell r="D1639">
            <v>69</v>
          </cell>
          <cell r="E1639">
            <v>0</v>
          </cell>
          <cell r="F1639">
            <v>0</v>
          </cell>
          <cell r="G1639">
            <v>28</v>
          </cell>
          <cell r="H1639">
            <v>0</v>
          </cell>
          <cell r="I1639">
            <v>0</v>
          </cell>
          <cell r="J1639">
            <v>0</v>
          </cell>
          <cell r="K1639">
            <v>11</v>
          </cell>
          <cell r="L1639">
            <v>36</v>
          </cell>
          <cell r="M1639">
            <v>97</v>
          </cell>
        </row>
        <row r="1640">
          <cell r="B1640" t="str">
            <v>Ericsson</v>
          </cell>
          <cell r="C1640">
            <v>0</v>
          </cell>
          <cell r="D1640">
            <v>62</v>
          </cell>
          <cell r="E1640">
            <v>0</v>
          </cell>
          <cell r="F1640">
            <v>10</v>
          </cell>
          <cell r="G1640">
            <v>18</v>
          </cell>
          <cell r="H1640">
            <v>0</v>
          </cell>
          <cell r="I1640">
            <v>40</v>
          </cell>
          <cell r="J1640">
            <v>0</v>
          </cell>
          <cell r="K1640">
            <v>6</v>
          </cell>
          <cell r="L1640">
            <v>6</v>
          </cell>
          <cell r="M1640">
            <v>130</v>
          </cell>
        </row>
        <row r="1641">
          <cell r="B1641" t="str">
            <v>FiberHome</v>
          </cell>
          <cell r="C1641">
            <v>0</v>
          </cell>
          <cell r="D1641">
            <v>0</v>
          </cell>
          <cell r="E1641">
            <v>0</v>
          </cell>
          <cell r="F1641">
            <v>0</v>
          </cell>
          <cell r="G1641">
            <v>0</v>
          </cell>
          <cell r="H1641">
            <v>0</v>
          </cell>
          <cell r="I1641">
            <v>0</v>
          </cell>
          <cell r="K1641">
            <v>0</v>
          </cell>
          <cell r="L1641">
            <v>0</v>
          </cell>
          <cell r="M1641">
            <v>0</v>
          </cell>
        </row>
        <row r="1642">
          <cell r="B1642" t="str">
            <v>Force 10</v>
          </cell>
          <cell r="C1642">
            <v>0</v>
          </cell>
          <cell r="D1642">
            <v>8</v>
          </cell>
          <cell r="E1642">
            <v>0</v>
          </cell>
          <cell r="F1642">
            <v>0</v>
          </cell>
          <cell r="G1642">
            <v>0</v>
          </cell>
          <cell r="H1642">
            <v>0</v>
          </cell>
          <cell r="I1642">
            <v>0</v>
          </cell>
          <cell r="K1642">
            <v>0</v>
          </cell>
          <cell r="L1642">
            <v>0</v>
          </cell>
          <cell r="M1642">
            <v>8</v>
          </cell>
        </row>
        <row r="1643">
          <cell r="B1643" t="str">
            <v>Fujitsu</v>
          </cell>
          <cell r="C1643">
            <v>0</v>
          </cell>
          <cell r="D1643">
            <v>101</v>
          </cell>
          <cell r="E1643">
            <v>0</v>
          </cell>
          <cell r="F1643">
            <v>0</v>
          </cell>
          <cell r="G1643">
            <v>112</v>
          </cell>
          <cell r="H1643">
            <v>0</v>
          </cell>
          <cell r="I1643">
            <v>4</v>
          </cell>
          <cell r="J1643">
            <v>13</v>
          </cell>
          <cell r="K1643">
            <v>100</v>
          </cell>
          <cell r="L1643">
            <v>51</v>
          </cell>
          <cell r="M1643">
            <v>230</v>
          </cell>
        </row>
        <row r="1644">
          <cell r="B1644" t="str">
            <v>Hitachi</v>
          </cell>
          <cell r="C1644">
            <v>0</v>
          </cell>
          <cell r="D1644">
            <v>1</v>
          </cell>
          <cell r="E1644">
            <v>0</v>
          </cell>
          <cell r="F1644">
            <v>0</v>
          </cell>
          <cell r="G1644">
            <v>25</v>
          </cell>
          <cell r="H1644">
            <v>0</v>
          </cell>
          <cell r="I1644">
            <v>1</v>
          </cell>
          <cell r="K1644">
            <v>23</v>
          </cell>
          <cell r="L1644">
            <v>0</v>
          </cell>
          <cell r="M1644">
            <v>27</v>
          </cell>
        </row>
        <row r="1645">
          <cell r="B1645" t="str">
            <v>Hitachi Cable</v>
          </cell>
          <cell r="C1645">
            <v>0</v>
          </cell>
          <cell r="D1645">
            <v>0</v>
          </cell>
          <cell r="E1645">
            <v>0</v>
          </cell>
          <cell r="F1645">
            <v>0</v>
          </cell>
          <cell r="G1645">
            <v>0</v>
          </cell>
          <cell r="H1645">
            <v>0</v>
          </cell>
          <cell r="I1645">
            <v>0</v>
          </cell>
          <cell r="K1645">
            <v>0</v>
          </cell>
          <cell r="L1645">
            <v>0</v>
          </cell>
          <cell r="M1645">
            <v>0</v>
          </cell>
        </row>
        <row r="1646">
          <cell r="B1646" t="str">
            <v>Huawei</v>
          </cell>
          <cell r="C1646">
            <v>0</v>
          </cell>
          <cell r="D1646">
            <v>444</v>
          </cell>
          <cell r="E1646">
            <v>0</v>
          </cell>
          <cell r="F1646">
            <v>89</v>
          </cell>
          <cell r="G1646">
            <v>181</v>
          </cell>
          <cell r="H1646">
            <v>0</v>
          </cell>
          <cell r="I1646">
            <v>195</v>
          </cell>
          <cell r="J1646">
            <v>3</v>
          </cell>
          <cell r="K1646">
            <v>73</v>
          </cell>
          <cell r="L1646">
            <v>160</v>
          </cell>
          <cell r="M1646">
            <v>912</v>
          </cell>
        </row>
        <row r="1647">
          <cell r="B1647" t="str">
            <v>Infinera</v>
          </cell>
          <cell r="C1647">
            <v>0</v>
          </cell>
          <cell r="D1647">
            <v>0</v>
          </cell>
          <cell r="E1647">
            <v>0</v>
          </cell>
          <cell r="F1647">
            <v>0</v>
          </cell>
          <cell r="G1647">
            <v>3</v>
          </cell>
          <cell r="H1647">
            <v>0</v>
          </cell>
          <cell r="I1647">
            <v>95</v>
          </cell>
          <cell r="J1647">
            <v>2</v>
          </cell>
          <cell r="K1647">
            <v>0</v>
          </cell>
          <cell r="L1647">
            <v>0</v>
          </cell>
          <cell r="M1647">
            <v>100</v>
          </cell>
        </row>
        <row r="1648">
          <cell r="B1648" t="str">
            <v>Lucent</v>
          </cell>
          <cell r="C1648">
            <v>0</v>
          </cell>
          <cell r="D1648">
            <v>0</v>
          </cell>
          <cell r="E1648">
            <v>0</v>
          </cell>
          <cell r="F1648">
            <v>0</v>
          </cell>
          <cell r="G1648">
            <v>0</v>
          </cell>
          <cell r="H1648">
            <v>0</v>
          </cell>
          <cell r="I1648">
            <v>0</v>
          </cell>
          <cell r="K1648">
            <v>0</v>
          </cell>
          <cell r="L1648">
            <v>0</v>
          </cell>
          <cell r="M1648">
            <v>0</v>
          </cell>
        </row>
        <row r="1649">
          <cell r="B1649" t="str">
            <v>Luminous</v>
          </cell>
          <cell r="C1649">
            <v>0</v>
          </cell>
          <cell r="D1649">
            <v>0</v>
          </cell>
          <cell r="E1649">
            <v>0</v>
          </cell>
          <cell r="F1649">
            <v>0</v>
          </cell>
          <cell r="G1649">
            <v>0</v>
          </cell>
          <cell r="H1649">
            <v>0</v>
          </cell>
          <cell r="I1649">
            <v>0</v>
          </cell>
          <cell r="K1649">
            <v>0</v>
          </cell>
          <cell r="L1649">
            <v>0</v>
          </cell>
          <cell r="M1649">
            <v>0</v>
          </cell>
        </row>
        <row r="1650">
          <cell r="B1650" t="str">
            <v>Movaz</v>
          </cell>
          <cell r="C1650">
            <v>0</v>
          </cell>
          <cell r="D1650">
            <v>0</v>
          </cell>
          <cell r="E1650">
            <v>0</v>
          </cell>
          <cell r="F1650">
            <v>0</v>
          </cell>
          <cell r="G1650">
            <v>0</v>
          </cell>
          <cell r="H1650">
            <v>0</v>
          </cell>
          <cell r="I1650">
            <v>0</v>
          </cell>
          <cell r="K1650">
            <v>0</v>
          </cell>
          <cell r="L1650">
            <v>0</v>
          </cell>
          <cell r="M1650">
            <v>0</v>
          </cell>
        </row>
        <row r="1651">
          <cell r="B1651" t="str">
            <v>NEC</v>
          </cell>
          <cell r="C1651">
            <v>0</v>
          </cell>
          <cell r="D1651">
            <v>41</v>
          </cell>
          <cell r="E1651">
            <v>0</v>
          </cell>
          <cell r="F1651">
            <v>0</v>
          </cell>
          <cell r="G1651">
            <v>35</v>
          </cell>
          <cell r="H1651">
            <v>0</v>
          </cell>
          <cell r="I1651">
            <v>9</v>
          </cell>
          <cell r="J1651">
            <v>2</v>
          </cell>
          <cell r="K1651">
            <v>25</v>
          </cell>
          <cell r="L1651">
            <v>4</v>
          </cell>
          <cell r="M1651">
            <v>87</v>
          </cell>
        </row>
        <row r="1652">
          <cell r="B1652" t="str">
            <v>Nortel</v>
          </cell>
          <cell r="C1652">
            <v>0</v>
          </cell>
          <cell r="D1652">
            <v>0</v>
          </cell>
          <cell r="E1652">
            <v>0</v>
          </cell>
          <cell r="F1652">
            <v>0</v>
          </cell>
          <cell r="G1652">
            <v>0</v>
          </cell>
          <cell r="H1652">
            <v>0</v>
          </cell>
          <cell r="I1652">
            <v>0</v>
          </cell>
          <cell r="K1652">
            <v>0</v>
          </cell>
          <cell r="L1652">
            <v>0</v>
          </cell>
          <cell r="M1652">
            <v>0</v>
          </cell>
        </row>
        <row r="1653">
          <cell r="B1653" t="str">
            <v>OpVista</v>
          </cell>
          <cell r="C1653">
            <v>0</v>
          </cell>
          <cell r="D1653">
            <v>0</v>
          </cell>
          <cell r="E1653">
            <v>0</v>
          </cell>
          <cell r="F1653">
            <v>0</v>
          </cell>
          <cell r="G1653">
            <v>0</v>
          </cell>
          <cell r="H1653">
            <v>0</v>
          </cell>
          <cell r="I1653">
            <v>0</v>
          </cell>
          <cell r="K1653">
            <v>0</v>
          </cell>
          <cell r="L1653">
            <v>0</v>
          </cell>
          <cell r="M1653">
            <v>0</v>
          </cell>
        </row>
        <row r="1654">
          <cell r="B1654" t="str">
            <v>Sagem</v>
          </cell>
          <cell r="C1654">
            <v>0</v>
          </cell>
          <cell r="D1654">
            <v>0</v>
          </cell>
          <cell r="E1654">
            <v>0</v>
          </cell>
          <cell r="F1654">
            <v>0</v>
          </cell>
          <cell r="G1654">
            <v>0</v>
          </cell>
          <cell r="H1654">
            <v>0</v>
          </cell>
          <cell r="I1654">
            <v>0</v>
          </cell>
          <cell r="K1654">
            <v>0</v>
          </cell>
          <cell r="L1654">
            <v>0</v>
          </cell>
          <cell r="M1654">
            <v>0</v>
          </cell>
        </row>
        <row r="1655">
          <cell r="B1655" t="str">
            <v>Nokia Siemens</v>
          </cell>
          <cell r="C1655">
            <v>0</v>
          </cell>
          <cell r="D1655">
            <v>55</v>
          </cell>
          <cell r="E1655">
            <v>0</v>
          </cell>
          <cell r="F1655">
            <v>0</v>
          </cell>
          <cell r="G1655">
            <v>0</v>
          </cell>
          <cell r="H1655">
            <v>0</v>
          </cell>
          <cell r="I1655">
            <v>68</v>
          </cell>
          <cell r="J1655">
            <v>0</v>
          </cell>
          <cell r="K1655">
            <v>0</v>
          </cell>
          <cell r="L1655">
            <v>3</v>
          </cell>
          <cell r="M1655">
            <v>123</v>
          </cell>
        </row>
        <row r="1656">
          <cell r="B1656" t="str">
            <v>Sycamore</v>
          </cell>
          <cell r="C1656">
            <v>0</v>
          </cell>
          <cell r="D1656">
            <v>0</v>
          </cell>
          <cell r="E1656">
            <v>0</v>
          </cell>
          <cell r="F1656">
            <v>0</v>
          </cell>
          <cell r="G1656">
            <v>0</v>
          </cell>
          <cell r="H1656">
            <v>0</v>
          </cell>
          <cell r="I1656">
            <v>0</v>
          </cell>
          <cell r="K1656">
            <v>0</v>
          </cell>
          <cell r="L1656">
            <v>0</v>
          </cell>
          <cell r="M1656">
            <v>0</v>
          </cell>
        </row>
        <row r="1657">
          <cell r="B1657" t="str">
            <v>Tejas</v>
          </cell>
          <cell r="C1657">
            <v>0</v>
          </cell>
          <cell r="D1657">
            <v>0</v>
          </cell>
          <cell r="E1657">
            <v>0</v>
          </cell>
          <cell r="F1657">
            <v>0</v>
          </cell>
          <cell r="G1657">
            <v>0</v>
          </cell>
          <cell r="H1657">
            <v>0</v>
          </cell>
          <cell r="I1657">
            <v>0</v>
          </cell>
          <cell r="K1657">
            <v>0</v>
          </cell>
          <cell r="L1657">
            <v>0</v>
          </cell>
          <cell r="M1657">
            <v>0</v>
          </cell>
        </row>
        <row r="1658">
          <cell r="B1658" t="str">
            <v>Tellabs</v>
          </cell>
          <cell r="C1658">
            <v>0</v>
          </cell>
          <cell r="D1658">
            <v>18</v>
          </cell>
          <cell r="E1658">
            <v>0</v>
          </cell>
          <cell r="F1658">
            <v>72</v>
          </cell>
          <cell r="G1658">
            <v>58</v>
          </cell>
          <cell r="H1658">
            <v>0</v>
          </cell>
          <cell r="I1658">
            <v>0</v>
          </cell>
          <cell r="J1658">
            <v>0</v>
          </cell>
          <cell r="K1658">
            <v>53</v>
          </cell>
          <cell r="L1658">
            <v>9</v>
          </cell>
          <cell r="M1658">
            <v>148</v>
          </cell>
        </row>
        <row r="1659">
          <cell r="B1659" t="str">
            <v>Transmode</v>
          </cell>
          <cell r="C1659">
            <v>0</v>
          </cell>
          <cell r="D1659">
            <v>0</v>
          </cell>
          <cell r="E1659">
            <v>0</v>
          </cell>
          <cell r="F1659">
            <v>0</v>
          </cell>
          <cell r="G1659">
            <v>23</v>
          </cell>
          <cell r="H1659">
            <v>0</v>
          </cell>
          <cell r="I1659">
            <v>0</v>
          </cell>
          <cell r="K1659">
            <v>0</v>
          </cell>
          <cell r="L1659">
            <v>0</v>
          </cell>
          <cell r="M1659">
            <v>23</v>
          </cell>
        </row>
        <row r="1660">
          <cell r="B1660" t="str">
            <v>Tyco</v>
          </cell>
          <cell r="C1660">
            <v>0</v>
          </cell>
          <cell r="D1660">
            <v>0</v>
          </cell>
          <cell r="E1660">
            <v>0</v>
          </cell>
          <cell r="F1660">
            <v>0</v>
          </cell>
          <cell r="G1660">
            <v>0</v>
          </cell>
          <cell r="H1660">
            <v>0</v>
          </cell>
          <cell r="I1660">
            <v>0</v>
          </cell>
          <cell r="J1660">
            <v>30</v>
          </cell>
          <cell r="K1660">
            <v>0</v>
          </cell>
          <cell r="L1660">
            <v>0</v>
          </cell>
          <cell r="M1660">
            <v>30</v>
          </cell>
        </row>
        <row r="1661">
          <cell r="B1661" t="str">
            <v>UTStarcom</v>
          </cell>
          <cell r="C1661">
            <v>0</v>
          </cell>
          <cell r="D1661">
            <v>0</v>
          </cell>
          <cell r="E1661">
            <v>0</v>
          </cell>
          <cell r="F1661">
            <v>0</v>
          </cell>
          <cell r="G1661">
            <v>0</v>
          </cell>
          <cell r="H1661">
            <v>0</v>
          </cell>
          <cell r="I1661">
            <v>0</v>
          </cell>
          <cell r="K1661">
            <v>0</v>
          </cell>
          <cell r="L1661">
            <v>0</v>
          </cell>
          <cell r="M1661">
            <v>0</v>
          </cell>
        </row>
        <row r="1662">
          <cell r="B1662" t="str">
            <v>White Rock</v>
          </cell>
          <cell r="C1662">
            <v>0</v>
          </cell>
          <cell r="D1662">
            <v>0</v>
          </cell>
          <cell r="E1662">
            <v>0</v>
          </cell>
          <cell r="F1662">
            <v>0</v>
          </cell>
          <cell r="G1662">
            <v>0</v>
          </cell>
          <cell r="H1662">
            <v>0</v>
          </cell>
          <cell r="I1662">
            <v>0</v>
          </cell>
          <cell r="K1662">
            <v>0</v>
          </cell>
          <cell r="L1662">
            <v>0</v>
          </cell>
          <cell r="M1662">
            <v>0</v>
          </cell>
        </row>
        <row r="1663">
          <cell r="B1663" t="str">
            <v>Xtera</v>
          </cell>
          <cell r="C1663">
            <v>0</v>
          </cell>
          <cell r="D1663">
            <v>0</v>
          </cell>
          <cell r="E1663">
            <v>0</v>
          </cell>
          <cell r="F1663">
            <v>0</v>
          </cell>
          <cell r="G1663">
            <v>0</v>
          </cell>
          <cell r="H1663">
            <v>0</v>
          </cell>
          <cell r="I1663">
            <v>0</v>
          </cell>
          <cell r="K1663">
            <v>0</v>
          </cell>
          <cell r="L1663">
            <v>0</v>
          </cell>
          <cell r="M1663">
            <v>0</v>
          </cell>
        </row>
        <row r="1664">
          <cell r="B1664" t="str">
            <v>Zhone</v>
          </cell>
          <cell r="C1664">
            <v>0</v>
          </cell>
          <cell r="D1664">
            <v>0</v>
          </cell>
          <cell r="E1664">
            <v>0</v>
          </cell>
          <cell r="F1664">
            <v>0</v>
          </cell>
          <cell r="G1664">
            <v>0</v>
          </cell>
          <cell r="H1664">
            <v>0</v>
          </cell>
          <cell r="I1664">
            <v>0</v>
          </cell>
          <cell r="K1664">
            <v>0</v>
          </cell>
          <cell r="L1664">
            <v>0</v>
          </cell>
          <cell r="M1664">
            <v>0</v>
          </cell>
        </row>
        <row r="1665">
          <cell r="B1665" t="str">
            <v>ZTE</v>
          </cell>
          <cell r="C1665">
            <v>0</v>
          </cell>
          <cell r="D1665">
            <v>250</v>
          </cell>
          <cell r="E1665">
            <v>0</v>
          </cell>
          <cell r="F1665">
            <v>0</v>
          </cell>
          <cell r="G1665">
            <v>14</v>
          </cell>
          <cell r="H1665">
            <v>0</v>
          </cell>
          <cell r="I1665">
            <v>87</v>
          </cell>
          <cell r="J1665">
            <v>0</v>
          </cell>
          <cell r="K1665">
            <v>5</v>
          </cell>
          <cell r="L1665">
            <v>13</v>
          </cell>
          <cell r="M1665">
            <v>351</v>
          </cell>
        </row>
        <row r="1666">
          <cell r="B1666" t="str">
            <v>Other</v>
          </cell>
          <cell r="C1666">
            <v>0</v>
          </cell>
          <cell r="D1666">
            <v>0</v>
          </cell>
          <cell r="E1666">
            <v>0</v>
          </cell>
          <cell r="F1666">
            <v>0</v>
          </cell>
          <cell r="G1666">
            <v>0</v>
          </cell>
          <cell r="H1666">
            <v>0</v>
          </cell>
          <cell r="I1666">
            <v>0</v>
          </cell>
          <cell r="K1666">
            <v>0</v>
          </cell>
          <cell r="L1666">
            <v>0</v>
          </cell>
          <cell r="M1666">
            <v>0</v>
          </cell>
        </row>
        <row r="1667">
          <cell r="B1667" t="str">
            <v>Total</v>
          </cell>
          <cell r="C1667">
            <v>0</v>
          </cell>
          <cell r="D1667">
            <v>1329</v>
          </cell>
          <cell r="E1667">
            <v>0</v>
          </cell>
          <cell r="F1667">
            <v>291</v>
          </cell>
          <cell r="G1667">
            <v>687</v>
          </cell>
          <cell r="H1667">
            <v>0</v>
          </cell>
          <cell r="I1667">
            <v>635</v>
          </cell>
          <cell r="J1667">
            <v>128</v>
          </cell>
          <cell r="K1667">
            <v>353</v>
          </cell>
          <cell r="L1667">
            <v>321</v>
          </cell>
          <cell r="M1667">
            <v>3070</v>
          </cell>
        </row>
        <row r="1671">
          <cell r="B1671" t="str">
            <v>Vendor</v>
          </cell>
          <cell r="C1671" t="str">
            <v>SONET/SDH Add-drop multiplexers (ADM)</v>
          </cell>
          <cell r="D1671" t="str">
            <v>Optical Edge Devices (OED)</v>
          </cell>
          <cell r="E1671" t="str">
            <v>Digital Cross Connects (DCS)</v>
          </cell>
          <cell r="F1671" t="str">
            <v>Optical Core Switches (OCS)</v>
          </cell>
          <cell r="G1671" t="str">
            <v>Metro WDM (C/D-WDM)</v>
          </cell>
          <cell r="H1671" t="str">
            <v>Long haul DWDM (LH DWDM)</v>
          </cell>
          <cell r="I1671" t="str">
            <v>Multi-reach DWDM</v>
          </cell>
          <cell r="J1671" t="str">
            <v>SLTE</v>
          </cell>
          <cell r="K1671" t="str">
            <v>Metro ROADM</v>
          </cell>
          <cell r="L1671" t="str">
            <v>Converged Packet Optical</v>
          </cell>
          <cell r="M1671" t="str">
            <v>Total Optical Networking (ON)</v>
          </cell>
        </row>
        <row r="1672">
          <cell r="B1672" t="str">
            <v>ADTRAN</v>
          </cell>
          <cell r="C1672">
            <v>0</v>
          </cell>
          <cell r="D1672">
            <v>0</v>
          </cell>
          <cell r="E1672">
            <v>0</v>
          </cell>
          <cell r="F1672">
            <v>0</v>
          </cell>
          <cell r="G1672">
            <v>0</v>
          </cell>
          <cell r="H1672">
            <v>0</v>
          </cell>
          <cell r="I1672">
            <v>0</v>
          </cell>
          <cell r="K1672">
            <v>0</v>
          </cell>
          <cell r="L1672">
            <v>0</v>
          </cell>
          <cell r="M1672">
            <v>0</v>
          </cell>
        </row>
        <row r="1673">
          <cell r="B1673" t="str">
            <v>ADVA</v>
          </cell>
          <cell r="C1673">
            <v>0</v>
          </cell>
          <cell r="D1673">
            <v>0</v>
          </cell>
          <cell r="E1673">
            <v>0</v>
          </cell>
          <cell r="F1673">
            <v>0</v>
          </cell>
          <cell r="G1673">
            <v>0</v>
          </cell>
          <cell r="H1673">
            <v>0</v>
          </cell>
          <cell r="I1673">
            <v>0</v>
          </cell>
          <cell r="K1673">
            <v>0</v>
          </cell>
          <cell r="L1673">
            <v>0</v>
          </cell>
          <cell r="M1673">
            <v>0</v>
          </cell>
        </row>
        <row r="1674">
          <cell r="B1674" t="str">
            <v>Alcatel-Lucent</v>
          </cell>
          <cell r="C1674">
            <v>0</v>
          </cell>
          <cell r="D1674">
            <v>0</v>
          </cell>
          <cell r="E1674">
            <v>0</v>
          </cell>
          <cell r="F1674">
            <v>0</v>
          </cell>
          <cell r="G1674">
            <v>0</v>
          </cell>
          <cell r="H1674">
            <v>0</v>
          </cell>
          <cell r="I1674">
            <v>0</v>
          </cell>
          <cell r="K1674">
            <v>0</v>
          </cell>
          <cell r="L1674">
            <v>0</v>
          </cell>
          <cell r="M1674">
            <v>0</v>
          </cell>
        </row>
        <row r="1675">
          <cell r="B1675" t="str">
            <v>ANDA</v>
          </cell>
          <cell r="C1675">
            <v>0</v>
          </cell>
          <cell r="D1675">
            <v>0</v>
          </cell>
          <cell r="E1675">
            <v>0</v>
          </cell>
          <cell r="F1675">
            <v>0</v>
          </cell>
          <cell r="G1675">
            <v>0</v>
          </cell>
          <cell r="H1675">
            <v>0</v>
          </cell>
          <cell r="I1675">
            <v>0</v>
          </cell>
          <cell r="K1675">
            <v>0</v>
          </cell>
          <cell r="L1675">
            <v>0</v>
          </cell>
          <cell r="M1675">
            <v>0</v>
          </cell>
        </row>
        <row r="1676">
          <cell r="B1676" t="str">
            <v>Atrica</v>
          </cell>
          <cell r="C1676">
            <v>0</v>
          </cell>
          <cell r="D1676">
            <v>0</v>
          </cell>
          <cell r="E1676">
            <v>0</v>
          </cell>
          <cell r="F1676">
            <v>0</v>
          </cell>
          <cell r="G1676">
            <v>0</v>
          </cell>
          <cell r="H1676">
            <v>0</v>
          </cell>
          <cell r="I1676">
            <v>0</v>
          </cell>
          <cell r="K1676">
            <v>0</v>
          </cell>
          <cell r="L1676">
            <v>0</v>
          </cell>
          <cell r="M1676">
            <v>0</v>
          </cell>
        </row>
        <row r="1677">
          <cell r="B1677" t="str">
            <v>Calient</v>
          </cell>
          <cell r="C1677">
            <v>0</v>
          </cell>
          <cell r="D1677">
            <v>0</v>
          </cell>
          <cell r="E1677">
            <v>0</v>
          </cell>
          <cell r="F1677">
            <v>0</v>
          </cell>
          <cell r="G1677">
            <v>0</v>
          </cell>
          <cell r="H1677">
            <v>0</v>
          </cell>
          <cell r="I1677">
            <v>0</v>
          </cell>
          <cell r="K1677">
            <v>0</v>
          </cell>
          <cell r="L1677">
            <v>0</v>
          </cell>
          <cell r="M1677">
            <v>0</v>
          </cell>
        </row>
        <row r="1678">
          <cell r="B1678" t="str">
            <v>Ciena</v>
          </cell>
          <cell r="C1678">
            <v>0</v>
          </cell>
          <cell r="D1678">
            <v>0</v>
          </cell>
          <cell r="E1678">
            <v>0</v>
          </cell>
          <cell r="F1678">
            <v>0</v>
          </cell>
          <cell r="G1678">
            <v>0</v>
          </cell>
          <cell r="H1678">
            <v>0</v>
          </cell>
          <cell r="I1678">
            <v>0</v>
          </cell>
          <cell r="K1678">
            <v>0</v>
          </cell>
          <cell r="L1678">
            <v>0</v>
          </cell>
          <cell r="M1678">
            <v>0</v>
          </cell>
        </row>
        <row r="1679">
          <cell r="B1679" t="str">
            <v>Cisco</v>
          </cell>
          <cell r="C1679">
            <v>0</v>
          </cell>
          <cell r="D1679">
            <v>0</v>
          </cell>
          <cell r="E1679">
            <v>0</v>
          </cell>
          <cell r="F1679">
            <v>0</v>
          </cell>
          <cell r="G1679">
            <v>0</v>
          </cell>
          <cell r="H1679">
            <v>0</v>
          </cell>
          <cell r="I1679">
            <v>0</v>
          </cell>
          <cell r="K1679">
            <v>0</v>
          </cell>
          <cell r="L1679">
            <v>0</v>
          </cell>
          <cell r="M1679">
            <v>0</v>
          </cell>
        </row>
        <row r="1680">
          <cell r="B1680" t="str">
            <v>Corrigent</v>
          </cell>
          <cell r="C1680">
            <v>0</v>
          </cell>
          <cell r="D1680">
            <v>0</v>
          </cell>
          <cell r="E1680">
            <v>0</v>
          </cell>
          <cell r="F1680">
            <v>0</v>
          </cell>
          <cell r="G1680">
            <v>0</v>
          </cell>
          <cell r="H1680">
            <v>0</v>
          </cell>
          <cell r="I1680">
            <v>0</v>
          </cell>
          <cell r="K1680">
            <v>0</v>
          </cell>
          <cell r="L1680">
            <v>0</v>
          </cell>
          <cell r="M1680">
            <v>0</v>
          </cell>
        </row>
        <row r="1681">
          <cell r="B1681" t="str">
            <v>Corvis</v>
          </cell>
          <cell r="C1681">
            <v>0</v>
          </cell>
          <cell r="D1681">
            <v>0</v>
          </cell>
          <cell r="E1681">
            <v>0</v>
          </cell>
          <cell r="F1681">
            <v>0</v>
          </cell>
          <cell r="G1681">
            <v>0</v>
          </cell>
          <cell r="H1681">
            <v>0</v>
          </cell>
          <cell r="I1681">
            <v>0</v>
          </cell>
          <cell r="K1681">
            <v>0</v>
          </cell>
          <cell r="L1681">
            <v>0</v>
          </cell>
          <cell r="M1681">
            <v>0</v>
          </cell>
        </row>
        <row r="1682">
          <cell r="B1682" t="str">
            <v>Datang</v>
          </cell>
          <cell r="C1682">
            <v>0</v>
          </cell>
          <cell r="D1682">
            <v>0</v>
          </cell>
          <cell r="E1682">
            <v>0</v>
          </cell>
          <cell r="F1682">
            <v>0</v>
          </cell>
          <cell r="G1682">
            <v>0</v>
          </cell>
          <cell r="H1682">
            <v>0</v>
          </cell>
          <cell r="I1682">
            <v>0</v>
          </cell>
          <cell r="K1682">
            <v>0</v>
          </cell>
          <cell r="L1682">
            <v>0</v>
          </cell>
          <cell r="M1682">
            <v>0</v>
          </cell>
        </row>
        <row r="1683">
          <cell r="B1683" t="str">
            <v>ECI Telecom</v>
          </cell>
          <cell r="C1683">
            <v>0</v>
          </cell>
          <cell r="D1683">
            <v>0</v>
          </cell>
          <cell r="E1683">
            <v>0</v>
          </cell>
          <cell r="F1683">
            <v>0</v>
          </cell>
          <cell r="G1683">
            <v>0</v>
          </cell>
          <cell r="H1683">
            <v>0</v>
          </cell>
          <cell r="I1683">
            <v>0</v>
          </cell>
          <cell r="K1683">
            <v>0</v>
          </cell>
          <cell r="L1683">
            <v>0</v>
          </cell>
          <cell r="M1683">
            <v>0</v>
          </cell>
        </row>
        <row r="1684">
          <cell r="B1684" t="str">
            <v>Ericsson</v>
          </cell>
          <cell r="C1684">
            <v>0</v>
          </cell>
          <cell r="D1684">
            <v>0</v>
          </cell>
          <cell r="E1684">
            <v>0</v>
          </cell>
          <cell r="F1684">
            <v>0</v>
          </cell>
          <cell r="G1684">
            <v>0</v>
          </cell>
          <cell r="H1684">
            <v>0</v>
          </cell>
          <cell r="I1684">
            <v>0</v>
          </cell>
          <cell r="K1684">
            <v>0</v>
          </cell>
          <cell r="L1684">
            <v>0</v>
          </cell>
          <cell r="M1684">
            <v>0</v>
          </cell>
        </row>
        <row r="1685">
          <cell r="B1685" t="str">
            <v>FiberHome</v>
          </cell>
          <cell r="C1685">
            <v>0</v>
          </cell>
          <cell r="D1685">
            <v>0</v>
          </cell>
          <cell r="E1685">
            <v>0</v>
          </cell>
          <cell r="F1685">
            <v>0</v>
          </cell>
          <cell r="G1685">
            <v>0</v>
          </cell>
          <cell r="H1685">
            <v>0</v>
          </cell>
          <cell r="I1685">
            <v>0</v>
          </cell>
          <cell r="K1685">
            <v>0</v>
          </cell>
          <cell r="L1685">
            <v>0</v>
          </cell>
          <cell r="M1685">
            <v>0</v>
          </cell>
        </row>
        <row r="1686">
          <cell r="B1686" t="str">
            <v>Force 10</v>
          </cell>
          <cell r="C1686">
            <v>0</v>
          </cell>
          <cell r="D1686">
            <v>0</v>
          </cell>
          <cell r="E1686">
            <v>0</v>
          </cell>
          <cell r="F1686">
            <v>0</v>
          </cell>
          <cell r="G1686">
            <v>0</v>
          </cell>
          <cell r="H1686">
            <v>0</v>
          </cell>
          <cell r="I1686">
            <v>0</v>
          </cell>
          <cell r="K1686">
            <v>0</v>
          </cell>
          <cell r="L1686">
            <v>0</v>
          </cell>
          <cell r="M1686">
            <v>0</v>
          </cell>
        </row>
        <row r="1687">
          <cell r="B1687" t="str">
            <v>Fujitsu</v>
          </cell>
          <cell r="C1687">
            <v>0</v>
          </cell>
          <cell r="D1687">
            <v>0</v>
          </cell>
          <cell r="E1687">
            <v>0</v>
          </cell>
          <cell r="F1687">
            <v>0</v>
          </cell>
          <cell r="G1687">
            <v>0</v>
          </cell>
          <cell r="H1687">
            <v>0</v>
          </cell>
          <cell r="I1687">
            <v>0</v>
          </cell>
          <cell r="K1687">
            <v>0</v>
          </cell>
          <cell r="L1687">
            <v>0</v>
          </cell>
          <cell r="M1687">
            <v>0</v>
          </cell>
        </row>
        <row r="1688">
          <cell r="B1688" t="str">
            <v>Hitachi</v>
          </cell>
          <cell r="C1688">
            <v>0</v>
          </cell>
          <cell r="D1688">
            <v>0</v>
          </cell>
          <cell r="E1688">
            <v>0</v>
          </cell>
          <cell r="F1688">
            <v>0</v>
          </cell>
          <cell r="G1688">
            <v>0</v>
          </cell>
          <cell r="H1688">
            <v>0</v>
          </cell>
          <cell r="I1688">
            <v>0</v>
          </cell>
          <cell r="K1688">
            <v>0</v>
          </cell>
          <cell r="L1688">
            <v>0</v>
          </cell>
          <cell r="M1688">
            <v>0</v>
          </cell>
        </row>
        <row r="1689">
          <cell r="B1689" t="str">
            <v>Hitachi Cable</v>
          </cell>
          <cell r="C1689">
            <v>0</v>
          </cell>
          <cell r="D1689">
            <v>0</v>
          </cell>
          <cell r="E1689">
            <v>0</v>
          </cell>
          <cell r="F1689">
            <v>0</v>
          </cell>
          <cell r="G1689">
            <v>0</v>
          </cell>
          <cell r="H1689">
            <v>0</v>
          </cell>
          <cell r="I1689">
            <v>0</v>
          </cell>
          <cell r="K1689">
            <v>0</v>
          </cell>
          <cell r="L1689">
            <v>0</v>
          </cell>
          <cell r="M1689">
            <v>0</v>
          </cell>
        </row>
        <row r="1690">
          <cell r="B1690" t="str">
            <v>Huawei</v>
          </cell>
          <cell r="C1690">
            <v>0</v>
          </cell>
          <cell r="D1690">
            <v>0</v>
          </cell>
          <cell r="E1690">
            <v>0</v>
          </cell>
          <cell r="F1690">
            <v>0</v>
          </cell>
          <cell r="G1690">
            <v>0</v>
          </cell>
          <cell r="H1690">
            <v>0</v>
          </cell>
          <cell r="I1690">
            <v>0</v>
          </cell>
          <cell r="K1690">
            <v>0</v>
          </cell>
          <cell r="L1690">
            <v>0</v>
          </cell>
          <cell r="M1690">
            <v>0</v>
          </cell>
        </row>
        <row r="1691">
          <cell r="B1691" t="str">
            <v>Infinera</v>
          </cell>
          <cell r="C1691">
            <v>0</v>
          </cell>
          <cell r="D1691">
            <v>0</v>
          </cell>
          <cell r="E1691">
            <v>0</v>
          </cell>
          <cell r="F1691">
            <v>0</v>
          </cell>
          <cell r="G1691">
            <v>0</v>
          </cell>
          <cell r="H1691">
            <v>0</v>
          </cell>
          <cell r="I1691">
            <v>0</v>
          </cell>
          <cell r="K1691">
            <v>0</v>
          </cell>
          <cell r="L1691">
            <v>0</v>
          </cell>
          <cell r="M1691">
            <v>0</v>
          </cell>
        </row>
        <row r="1692">
          <cell r="B1692" t="str">
            <v>Lucent</v>
          </cell>
          <cell r="C1692">
            <v>0</v>
          </cell>
          <cell r="D1692">
            <v>0</v>
          </cell>
          <cell r="E1692">
            <v>0</v>
          </cell>
          <cell r="F1692">
            <v>0</v>
          </cell>
          <cell r="G1692">
            <v>0</v>
          </cell>
          <cell r="H1692">
            <v>0</v>
          </cell>
          <cell r="I1692">
            <v>0</v>
          </cell>
          <cell r="K1692">
            <v>0</v>
          </cell>
          <cell r="L1692">
            <v>0</v>
          </cell>
          <cell r="M1692">
            <v>0</v>
          </cell>
        </row>
        <row r="1693">
          <cell r="B1693" t="str">
            <v>Luminous</v>
          </cell>
          <cell r="C1693">
            <v>0</v>
          </cell>
          <cell r="D1693">
            <v>0</v>
          </cell>
          <cell r="E1693">
            <v>0</v>
          </cell>
          <cell r="F1693">
            <v>0</v>
          </cell>
          <cell r="G1693">
            <v>0</v>
          </cell>
          <cell r="H1693">
            <v>0</v>
          </cell>
          <cell r="I1693">
            <v>0</v>
          </cell>
          <cell r="K1693">
            <v>0</v>
          </cell>
          <cell r="L1693">
            <v>0</v>
          </cell>
          <cell r="M1693">
            <v>0</v>
          </cell>
        </row>
        <row r="1694">
          <cell r="B1694" t="str">
            <v>Movaz</v>
          </cell>
          <cell r="C1694">
            <v>0</v>
          </cell>
          <cell r="D1694">
            <v>0</v>
          </cell>
          <cell r="E1694">
            <v>0</v>
          </cell>
          <cell r="F1694">
            <v>0</v>
          </cell>
          <cell r="G1694">
            <v>0</v>
          </cell>
          <cell r="H1694">
            <v>0</v>
          </cell>
          <cell r="I1694">
            <v>0</v>
          </cell>
          <cell r="K1694">
            <v>0</v>
          </cell>
          <cell r="L1694">
            <v>0</v>
          </cell>
          <cell r="M1694">
            <v>0</v>
          </cell>
        </row>
        <row r="1695">
          <cell r="B1695" t="str">
            <v>NEC</v>
          </cell>
          <cell r="C1695">
            <v>0</v>
          </cell>
          <cell r="D1695">
            <v>0</v>
          </cell>
          <cell r="E1695">
            <v>0</v>
          </cell>
          <cell r="F1695">
            <v>0</v>
          </cell>
          <cell r="G1695">
            <v>0</v>
          </cell>
          <cell r="H1695">
            <v>0</v>
          </cell>
          <cell r="I1695">
            <v>0</v>
          </cell>
          <cell r="K1695">
            <v>0</v>
          </cell>
          <cell r="L1695">
            <v>0</v>
          </cell>
          <cell r="M1695">
            <v>0</v>
          </cell>
        </row>
        <row r="1696">
          <cell r="B1696" t="str">
            <v>Nortel</v>
          </cell>
          <cell r="C1696">
            <v>0</v>
          </cell>
          <cell r="D1696">
            <v>0</v>
          </cell>
          <cell r="E1696">
            <v>0</v>
          </cell>
          <cell r="F1696">
            <v>0</v>
          </cell>
          <cell r="G1696">
            <v>0</v>
          </cell>
          <cell r="H1696">
            <v>0</v>
          </cell>
          <cell r="I1696">
            <v>0</v>
          </cell>
          <cell r="K1696">
            <v>0</v>
          </cell>
          <cell r="L1696">
            <v>0</v>
          </cell>
          <cell r="M1696">
            <v>0</v>
          </cell>
        </row>
        <row r="1697">
          <cell r="B1697" t="str">
            <v>OpVista</v>
          </cell>
          <cell r="C1697">
            <v>0</v>
          </cell>
          <cell r="D1697">
            <v>0</v>
          </cell>
          <cell r="E1697">
            <v>0</v>
          </cell>
          <cell r="F1697">
            <v>0</v>
          </cell>
          <cell r="G1697">
            <v>0</v>
          </cell>
          <cell r="H1697">
            <v>0</v>
          </cell>
          <cell r="I1697">
            <v>0</v>
          </cell>
          <cell r="K1697">
            <v>0</v>
          </cell>
          <cell r="L1697">
            <v>0</v>
          </cell>
          <cell r="M1697">
            <v>0</v>
          </cell>
        </row>
        <row r="1698">
          <cell r="B1698" t="str">
            <v>Sagem</v>
          </cell>
          <cell r="C1698">
            <v>0</v>
          </cell>
          <cell r="D1698">
            <v>0</v>
          </cell>
          <cell r="E1698">
            <v>0</v>
          </cell>
          <cell r="F1698">
            <v>0</v>
          </cell>
          <cell r="G1698">
            <v>0</v>
          </cell>
          <cell r="H1698">
            <v>0</v>
          </cell>
          <cell r="I1698">
            <v>0</v>
          </cell>
          <cell r="K1698">
            <v>0</v>
          </cell>
          <cell r="L1698">
            <v>0</v>
          </cell>
          <cell r="M1698">
            <v>0</v>
          </cell>
        </row>
        <row r="1699">
          <cell r="B1699" t="str">
            <v>Nokia Siemens</v>
          </cell>
          <cell r="C1699">
            <v>0</v>
          </cell>
          <cell r="D1699">
            <v>0</v>
          </cell>
          <cell r="E1699">
            <v>0</v>
          </cell>
          <cell r="F1699">
            <v>0</v>
          </cell>
          <cell r="G1699">
            <v>0</v>
          </cell>
          <cell r="H1699">
            <v>0</v>
          </cell>
          <cell r="I1699">
            <v>0</v>
          </cell>
          <cell r="K1699">
            <v>0</v>
          </cell>
          <cell r="L1699">
            <v>0</v>
          </cell>
          <cell r="M1699">
            <v>0</v>
          </cell>
        </row>
        <row r="1700">
          <cell r="B1700" t="str">
            <v>Sycamore</v>
          </cell>
          <cell r="C1700">
            <v>0</v>
          </cell>
          <cell r="D1700">
            <v>0</v>
          </cell>
          <cell r="E1700">
            <v>0</v>
          </cell>
          <cell r="F1700">
            <v>0</v>
          </cell>
          <cell r="G1700">
            <v>0</v>
          </cell>
          <cell r="H1700">
            <v>0</v>
          </cell>
          <cell r="I1700">
            <v>0</v>
          </cell>
          <cell r="K1700">
            <v>0</v>
          </cell>
          <cell r="L1700">
            <v>0</v>
          </cell>
          <cell r="M1700">
            <v>0</v>
          </cell>
        </row>
        <row r="1701">
          <cell r="B1701" t="str">
            <v>Tejas</v>
          </cell>
          <cell r="C1701">
            <v>0</v>
          </cell>
          <cell r="D1701">
            <v>0</v>
          </cell>
          <cell r="E1701">
            <v>0</v>
          </cell>
          <cell r="F1701">
            <v>0</v>
          </cell>
          <cell r="G1701">
            <v>0</v>
          </cell>
          <cell r="H1701">
            <v>0</v>
          </cell>
          <cell r="I1701">
            <v>0</v>
          </cell>
          <cell r="K1701">
            <v>0</v>
          </cell>
          <cell r="L1701">
            <v>0</v>
          </cell>
          <cell r="M1701">
            <v>0</v>
          </cell>
        </row>
        <row r="1702">
          <cell r="B1702" t="str">
            <v>Tellabs</v>
          </cell>
          <cell r="C1702">
            <v>0</v>
          </cell>
          <cell r="D1702">
            <v>0</v>
          </cell>
          <cell r="E1702">
            <v>0</v>
          </cell>
          <cell r="F1702">
            <v>0</v>
          </cell>
          <cell r="G1702">
            <v>0</v>
          </cell>
          <cell r="H1702">
            <v>0</v>
          </cell>
          <cell r="I1702">
            <v>0</v>
          </cell>
          <cell r="K1702">
            <v>0</v>
          </cell>
          <cell r="L1702">
            <v>0</v>
          </cell>
          <cell r="M1702">
            <v>0</v>
          </cell>
        </row>
        <row r="1703">
          <cell r="B1703" t="str">
            <v>Transmode</v>
          </cell>
          <cell r="C1703">
            <v>0</v>
          </cell>
          <cell r="D1703">
            <v>0</v>
          </cell>
          <cell r="E1703">
            <v>0</v>
          </cell>
          <cell r="F1703">
            <v>0</v>
          </cell>
          <cell r="G1703">
            <v>0</v>
          </cell>
          <cell r="H1703">
            <v>0</v>
          </cell>
          <cell r="I1703">
            <v>0</v>
          </cell>
          <cell r="K1703">
            <v>0</v>
          </cell>
          <cell r="L1703">
            <v>0</v>
          </cell>
          <cell r="M1703">
            <v>0</v>
          </cell>
        </row>
        <row r="1704">
          <cell r="B1704" t="str">
            <v>Tyco</v>
          </cell>
          <cell r="C1704">
            <v>0</v>
          </cell>
          <cell r="D1704">
            <v>0</v>
          </cell>
          <cell r="E1704">
            <v>0</v>
          </cell>
          <cell r="F1704">
            <v>0</v>
          </cell>
          <cell r="G1704">
            <v>0</v>
          </cell>
          <cell r="H1704">
            <v>0</v>
          </cell>
          <cell r="I1704">
            <v>0</v>
          </cell>
          <cell r="K1704">
            <v>0</v>
          </cell>
          <cell r="L1704">
            <v>0</v>
          </cell>
          <cell r="M1704">
            <v>0</v>
          </cell>
        </row>
        <row r="1705">
          <cell r="B1705" t="str">
            <v>UTStarcom</v>
          </cell>
          <cell r="C1705">
            <v>0</v>
          </cell>
          <cell r="D1705">
            <v>0</v>
          </cell>
          <cell r="E1705">
            <v>0</v>
          </cell>
          <cell r="F1705">
            <v>0</v>
          </cell>
          <cell r="G1705">
            <v>0</v>
          </cell>
          <cell r="H1705">
            <v>0</v>
          </cell>
          <cell r="I1705">
            <v>0</v>
          </cell>
          <cell r="K1705">
            <v>0</v>
          </cell>
          <cell r="L1705">
            <v>0</v>
          </cell>
          <cell r="M1705">
            <v>0</v>
          </cell>
        </row>
        <row r="1706">
          <cell r="B1706" t="str">
            <v>White Rock</v>
          </cell>
          <cell r="C1706">
            <v>0</v>
          </cell>
          <cell r="D1706">
            <v>0</v>
          </cell>
          <cell r="E1706">
            <v>0</v>
          </cell>
          <cell r="F1706">
            <v>0</v>
          </cell>
          <cell r="G1706">
            <v>0</v>
          </cell>
          <cell r="H1706">
            <v>0</v>
          </cell>
          <cell r="I1706">
            <v>0</v>
          </cell>
          <cell r="K1706">
            <v>0</v>
          </cell>
          <cell r="L1706">
            <v>0</v>
          </cell>
          <cell r="M1706">
            <v>0</v>
          </cell>
        </row>
        <row r="1707">
          <cell r="B1707" t="str">
            <v>Xtera</v>
          </cell>
          <cell r="C1707">
            <v>0</v>
          </cell>
          <cell r="D1707">
            <v>0</v>
          </cell>
          <cell r="E1707">
            <v>0</v>
          </cell>
          <cell r="F1707">
            <v>0</v>
          </cell>
          <cell r="G1707">
            <v>0</v>
          </cell>
          <cell r="H1707">
            <v>0</v>
          </cell>
          <cell r="I1707">
            <v>0</v>
          </cell>
          <cell r="K1707">
            <v>0</v>
          </cell>
          <cell r="L1707">
            <v>0</v>
          </cell>
          <cell r="M1707">
            <v>0</v>
          </cell>
        </row>
        <row r="1708">
          <cell r="B1708" t="str">
            <v>Zhone</v>
          </cell>
          <cell r="C1708">
            <v>0</v>
          </cell>
          <cell r="D1708">
            <v>0</v>
          </cell>
          <cell r="E1708">
            <v>0</v>
          </cell>
          <cell r="F1708">
            <v>0</v>
          </cell>
          <cell r="G1708">
            <v>0</v>
          </cell>
          <cell r="H1708">
            <v>0</v>
          </cell>
          <cell r="I1708">
            <v>0</v>
          </cell>
          <cell r="K1708">
            <v>0</v>
          </cell>
          <cell r="L1708">
            <v>0</v>
          </cell>
          <cell r="M1708">
            <v>0</v>
          </cell>
        </row>
        <row r="1709">
          <cell r="B1709" t="str">
            <v>ZTE</v>
          </cell>
          <cell r="C1709">
            <v>0</v>
          </cell>
          <cell r="D1709">
            <v>0</v>
          </cell>
          <cell r="E1709">
            <v>0</v>
          </cell>
          <cell r="F1709">
            <v>0</v>
          </cell>
          <cell r="G1709">
            <v>0</v>
          </cell>
          <cell r="H1709">
            <v>0</v>
          </cell>
          <cell r="I1709">
            <v>0</v>
          </cell>
          <cell r="K1709">
            <v>0</v>
          </cell>
          <cell r="L1709">
            <v>0</v>
          </cell>
          <cell r="M1709">
            <v>0</v>
          </cell>
        </row>
        <row r="1710">
          <cell r="B1710" t="str">
            <v>Other</v>
          </cell>
          <cell r="C1710">
            <v>0</v>
          </cell>
          <cell r="D1710">
            <v>0</v>
          </cell>
          <cell r="E1710">
            <v>0</v>
          </cell>
          <cell r="F1710">
            <v>0</v>
          </cell>
          <cell r="G1710">
            <v>0</v>
          </cell>
          <cell r="H1710">
            <v>0</v>
          </cell>
          <cell r="I1710">
            <v>0</v>
          </cell>
          <cell r="K1710">
            <v>0</v>
          </cell>
          <cell r="L1710">
            <v>0</v>
          </cell>
          <cell r="M1710">
            <v>0</v>
          </cell>
        </row>
        <row r="1711">
          <cell r="B1711" t="str">
            <v>Total</v>
          </cell>
          <cell r="C1711">
            <v>0</v>
          </cell>
          <cell r="D1711">
            <v>0</v>
          </cell>
          <cell r="E1711">
            <v>0</v>
          </cell>
          <cell r="F1711">
            <v>0</v>
          </cell>
          <cell r="G1711">
            <v>0</v>
          </cell>
          <cell r="H1711">
            <v>0</v>
          </cell>
          <cell r="I1711">
            <v>0</v>
          </cell>
          <cell r="J1711">
            <v>0</v>
          </cell>
          <cell r="K1711">
            <v>0</v>
          </cell>
          <cell r="L1711">
            <v>0</v>
          </cell>
          <cell r="M1711">
            <v>0</v>
          </cell>
        </row>
        <row r="1715">
          <cell r="B1715" t="str">
            <v>Vendor</v>
          </cell>
          <cell r="C1715" t="str">
            <v>SONET/SDH Add-drop multiplexers (ADM)</v>
          </cell>
          <cell r="D1715" t="str">
            <v>Optical Edge Devices (OED)</v>
          </cell>
          <cell r="E1715" t="str">
            <v>Digital Cross Connects (DCS)</v>
          </cell>
          <cell r="F1715" t="str">
            <v>Optical Core Switches (OCS)</v>
          </cell>
          <cell r="G1715" t="str">
            <v>Metro WDM (C/D-WDM)</v>
          </cell>
          <cell r="H1715" t="str">
            <v>Long haul DWDM (LH DWDM)</v>
          </cell>
          <cell r="I1715" t="str">
            <v>Multi-reach DWDM</v>
          </cell>
          <cell r="J1715" t="str">
            <v>SLTE</v>
          </cell>
          <cell r="K1715" t="str">
            <v>Metro ROADM</v>
          </cell>
          <cell r="L1715" t="str">
            <v>Converged Packet Optical</v>
          </cell>
          <cell r="M1715" t="str">
            <v>Total Optical Networking (ON)</v>
          </cell>
        </row>
        <row r="1716">
          <cell r="B1716" t="str">
            <v>ADTRAN</v>
          </cell>
          <cell r="C1716">
            <v>0</v>
          </cell>
          <cell r="D1716">
            <v>0</v>
          </cell>
          <cell r="E1716">
            <v>0</v>
          </cell>
          <cell r="F1716">
            <v>0</v>
          </cell>
          <cell r="G1716">
            <v>0</v>
          </cell>
          <cell r="H1716">
            <v>0</v>
          </cell>
          <cell r="I1716">
            <v>0</v>
          </cell>
          <cell r="K1716">
            <v>0</v>
          </cell>
          <cell r="L1716">
            <v>0</v>
          </cell>
          <cell r="M1716">
            <v>0</v>
          </cell>
        </row>
        <row r="1717">
          <cell r="B1717" t="str">
            <v>ADVA</v>
          </cell>
          <cell r="C1717">
            <v>0</v>
          </cell>
          <cell r="D1717">
            <v>0</v>
          </cell>
          <cell r="E1717">
            <v>0</v>
          </cell>
          <cell r="F1717">
            <v>0</v>
          </cell>
          <cell r="G1717">
            <v>0</v>
          </cell>
          <cell r="H1717">
            <v>0</v>
          </cell>
          <cell r="I1717">
            <v>0</v>
          </cell>
          <cell r="K1717">
            <v>0</v>
          </cell>
          <cell r="L1717">
            <v>0</v>
          </cell>
          <cell r="M1717">
            <v>0</v>
          </cell>
        </row>
        <row r="1718">
          <cell r="B1718" t="str">
            <v>Alcatel-Lucent</v>
          </cell>
          <cell r="C1718">
            <v>0</v>
          </cell>
          <cell r="D1718">
            <v>0</v>
          </cell>
          <cell r="E1718">
            <v>0</v>
          </cell>
          <cell r="F1718">
            <v>0</v>
          </cell>
          <cell r="G1718">
            <v>0</v>
          </cell>
          <cell r="H1718">
            <v>0</v>
          </cell>
          <cell r="I1718">
            <v>0</v>
          </cell>
          <cell r="K1718">
            <v>0</v>
          </cell>
          <cell r="L1718">
            <v>0</v>
          </cell>
          <cell r="M1718">
            <v>0</v>
          </cell>
        </row>
        <row r="1719">
          <cell r="B1719" t="str">
            <v>ANDA</v>
          </cell>
          <cell r="C1719">
            <v>0</v>
          </cell>
          <cell r="D1719">
            <v>0</v>
          </cell>
          <cell r="E1719">
            <v>0</v>
          </cell>
          <cell r="F1719">
            <v>0</v>
          </cell>
          <cell r="G1719">
            <v>0</v>
          </cell>
          <cell r="H1719">
            <v>0</v>
          </cell>
          <cell r="I1719">
            <v>0</v>
          </cell>
          <cell r="K1719">
            <v>0</v>
          </cell>
          <cell r="L1719">
            <v>0</v>
          </cell>
          <cell r="M1719">
            <v>0</v>
          </cell>
        </row>
        <row r="1720">
          <cell r="B1720" t="str">
            <v>Atrica</v>
          </cell>
          <cell r="C1720">
            <v>0</v>
          </cell>
          <cell r="D1720">
            <v>0</v>
          </cell>
          <cell r="E1720">
            <v>0</v>
          </cell>
          <cell r="F1720">
            <v>0</v>
          </cell>
          <cell r="G1720">
            <v>0</v>
          </cell>
          <cell r="H1720">
            <v>0</v>
          </cell>
          <cell r="I1720">
            <v>0</v>
          </cell>
          <cell r="K1720">
            <v>0</v>
          </cell>
          <cell r="L1720">
            <v>0</v>
          </cell>
          <cell r="M1720">
            <v>0</v>
          </cell>
        </row>
        <row r="1721">
          <cell r="B1721" t="str">
            <v>Calient</v>
          </cell>
          <cell r="C1721">
            <v>0</v>
          </cell>
          <cell r="D1721">
            <v>0</v>
          </cell>
          <cell r="E1721">
            <v>0</v>
          </cell>
          <cell r="F1721">
            <v>0</v>
          </cell>
          <cell r="G1721">
            <v>0</v>
          </cell>
          <cell r="H1721">
            <v>0</v>
          </cell>
          <cell r="I1721">
            <v>0</v>
          </cell>
          <cell r="K1721">
            <v>0</v>
          </cell>
          <cell r="L1721">
            <v>0</v>
          </cell>
          <cell r="M1721">
            <v>0</v>
          </cell>
        </row>
        <row r="1722">
          <cell r="B1722" t="str">
            <v>Ciena</v>
          </cell>
          <cell r="C1722">
            <v>0</v>
          </cell>
          <cell r="D1722">
            <v>0</v>
          </cell>
          <cell r="E1722">
            <v>0</v>
          </cell>
          <cell r="F1722">
            <v>0</v>
          </cell>
          <cell r="G1722">
            <v>0</v>
          </cell>
          <cell r="H1722">
            <v>0</v>
          </cell>
          <cell r="I1722">
            <v>0</v>
          </cell>
          <cell r="K1722">
            <v>0</v>
          </cell>
          <cell r="L1722">
            <v>0</v>
          </cell>
          <cell r="M1722">
            <v>0</v>
          </cell>
        </row>
        <row r="1723">
          <cell r="B1723" t="str">
            <v>Cisco</v>
          </cell>
          <cell r="C1723">
            <v>0</v>
          </cell>
          <cell r="D1723">
            <v>0</v>
          </cell>
          <cell r="E1723">
            <v>0</v>
          </cell>
          <cell r="F1723">
            <v>0</v>
          </cell>
          <cell r="G1723">
            <v>0</v>
          </cell>
          <cell r="H1723">
            <v>0</v>
          </cell>
          <cell r="I1723">
            <v>0</v>
          </cell>
          <cell r="K1723">
            <v>0</v>
          </cell>
          <cell r="L1723">
            <v>0</v>
          </cell>
          <cell r="M1723">
            <v>0</v>
          </cell>
        </row>
        <row r="1724">
          <cell r="B1724" t="str">
            <v>Corrigent</v>
          </cell>
          <cell r="C1724">
            <v>0</v>
          </cell>
          <cell r="D1724">
            <v>0</v>
          </cell>
          <cell r="E1724">
            <v>0</v>
          </cell>
          <cell r="F1724">
            <v>0</v>
          </cell>
          <cell r="G1724">
            <v>0</v>
          </cell>
          <cell r="H1724">
            <v>0</v>
          </cell>
          <cell r="I1724">
            <v>0</v>
          </cell>
          <cell r="K1724">
            <v>0</v>
          </cell>
          <cell r="L1724">
            <v>0</v>
          </cell>
          <cell r="M1724">
            <v>0</v>
          </cell>
        </row>
        <row r="1725">
          <cell r="B1725" t="str">
            <v>Corvis</v>
          </cell>
          <cell r="C1725">
            <v>0</v>
          </cell>
          <cell r="D1725">
            <v>0</v>
          </cell>
          <cell r="E1725">
            <v>0</v>
          </cell>
          <cell r="F1725">
            <v>0</v>
          </cell>
          <cell r="G1725">
            <v>0</v>
          </cell>
          <cell r="H1725">
            <v>0</v>
          </cell>
          <cell r="I1725">
            <v>0</v>
          </cell>
          <cell r="K1725">
            <v>0</v>
          </cell>
          <cell r="L1725">
            <v>0</v>
          </cell>
          <cell r="M1725">
            <v>0</v>
          </cell>
        </row>
        <row r="1726">
          <cell r="B1726" t="str">
            <v>Datang</v>
          </cell>
          <cell r="C1726">
            <v>0</v>
          </cell>
          <cell r="D1726">
            <v>0</v>
          </cell>
          <cell r="E1726">
            <v>0</v>
          </cell>
          <cell r="F1726">
            <v>0</v>
          </cell>
          <cell r="G1726">
            <v>0</v>
          </cell>
          <cell r="H1726">
            <v>0</v>
          </cell>
          <cell r="I1726">
            <v>0</v>
          </cell>
          <cell r="K1726">
            <v>0</v>
          </cell>
          <cell r="L1726">
            <v>0</v>
          </cell>
          <cell r="M1726">
            <v>0</v>
          </cell>
        </row>
        <row r="1727">
          <cell r="B1727" t="str">
            <v>ECI Telecom</v>
          </cell>
          <cell r="C1727">
            <v>0</v>
          </cell>
          <cell r="D1727">
            <v>0</v>
          </cell>
          <cell r="E1727">
            <v>0</v>
          </cell>
          <cell r="F1727">
            <v>0</v>
          </cell>
          <cell r="G1727">
            <v>0</v>
          </cell>
          <cell r="H1727">
            <v>0</v>
          </cell>
          <cell r="I1727">
            <v>0</v>
          </cell>
          <cell r="K1727">
            <v>0</v>
          </cell>
          <cell r="L1727">
            <v>0</v>
          </cell>
          <cell r="M1727">
            <v>0</v>
          </cell>
        </row>
        <row r="1728">
          <cell r="B1728" t="str">
            <v>Ericsson</v>
          </cell>
          <cell r="C1728">
            <v>0</v>
          </cell>
          <cell r="D1728">
            <v>0</v>
          </cell>
          <cell r="E1728">
            <v>0</v>
          </cell>
          <cell r="F1728">
            <v>0</v>
          </cell>
          <cell r="G1728">
            <v>0</v>
          </cell>
          <cell r="H1728">
            <v>0</v>
          </cell>
          <cell r="I1728">
            <v>0</v>
          </cell>
          <cell r="K1728">
            <v>0</v>
          </cell>
          <cell r="L1728">
            <v>0</v>
          </cell>
          <cell r="M1728">
            <v>0</v>
          </cell>
        </row>
        <row r="1729">
          <cell r="B1729" t="str">
            <v>FiberHome</v>
          </cell>
          <cell r="C1729">
            <v>0</v>
          </cell>
          <cell r="D1729">
            <v>0</v>
          </cell>
          <cell r="E1729">
            <v>0</v>
          </cell>
          <cell r="F1729">
            <v>0</v>
          </cell>
          <cell r="G1729">
            <v>0</v>
          </cell>
          <cell r="H1729">
            <v>0</v>
          </cell>
          <cell r="I1729">
            <v>0</v>
          </cell>
          <cell r="K1729">
            <v>0</v>
          </cell>
          <cell r="L1729">
            <v>0</v>
          </cell>
          <cell r="M1729">
            <v>0</v>
          </cell>
        </row>
        <row r="1730">
          <cell r="B1730" t="str">
            <v>Force 10</v>
          </cell>
          <cell r="C1730">
            <v>0</v>
          </cell>
          <cell r="D1730">
            <v>0</v>
          </cell>
          <cell r="E1730">
            <v>0</v>
          </cell>
          <cell r="F1730">
            <v>0</v>
          </cell>
          <cell r="G1730">
            <v>0</v>
          </cell>
          <cell r="H1730">
            <v>0</v>
          </cell>
          <cell r="I1730">
            <v>0</v>
          </cell>
          <cell r="K1730">
            <v>0</v>
          </cell>
          <cell r="L1730">
            <v>0</v>
          </cell>
          <cell r="M1730">
            <v>0</v>
          </cell>
        </row>
        <row r="1731">
          <cell r="B1731" t="str">
            <v>Fujitsu</v>
          </cell>
          <cell r="C1731">
            <v>0</v>
          </cell>
          <cell r="D1731">
            <v>0</v>
          </cell>
          <cell r="E1731">
            <v>0</v>
          </cell>
          <cell r="F1731">
            <v>0</v>
          </cell>
          <cell r="G1731">
            <v>0</v>
          </cell>
          <cell r="H1731">
            <v>0</v>
          </cell>
          <cell r="I1731">
            <v>0</v>
          </cell>
          <cell r="K1731">
            <v>0</v>
          </cell>
          <cell r="L1731">
            <v>0</v>
          </cell>
          <cell r="M1731">
            <v>0</v>
          </cell>
        </row>
        <row r="1732">
          <cell r="B1732" t="str">
            <v>Hitachi</v>
          </cell>
          <cell r="C1732">
            <v>0</v>
          </cell>
          <cell r="D1732">
            <v>0</v>
          </cell>
          <cell r="E1732">
            <v>0</v>
          </cell>
          <cell r="F1732">
            <v>0</v>
          </cell>
          <cell r="G1732">
            <v>0</v>
          </cell>
          <cell r="H1732">
            <v>0</v>
          </cell>
          <cell r="I1732">
            <v>0</v>
          </cell>
          <cell r="K1732">
            <v>0</v>
          </cell>
          <cell r="L1732">
            <v>0</v>
          </cell>
          <cell r="M1732">
            <v>0</v>
          </cell>
        </row>
        <row r="1733">
          <cell r="B1733" t="str">
            <v>Hitachi Cable</v>
          </cell>
          <cell r="C1733">
            <v>0</v>
          </cell>
          <cell r="D1733">
            <v>0</v>
          </cell>
          <cell r="E1733">
            <v>0</v>
          </cell>
          <cell r="F1733">
            <v>0</v>
          </cell>
          <cell r="G1733">
            <v>0</v>
          </cell>
          <cell r="H1733">
            <v>0</v>
          </cell>
          <cell r="I1733">
            <v>0</v>
          </cell>
          <cell r="K1733">
            <v>0</v>
          </cell>
          <cell r="L1733">
            <v>0</v>
          </cell>
          <cell r="M1733">
            <v>0</v>
          </cell>
        </row>
        <row r="1734">
          <cell r="B1734" t="str">
            <v>Huawei</v>
          </cell>
          <cell r="C1734">
            <v>0</v>
          </cell>
          <cell r="D1734">
            <v>0</v>
          </cell>
          <cell r="E1734">
            <v>0</v>
          </cell>
          <cell r="F1734">
            <v>0</v>
          </cell>
          <cell r="G1734">
            <v>0</v>
          </cell>
          <cell r="H1734">
            <v>0</v>
          </cell>
          <cell r="I1734">
            <v>0</v>
          </cell>
          <cell r="K1734">
            <v>0</v>
          </cell>
          <cell r="L1734">
            <v>0</v>
          </cell>
          <cell r="M1734">
            <v>0</v>
          </cell>
        </row>
        <row r="1735">
          <cell r="B1735" t="str">
            <v>Infinera</v>
          </cell>
          <cell r="C1735">
            <v>0</v>
          </cell>
          <cell r="D1735">
            <v>0</v>
          </cell>
          <cell r="E1735">
            <v>0</v>
          </cell>
          <cell r="F1735">
            <v>0</v>
          </cell>
          <cell r="G1735">
            <v>0</v>
          </cell>
          <cell r="H1735">
            <v>0</v>
          </cell>
          <cell r="I1735">
            <v>0</v>
          </cell>
          <cell r="K1735">
            <v>0</v>
          </cell>
          <cell r="L1735">
            <v>0</v>
          </cell>
          <cell r="M1735">
            <v>0</v>
          </cell>
        </row>
        <row r="1736">
          <cell r="B1736" t="str">
            <v>Lucent</v>
          </cell>
          <cell r="C1736">
            <v>0</v>
          </cell>
          <cell r="D1736">
            <v>0</v>
          </cell>
          <cell r="E1736">
            <v>0</v>
          </cell>
          <cell r="F1736">
            <v>0</v>
          </cell>
          <cell r="G1736">
            <v>0</v>
          </cell>
          <cell r="H1736">
            <v>0</v>
          </cell>
          <cell r="I1736">
            <v>0</v>
          </cell>
          <cell r="K1736">
            <v>0</v>
          </cell>
          <cell r="L1736">
            <v>0</v>
          </cell>
          <cell r="M1736">
            <v>0</v>
          </cell>
        </row>
        <row r="1737">
          <cell r="B1737" t="str">
            <v>Luminous</v>
          </cell>
          <cell r="C1737">
            <v>0</v>
          </cell>
          <cell r="D1737">
            <v>0</v>
          </cell>
          <cell r="E1737">
            <v>0</v>
          </cell>
          <cell r="F1737">
            <v>0</v>
          </cell>
          <cell r="G1737">
            <v>0</v>
          </cell>
          <cell r="H1737">
            <v>0</v>
          </cell>
          <cell r="I1737">
            <v>0</v>
          </cell>
          <cell r="K1737">
            <v>0</v>
          </cell>
          <cell r="L1737">
            <v>0</v>
          </cell>
          <cell r="M1737">
            <v>0</v>
          </cell>
        </row>
        <row r="1738">
          <cell r="B1738" t="str">
            <v>Movaz</v>
          </cell>
          <cell r="C1738">
            <v>0</v>
          </cell>
          <cell r="D1738">
            <v>0</v>
          </cell>
          <cell r="E1738">
            <v>0</v>
          </cell>
          <cell r="F1738">
            <v>0</v>
          </cell>
          <cell r="G1738">
            <v>0</v>
          </cell>
          <cell r="H1738">
            <v>0</v>
          </cell>
          <cell r="I1738">
            <v>0</v>
          </cell>
          <cell r="K1738">
            <v>0</v>
          </cell>
          <cell r="L1738">
            <v>0</v>
          </cell>
          <cell r="M1738">
            <v>0</v>
          </cell>
        </row>
        <row r="1739">
          <cell r="B1739" t="str">
            <v>NEC</v>
          </cell>
          <cell r="C1739">
            <v>0</v>
          </cell>
          <cell r="D1739">
            <v>0</v>
          </cell>
          <cell r="E1739">
            <v>0</v>
          </cell>
          <cell r="F1739">
            <v>0</v>
          </cell>
          <cell r="G1739">
            <v>0</v>
          </cell>
          <cell r="H1739">
            <v>0</v>
          </cell>
          <cell r="I1739">
            <v>0</v>
          </cell>
          <cell r="K1739">
            <v>0</v>
          </cell>
          <cell r="L1739">
            <v>0</v>
          </cell>
          <cell r="M1739">
            <v>0</v>
          </cell>
        </row>
        <row r="1740">
          <cell r="B1740" t="str">
            <v>Nortel</v>
          </cell>
          <cell r="C1740">
            <v>0</v>
          </cell>
          <cell r="D1740">
            <v>0</v>
          </cell>
          <cell r="E1740">
            <v>0</v>
          </cell>
          <cell r="F1740">
            <v>0</v>
          </cell>
          <cell r="G1740">
            <v>0</v>
          </cell>
          <cell r="H1740">
            <v>0</v>
          </cell>
          <cell r="I1740">
            <v>0</v>
          </cell>
          <cell r="K1740">
            <v>0</v>
          </cell>
          <cell r="L1740">
            <v>0</v>
          </cell>
          <cell r="M1740">
            <v>0</v>
          </cell>
        </row>
        <row r="1741">
          <cell r="B1741" t="str">
            <v>OpVista</v>
          </cell>
          <cell r="C1741">
            <v>0</v>
          </cell>
          <cell r="D1741">
            <v>0</v>
          </cell>
          <cell r="E1741">
            <v>0</v>
          </cell>
          <cell r="F1741">
            <v>0</v>
          </cell>
          <cell r="G1741">
            <v>0</v>
          </cell>
          <cell r="H1741">
            <v>0</v>
          </cell>
          <cell r="I1741">
            <v>0</v>
          </cell>
          <cell r="K1741">
            <v>0</v>
          </cell>
          <cell r="L1741">
            <v>0</v>
          </cell>
          <cell r="M1741">
            <v>0</v>
          </cell>
        </row>
        <row r="1742">
          <cell r="B1742" t="str">
            <v>Sagem</v>
          </cell>
          <cell r="C1742">
            <v>0</v>
          </cell>
          <cell r="D1742">
            <v>0</v>
          </cell>
          <cell r="E1742">
            <v>0</v>
          </cell>
          <cell r="F1742">
            <v>0</v>
          </cell>
          <cell r="G1742">
            <v>0</v>
          </cell>
          <cell r="H1742">
            <v>0</v>
          </cell>
          <cell r="I1742">
            <v>0</v>
          </cell>
          <cell r="K1742">
            <v>0</v>
          </cell>
          <cell r="L1742">
            <v>0</v>
          </cell>
          <cell r="M1742">
            <v>0</v>
          </cell>
        </row>
        <row r="1743">
          <cell r="B1743" t="str">
            <v>Nokia Siemens</v>
          </cell>
          <cell r="C1743">
            <v>0</v>
          </cell>
          <cell r="D1743">
            <v>0</v>
          </cell>
          <cell r="E1743">
            <v>0</v>
          </cell>
          <cell r="F1743">
            <v>0</v>
          </cell>
          <cell r="G1743">
            <v>0</v>
          </cell>
          <cell r="H1743">
            <v>0</v>
          </cell>
          <cell r="I1743">
            <v>0</v>
          </cell>
          <cell r="K1743">
            <v>0</v>
          </cell>
          <cell r="L1743">
            <v>0</v>
          </cell>
          <cell r="M1743">
            <v>0</v>
          </cell>
        </row>
        <row r="1744">
          <cell r="B1744" t="str">
            <v>Sycamore</v>
          </cell>
          <cell r="C1744">
            <v>0</v>
          </cell>
          <cell r="D1744">
            <v>0</v>
          </cell>
          <cell r="E1744">
            <v>0</v>
          </cell>
          <cell r="F1744">
            <v>0</v>
          </cell>
          <cell r="G1744">
            <v>0</v>
          </cell>
          <cell r="H1744">
            <v>0</v>
          </cell>
          <cell r="I1744">
            <v>0</v>
          </cell>
          <cell r="K1744">
            <v>0</v>
          </cell>
          <cell r="L1744">
            <v>0</v>
          </cell>
          <cell r="M1744">
            <v>0</v>
          </cell>
        </row>
        <row r="1745">
          <cell r="B1745" t="str">
            <v>Tejas</v>
          </cell>
          <cell r="C1745">
            <v>0</v>
          </cell>
          <cell r="D1745">
            <v>0</v>
          </cell>
          <cell r="E1745">
            <v>0</v>
          </cell>
          <cell r="F1745">
            <v>0</v>
          </cell>
          <cell r="G1745">
            <v>0</v>
          </cell>
          <cell r="H1745">
            <v>0</v>
          </cell>
          <cell r="I1745">
            <v>0</v>
          </cell>
          <cell r="K1745">
            <v>0</v>
          </cell>
          <cell r="L1745">
            <v>0</v>
          </cell>
          <cell r="M1745">
            <v>0</v>
          </cell>
        </row>
        <row r="1746">
          <cell r="B1746" t="str">
            <v>Tellabs</v>
          </cell>
          <cell r="C1746">
            <v>0</v>
          </cell>
          <cell r="D1746">
            <v>0</v>
          </cell>
          <cell r="E1746">
            <v>0</v>
          </cell>
          <cell r="F1746">
            <v>0</v>
          </cell>
          <cell r="G1746">
            <v>0</v>
          </cell>
          <cell r="H1746">
            <v>0</v>
          </cell>
          <cell r="I1746">
            <v>0</v>
          </cell>
          <cell r="K1746">
            <v>0</v>
          </cell>
          <cell r="L1746">
            <v>0</v>
          </cell>
          <cell r="M1746">
            <v>0</v>
          </cell>
        </row>
        <row r="1747">
          <cell r="B1747" t="str">
            <v>Transmode</v>
          </cell>
          <cell r="C1747">
            <v>0</v>
          </cell>
          <cell r="D1747">
            <v>0</v>
          </cell>
          <cell r="E1747">
            <v>0</v>
          </cell>
          <cell r="F1747">
            <v>0</v>
          </cell>
          <cell r="G1747">
            <v>0</v>
          </cell>
          <cell r="H1747">
            <v>0</v>
          </cell>
          <cell r="I1747">
            <v>0</v>
          </cell>
          <cell r="K1747">
            <v>0</v>
          </cell>
          <cell r="L1747">
            <v>0</v>
          </cell>
          <cell r="M1747">
            <v>0</v>
          </cell>
        </row>
        <row r="1748">
          <cell r="B1748" t="str">
            <v>Tyco</v>
          </cell>
          <cell r="C1748">
            <v>0</v>
          </cell>
          <cell r="D1748">
            <v>0</v>
          </cell>
          <cell r="E1748">
            <v>0</v>
          </cell>
          <cell r="F1748">
            <v>0</v>
          </cell>
          <cell r="G1748">
            <v>0</v>
          </cell>
          <cell r="H1748">
            <v>0</v>
          </cell>
          <cell r="I1748">
            <v>0</v>
          </cell>
          <cell r="K1748">
            <v>0</v>
          </cell>
          <cell r="L1748">
            <v>0</v>
          </cell>
          <cell r="M1748">
            <v>0</v>
          </cell>
        </row>
        <row r="1749">
          <cell r="B1749" t="str">
            <v>UTStarcom</v>
          </cell>
          <cell r="C1749">
            <v>0</v>
          </cell>
          <cell r="D1749">
            <v>0</v>
          </cell>
          <cell r="E1749">
            <v>0</v>
          </cell>
          <cell r="F1749">
            <v>0</v>
          </cell>
          <cell r="G1749">
            <v>0</v>
          </cell>
          <cell r="H1749">
            <v>0</v>
          </cell>
          <cell r="I1749">
            <v>0</v>
          </cell>
          <cell r="K1749">
            <v>0</v>
          </cell>
          <cell r="L1749">
            <v>0</v>
          </cell>
          <cell r="M1749">
            <v>0</v>
          </cell>
        </row>
        <row r="1750">
          <cell r="B1750" t="str">
            <v>White Rock</v>
          </cell>
          <cell r="C1750">
            <v>0</v>
          </cell>
          <cell r="D1750">
            <v>0</v>
          </cell>
          <cell r="E1750">
            <v>0</v>
          </cell>
          <cell r="F1750">
            <v>0</v>
          </cell>
          <cell r="G1750">
            <v>0</v>
          </cell>
          <cell r="H1750">
            <v>0</v>
          </cell>
          <cell r="I1750">
            <v>0</v>
          </cell>
          <cell r="K1750">
            <v>0</v>
          </cell>
          <cell r="L1750">
            <v>0</v>
          </cell>
          <cell r="M1750">
            <v>0</v>
          </cell>
        </row>
        <row r="1751">
          <cell r="B1751" t="str">
            <v>Xtera</v>
          </cell>
          <cell r="C1751">
            <v>0</v>
          </cell>
          <cell r="D1751">
            <v>0</v>
          </cell>
          <cell r="E1751">
            <v>0</v>
          </cell>
          <cell r="F1751">
            <v>0</v>
          </cell>
          <cell r="G1751">
            <v>0</v>
          </cell>
          <cell r="H1751">
            <v>0</v>
          </cell>
          <cell r="I1751">
            <v>0</v>
          </cell>
          <cell r="K1751">
            <v>0</v>
          </cell>
          <cell r="L1751">
            <v>0</v>
          </cell>
          <cell r="M1751">
            <v>0</v>
          </cell>
        </row>
        <row r="1752">
          <cell r="B1752" t="str">
            <v>Zhone</v>
          </cell>
          <cell r="C1752">
            <v>0</v>
          </cell>
          <cell r="D1752">
            <v>0</v>
          </cell>
          <cell r="E1752">
            <v>0</v>
          </cell>
          <cell r="F1752">
            <v>0</v>
          </cell>
          <cell r="G1752">
            <v>0</v>
          </cell>
          <cell r="H1752">
            <v>0</v>
          </cell>
          <cell r="I1752">
            <v>0</v>
          </cell>
          <cell r="K1752">
            <v>0</v>
          </cell>
          <cell r="L1752">
            <v>0</v>
          </cell>
          <cell r="M1752">
            <v>0</v>
          </cell>
        </row>
        <row r="1753">
          <cell r="B1753" t="str">
            <v>ZTE</v>
          </cell>
          <cell r="C1753">
            <v>0</v>
          </cell>
          <cell r="D1753">
            <v>0</v>
          </cell>
          <cell r="E1753">
            <v>0</v>
          </cell>
          <cell r="F1753">
            <v>0</v>
          </cell>
          <cell r="G1753">
            <v>0</v>
          </cell>
          <cell r="H1753">
            <v>0</v>
          </cell>
          <cell r="I1753">
            <v>0</v>
          </cell>
          <cell r="K1753">
            <v>0</v>
          </cell>
          <cell r="L1753">
            <v>0</v>
          </cell>
          <cell r="M1753">
            <v>0</v>
          </cell>
        </row>
        <row r="1754">
          <cell r="B1754" t="str">
            <v>Other</v>
          </cell>
          <cell r="C1754">
            <v>0</v>
          </cell>
          <cell r="D1754">
            <v>0</v>
          </cell>
          <cell r="E1754">
            <v>0</v>
          </cell>
          <cell r="F1754">
            <v>0</v>
          </cell>
          <cell r="G1754">
            <v>0</v>
          </cell>
          <cell r="H1754">
            <v>0</v>
          </cell>
          <cell r="I1754">
            <v>0</v>
          </cell>
          <cell r="K1754">
            <v>0</v>
          </cell>
          <cell r="L1754">
            <v>0</v>
          </cell>
          <cell r="M1754">
            <v>0</v>
          </cell>
        </row>
        <row r="1755">
          <cell r="B1755" t="str">
            <v>Total</v>
          </cell>
          <cell r="C1755">
            <v>0</v>
          </cell>
          <cell r="D1755">
            <v>0</v>
          </cell>
          <cell r="E1755">
            <v>0</v>
          </cell>
          <cell r="F1755">
            <v>0</v>
          </cell>
          <cell r="G1755">
            <v>0</v>
          </cell>
          <cell r="H1755">
            <v>0</v>
          </cell>
          <cell r="I1755">
            <v>0</v>
          </cell>
          <cell r="J1755">
            <v>0</v>
          </cell>
          <cell r="K1755">
            <v>0</v>
          </cell>
          <cell r="L1755">
            <v>0</v>
          </cell>
          <cell r="M1755">
            <v>0</v>
          </cell>
        </row>
      </sheetData>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Title"/>
      <sheetName val="Instructions"/>
      <sheetName val="Product Categories"/>
      <sheetName val="Recent Contracts (6 months)"/>
      <sheetName val="Archived Contracts"/>
      <sheetName val="Alcatel Lucent Premerger"/>
      <sheetName val="Tables"/>
      <sheetName val="Wireless help"/>
    </sheetNames>
    <sheetDataSet>
      <sheetData sheetId="0" refreshError="1"/>
      <sheetData sheetId="1" refreshError="1"/>
      <sheetData sheetId="2" refreshError="1"/>
      <sheetData sheetId="3" refreshError="1"/>
      <sheetData sheetId="4" refreshError="1"/>
      <sheetData sheetId="5" refreshError="1"/>
      <sheetData sheetId="6">
        <row r="2">
          <cell r="A2" t="str">
            <v>Date</v>
          </cell>
          <cell r="B2" t="str">
            <v>Quarter</v>
          </cell>
          <cell r="C2" t="str">
            <v>Year</v>
          </cell>
        </row>
        <row r="3">
          <cell r="A3">
            <v>37622</v>
          </cell>
          <cell r="B3" t="str">
            <v>1Q03</v>
          </cell>
          <cell r="C3">
            <v>2003</v>
          </cell>
          <cell r="E3" t="str">
            <v>Afghanistan</v>
          </cell>
          <cell r="F3" t="str">
            <v>AP</v>
          </cell>
          <cell r="G3" t="str">
            <v>Asia-Pacific</v>
          </cell>
        </row>
        <row r="4">
          <cell r="A4">
            <v>37623</v>
          </cell>
          <cell r="B4" t="str">
            <v>1Q03</v>
          </cell>
          <cell r="C4">
            <v>2003</v>
          </cell>
          <cell r="E4" t="str">
            <v>Albania</v>
          </cell>
          <cell r="F4" t="str">
            <v>EMEA</v>
          </cell>
          <cell r="G4" t="str">
            <v>W Europe</v>
          </cell>
        </row>
        <row r="5">
          <cell r="A5">
            <v>37624</v>
          </cell>
          <cell r="B5" t="str">
            <v>1Q03</v>
          </cell>
          <cell r="C5">
            <v>2003</v>
          </cell>
          <cell r="E5" t="str">
            <v>Algeria</v>
          </cell>
          <cell r="F5" t="str">
            <v>EMEA</v>
          </cell>
          <cell r="G5" t="str">
            <v>MEA</v>
          </cell>
        </row>
        <row r="6">
          <cell r="A6">
            <v>37625</v>
          </cell>
          <cell r="B6" t="str">
            <v>1Q03</v>
          </cell>
          <cell r="C6">
            <v>2003</v>
          </cell>
          <cell r="E6" t="str">
            <v>Andorra</v>
          </cell>
          <cell r="F6" t="str">
            <v>EMEA</v>
          </cell>
          <cell r="G6" t="str">
            <v>W Europe</v>
          </cell>
        </row>
        <row r="7">
          <cell r="A7">
            <v>37626</v>
          </cell>
          <cell r="B7" t="str">
            <v>1Q03</v>
          </cell>
          <cell r="C7">
            <v>2003</v>
          </cell>
          <cell r="E7" t="str">
            <v>Angola</v>
          </cell>
          <cell r="F7" t="str">
            <v>EMEA</v>
          </cell>
          <cell r="G7" t="str">
            <v>MEA</v>
          </cell>
        </row>
        <row r="8">
          <cell r="A8">
            <v>37627</v>
          </cell>
          <cell r="B8" t="str">
            <v>1Q03</v>
          </cell>
          <cell r="C8">
            <v>2003</v>
          </cell>
          <cell r="E8" t="str">
            <v>Anguilla BWI</v>
          </cell>
          <cell r="F8" t="str">
            <v>CALA</v>
          </cell>
          <cell r="G8" t="str">
            <v>Latin America</v>
          </cell>
        </row>
        <row r="9">
          <cell r="A9">
            <v>37628</v>
          </cell>
          <cell r="B9" t="str">
            <v>1Q03</v>
          </cell>
          <cell r="C9">
            <v>2003</v>
          </cell>
          <cell r="E9" t="str">
            <v>Antigua</v>
          </cell>
          <cell r="F9" t="str">
            <v>CALA</v>
          </cell>
          <cell r="G9" t="str">
            <v>Latin America</v>
          </cell>
        </row>
        <row r="10">
          <cell r="A10">
            <v>37629</v>
          </cell>
          <cell r="B10" t="str">
            <v>1Q03</v>
          </cell>
          <cell r="C10">
            <v>2003</v>
          </cell>
          <cell r="E10" t="str">
            <v>Argentina</v>
          </cell>
          <cell r="F10" t="str">
            <v>CALA</v>
          </cell>
          <cell r="G10" t="str">
            <v>Latin America</v>
          </cell>
        </row>
        <row r="11">
          <cell r="A11">
            <v>37630</v>
          </cell>
          <cell r="B11" t="str">
            <v>1Q03</v>
          </cell>
          <cell r="C11">
            <v>2003</v>
          </cell>
          <cell r="E11" t="str">
            <v>Armenia</v>
          </cell>
          <cell r="F11" t="str">
            <v>EMEA</v>
          </cell>
          <cell r="G11" t="str">
            <v>E Europe</v>
          </cell>
        </row>
        <row r="12">
          <cell r="A12">
            <v>37631</v>
          </cell>
          <cell r="B12" t="str">
            <v>1Q03</v>
          </cell>
          <cell r="C12">
            <v>2003</v>
          </cell>
          <cell r="E12" t="str">
            <v>Aruba</v>
          </cell>
          <cell r="F12" t="str">
            <v>CALA</v>
          </cell>
          <cell r="G12" t="str">
            <v>Latin America</v>
          </cell>
        </row>
        <row r="13">
          <cell r="A13">
            <v>37632</v>
          </cell>
          <cell r="B13" t="str">
            <v>1Q03</v>
          </cell>
          <cell r="C13">
            <v>2003</v>
          </cell>
          <cell r="E13" t="str">
            <v>Australia</v>
          </cell>
          <cell r="F13" t="str">
            <v>AP</v>
          </cell>
          <cell r="G13" t="str">
            <v>Asia-Pacific</v>
          </cell>
        </row>
        <row r="14">
          <cell r="A14">
            <v>37633</v>
          </cell>
          <cell r="B14" t="str">
            <v>1Q03</v>
          </cell>
          <cell r="C14">
            <v>2003</v>
          </cell>
          <cell r="E14" t="str">
            <v>Austria</v>
          </cell>
          <cell r="F14" t="str">
            <v>EMEA</v>
          </cell>
          <cell r="G14" t="str">
            <v>W Europe</v>
          </cell>
        </row>
        <row r="15">
          <cell r="A15">
            <v>37634</v>
          </cell>
          <cell r="B15" t="str">
            <v>1Q03</v>
          </cell>
          <cell r="C15">
            <v>2003</v>
          </cell>
          <cell r="E15" t="str">
            <v>Azerbaijan</v>
          </cell>
          <cell r="F15" t="str">
            <v>EMEA</v>
          </cell>
          <cell r="G15" t="str">
            <v>MEA</v>
          </cell>
        </row>
        <row r="16">
          <cell r="A16">
            <v>37635</v>
          </cell>
          <cell r="B16" t="str">
            <v>1Q03</v>
          </cell>
          <cell r="C16">
            <v>2003</v>
          </cell>
          <cell r="E16" t="str">
            <v>Bahamas</v>
          </cell>
          <cell r="F16" t="str">
            <v>CALA</v>
          </cell>
          <cell r="G16" t="str">
            <v>Latin America</v>
          </cell>
        </row>
        <row r="17">
          <cell r="A17">
            <v>37636</v>
          </cell>
          <cell r="B17" t="str">
            <v>1Q03</v>
          </cell>
          <cell r="C17">
            <v>2003</v>
          </cell>
          <cell r="E17" t="str">
            <v>Bahrain</v>
          </cell>
          <cell r="F17" t="str">
            <v>EMEA</v>
          </cell>
          <cell r="G17" t="str">
            <v>MEA</v>
          </cell>
        </row>
        <row r="18">
          <cell r="A18">
            <v>37637</v>
          </cell>
          <cell r="B18" t="str">
            <v>1Q03</v>
          </cell>
          <cell r="C18">
            <v>2003</v>
          </cell>
          <cell r="E18" t="str">
            <v>Baltic states</v>
          </cell>
          <cell r="F18" t="str">
            <v>EMEA</v>
          </cell>
          <cell r="G18" t="str">
            <v>E Europe</v>
          </cell>
        </row>
        <row r="19">
          <cell r="A19">
            <v>37638</v>
          </cell>
          <cell r="B19" t="str">
            <v>1Q03</v>
          </cell>
          <cell r="C19">
            <v>2003</v>
          </cell>
          <cell r="E19" t="str">
            <v>Bangladesh</v>
          </cell>
          <cell r="F19" t="str">
            <v>AP</v>
          </cell>
          <cell r="G19" t="str">
            <v>Asia-Pacific</v>
          </cell>
        </row>
        <row r="20">
          <cell r="A20">
            <v>37639</v>
          </cell>
          <cell r="B20" t="str">
            <v>1Q03</v>
          </cell>
          <cell r="C20">
            <v>2003</v>
          </cell>
          <cell r="E20" t="str">
            <v>Barbados</v>
          </cell>
          <cell r="F20" t="str">
            <v>CALA</v>
          </cell>
          <cell r="G20" t="str">
            <v>Latin America</v>
          </cell>
        </row>
        <row r="21">
          <cell r="A21">
            <v>37640</v>
          </cell>
          <cell r="B21" t="str">
            <v>1Q03</v>
          </cell>
          <cell r="C21">
            <v>2003</v>
          </cell>
          <cell r="E21" t="str">
            <v>Belarus</v>
          </cell>
          <cell r="F21" t="str">
            <v>EMEA</v>
          </cell>
          <cell r="G21" t="str">
            <v>E Europe</v>
          </cell>
        </row>
        <row r="22">
          <cell r="A22">
            <v>37641</v>
          </cell>
          <cell r="B22" t="str">
            <v>1Q03</v>
          </cell>
          <cell r="C22">
            <v>2003</v>
          </cell>
          <cell r="E22" t="str">
            <v>Belgium</v>
          </cell>
          <cell r="F22" t="str">
            <v>EMEA</v>
          </cell>
          <cell r="G22" t="str">
            <v>W Europe</v>
          </cell>
        </row>
        <row r="23">
          <cell r="A23">
            <v>37642</v>
          </cell>
          <cell r="B23" t="str">
            <v>1Q03</v>
          </cell>
          <cell r="C23">
            <v>2003</v>
          </cell>
          <cell r="E23" t="str">
            <v>Belize</v>
          </cell>
          <cell r="F23" t="str">
            <v>CALA</v>
          </cell>
          <cell r="G23" t="str">
            <v>Latin America</v>
          </cell>
        </row>
        <row r="24">
          <cell r="A24">
            <v>37643</v>
          </cell>
          <cell r="B24" t="str">
            <v>1Q03</v>
          </cell>
          <cell r="C24">
            <v>2003</v>
          </cell>
          <cell r="E24" t="str">
            <v>Bermuda</v>
          </cell>
          <cell r="F24" t="str">
            <v>CALA</v>
          </cell>
          <cell r="G24" t="str">
            <v>Latin America</v>
          </cell>
        </row>
        <row r="25">
          <cell r="A25">
            <v>37644</v>
          </cell>
          <cell r="B25" t="str">
            <v>1Q03</v>
          </cell>
          <cell r="C25">
            <v>2003</v>
          </cell>
          <cell r="E25" t="str">
            <v>Bhutan</v>
          </cell>
          <cell r="F25" t="str">
            <v>AP</v>
          </cell>
          <cell r="G25" t="str">
            <v>Asia-Pacific</v>
          </cell>
        </row>
        <row r="26">
          <cell r="A26">
            <v>37645</v>
          </cell>
          <cell r="B26" t="str">
            <v>1Q03</v>
          </cell>
          <cell r="C26">
            <v>2003</v>
          </cell>
          <cell r="E26" t="str">
            <v>Bolivia</v>
          </cell>
          <cell r="F26" t="str">
            <v>CALA</v>
          </cell>
          <cell r="G26" t="str">
            <v>Latin America</v>
          </cell>
        </row>
        <row r="27">
          <cell r="A27">
            <v>37646</v>
          </cell>
          <cell r="B27" t="str">
            <v>1Q03</v>
          </cell>
          <cell r="C27">
            <v>2003</v>
          </cell>
          <cell r="E27" t="str">
            <v>Bonaire</v>
          </cell>
          <cell r="F27" t="str">
            <v>CALA</v>
          </cell>
          <cell r="G27" t="str">
            <v>Latin America</v>
          </cell>
        </row>
        <row r="28">
          <cell r="A28">
            <v>37647</v>
          </cell>
          <cell r="B28" t="str">
            <v>1Q03</v>
          </cell>
          <cell r="C28">
            <v>2003</v>
          </cell>
          <cell r="E28" t="str">
            <v>Bosnia</v>
          </cell>
          <cell r="F28" t="str">
            <v>EMEA</v>
          </cell>
          <cell r="G28" t="str">
            <v>E Europe</v>
          </cell>
        </row>
        <row r="29">
          <cell r="A29">
            <v>37648</v>
          </cell>
          <cell r="B29" t="str">
            <v>1Q03</v>
          </cell>
          <cell r="C29">
            <v>2003</v>
          </cell>
          <cell r="E29" t="str">
            <v>Botswana</v>
          </cell>
          <cell r="F29" t="str">
            <v>EMEA</v>
          </cell>
          <cell r="G29" t="str">
            <v>MEA</v>
          </cell>
        </row>
        <row r="30">
          <cell r="A30">
            <v>37649</v>
          </cell>
          <cell r="B30" t="str">
            <v>1Q03</v>
          </cell>
          <cell r="C30">
            <v>2003</v>
          </cell>
          <cell r="E30" t="str">
            <v>Bulgaria</v>
          </cell>
          <cell r="F30" t="str">
            <v>EMEA</v>
          </cell>
          <cell r="G30" t="str">
            <v>E Europe</v>
          </cell>
        </row>
        <row r="31">
          <cell r="A31">
            <v>37650</v>
          </cell>
          <cell r="B31" t="str">
            <v>1Q03</v>
          </cell>
          <cell r="C31">
            <v>2003</v>
          </cell>
          <cell r="E31" t="str">
            <v>Brazil</v>
          </cell>
          <cell r="F31" t="str">
            <v>CALA</v>
          </cell>
          <cell r="G31" t="str">
            <v>Latin America</v>
          </cell>
        </row>
        <row r="32">
          <cell r="A32">
            <v>37651</v>
          </cell>
          <cell r="B32" t="str">
            <v>1Q03</v>
          </cell>
          <cell r="C32">
            <v>2003</v>
          </cell>
          <cell r="E32" t="str">
            <v>Cambodia</v>
          </cell>
          <cell r="F32" t="str">
            <v>AP</v>
          </cell>
          <cell r="G32" t="str">
            <v>Asia-Pacific</v>
          </cell>
        </row>
        <row r="33">
          <cell r="A33">
            <v>37652</v>
          </cell>
          <cell r="B33" t="str">
            <v>1Q03</v>
          </cell>
          <cell r="C33">
            <v>2003</v>
          </cell>
          <cell r="E33" t="str">
            <v>Canada</v>
          </cell>
          <cell r="F33" t="str">
            <v>NA</v>
          </cell>
          <cell r="G33" t="str">
            <v>North America</v>
          </cell>
        </row>
        <row r="34">
          <cell r="A34">
            <v>37653</v>
          </cell>
          <cell r="B34" t="str">
            <v>1Q03</v>
          </cell>
          <cell r="C34">
            <v>2003</v>
          </cell>
          <cell r="E34" t="str">
            <v>Cape Verde</v>
          </cell>
          <cell r="F34" t="str">
            <v>EMEA</v>
          </cell>
          <cell r="G34" t="str">
            <v>MEA</v>
          </cell>
        </row>
        <row r="35">
          <cell r="A35">
            <v>37654</v>
          </cell>
          <cell r="B35" t="str">
            <v>1Q03</v>
          </cell>
          <cell r="C35">
            <v>2003</v>
          </cell>
          <cell r="E35" t="str">
            <v>Cayman Islands</v>
          </cell>
          <cell r="F35" t="str">
            <v>CALA</v>
          </cell>
          <cell r="G35" t="str">
            <v>Latin America</v>
          </cell>
        </row>
        <row r="36">
          <cell r="A36">
            <v>37655</v>
          </cell>
          <cell r="B36" t="str">
            <v>1Q03</v>
          </cell>
          <cell r="C36">
            <v>2003</v>
          </cell>
          <cell r="E36" t="str">
            <v>Chile</v>
          </cell>
          <cell r="F36" t="str">
            <v>CALA</v>
          </cell>
          <cell r="G36" t="str">
            <v>Latin America</v>
          </cell>
        </row>
        <row r="37">
          <cell r="A37">
            <v>37656</v>
          </cell>
          <cell r="B37" t="str">
            <v>1Q03</v>
          </cell>
          <cell r="C37">
            <v>2003</v>
          </cell>
          <cell r="E37" t="str">
            <v>China</v>
          </cell>
          <cell r="F37" t="str">
            <v>AP</v>
          </cell>
          <cell r="G37" t="str">
            <v>Asia-Pacific</v>
          </cell>
        </row>
        <row r="38">
          <cell r="A38">
            <v>37657</v>
          </cell>
          <cell r="B38" t="str">
            <v>1Q03</v>
          </cell>
          <cell r="C38">
            <v>2003</v>
          </cell>
          <cell r="E38" t="str">
            <v>Colombia</v>
          </cell>
          <cell r="F38" t="str">
            <v>CALA</v>
          </cell>
          <cell r="G38" t="str">
            <v>Latin America</v>
          </cell>
        </row>
        <row r="39">
          <cell r="A39">
            <v>37658</v>
          </cell>
          <cell r="B39" t="str">
            <v>1Q03</v>
          </cell>
          <cell r="C39">
            <v>2003</v>
          </cell>
          <cell r="E39" t="str">
            <v>Costa Rica</v>
          </cell>
          <cell r="F39" t="str">
            <v>CALA</v>
          </cell>
          <cell r="G39" t="str">
            <v>Latin America</v>
          </cell>
        </row>
        <row r="40">
          <cell r="A40">
            <v>37659</v>
          </cell>
          <cell r="B40" t="str">
            <v>1Q03</v>
          </cell>
          <cell r="C40">
            <v>2003</v>
          </cell>
          <cell r="E40" t="str">
            <v>Croatia</v>
          </cell>
          <cell r="F40" t="str">
            <v>EMEA</v>
          </cell>
          <cell r="G40" t="str">
            <v>E Europe</v>
          </cell>
        </row>
        <row r="41">
          <cell r="A41">
            <v>37660</v>
          </cell>
          <cell r="B41" t="str">
            <v>1Q03</v>
          </cell>
          <cell r="C41">
            <v>2003</v>
          </cell>
          <cell r="E41" t="str">
            <v>Cyprus</v>
          </cell>
          <cell r="F41" t="str">
            <v>EMEA</v>
          </cell>
          <cell r="G41" t="str">
            <v>MEA</v>
          </cell>
        </row>
        <row r="42">
          <cell r="A42">
            <v>37661</v>
          </cell>
          <cell r="B42" t="str">
            <v>1Q03</v>
          </cell>
          <cell r="C42">
            <v>2003</v>
          </cell>
          <cell r="E42" t="str">
            <v>Czech Republic</v>
          </cell>
          <cell r="F42" t="str">
            <v>EMEA</v>
          </cell>
          <cell r="G42" t="str">
            <v>E Europe</v>
          </cell>
        </row>
        <row r="43">
          <cell r="A43">
            <v>37662</v>
          </cell>
          <cell r="B43" t="str">
            <v>1Q03</v>
          </cell>
          <cell r="C43">
            <v>2003</v>
          </cell>
          <cell r="E43" t="str">
            <v>Denmark</v>
          </cell>
          <cell r="F43" t="str">
            <v>EMEA</v>
          </cell>
          <cell r="G43" t="str">
            <v>W Europe</v>
          </cell>
        </row>
        <row r="44">
          <cell r="A44">
            <v>37663</v>
          </cell>
          <cell r="B44" t="str">
            <v>1Q03</v>
          </cell>
          <cell r="C44">
            <v>2003</v>
          </cell>
          <cell r="E44" t="str">
            <v>Dominican Republic</v>
          </cell>
          <cell r="F44" t="str">
            <v>CALA</v>
          </cell>
          <cell r="G44" t="str">
            <v>Latin America</v>
          </cell>
        </row>
        <row r="45">
          <cell r="A45">
            <v>37664</v>
          </cell>
          <cell r="B45" t="str">
            <v>1Q03</v>
          </cell>
          <cell r="C45">
            <v>2003</v>
          </cell>
          <cell r="E45" t="str">
            <v>Ecuador</v>
          </cell>
          <cell r="F45" t="str">
            <v>CALA</v>
          </cell>
          <cell r="G45" t="str">
            <v>Latin America</v>
          </cell>
        </row>
        <row r="46">
          <cell r="A46">
            <v>37665</v>
          </cell>
          <cell r="B46" t="str">
            <v>1Q03</v>
          </cell>
          <cell r="C46">
            <v>2003</v>
          </cell>
          <cell r="E46" t="str">
            <v>Egypt</v>
          </cell>
          <cell r="F46" t="str">
            <v>EMEA</v>
          </cell>
          <cell r="G46" t="str">
            <v>MEA</v>
          </cell>
        </row>
        <row r="47">
          <cell r="A47">
            <v>37666</v>
          </cell>
          <cell r="B47" t="str">
            <v>1Q03</v>
          </cell>
          <cell r="C47">
            <v>2003</v>
          </cell>
          <cell r="E47" t="str">
            <v>El Salvador</v>
          </cell>
          <cell r="F47" t="str">
            <v>CALA</v>
          </cell>
          <cell r="G47" t="str">
            <v>Latin America</v>
          </cell>
        </row>
        <row r="48">
          <cell r="A48">
            <v>37667</v>
          </cell>
          <cell r="B48" t="str">
            <v>1Q03</v>
          </cell>
          <cell r="C48">
            <v>2003</v>
          </cell>
          <cell r="E48" t="str">
            <v>Estonia</v>
          </cell>
          <cell r="F48" t="str">
            <v>EMEA</v>
          </cell>
          <cell r="G48" t="str">
            <v>E Europe</v>
          </cell>
        </row>
        <row r="49">
          <cell r="A49">
            <v>37668</v>
          </cell>
          <cell r="B49" t="str">
            <v>1Q03</v>
          </cell>
          <cell r="C49">
            <v>2003</v>
          </cell>
          <cell r="E49" t="str">
            <v>Ethiopia</v>
          </cell>
          <cell r="F49" t="str">
            <v>EMEA</v>
          </cell>
          <cell r="G49" t="str">
            <v>MEA</v>
          </cell>
        </row>
        <row r="50">
          <cell r="A50">
            <v>37669</v>
          </cell>
          <cell r="B50" t="str">
            <v>1Q03</v>
          </cell>
          <cell r="C50">
            <v>2003</v>
          </cell>
          <cell r="E50" t="str">
            <v>French Polynesia</v>
          </cell>
          <cell r="F50" t="str">
            <v>AP</v>
          </cell>
          <cell r="G50" t="str">
            <v>Asia-Pacific</v>
          </cell>
        </row>
        <row r="51">
          <cell r="A51">
            <v>37670</v>
          </cell>
          <cell r="B51" t="str">
            <v>1Q03</v>
          </cell>
          <cell r="C51">
            <v>2003</v>
          </cell>
          <cell r="E51" t="str">
            <v>Fiji</v>
          </cell>
          <cell r="F51" t="str">
            <v>AP</v>
          </cell>
          <cell r="G51" t="str">
            <v>Asia-Pacific</v>
          </cell>
        </row>
        <row r="52">
          <cell r="A52">
            <v>37671</v>
          </cell>
          <cell r="B52" t="str">
            <v>1Q03</v>
          </cell>
          <cell r="C52">
            <v>2003</v>
          </cell>
          <cell r="E52" t="str">
            <v>Finland</v>
          </cell>
          <cell r="F52" t="str">
            <v>EMEA</v>
          </cell>
          <cell r="G52" t="str">
            <v>W Europe</v>
          </cell>
        </row>
        <row r="53">
          <cell r="A53">
            <v>37672</v>
          </cell>
          <cell r="B53" t="str">
            <v>1Q03</v>
          </cell>
          <cell r="C53">
            <v>2003</v>
          </cell>
          <cell r="E53" t="str">
            <v>France</v>
          </cell>
          <cell r="F53" t="str">
            <v>EMEA</v>
          </cell>
          <cell r="G53" t="str">
            <v>W Europe</v>
          </cell>
        </row>
        <row r="54">
          <cell r="A54">
            <v>37673</v>
          </cell>
          <cell r="B54" t="str">
            <v>1Q03</v>
          </cell>
          <cell r="C54">
            <v>2003</v>
          </cell>
          <cell r="E54" t="str">
            <v>Georgia</v>
          </cell>
          <cell r="F54" t="str">
            <v>EMEA</v>
          </cell>
          <cell r="G54" t="str">
            <v>E Europe</v>
          </cell>
        </row>
        <row r="55">
          <cell r="A55">
            <v>37674</v>
          </cell>
          <cell r="B55" t="str">
            <v>1Q03</v>
          </cell>
          <cell r="C55">
            <v>2003</v>
          </cell>
          <cell r="E55" t="str">
            <v>Germany</v>
          </cell>
          <cell r="F55" t="str">
            <v>EMEA</v>
          </cell>
          <cell r="G55" t="str">
            <v>W Europe</v>
          </cell>
        </row>
        <row r="56">
          <cell r="A56">
            <v>37675</v>
          </cell>
          <cell r="B56" t="str">
            <v>1Q03</v>
          </cell>
          <cell r="C56">
            <v>2003</v>
          </cell>
          <cell r="E56" t="str">
            <v>Ghana</v>
          </cell>
          <cell r="F56" t="str">
            <v>EMEA</v>
          </cell>
          <cell r="G56" t="str">
            <v>MEA</v>
          </cell>
        </row>
        <row r="57">
          <cell r="A57">
            <v>37676</v>
          </cell>
          <cell r="B57" t="str">
            <v>1Q03</v>
          </cell>
          <cell r="C57">
            <v>2003</v>
          </cell>
          <cell r="E57" t="str">
            <v>Greece</v>
          </cell>
          <cell r="F57" t="str">
            <v>EMEA</v>
          </cell>
          <cell r="G57" t="str">
            <v>W Europe</v>
          </cell>
        </row>
        <row r="58">
          <cell r="A58">
            <v>37677</v>
          </cell>
          <cell r="B58" t="str">
            <v>1Q03</v>
          </cell>
          <cell r="C58">
            <v>2003</v>
          </cell>
          <cell r="E58" t="str">
            <v>Greenland</v>
          </cell>
          <cell r="F58" t="str">
            <v>EMEA</v>
          </cell>
          <cell r="G58" t="str">
            <v>W Europe</v>
          </cell>
        </row>
        <row r="59">
          <cell r="A59">
            <v>37678</v>
          </cell>
          <cell r="B59" t="str">
            <v>1Q03</v>
          </cell>
          <cell r="C59">
            <v>2003</v>
          </cell>
          <cell r="E59" t="str">
            <v>Guam</v>
          </cell>
          <cell r="F59" t="str">
            <v>AP</v>
          </cell>
          <cell r="G59" t="str">
            <v>Asia-Pacific</v>
          </cell>
        </row>
        <row r="60">
          <cell r="A60">
            <v>37679</v>
          </cell>
          <cell r="B60" t="str">
            <v>1Q03</v>
          </cell>
          <cell r="C60">
            <v>2003</v>
          </cell>
          <cell r="E60" t="str">
            <v>Guatemala</v>
          </cell>
          <cell r="F60" t="str">
            <v>CALA</v>
          </cell>
          <cell r="G60" t="str">
            <v>Latin America</v>
          </cell>
        </row>
        <row r="61">
          <cell r="A61">
            <v>37680</v>
          </cell>
          <cell r="B61" t="str">
            <v>1Q03</v>
          </cell>
          <cell r="C61">
            <v>2003</v>
          </cell>
          <cell r="E61" t="str">
            <v>Haiti</v>
          </cell>
          <cell r="F61" t="str">
            <v>CALA</v>
          </cell>
          <cell r="G61" t="str">
            <v>Latin America</v>
          </cell>
        </row>
        <row r="62">
          <cell r="A62">
            <v>37681</v>
          </cell>
          <cell r="B62" t="str">
            <v>1Q03</v>
          </cell>
          <cell r="C62">
            <v>2003</v>
          </cell>
          <cell r="E62" t="str">
            <v>Honduras</v>
          </cell>
          <cell r="F62" t="str">
            <v>CALA</v>
          </cell>
          <cell r="G62" t="str">
            <v>Latin America</v>
          </cell>
        </row>
        <row r="63">
          <cell r="A63">
            <v>37682</v>
          </cell>
          <cell r="B63" t="str">
            <v>1Q03</v>
          </cell>
          <cell r="C63">
            <v>2003</v>
          </cell>
          <cell r="E63" t="str">
            <v>Hong Kong</v>
          </cell>
          <cell r="F63" t="str">
            <v>AP</v>
          </cell>
          <cell r="G63" t="str">
            <v>Asia-Pacific</v>
          </cell>
        </row>
        <row r="64">
          <cell r="A64">
            <v>37683</v>
          </cell>
          <cell r="B64" t="str">
            <v>1Q03</v>
          </cell>
          <cell r="C64">
            <v>2003</v>
          </cell>
          <cell r="E64" t="str">
            <v>Hungary</v>
          </cell>
          <cell r="F64" t="str">
            <v>EMEA</v>
          </cell>
          <cell r="G64" t="str">
            <v>E Europe</v>
          </cell>
        </row>
        <row r="65">
          <cell r="A65">
            <v>37684</v>
          </cell>
          <cell r="B65" t="str">
            <v>1Q03</v>
          </cell>
          <cell r="C65">
            <v>2003</v>
          </cell>
          <cell r="E65" t="str">
            <v>Iceland</v>
          </cell>
          <cell r="F65" t="str">
            <v>EMEA</v>
          </cell>
          <cell r="G65" t="str">
            <v>W Europe</v>
          </cell>
        </row>
        <row r="66">
          <cell r="A66">
            <v>37685</v>
          </cell>
          <cell r="B66" t="str">
            <v>1Q03</v>
          </cell>
          <cell r="C66">
            <v>2003</v>
          </cell>
          <cell r="E66" t="str">
            <v>India</v>
          </cell>
          <cell r="F66" t="str">
            <v>AP</v>
          </cell>
          <cell r="G66" t="str">
            <v>Asia-Pacific</v>
          </cell>
        </row>
        <row r="67">
          <cell r="A67">
            <v>37686</v>
          </cell>
          <cell r="B67" t="str">
            <v>1Q03</v>
          </cell>
          <cell r="C67">
            <v>2003</v>
          </cell>
          <cell r="E67" t="str">
            <v>Indonesia</v>
          </cell>
          <cell r="F67" t="str">
            <v>AP</v>
          </cell>
          <cell r="G67" t="str">
            <v>Asia-Pacific</v>
          </cell>
        </row>
        <row r="68">
          <cell r="A68">
            <v>37687</v>
          </cell>
          <cell r="B68" t="str">
            <v>1Q03</v>
          </cell>
          <cell r="C68">
            <v>2003</v>
          </cell>
          <cell r="E68" t="str">
            <v>Iraq</v>
          </cell>
          <cell r="F68" t="str">
            <v>EMEA</v>
          </cell>
          <cell r="G68" t="str">
            <v>MEA</v>
          </cell>
        </row>
        <row r="69">
          <cell r="A69">
            <v>37688</v>
          </cell>
          <cell r="B69" t="str">
            <v>1Q03</v>
          </cell>
          <cell r="C69">
            <v>2003</v>
          </cell>
          <cell r="E69" t="str">
            <v>Ireland</v>
          </cell>
          <cell r="F69" t="str">
            <v>EMEA</v>
          </cell>
          <cell r="G69" t="str">
            <v>W Europe</v>
          </cell>
        </row>
        <row r="70">
          <cell r="A70">
            <v>37689</v>
          </cell>
          <cell r="B70" t="str">
            <v>1Q03</v>
          </cell>
          <cell r="C70">
            <v>2003</v>
          </cell>
          <cell r="E70" t="str">
            <v>Israel</v>
          </cell>
          <cell r="F70" t="str">
            <v>EMEA</v>
          </cell>
          <cell r="G70" t="str">
            <v>MEA</v>
          </cell>
        </row>
        <row r="71">
          <cell r="A71">
            <v>37690</v>
          </cell>
          <cell r="B71" t="str">
            <v>1Q03</v>
          </cell>
          <cell r="C71">
            <v>2003</v>
          </cell>
          <cell r="E71" t="str">
            <v>Italy</v>
          </cell>
          <cell r="F71" t="str">
            <v>EMEA</v>
          </cell>
          <cell r="G71" t="str">
            <v>W Europe</v>
          </cell>
        </row>
        <row r="72">
          <cell r="A72">
            <v>37691</v>
          </cell>
          <cell r="B72" t="str">
            <v>1Q03</v>
          </cell>
          <cell r="C72">
            <v>2003</v>
          </cell>
          <cell r="E72" t="str">
            <v>Ivory Coast</v>
          </cell>
          <cell r="F72" t="str">
            <v>EMEA</v>
          </cell>
          <cell r="G72" t="str">
            <v>MEA</v>
          </cell>
        </row>
        <row r="73">
          <cell r="A73">
            <v>37692</v>
          </cell>
          <cell r="B73" t="str">
            <v>1Q03</v>
          </cell>
          <cell r="C73">
            <v>2003</v>
          </cell>
          <cell r="E73" t="str">
            <v>Jamaica</v>
          </cell>
          <cell r="F73" t="str">
            <v>CALA</v>
          </cell>
          <cell r="G73" t="str">
            <v>Latin America</v>
          </cell>
        </row>
        <row r="74">
          <cell r="A74">
            <v>37693</v>
          </cell>
          <cell r="B74" t="str">
            <v>1Q03</v>
          </cell>
          <cell r="C74">
            <v>2003</v>
          </cell>
          <cell r="E74" t="str">
            <v>Japan</v>
          </cell>
          <cell r="F74" t="str">
            <v>AP</v>
          </cell>
          <cell r="G74" t="str">
            <v>Asia-Pacific</v>
          </cell>
        </row>
        <row r="75">
          <cell r="A75">
            <v>37694</v>
          </cell>
          <cell r="B75" t="str">
            <v>1Q03</v>
          </cell>
          <cell r="C75">
            <v>2003</v>
          </cell>
          <cell r="E75" t="str">
            <v>Jordan</v>
          </cell>
          <cell r="F75" t="str">
            <v>EMEA</v>
          </cell>
          <cell r="G75" t="str">
            <v>MEA</v>
          </cell>
        </row>
        <row r="76">
          <cell r="A76">
            <v>37695</v>
          </cell>
          <cell r="B76" t="str">
            <v>1Q03</v>
          </cell>
          <cell r="C76">
            <v>2003</v>
          </cell>
          <cell r="E76" t="str">
            <v>Kazakhstan</v>
          </cell>
          <cell r="F76" t="str">
            <v>EMEA</v>
          </cell>
          <cell r="G76" t="str">
            <v>E Europe</v>
          </cell>
        </row>
        <row r="77">
          <cell r="A77">
            <v>37696</v>
          </cell>
          <cell r="B77" t="str">
            <v>1Q03</v>
          </cell>
          <cell r="C77">
            <v>2003</v>
          </cell>
          <cell r="E77" t="str">
            <v>Kenya</v>
          </cell>
          <cell r="F77" t="str">
            <v>EMEA</v>
          </cell>
          <cell r="G77" t="str">
            <v>MEA</v>
          </cell>
        </row>
        <row r="78">
          <cell r="A78">
            <v>37697</v>
          </cell>
          <cell r="B78" t="str">
            <v>1Q03</v>
          </cell>
          <cell r="C78">
            <v>2003</v>
          </cell>
          <cell r="E78" t="str">
            <v>Korea</v>
          </cell>
          <cell r="F78" t="str">
            <v>AP</v>
          </cell>
          <cell r="G78" t="str">
            <v>Asia-Pacific</v>
          </cell>
        </row>
        <row r="79">
          <cell r="A79">
            <v>37698</v>
          </cell>
          <cell r="B79" t="str">
            <v>1Q03</v>
          </cell>
          <cell r="C79">
            <v>2003</v>
          </cell>
          <cell r="E79" t="str">
            <v>Kuwait</v>
          </cell>
          <cell r="F79" t="str">
            <v>EMEA</v>
          </cell>
          <cell r="G79" t="str">
            <v>MEA</v>
          </cell>
        </row>
        <row r="80">
          <cell r="A80">
            <v>37699</v>
          </cell>
          <cell r="B80" t="str">
            <v>1Q03</v>
          </cell>
          <cell r="C80">
            <v>2003</v>
          </cell>
          <cell r="E80" t="str">
            <v>Laos</v>
          </cell>
          <cell r="F80" t="str">
            <v>AP</v>
          </cell>
          <cell r="G80" t="str">
            <v>Asia-Pacific</v>
          </cell>
        </row>
        <row r="81">
          <cell r="A81">
            <v>37700</v>
          </cell>
          <cell r="B81" t="str">
            <v>1Q03</v>
          </cell>
          <cell r="C81">
            <v>2003</v>
          </cell>
          <cell r="E81" t="str">
            <v>Latvia</v>
          </cell>
          <cell r="F81" t="str">
            <v>EMEA</v>
          </cell>
          <cell r="G81" t="str">
            <v>E Europe</v>
          </cell>
        </row>
        <row r="82">
          <cell r="A82">
            <v>37701</v>
          </cell>
          <cell r="B82" t="str">
            <v>1Q03</v>
          </cell>
          <cell r="C82">
            <v>2003</v>
          </cell>
          <cell r="E82" t="str">
            <v>Lebanon</v>
          </cell>
          <cell r="F82" t="str">
            <v>EMEA</v>
          </cell>
          <cell r="G82" t="str">
            <v>MEA</v>
          </cell>
        </row>
        <row r="83">
          <cell r="A83">
            <v>37702</v>
          </cell>
          <cell r="B83" t="str">
            <v>1Q03</v>
          </cell>
          <cell r="C83">
            <v>2003</v>
          </cell>
          <cell r="E83" t="str">
            <v>Liberia</v>
          </cell>
          <cell r="F83" t="str">
            <v>EMEA</v>
          </cell>
          <cell r="G83" t="str">
            <v>MEA</v>
          </cell>
        </row>
        <row r="84">
          <cell r="A84">
            <v>37703</v>
          </cell>
          <cell r="B84" t="str">
            <v>1Q03</v>
          </cell>
          <cell r="C84">
            <v>2003</v>
          </cell>
          <cell r="E84" t="str">
            <v>Libya</v>
          </cell>
          <cell r="F84" t="str">
            <v>EMEA</v>
          </cell>
          <cell r="G84" t="str">
            <v>MEA</v>
          </cell>
        </row>
        <row r="85">
          <cell r="A85">
            <v>37704</v>
          </cell>
          <cell r="B85" t="str">
            <v>1Q03</v>
          </cell>
          <cell r="C85">
            <v>2003</v>
          </cell>
          <cell r="E85" t="str">
            <v>Liechtenstein</v>
          </cell>
          <cell r="F85" t="str">
            <v>EMEA</v>
          </cell>
          <cell r="G85" t="str">
            <v>W Europe</v>
          </cell>
        </row>
        <row r="86">
          <cell r="A86">
            <v>37705</v>
          </cell>
          <cell r="B86" t="str">
            <v>1Q03</v>
          </cell>
          <cell r="C86">
            <v>2003</v>
          </cell>
          <cell r="E86" t="str">
            <v>Lithuania</v>
          </cell>
          <cell r="F86" t="str">
            <v>EMEA</v>
          </cell>
          <cell r="G86" t="str">
            <v>E Europe</v>
          </cell>
        </row>
        <row r="87">
          <cell r="A87">
            <v>37706</v>
          </cell>
          <cell r="B87" t="str">
            <v>1Q03</v>
          </cell>
          <cell r="C87">
            <v>2003</v>
          </cell>
          <cell r="E87" t="str">
            <v>Luxembourg</v>
          </cell>
          <cell r="F87" t="str">
            <v>EMEA</v>
          </cell>
          <cell r="G87" t="str">
            <v>W Europe</v>
          </cell>
        </row>
        <row r="88">
          <cell r="A88">
            <v>37707</v>
          </cell>
          <cell r="B88" t="str">
            <v>1Q03</v>
          </cell>
          <cell r="C88">
            <v>2003</v>
          </cell>
          <cell r="E88" t="str">
            <v>Macau</v>
          </cell>
          <cell r="F88" t="str">
            <v>AP</v>
          </cell>
          <cell r="G88" t="str">
            <v>Asia-Pacific</v>
          </cell>
        </row>
        <row r="89">
          <cell r="A89">
            <v>37708</v>
          </cell>
          <cell r="B89" t="str">
            <v>1Q03</v>
          </cell>
          <cell r="C89">
            <v>2003</v>
          </cell>
          <cell r="E89" t="str">
            <v>Macedonia</v>
          </cell>
          <cell r="F89" t="str">
            <v>EMEA</v>
          </cell>
          <cell r="G89" t="str">
            <v>E Europe</v>
          </cell>
        </row>
        <row r="90">
          <cell r="A90">
            <v>37709</v>
          </cell>
          <cell r="B90" t="str">
            <v>1Q03</v>
          </cell>
          <cell r="C90">
            <v>2003</v>
          </cell>
          <cell r="E90" t="str">
            <v>Madagascar</v>
          </cell>
          <cell r="F90" t="str">
            <v>EMEA</v>
          </cell>
          <cell r="G90" t="str">
            <v>MEA</v>
          </cell>
        </row>
        <row r="91">
          <cell r="A91">
            <v>37710</v>
          </cell>
          <cell r="B91" t="str">
            <v>1Q03</v>
          </cell>
          <cell r="C91">
            <v>2003</v>
          </cell>
          <cell r="E91" t="str">
            <v>Malaysia</v>
          </cell>
          <cell r="F91" t="str">
            <v>AP</v>
          </cell>
          <cell r="G91" t="str">
            <v>Asia-Pacific</v>
          </cell>
        </row>
        <row r="92">
          <cell r="A92">
            <v>37711</v>
          </cell>
          <cell r="B92" t="str">
            <v>1Q03</v>
          </cell>
          <cell r="C92">
            <v>2003</v>
          </cell>
          <cell r="E92" t="str">
            <v>Maldives</v>
          </cell>
          <cell r="F92" t="str">
            <v>AP</v>
          </cell>
          <cell r="G92" t="str">
            <v>Asia-Pacific</v>
          </cell>
        </row>
        <row r="93">
          <cell r="A93">
            <v>37712</v>
          </cell>
          <cell r="B93" t="str">
            <v>2Q03</v>
          </cell>
          <cell r="C93">
            <v>2003</v>
          </cell>
          <cell r="E93" t="str">
            <v>Mali</v>
          </cell>
          <cell r="F93" t="str">
            <v>EMEA</v>
          </cell>
          <cell r="G93" t="str">
            <v>MEA</v>
          </cell>
        </row>
        <row r="94">
          <cell r="A94">
            <v>37713</v>
          </cell>
          <cell r="B94" t="str">
            <v>2Q03</v>
          </cell>
          <cell r="C94">
            <v>2003</v>
          </cell>
          <cell r="E94" t="str">
            <v>Malta</v>
          </cell>
          <cell r="F94" t="str">
            <v>EMEA</v>
          </cell>
          <cell r="G94" t="str">
            <v>W Europe</v>
          </cell>
        </row>
        <row r="95">
          <cell r="A95">
            <v>37714</v>
          </cell>
          <cell r="B95" t="str">
            <v>2Q03</v>
          </cell>
          <cell r="C95">
            <v>2003</v>
          </cell>
          <cell r="E95" t="str">
            <v>Mauritania</v>
          </cell>
          <cell r="F95" t="str">
            <v>EMEA</v>
          </cell>
          <cell r="G95" t="str">
            <v>MEA</v>
          </cell>
        </row>
        <row r="96">
          <cell r="A96">
            <v>37715</v>
          </cell>
          <cell r="B96" t="str">
            <v>2Q03</v>
          </cell>
          <cell r="C96">
            <v>2003</v>
          </cell>
          <cell r="E96" t="str">
            <v>Mexico</v>
          </cell>
          <cell r="F96" t="str">
            <v>CALA</v>
          </cell>
          <cell r="G96" t="str">
            <v>Latin America</v>
          </cell>
        </row>
        <row r="97">
          <cell r="A97">
            <v>37716</v>
          </cell>
          <cell r="B97" t="str">
            <v>2Q03</v>
          </cell>
          <cell r="C97">
            <v>2003</v>
          </cell>
          <cell r="E97" t="str">
            <v>Moldova</v>
          </cell>
          <cell r="F97" t="str">
            <v>EMEA</v>
          </cell>
          <cell r="G97" t="str">
            <v>E Europe</v>
          </cell>
        </row>
        <row r="98">
          <cell r="A98">
            <v>37717</v>
          </cell>
          <cell r="B98" t="str">
            <v>2Q03</v>
          </cell>
          <cell r="C98">
            <v>2003</v>
          </cell>
          <cell r="E98" t="str">
            <v>Mongolia</v>
          </cell>
          <cell r="F98" t="str">
            <v>AP</v>
          </cell>
          <cell r="G98" t="str">
            <v>Asia-Pacific</v>
          </cell>
        </row>
        <row r="99">
          <cell r="A99">
            <v>37718</v>
          </cell>
          <cell r="B99" t="str">
            <v>2Q03</v>
          </cell>
          <cell r="C99">
            <v>2003</v>
          </cell>
          <cell r="E99" t="str">
            <v>Morocco</v>
          </cell>
          <cell r="F99" t="str">
            <v>EMEA</v>
          </cell>
          <cell r="G99" t="str">
            <v>MEA</v>
          </cell>
        </row>
        <row r="100">
          <cell r="A100">
            <v>37719</v>
          </cell>
          <cell r="B100" t="str">
            <v>2Q03</v>
          </cell>
          <cell r="C100">
            <v>2003</v>
          </cell>
          <cell r="E100" t="str">
            <v xml:space="preserve">Mozambique </v>
          </cell>
          <cell r="F100" t="str">
            <v>EMEA</v>
          </cell>
          <cell r="G100" t="str">
            <v>MEA</v>
          </cell>
        </row>
        <row r="101">
          <cell r="A101">
            <v>37720</v>
          </cell>
          <cell r="B101" t="str">
            <v>2Q03</v>
          </cell>
          <cell r="C101">
            <v>2003</v>
          </cell>
          <cell r="E101" t="str">
            <v>Namibia</v>
          </cell>
          <cell r="F101" t="str">
            <v>EMEA</v>
          </cell>
          <cell r="G101" t="str">
            <v>MEA</v>
          </cell>
        </row>
        <row r="102">
          <cell r="A102">
            <v>37721</v>
          </cell>
          <cell r="B102" t="str">
            <v>2Q03</v>
          </cell>
          <cell r="C102">
            <v>2003</v>
          </cell>
          <cell r="E102" t="str">
            <v>Nepal</v>
          </cell>
          <cell r="F102" t="str">
            <v>AP</v>
          </cell>
          <cell r="G102" t="str">
            <v>Asia-Pacific</v>
          </cell>
        </row>
        <row r="103">
          <cell r="A103">
            <v>37722</v>
          </cell>
          <cell r="B103" t="str">
            <v>2Q03</v>
          </cell>
          <cell r="C103">
            <v>2003</v>
          </cell>
          <cell r="E103" t="str">
            <v>Netherlands</v>
          </cell>
          <cell r="F103" t="str">
            <v>EMEA</v>
          </cell>
          <cell r="G103" t="str">
            <v>W Europe</v>
          </cell>
        </row>
        <row r="104">
          <cell r="A104">
            <v>37723</v>
          </cell>
          <cell r="B104" t="str">
            <v>2Q03</v>
          </cell>
          <cell r="C104">
            <v>2003</v>
          </cell>
          <cell r="E104" t="str">
            <v>New Zealand</v>
          </cell>
          <cell r="F104" t="str">
            <v>AP</v>
          </cell>
          <cell r="G104" t="str">
            <v>Asia-Pacific</v>
          </cell>
        </row>
        <row r="105">
          <cell r="A105">
            <v>37724</v>
          </cell>
          <cell r="B105" t="str">
            <v>2Q03</v>
          </cell>
          <cell r="C105">
            <v>2003</v>
          </cell>
          <cell r="E105" t="str">
            <v>Nicaragua</v>
          </cell>
          <cell r="F105" t="str">
            <v>CALA</v>
          </cell>
          <cell r="G105" t="str">
            <v>Latin America</v>
          </cell>
        </row>
        <row r="106">
          <cell r="A106">
            <v>37725</v>
          </cell>
          <cell r="B106" t="str">
            <v>2Q03</v>
          </cell>
          <cell r="C106">
            <v>2003</v>
          </cell>
          <cell r="E106" t="str">
            <v>Niger</v>
          </cell>
          <cell r="F106" t="str">
            <v>EMEA</v>
          </cell>
          <cell r="G106" t="str">
            <v>MEA</v>
          </cell>
        </row>
        <row r="107">
          <cell r="A107">
            <v>37726</v>
          </cell>
          <cell r="B107" t="str">
            <v>2Q03</v>
          </cell>
          <cell r="C107">
            <v>2003</v>
          </cell>
          <cell r="E107" t="str">
            <v>Nigeria</v>
          </cell>
          <cell r="F107" t="str">
            <v>EMEA</v>
          </cell>
          <cell r="G107" t="str">
            <v>MEA</v>
          </cell>
        </row>
        <row r="108">
          <cell r="A108">
            <v>37727</v>
          </cell>
          <cell r="B108" t="str">
            <v>2Q03</v>
          </cell>
          <cell r="C108">
            <v>2003</v>
          </cell>
          <cell r="E108" t="str">
            <v>Norway</v>
          </cell>
          <cell r="F108" t="str">
            <v>EMEA</v>
          </cell>
          <cell r="G108" t="str">
            <v>W Europe</v>
          </cell>
        </row>
        <row r="109">
          <cell r="A109">
            <v>37728</v>
          </cell>
          <cell r="B109" t="str">
            <v>2Q03</v>
          </cell>
          <cell r="C109">
            <v>2003</v>
          </cell>
          <cell r="E109" t="str">
            <v>Oman</v>
          </cell>
          <cell r="F109" t="str">
            <v>EMEA</v>
          </cell>
          <cell r="G109" t="str">
            <v>MEA</v>
          </cell>
        </row>
        <row r="110">
          <cell r="A110">
            <v>37729</v>
          </cell>
          <cell r="B110" t="str">
            <v>2Q03</v>
          </cell>
          <cell r="C110">
            <v>2003</v>
          </cell>
          <cell r="E110" t="str">
            <v>Pakistan</v>
          </cell>
          <cell r="F110" t="str">
            <v>AP</v>
          </cell>
          <cell r="G110" t="str">
            <v>Asia-Pacific</v>
          </cell>
        </row>
        <row r="111">
          <cell r="A111">
            <v>37730</v>
          </cell>
          <cell r="B111" t="str">
            <v>2Q03</v>
          </cell>
          <cell r="C111">
            <v>2003</v>
          </cell>
          <cell r="E111" t="str">
            <v>Panama</v>
          </cell>
          <cell r="F111" t="str">
            <v>CALA</v>
          </cell>
          <cell r="G111" t="str">
            <v>Latin America</v>
          </cell>
        </row>
        <row r="112">
          <cell r="A112">
            <v>37731</v>
          </cell>
          <cell r="B112" t="str">
            <v>2Q03</v>
          </cell>
          <cell r="C112">
            <v>2003</v>
          </cell>
          <cell r="E112" t="str">
            <v>Paraguay</v>
          </cell>
          <cell r="F112" t="str">
            <v>CALA</v>
          </cell>
          <cell r="G112" t="str">
            <v>Latin America</v>
          </cell>
        </row>
        <row r="113">
          <cell r="A113">
            <v>37732</v>
          </cell>
          <cell r="B113" t="str">
            <v>2Q03</v>
          </cell>
          <cell r="C113">
            <v>2003</v>
          </cell>
          <cell r="E113" t="str">
            <v>Peru</v>
          </cell>
          <cell r="F113" t="str">
            <v>CALA</v>
          </cell>
          <cell r="G113" t="str">
            <v>Latin America</v>
          </cell>
        </row>
        <row r="114">
          <cell r="A114">
            <v>37733</v>
          </cell>
          <cell r="B114" t="str">
            <v>2Q03</v>
          </cell>
          <cell r="C114">
            <v>2003</v>
          </cell>
          <cell r="E114" t="str">
            <v>Philippines</v>
          </cell>
          <cell r="F114" t="str">
            <v>AP</v>
          </cell>
          <cell r="G114" t="str">
            <v>Asia-Pacific</v>
          </cell>
        </row>
        <row r="115">
          <cell r="A115">
            <v>37734</v>
          </cell>
          <cell r="B115" t="str">
            <v>2Q03</v>
          </cell>
          <cell r="C115">
            <v>2003</v>
          </cell>
          <cell r="E115" t="str">
            <v>Poland</v>
          </cell>
          <cell r="F115" t="str">
            <v>EMEA</v>
          </cell>
          <cell r="G115" t="str">
            <v>E Europe</v>
          </cell>
        </row>
        <row r="116">
          <cell r="A116">
            <v>37735</v>
          </cell>
          <cell r="B116" t="str">
            <v>2Q03</v>
          </cell>
          <cell r="C116">
            <v>2003</v>
          </cell>
          <cell r="E116" t="str">
            <v>Portugal</v>
          </cell>
          <cell r="F116" t="str">
            <v>EMEA</v>
          </cell>
          <cell r="G116" t="str">
            <v>W Europe</v>
          </cell>
        </row>
        <row r="117">
          <cell r="A117">
            <v>37736</v>
          </cell>
          <cell r="B117" t="str">
            <v>2Q03</v>
          </cell>
          <cell r="C117">
            <v>2003</v>
          </cell>
          <cell r="E117" t="str">
            <v>Puerto Rico</v>
          </cell>
          <cell r="F117" t="str">
            <v>CALA</v>
          </cell>
          <cell r="G117" t="str">
            <v>Latin America</v>
          </cell>
        </row>
        <row r="118">
          <cell r="A118">
            <v>37737</v>
          </cell>
          <cell r="B118" t="str">
            <v>2Q03</v>
          </cell>
          <cell r="C118">
            <v>2003</v>
          </cell>
          <cell r="E118" t="str">
            <v>Qatar</v>
          </cell>
          <cell r="F118" t="str">
            <v>EMEA</v>
          </cell>
          <cell r="G118" t="str">
            <v>MEA</v>
          </cell>
        </row>
        <row r="119">
          <cell r="A119">
            <v>37738</v>
          </cell>
          <cell r="B119" t="str">
            <v>2Q03</v>
          </cell>
          <cell r="C119">
            <v>2003</v>
          </cell>
          <cell r="E119" t="str">
            <v>Rest of China-India</v>
          </cell>
          <cell r="F119" t="str">
            <v>AP</v>
          </cell>
          <cell r="G119" t="str">
            <v>Asia-Pacific</v>
          </cell>
        </row>
        <row r="120">
          <cell r="A120">
            <v>37739</v>
          </cell>
          <cell r="B120" t="str">
            <v>2Q03</v>
          </cell>
          <cell r="C120">
            <v>2003</v>
          </cell>
          <cell r="E120" t="str">
            <v>Rest of EE</v>
          </cell>
          <cell r="F120" t="str">
            <v>EMEA</v>
          </cell>
          <cell r="G120" t="str">
            <v>E Europe</v>
          </cell>
        </row>
        <row r="121">
          <cell r="A121">
            <v>37740</v>
          </cell>
          <cell r="B121" t="str">
            <v>2Q03</v>
          </cell>
          <cell r="C121">
            <v>2003</v>
          </cell>
          <cell r="E121" t="str">
            <v xml:space="preserve">Republic of Equatorial Guinea </v>
          </cell>
          <cell r="F121" t="str">
            <v>EMEA</v>
          </cell>
          <cell r="G121" t="str">
            <v>MEA</v>
          </cell>
        </row>
        <row r="122">
          <cell r="A122">
            <v>37741</v>
          </cell>
          <cell r="B122" t="str">
            <v>2Q03</v>
          </cell>
          <cell r="C122">
            <v>2003</v>
          </cell>
          <cell r="E122" t="str">
            <v>Romania</v>
          </cell>
          <cell r="F122" t="str">
            <v>EMEA</v>
          </cell>
          <cell r="G122" t="str">
            <v>E Europe</v>
          </cell>
        </row>
        <row r="123">
          <cell r="A123">
            <v>37742</v>
          </cell>
          <cell r="B123" t="str">
            <v>2Q03</v>
          </cell>
          <cell r="C123">
            <v>2003</v>
          </cell>
          <cell r="E123" t="str">
            <v>Russia</v>
          </cell>
          <cell r="F123" t="str">
            <v>EMEA</v>
          </cell>
          <cell r="G123" t="str">
            <v>E Europe</v>
          </cell>
        </row>
        <row r="124">
          <cell r="A124">
            <v>37743</v>
          </cell>
          <cell r="B124" t="str">
            <v>2Q03</v>
          </cell>
          <cell r="C124">
            <v>2003</v>
          </cell>
          <cell r="E124" t="str">
            <v>Rwanda</v>
          </cell>
          <cell r="F124" t="str">
            <v>EMEA</v>
          </cell>
          <cell r="G124" t="str">
            <v>MEA</v>
          </cell>
        </row>
        <row r="125">
          <cell r="A125">
            <v>37744</v>
          </cell>
          <cell r="B125" t="str">
            <v>2Q03</v>
          </cell>
          <cell r="C125">
            <v>2003</v>
          </cell>
          <cell r="E125" t="str">
            <v>Saudi Arabia</v>
          </cell>
          <cell r="F125" t="str">
            <v>EMEA</v>
          </cell>
          <cell r="G125" t="str">
            <v>MEA</v>
          </cell>
        </row>
        <row r="126">
          <cell r="A126">
            <v>37745</v>
          </cell>
          <cell r="B126" t="str">
            <v>2Q03</v>
          </cell>
          <cell r="C126">
            <v>2003</v>
          </cell>
          <cell r="E126" t="str">
            <v>Samoa</v>
          </cell>
          <cell r="F126" t="str">
            <v>AP</v>
          </cell>
          <cell r="G126" t="str">
            <v>Asia-Pacific</v>
          </cell>
        </row>
        <row r="127">
          <cell r="A127">
            <v>37746</v>
          </cell>
          <cell r="B127" t="str">
            <v>2Q03</v>
          </cell>
          <cell r="C127">
            <v>2003</v>
          </cell>
          <cell r="E127" t="str">
            <v>San Marino</v>
          </cell>
          <cell r="F127" t="str">
            <v>EMEA</v>
          </cell>
          <cell r="G127" t="str">
            <v>W Europe</v>
          </cell>
        </row>
        <row r="128">
          <cell r="A128">
            <v>37747</v>
          </cell>
          <cell r="B128" t="str">
            <v>2Q03</v>
          </cell>
          <cell r="C128">
            <v>2003</v>
          </cell>
          <cell r="E128" t="str">
            <v>Scandinavia</v>
          </cell>
          <cell r="F128" t="str">
            <v>EMEA</v>
          </cell>
          <cell r="G128" t="str">
            <v>W Europe</v>
          </cell>
        </row>
        <row r="129">
          <cell r="A129">
            <v>37748</v>
          </cell>
          <cell r="B129" t="str">
            <v>2Q03</v>
          </cell>
          <cell r="C129">
            <v>2003</v>
          </cell>
          <cell r="E129" t="str">
            <v>Serbia</v>
          </cell>
          <cell r="F129" t="str">
            <v>EMEA</v>
          </cell>
          <cell r="G129" t="str">
            <v>E Europe</v>
          </cell>
        </row>
        <row r="130">
          <cell r="A130">
            <v>37749</v>
          </cell>
          <cell r="B130" t="str">
            <v>2Q03</v>
          </cell>
          <cell r="C130">
            <v>2003</v>
          </cell>
          <cell r="E130" t="str">
            <v>Siberia</v>
          </cell>
          <cell r="F130" t="str">
            <v>EMEA</v>
          </cell>
          <cell r="G130" t="str">
            <v>E Europe</v>
          </cell>
        </row>
        <row r="131">
          <cell r="A131">
            <v>37750</v>
          </cell>
          <cell r="B131" t="str">
            <v>2Q03</v>
          </cell>
          <cell r="C131">
            <v>2003</v>
          </cell>
          <cell r="E131" t="str">
            <v>Singapore</v>
          </cell>
          <cell r="F131" t="str">
            <v>AP</v>
          </cell>
          <cell r="G131" t="str">
            <v>Asia-Pacific</v>
          </cell>
        </row>
        <row r="132">
          <cell r="A132">
            <v>37751</v>
          </cell>
          <cell r="B132" t="str">
            <v>2Q03</v>
          </cell>
          <cell r="C132">
            <v>2003</v>
          </cell>
          <cell r="E132" t="str">
            <v>Slovakia</v>
          </cell>
          <cell r="F132" t="str">
            <v>EMEA</v>
          </cell>
          <cell r="G132" t="str">
            <v>E Europe</v>
          </cell>
        </row>
        <row r="133">
          <cell r="A133">
            <v>37752</v>
          </cell>
          <cell r="B133" t="str">
            <v>2Q03</v>
          </cell>
          <cell r="C133">
            <v>2003</v>
          </cell>
          <cell r="E133" t="str">
            <v>Slovenia</v>
          </cell>
          <cell r="F133" t="str">
            <v>EMEA</v>
          </cell>
          <cell r="G133" t="str">
            <v>E Europe</v>
          </cell>
        </row>
        <row r="134">
          <cell r="A134">
            <v>37753</v>
          </cell>
          <cell r="B134" t="str">
            <v>2Q03</v>
          </cell>
          <cell r="C134">
            <v>2003</v>
          </cell>
          <cell r="E134" t="str">
            <v>Small EU states</v>
          </cell>
          <cell r="F134" t="str">
            <v>EMEA</v>
          </cell>
          <cell r="G134" t="str">
            <v>W Europe</v>
          </cell>
        </row>
        <row r="135">
          <cell r="A135">
            <v>37754</v>
          </cell>
          <cell r="B135" t="str">
            <v>2Q03</v>
          </cell>
          <cell r="C135">
            <v>2003</v>
          </cell>
          <cell r="E135" t="str">
            <v>South Africa</v>
          </cell>
          <cell r="F135" t="str">
            <v>EMEA</v>
          </cell>
          <cell r="G135" t="str">
            <v>MEA</v>
          </cell>
        </row>
        <row r="136">
          <cell r="A136">
            <v>37755</v>
          </cell>
          <cell r="B136" t="str">
            <v>2Q03</v>
          </cell>
          <cell r="C136">
            <v>2003</v>
          </cell>
          <cell r="E136" t="str">
            <v>South Korea</v>
          </cell>
          <cell r="F136" t="str">
            <v>AP</v>
          </cell>
          <cell r="G136" t="str">
            <v>Asia-Pacific</v>
          </cell>
        </row>
        <row r="137">
          <cell r="A137">
            <v>37756</v>
          </cell>
          <cell r="B137" t="str">
            <v>2Q03</v>
          </cell>
          <cell r="C137">
            <v>2003</v>
          </cell>
          <cell r="E137" t="str">
            <v>Spain</v>
          </cell>
          <cell r="F137" t="str">
            <v>EMEA</v>
          </cell>
          <cell r="G137" t="str">
            <v>W Europe</v>
          </cell>
        </row>
        <row r="138">
          <cell r="A138">
            <v>37757</v>
          </cell>
          <cell r="B138" t="str">
            <v>2Q03</v>
          </cell>
          <cell r="C138">
            <v>2003</v>
          </cell>
          <cell r="E138" t="str">
            <v>Sri Lanka</v>
          </cell>
          <cell r="F138" t="str">
            <v>AP</v>
          </cell>
          <cell r="G138" t="str">
            <v>Asia-Pacific</v>
          </cell>
        </row>
        <row r="139">
          <cell r="A139">
            <v>37758</v>
          </cell>
          <cell r="B139" t="str">
            <v>2Q03</v>
          </cell>
          <cell r="C139">
            <v>2003</v>
          </cell>
          <cell r="E139" t="str">
            <v>Sudan</v>
          </cell>
          <cell r="F139" t="str">
            <v>EMEA</v>
          </cell>
          <cell r="G139" t="str">
            <v>MEA</v>
          </cell>
        </row>
        <row r="140">
          <cell r="A140">
            <v>37759</v>
          </cell>
          <cell r="B140" t="str">
            <v>2Q03</v>
          </cell>
          <cell r="C140">
            <v>2003</v>
          </cell>
          <cell r="E140" t="str">
            <v>Suriname</v>
          </cell>
          <cell r="F140" t="str">
            <v>CALA</v>
          </cell>
          <cell r="G140" t="str">
            <v>Latin America</v>
          </cell>
        </row>
        <row r="141">
          <cell r="A141">
            <v>37760</v>
          </cell>
          <cell r="B141" t="str">
            <v>2Q03</v>
          </cell>
          <cell r="C141">
            <v>2003</v>
          </cell>
          <cell r="E141" t="str">
            <v>Sweden</v>
          </cell>
          <cell r="F141" t="str">
            <v>EMEA</v>
          </cell>
          <cell r="G141" t="str">
            <v>W Europe</v>
          </cell>
        </row>
        <row r="142">
          <cell r="A142">
            <v>37761</v>
          </cell>
          <cell r="B142" t="str">
            <v>2Q03</v>
          </cell>
          <cell r="C142">
            <v>2003</v>
          </cell>
          <cell r="E142" t="str">
            <v>Switzerland</v>
          </cell>
          <cell r="F142" t="str">
            <v>EMEA</v>
          </cell>
          <cell r="G142" t="str">
            <v>W Europe</v>
          </cell>
        </row>
        <row r="143">
          <cell r="A143">
            <v>37762</v>
          </cell>
          <cell r="B143" t="str">
            <v>2Q03</v>
          </cell>
          <cell r="C143">
            <v>2003</v>
          </cell>
          <cell r="E143" t="str">
            <v>Tahiti</v>
          </cell>
          <cell r="F143" t="str">
            <v>AP</v>
          </cell>
          <cell r="G143" t="str">
            <v>Asia-Pacific</v>
          </cell>
        </row>
        <row r="144">
          <cell r="A144">
            <v>37763</v>
          </cell>
          <cell r="B144" t="str">
            <v>2Q03</v>
          </cell>
          <cell r="C144">
            <v>2003</v>
          </cell>
          <cell r="E144" t="str">
            <v>Taiwan</v>
          </cell>
          <cell r="F144" t="str">
            <v>AP</v>
          </cell>
          <cell r="G144" t="str">
            <v>Asia-Pacific</v>
          </cell>
        </row>
        <row r="145">
          <cell r="A145">
            <v>37764</v>
          </cell>
          <cell r="B145" t="str">
            <v>2Q03</v>
          </cell>
          <cell r="C145">
            <v>2003</v>
          </cell>
          <cell r="E145" t="str">
            <v>Tajikistan</v>
          </cell>
          <cell r="F145" t="str">
            <v>AP</v>
          </cell>
          <cell r="G145" t="str">
            <v>Asia-Pacific</v>
          </cell>
        </row>
        <row r="146">
          <cell r="A146">
            <v>37765</v>
          </cell>
          <cell r="B146" t="str">
            <v>2Q03</v>
          </cell>
          <cell r="C146">
            <v>2003</v>
          </cell>
          <cell r="E146" t="str">
            <v>Tanzania</v>
          </cell>
          <cell r="F146" t="str">
            <v>EMEA</v>
          </cell>
          <cell r="G146" t="str">
            <v>MEA</v>
          </cell>
        </row>
        <row r="147">
          <cell r="A147">
            <v>37766</v>
          </cell>
          <cell r="B147" t="str">
            <v>2Q03</v>
          </cell>
          <cell r="C147">
            <v>2003</v>
          </cell>
          <cell r="E147" t="str">
            <v>Thailand</v>
          </cell>
          <cell r="F147" t="str">
            <v>AP</v>
          </cell>
          <cell r="G147" t="str">
            <v>Asia-Pacific</v>
          </cell>
        </row>
        <row r="148">
          <cell r="A148">
            <v>37767</v>
          </cell>
          <cell r="B148" t="str">
            <v>2Q03</v>
          </cell>
          <cell r="C148">
            <v>2003</v>
          </cell>
          <cell r="E148" t="str">
            <v>Tonga</v>
          </cell>
          <cell r="F148" t="str">
            <v>AP</v>
          </cell>
          <cell r="G148" t="str">
            <v>Asia-Pacific</v>
          </cell>
        </row>
        <row r="149">
          <cell r="A149">
            <v>37768</v>
          </cell>
          <cell r="B149" t="str">
            <v>2Q03</v>
          </cell>
          <cell r="C149">
            <v>2003</v>
          </cell>
          <cell r="E149" t="str">
            <v>Tunisia</v>
          </cell>
          <cell r="F149" t="str">
            <v>EMEA</v>
          </cell>
          <cell r="G149" t="str">
            <v>MEA</v>
          </cell>
        </row>
        <row r="150">
          <cell r="A150">
            <v>37769</v>
          </cell>
          <cell r="B150" t="str">
            <v>2Q03</v>
          </cell>
          <cell r="C150">
            <v>2003</v>
          </cell>
          <cell r="E150" t="str">
            <v>Turkey</v>
          </cell>
          <cell r="F150" t="str">
            <v>EMEA</v>
          </cell>
          <cell r="G150" t="str">
            <v>MEA</v>
          </cell>
        </row>
        <row r="151">
          <cell r="A151">
            <v>37770</v>
          </cell>
          <cell r="B151" t="str">
            <v>2Q03</v>
          </cell>
          <cell r="C151">
            <v>2003</v>
          </cell>
          <cell r="E151" t="str">
            <v>Trinidad and Tobago</v>
          </cell>
          <cell r="F151" t="str">
            <v>CALA</v>
          </cell>
          <cell r="G151" t="str">
            <v>Latin America</v>
          </cell>
        </row>
        <row r="152">
          <cell r="A152">
            <v>37771</v>
          </cell>
          <cell r="B152" t="str">
            <v>2Q03</v>
          </cell>
          <cell r="C152">
            <v>2003</v>
          </cell>
          <cell r="E152" t="str">
            <v>Uganda</v>
          </cell>
          <cell r="F152" t="str">
            <v>EMEA</v>
          </cell>
          <cell r="G152" t="str">
            <v>MEA</v>
          </cell>
        </row>
        <row r="153">
          <cell r="A153">
            <v>37772</v>
          </cell>
          <cell r="B153" t="str">
            <v>2Q03</v>
          </cell>
          <cell r="C153">
            <v>2003</v>
          </cell>
          <cell r="E153" t="str">
            <v>Ukraine</v>
          </cell>
          <cell r="F153" t="str">
            <v>EMEA</v>
          </cell>
          <cell r="G153" t="str">
            <v>E Europe</v>
          </cell>
        </row>
        <row r="154">
          <cell r="A154">
            <v>37773</v>
          </cell>
          <cell r="B154" t="str">
            <v>2Q03</v>
          </cell>
          <cell r="C154">
            <v>2003</v>
          </cell>
          <cell r="E154" t="str">
            <v>Uruguay</v>
          </cell>
          <cell r="F154" t="str">
            <v>CALA</v>
          </cell>
          <cell r="G154" t="str">
            <v>Latin America</v>
          </cell>
        </row>
        <row r="155">
          <cell r="A155">
            <v>37774</v>
          </cell>
          <cell r="B155" t="str">
            <v>2Q03</v>
          </cell>
          <cell r="C155">
            <v>2003</v>
          </cell>
          <cell r="E155" t="str">
            <v>United Arab Emirates</v>
          </cell>
          <cell r="F155" t="str">
            <v>EMEA</v>
          </cell>
          <cell r="G155" t="str">
            <v>MEA</v>
          </cell>
        </row>
        <row r="156">
          <cell r="A156">
            <v>37775</v>
          </cell>
          <cell r="B156" t="str">
            <v>2Q03</v>
          </cell>
          <cell r="C156">
            <v>2003</v>
          </cell>
          <cell r="E156" t="str">
            <v>United Kingdom</v>
          </cell>
          <cell r="F156" t="str">
            <v>EMEA</v>
          </cell>
          <cell r="G156" t="str">
            <v>W Europe</v>
          </cell>
        </row>
        <row r="157">
          <cell r="A157">
            <v>37776</v>
          </cell>
          <cell r="B157" t="str">
            <v>2Q03</v>
          </cell>
          <cell r="C157">
            <v>2003</v>
          </cell>
          <cell r="E157" t="str">
            <v>United States</v>
          </cell>
          <cell r="F157" t="str">
            <v>NA</v>
          </cell>
          <cell r="G157" t="str">
            <v>North America</v>
          </cell>
        </row>
        <row r="158">
          <cell r="A158">
            <v>37777</v>
          </cell>
          <cell r="B158" t="str">
            <v>2Q03</v>
          </cell>
          <cell r="C158">
            <v>2003</v>
          </cell>
          <cell r="E158" t="str">
            <v>Uzbekistan</v>
          </cell>
          <cell r="F158" t="str">
            <v>EMEA</v>
          </cell>
          <cell r="G158" t="str">
            <v>MEA</v>
          </cell>
        </row>
        <row r="159">
          <cell r="A159">
            <v>37778</v>
          </cell>
          <cell r="B159" t="str">
            <v>2Q03</v>
          </cell>
          <cell r="C159">
            <v>2003</v>
          </cell>
          <cell r="E159" t="str">
            <v>Venezuela</v>
          </cell>
          <cell r="F159" t="str">
            <v>CALA</v>
          </cell>
          <cell r="G159" t="str">
            <v>Latin America</v>
          </cell>
        </row>
        <row r="160">
          <cell r="A160">
            <v>37779</v>
          </cell>
          <cell r="B160" t="str">
            <v>2Q03</v>
          </cell>
          <cell r="C160">
            <v>2003</v>
          </cell>
          <cell r="E160" t="str">
            <v>Vietnam</v>
          </cell>
          <cell r="F160" t="str">
            <v>AP</v>
          </cell>
          <cell r="G160" t="str">
            <v>Asia-Pacific</v>
          </cell>
        </row>
        <row r="161">
          <cell r="A161">
            <v>37780</v>
          </cell>
          <cell r="B161" t="str">
            <v>2Q03</v>
          </cell>
          <cell r="C161">
            <v>2003</v>
          </cell>
          <cell r="E161" t="str">
            <v>Yemen</v>
          </cell>
          <cell r="F161" t="str">
            <v>EMEA</v>
          </cell>
          <cell r="G161" t="str">
            <v>MEA</v>
          </cell>
        </row>
        <row r="162">
          <cell r="A162">
            <v>37781</v>
          </cell>
          <cell r="B162" t="str">
            <v>2Q03</v>
          </cell>
          <cell r="C162">
            <v>2003</v>
          </cell>
          <cell r="E162" t="str">
            <v>Zimbabwe</v>
          </cell>
          <cell r="F162" t="str">
            <v>EMEA</v>
          </cell>
          <cell r="G162" t="str">
            <v>MEA</v>
          </cell>
        </row>
        <row r="163">
          <cell r="A163">
            <v>37782</v>
          </cell>
          <cell r="B163" t="str">
            <v>2Q03</v>
          </cell>
          <cell r="C163">
            <v>2003</v>
          </cell>
        </row>
        <row r="164">
          <cell r="A164">
            <v>37783</v>
          </cell>
          <cell r="B164" t="str">
            <v>2Q03</v>
          </cell>
          <cell r="C164">
            <v>2003</v>
          </cell>
        </row>
        <row r="165">
          <cell r="A165">
            <v>37784</v>
          </cell>
          <cell r="B165" t="str">
            <v>2Q03</v>
          </cell>
          <cell r="C165">
            <v>2003</v>
          </cell>
        </row>
        <row r="166">
          <cell r="A166">
            <v>37785</v>
          </cell>
          <cell r="B166" t="str">
            <v>2Q03</v>
          </cell>
          <cell r="C166">
            <v>2003</v>
          </cell>
        </row>
        <row r="167">
          <cell r="A167">
            <v>37786</v>
          </cell>
          <cell r="B167" t="str">
            <v>2Q03</v>
          </cell>
          <cell r="C167">
            <v>2003</v>
          </cell>
        </row>
        <row r="168">
          <cell r="A168">
            <v>37787</v>
          </cell>
          <cell r="B168" t="str">
            <v>2Q03</v>
          </cell>
          <cell r="C168">
            <v>2003</v>
          </cell>
        </row>
        <row r="169">
          <cell r="A169">
            <v>37788</v>
          </cell>
          <cell r="B169" t="str">
            <v>2Q03</v>
          </cell>
          <cell r="C169">
            <v>2003</v>
          </cell>
        </row>
        <row r="170">
          <cell r="A170">
            <v>37789</v>
          </cell>
          <cell r="B170" t="str">
            <v>2Q03</v>
          </cell>
          <cell r="C170">
            <v>2003</v>
          </cell>
        </row>
        <row r="171">
          <cell r="A171">
            <v>37790</v>
          </cell>
          <cell r="B171" t="str">
            <v>2Q03</v>
          </cell>
          <cell r="C171">
            <v>2003</v>
          </cell>
        </row>
        <row r="172">
          <cell r="A172">
            <v>37791</v>
          </cell>
          <cell r="B172" t="str">
            <v>2Q03</v>
          </cell>
          <cell r="C172">
            <v>2003</v>
          </cell>
        </row>
        <row r="173">
          <cell r="A173">
            <v>37792</v>
          </cell>
          <cell r="B173" t="str">
            <v>2Q03</v>
          </cell>
          <cell r="C173">
            <v>2003</v>
          </cell>
        </row>
        <row r="174">
          <cell r="A174">
            <v>37793</v>
          </cell>
          <cell r="B174" t="str">
            <v>2Q03</v>
          </cell>
          <cell r="C174">
            <v>2003</v>
          </cell>
        </row>
        <row r="175">
          <cell r="A175">
            <v>37794</v>
          </cell>
          <cell r="B175" t="str">
            <v>2Q03</v>
          </cell>
          <cell r="C175">
            <v>2003</v>
          </cell>
        </row>
        <row r="176">
          <cell r="A176">
            <v>37795</v>
          </cell>
          <cell r="B176" t="str">
            <v>2Q03</v>
          </cell>
          <cell r="C176">
            <v>2003</v>
          </cell>
        </row>
        <row r="177">
          <cell r="A177">
            <v>37796</v>
          </cell>
          <cell r="B177" t="str">
            <v>2Q03</v>
          </cell>
          <cell r="C177">
            <v>2003</v>
          </cell>
        </row>
        <row r="178">
          <cell r="A178">
            <v>37797</v>
          </cell>
          <cell r="B178" t="str">
            <v>2Q03</v>
          </cell>
          <cell r="C178">
            <v>2003</v>
          </cell>
        </row>
        <row r="179">
          <cell r="A179">
            <v>37798</v>
          </cell>
          <cell r="B179" t="str">
            <v>2Q03</v>
          </cell>
          <cell r="C179">
            <v>2003</v>
          </cell>
        </row>
        <row r="180">
          <cell r="A180">
            <v>37799</v>
          </cell>
          <cell r="B180" t="str">
            <v>2Q03</v>
          </cell>
          <cell r="C180">
            <v>2003</v>
          </cell>
        </row>
        <row r="181">
          <cell r="A181">
            <v>37800</v>
          </cell>
          <cell r="B181" t="str">
            <v>2Q03</v>
          </cell>
          <cell r="C181">
            <v>2003</v>
          </cell>
        </row>
        <row r="182">
          <cell r="A182">
            <v>37801</v>
          </cell>
          <cell r="B182" t="str">
            <v>2Q03</v>
          </cell>
          <cell r="C182">
            <v>2003</v>
          </cell>
        </row>
        <row r="183">
          <cell r="A183">
            <v>37802</v>
          </cell>
          <cell r="B183" t="str">
            <v>2Q03</v>
          </cell>
          <cell r="C183">
            <v>2003</v>
          </cell>
        </row>
        <row r="184">
          <cell r="A184">
            <v>37803</v>
          </cell>
          <cell r="B184" t="str">
            <v>3Q03</v>
          </cell>
          <cell r="C184">
            <v>2003</v>
          </cell>
        </row>
        <row r="185">
          <cell r="A185">
            <v>37804</v>
          </cell>
          <cell r="B185" t="str">
            <v>3Q03</v>
          </cell>
          <cell r="C185">
            <v>2003</v>
          </cell>
        </row>
        <row r="186">
          <cell r="A186">
            <v>37805</v>
          </cell>
          <cell r="B186" t="str">
            <v>3Q03</v>
          </cell>
          <cell r="C186">
            <v>2003</v>
          </cell>
        </row>
        <row r="187">
          <cell r="A187">
            <v>37806</v>
          </cell>
          <cell r="B187" t="str">
            <v>3Q03</v>
          </cell>
          <cell r="C187">
            <v>2003</v>
          </cell>
        </row>
        <row r="188">
          <cell r="A188">
            <v>37807</v>
          </cell>
          <cell r="B188" t="str">
            <v>3Q03</v>
          </cell>
          <cell r="C188">
            <v>2003</v>
          </cell>
        </row>
        <row r="189">
          <cell r="A189">
            <v>37808</v>
          </cell>
          <cell r="B189" t="str">
            <v>3Q03</v>
          </cell>
          <cell r="C189">
            <v>2003</v>
          </cell>
        </row>
        <row r="190">
          <cell r="A190">
            <v>37809</v>
          </cell>
          <cell r="B190" t="str">
            <v>3Q03</v>
          </cell>
          <cell r="C190">
            <v>2003</v>
          </cell>
        </row>
        <row r="191">
          <cell r="A191">
            <v>37810</v>
          </cell>
          <cell r="B191" t="str">
            <v>3Q03</v>
          </cell>
          <cell r="C191">
            <v>2003</v>
          </cell>
        </row>
        <row r="192">
          <cell r="A192">
            <v>37811</v>
          </cell>
          <cell r="B192" t="str">
            <v>3Q03</v>
          </cell>
          <cell r="C192">
            <v>2003</v>
          </cell>
        </row>
        <row r="193">
          <cell r="A193">
            <v>37812</v>
          </cell>
          <cell r="B193" t="str">
            <v>3Q03</v>
          </cell>
          <cell r="C193">
            <v>2003</v>
          </cell>
        </row>
        <row r="194">
          <cell r="A194">
            <v>37813</v>
          </cell>
          <cell r="B194" t="str">
            <v>3Q03</v>
          </cell>
          <cell r="C194">
            <v>2003</v>
          </cell>
        </row>
        <row r="195">
          <cell r="A195">
            <v>37814</v>
          </cell>
          <cell r="B195" t="str">
            <v>3Q03</v>
          </cell>
          <cell r="C195">
            <v>2003</v>
          </cell>
        </row>
        <row r="196">
          <cell r="A196">
            <v>37815</v>
          </cell>
          <cell r="B196" t="str">
            <v>3Q03</v>
          </cell>
          <cell r="C196">
            <v>2003</v>
          </cell>
        </row>
        <row r="197">
          <cell r="A197">
            <v>37816</v>
          </cell>
          <cell r="B197" t="str">
            <v>3Q03</v>
          </cell>
          <cell r="C197">
            <v>2003</v>
          </cell>
        </row>
        <row r="198">
          <cell r="A198">
            <v>37817</v>
          </cell>
          <cell r="B198" t="str">
            <v>3Q03</v>
          </cell>
          <cell r="C198">
            <v>2003</v>
          </cell>
        </row>
        <row r="199">
          <cell r="A199">
            <v>37818</v>
          </cell>
          <cell r="B199" t="str">
            <v>3Q03</v>
          </cell>
          <cell r="C199">
            <v>2003</v>
          </cell>
        </row>
        <row r="200">
          <cell r="A200">
            <v>37819</v>
          </cell>
          <cell r="B200" t="str">
            <v>3Q03</v>
          </cell>
          <cell r="C200">
            <v>2003</v>
          </cell>
        </row>
        <row r="201">
          <cell r="A201">
            <v>37820</v>
          </cell>
          <cell r="B201" t="str">
            <v>3Q03</v>
          </cell>
          <cell r="C201">
            <v>2003</v>
          </cell>
        </row>
        <row r="202">
          <cell r="A202">
            <v>37821</v>
          </cell>
          <cell r="B202" t="str">
            <v>3Q03</v>
          </cell>
          <cell r="C202">
            <v>2003</v>
          </cell>
        </row>
        <row r="203">
          <cell r="A203">
            <v>37822</v>
          </cell>
          <cell r="B203" t="str">
            <v>3Q03</v>
          </cell>
          <cell r="C203">
            <v>2003</v>
          </cell>
        </row>
        <row r="204">
          <cell r="A204">
            <v>37823</v>
          </cell>
          <cell r="B204" t="str">
            <v>3Q03</v>
          </cell>
          <cell r="C204">
            <v>2003</v>
          </cell>
        </row>
        <row r="205">
          <cell r="A205">
            <v>37824</v>
          </cell>
          <cell r="B205" t="str">
            <v>3Q03</v>
          </cell>
          <cell r="C205">
            <v>2003</v>
          </cell>
        </row>
        <row r="206">
          <cell r="A206">
            <v>37825</v>
          </cell>
          <cell r="B206" t="str">
            <v>3Q03</v>
          </cell>
          <cell r="C206">
            <v>2003</v>
          </cell>
        </row>
        <row r="207">
          <cell r="A207">
            <v>37826</v>
          </cell>
          <cell r="B207" t="str">
            <v>3Q03</v>
          </cell>
          <cell r="C207">
            <v>2003</v>
          </cell>
        </row>
        <row r="208">
          <cell r="A208">
            <v>37827</v>
          </cell>
          <cell r="B208" t="str">
            <v>3Q03</v>
          </cell>
          <cell r="C208">
            <v>2003</v>
          </cell>
        </row>
        <row r="209">
          <cell r="A209">
            <v>37828</v>
          </cell>
          <cell r="B209" t="str">
            <v>3Q03</v>
          </cell>
          <cell r="C209">
            <v>2003</v>
          </cell>
        </row>
        <row r="210">
          <cell r="A210">
            <v>37829</v>
          </cell>
          <cell r="B210" t="str">
            <v>3Q03</v>
          </cell>
          <cell r="C210">
            <v>2003</v>
          </cell>
        </row>
        <row r="211">
          <cell r="A211">
            <v>37830</v>
          </cell>
          <cell r="B211" t="str">
            <v>3Q03</v>
          </cell>
          <cell r="C211">
            <v>2003</v>
          </cell>
        </row>
        <row r="212">
          <cell r="A212">
            <v>37831</v>
          </cell>
          <cell r="B212" t="str">
            <v>3Q03</v>
          </cell>
          <cell r="C212">
            <v>2003</v>
          </cell>
        </row>
        <row r="213">
          <cell r="A213">
            <v>37832</v>
          </cell>
          <cell r="B213" t="str">
            <v>3Q03</v>
          </cell>
          <cell r="C213">
            <v>2003</v>
          </cell>
        </row>
        <row r="214">
          <cell r="A214">
            <v>37833</v>
          </cell>
          <cell r="B214" t="str">
            <v>3Q03</v>
          </cell>
          <cell r="C214">
            <v>2003</v>
          </cell>
        </row>
        <row r="215">
          <cell r="A215">
            <v>37834</v>
          </cell>
          <cell r="B215" t="str">
            <v>3Q03</v>
          </cell>
          <cell r="C215">
            <v>2003</v>
          </cell>
        </row>
        <row r="216">
          <cell r="A216">
            <v>37835</v>
          </cell>
          <cell r="B216" t="str">
            <v>3Q03</v>
          </cell>
          <cell r="C216">
            <v>2003</v>
          </cell>
        </row>
        <row r="217">
          <cell r="A217">
            <v>37836</v>
          </cell>
          <cell r="B217" t="str">
            <v>3Q03</v>
          </cell>
          <cell r="C217">
            <v>2003</v>
          </cell>
        </row>
        <row r="218">
          <cell r="A218">
            <v>37837</v>
          </cell>
          <cell r="B218" t="str">
            <v>3Q03</v>
          </cell>
          <cell r="C218">
            <v>2003</v>
          </cell>
        </row>
        <row r="219">
          <cell r="A219">
            <v>37838</v>
          </cell>
          <cell r="B219" t="str">
            <v>3Q03</v>
          </cell>
          <cell r="C219">
            <v>2003</v>
          </cell>
        </row>
        <row r="220">
          <cell r="A220">
            <v>37839</v>
          </cell>
          <cell r="B220" t="str">
            <v>3Q03</v>
          </cell>
          <cell r="C220">
            <v>2003</v>
          </cell>
        </row>
        <row r="221">
          <cell r="A221">
            <v>37840</v>
          </cell>
          <cell r="B221" t="str">
            <v>3Q03</v>
          </cell>
          <cell r="C221">
            <v>2003</v>
          </cell>
        </row>
        <row r="222">
          <cell r="A222">
            <v>37841</v>
          </cell>
          <cell r="B222" t="str">
            <v>3Q03</v>
          </cell>
          <cell r="C222">
            <v>2003</v>
          </cell>
        </row>
        <row r="223">
          <cell r="A223">
            <v>37842</v>
          </cell>
          <cell r="B223" t="str">
            <v>3Q03</v>
          </cell>
          <cell r="C223">
            <v>2003</v>
          </cell>
        </row>
        <row r="224">
          <cell r="A224">
            <v>37843</v>
          </cell>
          <cell r="B224" t="str">
            <v>3Q03</v>
          </cell>
          <cell r="C224">
            <v>2003</v>
          </cell>
        </row>
        <row r="225">
          <cell r="A225">
            <v>37844</v>
          </cell>
          <cell r="B225" t="str">
            <v>3Q03</v>
          </cell>
          <cell r="C225">
            <v>2003</v>
          </cell>
        </row>
        <row r="226">
          <cell r="A226">
            <v>37845</v>
          </cell>
          <cell r="B226" t="str">
            <v>3Q03</v>
          </cell>
          <cell r="C226">
            <v>2003</v>
          </cell>
        </row>
        <row r="227">
          <cell r="A227">
            <v>37846</v>
          </cell>
          <cell r="B227" t="str">
            <v>3Q03</v>
          </cell>
          <cell r="C227">
            <v>2003</v>
          </cell>
        </row>
        <row r="228">
          <cell r="A228">
            <v>37847</v>
          </cell>
          <cell r="B228" t="str">
            <v>3Q03</v>
          </cell>
          <cell r="C228">
            <v>2003</v>
          </cell>
        </row>
        <row r="229">
          <cell r="A229">
            <v>37848</v>
          </cell>
          <cell r="B229" t="str">
            <v>3Q03</v>
          </cell>
          <cell r="C229">
            <v>2003</v>
          </cell>
        </row>
        <row r="230">
          <cell r="A230">
            <v>37849</v>
          </cell>
          <cell r="B230" t="str">
            <v>3Q03</v>
          </cell>
          <cell r="C230">
            <v>2003</v>
          </cell>
        </row>
        <row r="231">
          <cell r="A231">
            <v>37850</v>
          </cell>
          <cell r="B231" t="str">
            <v>3Q03</v>
          </cell>
          <cell r="C231">
            <v>2003</v>
          </cell>
        </row>
        <row r="232">
          <cell r="A232">
            <v>37851</v>
          </cell>
          <cell r="B232" t="str">
            <v>3Q03</v>
          </cell>
          <cell r="C232">
            <v>2003</v>
          </cell>
        </row>
        <row r="233">
          <cell r="A233">
            <v>37852</v>
          </cell>
          <cell r="B233" t="str">
            <v>3Q03</v>
          </cell>
          <cell r="C233">
            <v>2003</v>
          </cell>
        </row>
        <row r="234">
          <cell r="A234">
            <v>37853</v>
          </cell>
          <cell r="B234" t="str">
            <v>3Q03</v>
          </cell>
          <cell r="C234">
            <v>2003</v>
          </cell>
        </row>
        <row r="235">
          <cell r="A235">
            <v>37854</v>
          </cell>
          <cell r="B235" t="str">
            <v>3Q03</v>
          </cell>
          <cell r="C235">
            <v>2003</v>
          </cell>
        </row>
        <row r="236">
          <cell r="A236">
            <v>37855</v>
          </cell>
          <cell r="B236" t="str">
            <v>3Q03</v>
          </cell>
          <cell r="C236">
            <v>2003</v>
          </cell>
        </row>
        <row r="237">
          <cell r="A237">
            <v>37856</v>
          </cell>
          <cell r="B237" t="str">
            <v>3Q03</v>
          </cell>
          <cell r="C237">
            <v>2003</v>
          </cell>
        </row>
        <row r="238">
          <cell r="A238">
            <v>37857</v>
          </cell>
          <cell r="B238" t="str">
            <v>3Q03</v>
          </cell>
          <cell r="C238">
            <v>2003</v>
          </cell>
        </row>
        <row r="239">
          <cell r="A239">
            <v>37858</v>
          </cell>
          <cell r="B239" t="str">
            <v>3Q03</v>
          </cell>
          <cell r="C239">
            <v>2003</v>
          </cell>
        </row>
        <row r="240">
          <cell r="A240">
            <v>37859</v>
          </cell>
          <cell r="B240" t="str">
            <v>3Q03</v>
          </cell>
          <cell r="C240">
            <v>2003</v>
          </cell>
        </row>
        <row r="241">
          <cell r="A241">
            <v>37860</v>
          </cell>
          <cell r="B241" t="str">
            <v>3Q03</v>
          </cell>
          <cell r="C241">
            <v>2003</v>
          </cell>
        </row>
        <row r="242">
          <cell r="A242">
            <v>37861</v>
          </cell>
          <cell r="B242" t="str">
            <v>3Q03</v>
          </cell>
          <cell r="C242">
            <v>2003</v>
          </cell>
        </row>
        <row r="243">
          <cell r="A243">
            <v>37862</v>
          </cell>
          <cell r="B243" t="str">
            <v>3Q03</v>
          </cell>
          <cell r="C243">
            <v>2003</v>
          </cell>
        </row>
        <row r="244">
          <cell r="A244">
            <v>37863</v>
          </cell>
          <cell r="B244" t="str">
            <v>3Q03</v>
          </cell>
          <cell r="C244">
            <v>2003</v>
          </cell>
        </row>
        <row r="245">
          <cell r="A245">
            <v>37864</v>
          </cell>
          <cell r="B245" t="str">
            <v>3Q03</v>
          </cell>
          <cell r="C245">
            <v>2003</v>
          </cell>
        </row>
        <row r="246">
          <cell r="A246">
            <v>37865</v>
          </cell>
          <cell r="B246" t="str">
            <v>3Q03</v>
          </cell>
          <cell r="C246">
            <v>2003</v>
          </cell>
        </row>
        <row r="247">
          <cell r="A247">
            <v>37866</v>
          </cell>
          <cell r="B247" t="str">
            <v>3Q03</v>
          </cell>
          <cell r="C247">
            <v>2003</v>
          </cell>
        </row>
        <row r="248">
          <cell r="A248">
            <v>37867</v>
          </cell>
          <cell r="B248" t="str">
            <v>3Q03</v>
          </cell>
          <cell r="C248">
            <v>2003</v>
          </cell>
        </row>
        <row r="249">
          <cell r="A249">
            <v>37868</v>
          </cell>
          <cell r="B249" t="str">
            <v>3Q03</v>
          </cell>
          <cell r="C249">
            <v>2003</v>
          </cell>
        </row>
        <row r="250">
          <cell r="A250">
            <v>37869</v>
          </cell>
          <cell r="B250" t="str">
            <v>3Q03</v>
          </cell>
          <cell r="C250">
            <v>2003</v>
          </cell>
        </row>
        <row r="251">
          <cell r="A251">
            <v>37870</v>
          </cell>
          <cell r="B251" t="str">
            <v>3Q03</v>
          </cell>
          <cell r="C251">
            <v>2003</v>
          </cell>
        </row>
        <row r="252">
          <cell r="A252">
            <v>37871</v>
          </cell>
          <cell r="B252" t="str">
            <v>3Q03</v>
          </cell>
          <cell r="C252">
            <v>2003</v>
          </cell>
        </row>
        <row r="253">
          <cell r="A253">
            <v>37872</v>
          </cell>
          <cell r="B253" t="str">
            <v>3Q03</v>
          </cell>
          <cell r="C253">
            <v>2003</v>
          </cell>
        </row>
        <row r="254">
          <cell r="A254">
            <v>37873</v>
          </cell>
          <cell r="B254" t="str">
            <v>3Q03</v>
          </cell>
          <cell r="C254">
            <v>2003</v>
          </cell>
        </row>
        <row r="255">
          <cell r="A255">
            <v>37874</v>
          </cell>
          <cell r="B255" t="str">
            <v>3Q03</v>
          </cell>
          <cell r="C255">
            <v>2003</v>
          </cell>
        </row>
        <row r="256">
          <cell r="A256">
            <v>37875</v>
          </cell>
          <cell r="B256" t="str">
            <v>3Q03</v>
          </cell>
          <cell r="C256">
            <v>2003</v>
          </cell>
        </row>
        <row r="257">
          <cell r="A257">
            <v>37876</v>
          </cell>
          <cell r="B257" t="str">
            <v>3Q03</v>
          </cell>
          <cell r="C257">
            <v>2003</v>
          </cell>
        </row>
        <row r="258">
          <cell r="A258">
            <v>37877</v>
          </cell>
          <cell r="B258" t="str">
            <v>3Q03</v>
          </cell>
          <cell r="C258">
            <v>2003</v>
          </cell>
        </row>
        <row r="259">
          <cell r="A259">
            <v>37878</v>
          </cell>
          <cell r="B259" t="str">
            <v>3Q03</v>
          </cell>
          <cell r="C259">
            <v>2003</v>
          </cell>
        </row>
        <row r="260">
          <cell r="A260">
            <v>37879</v>
          </cell>
          <cell r="B260" t="str">
            <v>3Q03</v>
          </cell>
          <cell r="C260">
            <v>2003</v>
          </cell>
        </row>
        <row r="261">
          <cell r="A261">
            <v>37880</v>
          </cell>
          <cell r="B261" t="str">
            <v>3Q03</v>
          </cell>
          <cell r="C261">
            <v>2003</v>
          </cell>
        </row>
        <row r="262">
          <cell r="A262">
            <v>37881</v>
          </cell>
          <cell r="B262" t="str">
            <v>3Q03</v>
          </cell>
          <cell r="C262">
            <v>2003</v>
          </cell>
        </row>
        <row r="263">
          <cell r="A263">
            <v>37882</v>
          </cell>
          <cell r="B263" t="str">
            <v>3Q03</v>
          </cell>
          <cell r="C263">
            <v>2003</v>
          </cell>
        </row>
        <row r="264">
          <cell r="A264">
            <v>37883</v>
          </cell>
          <cell r="B264" t="str">
            <v>3Q03</v>
          </cell>
          <cell r="C264">
            <v>2003</v>
          </cell>
        </row>
        <row r="265">
          <cell r="A265">
            <v>37884</v>
          </cell>
          <cell r="B265" t="str">
            <v>3Q03</v>
          </cell>
          <cell r="C265">
            <v>2003</v>
          </cell>
        </row>
        <row r="266">
          <cell r="A266">
            <v>37885</v>
          </cell>
          <cell r="B266" t="str">
            <v>3Q03</v>
          </cell>
          <cell r="C266">
            <v>2003</v>
          </cell>
        </row>
        <row r="267">
          <cell r="A267">
            <v>37886</v>
          </cell>
          <cell r="B267" t="str">
            <v>3Q03</v>
          </cell>
          <cell r="C267">
            <v>2003</v>
          </cell>
        </row>
        <row r="268">
          <cell r="A268">
            <v>37887</v>
          </cell>
          <cell r="B268" t="str">
            <v>3Q03</v>
          </cell>
          <cell r="C268">
            <v>2003</v>
          </cell>
        </row>
        <row r="269">
          <cell r="A269">
            <v>37888</v>
          </cell>
          <cell r="B269" t="str">
            <v>3Q03</v>
          </cell>
          <cell r="C269">
            <v>2003</v>
          </cell>
        </row>
        <row r="270">
          <cell r="A270">
            <v>37889</v>
          </cell>
          <cell r="B270" t="str">
            <v>3Q03</v>
          </cell>
          <cell r="C270">
            <v>2003</v>
          </cell>
        </row>
        <row r="271">
          <cell r="A271">
            <v>37890</v>
          </cell>
          <cell r="B271" t="str">
            <v>3Q03</v>
          </cell>
          <cell r="C271">
            <v>2003</v>
          </cell>
        </row>
        <row r="272">
          <cell r="A272">
            <v>37891</v>
          </cell>
          <cell r="B272" t="str">
            <v>3Q03</v>
          </cell>
          <cell r="C272">
            <v>2003</v>
          </cell>
        </row>
        <row r="273">
          <cell r="A273">
            <v>37892</v>
          </cell>
          <cell r="B273" t="str">
            <v>3Q03</v>
          </cell>
          <cell r="C273">
            <v>2003</v>
          </cell>
        </row>
        <row r="274">
          <cell r="A274">
            <v>37893</v>
          </cell>
          <cell r="B274" t="str">
            <v>3Q03</v>
          </cell>
          <cell r="C274">
            <v>2003</v>
          </cell>
        </row>
        <row r="275">
          <cell r="A275">
            <v>37894</v>
          </cell>
          <cell r="B275" t="str">
            <v>3Q03</v>
          </cell>
          <cell r="C275">
            <v>2003</v>
          </cell>
        </row>
        <row r="276">
          <cell r="A276">
            <v>37895</v>
          </cell>
          <cell r="B276" t="str">
            <v>4Q03</v>
          </cell>
          <cell r="C276">
            <v>2003</v>
          </cell>
        </row>
        <row r="277">
          <cell r="A277">
            <v>37896</v>
          </cell>
          <cell r="B277" t="str">
            <v>4Q03</v>
          </cell>
          <cell r="C277">
            <v>2003</v>
          </cell>
        </row>
        <row r="278">
          <cell r="A278">
            <v>37897</v>
          </cell>
          <cell r="B278" t="str">
            <v>4Q03</v>
          </cell>
          <cell r="C278">
            <v>2003</v>
          </cell>
        </row>
        <row r="279">
          <cell r="A279">
            <v>37898</v>
          </cell>
          <cell r="B279" t="str">
            <v>4Q03</v>
          </cell>
          <cell r="C279">
            <v>2003</v>
          </cell>
        </row>
        <row r="280">
          <cell r="A280">
            <v>37899</v>
          </cell>
          <cell r="B280" t="str">
            <v>4Q03</v>
          </cell>
          <cell r="C280">
            <v>2003</v>
          </cell>
        </row>
        <row r="281">
          <cell r="A281">
            <v>37900</v>
          </cell>
          <cell r="B281" t="str">
            <v>4Q03</v>
          </cell>
          <cell r="C281">
            <v>2003</v>
          </cell>
        </row>
        <row r="282">
          <cell r="A282">
            <v>37901</v>
          </cell>
          <cell r="B282" t="str">
            <v>4Q03</v>
          </cell>
          <cell r="C282">
            <v>2003</v>
          </cell>
        </row>
        <row r="283">
          <cell r="A283">
            <v>37902</v>
          </cell>
          <cell r="B283" t="str">
            <v>4Q03</v>
          </cell>
          <cell r="C283">
            <v>2003</v>
          </cell>
        </row>
        <row r="284">
          <cell r="A284">
            <v>37903</v>
          </cell>
          <cell r="B284" t="str">
            <v>4Q03</v>
          </cell>
          <cell r="C284">
            <v>2003</v>
          </cell>
        </row>
        <row r="285">
          <cell r="A285">
            <v>37904</v>
          </cell>
          <cell r="B285" t="str">
            <v>4Q03</v>
          </cell>
          <cell r="C285">
            <v>2003</v>
          </cell>
        </row>
        <row r="286">
          <cell r="A286">
            <v>37905</v>
          </cell>
          <cell r="B286" t="str">
            <v>4Q03</v>
          </cell>
          <cell r="C286">
            <v>2003</v>
          </cell>
        </row>
        <row r="287">
          <cell r="A287">
            <v>37906</v>
          </cell>
          <cell r="B287" t="str">
            <v>4Q03</v>
          </cell>
          <cell r="C287">
            <v>2003</v>
          </cell>
        </row>
        <row r="288">
          <cell r="A288">
            <v>37907</v>
          </cell>
          <cell r="B288" t="str">
            <v>4Q03</v>
          </cell>
          <cell r="C288">
            <v>2003</v>
          </cell>
        </row>
        <row r="289">
          <cell r="A289">
            <v>37908</v>
          </cell>
          <cell r="B289" t="str">
            <v>4Q03</v>
          </cell>
          <cell r="C289">
            <v>2003</v>
          </cell>
        </row>
        <row r="290">
          <cell r="A290">
            <v>37909</v>
          </cell>
          <cell r="B290" t="str">
            <v>4Q03</v>
          </cell>
          <cell r="C290">
            <v>2003</v>
          </cell>
        </row>
        <row r="291">
          <cell r="A291">
            <v>37910</v>
          </cell>
          <cell r="B291" t="str">
            <v>4Q03</v>
          </cell>
          <cell r="C291">
            <v>2003</v>
          </cell>
        </row>
        <row r="292">
          <cell r="A292">
            <v>37911</v>
          </cell>
          <cell r="B292" t="str">
            <v>4Q03</v>
          </cell>
          <cell r="C292">
            <v>2003</v>
          </cell>
        </row>
        <row r="293">
          <cell r="A293">
            <v>37912</v>
          </cell>
          <cell r="B293" t="str">
            <v>4Q03</v>
          </cell>
          <cell r="C293">
            <v>2003</v>
          </cell>
        </row>
        <row r="294">
          <cell r="A294">
            <v>37913</v>
          </cell>
          <cell r="B294" t="str">
            <v>4Q03</v>
          </cell>
          <cell r="C294">
            <v>2003</v>
          </cell>
        </row>
        <row r="295">
          <cell r="A295">
            <v>37914</v>
          </cell>
          <cell r="B295" t="str">
            <v>4Q03</v>
          </cell>
          <cell r="C295">
            <v>2003</v>
          </cell>
        </row>
        <row r="296">
          <cell r="A296">
            <v>37915</v>
          </cell>
          <cell r="B296" t="str">
            <v>4Q03</v>
          </cell>
          <cell r="C296">
            <v>2003</v>
          </cell>
        </row>
        <row r="297">
          <cell r="A297">
            <v>37916</v>
          </cell>
          <cell r="B297" t="str">
            <v>4Q03</v>
          </cell>
          <cell r="C297">
            <v>2003</v>
          </cell>
        </row>
        <row r="298">
          <cell r="A298">
            <v>37917</v>
          </cell>
          <cell r="B298" t="str">
            <v>4Q03</v>
          </cell>
          <cell r="C298">
            <v>2003</v>
          </cell>
        </row>
        <row r="299">
          <cell r="A299">
            <v>37918</v>
          </cell>
          <cell r="B299" t="str">
            <v>4Q03</v>
          </cell>
          <cell r="C299">
            <v>2003</v>
          </cell>
        </row>
        <row r="300">
          <cell r="A300">
            <v>37919</v>
          </cell>
          <cell r="B300" t="str">
            <v>4Q03</v>
          </cell>
          <cell r="C300">
            <v>2003</v>
          </cell>
        </row>
        <row r="301">
          <cell r="A301">
            <v>37920</v>
          </cell>
          <cell r="B301" t="str">
            <v>4Q03</v>
          </cell>
          <cell r="C301">
            <v>2003</v>
          </cell>
        </row>
        <row r="302">
          <cell r="A302">
            <v>37921</v>
          </cell>
          <cell r="B302" t="str">
            <v>4Q03</v>
          </cell>
          <cell r="C302">
            <v>2003</v>
          </cell>
        </row>
        <row r="303">
          <cell r="A303">
            <v>37922</v>
          </cell>
          <cell r="B303" t="str">
            <v>4Q03</v>
          </cell>
          <cell r="C303">
            <v>2003</v>
          </cell>
        </row>
        <row r="304">
          <cell r="A304">
            <v>37923</v>
          </cell>
          <cell r="B304" t="str">
            <v>4Q03</v>
          </cell>
          <cell r="C304">
            <v>2003</v>
          </cell>
        </row>
        <row r="305">
          <cell r="A305">
            <v>37924</v>
          </cell>
          <cell r="B305" t="str">
            <v>4Q03</v>
          </cell>
          <cell r="C305">
            <v>2003</v>
          </cell>
        </row>
        <row r="306">
          <cell r="A306">
            <v>37925</v>
          </cell>
          <cell r="B306" t="str">
            <v>4Q03</v>
          </cell>
          <cell r="C306">
            <v>2003</v>
          </cell>
        </row>
        <row r="307">
          <cell r="A307">
            <v>37926</v>
          </cell>
          <cell r="B307" t="str">
            <v>4Q03</v>
          </cell>
          <cell r="C307">
            <v>2003</v>
          </cell>
        </row>
        <row r="308">
          <cell r="A308">
            <v>37927</v>
          </cell>
          <cell r="B308" t="str">
            <v>4Q03</v>
          </cell>
          <cell r="C308">
            <v>2003</v>
          </cell>
        </row>
        <row r="309">
          <cell r="A309">
            <v>37928</v>
          </cell>
          <cell r="B309" t="str">
            <v>4Q03</v>
          </cell>
          <cell r="C309">
            <v>2003</v>
          </cell>
        </row>
        <row r="310">
          <cell r="A310">
            <v>37929</v>
          </cell>
          <cell r="B310" t="str">
            <v>4Q03</v>
          </cell>
          <cell r="C310">
            <v>2003</v>
          </cell>
        </row>
        <row r="311">
          <cell r="A311">
            <v>37930</v>
          </cell>
          <cell r="B311" t="str">
            <v>4Q03</v>
          </cell>
          <cell r="C311">
            <v>2003</v>
          </cell>
        </row>
        <row r="312">
          <cell r="A312">
            <v>37931</v>
          </cell>
          <cell r="B312" t="str">
            <v>4Q03</v>
          </cell>
          <cell r="C312">
            <v>2003</v>
          </cell>
        </row>
        <row r="313">
          <cell r="A313">
            <v>37932</v>
          </cell>
          <cell r="B313" t="str">
            <v>4Q03</v>
          </cell>
          <cell r="C313">
            <v>2003</v>
          </cell>
        </row>
        <row r="314">
          <cell r="A314">
            <v>37933</v>
          </cell>
          <cell r="B314" t="str">
            <v>4Q03</v>
          </cell>
          <cell r="C314">
            <v>2003</v>
          </cell>
        </row>
        <row r="315">
          <cell r="A315">
            <v>37934</v>
          </cell>
          <cell r="B315" t="str">
            <v>4Q03</v>
          </cell>
          <cell r="C315">
            <v>2003</v>
          </cell>
        </row>
        <row r="316">
          <cell r="A316">
            <v>37935</v>
          </cell>
          <cell r="B316" t="str">
            <v>4Q03</v>
          </cell>
          <cell r="C316">
            <v>2003</v>
          </cell>
        </row>
        <row r="317">
          <cell r="A317">
            <v>37936</v>
          </cell>
          <cell r="B317" t="str">
            <v>4Q03</v>
          </cell>
          <cell r="C317">
            <v>2003</v>
          </cell>
        </row>
        <row r="318">
          <cell r="A318">
            <v>37937</v>
          </cell>
          <cell r="B318" t="str">
            <v>4Q03</v>
          </cell>
          <cell r="C318">
            <v>2003</v>
          </cell>
        </row>
        <row r="319">
          <cell r="A319">
            <v>37938</v>
          </cell>
          <cell r="B319" t="str">
            <v>4Q03</v>
          </cell>
          <cell r="C319">
            <v>2003</v>
          </cell>
        </row>
        <row r="320">
          <cell r="A320">
            <v>37939</v>
          </cell>
          <cell r="B320" t="str">
            <v>4Q03</v>
          </cell>
          <cell r="C320">
            <v>2003</v>
          </cell>
        </row>
        <row r="321">
          <cell r="A321">
            <v>37940</v>
          </cell>
          <cell r="B321" t="str">
            <v>4Q03</v>
          </cell>
          <cell r="C321">
            <v>2003</v>
          </cell>
        </row>
        <row r="322">
          <cell r="A322">
            <v>37941</v>
          </cell>
          <cell r="B322" t="str">
            <v>4Q03</v>
          </cell>
          <cell r="C322">
            <v>2003</v>
          </cell>
        </row>
        <row r="323">
          <cell r="A323">
            <v>37942</v>
          </cell>
          <cell r="B323" t="str">
            <v>4Q03</v>
          </cell>
          <cell r="C323">
            <v>2003</v>
          </cell>
        </row>
        <row r="324">
          <cell r="A324">
            <v>37943</v>
          </cell>
          <cell r="B324" t="str">
            <v>4Q03</v>
          </cell>
          <cell r="C324">
            <v>2003</v>
          </cell>
        </row>
        <row r="325">
          <cell r="A325">
            <v>37944</v>
          </cell>
          <cell r="B325" t="str">
            <v>4Q03</v>
          </cell>
          <cell r="C325">
            <v>2003</v>
          </cell>
        </row>
        <row r="326">
          <cell r="A326">
            <v>37945</v>
          </cell>
          <cell r="B326" t="str">
            <v>4Q03</v>
          </cell>
          <cell r="C326">
            <v>2003</v>
          </cell>
        </row>
        <row r="327">
          <cell r="A327">
            <v>37946</v>
          </cell>
          <cell r="B327" t="str">
            <v>4Q03</v>
          </cell>
          <cell r="C327">
            <v>2003</v>
          </cell>
        </row>
        <row r="328">
          <cell r="A328">
            <v>37947</v>
          </cell>
          <cell r="B328" t="str">
            <v>4Q03</v>
          </cell>
          <cell r="C328">
            <v>2003</v>
          </cell>
        </row>
        <row r="329">
          <cell r="A329">
            <v>37948</v>
          </cell>
          <cell r="B329" t="str">
            <v>4Q03</v>
          </cell>
          <cell r="C329">
            <v>2003</v>
          </cell>
        </row>
        <row r="330">
          <cell r="A330">
            <v>37949</v>
          </cell>
          <cell r="B330" t="str">
            <v>4Q03</v>
          </cell>
          <cell r="C330">
            <v>2003</v>
          </cell>
        </row>
        <row r="331">
          <cell r="A331">
            <v>37950</v>
          </cell>
          <cell r="B331" t="str">
            <v>4Q03</v>
          </cell>
          <cell r="C331">
            <v>2003</v>
          </cell>
        </row>
        <row r="332">
          <cell r="A332">
            <v>37951</v>
          </cell>
          <cell r="B332" t="str">
            <v>4Q03</v>
          </cell>
          <cell r="C332">
            <v>2003</v>
          </cell>
        </row>
        <row r="333">
          <cell r="A333">
            <v>37952</v>
          </cell>
          <cell r="B333" t="str">
            <v>4Q03</v>
          </cell>
          <cell r="C333">
            <v>2003</v>
          </cell>
        </row>
        <row r="334">
          <cell r="A334">
            <v>37953</v>
          </cell>
          <cell r="B334" t="str">
            <v>4Q03</v>
          </cell>
          <cell r="C334">
            <v>2003</v>
          </cell>
        </row>
        <row r="335">
          <cell r="A335">
            <v>37954</v>
          </cell>
          <cell r="B335" t="str">
            <v>4Q03</v>
          </cell>
          <cell r="C335">
            <v>2003</v>
          </cell>
        </row>
        <row r="336">
          <cell r="A336">
            <v>37955</v>
          </cell>
          <cell r="B336" t="str">
            <v>4Q03</v>
          </cell>
          <cell r="C336">
            <v>2003</v>
          </cell>
        </row>
        <row r="337">
          <cell r="A337">
            <v>37956</v>
          </cell>
          <cell r="B337" t="str">
            <v>4Q03</v>
          </cell>
          <cell r="C337">
            <v>2003</v>
          </cell>
        </row>
        <row r="338">
          <cell r="A338">
            <v>37957</v>
          </cell>
          <cell r="B338" t="str">
            <v>4Q03</v>
          </cell>
          <cell r="C338">
            <v>2003</v>
          </cell>
        </row>
        <row r="339">
          <cell r="A339">
            <v>37958</v>
          </cell>
          <cell r="B339" t="str">
            <v>4Q03</v>
          </cell>
          <cell r="C339">
            <v>2003</v>
          </cell>
        </row>
        <row r="340">
          <cell r="A340">
            <v>37959</v>
          </cell>
          <cell r="B340" t="str">
            <v>4Q03</v>
          </cell>
          <cell r="C340">
            <v>2003</v>
          </cell>
        </row>
        <row r="341">
          <cell r="A341">
            <v>37960</v>
          </cell>
          <cell r="B341" t="str">
            <v>4Q03</v>
          </cell>
          <cell r="C341">
            <v>2003</v>
          </cell>
        </row>
        <row r="342">
          <cell r="A342">
            <v>37961</v>
          </cell>
          <cell r="B342" t="str">
            <v>4Q03</v>
          </cell>
          <cell r="C342">
            <v>2003</v>
          </cell>
        </row>
        <row r="343">
          <cell r="A343">
            <v>37962</v>
          </cell>
          <cell r="B343" t="str">
            <v>4Q03</v>
          </cell>
          <cell r="C343">
            <v>2003</v>
          </cell>
        </row>
        <row r="344">
          <cell r="A344">
            <v>37963</v>
          </cell>
          <cell r="B344" t="str">
            <v>4Q03</v>
          </cell>
          <cell r="C344">
            <v>2003</v>
          </cell>
        </row>
        <row r="345">
          <cell r="A345">
            <v>37964</v>
          </cell>
          <cell r="B345" t="str">
            <v>4Q03</v>
          </cell>
          <cell r="C345">
            <v>2003</v>
          </cell>
        </row>
        <row r="346">
          <cell r="A346">
            <v>37965</v>
          </cell>
          <cell r="B346" t="str">
            <v>4Q03</v>
          </cell>
          <cell r="C346">
            <v>2003</v>
          </cell>
        </row>
        <row r="347">
          <cell r="A347">
            <v>37966</v>
          </cell>
          <cell r="B347" t="str">
            <v>4Q03</v>
          </cell>
          <cell r="C347">
            <v>2003</v>
          </cell>
        </row>
        <row r="348">
          <cell r="A348">
            <v>37967</v>
          </cell>
          <cell r="B348" t="str">
            <v>4Q03</v>
          </cell>
          <cell r="C348">
            <v>2003</v>
          </cell>
        </row>
        <row r="349">
          <cell r="A349">
            <v>37968</v>
          </cell>
          <cell r="B349" t="str">
            <v>4Q03</v>
          </cell>
          <cell r="C349">
            <v>2003</v>
          </cell>
        </row>
        <row r="350">
          <cell r="A350">
            <v>37969</v>
          </cell>
          <cell r="B350" t="str">
            <v>4Q03</v>
          </cell>
          <cell r="C350">
            <v>2003</v>
          </cell>
        </row>
        <row r="351">
          <cell r="A351">
            <v>37970</v>
          </cell>
          <cell r="B351" t="str">
            <v>4Q03</v>
          </cell>
          <cell r="C351">
            <v>2003</v>
          </cell>
        </row>
        <row r="352">
          <cell r="A352">
            <v>37971</v>
          </cell>
          <cell r="B352" t="str">
            <v>4Q03</v>
          </cell>
          <cell r="C352">
            <v>2003</v>
          </cell>
        </row>
        <row r="353">
          <cell r="A353">
            <v>37972</v>
          </cell>
          <cell r="B353" t="str">
            <v>4Q03</v>
          </cell>
          <cell r="C353">
            <v>2003</v>
          </cell>
        </row>
        <row r="354">
          <cell r="A354">
            <v>37973</v>
          </cell>
          <cell r="B354" t="str">
            <v>4Q03</v>
          </cell>
          <cell r="C354">
            <v>2003</v>
          </cell>
        </row>
        <row r="355">
          <cell r="A355">
            <v>37974</v>
          </cell>
          <cell r="B355" t="str">
            <v>4Q03</v>
          </cell>
          <cell r="C355">
            <v>2003</v>
          </cell>
        </row>
        <row r="356">
          <cell r="A356">
            <v>37975</v>
          </cell>
          <cell r="B356" t="str">
            <v>4Q03</v>
          </cell>
          <cell r="C356">
            <v>2003</v>
          </cell>
        </row>
        <row r="357">
          <cell r="A357">
            <v>37976</v>
          </cell>
          <cell r="B357" t="str">
            <v>4Q03</v>
          </cell>
          <cell r="C357">
            <v>2003</v>
          </cell>
        </row>
        <row r="358">
          <cell r="A358">
            <v>37977</v>
          </cell>
          <cell r="B358" t="str">
            <v>4Q03</v>
          </cell>
          <cell r="C358">
            <v>2003</v>
          </cell>
        </row>
        <row r="359">
          <cell r="A359">
            <v>37978</v>
          </cell>
          <cell r="B359" t="str">
            <v>4Q03</v>
          </cell>
          <cell r="C359">
            <v>2003</v>
          </cell>
        </row>
        <row r="360">
          <cell r="A360">
            <v>37979</v>
          </cell>
          <cell r="B360" t="str">
            <v>4Q03</v>
          </cell>
          <cell r="C360">
            <v>2003</v>
          </cell>
        </row>
        <row r="361">
          <cell r="A361">
            <v>37980</v>
          </cell>
          <cell r="B361" t="str">
            <v>4Q03</v>
          </cell>
          <cell r="C361">
            <v>2003</v>
          </cell>
        </row>
        <row r="362">
          <cell r="A362">
            <v>37981</v>
          </cell>
          <cell r="B362" t="str">
            <v>4Q03</v>
          </cell>
          <cell r="C362">
            <v>2003</v>
          </cell>
        </row>
        <row r="363">
          <cell r="A363">
            <v>37982</v>
          </cell>
          <cell r="B363" t="str">
            <v>4Q03</v>
          </cell>
          <cell r="C363">
            <v>2003</v>
          </cell>
        </row>
        <row r="364">
          <cell r="A364">
            <v>37983</v>
          </cell>
          <cell r="B364" t="str">
            <v>4Q03</v>
          </cell>
          <cell r="C364">
            <v>2003</v>
          </cell>
        </row>
        <row r="365">
          <cell r="A365">
            <v>37984</v>
          </cell>
          <cell r="B365" t="str">
            <v>4Q03</v>
          </cell>
          <cell r="C365">
            <v>2003</v>
          </cell>
        </row>
        <row r="366">
          <cell r="A366">
            <v>37985</v>
          </cell>
          <cell r="B366" t="str">
            <v>4Q03</v>
          </cell>
          <cell r="C366">
            <v>2003</v>
          </cell>
        </row>
        <row r="367">
          <cell r="A367">
            <v>37986</v>
          </cell>
          <cell r="B367" t="str">
            <v>4Q03</v>
          </cell>
          <cell r="C367">
            <v>2003</v>
          </cell>
        </row>
        <row r="368">
          <cell r="A368">
            <v>37987</v>
          </cell>
          <cell r="B368" t="str">
            <v>1Q04</v>
          </cell>
          <cell r="C368">
            <v>2004</v>
          </cell>
        </row>
        <row r="369">
          <cell r="A369">
            <v>37988</v>
          </cell>
          <cell r="B369" t="str">
            <v>1Q04</v>
          </cell>
          <cell r="C369">
            <v>2004</v>
          </cell>
        </row>
        <row r="370">
          <cell r="A370">
            <v>37989</v>
          </cell>
          <cell r="B370" t="str">
            <v>1Q04</v>
          </cell>
          <cell r="C370">
            <v>2004</v>
          </cell>
        </row>
        <row r="371">
          <cell r="A371">
            <v>37990</v>
          </cell>
          <cell r="B371" t="str">
            <v>1Q04</v>
          </cell>
          <cell r="C371">
            <v>2004</v>
          </cell>
        </row>
        <row r="372">
          <cell r="A372">
            <v>37991</v>
          </cell>
          <cell r="B372" t="str">
            <v>1Q04</v>
          </cell>
          <cell r="C372">
            <v>2004</v>
          </cell>
        </row>
        <row r="373">
          <cell r="A373">
            <v>37992</v>
          </cell>
          <cell r="B373" t="str">
            <v>1Q04</v>
          </cell>
          <cell r="C373">
            <v>2004</v>
          </cell>
        </row>
        <row r="374">
          <cell r="A374">
            <v>37993</v>
          </cell>
          <cell r="B374" t="str">
            <v>1Q04</v>
          </cell>
          <cell r="C374">
            <v>2004</v>
          </cell>
        </row>
        <row r="375">
          <cell r="A375">
            <v>37994</v>
          </cell>
          <cell r="B375" t="str">
            <v>1Q04</v>
          </cell>
          <cell r="C375">
            <v>2004</v>
          </cell>
        </row>
        <row r="376">
          <cell r="A376">
            <v>37995</v>
          </cell>
          <cell r="B376" t="str">
            <v>1Q04</v>
          </cell>
          <cell r="C376">
            <v>2004</v>
          </cell>
        </row>
        <row r="377">
          <cell r="A377">
            <v>37996</v>
          </cell>
          <cell r="B377" t="str">
            <v>1Q04</v>
          </cell>
          <cell r="C377">
            <v>2004</v>
          </cell>
        </row>
        <row r="378">
          <cell r="A378">
            <v>37997</v>
          </cell>
          <cell r="B378" t="str">
            <v>1Q04</v>
          </cell>
          <cell r="C378">
            <v>2004</v>
          </cell>
        </row>
        <row r="379">
          <cell r="A379">
            <v>37998</v>
          </cell>
          <cell r="B379" t="str">
            <v>1Q04</v>
          </cell>
          <cell r="C379">
            <v>2004</v>
          </cell>
        </row>
        <row r="380">
          <cell r="A380">
            <v>37999</v>
          </cell>
          <cell r="B380" t="str">
            <v>1Q04</v>
          </cell>
          <cell r="C380">
            <v>2004</v>
          </cell>
        </row>
        <row r="381">
          <cell r="A381">
            <v>38000</v>
          </cell>
          <cell r="B381" t="str">
            <v>1Q04</v>
          </cell>
          <cell r="C381">
            <v>2004</v>
          </cell>
        </row>
        <row r="382">
          <cell r="A382">
            <v>38001</v>
          </cell>
          <cell r="B382" t="str">
            <v>1Q04</v>
          </cell>
          <cell r="C382">
            <v>2004</v>
          </cell>
        </row>
        <row r="383">
          <cell r="A383">
            <v>38002</v>
          </cell>
          <cell r="B383" t="str">
            <v>1Q04</v>
          </cell>
          <cell r="C383">
            <v>2004</v>
          </cell>
        </row>
        <row r="384">
          <cell r="A384">
            <v>38003</v>
          </cell>
          <cell r="B384" t="str">
            <v>1Q04</v>
          </cell>
          <cell r="C384">
            <v>2004</v>
          </cell>
        </row>
        <row r="385">
          <cell r="A385">
            <v>38004</v>
          </cell>
          <cell r="B385" t="str">
            <v>1Q04</v>
          </cell>
          <cell r="C385">
            <v>2004</v>
          </cell>
        </row>
        <row r="386">
          <cell r="A386">
            <v>38005</v>
          </cell>
          <cell r="B386" t="str">
            <v>1Q04</v>
          </cell>
          <cell r="C386">
            <v>2004</v>
          </cell>
        </row>
        <row r="387">
          <cell r="A387">
            <v>38006</v>
          </cell>
          <cell r="B387" t="str">
            <v>1Q04</v>
          </cell>
          <cell r="C387">
            <v>2004</v>
          </cell>
        </row>
        <row r="388">
          <cell r="A388">
            <v>38007</v>
          </cell>
          <cell r="B388" t="str">
            <v>1Q04</v>
          </cell>
          <cell r="C388">
            <v>2004</v>
          </cell>
        </row>
        <row r="389">
          <cell r="A389">
            <v>38008</v>
          </cell>
          <cell r="B389" t="str">
            <v>1Q04</v>
          </cell>
          <cell r="C389">
            <v>2004</v>
          </cell>
        </row>
        <row r="390">
          <cell r="A390">
            <v>38009</v>
          </cell>
          <cell r="B390" t="str">
            <v>1Q04</v>
          </cell>
          <cell r="C390">
            <v>2004</v>
          </cell>
        </row>
        <row r="391">
          <cell r="A391">
            <v>38010</v>
          </cell>
          <cell r="B391" t="str">
            <v>1Q04</v>
          </cell>
          <cell r="C391">
            <v>2004</v>
          </cell>
        </row>
        <row r="392">
          <cell r="A392">
            <v>38011</v>
          </cell>
          <cell r="B392" t="str">
            <v>1Q04</v>
          </cell>
          <cell r="C392">
            <v>2004</v>
          </cell>
        </row>
        <row r="393">
          <cell r="A393">
            <v>38012</v>
          </cell>
          <cell r="B393" t="str">
            <v>1Q04</v>
          </cell>
          <cell r="C393">
            <v>2004</v>
          </cell>
        </row>
        <row r="394">
          <cell r="A394">
            <v>38013</v>
          </cell>
          <cell r="B394" t="str">
            <v>1Q04</v>
          </cell>
          <cell r="C394">
            <v>2004</v>
          </cell>
        </row>
        <row r="395">
          <cell r="A395">
            <v>38014</v>
          </cell>
          <cell r="B395" t="str">
            <v>1Q04</v>
          </cell>
          <cell r="C395">
            <v>2004</v>
          </cell>
        </row>
        <row r="396">
          <cell r="A396">
            <v>38015</v>
          </cell>
          <cell r="B396" t="str">
            <v>1Q04</v>
          </cell>
          <cell r="C396">
            <v>2004</v>
          </cell>
        </row>
        <row r="397">
          <cell r="A397">
            <v>38016</v>
          </cell>
          <cell r="B397" t="str">
            <v>1Q04</v>
          </cell>
          <cell r="C397">
            <v>2004</v>
          </cell>
        </row>
        <row r="398">
          <cell r="A398">
            <v>38017</v>
          </cell>
          <cell r="B398" t="str">
            <v>1Q04</v>
          </cell>
          <cell r="C398">
            <v>2004</v>
          </cell>
        </row>
        <row r="399">
          <cell r="A399">
            <v>38018</v>
          </cell>
          <cell r="B399" t="str">
            <v>1Q04</v>
          </cell>
          <cell r="C399">
            <v>2004</v>
          </cell>
        </row>
        <row r="400">
          <cell r="A400">
            <v>38019</v>
          </cell>
          <cell r="B400" t="str">
            <v>1Q04</v>
          </cell>
          <cell r="C400">
            <v>2004</v>
          </cell>
        </row>
        <row r="401">
          <cell r="A401">
            <v>38020</v>
          </cell>
          <cell r="B401" t="str">
            <v>1Q04</v>
          </cell>
          <cell r="C401">
            <v>2004</v>
          </cell>
        </row>
        <row r="402">
          <cell r="A402">
            <v>38021</v>
          </cell>
          <cell r="B402" t="str">
            <v>1Q04</v>
          </cell>
          <cell r="C402">
            <v>2004</v>
          </cell>
        </row>
        <row r="403">
          <cell r="A403">
            <v>38022</v>
          </cell>
          <cell r="B403" t="str">
            <v>1Q04</v>
          </cell>
          <cell r="C403">
            <v>2004</v>
          </cell>
        </row>
        <row r="404">
          <cell r="A404">
            <v>38023</v>
          </cell>
          <cell r="B404" t="str">
            <v>1Q04</v>
          </cell>
          <cell r="C404">
            <v>2004</v>
          </cell>
        </row>
        <row r="405">
          <cell r="A405">
            <v>38024</v>
          </cell>
          <cell r="B405" t="str">
            <v>1Q04</v>
          </cell>
          <cell r="C405">
            <v>2004</v>
          </cell>
        </row>
        <row r="406">
          <cell r="A406">
            <v>38025</v>
          </cell>
          <cell r="B406" t="str">
            <v>1Q04</v>
          </cell>
          <cell r="C406">
            <v>2004</v>
          </cell>
        </row>
        <row r="407">
          <cell r="A407">
            <v>38026</v>
          </cell>
          <cell r="B407" t="str">
            <v>1Q04</v>
          </cell>
          <cell r="C407">
            <v>2004</v>
          </cell>
        </row>
        <row r="408">
          <cell r="A408">
            <v>38027</v>
          </cell>
          <cell r="B408" t="str">
            <v>1Q04</v>
          </cell>
          <cell r="C408">
            <v>2004</v>
          </cell>
        </row>
        <row r="409">
          <cell r="A409">
            <v>38028</v>
          </cell>
          <cell r="B409" t="str">
            <v>1Q04</v>
          </cell>
          <cell r="C409">
            <v>2004</v>
          </cell>
        </row>
        <row r="410">
          <cell r="A410">
            <v>38029</v>
          </cell>
          <cell r="B410" t="str">
            <v>1Q04</v>
          </cell>
          <cell r="C410">
            <v>2004</v>
          </cell>
        </row>
        <row r="411">
          <cell r="A411">
            <v>38030</v>
          </cell>
          <cell r="B411" t="str">
            <v>1Q04</v>
          </cell>
          <cell r="C411">
            <v>2004</v>
          </cell>
        </row>
        <row r="412">
          <cell r="A412">
            <v>38031</v>
          </cell>
          <cell r="B412" t="str">
            <v>1Q04</v>
          </cell>
          <cell r="C412">
            <v>2004</v>
          </cell>
        </row>
        <row r="413">
          <cell r="A413">
            <v>38032</v>
          </cell>
          <cell r="B413" t="str">
            <v>1Q04</v>
          </cell>
          <cell r="C413">
            <v>2004</v>
          </cell>
        </row>
        <row r="414">
          <cell r="A414">
            <v>38033</v>
          </cell>
          <cell r="B414" t="str">
            <v>1Q04</v>
          </cell>
          <cell r="C414">
            <v>2004</v>
          </cell>
        </row>
        <row r="415">
          <cell r="A415">
            <v>38034</v>
          </cell>
          <cell r="B415" t="str">
            <v>1Q04</v>
          </cell>
          <cell r="C415">
            <v>2004</v>
          </cell>
        </row>
        <row r="416">
          <cell r="A416">
            <v>38035</v>
          </cell>
          <cell r="B416" t="str">
            <v>1Q04</v>
          </cell>
          <cell r="C416">
            <v>2004</v>
          </cell>
        </row>
        <row r="417">
          <cell r="A417">
            <v>38036</v>
          </cell>
          <cell r="B417" t="str">
            <v>1Q04</v>
          </cell>
          <cell r="C417">
            <v>2004</v>
          </cell>
        </row>
        <row r="418">
          <cell r="A418">
            <v>38037</v>
          </cell>
          <cell r="B418" t="str">
            <v>1Q04</v>
          </cell>
          <cell r="C418">
            <v>2004</v>
          </cell>
        </row>
        <row r="419">
          <cell r="A419">
            <v>38038</v>
          </cell>
          <cell r="B419" t="str">
            <v>1Q04</v>
          </cell>
          <cell r="C419">
            <v>2004</v>
          </cell>
        </row>
        <row r="420">
          <cell r="A420">
            <v>38039</v>
          </cell>
          <cell r="B420" t="str">
            <v>1Q04</v>
          </cell>
          <cell r="C420">
            <v>2004</v>
          </cell>
        </row>
        <row r="421">
          <cell r="A421">
            <v>38040</v>
          </cell>
          <cell r="B421" t="str">
            <v>1Q04</v>
          </cell>
          <cell r="C421">
            <v>2004</v>
          </cell>
        </row>
        <row r="422">
          <cell r="A422">
            <v>38041</v>
          </cell>
          <cell r="B422" t="str">
            <v>1Q04</v>
          </cell>
          <cell r="C422">
            <v>2004</v>
          </cell>
        </row>
        <row r="423">
          <cell r="A423">
            <v>38042</v>
          </cell>
          <cell r="B423" t="str">
            <v>1Q04</v>
          </cell>
          <cell r="C423">
            <v>2004</v>
          </cell>
        </row>
        <row r="424">
          <cell r="A424">
            <v>38043</v>
          </cell>
          <cell r="B424" t="str">
            <v>1Q04</v>
          </cell>
          <cell r="C424">
            <v>2004</v>
          </cell>
        </row>
        <row r="425">
          <cell r="A425">
            <v>38044</v>
          </cell>
          <cell r="B425" t="str">
            <v>1Q04</v>
          </cell>
          <cell r="C425">
            <v>2004</v>
          </cell>
        </row>
        <row r="426">
          <cell r="A426">
            <v>38045</v>
          </cell>
          <cell r="B426" t="str">
            <v>1Q04</v>
          </cell>
          <cell r="C426">
            <v>2004</v>
          </cell>
        </row>
        <row r="427">
          <cell r="A427">
            <v>38046</v>
          </cell>
          <cell r="B427" t="str">
            <v>1Q04</v>
          </cell>
          <cell r="C427">
            <v>2004</v>
          </cell>
        </row>
        <row r="428">
          <cell r="A428">
            <v>38047</v>
          </cell>
          <cell r="B428" t="str">
            <v>1Q04</v>
          </cell>
          <cell r="C428">
            <v>2004</v>
          </cell>
        </row>
        <row r="429">
          <cell r="A429">
            <v>38048</v>
          </cell>
          <cell r="B429" t="str">
            <v>1Q04</v>
          </cell>
          <cell r="C429">
            <v>2004</v>
          </cell>
        </row>
        <row r="430">
          <cell r="A430">
            <v>38049</v>
          </cell>
          <cell r="B430" t="str">
            <v>1Q04</v>
          </cell>
          <cell r="C430">
            <v>2004</v>
          </cell>
        </row>
        <row r="431">
          <cell r="A431">
            <v>38050</v>
          </cell>
          <cell r="B431" t="str">
            <v>1Q04</v>
          </cell>
          <cell r="C431">
            <v>2004</v>
          </cell>
        </row>
        <row r="432">
          <cell r="A432">
            <v>38051</v>
          </cell>
          <cell r="B432" t="str">
            <v>1Q04</v>
          </cell>
          <cell r="C432">
            <v>2004</v>
          </cell>
        </row>
        <row r="433">
          <cell r="A433">
            <v>38052</v>
          </cell>
          <cell r="B433" t="str">
            <v>1Q04</v>
          </cell>
          <cell r="C433">
            <v>2004</v>
          </cell>
        </row>
        <row r="434">
          <cell r="A434">
            <v>38053</v>
          </cell>
          <cell r="B434" t="str">
            <v>1Q04</v>
          </cell>
          <cell r="C434">
            <v>2004</v>
          </cell>
        </row>
        <row r="435">
          <cell r="A435">
            <v>38054</v>
          </cell>
          <cell r="B435" t="str">
            <v>1Q04</v>
          </cell>
          <cell r="C435">
            <v>2004</v>
          </cell>
        </row>
        <row r="436">
          <cell r="A436">
            <v>38055</v>
          </cell>
          <cell r="B436" t="str">
            <v>1Q04</v>
          </cell>
          <cell r="C436">
            <v>2004</v>
          </cell>
        </row>
        <row r="437">
          <cell r="A437">
            <v>38056</v>
          </cell>
          <cell r="B437" t="str">
            <v>1Q04</v>
          </cell>
          <cell r="C437">
            <v>2004</v>
          </cell>
        </row>
        <row r="438">
          <cell r="A438">
            <v>38057</v>
          </cell>
          <cell r="B438" t="str">
            <v>1Q04</v>
          </cell>
          <cell r="C438">
            <v>2004</v>
          </cell>
        </row>
        <row r="439">
          <cell r="A439">
            <v>38058</v>
          </cell>
          <cell r="B439" t="str">
            <v>1Q04</v>
          </cell>
          <cell r="C439">
            <v>2004</v>
          </cell>
        </row>
        <row r="440">
          <cell r="A440">
            <v>38059</v>
          </cell>
          <cell r="B440" t="str">
            <v>1Q04</v>
          </cell>
          <cell r="C440">
            <v>2004</v>
          </cell>
        </row>
        <row r="441">
          <cell r="A441">
            <v>38060</v>
          </cell>
          <cell r="B441" t="str">
            <v>1Q04</v>
          </cell>
          <cell r="C441">
            <v>2004</v>
          </cell>
        </row>
        <row r="442">
          <cell r="A442">
            <v>38061</v>
          </cell>
          <cell r="B442" t="str">
            <v>1Q04</v>
          </cell>
          <cell r="C442">
            <v>2004</v>
          </cell>
        </row>
        <row r="443">
          <cell r="A443">
            <v>38062</v>
          </cell>
          <cell r="B443" t="str">
            <v>1Q04</v>
          </cell>
          <cell r="C443">
            <v>2004</v>
          </cell>
        </row>
        <row r="444">
          <cell r="A444">
            <v>38063</v>
          </cell>
          <cell r="B444" t="str">
            <v>1Q04</v>
          </cell>
          <cell r="C444">
            <v>2004</v>
          </cell>
        </row>
        <row r="445">
          <cell r="A445">
            <v>38064</v>
          </cell>
          <cell r="B445" t="str">
            <v>1Q04</v>
          </cell>
          <cell r="C445">
            <v>2004</v>
          </cell>
        </row>
        <row r="446">
          <cell r="A446">
            <v>38065</v>
          </cell>
          <cell r="B446" t="str">
            <v>1Q04</v>
          </cell>
          <cell r="C446">
            <v>2004</v>
          </cell>
        </row>
        <row r="447">
          <cell r="A447">
            <v>38066</v>
          </cell>
          <cell r="B447" t="str">
            <v>1Q04</v>
          </cell>
          <cell r="C447">
            <v>2004</v>
          </cell>
        </row>
        <row r="448">
          <cell r="A448">
            <v>38067</v>
          </cell>
          <cell r="B448" t="str">
            <v>1Q04</v>
          </cell>
          <cell r="C448">
            <v>2004</v>
          </cell>
        </row>
        <row r="449">
          <cell r="A449">
            <v>38068</v>
          </cell>
          <cell r="B449" t="str">
            <v>1Q04</v>
          </cell>
          <cell r="C449">
            <v>2004</v>
          </cell>
        </row>
        <row r="450">
          <cell r="A450">
            <v>38069</v>
          </cell>
          <cell r="B450" t="str">
            <v>1Q04</v>
          </cell>
          <cell r="C450">
            <v>2004</v>
          </cell>
        </row>
        <row r="451">
          <cell r="A451">
            <v>38070</v>
          </cell>
          <cell r="B451" t="str">
            <v>1Q04</v>
          </cell>
          <cell r="C451">
            <v>2004</v>
          </cell>
        </row>
        <row r="452">
          <cell r="A452">
            <v>38071</v>
          </cell>
          <cell r="B452" t="str">
            <v>1Q04</v>
          </cell>
          <cell r="C452">
            <v>2004</v>
          </cell>
        </row>
        <row r="453">
          <cell r="A453">
            <v>38072</v>
          </cell>
          <cell r="B453" t="str">
            <v>1Q04</v>
          </cell>
          <cell r="C453">
            <v>2004</v>
          </cell>
        </row>
        <row r="454">
          <cell r="A454">
            <v>38073</v>
          </cell>
          <cell r="B454" t="str">
            <v>1Q04</v>
          </cell>
          <cell r="C454">
            <v>2004</v>
          </cell>
        </row>
        <row r="455">
          <cell r="A455">
            <v>38074</v>
          </cell>
          <cell r="B455" t="str">
            <v>1Q04</v>
          </cell>
          <cell r="C455">
            <v>2004</v>
          </cell>
        </row>
        <row r="456">
          <cell r="A456">
            <v>38075</v>
          </cell>
          <cell r="B456" t="str">
            <v>1Q04</v>
          </cell>
          <cell r="C456">
            <v>2004</v>
          </cell>
        </row>
        <row r="457">
          <cell r="A457">
            <v>38076</v>
          </cell>
          <cell r="B457" t="str">
            <v>1Q04</v>
          </cell>
          <cell r="C457">
            <v>2004</v>
          </cell>
        </row>
        <row r="458">
          <cell r="A458">
            <v>38077</v>
          </cell>
          <cell r="B458" t="str">
            <v>1Q04</v>
          </cell>
          <cell r="C458">
            <v>2004</v>
          </cell>
        </row>
        <row r="459">
          <cell r="A459">
            <v>38078</v>
          </cell>
          <cell r="B459" t="str">
            <v>2Q04</v>
          </cell>
          <cell r="C459">
            <v>2004</v>
          </cell>
        </row>
        <row r="460">
          <cell r="A460">
            <v>38079</v>
          </cell>
          <cell r="B460" t="str">
            <v>2Q04</v>
          </cell>
          <cell r="C460">
            <v>2004</v>
          </cell>
        </row>
        <row r="461">
          <cell r="A461">
            <v>38080</v>
          </cell>
          <cell r="B461" t="str">
            <v>2Q04</v>
          </cell>
          <cell r="C461">
            <v>2004</v>
          </cell>
        </row>
        <row r="462">
          <cell r="A462">
            <v>38081</v>
          </cell>
          <cell r="B462" t="str">
            <v>2Q04</v>
          </cell>
          <cell r="C462">
            <v>2004</v>
          </cell>
        </row>
        <row r="463">
          <cell r="A463">
            <v>38082</v>
          </cell>
          <cell r="B463" t="str">
            <v>2Q04</v>
          </cell>
          <cell r="C463">
            <v>2004</v>
          </cell>
        </row>
        <row r="464">
          <cell r="A464">
            <v>38083</v>
          </cell>
          <cell r="B464" t="str">
            <v>2Q04</v>
          </cell>
          <cell r="C464">
            <v>2004</v>
          </cell>
        </row>
        <row r="465">
          <cell r="A465">
            <v>38084</v>
          </cell>
          <cell r="B465" t="str">
            <v>2Q04</v>
          </cell>
          <cell r="C465">
            <v>2004</v>
          </cell>
        </row>
        <row r="466">
          <cell r="A466">
            <v>38085</v>
          </cell>
          <cell r="B466" t="str">
            <v>2Q04</v>
          </cell>
          <cell r="C466">
            <v>2004</v>
          </cell>
        </row>
        <row r="467">
          <cell r="A467">
            <v>38086</v>
          </cell>
          <cell r="B467" t="str">
            <v>2Q04</v>
          </cell>
          <cell r="C467">
            <v>2004</v>
          </cell>
        </row>
        <row r="468">
          <cell r="A468">
            <v>38087</v>
          </cell>
          <cell r="B468" t="str">
            <v>2Q04</v>
          </cell>
          <cell r="C468">
            <v>2004</v>
          </cell>
        </row>
        <row r="469">
          <cell r="A469">
            <v>38088</v>
          </cell>
          <cell r="B469" t="str">
            <v>2Q04</v>
          </cell>
          <cell r="C469">
            <v>2004</v>
          </cell>
        </row>
        <row r="470">
          <cell r="A470">
            <v>38089</v>
          </cell>
          <cell r="B470" t="str">
            <v>2Q04</v>
          </cell>
          <cell r="C470">
            <v>2004</v>
          </cell>
        </row>
        <row r="471">
          <cell r="A471">
            <v>38090</v>
          </cell>
          <cell r="B471" t="str">
            <v>2Q04</v>
          </cell>
          <cell r="C471">
            <v>2004</v>
          </cell>
        </row>
        <row r="472">
          <cell r="A472">
            <v>38091</v>
          </cell>
          <cell r="B472" t="str">
            <v>2Q04</v>
          </cell>
          <cell r="C472">
            <v>2004</v>
          </cell>
        </row>
        <row r="473">
          <cell r="A473">
            <v>38092</v>
          </cell>
          <cell r="B473" t="str">
            <v>2Q04</v>
          </cell>
          <cell r="C473">
            <v>2004</v>
          </cell>
        </row>
        <row r="474">
          <cell r="A474">
            <v>38093</v>
          </cell>
          <cell r="B474" t="str">
            <v>2Q04</v>
          </cell>
          <cell r="C474">
            <v>2004</v>
          </cell>
        </row>
        <row r="475">
          <cell r="A475">
            <v>38094</v>
          </cell>
          <cell r="B475" t="str">
            <v>2Q04</v>
          </cell>
          <cell r="C475">
            <v>2004</v>
          </cell>
        </row>
        <row r="476">
          <cell r="A476">
            <v>38095</v>
          </cell>
          <cell r="B476" t="str">
            <v>2Q04</v>
          </cell>
          <cell r="C476">
            <v>2004</v>
          </cell>
        </row>
        <row r="477">
          <cell r="A477">
            <v>38096</v>
          </cell>
          <cell r="B477" t="str">
            <v>2Q04</v>
          </cell>
          <cell r="C477">
            <v>2004</v>
          </cell>
        </row>
        <row r="478">
          <cell r="A478">
            <v>38097</v>
          </cell>
          <cell r="B478" t="str">
            <v>2Q04</v>
          </cell>
          <cell r="C478">
            <v>2004</v>
          </cell>
        </row>
        <row r="479">
          <cell r="A479">
            <v>38098</v>
          </cell>
          <cell r="B479" t="str">
            <v>2Q04</v>
          </cell>
          <cell r="C479">
            <v>2004</v>
          </cell>
        </row>
        <row r="480">
          <cell r="A480">
            <v>38099</v>
          </cell>
          <cell r="B480" t="str">
            <v>2Q04</v>
          </cell>
          <cell r="C480">
            <v>2004</v>
          </cell>
        </row>
        <row r="481">
          <cell r="A481">
            <v>38100</v>
          </cell>
          <cell r="B481" t="str">
            <v>2Q04</v>
          </cell>
          <cell r="C481">
            <v>2004</v>
          </cell>
        </row>
        <row r="482">
          <cell r="A482">
            <v>38101</v>
          </cell>
          <cell r="B482" t="str">
            <v>2Q04</v>
          </cell>
          <cell r="C482">
            <v>2004</v>
          </cell>
        </row>
        <row r="483">
          <cell r="A483">
            <v>38102</v>
          </cell>
          <cell r="B483" t="str">
            <v>2Q04</v>
          </cell>
          <cell r="C483">
            <v>2004</v>
          </cell>
        </row>
        <row r="484">
          <cell r="A484">
            <v>38103</v>
          </cell>
          <cell r="B484" t="str">
            <v>2Q04</v>
          </cell>
          <cell r="C484">
            <v>2004</v>
          </cell>
        </row>
        <row r="485">
          <cell r="A485">
            <v>38104</v>
          </cell>
          <cell r="B485" t="str">
            <v>2Q04</v>
          </cell>
          <cell r="C485">
            <v>2004</v>
          </cell>
        </row>
        <row r="486">
          <cell r="A486">
            <v>38105</v>
          </cell>
          <cell r="B486" t="str">
            <v>2Q04</v>
          </cell>
          <cell r="C486">
            <v>2004</v>
          </cell>
        </row>
        <row r="487">
          <cell r="A487">
            <v>38106</v>
          </cell>
          <cell r="B487" t="str">
            <v>2Q04</v>
          </cell>
          <cell r="C487">
            <v>2004</v>
          </cell>
        </row>
        <row r="488">
          <cell r="A488">
            <v>38107</v>
          </cell>
          <cell r="B488" t="str">
            <v>2Q04</v>
          </cell>
          <cell r="C488">
            <v>2004</v>
          </cell>
        </row>
        <row r="489">
          <cell r="A489">
            <v>38108</v>
          </cell>
          <cell r="B489" t="str">
            <v>2Q04</v>
          </cell>
          <cell r="C489">
            <v>2004</v>
          </cell>
        </row>
        <row r="490">
          <cell r="A490">
            <v>38109</v>
          </cell>
          <cell r="B490" t="str">
            <v>2Q04</v>
          </cell>
          <cell r="C490">
            <v>2004</v>
          </cell>
        </row>
        <row r="491">
          <cell r="A491">
            <v>38110</v>
          </cell>
          <cell r="B491" t="str">
            <v>2Q04</v>
          </cell>
          <cell r="C491">
            <v>2004</v>
          </cell>
        </row>
        <row r="492">
          <cell r="A492">
            <v>38111</v>
          </cell>
          <cell r="B492" t="str">
            <v>2Q04</v>
          </cell>
          <cell r="C492">
            <v>2004</v>
          </cell>
        </row>
        <row r="493">
          <cell r="A493">
            <v>38112</v>
          </cell>
          <cell r="B493" t="str">
            <v>2Q04</v>
          </cell>
          <cell r="C493">
            <v>2004</v>
          </cell>
        </row>
        <row r="494">
          <cell r="A494">
            <v>38113</v>
          </cell>
          <cell r="B494" t="str">
            <v>2Q04</v>
          </cell>
          <cell r="C494">
            <v>2004</v>
          </cell>
        </row>
        <row r="495">
          <cell r="A495">
            <v>38114</v>
          </cell>
          <cell r="B495" t="str">
            <v>2Q04</v>
          </cell>
          <cell r="C495">
            <v>2004</v>
          </cell>
        </row>
        <row r="496">
          <cell r="A496">
            <v>38115</v>
          </cell>
          <cell r="B496" t="str">
            <v>2Q04</v>
          </cell>
          <cell r="C496">
            <v>2004</v>
          </cell>
        </row>
        <row r="497">
          <cell r="A497">
            <v>38116</v>
          </cell>
          <cell r="B497" t="str">
            <v>2Q04</v>
          </cell>
          <cell r="C497">
            <v>2004</v>
          </cell>
        </row>
        <row r="498">
          <cell r="A498">
            <v>38117</v>
          </cell>
          <cell r="B498" t="str">
            <v>2Q04</v>
          </cell>
          <cell r="C498">
            <v>2004</v>
          </cell>
        </row>
        <row r="499">
          <cell r="A499">
            <v>38118</v>
          </cell>
          <cell r="B499" t="str">
            <v>2Q04</v>
          </cell>
          <cell r="C499">
            <v>2004</v>
          </cell>
        </row>
        <row r="500">
          <cell r="A500">
            <v>38119</v>
          </cell>
          <cell r="B500" t="str">
            <v>2Q04</v>
          </cell>
          <cell r="C500">
            <v>2004</v>
          </cell>
        </row>
        <row r="501">
          <cell r="A501">
            <v>38120</v>
          </cell>
          <cell r="B501" t="str">
            <v>2Q04</v>
          </cell>
          <cell r="C501">
            <v>2004</v>
          </cell>
        </row>
        <row r="502">
          <cell r="A502">
            <v>38121</v>
          </cell>
          <cell r="B502" t="str">
            <v>2Q04</v>
          </cell>
          <cell r="C502">
            <v>2004</v>
          </cell>
        </row>
        <row r="503">
          <cell r="A503">
            <v>38122</v>
          </cell>
          <cell r="B503" t="str">
            <v>2Q04</v>
          </cell>
          <cell r="C503">
            <v>2004</v>
          </cell>
        </row>
        <row r="504">
          <cell r="A504">
            <v>38123</v>
          </cell>
          <cell r="B504" t="str">
            <v>2Q04</v>
          </cell>
          <cell r="C504">
            <v>2004</v>
          </cell>
        </row>
        <row r="505">
          <cell r="A505">
            <v>38124</v>
          </cell>
          <cell r="B505" t="str">
            <v>2Q04</v>
          </cell>
          <cell r="C505">
            <v>2004</v>
          </cell>
        </row>
        <row r="506">
          <cell r="A506">
            <v>38125</v>
          </cell>
          <cell r="B506" t="str">
            <v>2Q04</v>
          </cell>
          <cell r="C506">
            <v>2004</v>
          </cell>
        </row>
        <row r="507">
          <cell r="A507">
            <v>38126</v>
          </cell>
          <cell r="B507" t="str">
            <v>2Q04</v>
          </cell>
          <cell r="C507">
            <v>2004</v>
          </cell>
        </row>
        <row r="508">
          <cell r="A508">
            <v>38127</v>
          </cell>
          <cell r="B508" t="str">
            <v>2Q04</v>
          </cell>
          <cell r="C508">
            <v>2004</v>
          </cell>
        </row>
        <row r="509">
          <cell r="A509">
            <v>38128</v>
          </cell>
          <cell r="B509" t="str">
            <v>2Q04</v>
          </cell>
          <cell r="C509">
            <v>2004</v>
          </cell>
        </row>
        <row r="510">
          <cell r="A510">
            <v>38129</v>
          </cell>
          <cell r="B510" t="str">
            <v>2Q04</v>
          </cell>
          <cell r="C510">
            <v>2004</v>
          </cell>
        </row>
        <row r="511">
          <cell r="A511">
            <v>38130</v>
          </cell>
          <cell r="B511" t="str">
            <v>2Q04</v>
          </cell>
          <cell r="C511">
            <v>2004</v>
          </cell>
        </row>
        <row r="512">
          <cell r="A512">
            <v>38131</v>
          </cell>
          <cell r="B512" t="str">
            <v>2Q04</v>
          </cell>
          <cell r="C512">
            <v>2004</v>
          </cell>
        </row>
        <row r="513">
          <cell r="A513">
            <v>38132</v>
          </cell>
          <cell r="B513" t="str">
            <v>2Q04</v>
          </cell>
          <cell r="C513">
            <v>2004</v>
          </cell>
        </row>
        <row r="514">
          <cell r="A514">
            <v>38133</v>
          </cell>
          <cell r="B514" t="str">
            <v>2Q04</v>
          </cell>
          <cell r="C514">
            <v>2004</v>
          </cell>
        </row>
        <row r="515">
          <cell r="A515">
            <v>38134</v>
          </cell>
          <cell r="B515" t="str">
            <v>2Q04</v>
          </cell>
          <cell r="C515">
            <v>2004</v>
          </cell>
        </row>
        <row r="516">
          <cell r="A516">
            <v>38135</v>
          </cell>
          <cell r="B516" t="str">
            <v>2Q04</v>
          </cell>
          <cell r="C516">
            <v>2004</v>
          </cell>
        </row>
        <row r="517">
          <cell r="A517">
            <v>38136</v>
          </cell>
          <cell r="B517" t="str">
            <v>2Q04</v>
          </cell>
          <cell r="C517">
            <v>2004</v>
          </cell>
        </row>
        <row r="518">
          <cell r="A518">
            <v>38137</v>
          </cell>
          <cell r="B518" t="str">
            <v>2Q04</v>
          </cell>
          <cell r="C518">
            <v>2004</v>
          </cell>
        </row>
        <row r="519">
          <cell r="A519">
            <v>38138</v>
          </cell>
          <cell r="B519" t="str">
            <v>2Q04</v>
          </cell>
          <cell r="C519">
            <v>2004</v>
          </cell>
        </row>
        <row r="520">
          <cell r="A520">
            <v>38139</v>
          </cell>
          <cell r="B520" t="str">
            <v>2Q04</v>
          </cell>
          <cell r="C520">
            <v>2004</v>
          </cell>
        </row>
        <row r="521">
          <cell r="A521">
            <v>38140</v>
          </cell>
          <cell r="B521" t="str">
            <v>2Q04</v>
          </cell>
          <cell r="C521">
            <v>2004</v>
          </cell>
        </row>
        <row r="522">
          <cell r="A522">
            <v>38141</v>
          </cell>
          <cell r="B522" t="str">
            <v>2Q04</v>
          </cell>
          <cell r="C522">
            <v>2004</v>
          </cell>
        </row>
        <row r="523">
          <cell r="A523">
            <v>38142</v>
          </cell>
          <cell r="B523" t="str">
            <v>2Q04</v>
          </cell>
          <cell r="C523">
            <v>2004</v>
          </cell>
        </row>
        <row r="524">
          <cell r="A524">
            <v>38143</v>
          </cell>
          <cell r="B524" t="str">
            <v>2Q04</v>
          </cell>
          <cell r="C524">
            <v>2004</v>
          </cell>
        </row>
        <row r="525">
          <cell r="A525">
            <v>38144</v>
          </cell>
          <cell r="B525" t="str">
            <v>2Q04</v>
          </cell>
          <cell r="C525">
            <v>2004</v>
          </cell>
        </row>
        <row r="526">
          <cell r="A526">
            <v>38145</v>
          </cell>
          <cell r="B526" t="str">
            <v>2Q04</v>
          </cell>
          <cell r="C526">
            <v>2004</v>
          </cell>
        </row>
        <row r="527">
          <cell r="A527">
            <v>38146</v>
          </cell>
          <cell r="B527" t="str">
            <v>2Q04</v>
          </cell>
          <cell r="C527">
            <v>2004</v>
          </cell>
        </row>
        <row r="528">
          <cell r="A528">
            <v>38147</v>
          </cell>
          <cell r="B528" t="str">
            <v>2Q04</v>
          </cell>
          <cell r="C528">
            <v>2004</v>
          </cell>
        </row>
        <row r="529">
          <cell r="A529">
            <v>38148</v>
          </cell>
          <cell r="B529" t="str">
            <v>2Q04</v>
          </cell>
          <cell r="C529">
            <v>2004</v>
          </cell>
        </row>
        <row r="530">
          <cell r="A530">
            <v>38149</v>
          </cell>
          <cell r="B530" t="str">
            <v>2Q04</v>
          </cell>
          <cell r="C530">
            <v>2004</v>
          </cell>
        </row>
        <row r="531">
          <cell r="A531">
            <v>38150</v>
          </cell>
          <cell r="B531" t="str">
            <v>2Q04</v>
          </cell>
          <cell r="C531">
            <v>2004</v>
          </cell>
        </row>
        <row r="532">
          <cell r="A532">
            <v>38151</v>
          </cell>
          <cell r="B532" t="str">
            <v>2Q04</v>
          </cell>
          <cell r="C532">
            <v>2004</v>
          </cell>
        </row>
        <row r="533">
          <cell r="A533">
            <v>38152</v>
          </cell>
          <cell r="B533" t="str">
            <v>2Q04</v>
          </cell>
          <cell r="C533">
            <v>2004</v>
          </cell>
        </row>
        <row r="534">
          <cell r="A534">
            <v>38153</v>
          </cell>
          <cell r="B534" t="str">
            <v>2Q04</v>
          </cell>
          <cell r="C534">
            <v>2004</v>
          </cell>
        </row>
        <row r="535">
          <cell r="A535">
            <v>38154</v>
          </cell>
          <cell r="B535" t="str">
            <v>2Q04</v>
          </cell>
          <cell r="C535">
            <v>2004</v>
          </cell>
        </row>
        <row r="536">
          <cell r="A536">
            <v>38155</v>
          </cell>
          <cell r="B536" t="str">
            <v>2Q04</v>
          </cell>
          <cell r="C536">
            <v>2004</v>
          </cell>
        </row>
        <row r="537">
          <cell r="A537">
            <v>38156</v>
          </cell>
          <cell r="B537" t="str">
            <v>2Q04</v>
          </cell>
          <cell r="C537">
            <v>2004</v>
          </cell>
        </row>
        <row r="538">
          <cell r="A538">
            <v>38157</v>
          </cell>
          <cell r="B538" t="str">
            <v>2Q04</v>
          </cell>
          <cell r="C538">
            <v>2004</v>
          </cell>
        </row>
        <row r="539">
          <cell r="A539">
            <v>38158</v>
          </cell>
          <cell r="B539" t="str">
            <v>2Q04</v>
          </cell>
          <cell r="C539">
            <v>2004</v>
          </cell>
        </row>
        <row r="540">
          <cell r="A540">
            <v>38159</v>
          </cell>
          <cell r="B540" t="str">
            <v>2Q04</v>
          </cell>
          <cell r="C540">
            <v>2004</v>
          </cell>
        </row>
        <row r="541">
          <cell r="A541">
            <v>38160</v>
          </cell>
          <cell r="B541" t="str">
            <v>2Q04</v>
          </cell>
          <cell r="C541">
            <v>2004</v>
          </cell>
        </row>
        <row r="542">
          <cell r="A542">
            <v>38161</v>
          </cell>
          <cell r="B542" t="str">
            <v>2Q04</v>
          </cell>
          <cell r="C542">
            <v>2004</v>
          </cell>
        </row>
        <row r="543">
          <cell r="A543">
            <v>38162</v>
          </cell>
          <cell r="B543" t="str">
            <v>2Q04</v>
          </cell>
          <cell r="C543">
            <v>2004</v>
          </cell>
        </row>
        <row r="544">
          <cell r="A544">
            <v>38163</v>
          </cell>
          <cell r="B544" t="str">
            <v>2Q04</v>
          </cell>
          <cell r="C544">
            <v>2004</v>
          </cell>
        </row>
        <row r="545">
          <cell r="A545">
            <v>38164</v>
          </cell>
          <cell r="B545" t="str">
            <v>2Q04</v>
          </cell>
          <cell r="C545">
            <v>2004</v>
          </cell>
        </row>
        <row r="546">
          <cell r="A546">
            <v>38165</v>
          </cell>
          <cell r="B546" t="str">
            <v>2Q04</v>
          </cell>
          <cell r="C546">
            <v>2004</v>
          </cell>
        </row>
        <row r="547">
          <cell r="A547">
            <v>38166</v>
          </cell>
          <cell r="B547" t="str">
            <v>2Q04</v>
          </cell>
          <cell r="C547">
            <v>2004</v>
          </cell>
        </row>
        <row r="548">
          <cell r="A548">
            <v>38167</v>
          </cell>
          <cell r="B548" t="str">
            <v>2Q04</v>
          </cell>
          <cell r="C548">
            <v>2004</v>
          </cell>
        </row>
        <row r="549">
          <cell r="A549">
            <v>38168</v>
          </cell>
          <cell r="B549" t="str">
            <v>2Q04</v>
          </cell>
          <cell r="C549">
            <v>2004</v>
          </cell>
        </row>
        <row r="550">
          <cell r="A550">
            <v>38169</v>
          </cell>
          <cell r="B550" t="str">
            <v>3Q04</v>
          </cell>
          <cell r="C550">
            <v>2004</v>
          </cell>
        </row>
        <row r="551">
          <cell r="A551">
            <v>38170</v>
          </cell>
          <cell r="B551" t="str">
            <v>3Q04</v>
          </cell>
          <cell r="C551">
            <v>2004</v>
          </cell>
        </row>
        <row r="552">
          <cell r="A552">
            <v>38171</v>
          </cell>
          <cell r="B552" t="str">
            <v>3Q04</v>
          </cell>
          <cell r="C552">
            <v>2004</v>
          </cell>
        </row>
        <row r="553">
          <cell r="A553">
            <v>38172</v>
          </cell>
          <cell r="B553" t="str">
            <v>3Q04</v>
          </cell>
          <cell r="C553">
            <v>2004</v>
          </cell>
        </row>
        <row r="554">
          <cell r="A554">
            <v>38173</v>
          </cell>
          <cell r="B554" t="str">
            <v>3Q04</v>
          </cell>
          <cell r="C554">
            <v>2004</v>
          </cell>
        </row>
        <row r="555">
          <cell r="A555">
            <v>38174</v>
          </cell>
          <cell r="B555" t="str">
            <v>3Q04</v>
          </cell>
          <cell r="C555">
            <v>2004</v>
          </cell>
        </row>
        <row r="556">
          <cell r="A556">
            <v>38175</v>
          </cell>
          <cell r="B556" t="str">
            <v>3Q04</v>
          </cell>
          <cell r="C556">
            <v>2004</v>
          </cell>
        </row>
        <row r="557">
          <cell r="A557">
            <v>38176</v>
          </cell>
          <cell r="B557" t="str">
            <v>3Q04</v>
          </cell>
          <cell r="C557">
            <v>2004</v>
          </cell>
        </row>
        <row r="558">
          <cell r="A558">
            <v>38177</v>
          </cell>
          <cell r="B558" t="str">
            <v>3Q04</v>
          </cell>
          <cell r="C558">
            <v>2004</v>
          </cell>
        </row>
        <row r="559">
          <cell r="A559">
            <v>38178</v>
          </cell>
          <cell r="B559" t="str">
            <v>3Q04</v>
          </cell>
          <cell r="C559">
            <v>2004</v>
          </cell>
        </row>
        <row r="560">
          <cell r="A560">
            <v>38179</v>
          </cell>
          <cell r="B560" t="str">
            <v>3Q04</v>
          </cell>
          <cell r="C560">
            <v>2004</v>
          </cell>
        </row>
        <row r="561">
          <cell r="A561">
            <v>38180</v>
          </cell>
          <cell r="B561" t="str">
            <v>3Q04</v>
          </cell>
          <cell r="C561">
            <v>2004</v>
          </cell>
        </row>
        <row r="562">
          <cell r="A562">
            <v>38181</v>
          </cell>
          <cell r="B562" t="str">
            <v>3Q04</v>
          </cell>
          <cell r="C562">
            <v>2004</v>
          </cell>
        </row>
        <row r="563">
          <cell r="A563">
            <v>38182</v>
          </cell>
          <cell r="B563" t="str">
            <v>3Q04</v>
          </cell>
          <cell r="C563">
            <v>2004</v>
          </cell>
        </row>
        <row r="564">
          <cell r="A564">
            <v>38183</v>
          </cell>
          <cell r="B564" t="str">
            <v>3Q04</v>
          </cell>
          <cell r="C564">
            <v>2004</v>
          </cell>
        </row>
        <row r="565">
          <cell r="A565">
            <v>38184</v>
          </cell>
          <cell r="B565" t="str">
            <v>3Q04</v>
          </cell>
          <cell r="C565">
            <v>2004</v>
          </cell>
        </row>
        <row r="566">
          <cell r="A566">
            <v>38185</v>
          </cell>
          <cell r="B566" t="str">
            <v>3Q04</v>
          </cell>
          <cell r="C566">
            <v>2004</v>
          </cell>
        </row>
        <row r="567">
          <cell r="A567">
            <v>38186</v>
          </cell>
          <cell r="B567" t="str">
            <v>3Q04</v>
          </cell>
          <cell r="C567">
            <v>2004</v>
          </cell>
        </row>
        <row r="568">
          <cell r="A568">
            <v>38187</v>
          </cell>
          <cell r="B568" t="str">
            <v>3Q04</v>
          </cell>
          <cell r="C568">
            <v>2004</v>
          </cell>
        </row>
        <row r="569">
          <cell r="A569">
            <v>38188</v>
          </cell>
          <cell r="B569" t="str">
            <v>3Q04</v>
          </cell>
          <cell r="C569">
            <v>2004</v>
          </cell>
        </row>
        <row r="570">
          <cell r="A570">
            <v>38189</v>
          </cell>
          <cell r="B570" t="str">
            <v>3Q04</v>
          </cell>
          <cell r="C570">
            <v>2004</v>
          </cell>
        </row>
        <row r="571">
          <cell r="A571">
            <v>38190</v>
          </cell>
          <cell r="B571" t="str">
            <v>3Q04</v>
          </cell>
          <cell r="C571">
            <v>2004</v>
          </cell>
        </row>
        <row r="572">
          <cell r="A572">
            <v>38191</v>
          </cell>
          <cell r="B572" t="str">
            <v>3Q04</v>
          </cell>
          <cell r="C572">
            <v>2004</v>
          </cell>
        </row>
        <row r="573">
          <cell r="A573">
            <v>38192</v>
          </cell>
          <cell r="B573" t="str">
            <v>3Q04</v>
          </cell>
          <cell r="C573">
            <v>2004</v>
          </cell>
        </row>
        <row r="574">
          <cell r="A574">
            <v>38193</v>
          </cell>
          <cell r="B574" t="str">
            <v>3Q04</v>
          </cell>
          <cell r="C574">
            <v>2004</v>
          </cell>
        </row>
        <row r="575">
          <cell r="A575">
            <v>38194</v>
          </cell>
          <cell r="B575" t="str">
            <v>3Q04</v>
          </cell>
          <cell r="C575">
            <v>2004</v>
          </cell>
        </row>
        <row r="576">
          <cell r="A576">
            <v>38195</v>
          </cell>
          <cell r="B576" t="str">
            <v>3Q04</v>
          </cell>
          <cell r="C576">
            <v>2004</v>
          </cell>
        </row>
        <row r="577">
          <cell r="A577">
            <v>38196</v>
          </cell>
          <cell r="B577" t="str">
            <v>3Q04</v>
          </cell>
          <cell r="C577">
            <v>2004</v>
          </cell>
        </row>
        <row r="578">
          <cell r="A578">
            <v>38197</v>
          </cell>
          <cell r="B578" t="str">
            <v>3Q04</v>
          </cell>
          <cell r="C578">
            <v>2004</v>
          </cell>
        </row>
        <row r="579">
          <cell r="A579">
            <v>38198</v>
          </cell>
          <cell r="B579" t="str">
            <v>3Q04</v>
          </cell>
          <cell r="C579">
            <v>2004</v>
          </cell>
        </row>
        <row r="580">
          <cell r="A580">
            <v>38199</v>
          </cell>
          <cell r="B580" t="str">
            <v>3Q04</v>
          </cell>
          <cell r="C580">
            <v>2004</v>
          </cell>
        </row>
        <row r="581">
          <cell r="A581">
            <v>38200</v>
          </cell>
          <cell r="B581" t="str">
            <v>3Q04</v>
          </cell>
          <cell r="C581">
            <v>2004</v>
          </cell>
        </row>
        <row r="582">
          <cell r="A582">
            <v>38201</v>
          </cell>
          <cell r="B582" t="str">
            <v>3Q04</v>
          </cell>
          <cell r="C582">
            <v>2004</v>
          </cell>
        </row>
        <row r="583">
          <cell r="A583">
            <v>38202</v>
          </cell>
          <cell r="B583" t="str">
            <v>3Q04</v>
          </cell>
          <cell r="C583">
            <v>2004</v>
          </cell>
        </row>
        <row r="584">
          <cell r="A584">
            <v>38203</v>
          </cell>
          <cell r="B584" t="str">
            <v>3Q04</v>
          </cell>
          <cell r="C584">
            <v>2004</v>
          </cell>
        </row>
        <row r="585">
          <cell r="A585">
            <v>38204</v>
          </cell>
          <cell r="B585" t="str">
            <v>3Q04</v>
          </cell>
          <cell r="C585">
            <v>2004</v>
          </cell>
        </row>
        <row r="586">
          <cell r="A586">
            <v>38205</v>
          </cell>
          <cell r="B586" t="str">
            <v>3Q04</v>
          </cell>
          <cell r="C586">
            <v>2004</v>
          </cell>
        </row>
        <row r="587">
          <cell r="A587">
            <v>38206</v>
          </cell>
          <cell r="B587" t="str">
            <v>3Q04</v>
          </cell>
          <cell r="C587">
            <v>2004</v>
          </cell>
        </row>
        <row r="588">
          <cell r="A588">
            <v>38207</v>
          </cell>
          <cell r="B588" t="str">
            <v>3Q04</v>
          </cell>
          <cell r="C588">
            <v>2004</v>
          </cell>
        </row>
        <row r="589">
          <cell r="A589">
            <v>38208</v>
          </cell>
          <cell r="B589" t="str">
            <v>3Q04</v>
          </cell>
          <cell r="C589">
            <v>2004</v>
          </cell>
        </row>
        <row r="590">
          <cell r="A590">
            <v>38209</v>
          </cell>
          <cell r="B590" t="str">
            <v>3Q04</v>
          </cell>
          <cell r="C590">
            <v>2004</v>
          </cell>
        </row>
        <row r="591">
          <cell r="A591">
            <v>38210</v>
          </cell>
          <cell r="B591" t="str">
            <v>3Q04</v>
          </cell>
          <cell r="C591">
            <v>2004</v>
          </cell>
        </row>
        <row r="592">
          <cell r="A592">
            <v>38211</v>
          </cell>
          <cell r="B592" t="str">
            <v>3Q04</v>
          </cell>
          <cell r="C592">
            <v>2004</v>
          </cell>
        </row>
        <row r="593">
          <cell r="A593">
            <v>38212</v>
          </cell>
          <cell r="B593" t="str">
            <v>3Q04</v>
          </cell>
          <cell r="C593">
            <v>2004</v>
          </cell>
        </row>
        <row r="594">
          <cell r="A594">
            <v>38213</v>
          </cell>
          <cell r="B594" t="str">
            <v>3Q04</v>
          </cell>
          <cell r="C594">
            <v>2004</v>
          </cell>
        </row>
        <row r="595">
          <cell r="A595">
            <v>38214</v>
          </cell>
          <cell r="B595" t="str">
            <v>3Q04</v>
          </cell>
          <cell r="C595">
            <v>2004</v>
          </cell>
        </row>
        <row r="596">
          <cell r="A596">
            <v>38215</v>
          </cell>
          <cell r="B596" t="str">
            <v>3Q04</v>
          </cell>
          <cell r="C596">
            <v>2004</v>
          </cell>
        </row>
        <row r="597">
          <cell r="A597">
            <v>38216</v>
          </cell>
          <cell r="B597" t="str">
            <v>3Q04</v>
          </cell>
          <cell r="C597">
            <v>2004</v>
          </cell>
        </row>
        <row r="598">
          <cell r="A598">
            <v>38217</v>
          </cell>
          <cell r="B598" t="str">
            <v>3Q04</v>
          </cell>
          <cell r="C598">
            <v>2004</v>
          </cell>
        </row>
        <row r="599">
          <cell r="A599">
            <v>38218</v>
          </cell>
          <cell r="B599" t="str">
            <v>3Q04</v>
          </cell>
          <cell r="C599">
            <v>2004</v>
          </cell>
        </row>
        <row r="600">
          <cell r="A600">
            <v>38219</v>
          </cell>
          <cell r="B600" t="str">
            <v>3Q04</v>
          </cell>
          <cell r="C600">
            <v>2004</v>
          </cell>
        </row>
        <row r="601">
          <cell r="A601">
            <v>38220</v>
          </cell>
          <cell r="B601" t="str">
            <v>3Q04</v>
          </cell>
          <cell r="C601">
            <v>2004</v>
          </cell>
        </row>
        <row r="602">
          <cell r="A602">
            <v>38221</v>
          </cell>
          <cell r="B602" t="str">
            <v>3Q04</v>
          </cell>
          <cell r="C602">
            <v>2004</v>
          </cell>
        </row>
        <row r="603">
          <cell r="A603">
            <v>38222</v>
          </cell>
          <cell r="B603" t="str">
            <v>3Q04</v>
          </cell>
          <cell r="C603">
            <v>2004</v>
          </cell>
        </row>
        <row r="604">
          <cell r="A604">
            <v>38223</v>
          </cell>
          <cell r="B604" t="str">
            <v>3Q04</v>
          </cell>
          <cell r="C604">
            <v>2004</v>
          </cell>
        </row>
        <row r="605">
          <cell r="A605">
            <v>38224</v>
          </cell>
          <cell r="B605" t="str">
            <v>3Q04</v>
          </cell>
          <cell r="C605">
            <v>2004</v>
          </cell>
        </row>
        <row r="606">
          <cell r="A606">
            <v>38225</v>
          </cell>
          <cell r="B606" t="str">
            <v>3Q04</v>
          </cell>
          <cell r="C606">
            <v>2004</v>
          </cell>
        </row>
        <row r="607">
          <cell r="A607">
            <v>38226</v>
          </cell>
          <cell r="B607" t="str">
            <v>3Q04</v>
          </cell>
          <cell r="C607">
            <v>2004</v>
          </cell>
        </row>
        <row r="608">
          <cell r="A608">
            <v>38227</v>
          </cell>
          <cell r="B608" t="str">
            <v>3Q04</v>
          </cell>
          <cell r="C608">
            <v>2004</v>
          </cell>
        </row>
        <row r="609">
          <cell r="A609">
            <v>38228</v>
          </cell>
          <cell r="B609" t="str">
            <v>3Q04</v>
          </cell>
          <cell r="C609">
            <v>2004</v>
          </cell>
        </row>
        <row r="610">
          <cell r="A610">
            <v>38229</v>
          </cell>
          <cell r="B610" t="str">
            <v>3Q04</v>
          </cell>
          <cell r="C610">
            <v>2004</v>
          </cell>
        </row>
        <row r="611">
          <cell r="A611">
            <v>38230</v>
          </cell>
          <cell r="B611" t="str">
            <v>3Q04</v>
          </cell>
          <cell r="C611">
            <v>2004</v>
          </cell>
        </row>
        <row r="612">
          <cell r="A612">
            <v>38231</v>
          </cell>
          <cell r="B612" t="str">
            <v>3Q04</v>
          </cell>
          <cell r="C612">
            <v>2004</v>
          </cell>
        </row>
        <row r="613">
          <cell r="A613">
            <v>38232</v>
          </cell>
          <cell r="B613" t="str">
            <v>3Q04</v>
          </cell>
          <cell r="C613">
            <v>2004</v>
          </cell>
        </row>
        <row r="614">
          <cell r="A614">
            <v>38233</v>
          </cell>
          <cell r="B614" t="str">
            <v>3Q04</v>
          </cell>
          <cell r="C614">
            <v>2004</v>
          </cell>
        </row>
        <row r="615">
          <cell r="A615">
            <v>38234</v>
          </cell>
          <cell r="B615" t="str">
            <v>3Q04</v>
          </cell>
          <cell r="C615">
            <v>2004</v>
          </cell>
        </row>
        <row r="616">
          <cell r="A616">
            <v>38235</v>
          </cell>
          <cell r="B616" t="str">
            <v>3Q04</v>
          </cell>
          <cell r="C616">
            <v>2004</v>
          </cell>
        </row>
        <row r="617">
          <cell r="A617">
            <v>38236</v>
          </cell>
          <cell r="B617" t="str">
            <v>3Q04</v>
          </cell>
          <cell r="C617">
            <v>2004</v>
          </cell>
        </row>
        <row r="618">
          <cell r="A618">
            <v>38237</v>
          </cell>
          <cell r="B618" t="str">
            <v>3Q04</v>
          </cell>
          <cell r="C618">
            <v>2004</v>
          </cell>
        </row>
        <row r="619">
          <cell r="A619">
            <v>38238</v>
          </cell>
          <cell r="B619" t="str">
            <v>3Q04</v>
          </cell>
          <cell r="C619">
            <v>2004</v>
          </cell>
        </row>
        <row r="620">
          <cell r="A620">
            <v>38239</v>
          </cell>
          <cell r="B620" t="str">
            <v>3Q04</v>
          </cell>
          <cell r="C620">
            <v>2004</v>
          </cell>
        </row>
        <row r="621">
          <cell r="A621">
            <v>38240</v>
          </cell>
          <cell r="B621" t="str">
            <v>3Q04</v>
          </cell>
          <cell r="C621">
            <v>2004</v>
          </cell>
        </row>
        <row r="622">
          <cell r="A622">
            <v>38241</v>
          </cell>
          <cell r="B622" t="str">
            <v>3Q04</v>
          </cell>
          <cell r="C622">
            <v>2004</v>
          </cell>
        </row>
        <row r="623">
          <cell r="A623">
            <v>38242</v>
          </cell>
          <cell r="B623" t="str">
            <v>3Q04</v>
          </cell>
          <cell r="C623">
            <v>2004</v>
          </cell>
        </row>
        <row r="624">
          <cell r="A624">
            <v>38243</v>
          </cell>
          <cell r="B624" t="str">
            <v>3Q04</v>
          </cell>
          <cell r="C624">
            <v>2004</v>
          </cell>
        </row>
        <row r="625">
          <cell r="A625">
            <v>38244</v>
          </cell>
          <cell r="B625" t="str">
            <v>3Q04</v>
          </cell>
          <cell r="C625">
            <v>2004</v>
          </cell>
        </row>
        <row r="626">
          <cell r="A626">
            <v>38245</v>
          </cell>
          <cell r="B626" t="str">
            <v>3Q04</v>
          </cell>
          <cell r="C626">
            <v>2004</v>
          </cell>
        </row>
        <row r="627">
          <cell r="A627">
            <v>38246</v>
          </cell>
          <cell r="B627" t="str">
            <v>3Q04</v>
          </cell>
          <cell r="C627">
            <v>2004</v>
          </cell>
        </row>
        <row r="628">
          <cell r="A628">
            <v>38247</v>
          </cell>
          <cell r="B628" t="str">
            <v>3Q04</v>
          </cell>
          <cell r="C628">
            <v>2004</v>
          </cell>
        </row>
        <row r="629">
          <cell r="A629">
            <v>38248</v>
          </cell>
          <cell r="B629" t="str">
            <v>3Q04</v>
          </cell>
          <cell r="C629">
            <v>2004</v>
          </cell>
        </row>
        <row r="630">
          <cell r="A630">
            <v>38249</v>
          </cell>
          <cell r="B630" t="str">
            <v>3Q04</v>
          </cell>
          <cell r="C630">
            <v>2004</v>
          </cell>
        </row>
        <row r="631">
          <cell r="A631">
            <v>38250</v>
          </cell>
          <cell r="B631" t="str">
            <v>3Q04</v>
          </cell>
          <cell r="C631">
            <v>2004</v>
          </cell>
        </row>
        <row r="632">
          <cell r="A632">
            <v>38251</v>
          </cell>
          <cell r="B632" t="str">
            <v>3Q04</v>
          </cell>
          <cell r="C632">
            <v>2004</v>
          </cell>
        </row>
        <row r="633">
          <cell r="A633">
            <v>38252</v>
          </cell>
          <cell r="B633" t="str">
            <v>3Q04</v>
          </cell>
          <cell r="C633">
            <v>2004</v>
          </cell>
        </row>
        <row r="634">
          <cell r="A634">
            <v>38253</v>
          </cell>
          <cell r="B634" t="str">
            <v>3Q04</v>
          </cell>
          <cell r="C634">
            <v>2004</v>
          </cell>
        </row>
        <row r="635">
          <cell r="A635">
            <v>38254</v>
          </cell>
          <cell r="B635" t="str">
            <v>3Q04</v>
          </cell>
          <cell r="C635">
            <v>2004</v>
          </cell>
        </row>
        <row r="636">
          <cell r="A636">
            <v>38255</v>
          </cell>
          <cell r="B636" t="str">
            <v>3Q04</v>
          </cell>
          <cell r="C636">
            <v>2004</v>
          </cell>
        </row>
        <row r="637">
          <cell r="A637">
            <v>38256</v>
          </cell>
          <cell r="B637" t="str">
            <v>3Q04</v>
          </cell>
          <cell r="C637">
            <v>2004</v>
          </cell>
        </row>
        <row r="638">
          <cell r="A638">
            <v>38257</v>
          </cell>
          <cell r="B638" t="str">
            <v>3Q04</v>
          </cell>
          <cell r="C638">
            <v>2004</v>
          </cell>
        </row>
        <row r="639">
          <cell r="A639">
            <v>38258</v>
          </cell>
          <cell r="B639" t="str">
            <v>3Q04</v>
          </cell>
          <cell r="C639">
            <v>2004</v>
          </cell>
        </row>
        <row r="640">
          <cell r="A640">
            <v>38259</v>
          </cell>
          <cell r="B640" t="str">
            <v>3Q04</v>
          </cell>
          <cell r="C640">
            <v>2004</v>
          </cell>
        </row>
        <row r="641">
          <cell r="A641">
            <v>38260</v>
          </cell>
          <cell r="B641" t="str">
            <v>3Q04</v>
          </cell>
          <cell r="C641">
            <v>2004</v>
          </cell>
        </row>
        <row r="642">
          <cell r="A642">
            <v>38261</v>
          </cell>
          <cell r="B642" t="str">
            <v>4Q04</v>
          </cell>
          <cell r="C642">
            <v>2004</v>
          </cell>
        </row>
        <row r="643">
          <cell r="A643">
            <v>38262</v>
          </cell>
          <cell r="B643" t="str">
            <v>4Q04</v>
          </cell>
          <cell r="C643">
            <v>2004</v>
          </cell>
        </row>
        <row r="644">
          <cell r="A644">
            <v>38263</v>
          </cell>
          <cell r="B644" t="str">
            <v>4Q04</v>
          </cell>
          <cell r="C644">
            <v>2004</v>
          </cell>
        </row>
        <row r="645">
          <cell r="A645">
            <v>38264</v>
          </cell>
          <cell r="B645" t="str">
            <v>4Q04</v>
          </cell>
          <cell r="C645">
            <v>2004</v>
          </cell>
        </row>
        <row r="646">
          <cell r="A646">
            <v>38265</v>
          </cell>
          <cell r="B646" t="str">
            <v>4Q04</v>
          </cell>
          <cell r="C646">
            <v>2004</v>
          </cell>
        </row>
        <row r="647">
          <cell r="A647">
            <v>38266</v>
          </cell>
          <cell r="B647" t="str">
            <v>4Q04</v>
          </cell>
          <cell r="C647">
            <v>2004</v>
          </cell>
        </row>
        <row r="648">
          <cell r="A648">
            <v>38267</v>
          </cell>
          <cell r="B648" t="str">
            <v>4Q04</v>
          </cell>
          <cell r="C648">
            <v>2004</v>
          </cell>
        </row>
        <row r="649">
          <cell r="A649">
            <v>38268</v>
          </cell>
          <cell r="B649" t="str">
            <v>4Q04</v>
          </cell>
          <cell r="C649">
            <v>2004</v>
          </cell>
        </row>
        <row r="650">
          <cell r="A650">
            <v>38269</v>
          </cell>
          <cell r="B650" t="str">
            <v>4Q04</v>
          </cell>
          <cell r="C650">
            <v>2004</v>
          </cell>
        </row>
        <row r="651">
          <cell r="A651">
            <v>38270</v>
          </cell>
          <cell r="B651" t="str">
            <v>4Q04</v>
          </cell>
          <cell r="C651">
            <v>2004</v>
          </cell>
        </row>
        <row r="652">
          <cell r="A652">
            <v>38271</v>
          </cell>
          <cell r="B652" t="str">
            <v>4Q04</v>
          </cell>
          <cell r="C652">
            <v>2004</v>
          </cell>
        </row>
        <row r="653">
          <cell r="A653">
            <v>38272</v>
          </cell>
          <cell r="B653" t="str">
            <v>4Q04</v>
          </cell>
          <cell r="C653">
            <v>2004</v>
          </cell>
        </row>
        <row r="654">
          <cell r="A654">
            <v>38273</v>
          </cell>
          <cell r="B654" t="str">
            <v>4Q04</v>
          </cell>
          <cell r="C654">
            <v>2004</v>
          </cell>
        </row>
        <row r="655">
          <cell r="A655">
            <v>38274</v>
          </cell>
          <cell r="B655" t="str">
            <v>4Q04</v>
          </cell>
          <cell r="C655">
            <v>2004</v>
          </cell>
        </row>
        <row r="656">
          <cell r="A656">
            <v>38275</v>
          </cell>
          <cell r="B656" t="str">
            <v>4Q04</v>
          </cell>
          <cell r="C656">
            <v>2004</v>
          </cell>
        </row>
        <row r="657">
          <cell r="A657">
            <v>38276</v>
          </cell>
          <cell r="B657" t="str">
            <v>4Q04</v>
          </cell>
          <cell r="C657">
            <v>2004</v>
          </cell>
        </row>
        <row r="658">
          <cell r="A658">
            <v>38277</v>
          </cell>
          <cell r="B658" t="str">
            <v>4Q04</v>
          </cell>
          <cell r="C658">
            <v>2004</v>
          </cell>
        </row>
        <row r="659">
          <cell r="A659">
            <v>38278</v>
          </cell>
          <cell r="B659" t="str">
            <v>4Q04</v>
          </cell>
          <cell r="C659">
            <v>2004</v>
          </cell>
        </row>
        <row r="660">
          <cell r="A660">
            <v>38279</v>
          </cell>
          <cell r="B660" t="str">
            <v>4Q04</v>
          </cell>
          <cell r="C660">
            <v>2004</v>
          </cell>
        </row>
        <row r="661">
          <cell r="A661">
            <v>38280</v>
          </cell>
          <cell r="B661" t="str">
            <v>4Q04</v>
          </cell>
          <cell r="C661">
            <v>2004</v>
          </cell>
        </row>
        <row r="662">
          <cell r="A662">
            <v>38281</v>
          </cell>
          <cell r="B662" t="str">
            <v>4Q04</v>
          </cell>
          <cell r="C662">
            <v>2004</v>
          </cell>
        </row>
        <row r="663">
          <cell r="A663">
            <v>38282</v>
          </cell>
          <cell r="B663" t="str">
            <v>4Q04</v>
          </cell>
          <cell r="C663">
            <v>2004</v>
          </cell>
        </row>
        <row r="664">
          <cell r="A664">
            <v>38283</v>
          </cell>
          <cell r="B664" t="str">
            <v>4Q04</v>
          </cell>
          <cell r="C664">
            <v>2004</v>
          </cell>
        </row>
        <row r="665">
          <cell r="A665">
            <v>38284</v>
          </cell>
          <cell r="B665" t="str">
            <v>4Q04</v>
          </cell>
          <cell r="C665">
            <v>2004</v>
          </cell>
        </row>
        <row r="666">
          <cell r="A666">
            <v>38285</v>
          </cell>
          <cell r="B666" t="str">
            <v>4Q04</v>
          </cell>
          <cell r="C666">
            <v>2004</v>
          </cell>
        </row>
        <row r="667">
          <cell r="A667">
            <v>38286</v>
          </cell>
          <cell r="B667" t="str">
            <v>4Q04</v>
          </cell>
          <cell r="C667">
            <v>2004</v>
          </cell>
        </row>
        <row r="668">
          <cell r="A668">
            <v>38287</v>
          </cell>
          <cell r="B668" t="str">
            <v>4Q04</v>
          </cell>
          <cell r="C668">
            <v>2004</v>
          </cell>
        </row>
        <row r="669">
          <cell r="A669">
            <v>38288</v>
          </cell>
          <cell r="B669" t="str">
            <v>4Q04</v>
          </cell>
          <cell r="C669">
            <v>2004</v>
          </cell>
        </row>
        <row r="670">
          <cell r="A670">
            <v>38289</v>
          </cell>
          <cell r="B670" t="str">
            <v>4Q04</v>
          </cell>
          <cell r="C670">
            <v>2004</v>
          </cell>
        </row>
        <row r="671">
          <cell r="A671">
            <v>38290</v>
          </cell>
          <cell r="B671" t="str">
            <v>4Q04</v>
          </cell>
          <cell r="C671">
            <v>2004</v>
          </cell>
        </row>
        <row r="672">
          <cell r="A672">
            <v>38291</v>
          </cell>
          <cell r="B672" t="str">
            <v>4Q04</v>
          </cell>
          <cell r="C672">
            <v>2004</v>
          </cell>
        </row>
        <row r="673">
          <cell r="A673">
            <v>38292</v>
          </cell>
          <cell r="B673" t="str">
            <v>4Q04</v>
          </cell>
          <cell r="C673">
            <v>2004</v>
          </cell>
        </row>
        <row r="674">
          <cell r="A674">
            <v>38293</v>
          </cell>
          <cell r="B674" t="str">
            <v>4Q04</v>
          </cell>
          <cell r="C674">
            <v>2004</v>
          </cell>
        </row>
        <row r="675">
          <cell r="A675">
            <v>38294</v>
          </cell>
          <cell r="B675" t="str">
            <v>4Q04</v>
          </cell>
          <cell r="C675">
            <v>2004</v>
          </cell>
        </row>
        <row r="676">
          <cell r="A676">
            <v>38295</v>
          </cell>
          <cell r="B676" t="str">
            <v>4Q04</v>
          </cell>
          <cell r="C676">
            <v>2004</v>
          </cell>
        </row>
        <row r="677">
          <cell r="A677">
            <v>38296</v>
          </cell>
          <cell r="B677" t="str">
            <v>4Q04</v>
          </cell>
          <cell r="C677">
            <v>2004</v>
          </cell>
        </row>
        <row r="678">
          <cell r="A678">
            <v>38297</v>
          </cell>
          <cell r="B678" t="str">
            <v>4Q04</v>
          </cell>
          <cell r="C678">
            <v>2004</v>
          </cell>
        </row>
        <row r="679">
          <cell r="A679">
            <v>38298</v>
          </cell>
          <cell r="B679" t="str">
            <v>4Q04</v>
          </cell>
          <cell r="C679">
            <v>2004</v>
          </cell>
        </row>
        <row r="680">
          <cell r="A680">
            <v>38299</v>
          </cell>
          <cell r="B680" t="str">
            <v>4Q04</v>
          </cell>
          <cell r="C680">
            <v>2004</v>
          </cell>
        </row>
        <row r="681">
          <cell r="A681">
            <v>38300</v>
          </cell>
          <cell r="B681" t="str">
            <v>4Q04</v>
          </cell>
          <cell r="C681">
            <v>2004</v>
          </cell>
        </row>
        <row r="682">
          <cell r="A682">
            <v>38301</v>
          </cell>
          <cell r="B682" t="str">
            <v>4Q04</v>
          </cell>
          <cell r="C682">
            <v>2004</v>
          </cell>
        </row>
        <row r="683">
          <cell r="A683">
            <v>38302</v>
          </cell>
          <cell r="B683" t="str">
            <v>4Q04</v>
          </cell>
          <cell r="C683">
            <v>2004</v>
          </cell>
        </row>
        <row r="684">
          <cell r="A684">
            <v>38303</v>
          </cell>
          <cell r="B684" t="str">
            <v>4Q04</v>
          </cell>
          <cell r="C684">
            <v>2004</v>
          </cell>
        </row>
        <row r="685">
          <cell r="A685">
            <v>38304</v>
          </cell>
          <cell r="B685" t="str">
            <v>4Q04</v>
          </cell>
          <cell r="C685">
            <v>2004</v>
          </cell>
        </row>
        <row r="686">
          <cell r="A686">
            <v>38305</v>
          </cell>
          <cell r="B686" t="str">
            <v>4Q04</v>
          </cell>
          <cell r="C686">
            <v>2004</v>
          </cell>
        </row>
        <row r="687">
          <cell r="A687">
            <v>38306</v>
          </cell>
          <cell r="B687" t="str">
            <v>4Q04</v>
          </cell>
          <cell r="C687">
            <v>2004</v>
          </cell>
        </row>
        <row r="688">
          <cell r="A688">
            <v>38307</v>
          </cell>
          <cell r="B688" t="str">
            <v>4Q04</v>
          </cell>
          <cell r="C688">
            <v>2004</v>
          </cell>
        </row>
        <row r="689">
          <cell r="A689">
            <v>38308</v>
          </cell>
          <cell r="B689" t="str">
            <v>4Q04</v>
          </cell>
          <cell r="C689">
            <v>2004</v>
          </cell>
        </row>
        <row r="690">
          <cell r="A690">
            <v>38309</v>
          </cell>
          <cell r="B690" t="str">
            <v>4Q04</v>
          </cell>
          <cell r="C690">
            <v>2004</v>
          </cell>
        </row>
        <row r="691">
          <cell r="A691">
            <v>38310</v>
          </cell>
          <cell r="B691" t="str">
            <v>4Q04</v>
          </cell>
          <cell r="C691">
            <v>2004</v>
          </cell>
        </row>
        <row r="692">
          <cell r="A692">
            <v>38311</v>
          </cell>
          <cell r="B692" t="str">
            <v>4Q04</v>
          </cell>
          <cell r="C692">
            <v>2004</v>
          </cell>
        </row>
        <row r="693">
          <cell r="A693">
            <v>38312</v>
          </cell>
          <cell r="B693" t="str">
            <v>4Q04</v>
          </cell>
          <cell r="C693">
            <v>2004</v>
          </cell>
        </row>
        <row r="694">
          <cell r="A694">
            <v>38313</v>
          </cell>
          <cell r="B694" t="str">
            <v>4Q04</v>
          </cell>
          <cell r="C694">
            <v>2004</v>
          </cell>
        </row>
        <row r="695">
          <cell r="A695">
            <v>38314</v>
          </cell>
          <cell r="B695" t="str">
            <v>4Q04</v>
          </cell>
          <cell r="C695">
            <v>2004</v>
          </cell>
        </row>
        <row r="696">
          <cell r="A696">
            <v>38315</v>
          </cell>
          <cell r="B696" t="str">
            <v>4Q04</v>
          </cell>
          <cell r="C696">
            <v>2004</v>
          </cell>
        </row>
        <row r="697">
          <cell r="A697">
            <v>38316</v>
          </cell>
          <cell r="B697" t="str">
            <v>4Q04</v>
          </cell>
          <cell r="C697">
            <v>2004</v>
          </cell>
        </row>
        <row r="698">
          <cell r="A698">
            <v>38317</v>
          </cell>
          <cell r="B698" t="str">
            <v>4Q04</v>
          </cell>
          <cell r="C698">
            <v>2004</v>
          </cell>
        </row>
        <row r="699">
          <cell r="A699">
            <v>38318</v>
          </cell>
          <cell r="B699" t="str">
            <v>4Q04</v>
          </cell>
          <cell r="C699">
            <v>2004</v>
          </cell>
        </row>
        <row r="700">
          <cell r="A700">
            <v>38319</v>
          </cell>
          <cell r="B700" t="str">
            <v>4Q04</v>
          </cell>
          <cell r="C700">
            <v>2004</v>
          </cell>
        </row>
        <row r="701">
          <cell r="A701">
            <v>38320</v>
          </cell>
          <cell r="B701" t="str">
            <v>4Q04</v>
          </cell>
          <cell r="C701">
            <v>2004</v>
          </cell>
        </row>
        <row r="702">
          <cell r="A702">
            <v>38321</v>
          </cell>
          <cell r="B702" t="str">
            <v>4Q04</v>
          </cell>
          <cell r="C702">
            <v>2004</v>
          </cell>
        </row>
        <row r="703">
          <cell r="A703">
            <v>38322</v>
          </cell>
          <cell r="B703" t="str">
            <v>4Q04</v>
          </cell>
          <cell r="C703">
            <v>2004</v>
          </cell>
        </row>
        <row r="704">
          <cell r="A704">
            <v>38323</v>
          </cell>
          <cell r="B704" t="str">
            <v>4Q04</v>
          </cell>
          <cell r="C704">
            <v>2004</v>
          </cell>
        </row>
        <row r="705">
          <cell r="A705">
            <v>38324</v>
          </cell>
          <cell r="B705" t="str">
            <v>4Q04</v>
          </cell>
          <cell r="C705">
            <v>2004</v>
          </cell>
        </row>
        <row r="706">
          <cell r="A706">
            <v>38325</v>
          </cell>
          <cell r="B706" t="str">
            <v>4Q04</v>
          </cell>
          <cell r="C706">
            <v>2004</v>
          </cell>
        </row>
        <row r="707">
          <cell r="A707">
            <v>38326</v>
          </cell>
          <cell r="B707" t="str">
            <v>4Q04</v>
          </cell>
          <cell r="C707">
            <v>2004</v>
          </cell>
        </row>
        <row r="708">
          <cell r="A708">
            <v>38327</v>
          </cell>
          <cell r="B708" t="str">
            <v>4Q04</v>
          </cell>
          <cell r="C708">
            <v>2004</v>
          </cell>
        </row>
        <row r="709">
          <cell r="A709">
            <v>38328</v>
          </cell>
          <cell r="B709" t="str">
            <v>4Q04</v>
          </cell>
          <cell r="C709">
            <v>2004</v>
          </cell>
        </row>
        <row r="710">
          <cell r="A710">
            <v>38329</v>
          </cell>
          <cell r="B710" t="str">
            <v>4Q04</v>
          </cell>
          <cell r="C710">
            <v>2004</v>
          </cell>
        </row>
        <row r="711">
          <cell r="A711">
            <v>38330</v>
          </cell>
          <cell r="B711" t="str">
            <v>4Q04</v>
          </cell>
          <cell r="C711">
            <v>2004</v>
          </cell>
        </row>
        <row r="712">
          <cell r="A712">
            <v>38331</v>
          </cell>
          <cell r="B712" t="str">
            <v>4Q04</v>
          </cell>
          <cell r="C712">
            <v>2004</v>
          </cell>
        </row>
        <row r="713">
          <cell r="A713">
            <v>38332</v>
          </cell>
          <cell r="B713" t="str">
            <v>4Q04</v>
          </cell>
          <cell r="C713">
            <v>2004</v>
          </cell>
        </row>
        <row r="714">
          <cell r="A714">
            <v>38333</v>
          </cell>
          <cell r="B714" t="str">
            <v>4Q04</v>
          </cell>
          <cell r="C714">
            <v>2004</v>
          </cell>
        </row>
        <row r="715">
          <cell r="A715">
            <v>38334</v>
          </cell>
          <cell r="B715" t="str">
            <v>4Q04</v>
          </cell>
          <cell r="C715">
            <v>2004</v>
          </cell>
        </row>
        <row r="716">
          <cell r="A716">
            <v>38335</v>
          </cell>
          <cell r="B716" t="str">
            <v>4Q04</v>
          </cell>
          <cell r="C716">
            <v>2004</v>
          </cell>
        </row>
        <row r="717">
          <cell r="A717">
            <v>38336</v>
          </cell>
          <cell r="B717" t="str">
            <v>4Q04</v>
          </cell>
          <cell r="C717">
            <v>2004</v>
          </cell>
        </row>
        <row r="718">
          <cell r="A718">
            <v>38337</v>
          </cell>
          <cell r="B718" t="str">
            <v>4Q04</v>
          </cell>
          <cell r="C718">
            <v>2004</v>
          </cell>
        </row>
        <row r="719">
          <cell r="A719">
            <v>38338</v>
          </cell>
          <cell r="B719" t="str">
            <v>4Q04</v>
          </cell>
          <cell r="C719">
            <v>2004</v>
          </cell>
        </row>
        <row r="720">
          <cell r="A720">
            <v>38339</v>
          </cell>
          <cell r="B720" t="str">
            <v>4Q04</v>
          </cell>
          <cell r="C720">
            <v>2004</v>
          </cell>
        </row>
        <row r="721">
          <cell r="A721">
            <v>38340</v>
          </cell>
          <cell r="B721" t="str">
            <v>4Q04</v>
          </cell>
          <cell r="C721">
            <v>2004</v>
          </cell>
        </row>
        <row r="722">
          <cell r="A722">
            <v>38341</v>
          </cell>
          <cell r="B722" t="str">
            <v>4Q04</v>
          </cell>
          <cell r="C722">
            <v>2004</v>
          </cell>
        </row>
        <row r="723">
          <cell r="A723">
            <v>38342</v>
          </cell>
          <cell r="B723" t="str">
            <v>4Q04</v>
          </cell>
          <cell r="C723">
            <v>2004</v>
          </cell>
        </row>
        <row r="724">
          <cell r="A724">
            <v>38343</v>
          </cell>
          <cell r="B724" t="str">
            <v>4Q04</v>
          </cell>
          <cell r="C724">
            <v>2004</v>
          </cell>
        </row>
        <row r="725">
          <cell r="A725">
            <v>38344</v>
          </cell>
          <cell r="B725" t="str">
            <v>4Q04</v>
          </cell>
          <cell r="C725">
            <v>2004</v>
          </cell>
        </row>
        <row r="726">
          <cell r="A726">
            <v>38345</v>
          </cell>
          <cell r="B726" t="str">
            <v>4Q04</v>
          </cell>
          <cell r="C726">
            <v>2004</v>
          </cell>
        </row>
        <row r="727">
          <cell r="A727">
            <v>38346</v>
          </cell>
          <cell r="B727" t="str">
            <v>4Q04</v>
          </cell>
          <cell r="C727">
            <v>2004</v>
          </cell>
        </row>
        <row r="728">
          <cell r="A728">
            <v>38347</v>
          </cell>
          <cell r="B728" t="str">
            <v>4Q04</v>
          </cell>
          <cell r="C728">
            <v>2004</v>
          </cell>
        </row>
        <row r="729">
          <cell r="A729">
            <v>38348</v>
          </cell>
          <cell r="B729" t="str">
            <v>4Q04</v>
          </cell>
          <cell r="C729">
            <v>2004</v>
          </cell>
        </row>
        <row r="730">
          <cell r="A730">
            <v>38349</v>
          </cell>
          <cell r="B730" t="str">
            <v>4Q04</v>
          </cell>
          <cell r="C730">
            <v>2004</v>
          </cell>
        </row>
        <row r="731">
          <cell r="A731">
            <v>38350</v>
          </cell>
          <cell r="B731" t="str">
            <v>4Q04</v>
          </cell>
          <cell r="C731">
            <v>2004</v>
          </cell>
        </row>
        <row r="732">
          <cell r="A732">
            <v>38351</v>
          </cell>
          <cell r="B732" t="str">
            <v>4Q04</v>
          </cell>
          <cell r="C732">
            <v>2004</v>
          </cell>
        </row>
        <row r="733">
          <cell r="A733">
            <v>38352</v>
          </cell>
          <cell r="B733" t="str">
            <v>4Q04</v>
          </cell>
          <cell r="C733">
            <v>2004</v>
          </cell>
        </row>
        <row r="734">
          <cell r="A734">
            <v>38353</v>
          </cell>
          <cell r="B734" t="str">
            <v>1Q05</v>
          </cell>
          <cell r="C734">
            <v>2005</v>
          </cell>
        </row>
        <row r="735">
          <cell r="A735">
            <v>38354</v>
          </cell>
          <cell r="B735" t="str">
            <v>1Q05</v>
          </cell>
          <cell r="C735">
            <v>2005</v>
          </cell>
        </row>
        <row r="736">
          <cell r="A736">
            <v>38355</v>
          </cell>
          <cell r="B736" t="str">
            <v>1Q05</v>
          </cell>
          <cell r="C736">
            <v>2005</v>
          </cell>
        </row>
        <row r="737">
          <cell r="A737">
            <v>38356</v>
          </cell>
          <cell r="B737" t="str">
            <v>1Q05</v>
          </cell>
          <cell r="C737">
            <v>2005</v>
          </cell>
        </row>
        <row r="738">
          <cell r="A738">
            <v>38357</v>
          </cell>
          <cell r="B738" t="str">
            <v>1Q05</v>
          </cell>
          <cell r="C738">
            <v>2005</v>
          </cell>
        </row>
        <row r="739">
          <cell r="A739">
            <v>38358</v>
          </cell>
          <cell r="B739" t="str">
            <v>1Q05</v>
          </cell>
          <cell r="C739">
            <v>2005</v>
          </cell>
        </row>
        <row r="740">
          <cell r="A740">
            <v>38359</v>
          </cell>
          <cell r="B740" t="str">
            <v>1Q05</v>
          </cell>
          <cell r="C740">
            <v>2005</v>
          </cell>
        </row>
        <row r="741">
          <cell r="A741">
            <v>38360</v>
          </cell>
          <cell r="B741" t="str">
            <v>1Q05</v>
          </cell>
          <cell r="C741">
            <v>2005</v>
          </cell>
        </row>
        <row r="742">
          <cell r="A742">
            <v>38361</v>
          </cell>
          <cell r="B742" t="str">
            <v>1Q05</v>
          </cell>
          <cell r="C742">
            <v>2005</v>
          </cell>
        </row>
        <row r="743">
          <cell r="A743">
            <v>38362</v>
          </cell>
          <cell r="B743" t="str">
            <v>1Q05</v>
          </cell>
          <cell r="C743">
            <v>2005</v>
          </cell>
        </row>
        <row r="744">
          <cell r="A744">
            <v>38363</v>
          </cell>
          <cell r="B744" t="str">
            <v>1Q05</v>
          </cell>
          <cell r="C744">
            <v>2005</v>
          </cell>
        </row>
        <row r="745">
          <cell r="A745">
            <v>38364</v>
          </cell>
          <cell r="B745" t="str">
            <v>1Q05</v>
          </cell>
          <cell r="C745">
            <v>2005</v>
          </cell>
        </row>
        <row r="746">
          <cell r="A746">
            <v>38365</v>
          </cell>
          <cell r="B746" t="str">
            <v>1Q05</v>
          </cell>
          <cell r="C746">
            <v>2005</v>
          </cell>
        </row>
        <row r="747">
          <cell r="A747">
            <v>38366</v>
          </cell>
          <cell r="B747" t="str">
            <v>1Q05</v>
          </cell>
          <cell r="C747">
            <v>2005</v>
          </cell>
        </row>
        <row r="748">
          <cell r="A748">
            <v>38367</v>
          </cell>
          <cell r="B748" t="str">
            <v>1Q05</v>
          </cell>
          <cell r="C748">
            <v>2005</v>
          </cell>
        </row>
        <row r="749">
          <cell r="A749">
            <v>38368</v>
          </cell>
          <cell r="B749" t="str">
            <v>1Q05</v>
          </cell>
          <cell r="C749">
            <v>2005</v>
          </cell>
        </row>
        <row r="750">
          <cell r="A750">
            <v>38369</v>
          </cell>
          <cell r="B750" t="str">
            <v>1Q05</v>
          </cell>
          <cell r="C750">
            <v>2005</v>
          </cell>
        </row>
        <row r="751">
          <cell r="A751">
            <v>38370</v>
          </cell>
          <cell r="B751" t="str">
            <v>1Q05</v>
          </cell>
          <cell r="C751">
            <v>2005</v>
          </cell>
        </row>
        <row r="752">
          <cell r="A752">
            <v>38371</v>
          </cell>
          <cell r="B752" t="str">
            <v>1Q05</v>
          </cell>
          <cell r="C752">
            <v>2005</v>
          </cell>
        </row>
        <row r="753">
          <cell r="A753">
            <v>38372</v>
          </cell>
          <cell r="B753" t="str">
            <v>1Q05</v>
          </cell>
          <cell r="C753">
            <v>2005</v>
          </cell>
        </row>
        <row r="754">
          <cell r="A754">
            <v>38373</v>
          </cell>
          <cell r="B754" t="str">
            <v>1Q05</v>
          </cell>
          <cell r="C754">
            <v>2005</v>
          </cell>
        </row>
        <row r="755">
          <cell r="A755">
            <v>38374</v>
          </cell>
          <cell r="B755" t="str">
            <v>1Q05</v>
          </cell>
          <cell r="C755">
            <v>2005</v>
          </cell>
        </row>
        <row r="756">
          <cell r="A756">
            <v>38375</v>
          </cell>
          <cell r="B756" t="str">
            <v>1Q05</v>
          </cell>
          <cell r="C756">
            <v>2005</v>
          </cell>
        </row>
        <row r="757">
          <cell r="A757">
            <v>38376</v>
          </cell>
          <cell r="B757" t="str">
            <v>1Q05</v>
          </cell>
          <cell r="C757">
            <v>2005</v>
          </cell>
        </row>
        <row r="758">
          <cell r="A758">
            <v>38377</v>
          </cell>
          <cell r="B758" t="str">
            <v>1Q05</v>
          </cell>
          <cell r="C758">
            <v>2005</v>
          </cell>
        </row>
        <row r="759">
          <cell r="A759">
            <v>38378</v>
          </cell>
          <cell r="B759" t="str">
            <v>1Q05</v>
          </cell>
          <cell r="C759">
            <v>2005</v>
          </cell>
        </row>
        <row r="760">
          <cell r="A760">
            <v>38379</v>
          </cell>
          <cell r="B760" t="str">
            <v>1Q05</v>
          </cell>
          <cell r="C760">
            <v>2005</v>
          </cell>
        </row>
        <row r="761">
          <cell r="A761">
            <v>38380</v>
          </cell>
          <cell r="B761" t="str">
            <v>1Q05</v>
          </cell>
          <cell r="C761">
            <v>2005</v>
          </cell>
        </row>
        <row r="762">
          <cell r="A762">
            <v>38381</v>
          </cell>
          <cell r="B762" t="str">
            <v>1Q05</v>
          </cell>
          <cell r="C762">
            <v>2005</v>
          </cell>
        </row>
        <row r="763">
          <cell r="A763">
            <v>38382</v>
          </cell>
          <cell r="B763" t="str">
            <v>1Q05</v>
          </cell>
          <cell r="C763">
            <v>2005</v>
          </cell>
        </row>
        <row r="764">
          <cell r="A764">
            <v>38383</v>
          </cell>
          <cell r="B764" t="str">
            <v>1Q05</v>
          </cell>
          <cell r="C764">
            <v>2005</v>
          </cell>
        </row>
        <row r="765">
          <cell r="A765">
            <v>38384</v>
          </cell>
          <cell r="B765" t="str">
            <v>1Q05</v>
          </cell>
          <cell r="C765">
            <v>2005</v>
          </cell>
        </row>
        <row r="766">
          <cell r="A766">
            <v>38385</v>
          </cell>
          <cell r="B766" t="str">
            <v>1Q05</v>
          </cell>
          <cell r="C766">
            <v>2005</v>
          </cell>
        </row>
        <row r="767">
          <cell r="A767">
            <v>38386</v>
          </cell>
          <cell r="B767" t="str">
            <v>1Q05</v>
          </cell>
          <cell r="C767">
            <v>2005</v>
          </cell>
        </row>
        <row r="768">
          <cell r="A768">
            <v>38387</v>
          </cell>
          <cell r="B768" t="str">
            <v>1Q05</v>
          </cell>
          <cell r="C768">
            <v>2005</v>
          </cell>
        </row>
        <row r="769">
          <cell r="A769">
            <v>38388</v>
          </cell>
          <cell r="B769" t="str">
            <v>1Q05</v>
          </cell>
          <cell r="C769">
            <v>2005</v>
          </cell>
        </row>
        <row r="770">
          <cell r="A770">
            <v>38389</v>
          </cell>
          <cell r="B770" t="str">
            <v>1Q05</v>
          </cell>
          <cell r="C770">
            <v>2005</v>
          </cell>
        </row>
        <row r="771">
          <cell r="A771">
            <v>38390</v>
          </cell>
          <cell r="B771" t="str">
            <v>1Q05</v>
          </cell>
          <cell r="C771">
            <v>2005</v>
          </cell>
        </row>
        <row r="772">
          <cell r="A772">
            <v>38391</v>
          </cell>
          <cell r="B772" t="str">
            <v>1Q05</v>
          </cell>
          <cell r="C772">
            <v>2005</v>
          </cell>
        </row>
        <row r="773">
          <cell r="A773">
            <v>38392</v>
          </cell>
          <cell r="B773" t="str">
            <v>1Q05</v>
          </cell>
          <cell r="C773">
            <v>2005</v>
          </cell>
        </row>
        <row r="774">
          <cell r="A774">
            <v>38393</v>
          </cell>
          <cell r="B774" t="str">
            <v>1Q05</v>
          </cell>
          <cell r="C774">
            <v>2005</v>
          </cell>
        </row>
        <row r="775">
          <cell r="A775">
            <v>38394</v>
          </cell>
          <cell r="B775" t="str">
            <v>1Q05</v>
          </cell>
          <cell r="C775">
            <v>2005</v>
          </cell>
        </row>
        <row r="776">
          <cell r="A776">
            <v>38395</v>
          </cell>
          <cell r="B776" t="str">
            <v>1Q05</v>
          </cell>
          <cell r="C776">
            <v>2005</v>
          </cell>
        </row>
        <row r="777">
          <cell r="A777">
            <v>38396</v>
          </cell>
          <cell r="B777" t="str">
            <v>1Q05</v>
          </cell>
          <cell r="C777">
            <v>2005</v>
          </cell>
        </row>
        <row r="778">
          <cell r="A778">
            <v>38397</v>
          </cell>
          <cell r="B778" t="str">
            <v>1Q05</v>
          </cell>
          <cell r="C778">
            <v>2005</v>
          </cell>
        </row>
        <row r="779">
          <cell r="A779">
            <v>38398</v>
          </cell>
          <cell r="B779" t="str">
            <v>1Q05</v>
          </cell>
          <cell r="C779">
            <v>2005</v>
          </cell>
        </row>
        <row r="780">
          <cell r="A780">
            <v>38399</v>
          </cell>
          <cell r="B780" t="str">
            <v>1Q05</v>
          </cell>
          <cell r="C780">
            <v>2005</v>
          </cell>
        </row>
        <row r="781">
          <cell r="A781">
            <v>38400</v>
          </cell>
          <cell r="B781" t="str">
            <v>1Q05</v>
          </cell>
          <cell r="C781">
            <v>2005</v>
          </cell>
        </row>
        <row r="782">
          <cell r="A782">
            <v>38401</v>
          </cell>
          <cell r="B782" t="str">
            <v>1Q05</v>
          </cell>
          <cell r="C782">
            <v>2005</v>
          </cell>
        </row>
        <row r="783">
          <cell r="A783">
            <v>38402</v>
          </cell>
          <cell r="B783" t="str">
            <v>1Q05</v>
          </cell>
          <cell r="C783">
            <v>2005</v>
          </cell>
        </row>
        <row r="784">
          <cell r="A784">
            <v>38403</v>
          </cell>
          <cell r="B784" t="str">
            <v>1Q05</v>
          </cell>
          <cell r="C784">
            <v>2005</v>
          </cell>
        </row>
        <row r="785">
          <cell r="A785">
            <v>38404</v>
          </cell>
          <cell r="B785" t="str">
            <v>1Q05</v>
          </cell>
          <cell r="C785">
            <v>2005</v>
          </cell>
        </row>
        <row r="786">
          <cell r="A786">
            <v>38405</v>
          </cell>
          <cell r="B786" t="str">
            <v>1Q05</v>
          </cell>
          <cell r="C786">
            <v>2005</v>
          </cell>
        </row>
        <row r="787">
          <cell r="A787">
            <v>38406</v>
          </cell>
          <cell r="B787" t="str">
            <v>1Q05</v>
          </cell>
          <cell r="C787">
            <v>2005</v>
          </cell>
        </row>
        <row r="788">
          <cell r="A788">
            <v>38407</v>
          </cell>
          <cell r="B788" t="str">
            <v>1Q05</v>
          </cell>
          <cell r="C788">
            <v>2005</v>
          </cell>
        </row>
        <row r="789">
          <cell r="A789">
            <v>38408</v>
          </cell>
          <cell r="B789" t="str">
            <v>1Q05</v>
          </cell>
          <cell r="C789">
            <v>2005</v>
          </cell>
        </row>
        <row r="790">
          <cell r="A790">
            <v>38409</v>
          </cell>
          <cell r="B790" t="str">
            <v>1Q05</v>
          </cell>
          <cell r="C790">
            <v>2005</v>
          </cell>
        </row>
        <row r="791">
          <cell r="A791">
            <v>38410</v>
          </cell>
          <cell r="B791" t="str">
            <v>1Q05</v>
          </cell>
          <cell r="C791">
            <v>2005</v>
          </cell>
        </row>
        <row r="792">
          <cell r="A792">
            <v>38411</v>
          </cell>
          <cell r="B792" t="str">
            <v>1Q05</v>
          </cell>
          <cell r="C792">
            <v>2005</v>
          </cell>
        </row>
        <row r="793">
          <cell r="A793">
            <v>38412</v>
          </cell>
          <cell r="B793" t="str">
            <v>1Q05</v>
          </cell>
          <cell r="C793">
            <v>2005</v>
          </cell>
        </row>
        <row r="794">
          <cell r="A794">
            <v>38413</v>
          </cell>
          <cell r="B794" t="str">
            <v>1Q05</v>
          </cell>
          <cell r="C794">
            <v>2005</v>
          </cell>
        </row>
        <row r="795">
          <cell r="A795">
            <v>38414</v>
          </cell>
          <cell r="B795" t="str">
            <v>1Q05</v>
          </cell>
          <cell r="C795">
            <v>2005</v>
          </cell>
        </row>
        <row r="796">
          <cell r="A796">
            <v>38415</v>
          </cell>
          <cell r="B796" t="str">
            <v>1Q05</v>
          </cell>
          <cell r="C796">
            <v>2005</v>
          </cell>
        </row>
        <row r="797">
          <cell r="A797">
            <v>38416</v>
          </cell>
          <cell r="B797" t="str">
            <v>1Q05</v>
          </cell>
          <cell r="C797">
            <v>2005</v>
          </cell>
        </row>
        <row r="798">
          <cell r="A798">
            <v>38417</v>
          </cell>
          <cell r="B798" t="str">
            <v>1Q05</v>
          </cell>
          <cell r="C798">
            <v>2005</v>
          </cell>
        </row>
        <row r="799">
          <cell r="A799">
            <v>38418</v>
          </cell>
          <cell r="B799" t="str">
            <v>1Q05</v>
          </cell>
          <cell r="C799">
            <v>2005</v>
          </cell>
        </row>
        <row r="800">
          <cell r="A800">
            <v>38419</v>
          </cell>
          <cell r="B800" t="str">
            <v>1Q05</v>
          </cell>
          <cell r="C800">
            <v>2005</v>
          </cell>
        </row>
        <row r="801">
          <cell r="A801">
            <v>38420</v>
          </cell>
          <cell r="B801" t="str">
            <v>1Q05</v>
          </cell>
          <cell r="C801">
            <v>2005</v>
          </cell>
        </row>
        <row r="802">
          <cell r="A802">
            <v>38421</v>
          </cell>
          <cell r="B802" t="str">
            <v>1Q05</v>
          </cell>
          <cell r="C802">
            <v>2005</v>
          </cell>
        </row>
        <row r="803">
          <cell r="A803">
            <v>38422</v>
          </cell>
          <cell r="B803" t="str">
            <v>1Q05</v>
          </cell>
          <cell r="C803">
            <v>2005</v>
          </cell>
        </row>
        <row r="804">
          <cell r="A804">
            <v>38423</v>
          </cell>
          <cell r="B804" t="str">
            <v>1Q05</v>
          </cell>
          <cell r="C804">
            <v>2005</v>
          </cell>
        </row>
        <row r="805">
          <cell r="A805">
            <v>38424</v>
          </cell>
          <cell r="B805" t="str">
            <v>1Q05</v>
          </cell>
          <cell r="C805">
            <v>2005</v>
          </cell>
        </row>
        <row r="806">
          <cell r="A806">
            <v>38425</v>
          </cell>
          <cell r="B806" t="str">
            <v>1Q05</v>
          </cell>
          <cell r="C806">
            <v>2005</v>
          </cell>
        </row>
        <row r="807">
          <cell r="A807">
            <v>38426</v>
          </cell>
          <cell r="B807" t="str">
            <v>1Q05</v>
          </cell>
          <cell r="C807">
            <v>2005</v>
          </cell>
        </row>
        <row r="808">
          <cell r="A808">
            <v>38427</v>
          </cell>
          <cell r="B808" t="str">
            <v>1Q05</v>
          </cell>
          <cell r="C808">
            <v>2005</v>
          </cell>
        </row>
        <row r="809">
          <cell r="A809">
            <v>38428</v>
          </cell>
          <cell r="B809" t="str">
            <v>1Q05</v>
          </cell>
          <cell r="C809">
            <v>2005</v>
          </cell>
        </row>
        <row r="810">
          <cell r="A810">
            <v>38429</v>
          </cell>
          <cell r="B810" t="str">
            <v>1Q05</v>
          </cell>
          <cell r="C810">
            <v>2005</v>
          </cell>
        </row>
        <row r="811">
          <cell r="A811">
            <v>38430</v>
          </cell>
          <cell r="B811" t="str">
            <v>1Q05</v>
          </cell>
          <cell r="C811">
            <v>2005</v>
          </cell>
        </row>
        <row r="812">
          <cell r="A812">
            <v>38431</v>
          </cell>
          <cell r="B812" t="str">
            <v>1Q05</v>
          </cell>
          <cell r="C812">
            <v>2005</v>
          </cell>
        </row>
        <row r="813">
          <cell r="A813">
            <v>38432</v>
          </cell>
          <cell r="B813" t="str">
            <v>1Q05</v>
          </cell>
          <cell r="C813">
            <v>2005</v>
          </cell>
        </row>
        <row r="814">
          <cell r="A814">
            <v>38433</v>
          </cell>
          <cell r="B814" t="str">
            <v>1Q05</v>
          </cell>
          <cell r="C814">
            <v>2005</v>
          </cell>
        </row>
        <row r="815">
          <cell r="A815">
            <v>38434</v>
          </cell>
          <cell r="B815" t="str">
            <v>1Q05</v>
          </cell>
          <cell r="C815">
            <v>2005</v>
          </cell>
        </row>
        <row r="816">
          <cell r="A816">
            <v>38435</v>
          </cell>
          <cell r="B816" t="str">
            <v>1Q05</v>
          </cell>
          <cell r="C816">
            <v>2005</v>
          </cell>
        </row>
        <row r="817">
          <cell r="A817">
            <v>38436</v>
          </cell>
          <cell r="B817" t="str">
            <v>1Q05</v>
          </cell>
          <cell r="C817">
            <v>2005</v>
          </cell>
        </row>
        <row r="818">
          <cell r="A818">
            <v>38437</v>
          </cell>
          <cell r="B818" t="str">
            <v>1Q05</v>
          </cell>
          <cell r="C818">
            <v>2005</v>
          </cell>
        </row>
        <row r="819">
          <cell r="A819">
            <v>38438</v>
          </cell>
          <cell r="B819" t="str">
            <v>1Q05</v>
          </cell>
          <cell r="C819">
            <v>2005</v>
          </cell>
        </row>
        <row r="820">
          <cell r="A820">
            <v>38439</v>
          </cell>
          <cell r="B820" t="str">
            <v>1Q05</v>
          </cell>
          <cell r="C820">
            <v>2005</v>
          </cell>
        </row>
        <row r="821">
          <cell r="A821">
            <v>38440</v>
          </cell>
          <cell r="B821" t="str">
            <v>1Q05</v>
          </cell>
          <cell r="C821">
            <v>2005</v>
          </cell>
        </row>
        <row r="822">
          <cell r="A822">
            <v>38441</v>
          </cell>
          <cell r="B822" t="str">
            <v>1Q05</v>
          </cell>
          <cell r="C822">
            <v>2005</v>
          </cell>
        </row>
        <row r="823">
          <cell r="A823">
            <v>38442</v>
          </cell>
          <cell r="B823" t="str">
            <v>1Q05</v>
          </cell>
          <cell r="C823">
            <v>2005</v>
          </cell>
        </row>
        <row r="824">
          <cell r="A824">
            <v>38443</v>
          </cell>
          <cell r="B824" t="str">
            <v>2Q05</v>
          </cell>
          <cell r="C824">
            <v>2005</v>
          </cell>
        </row>
        <row r="825">
          <cell r="A825">
            <v>38444</v>
          </cell>
          <cell r="B825" t="str">
            <v>2Q05</v>
          </cell>
          <cell r="C825">
            <v>2005</v>
          </cell>
        </row>
        <row r="826">
          <cell r="A826">
            <v>38445</v>
          </cell>
          <cell r="B826" t="str">
            <v>2Q05</v>
          </cell>
          <cell r="C826">
            <v>2005</v>
          </cell>
        </row>
        <row r="827">
          <cell r="A827">
            <v>38446</v>
          </cell>
          <cell r="B827" t="str">
            <v>2Q05</v>
          </cell>
          <cell r="C827">
            <v>2005</v>
          </cell>
        </row>
        <row r="828">
          <cell r="A828">
            <v>38447</v>
          </cell>
          <cell r="B828" t="str">
            <v>2Q05</v>
          </cell>
          <cell r="C828">
            <v>2005</v>
          </cell>
        </row>
        <row r="829">
          <cell r="A829">
            <v>38448</v>
          </cell>
          <cell r="B829" t="str">
            <v>2Q05</v>
          </cell>
          <cell r="C829">
            <v>2005</v>
          </cell>
        </row>
        <row r="830">
          <cell r="A830">
            <v>38449</v>
          </cell>
          <cell r="B830" t="str">
            <v>2Q05</v>
          </cell>
          <cell r="C830">
            <v>2005</v>
          </cell>
        </row>
        <row r="831">
          <cell r="A831">
            <v>38450</v>
          </cell>
          <cell r="B831" t="str">
            <v>2Q05</v>
          </cell>
          <cell r="C831">
            <v>2005</v>
          </cell>
        </row>
        <row r="832">
          <cell r="A832">
            <v>38451</v>
          </cell>
          <cell r="B832" t="str">
            <v>2Q05</v>
          </cell>
          <cell r="C832">
            <v>2005</v>
          </cell>
        </row>
        <row r="833">
          <cell r="A833">
            <v>38452</v>
          </cell>
          <cell r="B833" t="str">
            <v>2Q05</v>
          </cell>
          <cell r="C833">
            <v>2005</v>
          </cell>
        </row>
        <row r="834">
          <cell r="A834">
            <v>38453</v>
          </cell>
          <cell r="B834" t="str">
            <v>2Q05</v>
          </cell>
          <cell r="C834">
            <v>2005</v>
          </cell>
        </row>
        <row r="835">
          <cell r="A835">
            <v>38454</v>
          </cell>
          <cell r="B835" t="str">
            <v>2Q05</v>
          </cell>
          <cell r="C835">
            <v>2005</v>
          </cell>
        </row>
        <row r="836">
          <cell r="A836">
            <v>38455</v>
          </cell>
          <cell r="B836" t="str">
            <v>2Q05</v>
          </cell>
          <cell r="C836">
            <v>2005</v>
          </cell>
        </row>
        <row r="837">
          <cell r="A837">
            <v>38456</v>
          </cell>
          <cell r="B837" t="str">
            <v>2Q05</v>
          </cell>
          <cell r="C837">
            <v>2005</v>
          </cell>
        </row>
        <row r="838">
          <cell r="A838">
            <v>38457</v>
          </cell>
          <cell r="B838" t="str">
            <v>2Q05</v>
          </cell>
          <cell r="C838">
            <v>2005</v>
          </cell>
        </row>
        <row r="839">
          <cell r="A839">
            <v>38458</v>
          </cell>
          <cell r="B839" t="str">
            <v>2Q05</v>
          </cell>
          <cell r="C839">
            <v>2005</v>
          </cell>
        </row>
        <row r="840">
          <cell r="A840">
            <v>38459</v>
          </cell>
          <cell r="B840" t="str">
            <v>2Q05</v>
          </cell>
          <cell r="C840">
            <v>2005</v>
          </cell>
        </row>
        <row r="841">
          <cell r="A841">
            <v>38460</v>
          </cell>
          <cell r="B841" t="str">
            <v>2Q05</v>
          </cell>
          <cell r="C841">
            <v>2005</v>
          </cell>
        </row>
        <row r="842">
          <cell r="A842">
            <v>38461</v>
          </cell>
          <cell r="B842" t="str">
            <v>2Q05</v>
          </cell>
          <cell r="C842">
            <v>2005</v>
          </cell>
        </row>
        <row r="843">
          <cell r="A843">
            <v>38462</v>
          </cell>
          <cell r="B843" t="str">
            <v>2Q05</v>
          </cell>
          <cell r="C843">
            <v>2005</v>
          </cell>
        </row>
        <row r="844">
          <cell r="A844">
            <v>38463</v>
          </cell>
          <cell r="B844" t="str">
            <v>2Q05</v>
          </cell>
          <cell r="C844">
            <v>2005</v>
          </cell>
        </row>
        <row r="845">
          <cell r="A845">
            <v>38464</v>
          </cell>
          <cell r="B845" t="str">
            <v>2Q05</v>
          </cell>
          <cell r="C845">
            <v>2005</v>
          </cell>
        </row>
        <row r="846">
          <cell r="A846">
            <v>38465</v>
          </cell>
          <cell r="B846" t="str">
            <v>2Q05</v>
          </cell>
          <cell r="C846">
            <v>2005</v>
          </cell>
        </row>
        <row r="847">
          <cell r="A847">
            <v>38466</v>
          </cell>
          <cell r="B847" t="str">
            <v>2Q05</v>
          </cell>
          <cell r="C847">
            <v>2005</v>
          </cell>
        </row>
        <row r="848">
          <cell r="A848">
            <v>38467</v>
          </cell>
          <cell r="B848" t="str">
            <v>2Q05</v>
          </cell>
          <cell r="C848">
            <v>2005</v>
          </cell>
        </row>
        <row r="849">
          <cell r="A849">
            <v>38468</v>
          </cell>
          <cell r="B849" t="str">
            <v>2Q05</v>
          </cell>
          <cell r="C849">
            <v>2005</v>
          </cell>
        </row>
        <row r="850">
          <cell r="A850">
            <v>38469</v>
          </cell>
          <cell r="B850" t="str">
            <v>2Q05</v>
          </cell>
          <cell r="C850">
            <v>2005</v>
          </cell>
        </row>
        <row r="851">
          <cell r="A851">
            <v>38470</v>
          </cell>
          <cell r="B851" t="str">
            <v>2Q05</v>
          </cell>
          <cell r="C851">
            <v>2005</v>
          </cell>
        </row>
        <row r="852">
          <cell r="A852">
            <v>38471</v>
          </cell>
          <cell r="B852" t="str">
            <v>2Q05</v>
          </cell>
          <cell r="C852">
            <v>2005</v>
          </cell>
        </row>
        <row r="853">
          <cell r="A853">
            <v>38472</v>
          </cell>
          <cell r="B853" t="str">
            <v>2Q05</v>
          </cell>
          <cell r="C853">
            <v>2005</v>
          </cell>
        </row>
        <row r="854">
          <cell r="A854">
            <v>38473</v>
          </cell>
          <cell r="B854" t="str">
            <v>2Q05</v>
          </cell>
          <cell r="C854">
            <v>2005</v>
          </cell>
        </row>
        <row r="855">
          <cell r="A855">
            <v>38474</v>
          </cell>
          <cell r="B855" t="str">
            <v>2Q05</v>
          </cell>
          <cell r="C855">
            <v>2005</v>
          </cell>
        </row>
        <row r="856">
          <cell r="A856">
            <v>38475</v>
          </cell>
          <cell r="B856" t="str">
            <v>2Q05</v>
          </cell>
          <cell r="C856">
            <v>2005</v>
          </cell>
        </row>
        <row r="857">
          <cell r="A857">
            <v>38476</v>
          </cell>
          <cell r="B857" t="str">
            <v>2Q05</v>
          </cell>
          <cell r="C857">
            <v>2005</v>
          </cell>
        </row>
        <row r="858">
          <cell r="A858">
            <v>38477</v>
          </cell>
          <cell r="B858" t="str">
            <v>2Q05</v>
          </cell>
          <cell r="C858">
            <v>2005</v>
          </cell>
        </row>
        <row r="859">
          <cell r="A859">
            <v>38478</v>
          </cell>
          <cell r="B859" t="str">
            <v>2Q05</v>
          </cell>
          <cell r="C859">
            <v>2005</v>
          </cell>
        </row>
        <row r="860">
          <cell r="A860">
            <v>38479</v>
          </cell>
          <cell r="B860" t="str">
            <v>2Q05</v>
          </cell>
          <cell r="C860">
            <v>2005</v>
          </cell>
        </row>
        <row r="861">
          <cell r="A861">
            <v>38480</v>
          </cell>
          <cell r="B861" t="str">
            <v>2Q05</v>
          </cell>
          <cell r="C861">
            <v>2005</v>
          </cell>
        </row>
        <row r="862">
          <cell r="A862">
            <v>38481</v>
          </cell>
          <cell r="B862" t="str">
            <v>2Q05</v>
          </cell>
          <cell r="C862">
            <v>2005</v>
          </cell>
        </row>
        <row r="863">
          <cell r="A863">
            <v>38482</v>
          </cell>
          <cell r="B863" t="str">
            <v>2Q05</v>
          </cell>
          <cell r="C863">
            <v>2005</v>
          </cell>
        </row>
        <row r="864">
          <cell r="A864">
            <v>38483</v>
          </cell>
          <cell r="B864" t="str">
            <v>2Q05</v>
          </cell>
          <cell r="C864">
            <v>2005</v>
          </cell>
        </row>
        <row r="865">
          <cell r="A865">
            <v>38484</v>
          </cell>
          <cell r="B865" t="str">
            <v>2Q05</v>
          </cell>
          <cell r="C865">
            <v>2005</v>
          </cell>
        </row>
        <row r="866">
          <cell r="A866">
            <v>38485</v>
          </cell>
          <cell r="B866" t="str">
            <v>2Q05</v>
          </cell>
          <cell r="C866">
            <v>2005</v>
          </cell>
        </row>
        <row r="867">
          <cell r="A867">
            <v>38486</v>
          </cell>
          <cell r="B867" t="str">
            <v>2Q05</v>
          </cell>
          <cell r="C867">
            <v>2005</v>
          </cell>
        </row>
        <row r="868">
          <cell r="A868">
            <v>38487</v>
          </cell>
          <cell r="B868" t="str">
            <v>2Q05</v>
          </cell>
          <cell r="C868">
            <v>2005</v>
          </cell>
        </row>
        <row r="869">
          <cell r="A869">
            <v>38488</v>
          </cell>
          <cell r="B869" t="str">
            <v>2Q05</v>
          </cell>
          <cell r="C869">
            <v>2005</v>
          </cell>
        </row>
        <row r="870">
          <cell r="A870">
            <v>38489</v>
          </cell>
          <cell r="B870" t="str">
            <v>2Q05</v>
          </cell>
          <cell r="C870">
            <v>2005</v>
          </cell>
        </row>
        <row r="871">
          <cell r="A871">
            <v>38490</v>
          </cell>
          <cell r="B871" t="str">
            <v>2Q05</v>
          </cell>
          <cell r="C871">
            <v>2005</v>
          </cell>
        </row>
        <row r="872">
          <cell r="A872">
            <v>38491</v>
          </cell>
          <cell r="B872" t="str">
            <v>2Q05</v>
          </cell>
          <cell r="C872">
            <v>2005</v>
          </cell>
        </row>
        <row r="873">
          <cell r="A873">
            <v>38492</v>
          </cell>
          <cell r="B873" t="str">
            <v>2Q05</v>
          </cell>
          <cell r="C873">
            <v>2005</v>
          </cell>
        </row>
        <row r="874">
          <cell r="A874">
            <v>38493</v>
          </cell>
          <cell r="B874" t="str">
            <v>2Q05</v>
          </cell>
          <cell r="C874">
            <v>2005</v>
          </cell>
        </row>
        <row r="875">
          <cell r="A875">
            <v>38494</v>
          </cell>
          <cell r="B875" t="str">
            <v>2Q05</v>
          </cell>
          <cell r="C875">
            <v>2005</v>
          </cell>
        </row>
        <row r="876">
          <cell r="A876">
            <v>38495</v>
          </cell>
          <cell r="B876" t="str">
            <v>2Q05</v>
          </cell>
          <cell r="C876">
            <v>2005</v>
          </cell>
        </row>
        <row r="877">
          <cell r="A877">
            <v>38496</v>
          </cell>
          <cell r="B877" t="str">
            <v>2Q05</v>
          </cell>
          <cell r="C877">
            <v>2005</v>
          </cell>
        </row>
        <row r="878">
          <cell r="A878">
            <v>38497</v>
          </cell>
          <cell r="B878" t="str">
            <v>2Q05</v>
          </cell>
          <cell r="C878">
            <v>2005</v>
          </cell>
        </row>
        <row r="879">
          <cell r="A879">
            <v>38498</v>
          </cell>
          <cell r="B879" t="str">
            <v>2Q05</v>
          </cell>
          <cell r="C879">
            <v>2005</v>
          </cell>
        </row>
        <row r="880">
          <cell r="A880">
            <v>38499</v>
          </cell>
          <cell r="B880" t="str">
            <v>2Q05</v>
          </cell>
          <cell r="C880">
            <v>2005</v>
          </cell>
        </row>
        <row r="881">
          <cell r="A881">
            <v>38500</v>
          </cell>
          <cell r="B881" t="str">
            <v>2Q05</v>
          </cell>
          <cell r="C881">
            <v>2005</v>
          </cell>
        </row>
        <row r="882">
          <cell r="A882">
            <v>38501</v>
          </cell>
          <cell r="B882" t="str">
            <v>2Q05</v>
          </cell>
          <cell r="C882">
            <v>2005</v>
          </cell>
        </row>
        <row r="883">
          <cell r="A883">
            <v>38502</v>
          </cell>
          <cell r="B883" t="str">
            <v>2Q05</v>
          </cell>
          <cell r="C883">
            <v>2005</v>
          </cell>
        </row>
        <row r="884">
          <cell r="A884">
            <v>38503</v>
          </cell>
          <cell r="B884" t="str">
            <v>2Q05</v>
          </cell>
          <cell r="C884">
            <v>2005</v>
          </cell>
        </row>
        <row r="885">
          <cell r="A885">
            <v>38504</v>
          </cell>
          <cell r="B885" t="str">
            <v>2Q05</v>
          </cell>
          <cell r="C885">
            <v>2005</v>
          </cell>
        </row>
        <row r="886">
          <cell r="A886">
            <v>38505</v>
          </cell>
          <cell r="B886" t="str">
            <v>2Q05</v>
          </cell>
          <cell r="C886">
            <v>2005</v>
          </cell>
        </row>
        <row r="887">
          <cell r="A887">
            <v>38506</v>
          </cell>
          <cell r="B887" t="str">
            <v>2Q05</v>
          </cell>
          <cell r="C887">
            <v>2005</v>
          </cell>
        </row>
        <row r="888">
          <cell r="A888">
            <v>38507</v>
          </cell>
          <cell r="B888" t="str">
            <v>2Q05</v>
          </cell>
          <cell r="C888">
            <v>2005</v>
          </cell>
        </row>
        <row r="889">
          <cell r="A889">
            <v>38508</v>
          </cell>
          <cell r="B889" t="str">
            <v>2Q05</v>
          </cell>
          <cell r="C889">
            <v>2005</v>
          </cell>
        </row>
        <row r="890">
          <cell r="A890">
            <v>38509</v>
          </cell>
          <cell r="B890" t="str">
            <v>2Q05</v>
          </cell>
          <cell r="C890">
            <v>2005</v>
          </cell>
        </row>
        <row r="891">
          <cell r="A891">
            <v>38510</v>
          </cell>
          <cell r="B891" t="str">
            <v>2Q05</v>
          </cell>
          <cell r="C891">
            <v>2005</v>
          </cell>
        </row>
        <row r="892">
          <cell r="A892">
            <v>38511</v>
          </cell>
          <cell r="B892" t="str">
            <v>2Q05</v>
          </cell>
          <cell r="C892">
            <v>2005</v>
          </cell>
        </row>
        <row r="893">
          <cell r="A893">
            <v>38512</v>
          </cell>
          <cell r="B893" t="str">
            <v>2Q05</v>
          </cell>
          <cell r="C893">
            <v>2005</v>
          </cell>
        </row>
        <row r="894">
          <cell r="A894">
            <v>38513</v>
          </cell>
          <cell r="B894" t="str">
            <v>2Q05</v>
          </cell>
          <cell r="C894">
            <v>2005</v>
          </cell>
        </row>
        <row r="895">
          <cell r="A895">
            <v>38514</v>
          </cell>
          <cell r="B895" t="str">
            <v>2Q05</v>
          </cell>
          <cell r="C895">
            <v>2005</v>
          </cell>
        </row>
        <row r="896">
          <cell r="A896">
            <v>38515</v>
          </cell>
          <cell r="B896" t="str">
            <v>2Q05</v>
          </cell>
          <cell r="C896">
            <v>2005</v>
          </cell>
        </row>
        <row r="897">
          <cell r="A897">
            <v>38516</v>
          </cell>
          <cell r="B897" t="str">
            <v>2Q05</v>
          </cell>
          <cell r="C897">
            <v>2005</v>
          </cell>
        </row>
        <row r="898">
          <cell r="A898">
            <v>38517</v>
          </cell>
          <cell r="B898" t="str">
            <v>2Q05</v>
          </cell>
          <cell r="C898">
            <v>2005</v>
          </cell>
        </row>
        <row r="899">
          <cell r="A899">
            <v>38518</v>
          </cell>
          <cell r="B899" t="str">
            <v>2Q05</v>
          </cell>
          <cell r="C899">
            <v>2005</v>
          </cell>
        </row>
        <row r="900">
          <cell r="A900">
            <v>38519</v>
          </cell>
          <cell r="B900" t="str">
            <v>2Q05</v>
          </cell>
          <cell r="C900">
            <v>2005</v>
          </cell>
        </row>
        <row r="901">
          <cell r="A901">
            <v>38520</v>
          </cell>
          <cell r="B901" t="str">
            <v>2Q05</v>
          </cell>
          <cell r="C901">
            <v>2005</v>
          </cell>
        </row>
        <row r="902">
          <cell r="A902">
            <v>38521</v>
          </cell>
          <cell r="B902" t="str">
            <v>2Q05</v>
          </cell>
          <cell r="C902">
            <v>2005</v>
          </cell>
        </row>
        <row r="903">
          <cell r="A903">
            <v>38522</v>
          </cell>
          <cell r="B903" t="str">
            <v>2Q05</v>
          </cell>
          <cell r="C903">
            <v>2005</v>
          </cell>
        </row>
        <row r="904">
          <cell r="A904">
            <v>38523</v>
          </cell>
          <cell r="B904" t="str">
            <v>2Q05</v>
          </cell>
          <cell r="C904">
            <v>2005</v>
          </cell>
        </row>
        <row r="905">
          <cell r="A905">
            <v>38524</v>
          </cell>
          <cell r="B905" t="str">
            <v>2Q05</v>
          </cell>
          <cell r="C905">
            <v>2005</v>
          </cell>
        </row>
        <row r="906">
          <cell r="A906">
            <v>38525</v>
          </cell>
          <cell r="B906" t="str">
            <v>2Q05</v>
          </cell>
          <cell r="C906">
            <v>2005</v>
          </cell>
        </row>
        <row r="907">
          <cell r="A907">
            <v>38526</v>
          </cell>
          <cell r="B907" t="str">
            <v>2Q05</v>
          </cell>
          <cell r="C907">
            <v>2005</v>
          </cell>
        </row>
        <row r="908">
          <cell r="A908">
            <v>38527</v>
          </cell>
          <cell r="B908" t="str">
            <v>2Q05</v>
          </cell>
          <cell r="C908">
            <v>2005</v>
          </cell>
        </row>
        <row r="909">
          <cell r="A909">
            <v>38528</v>
          </cell>
          <cell r="B909" t="str">
            <v>2Q05</v>
          </cell>
          <cell r="C909">
            <v>2005</v>
          </cell>
        </row>
        <row r="910">
          <cell r="A910">
            <v>38529</v>
          </cell>
          <cell r="B910" t="str">
            <v>2Q05</v>
          </cell>
          <cell r="C910">
            <v>2005</v>
          </cell>
        </row>
        <row r="911">
          <cell r="A911">
            <v>38530</v>
          </cell>
          <cell r="B911" t="str">
            <v>2Q05</v>
          </cell>
          <cell r="C911">
            <v>2005</v>
          </cell>
        </row>
        <row r="912">
          <cell r="A912">
            <v>38531</v>
          </cell>
          <cell r="B912" t="str">
            <v>2Q05</v>
          </cell>
          <cell r="C912">
            <v>2005</v>
          </cell>
        </row>
        <row r="913">
          <cell r="A913">
            <v>38532</v>
          </cell>
          <cell r="B913" t="str">
            <v>2Q05</v>
          </cell>
          <cell r="C913">
            <v>2005</v>
          </cell>
        </row>
        <row r="914">
          <cell r="A914">
            <v>38533</v>
          </cell>
          <cell r="B914" t="str">
            <v>2Q05</v>
          </cell>
          <cell r="C914">
            <v>2005</v>
          </cell>
        </row>
        <row r="915">
          <cell r="A915">
            <v>38534</v>
          </cell>
          <cell r="B915" t="str">
            <v>3Q05</v>
          </cell>
          <cell r="C915">
            <v>2005</v>
          </cell>
        </row>
        <row r="916">
          <cell r="A916">
            <v>38535</v>
          </cell>
          <cell r="B916" t="str">
            <v>3Q05</v>
          </cell>
          <cell r="C916">
            <v>2005</v>
          </cell>
        </row>
        <row r="917">
          <cell r="A917">
            <v>38536</v>
          </cell>
          <cell r="B917" t="str">
            <v>3Q05</v>
          </cell>
          <cell r="C917">
            <v>2005</v>
          </cell>
        </row>
        <row r="918">
          <cell r="A918">
            <v>38537</v>
          </cell>
          <cell r="B918" t="str">
            <v>3Q05</v>
          </cell>
          <cell r="C918">
            <v>2005</v>
          </cell>
        </row>
        <row r="919">
          <cell r="A919">
            <v>38538</v>
          </cell>
          <cell r="B919" t="str">
            <v>3Q05</v>
          </cell>
          <cell r="C919">
            <v>2005</v>
          </cell>
        </row>
        <row r="920">
          <cell r="A920">
            <v>38539</v>
          </cell>
          <cell r="B920" t="str">
            <v>3Q05</v>
          </cell>
          <cell r="C920">
            <v>2005</v>
          </cell>
        </row>
        <row r="921">
          <cell r="A921">
            <v>38540</v>
          </cell>
          <cell r="B921" t="str">
            <v>3Q05</v>
          </cell>
          <cell r="C921">
            <v>2005</v>
          </cell>
        </row>
        <row r="922">
          <cell r="A922">
            <v>38541</v>
          </cell>
          <cell r="B922" t="str">
            <v>3Q05</v>
          </cell>
          <cell r="C922">
            <v>2005</v>
          </cell>
        </row>
        <row r="923">
          <cell r="A923">
            <v>38542</v>
          </cell>
          <cell r="B923" t="str">
            <v>3Q05</v>
          </cell>
          <cell r="C923">
            <v>2005</v>
          </cell>
        </row>
        <row r="924">
          <cell r="A924">
            <v>38543</v>
          </cell>
          <cell r="B924" t="str">
            <v>3Q05</v>
          </cell>
          <cell r="C924">
            <v>2005</v>
          </cell>
        </row>
        <row r="925">
          <cell r="A925">
            <v>38544</v>
          </cell>
          <cell r="B925" t="str">
            <v>3Q05</v>
          </cell>
          <cell r="C925">
            <v>2005</v>
          </cell>
        </row>
        <row r="926">
          <cell r="A926">
            <v>38545</v>
          </cell>
          <cell r="B926" t="str">
            <v>3Q05</v>
          </cell>
          <cell r="C926">
            <v>2005</v>
          </cell>
        </row>
        <row r="927">
          <cell r="A927">
            <v>38546</v>
          </cell>
          <cell r="B927" t="str">
            <v>3Q05</v>
          </cell>
          <cell r="C927">
            <v>2005</v>
          </cell>
        </row>
        <row r="928">
          <cell r="A928">
            <v>38547</v>
          </cell>
          <cell r="B928" t="str">
            <v>3Q05</v>
          </cell>
          <cell r="C928">
            <v>2005</v>
          </cell>
        </row>
        <row r="929">
          <cell r="A929">
            <v>38548</v>
          </cell>
          <cell r="B929" t="str">
            <v>3Q05</v>
          </cell>
          <cell r="C929">
            <v>2005</v>
          </cell>
        </row>
        <row r="930">
          <cell r="A930">
            <v>38549</v>
          </cell>
          <cell r="B930" t="str">
            <v>3Q05</v>
          </cell>
          <cell r="C930">
            <v>2005</v>
          </cell>
        </row>
        <row r="931">
          <cell r="A931">
            <v>38550</v>
          </cell>
          <cell r="B931" t="str">
            <v>3Q05</v>
          </cell>
          <cell r="C931">
            <v>2005</v>
          </cell>
        </row>
        <row r="932">
          <cell r="A932">
            <v>38551</v>
          </cell>
          <cell r="B932" t="str">
            <v>3Q05</v>
          </cell>
          <cell r="C932">
            <v>2005</v>
          </cell>
        </row>
        <row r="933">
          <cell r="A933">
            <v>38552</v>
          </cell>
          <cell r="B933" t="str">
            <v>3Q05</v>
          </cell>
          <cell r="C933">
            <v>2005</v>
          </cell>
        </row>
        <row r="934">
          <cell r="A934">
            <v>38553</v>
          </cell>
          <cell r="B934" t="str">
            <v>3Q05</v>
          </cell>
          <cell r="C934">
            <v>2005</v>
          </cell>
        </row>
        <row r="935">
          <cell r="A935">
            <v>38554</v>
          </cell>
          <cell r="B935" t="str">
            <v>3Q05</v>
          </cell>
          <cell r="C935">
            <v>2005</v>
          </cell>
        </row>
        <row r="936">
          <cell r="A936">
            <v>38555</v>
          </cell>
          <cell r="B936" t="str">
            <v>3Q05</v>
          </cell>
          <cell r="C936">
            <v>2005</v>
          </cell>
        </row>
        <row r="937">
          <cell r="A937">
            <v>38556</v>
          </cell>
          <cell r="B937" t="str">
            <v>3Q05</v>
          </cell>
          <cell r="C937">
            <v>2005</v>
          </cell>
        </row>
        <row r="938">
          <cell r="A938">
            <v>38557</v>
          </cell>
          <cell r="B938" t="str">
            <v>3Q05</v>
          </cell>
          <cell r="C938">
            <v>2005</v>
          </cell>
        </row>
        <row r="939">
          <cell r="A939">
            <v>38558</v>
          </cell>
          <cell r="B939" t="str">
            <v>3Q05</v>
          </cell>
          <cell r="C939">
            <v>2005</v>
          </cell>
        </row>
        <row r="940">
          <cell r="A940">
            <v>38559</v>
          </cell>
          <cell r="B940" t="str">
            <v>3Q05</v>
          </cell>
          <cell r="C940">
            <v>2005</v>
          </cell>
        </row>
        <row r="941">
          <cell r="A941">
            <v>38560</v>
          </cell>
          <cell r="B941" t="str">
            <v>3Q05</v>
          </cell>
          <cell r="C941">
            <v>2005</v>
          </cell>
        </row>
        <row r="942">
          <cell r="A942">
            <v>38561</v>
          </cell>
          <cell r="B942" t="str">
            <v>3Q05</v>
          </cell>
          <cell r="C942">
            <v>2005</v>
          </cell>
        </row>
        <row r="943">
          <cell r="A943">
            <v>38562</v>
          </cell>
          <cell r="B943" t="str">
            <v>3Q05</v>
          </cell>
          <cell r="C943">
            <v>2005</v>
          </cell>
        </row>
        <row r="944">
          <cell r="A944">
            <v>38563</v>
          </cell>
          <cell r="B944" t="str">
            <v>3Q05</v>
          </cell>
          <cell r="C944">
            <v>2005</v>
          </cell>
        </row>
        <row r="945">
          <cell r="A945">
            <v>38564</v>
          </cell>
          <cell r="B945" t="str">
            <v>3Q05</v>
          </cell>
          <cell r="C945">
            <v>2005</v>
          </cell>
        </row>
        <row r="946">
          <cell r="A946">
            <v>38565</v>
          </cell>
          <cell r="B946" t="str">
            <v>3Q05</v>
          </cell>
          <cell r="C946">
            <v>2005</v>
          </cell>
        </row>
        <row r="947">
          <cell r="A947">
            <v>38566</v>
          </cell>
          <cell r="B947" t="str">
            <v>3Q05</v>
          </cell>
          <cell r="C947">
            <v>2005</v>
          </cell>
        </row>
        <row r="948">
          <cell r="A948">
            <v>38567</v>
          </cell>
          <cell r="B948" t="str">
            <v>3Q05</v>
          </cell>
          <cell r="C948">
            <v>2005</v>
          </cell>
        </row>
        <row r="949">
          <cell r="A949">
            <v>38568</v>
          </cell>
          <cell r="B949" t="str">
            <v>3Q05</v>
          </cell>
          <cell r="C949">
            <v>2005</v>
          </cell>
        </row>
        <row r="950">
          <cell r="A950">
            <v>38569</v>
          </cell>
          <cell r="B950" t="str">
            <v>3Q05</v>
          </cell>
          <cell r="C950">
            <v>2005</v>
          </cell>
        </row>
        <row r="951">
          <cell r="A951">
            <v>38570</v>
          </cell>
          <cell r="B951" t="str">
            <v>3Q05</v>
          </cell>
          <cell r="C951">
            <v>2005</v>
          </cell>
        </row>
        <row r="952">
          <cell r="A952">
            <v>38571</v>
          </cell>
          <cell r="B952" t="str">
            <v>3Q05</v>
          </cell>
          <cell r="C952">
            <v>2005</v>
          </cell>
        </row>
        <row r="953">
          <cell r="A953">
            <v>38572</v>
          </cell>
          <cell r="B953" t="str">
            <v>3Q05</v>
          </cell>
          <cell r="C953">
            <v>2005</v>
          </cell>
        </row>
        <row r="954">
          <cell r="A954">
            <v>38573</v>
          </cell>
          <cell r="B954" t="str">
            <v>3Q05</v>
          </cell>
          <cell r="C954">
            <v>2005</v>
          </cell>
        </row>
        <row r="955">
          <cell r="A955">
            <v>38574</v>
          </cell>
          <cell r="B955" t="str">
            <v>3Q05</v>
          </cell>
          <cell r="C955">
            <v>2005</v>
          </cell>
        </row>
        <row r="956">
          <cell r="A956">
            <v>38575</v>
          </cell>
          <cell r="B956" t="str">
            <v>3Q05</v>
          </cell>
          <cell r="C956">
            <v>2005</v>
          </cell>
        </row>
        <row r="957">
          <cell r="A957">
            <v>38576</v>
          </cell>
          <cell r="B957" t="str">
            <v>3Q05</v>
          </cell>
          <cell r="C957">
            <v>2005</v>
          </cell>
        </row>
        <row r="958">
          <cell r="A958">
            <v>38577</v>
          </cell>
          <cell r="B958" t="str">
            <v>3Q05</v>
          </cell>
          <cell r="C958">
            <v>2005</v>
          </cell>
        </row>
        <row r="959">
          <cell r="A959">
            <v>38578</v>
          </cell>
          <cell r="B959" t="str">
            <v>3Q05</v>
          </cell>
          <cell r="C959">
            <v>2005</v>
          </cell>
        </row>
        <row r="960">
          <cell r="A960">
            <v>38579</v>
          </cell>
          <cell r="B960" t="str">
            <v>3Q05</v>
          </cell>
          <cell r="C960">
            <v>2005</v>
          </cell>
        </row>
        <row r="961">
          <cell r="A961">
            <v>38580</v>
          </cell>
          <cell r="B961" t="str">
            <v>3Q05</v>
          </cell>
          <cell r="C961">
            <v>2005</v>
          </cell>
        </row>
        <row r="962">
          <cell r="A962">
            <v>38581</v>
          </cell>
          <cell r="B962" t="str">
            <v>3Q05</v>
          </cell>
          <cell r="C962">
            <v>2005</v>
          </cell>
        </row>
        <row r="963">
          <cell r="A963">
            <v>38582</v>
          </cell>
          <cell r="B963" t="str">
            <v>3Q05</v>
          </cell>
          <cell r="C963">
            <v>2005</v>
          </cell>
        </row>
        <row r="964">
          <cell r="A964">
            <v>38583</v>
          </cell>
          <cell r="B964" t="str">
            <v>3Q05</v>
          </cell>
          <cell r="C964">
            <v>2005</v>
          </cell>
        </row>
        <row r="965">
          <cell r="A965">
            <v>38584</v>
          </cell>
          <cell r="B965" t="str">
            <v>3Q05</v>
          </cell>
          <cell r="C965">
            <v>2005</v>
          </cell>
        </row>
        <row r="966">
          <cell r="A966">
            <v>38585</v>
          </cell>
          <cell r="B966" t="str">
            <v>3Q05</v>
          </cell>
          <cell r="C966">
            <v>2005</v>
          </cell>
        </row>
        <row r="967">
          <cell r="A967">
            <v>38586</v>
          </cell>
          <cell r="B967" t="str">
            <v>3Q05</v>
          </cell>
          <cell r="C967">
            <v>2005</v>
          </cell>
        </row>
        <row r="968">
          <cell r="A968">
            <v>38587</v>
          </cell>
          <cell r="B968" t="str">
            <v>3Q05</v>
          </cell>
          <cell r="C968">
            <v>2005</v>
          </cell>
        </row>
        <row r="969">
          <cell r="A969">
            <v>38588</v>
          </cell>
          <cell r="B969" t="str">
            <v>3Q05</v>
          </cell>
          <cell r="C969">
            <v>2005</v>
          </cell>
        </row>
        <row r="970">
          <cell r="A970">
            <v>38589</v>
          </cell>
          <cell r="B970" t="str">
            <v>3Q05</v>
          </cell>
          <cell r="C970">
            <v>2005</v>
          </cell>
        </row>
        <row r="971">
          <cell r="A971">
            <v>38590</v>
          </cell>
          <cell r="B971" t="str">
            <v>3Q05</v>
          </cell>
          <cell r="C971">
            <v>2005</v>
          </cell>
        </row>
        <row r="972">
          <cell r="A972">
            <v>38591</v>
          </cell>
          <cell r="B972" t="str">
            <v>3Q05</v>
          </cell>
          <cell r="C972">
            <v>2005</v>
          </cell>
        </row>
        <row r="973">
          <cell r="A973">
            <v>38592</v>
          </cell>
          <cell r="B973" t="str">
            <v>3Q05</v>
          </cell>
          <cell r="C973">
            <v>2005</v>
          </cell>
        </row>
        <row r="974">
          <cell r="A974">
            <v>38593</v>
          </cell>
          <cell r="B974" t="str">
            <v>3Q05</v>
          </cell>
          <cell r="C974">
            <v>2005</v>
          </cell>
        </row>
        <row r="975">
          <cell r="A975">
            <v>38594</v>
          </cell>
          <cell r="B975" t="str">
            <v>3Q05</v>
          </cell>
          <cell r="C975">
            <v>2005</v>
          </cell>
        </row>
        <row r="976">
          <cell r="A976">
            <v>38595</v>
          </cell>
          <cell r="B976" t="str">
            <v>3Q05</v>
          </cell>
          <cell r="C976">
            <v>2005</v>
          </cell>
        </row>
        <row r="977">
          <cell r="A977">
            <v>38596</v>
          </cell>
          <cell r="B977" t="str">
            <v>3Q05</v>
          </cell>
          <cell r="C977">
            <v>2005</v>
          </cell>
        </row>
        <row r="978">
          <cell r="A978">
            <v>38597</v>
          </cell>
          <cell r="B978" t="str">
            <v>3Q05</v>
          </cell>
          <cell r="C978">
            <v>2005</v>
          </cell>
        </row>
        <row r="979">
          <cell r="A979">
            <v>38598</v>
          </cell>
          <cell r="B979" t="str">
            <v>3Q05</v>
          </cell>
          <cell r="C979">
            <v>2005</v>
          </cell>
        </row>
        <row r="980">
          <cell r="A980">
            <v>38599</v>
          </cell>
          <cell r="B980" t="str">
            <v>3Q05</v>
          </cell>
          <cell r="C980">
            <v>2005</v>
          </cell>
        </row>
        <row r="981">
          <cell r="A981">
            <v>38600</v>
          </cell>
          <cell r="B981" t="str">
            <v>3Q05</v>
          </cell>
          <cell r="C981">
            <v>2005</v>
          </cell>
        </row>
        <row r="982">
          <cell r="A982">
            <v>38601</v>
          </cell>
          <cell r="B982" t="str">
            <v>3Q05</v>
          </cell>
          <cell r="C982">
            <v>2005</v>
          </cell>
        </row>
        <row r="983">
          <cell r="A983">
            <v>38602</v>
          </cell>
          <cell r="B983" t="str">
            <v>3Q05</v>
          </cell>
          <cell r="C983">
            <v>2005</v>
          </cell>
        </row>
        <row r="984">
          <cell r="A984">
            <v>38603</v>
          </cell>
          <cell r="B984" t="str">
            <v>3Q05</v>
          </cell>
          <cell r="C984">
            <v>2005</v>
          </cell>
        </row>
        <row r="985">
          <cell r="A985">
            <v>38604</v>
          </cell>
          <cell r="B985" t="str">
            <v>3Q05</v>
          </cell>
          <cell r="C985">
            <v>2005</v>
          </cell>
        </row>
        <row r="986">
          <cell r="A986">
            <v>38605</v>
          </cell>
          <cell r="B986" t="str">
            <v>3Q05</v>
          </cell>
          <cell r="C986">
            <v>2005</v>
          </cell>
        </row>
        <row r="987">
          <cell r="A987">
            <v>38606</v>
          </cell>
          <cell r="B987" t="str">
            <v>3Q05</v>
          </cell>
          <cell r="C987">
            <v>2005</v>
          </cell>
        </row>
        <row r="988">
          <cell r="A988">
            <v>38607</v>
          </cell>
          <cell r="B988" t="str">
            <v>3Q05</v>
          </cell>
          <cell r="C988">
            <v>2005</v>
          </cell>
        </row>
        <row r="989">
          <cell r="A989">
            <v>38608</v>
          </cell>
          <cell r="B989" t="str">
            <v>3Q05</v>
          </cell>
          <cell r="C989">
            <v>2005</v>
          </cell>
        </row>
        <row r="990">
          <cell r="A990">
            <v>38609</v>
          </cell>
          <cell r="B990" t="str">
            <v>3Q05</v>
          </cell>
          <cell r="C990">
            <v>2005</v>
          </cell>
        </row>
        <row r="991">
          <cell r="A991">
            <v>38610</v>
          </cell>
          <cell r="B991" t="str">
            <v>3Q05</v>
          </cell>
          <cell r="C991">
            <v>2005</v>
          </cell>
        </row>
        <row r="992">
          <cell r="A992">
            <v>38611</v>
          </cell>
          <cell r="B992" t="str">
            <v>3Q05</v>
          </cell>
          <cell r="C992">
            <v>2005</v>
          </cell>
        </row>
        <row r="993">
          <cell r="A993">
            <v>38612</v>
          </cell>
          <cell r="B993" t="str">
            <v>3Q05</v>
          </cell>
          <cell r="C993">
            <v>2005</v>
          </cell>
        </row>
        <row r="994">
          <cell r="A994">
            <v>38613</v>
          </cell>
          <cell r="B994" t="str">
            <v>3Q05</v>
          </cell>
          <cell r="C994">
            <v>2005</v>
          </cell>
        </row>
        <row r="995">
          <cell r="A995">
            <v>38614</v>
          </cell>
          <cell r="B995" t="str">
            <v>3Q05</v>
          </cell>
          <cell r="C995">
            <v>2005</v>
          </cell>
        </row>
        <row r="996">
          <cell r="A996">
            <v>38615</v>
          </cell>
          <cell r="B996" t="str">
            <v>3Q05</v>
          </cell>
          <cell r="C996">
            <v>2005</v>
          </cell>
        </row>
        <row r="997">
          <cell r="A997">
            <v>38616</v>
          </cell>
          <cell r="B997" t="str">
            <v>3Q05</v>
          </cell>
          <cell r="C997">
            <v>2005</v>
          </cell>
        </row>
        <row r="998">
          <cell r="A998">
            <v>38617</v>
          </cell>
          <cell r="B998" t="str">
            <v>3Q05</v>
          </cell>
          <cell r="C998">
            <v>2005</v>
          </cell>
        </row>
        <row r="999">
          <cell r="A999">
            <v>38618</v>
          </cell>
          <cell r="B999" t="str">
            <v>3Q05</v>
          </cell>
          <cell r="C999">
            <v>2005</v>
          </cell>
        </row>
        <row r="1000">
          <cell r="A1000">
            <v>38619</v>
          </cell>
          <cell r="B1000" t="str">
            <v>3Q05</v>
          </cell>
          <cell r="C1000">
            <v>2005</v>
          </cell>
        </row>
        <row r="1001">
          <cell r="A1001">
            <v>38620</v>
          </cell>
          <cell r="B1001" t="str">
            <v>3Q05</v>
          </cell>
          <cell r="C1001">
            <v>2005</v>
          </cell>
        </row>
        <row r="1002">
          <cell r="A1002">
            <v>38621</v>
          </cell>
          <cell r="B1002" t="str">
            <v>3Q05</v>
          </cell>
          <cell r="C1002">
            <v>2005</v>
          </cell>
        </row>
        <row r="1003">
          <cell r="A1003">
            <v>38622</v>
          </cell>
          <cell r="B1003" t="str">
            <v>3Q05</v>
          </cell>
          <cell r="C1003">
            <v>2005</v>
          </cell>
        </row>
        <row r="1004">
          <cell r="A1004">
            <v>38623</v>
          </cell>
          <cell r="B1004" t="str">
            <v>3Q05</v>
          </cell>
          <cell r="C1004">
            <v>2005</v>
          </cell>
        </row>
        <row r="1005">
          <cell r="A1005">
            <v>38624</v>
          </cell>
          <cell r="B1005" t="str">
            <v>3Q05</v>
          </cell>
          <cell r="C1005">
            <v>2005</v>
          </cell>
        </row>
        <row r="1006">
          <cell r="A1006">
            <v>38625</v>
          </cell>
          <cell r="B1006" t="str">
            <v>3Q05</v>
          </cell>
          <cell r="C1006">
            <v>2005</v>
          </cell>
        </row>
        <row r="1007">
          <cell r="A1007">
            <v>38626</v>
          </cell>
          <cell r="B1007" t="str">
            <v>4Q05</v>
          </cell>
          <cell r="C1007">
            <v>2005</v>
          </cell>
        </row>
        <row r="1008">
          <cell r="A1008">
            <v>38627</v>
          </cell>
          <cell r="B1008" t="str">
            <v>4Q05</v>
          </cell>
          <cell r="C1008">
            <v>2005</v>
          </cell>
        </row>
        <row r="1009">
          <cell r="A1009">
            <v>38628</v>
          </cell>
          <cell r="B1009" t="str">
            <v>4Q05</v>
          </cell>
          <cell r="C1009">
            <v>2005</v>
          </cell>
        </row>
        <row r="1010">
          <cell r="A1010">
            <v>38629</v>
          </cell>
          <cell r="B1010" t="str">
            <v>4Q05</v>
          </cell>
          <cell r="C1010">
            <v>2005</v>
          </cell>
        </row>
        <row r="1011">
          <cell r="A1011">
            <v>38630</v>
          </cell>
          <cell r="B1011" t="str">
            <v>4Q05</v>
          </cell>
          <cell r="C1011">
            <v>2005</v>
          </cell>
        </row>
        <row r="1012">
          <cell r="A1012">
            <v>38631</v>
          </cell>
          <cell r="B1012" t="str">
            <v>4Q05</v>
          </cell>
          <cell r="C1012">
            <v>2005</v>
          </cell>
        </row>
        <row r="1013">
          <cell r="A1013">
            <v>38632</v>
          </cell>
          <cell r="B1013" t="str">
            <v>4Q05</v>
          </cell>
          <cell r="C1013">
            <v>2005</v>
          </cell>
        </row>
        <row r="1014">
          <cell r="A1014">
            <v>38633</v>
          </cell>
          <cell r="B1014" t="str">
            <v>4Q05</v>
          </cell>
          <cell r="C1014">
            <v>2005</v>
          </cell>
        </row>
        <row r="1015">
          <cell r="A1015">
            <v>38634</v>
          </cell>
          <cell r="B1015" t="str">
            <v>4Q05</v>
          </cell>
          <cell r="C1015">
            <v>2005</v>
          </cell>
        </row>
        <row r="1016">
          <cell r="A1016">
            <v>38635</v>
          </cell>
          <cell r="B1016" t="str">
            <v>4Q05</v>
          </cell>
          <cell r="C1016">
            <v>2005</v>
          </cell>
        </row>
        <row r="1017">
          <cell r="A1017">
            <v>38636</v>
          </cell>
          <cell r="B1017" t="str">
            <v>4Q05</v>
          </cell>
          <cell r="C1017">
            <v>2005</v>
          </cell>
        </row>
        <row r="1018">
          <cell r="A1018">
            <v>38637</v>
          </cell>
          <cell r="B1018" t="str">
            <v>4Q05</v>
          </cell>
          <cell r="C1018">
            <v>2005</v>
          </cell>
        </row>
        <row r="1019">
          <cell r="A1019">
            <v>38638</v>
          </cell>
          <cell r="B1019" t="str">
            <v>4Q05</v>
          </cell>
          <cell r="C1019">
            <v>2005</v>
          </cell>
        </row>
        <row r="1020">
          <cell r="A1020">
            <v>38639</v>
          </cell>
          <cell r="B1020" t="str">
            <v>4Q05</v>
          </cell>
          <cell r="C1020">
            <v>2005</v>
          </cell>
        </row>
        <row r="1021">
          <cell r="A1021">
            <v>38640</v>
          </cell>
          <cell r="B1021" t="str">
            <v>4Q05</v>
          </cell>
          <cell r="C1021">
            <v>2005</v>
          </cell>
        </row>
        <row r="1022">
          <cell r="A1022">
            <v>38641</v>
          </cell>
          <cell r="B1022" t="str">
            <v>4Q05</v>
          </cell>
          <cell r="C1022">
            <v>2005</v>
          </cell>
        </row>
        <row r="1023">
          <cell r="A1023">
            <v>38642</v>
          </cell>
          <cell r="B1023" t="str">
            <v>4Q05</v>
          </cell>
          <cell r="C1023">
            <v>2005</v>
          </cell>
        </row>
        <row r="1024">
          <cell r="A1024">
            <v>38643</v>
          </cell>
          <cell r="B1024" t="str">
            <v>4Q05</v>
          </cell>
          <cell r="C1024">
            <v>2005</v>
          </cell>
        </row>
        <row r="1025">
          <cell r="A1025">
            <v>38644</v>
          </cell>
          <cell r="B1025" t="str">
            <v>4Q05</v>
          </cell>
          <cell r="C1025">
            <v>2005</v>
          </cell>
        </row>
        <row r="1026">
          <cell r="A1026">
            <v>38645</v>
          </cell>
          <cell r="B1026" t="str">
            <v>4Q05</v>
          </cell>
          <cell r="C1026">
            <v>2005</v>
          </cell>
        </row>
        <row r="1027">
          <cell r="A1027">
            <v>38646</v>
          </cell>
          <cell r="B1027" t="str">
            <v>4Q05</v>
          </cell>
          <cell r="C1027">
            <v>2005</v>
          </cell>
        </row>
        <row r="1028">
          <cell r="A1028">
            <v>38647</v>
          </cell>
          <cell r="B1028" t="str">
            <v>4Q05</v>
          </cell>
          <cell r="C1028">
            <v>2005</v>
          </cell>
        </row>
        <row r="1029">
          <cell r="A1029">
            <v>38648</v>
          </cell>
          <cell r="B1029" t="str">
            <v>4Q05</v>
          </cell>
          <cell r="C1029">
            <v>2005</v>
          </cell>
        </row>
        <row r="1030">
          <cell r="A1030">
            <v>38649</v>
          </cell>
          <cell r="B1030" t="str">
            <v>4Q05</v>
          </cell>
          <cell r="C1030">
            <v>2005</v>
          </cell>
        </row>
        <row r="1031">
          <cell r="A1031">
            <v>38650</v>
          </cell>
          <cell r="B1031" t="str">
            <v>4Q05</v>
          </cell>
          <cell r="C1031">
            <v>2005</v>
          </cell>
        </row>
        <row r="1032">
          <cell r="A1032">
            <v>38651</v>
          </cell>
          <cell r="B1032" t="str">
            <v>4Q05</v>
          </cell>
          <cell r="C1032">
            <v>2005</v>
          </cell>
        </row>
        <row r="1033">
          <cell r="A1033">
            <v>38652</v>
          </cell>
          <cell r="B1033" t="str">
            <v>4Q05</v>
          </cell>
          <cell r="C1033">
            <v>2005</v>
          </cell>
        </row>
        <row r="1034">
          <cell r="A1034">
            <v>38653</v>
          </cell>
          <cell r="B1034" t="str">
            <v>4Q05</v>
          </cell>
          <cell r="C1034">
            <v>2005</v>
          </cell>
        </row>
        <row r="1035">
          <cell r="A1035">
            <v>38654</v>
          </cell>
          <cell r="B1035" t="str">
            <v>4Q05</v>
          </cell>
          <cell r="C1035">
            <v>2005</v>
          </cell>
        </row>
        <row r="1036">
          <cell r="A1036">
            <v>38655</v>
          </cell>
          <cell r="B1036" t="str">
            <v>4Q05</v>
          </cell>
          <cell r="C1036">
            <v>2005</v>
          </cell>
        </row>
        <row r="1037">
          <cell r="A1037">
            <v>38656</v>
          </cell>
          <cell r="B1037" t="str">
            <v>4Q05</v>
          </cell>
          <cell r="C1037">
            <v>2005</v>
          </cell>
        </row>
        <row r="1038">
          <cell r="A1038">
            <v>38657</v>
          </cell>
          <cell r="B1038" t="str">
            <v>4Q05</v>
          </cell>
          <cell r="C1038">
            <v>2005</v>
          </cell>
        </row>
        <row r="1039">
          <cell r="A1039">
            <v>38658</v>
          </cell>
          <cell r="B1039" t="str">
            <v>4Q05</v>
          </cell>
          <cell r="C1039">
            <v>2005</v>
          </cell>
        </row>
        <row r="1040">
          <cell r="A1040">
            <v>38659</v>
          </cell>
          <cell r="B1040" t="str">
            <v>4Q05</v>
          </cell>
          <cell r="C1040">
            <v>2005</v>
          </cell>
        </row>
        <row r="1041">
          <cell r="A1041">
            <v>38660</v>
          </cell>
          <cell r="B1041" t="str">
            <v>4Q05</v>
          </cell>
          <cell r="C1041">
            <v>2005</v>
          </cell>
        </row>
        <row r="1042">
          <cell r="A1042">
            <v>38661</v>
          </cell>
          <cell r="B1042" t="str">
            <v>4Q05</v>
          </cell>
          <cell r="C1042">
            <v>2005</v>
          </cell>
        </row>
        <row r="1043">
          <cell r="A1043">
            <v>38662</v>
          </cell>
          <cell r="B1043" t="str">
            <v>4Q05</v>
          </cell>
          <cell r="C1043">
            <v>2005</v>
          </cell>
        </row>
        <row r="1044">
          <cell r="A1044">
            <v>38663</v>
          </cell>
          <cell r="B1044" t="str">
            <v>4Q05</v>
          </cell>
          <cell r="C1044">
            <v>2005</v>
          </cell>
        </row>
        <row r="1045">
          <cell r="A1045">
            <v>38664</v>
          </cell>
          <cell r="B1045" t="str">
            <v>4Q05</v>
          </cell>
          <cell r="C1045">
            <v>2005</v>
          </cell>
        </row>
        <row r="1046">
          <cell r="A1046">
            <v>38665</v>
          </cell>
          <cell r="B1046" t="str">
            <v>4Q05</v>
          </cell>
          <cell r="C1046">
            <v>2005</v>
          </cell>
        </row>
        <row r="1047">
          <cell r="A1047">
            <v>38666</v>
          </cell>
          <cell r="B1047" t="str">
            <v>4Q05</v>
          </cell>
          <cell r="C1047">
            <v>2005</v>
          </cell>
        </row>
        <row r="1048">
          <cell r="A1048">
            <v>38667</v>
          </cell>
          <cell r="B1048" t="str">
            <v>4Q05</v>
          </cell>
          <cell r="C1048">
            <v>2005</v>
          </cell>
        </row>
        <row r="1049">
          <cell r="A1049">
            <v>38668</v>
          </cell>
          <cell r="B1049" t="str">
            <v>4Q05</v>
          </cell>
          <cell r="C1049">
            <v>2005</v>
          </cell>
        </row>
        <row r="1050">
          <cell r="A1050">
            <v>38669</v>
          </cell>
          <cell r="B1050" t="str">
            <v>4Q05</v>
          </cell>
          <cell r="C1050">
            <v>2005</v>
          </cell>
        </row>
        <row r="1051">
          <cell r="A1051">
            <v>38670</v>
          </cell>
          <cell r="B1051" t="str">
            <v>4Q05</v>
          </cell>
          <cell r="C1051">
            <v>2005</v>
          </cell>
        </row>
        <row r="1052">
          <cell r="A1052">
            <v>38671</v>
          </cell>
          <cell r="B1052" t="str">
            <v>4Q05</v>
          </cell>
          <cell r="C1052">
            <v>2005</v>
          </cell>
        </row>
        <row r="1053">
          <cell r="A1053">
            <v>38672</v>
          </cell>
          <cell r="B1053" t="str">
            <v>4Q05</v>
          </cell>
          <cell r="C1053">
            <v>2005</v>
          </cell>
        </row>
        <row r="1054">
          <cell r="A1054">
            <v>38673</v>
          </cell>
          <cell r="B1054" t="str">
            <v>4Q05</v>
          </cell>
          <cell r="C1054">
            <v>2005</v>
          </cell>
        </row>
        <row r="1055">
          <cell r="A1055">
            <v>38674</v>
          </cell>
          <cell r="B1055" t="str">
            <v>4Q05</v>
          </cell>
          <cell r="C1055">
            <v>2005</v>
          </cell>
        </row>
        <row r="1056">
          <cell r="A1056">
            <v>38675</v>
          </cell>
          <cell r="B1056" t="str">
            <v>4Q05</v>
          </cell>
          <cell r="C1056">
            <v>2005</v>
          </cell>
        </row>
        <row r="1057">
          <cell r="A1057">
            <v>38676</v>
          </cell>
          <cell r="B1057" t="str">
            <v>4Q05</v>
          </cell>
          <cell r="C1057">
            <v>2005</v>
          </cell>
        </row>
        <row r="1058">
          <cell r="A1058">
            <v>38677</v>
          </cell>
          <cell r="B1058" t="str">
            <v>4Q05</v>
          </cell>
          <cell r="C1058">
            <v>2005</v>
          </cell>
        </row>
        <row r="1059">
          <cell r="A1059">
            <v>38678</v>
          </cell>
          <cell r="B1059" t="str">
            <v>4Q05</v>
          </cell>
          <cell r="C1059">
            <v>2005</v>
          </cell>
        </row>
        <row r="1060">
          <cell r="A1060">
            <v>38679</v>
          </cell>
          <cell r="B1060" t="str">
            <v>4Q05</v>
          </cell>
          <cell r="C1060">
            <v>2005</v>
          </cell>
        </row>
        <row r="1061">
          <cell r="A1061">
            <v>38680</v>
          </cell>
          <cell r="B1061" t="str">
            <v>4Q05</v>
          </cell>
          <cell r="C1061">
            <v>2005</v>
          </cell>
        </row>
        <row r="1062">
          <cell r="A1062">
            <v>38681</v>
          </cell>
          <cell r="B1062" t="str">
            <v>4Q05</v>
          </cell>
          <cell r="C1062">
            <v>2005</v>
          </cell>
        </row>
        <row r="1063">
          <cell r="A1063">
            <v>38682</v>
          </cell>
          <cell r="B1063" t="str">
            <v>4Q05</v>
          </cell>
          <cell r="C1063">
            <v>2005</v>
          </cell>
        </row>
        <row r="1064">
          <cell r="A1064">
            <v>38683</v>
          </cell>
          <cell r="B1064" t="str">
            <v>4Q05</v>
          </cell>
          <cell r="C1064">
            <v>2005</v>
          </cell>
        </row>
        <row r="1065">
          <cell r="A1065">
            <v>38684</v>
          </cell>
          <cell r="B1065" t="str">
            <v>4Q05</v>
          </cell>
          <cell r="C1065">
            <v>2005</v>
          </cell>
        </row>
        <row r="1066">
          <cell r="A1066">
            <v>38685</v>
          </cell>
          <cell r="B1066" t="str">
            <v>4Q05</v>
          </cell>
          <cell r="C1066">
            <v>2005</v>
          </cell>
        </row>
        <row r="1067">
          <cell r="A1067">
            <v>38686</v>
          </cell>
          <cell r="B1067" t="str">
            <v>4Q05</v>
          </cell>
          <cell r="C1067">
            <v>2005</v>
          </cell>
        </row>
        <row r="1068">
          <cell r="A1068">
            <v>38687</v>
          </cell>
          <cell r="B1068" t="str">
            <v>4Q05</v>
          </cell>
          <cell r="C1068">
            <v>2005</v>
          </cell>
        </row>
        <row r="1069">
          <cell r="A1069">
            <v>38688</v>
          </cell>
          <cell r="B1069" t="str">
            <v>4Q05</v>
          </cell>
          <cell r="C1069">
            <v>2005</v>
          </cell>
        </row>
        <row r="1070">
          <cell r="A1070">
            <v>38689</v>
          </cell>
          <cell r="B1070" t="str">
            <v>4Q05</v>
          </cell>
          <cell r="C1070">
            <v>2005</v>
          </cell>
        </row>
        <row r="1071">
          <cell r="A1071">
            <v>38690</v>
          </cell>
          <cell r="B1071" t="str">
            <v>4Q05</v>
          </cell>
          <cell r="C1071">
            <v>2005</v>
          </cell>
        </row>
        <row r="1072">
          <cell r="A1072">
            <v>38691</v>
          </cell>
          <cell r="B1072" t="str">
            <v>4Q05</v>
          </cell>
          <cell r="C1072">
            <v>2005</v>
          </cell>
        </row>
        <row r="1073">
          <cell r="A1073">
            <v>38692</v>
          </cell>
          <cell r="B1073" t="str">
            <v>4Q05</v>
          </cell>
          <cell r="C1073">
            <v>2005</v>
          </cell>
        </row>
        <row r="1074">
          <cell r="A1074">
            <v>38693</v>
          </cell>
          <cell r="B1074" t="str">
            <v>4Q05</v>
          </cell>
          <cell r="C1074">
            <v>2005</v>
          </cell>
        </row>
        <row r="1075">
          <cell r="A1075">
            <v>38694</v>
          </cell>
          <cell r="B1075" t="str">
            <v>4Q05</v>
          </cell>
          <cell r="C1075">
            <v>2005</v>
          </cell>
        </row>
        <row r="1076">
          <cell r="A1076">
            <v>38695</v>
          </cell>
          <cell r="B1076" t="str">
            <v>4Q05</v>
          </cell>
          <cell r="C1076">
            <v>2005</v>
          </cell>
        </row>
        <row r="1077">
          <cell r="A1077">
            <v>38696</v>
          </cell>
          <cell r="B1077" t="str">
            <v>4Q05</v>
          </cell>
          <cell r="C1077">
            <v>2005</v>
          </cell>
        </row>
        <row r="1078">
          <cell r="A1078">
            <v>38697</v>
          </cell>
          <cell r="B1078" t="str">
            <v>4Q05</v>
          </cell>
          <cell r="C1078">
            <v>2005</v>
          </cell>
        </row>
        <row r="1079">
          <cell r="A1079">
            <v>38698</v>
          </cell>
          <cell r="B1079" t="str">
            <v>4Q05</v>
          </cell>
          <cell r="C1079">
            <v>2005</v>
          </cell>
        </row>
        <row r="1080">
          <cell r="A1080">
            <v>38699</v>
          </cell>
          <cell r="B1080" t="str">
            <v>4Q05</v>
          </cell>
          <cell r="C1080">
            <v>2005</v>
          </cell>
        </row>
        <row r="1081">
          <cell r="A1081">
            <v>38700</v>
          </cell>
          <cell r="B1081" t="str">
            <v>4Q05</v>
          </cell>
          <cell r="C1081">
            <v>2005</v>
          </cell>
        </row>
        <row r="1082">
          <cell r="A1082">
            <v>38701</v>
          </cell>
          <cell r="B1082" t="str">
            <v>4Q05</v>
          </cell>
          <cell r="C1082">
            <v>2005</v>
          </cell>
        </row>
        <row r="1083">
          <cell r="A1083">
            <v>38702</v>
          </cell>
          <cell r="B1083" t="str">
            <v>4Q05</v>
          </cell>
          <cell r="C1083">
            <v>2005</v>
          </cell>
        </row>
        <row r="1084">
          <cell r="A1084">
            <v>38703</v>
          </cell>
          <cell r="B1084" t="str">
            <v>4Q05</v>
          </cell>
          <cell r="C1084">
            <v>2005</v>
          </cell>
        </row>
        <row r="1085">
          <cell r="A1085">
            <v>38704</v>
          </cell>
          <cell r="B1085" t="str">
            <v>4Q05</v>
          </cell>
          <cell r="C1085">
            <v>2005</v>
          </cell>
        </row>
        <row r="1086">
          <cell r="A1086">
            <v>38705</v>
          </cell>
          <cell r="B1086" t="str">
            <v>4Q05</v>
          </cell>
          <cell r="C1086">
            <v>2005</v>
          </cell>
        </row>
        <row r="1087">
          <cell r="A1087">
            <v>38706</v>
          </cell>
          <cell r="B1087" t="str">
            <v>4Q05</v>
          </cell>
          <cell r="C1087">
            <v>2005</v>
          </cell>
        </row>
        <row r="1088">
          <cell r="A1088">
            <v>38707</v>
          </cell>
          <cell r="B1088" t="str">
            <v>4Q05</v>
          </cell>
          <cell r="C1088">
            <v>2005</v>
          </cell>
        </row>
        <row r="1089">
          <cell r="A1089">
            <v>38708</v>
          </cell>
          <cell r="B1089" t="str">
            <v>4Q05</v>
          </cell>
          <cell r="C1089">
            <v>2005</v>
          </cell>
        </row>
        <row r="1090">
          <cell r="A1090">
            <v>38709</v>
          </cell>
          <cell r="B1090" t="str">
            <v>4Q05</v>
          </cell>
          <cell r="C1090">
            <v>2005</v>
          </cell>
        </row>
        <row r="1091">
          <cell r="A1091">
            <v>38710</v>
          </cell>
          <cell r="B1091" t="str">
            <v>4Q05</v>
          </cell>
          <cell r="C1091">
            <v>2005</v>
          </cell>
        </row>
        <row r="1092">
          <cell r="A1092">
            <v>38711</v>
          </cell>
          <cell r="B1092" t="str">
            <v>4Q05</v>
          </cell>
          <cell r="C1092">
            <v>2005</v>
          </cell>
        </row>
        <row r="1093">
          <cell r="A1093">
            <v>38712</v>
          </cell>
          <cell r="B1093" t="str">
            <v>4Q05</v>
          </cell>
          <cell r="C1093">
            <v>2005</v>
          </cell>
        </row>
        <row r="1094">
          <cell r="A1094">
            <v>38713</v>
          </cell>
          <cell r="B1094" t="str">
            <v>4Q05</v>
          </cell>
          <cell r="C1094">
            <v>2005</v>
          </cell>
        </row>
        <row r="1095">
          <cell r="A1095">
            <v>38714</v>
          </cell>
          <cell r="B1095" t="str">
            <v>4Q05</v>
          </cell>
          <cell r="C1095">
            <v>2005</v>
          </cell>
        </row>
        <row r="1096">
          <cell r="A1096">
            <v>38715</v>
          </cell>
          <cell r="B1096" t="str">
            <v>4Q05</v>
          </cell>
          <cell r="C1096">
            <v>2005</v>
          </cell>
        </row>
        <row r="1097">
          <cell r="A1097">
            <v>38716</v>
          </cell>
          <cell r="B1097" t="str">
            <v>4Q05</v>
          </cell>
          <cell r="C1097">
            <v>2005</v>
          </cell>
        </row>
        <row r="1098">
          <cell r="A1098">
            <v>38717</v>
          </cell>
          <cell r="B1098" t="str">
            <v>4Q05</v>
          </cell>
          <cell r="C1098">
            <v>2005</v>
          </cell>
        </row>
        <row r="1099">
          <cell r="A1099">
            <v>38718</v>
          </cell>
          <cell r="B1099" t="str">
            <v>1Q06</v>
          </cell>
          <cell r="C1099">
            <v>2006</v>
          </cell>
        </row>
        <row r="1100">
          <cell r="A1100">
            <v>38719</v>
          </cell>
          <cell r="B1100" t="str">
            <v>1Q06</v>
          </cell>
          <cell r="C1100">
            <v>2006</v>
          </cell>
        </row>
        <row r="1101">
          <cell r="A1101">
            <v>38720</v>
          </cell>
          <cell r="B1101" t="str">
            <v>1Q06</v>
          </cell>
          <cell r="C1101">
            <v>2006</v>
          </cell>
        </row>
        <row r="1102">
          <cell r="A1102">
            <v>38721</v>
          </cell>
          <cell r="B1102" t="str">
            <v>1Q06</v>
          </cell>
          <cell r="C1102">
            <v>2006</v>
          </cell>
        </row>
        <row r="1103">
          <cell r="A1103">
            <v>38722</v>
          </cell>
          <cell r="B1103" t="str">
            <v>1Q06</v>
          </cell>
          <cell r="C1103">
            <v>2006</v>
          </cell>
        </row>
        <row r="1104">
          <cell r="A1104">
            <v>38723</v>
          </cell>
          <cell r="B1104" t="str">
            <v>1Q06</v>
          </cell>
          <cell r="C1104">
            <v>2006</v>
          </cell>
        </row>
        <row r="1105">
          <cell r="A1105">
            <v>38724</v>
          </cell>
          <cell r="B1105" t="str">
            <v>1Q06</v>
          </cell>
          <cell r="C1105">
            <v>2006</v>
          </cell>
        </row>
        <row r="1106">
          <cell r="A1106">
            <v>38725</v>
          </cell>
          <cell r="B1106" t="str">
            <v>1Q06</v>
          </cell>
          <cell r="C1106">
            <v>2006</v>
          </cell>
        </row>
        <row r="1107">
          <cell r="A1107">
            <v>38726</v>
          </cell>
          <cell r="B1107" t="str">
            <v>1Q06</v>
          </cell>
          <cell r="C1107">
            <v>2006</v>
          </cell>
        </row>
        <row r="1108">
          <cell r="A1108">
            <v>38727</v>
          </cell>
          <cell r="B1108" t="str">
            <v>1Q06</v>
          </cell>
          <cell r="C1108">
            <v>2006</v>
          </cell>
        </row>
        <row r="1109">
          <cell r="A1109">
            <v>38728</v>
          </cell>
          <cell r="B1109" t="str">
            <v>1Q06</v>
          </cell>
          <cell r="C1109">
            <v>2006</v>
          </cell>
        </row>
        <row r="1110">
          <cell r="A1110">
            <v>38729</v>
          </cell>
          <cell r="B1110" t="str">
            <v>1Q06</v>
          </cell>
          <cell r="C1110">
            <v>2006</v>
          </cell>
        </row>
        <row r="1111">
          <cell r="A1111">
            <v>38730</v>
          </cell>
          <cell r="B1111" t="str">
            <v>1Q06</v>
          </cell>
          <cell r="C1111">
            <v>2006</v>
          </cell>
        </row>
        <row r="1112">
          <cell r="A1112">
            <v>38731</v>
          </cell>
          <cell r="B1112" t="str">
            <v>1Q06</v>
          </cell>
          <cell r="C1112">
            <v>2006</v>
          </cell>
        </row>
        <row r="1113">
          <cell r="A1113">
            <v>38732</v>
          </cell>
          <cell r="B1113" t="str">
            <v>1Q06</v>
          </cell>
          <cell r="C1113">
            <v>2006</v>
          </cell>
        </row>
        <row r="1114">
          <cell r="A1114">
            <v>38733</v>
          </cell>
          <cell r="B1114" t="str">
            <v>1Q06</v>
          </cell>
          <cell r="C1114">
            <v>2006</v>
          </cell>
        </row>
        <row r="1115">
          <cell r="A1115">
            <v>38734</v>
          </cell>
          <cell r="B1115" t="str">
            <v>1Q06</v>
          </cell>
          <cell r="C1115">
            <v>2006</v>
          </cell>
        </row>
        <row r="1116">
          <cell r="A1116">
            <v>38735</v>
          </cell>
          <cell r="B1116" t="str">
            <v>1Q06</v>
          </cell>
          <cell r="C1116">
            <v>2006</v>
          </cell>
        </row>
        <row r="1117">
          <cell r="A1117">
            <v>38736</v>
          </cell>
          <cell r="B1117" t="str">
            <v>1Q06</v>
          </cell>
          <cell r="C1117">
            <v>2006</v>
          </cell>
        </row>
        <row r="1118">
          <cell r="A1118">
            <v>38737</v>
          </cell>
          <cell r="B1118" t="str">
            <v>1Q06</v>
          </cell>
          <cell r="C1118">
            <v>2006</v>
          </cell>
        </row>
        <row r="1119">
          <cell r="A1119">
            <v>38738</v>
          </cell>
          <cell r="B1119" t="str">
            <v>1Q06</v>
          </cell>
          <cell r="C1119">
            <v>2006</v>
          </cell>
        </row>
        <row r="1120">
          <cell r="A1120">
            <v>38739</v>
          </cell>
          <cell r="B1120" t="str">
            <v>1Q06</v>
          </cell>
          <cell r="C1120">
            <v>2006</v>
          </cell>
        </row>
        <row r="1121">
          <cell r="A1121">
            <v>38740</v>
          </cell>
          <cell r="B1121" t="str">
            <v>1Q06</v>
          </cell>
          <cell r="C1121">
            <v>2006</v>
          </cell>
        </row>
        <row r="1122">
          <cell r="A1122">
            <v>38741</v>
          </cell>
          <cell r="B1122" t="str">
            <v>1Q06</v>
          </cell>
          <cell r="C1122">
            <v>2006</v>
          </cell>
        </row>
        <row r="1123">
          <cell r="A1123">
            <v>38742</v>
          </cell>
          <cell r="B1123" t="str">
            <v>1Q06</v>
          </cell>
          <cell r="C1123">
            <v>2006</v>
          </cell>
        </row>
        <row r="1124">
          <cell r="A1124">
            <v>38743</v>
          </cell>
          <cell r="B1124" t="str">
            <v>1Q06</v>
          </cell>
          <cell r="C1124">
            <v>2006</v>
          </cell>
        </row>
        <row r="1125">
          <cell r="A1125">
            <v>38744</v>
          </cell>
          <cell r="B1125" t="str">
            <v>1Q06</v>
          </cell>
          <cell r="C1125">
            <v>2006</v>
          </cell>
        </row>
        <row r="1126">
          <cell r="A1126">
            <v>38745</v>
          </cell>
          <cell r="B1126" t="str">
            <v>1Q06</v>
          </cell>
          <cell r="C1126">
            <v>2006</v>
          </cell>
        </row>
        <row r="1127">
          <cell r="A1127">
            <v>38746</v>
          </cell>
          <cell r="B1127" t="str">
            <v>1Q06</v>
          </cell>
          <cell r="C1127">
            <v>2006</v>
          </cell>
        </row>
        <row r="1128">
          <cell r="A1128">
            <v>38747</v>
          </cell>
          <cell r="B1128" t="str">
            <v>1Q06</v>
          </cell>
          <cell r="C1128">
            <v>2006</v>
          </cell>
        </row>
        <row r="1129">
          <cell r="A1129">
            <v>38748</v>
          </cell>
          <cell r="B1129" t="str">
            <v>1Q06</v>
          </cell>
          <cell r="C1129">
            <v>2006</v>
          </cell>
        </row>
        <row r="1130">
          <cell r="A1130">
            <v>38749</v>
          </cell>
          <cell r="B1130" t="str">
            <v>1Q06</v>
          </cell>
          <cell r="C1130">
            <v>2006</v>
          </cell>
        </row>
        <row r="1131">
          <cell r="A1131">
            <v>38750</v>
          </cell>
          <cell r="B1131" t="str">
            <v>1Q06</v>
          </cell>
          <cell r="C1131">
            <v>2006</v>
          </cell>
        </row>
        <row r="1132">
          <cell r="A1132">
            <v>38751</v>
          </cell>
          <cell r="B1132" t="str">
            <v>1Q06</v>
          </cell>
          <cell r="C1132">
            <v>2006</v>
          </cell>
        </row>
        <row r="1133">
          <cell r="A1133">
            <v>38752</v>
          </cell>
          <cell r="B1133" t="str">
            <v>1Q06</v>
          </cell>
          <cell r="C1133">
            <v>2006</v>
          </cell>
        </row>
        <row r="1134">
          <cell r="A1134">
            <v>38753</v>
          </cell>
          <cell r="B1134" t="str">
            <v>1Q06</v>
          </cell>
          <cell r="C1134">
            <v>2006</v>
          </cell>
        </row>
        <row r="1135">
          <cell r="A1135">
            <v>38754</v>
          </cell>
          <cell r="B1135" t="str">
            <v>1Q06</v>
          </cell>
          <cell r="C1135">
            <v>2006</v>
          </cell>
        </row>
        <row r="1136">
          <cell r="A1136">
            <v>38755</v>
          </cell>
          <cell r="B1136" t="str">
            <v>1Q06</v>
          </cell>
          <cell r="C1136">
            <v>2006</v>
          </cell>
        </row>
        <row r="1137">
          <cell r="A1137">
            <v>38756</v>
          </cell>
          <cell r="B1137" t="str">
            <v>1Q06</v>
          </cell>
          <cell r="C1137">
            <v>2006</v>
          </cell>
        </row>
        <row r="1138">
          <cell r="A1138">
            <v>38757</v>
          </cell>
          <cell r="B1138" t="str">
            <v>1Q06</v>
          </cell>
          <cell r="C1138">
            <v>2006</v>
          </cell>
        </row>
        <row r="1139">
          <cell r="A1139">
            <v>38758</v>
          </cell>
          <cell r="B1139" t="str">
            <v>1Q06</v>
          </cell>
          <cell r="C1139">
            <v>2006</v>
          </cell>
        </row>
        <row r="1140">
          <cell r="A1140">
            <v>38759</v>
          </cell>
          <cell r="B1140" t="str">
            <v>1Q06</v>
          </cell>
          <cell r="C1140">
            <v>2006</v>
          </cell>
        </row>
        <row r="1141">
          <cell r="A1141">
            <v>38760</v>
          </cell>
          <cell r="B1141" t="str">
            <v>1Q06</v>
          </cell>
          <cell r="C1141">
            <v>2006</v>
          </cell>
        </row>
        <row r="1142">
          <cell r="A1142">
            <v>38761</v>
          </cell>
          <cell r="B1142" t="str">
            <v>1Q06</v>
          </cell>
          <cell r="C1142">
            <v>2006</v>
          </cell>
        </row>
        <row r="1143">
          <cell r="A1143">
            <v>38762</v>
          </cell>
          <cell r="B1143" t="str">
            <v>1Q06</v>
          </cell>
          <cell r="C1143">
            <v>2006</v>
          </cell>
        </row>
        <row r="1144">
          <cell r="A1144">
            <v>38763</v>
          </cell>
          <cell r="B1144" t="str">
            <v>1Q06</v>
          </cell>
          <cell r="C1144">
            <v>2006</v>
          </cell>
        </row>
        <row r="1145">
          <cell r="A1145">
            <v>38764</v>
          </cell>
          <cell r="B1145" t="str">
            <v>1Q06</v>
          </cell>
          <cell r="C1145">
            <v>2006</v>
          </cell>
        </row>
        <row r="1146">
          <cell r="A1146">
            <v>38765</v>
          </cell>
          <cell r="B1146" t="str">
            <v>1Q06</v>
          </cell>
          <cell r="C1146">
            <v>2006</v>
          </cell>
        </row>
        <row r="1147">
          <cell r="A1147">
            <v>38766</v>
          </cell>
          <cell r="B1147" t="str">
            <v>1Q06</v>
          </cell>
          <cell r="C1147">
            <v>2006</v>
          </cell>
        </row>
        <row r="1148">
          <cell r="A1148">
            <v>38767</v>
          </cell>
          <cell r="B1148" t="str">
            <v>1Q06</v>
          </cell>
          <cell r="C1148">
            <v>2006</v>
          </cell>
        </row>
        <row r="1149">
          <cell r="A1149">
            <v>38768</v>
          </cell>
          <cell r="B1149" t="str">
            <v>1Q06</v>
          </cell>
          <cell r="C1149">
            <v>2006</v>
          </cell>
        </row>
        <row r="1150">
          <cell r="A1150">
            <v>38769</v>
          </cell>
          <cell r="B1150" t="str">
            <v>1Q06</v>
          </cell>
          <cell r="C1150">
            <v>2006</v>
          </cell>
        </row>
        <row r="1151">
          <cell r="A1151">
            <v>38770</v>
          </cell>
          <cell r="B1151" t="str">
            <v>1Q06</v>
          </cell>
          <cell r="C1151">
            <v>2006</v>
          </cell>
        </row>
        <row r="1152">
          <cell r="A1152">
            <v>38771</v>
          </cell>
          <cell r="B1152" t="str">
            <v>1Q06</v>
          </cell>
          <cell r="C1152">
            <v>2006</v>
          </cell>
        </row>
        <row r="1153">
          <cell r="A1153">
            <v>38772</v>
          </cell>
          <cell r="B1153" t="str">
            <v>1Q06</v>
          </cell>
          <cell r="C1153">
            <v>2006</v>
          </cell>
        </row>
        <row r="1154">
          <cell r="A1154">
            <v>38773</v>
          </cell>
          <cell r="B1154" t="str">
            <v>1Q06</v>
          </cell>
          <cell r="C1154">
            <v>2006</v>
          </cell>
        </row>
        <row r="1155">
          <cell r="A1155">
            <v>38774</v>
          </cell>
          <cell r="B1155" t="str">
            <v>1Q06</v>
          </cell>
          <cell r="C1155">
            <v>2006</v>
          </cell>
        </row>
        <row r="1156">
          <cell r="A1156">
            <v>38775</v>
          </cell>
          <cell r="B1156" t="str">
            <v>1Q06</v>
          </cell>
          <cell r="C1156">
            <v>2006</v>
          </cell>
        </row>
        <row r="1157">
          <cell r="A1157">
            <v>38776</v>
          </cell>
          <cell r="B1157" t="str">
            <v>1Q06</v>
          </cell>
          <cell r="C1157">
            <v>2006</v>
          </cell>
        </row>
        <row r="1158">
          <cell r="A1158">
            <v>38777</v>
          </cell>
          <cell r="B1158" t="str">
            <v>1Q06</v>
          </cell>
          <cell r="C1158">
            <v>2006</v>
          </cell>
        </row>
        <row r="1159">
          <cell r="A1159">
            <v>38778</v>
          </cell>
          <cell r="B1159" t="str">
            <v>1Q06</v>
          </cell>
          <cell r="C1159">
            <v>2006</v>
          </cell>
        </row>
        <row r="1160">
          <cell r="A1160">
            <v>38779</v>
          </cell>
          <cell r="B1160" t="str">
            <v>1Q06</v>
          </cell>
          <cell r="C1160">
            <v>2006</v>
          </cell>
        </row>
        <row r="1161">
          <cell r="A1161">
            <v>38780</v>
          </cell>
          <cell r="B1161" t="str">
            <v>1Q06</v>
          </cell>
          <cell r="C1161">
            <v>2006</v>
          </cell>
        </row>
        <row r="1162">
          <cell r="A1162">
            <v>38781</v>
          </cell>
          <cell r="B1162" t="str">
            <v>1Q06</v>
          </cell>
          <cell r="C1162">
            <v>2006</v>
          </cell>
        </row>
        <row r="1163">
          <cell r="A1163">
            <v>38782</v>
          </cell>
          <cell r="B1163" t="str">
            <v>1Q06</v>
          </cell>
          <cell r="C1163">
            <v>2006</v>
          </cell>
        </row>
        <row r="1164">
          <cell r="A1164">
            <v>38783</v>
          </cell>
          <cell r="B1164" t="str">
            <v>1Q06</v>
          </cell>
          <cell r="C1164">
            <v>2006</v>
          </cell>
        </row>
        <row r="1165">
          <cell r="A1165">
            <v>38784</v>
          </cell>
          <cell r="B1165" t="str">
            <v>1Q06</v>
          </cell>
          <cell r="C1165">
            <v>2006</v>
          </cell>
        </row>
        <row r="1166">
          <cell r="A1166">
            <v>38785</v>
          </cell>
          <cell r="B1166" t="str">
            <v>1Q06</v>
          </cell>
          <cell r="C1166">
            <v>2006</v>
          </cell>
        </row>
        <row r="1167">
          <cell r="A1167">
            <v>38786</v>
          </cell>
          <cell r="B1167" t="str">
            <v>1Q06</v>
          </cell>
          <cell r="C1167">
            <v>2006</v>
          </cell>
        </row>
        <row r="1168">
          <cell r="A1168">
            <v>38787</v>
          </cell>
          <cell r="B1168" t="str">
            <v>1Q06</v>
          </cell>
          <cell r="C1168">
            <v>2006</v>
          </cell>
        </row>
        <row r="1169">
          <cell r="A1169">
            <v>38788</v>
          </cell>
          <cell r="B1169" t="str">
            <v>1Q06</v>
          </cell>
          <cell r="C1169">
            <v>2006</v>
          </cell>
        </row>
        <row r="1170">
          <cell r="A1170">
            <v>38789</v>
          </cell>
          <cell r="B1170" t="str">
            <v>1Q06</v>
          </cell>
          <cell r="C1170">
            <v>2006</v>
          </cell>
        </row>
        <row r="1171">
          <cell r="A1171">
            <v>38790</v>
          </cell>
          <cell r="B1171" t="str">
            <v>1Q06</v>
          </cell>
          <cell r="C1171">
            <v>2006</v>
          </cell>
        </row>
        <row r="1172">
          <cell r="A1172">
            <v>38791</v>
          </cell>
          <cell r="B1172" t="str">
            <v>1Q06</v>
          </cell>
          <cell r="C1172">
            <v>2006</v>
          </cell>
        </row>
        <row r="1173">
          <cell r="A1173">
            <v>38792</v>
          </cell>
          <cell r="B1173" t="str">
            <v>1Q06</v>
          </cell>
          <cell r="C1173">
            <v>2006</v>
          </cell>
        </row>
        <row r="1174">
          <cell r="A1174">
            <v>38793</v>
          </cell>
          <cell r="B1174" t="str">
            <v>1Q06</v>
          </cell>
          <cell r="C1174">
            <v>2006</v>
          </cell>
        </row>
        <row r="1175">
          <cell r="A1175">
            <v>38794</v>
          </cell>
          <cell r="B1175" t="str">
            <v>1Q06</v>
          </cell>
          <cell r="C1175">
            <v>2006</v>
          </cell>
        </row>
        <row r="1176">
          <cell r="A1176">
            <v>38795</v>
          </cell>
          <cell r="B1176" t="str">
            <v>1Q06</v>
          </cell>
          <cell r="C1176">
            <v>2006</v>
          </cell>
        </row>
        <row r="1177">
          <cell r="A1177">
            <v>38796</v>
          </cell>
          <cell r="B1177" t="str">
            <v>1Q06</v>
          </cell>
          <cell r="C1177">
            <v>2006</v>
          </cell>
        </row>
        <row r="1178">
          <cell r="A1178">
            <v>38797</v>
          </cell>
          <cell r="B1178" t="str">
            <v>1Q06</v>
          </cell>
          <cell r="C1178">
            <v>2006</v>
          </cell>
        </row>
        <row r="1179">
          <cell r="A1179">
            <v>38798</v>
          </cell>
          <cell r="B1179" t="str">
            <v>1Q06</v>
          </cell>
          <cell r="C1179">
            <v>2006</v>
          </cell>
        </row>
        <row r="1180">
          <cell r="A1180">
            <v>38799</v>
          </cell>
          <cell r="B1180" t="str">
            <v>1Q06</v>
          </cell>
          <cell r="C1180">
            <v>2006</v>
          </cell>
        </row>
        <row r="1181">
          <cell r="A1181">
            <v>38800</v>
          </cell>
          <cell r="B1181" t="str">
            <v>1Q06</v>
          </cell>
          <cell r="C1181">
            <v>2006</v>
          </cell>
        </row>
        <row r="1182">
          <cell r="A1182">
            <v>38801</v>
          </cell>
          <cell r="B1182" t="str">
            <v>1Q06</v>
          </cell>
          <cell r="C1182">
            <v>2006</v>
          </cell>
        </row>
        <row r="1183">
          <cell r="A1183">
            <v>38802</v>
          </cell>
          <cell r="B1183" t="str">
            <v>1Q06</v>
          </cell>
          <cell r="C1183">
            <v>2006</v>
          </cell>
        </row>
        <row r="1184">
          <cell r="A1184">
            <v>38803</v>
          </cell>
          <cell r="B1184" t="str">
            <v>1Q06</v>
          </cell>
          <cell r="C1184">
            <v>2006</v>
          </cell>
        </row>
        <row r="1185">
          <cell r="A1185">
            <v>38804</v>
          </cell>
          <cell r="B1185" t="str">
            <v>1Q06</v>
          </cell>
          <cell r="C1185">
            <v>2006</v>
          </cell>
        </row>
        <row r="1186">
          <cell r="A1186">
            <v>38805</v>
          </cell>
          <cell r="B1186" t="str">
            <v>1Q06</v>
          </cell>
          <cell r="C1186">
            <v>2006</v>
          </cell>
        </row>
        <row r="1187">
          <cell r="A1187">
            <v>38806</v>
          </cell>
          <cell r="B1187" t="str">
            <v>1Q06</v>
          </cell>
          <cell r="C1187">
            <v>2006</v>
          </cell>
        </row>
        <row r="1188">
          <cell r="A1188">
            <v>38807</v>
          </cell>
          <cell r="B1188" t="str">
            <v>1Q06</v>
          </cell>
          <cell r="C1188">
            <v>2006</v>
          </cell>
        </row>
        <row r="1189">
          <cell r="A1189">
            <v>38808</v>
          </cell>
          <cell r="B1189" t="str">
            <v>2Q06</v>
          </cell>
          <cell r="C1189">
            <v>2006</v>
          </cell>
        </row>
        <row r="1190">
          <cell r="A1190">
            <v>38809</v>
          </cell>
          <cell r="B1190" t="str">
            <v>2Q06</v>
          </cell>
          <cell r="C1190">
            <v>2006</v>
          </cell>
        </row>
        <row r="1191">
          <cell r="A1191">
            <v>38810</v>
          </cell>
          <cell r="B1191" t="str">
            <v>2Q06</v>
          </cell>
          <cell r="C1191">
            <v>2006</v>
          </cell>
        </row>
        <row r="1192">
          <cell r="A1192">
            <v>38811</v>
          </cell>
          <cell r="B1192" t="str">
            <v>2Q06</v>
          </cell>
          <cell r="C1192">
            <v>2006</v>
          </cell>
        </row>
        <row r="1193">
          <cell r="A1193">
            <v>38812</v>
          </cell>
          <cell r="B1193" t="str">
            <v>2Q06</v>
          </cell>
          <cell r="C1193">
            <v>2006</v>
          </cell>
        </row>
        <row r="1194">
          <cell r="A1194">
            <v>38813</v>
          </cell>
          <cell r="B1194" t="str">
            <v>2Q06</v>
          </cell>
          <cell r="C1194">
            <v>2006</v>
          </cell>
        </row>
        <row r="1195">
          <cell r="A1195">
            <v>38814</v>
          </cell>
          <cell r="B1195" t="str">
            <v>2Q06</v>
          </cell>
          <cell r="C1195">
            <v>2006</v>
          </cell>
        </row>
        <row r="1196">
          <cell r="A1196">
            <v>38815</v>
          </cell>
          <cell r="B1196" t="str">
            <v>2Q06</v>
          </cell>
          <cell r="C1196">
            <v>2006</v>
          </cell>
        </row>
        <row r="1197">
          <cell r="A1197">
            <v>38816</v>
          </cell>
          <cell r="B1197" t="str">
            <v>2Q06</v>
          </cell>
          <cell r="C1197">
            <v>2006</v>
          </cell>
        </row>
        <row r="1198">
          <cell r="A1198">
            <v>38817</v>
          </cell>
          <cell r="B1198" t="str">
            <v>2Q06</v>
          </cell>
          <cell r="C1198">
            <v>2006</v>
          </cell>
        </row>
        <row r="1199">
          <cell r="A1199">
            <v>38818</v>
          </cell>
          <cell r="B1199" t="str">
            <v>2Q06</v>
          </cell>
          <cell r="C1199">
            <v>2006</v>
          </cell>
        </row>
        <row r="1200">
          <cell r="A1200">
            <v>38819</v>
          </cell>
          <cell r="B1200" t="str">
            <v>2Q06</v>
          </cell>
          <cell r="C1200">
            <v>2006</v>
          </cell>
        </row>
        <row r="1201">
          <cell r="A1201">
            <v>38820</v>
          </cell>
          <cell r="B1201" t="str">
            <v>2Q06</v>
          </cell>
          <cell r="C1201">
            <v>2006</v>
          </cell>
        </row>
        <row r="1202">
          <cell r="A1202">
            <v>38821</v>
          </cell>
          <cell r="B1202" t="str">
            <v>2Q06</v>
          </cell>
          <cell r="C1202">
            <v>2006</v>
          </cell>
        </row>
        <row r="1203">
          <cell r="A1203">
            <v>38822</v>
          </cell>
          <cell r="B1203" t="str">
            <v>2Q06</v>
          </cell>
          <cell r="C1203">
            <v>2006</v>
          </cell>
        </row>
        <row r="1204">
          <cell r="A1204">
            <v>38823</v>
          </cell>
          <cell r="B1204" t="str">
            <v>2Q06</v>
          </cell>
          <cell r="C1204">
            <v>2006</v>
          </cell>
        </row>
        <row r="1205">
          <cell r="A1205">
            <v>38824</v>
          </cell>
          <cell r="B1205" t="str">
            <v>2Q06</v>
          </cell>
          <cell r="C1205">
            <v>2006</v>
          </cell>
        </row>
        <row r="1206">
          <cell r="A1206">
            <v>38825</v>
          </cell>
          <cell r="B1206" t="str">
            <v>2Q06</v>
          </cell>
          <cell r="C1206">
            <v>2006</v>
          </cell>
        </row>
        <row r="1207">
          <cell r="A1207">
            <v>38826</v>
          </cell>
          <cell r="B1207" t="str">
            <v>2Q06</v>
          </cell>
          <cell r="C1207">
            <v>2006</v>
          </cell>
        </row>
        <row r="1208">
          <cell r="A1208">
            <v>38827</v>
          </cell>
          <cell r="B1208" t="str">
            <v>2Q06</v>
          </cell>
          <cell r="C1208">
            <v>2006</v>
          </cell>
        </row>
        <row r="1209">
          <cell r="A1209">
            <v>38828</v>
          </cell>
          <cell r="B1209" t="str">
            <v>2Q06</v>
          </cell>
          <cell r="C1209">
            <v>2006</v>
          </cell>
        </row>
        <row r="1210">
          <cell r="A1210">
            <v>38829</v>
          </cell>
          <cell r="B1210" t="str">
            <v>2Q06</v>
          </cell>
          <cell r="C1210">
            <v>2006</v>
          </cell>
        </row>
        <row r="1211">
          <cell r="A1211">
            <v>38830</v>
          </cell>
          <cell r="B1211" t="str">
            <v>2Q06</v>
          </cell>
          <cell r="C1211">
            <v>2006</v>
          </cell>
        </row>
        <row r="1212">
          <cell r="A1212">
            <v>38831</v>
          </cell>
          <cell r="B1212" t="str">
            <v>2Q06</v>
          </cell>
          <cell r="C1212">
            <v>2006</v>
          </cell>
        </row>
        <row r="1213">
          <cell r="A1213">
            <v>38832</v>
          </cell>
          <cell r="B1213" t="str">
            <v>2Q06</v>
          </cell>
          <cell r="C1213">
            <v>2006</v>
          </cell>
        </row>
        <row r="1214">
          <cell r="A1214">
            <v>38833</v>
          </cell>
          <cell r="B1214" t="str">
            <v>2Q06</v>
          </cell>
          <cell r="C1214">
            <v>2006</v>
          </cell>
        </row>
        <row r="1215">
          <cell r="A1215">
            <v>38834</v>
          </cell>
          <cell r="B1215" t="str">
            <v>2Q06</v>
          </cell>
          <cell r="C1215">
            <v>2006</v>
          </cell>
        </row>
        <row r="1216">
          <cell r="A1216">
            <v>38835</v>
          </cell>
          <cell r="B1216" t="str">
            <v>2Q06</v>
          </cell>
          <cell r="C1216">
            <v>2006</v>
          </cell>
        </row>
        <row r="1217">
          <cell r="A1217">
            <v>38836</v>
          </cell>
          <cell r="B1217" t="str">
            <v>2Q06</v>
          </cell>
          <cell r="C1217">
            <v>2006</v>
          </cell>
        </row>
        <row r="1218">
          <cell r="A1218">
            <v>38837</v>
          </cell>
          <cell r="B1218" t="str">
            <v>2Q06</v>
          </cell>
          <cell r="C1218">
            <v>2006</v>
          </cell>
        </row>
        <row r="1219">
          <cell r="A1219">
            <v>38838</v>
          </cell>
          <cell r="B1219" t="str">
            <v>2Q06</v>
          </cell>
          <cell r="C1219">
            <v>2006</v>
          </cell>
        </row>
        <row r="1220">
          <cell r="A1220">
            <v>38839</v>
          </cell>
          <cell r="B1220" t="str">
            <v>2Q06</v>
          </cell>
          <cell r="C1220">
            <v>2006</v>
          </cell>
        </row>
        <row r="1221">
          <cell r="A1221">
            <v>38840</v>
          </cell>
          <cell r="B1221" t="str">
            <v>2Q06</v>
          </cell>
          <cell r="C1221">
            <v>2006</v>
          </cell>
        </row>
        <row r="1222">
          <cell r="A1222">
            <v>38841</v>
          </cell>
          <cell r="B1222" t="str">
            <v>2Q06</v>
          </cell>
          <cell r="C1222">
            <v>2006</v>
          </cell>
        </row>
        <row r="1223">
          <cell r="A1223">
            <v>38842</v>
          </cell>
          <cell r="B1223" t="str">
            <v>2Q06</v>
          </cell>
          <cell r="C1223">
            <v>2006</v>
          </cell>
        </row>
        <row r="1224">
          <cell r="A1224">
            <v>38843</v>
          </cell>
          <cell r="B1224" t="str">
            <v>2Q06</v>
          </cell>
          <cell r="C1224">
            <v>2006</v>
          </cell>
        </row>
        <row r="1225">
          <cell r="A1225">
            <v>38844</v>
          </cell>
          <cell r="B1225" t="str">
            <v>2Q06</v>
          </cell>
          <cell r="C1225">
            <v>2006</v>
          </cell>
        </row>
        <row r="1226">
          <cell r="A1226">
            <v>38845</v>
          </cell>
          <cell r="B1226" t="str">
            <v>2Q06</v>
          </cell>
          <cell r="C1226">
            <v>2006</v>
          </cell>
        </row>
        <row r="1227">
          <cell r="A1227">
            <v>38846</v>
          </cell>
          <cell r="B1227" t="str">
            <v>2Q06</v>
          </cell>
          <cell r="C1227">
            <v>2006</v>
          </cell>
        </row>
        <row r="1228">
          <cell r="A1228">
            <v>38847</v>
          </cell>
          <cell r="B1228" t="str">
            <v>2Q06</v>
          </cell>
          <cell r="C1228">
            <v>2006</v>
          </cell>
        </row>
        <row r="1229">
          <cell r="A1229">
            <v>38848</v>
          </cell>
          <cell r="B1229" t="str">
            <v>2Q06</v>
          </cell>
          <cell r="C1229">
            <v>2006</v>
          </cell>
        </row>
        <row r="1230">
          <cell r="A1230">
            <v>38849</v>
          </cell>
          <cell r="B1230" t="str">
            <v>2Q06</v>
          </cell>
          <cell r="C1230">
            <v>2006</v>
          </cell>
        </row>
        <row r="1231">
          <cell r="A1231">
            <v>38850</v>
          </cell>
          <cell r="B1231" t="str">
            <v>2Q06</v>
          </cell>
          <cell r="C1231">
            <v>2006</v>
          </cell>
        </row>
        <row r="1232">
          <cell r="A1232">
            <v>38851</v>
          </cell>
          <cell r="B1232" t="str">
            <v>2Q06</v>
          </cell>
          <cell r="C1232">
            <v>2006</v>
          </cell>
        </row>
        <row r="1233">
          <cell r="A1233">
            <v>38852</v>
          </cell>
          <cell r="B1233" t="str">
            <v>2Q06</v>
          </cell>
          <cell r="C1233">
            <v>2006</v>
          </cell>
        </row>
        <row r="1234">
          <cell r="A1234">
            <v>38853</v>
          </cell>
          <cell r="B1234" t="str">
            <v>2Q06</v>
          </cell>
          <cell r="C1234">
            <v>2006</v>
          </cell>
        </row>
        <row r="1235">
          <cell r="A1235">
            <v>38854</v>
          </cell>
          <cell r="B1235" t="str">
            <v>2Q06</v>
          </cell>
          <cell r="C1235">
            <v>2006</v>
          </cell>
        </row>
        <row r="1236">
          <cell r="A1236">
            <v>38855</v>
          </cell>
          <cell r="B1236" t="str">
            <v>2Q06</v>
          </cell>
          <cell r="C1236">
            <v>2006</v>
          </cell>
        </row>
        <row r="1237">
          <cell r="A1237">
            <v>38856</v>
          </cell>
          <cell r="B1237" t="str">
            <v>2Q06</v>
          </cell>
          <cell r="C1237">
            <v>2006</v>
          </cell>
        </row>
        <row r="1238">
          <cell r="A1238">
            <v>38857</v>
          </cell>
          <cell r="B1238" t="str">
            <v>2Q06</v>
          </cell>
          <cell r="C1238">
            <v>2006</v>
          </cell>
        </row>
        <row r="1239">
          <cell r="A1239">
            <v>38858</v>
          </cell>
          <cell r="B1239" t="str">
            <v>2Q06</v>
          </cell>
          <cell r="C1239">
            <v>2006</v>
          </cell>
        </row>
        <row r="1240">
          <cell r="A1240">
            <v>38859</v>
          </cell>
          <cell r="B1240" t="str">
            <v>2Q06</v>
          </cell>
          <cell r="C1240">
            <v>2006</v>
          </cell>
        </row>
        <row r="1241">
          <cell r="A1241">
            <v>38860</v>
          </cell>
          <cell r="B1241" t="str">
            <v>2Q06</v>
          </cell>
          <cell r="C1241">
            <v>2006</v>
          </cell>
        </row>
        <row r="1242">
          <cell r="A1242">
            <v>38861</v>
          </cell>
          <cell r="B1242" t="str">
            <v>2Q06</v>
          </cell>
          <cell r="C1242">
            <v>2006</v>
          </cell>
        </row>
        <row r="1243">
          <cell r="A1243">
            <v>38862</v>
          </cell>
          <cell r="B1243" t="str">
            <v>2Q06</v>
          </cell>
          <cell r="C1243">
            <v>2006</v>
          </cell>
        </row>
        <row r="1244">
          <cell r="A1244">
            <v>38863</v>
          </cell>
          <cell r="B1244" t="str">
            <v>2Q06</v>
          </cell>
          <cell r="C1244">
            <v>2006</v>
          </cell>
        </row>
        <row r="1245">
          <cell r="A1245">
            <v>38864</v>
          </cell>
          <cell r="B1245" t="str">
            <v>2Q06</v>
          </cell>
          <cell r="C1245">
            <v>2006</v>
          </cell>
        </row>
        <row r="1246">
          <cell r="A1246">
            <v>38865</v>
          </cell>
          <cell r="B1246" t="str">
            <v>2Q06</v>
          </cell>
          <cell r="C1246">
            <v>2006</v>
          </cell>
        </row>
        <row r="1247">
          <cell r="A1247">
            <v>38866</v>
          </cell>
          <cell r="B1247" t="str">
            <v>2Q06</v>
          </cell>
          <cell r="C1247">
            <v>2006</v>
          </cell>
        </row>
        <row r="1248">
          <cell r="A1248">
            <v>38867</v>
          </cell>
          <cell r="B1248" t="str">
            <v>2Q06</v>
          </cell>
          <cell r="C1248">
            <v>2006</v>
          </cell>
        </row>
        <row r="1249">
          <cell r="A1249">
            <v>38868</v>
          </cell>
          <cell r="B1249" t="str">
            <v>2Q06</v>
          </cell>
          <cell r="C1249">
            <v>2006</v>
          </cell>
        </row>
        <row r="1250">
          <cell r="A1250">
            <v>38869</v>
          </cell>
          <cell r="B1250" t="str">
            <v>2Q06</v>
          </cell>
          <cell r="C1250">
            <v>2006</v>
          </cell>
        </row>
        <row r="1251">
          <cell r="A1251">
            <v>38870</v>
          </cell>
          <cell r="B1251" t="str">
            <v>2Q06</v>
          </cell>
          <cell r="C1251">
            <v>2006</v>
          </cell>
        </row>
        <row r="1252">
          <cell r="A1252">
            <v>38871</v>
          </cell>
          <cell r="B1252" t="str">
            <v>2Q06</v>
          </cell>
          <cell r="C1252">
            <v>2006</v>
          </cell>
        </row>
        <row r="1253">
          <cell r="A1253">
            <v>38872</v>
          </cell>
          <cell r="B1253" t="str">
            <v>2Q06</v>
          </cell>
          <cell r="C1253">
            <v>2006</v>
          </cell>
        </row>
        <row r="1254">
          <cell r="A1254">
            <v>38873</v>
          </cell>
          <cell r="B1254" t="str">
            <v>2Q06</v>
          </cell>
          <cell r="C1254">
            <v>2006</v>
          </cell>
        </row>
        <row r="1255">
          <cell r="A1255">
            <v>38874</v>
          </cell>
          <cell r="B1255" t="str">
            <v>2Q06</v>
          </cell>
          <cell r="C1255">
            <v>2006</v>
          </cell>
        </row>
        <row r="1256">
          <cell r="A1256">
            <v>38875</v>
          </cell>
          <cell r="B1256" t="str">
            <v>2Q06</v>
          </cell>
          <cell r="C1256">
            <v>2006</v>
          </cell>
        </row>
        <row r="1257">
          <cell r="A1257">
            <v>38876</v>
          </cell>
          <cell r="B1257" t="str">
            <v>2Q06</v>
          </cell>
          <cell r="C1257">
            <v>2006</v>
          </cell>
        </row>
        <row r="1258">
          <cell r="A1258">
            <v>38877</v>
          </cell>
          <cell r="B1258" t="str">
            <v>2Q06</v>
          </cell>
          <cell r="C1258">
            <v>2006</v>
          </cell>
        </row>
        <row r="1259">
          <cell r="A1259">
            <v>38878</v>
          </cell>
          <cell r="B1259" t="str">
            <v>2Q06</v>
          </cell>
          <cell r="C1259">
            <v>2006</v>
          </cell>
        </row>
        <row r="1260">
          <cell r="A1260">
            <v>38879</v>
          </cell>
          <cell r="B1260" t="str">
            <v>2Q06</v>
          </cell>
          <cell r="C1260">
            <v>2006</v>
          </cell>
        </row>
        <row r="1261">
          <cell r="A1261">
            <v>38880</v>
          </cell>
          <cell r="B1261" t="str">
            <v>2Q06</v>
          </cell>
          <cell r="C1261">
            <v>2006</v>
          </cell>
        </row>
        <row r="1262">
          <cell r="A1262">
            <v>38881</v>
          </cell>
          <cell r="B1262" t="str">
            <v>2Q06</v>
          </cell>
          <cell r="C1262">
            <v>2006</v>
          </cell>
        </row>
        <row r="1263">
          <cell r="A1263">
            <v>38882</v>
          </cell>
          <cell r="B1263" t="str">
            <v>2Q06</v>
          </cell>
          <cell r="C1263">
            <v>2006</v>
          </cell>
        </row>
        <row r="1264">
          <cell r="A1264">
            <v>38883</v>
          </cell>
          <cell r="B1264" t="str">
            <v>2Q06</v>
          </cell>
          <cell r="C1264">
            <v>2006</v>
          </cell>
        </row>
        <row r="1265">
          <cell r="A1265">
            <v>38884</v>
          </cell>
          <cell r="B1265" t="str">
            <v>2Q06</v>
          </cell>
          <cell r="C1265">
            <v>2006</v>
          </cell>
        </row>
        <row r="1266">
          <cell r="A1266">
            <v>38885</v>
          </cell>
          <cell r="B1266" t="str">
            <v>2Q06</v>
          </cell>
          <cell r="C1266">
            <v>2006</v>
          </cell>
        </row>
        <row r="1267">
          <cell r="A1267">
            <v>38886</v>
          </cell>
          <cell r="B1267" t="str">
            <v>2Q06</v>
          </cell>
          <cell r="C1267">
            <v>2006</v>
          </cell>
        </row>
        <row r="1268">
          <cell r="A1268">
            <v>38887</v>
          </cell>
          <cell r="B1268" t="str">
            <v>2Q06</v>
          </cell>
          <cell r="C1268">
            <v>2006</v>
          </cell>
        </row>
        <row r="1269">
          <cell r="A1269">
            <v>38888</v>
          </cell>
          <cell r="B1269" t="str">
            <v>2Q06</v>
          </cell>
          <cell r="C1269">
            <v>2006</v>
          </cell>
        </row>
        <row r="1270">
          <cell r="A1270">
            <v>38889</v>
          </cell>
          <cell r="B1270" t="str">
            <v>2Q06</v>
          </cell>
          <cell r="C1270">
            <v>2006</v>
          </cell>
        </row>
        <row r="1271">
          <cell r="A1271">
            <v>38890</v>
          </cell>
          <cell r="B1271" t="str">
            <v>2Q06</v>
          </cell>
          <cell r="C1271">
            <v>2006</v>
          </cell>
        </row>
        <row r="1272">
          <cell r="A1272">
            <v>38891</v>
          </cell>
          <cell r="B1272" t="str">
            <v>2Q06</v>
          </cell>
          <cell r="C1272">
            <v>2006</v>
          </cell>
        </row>
        <row r="1273">
          <cell r="A1273">
            <v>38892</v>
          </cell>
          <cell r="B1273" t="str">
            <v>2Q06</v>
          </cell>
          <cell r="C1273">
            <v>2006</v>
          </cell>
        </row>
        <row r="1274">
          <cell r="A1274">
            <v>38893</v>
          </cell>
          <cell r="B1274" t="str">
            <v>2Q06</v>
          </cell>
          <cell r="C1274">
            <v>2006</v>
          </cell>
        </row>
        <row r="1275">
          <cell r="A1275">
            <v>38894</v>
          </cell>
          <cell r="B1275" t="str">
            <v>2Q06</v>
          </cell>
          <cell r="C1275">
            <v>2006</v>
          </cell>
        </row>
        <row r="1276">
          <cell r="A1276">
            <v>38895</v>
          </cell>
          <cell r="B1276" t="str">
            <v>2Q06</v>
          </cell>
          <cell r="C1276">
            <v>2006</v>
          </cell>
        </row>
        <row r="1277">
          <cell r="A1277">
            <v>38896</v>
          </cell>
          <cell r="B1277" t="str">
            <v>2Q06</v>
          </cell>
          <cell r="C1277">
            <v>2006</v>
          </cell>
        </row>
        <row r="1278">
          <cell r="A1278">
            <v>38897</v>
          </cell>
          <cell r="B1278" t="str">
            <v>2Q06</v>
          </cell>
          <cell r="C1278">
            <v>2006</v>
          </cell>
        </row>
        <row r="1279">
          <cell r="A1279">
            <v>38898</v>
          </cell>
          <cell r="B1279" t="str">
            <v>2Q06</v>
          </cell>
          <cell r="C1279">
            <v>2006</v>
          </cell>
        </row>
        <row r="1280">
          <cell r="A1280">
            <v>38899</v>
          </cell>
          <cell r="B1280" t="str">
            <v>3Q06</v>
          </cell>
          <cell r="C1280">
            <v>2006</v>
          </cell>
        </row>
        <row r="1281">
          <cell r="A1281">
            <v>38900</v>
          </cell>
          <cell r="B1281" t="str">
            <v>3Q06</v>
          </cell>
          <cell r="C1281">
            <v>2006</v>
          </cell>
        </row>
        <row r="1282">
          <cell r="A1282">
            <v>38901</v>
          </cell>
          <cell r="B1282" t="str">
            <v>3Q06</v>
          </cell>
          <cell r="C1282">
            <v>2006</v>
          </cell>
        </row>
        <row r="1283">
          <cell r="A1283">
            <v>38902</v>
          </cell>
          <cell r="B1283" t="str">
            <v>3Q06</v>
          </cell>
          <cell r="C1283">
            <v>2006</v>
          </cell>
        </row>
        <row r="1284">
          <cell r="A1284">
            <v>38903</v>
          </cell>
          <cell r="B1284" t="str">
            <v>3Q06</v>
          </cell>
          <cell r="C1284">
            <v>2006</v>
          </cell>
        </row>
        <row r="1285">
          <cell r="A1285">
            <v>38904</v>
          </cell>
          <cell r="B1285" t="str">
            <v>3Q06</v>
          </cell>
          <cell r="C1285">
            <v>2006</v>
          </cell>
        </row>
        <row r="1286">
          <cell r="A1286">
            <v>38905</v>
          </cell>
          <cell r="B1286" t="str">
            <v>3Q06</v>
          </cell>
          <cell r="C1286">
            <v>2006</v>
          </cell>
        </row>
        <row r="1287">
          <cell r="A1287">
            <v>38906</v>
          </cell>
          <cell r="B1287" t="str">
            <v>3Q06</v>
          </cell>
          <cell r="C1287">
            <v>2006</v>
          </cell>
        </row>
        <row r="1288">
          <cell r="A1288">
            <v>38907</v>
          </cell>
          <cell r="B1288" t="str">
            <v>3Q06</v>
          </cell>
          <cell r="C1288">
            <v>2006</v>
          </cell>
        </row>
        <row r="1289">
          <cell r="A1289">
            <v>38908</v>
          </cell>
          <cell r="B1289" t="str">
            <v>3Q06</v>
          </cell>
          <cell r="C1289">
            <v>2006</v>
          </cell>
        </row>
        <row r="1290">
          <cell r="A1290">
            <v>38909</v>
          </cell>
          <cell r="B1290" t="str">
            <v>3Q06</v>
          </cell>
          <cell r="C1290">
            <v>2006</v>
          </cell>
        </row>
        <row r="1291">
          <cell r="A1291">
            <v>38910</v>
          </cell>
          <cell r="B1291" t="str">
            <v>3Q06</v>
          </cell>
          <cell r="C1291">
            <v>2006</v>
          </cell>
        </row>
        <row r="1292">
          <cell r="A1292">
            <v>38911</v>
          </cell>
          <cell r="B1292" t="str">
            <v>3Q06</v>
          </cell>
          <cell r="C1292">
            <v>2006</v>
          </cell>
        </row>
        <row r="1293">
          <cell r="A1293">
            <v>38912</v>
          </cell>
          <cell r="B1293" t="str">
            <v>3Q06</v>
          </cell>
          <cell r="C1293">
            <v>2006</v>
          </cell>
        </row>
        <row r="1294">
          <cell r="A1294">
            <v>38913</v>
          </cell>
          <cell r="B1294" t="str">
            <v>3Q06</v>
          </cell>
          <cell r="C1294">
            <v>2006</v>
          </cell>
        </row>
        <row r="1295">
          <cell r="A1295">
            <v>38914</v>
          </cell>
          <cell r="B1295" t="str">
            <v>3Q06</v>
          </cell>
          <cell r="C1295">
            <v>2006</v>
          </cell>
        </row>
        <row r="1296">
          <cell r="A1296">
            <v>38915</v>
          </cell>
          <cell r="B1296" t="str">
            <v>3Q06</v>
          </cell>
          <cell r="C1296">
            <v>2006</v>
          </cell>
        </row>
        <row r="1297">
          <cell r="A1297">
            <v>38916</v>
          </cell>
          <cell r="B1297" t="str">
            <v>3Q06</v>
          </cell>
          <cell r="C1297">
            <v>2006</v>
          </cell>
        </row>
        <row r="1298">
          <cell r="A1298">
            <v>38917</v>
          </cell>
          <cell r="B1298" t="str">
            <v>3Q06</v>
          </cell>
          <cell r="C1298">
            <v>2006</v>
          </cell>
        </row>
        <row r="1299">
          <cell r="A1299">
            <v>38918</v>
          </cell>
          <cell r="B1299" t="str">
            <v>3Q06</v>
          </cell>
          <cell r="C1299">
            <v>2006</v>
          </cell>
        </row>
        <row r="1300">
          <cell r="A1300">
            <v>38919</v>
          </cell>
          <cell r="B1300" t="str">
            <v>3Q06</v>
          </cell>
          <cell r="C1300">
            <v>2006</v>
          </cell>
        </row>
        <row r="1301">
          <cell r="A1301">
            <v>38920</v>
          </cell>
          <cell r="B1301" t="str">
            <v>3Q06</v>
          </cell>
          <cell r="C1301">
            <v>2006</v>
          </cell>
        </row>
        <row r="1302">
          <cell r="A1302">
            <v>38921</v>
          </cell>
          <cell r="B1302" t="str">
            <v>3Q06</v>
          </cell>
          <cell r="C1302">
            <v>2006</v>
          </cell>
        </row>
        <row r="1303">
          <cell r="A1303">
            <v>38922</v>
          </cell>
          <cell r="B1303" t="str">
            <v>3Q06</v>
          </cell>
          <cell r="C1303">
            <v>2006</v>
          </cell>
        </row>
        <row r="1304">
          <cell r="A1304">
            <v>38923</v>
          </cell>
          <cell r="B1304" t="str">
            <v>3Q06</v>
          </cell>
          <cell r="C1304">
            <v>2006</v>
          </cell>
        </row>
        <row r="1305">
          <cell r="A1305">
            <v>38924</v>
          </cell>
          <cell r="B1305" t="str">
            <v>3Q06</v>
          </cell>
          <cell r="C1305">
            <v>2006</v>
          </cell>
        </row>
        <row r="1306">
          <cell r="A1306">
            <v>38925</v>
          </cell>
          <cell r="B1306" t="str">
            <v>3Q06</v>
          </cell>
          <cell r="C1306">
            <v>2006</v>
          </cell>
        </row>
        <row r="1307">
          <cell r="A1307">
            <v>38926</v>
          </cell>
          <cell r="B1307" t="str">
            <v>3Q06</v>
          </cell>
          <cell r="C1307">
            <v>2006</v>
          </cell>
        </row>
        <row r="1308">
          <cell r="A1308">
            <v>38927</v>
          </cell>
          <cell r="B1308" t="str">
            <v>3Q06</v>
          </cell>
          <cell r="C1308">
            <v>2006</v>
          </cell>
        </row>
        <row r="1309">
          <cell r="A1309">
            <v>38928</v>
          </cell>
          <cell r="B1309" t="str">
            <v>3Q06</v>
          </cell>
          <cell r="C1309">
            <v>2006</v>
          </cell>
        </row>
        <row r="1310">
          <cell r="A1310">
            <v>38929</v>
          </cell>
          <cell r="B1310" t="str">
            <v>3Q06</v>
          </cell>
          <cell r="C1310">
            <v>2006</v>
          </cell>
        </row>
        <row r="1311">
          <cell r="A1311">
            <v>38930</v>
          </cell>
          <cell r="B1311" t="str">
            <v>3Q06</v>
          </cell>
          <cell r="C1311">
            <v>2006</v>
          </cell>
        </row>
        <row r="1312">
          <cell r="A1312">
            <v>38931</v>
          </cell>
          <cell r="B1312" t="str">
            <v>3Q06</v>
          </cell>
          <cell r="C1312">
            <v>2006</v>
          </cell>
        </row>
        <row r="1313">
          <cell r="A1313">
            <v>38932</v>
          </cell>
          <cell r="B1313" t="str">
            <v>3Q06</v>
          </cell>
          <cell r="C1313">
            <v>2006</v>
          </cell>
        </row>
        <row r="1314">
          <cell r="A1314">
            <v>38933</v>
          </cell>
          <cell r="B1314" t="str">
            <v>3Q06</v>
          </cell>
          <cell r="C1314">
            <v>2006</v>
          </cell>
        </row>
        <row r="1315">
          <cell r="A1315">
            <v>38934</v>
          </cell>
          <cell r="B1315" t="str">
            <v>3Q06</v>
          </cell>
          <cell r="C1315">
            <v>2006</v>
          </cell>
        </row>
        <row r="1316">
          <cell r="A1316">
            <v>38935</v>
          </cell>
          <cell r="B1316" t="str">
            <v>3Q06</v>
          </cell>
          <cell r="C1316">
            <v>2006</v>
          </cell>
        </row>
        <row r="1317">
          <cell r="A1317">
            <v>38936</v>
          </cell>
          <cell r="B1317" t="str">
            <v>3Q06</v>
          </cell>
          <cell r="C1317">
            <v>2006</v>
          </cell>
        </row>
        <row r="1318">
          <cell r="A1318">
            <v>38937</v>
          </cell>
          <cell r="B1318" t="str">
            <v>3Q06</v>
          </cell>
          <cell r="C1318">
            <v>2006</v>
          </cell>
        </row>
        <row r="1319">
          <cell r="A1319">
            <v>38938</v>
          </cell>
          <cell r="B1319" t="str">
            <v>3Q06</v>
          </cell>
          <cell r="C1319">
            <v>2006</v>
          </cell>
        </row>
        <row r="1320">
          <cell r="A1320">
            <v>38939</v>
          </cell>
          <cell r="B1320" t="str">
            <v>3Q06</v>
          </cell>
          <cell r="C1320">
            <v>2006</v>
          </cell>
        </row>
        <row r="1321">
          <cell r="A1321">
            <v>38940</v>
          </cell>
          <cell r="B1321" t="str">
            <v>3Q06</v>
          </cell>
          <cell r="C1321">
            <v>2006</v>
          </cell>
        </row>
        <row r="1322">
          <cell r="A1322">
            <v>38941</v>
          </cell>
          <cell r="B1322" t="str">
            <v>3Q06</v>
          </cell>
          <cell r="C1322">
            <v>2006</v>
          </cell>
        </row>
        <row r="1323">
          <cell r="A1323">
            <v>38942</v>
          </cell>
          <cell r="B1323" t="str">
            <v>3Q06</v>
          </cell>
          <cell r="C1323">
            <v>2006</v>
          </cell>
        </row>
        <row r="1324">
          <cell r="A1324">
            <v>38943</v>
          </cell>
          <cell r="B1324" t="str">
            <v>3Q06</v>
          </cell>
          <cell r="C1324">
            <v>2006</v>
          </cell>
        </row>
        <row r="1325">
          <cell r="A1325">
            <v>38944</v>
          </cell>
          <cell r="B1325" t="str">
            <v>3Q06</v>
          </cell>
          <cell r="C1325">
            <v>2006</v>
          </cell>
        </row>
        <row r="1326">
          <cell r="A1326">
            <v>38945</v>
          </cell>
          <cell r="B1326" t="str">
            <v>3Q06</v>
          </cell>
          <cell r="C1326">
            <v>2006</v>
          </cell>
        </row>
        <row r="1327">
          <cell r="A1327">
            <v>38946</v>
          </cell>
          <cell r="B1327" t="str">
            <v>3Q06</v>
          </cell>
          <cell r="C1327">
            <v>2006</v>
          </cell>
        </row>
        <row r="1328">
          <cell r="A1328">
            <v>38947</v>
          </cell>
          <cell r="B1328" t="str">
            <v>3Q06</v>
          </cell>
          <cell r="C1328">
            <v>2006</v>
          </cell>
        </row>
        <row r="1329">
          <cell r="A1329">
            <v>38948</v>
          </cell>
          <cell r="B1329" t="str">
            <v>3Q06</v>
          </cell>
          <cell r="C1329">
            <v>2006</v>
          </cell>
        </row>
        <row r="1330">
          <cell r="A1330">
            <v>38949</v>
          </cell>
          <cell r="B1330" t="str">
            <v>3Q06</v>
          </cell>
          <cell r="C1330">
            <v>2006</v>
          </cell>
        </row>
        <row r="1331">
          <cell r="A1331">
            <v>38950</v>
          </cell>
          <cell r="B1331" t="str">
            <v>3Q06</v>
          </cell>
          <cell r="C1331">
            <v>2006</v>
          </cell>
        </row>
        <row r="1332">
          <cell r="A1332">
            <v>38951</v>
          </cell>
          <cell r="B1332" t="str">
            <v>3Q06</v>
          </cell>
          <cell r="C1332">
            <v>2006</v>
          </cell>
        </row>
        <row r="1333">
          <cell r="A1333">
            <v>38952</v>
          </cell>
          <cell r="B1333" t="str">
            <v>3Q06</v>
          </cell>
          <cell r="C1333">
            <v>2006</v>
          </cell>
        </row>
        <row r="1334">
          <cell r="A1334">
            <v>38953</v>
          </cell>
          <cell r="B1334" t="str">
            <v>3Q06</v>
          </cell>
          <cell r="C1334">
            <v>2006</v>
          </cell>
        </row>
        <row r="1335">
          <cell r="A1335">
            <v>38954</v>
          </cell>
          <cell r="B1335" t="str">
            <v>3Q06</v>
          </cell>
          <cell r="C1335">
            <v>2006</v>
          </cell>
        </row>
        <row r="1336">
          <cell r="A1336">
            <v>38955</v>
          </cell>
          <cell r="B1336" t="str">
            <v>3Q06</v>
          </cell>
          <cell r="C1336">
            <v>2006</v>
          </cell>
        </row>
        <row r="1337">
          <cell r="A1337">
            <v>38956</v>
          </cell>
          <cell r="B1337" t="str">
            <v>3Q06</v>
          </cell>
          <cell r="C1337">
            <v>2006</v>
          </cell>
        </row>
        <row r="1338">
          <cell r="A1338">
            <v>38957</v>
          </cell>
          <cell r="B1338" t="str">
            <v>3Q06</v>
          </cell>
          <cell r="C1338">
            <v>2006</v>
          </cell>
        </row>
        <row r="1339">
          <cell r="A1339">
            <v>38958</v>
          </cell>
          <cell r="B1339" t="str">
            <v>3Q06</v>
          </cell>
          <cell r="C1339">
            <v>2006</v>
          </cell>
        </row>
        <row r="1340">
          <cell r="A1340">
            <v>38959</v>
          </cell>
          <cell r="B1340" t="str">
            <v>3Q06</v>
          </cell>
          <cell r="C1340">
            <v>2006</v>
          </cell>
        </row>
        <row r="1341">
          <cell r="A1341">
            <v>38960</v>
          </cell>
          <cell r="B1341" t="str">
            <v>3Q06</v>
          </cell>
          <cell r="C1341">
            <v>2006</v>
          </cell>
        </row>
        <row r="1342">
          <cell r="A1342">
            <v>38961</v>
          </cell>
          <cell r="B1342" t="str">
            <v>3Q06</v>
          </cell>
          <cell r="C1342">
            <v>2006</v>
          </cell>
        </row>
        <row r="1343">
          <cell r="A1343">
            <v>38962</v>
          </cell>
          <cell r="B1343" t="str">
            <v>3Q06</v>
          </cell>
          <cell r="C1343">
            <v>2006</v>
          </cell>
        </row>
        <row r="1344">
          <cell r="A1344">
            <v>38963</v>
          </cell>
          <cell r="B1344" t="str">
            <v>3Q06</v>
          </cell>
          <cell r="C1344">
            <v>2006</v>
          </cell>
        </row>
        <row r="1345">
          <cell r="A1345">
            <v>38964</v>
          </cell>
          <cell r="B1345" t="str">
            <v>3Q06</v>
          </cell>
          <cell r="C1345">
            <v>2006</v>
          </cell>
        </row>
        <row r="1346">
          <cell r="A1346">
            <v>38965</v>
          </cell>
          <cell r="B1346" t="str">
            <v>3Q06</v>
          </cell>
          <cell r="C1346">
            <v>2006</v>
          </cell>
        </row>
        <row r="1347">
          <cell r="A1347">
            <v>38966</v>
          </cell>
          <cell r="B1347" t="str">
            <v>3Q06</v>
          </cell>
          <cell r="C1347">
            <v>2006</v>
          </cell>
        </row>
        <row r="1348">
          <cell r="A1348">
            <v>38967</v>
          </cell>
          <cell r="B1348" t="str">
            <v>3Q06</v>
          </cell>
          <cell r="C1348">
            <v>2006</v>
          </cell>
        </row>
        <row r="1349">
          <cell r="A1349">
            <v>38968</v>
          </cell>
          <cell r="B1349" t="str">
            <v>3Q06</v>
          </cell>
          <cell r="C1349">
            <v>2006</v>
          </cell>
        </row>
        <row r="1350">
          <cell r="A1350">
            <v>38969</v>
          </cell>
          <cell r="B1350" t="str">
            <v>3Q06</v>
          </cell>
          <cell r="C1350">
            <v>2006</v>
          </cell>
        </row>
        <row r="1351">
          <cell r="A1351">
            <v>38970</v>
          </cell>
          <cell r="B1351" t="str">
            <v>3Q06</v>
          </cell>
          <cell r="C1351">
            <v>2006</v>
          </cell>
        </row>
        <row r="1352">
          <cell r="A1352">
            <v>38971</v>
          </cell>
          <cell r="B1352" t="str">
            <v>3Q06</v>
          </cell>
          <cell r="C1352">
            <v>2006</v>
          </cell>
        </row>
        <row r="1353">
          <cell r="A1353">
            <v>38972</v>
          </cell>
          <cell r="B1353" t="str">
            <v>3Q06</v>
          </cell>
          <cell r="C1353">
            <v>2006</v>
          </cell>
        </row>
        <row r="1354">
          <cell r="A1354">
            <v>38973</v>
          </cell>
          <cell r="B1354" t="str">
            <v>3Q06</v>
          </cell>
          <cell r="C1354">
            <v>2006</v>
          </cell>
        </row>
        <row r="1355">
          <cell r="A1355">
            <v>38974</v>
          </cell>
          <cell r="B1355" t="str">
            <v>3Q06</v>
          </cell>
          <cell r="C1355">
            <v>2006</v>
          </cell>
        </row>
        <row r="1356">
          <cell r="A1356">
            <v>38975</v>
          </cell>
          <cell r="B1356" t="str">
            <v>3Q06</v>
          </cell>
          <cell r="C1356">
            <v>2006</v>
          </cell>
        </row>
        <row r="1357">
          <cell r="A1357">
            <v>38976</v>
          </cell>
          <cell r="B1357" t="str">
            <v>3Q06</v>
          </cell>
          <cell r="C1357">
            <v>2006</v>
          </cell>
        </row>
        <row r="1358">
          <cell r="A1358">
            <v>38977</v>
          </cell>
          <cell r="B1358" t="str">
            <v>3Q06</v>
          </cell>
          <cell r="C1358">
            <v>2006</v>
          </cell>
        </row>
        <row r="1359">
          <cell r="A1359">
            <v>38978</v>
          </cell>
          <cell r="B1359" t="str">
            <v>3Q06</v>
          </cell>
          <cell r="C1359">
            <v>2006</v>
          </cell>
        </row>
        <row r="1360">
          <cell r="A1360">
            <v>38979</v>
          </cell>
          <cell r="B1360" t="str">
            <v>3Q06</v>
          </cell>
          <cell r="C1360">
            <v>2006</v>
          </cell>
        </row>
        <row r="1361">
          <cell r="A1361">
            <v>38980</v>
          </cell>
          <cell r="B1361" t="str">
            <v>3Q06</v>
          </cell>
          <cell r="C1361">
            <v>2006</v>
          </cell>
        </row>
        <row r="1362">
          <cell r="A1362">
            <v>38981</v>
          </cell>
          <cell r="B1362" t="str">
            <v>3Q06</v>
          </cell>
          <cell r="C1362">
            <v>2006</v>
          </cell>
        </row>
        <row r="1363">
          <cell r="A1363">
            <v>38982</v>
          </cell>
          <cell r="B1363" t="str">
            <v>3Q06</v>
          </cell>
          <cell r="C1363">
            <v>2006</v>
          </cell>
        </row>
        <row r="1364">
          <cell r="A1364">
            <v>38983</v>
          </cell>
          <cell r="B1364" t="str">
            <v>3Q06</v>
          </cell>
          <cell r="C1364">
            <v>2006</v>
          </cell>
        </row>
        <row r="1365">
          <cell r="A1365">
            <v>38984</v>
          </cell>
          <cell r="B1365" t="str">
            <v>3Q06</v>
          </cell>
          <cell r="C1365">
            <v>2006</v>
          </cell>
        </row>
        <row r="1366">
          <cell r="A1366">
            <v>38985</v>
          </cell>
          <cell r="B1366" t="str">
            <v>3Q06</v>
          </cell>
          <cell r="C1366">
            <v>2006</v>
          </cell>
        </row>
        <row r="1367">
          <cell r="A1367">
            <v>38986</v>
          </cell>
          <cell r="B1367" t="str">
            <v>3Q06</v>
          </cell>
          <cell r="C1367">
            <v>2006</v>
          </cell>
        </row>
        <row r="1368">
          <cell r="A1368">
            <v>38987</v>
          </cell>
          <cell r="B1368" t="str">
            <v>3Q06</v>
          </cell>
          <cell r="C1368">
            <v>2006</v>
          </cell>
        </row>
        <row r="1369">
          <cell r="A1369">
            <v>38988</v>
          </cell>
          <cell r="B1369" t="str">
            <v>3Q06</v>
          </cell>
          <cell r="C1369">
            <v>2006</v>
          </cell>
        </row>
        <row r="1370">
          <cell r="A1370">
            <v>38989</v>
          </cell>
          <cell r="B1370" t="str">
            <v>3Q06</v>
          </cell>
          <cell r="C1370">
            <v>2006</v>
          </cell>
        </row>
        <row r="1371">
          <cell r="A1371">
            <v>38990</v>
          </cell>
          <cell r="B1371" t="str">
            <v>3Q06</v>
          </cell>
          <cell r="C1371">
            <v>2006</v>
          </cell>
        </row>
        <row r="1372">
          <cell r="A1372">
            <v>38991</v>
          </cell>
          <cell r="B1372" t="str">
            <v>4Q06</v>
          </cell>
          <cell r="C1372">
            <v>2006</v>
          </cell>
        </row>
        <row r="1373">
          <cell r="A1373">
            <v>38992</v>
          </cell>
          <cell r="B1373" t="str">
            <v>4Q06</v>
          </cell>
          <cell r="C1373">
            <v>2006</v>
          </cell>
        </row>
        <row r="1374">
          <cell r="A1374">
            <v>38993</v>
          </cell>
          <cell r="B1374" t="str">
            <v>4Q06</v>
          </cell>
          <cell r="C1374">
            <v>2006</v>
          </cell>
        </row>
        <row r="1375">
          <cell r="A1375">
            <v>38994</v>
          </cell>
          <cell r="B1375" t="str">
            <v>4Q06</v>
          </cell>
          <cell r="C1375">
            <v>2006</v>
          </cell>
        </row>
        <row r="1376">
          <cell r="A1376">
            <v>38995</v>
          </cell>
          <cell r="B1376" t="str">
            <v>4Q06</v>
          </cell>
          <cell r="C1376">
            <v>2006</v>
          </cell>
        </row>
        <row r="1377">
          <cell r="A1377">
            <v>38996</v>
          </cell>
          <cell r="B1377" t="str">
            <v>4Q06</v>
          </cell>
          <cell r="C1377">
            <v>2006</v>
          </cell>
        </row>
        <row r="1378">
          <cell r="A1378">
            <v>38997</v>
          </cell>
          <cell r="B1378" t="str">
            <v>4Q06</v>
          </cell>
          <cell r="C1378">
            <v>2006</v>
          </cell>
        </row>
        <row r="1379">
          <cell r="A1379">
            <v>38998</v>
          </cell>
          <cell r="B1379" t="str">
            <v>4Q06</v>
          </cell>
          <cell r="C1379">
            <v>2006</v>
          </cell>
        </row>
        <row r="1380">
          <cell r="A1380">
            <v>38999</v>
          </cell>
          <cell r="B1380" t="str">
            <v>4Q06</v>
          </cell>
          <cell r="C1380">
            <v>2006</v>
          </cell>
        </row>
        <row r="1381">
          <cell r="A1381">
            <v>39000</v>
          </cell>
          <cell r="B1381" t="str">
            <v>4Q06</v>
          </cell>
          <cell r="C1381">
            <v>2006</v>
          </cell>
        </row>
        <row r="1382">
          <cell r="A1382">
            <v>39001</v>
          </cell>
          <cell r="B1382" t="str">
            <v>4Q06</v>
          </cell>
          <cell r="C1382">
            <v>2006</v>
          </cell>
        </row>
        <row r="1383">
          <cell r="A1383">
            <v>39002</v>
          </cell>
          <cell r="B1383" t="str">
            <v>4Q06</v>
          </cell>
          <cell r="C1383">
            <v>2006</v>
          </cell>
        </row>
        <row r="1384">
          <cell r="A1384">
            <v>39003</v>
          </cell>
          <cell r="B1384" t="str">
            <v>4Q06</v>
          </cell>
          <cell r="C1384">
            <v>2006</v>
          </cell>
        </row>
        <row r="1385">
          <cell r="A1385">
            <v>39004</v>
          </cell>
          <cell r="B1385" t="str">
            <v>4Q06</v>
          </cell>
          <cell r="C1385">
            <v>2006</v>
          </cell>
        </row>
        <row r="1386">
          <cell r="A1386">
            <v>39005</v>
          </cell>
          <cell r="B1386" t="str">
            <v>4Q06</v>
          </cell>
          <cell r="C1386">
            <v>2006</v>
          </cell>
        </row>
        <row r="1387">
          <cell r="A1387">
            <v>39006</v>
          </cell>
          <cell r="B1387" t="str">
            <v>4Q06</v>
          </cell>
          <cell r="C1387">
            <v>2006</v>
          </cell>
        </row>
        <row r="1388">
          <cell r="A1388">
            <v>39007</v>
          </cell>
          <cell r="B1388" t="str">
            <v>4Q06</v>
          </cell>
          <cell r="C1388">
            <v>2006</v>
          </cell>
        </row>
        <row r="1389">
          <cell r="A1389">
            <v>39008</v>
          </cell>
          <cell r="B1389" t="str">
            <v>4Q06</v>
          </cell>
          <cell r="C1389">
            <v>2006</v>
          </cell>
        </row>
        <row r="1390">
          <cell r="A1390">
            <v>39009</v>
          </cell>
          <cell r="B1390" t="str">
            <v>4Q06</v>
          </cell>
          <cell r="C1390">
            <v>2006</v>
          </cell>
        </row>
        <row r="1391">
          <cell r="A1391">
            <v>39010</v>
          </cell>
          <cell r="B1391" t="str">
            <v>4Q06</v>
          </cell>
          <cell r="C1391">
            <v>2006</v>
          </cell>
        </row>
        <row r="1392">
          <cell r="A1392">
            <v>39011</v>
          </cell>
          <cell r="B1392" t="str">
            <v>4Q06</v>
          </cell>
          <cell r="C1392">
            <v>2006</v>
          </cell>
        </row>
        <row r="1393">
          <cell r="A1393">
            <v>39012</v>
          </cell>
          <cell r="B1393" t="str">
            <v>4Q06</v>
          </cell>
          <cell r="C1393">
            <v>2006</v>
          </cell>
        </row>
        <row r="1394">
          <cell r="A1394">
            <v>39013</v>
          </cell>
          <cell r="B1394" t="str">
            <v>4Q06</v>
          </cell>
          <cell r="C1394">
            <v>2006</v>
          </cell>
        </row>
        <row r="1395">
          <cell r="A1395">
            <v>39014</v>
          </cell>
          <cell r="B1395" t="str">
            <v>4Q06</v>
          </cell>
          <cell r="C1395">
            <v>2006</v>
          </cell>
        </row>
        <row r="1396">
          <cell r="A1396">
            <v>39015</v>
          </cell>
          <cell r="B1396" t="str">
            <v>4Q06</v>
          </cell>
          <cell r="C1396">
            <v>2006</v>
          </cell>
        </row>
        <row r="1397">
          <cell r="A1397">
            <v>39016</v>
          </cell>
          <cell r="B1397" t="str">
            <v>4Q06</v>
          </cell>
          <cell r="C1397">
            <v>2006</v>
          </cell>
        </row>
        <row r="1398">
          <cell r="A1398">
            <v>39017</v>
          </cell>
          <cell r="B1398" t="str">
            <v>4Q06</v>
          </cell>
          <cell r="C1398">
            <v>2006</v>
          </cell>
        </row>
        <row r="1399">
          <cell r="A1399">
            <v>39018</v>
          </cell>
          <cell r="B1399" t="str">
            <v>4Q06</v>
          </cell>
          <cell r="C1399">
            <v>2006</v>
          </cell>
        </row>
        <row r="1400">
          <cell r="A1400">
            <v>39019</v>
          </cell>
          <cell r="B1400" t="str">
            <v>4Q06</v>
          </cell>
          <cell r="C1400">
            <v>2006</v>
          </cell>
        </row>
        <row r="1401">
          <cell r="A1401">
            <v>39020</v>
          </cell>
          <cell r="B1401" t="str">
            <v>4Q06</v>
          </cell>
          <cell r="C1401">
            <v>2006</v>
          </cell>
        </row>
        <row r="1402">
          <cell r="A1402">
            <v>39021</v>
          </cell>
          <cell r="B1402" t="str">
            <v>4Q06</v>
          </cell>
          <cell r="C1402">
            <v>2006</v>
          </cell>
        </row>
        <row r="1403">
          <cell r="A1403">
            <v>39022</v>
          </cell>
          <cell r="B1403" t="str">
            <v>4Q06</v>
          </cell>
          <cell r="C1403">
            <v>2006</v>
          </cell>
        </row>
        <row r="1404">
          <cell r="A1404">
            <v>39023</v>
          </cell>
          <cell r="B1404" t="str">
            <v>4Q06</v>
          </cell>
          <cell r="C1404">
            <v>2006</v>
          </cell>
        </row>
        <row r="1405">
          <cell r="A1405">
            <v>39024</v>
          </cell>
          <cell r="B1405" t="str">
            <v>4Q06</v>
          </cell>
          <cell r="C1405">
            <v>2006</v>
          </cell>
        </row>
        <row r="1406">
          <cell r="A1406">
            <v>39025</v>
          </cell>
          <cell r="B1406" t="str">
            <v>4Q06</v>
          </cell>
          <cell r="C1406">
            <v>2006</v>
          </cell>
        </row>
        <row r="1407">
          <cell r="A1407">
            <v>39026</v>
          </cell>
          <cell r="B1407" t="str">
            <v>4Q06</v>
          </cell>
          <cell r="C1407">
            <v>2006</v>
          </cell>
        </row>
        <row r="1408">
          <cell r="A1408">
            <v>39027</v>
          </cell>
          <cell r="B1408" t="str">
            <v>4Q06</v>
          </cell>
          <cell r="C1408">
            <v>2006</v>
          </cell>
        </row>
        <row r="1409">
          <cell r="A1409">
            <v>39028</v>
          </cell>
          <cell r="B1409" t="str">
            <v>4Q06</v>
          </cell>
          <cell r="C1409">
            <v>2006</v>
          </cell>
        </row>
        <row r="1410">
          <cell r="A1410">
            <v>39029</v>
          </cell>
          <cell r="B1410" t="str">
            <v>4Q06</v>
          </cell>
          <cell r="C1410">
            <v>2006</v>
          </cell>
        </row>
        <row r="1411">
          <cell r="A1411">
            <v>39030</v>
          </cell>
          <cell r="B1411" t="str">
            <v>4Q06</v>
          </cell>
          <cell r="C1411">
            <v>2006</v>
          </cell>
        </row>
        <row r="1412">
          <cell r="A1412">
            <v>39031</v>
          </cell>
          <cell r="B1412" t="str">
            <v>4Q06</v>
          </cell>
          <cell r="C1412">
            <v>2006</v>
          </cell>
        </row>
        <row r="1413">
          <cell r="A1413">
            <v>39032</v>
          </cell>
          <cell r="B1413" t="str">
            <v>4Q06</v>
          </cell>
          <cell r="C1413">
            <v>2006</v>
          </cell>
        </row>
        <row r="1414">
          <cell r="A1414">
            <v>39033</v>
          </cell>
          <cell r="B1414" t="str">
            <v>4Q06</v>
          </cell>
          <cell r="C1414">
            <v>2006</v>
          </cell>
        </row>
        <row r="1415">
          <cell r="A1415">
            <v>39034</v>
          </cell>
          <cell r="B1415" t="str">
            <v>4Q06</v>
          </cell>
          <cell r="C1415">
            <v>2006</v>
          </cell>
        </row>
        <row r="1416">
          <cell r="A1416">
            <v>39035</v>
          </cell>
          <cell r="B1416" t="str">
            <v>4Q06</v>
          </cell>
          <cell r="C1416">
            <v>2006</v>
          </cell>
        </row>
        <row r="1417">
          <cell r="A1417">
            <v>39036</v>
          </cell>
          <cell r="B1417" t="str">
            <v>4Q06</v>
          </cell>
          <cell r="C1417">
            <v>2006</v>
          </cell>
        </row>
        <row r="1418">
          <cell r="A1418">
            <v>39037</v>
          </cell>
          <cell r="B1418" t="str">
            <v>4Q06</v>
          </cell>
          <cell r="C1418">
            <v>2006</v>
          </cell>
        </row>
        <row r="1419">
          <cell r="A1419">
            <v>39038</v>
          </cell>
          <cell r="B1419" t="str">
            <v>4Q06</v>
          </cell>
          <cell r="C1419">
            <v>2006</v>
          </cell>
        </row>
        <row r="1420">
          <cell r="A1420">
            <v>39039</v>
          </cell>
          <cell r="B1420" t="str">
            <v>4Q06</v>
          </cell>
          <cell r="C1420">
            <v>2006</v>
          </cell>
        </row>
        <row r="1421">
          <cell r="A1421">
            <v>39040</v>
          </cell>
          <cell r="B1421" t="str">
            <v>4Q06</v>
          </cell>
          <cell r="C1421">
            <v>2006</v>
          </cell>
        </row>
        <row r="1422">
          <cell r="A1422">
            <v>39041</v>
          </cell>
          <cell r="B1422" t="str">
            <v>4Q06</v>
          </cell>
          <cell r="C1422">
            <v>2006</v>
          </cell>
        </row>
        <row r="1423">
          <cell r="A1423">
            <v>39042</v>
          </cell>
          <cell r="B1423" t="str">
            <v>4Q06</v>
          </cell>
          <cell r="C1423">
            <v>2006</v>
          </cell>
        </row>
        <row r="1424">
          <cell r="A1424">
            <v>39043</v>
          </cell>
          <cell r="B1424" t="str">
            <v>4Q06</v>
          </cell>
          <cell r="C1424">
            <v>2006</v>
          </cell>
        </row>
        <row r="1425">
          <cell r="A1425">
            <v>39044</v>
          </cell>
          <cell r="B1425" t="str">
            <v>4Q06</v>
          </cell>
          <cell r="C1425">
            <v>2006</v>
          </cell>
        </row>
        <row r="1426">
          <cell r="A1426">
            <v>39045</v>
          </cell>
          <cell r="B1426" t="str">
            <v>4Q06</v>
          </cell>
          <cell r="C1426">
            <v>2006</v>
          </cell>
        </row>
        <row r="1427">
          <cell r="A1427">
            <v>39046</v>
          </cell>
          <cell r="B1427" t="str">
            <v>4Q06</v>
          </cell>
          <cell r="C1427">
            <v>2006</v>
          </cell>
        </row>
        <row r="1428">
          <cell r="A1428">
            <v>39047</v>
          </cell>
          <cell r="B1428" t="str">
            <v>4Q06</v>
          </cell>
          <cell r="C1428">
            <v>2006</v>
          </cell>
        </row>
        <row r="1429">
          <cell r="A1429">
            <v>39048</v>
          </cell>
          <cell r="B1429" t="str">
            <v>4Q06</v>
          </cell>
          <cell r="C1429">
            <v>2006</v>
          </cell>
        </row>
        <row r="1430">
          <cell r="A1430">
            <v>39049</v>
          </cell>
          <cell r="B1430" t="str">
            <v>4Q06</v>
          </cell>
          <cell r="C1430">
            <v>2006</v>
          </cell>
        </row>
        <row r="1431">
          <cell r="A1431">
            <v>39050</v>
          </cell>
          <cell r="B1431" t="str">
            <v>4Q06</v>
          </cell>
          <cell r="C1431">
            <v>2006</v>
          </cell>
        </row>
        <row r="1432">
          <cell r="A1432">
            <v>39051</v>
          </cell>
          <cell r="B1432" t="str">
            <v>4Q06</v>
          </cell>
          <cell r="C1432">
            <v>2006</v>
          </cell>
        </row>
        <row r="1433">
          <cell r="A1433">
            <v>39052</v>
          </cell>
          <cell r="B1433" t="str">
            <v>4Q06</v>
          </cell>
          <cell r="C1433">
            <v>2006</v>
          </cell>
        </row>
        <row r="1434">
          <cell r="A1434">
            <v>39053</v>
          </cell>
          <cell r="B1434" t="str">
            <v>4Q06</v>
          </cell>
          <cell r="C1434">
            <v>2006</v>
          </cell>
        </row>
        <row r="1435">
          <cell r="A1435">
            <v>39054</v>
          </cell>
          <cell r="B1435" t="str">
            <v>4Q06</v>
          </cell>
          <cell r="C1435">
            <v>2006</v>
          </cell>
        </row>
        <row r="1436">
          <cell r="A1436">
            <v>39055</v>
          </cell>
          <cell r="B1436" t="str">
            <v>4Q06</v>
          </cell>
          <cell r="C1436">
            <v>2006</v>
          </cell>
        </row>
        <row r="1437">
          <cell r="A1437">
            <v>39056</v>
          </cell>
          <cell r="B1437" t="str">
            <v>4Q06</v>
          </cell>
          <cell r="C1437">
            <v>2006</v>
          </cell>
        </row>
        <row r="1438">
          <cell r="A1438">
            <v>39057</v>
          </cell>
          <cell r="B1438" t="str">
            <v>4Q06</v>
          </cell>
          <cell r="C1438">
            <v>2006</v>
          </cell>
        </row>
        <row r="1439">
          <cell r="A1439">
            <v>39058</v>
          </cell>
          <cell r="B1439" t="str">
            <v>4Q06</v>
          </cell>
          <cell r="C1439">
            <v>2006</v>
          </cell>
        </row>
        <row r="1440">
          <cell r="A1440">
            <v>39059</v>
          </cell>
          <cell r="B1440" t="str">
            <v>4Q06</v>
          </cell>
          <cell r="C1440">
            <v>2006</v>
          </cell>
        </row>
        <row r="1441">
          <cell r="A1441">
            <v>39060</v>
          </cell>
          <cell r="B1441" t="str">
            <v>4Q06</v>
          </cell>
          <cell r="C1441">
            <v>2006</v>
          </cell>
        </row>
        <row r="1442">
          <cell r="A1442">
            <v>39061</v>
          </cell>
          <cell r="B1442" t="str">
            <v>4Q06</v>
          </cell>
          <cell r="C1442">
            <v>2006</v>
          </cell>
        </row>
        <row r="1443">
          <cell r="A1443">
            <v>39062</v>
          </cell>
          <cell r="B1443" t="str">
            <v>4Q06</v>
          </cell>
          <cell r="C1443">
            <v>2006</v>
          </cell>
        </row>
        <row r="1444">
          <cell r="A1444">
            <v>39063</v>
          </cell>
          <cell r="B1444" t="str">
            <v>4Q06</v>
          </cell>
          <cell r="C1444">
            <v>2006</v>
          </cell>
        </row>
        <row r="1445">
          <cell r="A1445">
            <v>39064</v>
          </cell>
          <cell r="B1445" t="str">
            <v>4Q06</v>
          </cell>
          <cell r="C1445">
            <v>2006</v>
          </cell>
        </row>
        <row r="1446">
          <cell r="A1446">
            <v>39065</v>
          </cell>
          <cell r="B1446" t="str">
            <v>4Q06</v>
          </cell>
          <cell r="C1446">
            <v>2006</v>
          </cell>
        </row>
        <row r="1447">
          <cell r="A1447">
            <v>39066</v>
          </cell>
          <cell r="B1447" t="str">
            <v>4Q06</v>
          </cell>
          <cell r="C1447">
            <v>2006</v>
          </cell>
        </row>
        <row r="1448">
          <cell r="A1448">
            <v>39067</v>
          </cell>
          <cell r="B1448" t="str">
            <v>4Q06</v>
          </cell>
          <cell r="C1448">
            <v>2006</v>
          </cell>
        </row>
        <row r="1449">
          <cell r="A1449">
            <v>39068</v>
          </cell>
          <cell r="B1449" t="str">
            <v>4Q06</v>
          </cell>
          <cell r="C1449">
            <v>2006</v>
          </cell>
        </row>
        <row r="1450">
          <cell r="A1450">
            <v>39069</v>
          </cell>
          <cell r="B1450" t="str">
            <v>4Q06</v>
          </cell>
          <cell r="C1450">
            <v>2006</v>
          </cell>
        </row>
        <row r="1451">
          <cell r="A1451">
            <v>39070</v>
          </cell>
          <cell r="B1451" t="str">
            <v>4Q06</v>
          </cell>
          <cell r="C1451">
            <v>2006</v>
          </cell>
        </row>
        <row r="1452">
          <cell r="A1452">
            <v>39071</v>
          </cell>
          <cell r="B1452" t="str">
            <v>4Q06</v>
          </cell>
          <cell r="C1452">
            <v>2006</v>
          </cell>
        </row>
        <row r="1453">
          <cell r="A1453">
            <v>39072</v>
          </cell>
          <cell r="B1453" t="str">
            <v>4Q06</v>
          </cell>
          <cell r="C1453">
            <v>2006</v>
          </cell>
        </row>
        <row r="1454">
          <cell r="A1454">
            <v>39073</v>
          </cell>
          <cell r="B1454" t="str">
            <v>4Q06</v>
          </cell>
          <cell r="C1454">
            <v>2006</v>
          </cell>
        </row>
        <row r="1455">
          <cell r="A1455">
            <v>39074</v>
          </cell>
          <cell r="B1455" t="str">
            <v>4Q06</v>
          </cell>
          <cell r="C1455">
            <v>2006</v>
          </cell>
        </row>
        <row r="1456">
          <cell r="A1456">
            <v>39075</v>
          </cell>
          <cell r="B1456" t="str">
            <v>4Q06</v>
          </cell>
          <cell r="C1456">
            <v>2006</v>
          </cell>
        </row>
        <row r="1457">
          <cell r="A1457">
            <v>39076</v>
          </cell>
          <cell r="B1457" t="str">
            <v>4Q06</v>
          </cell>
          <cell r="C1457">
            <v>2006</v>
          </cell>
        </row>
        <row r="1458">
          <cell r="A1458">
            <v>39077</v>
          </cell>
          <cell r="B1458" t="str">
            <v>4Q06</v>
          </cell>
          <cell r="C1458">
            <v>2006</v>
          </cell>
        </row>
        <row r="1459">
          <cell r="A1459">
            <v>39078</v>
          </cell>
          <cell r="B1459" t="str">
            <v>4Q06</v>
          </cell>
          <cell r="C1459">
            <v>2006</v>
          </cell>
        </row>
        <row r="1460">
          <cell r="A1460">
            <v>39079</v>
          </cell>
          <cell r="B1460" t="str">
            <v>4Q06</v>
          </cell>
          <cell r="C1460">
            <v>2006</v>
          </cell>
        </row>
        <row r="1461">
          <cell r="A1461">
            <v>39080</v>
          </cell>
          <cell r="B1461" t="str">
            <v>4Q06</v>
          </cell>
          <cell r="C1461">
            <v>2006</v>
          </cell>
        </row>
        <row r="1462">
          <cell r="A1462">
            <v>39081</v>
          </cell>
          <cell r="B1462" t="str">
            <v>4Q06</v>
          </cell>
          <cell r="C1462">
            <v>2006</v>
          </cell>
        </row>
        <row r="1463">
          <cell r="A1463">
            <v>39082</v>
          </cell>
          <cell r="B1463" t="str">
            <v>4Q06</v>
          </cell>
          <cell r="C1463">
            <v>2006</v>
          </cell>
        </row>
        <row r="1464">
          <cell r="A1464">
            <v>39083</v>
          </cell>
          <cell r="B1464" t="str">
            <v>1Q07</v>
          </cell>
          <cell r="C1464">
            <v>2007</v>
          </cell>
        </row>
        <row r="1465">
          <cell r="A1465">
            <v>39084</v>
          </cell>
          <cell r="B1465" t="str">
            <v>1Q07</v>
          </cell>
          <cell r="C1465">
            <v>2007</v>
          </cell>
        </row>
        <row r="1466">
          <cell r="A1466">
            <v>39085</v>
          </cell>
          <cell r="B1466" t="str">
            <v>1Q07</v>
          </cell>
          <cell r="C1466">
            <v>2007</v>
          </cell>
        </row>
        <row r="1467">
          <cell r="A1467">
            <v>39086</v>
          </cell>
          <cell r="B1467" t="str">
            <v>1Q07</v>
          </cell>
          <cell r="C1467">
            <v>2007</v>
          </cell>
        </row>
        <row r="1468">
          <cell r="A1468">
            <v>39087</v>
          </cell>
          <cell r="B1468" t="str">
            <v>1Q07</v>
          </cell>
          <cell r="C1468">
            <v>2007</v>
          </cell>
        </row>
        <row r="1469">
          <cell r="A1469">
            <v>39088</v>
          </cell>
          <cell r="B1469" t="str">
            <v>1Q07</v>
          </cell>
          <cell r="C1469">
            <v>2007</v>
          </cell>
        </row>
        <row r="1470">
          <cell r="A1470">
            <v>39089</v>
          </cell>
          <cell r="B1470" t="str">
            <v>1Q07</v>
          </cell>
          <cell r="C1470">
            <v>2007</v>
          </cell>
        </row>
        <row r="1471">
          <cell r="A1471">
            <v>39090</v>
          </cell>
          <cell r="B1471" t="str">
            <v>1Q07</v>
          </cell>
          <cell r="C1471">
            <v>2007</v>
          </cell>
        </row>
        <row r="1472">
          <cell r="A1472">
            <v>39091</v>
          </cell>
          <cell r="B1472" t="str">
            <v>1Q07</v>
          </cell>
          <cell r="C1472">
            <v>2007</v>
          </cell>
        </row>
        <row r="1473">
          <cell r="A1473">
            <v>39092</v>
          </cell>
          <cell r="B1473" t="str">
            <v>1Q07</v>
          </cell>
          <cell r="C1473">
            <v>2007</v>
          </cell>
        </row>
        <row r="1474">
          <cell r="A1474">
            <v>39093</v>
          </cell>
          <cell r="B1474" t="str">
            <v>1Q07</v>
          </cell>
          <cell r="C1474">
            <v>2007</v>
          </cell>
        </row>
        <row r="1475">
          <cell r="A1475">
            <v>39094</v>
          </cell>
          <cell r="B1475" t="str">
            <v>1Q07</v>
          </cell>
          <cell r="C1475">
            <v>2007</v>
          </cell>
        </row>
        <row r="1476">
          <cell r="A1476">
            <v>39095</v>
          </cell>
          <cell r="B1476" t="str">
            <v>1Q07</v>
          </cell>
          <cell r="C1476">
            <v>2007</v>
          </cell>
        </row>
        <row r="1477">
          <cell r="A1477">
            <v>39096</v>
          </cell>
          <cell r="B1477" t="str">
            <v>1Q07</v>
          </cell>
          <cell r="C1477">
            <v>2007</v>
          </cell>
        </row>
        <row r="1478">
          <cell r="A1478">
            <v>39097</v>
          </cell>
          <cell r="B1478" t="str">
            <v>1Q07</v>
          </cell>
          <cell r="C1478">
            <v>2007</v>
          </cell>
        </row>
        <row r="1479">
          <cell r="A1479">
            <v>39098</v>
          </cell>
          <cell r="B1479" t="str">
            <v>1Q07</v>
          </cell>
          <cell r="C1479">
            <v>2007</v>
          </cell>
        </row>
        <row r="1480">
          <cell r="A1480">
            <v>39099</v>
          </cell>
          <cell r="B1480" t="str">
            <v>1Q07</v>
          </cell>
          <cell r="C1480">
            <v>2007</v>
          </cell>
        </row>
        <row r="1481">
          <cell r="A1481">
            <v>39100</v>
          </cell>
          <cell r="B1481" t="str">
            <v>1Q07</v>
          </cell>
          <cell r="C1481">
            <v>2007</v>
          </cell>
        </row>
        <row r="1482">
          <cell r="A1482">
            <v>39101</v>
          </cell>
          <cell r="B1482" t="str">
            <v>1Q07</v>
          </cell>
          <cell r="C1482">
            <v>2007</v>
          </cell>
        </row>
        <row r="1483">
          <cell r="A1483">
            <v>39102</v>
          </cell>
          <cell r="B1483" t="str">
            <v>1Q07</v>
          </cell>
          <cell r="C1483">
            <v>2007</v>
          </cell>
        </row>
        <row r="1484">
          <cell r="A1484">
            <v>39103</v>
          </cell>
          <cell r="B1484" t="str">
            <v>1Q07</v>
          </cell>
          <cell r="C1484">
            <v>2007</v>
          </cell>
        </row>
        <row r="1485">
          <cell r="A1485">
            <v>39104</v>
          </cell>
          <cell r="B1485" t="str">
            <v>1Q07</v>
          </cell>
          <cell r="C1485">
            <v>2007</v>
          </cell>
        </row>
        <row r="1486">
          <cell r="A1486">
            <v>39105</v>
          </cell>
          <cell r="B1486" t="str">
            <v>1Q07</v>
          </cell>
          <cell r="C1486">
            <v>2007</v>
          </cell>
        </row>
        <row r="1487">
          <cell r="A1487">
            <v>39106</v>
          </cell>
          <cell r="B1487" t="str">
            <v>1Q07</v>
          </cell>
          <cell r="C1487">
            <v>2007</v>
          </cell>
        </row>
        <row r="1488">
          <cell r="A1488">
            <v>39107</v>
          </cell>
          <cell r="B1488" t="str">
            <v>1Q07</v>
          </cell>
          <cell r="C1488">
            <v>2007</v>
          </cell>
        </row>
        <row r="1489">
          <cell r="A1489">
            <v>39108</v>
          </cell>
          <cell r="B1489" t="str">
            <v>1Q07</v>
          </cell>
          <cell r="C1489">
            <v>2007</v>
          </cell>
        </row>
        <row r="1490">
          <cell r="A1490">
            <v>39109</v>
          </cell>
          <cell r="B1490" t="str">
            <v>1Q07</v>
          </cell>
          <cell r="C1490">
            <v>2007</v>
          </cell>
        </row>
        <row r="1491">
          <cell r="A1491">
            <v>39110</v>
          </cell>
          <cell r="B1491" t="str">
            <v>1Q07</v>
          </cell>
          <cell r="C1491">
            <v>2007</v>
          </cell>
        </row>
        <row r="1492">
          <cell r="A1492">
            <v>39111</v>
          </cell>
          <cell r="B1492" t="str">
            <v>1Q07</v>
          </cell>
          <cell r="C1492">
            <v>2007</v>
          </cell>
        </row>
        <row r="1493">
          <cell r="A1493">
            <v>39112</v>
          </cell>
          <cell r="B1493" t="str">
            <v>1Q07</v>
          </cell>
          <cell r="C1493">
            <v>2007</v>
          </cell>
        </row>
        <row r="1494">
          <cell r="A1494">
            <v>39113</v>
          </cell>
          <cell r="B1494" t="str">
            <v>1Q07</v>
          </cell>
          <cell r="C1494">
            <v>2007</v>
          </cell>
        </row>
        <row r="1495">
          <cell r="A1495">
            <v>39114</v>
          </cell>
          <cell r="B1495" t="str">
            <v>1Q07</v>
          </cell>
          <cell r="C1495">
            <v>2007</v>
          </cell>
        </row>
        <row r="1496">
          <cell r="A1496">
            <v>39115</v>
          </cell>
          <cell r="B1496" t="str">
            <v>1Q07</v>
          </cell>
          <cell r="C1496">
            <v>2007</v>
          </cell>
        </row>
        <row r="1497">
          <cell r="A1497">
            <v>39116</v>
          </cell>
          <cell r="B1497" t="str">
            <v>1Q07</v>
          </cell>
          <cell r="C1497">
            <v>2007</v>
          </cell>
        </row>
        <row r="1498">
          <cell r="A1498">
            <v>39117</v>
          </cell>
          <cell r="B1498" t="str">
            <v>1Q07</v>
          </cell>
          <cell r="C1498">
            <v>2007</v>
          </cell>
        </row>
        <row r="1499">
          <cell r="A1499">
            <v>39118</v>
          </cell>
          <cell r="B1499" t="str">
            <v>1Q07</v>
          </cell>
          <cell r="C1499">
            <v>2007</v>
          </cell>
        </row>
        <row r="1500">
          <cell r="A1500">
            <v>39119</v>
          </cell>
          <cell r="B1500" t="str">
            <v>1Q07</v>
          </cell>
          <cell r="C1500">
            <v>2007</v>
          </cell>
        </row>
        <row r="1501">
          <cell r="A1501">
            <v>39120</v>
          </cell>
          <cell r="B1501" t="str">
            <v>1Q07</v>
          </cell>
          <cell r="C1501">
            <v>2007</v>
          </cell>
        </row>
        <row r="1502">
          <cell r="A1502">
            <v>39121</v>
          </cell>
          <cell r="B1502" t="str">
            <v>1Q07</v>
          </cell>
          <cell r="C1502">
            <v>2007</v>
          </cell>
        </row>
        <row r="1503">
          <cell r="A1503">
            <v>39122</v>
          </cell>
          <cell r="B1503" t="str">
            <v>1Q07</v>
          </cell>
          <cell r="C1503">
            <v>2007</v>
          </cell>
        </row>
        <row r="1504">
          <cell r="A1504">
            <v>39123</v>
          </cell>
          <cell r="B1504" t="str">
            <v>1Q07</v>
          </cell>
          <cell r="C1504">
            <v>2007</v>
          </cell>
        </row>
        <row r="1505">
          <cell r="A1505">
            <v>39124</v>
          </cell>
          <cell r="B1505" t="str">
            <v>1Q07</v>
          </cell>
          <cell r="C1505">
            <v>2007</v>
          </cell>
        </row>
        <row r="1506">
          <cell r="A1506">
            <v>39125</v>
          </cell>
          <cell r="B1506" t="str">
            <v>1Q07</v>
          </cell>
          <cell r="C1506">
            <v>2007</v>
          </cell>
        </row>
        <row r="1507">
          <cell r="A1507">
            <v>39126</v>
          </cell>
          <cell r="B1507" t="str">
            <v>1Q07</v>
          </cell>
          <cell r="C1507">
            <v>2007</v>
          </cell>
        </row>
        <row r="1508">
          <cell r="A1508">
            <v>39127</v>
          </cell>
          <cell r="B1508" t="str">
            <v>1Q07</v>
          </cell>
          <cell r="C1508">
            <v>2007</v>
          </cell>
        </row>
        <row r="1509">
          <cell r="A1509">
            <v>39128</v>
          </cell>
          <cell r="B1509" t="str">
            <v>1Q07</v>
          </cell>
          <cell r="C1509">
            <v>2007</v>
          </cell>
        </row>
        <row r="1510">
          <cell r="A1510">
            <v>39129</v>
          </cell>
          <cell r="B1510" t="str">
            <v>1Q07</v>
          </cell>
          <cell r="C1510">
            <v>2007</v>
          </cell>
        </row>
        <row r="1511">
          <cell r="A1511">
            <v>39130</v>
          </cell>
          <cell r="B1511" t="str">
            <v>1Q07</v>
          </cell>
          <cell r="C1511">
            <v>2007</v>
          </cell>
        </row>
        <row r="1512">
          <cell r="A1512">
            <v>39131</v>
          </cell>
          <cell r="B1512" t="str">
            <v>1Q07</v>
          </cell>
          <cell r="C1512">
            <v>2007</v>
          </cell>
        </row>
        <row r="1513">
          <cell r="A1513">
            <v>39132</v>
          </cell>
          <cell r="B1513" t="str">
            <v>1Q07</v>
          </cell>
          <cell r="C1513">
            <v>2007</v>
          </cell>
        </row>
        <row r="1514">
          <cell r="A1514">
            <v>39133</v>
          </cell>
          <cell r="B1514" t="str">
            <v>1Q07</v>
          </cell>
          <cell r="C1514">
            <v>2007</v>
          </cell>
        </row>
        <row r="1515">
          <cell r="A1515">
            <v>39134</v>
          </cell>
          <cell r="B1515" t="str">
            <v>1Q07</v>
          </cell>
          <cell r="C1515">
            <v>2007</v>
          </cell>
        </row>
        <row r="1516">
          <cell r="A1516">
            <v>39135</v>
          </cell>
          <cell r="B1516" t="str">
            <v>1Q07</v>
          </cell>
          <cell r="C1516">
            <v>2007</v>
          </cell>
        </row>
        <row r="1517">
          <cell r="A1517">
            <v>39136</v>
          </cell>
          <cell r="B1517" t="str">
            <v>1Q07</v>
          </cell>
          <cell r="C1517">
            <v>2007</v>
          </cell>
        </row>
        <row r="1518">
          <cell r="A1518">
            <v>39137</v>
          </cell>
          <cell r="B1518" t="str">
            <v>1Q07</v>
          </cell>
          <cell r="C1518">
            <v>2007</v>
          </cell>
        </row>
        <row r="1519">
          <cell r="A1519">
            <v>39138</v>
          </cell>
          <cell r="B1519" t="str">
            <v>1Q07</v>
          </cell>
          <cell r="C1519">
            <v>2007</v>
          </cell>
        </row>
        <row r="1520">
          <cell r="A1520">
            <v>39139</v>
          </cell>
          <cell r="B1520" t="str">
            <v>1Q07</v>
          </cell>
          <cell r="C1520">
            <v>2007</v>
          </cell>
        </row>
        <row r="1521">
          <cell r="A1521">
            <v>39140</v>
          </cell>
          <cell r="B1521" t="str">
            <v>1Q07</v>
          </cell>
          <cell r="C1521">
            <v>2007</v>
          </cell>
        </row>
        <row r="1522">
          <cell r="A1522">
            <v>39141</v>
          </cell>
          <cell r="B1522" t="str">
            <v>1Q07</v>
          </cell>
          <cell r="C1522">
            <v>2007</v>
          </cell>
        </row>
        <row r="1523">
          <cell r="A1523">
            <v>39142</v>
          </cell>
          <cell r="B1523" t="str">
            <v>1Q07</v>
          </cell>
          <cell r="C1523">
            <v>2007</v>
          </cell>
        </row>
        <row r="1524">
          <cell r="A1524">
            <v>39143</v>
          </cell>
          <cell r="B1524" t="str">
            <v>1Q07</v>
          </cell>
          <cell r="C1524">
            <v>2007</v>
          </cell>
        </row>
        <row r="1525">
          <cell r="A1525">
            <v>39144</v>
          </cell>
          <cell r="B1525" t="str">
            <v>1Q07</v>
          </cell>
          <cell r="C1525">
            <v>2007</v>
          </cell>
        </row>
        <row r="1526">
          <cell r="A1526">
            <v>39145</v>
          </cell>
          <cell r="B1526" t="str">
            <v>1Q07</v>
          </cell>
          <cell r="C1526">
            <v>2007</v>
          </cell>
        </row>
        <row r="1527">
          <cell r="A1527">
            <v>39146</v>
          </cell>
          <cell r="B1527" t="str">
            <v>1Q07</v>
          </cell>
          <cell r="C1527">
            <v>2007</v>
          </cell>
        </row>
        <row r="1528">
          <cell r="A1528">
            <v>39147</v>
          </cell>
          <cell r="B1528" t="str">
            <v>1Q07</v>
          </cell>
          <cell r="C1528">
            <v>2007</v>
          </cell>
        </row>
        <row r="1529">
          <cell r="A1529">
            <v>39148</v>
          </cell>
          <cell r="B1529" t="str">
            <v>1Q07</v>
          </cell>
          <cell r="C1529">
            <v>2007</v>
          </cell>
        </row>
        <row r="1530">
          <cell r="A1530">
            <v>39149</v>
          </cell>
          <cell r="B1530" t="str">
            <v>1Q07</v>
          </cell>
          <cell r="C1530">
            <v>2007</v>
          </cell>
        </row>
        <row r="1531">
          <cell r="A1531">
            <v>39150</v>
          </cell>
          <cell r="B1531" t="str">
            <v>1Q07</v>
          </cell>
          <cell r="C1531">
            <v>2007</v>
          </cell>
        </row>
        <row r="1532">
          <cell r="A1532">
            <v>39151</v>
          </cell>
          <cell r="B1532" t="str">
            <v>1Q07</v>
          </cell>
          <cell r="C1532">
            <v>2007</v>
          </cell>
        </row>
        <row r="1533">
          <cell r="A1533">
            <v>39152</v>
          </cell>
          <cell r="B1533" t="str">
            <v>1Q07</v>
          </cell>
          <cell r="C1533">
            <v>2007</v>
          </cell>
        </row>
        <row r="1534">
          <cell r="A1534">
            <v>39153</v>
          </cell>
          <cell r="B1534" t="str">
            <v>1Q07</v>
          </cell>
          <cell r="C1534">
            <v>2007</v>
          </cell>
        </row>
        <row r="1535">
          <cell r="A1535">
            <v>39154</v>
          </cell>
          <cell r="B1535" t="str">
            <v>1Q07</v>
          </cell>
          <cell r="C1535">
            <v>2007</v>
          </cell>
        </row>
        <row r="1536">
          <cell r="A1536">
            <v>39155</v>
          </cell>
          <cell r="B1536" t="str">
            <v>1Q07</v>
          </cell>
          <cell r="C1536">
            <v>2007</v>
          </cell>
        </row>
        <row r="1537">
          <cell r="A1537">
            <v>39156</v>
          </cell>
          <cell r="B1537" t="str">
            <v>1Q07</v>
          </cell>
          <cell r="C1537">
            <v>2007</v>
          </cell>
        </row>
        <row r="1538">
          <cell r="A1538">
            <v>39157</v>
          </cell>
          <cell r="B1538" t="str">
            <v>1Q07</v>
          </cell>
          <cell r="C1538">
            <v>2007</v>
          </cell>
        </row>
        <row r="1539">
          <cell r="A1539">
            <v>39158</v>
          </cell>
          <cell r="B1539" t="str">
            <v>1Q07</v>
          </cell>
          <cell r="C1539">
            <v>2007</v>
          </cell>
        </row>
        <row r="1540">
          <cell r="A1540">
            <v>39159</v>
          </cell>
          <cell r="B1540" t="str">
            <v>1Q07</v>
          </cell>
          <cell r="C1540">
            <v>2007</v>
          </cell>
        </row>
        <row r="1541">
          <cell r="A1541">
            <v>39160</v>
          </cell>
          <cell r="B1541" t="str">
            <v>1Q07</v>
          </cell>
          <cell r="C1541">
            <v>2007</v>
          </cell>
        </row>
        <row r="1542">
          <cell r="A1542">
            <v>39161</v>
          </cell>
          <cell r="B1542" t="str">
            <v>1Q07</v>
          </cell>
          <cell r="C1542">
            <v>2007</v>
          </cell>
        </row>
        <row r="1543">
          <cell r="A1543">
            <v>39162</v>
          </cell>
          <cell r="B1543" t="str">
            <v>1Q07</v>
          </cell>
          <cell r="C1543">
            <v>2007</v>
          </cell>
        </row>
        <row r="1544">
          <cell r="A1544">
            <v>39163</v>
          </cell>
          <cell r="B1544" t="str">
            <v>1Q07</v>
          </cell>
          <cell r="C1544">
            <v>2007</v>
          </cell>
        </row>
        <row r="1545">
          <cell r="A1545">
            <v>39164</v>
          </cell>
          <cell r="B1545" t="str">
            <v>1Q07</v>
          </cell>
          <cell r="C1545">
            <v>2007</v>
          </cell>
        </row>
        <row r="1546">
          <cell r="A1546">
            <v>39165</v>
          </cell>
          <cell r="B1546" t="str">
            <v>1Q07</v>
          </cell>
          <cell r="C1546">
            <v>2007</v>
          </cell>
        </row>
        <row r="1547">
          <cell r="A1547">
            <v>39166</v>
          </cell>
          <cell r="B1547" t="str">
            <v>1Q07</v>
          </cell>
          <cell r="C1547">
            <v>2007</v>
          </cell>
        </row>
        <row r="1548">
          <cell r="A1548">
            <v>39167</v>
          </cell>
          <cell r="B1548" t="str">
            <v>1Q07</v>
          </cell>
          <cell r="C1548">
            <v>2007</v>
          </cell>
        </row>
        <row r="1549">
          <cell r="A1549">
            <v>39168</v>
          </cell>
          <cell r="B1549" t="str">
            <v>1Q07</v>
          </cell>
          <cell r="C1549">
            <v>2007</v>
          </cell>
        </row>
        <row r="1550">
          <cell r="A1550">
            <v>39169</v>
          </cell>
          <cell r="B1550" t="str">
            <v>1Q07</v>
          </cell>
          <cell r="C1550">
            <v>2007</v>
          </cell>
        </row>
        <row r="1551">
          <cell r="A1551">
            <v>39170</v>
          </cell>
          <cell r="B1551" t="str">
            <v>1Q07</v>
          </cell>
          <cell r="C1551">
            <v>2007</v>
          </cell>
        </row>
        <row r="1552">
          <cell r="A1552">
            <v>39171</v>
          </cell>
          <cell r="B1552" t="str">
            <v>1Q07</v>
          </cell>
          <cell r="C1552">
            <v>2007</v>
          </cell>
        </row>
        <row r="1553">
          <cell r="A1553">
            <v>39172</v>
          </cell>
          <cell r="B1553" t="str">
            <v>1Q07</v>
          </cell>
          <cell r="C1553">
            <v>2007</v>
          </cell>
        </row>
        <row r="1554">
          <cell r="A1554">
            <v>39173</v>
          </cell>
          <cell r="B1554" t="str">
            <v>2Q07</v>
          </cell>
          <cell r="C1554">
            <v>2007</v>
          </cell>
        </row>
        <row r="1555">
          <cell r="A1555">
            <v>39174</v>
          </cell>
          <cell r="B1555" t="str">
            <v>2Q07</v>
          </cell>
          <cell r="C1555">
            <v>2007</v>
          </cell>
        </row>
        <row r="1556">
          <cell r="A1556">
            <v>39175</v>
          </cell>
          <cell r="B1556" t="str">
            <v>2Q07</v>
          </cell>
          <cell r="C1556">
            <v>2007</v>
          </cell>
        </row>
        <row r="1557">
          <cell r="A1557">
            <v>39176</v>
          </cell>
          <cell r="B1557" t="str">
            <v>2Q07</v>
          </cell>
          <cell r="C1557">
            <v>2007</v>
          </cell>
        </row>
        <row r="1558">
          <cell r="A1558">
            <v>39177</v>
          </cell>
          <cell r="B1558" t="str">
            <v>2Q07</v>
          </cell>
          <cell r="C1558">
            <v>2007</v>
          </cell>
        </row>
        <row r="1559">
          <cell r="A1559">
            <v>39178</v>
          </cell>
          <cell r="B1559" t="str">
            <v>2Q07</v>
          </cell>
          <cell r="C1559">
            <v>2007</v>
          </cell>
        </row>
        <row r="1560">
          <cell r="A1560">
            <v>39179</v>
          </cell>
          <cell r="B1560" t="str">
            <v>2Q07</v>
          </cell>
          <cell r="C1560">
            <v>2007</v>
          </cell>
        </row>
        <row r="1561">
          <cell r="A1561">
            <v>39180</v>
          </cell>
          <cell r="B1561" t="str">
            <v>2Q07</v>
          </cell>
          <cell r="C1561">
            <v>2007</v>
          </cell>
        </row>
        <row r="1562">
          <cell r="A1562">
            <v>39181</v>
          </cell>
          <cell r="B1562" t="str">
            <v>2Q07</v>
          </cell>
          <cell r="C1562">
            <v>2007</v>
          </cell>
        </row>
        <row r="1563">
          <cell r="A1563">
            <v>39182</v>
          </cell>
          <cell r="B1563" t="str">
            <v>2Q07</v>
          </cell>
          <cell r="C1563">
            <v>2007</v>
          </cell>
        </row>
        <row r="1564">
          <cell r="A1564">
            <v>39183</v>
          </cell>
          <cell r="B1564" t="str">
            <v>2Q07</v>
          </cell>
          <cell r="C1564">
            <v>2007</v>
          </cell>
        </row>
        <row r="1565">
          <cell r="A1565">
            <v>39184</v>
          </cell>
          <cell r="B1565" t="str">
            <v>2Q07</v>
          </cell>
          <cell r="C1565">
            <v>2007</v>
          </cell>
        </row>
        <row r="1566">
          <cell r="A1566">
            <v>39185</v>
          </cell>
          <cell r="B1566" t="str">
            <v>2Q07</v>
          </cell>
          <cell r="C1566">
            <v>2007</v>
          </cell>
        </row>
        <row r="1567">
          <cell r="A1567">
            <v>39186</v>
          </cell>
          <cell r="B1567" t="str">
            <v>2Q07</v>
          </cell>
          <cell r="C1567">
            <v>2007</v>
          </cell>
        </row>
        <row r="1568">
          <cell r="A1568">
            <v>39187</v>
          </cell>
          <cell r="B1568" t="str">
            <v>2Q07</v>
          </cell>
          <cell r="C1568">
            <v>2007</v>
          </cell>
        </row>
        <row r="1569">
          <cell r="A1569">
            <v>39188</v>
          </cell>
          <cell r="B1569" t="str">
            <v>2Q07</v>
          </cell>
          <cell r="C1569">
            <v>2007</v>
          </cell>
        </row>
        <row r="1570">
          <cell r="A1570">
            <v>39189</v>
          </cell>
          <cell r="B1570" t="str">
            <v>2Q07</v>
          </cell>
          <cell r="C1570">
            <v>2007</v>
          </cell>
        </row>
        <row r="1571">
          <cell r="A1571">
            <v>39190</v>
          </cell>
          <cell r="B1571" t="str">
            <v>2Q07</v>
          </cell>
          <cell r="C1571">
            <v>2007</v>
          </cell>
        </row>
        <row r="1572">
          <cell r="A1572">
            <v>39191</v>
          </cell>
          <cell r="B1572" t="str">
            <v>2Q07</v>
          </cell>
          <cell r="C1572">
            <v>2007</v>
          </cell>
        </row>
        <row r="1573">
          <cell r="A1573">
            <v>39192</v>
          </cell>
          <cell r="B1573" t="str">
            <v>2Q07</v>
          </cell>
          <cell r="C1573">
            <v>2007</v>
          </cell>
        </row>
        <row r="1574">
          <cell r="A1574">
            <v>39193</v>
          </cell>
          <cell r="B1574" t="str">
            <v>2Q07</v>
          </cell>
          <cell r="C1574">
            <v>2007</v>
          </cell>
        </row>
        <row r="1575">
          <cell r="A1575">
            <v>39194</v>
          </cell>
          <cell r="B1575" t="str">
            <v>2Q07</v>
          </cell>
          <cell r="C1575">
            <v>2007</v>
          </cell>
        </row>
        <row r="1576">
          <cell r="A1576">
            <v>39195</v>
          </cell>
          <cell r="B1576" t="str">
            <v>2Q07</v>
          </cell>
          <cell r="C1576">
            <v>2007</v>
          </cell>
        </row>
        <row r="1577">
          <cell r="A1577">
            <v>39196</v>
          </cell>
          <cell r="B1577" t="str">
            <v>2Q07</v>
          </cell>
          <cell r="C1577">
            <v>2007</v>
          </cell>
        </row>
        <row r="1578">
          <cell r="A1578">
            <v>39197</v>
          </cell>
          <cell r="B1578" t="str">
            <v>2Q07</v>
          </cell>
          <cell r="C1578">
            <v>2007</v>
          </cell>
        </row>
        <row r="1579">
          <cell r="A1579">
            <v>39198</v>
          </cell>
          <cell r="B1579" t="str">
            <v>2Q07</v>
          </cell>
          <cell r="C1579">
            <v>2007</v>
          </cell>
        </row>
        <row r="1580">
          <cell r="A1580">
            <v>39199</v>
          </cell>
          <cell r="B1580" t="str">
            <v>2Q07</v>
          </cell>
          <cell r="C1580">
            <v>2007</v>
          </cell>
        </row>
        <row r="1581">
          <cell r="A1581">
            <v>39200</v>
          </cell>
          <cell r="B1581" t="str">
            <v>2Q07</v>
          </cell>
          <cell r="C1581">
            <v>2007</v>
          </cell>
        </row>
        <row r="1582">
          <cell r="A1582">
            <v>39201</v>
          </cell>
          <cell r="B1582" t="str">
            <v>2Q07</v>
          </cell>
          <cell r="C1582">
            <v>2007</v>
          </cell>
        </row>
        <row r="1583">
          <cell r="A1583">
            <v>39202</v>
          </cell>
          <cell r="B1583" t="str">
            <v>2Q07</v>
          </cell>
          <cell r="C1583">
            <v>2007</v>
          </cell>
        </row>
        <row r="1584">
          <cell r="A1584">
            <v>39203</v>
          </cell>
          <cell r="B1584" t="str">
            <v>2Q07</v>
          </cell>
          <cell r="C1584">
            <v>2007</v>
          </cell>
        </row>
        <row r="1585">
          <cell r="A1585">
            <v>39204</v>
          </cell>
          <cell r="B1585" t="str">
            <v>2Q07</v>
          </cell>
          <cell r="C1585">
            <v>2007</v>
          </cell>
        </row>
        <row r="1586">
          <cell r="A1586">
            <v>39205</v>
          </cell>
          <cell r="B1586" t="str">
            <v>2Q07</v>
          </cell>
          <cell r="C1586">
            <v>2007</v>
          </cell>
        </row>
        <row r="1587">
          <cell r="A1587">
            <v>39206</v>
          </cell>
          <cell r="B1587" t="str">
            <v>2Q07</v>
          </cell>
          <cell r="C1587">
            <v>2007</v>
          </cell>
        </row>
        <row r="1588">
          <cell r="A1588">
            <v>39207</v>
          </cell>
          <cell r="B1588" t="str">
            <v>2Q07</v>
          </cell>
          <cell r="C1588">
            <v>2007</v>
          </cell>
        </row>
        <row r="1589">
          <cell r="A1589">
            <v>39208</v>
          </cell>
          <cell r="B1589" t="str">
            <v>2Q07</v>
          </cell>
          <cell r="C1589">
            <v>2007</v>
          </cell>
        </row>
        <row r="1590">
          <cell r="A1590">
            <v>39209</v>
          </cell>
          <cell r="B1590" t="str">
            <v>2Q07</v>
          </cell>
          <cell r="C1590">
            <v>2007</v>
          </cell>
        </row>
        <row r="1591">
          <cell r="A1591">
            <v>39210</v>
          </cell>
          <cell r="B1591" t="str">
            <v>2Q07</v>
          </cell>
          <cell r="C1591">
            <v>2007</v>
          </cell>
        </row>
        <row r="1592">
          <cell r="A1592">
            <v>39211</v>
          </cell>
          <cell r="B1592" t="str">
            <v>2Q07</v>
          </cell>
          <cell r="C1592">
            <v>2007</v>
          </cell>
        </row>
        <row r="1593">
          <cell r="A1593">
            <v>39212</v>
          </cell>
          <cell r="B1593" t="str">
            <v>2Q07</v>
          </cell>
          <cell r="C1593">
            <v>2007</v>
          </cell>
        </row>
        <row r="1594">
          <cell r="A1594">
            <v>39213</v>
          </cell>
          <cell r="B1594" t="str">
            <v>2Q07</v>
          </cell>
          <cell r="C1594">
            <v>2007</v>
          </cell>
        </row>
        <row r="1595">
          <cell r="A1595">
            <v>39214</v>
          </cell>
          <cell r="B1595" t="str">
            <v>2Q07</v>
          </cell>
          <cell r="C1595">
            <v>2007</v>
          </cell>
        </row>
        <row r="1596">
          <cell r="A1596">
            <v>39215</v>
          </cell>
          <cell r="B1596" t="str">
            <v>2Q07</v>
          </cell>
          <cell r="C1596">
            <v>2007</v>
          </cell>
        </row>
        <row r="1597">
          <cell r="A1597">
            <v>39216</v>
          </cell>
          <cell r="B1597" t="str">
            <v>2Q07</v>
          </cell>
          <cell r="C1597">
            <v>2007</v>
          </cell>
        </row>
        <row r="1598">
          <cell r="A1598">
            <v>39217</v>
          </cell>
          <cell r="B1598" t="str">
            <v>2Q07</v>
          </cell>
          <cell r="C1598">
            <v>2007</v>
          </cell>
        </row>
        <row r="1599">
          <cell r="A1599">
            <v>39218</v>
          </cell>
          <cell r="B1599" t="str">
            <v>2Q07</v>
          </cell>
          <cell r="C1599">
            <v>2007</v>
          </cell>
        </row>
        <row r="1600">
          <cell r="A1600">
            <v>39219</v>
          </cell>
          <cell r="B1600" t="str">
            <v>2Q07</v>
          </cell>
          <cell r="C1600">
            <v>2007</v>
          </cell>
        </row>
        <row r="1601">
          <cell r="A1601">
            <v>39220</v>
          </cell>
          <cell r="B1601" t="str">
            <v>2Q07</v>
          </cell>
          <cell r="C1601">
            <v>2007</v>
          </cell>
        </row>
        <row r="1602">
          <cell r="A1602">
            <v>39221</v>
          </cell>
          <cell r="B1602" t="str">
            <v>2Q07</v>
          </cell>
          <cell r="C1602">
            <v>2007</v>
          </cell>
        </row>
        <row r="1603">
          <cell r="A1603">
            <v>39222</v>
          </cell>
          <cell r="B1603" t="str">
            <v>2Q07</v>
          </cell>
          <cell r="C1603">
            <v>2007</v>
          </cell>
        </row>
        <row r="1604">
          <cell r="A1604">
            <v>39223</v>
          </cell>
          <cell r="B1604" t="str">
            <v>2Q07</v>
          </cell>
          <cell r="C1604">
            <v>2007</v>
          </cell>
        </row>
        <row r="1605">
          <cell r="A1605">
            <v>39224</v>
          </cell>
          <cell r="B1605" t="str">
            <v>2Q07</v>
          </cell>
          <cell r="C1605">
            <v>2007</v>
          </cell>
        </row>
        <row r="1606">
          <cell r="A1606">
            <v>39225</v>
          </cell>
          <cell r="B1606" t="str">
            <v>2Q07</v>
          </cell>
          <cell r="C1606">
            <v>2007</v>
          </cell>
        </row>
        <row r="1607">
          <cell r="A1607">
            <v>39226</v>
          </cell>
          <cell r="B1607" t="str">
            <v>2Q07</v>
          </cell>
          <cell r="C1607">
            <v>2007</v>
          </cell>
        </row>
        <row r="1608">
          <cell r="A1608">
            <v>39227</v>
          </cell>
          <cell r="B1608" t="str">
            <v>2Q07</v>
          </cell>
          <cell r="C1608">
            <v>2007</v>
          </cell>
        </row>
        <row r="1609">
          <cell r="A1609">
            <v>39228</v>
          </cell>
          <cell r="B1609" t="str">
            <v>2Q07</v>
          </cell>
          <cell r="C1609">
            <v>2007</v>
          </cell>
        </row>
        <row r="1610">
          <cell r="A1610">
            <v>39229</v>
          </cell>
          <cell r="B1610" t="str">
            <v>2Q07</v>
          </cell>
          <cell r="C1610">
            <v>2007</v>
          </cell>
        </row>
        <row r="1611">
          <cell r="A1611">
            <v>39230</v>
          </cell>
          <cell r="B1611" t="str">
            <v>2Q07</v>
          </cell>
          <cell r="C1611">
            <v>2007</v>
          </cell>
        </row>
        <row r="1612">
          <cell r="A1612">
            <v>39231</v>
          </cell>
          <cell r="B1612" t="str">
            <v>2Q07</v>
          </cell>
          <cell r="C1612">
            <v>2007</v>
          </cell>
        </row>
        <row r="1613">
          <cell r="A1613">
            <v>39232</v>
          </cell>
          <cell r="B1613" t="str">
            <v>2Q07</v>
          </cell>
          <cell r="C1613">
            <v>2007</v>
          </cell>
        </row>
        <row r="1614">
          <cell r="A1614">
            <v>39233</v>
          </cell>
          <cell r="B1614" t="str">
            <v>2Q07</v>
          </cell>
          <cell r="C1614">
            <v>2007</v>
          </cell>
        </row>
        <row r="1615">
          <cell r="A1615">
            <v>39234</v>
          </cell>
          <cell r="B1615" t="str">
            <v>2Q07</v>
          </cell>
          <cell r="C1615">
            <v>2007</v>
          </cell>
        </row>
        <row r="1616">
          <cell r="A1616">
            <v>39235</v>
          </cell>
          <cell r="B1616" t="str">
            <v>2Q07</v>
          </cell>
          <cell r="C1616">
            <v>2007</v>
          </cell>
        </row>
        <row r="1617">
          <cell r="A1617">
            <v>39236</v>
          </cell>
          <cell r="B1617" t="str">
            <v>2Q07</v>
          </cell>
          <cell r="C1617">
            <v>2007</v>
          </cell>
        </row>
        <row r="1618">
          <cell r="A1618">
            <v>39237</v>
          </cell>
          <cell r="B1618" t="str">
            <v>2Q07</v>
          </cell>
          <cell r="C1618">
            <v>2007</v>
          </cell>
        </row>
        <row r="1619">
          <cell r="A1619">
            <v>39238</v>
          </cell>
          <cell r="B1619" t="str">
            <v>2Q07</v>
          </cell>
          <cell r="C1619">
            <v>2007</v>
          </cell>
        </row>
        <row r="1620">
          <cell r="A1620">
            <v>39239</v>
          </cell>
          <cell r="B1620" t="str">
            <v>2Q07</v>
          </cell>
          <cell r="C1620">
            <v>2007</v>
          </cell>
        </row>
        <row r="1621">
          <cell r="A1621">
            <v>39240</v>
          </cell>
          <cell r="B1621" t="str">
            <v>2Q07</v>
          </cell>
          <cell r="C1621">
            <v>2007</v>
          </cell>
        </row>
        <row r="1622">
          <cell r="A1622">
            <v>39241</v>
          </cell>
          <cell r="B1622" t="str">
            <v>2Q07</v>
          </cell>
          <cell r="C1622">
            <v>2007</v>
          </cell>
        </row>
        <row r="1623">
          <cell r="A1623">
            <v>39242</v>
          </cell>
          <cell r="B1623" t="str">
            <v>2Q07</v>
          </cell>
          <cell r="C1623">
            <v>2007</v>
          </cell>
        </row>
        <row r="1624">
          <cell r="A1624">
            <v>39243</v>
          </cell>
          <cell r="B1624" t="str">
            <v>2Q07</v>
          </cell>
          <cell r="C1624">
            <v>2007</v>
          </cell>
        </row>
        <row r="1625">
          <cell r="A1625">
            <v>39244</v>
          </cell>
          <cell r="B1625" t="str">
            <v>2Q07</v>
          </cell>
          <cell r="C1625">
            <v>2007</v>
          </cell>
        </row>
        <row r="1626">
          <cell r="A1626">
            <v>39245</v>
          </cell>
          <cell r="B1626" t="str">
            <v>2Q07</v>
          </cell>
          <cell r="C1626">
            <v>2007</v>
          </cell>
        </row>
        <row r="1627">
          <cell r="A1627">
            <v>39246</v>
          </cell>
          <cell r="B1627" t="str">
            <v>2Q07</v>
          </cell>
          <cell r="C1627">
            <v>2007</v>
          </cell>
        </row>
        <row r="1628">
          <cell r="A1628">
            <v>39247</v>
          </cell>
          <cell r="B1628" t="str">
            <v>2Q07</v>
          </cell>
          <cell r="C1628">
            <v>2007</v>
          </cell>
        </row>
        <row r="1629">
          <cell r="A1629">
            <v>39248</v>
          </cell>
          <cell r="B1629" t="str">
            <v>2Q07</v>
          </cell>
          <cell r="C1629">
            <v>2007</v>
          </cell>
        </row>
        <row r="1630">
          <cell r="A1630">
            <v>39249</v>
          </cell>
          <cell r="B1630" t="str">
            <v>2Q07</v>
          </cell>
          <cell r="C1630">
            <v>2007</v>
          </cell>
        </row>
        <row r="1631">
          <cell r="A1631">
            <v>39250</v>
          </cell>
          <cell r="B1631" t="str">
            <v>2Q07</v>
          </cell>
          <cell r="C1631">
            <v>2007</v>
          </cell>
        </row>
        <row r="1632">
          <cell r="A1632">
            <v>39251</v>
          </cell>
          <cell r="B1632" t="str">
            <v>2Q07</v>
          </cell>
          <cell r="C1632">
            <v>2007</v>
          </cell>
        </row>
        <row r="1633">
          <cell r="A1633">
            <v>39252</v>
          </cell>
          <cell r="B1633" t="str">
            <v>2Q07</v>
          </cell>
          <cell r="C1633">
            <v>2007</v>
          </cell>
        </row>
        <row r="1634">
          <cell r="A1634">
            <v>39253</v>
          </cell>
          <cell r="B1634" t="str">
            <v>2Q07</v>
          </cell>
          <cell r="C1634">
            <v>2007</v>
          </cell>
        </row>
        <row r="1635">
          <cell r="A1635">
            <v>39254</v>
          </cell>
          <cell r="B1635" t="str">
            <v>2Q07</v>
          </cell>
          <cell r="C1635">
            <v>2007</v>
          </cell>
        </row>
        <row r="1636">
          <cell r="A1636">
            <v>39255</v>
          </cell>
          <cell r="B1636" t="str">
            <v>2Q07</v>
          </cell>
          <cell r="C1636">
            <v>2007</v>
          </cell>
        </row>
        <row r="1637">
          <cell r="A1637">
            <v>39256</v>
          </cell>
          <cell r="B1637" t="str">
            <v>2Q07</v>
          </cell>
          <cell r="C1637">
            <v>2007</v>
          </cell>
        </row>
        <row r="1638">
          <cell r="A1638">
            <v>39257</v>
          </cell>
          <cell r="B1638" t="str">
            <v>2Q07</v>
          </cell>
          <cell r="C1638">
            <v>2007</v>
          </cell>
        </row>
        <row r="1639">
          <cell r="A1639">
            <v>39258</v>
          </cell>
          <cell r="B1639" t="str">
            <v>2Q07</v>
          </cell>
          <cell r="C1639">
            <v>2007</v>
          </cell>
        </row>
        <row r="1640">
          <cell r="A1640">
            <v>39259</v>
          </cell>
          <cell r="B1640" t="str">
            <v>2Q07</v>
          </cell>
          <cell r="C1640">
            <v>2007</v>
          </cell>
        </row>
        <row r="1641">
          <cell r="A1641">
            <v>39260</v>
          </cell>
          <cell r="B1641" t="str">
            <v>2Q07</v>
          </cell>
          <cell r="C1641">
            <v>2007</v>
          </cell>
        </row>
        <row r="1642">
          <cell r="A1642">
            <v>39261</v>
          </cell>
          <cell r="B1642" t="str">
            <v>2Q07</v>
          </cell>
          <cell r="C1642">
            <v>2007</v>
          </cell>
        </row>
        <row r="1643">
          <cell r="A1643">
            <v>39262</v>
          </cell>
          <cell r="B1643" t="str">
            <v>2Q07</v>
          </cell>
          <cell r="C1643">
            <v>2007</v>
          </cell>
        </row>
        <row r="1644">
          <cell r="A1644">
            <v>39263</v>
          </cell>
          <cell r="B1644" t="str">
            <v>2Q07</v>
          </cell>
          <cell r="C1644">
            <v>2007</v>
          </cell>
        </row>
        <row r="1645">
          <cell r="A1645">
            <v>39264</v>
          </cell>
          <cell r="B1645" t="str">
            <v>3Q07</v>
          </cell>
          <cell r="C1645">
            <v>2007</v>
          </cell>
        </row>
        <row r="1646">
          <cell r="A1646">
            <v>39265</v>
          </cell>
          <cell r="B1646" t="str">
            <v>3Q07</v>
          </cell>
          <cell r="C1646">
            <v>2007</v>
          </cell>
        </row>
        <row r="1647">
          <cell r="A1647">
            <v>39266</v>
          </cell>
          <cell r="B1647" t="str">
            <v>3Q07</v>
          </cell>
          <cell r="C1647">
            <v>2007</v>
          </cell>
        </row>
        <row r="1648">
          <cell r="A1648">
            <v>39267</v>
          </cell>
          <cell r="B1648" t="str">
            <v>3Q07</v>
          </cell>
          <cell r="C1648">
            <v>2007</v>
          </cell>
        </row>
        <row r="1649">
          <cell r="A1649">
            <v>39268</v>
          </cell>
          <cell r="B1649" t="str">
            <v>3Q07</v>
          </cell>
          <cell r="C1649">
            <v>2007</v>
          </cell>
        </row>
        <row r="1650">
          <cell r="A1650">
            <v>39269</v>
          </cell>
          <cell r="B1650" t="str">
            <v>3Q07</v>
          </cell>
          <cell r="C1650">
            <v>2007</v>
          </cell>
        </row>
        <row r="1651">
          <cell r="A1651">
            <v>39270</v>
          </cell>
          <cell r="B1651" t="str">
            <v>3Q07</v>
          </cell>
          <cell r="C1651">
            <v>2007</v>
          </cell>
        </row>
        <row r="1652">
          <cell r="A1652">
            <v>39271</v>
          </cell>
          <cell r="B1652" t="str">
            <v>3Q07</v>
          </cell>
          <cell r="C1652">
            <v>2007</v>
          </cell>
        </row>
        <row r="1653">
          <cell r="A1653">
            <v>39272</v>
          </cell>
          <cell r="B1653" t="str">
            <v>3Q07</v>
          </cell>
          <cell r="C1653">
            <v>2007</v>
          </cell>
        </row>
        <row r="1654">
          <cell r="A1654">
            <v>39273</v>
          </cell>
          <cell r="B1654" t="str">
            <v>3Q07</v>
          </cell>
          <cell r="C1654">
            <v>2007</v>
          </cell>
        </row>
        <row r="1655">
          <cell r="A1655">
            <v>39274</v>
          </cell>
          <cell r="B1655" t="str">
            <v>3Q07</v>
          </cell>
          <cell r="C1655">
            <v>2007</v>
          </cell>
        </row>
        <row r="1656">
          <cell r="A1656">
            <v>39275</v>
          </cell>
          <cell r="B1656" t="str">
            <v>3Q07</v>
          </cell>
          <cell r="C1656">
            <v>2007</v>
          </cell>
        </row>
        <row r="1657">
          <cell r="A1657">
            <v>39276</v>
          </cell>
          <cell r="B1657" t="str">
            <v>3Q07</v>
          </cell>
          <cell r="C1657">
            <v>2007</v>
          </cell>
        </row>
        <row r="1658">
          <cell r="A1658">
            <v>39277</v>
          </cell>
          <cell r="B1658" t="str">
            <v>3Q07</v>
          </cell>
          <cell r="C1658">
            <v>2007</v>
          </cell>
        </row>
        <row r="1659">
          <cell r="A1659">
            <v>39278</v>
          </cell>
          <cell r="B1659" t="str">
            <v>3Q07</v>
          </cell>
          <cell r="C1659">
            <v>2007</v>
          </cell>
        </row>
        <row r="1660">
          <cell r="A1660">
            <v>39279</v>
          </cell>
          <cell r="B1660" t="str">
            <v>3Q07</v>
          </cell>
          <cell r="C1660">
            <v>2007</v>
          </cell>
        </row>
        <row r="1661">
          <cell r="A1661">
            <v>39280</v>
          </cell>
          <cell r="B1661" t="str">
            <v>3Q07</v>
          </cell>
          <cell r="C1661">
            <v>2007</v>
          </cell>
        </row>
        <row r="1662">
          <cell r="A1662">
            <v>39281</v>
          </cell>
          <cell r="B1662" t="str">
            <v>3Q07</v>
          </cell>
          <cell r="C1662">
            <v>2007</v>
          </cell>
        </row>
        <row r="1663">
          <cell r="A1663">
            <v>39282</v>
          </cell>
          <cell r="B1663" t="str">
            <v>3Q07</v>
          </cell>
          <cell r="C1663">
            <v>2007</v>
          </cell>
        </row>
        <row r="1664">
          <cell r="A1664">
            <v>39283</v>
          </cell>
          <cell r="B1664" t="str">
            <v>3Q07</v>
          </cell>
          <cell r="C1664">
            <v>2007</v>
          </cell>
        </row>
        <row r="1665">
          <cell r="A1665">
            <v>39284</v>
          </cell>
          <cell r="B1665" t="str">
            <v>3Q07</v>
          </cell>
          <cell r="C1665">
            <v>2007</v>
          </cell>
        </row>
        <row r="1666">
          <cell r="A1666">
            <v>39285</v>
          </cell>
          <cell r="B1666" t="str">
            <v>3Q07</v>
          </cell>
          <cell r="C1666">
            <v>2007</v>
          </cell>
        </row>
        <row r="1667">
          <cell r="A1667">
            <v>39286</v>
          </cell>
          <cell r="B1667" t="str">
            <v>3Q07</v>
          </cell>
          <cell r="C1667">
            <v>2007</v>
          </cell>
        </row>
        <row r="1668">
          <cell r="A1668">
            <v>39287</v>
          </cell>
          <cell r="B1668" t="str">
            <v>3Q07</v>
          </cell>
          <cell r="C1668">
            <v>2007</v>
          </cell>
        </row>
        <row r="1669">
          <cell r="A1669">
            <v>39288</v>
          </cell>
          <cell r="B1669" t="str">
            <v>3Q07</v>
          </cell>
          <cell r="C1669">
            <v>2007</v>
          </cell>
        </row>
        <row r="1670">
          <cell r="A1670">
            <v>39289</v>
          </cell>
          <cell r="B1670" t="str">
            <v>3Q07</v>
          </cell>
          <cell r="C1670">
            <v>2007</v>
          </cell>
        </row>
        <row r="1671">
          <cell r="A1671">
            <v>39290</v>
          </cell>
          <cell r="B1671" t="str">
            <v>3Q07</v>
          </cell>
          <cell r="C1671">
            <v>2007</v>
          </cell>
        </row>
        <row r="1672">
          <cell r="A1672">
            <v>39291</v>
          </cell>
          <cell r="B1672" t="str">
            <v>3Q07</v>
          </cell>
          <cell r="C1672">
            <v>2007</v>
          </cell>
        </row>
        <row r="1673">
          <cell r="A1673">
            <v>39292</v>
          </cell>
          <cell r="B1673" t="str">
            <v>3Q07</v>
          </cell>
          <cell r="C1673">
            <v>2007</v>
          </cell>
        </row>
        <row r="1674">
          <cell r="A1674">
            <v>39293</v>
          </cell>
          <cell r="B1674" t="str">
            <v>3Q07</v>
          </cell>
          <cell r="C1674">
            <v>2007</v>
          </cell>
        </row>
        <row r="1675">
          <cell r="A1675">
            <v>39294</v>
          </cell>
          <cell r="B1675" t="str">
            <v>3Q07</v>
          </cell>
          <cell r="C1675">
            <v>2007</v>
          </cell>
        </row>
        <row r="1676">
          <cell r="A1676">
            <v>39295</v>
          </cell>
          <cell r="B1676" t="str">
            <v>3Q07</v>
          </cell>
          <cell r="C1676">
            <v>2007</v>
          </cell>
        </row>
        <row r="1677">
          <cell r="A1677">
            <v>39296</v>
          </cell>
          <cell r="B1677" t="str">
            <v>3Q07</v>
          </cell>
          <cell r="C1677">
            <v>2007</v>
          </cell>
        </row>
        <row r="1678">
          <cell r="A1678">
            <v>39297</v>
          </cell>
          <cell r="B1678" t="str">
            <v>3Q07</v>
          </cell>
          <cell r="C1678">
            <v>2007</v>
          </cell>
        </row>
        <row r="1679">
          <cell r="A1679">
            <v>39298</v>
          </cell>
          <cell r="B1679" t="str">
            <v>3Q07</v>
          </cell>
          <cell r="C1679">
            <v>2007</v>
          </cell>
        </row>
        <row r="1680">
          <cell r="A1680">
            <v>39299</v>
          </cell>
          <cell r="B1680" t="str">
            <v>3Q07</v>
          </cell>
          <cell r="C1680">
            <v>2007</v>
          </cell>
        </row>
        <row r="1681">
          <cell r="A1681">
            <v>39300</v>
          </cell>
          <cell r="B1681" t="str">
            <v>3Q07</v>
          </cell>
          <cell r="C1681">
            <v>2007</v>
          </cell>
        </row>
        <row r="1682">
          <cell r="A1682">
            <v>39301</v>
          </cell>
          <cell r="B1682" t="str">
            <v>3Q07</v>
          </cell>
          <cell r="C1682">
            <v>2007</v>
          </cell>
        </row>
        <row r="1683">
          <cell r="A1683">
            <v>39302</v>
          </cell>
          <cell r="B1683" t="str">
            <v>3Q07</v>
          </cell>
          <cell r="C1683">
            <v>2007</v>
          </cell>
        </row>
        <row r="1684">
          <cell r="A1684">
            <v>39303</v>
          </cell>
          <cell r="B1684" t="str">
            <v>3Q07</v>
          </cell>
          <cell r="C1684">
            <v>2007</v>
          </cell>
        </row>
        <row r="1685">
          <cell r="A1685">
            <v>39304</v>
          </cell>
          <cell r="B1685" t="str">
            <v>3Q07</v>
          </cell>
          <cell r="C1685">
            <v>2007</v>
          </cell>
        </row>
        <row r="1686">
          <cell r="A1686">
            <v>39305</v>
          </cell>
          <cell r="B1686" t="str">
            <v>3Q07</v>
          </cell>
          <cell r="C1686">
            <v>2007</v>
          </cell>
        </row>
        <row r="1687">
          <cell r="A1687">
            <v>39306</v>
          </cell>
          <cell r="B1687" t="str">
            <v>3Q07</v>
          </cell>
          <cell r="C1687">
            <v>2007</v>
          </cell>
        </row>
        <row r="1688">
          <cell r="A1688">
            <v>39307</v>
          </cell>
          <cell r="B1688" t="str">
            <v>3Q07</v>
          </cell>
          <cell r="C1688">
            <v>2007</v>
          </cell>
        </row>
        <row r="1689">
          <cell r="A1689">
            <v>39308</v>
          </cell>
          <cell r="B1689" t="str">
            <v>3Q07</v>
          </cell>
          <cell r="C1689">
            <v>2007</v>
          </cell>
        </row>
        <row r="1690">
          <cell r="A1690">
            <v>39309</v>
          </cell>
          <cell r="B1690" t="str">
            <v>3Q07</v>
          </cell>
          <cell r="C1690">
            <v>2007</v>
          </cell>
        </row>
        <row r="1691">
          <cell r="A1691">
            <v>39310</v>
          </cell>
          <cell r="B1691" t="str">
            <v>3Q07</v>
          </cell>
          <cell r="C1691">
            <v>2007</v>
          </cell>
        </row>
        <row r="1692">
          <cell r="A1692">
            <v>39311</v>
          </cell>
          <cell r="B1692" t="str">
            <v>3Q07</v>
          </cell>
          <cell r="C1692">
            <v>2007</v>
          </cell>
        </row>
        <row r="1693">
          <cell r="A1693">
            <v>39312</v>
          </cell>
          <cell r="B1693" t="str">
            <v>3Q07</v>
          </cell>
          <cell r="C1693">
            <v>2007</v>
          </cell>
        </row>
        <row r="1694">
          <cell r="A1694">
            <v>39313</v>
          </cell>
          <cell r="B1694" t="str">
            <v>3Q07</v>
          </cell>
          <cell r="C1694">
            <v>2007</v>
          </cell>
        </row>
        <row r="1695">
          <cell r="A1695">
            <v>39314</v>
          </cell>
          <cell r="B1695" t="str">
            <v>3Q07</v>
          </cell>
          <cell r="C1695">
            <v>2007</v>
          </cell>
        </row>
        <row r="1696">
          <cell r="A1696">
            <v>39315</v>
          </cell>
          <cell r="B1696" t="str">
            <v>3Q07</v>
          </cell>
          <cell r="C1696">
            <v>2007</v>
          </cell>
        </row>
        <row r="1697">
          <cell r="A1697">
            <v>39316</v>
          </cell>
          <cell r="B1697" t="str">
            <v>3Q07</v>
          </cell>
          <cell r="C1697">
            <v>2007</v>
          </cell>
        </row>
        <row r="1698">
          <cell r="A1698">
            <v>39317</v>
          </cell>
          <cell r="B1698" t="str">
            <v>3Q07</v>
          </cell>
          <cell r="C1698">
            <v>2007</v>
          </cell>
        </row>
        <row r="1699">
          <cell r="A1699">
            <v>39318</v>
          </cell>
          <cell r="B1699" t="str">
            <v>3Q07</v>
          </cell>
          <cell r="C1699">
            <v>2007</v>
          </cell>
        </row>
        <row r="1700">
          <cell r="A1700">
            <v>39319</v>
          </cell>
          <cell r="B1700" t="str">
            <v>3Q07</v>
          </cell>
          <cell r="C1700">
            <v>2007</v>
          </cell>
        </row>
        <row r="1701">
          <cell r="A1701">
            <v>39320</v>
          </cell>
          <cell r="B1701" t="str">
            <v>3Q07</v>
          </cell>
          <cell r="C1701">
            <v>2007</v>
          </cell>
        </row>
        <row r="1702">
          <cell r="A1702">
            <v>39321</v>
          </cell>
          <cell r="B1702" t="str">
            <v>3Q07</v>
          </cell>
          <cell r="C1702">
            <v>2007</v>
          </cell>
        </row>
        <row r="1703">
          <cell r="A1703">
            <v>39322</v>
          </cell>
          <cell r="B1703" t="str">
            <v>3Q07</v>
          </cell>
          <cell r="C1703">
            <v>2007</v>
          </cell>
        </row>
        <row r="1704">
          <cell r="A1704">
            <v>39323</v>
          </cell>
          <cell r="B1704" t="str">
            <v>3Q07</v>
          </cell>
          <cell r="C1704">
            <v>2007</v>
          </cell>
        </row>
        <row r="1705">
          <cell r="A1705">
            <v>39324</v>
          </cell>
          <cell r="B1705" t="str">
            <v>3Q07</v>
          </cell>
          <cell r="C1705">
            <v>2007</v>
          </cell>
        </row>
        <row r="1706">
          <cell r="A1706">
            <v>39325</v>
          </cell>
          <cell r="B1706" t="str">
            <v>3Q07</v>
          </cell>
          <cell r="C1706">
            <v>2007</v>
          </cell>
        </row>
        <row r="1707">
          <cell r="A1707">
            <v>39326</v>
          </cell>
          <cell r="B1707" t="str">
            <v>3Q07</v>
          </cell>
          <cell r="C1707">
            <v>2007</v>
          </cell>
        </row>
        <row r="1708">
          <cell r="A1708">
            <v>39327</v>
          </cell>
          <cell r="B1708" t="str">
            <v>3Q07</v>
          </cell>
          <cell r="C1708">
            <v>2007</v>
          </cell>
        </row>
        <row r="1709">
          <cell r="A1709">
            <v>39328</v>
          </cell>
          <cell r="B1709" t="str">
            <v>3Q07</v>
          </cell>
          <cell r="C1709">
            <v>2007</v>
          </cell>
        </row>
        <row r="1710">
          <cell r="A1710">
            <v>39329</v>
          </cell>
          <cell r="B1710" t="str">
            <v>3Q07</v>
          </cell>
          <cell r="C1710">
            <v>2007</v>
          </cell>
        </row>
        <row r="1711">
          <cell r="A1711">
            <v>39330</v>
          </cell>
          <cell r="B1711" t="str">
            <v>3Q07</v>
          </cell>
          <cell r="C1711">
            <v>2007</v>
          </cell>
        </row>
        <row r="1712">
          <cell r="A1712">
            <v>39331</v>
          </cell>
          <cell r="B1712" t="str">
            <v>3Q07</v>
          </cell>
          <cell r="C1712">
            <v>2007</v>
          </cell>
        </row>
        <row r="1713">
          <cell r="A1713">
            <v>39332</v>
          </cell>
          <cell r="B1713" t="str">
            <v>3Q07</v>
          </cell>
          <cell r="C1713">
            <v>2007</v>
          </cell>
        </row>
        <row r="1714">
          <cell r="A1714">
            <v>39333</v>
          </cell>
          <cell r="B1714" t="str">
            <v>3Q07</v>
          </cell>
          <cell r="C1714">
            <v>2007</v>
          </cell>
        </row>
        <row r="1715">
          <cell r="A1715">
            <v>39334</v>
          </cell>
          <cell r="B1715" t="str">
            <v>3Q07</v>
          </cell>
          <cell r="C1715">
            <v>2007</v>
          </cell>
        </row>
        <row r="1716">
          <cell r="A1716">
            <v>39335</v>
          </cell>
          <cell r="B1716" t="str">
            <v>3Q07</v>
          </cell>
          <cell r="C1716">
            <v>2007</v>
          </cell>
        </row>
        <row r="1717">
          <cell r="A1717">
            <v>39336</v>
          </cell>
          <cell r="B1717" t="str">
            <v>3Q07</v>
          </cell>
          <cell r="C1717">
            <v>2007</v>
          </cell>
        </row>
        <row r="1718">
          <cell r="A1718">
            <v>39337</v>
          </cell>
          <cell r="B1718" t="str">
            <v>3Q07</v>
          </cell>
          <cell r="C1718">
            <v>2007</v>
          </cell>
        </row>
        <row r="1719">
          <cell r="A1719">
            <v>39338</v>
          </cell>
          <cell r="B1719" t="str">
            <v>3Q07</v>
          </cell>
          <cell r="C1719">
            <v>2007</v>
          </cell>
        </row>
        <row r="1720">
          <cell r="A1720">
            <v>39339</v>
          </cell>
          <cell r="B1720" t="str">
            <v>3Q07</v>
          </cell>
          <cell r="C1720">
            <v>2007</v>
          </cell>
        </row>
        <row r="1721">
          <cell r="A1721">
            <v>39340</v>
          </cell>
          <cell r="B1721" t="str">
            <v>3Q07</v>
          </cell>
          <cell r="C1721">
            <v>2007</v>
          </cell>
        </row>
        <row r="1722">
          <cell r="A1722">
            <v>39341</v>
          </cell>
          <cell r="B1722" t="str">
            <v>3Q07</v>
          </cell>
          <cell r="C1722">
            <v>2007</v>
          </cell>
        </row>
        <row r="1723">
          <cell r="A1723">
            <v>39342</v>
          </cell>
          <cell r="B1723" t="str">
            <v>3Q07</v>
          </cell>
          <cell r="C1723">
            <v>2007</v>
          </cell>
        </row>
        <row r="1724">
          <cell r="A1724">
            <v>39343</v>
          </cell>
          <cell r="B1724" t="str">
            <v>3Q07</v>
          </cell>
          <cell r="C1724">
            <v>2007</v>
          </cell>
        </row>
        <row r="1725">
          <cell r="A1725">
            <v>39344</v>
          </cell>
          <cell r="B1725" t="str">
            <v>3Q07</v>
          </cell>
          <cell r="C1725">
            <v>2007</v>
          </cell>
        </row>
        <row r="1726">
          <cell r="A1726">
            <v>39345</v>
          </cell>
          <cell r="B1726" t="str">
            <v>3Q07</v>
          </cell>
          <cell r="C1726">
            <v>2007</v>
          </cell>
        </row>
        <row r="1727">
          <cell r="A1727">
            <v>39346</v>
          </cell>
          <cell r="B1727" t="str">
            <v>3Q07</v>
          </cell>
          <cell r="C1727">
            <v>2007</v>
          </cell>
        </row>
        <row r="1728">
          <cell r="A1728">
            <v>39347</v>
          </cell>
          <cell r="B1728" t="str">
            <v>3Q07</v>
          </cell>
          <cell r="C1728">
            <v>2007</v>
          </cell>
        </row>
        <row r="1729">
          <cell r="A1729">
            <v>39348</v>
          </cell>
          <cell r="B1729" t="str">
            <v>3Q07</v>
          </cell>
          <cell r="C1729">
            <v>2007</v>
          </cell>
        </row>
        <row r="1730">
          <cell r="A1730">
            <v>39349</v>
          </cell>
          <cell r="B1730" t="str">
            <v>3Q07</v>
          </cell>
          <cell r="C1730">
            <v>2007</v>
          </cell>
        </row>
        <row r="1731">
          <cell r="A1731">
            <v>39350</v>
          </cell>
          <cell r="B1731" t="str">
            <v>3Q07</v>
          </cell>
          <cell r="C1731">
            <v>2007</v>
          </cell>
        </row>
        <row r="1732">
          <cell r="A1732">
            <v>39351</v>
          </cell>
          <cell r="B1732" t="str">
            <v>3Q07</v>
          </cell>
          <cell r="C1732">
            <v>2007</v>
          </cell>
        </row>
        <row r="1733">
          <cell r="A1733">
            <v>39352</v>
          </cell>
          <cell r="B1733" t="str">
            <v>3Q07</v>
          </cell>
          <cell r="C1733">
            <v>2007</v>
          </cell>
        </row>
        <row r="1734">
          <cell r="A1734">
            <v>39353</v>
          </cell>
          <cell r="B1734" t="str">
            <v>3Q07</v>
          </cell>
          <cell r="C1734">
            <v>2007</v>
          </cell>
        </row>
        <row r="1735">
          <cell r="A1735">
            <v>39354</v>
          </cell>
          <cell r="B1735" t="str">
            <v>3Q07</v>
          </cell>
          <cell r="C1735">
            <v>2007</v>
          </cell>
        </row>
        <row r="1736">
          <cell r="A1736">
            <v>39355</v>
          </cell>
          <cell r="B1736" t="str">
            <v>3Q07</v>
          </cell>
          <cell r="C1736">
            <v>2007</v>
          </cell>
        </row>
        <row r="1737">
          <cell r="A1737">
            <v>39356</v>
          </cell>
          <cell r="B1737" t="str">
            <v>4Q07</v>
          </cell>
          <cell r="C1737">
            <v>2007</v>
          </cell>
        </row>
        <row r="1738">
          <cell r="A1738">
            <v>39357</v>
          </cell>
          <cell r="B1738" t="str">
            <v>4Q07</v>
          </cell>
          <cell r="C1738">
            <v>2007</v>
          </cell>
        </row>
        <row r="1739">
          <cell r="A1739">
            <v>39358</v>
          </cell>
          <cell r="B1739" t="str">
            <v>4Q07</v>
          </cell>
          <cell r="C1739">
            <v>2007</v>
          </cell>
        </row>
        <row r="1740">
          <cell r="A1740">
            <v>39359</v>
          </cell>
          <cell r="B1740" t="str">
            <v>4Q07</v>
          </cell>
          <cell r="C1740">
            <v>2007</v>
          </cell>
        </row>
        <row r="1741">
          <cell r="A1741">
            <v>39360</v>
          </cell>
          <cell r="B1741" t="str">
            <v>4Q07</v>
          </cell>
          <cell r="C1741">
            <v>2007</v>
          </cell>
        </row>
        <row r="1742">
          <cell r="A1742">
            <v>39361</v>
          </cell>
          <cell r="B1742" t="str">
            <v>4Q07</v>
          </cell>
          <cell r="C1742">
            <v>2007</v>
          </cell>
        </row>
        <row r="1743">
          <cell r="A1743">
            <v>39362</v>
          </cell>
          <cell r="B1743" t="str">
            <v>4Q07</v>
          </cell>
          <cell r="C1743">
            <v>2007</v>
          </cell>
        </row>
        <row r="1744">
          <cell r="A1744">
            <v>39363</v>
          </cell>
          <cell r="B1744" t="str">
            <v>4Q07</v>
          </cell>
          <cell r="C1744">
            <v>2007</v>
          </cell>
        </row>
        <row r="1745">
          <cell r="A1745">
            <v>39364</v>
          </cell>
          <cell r="B1745" t="str">
            <v>4Q07</v>
          </cell>
          <cell r="C1745">
            <v>2007</v>
          </cell>
        </row>
        <row r="1746">
          <cell r="A1746">
            <v>39365</v>
          </cell>
          <cell r="B1746" t="str">
            <v>4Q07</v>
          </cell>
          <cell r="C1746">
            <v>2007</v>
          </cell>
        </row>
        <row r="1747">
          <cell r="A1747">
            <v>39366</v>
          </cell>
          <cell r="B1747" t="str">
            <v>4Q07</v>
          </cell>
          <cell r="C1747">
            <v>2007</v>
          </cell>
        </row>
        <row r="1748">
          <cell r="A1748">
            <v>39367</v>
          </cell>
          <cell r="B1748" t="str">
            <v>4Q07</v>
          </cell>
          <cell r="C1748">
            <v>2007</v>
          </cell>
        </row>
        <row r="1749">
          <cell r="A1749">
            <v>39368</v>
          </cell>
          <cell r="B1749" t="str">
            <v>4Q07</v>
          </cell>
          <cell r="C1749">
            <v>2007</v>
          </cell>
        </row>
        <row r="1750">
          <cell r="A1750">
            <v>39369</v>
          </cell>
          <cell r="B1750" t="str">
            <v>4Q07</v>
          </cell>
          <cell r="C1750">
            <v>2007</v>
          </cell>
        </row>
        <row r="1751">
          <cell r="A1751">
            <v>39370</v>
          </cell>
          <cell r="B1751" t="str">
            <v>4Q07</v>
          </cell>
          <cell r="C1751">
            <v>2007</v>
          </cell>
        </row>
        <row r="1752">
          <cell r="A1752">
            <v>39371</v>
          </cell>
          <cell r="B1752" t="str">
            <v>4Q07</v>
          </cell>
          <cell r="C1752">
            <v>2007</v>
          </cell>
        </row>
        <row r="1753">
          <cell r="A1753">
            <v>39372</v>
          </cell>
          <cell r="B1753" t="str">
            <v>4Q07</v>
          </cell>
          <cell r="C1753">
            <v>2007</v>
          </cell>
        </row>
        <row r="1754">
          <cell r="A1754">
            <v>39373</v>
          </cell>
          <cell r="B1754" t="str">
            <v>4Q07</v>
          </cell>
          <cell r="C1754">
            <v>2007</v>
          </cell>
        </row>
        <row r="1755">
          <cell r="A1755">
            <v>39374</v>
          </cell>
          <cell r="B1755" t="str">
            <v>4Q07</v>
          </cell>
          <cell r="C1755">
            <v>2007</v>
          </cell>
        </row>
        <row r="1756">
          <cell r="A1756">
            <v>39375</v>
          </cell>
          <cell r="B1756" t="str">
            <v>4Q07</v>
          </cell>
          <cell r="C1756">
            <v>2007</v>
          </cell>
        </row>
        <row r="1757">
          <cell r="A1757">
            <v>39376</v>
          </cell>
          <cell r="B1757" t="str">
            <v>4Q07</v>
          </cell>
          <cell r="C1757">
            <v>2007</v>
          </cell>
        </row>
        <row r="1758">
          <cell r="A1758">
            <v>39377</v>
          </cell>
          <cell r="B1758" t="str">
            <v>4Q07</v>
          </cell>
          <cell r="C1758">
            <v>2007</v>
          </cell>
        </row>
        <row r="1759">
          <cell r="A1759">
            <v>39378</v>
          </cell>
          <cell r="B1759" t="str">
            <v>4Q07</v>
          </cell>
          <cell r="C1759">
            <v>2007</v>
          </cell>
        </row>
        <row r="1760">
          <cell r="A1760">
            <v>39379</v>
          </cell>
          <cell r="B1760" t="str">
            <v>4Q07</v>
          </cell>
          <cell r="C1760">
            <v>2007</v>
          </cell>
        </row>
        <row r="1761">
          <cell r="A1761">
            <v>39380</v>
          </cell>
          <cell r="B1761" t="str">
            <v>4Q07</v>
          </cell>
          <cell r="C1761">
            <v>2007</v>
          </cell>
        </row>
        <row r="1762">
          <cell r="A1762">
            <v>39381</v>
          </cell>
          <cell r="B1762" t="str">
            <v>4Q07</v>
          </cell>
          <cell r="C1762">
            <v>2007</v>
          </cell>
        </row>
        <row r="1763">
          <cell r="A1763">
            <v>39382</v>
          </cell>
          <cell r="B1763" t="str">
            <v>4Q07</v>
          </cell>
          <cell r="C1763">
            <v>2007</v>
          </cell>
        </row>
        <row r="1764">
          <cell r="A1764">
            <v>39383</v>
          </cell>
          <cell r="B1764" t="str">
            <v>4Q07</v>
          </cell>
          <cell r="C1764">
            <v>2007</v>
          </cell>
        </row>
        <row r="1765">
          <cell r="A1765">
            <v>39384</v>
          </cell>
          <cell r="B1765" t="str">
            <v>4Q07</v>
          </cell>
          <cell r="C1765">
            <v>2007</v>
          </cell>
        </row>
        <row r="1766">
          <cell r="A1766">
            <v>39385</v>
          </cell>
          <cell r="B1766" t="str">
            <v>4Q07</v>
          </cell>
          <cell r="C1766">
            <v>2007</v>
          </cell>
        </row>
        <row r="1767">
          <cell r="A1767">
            <v>39386</v>
          </cell>
          <cell r="B1767" t="str">
            <v>4Q07</v>
          </cell>
          <cell r="C1767">
            <v>2007</v>
          </cell>
        </row>
        <row r="1768">
          <cell r="A1768">
            <v>39387</v>
          </cell>
          <cell r="B1768" t="str">
            <v>4Q07</v>
          </cell>
          <cell r="C1768">
            <v>2007</v>
          </cell>
        </row>
        <row r="1769">
          <cell r="A1769">
            <v>39388</v>
          </cell>
          <cell r="B1769" t="str">
            <v>4Q07</v>
          </cell>
          <cell r="C1769">
            <v>2007</v>
          </cell>
        </row>
        <row r="1770">
          <cell r="A1770">
            <v>39389</v>
          </cell>
          <cell r="B1770" t="str">
            <v>4Q07</v>
          </cell>
          <cell r="C1770">
            <v>2007</v>
          </cell>
        </row>
        <row r="1771">
          <cell r="A1771">
            <v>39390</v>
          </cell>
          <cell r="B1771" t="str">
            <v>4Q07</v>
          </cell>
          <cell r="C1771">
            <v>2007</v>
          </cell>
        </row>
        <row r="1772">
          <cell r="A1772">
            <v>39391</v>
          </cell>
          <cell r="B1772" t="str">
            <v>4Q07</v>
          </cell>
          <cell r="C1772">
            <v>2007</v>
          </cell>
        </row>
        <row r="1773">
          <cell r="A1773">
            <v>39392</v>
          </cell>
          <cell r="B1773" t="str">
            <v>4Q07</v>
          </cell>
          <cell r="C1773">
            <v>2007</v>
          </cell>
        </row>
        <row r="1774">
          <cell r="A1774">
            <v>39393</v>
          </cell>
          <cell r="B1774" t="str">
            <v>4Q07</v>
          </cell>
          <cell r="C1774">
            <v>2007</v>
          </cell>
        </row>
        <row r="1775">
          <cell r="A1775">
            <v>39394</v>
          </cell>
          <cell r="B1775" t="str">
            <v>4Q07</v>
          </cell>
          <cell r="C1775">
            <v>2007</v>
          </cell>
        </row>
        <row r="1776">
          <cell r="A1776">
            <v>39395</v>
          </cell>
          <cell r="B1776" t="str">
            <v>4Q07</v>
          </cell>
          <cell r="C1776">
            <v>2007</v>
          </cell>
        </row>
        <row r="1777">
          <cell r="A1777">
            <v>39396</v>
          </cell>
          <cell r="B1777" t="str">
            <v>4Q07</v>
          </cell>
          <cell r="C1777">
            <v>2007</v>
          </cell>
        </row>
        <row r="1778">
          <cell r="A1778">
            <v>39397</v>
          </cell>
          <cell r="B1778" t="str">
            <v>4Q07</v>
          </cell>
          <cell r="C1778">
            <v>2007</v>
          </cell>
        </row>
        <row r="1779">
          <cell r="A1779">
            <v>39398</v>
          </cell>
          <cell r="B1779" t="str">
            <v>4Q07</v>
          </cell>
          <cell r="C1779">
            <v>2007</v>
          </cell>
        </row>
        <row r="1780">
          <cell r="A1780">
            <v>39399</v>
          </cell>
          <cell r="B1780" t="str">
            <v>4Q07</v>
          </cell>
          <cell r="C1780">
            <v>2007</v>
          </cell>
        </row>
        <row r="1781">
          <cell r="A1781">
            <v>39400</v>
          </cell>
          <cell r="B1781" t="str">
            <v>4Q07</v>
          </cell>
          <cell r="C1781">
            <v>2007</v>
          </cell>
        </row>
        <row r="1782">
          <cell r="A1782">
            <v>39401</v>
          </cell>
          <cell r="B1782" t="str">
            <v>4Q07</v>
          </cell>
          <cell r="C1782">
            <v>2007</v>
          </cell>
        </row>
        <row r="1783">
          <cell r="A1783">
            <v>39402</v>
          </cell>
          <cell r="B1783" t="str">
            <v>4Q07</v>
          </cell>
          <cell r="C1783">
            <v>2007</v>
          </cell>
        </row>
        <row r="1784">
          <cell r="A1784">
            <v>39403</v>
          </cell>
          <cell r="B1784" t="str">
            <v>4Q07</v>
          </cell>
          <cell r="C1784">
            <v>2007</v>
          </cell>
        </row>
        <row r="1785">
          <cell r="A1785">
            <v>39404</v>
          </cell>
          <cell r="B1785" t="str">
            <v>4Q07</v>
          </cell>
          <cell r="C1785">
            <v>2007</v>
          </cell>
        </row>
        <row r="1786">
          <cell r="A1786">
            <v>39405</v>
          </cell>
          <cell r="B1786" t="str">
            <v>4Q07</v>
          </cell>
          <cell r="C1786">
            <v>2007</v>
          </cell>
        </row>
        <row r="1787">
          <cell r="A1787">
            <v>39406</v>
          </cell>
          <cell r="B1787" t="str">
            <v>4Q07</v>
          </cell>
          <cell r="C1787">
            <v>2007</v>
          </cell>
        </row>
        <row r="1788">
          <cell r="A1788">
            <v>39407</v>
          </cell>
          <cell r="B1788" t="str">
            <v>4Q07</v>
          </cell>
          <cell r="C1788">
            <v>2007</v>
          </cell>
        </row>
        <row r="1789">
          <cell r="A1789">
            <v>39408</v>
          </cell>
          <cell r="B1789" t="str">
            <v>4Q07</v>
          </cell>
          <cell r="C1789">
            <v>2007</v>
          </cell>
        </row>
        <row r="1790">
          <cell r="A1790">
            <v>39409</v>
          </cell>
          <cell r="B1790" t="str">
            <v>4Q07</v>
          </cell>
          <cell r="C1790">
            <v>2007</v>
          </cell>
        </row>
        <row r="1791">
          <cell r="A1791">
            <v>39410</v>
          </cell>
          <cell r="B1791" t="str">
            <v>4Q07</v>
          </cell>
          <cell r="C1791">
            <v>2007</v>
          </cell>
        </row>
        <row r="1792">
          <cell r="A1792">
            <v>39411</v>
          </cell>
          <cell r="B1792" t="str">
            <v>4Q07</v>
          </cell>
          <cell r="C1792">
            <v>2007</v>
          </cell>
        </row>
        <row r="1793">
          <cell r="A1793">
            <v>39412</v>
          </cell>
          <cell r="B1793" t="str">
            <v>4Q07</v>
          </cell>
          <cell r="C1793">
            <v>2007</v>
          </cell>
        </row>
        <row r="1794">
          <cell r="A1794">
            <v>39413</v>
          </cell>
          <cell r="B1794" t="str">
            <v>4Q07</v>
          </cell>
          <cell r="C1794">
            <v>2007</v>
          </cell>
        </row>
        <row r="1795">
          <cell r="A1795">
            <v>39414</v>
          </cell>
          <cell r="B1795" t="str">
            <v>4Q07</v>
          </cell>
          <cell r="C1795">
            <v>2007</v>
          </cell>
        </row>
        <row r="1796">
          <cell r="A1796">
            <v>39415</v>
          </cell>
          <cell r="B1796" t="str">
            <v>4Q07</v>
          </cell>
          <cell r="C1796">
            <v>2007</v>
          </cell>
        </row>
        <row r="1797">
          <cell r="A1797">
            <v>39416</v>
          </cell>
          <cell r="B1797" t="str">
            <v>4Q07</v>
          </cell>
          <cell r="C1797">
            <v>2007</v>
          </cell>
        </row>
        <row r="1798">
          <cell r="A1798">
            <v>39417</v>
          </cell>
          <cell r="B1798" t="str">
            <v>4Q07</v>
          </cell>
          <cell r="C1798">
            <v>2007</v>
          </cell>
        </row>
        <row r="1799">
          <cell r="A1799">
            <v>39418</v>
          </cell>
          <cell r="B1799" t="str">
            <v>4Q07</v>
          </cell>
          <cell r="C1799">
            <v>2007</v>
          </cell>
        </row>
        <row r="1800">
          <cell r="A1800">
            <v>39419</v>
          </cell>
          <cell r="B1800" t="str">
            <v>4Q07</v>
          </cell>
          <cell r="C1800">
            <v>2007</v>
          </cell>
        </row>
        <row r="1801">
          <cell r="A1801">
            <v>39420</v>
          </cell>
          <cell r="B1801" t="str">
            <v>4Q07</v>
          </cell>
          <cell r="C1801">
            <v>2007</v>
          </cell>
        </row>
        <row r="1802">
          <cell r="A1802">
            <v>39421</v>
          </cell>
          <cell r="B1802" t="str">
            <v>4Q07</v>
          </cell>
          <cell r="C1802">
            <v>2007</v>
          </cell>
        </row>
        <row r="1803">
          <cell r="A1803">
            <v>39422</v>
          </cell>
          <cell r="B1803" t="str">
            <v>4Q07</v>
          </cell>
          <cell r="C1803">
            <v>2007</v>
          </cell>
        </row>
        <row r="1804">
          <cell r="A1804">
            <v>39423</v>
          </cell>
          <cell r="B1804" t="str">
            <v>4Q07</v>
          </cell>
          <cell r="C1804">
            <v>2007</v>
          </cell>
        </row>
        <row r="1805">
          <cell r="A1805">
            <v>39424</v>
          </cell>
          <cell r="B1805" t="str">
            <v>4Q07</v>
          </cell>
          <cell r="C1805">
            <v>2007</v>
          </cell>
        </row>
        <row r="1806">
          <cell r="A1806">
            <v>39425</v>
          </cell>
          <cell r="B1806" t="str">
            <v>4Q07</v>
          </cell>
          <cell r="C1806">
            <v>2007</v>
          </cell>
        </row>
        <row r="1807">
          <cell r="A1807">
            <v>39426</v>
          </cell>
          <cell r="B1807" t="str">
            <v>4Q07</v>
          </cell>
          <cell r="C1807">
            <v>2007</v>
          </cell>
        </row>
        <row r="1808">
          <cell r="A1808">
            <v>39427</v>
          </cell>
          <cell r="B1808" t="str">
            <v>4Q07</v>
          </cell>
          <cell r="C1808">
            <v>2007</v>
          </cell>
        </row>
        <row r="1809">
          <cell r="A1809">
            <v>39428</v>
          </cell>
          <cell r="B1809" t="str">
            <v>4Q07</v>
          </cell>
          <cell r="C1809">
            <v>2007</v>
          </cell>
        </row>
        <row r="1810">
          <cell r="A1810">
            <v>39429</v>
          </cell>
          <cell r="B1810" t="str">
            <v>4Q07</v>
          </cell>
          <cell r="C1810">
            <v>2007</v>
          </cell>
        </row>
        <row r="1811">
          <cell r="A1811">
            <v>39430</v>
          </cell>
          <cell r="B1811" t="str">
            <v>4Q07</v>
          </cell>
          <cell r="C1811">
            <v>2007</v>
          </cell>
        </row>
        <row r="1812">
          <cell r="A1812">
            <v>39431</v>
          </cell>
          <cell r="B1812" t="str">
            <v>4Q07</v>
          </cell>
          <cell r="C1812">
            <v>2007</v>
          </cell>
        </row>
        <row r="1813">
          <cell r="A1813">
            <v>39432</v>
          </cell>
          <cell r="B1813" t="str">
            <v>4Q07</v>
          </cell>
          <cell r="C1813">
            <v>2007</v>
          </cell>
        </row>
        <row r="1814">
          <cell r="A1814">
            <v>39433</v>
          </cell>
          <cell r="B1814" t="str">
            <v>4Q07</v>
          </cell>
          <cell r="C1814">
            <v>2007</v>
          </cell>
        </row>
        <row r="1815">
          <cell r="A1815">
            <v>39434</v>
          </cell>
          <cell r="B1815" t="str">
            <v>4Q07</v>
          </cell>
          <cell r="C1815">
            <v>2007</v>
          </cell>
        </row>
        <row r="1816">
          <cell r="A1816">
            <v>39435</v>
          </cell>
          <cell r="B1816" t="str">
            <v>4Q07</v>
          </cell>
          <cell r="C1816">
            <v>2007</v>
          </cell>
        </row>
        <row r="1817">
          <cell r="A1817">
            <v>39436</v>
          </cell>
          <cell r="B1817" t="str">
            <v>4Q07</v>
          </cell>
          <cell r="C1817">
            <v>2007</v>
          </cell>
        </row>
        <row r="1818">
          <cell r="A1818">
            <v>39437</v>
          </cell>
          <cell r="B1818" t="str">
            <v>4Q07</v>
          </cell>
          <cell r="C1818">
            <v>2007</v>
          </cell>
        </row>
        <row r="1819">
          <cell r="A1819">
            <v>39438</v>
          </cell>
          <cell r="B1819" t="str">
            <v>4Q07</v>
          </cell>
          <cell r="C1819">
            <v>2007</v>
          </cell>
        </row>
        <row r="1820">
          <cell r="A1820">
            <v>39439</v>
          </cell>
          <cell r="B1820" t="str">
            <v>4Q07</v>
          </cell>
          <cell r="C1820">
            <v>2007</v>
          </cell>
        </row>
        <row r="1821">
          <cell r="A1821">
            <v>39440</v>
          </cell>
          <cell r="B1821" t="str">
            <v>4Q07</v>
          </cell>
          <cell r="C1821">
            <v>2007</v>
          </cell>
        </row>
        <row r="1822">
          <cell r="A1822">
            <v>39441</v>
          </cell>
          <cell r="B1822" t="str">
            <v>4Q07</v>
          </cell>
          <cell r="C1822">
            <v>2007</v>
          </cell>
        </row>
        <row r="1823">
          <cell r="A1823">
            <v>39442</v>
          </cell>
          <cell r="B1823" t="str">
            <v>4Q07</v>
          </cell>
          <cell r="C1823">
            <v>2007</v>
          </cell>
        </row>
        <row r="1824">
          <cell r="A1824">
            <v>39443</v>
          </cell>
          <cell r="B1824" t="str">
            <v>4Q07</v>
          </cell>
          <cell r="C1824">
            <v>2007</v>
          </cell>
        </row>
        <row r="1825">
          <cell r="A1825">
            <v>39444</v>
          </cell>
          <cell r="B1825" t="str">
            <v>4Q07</v>
          </cell>
          <cell r="C1825">
            <v>2007</v>
          </cell>
        </row>
        <row r="1826">
          <cell r="A1826">
            <v>39445</v>
          </cell>
          <cell r="B1826" t="str">
            <v>4Q07</v>
          </cell>
          <cell r="C1826">
            <v>2007</v>
          </cell>
        </row>
        <row r="1827">
          <cell r="A1827">
            <v>39446</v>
          </cell>
          <cell r="B1827" t="str">
            <v>4Q07</v>
          </cell>
          <cell r="C1827">
            <v>2008</v>
          </cell>
        </row>
        <row r="1828">
          <cell r="A1828">
            <v>39447</v>
          </cell>
          <cell r="B1828" t="str">
            <v>4Q07</v>
          </cell>
          <cell r="C1828">
            <v>2008</v>
          </cell>
        </row>
        <row r="1829">
          <cell r="A1829">
            <v>39448</v>
          </cell>
          <cell r="B1829" t="str">
            <v>1Q08</v>
          </cell>
          <cell r="C1829">
            <v>2008</v>
          </cell>
        </row>
        <row r="1830">
          <cell r="A1830">
            <v>39449</v>
          </cell>
          <cell r="B1830" t="str">
            <v>1Q08</v>
          </cell>
          <cell r="C1830">
            <v>2008</v>
          </cell>
        </row>
        <row r="1831">
          <cell r="A1831">
            <v>39450</v>
          </cell>
          <cell r="B1831" t="str">
            <v>1Q08</v>
          </cell>
          <cell r="C1831">
            <v>2008</v>
          </cell>
        </row>
        <row r="1832">
          <cell r="A1832">
            <v>39451</v>
          </cell>
          <cell r="B1832" t="str">
            <v>1Q08</v>
          </cell>
          <cell r="C1832">
            <v>2008</v>
          </cell>
        </row>
        <row r="1833">
          <cell r="A1833">
            <v>39452</v>
          </cell>
          <cell r="B1833" t="str">
            <v>1Q08</v>
          </cell>
          <cell r="C1833">
            <v>2008</v>
          </cell>
        </row>
        <row r="1834">
          <cell r="A1834">
            <v>39453</v>
          </cell>
          <cell r="B1834" t="str">
            <v>1Q08</v>
          </cell>
          <cell r="C1834">
            <v>2008</v>
          </cell>
        </row>
        <row r="1835">
          <cell r="A1835">
            <v>39454</v>
          </cell>
          <cell r="B1835" t="str">
            <v>1Q08</v>
          </cell>
          <cell r="C1835">
            <v>2008</v>
          </cell>
        </row>
        <row r="1836">
          <cell r="A1836">
            <v>39455</v>
          </cell>
          <cell r="B1836" t="str">
            <v>1Q08</v>
          </cell>
          <cell r="C1836">
            <v>2008</v>
          </cell>
        </row>
        <row r="1837">
          <cell r="A1837">
            <v>39456</v>
          </cell>
          <cell r="B1837" t="str">
            <v>1Q08</v>
          </cell>
          <cell r="C1837">
            <v>2008</v>
          </cell>
        </row>
        <row r="1838">
          <cell r="A1838">
            <v>39457</v>
          </cell>
          <cell r="B1838" t="str">
            <v>1Q08</v>
          </cell>
          <cell r="C1838">
            <v>2008</v>
          </cell>
        </row>
        <row r="1839">
          <cell r="A1839">
            <v>39458</v>
          </cell>
          <cell r="B1839" t="str">
            <v>1Q08</v>
          </cell>
          <cell r="C1839">
            <v>2008</v>
          </cell>
        </row>
        <row r="1840">
          <cell r="A1840">
            <v>39459</v>
          </cell>
          <cell r="B1840" t="str">
            <v>1Q08</v>
          </cell>
          <cell r="C1840">
            <v>2008</v>
          </cell>
        </row>
        <row r="1841">
          <cell r="A1841">
            <v>39460</v>
          </cell>
          <cell r="B1841" t="str">
            <v>1Q08</v>
          </cell>
          <cell r="C1841">
            <v>2008</v>
          </cell>
        </row>
        <row r="1842">
          <cell r="A1842">
            <v>39461</v>
          </cell>
          <cell r="B1842" t="str">
            <v>1Q08</v>
          </cell>
          <cell r="C1842">
            <v>2008</v>
          </cell>
        </row>
        <row r="1843">
          <cell r="A1843">
            <v>39462</v>
          </cell>
          <cell r="B1843" t="str">
            <v>1Q08</v>
          </cell>
          <cell r="C1843">
            <v>2008</v>
          </cell>
        </row>
        <row r="1844">
          <cell r="A1844">
            <v>39463</v>
          </cell>
          <cell r="B1844" t="str">
            <v>1Q08</v>
          </cell>
          <cell r="C1844">
            <v>2008</v>
          </cell>
        </row>
        <row r="1845">
          <cell r="A1845">
            <v>39464</v>
          </cell>
          <cell r="B1845" t="str">
            <v>1Q08</v>
          </cell>
          <cell r="C1845">
            <v>2008</v>
          </cell>
        </row>
        <row r="1846">
          <cell r="A1846">
            <v>39465</v>
          </cell>
          <cell r="B1846" t="str">
            <v>1Q08</v>
          </cell>
          <cell r="C1846">
            <v>2008</v>
          </cell>
        </row>
        <row r="1847">
          <cell r="A1847">
            <v>39466</v>
          </cell>
          <cell r="B1847" t="str">
            <v>1Q08</v>
          </cell>
          <cell r="C1847">
            <v>2008</v>
          </cell>
        </row>
        <row r="1848">
          <cell r="A1848">
            <v>39467</v>
          </cell>
          <cell r="B1848" t="str">
            <v>1Q08</v>
          </cell>
          <cell r="C1848">
            <v>2008</v>
          </cell>
        </row>
        <row r="1849">
          <cell r="A1849">
            <v>39468</v>
          </cell>
          <cell r="B1849" t="str">
            <v>1Q08</v>
          </cell>
          <cell r="C1849">
            <v>2008</v>
          </cell>
        </row>
        <row r="1850">
          <cell r="A1850">
            <v>39469</v>
          </cell>
          <cell r="B1850" t="str">
            <v>1Q08</v>
          </cell>
          <cell r="C1850">
            <v>2008</v>
          </cell>
        </row>
        <row r="1851">
          <cell r="A1851">
            <v>39470</v>
          </cell>
          <cell r="B1851" t="str">
            <v>1Q08</v>
          </cell>
          <cell r="C1851">
            <v>2008</v>
          </cell>
        </row>
        <row r="1852">
          <cell r="A1852">
            <v>39471</v>
          </cell>
          <cell r="B1852" t="str">
            <v>1Q08</v>
          </cell>
          <cell r="C1852">
            <v>2008</v>
          </cell>
        </row>
        <row r="1853">
          <cell r="A1853">
            <v>39472</v>
          </cell>
          <cell r="B1853" t="str">
            <v>1Q08</v>
          </cell>
          <cell r="C1853">
            <v>2008</v>
          </cell>
        </row>
        <row r="1854">
          <cell r="A1854">
            <v>39473</v>
          </cell>
          <cell r="B1854" t="str">
            <v>1Q08</v>
          </cell>
          <cell r="C1854">
            <v>2008</v>
          </cell>
        </row>
        <row r="1855">
          <cell r="A1855">
            <v>39474</v>
          </cell>
          <cell r="B1855" t="str">
            <v>1Q08</v>
          </cell>
          <cell r="C1855">
            <v>2008</v>
          </cell>
        </row>
        <row r="1856">
          <cell r="A1856">
            <v>39475</v>
          </cell>
          <cell r="B1856" t="str">
            <v>1Q08</v>
          </cell>
          <cell r="C1856">
            <v>2008</v>
          </cell>
        </row>
        <row r="1857">
          <cell r="A1857">
            <v>39476</v>
          </cell>
          <cell r="B1857" t="str">
            <v>1Q08</v>
          </cell>
          <cell r="C1857">
            <v>2008</v>
          </cell>
        </row>
        <row r="1858">
          <cell r="A1858">
            <v>39477</v>
          </cell>
          <cell r="B1858" t="str">
            <v>1Q08</v>
          </cell>
          <cell r="C1858">
            <v>2008</v>
          </cell>
        </row>
        <row r="1859">
          <cell r="A1859">
            <v>39478</v>
          </cell>
          <cell r="B1859" t="str">
            <v>1Q08</v>
          </cell>
          <cell r="C1859">
            <v>2008</v>
          </cell>
        </row>
        <row r="1860">
          <cell r="A1860">
            <v>39479</v>
          </cell>
          <cell r="B1860" t="str">
            <v>1Q08</v>
          </cell>
          <cell r="C1860">
            <v>2008</v>
          </cell>
        </row>
        <row r="1861">
          <cell r="A1861">
            <v>39480</v>
          </cell>
          <cell r="B1861" t="str">
            <v>1Q08</v>
          </cell>
          <cell r="C1861">
            <v>2008</v>
          </cell>
        </row>
        <row r="1862">
          <cell r="A1862">
            <v>39481</v>
          </cell>
          <cell r="B1862" t="str">
            <v>1Q08</v>
          </cell>
          <cell r="C1862">
            <v>2008</v>
          </cell>
        </row>
        <row r="1863">
          <cell r="A1863">
            <v>39482</v>
          </cell>
          <cell r="B1863" t="str">
            <v>1Q08</v>
          </cell>
          <cell r="C1863">
            <v>2008</v>
          </cell>
        </row>
        <row r="1864">
          <cell r="A1864">
            <v>39483</v>
          </cell>
          <cell r="B1864" t="str">
            <v>1Q08</v>
          </cell>
          <cell r="C1864">
            <v>2008</v>
          </cell>
        </row>
        <row r="1865">
          <cell r="A1865">
            <v>39484</v>
          </cell>
          <cell r="B1865" t="str">
            <v>1Q08</v>
          </cell>
          <cell r="C1865">
            <v>2008</v>
          </cell>
        </row>
        <row r="1866">
          <cell r="A1866">
            <v>39485</v>
          </cell>
          <cell r="B1866" t="str">
            <v>1Q08</v>
          </cell>
          <cell r="C1866">
            <v>2008</v>
          </cell>
        </row>
        <row r="1867">
          <cell r="A1867">
            <v>39486</v>
          </cell>
          <cell r="B1867" t="str">
            <v>1Q08</v>
          </cell>
          <cell r="C1867">
            <v>2008</v>
          </cell>
        </row>
        <row r="1868">
          <cell r="A1868">
            <v>39487</v>
          </cell>
          <cell r="B1868" t="str">
            <v>1Q08</v>
          </cell>
          <cell r="C1868">
            <v>2008</v>
          </cell>
        </row>
        <row r="1869">
          <cell r="A1869">
            <v>39488</v>
          </cell>
          <cell r="B1869" t="str">
            <v>1Q08</v>
          </cell>
          <cell r="C1869">
            <v>2008</v>
          </cell>
        </row>
        <row r="1870">
          <cell r="A1870">
            <v>39489</v>
          </cell>
          <cell r="B1870" t="str">
            <v>1Q08</v>
          </cell>
          <cell r="C1870">
            <v>2008</v>
          </cell>
        </row>
        <row r="1871">
          <cell r="A1871">
            <v>39490</v>
          </cell>
          <cell r="B1871" t="str">
            <v>1Q08</v>
          </cell>
          <cell r="C1871">
            <v>2008</v>
          </cell>
        </row>
        <row r="1872">
          <cell r="A1872">
            <v>39491</v>
          </cell>
          <cell r="B1872" t="str">
            <v>1Q08</v>
          </cell>
          <cell r="C1872">
            <v>2008</v>
          </cell>
        </row>
        <row r="1873">
          <cell r="A1873">
            <v>39492</v>
          </cell>
          <cell r="B1873" t="str">
            <v>1Q08</v>
          </cell>
          <cell r="C1873">
            <v>2008</v>
          </cell>
        </row>
        <row r="1874">
          <cell r="A1874">
            <v>39493</v>
          </cell>
          <cell r="B1874" t="str">
            <v>1Q08</v>
          </cell>
          <cell r="C1874">
            <v>2008</v>
          </cell>
        </row>
        <row r="1875">
          <cell r="A1875">
            <v>39494</v>
          </cell>
          <cell r="B1875" t="str">
            <v>1Q08</v>
          </cell>
          <cell r="C1875">
            <v>2008</v>
          </cell>
        </row>
        <row r="1876">
          <cell r="A1876">
            <v>39495</v>
          </cell>
          <cell r="B1876" t="str">
            <v>1Q08</v>
          </cell>
          <cell r="C1876">
            <v>2008</v>
          </cell>
        </row>
        <row r="1877">
          <cell r="A1877">
            <v>39496</v>
          </cell>
          <cell r="B1877" t="str">
            <v>1Q08</v>
          </cell>
          <cell r="C1877">
            <v>2008</v>
          </cell>
        </row>
        <row r="1878">
          <cell r="A1878">
            <v>39497</v>
          </cell>
          <cell r="B1878" t="str">
            <v>1Q08</v>
          </cell>
          <cell r="C1878">
            <v>2008</v>
          </cell>
        </row>
        <row r="1879">
          <cell r="A1879">
            <v>39498</v>
          </cell>
          <cell r="B1879" t="str">
            <v>1Q08</v>
          </cell>
          <cell r="C1879">
            <v>2008</v>
          </cell>
        </row>
        <row r="1880">
          <cell r="A1880">
            <v>39499</v>
          </cell>
          <cell r="B1880" t="str">
            <v>1Q08</v>
          </cell>
          <cell r="C1880">
            <v>2008</v>
          </cell>
        </row>
        <row r="1881">
          <cell r="A1881">
            <v>39500</v>
          </cell>
          <cell r="B1881" t="str">
            <v>1Q08</v>
          </cell>
          <cell r="C1881">
            <v>2008</v>
          </cell>
        </row>
        <row r="1882">
          <cell r="A1882">
            <v>39501</v>
          </cell>
          <cell r="B1882" t="str">
            <v>1Q08</v>
          </cell>
          <cell r="C1882">
            <v>2008</v>
          </cell>
        </row>
        <row r="1883">
          <cell r="A1883">
            <v>39502</v>
          </cell>
          <cell r="B1883" t="str">
            <v>1Q08</v>
          </cell>
          <cell r="C1883">
            <v>2008</v>
          </cell>
        </row>
        <row r="1884">
          <cell r="A1884">
            <v>39503</v>
          </cell>
          <cell r="B1884" t="str">
            <v>1Q08</v>
          </cell>
          <cell r="C1884">
            <v>2008</v>
          </cell>
        </row>
        <row r="1885">
          <cell r="A1885">
            <v>39504</v>
          </cell>
          <cell r="B1885" t="str">
            <v>1Q08</v>
          </cell>
          <cell r="C1885">
            <v>2008</v>
          </cell>
        </row>
        <row r="1886">
          <cell r="A1886">
            <v>39505</v>
          </cell>
          <cell r="B1886" t="str">
            <v>1Q08</v>
          </cell>
          <cell r="C1886">
            <v>2008</v>
          </cell>
        </row>
        <row r="1887">
          <cell r="A1887">
            <v>39506</v>
          </cell>
          <cell r="B1887" t="str">
            <v>1Q08</v>
          </cell>
          <cell r="C1887">
            <v>2008</v>
          </cell>
        </row>
        <row r="1888">
          <cell r="A1888">
            <v>39507</v>
          </cell>
          <cell r="B1888" t="str">
            <v>1Q08</v>
          </cell>
          <cell r="C1888">
            <v>2008</v>
          </cell>
        </row>
        <row r="1889">
          <cell r="A1889">
            <v>39508</v>
          </cell>
          <cell r="B1889" t="str">
            <v>1Q08</v>
          </cell>
          <cell r="C1889">
            <v>2008</v>
          </cell>
        </row>
        <row r="1890">
          <cell r="A1890">
            <v>39509</v>
          </cell>
          <cell r="B1890" t="str">
            <v>1Q08</v>
          </cell>
          <cell r="C1890">
            <v>2008</v>
          </cell>
        </row>
        <row r="1891">
          <cell r="A1891">
            <v>39510</v>
          </cell>
          <cell r="B1891" t="str">
            <v>1Q08</v>
          </cell>
          <cell r="C1891">
            <v>2008</v>
          </cell>
        </row>
        <row r="1892">
          <cell r="A1892">
            <v>39511</v>
          </cell>
          <cell r="B1892" t="str">
            <v>1Q08</v>
          </cell>
          <cell r="C1892">
            <v>2008</v>
          </cell>
        </row>
        <row r="1893">
          <cell r="A1893">
            <v>39512</v>
          </cell>
          <cell r="B1893" t="str">
            <v>1Q08</v>
          </cell>
          <cell r="C1893">
            <v>2008</v>
          </cell>
        </row>
        <row r="1894">
          <cell r="A1894">
            <v>39513</v>
          </cell>
          <cell r="B1894" t="str">
            <v>1Q08</v>
          </cell>
          <cell r="C1894">
            <v>2008</v>
          </cell>
        </row>
        <row r="1895">
          <cell r="A1895">
            <v>39514</v>
          </cell>
          <cell r="B1895" t="str">
            <v>1Q08</v>
          </cell>
          <cell r="C1895">
            <v>2008</v>
          </cell>
        </row>
        <row r="1896">
          <cell r="A1896">
            <v>39515</v>
          </cell>
          <cell r="B1896" t="str">
            <v>1Q08</v>
          </cell>
          <cell r="C1896">
            <v>2008</v>
          </cell>
        </row>
        <row r="1897">
          <cell r="A1897">
            <v>39516</v>
          </cell>
          <cell r="B1897" t="str">
            <v>1Q08</v>
          </cell>
          <cell r="C1897">
            <v>2008</v>
          </cell>
        </row>
        <row r="1898">
          <cell r="A1898">
            <v>39517</v>
          </cell>
          <cell r="B1898" t="str">
            <v>1Q08</v>
          </cell>
          <cell r="C1898">
            <v>2008</v>
          </cell>
        </row>
        <row r="1899">
          <cell r="A1899">
            <v>39518</v>
          </cell>
          <cell r="B1899" t="str">
            <v>1Q08</v>
          </cell>
          <cell r="C1899">
            <v>2008</v>
          </cell>
        </row>
        <row r="1900">
          <cell r="A1900">
            <v>39519</v>
          </cell>
          <cell r="B1900" t="str">
            <v>1Q08</v>
          </cell>
          <cell r="C1900">
            <v>2008</v>
          </cell>
        </row>
        <row r="1901">
          <cell r="A1901">
            <v>39520</v>
          </cell>
          <cell r="B1901" t="str">
            <v>1Q08</v>
          </cell>
          <cell r="C1901">
            <v>2008</v>
          </cell>
        </row>
        <row r="1902">
          <cell r="A1902">
            <v>39521</v>
          </cell>
          <cell r="B1902" t="str">
            <v>1Q08</v>
          </cell>
          <cell r="C1902">
            <v>2008</v>
          </cell>
        </row>
        <row r="1903">
          <cell r="A1903">
            <v>39522</v>
          </cell>
          <cell r="B1903" t="str">
            <v>1Q08</v>
          </cell>
          <cell r="C1903">
            <v>2008</v>
          </cell>
        </row>
        <row r="1904">
          <cell r="A1904">
            <v>39523</v>
          </cell>
          <cell r="B1904" t="str">
            <v>1Q08</v>
          </cell>
          <cell r="C1904">
            <v>2008</v>
          </cell>
        </row>
        <row r="1905">
          <cell r="A1905">
            <v>39524</v>
          </cell>
          <cell r="B1905" t="str">
            <v>1Q08</v>
          </cell>
          <cell r="C1905">
            <v>2008</v>
          </cell>
        </row>
        <row r="1906">
          <cell r="A1906">
            <v>39525</v>
          </cell>
          <cell r="B1906" t="str">
            <v>1Q08</v>
          </cell>
          <cell r="C1906">
            <v>2008</v>
          </cell>
        </row>
        <row r="1907">
          <cell r="A1907">
            <v>39526</v>
          </cell>
          <cell r="B1907" t="str">
            <v>1Q08</v>
          </cell>
          <cell r="C1907">
            <v>2008</v>
          </cell>
        </row>
        <row r="1908">
          <cell r="A1908">
            <v>39527</v>
          </cell>
          <cell r="B1908" t="str">
            <v>1Q08</v>
          </cell>
          <cell r="C1908">
            <v>2008</v>
          </cell>
        </row>
        <row r="1909">
          <cell r="A1909">
            <v>39528</v>
          </cell>
          <cell r="B1909" t="str">
            <v>1Q08</v>
          </cell>
          <cell r="C1909">
            <v>2008</v>
          </cell>
        </row>
        <row r="1910">
          <cell r="A1910">
            <v>39529</v>
          </cell>
          <cell r="B1910" t="str">
            <v>1Q08</v>
          </cell>
          <cell r="C1910">
            <v>2008</v>
          </cell>
        </row>
        <row r="1911">
          <cell r="A1911">
            <v>39530</v>
          </cell>
          <cell r="B1911" t="str">
            <v>1Q08</v>
          </cell>
          <cell r="C1911">
            <v>2008</v>
          </cell>
        </row>
        <row r="1912">
          <cell r="A1912">
            <v>39531</v>
          </cell>
          <cell r="B1912" t="str">
            <v>1Q08</v>
          </cell>
          <cell r="C1912">
            <v>2008</v>
          </cell>
        </row>
        <row r="1913">
          <cell r="A1913">
            <v>39532</v>
          </cell>
          <cell r="B1913" t="str">
            <v>1Q08</v>
          </cell>
          <cell r="C1913">
            <v>2008</v>
          </cell>
        </row>
        <row r="1914">
          <cell r="A1914">
            <v>39533</v>
          </cell>
          <cell r="B1914" t="str">
            <v>1Q08</v>
          </cell>
          <cell r="C1914">
            <v>2008</v>
          </cell>
        </row>
        <row r="1915">
          <cell r="A1915">
            <v>39534</v>
          </cell>
          <cell r="B1915" t="str">
            <v>1Q08</v>
          </cell>
          <cell r="C1915">
            <v>2008</v>
          </cell>
        </row>
        <row r="1916">
          <cell r="A1916">
            <v>39535</v>
          </cell>
          <cell r="B1916" t="str">
            <v>1Q08</v>
          </cell>
          <cell r="C1916">
            <v>2008</v>
          </cell>
        </row>
        <row r="1917">
          <cell r="A1917">
            <v>39536</v>
          </cell>
          <cell r="B1917" t="str">
            <v>1Q08</v>
          </cell>
          <cell r="C1917">
            <v>2008</v>
          </cell>
        </row>
        <row r="1918">
          <cell r="A1918">
            <v>39537</v>
          </cell>
          <cell r="B1918" t="str">
            <v>1Q08</v>
          </cell>
          <cell r="C1918">
            <v>2008</v>
          </cell>
        </row>
        <row r="1919">
          <cell r="A1919">
            <v>39538</v>
          </cell>
          <cell r="B1919" t="str">
            <v>1Q08</v>
          </cell>
          <cell r="C1919">
            <v>2008</v>
          </cell>
        </row>
        <row r="1920">
          <cell r="A1920">
            <v>39539</v>
          </cell>
          <cell r="B1920" t="str">
            <v>2Q08</v>
          </cell>
          <cell r="C1920">
            <v>2008</v>
          </cell>
        </row>
        <row r="1921">
          <cell r="A1921">
            <v>39540</v>
          </cell>
          <cell r="B1921" t="str">
            <v>2Q08</v>
          </cell>
          <cell r="C1921">
            <v>2008</v>
          </cell>
        </row>
        <row r="1922">
          <cell r="A1922">
            <v>39541</v>
          </cell>
          <cell r="B1922" t="str">
            <v>2Q08</v>
          </cell>
          <cell r="C1922">
            <v>2008</v>
          </cell>
        </row>
        <row r="1923">
          <cell r="A1923">
            <v>39542</v>
          </cell>
          <cell r="B1923" t="str">
            <v>2Q08</v>
          </cell>
          <cell r="C1923">
            <v>2008</v>
          </cell>
        </row>
        <row r="1924">
          <cell r="A1924">
            <v>39543</v>
          </cell>
          <cell r="B1924" t="str">
            <v>2Q08</v>
          </cell>
          <cell r="C1924">
            <v>2008</v>
          </cell>
        </row>
        <row r="1925">
          <cell r="A1925">
            <v>39544</v>
          </cell>
          <cell r="B1925" t="str">
            <v>2Q08</v>
          </cell>
          <cell r="C1925">
            <v>2008</v>
          </cell>
        </row>
        <row r="1926">
          <cell r="A1926">
            <v>39545</v>
          </cell>
          <cell r="B1926" t="str">
            <v>2Q08</v>
          </cell>
          <cell r="C1926">
            <v>2008</v>
          </cell>
        </row>
        <row r="1927">
          <cell r="A1927">
            <v>39546</v>
          </cell>
          <cell r="B1927" t="str">
            <v>2Q08</v>
          </cell>
          <cell r="C1927">
            <v>2008</v>
          </cell>
        </row>
        <row r="1928">
          <cell r="A1928">
            <v>39547</v>
          </cell>
          <cell r="B1928" t="str">
            <v>2Q08</v>
          </cell>
          <cell r="C1928">
            <v>2008</v>
          </cell>
        </row>
        <row r="1929">
          <cell r="A1929">
            <v>39548</v>
          </cell>
          <cell r="B1929" t="str">
            <v>2Q08</v>
          </cell>
          <cell r="C1929">
            <v>2008</v>
          </cell>
        </row>
        <row r="1930">
          <cell r="A1930">
            <v>39549</v>
          </cell>
          <cell r="B1930" t="str">
            <v>2Q08</v>
          </cell>
          <cell r="C1930">
            <v>2008</v>
          </cell>
        </row>
        <row r="1931">
          <cell r="A1931">
            <v>39550</v>
          </cell>
          <cell r="B1931" t="str">
            <v>2Q08</v>
          </cell>
          <cell r="C1931">
            <v>2008</v>
          </cell>
        </row>
        <row r="1932">
          <cell r="A1932">
            <v>39551</v>
          </cell>
          <cell r="B1932" t="str">
            <v>2Q08</v>
          </cell>
          <cell r="C1932">
            <v>2008</v>
          </cell>
        </row>
        <row r="1933">
          <cell r="A1933">
            <v>39552</v>
          </cell>
          <cell r="B1933" t="str">
            <v>2Q08</v>
          </cell>
          <cell r="C1933">
            <v>2008</v>
          </cell>
        </row>
        <row r="1934">
          <cell r="A1934">
            <v>39553</v>
          </cell>
          <cell r="B1934" t="str">
            <v>2Q08</v>
          </cell>
          <cell r="C1934">
            <v>2008</v>
          </cell>
        </row>
        <row r="1935">
          <cell r="A1935">
            <v>39554</v>
          </cell>
          <cell r="B1935" t="str">
            <v>2Q08</v>
          </cell>
          <cell r="C1935">
            <v>2008</v>
          </cell>
        </row>
        <row r="1936">
          <cell r="A1936">
            <v>39555</v>
          </cell>
          <cell r="B1936" t="str">
            <v>2Q08</v>
          </cell>
          <cell r="C1936">
            <v>2008</v>
          </cell>
        </row>
        <row r="1937">
          <cell r="A1937">
            <v>39556</v>
          </cell>
          <cell r="B1937" t="str">
            <v>2Q08</v>
          </cell>
          <cell r="C1937">
            <v>2008</v>
          </cell>
        </row>
        <row r="1938">
          <cell r="A1938">
            <v>39557</v>
          </cell>
          <cell r="B1938" t="str">
            <v>2Q08</v>
          </cell>
          <cell r="C1938">
            <v>2008</v>
          </cell>
        </row>
        <row r="1939">
          <cell r="A1939">
            <v>39558</v>
          </cell>
          <cell r="B1939" t="str">
            <v>2Q08</v>
          </cell>
          <cell r="C1939">
            <v>2008</v>
          </cell>
        </row>
        <row r="1940">
          <cell r="A1940">
            <v>39559</v>
          </cell>
          <cell r="B1940" t="str">
            <v>2Q08</v>
          </cell>
          <cell r="C1940">
            <v>2008</v>
          </cell>
        </row>
        <row r="1941">
          <cell r="A1941">
            <v>39560</v>
          </cell>
          <cell r="B1941" t="str">
            <v>2Q08</v>
          </cell>
          <cell r="C1941">
            <v>2008</v>
          </cell>
        </row>
        <row r="1942">
          <cell r="A1942">
            <v>39561</v>
          </cell>
          <cell r="B1942" t="str">
            <v>2Q08</v>
          </cell>
          <cell r="C1942">
            <v>2008</v>
          </cell>
        </row>
        <row r="1943">
          <cell r="A1943">
            <v>39562</v>
          </cell>
          <cell r="B1943" t="str">
            <v>2Q08</v>
          </cell>
          <cell r="C1943">
            <v>2008</v>
          </cell>
        </row>
        <row r="1944">
          <cell r="A1944">
            <v>39563</v>
          </cell>
          <cell r="B1944" t="str">
            <v>2Q08</v>
          </cell>
          <cell r="C1944">
            <v>2008</v>
          </cell>
        </row>
        <row r="1945">
          <cell r="A1945">
            <v>39564</v>
          </cell>
          <cell r="B1945" t="str">
            <v>2Q08</v>
          </cell>
          <cell r="C1945">
            <v>2008</v>
          </cell>
        </row>
        <row r="1946">
          <cell r="A1946">
            <v>39565</v>
          </cell>
          <cell r="B1946" t="str">
            <v>2Q08</v>
          </cell>
          <cell r="C1946">
            <v>2008</v>
          </cell>
        </row>
        <row r="1947">
          <cell r="A1947">
            <v>39566</v>
          </cell>
          <cell r="B1947" t="str">
            <v>2Q08</v>
          </cell>
          <cell r="C1947">
            <v>2008</v>
          </cell>
        </row>
        <row r="1948">
          <cell r="A1948">
            <v>39567</v>
          </cell>
          <cell r="B1948" t="str">
            <v>2Q08</v>
          </cell>
          <cell r="C1948">
            <v>2008</v>
          </cell>
        </row>
        <row r="1949">
          <cell r="A1949">
            <v>39568</v>
          </cell>
          <cell r="B1949" t="str">
            <v>2Q08</v>
          </cell>
          <cell r="C1949">
            <v>2008</v>
          </cell>
        </row>
        <row r="1950">
          <cell r="A1950">
            <v>39569</v>
          </cell>
          <cell r="B1950" t="str">
            <v>2Q08</v>
          </cell>
          <cell r="C1950">
            <v>2008</v>
          </cell>
        </row>
        <row r="1951">
          <cell r="A1951">
            <v>39570</v>
          </cell>
          <cell r="B1951" t="str">
            <v>2Q08</v>
          </cell>
          <cell r="C1951">
            <v>2008</v>
          </cell>
        </row>
        <row r="1952">
          <cell r="A1952">
            <v>39571</v>
          </cell>
          <cell r="B1952" t="str">
            <v>2Q08</v>
          </cell>
          <cell r="C1952">
            <v>2008</v>
          </cell>
        </row>
        <row r="1953">
          <cell r="A1953">
            <v>39572</v>
          </cell>
          <cell r="B1953" t="str">
            <v>2Q08</v>
          </cell>
          <cell r="C1953">
            <v>2008</v>
          </cell>
        </row>
        <row r="1954">
          <cell r="A1954">
            <v>39573</v>
          </cell>
          <cell r="B1954" t="str">
            <v>2Q08</v>
          </cell>
          <cell r="C1954">
            <v>2008</v>
          </cell>
        </row>
        <row r="1955">
          <cell r="A1955">
            <v>39574</v>
          </cell>
          <cell r="B1955" t="str">
            <v>2Q08</v>
          </cell>
          <cell r="C1955">
            <v>2008</v>
          </cell>
        </row>
        <row r="1956">
          <cell r="A1956">
            <v>39575</v>
          </cell>
          <cell r="B1956" t="str">
            <v>2Q08</v>
          </cell>
          <cell r="C1956">
            <v>2008</v>
          </cell>
        </row>
        <row r="1957">
          <cell r="A1957">
            <v>39576</v>
          </cell>
          <cell r="B1957" t="str">
            <v>2Q08</v>
          </cell>
          <cell r="C1957">
            <v>2008</v>
          </cell>
        </row>
        <row r="1958">
          <cell r="A1958">
            <v>39577</v>
          </cell>
          <cell r="B1958" t="str">
            <v>2Q08</v>
          </cell>
          <cell r="C1958">
            <v>2008</v>
          </cell>
        </row>
        <row r="1959">
          <cell r="A1959">
            <v>39578</v>
          </cell>
          <cell r="B1959" t="str">
            <v>2Q08</v>
          </cell>
          <cell r="C1959">
            <v>2008</v>
          </cell>
        </row>
        <row r="1960">
          <cell r="A1960">
            <v>39579</v>
          </cell>
          <cell r="B1960" t="str">
            <v>2Q08</v>
          </cell>
          <cell r="C1960">
            <v>2008</v>
          </cell>
        </row>
        <row r="1961">
          <cell r="A1961">
            <v>39580</v>
          </cell>
          <cell r="B1961" t="str">
            <v>2Q08</v>
          </cell>
          <cell r="C1961">
            <v>2008</v>
          </cell>
        </row>
        <row r="1962">
          <cell r="A1962">
            <v>39581</v>
          </cell>
          <cell r="B1962" t="str">
            <v>2Q08</v>
          </cell>
          <cell r="C1962">
            <v>2008</v>
          </cell>
        </row>
        <row r="1963">
          <cell r="A1963">
            <v>39582</v>
          </cell>
          <cell r="B1963" t="str">
            <v>2Q08</v>
          </cell>
          <cell r="C1963">
            <v>2008</v>
          </cell>
        </row>
        <row r="1964">
          <cell r="A1964">
            <v>39583</v>
          </cell>
          <cell r="B1964" t="str">
            <v>2Q08</v>
          </cell>
          <cell r="C1964">
            <v>2008</v>
          </cell>
        </row>
        <row r="1965">
          <cell r="A1965">
            <v>39584</v>
          </cell>
          <cell r="B1965" t="str">
            <v>2Q08</v>
          </cell>
          <cell r="C1965">
            <v>2008</v>
          </cell>
        </row>
        <row r="1966">
          <cell r="A1966">
            <v>39585</v>
          </cell>
          <cell r="B1966" t="str">
            <v>2Q08</v>
          </cell>
          <cell r="C1966">
            <v>2008</v>
          </cell>
        </row>
        <row r="1967">
          <cell r="A1967">
            <v>39586</v>
          </cell>
          <cell r="B1967" t="str">
            <v>2Q08</v>
          </cell>
          <cell r="C1967">
            <v>2008</v>
          </cell>
        </row>
        <row r="1968">
          <cell r="A1968">
            <v>39587</v>
          </cell>
          <cell r="B1968" t="str">
            <v>2Q08</v>
          </cell>
          <cell r="C1968">
            <v>2008</v>
          </cell>
        </row>
        <row r="1969">
          <cell r="A1969">
            <v>39588</v>
          </cell>
          <cell r="B1969" t="str">
            <v>2Q08</v>
          </cell>
          <cell r="C1969">
            <v>2008</v>
          </cell>
        </row>
        <row r="1970">
          <cell r="A1970">
            <v>39589</v>
          </cell>
          <cell r="B1970" t="str">
            <v>2Q08</v>
          </cell>
          <cell r="C1970">
            <v>2008</v>
          </cell>
        </row>
        <row r="1971">
          <cell r="A1971">
            <v>39590</v>
          </cell>
          <cell r="B1971" t="str">
            <v>2Q08</v>
          </cell>
          <cell r="C1971">
            <v>2008</v>
          </cell>
        </row>
        <row r="1972">
          <cell r="A1972">
            <v>39591</v>
          </cell>
          <cell r="B1972" t="str">
            <v>2Q08</v>
          </cell>
          <cell r="C1972">
            <v>2008</v>
          </cell>
        </row>
        <row r="1973">
          <cell r="A1973">
            <v>39592</v>
          </cell>
          <cell r="B1973" t="str">
            <v>2Q08</v>
          </cell>
          <cell r="C1973">
            <v>2008</v>
          </cell>
        </row>
        <row r="1974">
          <cell r="A1974">
            <v>39593</v>
          </cell>
          <cell r="B1974" t="str">
            <v>2Q08</v>
          </cell>
          <cell r="C1974">
            <v>2008</v>
          </cell>
        </row>
        <row r="1975">
          <cell r="A1975">
            <v>39594</v>
          </cell>
          <cell r="B1975" t="str">
            <v>2Q08</v>
          </cell>
          <cell r="C1975">
            <v>2008</v>
          </cell>
        </row>
        <row r="1976">
          <cell r="A1976">
            <v>39595</v>
          </cell>
          <cell r="B1976" t="str">
            <v>2Q08</v>
          </cell>
          <cell r="C1976">
            <v>2008</v>
          </cell>
        </row>
        <row r="1977">
          <cell r="A1977">
            <v>39596</v>
          </cell>
          <cell r="B1977" t="str">
            <v>2Q08</v>
          </cell>
          <cell r="C1977">
            <v>2008</v>
          </cell>
        </row>
        <row r="1978">
          <cell r="A1978">
            <v>39597</v>
          </cell>
          <cell r="B1978" t="str">
            <v>2Q08</v>
          </cell>
          <cell r="C1978">
            <v>2008</v>
          </cell>
        </row>
        <row r="1979">
          <cell r="A1979">
            <v>39598</v>
          </cell>
          <cell r="B1979" t="str">
            <v>2Q08</v>
          </cell>
          <cell r="C1979">
            <v>2008</v>
          </cell>
        </row>
        <row r="1980">
          <cell r="A1980">
            <v>39599</v>
          </cell>
          <cell r="B1980" t="str">
            <v>2Q08</v>
          </cell>
          <cell r="C1980">
            <v>2008</v>
          </cell>
        </row>
        <row r="1981">
          <cell r="A1981">
            <v>39600</v>
          </cell>
          <cell r="B1981" t="str">
            <v>2Q08</v>
          </cell>
          <cell r="C1981">
            <v>2008</v>
          </cell>
        </row>
        <row r="1982">
          <cell r="A1982">
            <v>39601</v>
          </cell>
          <cell r="B1982" t="str">
            <v>2Q08</v>
          </cell>
          <cell r="C1982">
            <v>2008</v>
          </cell>
        </row>
        <row r="1983">
          <cell r="A1983">
            <v>39602</v>
          </cell>
          <cell r="B1983" t="str">
            <v>2Q08</v>
          </cell>
          <cell r="C1983">
            <v>2008</v>
          </cell>
        </row>
        <row r="1984">
          <cell r="A1984">
            <v>39603</v>
          </cell>
          <cell r="B1984" t="str">
            <v>2Q08</v>
          </cell>
          <cell r="C1984">
            <v>2008</v>
          </cell>
        </row>
        <row r="1985">
          <cell r="A1985">
            <v>39604</v>
          </cell>
          <cell r="B1985" t="str">
            <v>2Q08</v>
          </cell>
          <cell r="C1985">
            <v>2008</v>
          </cell>
        </row>
        <row r="1986">
          <cell r="A1986">
            <v>39605</v>
          </cell>
          <cell r="B1986" t="str">
            <v>2Q08</v>
          </cell>
          <cell r="C1986">
            <v>2008</v>
          </cell>
        </row>
        <row r="1987">
          <cell r="A1987">
            <v>39606</v>
          </cell>
          <cell r="B1987" t="str">
            <v>2Q08</v>
          </cell>
          <cell r="C1987">
            <v>2008</v>
          </cell>
        </row>
        <row r="1988">
          <cell r="A1988">
            <v>39607</v>
          </cell>
          <cell r="B1988" t="str">
            <v>2Q08</v>
          </cell>
          <cell r="C1988">
            <v>2008</v>
          </cell>
        </row>
        <row r="1989">
          <cell r="A1989">
            <v>39608</v>
          </cell>
          <cell r="B1989" t="str">
            <v>2Q08</v>
          </cell>
          <cell r="C1989">
            <v>2008</v>
          </cell>
        </row>
        <row r="1990">
          <cell r="A1990">
            <v>39609</v>
          </cell>
          <cell r="B1990" t="str">
            <v>2Q08</v>
          </cell>
          <cell r="C1990">
            <v>2008</v>
          </cell>
        </row>
        <row r="1991">
          <cell r="A1991">
            <v>39610</v>
          </cell>
          <cell r="B1991" t="str">
            <v>2Q08</v>
          </cell>
          <cell r="C1991">
            <v>2008</v>
          </cell>
        </row>
        <row r="1992">
          <cell r="A1992">
            <v>39611</v>
          </cell>
          <cell r="B1992" t="str">
            <v>2Q08</v>
          </cell>
          <cell r="C1992">
            <v>2008</v>
          </cell>
        </row>
        <row r="1993">
          <cell r="A1993">
            <v>39612</v>
          </cell>
          <cell r="B1993" t="str">
            <v>2Q08</v>
          </cell>
          <cell r="C1993">
            <v>2008</v>
          </cell>
        </row>
        <row r="1994">
          <cell r="A1994">
            <v>39613</v>
          </cell>
          <cell r="B1994" t="str">
            <v>2Q08</v>
          </cell>
          <cell r="C1994">
            <v>2008</v>
          </cell>
        </row>
        <row r="1995">
          <cell r="A1995">
            <v>39614</v>
          </cell>
          <cell r="B1995" t="str">
            <v>2Q08</v>
          </cell>
          <cell r="C1995">
            <v>2008</v>
          </cell>
        </row>
        <row r="1996">
          <cell r="A1996">
            <v>39615</v>
          </cell>
          <cell r="B1996" t="str">
            <v>2Q08</v>
          </cell>
          <cell r="C1996">
            <v>2008</v>
          </cell>
        </row>
        <row r="1997">
          <cell r="A1997">
            <v>39616</v>
          </cell>
          <cell r="B1997" t="str">
            <v>2Q08</v>
          </cell>
          <cell r="C1997">
            <v>2008</v>
          </cell>
        </row>
        <row r="1998">
          <cell r="A1998">
            <v>39617</v>
          </cell>
          <cell r="B1998" t="str">
            <v>2Q08</v>
          </cell>
          <cell r="C1998">
            <v>2008</v>
          </cell>
        </row>
        <row r="1999">
          <cell r="A1999">
            <v>39618</v>
          </cell>
          <cell r="B1999" t="str">
            <v>2Q08</v>
          </cell>
          <cell r="C1999">
            <v>2008</v>
          </cell>
        </row>
        <row r="2000">
          <cell r="A2000">
            <v>39619</v>
          </cell>
          <cell r="B2000" t="str">
            <v>2Q08</v>
          </cell>
          <cell r="C2000">
            <v>2008</v>
          </cell>
        </row>
        <row r="2001">
          <cell r="A2001">
            <v>39620</v>
          </cell>
          <cell r="B2001" t="str">
            <v>2Q08</v>
          </cell>
          <cell r="C2001">
            <v>2008</v>
          </cell>
        </row>
        <row r="2002">
          <cell r="A2002">
            <v>39621</v>
          </cell>
          <cell r="B2002" t="str">
            <v>2Q08</v>
          </cell>
          <cell r="C2002">
            <v>2008</v>
          </cell>
        </row>
        <row r="2003">
          <cell r="A2003">
            <v>39622</v>
          </cell>
          <cell r="B2003" t="str">
            <v>2Q08</v>
          </cell>
          <cell r="C2003">
            <v>2008</v>
          </cell>
        </row>
        <row r="2004">
          <cell r="A2004">
            <v>39623</v>
          </cell>
          <cell r="B2004" t="str">
            <v>2Q08</v>
          </cell>
          <cell r="C2004">
            <v>2008</v>
          </cell>
        </row>
        <row r="2005">
          <cell r="A2005">
            <v>39624</v>
          </cell>
          <cell r="B2005" t="str">
            <v>2Q08</v>
          </cell>
          <cell r="C2005">
            <v>2008</v>
          </cell>
        </row>
        <row r="2006">
          <cell r="A2006">
            <v>39625</v>
          </cell>
          <cell r="B2006" t="str">
            <v>2Q08</v>
          </cell>
          <cell r="C2006">
            <v>2008</v>
          </cell>
        </row>
        <row r="2007">
          <cell r="A2007">
            <v>39626</v>
          </cell>
          <cell r="B2007" t="str">
            <v>2Q08</v>
          </cell>
          <cell r="C2007">
            <v>2008</v>
          </cell>
        </row>
        <row r="2008">
          <cell r="A2008">
            <v>39627</v>
          </cell>
          <cell r="B2008" t="str">
            <v>2Q08</v>
          </cell>
          <cell r="C2008">
            <v>2008</v>
          </cell>
        </row>
        <row r="2009">
          <cell r="A2009">
            <v>39628</v>
          </cell>
          <cell r="B2009" t="str">
            <v>2Q08</v>
          </cell>
          <cell r="C2009">
            <v>2008</v>
          </cell>
        </row>
        <row r="2010">
          <cell r="A2010">
            <v>39629</v>
          </cell>
          <cell r="B2010" t="str">
            <v>2Q08</v>
          </cell>
          <cell r="C2010">
            <v>2008</v>
          </cell>
        </row>
        <row r="2011">
          <cell r="A2011">
            <v>39630</v>
          </cell>
          <cell r="B2011" t="str">
            <v>3Q08</v>
          </cell>
          <cell r="C2011">
            <v>2008</v>
          </cell>
        </row>
        <row r="2012">
          <cell r="A2012">
            <v>39631</v>
          </cell>
          <cell r="B2012" t="str">
            <v>3Q08</v>
          </cell>
          <cell r="C2012">
            <v>2008</v>
          </cell>
        </row>
        <row r="2013">
          <cell r="A2013">
            <v>39632</v>
          </cell>
          <cell r="B2013" t="str">
            <v>3Q08</v>
          </cell>
          <cell r="C2013">
            <v>2008</v>
          </cell>
        </row>
        <row r="2014">
          <cell r="A2014">
            <v>39633</v>
          </cell>
          <cell r="B2014" t="str">
            <v>3Q08</v>
          </cell>
          <cell r="C2014">
            <v>2008</v>
          </cell>
        </row>
        <row r="2015">
          <cell r="A2015">
            <v>39634</v>
          </cell>
          <cell r="B2015" t="str">
            <v>3Q08</v>
          </cell>
          <cell r="C2015">
            <v>2008</v>
          </cell>
        </row>
        <row r="2016">
          <cell r="A2016">
            <v>39635</v>
          </cell>
          <cell r="B2016" t="str">
            <v>3Q08</v>
          </cell>
          <cell r="C2016">
            <v>2008</v>
          </cell>
        </row>
        <row r="2017">
          <cell r="A2017">
            <v>39636</v>
          </cell>
          <cell r="B2017" t="str">
            <v>3Q08</v>
          </cell>
          <cell r="C2017">
            <v>2008</v>
          </cell>
        </row>
        <row r="2018">
          <cell r="A2018">
            <v>39637</v>
          </cell>
          <cell r="B2018" t="str">
            <v>3Q08</v>
          </cell>
          <cell r="C2018">
            <v>2008</v>
          </cell>
        </row>
        <row r="2019">
          <cell r="A2019">
            <v>39638</v>
          </cell>
          <cell r="B2019" t="str">
            <v>3Q08</v>
          </cell>
          <cell r="C2019">
            <v>2008</v>
          </cell>
        </row>
        <row r="2020">
          <cell r="A2020">
            <v>39639</v>
          </cell>
          <cell r="B2020" t="str">
            <v>3Q08</v>
          </cell>
          <cell r="C2020">
            <v>2008</v>
          </cell>
        </row>
        <row r="2021">
          <cell r="A2021">
            <v>39640</v>
          </cell>
          <cell r="B2021" t="str">
            <v>3Q08</v>
          </cell>
          <cell r="C2021">
            <v>2008</v>
          </cell>
        </row>
        <row r="2022">
          <cell r="A2022">
            <v>39641</v>
          </cell>
          <cell r="B2022" t="str">
            <v>3Q08</v>
          </cell>
          <cell r="C2022">
            <v>2008</v>
          </cell>
        </row>
        <row r="2023">
          <cell r="A2023">
            <v>39642</v>
          </cell>
          <cell r="B2023" t="str">
            <v>3Q08</v>
          </cell>
          <cell r="C2023">
            <v>2008</v>
          </cell>
        </row>
        <row r="2024">
          <cell r="A2024">
            <v>39643</v>
          </cell>
          <cell r="B2024" t="str">
            <v>3Q08</v>
          </cell>
          <cell r="C2024">
            <v>2008</v>
          </cell>
        </row>
        <row r="2025">
          <cell r="A2025">
            <v>39644</v>
          </cell>
          <cell r="B2025" t="str">
            <v>3Q08</v>
          </cell>
          <cell r="C2025">
            <v>2008</v>
          </cell>
        </row>
        <row r="2026">
          <cell r="A2026">
            <v>39645</v>
          </cell>
          <cell r="B2026" t="str">
            <v>3Q08</v>
          </cell>
          <cell r="C2026">
            <v>2008</v>
          </cell>
        </row>
        <row r="2027">
          <cell r="A2027">
            <v>39646</v>
          </cell>
          <cell r="B2027" t="str">
            <v>3Q08</v>
          </cell>
          <cell r="C2027">
            <v>2008</v>
          </cell>
        </row>
        <row r="2028">
          <cell r="A2028">
            <v>39647</v>
          </cell>
          <cell r="B2028" t="str">
            <v>3Q08</v>
          </cell>
          <cell r="C2028">
            <v>2008</v>
          </cell>
        </row>
        <row r="2029">
          <cell r="A2029">
            <v>39648</v>
          </cell>
          <cell r="B2029" t="str">
            <v>3Q08</v>
          </cell>
          <cell r="C2029">
            <v>2008</v>
          </cell>
        </row>
        <row r="2030">
          <cell r="A2030">
            <v>39649</v>
          </cell>
          <cell r="B2030" t="str">
            <v>3Q08</v>
          </cell>
          <cell r="C2030">
            <v>2008</v>
          </cell>
        </row>
        <row r="2031">
          <cell r="A2031">
            <v>39650</v>
          </cell>
          <cell r="B2031" t="str">
            <v>3Q08</v>
          </cell>
          <cell r="C2031">
            <v>2008</v>
          </cell>
        </row>
        <row r="2032">
          <cell r="A2032">
            <v>39651</v>
          </cell>
          <cell r="B2032" t="str">
            <v>3Q08</v>
          </cell>
          <cell r="C2032">
            <v>2008</v>
          </cell>
        </row>
        <row r="2033">
          <cell r="A2033">
            <v>39652</v>
          </cell>
          <cell r="B2033" t="str">
            <v>3Q08</v>
          </cell>
          <cell r="C2033">
            <v>2008</v>
          </cell>
        </row>
        <row r="2034">
          <cell r="A2034">
            <v>39653</v>
          </cell>
          <cell r="B2034" t="str">
            <v>3Q08</v>
          </cell>
          <cell r="C2034">
            <v>2008</v>
          </cell>
        </row>
        <row r="2035">
          <cell r="A2035">
            <v>39654</v>
          </cell>
          <cell r="B2035" t="str">
            <v>3Q08</v>
          </cell>
          <cell r="C2035">
            <v>2008</v>
          </cell>
        </row>
        <row r="2036">
          <cell r="A2036">
            <v>39655</v>
          </cell>
          <cell r="B2036" t="str">
            <v>3Q08</v>
          </cell>
          <cell r="C2036">
            <v>2008</v>
          </cell>
        </row>
        <row r="2037">
          <cell r="A2037">
            <v>39656</v>
          </cell>
          <cell r="B2037" t="str">
            <v>3Q08</v>
          </cell>
          <cell r="C2037">
            <v>2008</v>
          </cell>
        </row>
        <row r="2038">
          <cell r="A2038">
            <v>39657</v>
          </cell>
          <cell r="B2038" t="str">
            <v>3Q08</v>
          </cell>
          <cell r="C2038">
            <v>2008</v>
          </cell>
        </row>
        <row r="2039">
          <cell r="A2039">
            <v>39658</v>
          </cell>
          <cell r="B2039" t="str">
            <v>3Q08</v>
          </cell>
          <cell r="C2039">
            <v>2008</v>
          </cell>
        </row>
        <row r="2040">
          <cell r="A2040">
            <v>39659</v>
          </cell>
          <cell r="B2040" t="str">
            <v>3Q08</v>
          </cell>
          <cell r="C2040">
            <v>2008</v>
          </cell>
        </row>
        <row r="2041">
          <cell r="A2041">
            <v>39660</v>
          </cell>
          <cell r="B2041" t="str">
            <v>3Q08</v>
          </cell>
          <cell r="C2041">
            <v>2008</v>
          </cell>
        </row>
        <row r="2042">
          <cell r="A2042">
            <v>39661</v>
          </cell>
          <cell r="B2042" t="str">
            <v>3Q08</v>
          </cell>
          <cell r="C2042">
            <v>2008</v>
          </cell>
        </row>
        <row r="2043">
          <cell r="A2043">
            <v>39662</v>
          </cell>
          <cell r="B2043" t="str">
            <v>3Q08</v>
          </cell>
          <cell r="C2043">
            <v>2008</v>
          </cell>
        </row>
        <row r="2044">
          <cell r="A2044">
            <v>39663</v>
          </cell>
          <cell r="B2044" t="str">
            <v>3Q08</v>
          </cell>
          <cell r="C2044">
            <v>2008</v>
          </cell>
        </row>
        <row r="2045">
          <cell r="A2045">
            <v>39664</v>
          </cell>
          <cell r="B2045" t="str">
            <v>3Q08</v>
          </cell>
          <cell r="C2045">
            <v>2008</v>
          </cell>
        </row>
        <row r="2046">
          <cell r="A2046">
            <v>39665</v>
          </cell>
          <cell r="B2046" t="str">
            <v>3Q08</v>
          </cell>
          <cell r="C2046">
            <v>2008</v>
          </cell>
        </row>
        <row r="2047">
          <cell r="A2047">
            <v>39666</v>
          </cell>
          <cell r="B2047" t="str">
            <v>3Q08</v>
          </cell>
          <cell r="C2047">
            <v>2008</v>
          </cell>
        </row>
        <row r="2048">
          <cell r="A2048">
            <v>39667</v>
          </cell>
          <cell r="B2048" t="str">
            <v>3Q08</v>
          </cell>
          <cell r="C2048">
            <v>2008</v>
          </cell>
        </row>
        <row r="2049">
          <cell r="A2049">
            <v>39668</v>
          </cell>
          <cell r="B2049" t="str">
            <v>3Q08</v>
          </cell>
          <cell r="C2049">
            <v>2008</v>
          </cell>
        </row>
        <row r="2050">
          <cell r="A2050">
            <v>39669</v>
          </cell>
          <cell r="B2050" t="str">
            <v>3Q08</v>
          </cell>
          <cell r="C2050">
            <v>2008</v>
          </cell>
        </row>
        <row r="2051">
          <cell r="A2051">
            <v>39670</v>
          </cell>
          <cell r="B2051" t="str">
            <v>3Q08</v>
          </cell>
          <cell r="C2051">
            <v>2008</v>
          </cell>
        </row>
        <row r="2052">
          <cell r="A2052">
            <v>39671</v>
          </cell>
          <cell r="B2052" t="str">
            <v>3Q08</v>
          </cell>
          <cell r="C2052">
            <v>2008</v>
          </cell>
        </row>
        <row r="2053">
          <cell r="A2053">
            <v>39672</v>
          </cell>
          <cell r="B2053" t="str">
            <v>3Q08</v>
          </cell>
          <cell r="C2053">
            <v>2008</v>
          </cell>
        </row>
        <row r="2054">
          <cell r="A2054">
            <v>39673</v>
          </cell>
          <cell r="B2054" t="str">
            <v>3Q08</v>
          </cell>
          <cell r="C2054">
            <v>2008</v>
          </cell>
        </row>
        <row r="2055">
          <cell r="A2055">
            <v>39674</v>
          </cell>
          <cell r="B2055" t="str">
            <v>3Q08</v>
          </cell>
          <cell r="C2055">
            <v>2008</v>
          </cell>
        </row>
        <row r="2056">
          <cell r="A2056">
            <v>39675</v>
          </cell>
          <cell r="B2056" t="str">
            <v>3Q08</v>
          </cell>
          <cell r="C2056">
            <v>2008</v>
          </cell>
        </row>
        <row r="2057">
          <cell r="A2057">
            <v>39676</v>
          </cell>
          <cell r="B2057" t="str">
            <v>3Q08</v>
          </cell>
          <cell r="C2057">
            <v>2008</v>
          </cell>
        </row>
        <row r="2058">
          <cell r="A2058">
            <v>39677</v>
          </cell>
          <cell r="B2058" t="str">
            <v>3Q08</v>
          </cell>
          <cell r="C2058">
            <v>2008</v>
          </cell>
        </row>
        <row r="2059">
          <cell r="A2059">
            <v>39678</v>
          </cell>
          <cell r="B2059" t="str">
            <v>3Q08</v>
          </cell>
          <cell r="C2059">
            <v>2008</v>
          </cell>
        </row>
        <row r="2060">
          <cell r="A2060">
            <v>39679</v>
          </cell>
          <cell r="B2060" t="str">
            <v>3Q08</v>
          </cell>
          <cell r="C2060">
            <v>2008</v>
          </cell>
        </row>
        <row r="2061">
          <cell r="A2061">
            <v>39680</v>
          </cell>
          <cell r="B2061" t="str">
            <v>3Q08</v>
          </cell>
          <cell r="C2061">
            <v>2008</v>
          </cell>
        </row>
        <row r="2062">
          <cell r="A2062">
            <v>39681</v>
          </cell>
          <cell r="B2062" t="str">
            <v>3Q08</v>
          </cell>
          <cell r="C2062">
            <v>2008</v>
          </cell>
        </row>
        <row r="2063">
          <cell r="A2063">
            <v>39682</v>
          </cell>
          <cell r="B2063" t="str">
            <v>3Q08</v>
          </cell>
          <cell r="C2063">
            <v>2008</v>
          </cell>
        </row>
        <row r="2064">
          <cell r="A2064">
            <v>39683</v>
          </cell>
          <cell r="B2064" t="str">
            <v>3Q08</v>
          </cell>
          <cell r="C2064">
            <v>2008</v>
          </cell>
        </row>
        <row r="2065">
          <cell r="A2065">
            <v>39684</v>
          </cell>
          <cell r="B2065" t="str">
            <v>3Q08</v>
          </cell>
          <cell r="C2065">
            <v>2008</v>
          </cell>
        </row>
        <row r="2066">
          <cell r="A2066">
            <v>39685</v>
          </cell>
          <cell r="B2066" t="str">
            <v>3Q08</v>
          </cell>
          <cell r="C2066">
            <v>2008</v>
          </cell>
        </row>
        <row r="2067">
          <cell r="A2067">
            <v>39686</v>
          </cell>
          <cell r="B2067" t="str">
            <v>3Q08</v>
          </cell>
          <cell r="C2067">
            <v>2008</v>
          </cell>
        </row>
        <row r="2068">
          <cell r="A2068">
            <v>39687</v>
          </cell>
          <cell r="B2068" t="str">
            <v>3Q08</v>
          </cell>
          <cell r="C2068">
            <v>2008</v>
          </cell>
        </row>
        <row r="2069">
          <cell r="A2069">
            <v>39688</v>
          </cell>
          <cell r="B2069" t="str">
            <v>3Q08</v>
          </cell>
          <cell r="C2069">
            <v>2008</v>
          </cell>
        </row>
        <row r="2070">
          <cell r="A2070">
            <v>39689</v>
          </cell>
          <cell r="B2070" t="str">
            <v>3Q08</v>
          </cell>
          <cell r="C2070">
            <v>2008</v>
          </cell>
        </row>
        <row r="2071">
          <cell r="A2071">
            <v>39690</v>
          </cell>
          <cell r="B2071" t="str">
            <v>3Q08</v>
          </cell>
          <cell r="C2071">
            <v>2008</v>
          </cell>
        </row>
        <row r="2072">
          <cell r="A2072">
            <v>39691</v>
          </cell>
          <cell r="B2072" t="str">
            <v>3Q08</v>
          </cell>
          <cell r="C2072">
            <v>2008</v>
          </cell>
        </row>
        <row r="2073">
          <cell r="A2073">
            <v>39692</v>
          </cell>
          <cell r="B2073" t="str">
            <v>3Q08</v>
          </cell>
          <cell r="C2073">
            <v>2008</v>
          </cell>
        </row>
        <row r="2074">
          <cell r="A2074">
            <v>39693</v>
          </cell>
          <cell r="B2074" t="str">
            <v>3Q08</v>
          </cell>
          <cell r="C2074">
            <v>2008</v>
          </cell>
        </row>
        <row r="2075">
          <cell r="A2075">
            <v>39694</v>
          </cell>
          <cell r="B2075" t="str">
            <v>3Q08</v>
          </cell>
          <cell r="C2075">
            <v>2008</v>
          </cell>
        </row>
        <row r="2076">
          <cell r="A2076">
            <v>39695</v>
          </cell>
          <cell r="B2076" t="str">
            <v>3Q08</v>
          </cell>
          <cell r="C2076">
            <v>2008</v>
          </cell>
        </row>
        <row r="2077">
          <cell r="A2077">
            <v>39696</v>
          </cell>
          <cell r="B2077" t="str">
            <v>3Q08</v>
          </cell>
          <cell r="C2077">
            <v>2008</v>
          </cell>
        </row>
        <row r="2078">
          <cell r="A2078">
            <v>39697</v>
          </cell>
          <cell r="B2078" t="str">
            <v>3Q08</v>
          </cell>
          <cell r="C2078">
            <v>2008</v>
          </cell>
        </row>
        <row r="2079">
          <cell r="A2079">
            <v>39698</v>
          </cell>
          <cell r="B2079" t="str">
            <v>3Q08</v>
          </cell>
          <cell r="C2079">
            <v>2008</v>
          </cell>
        </row>
        <row r="2080">
          <cell r="A2080">
            <v>39699</v>
          </cell>
          <cell r="B2080" t="str">
            <v>3Q08</v>
          </cell>
          <cell r="C2080">
            <v>2008</v>
          </cell>
        </row>
        <row r="2081">
          <cell r="A2081">
            <v>39700</v>
          </cell>
          <cell r="B2081" t="str">
            <v>3Q08</v>
          </cell>
          <cell r="C2081">
            <v>2008</v>
          </cell>
        </row>
        <row r="2082">
          <cell r="A2082">
            <v>39701</v>
          </cell>
          <cell r="B2082" t="str">
            <v>3Q08</v>
          </cell>
          <cell r="C2082">
            <v>2008</v>
          </cell>
        </row>
        <row r="2083">
          <cell r="A2083">
            <v>39702</v>
          </cell>
          <cell r="B2083" t="str">
            <v>3Q08</v>
          </cell>
          <cell r="C2083">
            <v>2008</v>
          </cell>
        </row>
        <row r="2084">
          <cell r="A2084">
            <v>39703</v>
          </cell>
          <cell r="B2084" t="str">
            <v>3Q08</v>
          </cell>
          <cell r="C2084">
            <v>2008</v>
          </cell>
        </row>
        <row r="2085">
          <cell r="A2085">
            <v>39704</v>
          </cell>
          <cell r="B2085" t="str">
            <v>3Q08</v>
          </cell>
          <cell r="C2085">
            <v>2008</v>
          </cell>
        </row>
        <row r="2086">
          <cell r="A2086">
            <v>39705</v>
          </cell>
          <cell r="B2086" t="str">
            <v>3Q08</v>
          </cell>
          <cell r="C2086">
            <v>2008</v>
          </cell>
        </row>
        <row r="2087">
          <cell r="A2087">
            <v>39706</v>
          </cell>
          <cell r="B2087" t="str">
            <v>3Q08</v>
          </cell>
          <cell r="C2087">
            <v>2008</v>
          </cell>
        </row>
        <row r="2088">
          <cell r="A2088">
            <v>39707</v>
          </cell>
          <cell r="B2088" t="str">
            <v>3Q08</v>
          </cell>
          <cell r="C2088">
            <v>2008</v>
          </cell>
        </row>
        <row r="2089">
          <cell r="A2089">
            <v>39708</v>
          </cell>
          <cell r="B2089" t="str">
            <v>3Q08</v>
          </cell>
          <cell r="C2089">
            <v>2008</v>
          </cell>
        </row>
        <row r="2090">
          <cell r="A2090">
            <v>39709</v>
          </cell>
          <cell r="B2090" t="str">
            <v>3Q08</v>
          </cell>
          <cell r="C2090">
            <v>2008</v>
          </cell>
        </row>
        <row r="2091">
          <cell r="A2091">
            <v>39710</v>
          </cell>
          <cell r="B2091" t="str">
            <v>3Q08</v>
          </cell>
          <cell r="C2091">
            <v>2008</v>
          </cell>
        </row>
        <row r="2092">
          <cell r="A2092">
            <v>39711</v>
          </cell>
          <cell r="B2092" t="str">
            <v>3Q08</v>
          </cell>
          <cell r="C2092">
            <v>2008</v>
          </cell>
        </row>
        <row r="2093">
          <cell r="A2093">
            <v>39712</v>
          </cell>
          <cell r="B2093" t="str">
            <v>3Q08</v>
          </cell>
          <cell r="C2093">
            <v>2008</v>
          </cell>
        </row>
        <row r="2094">
          <cell r="A2094">
            <v>39713</v>
          </cell>
          <cell r="B2094" t="str">
            <v>3Q08</v>
          </cell>
          <cell r="C2094">
            <v>2008</v>
          </cell>
        </row>
        <row r="2095">
          <cell r="A2095">
            <v>39714</v>
          </cell>
          <cell r="B2095" t="str">
            <v>3Q08</v>
          </cell>
          <cell r="C2095">
            <v>2008</v>
          </cell>
        </row>
        <row r="2096">
          <cell r="A2096">
            <v>39715</v>
          </cell>
          <cell r="B2096" t="str">
            <v>3Q08</v>
          </cell>
          <cell r="C2096">
            <v>2008</v>
          </cell>
        </row>
        <row r="2097">
          <cell r="A2097">
            <v>39716</v>
          </cell>
          <cell r="B2097" t="str">
            <v>3Q08</v>
          </cell>
          <cell r="C2097">
            <v>2008</v>
          </cell>
        </row>
        <row r="2098">
          <cell r="A2098">
            <v>39717</v>
          </cell>
          <cell r="B2098" t="str">
            <v>3Q08</v>
          </cell>
          <cell r="C2098">
            <v>2008</v>
          </cell>
        </row>
        <row r="2099">
          <cell r="A2099">
            <v>39718</v>
          </cell>
          <cell r="B2099" t="str">
            <v>3Q08</v>
          </cell>
          <cell r="C2099">
            <v>2008</v>
          </cell>
        </row>
        <row r="2100">
          <cell r="A2100">
            <v>39719</v>
          </cell>
          <cell r="B2100" t="str">
            <v>3Q08</v>
          </cell>
          <cell r="C2100">
            <v>2008</v>
          </cell>
        </row>
        <row r="2101">
          <cell r="A2101">
            <v>39720</v>
          </cell>
          <cell r="B2101" t="str">
            <v>3Q08</v>
          </cell>
          <cell r="C2101">
            <v>2008</v>
          </cell>
        </row>
        <row r="2102">
          <cell r="A2102">
            <v>39721</v>
          </cell>
          <cell r="B2102" t="str">
            <v>3Q08</v>
          </cell>
          <cell r="C2102">
            <v>2008</v>
          </cell>
        </row>
        <row r="2103">
          <cell r="A2103">
            <v>39722</v>
          </cell>
          <cell r="B2103" t="str">
            <v>4Q08</v>
          </cell>
          <cell r="C2103">
            <v>2008</v>
          </cell>
        </row>
        <row r="2104">
          <cell r="A2104">
            <v>39723</v>
          </cell>
          <cell r="B2104" t="str">
            <v>4Q08</v>
          </cell>
          <cell r="C2104">
            <v>2008</v>
          </cell>
        </row>
        <row r="2105">
          <cell r="A2105">
            <v>39724</v>
          </cell>
          <cell r="B2105" t="str">
            <v>4Q08</v>
          </cell>
          <cell r="C2105">
            <v>2008</v>
          </cell>
        </row>
        <row r="2106">
          <cell r="A2106">
            <v>39725</v>
          </cell>
          <cell r="B2106" t="str">
            <v>4Q08</v>
          </cell>
          <cell r="C2106">
            <v>2008</v>
          </cell>
        </row>
        <row r="2107">
          <cell r="A2107">
            <v>39726</v>
          </cell>
          <cell r="B2107" t="str">
            <v>4Q08</v>
          </cell>
          <cell r="C2107">
            <v>2008</v>
          </cell>
        </row>
        <row r="2108">
          <cell r="A2108">
            <v>39727</v>
          </cell>
          <cell r="B2108" t="str">
            <v>4Q08</v>
          </cell>
          <cell r="C2108">
            <v>2008</v>
          </cell>
        </row>
        <row r="2109">
          <cell r="A2109">
            <v>39728</v>
          </cell>
          <cell r="B2109" t="str">
            <v>4Q08</v>
          </cell>
          <cell r="C2109">
            <v>2008</v>
          </cell>
        </row>
        <row r="2110">
          <cell r="A2110">
            <v>39729</v>
          </cell>
          <cell r="B2110" t="str">
            <v>4Q08</v>
          </cell>
          <cell r="C2110">
            <v>2008</v>
          </cell>
        </row>
        <row r="2111">
          <cell r="A2111">
            <v>39730</v>
          </cell>
          <cell r="B2111" t="str">
            <v>4Q08</v>
          </cell>
          <cell r="C2111">
            <v>2008</v>
          </cell>
        </row>
        <row r="2112">
          <cell r="A2112">
            <v>39731</v>
          </cell>
          <cell r="B2112" t="str">
            <v>4Q08</v>
          </cell>
          <cell r="C2112">
            <v>2008</v>
          </cell>
        </row>
        <row r="2113">
          <cell r="A2113">
            <v>39732</v>
          </cell>
          <cell r="B2113" t="str">
            <v>4Q08</v>
          </cell>
          <cell r="C2113">
            <v>2008</v>
          </cell>
        </row>
        <row r="2114">
          <cell r="A2114">
            <v>39733</v>
          </cell>
          <cell r="B2114" t="str">
            <v>4Q08</v>
          </cell>
          <cell r="C2114">
            <v>2008</v>
          </cell>
        </row>
        <row r="2115">
          <cell r="A2115">
            <v>39734</v>
          </cell>
          <cell r="B2115" t="str">
            <v>4Q08</v>
          </cell>
          <cell r="C2115">
            <v>2008</v>
          </cell>
        </row>
        <row r="2116">
          <cell r="A2116">
            <v>39735</v>
          </cell>
          <cell r="B2116" t="str">
            <v>4Q08</v>
          </cell>
          <cell r="C2116">
            <v>2008</v>
          </cell>
        </row>
        <row r="2117">
          <cell r="A2117">
            <v>39736</v>
          </cell>
          <cell r="B2117" t="str">
            <v>4Q08</v>
          </cell>
          <cell r="C2117">
            <v>2008</v>
          </cell>
        </row>
        <row r="2118">
          <cell r="A2118">
            <v>39737</v>
          </cell>
          <cell r="B2118" t="str">
            <v>4Q08</v>
          </cell>
          <cell r="C2118">
            <v>2008</v>
          </cell>
        </row>
        <row r="2119">
          <cell r="A2119">
            <v>39738</v>
          </cell>
          <cell r="B2119" t="str">
            <v>4Q08</v>
          </cell>
          <cell r="C2119">
            <v>2008</v>
          </cell>
        </row>
        <row r="2120">
          <cell r="A2120">
            <v>39739</v>
          </cell>
          <cell r="B2120" t="str">
            <v>4Q08</v>
          </cell>
          <cell r="C2120">
            <v>2008</v>
          </cell>
        </row>
        <row r="2121">
          <cell r="A2121">
            <v>39740</v>
          </cell>
          <cell r="B2121" t="str">
            <v>4Q08</v>
          </cell>
          <cell r="C2121">
            <v>2008</v>
          </cell>
        </row>
        <row r="2122">
          <cell r="A2122">
            <v>39741</v>
          </cell>
          <cell r="B2122" t="str">
            <v>4Q08</v>
          </cell>
          <cell r="C2122">
            <v>2008</v>
          </cell>
        </row>
        <row r="2123">
          <cell r="A2123">
            <v>39742</v>
          </cell>
          <cell r="B2123" t="str">
            <v>4Q08</v>
          </cell>
          <cell r="C2123">
            <v>2008</v>
          </cell>
        </row>
        <row r="2124">
          <cell r="A2124">
            <v>39743</v>
          </cell>
          <cell r="B2124" t="str">
            <v>4Q08</v>
          </cell>
          <cell r="C2124">
            <v>2008</v>
          </cell>
        </row>
        <row r="2125">
          <cell r="A2125">
            <v>39744</v>
          </cell>
          <cell r="B2125" t="str">
            <v>4Q08</v>
          </cell>
          <cell r="C2125">
            <v>2008</v>
          </cell>
        </row>
        <row r="2126">
          <cell r="A2126">
            <v>39745</v>
          </cell>
          <cell r="B2126" t="str">
            <v>4Q08</v>
          </cell>
          <cell r="C2126">
            <v>2008</v>
          </cell>
        </row>
        <row r="2127">
          <cell r="A2127">
            <v>39746</v>
          </cell>
          <cell r="B2127" t="str">
            <v>4Q08</v>
          </cell>
          <cell r="C2127">
            <v>2008</v>
          </cell>
        </row>
        <row r="2128">
          <cell r="A2128">
            <v>39747</v>
          </cell>
          <cell r="B2128" t="str">
            <v>4Q08</v>
          </cell>
          <cell r="C2128">
            <v>2008</v>
          </cell>
        </row>
        <row r="2129">
          <cell r="A2129">
            <v>39748</v>
          </cell>
          <cell r="B2129" t="str">
            <v>4Q08</v>
          </cell>
          <cell r="C2129">
            <v>2008</v>
          </cell>
        </row>
        <row r="2130">
          <cell r="A2130">
            <v>39749</v>
          </cell>
          <cell r="B2130" t="str">
            <v>4Q08</v>
          </cell>
          <cell r="C2130">
            <v>2008</v>
          </cell>
        </row>
        <row r="2131">
          <cell r="A2131">
            <v>39750</v>
          </cell>
          <cell r="B2131" t="str">
            <v>4Q08</v>
          </cell>
          <cell r="C2131">
            <v>2008</v>
          </cell>
        </row>
        <row r="2132">
          <cell r="A2132">
            <v>39751</v>
          </cell>
          <cell r="B2132" t="str">
            <v>4Q08</v>
          </cell>
          <cell r="C2132">
            <v>2008</v>
          </cell>
        </row>
        <row r="2133">
          <cell r="A2133">
            <v>39752</v>
          </cell>
          <cell r="B2133" t="str">
            <v>4Q08</v>
          </cell>
          <cell r="C2133">
            <v>2008</v>
          </cell>
        </row>
        <row r="2134">
          <cell r="A2134">
            <v>39753</v>
          </cell>
          <cell r="B2134" t="str">
            <v>4Q08</v>
          </cell>
          <cell r="C2134">
            <v>2008</v>
          </cell>
        </row>
        <row r="2135">
          <cell r="A2135">
            <v>39754</v>
          </cell>
          <cell r="B2135" t="str">
            <v>4Q08</v>
          </cell>
          <cell r="C2135">
            <v>2008</v>
          </cell>
        </row>
        <row r="2136">
          <cell r="A2136">
            <v>39755</v>
          </cell>
          <cell r="B2136" t="str">
            <v>4Q08</v>
          </cell>
          <cell r="C2136">
            <v>2008</v>
          </cell>
        </row>
        <row r="2137">
          <cell r="A2137">
            <v>39756</v>
          </cell>
          <cell r="B2137" t="str">
            <v>4Q08</v>
          </cell>
          <cell r="C2137">
            <v>2008</v>
          </cell>
        </row>
        <row r="2138">
          <cell r="A2138">
            <v>39757</v>
          </cell>
          <cell r="B2138" t="str">
            <v>4Q08</v>
          </cell>
          <cell r="C2138">
            <v>2008</v>
          </cell>
        </row>
        <row r="2139">
          <cell r="A2139">
            <v>39758</v>
          </cell>
          <cell r="B2139" t="str">
            <v>4Q08</v>
          </cell>
          <cell r="C2139">
            <v>2008</v>
          </cell>
        </row>
        <row r="2140">
          <cell r="A2140">
            <v>39759</v>
          </cell>
          <cell r="B2140" t="str">
            <v>4Q08</v>
          </cell>
          <cell r="C2140">
            <v>2008</v>
          </cell>
        </row>
        <row r="2141">
          <cell r="A2141">
            <v>39760</v>
          </cell>
          <cell r="B2141" t="str">
            <v>4Q08</v>
          </cell>
          <cell r="C2141">
            <v>2008</v>
          </cell>
        </row>
        <row r="2142">
          <cell r="A2142">
            <v>39761</v>
          </cell>
          <cell r="B2142" t="str">
            <v>4Q08</v>
          </cell>
          <cell r="C2142">
            <v>2008</v>
          </cell>
        </row>
        <row r="2143">
          <cell r="A2143">
            <v>39762</v>
          </cell>
          <cell r="B2143" t="str">
            <v>4Q08</v>
          </cell>
          <cell r="C2143">
            <v>2008</v>
          </cell>
        </row>
        <row r="2144">
          <cell r="A2144">
            <v>39763</v>
          </cell>
          <cell r="B2144" t="str">
            <v>4Q08</v>
          </cell>
          <cell r="C2144">
            <v>2008</v>
          </cell>
        </row>
        <row r="2145">
          <cell r="A2145">
            <v>39764</v>
          </cell>
          <cell r="B2145" t="str">
            <v>4Q08</v>
          </cell>
          <cell r="C2145">
            <v>2008</v>
          </cell>
        </row>
        <row r="2146">
          <cell r="A2146">
            <v>39765</v>
          </cell>
          <cell r="B2146" t="str">
            <v>4Q08</v>
          </cell>
          <cell r="C2146">
            <v>2008</v>
          </cell>
        </row>
        <row r="2147">
          <cell r="A2147">
            <v>39766</v>
          </cell>
          <cell r="B2147" t="str">
            <v>4Q08</v>
          </cell>
          <cell r="C2147">
            <v>2008</v>
          </cell>
        </row>
        <row r="2148">
          <cell r="A2148">
            <v>39767</v>
          </cell>
          <cell r="B2148" t="str">
            <v>4Q08</v>
          </cell>
          <cell r="C2148">
            <v>2008</v>
          </cell>
        </row>
        <row r="2149">
          <cell r="A2149">
            <v>39768</v>
          </cell>
          <cell r="B2149" t="str">
            <v>4Q08</v>
          </cell>
          <cell r="C2149">
            <v>2008</v>
          </cell>
        </row>
        <row r="2150">
          <cell r="A2150">
            <v>39769</v>
          </cell>
          <cell r="B2150" t="str">
            <v>4Q08</v>
          </cell>
          <cell r="C2150">
            <v>2008</v>
          </cell>
        </row>
        <row r="2151">
          <cell r="A2151">
            <v>39770</v>
          </cell>
          <cell r="B2151" t="str">
            <v>4Q08</v>
          </cell>
          <cell r="C2151">
            <v>2008</v>
          </cell>
        </row>
        <row r="2152">
          <cell r="A2152">
            <v>39771</v>
          </cell>
          <cell r="B2152" t="str">
            <v>4Q08</v>
          </cell>
          <cell r="C2152">
            <v>2008</v>
          </cell>
        </row>
        <row r="2153">
          <cell r="A2153">
            <v>39772</v>
          </cell>
          <cell r="B2153" t="str">
            <v>4Q08</v>
          </cell>
          <cell r="C2153">
            <v>2008</v>
          </cell>
        </row>
        <row r="2154">
          <cell r="A2154">
            <v>39773</v>
          </cell>
          <cell r="B2154" t="str">
            <v>4Q08</v>
          </cell>
          <cell r="C2154">
            <v>2008</v>
          </cell>
        </row>
        <row r="2155">
          <cell r="A2155">
            <v>39774</v>
          </cell>
          <cell r="B2155" t="str">
            <v>4Q08</v>
          </cell>
          <cell r="C2155">
            <v>2008</v>
          </cell>
        </row>
        <row r="2156">
          <cell r="A2156">
            <v>39775</v>
          </cell>
          <cell r="B2156" t="str">
            <v>4Q08</v>
          </cell>
          <cell r="C2156">
            <v>2008</v>
          </cell>
        </row>
        <row r="2157">
          <cell r="A2157">
            <v>39776</v>
          </cell>
          <cell r="B2157" t="str">
            <v>4Q08</v>
          </cell>
          <cell r="C2157">
            <v>2008</v>
          </cell>
        </row>
        <row r="2158">
          <cell r="A2158">
            <v>39777</v>
          </cell>
          <cell r="B2158" t="str">
            <v>4Q08</v>
          </cell>
          <cell r="C2158">
            <v>2008</v>
          </cell>
        </row>
        <row r="2159">
          <cell r="A2159">
            <v>39778</v>
          </cell>
          <cell r="B2159" t="str">
            <v>4Q08</v>
          </cell>
          <cell r="C2159">
            <v>2008</v>
          </cell>
        </row>
        <row r="2160">
          <cell r="A2160">
            <v>39779</v>
          </cell>
          <cell r="B2160" t="str">
            <v>4Q08</v>
          </cell>
          <cell r="C2160">
            <v>2008</v>
          </cell>
        </row>
        <row r="2161">
          <cell r="A2161">
            <v>39780</v>
          </cell>
          <cell r="B2161" t="str">
            <v>4Q08</v>
          </cell>
          <cell r="C2161">
            <v>2008</v>
          </cell>
        </row>
        <row r="2162">
          <cell r="A2162">
            <v>39781</v>
          </cell>
          <cell r="B2162" t="str">
            <v>4Q08</v>
          </cell>
          <cell r="C2162">
            <v>2008</v>
          </cell>
        </row>
        <row r="2163">
          <cell r="A2163">
            <v>39782</v>
          </cell>
          <cell r="B2163" t="str">
            <v>4Q08</v>
          </cell>
          <cell r="C2163">
            <v>2008</v>
          </cell>
        </row>
        <row r="2164">
          <cell r="A2164">
            <v>39783</v>
          </cell>
          <cell r="B2164" t="str">
            <v>4Q08</v>
          </cell>
          <cell r="C2164">
            <v>2008</v>
          </cell>
        </row>
        <row r="2165">
          <cell r="A2165">
            <v>39784</v>
          </cell>
          <cell r="B2165" t="str">
            <v>4Q08</v>
          </cell>
          <cell r="C2165">
            <v>2008</v>
          </cell>
        </row>
        <row r="2166">
          <cell r="A2166">
            <v>39785</v>
          </cell>
          <cell r="B2166" t="str">
            <v>4Q08</v>
          </cell>
          <cell r="C2166">
            <v>2008</v>
          </cell>
        </row>
        <row r="2167">
          <cell r="A2167">
            <v>39786</v>
          </cell>
          <cell r="B2167" t="str">
            <v>4Q08</v>
          </cell>
          <cell r="C2167">
            <v>2008</v>
          </cell>
        </row>
        <row r="2168">
          <cell r="A2168">
            <v>39787</v>
          </cell>
          <cell r="B2168" t="str">
            <v>4Q08</v>
          </cell>
          <cell r="C2168">
            <v>2008</v>
          </cell>
        </row>
        <row r="2169">
          <cell r="A2169">
            <v>39788</v>
          </cell>
          <cell r="B2169" t="str">
            <v>4Q08</v>
          </cell>
          <cell r="C2169">
            <v>2008</v>
          </cell>
        </row>
        <row r="2170">
          <cell r="A2170">
            <v>39789</v>
          </cell>
          <cell r="B2170" t="str">
            <v>4Q08</v>
          </cell>
          <cell r="C2170">
            <v>2008</v>
          </cell>
        </row>
        <row r="2171">
          <cell r="A2171">
            <v>39790</v>
          </cell>
          <cell r="B2171" t="str">
            <v>4Q08</v>
          </cell>
          <cell r="C2171">
            <v>2008</v>
          </cell>
        </row>
        <row r="2172">
          <cell r="A2172">
            <v>39791</v>
          </cell>
          <cell r="B2172" t="str">
            <v>4Q08</v>
          </cell>
          <cell r="C2172">
            <v>2008</v>
          </cell>
        </row>
        <row r="2173">
          <cell r="A2173">
            <v>39792</v>
          </cell>
          <cell r="B2173" t="str">
            <v>4Q08</v>
          </cell>
          <cell r="C2173">
            <v>2008</v>
          </cell>
        </row>
        <row r="2174">
          <cell r="A2174">
            <v>39793</v>
          </cell>
          <cell r="B2174" t="str">
            <v>4Q08</v>
          </cell>
          <cell r="C2174">
            <v>2008</v>
          </cell>
        </row>
        <row r="2175">
          <cell r="A2175">
            <v>39794</v>
          </cell>
          <cell r="B2175" t="str">
            <v>4Q08</v>
          </cell>
          <cell r="C2175">
            <v>2008</v>
          </cell>
        </row>
        <row r="2176">
          <cell r="A2176">
            <v>39795</v>
          </cell>
          <cell r="B2176" t="str">
            <v>4Q08</v>
          </cell>
          <cell r="C2176">
            <v>2008</v>
          </cell>
        </row>
        <row r="2177">
          <cell r="A2177">
            <v>39796</v>
          </cell>
          <cell r="B2177" t="str">
            <v>4Q08</v>
          </cell>
          <cell r="C2177">
            <v>2008</v>
          </cell>
        </row>
        <row r="2178">
          <cell r="A2178">
            <v>39797</v>
          </cell>
          <cell r="B2178" t="str">
            <v>4Q08</v>
          </cell>
          <cell r="C2178">
            <v>2008</v>
          </cell>
        </row>
        <row r="2179">
          <cell r="A2179">
            <v>39798</v>
          </cell>
          <cell r="B2179" t="str">
            <v>4Q08</v>
          </cell>
          <cell r="C2179">
            <v>2008</v>
          </cell>
        </row>
        <row r="2180">
          <cell r="A2180">
            <v>39799</v>
          </cell>
          <cell r="B2180" t="str">
            <v>4Q08</v>
          </cell>
          <cell r="C2180">
            <v>2008</v>
          </cell>
        </row>
        <row r="2181">
          <cell r="A2181">
            <v>39800</v>
          </cell>
          <cell r="B2181" t="str">
            <v>4Q08</v>
          </cell>
          <cell r="C2181">
            <v>2008</v>
          </cell>
        </row>
        <row r="2182">
          <cell r="A2182">
            <v>39801</v>
          </cell>
          <cell r="B2182" t="str">
            <v>4Q08</v>
          </cell>
          <cell r="C2182">
            <v>2008</v>
          </cell>
        </row>
        <row r="2183">
          <cell r="A2183">
            <v>39802</v>
          </cell>
          <cell r="B2183" t="str">
            <v>4Q08</v>
          </cell>
          <cell r="C2183">
            <v>2008</v>
          </cell>
        </row>
        <row r="2184">
          <cell r="A2184">
            <v>39803</v>
          </cell>
          <cell r="B2184" t="str">
            <v>4Q08</v>
          </cell>
          <cell r="C2184">
            <v>2008</v>
          </cell>
        </row>
        <row r="2185">
          <cell r="A2185">
            <v>39804</v>
          </cell>
          <cell r="B2185" t="str">
            <v>4Q08</v>
          </cell>
          <cell r="C2185">
            <v>2008</v>
          </cell>
        </row>
        <row r="2186">
          <cell r="A2186">
            <v>39805</v>
          </cell>
          <cell r="B2186" t="str">
            <v>4Q08</v>
          </cell>
          <cell r="C2186">
            <v>2008</v>
          </cell>
        </row>
        <row r="2187">
          <cell r="A2187">
            <v>39806</v>
          </cell>
          <cell r="B2187" t="str">
            <v>4Q08</v>
          </cell>
          <cell r="C2187">
            <v>2008</v>
          </cell>
        </row>
        <row r="2188">
          <cell r="A2188">
            <v>39807</v>
          </cell>
          <cell r="B2188" t="str">
            <v>4Q08</v>
          </cell>
          <cell r="C2188">
            <v>2008</v>
          </cell>
        </row>
        <row r="2189">
          <cell r="A2189">
            <v>39808</v>
          </cell>
          <cell r="B2189" t="str">
            <v>4Q08</v>
          </cell>
          <cell r="C2189">
            <v>2008</v>
          </cell>
        </row>
        <row r="2190">
          <cell r="A2190">
            <v>39809</v>
          </cell>
          <cell r="B2190" t="str">
            <v>4Q08</v>
          </cell>
          <cell r="C2190">
            <v>2008</v>
          </cell>
        </row>
        <row r="2191">
          <cell r="A2191">
            <v>39810</v>
          </cell>
          <cell r="B2191" t="str">
            <v>4Q08</v>
          </cell>
          <cell r="C2191">
            <v>2008</v>
          </cell>
        </row>
        <row r="2192">
          <cell r="A2192">
            <v>39811</v>
          </cell>
          <cell r="B2192" t="str">
            <v>4Q08</v>
          </cell>
          <cell r="C2192">
            <v>2008</v>
          </cell>
        </row>
        <row r="2193">
          <cell r="A2193">
            <v>39812</v>
          </cell>
          <cell r="B2193" t="str">
            <v>4Q08</v>
          </cell>
          <cell r="C2193">
            <v>2008</v>
          </cell>
        </row>
        <row r="2194">
          <cell r="A2194">
            <v>39813</v>
          </cell>
          <cell r="B2194" t="str">
            <v>4Q08</v>
          </cell>
          <cell r="C2194">
            <v>2008</v>
          </cell>
        </row>
      </sheetData>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Notes"/>
      <sheetName val="Overview"/>
      <sheetName val="Comparison"/>
      <sheetName val="By geography"/>
      <sheetName val="By metric"/>
      <sheetName val="Methodology"/>
      <sheetName val="Scenario (optional)"/>
      <sheetName val="Definitions"/>
      <sheetName val="Country listings"/>
      <sheetName val="xxTable examples"/>
      <sheetName val="xxChart examples"/>
      <sheetName val="LISTS"/>
      <sheetName val="Pivot-for-lists"/>
      <sheetName val="LOOKUP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List_Region</v>
          </cell>
          <cell r="B1">
            <v>6</v>
          </cell>
          <cell r="D1" t="str">
            <v>List_SubRegion</v>
          </cell>
          <cell r="E1">
            <v>9</v>
          </cell>
          <cell r="G1" t="str">
            <v>List_Country_Tier_1</v>
          </cell>
          <cell r="H1">
            <v>20</v>
          </cell>
          <cell r="J1" t="str">
            <v>List_Country_Tier_2</v>
          </cell>
          <cell r="K1">
            <v>53</v>
          </cell>
          <cell r="M1" t="str">
            <v>List_Geography</v>
          </cell>
          <cell r="N1">
            <v>28</v>
          </cell>
          <cell r="P1" t="str">
            <v>List_Years</v>
          </cell>
          <cell r="Q1">
            <v>9</v>
          </cell>
          <cell r="S1" t="str">
            <v>List_segment_1</v>
          </cell>
          <cell r="T1">
            <v>2</v>
          </cell>
          <cell r="V1" t="str">
            <v>List_segment_2</v>
          </cell>
          <cell r="W1">
            <v>2</v>
          </cell>
          <cell r="Y1" t="str">
            <v>List_segment_3</v>
          </cell>
          <cell r="Z1">
            <v>7</v>
          </cell>
          <cell r="AB1" t="str">
            <v>List_segment_4</v>
          </cell>
          <cell r="AC1">
            <v>2</v>
          </cell>
          <cell r="AE1" t="str">
            <v>List_segment_5</v>
          </cell>
          <cell r="AF1">
            <v>2</v>
          </cell>
          <cell r="AH1" t="str">
            <v>List_segment_6</v>
          </cell>
          <cell r="AI1">
            <v>2</v>
          </cell>
          <cell r="AK1" t="str">
            <v>List_segment_7</v>
          </cell>
          <cell r="AL1">
            <v>2</v>
          </cell>
          <cell r="AN1" t="str">
            <v>List_segment_8</v>
          </cell>
          <cell r="AO1">
            <v>2</v>
          </cell>
          <cell r="AQ1" t="str">
            <v>List_technology_1</v>
          </cell>
          <cell r="AR1">
            <v>1</v>
          </cell>
          <cell r="AT1" t="str">
            <v>List_technology_2</v>
          </cell>
          <cell r="AU1">
            <v>1</v>
          </cell>
          <cell r="AW1" t="str">
            <v>List_technology_3</v>
          </cell>
          <cell r="AX1">
            <v>1</v>
          </cell>
          <cell r="AZ1" t="str">
            <v>List_technology_4</v>
          </cell>
          <cell r="BA1">
            <v>1</v>
          </cell>
          <cell r="BC1" t="str">
            <v>List_technology_5</v>
          </cell>
          <cell r="BD1">
            <v>1</v>
          </cell>
          <cell r="BF1" t="str">
            <v>List_technology_6</v>
          </cell>
          <cell r="BG1">
            <v>1</v>
          </cell>
          <cell r="BI1" t="str">
            <v>List_technology_7</v>
          </cell>
          <cell r="BJ1">
            <v>1</v>
          </cell>
          <cell r="BL1" t="str">
            <v>List_metric_1</v>
          </cell>
          <cell r="BM1">
            <v>2</v>
          </cell>
          <cell r="BO1" t="str">
            <v>List_metric_2</v>
          </cell>
          <cell r="BP1">
            <v>2</v>
          </cell>
          <cell r="BR1" t="str">
            <v>List_metric_3</v>
          </cell>
          <cell r="BS1">
            <v>2</v>
          </cell>
          <cell r="BU1" t="str">
            <v>List_metric_4</v>
          </cell>
          <cell r="BV1">
            <v>1</v>
          </cell>
          <cell r="BX1" t="str">
            <v>List_metric_5</v>
          </cell>
          <cell r="BY1">
            <v>1</v>
          </cell>
          <cell r="CA1" t="str">
            <v>List_scenario_1</v>
          </cell>
          <cell r="CB1">
            <v>1</v>
          </cell>
          <cell r="CC1" t="str">
            <v>List_all_region</v>
          </cell>
          <cell r="CD1">
            <v>14</v>
          </cell>
        </row>
        <row r="2">
          <cell r="A2" t="str">
            <v>Americas</v>
          </cell>
          <cell r="D2" t="str">
            <v>Africa</v>
          </cell>
          <cell r="G2" t="str">
            <v>Brazil</v>
          </cell>
          <cell r="J2" t="str">
            <v>Argentina</v>
          </cell>
          <cell r="M2" t="str">
            <v>Africa</v>
          </cell>
          <cell r="P2">
            <v>2011</v>
          </cell>
          <cell r="S2" t="str">
            <v/>
          </cell>
          <cell r="V2" t="str">
            <v>Digital</v>
          </cell>
          <cell r="Y2" t="str">
            <v>Print books</v>
          </cell>
          <cell r="AB2" t="str">
            <v/>
          </cell>
          <cell r="AE2" t="str">
            <v/>
          </cell>
          <cell r="AH2" t="str">
            <v/>
          </cell>
          <cell r="AK2" t="str">
            <v/>
          </cell>
          <cell r="AN2" t="str">
            <v/>
          </cell>
          <cell r="AQ2" t="str">
            <v/>
          </cell>
          <cell r="AT2" t="str">
            <v/>
          </cell>
          <cell r="AW2" t="str">
            <v/>
          </cell>
          <cell r="AZ2" t="str">
            <v/>
          </cell>
          <cell r="BC2" t="str">
            <v/>
          </cell>
          <cell r="BF2" t="str">
            <v/>
          </cell>
          <cell r="BI2" t="str">
            <v/>
          </cell>
          <cell r="BL2" t="str">
            <v>Revenues</v>
          </cell>
          <cell r="BO2" t="str">
            <v/>
          </cell>
          <cell r="BR2" t="str">
            <v/>
          </cell>
          <cell r="BU2" t="str">
            <v/>
          </cell>
          <cell r="BX2" t="str">
            <v/>
          </cell>
          <cell r="CA2" t="str">
            <v/>
          </cell>
          <cell r="CC2" t="str">
            <v>Africa</v>
          </cell>
        </row>
        <row r="3">
          <cell r="A3" t="str">
            <v>Asia &amp; Oceania</v>
          </cell>
          <cell r="D3" t="str">
            <v>Central &amp; Southern Asia</v>
          </cell>
          <cell r="G3" t="str">
            <v>Canada</v>
          </cell>
          <cell r="J3" t="str">
            <v>Australia</v>
          </cell>
          <cell r="M3" t="str">
            <v>Central &amp; Southern Asia</v>
          </cell>
          <cell r="P3">
            <v>2012</v>
          </cell>
          <cell r="S3" t="str">
            <v/>
          </cell>
          <cell r="V3" t="str">
            <v/>
          </cell>
          <cell r="Y3" t="str">
            <v>Digital books</v>
          </cell>
          <cell r="AB3" t="str">
            <v/>
          </cell>
          <cell r="AE3" t="str">
            <v/>
          </cell>
          <cell r="AH3" t="str">
            <v/>
          </cell>
          <cell r="AK3" t="str">
            <v/>
          </cell>
          <cell r="AN3" t="str">
            <v/>
          </cell>
          <cell r="AQ3" t="str">
            <v/>
          </cell>
          <cell r="AT3" t="str">
            <v/>
          </cell>
          <cell r="AW3" t="str">
            <v/>
          </cell>
          <cell r="AZ3" t="str">
            <v/>
          </cell>
          <cell r="BC3" t="str">
            <v/>
          </cell>
          <cell r="BF3" t="str">
            <v/>
          </cell>
          <cell r="BI3" t="str">
            <v/>
          </cell>
          <cell r="BL3" t="str">
            <v/>
          </cell>
          <cell r="BO3" t="str">
            <v>Consumer</v>
          </cell>
          <cell r="BR3" t="str">
            <v>Net</v>
          </cell>
          <cell r="BU3" t="str">
            <v/>
          </cell>
          <cell r="BX3" t="str">
            <v/>
          </cell>
          <cell r="CA3" t="str">
            <v/>
          </cell>
          <cell r="CC3" t="str">
            <v>Americas</v>
          </cell>
        </row>
        <row r="4">
          <cell r="A4" t="str">
            <v>Europe</v>
          </cell>
          <cell r="D4" t="str">
            <v>Eastern Europe</v>
          </cell>
          <cell r="G4" t="str">
            <v>China</v>
          </cell>
          <cell r="J4" t="str">
            <v>Austria</v>
          </cell>
          <cell r="M4" t="str">
            <v>Eastern Europe</v>
          </cell>
          <cell r="P4">
            <v>2013</v>
          </cell>
          <cell r="S4" t="str">
            <v/>
          </cell>
          <cell r="V4" t="str">
            <v/>
          </cell>
          <cell r="Y4" t="str">
            <v>Print consumer magazines</v>
          </cell>
          <cell r="AB4" t="str">
            <v/>
          </cell>
          <cell r="AE4" t="str">
            <v/>
          </cell>
          <cell r="AH4" t="str">
            <v/>
          </cell>
          <cell r="AK4" t="str">
            <v/>
          </cell>
          <cell r="AN4" t="str">
            <v/>
          </cell>
          <cell r="AQ4" t="str">
            <v/>
          </cell>
          <cell r="AT4" t="str">
            <v/>
          </cell>
          <cell r="AW4" t="str">
            <v/>
          </cell>
          <cell r="AZ4" t="str">
            <v/>
          </cell>
          <cell r="BC4" t="str">
            <v/>
          </cell>
          <cell r="BF4" t="str">
            <v/>
          </cell>
          <cell r="BI4" t="str">
            <v/>
          </cell>
          <cell r="BL4" t="str">
            <v/>
          </cell>
          <cell r="BO4" t="str">
            <v/>
          </cell>
          <cell r="BR4" t="str">
            <v/>
          </cell>
          <cell r="BU4" t="str">
            <v/>
          </cell>
          <cell r="BX4" t="str">
            <v/>
          </cell>
          <cell r="CA4" t="str">
            <v/>
          </cell>
          <cell r="CC4" t="str">
            <v>Asia &amp; Oceania</v>
          </cell>
        </row>
        <row r="5">
          <cell r="A5" t="str">
            <v>Middle East &amp; Africa</v>
          </cell>
          <cell r="D5" t="str">
            <v>Latin America &amp; the Caribbean</v>
          </cell>
          <cell r="G5" t="str">
            <v>France</v>
          </cell>
          <cell r="J5" t="str">
            <v>Belgium</v>
          </cell>
          <cell r="M5" t="str">
            <v>Latin America &amp; the Caribbean</v>
          </cell>
          <cell r="P5">
            <v>2014</v>
          </cell>
          <cell r="S5" t="str">
            <v/>
          </cell>
          <cell r="V5" t="str">
            <v/>
          </cell>
          <cell r="Y5" t="str">
            <v>Digital consumer magazines</v>
          </cell>
          <cell r="AB5" t="str">
            <v/>
          </cell>
          <cell r="AE5" t="str">
            <v/>
          </cell>
          <cell r="AH5" t="str">
            <v/>
          </cell>
          <cell r="AK5" t="str">
            <v/>
          </cell>
          <cell r="AN5" t="str">
            <v/>
          </cell>
          <cell r="AQ5" t="str">
            <v/>
          </cell>
          <cell r="AT5" t="str">
            <v/>
          </cell>
          <cell r="AW5" t="str">
            <v/>
          </cell>
          <cell r="AZ5" t="str">
            <v/>
          </cell>
          <cell r="BC5" t="str">
            <v/>
          </cell>
          <cell r="BF5" t="str">
            <v/>
          </cell>
          <cell r="BI5" t="str">
            <v/>
          </cell>
          <cell r="BL5" t="str">
            <v/>
          </cell>
          <cell r="BO5" t="str">
            <v/>
          </cell>
          <cell r="BR5" t="str">
            <v/>
          </cell>
          <cell r="BU5" t="str">
            <v/>
          </cell>
          <cell r="BX5" t="str">
            <v/>
          </cell>
          <cell r="CA5" t="str">
            <v/>
          </cell>
          <cell r="CC5" t="str">
            <v>Central &amp; Southern Asia</v>
          </cell>
        </row>
        <row r="6">
          <cell r="A6" t="str">
            <v>World</v>
          </cell>
          <cell r="D6" t="str">
            <v>Middle East</v>
          </cell>
          <cell r="G6" t="str">
            <v>Germany</v>
          </cell>
          <cell r="J6" t="str">
            <v>Brazil</v>
          </cell>
          <cell r="M6" t="str">
            <v>Middle East</v>
          </cell>
          <cell r="P6">
            <v>2015</v>
          </cell>
          <cell r="S6" t="str">
            <v/>
          </cell>
          <cell r="V6" t="str">
            <v/>
          </cell>
          <cell r="Y6" t="str">
            <v>Print newspapers</v>
          </cell>
          <cell r="AB6" t="str">
            <v/>
          </cell>
          <cell r="AE6" t="str">
            <v/>
          </cell>
          <cell r="AH6" t="str">
            <v/>
          </cell>
          <cell r="AK6" t="str">
            <v/>
          </cell>
          <cell r="AN6" t="str">
            <v/>
          </cell>
          <cell r="AQ6" t="str">
            <v/>
          </cell>
          <cell r="AT6" t="str">
            <v/>
          </cell>
          <cell r="AW6" t="str">
            <v/>
          </cell>
          <cell r="AZ6" t="str">
            <v/>
          </cell>
          <cell r="BC6" t="str">
            <v/>
          </cell>
          <cell r="BF6" t="str">
            <v/>
          </cell>
          <cell r="BI6" t="str">
            <v/>
          </cell>
          <cell r="BL6" t="str">
            <v/>
          </cell>
          <cell r="BO6" t="str">
            <v/>
          </cell>
          <cell r="BR6" t="str">
            <v/>
          </cell>
          <cell r="BU6" t="str">
            <v/>
          </cell>
          <cell r="BX6" t="str">
            <v/>
          </cell>
          <cell r="CA6" t="str">
            <v/>
          </cell>
          <cell r="CC6" t="str">
            <v>Eastern Europe</v>
          </cell>
        </row>
        <row r="7">
          <cell r="D7" t="str">
            <v>North America</v>
          </cell>
          <cell r="G7" t="str">
            <v>India</v>
          </cell>
          <cell r="J7" t="str">
            <v>Canada</v>
          </cell>
          <cell r="M7" t="str">
            <v>North America</v>
          </cell>
          <cell r="P7">
            <v>2016</v>
          </cell>
          <cell r="S7" t="str">
            <v/>
          </cell>
          <cell r="V7" t="str">
            <v/>
          </cell>
          <cell r="Y7" t="str">
            <v>Digital newspapers</v>
          </cell>
          <cell r="AB7" t="str">
            <v/>
          </cell>
          <cell r="AE7" t="str">
            <v/>
          </cell>
          <cell r="AH7" t="str">
            <v/>
          </cell>
          <cell r="AK7" t="str">
            <v/>
          </cell>
          <cell r="AN7" t="str">
            <v/>
          </cell>
          <cell r="AQ7" t="str">
            <v/>
          </cell>
          <cell r="AT7" t="str">
            <v/>
          </cell>
          <cell r="AW7" t="str">
            <v/>
          </cell>
          <cell r="AZ7" t="str">
            <v/>
          </cell>
          <cell r="BC7" t="str">
            <v/>
          </cell>
          <cell r="BF7" t="str">
            <v/>
          </cell>
          <cell r="BI7" t="str">
            <v/>
          </cell>
          <cell r="BL7" t="str">
            <v/>
          </cell>
          <cell r="BO7" t="str">
            <v/>
          </cell>
          <cell r="BR7" t="str">
            <v/>
          </cell>
          <cell r="BU7" t="str">
            <v/>
          </cell>
          <cell r="BX7" t="str">
            <v/>
          </cell>
          <cell r="CA7" t="str">
            <v/>
          </cell>
          <cell r="CC7" t="str">
            <v>Europe</v>
          </cell>
        </row>
        <row r="8">
          <cell r="D8" t="str">
            <v>Oceania, Eastern &amp; South-Eastern Asia</v>
          </cell>
          <cell r="G8" t="str">
            <v>Indonesia</v>
          </cell>
          <cell r="J8" t="str">
            <v>Chile</v>
          </cell>
          <cell r="M8" t="str">
            <v>Oceania, Eastern &amp; South-Eastern Asia</v>
          </cell>
          <cell r="P8">
            <v>2017</v>
          </cell>
          <cell r="S8" t="str">
            <v/>
          </cell>
          <cell r="V8" t="str">
            <v/>
          </cell>
          <cell r="Y8" t="str">
            <v/>
          </cell>
          <cell r="AB8" t="str">
            <v/>
          </cell>
          <cell r="AE8" t="str">
            <v/>
          </cell>
          <cell r="AH8" t="str">
            <v/>
          </cell>
          <cell r="AK8" t="str">
            <v/>
          </cell>
          <cell r="AN8" t="str">
            <v/>
          </cell>
          <cell r="AQ8" t="str">
            <v/>
          </cell>
          <cell r="AT8" t="str">
            <v/>
          </cell>
          <cell r="AW8" t="str">
            <v/>
          </cell>
          <cell r="AZ8" t="str">
            <v/>
          </cell>
          <cell r="BC8" t="str">
            <v/>
          </cell>
          <cell r="BF8" t="str">
            <v/>
          </cell>
          <cell r="BI8" t="str">
            <v/>
          </cell>
          <cell r="BL8" t="str">
            <v/>
          </cell>
          <cell r="BO8" t="str">
            <v/>
          </cell>
          <cell r="BR8" t="str">
            <v/>
          </cell>
          <cell r="BU8" t="str">
            <v/>
          </cell>
          <cell r="BX8" t="str">
            <v/>
          </cell>
          <cell r="CA8" t="str">
            <v/>
          </cell>
          <cell r="CC8" t="str">
            <v>Latin America &amp; the Caribbean</v>
          </cell>
        </row>
        <row r="9">
          <cell r="D9" t="str">
            <v>Western Europe</v>
          </cell>
          <cell r="G9" t="str">
            <v>Italy</v>
          </cell>
          <cell r="J9" t="str">
            <v>China</v>
          </cell>
          <cell r="M9" t="str">
            <v>Western Europe</v>
          </cell>
          <cell r="P9">
            <v>2018</v>
          </cell>
          <cell r="S9" t="str">
            <v/>
          </cell>
          <cell r="V9" t="str">
            <v/>
          </cell>
          <cell r="Y9" t="str">
            <v/>
          </cell>
          <cell r="AB9" t="str">
            <v/>
          </cell>
          <cell r="AE9" t="str">
            <v/>
          </cell>
          <cell r="AH9" t="str">
            <v/>
          </cell>
          <cell r="AK9" t="str">
            <v/>
          </cell>
          <cell r="AN9" t="str">
            <v/>
          </cell>
          <cell r="AQ9" t="str">
            <v/>
          </cell>
          <cell r="AT9" t="str">
            <v/>
          </cell>
          <cell r="AW9" t="str">
            <v/>
          </cell>
          <cell r="AZ9" t="str">
            <v/>
          </cell>
          <cell r="BC9" t="str">
            <v/>
          </cell>
          <cell r="BF9" t="str">
            <v/>
          </cell>
          <cell r="BI9" t="str">
            <v/>
          </cell>
          <cell r="BL9" t="str">
            <v/>
          </cell>
          <cell r="BO9" t="str">
            <v/>
          </cell>
          <cell r="BR9" t="str">
            <v/>
          </cell>
          <cell r="BU9" t="str">
            <v/>
          </cell>
          <cell r="BX9" t="str">
            <v/>
          </cell>
          <cell r="CA9" t="str">
            <v/>
          </cell>
          <cell r="CC9" t="str">
            <v>Middle East</v>
          </cell>
        </row>
        <row r="10">
          <cell r="G10" t="str">
            <v>Japan</v>
          </cell>
          <cell r="J10" t="str">
            <v>Colombia</v>
          </cell>
          <cell r="M10" t="str">
            <v>South Africa</v>
          </cell>
          <cell r="S10" t="str">
            <v/>
          </cell>
          <cell r="V10" t="str">
            <v/>
          </cell>
          <cell r="Y10" t="str">
            <v/>
          </cell>
          <cell r="AB10" t="str">
            <v/>
          </cell>
          <cell r="AE10" t="str">
            <v/>
          </cell>
          <cell r="AH10" t="str">
            <v/>
          </cell>
          <cell r="AK10" t="str">
            <v/>
          </cell>
          <cell r="AN10" t="str">
            <v/>
          </cell>
          <cell r="AQ10" t="str">
            <v/>
          </cell>
          <cell r="AT10" t="str">
            <v/>
          </cell>
          <cell r="AW10" t="str">
            <v/>
          </cell>
          <cell r="AZ10" t="str">
            <v/>
          </cell>
          <cell r="BC10" t="str">
            <v/>
          </cell>
          <cell r="BF10" t="str">
            <v/>
          </cell>
          <cell r="BI10" t="str">
            <v/>
          </cell>
          <cell r="BL10" t="str">
            <v/>
          </cell>
          <cell r="BO10" t="str">
            <v/>
          </cell>
          <cell r="BR10" t="str">
            <v/>
          </cell>
          <cell r="BU10" t="str">
            <v/>
          </cell>
          <cell r="BX10" t="str">
            <v/>
          </cell>
          <cell r="CA10" t="str">
            <v/>
          </cell>
          <cell r="CC10" t="str">
            <v>Middle East &amp; Africa</v>
          </cell>
        </row>
        <row r="11">
          <cell r="G11" t="str">
            <v>Mexico</v>
          </cell>
          <cell r="J11" t="str">
            <v>Czech Republic</v>
          </cell>
          <cell r="M11" t="str">
            <v>Nigeria</v>
          </cell>
          <cell r="S11" t="str">
            <v/>
          </cell>
          <cell r="V11" t="str">
            <v/>
          </cell>
          <cell r="Y11" t="str">
            <v/>
          </cell>
          <cell r="AB11" t="str">
            <v/>
          </cell>
          <cell r="AE11" t="str">
            <v/>
          </cell>
          <cell r="AH11" t="str">
            <v/>
          </cell>
          <cell r="AK11" t="str">
            <v/>
          </cell>
          <cell r="AN11" t="str">
            <v/>
          </cell>
          <cell r="AQ11" t="str">
            <v/>
          </cell>
          <cell r="AT11" t="str">
            <v/>
          </cell>
          <cell r="AW11" t="str">
            <v/>
          </cell>
          <cell r="AZ11" t="str">
            <v/>
          </cell>
          <cell r="BC11" t="str">
            <v/>
          </cell>
          <cell r="BF11" t="str">
            <v/>
          </cell>
          <cell r="BI11" t="str">
            <v/>
          </cell>
          <cell r="BL11" t="str">
            <v/>
          </cell>
          <cell r="BO11" t="str">
            <v/>
          </cell>
          <cell r="BR11" t="str">
            <v/>
          </cell>
          <cell r="BU11" t="str">
            <v/>
          </cell>
          <cell r="BX11" t="str">
            <v/>
          </cell>
          <cell r="CA11" t="str">
            <v/>
          </cell>
          <cell r="CC11" t="str">
            <v>North America</v>
          </cell>
        </row>
        <row r="12">
          <cell r="G12" t="str">
            <v>Nigeria</v>
          </cell>
          <cell r="J12" t="str">
            <v>Denmark</v>
          </cell>
          <cell r="M12" t="str">
            <v>India</v>
          </cell>
          <cell r="S12" t="str">
            <v/>
          </cell>
          <cell r="V12" t="str">
            <v/>
          </cell>
          <cell r="Y12" t="str">
            <v/>
          </cell>
          <cell r="AB12" t="str">
            <v/>
          </cell>
          <cell r="AE12" t="str">
            <v/>
          </cell>
          <cell r="AH12" t="str">
            <v/>
          </cell>
          <cell r="AK12" t="str">
            <v/>
          </cell>
          <cell r="AN12" t="str">
            <v/>
          </cell>
          <cell r="AQ12" t="str">
            <v/>
          </cell>
          <cell r="AT12" t="str">
            <v/>
          </cell>
          <cell r="AW12" t="str">
            <v/>
          </cell>
          <cell r="AZ12" t="str">
            <v/>
          </cell>
          <cell r="BC12" t="str">
            <v/>
          </cell>
          <cell r="BF12" t="str">
            <v/>
          </cell>
          <cell r="BI12" t="str">
            <v/>
          </cell>
          <cell r="BL12" t="str">
            <v/>
          </cell>
          <cell r="BO12" t="str">
            <v/>
          </cell>
          <cell r="BR12" t="str">
            <v/>
          </cell>
          <cell r="BU12" t="str">
            <v/>
          </cell>
          <cell r="BX12" t="str">
            <v/>
          </cell>
          <cell r="CA12" t="str">
            <v/>
          </cell>
          <cell r="CC12" t="str">
            <v>Oceania, Eastern &amp; South-Eastern Asia</v>
          </cell>
        </row>
        <row r="13">
          <cell r="G13" t="str">
            <v>Russia</v>
          </cell>
          <cell r="J13" t="str">
            <v>Egypt</v>
          </cell>
          <cell r="M13" t="str">
            <v>Russia</v>
          </cell>
          <cell r="S13" t="str">
            <v/>
          </cell>
          <cell r="V13" t="str">
            <v/>
          </cell>
          <cell r="Y13" t="str">
            <v/>
          </cell>
          <cell r="AB13" t="str">
            <v/>
          </cell>
          <cell r="AE13" t="str">
            <v/>
          </cell>
          <cell r="AH13" t="str">
            <v/>
          </cell>
          <cell r="AK13" t="str">
            <v/>
          </cell>
          <cell r="AN13" t="str">
            <v/>
          </cell>
          <cell r="AQ13" t="str">
            <v/>
          </cell>
          <cell r="AT13" t="str">
            <v/>
          </cell>
          <cell r="AW13" t="str">
            <v/>
          </cell>
          <cell r="AZ13" t="str">
            <v/>
          </cell>
          <cell r="BC13" t="str">
            <v/>
          </cell>
          <cell r="BF13" t="str">
            <v/>
          </cell>
          <cell r="BI13" t="str">
            <v/>
          </cell>
          <cell r="BL13" t="str">
            <v/>
          </cell>
          <cell r="BO13" t="str">
            <v/>
          </cell>
          <cell r="BR13" t="str">
            <v/>
          </cell>
          <cell r="BU13" t="str">
            <v/>
          </cell>
          <cell r="BX13" t="str">
            <v/>
          </cell>
          <cell r="CA13" t="str">
            <v/>
          </cell>
          <cell r="CC13" t="str">
            <v>Western Europe</v>
          </cell>
        </row>
        <row r="14">
          <cell r="G14" t="str">
            <v>Saudi Arabia</v>
          </cell>
          <cell r="J14" t="str">
            <v>Finland</v>
          </cell>
          <cell r="M14" t="str">
            <v>Brazil</v>
          </cell>
          <cell r="S14" t="str">
            <v/>
          </cell>
          <cell r="V14" t="str">
            <v/>
          </cell>
          <cell r="Y14" t="str">
            <v/>
          </cell>
          <cell r="AB14" t="str">
            <v/>
          </cell>
          <cell r="AE14" t="str">
            <v/>
          </cell>
          <cell r="AH14" t="str">
            <v/>
          </cell>
          <cell r="AK14" t="str">
            <v/>
          </cell>
          <cell r="AN14" t="str">
            <v/>
          </cell>
          <cell r="AQ14" t="str">
            <v/>
          </cell>
          <cell r="AT14" t="str">
            <v/>
          </cell>
          <cell r="AW14" t="str">
            <v/>
          </cell>
          <cell r="AZ14" t="str">
            <v/>
          </cell>
          <cell r="BC14" t="str">
            <v/>
          </cell>
          <cell r="BF14" t="str">
            <v/>
          </cell>
          <cell r="BI14" t="str">
            <v/>
          </cell>
          <cell r="BL14" t="str">
            <v/>
          </cell>
          <cell r="BO14" t="str">
            <v/>
          </cell>
          <cell r="BR14" t="str">
            <v/>
          </cell>
          <cell r="BU14" t="str">
            <v/>
          </cell>
          <cell r="BX14" t="str">
            <v/>
          </cell>
          <cell r="CA14" t="str">
            <v/>
          </cell>
          <cell r="CC14" t="str">
            <v>World</v>
          </cell>
        </row>
        <row r="15">
          <cell r="G15" t="str">
            <v>South Africa</v>
          </cell>
          <cell r="J15" t="str">
            <v>France</v>
          </cell>
          <cell r="M15" t="str">
            <v>Mexico</v>
          </cell>
          <cell r="S15" t="str">
            <v/>
          </cell>
          <cell r="V15" t="str">
            <v/>
          </cell>
          <cell r="Y15" t="str">
            <v/>
          </cell>
          <cell r="AB15" t="str">
            <v/>
          </cell>
          <cell r="AE15" t="str">
            <v/>
          </cell>
          <cell r="AH15" t="str">
            <v/>
          </cell>
          <cell r="AK15" t="str">
            <v/>
          </cell>
          <cell r="AN15" t="str">
            <v/>
          </cell>
          <cell r="AQ15" t="str">
            <v/>
          </cell>
          <cell r="AT15" t="str">
            <v/>
          </cell>
          <cell r="AW15" t="str">
            <v/>
          </cell>
          <cell r="AZ15" t="str">
            <v/>
          </cell>
          <cell r="BC15" t="str">
            <v/>
          </cell>
          <cell r="BF15" t="str">
            <v/>
          </cell>
          <cell r="BI15" t="str">
            <v/>
          </cell>
          <cell r="BL15" t="str">
            <v/>
          </cell>
          <cell r="BO15" t="str">
            <v/>
          </cell>
          <cell r="BR15" t="str">
            <v/>
          </cell>
          <cell r="BU15" t="str">
            <v/>
          </cell>
          <cell r="BX15" t="str">
            <v/>
          </cell>
          <cell r="CA15" t="str">
            <v/>
          </cell>
        </row>
        <row r="16">
          <cell r="G16" t="str">
            <v>South Korea</v>
          </cell>
          <cell r="J16" t="str">
            <v>Germany</v>
          </cell>
          <cell r="M16" t="str">
            <v>Saudi Arabia</v>
          </cell>
          <cell r="S16" t="str">
            <v/>
          </cell>
          <cell r="V16" t="str">
            <v/>
          </cell>
          <cell r="Y16" t="str">
            <v/>
          </cell>
          <cell r="AB16" t="str">
            <v/>
          </cell>
          <cell r="AE16" t="str">
            <v/>
          </cell>
          <cell r="AH16" t="str">
            <v/>
          </cell>
          <cell r="AK16" t="str">
            <v/>
          </cell>
          <cell r="AN16" t="str">
            <v/>
          </cell>
          <cell r="AQ16" t="str">
            <v/>
          </cell>
          <cell r="AT16" t="str">
            <v/>
          </cell>
          <cell r="AW16" t="str">
            <v/>
          </cell>
          <cell r="AZ16" t="str">
            <v/>
          </cell>
          <cell r="BC16" t="str">
            <v/>
          </cell>
          <cell r="BF16" t="str">
            <v/>
          </cell>
          <cell r="BI16" t="str">
            <v/>
          </cell>
          <cell r="BL16" t="str">
            <v/>
          </cell>
          <cell r="BO16" t="str">
            <v/>
          </cell>
          <cell r="BR16" t="str">
            <v/>
          </cell>
          <cell r="BU16" t="str">
            <v/>
          </cell>
          <cell r="BX16" t="str">
            <v/>
          </cell>
          <cell r="CA16" t="str">
            <v/>
          </cell>
        </row>
        <row r="17">
          <cell r="G17" t="str">
            <v>Spain</v>
          </cell>
          <cell r="J17" t="str">
            <v>Greece</v>
          </cell>
          <cell r="M17" t="str">
            <v>Turkey</v>
          </cell>
          <cell r="S17" t="str">
            <v/>
          </cell>
          <cell r="V17" t="str">
            <v/>
          </cell>
          <cell r="Y17" t="str">
            <v/>
          </cell>
          <cell r="AB17" t="str">
            <v/>
          </cell>
          <cell r="AE17" t="str">
            <v/>
          </cell>
          <cell r="AH17" t="str">
            <v/>
          </cell>
          <cell r="AK17" t="str">
            <v/>
          </cell>
          <cell r="AN17" t="str">
            <v/>
          </cell>
          <cell r="AQ17" t="str">
            <v/>
          </cell>
          <cell r="AT17" t="str">
            <v/>
          </cell>
          <cell r="AW17" t="str">
            <v/>
          </cell>
          <cell r="AZ17" t="str">
            <v/>
          </cell>
          <cell r="BC17" t="str">
            <v/>
          </cell>
          <cell r="BF17" t="str">
            <v/>
          </cell>
          <cell r="BI17" t="str">
            <v/>
          </cell>
          <cell r="BL17" t="str">
            <v/>
          </cell>
          <cell r="BO17" t="str">
            <v/>
          </cell>
          <cell r="BR17" t="str">
            <v/>
          </cell>
          <cell r="BU17" t="str">
            <v/>
          </cell>
          <cell r="BX17" t="str">
            <v/>
          </cell>
          <cell r="CA17" t="str">
            <v/>
          </cell>
        </row>
        <row r="18">
          <cell r="G18" t="str">
            <v>Turkey</v>
          </cell>
          <cell r="J18" t="str">
            <v>Hong Kong</v>
          </cell>
          <cell r="M18" t="str">
            <v>Canada</v>
          </cell>
          <cell r="S18" t="str">
            <v/>
          </cell>
          <cell r="V18" t="str">
            <v/>
          </cell>
          <cell r="Y18" t="str">
            <v/>
          </cell>
          <cell r="AB18" t="str">
            <v/>
          </cell>
          <cell r="AE18" t="str">
            <v/>
          </cell>
          <cell r="AH18" t="str">
            <v/>
          </cell>
          <cell r="AK18" t="str">
            <v/>
          </cell>
          <cell r="AN18" t="str">
            <v/>
          </cell>
          <cell r="AQ18" t="str">
            <v/>
          </cell>
          <cell r="AT18" t="str">
            <v/>
          </cell>
          <cell r="AW18" t="str">
            <v/>
          </cell>
          <cell r="AZ18" t="str">
            <v/>
          </cell>
          <cell r="BC18" t="str">
            <v/>
          </cell>
          <cell r="BF18" t="str">
            <v/>
          </cell>
          <cell r="BI18" t="str">
            <v/>
          </cell>
          <cell r="BL18" t="str">
            <v/>
          </cell>
          <cell r="BO18" t="str">
            <v/>
          </cell>
          <cell r="BR18" t="str">
            <v/>
          </cell>
          <cell r="BU18" t="str">
            <v/>
          </cell>
          <cell r="BX18" t="str">
            <v/>
          </cell>
          <cell r="CA18" t="str">
            <v/>
          </cell>
        </row>
        <row r="19">
          <cell r="G19" t="str">
            <v>United Kingdom</v>
          </cell>
          <cell r="J19" t="str">
            <v>Hungary</v>
          </cell>
          <cell r="M19" t="str">
            <v>USA</v>
          </cell>
          <cell r="S19" t="str">
            <v/>
          </cell>
          <cell r="V19" t="str">
            <v/>
          </cell>
          <cell r="Y19" t="str">
            <v/>
          </cell>
          <cell r="AB19" t="str">
            <v/>
          </cell>
          <cell r="AE19" t="str">
            <v/>
          </cell>
          <cell r="AH19" t="str">
            <v/>
          </cell>
          <cell r="AK19" t="str">
            <v/>
          </cell>
          <cell r="AN19" t="str">
            <v/>
          </cell>
          <cell r="AQ19" t="str">
            <v/>
          </cell>
          <cell r="AT19" t="str">
            <v/>
          </cell>
          <cell r="AW19" t="str">
            <v/>
          </cell>
          <cell r="AZ19" t="str">
            <v/>
          </cell>
          <cell r="BC19" t="str">
            <v/>
          </cell>
          <cell r="BF19" t="str">
            <v/>
          </cell>
          <cell r="BI19" t="str">
            <v/>
          </cell>
          <cell r="BL19" t="str">
            <v/>
          </cell>
          <cell r="BO19" t="str">
            <v/>
          </cell>
          <cell r="BR19" t="str">
            <v/>
          </cell>
          <cell r="BU19" t="str">
            <v/>
          </cell>
          <cell r="BX19" t="str">
            <v/>
          </cell>
          <cell r="CA19" t="str">
            <v/>
          </cell>
        </row>
        <row r="20">
          <cell r="G20" t="str">
            <v>USA</v>
          </cell>
          <cell r="J20" t="str">
            <v>India</v>
          </cell>
          <cell r="M20" t="str">
            <v>China</v>
          </cell>
          <cell r="S20" t="str">
            <v/>
          </cell>
          <cell r="V20" t="str">
            <v/>
          </cell>
          <cell r="Y20" t="str">
            <v/>
          </cell>
          <cell r="AB20" t="str">
            <v/>
          </cell>
          <cell r="AE20" t="str">
            <v/>
          </cell>
          <cell r="AH20" t="str">
            <v/>
          </cell>
          <cell r="AK20" t="str">
            <v/>
          </cell>
          <cell r="AN20" t="str">
            <v/>
          </cell>
          <cell r="AQ20" t="str">
            <v/>
          </cell>
          <cell r="AT20" t="str">
            <v/>
          </cell>
          <cell r="AW20" t="str">
            <v/>
          </cell>
          <cell r="AZ20" t="str">
            <v/>
          </cell>
          <cell r="BC20" t="str">
            <v/>
          </cell>
          <cell r="BF20" t="str">
            <v/>
          </cell>
          <cell r="BI20" t="str">
            <v/>
          </cell>
          <cell r="BL20" t="str">
            <v/>
          </cell>
          <cell r="BO20" t="str">
            <v/>
          </cell>
          <cell r="BR20" t="str">
            <v/>
          </cell>
          <cell r="BU20" t="str">
            <v/>
          </cell>
          <cell r="BX20" t="str">
            <v/>
          </cell>
          <cell r="CA20" t="str">
            <v/>
          </cell>
        </row>
        <row r="21">
          <cell r="J21" t="str">
            <v>Indonesia</v>
          </cell>
          <cell r="M21" t="str">
            <v>Indonesia</v>
          </cell>
          <cell r="S21" t="str">
            <v/>
          </cell>
          <cell r="V21" t="str">
            <v/>
          </cell>
          <cell r="Y21" t="str">
            <v/>
          </cell>
          <cell r="AB21" t="str">
            <v/>
          </cell>
          <cell r="AE21" t="str">
            <v/>
          </cell>
          <cell r="AH21" t="str">
            <v/>
          </cell>
          <cell r="AK21" t="str">
            <v/>
          </cell>
          <cell r="AN21" t="str">
            <v/>
          </cell>
          <cell r="AQ21" t="str">
            <v/>
          </cell>
          <cell r="AT21" t="str">
            <v/>
          </cell>
          <cell r="AW21" t="str">
            <v/>
          </cell>
          <cell r="AZ21" t="str">
            <v/>
          </cell>
          <cell r="BC21" t="str">
            <v/>
          </cell>
          <cell r="BF21" t="str">
            <v/>
          </cell>
          <cell r="BI21" t="str">
            <v/>
          </cell>
          <cell r="BL21" t="str">
            <v/>
          </cell>
          <cell r="BO21" t="str">
            <v/>
          </cell>
          <cell r="BR21" t="str">
            <v/>
          </cell>
          <cell r="BU21" t="str">
            <v/>
          </cell>
          <cell r="BX21" t="str">
            <v/>
          </cell>
          <cell r="CA21" t="str">
            <v/>
          </cell>
        </row>
        <row r="22">
          <cell r="J22" t="str">
            <v>Ireland</v>
          </cell>
          <cell r="M22" t="str">
            <v>Japan</v>
          </cell>
          <cell r="S22" t="str">
            <v/>
          </cell>
          <cell r="V22" t="str">
            <v/>
          </cell>
          <cell r="Y22" t="str">
            <v/>
          </cell>
          <cell r="AB22" t="str">
            <v/>
          </cell>
          <cell r="AE22" t="str">
            <v/>
          </cell>
          <cell r="AH22" t="str">
            <v/>
          </cell>
          <cell r="AK22" t="str">
            <v/>
          </cell>
          <cell r="AN22" t="str">
            <v/>
          </cell>
          <cell r="AQ22" t="str">
            <v/>
          </cell>
          <cell r="AT22" t="str">
            <v/>
          </cell>
          <cell r="AW22" t="str">
            <v/>
          </cell>
          <cell r="AZ22" t="str">
            <v/>
          </cell>
          <cell r="BC22" t="str">
            <v/>
          </cell>
          <cell r="BF22" t="str">
            <v/>
          </cell>
          <cell r="BI22" t="str">
            <v/>
          </cell>
          <cell r="BL22" t="str">
            <v/>
          </cell>
          <cell r="BO22" t="str">
            <v/>
          </cell>
          <cell r="BR22" t="str">
            <v/>
          </cell>
          <cell r="BU22" t="str">
            <v/>
          </cell>
          <cell r="BX22" t="str">
            <v/>
          </cell>
          <cell r="CA22" t="str">
            <v/>
          </cell>
        </row>
        <row r="23">
          <cell r="J23" t="str">
            <v>Israel</v>
          </cell>
          <cell r="M23" t="str">
            <v>South Korea</v>
          </cell>
          <cell r="S23" t="str">
            <v/>
          </cell>
          <cell r="V23" t="str">
            <v/>
          </cell>
          <cell r="Y23" t="str">
            <v/>
          </cell>
          <cell r="AB23" t="str">
            <v/>
          </cell>
          <cell r="AE23" t="str">
            <v/>
          </cell>
          <cell r="AH23" t="str">
            <v/>
          </cell>
          <cell r="AK23" t="str">
            <v/>
          </cell>
          <cell r="AN23" t="str">
            <v/>
          </cell>
          <cell r="AQ23" t="str">
            <v/>
          </cell>
          <cell r="AT23" t="str">
            <v/>
          </cell>
          <cell r="AW23" t="str">
            <v/>
          </cell>
          <cell r="AZ23" t="str">
            <v/>
          </cell>
          <cell r="BC23" t="str">
            <v/>
          </cell>
          <cell r="BF23" t="str">
            <v/>
          </cell>
          <cell r="BI23" t="str">
            <v/>
          </cell>
          <cell r="BL23" t="str">
            <v/>
          </cell>
          <cell r="BO23" t="str">
            <v/>
          </cell>
          <cell r="BR23" t="str">
            <v/>
          </cell>
          <cell r="BU23" t="str">
            <v/>
          </cell>
          <cell r="BX23" t="str">
            <v/>
          </cell>
          <cell r="CA23" t="str">
            <v/>
          </cell>
        </row>
        <row r="24">
          <cell r="J24" t="str">
            <v>Italy</v>
          </cell>
          <cell r="M24" t="str">
            <v>France</v>
          </cell>
          <cell r="S24" t="str">
            <v/>
          </cell>
          <cell r="V24" t="str">
            <v/>
          </cell>
          <cell r="Y24" t="str">
            <v/>
          </cell>
          <cell r="AB24" t="str">
            <v/>
          </cell>
          <cell r="AE24" t="str">
            <v/>
          </cell>
          <cell r="AH24" t="str">
            <v/>
          </cell>
          <cell r="AK24" t="str">
            <v/>
          </cell>
          <cell r="AN24" t="str">
            <v/>
          </cell>
          <cell r="AQ24" t="str">
            <v/>
          </cell>
          <cell r="AT24" t="str">
            <v/>
          </cell>
          <cell r="AW24" t="str">
            <v/>
          </cell>
          <cell r="AZ24" t="str">
            <v/>
          </cell>
          <cell r="BC24" t="str">
            <v/>
          </cell>
          <cell r="BF24" t="str">
            <v/>
          </cell>
          <cell r="BI24" t="str">
            <v/>
          </cell>
          <cell r="BL24" t="str">
            <v/>
          </cell>
          <cell r="BO24" t="str">
            <v/>
          </cell>
          <cell r="BR24" t="str">
            <v/>
          </cell>
          <cell r="BU24" t="str">
            <v/>
          </cell>
          <cell r="BX24" t="str">
            <v/>
          </cell>
          <cell r="CA24" t="str">
            <v/>
          </cell>
        </row>
        <row r="25">
          <cell r="J25" t="str">
            <v>Japan</v>
          </cell>
          <cell r="M25" t="str">
            <v>Germany</v>
          </cell>
          <cell r="S25" t="str">
            <v/>
          </cell>
          <cell r="V25" t="str">
            <v/>
          </cell>
          <cell r="Y25" t="str">
            <v/>
          </cell>
          <cell r="AB25" t="str">
            <v/>
          </cell>
          <cell r="AE25" t="str">
            <v/>
          </cell>
          <cell r="AH25" t="str">
            <v/>
          </cell>
          <cell r="AK25" t="str">
            <v/>
          </cell>
          <cell r="AN25" t="str">
            <v/>
          </cell>
          <cell r="AQ25" t="str">
            <v/>
          </cell>
          <cell r="AT25" t="str">
            <v/>
          </cell>
          <cell r="AW25" t="str">
            <v/>
          </cell>
          <cell r="AZ25" t="str">
            <v/>
          </cell>
          <cell r="BC25" t="str">
            <v/>
          </cell>
          <cell r="BF25" t="str">
            <v/>
          </cell>
          <cell r="BI25" t="str">
            <v/>
          </cell>
          <cell r="BL25" t="str">
            <v/>
          </cell>
          <cell r="BO25" t="str">
            <v/>
          </cell>
          <cell r="BR25" t="str">
            <v/>
          </cell>
          <cell r="BU25" t="str">
            <v/>
          </cell>
          <cell r="BX25" t="str">
            <v/>
          </cell>
          <cell r="CA25" t="str">
            <v/>
          </cell>
        </row>
        <row r="26">
          <cell r="J26" t="str">
            <v>Kenya</v>
          </cell>
          <cell r="M26" t="str">
            <v>Italy</v>
          </cell>
          <cell r="S26" t="str">
            <v/>
          </cell>
          <cell r="V26" t="str">
            <v/>
          </cell>
          <cell r="Y26" t="str">
            <v/>
          </cell>
          <cell r="AB26" t="str">
            <v/>
          </cell>
          <cell r="AE26" t="str">
            <v/>
          </cell>
          <cell r="AH26" t="str">
            <v/>
          </cell>
          <cell r="AK26" t="str">
            <v/>
          </cell>
          <cell r="AN26" t="str">
            <v/>
          </cell>
          <cell r="AQ26" t="str">
            <v/>
          </cell>
          <cell r="AT26" t="str">
            <v/>
          </cell>
          <cell r="AW26" t="str">
            <v/>
          </cell>
          <cell r="AZ26" t="str">
            <v/>
          </cell>
          <cell r="BC26" t="str">
            <v/>
          </cell>
          <cell r="BF26" t="str">
            <v/>
          </cell>
          <cell r="BI26" t="str">
            <v/>
          </cell>
          <cell r="BL26" t="str">
            <v/>
          </cell>
          <cell r="BO26" t="str">
            <v/>
          </cell>
          <cell r="BR26" t="str">
            <v/>
          </cell>
          <cell r="BU26" t="str">
            <v/>
          </cell>
          <cell r="BX26" t="str">
            <v/>
          </cell>
          <cell r="CA26" t="str">
            <v/>
          </cell>
        </row>
        <row r="27">
          <cell r="J27" t="str">
            <v>Malaysia</v>
          </cell>
          <cell r="M27" t="str">
            <v>Spain</v>
          </cell>
          <cell r="S27" t="str">
            <v/>
          </cell>
          <cell r="V27" t="str">
            <v/>
          </cell>
          <cell r="Y27" t="str">
            <v/>
          </cell>
          <cell r="AB27" t="str">
            <v/>
          </cell>
          <cell r="AE27" t="str">
            <v/>
          </cell>
          <cell r="AH27" t="str">
            <v/>
          </cell>
          <cell r="AK27" t="str">
            <v/>
          </cell>
          <cell r="AN27" t="str">
            <v/>
          </cell>
          <cell r="AQ27" t="str">
            <v/>
          </cell>
          <cell r="AT27" t="str">
            <v/>
          </cell>
          <cell r="AW27" t="str">
            <v/>
          </cell>
          <cell r="AZ27" t="str">
            <v/>
          </cell>
          <cell r="BC27" t="str">
            <v/>
          </cell>
          <cell r="BF27" t="str">
            <v/>
          </cell>
          <cell r="BI27" t="str">
            <v/>
          </cell>
          <cell r="BL27" t="str">
            <v/>
          </cell>
          <cell r="BO27" t="str">
            <v/>
          </cell>
          <cell r="BR27" t="str">
            <v/>
          </cell>
          <cell r="BU27" t="str">
            <v/>
          </cell>
          <cell r="BX27" t="str">
            <v/>
          </cell>
          <cell r="CA27" t="str">
            <v/>
          </cell>
        </row>
        <row r="28">
          <cell r="J28" t="str">
            <v>Mexico</v>
          </cell>
          <cell r="M28" t="str">
            <v>United Kingdom</v>
          </cell>
          <cell r="S28" t="str">
            <v/>
          </cell>
          <cell r="V28" t="str">
            <v/>
          </cell>
          <cell r="Y28" t="str">
            <v/>
          </cell>
          <cell r="AB28" t="str">
            <v/>
          </cell>
          <cell r="AE28" t="str">
            <v/>
          </cell>
          <cell r="AH28" t="str">
            <v/>
          </cell>
          <cell r="AK28" t="str">
            <v/>
          </cell>
          <cell r="AN28" t="str">
            <v/>
          </cell>
          <cell r="AQ28" t="str">
            <v/>
          </cell>
          <cell r="AT28" t="str">
            <v/>
          </cell>
          <cell r="AW28" t="str">
            <v/>
          </cell>
          <cell r="AZ28" t="str">
            <v/>
          </cell>
          <cell r="BC28" t="str">
            <v/>
          </cell>
          <cell r="BF28" t="str">
            <v/>
          </cell>
          <cell r="BI28" t="str">
            <v/>
          </cell>
          <cell r="BL28" t="str">
            <v/>
          </cell>
          <cell r="BO28" t="str">
            <v/>
          </cell>
          <cell r="BR28" t="str">
            <v/>
          </cell>
          <cell r="BU28" t="str">
            <v/>
          </cell>
          <cell r="BX28" t="str">
            <v/>
          </cell>
          <cell r="CA28" t="str">
            <v/>
          </cell>
        </row>
        <row r="29">
          <cell r="J29" t="str">
            <v>Netherlands</v>
          </cell>
          <cell r="S29" t="str">
            <v/>
          </cell>
          <cell r="V29" t="str">
            <v/>
          </cell>
          <cell r="Y29" t="str">
            <v/>
          </cell>
          <cell r="AB29" t="str">
            <v/>
          </cell>
          <cell r="AE29" t="str">
            <v/>
          </cell>
          <cell r="AH29" t="str">
            <v/>
          </cell>
          <cell r="AK29" t="str">
            <v/>
          </cell>
          <cell r="AN29" t="str">
            <v/>
          </cell>
          <cell r="AQ29" t="str">
            <v/>
          </cell>
          <cell r="AT29" t="str">
            <v/>
          </cell>
          <cell r="AW29" t="str">
            <v/>
          </cell>
          <cell r="AZ29" t="str">
            <v/>
          </cell>
          <cell r="BC29" t="str">
            <v/>
          </cell>
          <cell r="BF29" t="str">
            <v/>
          </cell>
          <cell r="BI29" t="str">
            <v/>
          </cell>
          <cell r="BL29" t="str">
            <v/>
          </cell>
          <cell r="BO29" t="str">
            <v/>
          </cell>
          <cell r="BR29" t="str">
            <v/>
          </cell>
          <cell r="BU29" t="str">
            <v/>
          </cell>
          <cell r="BX29" t="str">
            <v/>
          </cell>
          <cell r="CA29" t="str">
            <v/>
          </cell>
        </row>
        <row r="30">
          <cell r="J30" t="str">
            <v>New Zealand</v>
          </cell>
          <cell r="S30" t="str">
            <v/>
          </cell>
          <cell r="V30" t="str">
            <v/>
          </cell>
          <cell r="Y30" t="str">
            <v/>
          </cell>
          <cell r="AB30" t="str">
            <v/>
          </cell>
          <cell r="AE30" t="str">
            <v/>
          </cell>
          <cell r="AH30" t="str">
            <v/>
          </cell>
          <cell r="AK30" t="str">
            <v/>
          </cell>
          <cell r="AN30" t="str">
            <v/>
          </cell>
          <cell r="AQ30" t="str">
            <v/>
          </cell>
          <cell r="AT30" t="str">
            <v/>
          </cell>
          <cell r="AW30" t="str">
            <v/>
          </cell>
          <cell r="AZ30" t="str">
            <v/>
          </cell>
          <cell r="BC30" t="str">
            <v/>
          </cell>
          <cell r="BF30" t="str">
            <v/>
          </cell>
          <cell r="BI30" t="str">
            <v/>
          </cell>
          <cell r="BL30" t="str">
            <v/>
          </cell>
          <cell r="BO30" t="str">
            <v/>
          </cell>
          <cell r="BR30" t="str">
            <v/>
          </cell>
          <cell r="BU30" t="str">
            <v/>
          </cell>
          <cell r="BX30" t="str">
            <v/>
          </cell>
          <cell r="CA30" t="str">
            <v/>
          </cell>
        </row>
        <row r="31">
          <cell r="J31" t="str">
            <v>Nigeria</v>
          </cell>
          <cell r="S31" t="str">
            <v/>
          </cell>
          <cell r="V31" t="str">
            <v/>
          </cell>
          <cell r="Y31" t="str">
            <v/>
          </cell>
          <cell r="AB31" t="str">
            <v/>
          </cell>
          <cell r="AE31" t="str">
            <v/>
          </cell>
          <cell r="AH31" t="str">
            <v/>
          </cell>
          <cell r="AK31" t="str">
            <v/>
          </cell>
          <cell r="AN31" t="str">
            <v/>
          </cell>
          <cell r="AQ31" t="str">
            <v/>
          </cell>
          <cell r="AT31" t="str">
            <v/>
          </cell>
          <cell r="AW31" t="str">
            <v/>
          </cell>
          <cell r="AZ31" t="str">
            <v/>
          </cell>
          <cell r="BC31" t="str">
            <v/>
          </cell>
          <cell r="BF31" t="str">
            <v/>
          </cell>
          <cell r="BI31" t="str">
            <v/>
          </cell>
          <cell r="BL31" t="str">
            <v/>
          </cell>
          <cell r="BO31" t="str">
            <v/>
          </cell>
          <cell r="BR31" t="str">
            <v/>
          </cell>
          <cell r="BU31" t="str">
            <v/>
          </cell>
          <cell r="BX31" t="str">
            <v/>
          </cell>
          <cell r="CA31" t="str">
            <v/>
          </cell>
        </row>
        <row r="32">
          <cell r="J32" t="str">
            <v>Norway</v>
          </cell>
          <cell r="S32" t="str">
            <v/>
          </cell>
          <cell r="V32" t="str">
            <v/>
          </cell>
          <cell r="Y32" t="str">
            <v/>
          </cell>
          <cell r="AB32" t="str">
            <v/>
          </cell>
          <cell r="AE32" t="str">
            <v/>
          </cell>
          <cell r="AH32" t="str">
            <v/>
          </cell>
          <cell r="AK32" t="str">
            <v/>
          </cell>
          <cell r="AN32" t="str">
            <v/>
          </cell>
          <cell r="AQ32" t="str">
            <v/>
          </cell>
          <cell r="AT32" t="str">
            <v/>
          </cell>
          <cell r="AW32" t="str">
            <v/>
          </cell>
          <cell r="AZ32" t="str">
            <v/>
          </cell>
          <cell r="BC32" t="str">
            <v/>
          </cell>
          <cell r="BF32" t="str">
            <v/>
          </cell>
          <cell r="BI32" t="str">
            <v/>
          </cell>
          <cell r="BL32" t="str">
            <v/>
          </cell>
          <cell r="BO32" t="str">
            <v/>
          </cell>
          <cell r="BR32" t="str">
            <v/>
          </cell>
          <cell r="BU32" t="str">
            <v/>
          </cell>
          <cell r="BX32" t="str">
            <v/>
          </cell>
          <cell r="CA32" t="str">
            <v/>
          </cell>
        </row>
        <row r="33">
          <cell r="J33" t="str">
            <v>Pakistan</v>
          </cell>
          <cell r="S33" t="str">
            <v/>
          </cell>
          <cell r="V33" t="str">
            <v/>
          </cell>
          <cell r="Y33" t="str">
            <v/>
          </cell>
          <cell r="AB33" t="str">
            <v/>
          </cell>
          <cell r="AE33" t="str">
            <v/>
          </cell>
          <cell r="AH33" t="str">
            <v/>
          </cell>
          <cell r="AK33" t="str">
            <v/>
          </cell>
          <cell r="AN33" t="str">
            <v/>
          </cell>
          <cell r="AQ33" t="str">
            <v/>
          </cell>
          <cell r="AT33" t="str">
            <v/>
          </cell>
          <cell r="AW33" t="str">
            <v/>
          </cell>
          <cell r="AZ33" t="str">
            <v/>
          </cell>
          <cell r="BC33" t="str">
            <v/>
          </cell>
          <cell r="BF33" t="str">
            <v/>
          </cell>
          <cell r="BI33" t="str">
            <v/>
          </cell>
          <cell r="BL33" t="str">
            <v/>
          </cell>
          <cell r="BO33" t="str">
            <v/>
          </cell>
          <cell r="BR33" t="str">
            <v/>
          </cell>
          <cell r="BU33" t="str">
            <v/>
          </cell>
          <cell r="BX33" t="str">
            <v/>
          </cell>
          <cell r="CA33" t="str">
            <v/>
          </cell>
        </row>
        <row r="34">
          <cell r="J34" t="str">
            <v>Peru</v>
          </cell>
          <cell r="S34" t="str">
            <v/>
          </cell>
          <cell r="V34" t="str">
            <v/>
          </cell>
          <cell r="Y34" t="str">
            <v/>
          </cell>
          <cell r="AB34" t="str">
            <v/>
          </cell>
          <cell r="AE34" t="str">
            <v/>
          </cell>
          <cell r="AH34" t="str">
            <v/>
          </cell>
          <cell r="AK34" t="str">
            <v/>
          </cell>
          <cell r="AN34" t="str">
            <v/>
          </cell>
          <cell r="AQ34" t="str">
            <v/>
          </cell>
          <cell r="AT34" t="str">
            <v/>
          </cell>
          <cell r="AW34" t="str">
            <v/>
          </cell>
          <cell r="AZ34" t="str">
            <v/>
          </cell>
          <cell r="BC34" t="str">
            <v/>
          </cell>
          <cell r="BF34" t="str">
            <v/>
          </cell>
          <cell r="BI34" t="str">
            <v/>
          </cell>
          <cell r="BL34" t="str">
            <v/>
          </cell>
          <cell r="BO34" t="str">
            <v/>
          </cell>
          <cell r="BR34" t="str">
            <v/>
          </cell>
          <cell r="BU34" t="str">
            <v/>
          </cell>
          <cell r="BX34" t="str">
            <v/>
          </cell>
          <cell r="CA34" t="str">
            <v/>
          </cell>
        </row>
        <row r="35">
          <cell r="J35" t="str">
            <v>Philippines</v>
          </cell>
          <cell r="S35" t="str">
            <v/>
          </cell>
          <cell r="V35" t="str">
            <v/>
          </cell>
          <cell r="Y35" t="str">
            <v/>
          </cell>
          <cell r="AB35" t="str">
            <v/>
          </cell>
          <cell r="AE35" t="str">
            <v/>
          </cell>
          <cell r="AH35" t="str">
            <v/>
          </cell>
          <cell r="AK35" t="str">
            <v/>
          </cell>
          <cell r="AN35" t="str">
            <v/>
          </cell>
          <cell r="AQ35" t="str">
            <v/>
          </cell>
          <cell r="AT35" t="str">
            <v/>
          </cell>
          <cell r="AW35" t="str">
            <v/>
          </cell>
          <cell r="AZ35" t="str">
            <v/>
          </cell>
          <cell r="BC35" t="str">
            <v/>
          </cell>
          <cell r="BF35" t="str">
            <v/>
          </cell>
          <cell r="BI35" t="str">
            <v/>
          </cell>
          <cell r="BL35" t="str">
            <v/>
          </cell>
          <cell r="BO35" t="str">
            <v/>
          </cell>
          <cell r="BR35" t="str">
            <v/>
          </cell>
          <cell r="BU35" t="str">
            <v/>
          </cell>
          <cell r="BX35" t="str">
            <v/>
          </cell>
          <cell r="CA35" t="str">
            <v/>
          </cell>
        </row>
        <row r="36">
          <cell r="J36" t="str">
            <v>Poland</v>
          </cell>
          <cell r="S36" t="str">
            <v/>
          </cell>
          <cell r="V36" t="str">
            <v/>
          </cell>
          <cell r="Y36" t="str">
            <v/>
          </cell>
          <cell r="AB36" t="str">
            <v/>
          </cell>
          <cell r="AE36" t="str">
            <v/>
          </cell>
          <cell r="AH36" t="str">
            <v/>
          </cell>
          <cell r="AK36" t="str">
            <v/>
          </cell>
          <cell r="AN36" t="str">
            <v/>
          </cell>
          <cell r="AQ36" t="str">
            <v/>
          </cell>
          <cell r="AT36" t="str">
            <v/>
          </cell>
          <cell r="AW36" t="str">
            <v/>
          </cell>
          <cell r="AZ36" t="str">
            <v/>
          </cell>
          <cell r="BC36" t="str">
            <v/>
          </cell>
          <cell r="BF36" t="str">
            <v/>
          </cell>
          <cell r="BI36" t="str">
            <v/>
          </cell>
          <cell r="BL36" t="str">
            <v/>
          </cell>
          <cell r="BO36" t="str">
            <v/>
          </cell>
          <cell r="BR36" t="str">
            <v/>
          </cell>
          <cell r="BU36" t="str">
            <v/>
          </cell>
          <cell r="BX36" t="str">
            <v/>
          </cell>
          <cell r="CA36" t="str">
            <v/>
          </cell>
        </row>
        <row r="37">
          <cell r="J37" t="str">
            <v>Portugal</v>
          </cell>
          <cell r="S37" t="str">
            <v/>
          </cell>
          <cell r="V37" t="str">
            <v/>
          </cell>
          <cell r="Y37" t="str">
            <v/>
          </cell>
          <cell r="AB37" t="str">
            <v/>
          </cell>
          <cell r="AE37" t="str">
            <v/>
          </cell>
          <cell r="AH37" t="str">
            <v/>
          </cell>
          <cell r="AK37" t="str">
            <v/>
          </cell>
          <cell r="AN37" t="str">
            <v/>
          </cell>
          <cell r="AQ37" t="str">
            <v/>
          </cell>
          <cell r="AT37" t="str">
            <v/>
          </cell>
          <cell r="AW37" t="str">
            <v/>
          </cell>
          <cell r="AZ37" t="str">
            <v/>
          </cell>
          <cell r="BC37" t="str">
            <v/>
          </cell>
          <cell r="BF37" t="str">
            <v/>
          </cell>
          <cell r="BI37" t="str">
            <v/>
          </cell>
          <cell r="BL37" t="str">
            <v/>
          </cell>
          <cell r="BO37" t="str">
            <v/>
          </cell>
          <cell r="BR37" t="str">
            <v/>
          </cell>
          <cell r="BU37" t="str">
            <v/>
          </cell>
          <cell r="BX37" t="str">
            <v/>
          </cell>
          <cell r="CA37" t="str">
            <v/>
          </cell>
        </row>
        <row r="38">
          <cell r="J38" t="str">
            <v>Romania</v>
          </cell>
          <cell r="S38" t="str">
            <v/>
          </cell>
          <cell r="V38" t="str">
            <v/>
          </cell>
          <cell r="Y38" t="str">
            <v/>
          </cell>
          <cell r="AB38" t="str">
            <v/>
          </cell>
          <cell r="AE38" t="str">
            <v/>
          </cell>
          <cell r="AH38" t="str">
            <v/>
          </cell>
          <cell r="AK38" t="str">
            <v/>
          </cell>
          <cell r="AN38" t="str">
            <v/>
          </cell>
          <cell r="AQ38" t="str">
            <v/>
          </cell>
          <cell r="AT38" t="str">
            <v/>
          </cell>
          <cell r="AW38" t="str">
            <v/>
          </cell>
          <cell r="AZ38" t="str">
            <v/>
          </cell>
          <cell r="BC38" t="str">
            <v/>
          </cell>
          <cell r="BF38" t="str">
            <v/>
          </cell>
          <cell r="BI38" t="str">
            <v/>
          </cell>
          <cell r="BL38" t="str">
            <v/>
          </cell>
          <cell r="BO38" t="str">
            <v/>
          </cell>
          <cell r="BR38" t="str">
            <v/>
          </cell>
          <cell r="BU38" t="str">
            <v/>
          </cell>
          <cell r="BX38" t="str">
            <v/>
          </cell>
          <cell r="CA38" t="str">
            <v/>
          </cell>
        </row>
        <row r="39">
          <cell r="J39" t="str">
            <v>Russia</v>
          </cell>
          <cell r="S39" t="str">
            <v/>
          </cell>
          <cell r="V39" t="str">
            <v/>
          </cell>
          <cell r="Y39" t="str">
            <v/>
          </cell>
          <cell r="AB39" t="str">
            <v/>
          </cell>
          <cell r="AE39" t="str">
            <v/>
          </cell>
          <cell r="AH39" t="str">
            <v/>
          </cell>
          <cell r="AK39" t="str">
            <v/>
          </cell>
          <cell r="AN39" t="str">
            <v/>
          </cell>
          <cell r="AQ39" t="str">
            <v/>
          </cell>
          <cell r="AT39" t="str">
            <v/>
          </cell>
          <cell r="AW39" t="str">
            <v/>
          </cell>
          <cell r="AZ39" t="str">
            <v/>
          </cell>
          <cell r="BC39" t="str">
            <v/>
          </cell>
          <cell r="BF39" t="str">
            <v/>
          </cell>
          <cell r="BI39" t="str">
            <v/>
          </cell>
          <cell r="BL39" t="str">
            <v/>
          </cell>
          <cell r="BO39" t="str">
            <v/>
          </cell>
          <cell r="BR39" t="str">
            <v/>
          </cell>
          <cell r="BU39" t="str">
            <v/>
          </cell>
          <cell r="BX39" t="str">
            <v/>
          </cell>
          <cell r="CA39" t="str">
            <v/>
          </cell>
        </row>
        <row r="40">
          <cell r="J40" t="str">
            <v>Saudi Arabia</v>
          </cell>
          <cell r="S40" t="str">
            <v/>
          </cell>
          <cell r="V40" t="str">
            <v/>
          </cell>
          <cell r="Y40" t="str">
            <v/>
          </cell>
          <cell r="AB40" t="str">
            <v/>
          </cell>
          <cell r="AE40" t="str">
            <v/>
          </cell>
          <cell r="AH40" t="str">
            <v/>
          </cell>
          <cell r="AK40" t="str">
            <v/>
          </cell>
          <cell r="AN40" t="str">
            <v/>
          </cell>
          <cell r="AQ40" t="str">
            <v/>
          </cell>
          <cell r="AT40" t="str">
            <v/>
          </cell>
          <cell r="AW40" t="str">
            <v/>
          </cell>
          <cell r="AZ40" t="str">
            <v/>
          </cell>
          <cell r="BC40" t="str">
            <v/>
          </cell>
          <cell r="BF40" t="str">
            <v/>
          </cell>
          <cell r="BI40" t="str">
            <v/>
          </cell>
          <cell r="BL40" t="str">
            <v/>
          </cell>
          <cell r="BO40" t="str">
            <v/>
          </cell>
          <cell r="BR40" t="str">
            <v/>
          </cell>
          <cell r="BU40" t="str">
            <v/>
          </cell>
          <cell r="BX40" t="str">
            <v/>
          </cell>
          <cell r="CA40" t="str">
            <v/>
          </cell>
        </row>
        <row r="41">
          <cell r="J41" t="str">
            <v>Singapore</v>
          </cell>
          <cell r="S41" t="str">
            <v/>
          </cell>
          <cell r="V41" t="str">
            <v/>
          </cell>
          <cell r="Y41" t="str">
            <v/>
          </cell>
          <cell r="AB41" t="str">
            <v/>
          </cell>
          <cell r="AE41" t="str">
            <v/>
          </cell>
          <cell r="AH41" t="str">
            <v/>
          </cell>
          <cell r="AK41" t="str">
            <v/>
          </cell>
          <cell r="AN41" t="str">
            <v/>
          </cell>
          <cell r="AQ41" t="str">
            <v/>
          </cell>
          <cell r="AT41" t="str">
            <v/>
          </cell>
          <cell r="AW41" t="str">
            <v/>
          </cell>
          <cell r="AZ41" t="str">
            <v/>
          </cell>
          <cell r="BC41" t="str">
            <v/>
          </cell>
          <cell r="BF41" t="str">
            <v/>
          </cell>
          <cell r="BI41" t="str">
            <v/>
          </cell>
          <cell r="BL41" t="str">
            <v/>
          </cell>
          <cell r="BO41" t="str">
            <v/>
          </cell>
          <cell r="BR41" t="str">
            <v/>
          </cell>
          <cell r="BU41" t="str">
            <v/>
          </cell>
          <cell r="BX41" t="str">
            <v/>
          </cell>
          <cell r="CA41" t="str">
            <v/>
          </cell>
        </row>
        <row r="42">
          <cell r="J42" t="str">
            <v>South Africa</v>
          </cell>
          <cell r="S42" t="str">
            <v/>
          </cell>
          <cell r="V42" t="str">
            <v/>
          </cell>
          <cell r="Y42" t="str">
            <v/>
          </cell>
          <cell r="AB42" t="str">
            <v/>
          </cell>
          <cell r="AE42" t="str">
            <v/>
          </cell>
          <cell r="AH42" t="str">
            <v/>
          </cell>
          <cell r="AK42" t="str">
            <v/>
          </cell>
          <cell r="AN42" t="str">
            <v/>
          </cell>
          <cell r="AQ42" t="str">
            <v/>
          </cell>
          <cell r="AT42" t="str">
            <v/>
          </cell>
          <cell r="AW42" t="str">
            <v/>
          </cell>
          <cell r="AZ42" t="str">
            <v/>
          </cell>
          <cell r="BC42" t="str">
            <v/>
          </cell>
          <cell r="BF42" t="str">
            <v/>
          </cell>
          <cell r="BI42" t="str">
            <v/>
          </cell>
          <cell r="BL42" t="str">
            <v/>
          </cell>
          <cell r="BO42" t="str">
            <v/>
          </cell>
          <cell r="BR42" t="str">
            <v/>
          </cell>
          <cell r="BU42" t="str">
            <v/>
          </cell>
          <cell r="BX42" t="str">
            <v/>
          </cell>
          <cell r="CA42" t="str">
            <v/>
          </cell>
        </row>
        <row r="43">
          <cell r="J43" t="str">
            <v>South Korea</v>
          </cell>
          <cell r="S43" t="str">
            <v/>
          </cell>
          <cell r="V43" t="str">
            <v/>
          </cell>
          <cell r="Y43" t="str">
            <v/>
          </cell>
          <cell r="AB43" t="str">
            <v/>
          </cell>
          <cell r="AE43" t="str">
            <v/>
          </cell>
          <cell r="AH43" t="str">
            <v/>
          </cell>
          <cell r="AK43" t="str">
            <v/>
          </cell>
          <cell r="AN43" t="str">
            <v/>
          </cell>
          <cell r="AQ43" t="str">
            <v/>
          </cell>
          <cell r="AT43" t="str">
            <v/>
          </cell>
          <cell r="AW43" t="str">
            <v/>
          </cell>
          <cell r="AZ43" t="str">
            <v/>
          </cell>
          <cell r="BC43" t="str">
            <v/>
          </cell>
          <cell r="BF43" t="str">
            <v/>
          </cell>
          <cell r="BI43" t="str">
            <v/>
          </cell>
          <cell r="BL43" t="str">
            <v/>
          </cell>
          <cell r="BO43" t="str">
            <v/>
          </cell>
          <cell r="BR43" t="str">
            <v/>
          </cell>
          <cell r="BU43" t="str">
            <v/>
          </cell>
          <cell r="BX43" t="str">
            <v/>
          </cell>
          <cell r="CA43" t="str">
            <v/>
          </cell>
        </row>
        <row r="44">
          <cell r="J44" t="str">
            <v>Spain</v>
          </cell>
          <cell r="S44" t="str">
            <v/>
          </cell>
          <cell r="V44" t="str">
            <v/>
          </cell>
          <cell r="Y44" t="str">
            <v/>
          </cell>
          <cell r="AB44" t="str">
            <v/>
          </cell>
          <cell r="AE44" t="str">
            <v/>
          </cell>
          <cell r="AH44" t="str">
            <v/>
          </cell>
          <cell r="AK44" t="str">
            <v/>
          </cell>
          <cell r="AN44" t="str">
            <v/>
          </cell>
          <cell r="AQ44" t="str">
            <v/>
          </cell>
          <cell r="AT44" t="str">
            <v/>
          </cell>
          <cell r="AW44" t="str">
            <v/>
          </cell>
          <cell r="AZ44" t="str">
            <v/>
          </cell>
          <cell r="BC44" t="str">
            <v/>
          </cell>
          <cell r="BF44" t="str">
            <v/>
          </cell>
          <cell r="BI44" t="str">
            <v/>
          </cell>
          <cell r="BL44" t="str">
            <v/>
          </cell>
          <cell r="BO44" t="str">
            <v/>
          </cell>
          <cell r="BR44" t="str">
            <v/>
          </cell>
          <cell r="BU44" t="str">
            <v/>
          </cell>
          <cell r="BX44" t="str">
            <v/>
          </cell>
          <cell r="CA44" t="str">
            <v/>
          </cell>
        </row>
        <row r="45">
          <cell r="J45" t="str">
            <v>Sweden</v>
          </cell>
          <cell r="S45" t="str">
            <v/>
          </cell>
          <cell r="V45" t="str">
            <v/>
          </cell>
          <cell r="Y45" t="str">
            <v/>
          </cell>
          <cell r="AB45" t="str">
            <v/>
          </cell>
          <cell r="AE45" t="str">
            <v/>
          </cell>
          <cell r="AH45" t="str">
            <v/>
          </cell>
          <cell r="AK45" t="str">
            <v/>
          </cell>
          <cell r="AN45" t="str">
            <v/>
          </cell>
          <cell r="AQ45" t="str">
            <v/>
          </cell>
          <cell r="AT45" t="str">
            <v/>
          </cell>
          <cell r="AW45" t="str">
            <v/>
          </cell>
          <cell r="AZ45" t="str">
            <v/>
          </cell>
          <cell r="BC45" t="str">
            <v/>
          </cell>
          <cell r="BF45" t="str">
            <v/>
          </cell>
          <cell r="BI45" t="str">
            <v/>
          </cell>
          <cell r="BL45" t="str">
            <v/>
          </cell>
          <cell r="BO45" t="str">
            <v/>
          </cell>
          <cell r="BR45" t="str">
            <v/>
          </cell>
          <cell r="BU45" t="str">
            <v/>
          </cell>
          <cell r="BX45" t="str">
            <v/>
          </cell>
          <cell r="CA45" t="str">
            <v/>
          </cell>
        </row>
        <row r="46">
          <cell r="J46" t="str">
            <v>Switzerland</v>
          </cell>
          <cell r="S46" t="str">
            <v/>
          </cell>
          <cell r="V46" t="str">
            <v/>
          </cell>
          <cell r="Y46" t="str">
            <v/>
          </cell>
          <cell r="AB46" t="str">
            <v/>
          </cell>
          <cell r="AE46" t="str">
            <v/>
          </cell>
          <cell r="AH46" t="str">
            <v/>
          </cell>
          <cell r="AK46" t="str">
            <v/>
          </cell>
          <cell r="AN46" t="str">
            <v/>
          </cell>
          <cell r="AQ46" t="str">
            <v/>
          </cell>
          <cell r="AT46" t="str">
            <v/>
          </cell>
          <cell r="AW46" t="str">
            <v/>
          </cell>
          <cell r="AZ46" t="str">
            <v/>
          </cell>
          <cell r="BC46" t="str">
            <v/>
          </cell>
          <cell r="BF46" t="str">
            <v/>
          </cell>
          <cell r="BI46" t="str">
            <v/>
          </cell>
          <cell r="BL46" t="str">
            <v/>
          </cell>
          <cell r="BO46" t="str">
            <v/>
          </cell>
          <cell r="BR46" t="str">
            <v/>
          </cell>
          <cell r="BU46" t="str">
            <v/>
          </cell>
          <cell r="BX46" t="str">
            <v/>
          </cell>
          <cell r="CA46" t="str">
            <v/>
          </cell>
        </row>
        <row r="47">
          <cell r="J47" t="str">
            <v>Taiwan</v>
          </cell>
          <cell r="S47" t="str">
            <v/>
          </cell>
          <cell r="V47" t="str">
            <v/>
          </cell>
          <cell r="Y47" t="str">
            <v/>
          </cell>
          <cell r="AB47" t="str">
            <v/>
          </cell>
          <cell r="AE47" t="str">
            <v/>
          </cell>
          <cell r="AH47" t="str">
            <v/>
          </cell>
          <cell r="AK47" t="str">
            <v/>
          </cell>
          <cell r="AN47" t="str">
            <v/>
          </cell>
          <cell r="AQ47" t="str">
            <v/>
          </cell>
          <cell r="AT47" t="str">
            <v/>
          </cell>
          <cell r="AW47" t="str">
            <v/>
          </cell>
          <cell r="AZ47" t="str">
            <v/>
          </cell>
          <cell r="BC47" t="str">
            <v/>
          </cell>
          <cell r="BF47" t="str">
            <v/>
          </cell>
          <cell r="BI47" t="str">
            <v/>
          </cell>
          <cell r="BL47" t="str">
            <v/>
          </cell>
          <cell r="BO47" t="str">
            <v/>
          </cell>
          <cell r="BR47" t="str">
            <v/>
          </cell>
          <cell r="BU47" t="str">
            <v/>
          </cell>
          <cell r="BX47" t="str">
            <v/>
          </cell>
          <cell r="CA47" t="str">
            <v/>
          </cell>
        </row>
        <row r="48">
          <cell r="J48" t="str">
            <v>Thailand</v>
          </cell>
          <cell r="S48" t="str">
            <v/>
          </cell>
          <cell r="V48" t="str">
            <v/>
          </cell>
          <cell r="Y48" t="str">
            <v/>
          </cell>
          <cell r="AB48" t="str">
            <v/>
          </cell>
          <cell r="AE48" t="str">
            <v/>
          </cell>
          <cell r="AH48" t="str">
            <v/>
          </cell>
          <cell r="AK48" t="str">
            <v/>
          </cell>
          <cell r="AN48" t="str">
            <v/>
          </cell>
          <cell r="AQ48" t="str">
            <v/>
          </cell>
          <cell r="AT48" t="str">
            <v/>
          </cell>
          <cell r="AW48" t="str">
            <v/>
          </cell>
          <cell r="AZ48" t="str">
            <v/>
          </cell>
          <cell r="BC48" t="str">
            <v/>
          </cell>
          <cell r="BF48" t="str">
            <v/>
          </cell>
          <cell r="BI48" t="str">
            <v/>
          </cell>
          <cell r="BL48" t="str">
            <v/>
          </cell>
          <cell r="BO48" t="str">
            <v/>
          </cell>
          <cell r="BR48" t="str">
            <v/>
          </cell>
          <cell r="BU48" t="str">
            <v/>
          </cell>
          <cell r="BX48" t="str">
            <v/>
          </cell>
          <cell r="CA48" t="str">
            <v/>
          </cell>
        </row>
        <row r="49">
          <cell r="J49" t="str">
            <v>Turkey</v>
          </cell>
          <cell r="S49" t="str">
            <v/>
          </cell>
          <cell r="V49" t="str">
            <v/>
          </cell>
          <cell r="Y49" t="str">
            <v/>
          </cell>
          <cell r="AB49" t="str">
            <v/>
          </cell>
          <cell r="AE49" t="str">
            <v/>
          </cell>
          <cell r="AH49" t="str">
            <v/>
          </cell>
          <cell r="AK49" t="str">
            <v/>
          </cell>
          <cell r="AN49" t="str">
            <v/>
          </cell>
          <cell r="AQ49" t="str">
            <v/>
          </cell>
          <cell r="AT49" t="str">
            <v/>
          </cell>
          <cell r="AW49" t="str">
            <v/>
          </cell>
          <cell r="AZ49" t="str">
            <v/>
          </cell>
          <cell r="BC49" t="str">
            <v/>
          </cell>
          <cell r="BF49" t="str">
            <v/>
          </cell>
          <cell r="BI49" t="str">
            <v/>
          </cell>
          <cell r="BL49" t="str">
            <v/>
          </cell>
          <cell r="BO49" t="str">
            <v/>
          </cell>
          <cell r="BR49" t="str">
            <v/>
          </cell>
          <cell r="BU49" t="str">
            <v/>
          </cell>
          <cell r="BX49" t="str">
            <v/>
          </cell>
          <cell r="CA49" t="str">
            <v/>
          </cell>
        </row>
        <row r="50">
          <cell r="J50" t="str">
            <v>United Arab Emirates</v>
          </cell>
          <cell r="S50" t="str">
            <v/>
          </cell>
          <cell r="V50" t="str">
            <v/>
          </cell>
          <cell r="Y50" t="str">
            <v/>
          </cell>
          <cell r="AB50" t="str">
            <v/>
          </cell>
          <cell r="AE50" t="str">
            <v/>
          </cell>
          <cell r="AH50" t="str">
            <v/>
          </cell>
          <cell r="AK50" t="str">
            <v/>
          </cell>
          <cell r="AN50" t="str">
            <v/>
          </cell>
          <cell r="AQ50" t="str">
            <v/>
          </cell>
          <cell r="AT50" t="str">
            <v/>
          </cell>
          <cell r="AW50" t="str">
            <v/>
          </cell>
          <cell r="AZ50" t="str">
            <v/>
          </cell>
          <cell r="BC50" t="str">
            <v/>
          </cell>
          <cell r="BF50" t="str">
            <v/>
          </cell>
          <cell r="BI50" t="str">
            <v/>
          </cell>
          <cell r="BL50" t="str">
            <v/>
          </cell>
          <cell r="BO50" t="str">
            <v/>
          </cell>
          <cell r="BR50" t="str">
            <v/>
          </cell>
          <cell r="BU50" t="str">
            <v/>
          </cell>
          <cell r="BX50" t="str">
            <v/>
          </cell>
          <cell r="CA50" t="str">
            <v/>
          </cell>
        </row>
        <row r="51">
          <cell r="J51" t="str">
            <v>United Kingdom</v>
          </cell>
          <cell r="S51" t="str">
            <v/>
          </cell>
          <cell r="V51" t="str">
            <v/>
          </cell>
          <cell r="Y51" t="str">
            <v/>
          </cell>
          <cell r="AB51" t="str">
            <v/>
          </cell>
          <cell r="AE51" t="str">
            <v/>
          </cell>
          <cell r="AH51" t="str">
            <v/>
          </cell>
          <cell r="AK51" t="str">
            <v/>
          </cell>
          <cell r="AN51" t="str">
            <v/>
          </cell>
          <cell r="AQ51" t="str">
            <v/>
          </cell>
          <cell r="AT51" t="str">
            <v/>
          </cell>
          <cell r="AW51" t="str">
            <v/>
          </cell>
          <cell r="AZ51" t="str">
            <v/>
          </cell>
          <cell r="BC51" t="str">
            <v/>
          </cell>
          <cell r="BF51" t="str">
            <v/>
          </cell>
          <cell r="BI51" t="str">
            <v/>
          </cell>
          <cell r="BL51" t="str">
            <v/>
          </cell>
          <cell r="BO51" t="str">
            <v/>
          </cell>
          <cell r="BR51" t="str">
            <v/>
          </cell>
          <cell r="BU51" t="str">
            <v/>
          </cell>
          <cell r="BX51" t="str">
            <v/>
          </cell>
          <cell r="CA51" t="str">
            <v/>
          </cell>
        </row>
        <row r="52">
          <cell r="J52" t="str">
            <v>USA</v>
          </cell>
          <cell r="S52" t="str">
            <v/>
          </cell>
          <cell r="V52" t="str">
            <v/>
          </cell>
          <cell r="Y52" t="str">
            <v/>
          </cell>
          <cell r="AB52" t="str">
            <v/>
          </cell>
          <cell r="AE52" t="str">
            <v/>
          </cell>
          <cell r="AH52" t="str">
            <v/>
          </cell>
          <cell r="AK52" t="str">
            <v/>
          </cell>
          <cell r="AN52" t="str">
            <v/>
          </cell>
          <cell r="AQ52" t="str">
            <v/>
          </cell>
          <cell r="AT52" t="str">
            <v/>
          </cell>
          <cell r="AW52" t="str">
            <v/>
          </cell>
          <cell r="AZ52" t="str">
            <v/>
          </cell>
          <cell r="BC52" t="str">
            <v/>
          </cell>
          <cell r="BF52" t="str">
            <v/>
          </cell>
          <cell r="BI52" t="str">
            <v/>
          </cell>
          <cell r="BL52" t="str">
            <v/>
          </cell>
          <cell r="BO52" t="str">
            <v/>
          </cell>
          <cell r="BR52" t="str">
            <v/>
          </cell>
          <cell r="BU52" t="str">
            <v/>
          </cell>
          <cell r="BX52" t="str">
            <v/>
          </cell>
          <cell r="CA52" t="str">
            <v/>
          </cell>
        </row>
        <row r="53">
          <cell r="J53" t="str">
            <v>Vietnam</v>
          </cell>
          <cell r="S53" t="str">
            <v/>
          </cell>
          <cell r="V53" t="str">
            <v/>
          </cell>
          <cell r="Y53" t="str">
            <v/>
          </cell>
          <cell r="AB53" t="str">
            <v/>
          </cell>
          <cell r="AE53" t="str">
            <v/>
          </cell>
          <cell r="AH53" t="str">
            <v/>
          </cell>
          <cell r="AK53" t="str">
            <v/>
          </cell>
          <cell r="AN53" t="str">
            <v/>
          </cell>
          <cell r="AQ53" t="str">
            <v/>
          </cell>
          <cell r="AT53" t="str">
            <v/>
          </cell>
          <cell r="AW53" t="str">
            <v/>
          </cell>
          <cell r="AZ53" t="str">
            <v/>
          </cell>
          <cell r="BC53" t="str">
            <v/>
          </cell>
          <cell r="BF53" t="str">
            <v/>
          </cell>
          <cell r="BI53" t="str">
            <v/>
          </cell>
          <cell r="BL53" t="str">
            <v/>
          </cell>
          <cell r="BO53" t="str">
            <v/>
          </cell>
          <cell r="BR53" t="str">
            <v/>
          </cell>
          <cell r="BU53" t="str">
            <v/>
          </cell>
          <cell r="BX53" t="str">
            <v/>
          </cell>
          <cell r="CA53" t="str">
            <v/>
          </cell>
        </row>
        <row r="54">
          <cell r="S54" t="str">
            <v/>
          </cell>
          <cell r="V54" t="str">
            <v/>
          </cell>
          <cell r="Y54" t="str">
            <v/>
          </cell>
          <cell r="AB54" t="str">
            <v/>
          </cell>
          <cell r="AE54" t="str">
            <v/>
          </cell>
          <cell r="AH54" t="str">
            <v/>
          </cell>
          <cell r="AK54" t="str">
            <v/>
          </cell>
          <cell r="AN54" t="str">
            <v/>
          </cell>
          <cell r="AQ54" t="str">
            <v/>
          </cell>
          <cell r="AT54" t="str">
            <v/>
          </cell>
          <cell r="AW54" t="str">
            <v/>
          </cell>
          <cell r="AZ54" t="str">
            <v/>
          </cell>
          <cell r="BC54" t="str">
            <v/>
          </cell>
          <cell r="BF54" t="str">
            <v/>
          </cell>
          <cell r="BI54" t="str">
            <v/>
          </cell>
          <cell r="BL54" t="str">
            <v/>
          </cell>
          <cell r="BO54" t="str">
            <v/>
          </cell>
          <cell r="BR54" t="str">
            <v/>
          </cell>
          <cell r="BU54" t="str">
            <v/>
          </cell>
          <cell r="BX54" t="str">
            <v/>
          </cell>
          <cell r="CA54" t="str">
            <v/>
          </cell>
        </row>
        <row r="55">
          <cell r="S55" t="str">
            <v/>
          </cell>
          <cell r="V55" t="str">
            <v/>
          </cell>
          <cell r="Y55" t="str">
            <v/>
          </cell>
          <cell r="AB55" t="str">
            <v/>
          </cell>
          <cell r="AE55" t="str">
            <v/>
          </cell>
          <cell r="AH55" t="str">
            <v/>
          </cell>
          <cell r="AK55" t="str">
            <v/>
          </cell>
          <cell r="AN55" t="str">
            <v/>
          </cell>
          <cell r="AQ55" t="str">
            <v/>
          </cell>
          <cell r="AT55" t="str">
            <v/>
          </cell>
          <cell r="AW55" t="str">
            <v/>
          </cell>
          <cell r="AZ55" t="str">
            <v/>
          </cell>
          <cell r="BC55" t="str">
            <v/>
          </cell>
          <cell r="BF55" t="str">
            <v/>
          </cell>
          <cell r="BI55" t="str">
            <v/>
          </cell>
          <cell r="BL55" t="str">
            <v/>
          </cell>
          <cell r="BO55" t="str">
            <v/>
          </cell>
          <cell r="BR55" t="str">
            <v/>
          </cell>
          <cell r="BU55" t="str">
            <v/>
          </cell>
          <cell r="BX55" t="str">
            <v/>
          </cell>
          <cell r="CA55" t="str">
            <v/>
          </cell>
        </row>
        <row r="56">
          <cell r="S56" t="str">
            <v/>
          </cell>
          <cell r="V56" t="str">
            <v/>
          </cell>
          <cell r="Y56" t="str">
            <v/>
          </cell>
          <cell r="AB56" t="str">
            <v/>
          </cell>
          <cell r="AE56" t="str">
            <v/>
          </cell>
          <cell r="AH56" t="str">
            <v/>
          </cell>
          <cell r="AK56" t="str">
            <v/>
          </cell>
          <cell r="AN56" t="str">
            <v/>
          </cell>
          <cell r="AQ56" t="str">
            <v/>
          </cell>
          <cell r="AT56" t="str">
            <v/>
          </cell>
          <cell r="AW56" t="str">
            <v/>
          </cell>
          <cell r="AZ56" t="str">
            <v/>
          </cell>
          <cell r="BC56" t="str">
            <v/>
          </cell>
          <cell r="BF56" t="str">
            <v/>
          </cell>
          <cell r="BI56" t="str">
            <v/>
          </cell>
          <cell r="BL56" t="str">
            <v/>
          </cell>
          <cell r="BO56" t="str">
            <v/>
          </cell>
          <cell r="BR56" t="str">
            <v/>
          </cell>
          <cell r="BU56" t="str">
            <v/>
          </cell>
          <cell r="BX56" t="str">
            <v/>
          </cell>
          <cell r="CA56" t="str">
            <v/>
          </cell>
        </row>
        <row r="57">
          <cell r="S57" t="str">
            <v/>
          </cell>
          <cell r="V57" t="str">
            <v/>
          </cell>
          <cell r="Y57" t="str">
            <v/>
          </cell>
          <cell r="AB57" t="str">
            <v/>
          </cell>
          <cell r="AE57" t="str">
            <v/>
          </cell>
          <cell r="AH57" t="str">
            <v/>
          </cell>
          <cell r="AK57" t="str">
            <v/>
          </cell>
          <cell r="AN57" t="str">
            <v/>
          </cell>
          <cell r="AQ57" t="str">
            <v/>
          </cell>
          <cell r="AT57" t="str">
            <v/>
          </cell>
          <cell r="AW57" t="str">
            <v/>
          </cell>
          <cell r="AZ57" t="str">
            <v/>
          </cell>
          <cell r="BC57" t="str">
            <v/>
          </cell>
          <cell r="BF57" t="str">
            <v/>
          </cell>
          <cell r="BI57" t="str">
            <v/>
          </cell>
          <cell r="BL57" t="str">
            <v/>
          </cell>
          <cell r="BO57" t="str">
            <v/>
          </cell>
          <cell r="BR57" t="str">
            <v/>
          </cell>
          <cell r="BU57" t="str">
            <v/>
          </cell>
          <cell r="BX57" t="str">
            <v/>
          </cell>
          <cell r="CA57" t="str">
            <v/>
          </cell>
        </row>
        <row r="58">
          <cell r="S58" t="str">
            <v/>
          </cell>
          <cell r="V58" t="str">
            <v/>
          </cell>
          <cell r="Y58" t="str">
            <v/>
          </cell>
          <cell r="AB58" t="str">
            <v/>
          </cell>
          <cell r="AE58" t="str">
            <v/>
          </cell>
          <cell r="AH58" t="str">
            <v/>
          </cell>
          <cell r="AK58" t="str">
            <v/>
          </cell>
          <cell r="AN58" t="str">
            <v/>
          </cell>
          <cell r="AQ58" t="str">
            <v/>
          </cell>
          <cell r="AT58" t="str">
            <v/>
          </cell>
          <cell r="AW58" t="str">
            <v/>
          </cell>
          <cell r="AZ58" t="str">
            <v/>
          </cell>
          <cell r="BC58" t="str">
            <v/>
          </cell>
          <cell r="BF58" t="str">
            <v/>
          </cell>
          <cell r="BI58" t="str">
            <v/>
          </cell>
          <cell r="BL58" t="str">
            <v/>
          </cell>
          <cell r="BO58" t="str">
            <v/>
          </cell>
          <cell r="BR58" t="str">
            <v/>
          </cell>
          <cell r="BU58" t="str">
            <v/>
          </cell>
          <cell r="BX58" t="str">
            <v/>
          </cell>
          <cell r="CA58" t="str">
            <v/>
          </cell>
        </row>
        <row r="59">
          <cell r="S59" t="str">
            <v/>
          </cell>
          <cell r="V59" t="str">
            <v/>
          </cell>
          <cell r="Y59" t="str">
            <v/>
          </cell>
          <cell r="AB59" t="str">
            <v/>
          </cell>
          <cell r="AE59" t="str">
            <v/>
          </cell>
          <cell r="AH59" t="str">
            <v/>
          </cell>
          <cell r="AK59" t="str">
            <v/>
          </cell>
          <cell r="AN59" t="str">
            <v/>
          </cell>
          <cell r="AQ59" t="str">
            <v/>
          </cell>
          <cell r="AT59" t="str">
            <v/>
          </cell>
          <cell r="AW59" t="str">
            <v/>
          </cell>
          <cell r="AZ59" t="str">
            <v/>
          </cell>
          <cell r="BC59" t="str">
            <v/>
          </cell>
          <cell r="BF59" t="str">
            <v/>
          </cell>
          <cell r="BI59" t="str">
            <v/>
          </cell>
          <cell r="BL59" t="str">
            <v/>
          </cell>
          <cell r="BO59" t="str">
            <v/>
          </cell>
          <cell r="BR59" t="str">
            <v/>
          </cell>
          <cell r="BU59" t="str">
            <v/>
          </cell>
          <cell r="BX59" t="str">
            <v/>
          </cell>
          <cell r="CA59" t="str">
            <v/>
          </cell>
        </row>
        <row r="60">
          <cell r="S60" t="str">
            <v/>
          </cell>
          <cell r="V60" t="str">
            <v/>
          </cell>
          <cell r="Y60" t="str">
            <v/>
          </cell>
          <cell r="AB60" t="str">
            <v/>
          </cell>
          <cell r="AE60" t="str">
            <v/>
          </cell>
          <cell r="AH60" t="str">
            <v/>
          </cell>
          <cell r="AK60" t="str">
            <v/>
          </cell>
          <cell r="AN60" t="str">
            <v/>
          </cell>
          <cell r="AQ60" t="str">
            <v/>
          </cell>
          <cell r="AT60" t="str">
            <v/>
          </cell>
          <cell r="AW60" t="str">
            <v/>
          </cell>
          <cell r="AZ60" t="str">
            <v/>
          </cell>
          <cell r="BC60" t="str">
            <v/>
          </cell>
          <cell r="BF60" t="str">
            <v/>
          </cell>
          <cell r="BI60" t="str">
            <v/>
          </cell>
          <cell r="BL60" t="str">
            <v/>
          </cell>
          <cell r="BO60" t="str">
            <v/>
          </cell>
          <cell r="BR60" t="str">
            <v/>
          </cell>
          <cell r="BU60" t="str">
            <v/>
          </cell>
          <cell r="BX60" t="str">
            <v/>
          </cell>
          <cell r="CA60" t="str">
            <v/>
          </cell>
        </row>
        <row r="61">
          <cell r="S61" t="str">
            <v/>
          </cell>
          <cell r="V61" t="str">
            <v/>
          </cell>
          <cell r="Y61" t="str">
            <v/>
          </cell>
          <cell r="AB61" t="str">
            <v/>
          </cell>
          <cell r="AE61" t="str">
            <v/>
          </cell>
          <cell r="AH61" t="str">
            <v/>
          </cell>
          <cell r="AK61" t="str">
            <v/>
          </cell>
          <cell r="AN61" t="str">
            <v/>
          </cell>
          <cell r="AQ61" t="str">
            <v/>
          </cell>
          <cell r="AT61" t="str">
            <v/>
          </cell>
          <cell r="AW61" t="str">
            <v/>
          </cell>
          <cell r="AZ61" t="str">
            <v/>
          </cell>
          <cell r="BC61" t="str">
            <v/>
          </cell>
          <cell r="BF61" t="str">
            <v/>
          </cell>
          <cell r="BI61" t="str">
            <v/>
          </cell>
          <cell r="BL61" t="str">
            <v/>
          </cell>
          <cell r="BO61" t="str">
            <v/>
          </cell>
          <cell r="BR61" t="str">
            <v/>
          </cell>
          <cell r="BU61" t="str">
            <v/>
          </cell>
          <cell r="BX61" t="str">
            <v/>
          </cell>
          <cell r="CA61" t="str">
            <v/>
          </cell>
        </row>
        <row r="62">
          <cell r="S62" t="str">
            <v/>
          </cell>
          <cell r="V62" t="str">
            <v/>
          </cell>
          <cell r="Y62" t="str">
            <v/>
          </cell>
          <cell r="AB62" t="str">
            <v/>
          </cell>
          <cell r="AE62" t="str">
            <v/>
          </cell>
          <cell r="AH62" t="str">
            <v/>
          </cell>
          <cell r="AK62" t="str">
            <v/>
          </cell>
          <cell r="AN62" t="str">
            <v/>
          </cell>
          <cell r="AQ62" t="str">
            <v/>
          </cell>
          <cell r="AT62" t="str">
            <v/>
          </cell>
          <cell r="AW62" t="str">
            <v/>
          </cell>
          <cell r="AZ62" t="str">
            <v/>
          </cell>
          <cell r="BC62" t="str">
            <v/>
          </cell>
          <cell r="BF62" t="str">
            <v/>
          </cell>
          <cell r="BI62" t="str">
            <v/>
          </cell>
          <cell r="BL62" t="str">
            <v/>
          </cell>
          <cell r="BO62" t="str">
            <v/>
          </cell>
          <cell r="BR62" t="str">
            <v/>
          </cell>
          <cell r="BU62" t="str">
            <v/>
          </cell>
          <cell r="BX62" t="str">
            <v/>
          </cell>
          <cell r="CA62" t="str">
            <v/>
          </cell>
        </row>
        <row r="63">
          <cell r="S63" t="str">
            <v/>
          </cell>
          <cell r="V63" t="str">
            <v/>
          </cell>
          <cell r="Y63" t="str">
            <v/>
          </cell>
          <cell r="AB63" t="str">
            <v/>
          </cell>
          <cell r="AE63" t="str">
            <v/>
          </cell>
          <cell r="AH63" t="str">
            <v/>
          </cell>
          <cell r="AK63" t="str">
            <v/>
          </cell>
          <cell r="AN63" t="str">
            <v/>
          </cell>
          <cell r="AQ63" t="str">
            <v/>
          </cell>
          <cell r="AT63" t="str">
            <v/>
          </cell>
          <cell r="AW63" t="str">
            <v/>
          </cell>
          <cell r="AZ63" t="str">
            <v/>
          </cell>
          <cell r="BC63" t="str">
            <v/>
          </cell>
          <cell r="BF63" t="str">
            <v/>
          </cell>
          <cell r="BI63" t="str">
            <v/>
          </cell>
          <cell r="BL63" t="str">
            <v/>
          </cell>
          <cell r="BO63" t="str">
            <v/>
          </cell>
          <cell r="BR63" t="str">
            <v/>
          </cell>
          <cell r="BU63" t="str">
            <v/>
          </cell>
          <cell r="BX63" t="str">
            <v/>
          </cell>
          <cell r="CA63" t="str">
            <v/>
          </cell>
        </row>
        <row r="64">
          <cell r="S64" t="str">
            <v/>
          </cell>
          <cell r="V64" t="str">
            <v/>
          </cell>
          <cell r="Y64" t="str">
            <v/>
          </cell>
          <cell r="AB64" t="str">
            <v/>
          </cell>
          <cell r="AE64" t="str">
            <v/>
          </cell>
          <cell r="AH64" t="str">
            <v/>
          </cell>
          <cell r="AK64" t="str">
            <v/>
          </cell>
          <cell r="AN64" t="str">
            <v/>
          </cell>
          <cell r="AQ64" t="str">
            <v/>
          </cell>
          <cell r="AT64" t="str">
            <v/>
          </cell>
          <cell r="AW64" t="str">
            <v/>
          </cell>
          <cell r="AZ64" t="str">
            <v/>
          </cell>
          <cell r="BC64" t="str">
            <v/>
          </cell>
          <cell r="BF64" t="str">
            <v/>
          </cell>
          <cell r="BI64" t="str">
            <v/>
          </cell>
          <cell r="BL64" t="str">
            <v/>
          </cell>
          <cell r="BO64" t="str">
            <v/>
          </cell>
          <cell r="BR64" t="str">
            <v/>
          </cell>
          <cell r="BU64" t="str">
            <v/>
          </cell>
          <cell r="BX64" t="str">
            <v/>
          </cell>
          <cell r="CA64" t="str">
            <v/>
          </cell>
        </row>
        <row r="65">
          <cell r="S65" t="str">
            <v/>
          </cell>
          <cell r="V65" t="str">
            <v/>
          </cell>
          <cell r="Y65" t="str">
            <v/>
          </cell>
          <cell r="AB65" t="str">
            <v/>
          </cell>
          <cell r="AE65" t="str">
            <v/>
          </cell>
          <cell r="AH65" t="str">
            <v/>
          </cell>
          <cell r="AK65" t="str">
            <v/>
          </cell>
          <cell r="AN65" t="str">
            <v/>
          </cell>
          <cell r="AQ65" t="str">
            <v/>
          </cell>
          <cell r="AT65" t="str">
            <v/>
          </cell>
          <cell r="AW65" t="str">
            <v/>
          </cell>
          <cell r="AZ65" t="str">
            <v/>
          </cell>
          <cell r="BC65" t="str">
            <v/>
          </cell>
          <cell r="BF65" t="str">
            <v/>
          </cell>
          <cell r="BI65" t="str">
            <v/>
          </cell>
          <cell r="BL65" t="str">
            <v/>
          </cell>
          <cell r="BO65" t="str">
            <v/>
          </cell>
          <cell r="BR65" t="str">
            <v/>
          </cell>
          <cell r="BU65" t="str">
            <v/>
          </cell>
          <cell r="BX65" t="str">
            <v/>
          </cell>
          <cell r="CA65" t="str">
            <v/>
          </cell>
        </row>
        <row r="66">
          <cell r="S66" t="str">
            <v/>
          </cell>
          <cell r="V66" t="str">
            <v/>
          </cell>
          <cell r="Y66" t="str">
            <v/>
          </cell>
          <cell r="AB66" t="str">
            <v/>
          </cell>
          <cell r="AE66" t="str">
            <v/>
          </cell>
          <cell r="AH66" t="str">
            <v/>
          </cell>
          <cell r="AK66" t="str">
            <v/>
          </cell>
          <cell r="AN66" t="str">
            <v/>
          </cell>
          <cell r="AQ66" t="str">
            <v/>
          </cell>
          <cell r="AT66" t="str">
            <v/>
          </cell>
          <cell r="AW66" t="str">
            <v/>
          </cell>
          <cell r="AZ66" t="str">
            <v/>
          </cell>
          <cell r="BC66" t="str">
            <v/>
          </cell>
          <cell r="BF66" t="str">
            <v/>
          </cell>
          <cell r="BI66" t="str">
            <v/>
          </cell>
          <cell r="BL66" t="str">
            <v/>
          </cell>
          <cell r="BO66" t="str">
            <v/>
          </cell>
          <cell r="BR66" t="str">
            <v/>
          </cell>
          <cell r="BU66" t="str">
            <v/>
          </cell>
          <cell r="BX66" t="str">
            <v/>
          </cell>
          <cell r="CA66" t="str">
            <v/>
          </cell>
        </row>
        <row r="67">
          <cell r="S67" t="str">
            <v/>
          </cell>
          <cell r="V67" t="str">
            <v/>
          </cell>
          <cell r="Y67" t="str">
            <v/>
          </cell>
          <cell r="AB67" t="str">
            <v/>
          </cell>
          <cell r="AE67" t="str">
            <v/>
          </cell>
          <cell r="AH67" t="str">
            <v/>
          </cell>
          <cell r="AK67" t="str">
            <v/>
          </cell>
          <cell r="AN67" t="str">
            <v/>
          </cell>
          <cell r="AQ67" t="str">
            <v/>
          </cell>
          <cell r="AT67" t="str">
            <v/>
          </cell>
          <cell r="AW67" t="str">
            <v/>
          </cell>
          <cell r="AZ67" t="str">
            <v/>
          </cell>
          <cell r="BC67" t="str">
            <v/>
          </cell>
          <cell r="BF67" t="str">
            <v/>
          </cell>
          <cell r="BI67" t="str">
            <v/>
          </cell>
          <cell r="BL67" t="str">
            <v/>
          </cell>
          <cell r="BO67" t="str">
            <v/>
          </cell>
          <cell r="BR67" t="str">
            <v/>
          </cell>
          <cell r="BU67" t="str">
            <v/>
          </cell>
          <cell r="BX67" t="str">
            <v/>
          </cell>
          <cell r="CA67" t="str">
            <v/>
          </cell>
        </row>
        <row r="68">
          <cell r="S68" t="str">
            <v/>
          </cell>
          <cell r="V68" t="str">
            <v/>
          </cell>
          <cell r="Y68" t="str">
            <v/>
          </cell>
          <cell r="AB68" t="str">
            <v/>
          </cell>
          <cell r="AE68" t="str">
            <v/>
          </cell>
          <cell r="AH68" t="str">
            <v/>
          </cell>
          <cell r="AK68" t="str">
            <v/>
          </cell>
          <cell r="AN68" t="str">
            <v/>
          </cell>
          <cell r="AQ68" t="str">
            <v/>
          </cell>
          <cell r="AT68" t="str">
            <v/>
          </cell>
          <cell r="AW68" t="str">
            <v/>
          </cell>
          <cell r="AZ68" t="str">
            <v/>
          </cell>
          <cell r="BC68" t="str">
            <v/>
          </cell>
          <cell r="BF68" t="str">
            <v/>
          </cell>
          <cell r="BI68" t="str">
            <v/>
          </cell>
          <cell r="BL68" t="str">
            <v/>
          </cell>
          <cell r="BO68" t="str">
            <v/>
          </cell>
          <cell r="BR68" t="str">
            <v/>
          </cell>
          <cell r="BU68" t="str">
            <v/>
          </cell>
          <cell r="BX68" t="str">
            <v/>
          </cell>
          <cell r="CA68" t="str">
            <v/>
          </cell>
        </row>
        <row r="69">
          <cell r="S69" t="str">
            <v/>
          </cell>
          <cell r="V69" t="str">
            <v/>
          </cell>
          <cell r="Y69" t="str">
            <v/>
          </cell>
          <cell r="AB69" t="str">
            <v/>
          </cell>
          <cell r="AE69" t="str">
            <v/>
          </cell>
          <cell r="AH69" t="str">
            <v/>
          </cell>
          <cell r="AK69" t="str">
            <v/>
          </cell>
          <cell r="AN69" t="str">
            <v/>
          </cell>
          <cell r="AQ69" t="str">
            <v/>
          </cell>
          <cell r="AT69" t="str">
            <v/>
          </cell>
          <cell r="AW69" t="str">
            <v/>
          </cell>
          <cell r="AZ69" t="str">
            <v/>
          </cell>
          <cell r="BC69" t="str">
            <v/>
          </cell>
          <cell r="BF69" t="str">
            <v/>
          </cell>
          <cell r="BI69" t="str">
            <v/>
          </cell>
          <cell r="BL69" t="str">
            <v/>
          </cell>
          <cell r="BO69" t="str">
            <v/>
          </cell>
          <cell r="BR69" t="str">
            <v/>
          </cell>
          <cell r="BU69" t="str">
            <v/>
          </cell>
          <cell r="BX69" t="str">
            <v/>
          </cell>
          <cell r="CA69" t="str">
            <v/>
          </cell>
        </row>
        <row r="70">
          <cell r="S70" t="str">
            <v/>
          </cell>
          <cell r="V70" t="str">
            <v/>
          </cell>
          <cell r="Y70" t="str">
            <v/>
          </cell>
          <cell r="AB70" t="str">
            <v/>
          </cell>
          <cell r="AE70" t="str">
            <v/>
          </cell>
          <cell r="AH70" t="str">
            <v/>
          </cell>
          <cell r="AK70" t="str">
            <v/>
          </cell>
          <cell r="AN70" t="str">
            <v/>
          </cell>
          <cell r="AQ70" t="str">
            <v/>
          </cell>
          <cell r="AT70" t="str">
            <v/>
          </cell>
          <cell r="AW70" t="str">
            <v/>
          </cell>
          <cell r="AZ70" t="str">
            <v/>
          </cell>
          <cell r="BC70" t="str">
            <v/>
          </cell>
          <cell r="BF70" t="str">
            <v/>
          </cell>
          <cell r="BI70" t="str">
            <v/>
          </cell>
          <cell r="BL70" t="str">
            <v/>
          </cell>
          <cell r="BO70" t="str">
            <v/>
          </cell>
          <cell r="BR70" t="str">
            <v/>
          </cell>
          <cell r="BU70" t="str">
            <v/>
          </cell>
          <cell r="BX70" t="str">
            <v/>
          </cell>
          <cell r="CA70" t="str">
            <v/>
          </cell>
        </row>
        <row r="71">
          <cell r="S71" t="str">
            <v/>
          </cell>
          <cell r="V71" t="str">
            <v/>
          </cell>
          <cell r="Y71" t="str">
            <v/>
          </cell>
          <cell r="AB71" t="str">
            <v/>
          </cell>
          <cell r="AE71" t="str">
            <v/>
          </cell>
          <cell r="AH71" t="str">
            <v/>
          </cell>
          <cell r="AK71" t="str">
            <v/>
          </cell>
          <cell r="AN71" t="str">
            <v/>
          </cell>
          <cell r="AQ71" t="str">
            <v/>
          </cell>
          <cell r="AT71" t="str">
            <v/>
          </cell>
          <cell r="AW71" t="str">
            <v/>
          </cell>
          <cell r="AZ71" t="str">
            <v/>
          </cell>
          <cell r="BC71" t="str">
            <v/>
          </cell>
          <cell r="BF71" t="str">
            <v/>
          </cell>
          <cell r="BI71" t="str">
            <v/>
          </cell>
          <cell r="BL71" t="str">
            <v/>
          </cell>
          <cell r="BO71" t="str">
            <v/>
          </cell>
          <cell r="BR71" t="str">
            <v/>
          </cell>
          <cell r="BU71" t="str">
            <v/>
          </cell>
          <cell r="BX71" t="str">
            <v/>
          </cell>
          <cell r="CA71" t="str">
            <v/>
          </cell>
        </row>
        <row r="72">
          <cell r="S72" t="str">
            <v/>
          </cell>
          <cell r="V72" t="str">
            <v/>
          </cell>
          <cell r="Y72" t="str">
            <v/>
          </cell>
          <cell r="AB72" t="str">
            <v/>
          </cell>
          <cell r="AE72" t="str">
            <v/>
          </cell>
          <cell r="AH72" t="str">
            <v/>
          </cell>
          <cell r="AK72" t="str">
            <v/>
          </cell>
          <cell r="AN72" t="str">
            <v/>
          </cell>
          <cell r="AQ72" t="str">
            <v/>
          </cell>
          <cell r="AT72" t="str">
            <v/>
          </cell>
          <cell r="AW72" t="str">
            <v/>
          </cell>
          <cell r="AZ72" t="str">
            <v/>
          </cell>
          <cell r="BC72" t="str">
            <v/>
          </cell>
          <cell r="BF72" t="str">
            <v/>
          </cell>
          <cell r="BI72" t="str">
            <v/>
          </cell>
          <cell r="BL72" t="str">
            <v/>
          </cell>
          <cell r="BO72" t="str">
            <v/>
          </cell>
          <cell r="BR72" t="str">
            <v/>
          </cell>
          <cell r="BU72" t="str">
            <v/>
          </cell>
          <cell r="BX72" t="str">
            <v/>
          </cell>
          <cell r="CA72" t="str">
            <v/>
          </cell>
        </row>
        <row r="73">
          <cell r="S73" t="str">
            <v/>
          </cell>
          <cell r="V73" t="str">
            <v/>
          </cell>
          <cell r="Y73" t="str">
            <v/>
          </cell>
          <cell r="AB73" t="str">
            <v/>
          </cell>
          <cell r="AE73" t="str">
            <v/>
          </cell>
          <cell r="AH73" t="str">
            <v/>
          </cell>
          <cell r="AK73" t="str">
            <v/>
          </cell>
          <cell r="AN73" t="str">
            <v/>
          </cell>
          <cell r="AQ73" t="str">
            <v/>
          </cell>
          <cell r="AT73" t="str">
            <v/>
          </cell>
          <cell r="AW73" t="str">
            <v/>
          </cell>
          <cell r="AZ73" t="str">
            <v/>
          </cell>
          <cell r="BC73" t="str">
            <v/>
          </cell>
          <cell r="BF73" t="str">
            <v/>
          </cell>
          <cell r="BI73" t="str">
            <v/>
          </cell>
          <cell r="BL73" t="str">
            <v/>
          </cell>
          <cell r="BO73" t="str">
            <v/>
          </cell>
          <cell r="BR73" t="str">
            <v/>
          </cell>
          <cell r="BU73" t="str">
            <v/>
          </cell>
          <cell r="BX73" t="str">
            <v/>
          </cell>
          <cell r="CA73" t="str">
            <v/>
          </cell>
        </row>
        <row r="74">
          <cell r="S74" t="str">
            <v/>
          </cell>
          <cell r="V74" t="str">
            <v/>
          </cell>
          <cell r="Y74" t="str">
            <v/>
          </cell>
          <cell r="AB74" t="str">
            <v/>
          </cell>
          <cell r="AE74" t="str">
            <v/>
          </cell>
          <cell r="AH74" t="str">
            <v/>
          </cell>
          <cell r="AK74" t="str">
            <v/>
          </cell>
          <cell r="AN74" t="str">
            <v/>
          </cell>
          <cell r="AQ74" t="str">
            <v/>
          </cell>
          <cell r="AT74" t="str">
            <v/>
          </cell>
          <cell r="AW74" t="str">
            <v/>
          </cell>
          <cell r="AZ74" t="str">
            <v/>
          </cell>
          <cell r="BC74" t="str">
            <v/>
          </cell>
          <cell r="BF74" t="str">
            <v/>
          </cell>
          <cell r="BI74" t="str">
            <v/>
          </cell>
          <cell r="BL74" t="str">
            <v/>
          </cell>
          <cell r="BO74" t="str">
            <v/>
          </cell>
          <cell r="BR74" t="str">
            <v/>
          </cell>
          <cell r="BU74" t="str">
            <v/>
          </cell>
          <cell r="BX74" t="str">
            <v/>
          </cell>
          <cell r="CA74" t="str">
            <v/>
          </cell>
        </row>
        <row r="75">
          <cell r="S75" t="str">
            <v/>
          </cell>
          <cell r="V75" t="str">
            <v/>
          </cell>
          <cell r="Y75" t="str">
            <v/>
          </cell>
          <cell r="AB75" t="str">
            <v/>
          </cell>
          <cell r="AE75" t="str">
            <v/>
          </cell>
          <cell r="AH75" t="str">
            <v/>
          </cell>
          <cell r="AK75" t="str">
            <v/>
          </cell>
          <cell r="AN75" t="str">
            <v/>
          </cell>
          <cell r="AQ75" t="str">
            <v/>
          </cell>
          <cell r="AT75" t="str">
            <v/>
          </cell>
          <cell r="AW75" t="str">
            <v/>
          </cell>
          <cell r="AZ75" t="str">
            <v/>
          </cell>
          <cell r="BC75" t="str">
            <v/>
          </cell>
          <cell r="BF75" t="str">
            <v/>
          </cell>
          <cell r="BI75" t="str">
            <v/>
          </cell>
          <cell r="BL75" t="str">
            <v/>
          </cell>
          <cell r="BO75" t="str">
            <v/>
          </cell>
          <cell r="BR75" t="str">
            <v/>
          </cell>
          <cell r="BU75" t="str">
            <v/>
          </cell>
          <cell r="BX75" t="str">
            <v/>
          </cell>
          <cell r="CA75" t="str">
            <v/>
          </cell>
        </row>
        <row r="76">
          <cell r="S76" t="str">
            <v/>
          </cell>
          <cell r="V76" t="str">
            <v/>
          </cell>
          <cell r="Y76" t="str">
            <v/>
          </cell>
          <cell r="AB76" t="str">
            <v/>
          </cell>
          <cell r="AE76" t="str">
            <v/>
          </cell>
          <cell r="AH76" t="str">
            <v/>
          </cell>
          <cell r="AK76" t="str">
            <v/>
          </cell>
          <cell r="AN76" t="str">
            <v/>
          </cell>
          <cell r="AQ76" t="str">
            <v/>
          </cell>
          <cell r="AT76" t="str">
            <v/>
          </cell>
          <cell r="AW76" t="str">
            <v/>
          </cell>
          <cell r="AZ76" t="str">
            <v/>
          </cell>
          <cell r="BC76" t="str">
            <v/>
          </cell>
          <cell r="BF76" t="str">
            <v/>
          </cell>
          <cell r="BI76" t="str">
            <v/>
          </cell>
          <cell r="BL76" t="str">
            <v/>
          </cell>
          <cell r="BO76" t="str">
            <v/>
          </cell>
          <cell r="BR76" t="str">
            <v/>
          </cell>
          <cell r="BU76" t="str">
            <v/>
          </cell>
          <cell r="BX76" t="str">
            <v/>
          </cell>
          <cell r="CA76" t="str">
            <v/>
          </cell>
        </row>
        <row r="77">
          <cell r="S77" t="str">
            <v/>
          </cell>
          <cell r="V77" t="str">
            <v/>
          </cell>
          <cell r="Y77" t="str">
            <v/>
          </cell>
          <cell r="AB77" t="str">
            <v/>
          </cell>
          <cell r="AE77" t="str">
            <v/>
          </cell>
          <cell r="AH77" t="str">
            <v/>
          </cell>
          <cell r="AK77" t="str">
            <v/>
          </cell>
          <cell r="AN77" t="str">
            <v/>
          </cell>
          <cell r="AQ77" t="str">
            <v/>
          </cell>
          <cell r="AT77" t="str">
            <v/>
          </cell>
          <cell r="AW77" t="str">
            <v/>
          </cell>
          <cell r="AZ77" t="str">
            <v/>
          </cell>
          <cell r="BC77" t="str">
            <v/>
          </cell>
          <cell r="BF77" t="str">
            <v/>
          </cell>
          <cell r="BI77" t="str">
            <v/>
          </cell>
          <cell r="BL77" t="str">
            <v/>
          </cell>
          <cell r="BO77" t="str">
            <v/>
          </cell>
          <cell r="BR77" t="str">
            <v/>
          </cell>
          <cell r="BU77" t="str">
            <v/>
          </cell>
          <cell r="BX77" t="str">
            <v/>
          </cell>
          <cell r="CA77" t="str">
            <v/>
          </cell>
        </row>
        <row r="78">
          <cell r="S78" t="str">
            <v/>
          </cell>
          <cell r="V78" t="str">
            <v/>
          </cell>
          <cell r="Y78" t="str">
            <v/>
          </cell>
          <cell r="AB78" t="str">
            <v/>
          </cell>
          <cell r="AE78" t="str">
            <v/>
          </cell>
          <cell r="AH78" t="str">
            <v/>
          </cell>
          <cell r="AK78" t="str">
            <v/>
          </cell>
          <cell r="AN78" t="str">
            <v/>
          </cell>
          <cell r="AQ78" t="str">
            <v/>
          </cell>
          <cell r="AT78" t="str">
            <v/>
          </cell>
          <cell r="AW78" t="str">
            <v/>
          </cell>
          <cell r="AZ78" t="str">
            <v/>
          </cell>
          <cell r="BC78" t="str">
            <v/>
          </cell>
          <cell r="BF78" t="str">
            <v/>
          </cell>
          <cell r="BI78" t="str">
            <v/>
          </cell>
          <cell r="BL78" t="str">
            <v/>
          </cell>
          <cell r="BO78" t="str">
            <v/>
          </cell>
          <cell r="BR78" t="str">
            <v/>
          </cell>
          <cell r="BU78" t="str">
            <v/>
          </cell>
          <cell r="BX78" t="str">
            <v/>
          </cell>
          <cell r="CA78" t="str">
            <v/>
          </cell>
        </row>
        <row r="79">
          <cell r="S79" t="str">
            <v/>
          </cell>
          <cell r="V79" t="str">
            <v/>
          </cell>
          <cell r="Y79" t="str">
            <v/>
          </cell>
          <cell r="AB79" t="str">
            <v/>
          </cell>
          <cell r="AE79" t="str">
            <v/>
          </cell>
          <cell r="AH79" t="str">
            <v/>
          </cell>
          <cell r="AK79" t="str">
            <v/>
          </cell>
          <cell r="AN79" t="str">
            <v/>
          </cell>
          <cell r="AQ79" t="str">
            <v/>
          </cell>
          <cell r="AT79" t="str">
            <v/>
          </cell>
          <cell r="AW79" t="str">
            <v/>
          </cell>
          <cell r="AZ79" t="str">
            <v/>
          </cell>
          <cell r="BC79" t="str">
            <v/>
          </cell>
          <cell r="BF79" t="str">
            <v/>
          </cell>
          <cell r="BI79" t="str">
            <v/>
          </cell>
          <cell r="BL79" t="str">
            <v/>
          </cell>
          <cell r="BO79" t="str">
            <v/>
          </cell>
          <cell r="BR79" t="str">
            <v/>
          </cell>
          <cell r="BU79" t="str">
            <v/>
          </cell>
          <cell r="BX79" t="str">
            <v/>
          </cell>
          <cell r="CA79" t="str">
            <v/>
          </cell>
        </row>
        <row r="80">
          <cell r="S80" t="str">
            <v/>
          </cell>
          <cell r="V80" t="str">
            <v/>
          </cell>
          <cell r="Y80" t="str">
            <v/>
          </cell>
          <cell r="AB80" t="str">
            <v/>
          </cell>
          <cell r="AE80" t="str">
            <v/>
          </cell>
          <cell r="AH80" t="str">
            <v/>
          </cell>
          <cell r="AK80" t="str">
            <v/>
          </cell>
          <cell r="AN80" t="str">
            <v/>
          </cell>
          <cell r="AQ80" t="str">
            <v/>
          </cell>
          <cell r="AT80" t="str">
            <v/>
          </cell>
          <cell r="AW80" t="str">
            <v/>
          </cell>
          <cell r="AZ80" t="str">
            <v/>
          </cell>
          <cell r="BC80" t="str">
            <v/>
          </cell>
          <cell r="BF80" t="str">
            <v/>
          </cell>
          <cell r="BI80" t="str">
            <v/>
          </cell>
          <cell r="BL80" t="str">
            <v/>
          </cell>
          <cell r="BO80" t="str">
            <v/>
          </cell>
          <cell r="BR80" t="str">
            <v/>
          </cell>
          <cell r="BU80" t="str">
            <v/>
          </cell>
          <cell r="BX80" t="str">
            <v/>
          </cell>
          <cell r="CA80" t="str">
            <v/>
          </cell>
        </row>
        <row r="81">
          <cell r="S81" t="str">
            <v/>
          </cell>
          <cell r="V81" t="str">
            <v/>
          </cell>
          <cell r="Y81" t="str">
            <v/>
          </cell>
          <cell r="AB81" t="str">
            <v/>
          </cell>
          <cell r="AE81" t="str">
            <v/>
          </cell>
          <cell r="AH81" t="str">
            <v/>
          </cell>
          <cell r="AK81" t="str">
            <v/>
          </cell>
          <cell r="AN81" t="str">
            <v/>
          </cell>
          <cell r="AQ81" t="str">
            <v/>
          </cell>
          <cell r="AT81" t="str">
            <v/>
          </cell>
          <cell r="AW81" t="str">
            <v/>
          </cell>
          <cell r="AZ81" t="str">
            <v/>
          </cell>
          <cell r="BC81" t="str">
            <v/>
          </cell>
          <cell r="BF81" t="str">
            <v/>
          </cell>
          <cell r="BI81" t="str">
            <v/>
          </cell>
          <cell r="BL81" t="str">
            <v/>
          </cell>
          <cell r="BO81" t="str">
            <v/>
          </cell>
          <cell r="BR81" t="str">
            <v/>
          </cell>
          <cell r="BU81" t="str">
            <v/>
          </cell>
          <cell r="BX81" t="str">
            <v/>
          </cell>
          <cell r="CA81" t="str">
            <v/>
          </cell>
        </row>
        <row r="82">
          <cell r="S82" t="str">
            <v/>
          </cell>
          <cell r="V82" t="str">
            <v/>
          </cell>
          <cell r="Y82" t="str">
            <v/>
          </cell>
          <cell r="AB82" t="str">
            <v/>
          </cell>
          <cell r="AE82" t="str">
            <v/>
          </cell>
          <cell r="AH82" t="str">
            <v/>
          </cell>
          <cell r="AK82" t="str">
            <v/>
          </cell>
          <cell r="AN82" t="str">
            <v/>
          </cell>
          <cell r="AQ82" t="str">
            <v/>
          </cell>
          <cell r="AT82" t="str">
            <v/>
          </cell>
          <cell r="AW82" t="str">
            <v/>
          </cell>
          <cell r="AZ82" t="str">
            <v/>
          </cell>
          <cell r="BC82" t="str">
            <v/>
          </cell>
          <cell r="BF82" t="str">
            <v/>
          </cell>
          <cell r="BI82" t="str">
            <v/>
          </cell>
          <cell r="BL82" t="str">
            <v/>
          </cell>
          <cell r="BO82" t="str">
            <v/>
          </cell>
          <cell r="BR82" t="str">
            <v/>
          </cell>
          <cell r="BU82" t="str">
            <v/>
          </cell>
          <cell r="BX82" t="str">
            <v/>
          </cell>
          <cell r="CA82" t="str">
            <v/>
          </cell>
        </row>
        <row r="83">
          <cell r="S83" t="str">
            <v/>
          </cell>
          <cell r="V83" t="str">
            <v/>
          </cell>
          <cell r="Y83" t="str">
            <v/>
          </cell>
          <cell r="AB83" t="str">
            <v/>
          </cell>
          <cell r="AE83" t="str">
            <v/>
          </cell>
          <cell r="AH83" t="str">
            <v/>
          </cell>
          <cell r="AK83" t="str">
            <v/>
          </cell>
          <cell r="AN83" t="str">
            <v/>
          </cell>
          <cell r="AQ83" t="str">
            <v/>
          </cell>
          <cell r="AT83" t="str">
            <v/>
          </cell>
          <cell r="AW83" t="str">
            <v/>
          </cell>
          <cell r="AZ83" t="str">
            <v/>
          </cell>
          <cell r="BC83" t="str">
            <v/>
          </cell>
          <cell r="BF83" t="str">
            <v/>
          </cell>
          <cell r="BI83" t="str">
            <v/>
          </cell>
          <cell r="BL83" t="str">
            <v/>
          </cell>
          <cell r="BO83" t="str">
            <v/>
          </cell>
          <cell r="BR83" t="str">
            <v/>
          </cell>
          <cell r="BU83" t="str">
            <v/>
          </cell>
          <cell r="BX83" t="str">
            <v/>
          </cell>
          <cell r="CA83" t="str">
            <v/>
          </cell>
        </row>
        <row r="84">
          <cell r="S84" t="str">
            <v/>
          </cell>
          <cell r="V84" t="str">
            <v/>
          </cell>
          <cell r="Y84" t="str">
            <v/>
          </cell>
          <cell r="AB84" t="str">
            <v/>
          </cell>
          <cell r="AE84" t="str">
            <v/>
          </cell>
          <cell r="AH84" t="str">
            <v/>
          </cell>
          <cell r="AK84" t="str">
            <v/>
          </cell>
          <cell r="AN84" t="str">
            <v/>
          </cell>
          <cell r="AQ84" t="str">
            <v/>
          </cell>
          <cell r="AT84" t="str">
            <v/>
          </cell>
          <cell r="AW84" t="str">
            <v/>
          </cell>
          <cell r="AZ84" t="str">
            <v/>
          </cell>
          <cell r="BC84" t="str">
            <v/>
          </cell>
          <cell r="BF84" t="str">
            <v/>
          </cell>
          <cell r="BI84" t="str">
            <v/>
          </cell>
          <cell r="BL84" t="str">
            <v/>
          </cell>
          <cell r="BO84" t="str">
            <v/>
          </cell>
          <cell r="BR84" t="str">
            <v/>
          </cell>
          <cell r="BU84" t="str">
            <v/>
          </cell>
          <cell r="BX84" t="str">
            <v/>
          </cell>
          <cell r="CA84" t="str">
            <v/>
          </cell>
        </row>
        <row r="85">
          <cell r="S85" t="str">
            <v/>
          </cell>
          <cell r="V85" t="str">
            <v/>
          </cell>
          <cell r="Y85" t="str">
            <v/>
          </cell>
          <cell r="AB85" t="str">
            <v/>
          </cell>
          <cell r="AE85" t="str">
            <v/>
          </cell>
          <cell r="AH85" t="str">
            <v/>
          </cell>
          <cell r="AK85" t="str">
            <v/>
          </cell>
          <cell r="AN85" t="str">
            <v/>
          </cell>
          <cell r="AQ85" t="str">
            <v/>
          </cell>
          <cell r="AT85" t="str">
            <v/>
          </cell>
          <cell r="AW85" t="str">
            <v/>
          </cell>
          <cell r="AZ85" t="str">
            <v/>
          </cell>
          <cell r="BC85" t="str">
            <v/>
          </cell>
          <cell r="BF85" t="str">
            <v/>
          </cell>
          <cell r="BI85" t="str">
            <v/>
          </cell>
          <cell r="BL85" t="str">
            <v/>
          </cell>
          <cell r="BO85" t="str">
            <v/>
          </cell>
          <cell r="BR85" t="str">
            <v/>
          </cell>
          <cell r="BU85" t="str">
            <v/>
          </cell>
          <cell r="BX85" t="str">
            <v/>
          </cell>
          <cell r="CA85" t="str">
            <v/>
          </cell>
        </row>
        <row r="86">
          <cell r="S86" t="str">
            <v/>
          </cell>
          <cell r="V86" t="str">
            <v/>
          </cell>
          <cell r="Y86" t="str">
            <v/>
          </cell>
          <cell r="AB86" t="str">
            <v/>
          </cell>
          <cell r="AE86" t="str">
            <v/>
          </cell>
          <cell r="AH86" t="str">
            <v/>
          </cell>
          <cell r="AK86" t="str">
            <v/>
          </cell>
          <cell r="AN86" t="str">
            <v/>
          </cell>
          <cell r="AQ86" t="str">
            <v/>
          </cell>
          <cell r="AT86" t="str">
            <v/>
          </cell>
          <cell r="AW86" t="str">
            <v/>
          </cell>
          <cell r="AZ86" t="str">
            <v/>
          </cell>
          <cell r="BC86" t="str">
            <v/>
          </cell>
          <cell r="BF86" t="str">
            <v/>
          </cell>
          <cell r="BI86" t="str">
            <v/>
          </cell>
          <cell r="BL86" t="str">
            <v/>
          </cell>
          <cell r="BO86" t="str">
            <v/>
          </cell>
          <cell r="BR86" t="str">
            <v/>
          </cell>
          <cell r="BU86" t="str">
            <v/>
          </cell>
          <cell r="BX86" t="str">
            <v/>
          </cell>
          <cell r="CA86" t="str">
            <v/>
          </cell>
        </row>
        <row r="87">
          <cell r="S87" t="str">
            <v/>
          </cell>
          <cell r="V87" t="str">
            <v/>
          </cell>
          <cell r="Y87" t="str">
            <v/>
          </cell>
          <cell r="AB87" t="str">
            <v/>
          </cell>
          <cell r="AE87" t="str">
            <v/>
          </cell>
          <cell r="AH87" t="str">
            <v/>
          </cell>
          <cell r="AK87" t="str">
            <v/>
          </cell>
          <cell r="AN87" t="str">
            <v/>
          </cell>
          <cell r="AQ87" t="str">
            <v/>
          </cell>
          <cell r="AT87" t="str">
            <v/>
          </cell>
          <cell r="AW87" t="str">
            <v/>
          </cell>
          <cell r="AZ87" t="str">
            <v/>
          </cell>
          <cell r="BC87" t="str">
            <v/>
          </cell>
          <cell r="BF87" t="str">
            <v/>
          </cell>
          <cell r="BI87" t="str">
            <v/>
          </cell>
          <cell r="BL87" t="str">
            <v/>
          </cell>
          <cell r="BO87" t="str">
            <v/>
          </cell>
          <cell r="BR87" t="str">
            <v/>
          </cell>
          <cell r="BU87" t="str">
            <v/>
          </cell>
          <cell r="BX87" t="str">
            <v/>
          </cell>
          <cell r="CA87" t="str">
            <v/>
          </cell>
        </row>
        <row r="88">
          <cell r="S88" t="str">
            <v/>
          </cell>
          <cell r="V88" t="str">
            <v/>
          </cell>
          <cell r="Y88" t="str">
            <v/>
          </cell>
          <cell r="AB88" t="str">
            <v/>
          </cell>
          <cell r="AE88" t="str">
            <v/>
          </cell>
          <cell r="AH88" t="str">
            <v/>
          </cell>
          <cell r="AK88" t="str">
            <v/>
          </cell>
          <cell r="AN88" t="str">
            <v/>
          </cell>
          <cell r="AQ88" t="str">
            <v/>
          </cell>
          <cell r="AT88" t="str">
            <v/>
          </cell>
          <cell r="AW88" t="str">
            <v/>
          </cell>
          <cell r="AZ88" t="str">
            <v/>
          </cell>
          <cell r="BC88" t="str">
            <v/>
          </cell>
          <cell r="BF88" t="str">
            <v/>
          </cell>
          <cell r="BI88" t="str">
            <v/>
          </cell>
          <cell r="BL88" t="str">
            <v/>
          </cell>
          <cell r="BO88" t="str">
            <v/>
          </cell>
          <cell r="BR88" t="str">
            <v/>
          </cell>
          <cell r="BU88" t="str">
            <v/>
          </cell>
          <cell r="BX88" t="str">
            <v/>
          </cell>
          <cell r="CA88" t="str">
            <v/>
          </cell>
        </row>
        <row r="89">
          <cell r="S89" t="str">
            <v/>
          </cell>
          <cell r="V89" t="str">
            <v/>
          </cell>
          <cell r="Y89" t="str">
            <v/>
          </cell>
          <cell r="AB89" t="str">
            <v/>
          </cell>
          <cell r="AE89" t="str">
            <v/>
          </cell>
          <cell r="AH89" t="str">
            <v/>
          </cell>
          <cell r="AK89" t="str">
            <v/>
          </cell>
          <cell r="AN89" t="str">
            <v/>
          </cell>
          <cell r="AQ89" t="str">
            <v/>
          </cell>
          <cell r="AT89" t="str">
            <v/>
          </cell>
          <cell r="AW89" t="str">
            <v/>
          </cell>
          <cell r="AZ89" t="str">
            <v/>
          </cell>
          <cell r="BC89" t="str">
            <v/>
          </cell>
          <cell r="BF89" t="str">
            <v/>
          </cell>
          <cell r="BI89" t="str">
            <v/>
          </cell>
          <cell r="BL89" t="str">
            <v/>
          </cell>
          <cell r="BO89" t="str">
            <v/>
          </cell>
          <cell r="BR89" t="str">
            <v/>
          </cell>
          <cell r="BU89" t="str">
            <v/>
          </cell>
          <cell r="BX89" t="str">
            <v/>
          </cell>
          <cell r="CA89" t="str">
            <v/>
          </cell>
        </row>
        <row r="90">
          <cell r="S90" t="str">
            <v/>
          </cell>
          <cell r="V90" t="str">
            <v/>
          </cell>
          <cell r="Y90" t="str">
            <v/>
          </cell>
          <cell r="AB90" t="str">
            <v/>
          </cell>
          <cell r="AE90" t="str">
            <v/>
          </cell>
          <cell r="AH90" t="str">
            <v/>
          </cell>
          <cell r="AK90" t="str">
            <v/>
          </cell>
          <cell r="AN90" t="str">
            <v/>
          </cell>
          <cell r="AQ90" t="str">
            <v/>
          </cell>
          <cell r="AT90" t="str">
            <v/>
          </cell>
          <cell r="AW90" t="str">
            <v/>
          </cell>
          <cell r="AZ90" t="str">
            <v/>
          </cell>
          <cell r="BC90" t="str">
            <v/>
          </cell>
          <cell r="BF90" t="str">
            <v/>
          </cell>
          <cell r="BI90" t="str">
            <v/>
          </cell>
          <cell r="BL90" t="str">
            <v/>
          </cell>
          <cell r="BO90" t="str">
            <v/>
          </cell>
          <cell r="BR90" t="str">
            <v/>
          </cell>
          <cell r="BU90" t="str">
            <v/>
          </cell>
          <cell r="BX90" t="str">
            <v/>
          </cell>
          <cell r="CA90" t="str">
            <v/>
          </cell>
        </row>
        <row r="91">
          <cell r="S91" t="str">
            <v/>
          </cell>
          <cell r="V91" t="str">
            <v/>
          </cell>
          <cell r="Y91" t="str">
            <v/>
          </cell>
          <cell r="AB91" t="str">
            <v/>
          </cell>
          <cell r="AE91" t="str">
            <v/>
          </cell>
          <cell r="AH91" t="str">
            <v/>
          </cell>
          <cell r="AK91" t="str">
            <v/>
          </cell>
          <cell r="AN91" t="str">
            <v/>
          </cell>
          <cell r="AQ91" t="str">
            <v/>
          </cell>
          <cell r="AT91" t="str">
            <v/>
          </cell>
          <cell r="AW91" t="str">
            <v/>
          </cell>
          <cell r="AZ91" t="str">
            <v/>
          </cell>
          <cell r="BC91" t="str">
            <v/>
          </cell>
          <cell r="BF91" t="str">
            <v/>
          </cell>
          <cell r="BI91" t="str">
            <v/>
          </cell>
          <cell r="BL91" t="str">
            <v/>
          </cell>
          <cell r="BO91" t="str">
            <v/>
          </cell>
          <cell r="BR91" t="str">
            <v/>
          </cell>
          <cell r="BU91" t="str">
            <v/>
          </cell>
          <cell r="BX91" t="str">
            <v/>
          </cell>
          <cell r="CA91" t="str">
            <v/>
          </cell>
        </row>
        <row r="92">
          <cell r="S92" t="str">
            <v/>
          </cell>
          <cell r="V92" t="str">
            <v/>
          </cell>
          <cell r="Y92" t="str">
            <v/>
          </cell>
          <cell r="AB92" t="str">
            <v/>
          </cell>
          <cell r="AE92" t="str">
            <v/>
          </cell>
          <cell r="AH92" t="str">
            <v/>
          </cell>
          <cell r="AK92" t="str">
            <v/>
          </cell>
          <cell r="AN92" t="str">
            <v/>
          </cell>
          <cell r="AQ92" t="str">
            <v/>
          </cell>
          <cell r="AT92" t="str">
            <v/>
          </cell>
          <cell r="AW92" t="str">
            <v/>
          </cell>
          <cell r="AZ92" t="str">
            <v/>
          </cell>
          <cell r="BC92" t="str">
            <v/>
          </cell>
          <cell r="BF92" t="str">
            <v/>
          </cell>
          <cell r="BI92" t="str">
            <v/>
          </cell>
          <cell r="BL92" t="str">
            <v/>
          </cell>
          <cell r="BO92" t="str">
            <v/>
          </cell>
          <cell r="BR92" t="str">
            <v/>
          </cell>
          <cell r="BU92" t="str">
            <v/>
          </cell>
          <cell r="BX92" t="str">
            <v/>
          </cell>
          <cell r="CA92" t="str">
            <v/>
          </cell>
        </row>
        <row r="93">
          <cell r="S93" t="str">
            <v/>
          </cell>
          <cell r="V93" t="str">
            <v/>
          </cell>
          <cell r="Y93" t="str">
            <v/>
          </cell>
          <cell r="AB93" t="str">
            <v/>
          </cell>
          <cell r="AE93" t="str">
            <v/>
          </cell>
          <cell r="AH93" t="str">
            <v/>
          </cell>
          <cell r="AK93" t="str">
            <v/>
          </cell>
          <cell r="AN93" t="str">
            <v/>
          </cell>
          <cell r="AQ93" t="str">
            <v/>
          </cell>
          <cell r="AT93" t="str">
            <v/>
          </cell>
          <cell r="AW93" t="str">
            <v/>
          </cell>
          <cell r="AZ93" t="str">
            <v/>
          </cell>
          <cell r="BC93" t="str">
            <v/>
          </cell>
          <cell r="BF93" t="str">
            <v/>
          </cell>
          <cell r="BI93" t="str">
            <v/>
          </cell>
          <cell r="BL93" t="str">
            <v/>
          </cell>
          <cell r="BO93" t="str">
            <v/>
          </cell>
          <cell r="BR93" t="str">
            <v/>
          </cell>
          <cell r="BU93" t="str">
            <v/>
          </cell>
          <cell r="BX93" t="str">
            <v/>
          </cell>
          <cell r="CA93" t="str">
            <v/>
          </cell>
        </row>
        <row r="94">
          <cell r="S94" t="str">
            <v/>
          </cell>
          <cell r="V94" t="str">
            <v/>
          </cell>
          <cell r="Y94" t="str">
            <v/>
          </cell>
          <cell r="AB94" t="str">
            <v/>
          </cell>
          <cell r="AE94" t="str">
            <v/>
          </cell>
          <cell r="AH94" t="str">
            <v/>
          </cell>
          <cell r="AK94" t="str">
            <v/>
          </cell>
          <cell r="AN94" t="str">
            <v/>
          </cell>
          <cell r="AQ94" t="str">
            <v/>
          </cell>
          <cell r="AT94" t="str">
            <v/>
          </cell>
          <cell r="AW94" t="str">
            <v/>
          </cell>
          <cell r="AZ94" t="str">
            <v/>
          </cell>
          <cell r="BC94" t="str">
            <v/>
          </cell>
          <cell r="BF94" t="str">
            <v/>
          </cell>
          <cell r="BI94" t="str">
            <v/>
          </cell>
          <cell r="BL94" t="str">
            <v/>
          </cell>
          <cell r="BO94" t="str">
            <v/>
          </cell>
          <cell r="BR94" t="str">
            <v/>
          </cell>
          <cell r="BU94" t="str">
            <v/>
          </cell>
          <cell r="BX94" t="str">
            <v/>
          </cell>
          <cell r="CA94" t="str">
            <v/>
          </cell>
        </row>
        <row r="95">
          <cell r="S95" t="str">
            <v/>
          </cell>
          <cell r="V95" t="str">
            <v/>
          </cell>
          <cell r="Y95" t="str">
            <v/>
          </cell>
          <cell r="AB95" t="str">
            <v/>
          </cell>
          <cell r="AE95" t="str">
            <v/>
          </cell>
          <cell r="AH95" t="str">
            <v/>
          </cell>
          <cell r="AK95" t="str">
            <v/>
          </cell>
          <cell r="AN95" t="str">
            <v/>
          </cell>
          <cell r="AQ95" t="str">
            <v/>
          </cell>
          <cell r="AT95" t="str">
            <v/>
          </cell>
          <cell r="AW95" t="str">
            <v/>
          </cell>
          <cell r="AZ95" t="str">
            <v/>
          </cell>
          <cell r="BC95" t="str">
            <v/>
          </cell>
          <cell r="BF95" t="str">
            <v/>
          </cell>
          <cell r="BI95" t="str">
            <v/>
          </cell>
          <cell r="BL95" t="str">
            <v/>
          </cell>
          <cell r="BO95" t="str">
            <v/>
          </cell>
          <cell r="BR95" t="str">
            <v/>
          </cell>
          <cell r="BU95" t="str">
            <v/>
          </cell>
          <cell r="BX95" t="str">
            <v/>
          </cell>
          <cell r="CA95" t="str">
            <v/>
          </cell>
        </row>
        <row r="96">
          <cell r="S96" t="str">
            <v/>
          </cell>
          <cell r="V96" t="str">
            <v/>
          </cell>
          <cell r="Y96" t="str">
            <v/>
          </cell>
          <cell r="AB96" t="str">
            <v/>
          </cell>
          <cell r="AE96" t="str">
            <v/>
          </cell>
          <cell r="AH96" t="str">
            <v/>
          </cell>
          <cell r="AK96" t="str">
            <v/>
          </cell>
          <cell r="AN96" t="str">
            <v/>
          </cell>
          <cell r="AQ96" t="str">
            <v/>
          </cell>
          <cell r="AT96" t="str">
            <v/>
          </cell>
          <cell r="AW96" t="str">
            <v/>
          </cell>
          <cell r="AZ96" t="str">
            <v/>
          </cell>
          <cell r="BC96" t="str">
            <v/>
          </cell>
          <cell r="BF96" t="str">
            <v/>
          </cell>
          <cell r="BI96" t="str">
            <v/>
          </cell>
          <cell r="BL96" t="str">
            <v/>
          </cell>
          <cell r="BO96" t="str">
            <v/>
          </cell>
          <cell r="BR96" t="str">
            <v/>
          </cell>
          <cell r="BU96" t="str">
            <v/>
          </cell>
          <cell r="BX96" t="str">
            <v/>
          </cell>
          <cell r="CA96" t="str">
            <v/>
          </cell>
        </row>
        <row r="97">
          <cell r="S97" t="str">
            <v/>
          </cell>
          <cell r="V97" t="str">
            <v/>
          </cell>
          <cell r="Y97" t="str">
            <v/>
          </cell>
          <cell r="AB97" t="str">
            <v/>
          </cell>
          <cell r="AE97" t="str">
            <v/>
          </cell>
          <cell r="AH97" t="str">
            <v/>
          </cell>
          <cell r="AK97" t="str">
            <v/>
          </cell>
          <cell r="AN97" t="str">
            <v/>
          </cell>
          <cell r="AQ97" t="str">
            <v/>
          </cell>
          <cell r="AT97" t="str">
            <v/>
          </cell>
          <cell r="AW97" t="str">
            <v/>
          </cell>
          <cell r="AZ97" t="str">
            <v/>
          </cell>
          <cell r="BC97" t="str">
            <v/>
          </cell>
          <cell r="BF97" t="str">
            <v/>
          </cell>
          <cell r="BI97" t="str">
            <v/>
          </cell>
          <cell r="BL97" t="str">
            <v/>
          </cell>
          <cell r="BO97" t="str">
            <v/>
          </cell>
          <cell r="BR97" t="str">
            <v/>
          </cell>
          <cell r="BU97" t="str">
            <v/>
          </cell>
          <cell r="BX97" t="str">
            <v/>
          </cell>
          <cell r="CA97" t="str">
            <v/>
          </cell>
        </row>
        <row r="98">
          <cell r="S98" t="str">
            <v/>
          </cell>
          <cell r="V98" t="str">
            <v/>
          </cell>
          <cell r="Y98" t="str">
            <v/>
          </cell>
          <cell r="AB98" t="str">
            <v/>
          </cell>
          <cell r="AE98" t="str">
            <v/>
          </cell>
          <cell r="AH98" t="str">
            <v/>
          </cell>
          <cell r="AK98" t="str">
            <v/>
          </cell>
          <cell r="AN98" t="str">
            <v/>
          </cell>
          <cell r="AQ98" t="str">
            <v/>
          </cell>
          <cell r="AT98" t="str">
            <v/>
          </cell>
          <cell r="AW98" t="str">
            <v/>
          </cell>
          <cell r="AZ98" t="str">
            <v/>
          </cell>
          <cell r="BC98" t="str">
            <v/>
          </cell>
          <cell r="BF98" t="str">
            <v/>
          </cell>
          <cell r="BI98" t="str">
            <v/>
          </cell>
          <cell r="BL98" t="str">
            <v/>
          </cell>
          <cell r="BO98" t="str">
            <v/>
          </cell>
          <cell r="BR98" t="str">
            <v/>
          </cell>
          <cell r="BU98" t="str">
            <v/>
          </cell>
          <cell r="BX98" t="str">
            <v/>
          </cell>
          <cell r="CA98" t="str">
            <v/>
          </cell>
        </row>
        <row r="99">
          <cell r="S99" t="str">
            <v/>
          </cell>
          <cell r="V99" t="str">
            <v/>
          </cell>
          <cell r="Y99" t="str">
            <v/>
          </cell>
          <cell r="AB99" t="str">
            <v/>
          </cell>
          <cell r="AE99" t="str">
            <v/>
          </cell>
          <cell r="AH99" t="str">
            <v/>
          </cell>
          <cell r="AK99" t="str">
            <v/>
          </cell>
          <cell r="AN99" t="str">
            <v/>
          </cell>
          <cell r="AQ99" t="str">
            <v/>
          </cell>
          <cell r="AT99" t="str">
            <v/>
          </cell>
          <cell r="AW99" t="str">
            <v/>
          </cell>
          <cell r="AZ99" t="str">
            <v/>
          </cell>
          <cell r="BC99" t="str">
            <v/>
          </cell>
          <cell r="BF99" t="str">
            <v/>
          </cell>
          <cell r="BI99" t="str">
            <v/>
          </cell>
          <cell r="BL99" t="str">
            <v/>
          </cell>
          <cell r="BO99" t="str">
            <v/>
          </cell>
          <cell r="BR99" t="str">
            <v/>
          </cell>
          <cell r="BU99" t="str">
            <v/>
          </cell>
          <cell r="BX99" t="str">
            <v/>
          </cell>
          <cell r="CA99" t="str">
            <v/>
          </cell>
        </row>
        <row r="100">
          <cell r="S100" t="str">
            <v/>
          </cell>
          <cell r="V100" t="str">
            <v/>
          </cell>
          <cell r="Y100" t="str">
            <v/>
          </cell>
          <cell r="AB100" t="str">
            <v/>
          </cell>
          <cell r="AE100" t="str">
            <v/>
          </cell>
          <cell r="AH100" t="str">
            <v/>
          </cell>
          <cell r="AK100" t="str">
            <v/>
          </cell>
          <cell r="AN100" t="str">
            <v/>
          </cell>
          <cell r="AQ100" t="str">
            <v/>
          </cell>
          <cell r="AT100" t="str">
            <v/>
          </cell>
          <cell r="AW100" t="str">
            <v/>
          </cell>
          <cell r="AZ100" t="str">
            <v/>
          </cell>
          <cell r="BC100" t="str">
            <v/>
          </cell>
          <cell r="BF100" t="str">
            <v/>
          </cell>
          <cell r="BI100" t="str">
            <v/>
          </cell>
          <cell r="BL100" t="str">
            <v/>
          </cell>
          <cell r="BO100" t="str">
            <v/>
          </cell>
          <cell r="BR100" t="str">
            <v/>
          </cell>
          <cell r="BU100" t="str">
            <v/>
          </cell>
          <cell r="BX100" t="str">
            <v/>
          </cell>
          <cell r="CA100" t="str">
            <v/>
          </cell>
        </row>
        <row r="101">
          <cell r="S101" t="str">
            <v/>
          </cell>
          <cell r="V101" t="str">
            <v/>
          </cell>
          <cell r="Y101" t="str">
            <v/>
          </cell>
          <cell r="AB101" t="str">
            <v/>
          </cell>
          <cell r="AE101" t="str">
            <v/>
          </cell>
          <cell r="AH101" t="str">
            <v/>
          </cell>
          <cell r="AK101" t="str">
            <v/>
          </cell>
          <cell r="AN101" t="str">
            <v/>
          </cell>
          <cell r="AQ101" t="str">
            <v/>
          </cell>
          <cell r="AT101" t="str">
            <v/>
          </cell>
          <cell r="AW101" t="str">
            <v/>
          </cell>
          <cell r="AZ101" t="str">
            <v/>
          </cell>
          <cell r="BC101" t="str">
            <v/>
          </cell>
          <cell r="BF101" t="str">
            <v/>
          </cell>
          <cell r="BI101" t="str">
            <v/>
          </cell>
          <cell r="BL101" t="str">
            <v/>
          </cell>
          <cell r="BO101" t="str">
            <v/>
          </cell>
          <cell r="BR101" t="str">
            <v/>
          </cell>
          <cell r="BU101" t="str">
            <v/>
          </cell>
          <cell r="BX101" t="str">
            <v/>
          </cell>
          <cell r="CA101" t="str">
            <v/>
          </cell>
        </row>
      </sheetData>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itle"/>
      <sheetName val="Index"/>
      <sheetName val="Segmentation"/>
      <sheetName val="Vendor x product matrix"/>
      <sheetName val="Exchange Rates"/>
      <sheetName val="Regional definitions"/>
      <sheetName val="Annual"/>
      <sheetName val="Vendors x year"/>
      <sheetName val="Vendor x quarter"/>
      <sheetName val="Rolling 4Q"/>
      <sheetName val="Old Vendor x quarter"/>
      <sheetName val="Old Vendors x year"/>
      <sheetName val="Old Annual"/>
      <sheetName val="Report data quarterly"/>
      <sheetName val="Report data yearly"/>
      <sheetName val="Report data annual"/>
      <sheetName val="Research brief data"/>
    </sheetNames>
    <sheetDataSet>
      <sheetData sheetId="0"/>
      <sheetData sheetId="1">
        <row r="6">
          <cell r="B6" t="str">
            <v>Total ON</v>
          </cell>
          <cell r="C6" t="str">
            <v>Annual</v>
          </cell>
          <cell r="D6" t="str">
            <v>Revenue, share, rank</v>
          </cell>
          <cell r="E6" t="str">
            <v>EMEA</v>
          </cell>
          <cell r="F6" t="str">
            <v>By vendor</v>
          </cell>
          <cell r="G6" t="str">
            <v>2000 - 2008</v>
          </cell>
          <cell r="H6" t="str">
            <v>Vendors x year</v>
          </cell>
          <cell r="I6" t="str">
            <v>Go</v>
          </cell>
        </row>
        <row r="7">
          <cell r="B7" t="str">
            <v>Total ON</v>
          </cell>
          <cell r="C7" t="str">
            <v>Quarterly</v>
          </cell>
          <cell r="D7" t="str">
            <v>Revenue, share, rank</v>
          </cell>
          <cell r="E7" t="str">
            <v>EMEA</v>
          </cell>
          <cell r="F7" t="str">
            <v>By vendor</v>
          </cell>
          <cell r="G7" t="str">
            <v>1Q02 - present</v>
          </cell>
          <cell r="H7" t="str">
            <v>Vendors x quarter</v>
          </cell>
          <cell r="I7" t="str">
            <v>Go</v>
          </cell>
        </row>
        <row r="8">
          <cell r="B8" t="str">
            <v>All products</v>
          </cell>
          <cell r="C8" t="str">
            <v>Annual</v>
          </cell>
          <cell r="D8" t="str">
            <v>Revenue, share, rank</v>
          </cell>
          <cell r="E8" t="str">
            <v>EMEA</v>
          </cell>
          <cell r="F8" t="str">
            <v>By vendor</v>
          </cell>
          <cell r="G8" t="str">
            <v>CY2008</v>
          </cell>
          <cell r="H8" t="str">
            <v>Annual</v>
          </cell>
          <cell r="I8" t="str">
            <v>Go</v>
          </cell>
        </row>
        <row r="9">
          <cell r="B9" t="str">
            <v>All products</v>
          </cell>
          <cell r="C9" t="str">
            <v>Annual</v>
          </cell>
          <cell r="D9" t="str">
            <v>Revenue, share, rank</v>
          </cell>
          <cell r="E9" t="str">
            <v>EMEA</v>
          </cell>
          <cell r="F9" t="str">
            <v>By vendor</v>
          </cell>
          <cell r="G9" t="str">
            <v>CY2007</v>
          </cell>
          <cell r="H9" t="str">
            <v>Annual</v>
          </cell>
          <cell r="I9" t="str">
            <v>Go</v>
          </cell>
        </row>
        <row r="10">
          <cell r="B10" t="str">
            <v>All products</v>
          </cell>
          <cell r="C10" t="str">
            <v>Annual</v>
          </cell>
          <cell r="D10" t="str">
            <v>Revenue, share, rank</v>
          </cell>
          <cell r="E10" t="str">
            <v>EMEA</v>
          </cell>
          <cell r="F10" t="str">
            <v>By vendor</v>
          </cell>
          <cell r="G10" t="str">
            <v>CY2006</v>
          </cell>
          <cell r="H10" t="str">
            <v>Annual</v>
          </cell>
          <cell r="I10" t="str">
            <v>Go</v>
          </cell>
        </row>
        <row r="11">
          <cell r="B11" t="str">
            <v>All products</v>
          </cell>
          <cell r="C11" t="str">
            <v>Annual</v>
          </cell>
          <cell r="D11" t="str">
            <v>Revenue, share, rank</v>
          </cell>
          <cell r="E11" t="str">
            <v>EMEA</v>
          </cell>
          <cell r="F11" t="str">
            <v>By vendor</v>
          </cell>
          <cell r="G11" t="str">
            <v>CY2005</v>
          </cell>
          <cell r="H11" t="str">
            <v>Annual</v>
          </cell>
          <cell r="I11" t="str">
            <v>Go</v>
          </cell>
        </row>
        <row r="12">
          <cell r="B12" t="str">
            <v>All products</v>
          </cell>
          <cell r="C12" t="str">
            <v>Annual</v>
          </cell>
          <cell r="D12" t="str">
            <v>Revenue, share, rank</v>
          </cell>
          <cell r="E12" t="str">
            <v>EMEA</v>
          </cell>
          <cell r="F12" t="str">
            <v>By vendor</v>
          </cell>
          <cell r="G12" t="str">
            <v>CY2004</v>
          </cell>
          <cell r="H12" t="str">
            <v>Annual</v>
          </cell>
          <cell r="I12" t="str">
            <v>Go</v>
          </cell>
        </row>
        <row r="13">
          <cell r="B13" t="str">
            <v>All products</v>
          </cell>
          <cell r="C13" t="str">
            <v>Annual</v>
          </cell>
          <cell r="D13" t="str">
            <v>Revenue, share, rank</v>
          </cell>
          <cell r="E13" t="str">
            <v>EMEA</v>
          </cell>
          <cell r="F13" t="str">
            <v>By vendor</v>
          </cell>
          <cell r="G13" t="str">
            <v>CY2003</v>
          </cell>
          <cell r="H13" t="str">
            <v>Annual</v>
          </cell>
          <cell r="I13" t="str">
            <v>Go</v>
          </cell>
        </row>
        <row r="14">
          <cell r="B14" t="str">
            <v>All products</v>
          </cell>
          <cell r="C14" t="str">
            <v>Annual</v>
          </cell>
          <cell r="D14" t="str">
            <v>Revenue, share, rank</v>
          </cell>
          <cell r="E14" t="str">
            <v>EMEA</v>
          </cell>
          <cell r="F14" t="str">
            <v>By vendor</v>
          </cell>
          <cell r="G14" t="str">
            <v>CY2002</v>
          </cell>
          <cell r="H14" t="str">
            <v>Annual</v>
          </cell>
          <cell r="I14" t="str">
            <v>Go</v>
          </cell>
        </row>
        <row r="15">
          <cell r="B15" t="str">
            <v>All products</v>
          </cell>
          <cell r="C15" t="str">
            <v>Annual</v>
          </cell>
          <cell r="D15" t="str">
            <v>Change in market share</v>
          </cell>
          <cell r="E15" t="str">
            <v>EMEA</v>
          </cell>
          <cell r="F15" t="str">
            <v>By vendor</v>
          </cell>
          <cell r="G15" t="str">
            <v>2002 - 2008</v>
          </cell>
          <cell r="H15" t="str">
            <v>Annual</v>
          </cell>
          <cell r="I15" t="str">
            <v>Go</v>
          </cell>
        </row>
        <row r="16">
          <cell r="B16" t="str">
            <v>All products</v>
          </cell>
          <cell r="C16" t="str">
            <v>Annual</v>
          </cell>
          <cell r="D16" t="str">
            <v xml:space="preserve">Change in share rank </v>
          </cell>
          <cell r="E16" t="str">
            <v>EMEA</v>
          </cell>
          <cell r="F16" t="str">
            <v>By vendor</v>
          </cell>
          <cell r="G16" t="str">
            <v>2002 - 2008</v>
          </cell>
          <cell r="H16" t="str">
            <v>Annual</v>
          </cell>
          <cell r="I16" t="str">
            <v>Go</v>
          </cell>
        </row>
        <row r="17">
          <cell r="B17" t="str">
            <v>Aggregation</v>
          </cell>
          <cell r="D17" t="str">
            <v>Vendor products</v>
          </cell>
          <cell r="E17" t="str">
            <v>EMEA</v>
          </cell>
          <cell r="F17" t="str">
            <v>By vendor</v>
          </cell>
          <cell r="G17" t="str">
            <v>CY2008</v>
          </cell>
          <cell r="H17" t="str">
            <v>Vendor x product matrix</v>
          </cell>
          <cell r="I17" t="str">
            <v>Go</v>
          </cell>
        </row>
        <row r="18">
          <cell r="B18" t="str">
            <v>Aggregation</v>
          </cell>
          <cell r="C18" t="str">
            <v>Annual</v>
          </cell>
          <cell r="D18" t="str">
            <v>Revenue, share, rank</v>
          </cell>
          <cell r="E18" t="str">
            <v>EMEA</v>
          </cell>
          <cell r="F18" t="str">
            <v>By vendor</v>
          </cell>
          <cell r="G18" t="str">
            <v>2001 - 2008</v>
          </cell>
          <cell r="H18" t="str">
            <v>Vendors x year</v>
          </cell>
          <cell r="I18" t="str">
            <v>Go</v>
          </cell>
        </row>
        <row r="19">
          <cell r="B19" t="str">
            <v>Aggregation</v>
          </cell>
          <cell r="C19" t="str">
            <v>Quarterly</v>
          </cell>
          <cell r="D19" t="str">
            <v>Revenue, share, rank</v>
          </cell>
          <cell r="E19" t="str">
            <v>EMEA</v>
          </cell>
          <cell r="F19" t="str">
            <v>By vendor</v>
          </cell>
          <cell r="G19" t="str">
            <v>1Q02 - present</v>
          </cell>
          <cell r="H19" t="str">
            <v>Vendors x quarter</v>
          </cell>
          <cell r="I19" t="str">
            <v>Go</v>
          </cell>
        </row>
        <row r="20">
          <cell r="B20" t="str">
            <v>Bandwidth Management</v>
          </cell>
          <cell r="D20" t="str">
            <v>Vendor products</v>
          </cell>
          <cell r="E20" t="str">
            <v>EMEA</v>
          </cell>
          <cell r="F20" t="str">
            <v>By vendor</v>
          </cell>
          <cell r="G20" t="str">
            <v>CY2008</v>
          </cell>
          <cell r="H20" t="str">
            <v>Vendor x product matrix</v>
          </cell>
          <cell r="I20" t="str">
            <v>Go</v>
          </cell>
        </row>
        <row r="21">
          <cell r="B21" t="str">
            <v>Bandwidth Management</v>
          </cell>
          <cell r="C21" t="str">
            <v>Annual</v>
          </cell>
          <cell r="D21" t="str">
            <v>Revenue, share, rank</v>
          </cell>
          <cell r="E21" t="str">
            <v>EMEA</v>
          </cell>
          <cell r="F21" t="str">
            <v>By vendor</v>
          </cell>
          <cell r="G21" t="str">
            <v>2001 - 2008</v>
          </cell>
          <cell r="H21" t="str">
            <v>Vendors x year</v>
          </cell>
          <cell r="I21" t="str">
            <v>Go</v>
          </cell>
        </row>
        <row r="22">
          <cell r="B22" t="str">
            <v>Bandwidth Management</v>
          </cell>
          <cell r="C22" t="str">
            <v>Quarterly</v>
          </cell>
          <cell r="D22" t="str">
            <v>Revenue, share, rank</v>
          </cell>
          <cell r="E22" t="str">
            <v>EMEA</v>
          </cell>
          <cell r="F22" t="str">
            <v>By vendor</v>
          </cell>
          <cell r="G22" t="str">
            <v>1Q02 - present</v>
          </cell>
          <cell r="H22" t="str">
            <v xml:space="preserve">Vendors x quarter </v>
          </cell>
          <cell r="I22" t="str">
            <v>Go</v>
          </cell>
        </row>
        <row r="23">
          <cell r="B23" t="str">
            <v>Metro WDM</v>
          </cell>
          <cell r="D23" t="str">
            <v>Vendor products</v>
          </cell>
          <cell r="E23" t="str">
            <v>EMEA</v>
          </cell>
          <cell r="F23" t="str">
            <v>By vendor</v>
          </cell>
          <cell r="G23" t="str">
            <v>CY2008</v>
          </cell>
          <cell r="H23" t="str">
            <v>Vendor x product matrix</v>
          </cell>
          <cell r="I23" t="str">
            <v>Go</v>
          </cell>
        </row>
        <row r="24">
          <cell r="B24" t="str">
            <v>Metro WDM</v>
          </cell>
          <cell r="C24" t="str">
            <v>Annual</v>
          </cell>
          <cell r="D24" t="str">
            <v>Revenue, share, rank</v>
          </cell>
          <cell r="E24" t="str">
            <v>EMEA</v>
          </cell>
          <cell r="F24" t="str">
            <v>By vendor</v>
          </cell>
          <cell r="G24" t="str">
            <v>2001 - 2008</v>
          </cell>
          <cell r="H24" t="str">
            <v>Vendors x year</v>
          </cell>
          <cell r="I24" t="str">
            <v>Go</v>
          </cell>
        </row>
        <row r="25">
          <cell r="B25" t="str">
            <v>Metro WDM</v>
          </cell>
          <cell r="C25" t="str">
            <v>Quarterly</v>
          </cell>
          <cell r="D25" t="str">
            <v>Revenue, share, rank</v>
          </cell>
          <cell r="E25" t="str">
            <v>EMEA</v>
          </cell>
          <cell r="F25" t="str">
            <v>By vendor</v>
          </cell>
          <cell r="G25" t="str">
            <v>1Q02 - present</v>
          </cell>
          <cell r="H25" t="str">
            <v>Vendors x quarter</v>
          </cell>
          <cell r="I25" t="str">
            <v>Go</v>
          </cell>
        </row>
        <row r="26">
          <cell r="B26" t="str">
            <v>Backbone WDM</v>
          </cell>
          <cell r="D26" t="str">
            <v>Vendor products</v>
          </cell>
          <cell r="E26" t="str">
            <v>EMEA</v>
          </cell>
          <cell r="F26" t="str">
            <v>By vendor</v>
          </cell>
          <cell r="G26" t="str">
            <v>CY2008</v>
          </cell>
          <cell r="H26" t="str">
            <v>Vendor x product matrix</v>
          </cell>
          <cell r="I26" t="str">
            <v>Go</v>
          </cell>
        </row>
        <row r="27">
          <cell r="B27" t="str">
            <v>Backbone WDM</v>
          </cell>
          <cell r="C27" t="str">
            <v>Annual</v>
          </cell>
          <cell r="D27" t="str">
            <v>Revenue, share, rank</v>
          </cell>
          <cell r="E27" t="str">
            <v>EMEA</v>
          </cell>
          <cell r="F27" t="str">
            <v>By vendor</v>
          </cell>
          <cell r="G27" t="str">
            <v>2001 - 2008</v>
          </cell>
          <cell r="H27" t="str">
            <v>Vendors x year</v>
          </cell>
          <cell r="I27" t="str">
            <v>Go</v>
          </cell>
        </row>
        <row r="28">
          <cell r="B28" t="str">
            <v>Backbone WDM</v>
          </cell>
          <cell r="C28" t="str">
            <v>Quarterly</v>
          </cell>
          <cell r="D28" t="str">
            <v>Revenue, share, rank</v>
          </cell>
          <cell r="E28" t="str">
            <v>EMEA</v>
          </cell>
          <cell r="F28" t="str">
            <v>By vendor</v>
          </cell>
          <cell r="G28" t="str">
            <v>1Q02 - present</v>
          </cell>
          <cell r="H28" t="str">
            <v xml:space="preserve">Vendors x quarter </v>
          </cell>
          <cell r="I28" t="str">
            <v>Go</v>
          </cell>
        </row>
        <row r="30">
          <cell r="B30" t="str">
            <v>Subsegments:</v>
          </cell>
        </row>
        <row r="31">
          <cell r="B31" t="str">
            <v>ROADM</v>
          </cell>
          <cell r="C31" t="str">
            <v>Annual</v>
          </cell>
          <cell r="D31" t="str">
            <v>Revenue, share, rank</v>
          </cell>
          <cell r="E31" t="str">
            <v>EMEA</v>
          </cell>
          <cell r="F31" t="str">
            <v>By vendor</v>
          </cell>
          <cell r="G31" t="str">
            <v>2001 - 2008</v>
          </cell>
          <cell r="H31" t="str">
            <v>Vendors x year</v>
          </cell>
          <cell r="I31" t="str">
            <v>Go</v>
          </cell>
        </row>
        <row r="32">
          <cell r="B32" t="str">
            <v>ROADM</v>
          </cell>
          <cell r="C32" t="str">
            <v>Quarterly</v>
          </cell>
          <cell r="D32" t="str">
            <v>Revenue, share, rank</v>
          </cell>
          <cell r="E32" t="str">
            <v>EMEA</v>
          </cell>
          <cell r="F32" t="str">
            <v>By vendor</v>
          </cell>
          <cell r="G32" t="str">
            <v>1Q02 - present</v>
          </cell>
          <cell r="H32" t="str">
            <v xml:space="preserve">Vendors x quarter </v>
          </cell>
          <cell r="I32" t="str">
            <v>Go</v>
          </cell>
        </row>
        <row r="33">
          <cell r="B33" t="str">
            <v>Converged Packet Optical</v>
          </cell>
          <cell r="C33" t="str">
            <v>Annual</v>
          </cell>
          <cell r="D33" t="str">
            <v>Revenue, share, rank</v>
          </cell>
          <cell r="E33" t="str">
            <v>EMEA</v>
          </cell>
          <cell r="F33" t="str">
            <v>By vendor</v>
          </cell>
          <cell r="G33" t="str">
            <v>2001 - 2008</v>
          </cell>
          <cell r="H33" t="str">
            <v>Vendors x year</v>
          </cell>
          <cell r="I33" t="str">
            <v>Go</v>
          </cell>
        </row>
        <row r="34">
          <cell r="B34" t="str">
            <v>Converged Packet Optical</v>
          </cell>
          <cell r="C34" t="str">
            <v>Quarterly</v>
          </cell>
          <cell r="D34" t="str">
            <v>Revenue, share, rank</v>
          </cell>
          <cell r="E34" t="str">
            <v>EMEA</v>
          </cell>
          <cell r="F34" t="str">
            <v>By vendor</v>
          </cell>
          <cell r="G34" t="str">
            <v>1Q02 - present</v>
          </cell>
          <cell r="H34" t="str">
            <v xml:space="preserve">Vendors x quarter </v>
          </cell>
          <cell r="I34" t="str">
            <v>Go</v>
          </cell>
        </row>
      </sheetData>
      <sheetData sheetId="2"/>
      <sheetData sheetId="3"/>
      <sheetData sheetId="4"/>
      <sheetData sheetId="5"/>
      <sheetData sheetId="6">
        <row r="53">
          <cell r="B53" t="str">
            <v>Turin</v>
          </cell>
          <cell r="C53">
            <v>9</v>
          </cell>
          <cell r="D53">
            <v>0</v>
          </cell>
          <cell r="E53">
            <v>0</v>
          </cell>
          <cell r="F53">
            <v>0</v>
          </cell>
          <cell r="G53">
            <v>9</v>
          </cell>
          <cell r="I53" t="str">
            <v>Turin</v>
          </cell>
          <cell r="J53">
            <v>3.8593481989708405E-3</v>
          </cell>
        </row>
        <row r="54">
          <cell r="B54" t="str">
            <v>Tyco</v>
          </cell>
          <cell r="C54">
            <v>0</v>
          </cell>
          <cell r="D54">
            <v>0</v>
          </cell>
          <cell r="E54">
            <v>0</v>
          </cell>
          <cell r="F54">
            <v>0</v>
          </cell>
          <cell r="G54">
            <v>0</v>
          </cell>
          <cell r="I54" t="str">
            <v>Tyco</v>
          </cell>
          <cell r="J54">
            <v>0</v>
          </cell>
        </row>
        <row r="55">
          <cell r="B55" t="str">
            <v>UTStarcom</v>
          </cell>
          <cell r="C55">
            <v>4</v>
          </cell>
          <cell r="D55">
            <v>0</v>
          </cell>
          <cell r="E55">
            <v>0</v>
          </cell>
          <cell r="F55">
            <v>0</v>
          </cell>
          <cell r="G55">
            <v>4</v>
          </cell>
          <cell r="I55" t="str">
            <v>UTStarcom</v>
          </cell>
          <cell r="J55">
            <v>1.7152658662092624E-3</v>
          </cell>
        </row>
        <row r="56">
          <cell r="B56" t="str">
            <v>ZTE</v>
          </cell>
          <cell r="C56">
            <v>66</v>
          </cell>
          <cell r="D56">
            <v>0</v>
          </cell>
          <cell r="E56">
            <v>20</v>
          </cell>
          <cell r="F56">
            <v>57</v>
          </cell>
          <cell r="G56">
            <v>143</v>
          </cell>
          <cell r="I56" t="str">
            <v>ZTE</v>
          </cell>
          <cell r="J56">
            <v>2.8301886792452831E-2</v>
          </cell>
        </row>
        <row r="57">
          <cell r="B57" t="str">
            <v>Other</v>
          </cell>
          <cell r="C57">
            <v>42</v>
          </cell>
          <cell r="D57">
            <v>0</v>
          </cell>
          <cell r="E57">
            <v>42</v>
          </cell>
          <cell r="F57">
            <v>43</v>
          </cell>
          <cell r="G57">
            <v>127</v>
          </cell>
          <cell r="I57" t="str">
            <v>Other</v>
          </cell>
          <cell r="J57">
            <v>1.8010291595197257E-2</v>
          </cell>
        </row>
        <row r="58">
          <cell r="B58" t="str">
            <v>Total</v>
          </cell>
          <cell r="C58">
            <v>2332</v>
          </cell>
          <cell r="D58">
            <v>493</v>
          </cell>
          <cell r="E58">
            <v>1177</v>
          </cell>
          <cell r="F58">
            <v>1010</v>
          </cell>
          <cell r="G58">
            <v>5012</v>
          </cell>
          <cell r="I58" t="str">
            <v>Total</v>
          </cell>
          <cell r="J58">
            <v>1</v>
          </cell>
        </row>
        <row r="60">
          <cell r="B60" t="str">
            <v>CY 2006 Revenues by Product</v>
          </cell>
          <cell r="G60" t="str">
            <v>EMEA</v>
          </cell>
          <cell r="I60" t="str">
            <v xml:space="preserve">CY 2006 Market Share by Product </v>
          </cell>
        </row>
        <row r="61">
          <cell r="B61" t="str">
            <v>Vendor</v>
          </cell>
          <cell r="C61" t="str">
            <v>Aggregation</v>
          </cell>
          <cell r="D61" t="str">
            <v>Bandwidth Management</v>
          </cell>
          <cell r="E61" t="str">
            <v>Metro WDM (C/D-WDM)</v>
          </cell>
          <cell r="F61" t="str">
            <v>Backbone DWDM</v>
          </cell>
          <cell r="G61" t="str">
            <v>Total Optical Networking (ON)</v>
          </cell>
          <cell r="I61" t="str">
            <v>Vendor</v>
          </cell>
          <cell r="J61" t="str">
            <v>Aggregation</v>
          </cell>
        </row>
        <row r="62">
          <cell r="B62" t="str">
            <v>ADTRAN</v>
          </cell>
          <cell r="C62">
            <v>4</v>
          </cell>
          <cell r="D62">
            <v>0</v>
          </cell>
          <cell r="E62">
            <v>0</v>
          </cell>
          <cell r="F62">
            <v>0</v>
          </cell>
          <cell r="G62">
            <v>4</v>
          </cell>
          <cell r="I62" t="str">
            <v>ADTRAN</v>
          </cell>
          <cell r="J62">
            <v>2.0387359836901123E-3</v>
          </cell>
        </row>
        <row r="63">
          <cell r="B63" t="str">
            <v>ADVA</v>
          </cell>
          <cell r="C63">
            <v>7</v>
          </cell>
          <cell r="D63">
            <v>0</v>
          </cell>
          <cell r="E63">
            <v>156</v>
          </cell>
          <cell r="F63">
            <v>0</v>
          </cell>
          <cell r="G63">
            <v>163</v>
          </cell>
          <cell r="I63" t="str">
            <v>ADVA</v>
          </cell>
          <cell r="J63">
            <v>3.5677879714576962E-3</v>
          </cell>
        </row>
        <row r="64">
          <cell r="B64" t="str">
            <v>Alcatel-Lucent</v>
          </cell>
          <cell r="C64">
            <v>701</v>
          </cell>
          <cell r="D64">
            <v>168</v>
          </cell>
          <cell r="E64">
            <v>152</v>
          </cell>
          <cell r="F64">
            <v>235</v>
          </cell>
          <cell r="G64">
            <v>1256</v>
          </cell>
          <cell r="I64" t="str">
            <v>Alcatel-Lucent</v>
          </cell>
          <cell r="J64">
            <v>0.35728848114169215</v>
          </cell>
        </row>
        <row r="65">
          <cell r="B65" t="str">
            <v>Ciena</v>
          </cell>
          <cell r="C65">
            <v>16</v>
          </cell>
          <cell r="D65">
            <v>18</v>
          </cell>
          <cell r="E65">
            <v>36</v>
          </cell>
          <cell r="F65">
            <v>31</v>
          </cell>
          <cell r="G65">
            <v>101</v>
          </cell>
          <cell r="I65" t="str">
            <v>Ciena</v>
          </cell>
          <cell r="J65">
            <v>8.1549439347604492E-3</v>
          </cell>
        </row>
        <row r="66">
          <cell r="B66" t="str">
            <v>Cisco</v>
          </cell>
          <cell r="C66">
            <v>38</v>
          </cell>
          <cell r="D66">
            <v>0</v>
          </cell>
          <cell r="E66">
            <v>48</v>
          </cell>
          <cell r="F66">
            <v>0</v>
          </cell>
          <cell r="G66">
            <v>86</v>
          </cell>
          <cell r="I66" t="str">
            <v>Cisco</v>
          </cell>
          <cell r="J66">
            <v>1.9367991845056064E-2</v>
          </cell>
        </row>
        <row r="67">
          <cell r="B67" t="str">
            <v>ECI Telecom</v>
          </cell>
          <cell r="C67">
            <v>99</v>
          </cell>
          <cell r="D67">
            <v>0</v>
          </cell>
          <cell r="E67">
            <v>52</v>
          </cell>
          <cell r="F67">
            <v>0</v>
          </cell>
          <cell r="G67">
            <v>151</v>
          </cell>
          <cell r="I67" t="str">
            <v>ECI Telecom</v>
          </cell>
          <cell r="J67">
            <v>5.0458715596330278E-2</v>
          </cell>
        </row>
        <row r="68">
          <cell r="B68" t="str">
            <v>Ericsson</v>
          </cell>
          <cell r="C68">
            <v>277</v>
          </cell>
          <cell r="D68">
            <v>79</v>
          </cell>
          <cell r="E68">
            <v>21</v>
          </cell>
          <cell r="F68">
            <v>124</v>
          </cell>
          <cell r="G68">
            <v>501</v>
          </cell>
          <cell r="I68" t="str">
            <v>Ericsson</v>
          </cell>
          <cell r="J68">
            <v>0.14118246687054026</v>
          </cell>
        </row>
        <row r="69">
          <cell r="B69" t="str">
            <v>FiberHome</v>
          </cell>
          <cell r="C69">
            <v>1</v>
          </cell>
          <cell r="D69">
            <v>0</v>
          </cell>
          <cell r="E69">
            <v>0</v>
          </cell>
          <cell r="F69">
            <v>2</v>
          </cell>
          <cell r="G69">
            <v>3</v>
          </cell>
          <cell r="I69" t="str">
            <v>FiberHome</v>
          </cell>
          <cell r="J69">
            <v>5.0968399592252807E-4</v>
          </cell>
        </row>
        <row r="70">
          <cell r="B70" t="str">
            <v>Fujitsu</v>
          </cell>
          <cell r="C70">
            <v>35</v>
          </cell>
          <cell r="D70">
            <v>0</v>
          </cell>
          <cell r="E70">
            <v>0</v>
          </cell>
          <cell r="F70">
            <v>0</v>
          </cell>
          <cell r="G70">
            <v>35</v>
          </cell>
          <cell r="I70" t="str">
            <v>Fujitsu</v>
          </cell>
          <cell r="J70">
            <v>1.7838939857288481E-2</v>
          </cell>
        </row>
        <row r="71">
          <cell r="B71" t="str">
            <v>Hitachi</v>
          </cell>
          <cell r="C71">
            <v>0</v>
          </cell>
          <cell r="D71">
            <v>0</v>
          </cell>
          <cell r="E71">
            <v>0</v>
          </cell>
          <cell r="F71">
            <v>0</v>
          </cell>
          <cell r="G71">
            <v>0</v>
          </cell>
          <cell r="I71" t="str">
            <v>Hitachi</v>
          </cell>
          <cell r="J71">
            <v>0</v>
          </cell>
        </row>
        <row r="72">
          <cell r="B72" t="str">
            <v>Huawei</v>
          </cell>
          <cell r="C72">
            <v>190</v>
          </cell>
          <cell r="D72">
            <v>21</v>
          </cell>
          <cell r="E72">
            <v>85</v>
          </cell>
          <cell r="F72">
            <v>93</v>
          </cell>
          <cell r="G72">
            <v>389</v>
          </cell>
          <cell r="I72" t="str">
            <v>Huawei</v>
          </cell>
          <cell r="J72">
            <v>9.6839959225280325E-2</v>
          </cell>
        </row>
        <row r="73">
          <cell r="B73" t="str">
            <v>Infinera</v>
          </cell>
          <cell r="C73">
            <v>0</v>
          </cell>
          <cell r="D73">
            <v>0</v>
          </cell>
          <cell r="E73">
            <v>0</v>
          </cell>
          <cell r="F73">
            <v>22</v>
          </cell>
          <cell r="G73">
            <v>22</v>
          </cell>
          <cell r="I73" t="str">
            <v>Infinera</v>
          </cell>
          <cell r="J73">
            <v>0</v>
          </cell>
        </row>
        <row r="74">
          <cell r="B74" t="str">
            <v>NEC</v>
          </cell>
          <cell r="C74">
            <v>26</v>
          </cell>
          <cell r="D74">
            <v>0</v>
          </cell>
          <cell r="E74">
            <v>0</v>
          </cell>
          <cell r="F74">
            <v>31</v>
          </cell>
          <cell r="G74">
            <v>57</v>
          </cell>
          <cell r="I74" t="str">
            <v>NEC</v>
          </cell>
          <cell r="J74">
            <v>1.3251783893985729E-2</v>
          </cell>
        </row>
        <row r="75">
          <cell r="B75" t="str">
            <v>Nokia Siemens</v>
          </cell>
          <cell r="C75">
            <v>290</v>
          </cell>
          <cell r="D75">
            <v>4</v>
          </cell>
          <cell r="E75">
            <v>0</v>
          </cell>
          <cell r="F75">
            <v>100</v>
          </cell>
          <cell r="G75">
            <v>394</v>
          </cell>
          <cell r="I75" t="str">
            <v>Nokia Siemens</v>
          </cell>
          <cell r="J75">
            <v>0.14780835881753313</v>
          </cell>
        </row>
        <row r="78">
          <cell r="B78" t="str">
            <v>Sycamore</v>
          </cell>
          <cell r="C78">
            <v>0</v>
          </cell>
          <cell r="D78">
            <v>38</v>
          </cell>
          <cell r="E78">
            <v>0</v>
          </cell>
          <cell r="F78">
            <v>0</v>
          </cell>
          <cell r="G78">
            <v>38</v>
          </cell>
          <cell r="I78" t="str">
            <v>Sycamore</v>
          </cell>
          <cell r="J78">
            <v>0</v>
          </cell>
        </row>
        <row r="79">
          <cell r="B79" t="str">
            <v>Tellabs</v>
          </cell>
          <cell r="C79">
            <v>85</v>
          </cell>
          <cell r="D79">
            <v>0</v>
          </cell>
          <cell r="E79">
            <v>20</v>
          </cell>
          <cell r="F79">
            <v>0</v>
          </cell>
          <cell r="G79">
            <v>105</v>
          </cell>
          <cell r="I79" t="str">
            <v>Tellabs</v>
          </cell>
          <cell r="J79">
            <v>4.3323139653414881E-2</v>
          </cell>
        </row>
        <row r="80">
          <cell r="B80" t="str">
            <v>Transmode</v>
          </cell>
          <cell r="C80">
            <v>0</v>
          </cell>
          <cell r="D80">
            <v>0</v>
          </cell>
          <cell r="E80">
            <v>52</v>
          </cell>
          <cell r="F80">
            <v>0</v>
          </cell>
          <cell r="G80">
            <v>52</v>
          </cell>
          <cell r="I80" t="str">
            <v>Transmode</v>
          </cell>
          <cell r="J80">
            <v>0</v>
          </cell>
        </row>
        <row r="81">
          <cell r="B81" t="str">
            <v>Turin</v>
          </cell>
          <cell r="C81">
            <v>6</v>
          </cell>
          <cell r="D81">
            <v>0</v>
          </cell>
          <cell r="E81">
            <v>0</v>
          </cell>
          <cell r="F81">
            <v>0</v>
          </cell>
          <cell r="G81">
            <v>6</v>
          </cell>
          <cell r="I81" t="str">
            <v>Turin</v>
          </cell>
          <cell r="J81">
            <v>3.0581039755351682E-3</v>
          </cell>
        </row>
        <row r="82">
          <cell r="B82" t="str">
            <v>Tyco</v>
          </cell>
          <cell r="C82">
            <v>0</v>
          </cell>
          <cell r="D82">
            <v>0</v>
          </cell>
          <cell r="E82">
            <v>0</v>
          </cell>
          <cell r="F82">
            <v>0</v>
          </cell>
          <cell r="G82">
            <v>0</v>
          </cell>
          <cell r="I82" t="str">
            <v>Tyco</v>
          </cell>
          <cell r="J82">
            <v>0</v>
          </cell>
        </row>
        <row r="83">
          <cell r="B83" t="str">
            <v>UTStarcom</v>
          </cell>
          <cell r="C83">
            <v>7</v>
          </cell>
          <cell r="D83">
            <v>0</v>
          </cell>
          <cell r="E83">
            <v>0</v>
          </cell>
          <cell r="F83">
            <v>0</v>
          </cell>
          <cell r="G83">
            <v>7</v>
          </cell>
          <cell r="I83" t="str">
            <v>UTStarcom</v>
          </cell>
          <cell r="J83">
            <v>3.5677879714576962E-3</v>
          </cell>
        </row>
        <row r="84">
          <cell r="B84" t="str">
            <v>ZTE</v>
          </cell>
          <cell r="C84">
            <v>39</v>
          </cell>
          <cell r="D84">
            <v>0</v>
          </cell>
          <cell r="E84">
            <v>4</v>
          </cell>
          <cell r="F84">
            <v>24</v>
          </cell>
          <cell r="G84">
            <v>67</v>
          </cell>
          <cell r="I84" t="str">
            <v>ZTE</v>
          </cell>
          <cell r="J84">
            <v>1.9877675840978593E-2</v>
          </cell>
        </row>
        <row r="85">
          <cell r="B85" t="str">
            <v>Other</v>
          </cell>
          <cell r="C85">
            <v>41</v>
          </cell>
          <cell r="D85">
            <v>0</v>
          </cell>
          <cell r="E85">
            <v>29</v>
          </cell>
          <cell r="F85">
            <v>29</v>
          </cell>
          <cell r="G85">
            <v>99</v>
          </cell>
          <cell r="I85" t="str">
            <v>Other</v>
          </cell>
          <cell r="J85">
            <v>2.0897043832823651E-2</v>
          </cell>
        </row>
        <row r="86">
          <cell r="B86" t="str">
            <v>Total</v>
          </cell>
          <cell r="C86">
            <v>1962</v>
          </cell>
          <cell r="D86">
            <v>338</v>
          </cell>
          <cell r="E86">
            <v>724</v>
          </cell>
          <cell r="F86">
            <v>721</v>
          </cell>
          <cell r="G86">
            <v>3745</v>
          </cell>
          <cell r="I86" t="str">
            <v>Total</v>
          </cell>
          <cell r="J86">
            <v>0.99999999999999989</v>
          </cell>
        </row>
        <row r="88">
          <cell r="B88" t="str">
            <v xml:space="preserve">CY 2005 Revenues by Product </v>
          </cell>
          <cell r="G88" t="str">
            <v>EMEA</v>
          </cell>
          <cell r="I88" t="str">
            <v xml:space="preserve">CY 2005 Market Share by Product </v>
          </cell>
        </row>
        <row r="89">
          <cell r="B89" t="str">
            <v>Vendor</v>
          </cell>
          <cell r="C89" t="str">
            <v>Aggregation</v>
          </cell>
          <cell r="D89" t="str">
            <v>Bandwidth Management</v>
          </cell>
          <cell r="E89" t="str">
            <v>Metro WDM (C/D-WDM)</v>
          </cell>
          <cell r="F89" t="str">
            <v>Backbone DWDM</v>
          </cell>
          <cell r="G89" t="str">
            <v>Total Optical Networking (ON)</v>
          </cell>
          <cell r="I89" t="str">
            <v>Vendor</v>
          </cell>
          <cell r="J89" t="str">
            <v>Aggregation</v>
          </cell>
        </row>
        <row r="90">
          <cell r="B90" t="str">
            <v>ADTRAN</v>
          </cell>
          <cell r="C90">
            <v>4</v>
          </cell>
          <cell r="D90">
            <v>0</v>
          </cell>
          <cell r="E90">
            <v>0</v>
          </cell>
          <cell r="F90">
            <v>0</v>
          </cell>
          <cell r="G90">
            <v>4</v>
          </cell>
          <cell r="I90" t="str">
            <v>ADTRAN</v>
          </cell>
          <cell r="J90">
            <v>1.8331805682859762E-3</v>
          </cell>
        </row>
        <row r="91">
          <cell r="B91" t="str">
            <v>ADVA</v>
          </cell>
          <cell r="C91">
            <v>5</v>
          </cell>
          <cell r="D91">
            <v>0</v>
          </cell>
          <cell r="E91">
            <v>125</v>
          </cell>
          <cell r="F91">
            <v>0</v>
          </cell>
          <cell r="G91">
            <v>130</v>
          </cell>
          <cell r="I91" t="str">
            <v>ADVA</v>
          </cell>
          <cell r="J91">
            <v>2.2914757103574702E-3</v>
          </cell>
        </row>
        <row r="92">
          <cell r="B92" t="str">
            <v>Alcatel-Lucent</v>
          </cell>
          <cell r="C92">
            <v>770</v>
          </cell>
          <cell r="D92">
            <v>144</v>
          </cell>
          <cell r="E92">
            <v>86</v>
          </cell>
          <cell r="F92">
            <v>145</v>
          </cell>
          <cell r="G92">
            <v>1145</v>
          </cell>
          <cell r="I92" t="str">
            <v>Alcatel-Lucent</v>
          </cell>
          <cell r="J92">
            <v>0.35288725939505039</v>
          </cell>
        </row>
        <row r="93">
          <cell r="B93" t="str">
            <v>Ciena</v>
          </cell>
          <cell r="C93">
            <v>5</v>
          </cell>
          <cell r="D93">
            <v>11</v>
          </cell>
          <cell r="E93">
            <v>4</v>
          </cell>
          <cell r="F93">
            <v>34</v>
          </cell>
          <cell r="G93">
            <v>54</v>
          </cell>
          <cell r="I93" t="str">
            <v>Ciena</v>
          </cell>
          <cell r="J93">
            <v>2.2914757103574702E-3</v>
          </cell>
        </row>
        <row r="94">
          <cell r="B94" t="str">
            <v>Cisco</v>
          </cell>
          <cell r="C94">
            <v>26</v>
          </cell>
          <cell r="D94">
            <v>0</v>
          </cell>
          <cell r="E94">
            <v>39</v>
          </cell>
          <cell r="F94">
            <v>4</v>
          </cell>
          <cell r="G94">
            <v>69</v>
          </cell>
          <cell r="I94" t="str">
            <v>Cisco</v>
          </cell>
          <cell r="J94">
            <v>1.1915673693858845E-2</v>
          </cell>
        </row>
        <row r="95">
          <cell r="B95" t="str">
            <v>ECI Telecom</v>
          </cell>
          <cell r="C95">
            <v>183</v>
          </cell>
          <cell r="D95">
            <v>10</v>
          </cell>
          <cell r="E95">
            <v>0</v>
          </cell>
          <cell r="F95">
            <v>0</v>
          </cell>
          <cell r="G95">
            <v>193</v>
          </cell>
          <cell r="I95" t="str">
            <v>ECI Telecom</v>
          </cell>
          <cell r="J95">
            <v>8.3868010999083406E-2</v>
          </cell>
        </row>
        <row r="96">
          <cell r="B96" t="str">
            <v>Ericsson</v>
          </cell>
          <cell r="C96">
            <v>265</v>
          </cell>
          <cell r="D96">
            <v>73</v>
          </cell>
          <cell r="E96">
            <v>19</v>
          </cell>
          <cell r="F96">
            <v>99</v>
          </cell>
          <cell r="G96">
            <v>456</v>
          </cell>
          <cell r="I96" t="str">
            <v>Ericsson</v>
          </cell>
          <cell r="J96">
            <v>0.12144821264894592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Title"/>
      <sheetName val="Index"/>
      <sheetName val="Segmentation"/>
      <sheetName val="Vendor x product matrix"/>
      <sheetName val="Exchange Rates"/>
      <sheetName val="Regional definitions"/>
      <sheetName val="Annual"/>
      <sheetName val="Vendors x year"/>
      <sheetName val="Vendor x quarter"/>
      <sheetName val="Rolling 4Q"/>
      <sheetName val="Old Vendor x quarter"/>
      <sheetName val="Old Vendors x year"/>
      <sheetName val="Old Annual"/>
      <sheetName val="Report data quarterly"/>
      <sheetName val="Report data yearly"/>
      <sheetName val="Report data annual"/>
      <sheetName val="Research brief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O10">
            <v>49</v>
          </cell>
          <cell r="P10">
            <v>-9.259259259259256E-2</v>
          </cell>
          <cell r="Q10">
            <v>2.0833333333333259E-2</v>
          </cell>
          <cell r="R10">
            <v>3.5379061371841158E-2</v>
          </cell>
          <cell r="S10">
            <v>-4.2685157206698576E-3</v>
          </cell>
          <cell r="T10">
            <v>3.772886998335491E-2</v>
          </cell>
          <cell r="U10">
            <v>7</v>
          </cell>
          <cell r="V10">
            <v>7.929165626853335E-4</v>
          </cell>
        </row>
        <row r="11">
          <cell r="O11">
            <v>388</v>
          </cell>
          <cell r="P11">
            <v>-9.1334894613583129E-2</v>
          </cell>
          <cell r="Q11">
            <v>-0.18143459915611815</v>
          </cell>
          <cell r="R11">
            <v>0.28014440433212995</v>
          </cell>
          <cell r="S11">
            <v>-3.3365140454947873E-2</v>
          </cell>
          <cell r="T11">
            <v>0.2942481967819493</v>
          </cell>
          <cell r="U11">
            <v>1</v>
          </cell>
          <cell r="V11">
            <v>-1.088280758486293E-2</v>
          </cell>
        </row>
        <row r="12">
          <cell r="O12">
            <v>60</v>
          </cell>
          <cell r="P12">
            <v>0.13207547169811318</v>
          </cell>
          <cell r="Q12">
            <v>0.27659574468085113</v>
          </cell>
          <cell r="R12">
            <v>4.3321299638989168E-2</v>
          </cell>
          <cell r="S12">
            <v>4.4079369370802132E-3</v>
          </cell>
          <cell r="T12">
            <v>3.6064361013501016E-2</v>
          </cell>
          <cell r="U12">
            <v>8</v>
          </cell>
          <cell r="V12">
            <v>2.9493682915213912E-3</v>
          </cell>
        </row>
        <row r="13">
          <cell r="O13">
            <v>23</v>
          </cell>
          <cell r="P13">
            <v>-0.14814814814814814</v>
          </cell>
          <cell r="Q13">
            <v>-0.30303030303030298</v>
          </cell>
          <cell r="R13">
            <v>1.6606498194945848E-2</v>
          </cell>
          <cell r="S13">
            <v>-3.2172903513096596E-3</v>
          </cell>
          <cell r="T13">
            <v>1.9604216756056964E-2</v>
          </cell>
          <cell r="U13">
            <v>10</v>
          </cell>
          <cell r="V13">
            <v>-1.5020423414685083E-3</v>
          </cell>
        </row>
        <row r="14">
          <cell r="O14">
            <v>47</v>
          </cell>
          <cell r="P14">
            <v>-6.0000000000000053E-2</v>
          </cell>
          <cell r="Q14">
            <v>-2.083333333333337E-2</v>
          </cell>
          <cell r="R14">
            <v>3.393501805054152E-2</v>
          </cell>
          <cell r="S14">
            <v>-2.7757014795612711E-3</v>
          </cell>
          <cell r="T14">
            <v>3.4954688366931753E-2</v>
          </cell>
          <cell r="U14">
            <v>9</v>
          </cell>
          <cell r="V14">
            <v>3.8409156926071802E-4</v>
          </cell>
        </row>
        <row r="15">
          <cell r="O15">
            <v>155</v>
          </cell>
          <cell r="P15">
            <v>-1.2738853503184711E-2</v>
          </cell>
          <cell r="Q15">
            <v>1.9736842105263053E-2</v>
          </cell>
          <cell r="R15">
            <v>0.11191335740072202</v>
          </cell>
          <cell r="S15">
            <v>-3.3583019238007383E-3</v>
          </cell>
          <cell r="T15">
            <v>0.11207693730349547</v>
          </cell>
          <cell r="U15">
            <v>3</v>
          </cell>
          <cell r="V15">
            <v>2.3607800982552857E-3</v>
          </cell>
        </row>
        <row r="16">
          <cell r="O16">
            <v>9</v>
          </cell>
          <cell r="P16">
            <v>-0.3571428571428571</v>
          </cell>
          <cell r="Q16">
            <v>0.125</v>
          </cell>
          <cell r="R16">
            <v>6.4981949458483759E-3</v>
          </cell>
          <cell r="S16">
            <v>-3.7808065225804054E-3</v>
          </cell>
          <cell r="T16">
            <v>8.6924357314592197E-3</v>
          </cell>
          <cell r="U16">
            <v>14</v>
          </cell>
          <cell r="V16">
            <v>3.2271229623360119E-4</v>
          </cell>
        </row>
        <row r="17">
          <cell r="O17">
            <v>294</v>
          </cell>
          <cell r="P17">
            <v>0.3867924528301887</v>
          </cell>
          <cell r="Q17">
            <v>0.26724137931034475</v>
          </cell>
          <cell r="R17">
            <v>0.21227436823104692</v>
          </cell>
          <cell r="S17">
            <v>5.6620917423411105E-2</v>
          </cell>
          <cell r="T17">
            <v>0.17995191418531534</v>
          </cell>
          <cell r="U17">
            <v>2</v>
          </cell>
          <cell r="V17">
            <v>1.419500006595581E-2</v>
          </cell>
        </row>
        <row r="18">
          <cell r="O18">
            <v>17</v>
          </cell>
          <cell r="P18">
            <v>0.54545454545454541</v>
          </cell>
          <cell r="Q18">
            <v>0.1333333333333333</v>
          </cell>
          <cell r="R18">
            <v>1.2274368231046931E-2</v>
          </cell>
          <cell r="S18">
            <v>4.1980099344243165E-3</v>
          </cell>
          <cell r="T18">
            <v>1.0726835583502866E-2</v>
          </cell>
          <cell r="U18">
            <v>13</v>
          </cell>
          <cell r="V18">
            <v>5.3760705366298275E-4</v>
          </cell>
        </row>
        <row r="19">
          <cell r="O19">
            <v>11</v>
          </cell>
          <cell r="P19">
            <v>0.10000000000000009</v>
          </cell>
          <cell r="Q19">
            <v>1.2000000000000002</v>
          </cell>
          <cell r="R19">
            <v>7.9422382671480145E-3</v>
          </cell>
          <cell r="S19">
            <v>6.0009436112745673E-4</v>
          </cell>
          <cell r="T19">
            <v>7.0279267616053269E-3</v>
          </cell>
          <cell r="U19">
            <v>15</v>
          </cell>
          <cell r="V19">
            <v>1.2055104588396788E-3</v>
          </cell>
        </row>
        <row r="20">
          <cell r="O20">
            <v>88</v>
          </cell>
          <cell r="P20">
            <v>-0.25423728813559321</v>
          </cell>
          <cell r="Q20">
            <v>-0.47928994082840237</v>
          </cell>
          <cell r="R20">
            <v>6.3537906137184116E-2</v>
          </cell>
          <cell r="S20">
            <v>-2.3099391953858461E-2</v>
          </cell>
          <cell r="T20">
            <v>8.9143702607730718E-2</v>
          </cell>
          <cell r="U20">
            <v>4</v>
          </cell>
          <cell r="V20">
            <v>-1.3294434219052395E-2</v>
          </cell>
        </row>
        <row r="21">
          <cell r="O21">
            <v>83</v>
          </cell>
          <cell r="P21">
            <v>0.25757575757575757</v>
          </cell>
          <cell r="Q21">
            <v>-0.16161616161616166</v>
          </cell>
          <cell r="R21">
            <v>5.9927797833935016E-2</v>
          </cell>
          <cell r="S21">
            <v>1.1469648054199331E-2</v>
          </cell>
          <cell r="T21">
            <v>5.5483632328463102E-2</v>
          </cell>
          <cell r="U21">
            <v>5</v>
          </cell>
          <cell r="V21">
            <v>-2.0127286613476694E-3</v>
          </cell>
        </row>
        <row r="22">
          <cell r="O22">
            <v>3</v>
          </cell>
          <cell r="P22">
            <v>0.5</v>
          </cell>
          <cell r="Q22">
            <v>-0.7857142857142857</v>
          </cell>
          <cell r="R22">
            <v>2.1660649819494585E-3</v>
          </cell>
          <cell r="S22">
            <v>6.9763620074534695E-4</v>
          </cell>
          <cell r="T22">
            <v>4.2537451451821716E-3</v>
          </cell>
          <cell r="U22">
            <v>16</v>
          </cell>
          <cell r="V22">
            <v>-1.9325721765063291E-3</v>
          </cell>
        </row>
        <row r="23">
          <cell r="O23">
            <v>25</v>
          </cell>
          <cell r="P23">
            <v>-0.1071428571428571</v>
          </cell>
          <cell r="Q23">
            <v>0.19047619047619047</v>
          </cell>
          <cell r="R23">
            <v>1.8050541516245487E-2</v>
          </cell>
          <cell r="S23">
            <v>-2.5074614206120754E-3</v>
          </cell>
          <cell r="T23">
            <v>1.8864434991677455E-2</v>
          </cell>
          <cell r="U23">
            <v>11</v>
          </cell>
          <cell r="V23">
            <v>1.0332850644576598E-3</v>
          </cell>
        </row>
        <row r="24">
          <cell r="O24">
            <v>18</v>
          </cell>
          <cell r="P24">
            <v>-0.28000000000000003</v>
          </cell>
          <cell r="Q24">
            <v>-0.1428571428571429</v>
          </cell>
          <cell r="R24">
            <v>1.2996389891696752E-2</v>
          </cell>
          <cell r="S24">
            <v>-5.3589698733546437E-3</v>
          </cell>
          <cell r="T24">
            <v>1.5535417051969669E-2</v>
          </cell>
          <cell r="U24">
            <v>12</v>
          </cell>
          <cell r="V24">
            <v>-2.9427727117443438E-4</v>
          </cell>
        </row>
        <row r="25">
          <cell r="O25">
            <v>1</v>
          </cell>
          <cell r="P25" t="str">
            <v>N/A</v>
          </cell>
          <cell r="Q25">
            <v>-0.66666666666666674</v>
          </cell>
          <cell r="R25">
            <v>7.2202166064981946E-4</v>
          </cell>
          <cell r="S25">
            <v>7.2202166064981946E-4</v>
          </cell>
          <cell r="T25">
            <v>5.5483632328463101E-4</v>
          </cell>
          <cell r="U25">
            <v>17</v>
          </cell>
          <cell r="V25">
            <v>-3.5491622402250144E-4</v>
          </cell>
        </row>
        <row r="26">
          <cell r="O26">
            <v>73</v>
          </cell>
          <cell r="P26">
            <v>0.12307692307692308</v>
          </cell>
          <cell r="Q26">
            <v>0.37735849056603765</v>
          </cell>
          <cell r="R26">
            <v>5.2707581227436823E-2</v>
          </cell>
          <cell r="S26">
            <v>4.9836458383031926E-3</v>
          </cell>
          <cell r="T26">
            <v>4.5681523950434622E-2</v>
          </cell>
          <cell r="U26">
            <v>6</v>
          </cell>
          <cell r="V26">
            <v>4.3787583026908064E-3</v>
          </cell>
        </row>
        <row r="27">
          <cell r="O27">
            <v>41</v>
          </cell>
          <cell r="P27">
            <v>-4.6511627906976716E-2</v>
          </cell>
          <cell r="Q27">
            <v>0.28125</v>
          </cell>
          <cell r="R27">
            <v>2.96028880866426E-2</v>
          </cell>
          <cell r="S27">
            <v>-1.9683307092458018E-3</v>
          </cell>
          <cell r="T27">
            <v>2.9406325134085476E-2</v>
          </cell>
          <cell r="U27" t="str">
            <v xml:space="preserve"> </v>
          </cell>
          <cell r="V27">
            <v>2.1137487148715772E-3</v>
          </cell>
        </row>
        <row r="28">
          <cell r="O28">
            <v>1385</v>
          </cell>
          <cell r="P28">
            <v>1.6886930983847304E-2</v>
          </cell>
          <cell r="Q28" t="str">
            <v xml:space="preserve"> </v>
          </cell>
          <cell r="R28">
            <v>0.99999999999999989</v>
          </cell>
          <cell r="S28">
            <v>-6.9388939039072284E-18</v>
          </cell>
          <cell r="T28">
            <v>1</v>
          </cell>
          <cell r="U28" t="str">
            <v xml:space="preserve"> </v>
          </cell>
          <cell r="V28" t="str">
            <v xml:space="preserve"> </v>
          </cell>
        </row>
      </sheetData>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Exchange rates from € to $"/>
      <sheetName val="Exchange rate from local to €"/>
      <sheetName val="To DO"/>
      <sheetName val="SheetDescription"/>
      <sheetName val=".xls)Ovum Countries"/>
      <sheetName val="Households"/>
      <sheetName val="No.ofBusinesses"/>
      <sheetName val="Vertical splits"/>
      <sheetName val="Parameters"/>
      <sheetName val="Country_cat"/>
      <sheetName val="SplitbySizes"/>
      <sheetName val="BusinessDSL&amp;CMpenetration"/>
      <sheetName val="BB penetration by technology"/>
      <sheetName val=" TotalDSL&amp;CM-TLM"/>
      <sheetName val="Tariffs"/>
      <sheetName val="Tracking"/>
      <sheetName val="CHECK - market sizes"/>
      <sheetName val="CHECK - dsl"/>
      <sheetName val="CHECK - cable"/>
      <sheetName val="CHECK -leased lines"/>
      <sheetName val="CHECK -ethernet"/>
      <sheetName val="CHECK -other"/>
      <sheetName val="CHECK - revenues"/>
      <sheetName val="World"/>
      <sheetName val="North America"/>
      <sheetName val="South &amp; Central America"/>
      <sheetName val="Europe"/>
      <sheetName val="Asia Pacific"/>
      <sheetName val="Middle East &amp; Africa"/>
      <sheetName val="Canada"/>
      <sheetName val="United states"/>
      <sheetName val="Argentina"/>
      <sheetName val="Brazil"/>
      <sheetName val="Chile"/>
      <sheetName val="Mexico"/>
      <sheetName val="Rest of SCA"/>
      <sheetName val="Austria"/>
      <sheetName val="Belgium"/>
      <sheetName val="Denmark"/>
      <sheetName val="Finland"/>
      <sheetName val="France"/>
      <sheetName val="Germany"/>
      <sheetName val="Greece"/>
      <sheetName val="Ireland"/>
      <sheetName val="Italy"/>
      <sheetName val="Netherlands"/>
      <sheetName val="Norway"/>
      <sheetName val="Portugal"/>
      <sheetName val="Spain"/>
      <sheetName val="Sweden"/>
      <sheetName val="Switzerland"/>
      <sheetName val="United Kingdom"/>
      <sheetName val="Czech Republic"/>
      <sheetName val="Hungary"/>
      <sheetName val="Poland"/>
      <sheetName val="Russian Federation"/>
      <sheetName val="Slovak Republic"/>
      <sheetName val="Ukraine"/>
      <sheetName val="Rest of Europe - West"/>
      <sheetName val="Rest of Europe - East"/>
      <sheetName val="China"/>
      <sheetName val="Hong Kong"/>
      <sheetName val="India"/>
      <sheetName val="Pakistan"/>
      <sheetName val="Rest of AP - West"/>
      <sheetName val="Australia"/>
      <sheetName val="Indonesia"/>
      <sheetName val="Japan"/>
      <sheetName val="Korea"/>
      <sheetName val="Malaysia"/>
      <sheetName val="New Zealand"/>
      <sheetName val="Philippines"/>
      <sheetName val="Singapore"/>
      <sheetName val="Taiwan"/>
      <sheetName val="Thailand"/>
      <sheetName val="Vietnam"/>
      <sheetName val="Rest of AP - East"/>
      <sheetName val="Egypt"/>
      <sheetName val="Israel"/>
      <sheetName val="Oman"/>
      <sheetName val="Saudi Arabia"/>
      <sheetName val="South Africa"/>
      <sheetName val="Turkey"/>
      <sheetName val="United Arab Emirates"/>
      <sheetName val="Rest of Middle East"/>
      <sheetName val="Rest of Africa"/>
      <sheetName val="Source"/>
    </sheetNames>
    <sheetDataSet>
      <sheetData sheetId="0"/>
      <sheetData sheetId="1"/>
      <sheetData sheetId="2"/>
      <sheetData sheetId="3"/>
      <sheetData sheetId="4"/>
      <sheetData sheetId="5"/>
      <sheetData sheetId="6"/>
      <sheetData sheetId="7"/>
      <sheetData sheetId="8"/>
      <sheetData sheetId="9"/>
      <sheetData sheetId="10">
        <row r="4">
          <cell r="A4" t="str">
            <v>Canada</v>
          </cell>
          <cell r="B4">
            <v>0.92860466954086063</v>
          </cell>
          <cell r="C4">
            <v>7.1395330459139372E-2</v>
          </cell>
          <cell r="D4">
            <v>0.9</v>
          </cell>
          <cell r="E4">
            <v>9.9999999999999978E-2</v>
          </cell>
          <cell r="F4">
            <v>0.2</v>
          </cell>
          <cell r="G4">
            <v>0.8</v>
          </cell>
          <cell r="H4">
            <v>0.9</v>
          </cell>
          <cell r="I4">
            <v>9.9999999999999978E-2</v>
          </cell>
          <cell r="J4">
            <v>0.2</v>
          </cell>
          <cell r="K4">
            <v>0.8</v>
          </cell>
          <cell r="L4">
            <v>0.5</v>
          </cell>
          <cell r="M4">
            <v>0.5</v>
          </cell>
          <cell r="N4">
            <v>0.83574420258677462</v>
          </cell>
          <cell r="O4">
            <v>0.16425579741322538</v>
          </cell>
          <cell r="P4">
            <v>0.18572093390817213</v>
          </cell>
          <cell r="Q4">
            <v>0.81427906609182787</v>
          </cell>
          <cell r="R4">
            <v>0.83574420258677462</v>
          </cell>
          <cell r="S4">
            <v>0.16425579741322538</v>
          </cell>
          <cell r="T4">
            <v>0.18572093390817213</v>
          </cell>
          <cell r="U4">
            <v>0.81427906609182787</v>
          </cell>
          <cell r="V4">
            <v>0.46430233477043031</v>
          </cell>
          <cell r="W4">
            <v>0.53569766522956974</v>
          </cell>
          <cell r="X4">
            <v>0.4</v>
          </cell>
          <cell r="Y4">
            <v>0.6</v>
          </cell>
          <cell r="Z4">
            <v>0.77231554937792268</v>
          </cell>
          <cell r="AA4">
            <v>0.22768445062207732</v>
          </cell>
          <cell r="AB4">
            <v>0.4</v>
          </cell>
          <cell r="AC4">
            <v>0.6</v>
          </cell>
          <cell r="AD4">
            <v>0.13198473182411272</v>
          </cell>
          <cell r="AE4">
            <v>0.86801526817588726</v>
          </cell>
        </row>
        <row r="5">
          <cell r="A5" t="str">
            <v>United states</v>
          </cell>
          <cell r="B5">
            <v>0.92871018481733103</v>
          </cell>
          <cell r="C5">
            <v>7.128981518266897E-2</v>
          </cell>
          <cell r="D5">
            <v>0.9</v>
          </cell>
          <cell r="E5">
            <v>9.9999999999999978E-2</v>
          </cell>
          <cell r="F5">
            <v>0.2</v>
          </cell>
          <cell r="G5">
            <v>0.8</v>
          </cell>
          <cell r="H5">
            <v>0.9</v>
          </cell>
          <cell r="I5">
            <v>9.9999999999999978E-2</v>
          </cell>
          <cell r="J5">
            <v>0.2</v>
          </cell>
          <cell r="K5">
            <v>0.8</v>
          </cell>
          <cell r="L5">
            <v>0.5</v>
          </cell>
          <cell r="M5">
            <v>0.5</v>
          </cell>
          <cell r="N5">
            <v>0.83583916633559796</v>
          </cell>
          <cell r="O5">
            <v>0.16416083366440204</v>
          </cell>
          <cell r="P5">
            <v>0.18574203696346622</v>
          </cell>
          <cell r="Q5">
            <v>0.81425796303653375</v>
          </cell>
          <cell r="R5">
            <v>0.83583916633559796</v>
          </cell>
          <cell r="S5">
            <v>0.16416083366440204</v>
          </cell>
          <cell r="T5">
            <v>0.18574203696346622</v>
          </cell>
          <cell r="U5">
            <v>0.81425796303653375</v>
          </cell>
          <cell r="V5">
            <v>0.46435509240866552</v>
          </cell>
          <cell r="W5">
            <v>0.53564490759133454</v>
          </cell>
          <cell r="X5">
            <v>0.4</v>
          </cell>
          <cell r="Y5">
            <v>0.6</v>
          </cell>
          <cell r="Z5">
            <v>0.77243719906005115</v>
          </cell>
          <cell r="AA5">
            <v>0.22756280093994885</v>
          </cell>
          <cell r="AB5">
            <v>0.4</v>
          </cell>
          <cell r="AC5">
            <v>0.6</v>
          </cell>
          <cell r="AD5">
            <v>0.13200071877068006</v>
          </cell>
          <cell r="AE5">
            <v>0.86799928122931991</v>
          </cell>
        </row>
        <row r="6">
          <cell r="A6" t="str">
            <v>Argentina</v>
          </cell>
          <cell r="B6">
            <v>0.95026036990483032</v>
          </cell>
          <cell r="C6">
            <v>4.9739630095169685E-2</v>
          </cell>
          <cell r="D6">
            <v>0.9</v>
          </cell>
          <cell r="E6">
            <v>9.9999999999999978E-2</v>
          </cell>
          <cell r="F6">
            <v>0.2</v>
          </cell>
          <cell r="G6">
            <v>0.8</v>
          </cell>
          <cell r="H6">
            <v>0.9</v>
          </cell>
          <cell r="I6">
            <v>9.9999999999999978E-2</v>
          </cell>
          <cell r="J6">
            <v>0.2</v>
          </cell>
          <cell r="K6">
            <v>0.8</v>
          </cell>
          <cell r="L6">
            <v>0.5</v>
          </cell>
          <cell r="M6">
            <v>0.5</v>
          </cell>
          <cell r="N6">
            <v>0.85523433291434725</v>
          </cell>
          <cell r="O6">
            <v>0.14476566708565275</v>
          </cell>
          <cell r="P6">
            <v>0.19005207398096607</v>
          </cell>
          <cell r="Q6">
            <v>0.80994792601903387</v>
          </cell>
          <cell r="R6">
            <v>0.85523433291434725</v>
          </cell>
          <cell r="S6">
            <v>0.14476566708565275</v>
          </cell>
          <cell r="T6">
            <v>0.19005207398096607</v>
          </cell>
          <cell r="U6">
            <v>0.80994792601903387</v>
          </cell>
          <cell r="V6">
            <v>0.47513018495241516</v>
          </cell>
          <cell r="W6">
            <v>0.52486981504758479</v>
          </cell>
          <cell r="X6">
            <v>0.4</v>
          </cell>
          <cell r="Y6">
            <v>0.6</v>
          </cell>
          <cell r="Z6">
            <v>0.79750841412568441</v>
          </cell>
          <cell r="AA6">
            <v>0.20249158587431559</v>
          </cell>
          <cell r="AB6">
            <v>0.4</v>
          </cell>
          <cell r="AC6">
            <v>0.6</v>
          </cell>
          <cell r="AD6">
            <v>0.13527088685249802</v>
          </cell>
          <cell r="AE6">
            <v>0.864729113147502</v>
          </cell>
        </row>
        <row r="7">
          <cell r="A7" t="str">
            <v>Brazil</v>
          </cell>
          <cell r="B7">
            <v>0.93588502300789145</v>
          </cell>
          <cell r="C7">
            <v>6.4114976992108552E-2</v>
          </cell>
          <cell r="D7">
            <v>0.9</v>
          </cell>
          <cell r="E7">
            <v>9.9999999999999978E-2</v>
          </cell>
          <cell r="F7">
            <v>0.2</v>
          </cell>
          <cell r="G7">
            <v>0.8</v>
          </cell>
          <cell r="H7">
            <v>0.9</v>
          </cell>
          <cell r="I7">
            <v>9.9999999999999978E-2</v>
          </cell>
          <cell r="J7">
            <v>0.2</v>
          </cell>
          <cell r="K7">
            <v>0.8</v>
          </cell>
          <cell r="L7">
            <v>0.5</v>
          </cell>
          <cell r="M7">
            <v>0.5</v>
          </cell>
          <cell r="N7">
            <v>0.84229652070710237</v>
          </cell>
          <cell r="O7">
            <v>0.15770347929289763</v>
          </cell>
          <cell r="P7">
            <v>0.1871770046015783</v>
          </cell>
          <cell r="Q7">
            <v>0.81282299539842173</v>
          </cell>
          <cell r="R7">
            <v>0.84229652070710237</v>
          </cell>
          <cell r="S7">
            <v>0.15770347929289763</v>
          </cell>
          <cell r="T7">
            <v>0.1871770046015783</v>
          </cell>
          <cell r="U7">
            <v>0.81282299539842173</v>
          </cell>
          <cell r="V7">
            <v>0.46794251150394572</v>
          </cell>
          <cell r="W7">
            <v>0.53205748849605428</v>
          </cell>
          <cell r="X7">
            <v>0.4</v>
          </cell>
          <cell r="Y7">
            <v>0.6</v>
          </cell>
          <cell r="Z7">
            <v>0.7807342656583488</v>
          </cell>
          <cell r="AA7">
            <v>0.2192657343416512</v>
          </cell>
          <cell r="AB7">
            <v>0.4</v>
          </cell>
          <cell r="AC7">
            <v>0.6</v>
          </cell>
          <cell r="AD7">
            <v>0.13308836347526065</v>
          </cell>
          <cell r="AE7">
            <v>0.86691163652473935</v>
          </cell>
        </row>
        <row r="8">
          <cell r="A8" t="str">
            <v>Chile</v>
          </cell>
          <cell r="B8">
            <v>0.8463446778820064</v>
          </cell>
          <cell r="C8">
            <v>0.1536553221179936</v>
          </cell>
          <cell r="D8">
            <v>0.9</v>
          </cell>
          <cell r="E8">
            <v>9.9999999999999978E-2</v>
          </cell>
          <cell r="F8">
            <v>0.2</v>
          </cell>
          <cell r="G8">
            <v>0.8</v>
          </cell>
          <cell r="H8">
            <v>0.9</v>
          </cell>
          <cell r="I8">
            <v>9.9999999999999978E-2</v>
          </cell>
          <cell r="J8">
            <v>0.2</v>
          </cell>
          <cell r="K8">
            <v>0.8</v>
          </cell>
          <cell r="L8">
            <v>0.5</v>
          </cell>
          <cell r="M8">
            <v>0.5</v>
          </cell>
          <cell r="N8">
            <v>0.7617102100938058</v>
          </cell>
          <cell r="O8">
            <v>0.2382897899061942</v>
          </cell>
          <cell r="P8">
            <v>0.1692689355764013</v>
          </cell>
          <cell r="Q8">
            <v>0.83073106442359868</v>
          </cell>
          <cell r="R8">
            <v>0.7617102100938058</v>
          </cell>
          <cell r="S8">
            <v>0.2382897899061942</v>
          </cell>
          <cell r="T8">
            <v>0.1692689355764013</v>
          </cell>
          <cell r="U8">
            <v>0.83073106442359868</v>
          </cell>
          <cell r="V8">
            <v>0.4231723389410032</v>
          </cell>
          <cell r="W8">
            <v>0.57682766105899685</v>
          </cell>
          <cell r="X8">
            <v>0.4</v>
          </cell>
          <cell r="Y8">
            <v>0.6</v>
          </cell>
          <cell r="Z8">
            <v>0.68061804465964948</v>
          </cell>
          <cell r="AA8">
            <v>0.31938195534035052</v>
          </cell>
          <cell r="AB8">
            <v>0.4</v>
          </cell>
          <cell r="AC8">
            <v>0.6</v>
          </cell>
          <cell r="AD8">
            <v>0.11959379518864208</v>
          </cell>
          <cell r="AE8">
            <v>0.8804062048113579</v>
          </cell>
        </row>
        <row r="9">
          <cell r="A9" t="str">
            <v>Mexico</v>
          </cell>
          <cell r="B9">
            <v>0.84701776174212817</v>
          </cell>
          <cell r="C9">
            <v>0.15298223825787183</v>
          </cell>
          <cell r="D9">
            <v>0.9</v>
          </cell>
          <cell r="E9">
            <v>9.9999999999999978E-2</v>
          </cell>
          <cell r="F9">
            <v>0.2</v>
          </cell>
          <cell r="G9">
            <v>0.8</v>
          </cell>
          <cell r="H9">
            <v>0.9</v>
          </cell>
          <cell r="I9">
            <v>9.9999999999999978E-2</v>
          </cell>
          <cell r="J9">
            <v>0.2</v>
          </cell>
          <cell r="K9">
            <v>0.8</v>
          </cell>
          <cell r="L9">
            <v>0.5</v>
          </cell>
          <cell r="M9">
            <v>0.5</v>
          </cell>
          <cell r="N9">
            <v>0.76231598556791536</v>
          </cell>
          <cell r="O9">
            <v>0.23768401443208464</v>
          </cell>
          <cell r="P9">
            <v>0.16940355234842563</v>
          </cell>
          <cell r="Q9">
            <v>0.83059644765157437</v>
          </cell>
          <cell r="R9">
            <v>0.76231598556791536</v>
          </cell>
          <cell r="S9">
            <v>0.23768401443208464</v>
          </cell>
          <cell r="T9">
            <v>0.16940355234842563</v>
          </cell>
          <cell r="U9">
            <v>0.83059644765157437</v>
          </cell>
          <cell r="V9">
            <v>0.42350888087106409</v>
          </cell>
          <cell r="W9">
            <v>0.57649111912893591</v>
          </cell>
          <cell r="X9">
            <v>0.4</v>
          </cell>
          <cell r="Y9">
            <v>0.6</v>
          </cell>
          <cell r="Z9">
            <v>0.68134372918724018</v>
          </cell>
          <cell r="AA9">
            <v>0.31865627081275982</v>
          </cell>
          <cell r="AB9">
            <v>0.4</v>
          </cell>
          <cell r="AC9">
            <v>0.6</v>
          </cell>
          <cell r="AD9">
            <v>0.11969459828084823</v>
          </cell>
          <cell r="AE9">
            <v>0.88030540171915173</v>
          </cell>
        </row>
        <row r="10">
          <cell r="A10" t="str">
            <v>Austria</v>
          </cell>
          <cell r="B10">
            <v>0.9242043327092806</v>
          </cell>
          <cell r="C10">
            <v>7.5795667290719404E-2</v>
          </cell>
          <cell r="D10">
            <v>0.9</v>
          </cell>
          <cell r="E10">
            <v>9.9999999999999978E-2</v>
          </cell>
          <cell r="F10">
            <v>0.2</v>
          </cell>
          <cell r="G10">
            <v>0.8</v>
          </cell>
          <cell r="H10">
            <v>0.9</v>
          </cell>
          <cell r="I10">
            <v>9.9999999999999978E-2</v>
          </cell>
          <cell r="J10">
            <v>0.2</v>
          </cell>
          <cell r="K10">
            <v>0.8</v>
          </cell>
          <cell r="L10">
            <v>0.5</v>
          </cell>
          <cell r="M10">
            <v>0.5</v>
          </cell>
          <cell r="N10">
            <v>0.83178389943835251</v>
          </cell>
          <cell r="O10">
            <v>0.16821610056164749</v>
          </cell>
          <cell r="P10">
            <v>0.18484086654185614</v>
          </cell>
          <cell r="Q10">
            <v>0.81515913345814384</v>
          </cell>
          <cell r="R10">
            <v>0.83178389943835251</v>
          </cell>
          <cell r="S10">
            <v>0.16821610056164749</v>
          </cell>
          <cell r="T10">
            <v>0.18484086654185614</v>
          </cell>
          <cell r="U10">
            <v>0.81515913345814384</v>
          </cell>
          <cell r="V10">
            <v>0.4621021663546403</v>
          </cell>
          <cell r="W10">
            <v>0.5378978336453597</v>
          </cell>
          <cell r="X10">
            <v>0.4</v>
          </cell>
          <cell r="Y10">
            <v>0.6</v>
          </cell>
          <cell r="Z10">
            <v>0.76725184286094916</v>
          </cell>
          <cell r="AA10">
            <v>0.23274815713905084</v>
          </cell>
          <cell r="AB10">
            <v>0.4</v>
          </cell>
          <cell r="AC10">
            <v>0.6</v>
          </cell>
          <cell r="AD10">
            <v>0.13131823657499425</v>
          </cell>
          <cell r="AE10">
            <v>0.86868176342500569</v>
          </cell>
        </row>
        <row r="11">
          <cell r="A11" t="str">
            <v>Belgium</v>
          </cell>
          <cell r="B11">
            <v>0.91771988651018832</v>
          </cell>
          <cell r="C11">
            <v>8.2280113489811679E-2</v>
          </cell>
          <cell r="D11">
            <v>0.9</v>
          </cell>
          <cell r="E11">
            <v>9.9999999999999978E-2</v>
          </cell>
          <cell r="F11">
            <v>0.2</v>
          </cell>
          <cell r="G11">
            <v>0.8</v>
          </cell>
          <cell r="H11">
            <v>0.9</v>
          </cell>
          <cell r="I11">
            <v>9.9999999999999978E-2</v>
          </cell>
          <cell r="J11">
            <v>0.2</v>
          </cell>
          <cell r="K11">
            <v>0.8</v>
          </cell>
          <cell r="L11">
            <v>0.5</v>
          </cell>
          <cell r="M11">
            <v>0.5</v>
          </cell>
          <cell r="N11">
            <v>0.82594789785916956</v>
          </cell>
          <cell r="O11">
            <v>0.17405210214083044</v>
          </cell>
          <cell r="P11">
            <v>0.18354397730203767</v>
          </cell>
          <cell r="Q11">
            <v>0.81645602269796236</v>
          </cell>
          <cell r="R11">
            <v>0.82594789785916956</v>
          </cell>
          <cell r="S11">
            <v>0.17405210214083044</v>
          </cell>
          <cell r="T11">
            <v>0.18354397730203767</v>
          </cell>
          <cell r="U11">
            <v>0.81645602269796236</v>
          </cell>
          <cell r="V11">
            <v>0.45885994325509416</v>
          </cell>
          <cell r="W11">
            <v>0.54114005674490584</v>
          </cell>
          <cell r="X11">
            <v>0.4</v>
          </cell>
          <cell r="Y11">
            <v>0.6</v>
          </cell>
          <cell r="Z11">
            <v>0.75982346241457877</v>
          </cell>
          <cell r="AA11">
            <v>0.24017653758542123</v>
          </cell>
          <cell r="AB11">
            <v>0.4</v>
          </cell>
          <cell r="AC11">
            <v>0.6</v>
          </cell>
          <cell r="AD11">
            <v>0.13033683169404914</v>
          </cell>
          <cell r="AE11">
            <v>0.86966316830595081</v>
          </cell>
        </row>
        <row r="12">
          <cell r="A12" t="str">
            <v>Denmark</v>
          </cell>
          <cell r="B12">
            <v>0.89997730195959758</v>
          </cell>
          <cell r="C12">
            <v>0.10002269804040242</v>
          </cell>
          <cell r="D12">
            <v>0.9</v>
          </cell>
          <cell r="E12">
            <v>9.9999999999999978E-2</v>
          </cell>
          <cell r="F12">
            <v>0.2</v>
          </cell>
          <cell r="G12">
            <v>0.8</v>
          </cell>
          <cell r="H12">
            <v>0.9</v>
          </cell>
          <cell r="I12">
            <v>9.9999999999999978E-2</v>
          </cell>
          <cell r="J12">
            <v>0.2</v>
          </cell>
          <cell r="K12">
            <v>0.8</v>
          </cell>
          <cell r="L12">
            <v>0.5</v>
          </cell>
          <cell r="M12">
            <v>0.5</v>
          </cell>
          <cell r="N12">
            <v>0.80997957176363788</v>
          </cell>
          <cell r="O12">
            <v>0.19002042823636212</v>
          </cell>
          <cell r="P12">
            <v>0.17999546039191952</v>
          </cell>
          <cell r="Q12">
            <v>0.82000453960808051</v>
          </cell>
          <cell r="R12">
            <v>0.80997957176363788</v>
          </cell>
          <cell r="S12">
            <v>0.19002042823636212</v>
          </cell>
          <cell r="T12">
            <v>0.17999546039191952</v>
          </cell>
          <cell r="U12">
            <v>0.82000453960808051</v>
          </cell>
          <cell r="V12">
            <v>0.44998865097979879</v>
          </cell>
          <cell r="W12">
            <v>0.55001134902020121</v>
          </cell>
          <cell r="X12">
            <v>0.4</v>
          </cell>
          <cell r="Y12">
            <v>0.6</v>
          </cell>
          <cell r="Z12">
            <v>0.7397004715758928</v>
          </cell>
          <cell r="AA12">
            <v>0.2602995284241072</v>
          </cell>
          <cell r="AB12">
            <v>0.4</v>
          </cell>
          <cell r="AC12">
            <v>0.6</v>
          </cell>
          <cell r="AD12">
            <v>0.12765614938828079</v>
          </cell>
          <cell r="AE12">
            <v>0.87234385061171915</v>
          </cell>
        </row>
        <row r="13">
          <cell r="A13" t="str">
            <v>Finland</v>
          </cell>
          <cell r="B13">
            <v>0.89080838718185407</v>
          </cell>
          <cell r="C13">
            <v>0.10919161281814593</v>
          </cell>
          <cell r="D13">
            <v>0.9</v>
          </cell>
          <cell r="E13">
            <v>9.9999999999999978E-2</v>
          </cell>
          <cell r="F13">
            <v>0.2</v>
          </cell>
          <cell r="G13">
            <v>0.8</v>
          </cell>
          <cell r="H13">
            <v>0.9</v>
          </cell>
          <cell r="I13">
            <v>9.9999999999999978E-2</v>
          </cell>
          <cell r="J13">
            <v>0.2</v>
          </cell>
          <cell r="K13">
            <v>0.8</v>
          </cell>
          <cell r="L13">
            <v>0.5</v>
          </cell>
          <cell r="M13">
            <v>0.5</v>
          </cell>
          <cell r="N13">
            <v>0.80172754846366867</v>
          </cell>
          <cell r="O13">
            <v>0.19827245153633133</v>
          </cell>
          <cell r="P13">
            <v>0.17816167743637082</v>
          </cell>
          <cell r="Q13">
            <v>0.82183832256362921</v>
          </cell>
          <cell r="R13">
            <v>0.80172754846366867</v>
          </cell>
          <cell r="S13">
            <v>0.19827245153633133</v>
          </cell>
          <cell r="T13">
            <v>0.17816167743637082</v>
          </cell>
          <cell r="U13">
            <v>0.82183832256362921</v>
          </cell>
          <cell r="V13">
            <v>0.44540419359092703</v>
          </cell>
          <cell r="W13">
            <v>0.55459580640907302</v>
          </cell>
          <cell r="X13">
            <v>0.4</v>
          </cell>
          <cell r="Y13">
            <v>0.6</v>
          </cell>
          <cell r="Z13">
            <v>0.72941599928012224</v>
          </cell>
          <cell r="AA13">
            <v>0.27058400071987776</v>
          </cell>
          <cell r="AB13">
            <v>0.4</v>
          </cell>
          <cell r="AC13">
            <v>0.6</v>
          </cell>
          <cell r="AD13">
            <v>0.12627348350313114</v>
          </cell>
          <cell r="AE13">
            <v>0.87372651649686883</v>
          </cell>
        </row>
        <row r="14">
          <cell r="A14" t="str">
            <v>France</v>
          </cell>
          <cell r="B14">
            <v>0.92073170731707321</v>
          </cell>
          <cell r="C14">
            <v>7.9268292682926789E-2</v>
          </cell>
          <cell r="D14">
            <v>0.9</v>
          </cell>
          <cell r="E14">
            <v>9.9999999999999978E-2</v>
          </cell>
          <cell r="F14">
            <v>0.2</v>
          </cell>
          <cell r="G14">
            <v>0.8</v>
          </cell>
          <cell r="H14">
            <v>0.9</v>
          </cell>
          <cell r="I14">
            <v>9.9999999999999978E-2</v>
          </cell>
          <cell r="J14">
            <v>0.2</v>
          </cell>
          <cell r="K14">
            <v>0.8</v>
          </cell>
          <cell r="L14">
            <v>0.5</v>
          </cell>
          <cell r="M14">
            <v>0.5</v>
          </cell>
          <cell r="N14">
            <v>0.82865853658536592</v>
          </cell>
          <cell r="O14">
            <v>0.17134146341463408</v>
          </cell>
          <cell r="P14">
            <v>0.18414634146341466</v>
          </cell>
          <cell r="Q14">
            <v>0.81585365853658531</v>
          </cell>
          <cell r="R14">
            <v>0.82865853658536592</v>
          </cell>
          <cell r="S14">
            <v>0.17134146341463408</v>
          </cell>
          <cell r="T14">
            <v>0.18414634146341466</v>
          </cell>
          <cell r="U14">
            <v>0.81585365853658531</v>
          </cell>
          <cell r="V14">
            <v>0.46036585365853661</v>
          </cell>
          <cell r="W14">
            <v>0.53963414634146334</v>
          </cell>
          <cell r="X14">
            <v>0.4</v>
          </cell>
          <cell r="Y14">
            <v>0.6</v>
          </cell>
          <cell r="Z14">
            <v>0.76326874473462514</v>
          </cell>
          <cell r="AA14">
            <v>0.23673125526537486</v>
          </cell>
          <cell r="AB14">
            <v>0.4</v>
          </cell>
          <cell r="AC14">
            <v>0.6</v>
          </cell>
          <cell r="AD14">
            <v>0.13079255088783026</v>
          </cell>
          <cell r="AE14">
            <v>0.86920744911216974</v>
          </cell>
        </row>
        <row r="15">
          <cell r="A15" t="str">
            <v>Germany</v>
          </cell>
          <cell r="B15">
            <v>0.90239802528704816</v>
          </cell>
          <cell r="C15">
            <v>9.7601974712951844E-2</v>
          </cell>
          <cell r="D15">
            <v>0.9</v>
          </cell>
          <cell r="E15">
            <v>9.9999999999999978E-2</v>
          </cell>
          <cell r="F15">
            <v>0.2</v>
          </cell>
          <cell r="G15">
            <v>0.8</v>
          </cell>
          <cell r="H15">
            <v>0.9</v>
          </cell>
          <cell r="I15">
            <v>9.9999999999999978E-2</v>
          </cell>
          <cell r="J15">
            <v>0.2</v>
          </cell>
          <cell r="K15">
            <v>0.8</v>
          </cell>
          <cell r="L15">
            <v>0.5</v>
          </cell>
          <cell r="M15">
            <v>0.5</v>
          </cell>
          <cell r="N15">
            <v>0.81215822275834337</v>
          </cell>
          <cell r="O15">
            <v>0.18784177724165663</v>
          </cell>
          <cell r="P15">
            <v>0.18047960505740965</v>
          </cell>
          <cell r="Q15">
            <v>0.81952039494259032</v>
          </cell>
          <cell r="R15">
            <v>0.81215822275834337</v>
          </cell>
          <cell r="S15">
            <v>0.18784177724165663</v>
          </cell>
          <cell r="T15">
            <v>0.18047960505740965</v>
          </cell>
          <cell r="U15">
            <v>0.81952039494259032</v>
          </cell>
          <cell r="V15">
            <v>0.45119901264352408</v>
          </cell>
          <cell r="W15">
            <v>0.54880098735647587</v>
          </cell>
          <cell r="X15">
            <v>0.4</v>
          </cell>
          <cell r="Y15">
            <v>0.6</v>
          </cell>
          <cell r="Z15">
            <v>0.74242866299251309</v>
          </cell>
          <cell r="AA15">
            <v>0.25757133700748691</v>
          </cell>
          <cell r="AB15">
            <v>0.4</v>
          </cell>
          <cell r="AC15">
            <v>0.6</v>
          </cell>
          <cell r="AD15">
            <v>0.12802149286179185</v>
          </cell>
          <cell r="AE15">
            <v>0.87197850713820813</v>
          </cell>
        </row>
        <row r="16">
          <cell r="A16" t="str">
            <v>Greece</v>
          </cell>
          <cell r="B16">
            <v>0.94268989926490609</v>
          </cell>
          <cell r="C16">
            <v>5.7310100735093905E-2</v>
          </cell>
          <cell r="D16">
            <v>0.9</v>
          </cell>
          <cell r="E16">
            <v>9.9999999999999978E-2</v>
          </cell>
          <cell r="F16">
            <v>0.2</v>
          </cell>
          <cell r="G16">
            <v>0.8</v>
          </cell>
          <cell r="H16">
            <v>0.9</v>
          </cell>
          <cell r="I16">
            <v>9.9999999999999978E-2</v>
          </cell>
          <cell r="J16">
            <v>0.2</v>
          </cell>
          <cell r="K16">
            <v>0.8</v>
          </cell>
          <cell r="L16">
            <v>0.5</v>
          </cell>
          <cell r="M16">
            <v>0.5</v>
          </cell>
          <cell r="N16">
            <v>0.84842090933841552</v>
          </cell>
          <cell r="O16">
            <v>0.15157909066158448</v>
          </cell>
          <cell r="P16">
            <v>0.18853797985298124</v>
          </cell>
          <cell r="Q16">
            <v>0.81146202014701874</v>
          </cell>
          <cell r="R16">
            <v>0.84842090933841552</v>
          </cell>
          <cell r="S16">
            <v>0.15157909066158448</v>
          </cell>
          <cell r="T16">
            <v>0.18853797985298124</v>
          </cell>
          <cell r="U16">
            <v>0.81146202014701874</v>
          </cell>
          <cell r="V16">
            <v>0.47134494963245305</v>
          </cell>
          <cell r="W16">
            <v>0.5286550503675469</v>
          </cell>
          <cell r="X16">
            <v>0.4</v>
          </cell>
          <cell r="Y16">
            <v>0.6</v>
          </cell>
          <cell r="Z16">
            <v>0.78864952073645256</v>
          </cell>
          <cell r="AA16">
            <v>0.21135047926354744</v>
          </cell>
          <cell r="AB16">
            <v>0.4</v>
          </cell>
          <cell r="AC16">
            <v>0.6</v>
          </cell>
          <cell r="AD16">
            <v>0.13412095095143567</v>
          </cell>
          <cell r="AE16">
            <v>0.86587904904856439</v>
          </cell>
        </row>
        <row r="17">
          <cell r="A17" t="str">
            <v>Ireland</v>
          </cell>
          <cell r="B17">
            <v>0.92271714922048997</v>
          </cell>
          <cell r="C17">
            <v>7.7282850779510026E-2</v>
          </cell>
          <cell r="D17">
            <v>0.9</v>
          </cell>
          <cell r="E17">
            <v>9.9999999999999978E-2</v>
          </cell>
          <cell r="F17">
            <v>0.2</v>
          </cell>
          <cell r="G17">
            <v>0.8</v>
          </cell>
          <cell r="H17">
            <v>0.9</v>
          </cell>
          <cell r="I17">
            <v>9.9999999999999978E-2</v>
          </cell>
          <cell r="J17">
            <v>0.2</v>
          </cell>
          <cell r="K17">
            <v>0.8</v>
          </cell>
          <cell r="L17">
            <v>0.5</v>
          </cell>
          <cell r="M17">
            <v>0.5</v>
          </cell>
          <cell r="N17">
            <v>0.83044543429844098</v>
          </cell>
          <cell r="O17">
            <v>0.16955456570155902</v>
          </cell>
          <cell r="P17">
            <v>0.18454342984409799</v>
          </cell>
          <cell r="Q17">
            <v>0.81545657015590201</v>
          </cell>
          <cell r="R17">
            <v>0.83044543429844098</v>
          </cell>
          <cell r="S17">
            <v>0.16955456570155902</v>
          </cell>
          <cell r="T17">
            <v>0.18454342984409799</v>
          </cell>
          <cell r="U17">
            <v>0.81545657015590201</v>
          </cell>
          <cell r="V17">
            <v>0.46135857461024499</v>
          </cell>
          <cell r="W17">
            <v>0.53864142538975501</v>
          </cell>
          <cell r="X17">
            <v>0.4</v>
          </cell>
          <cell r="Y17">
            <v>0.6</v>
          </cell>
          <cell r="Z17">
            <v>0.7655446398324659</v>
          </cell>
          <cell r="AA17">
            <v>0.2344553601675341</v>
          </cell>
          <cell r="AB17">
            <v>0.4</v>
          </cell>
          <cell r="AC17">
            <v>0.6</v>
          </cell>
          <cell r="AD17">
            <v>0.13109307513408325</v>
          </cell>
          <cell r="AE17">
            <v>0.8689069248659167</v>
          </cell>
        </row>
        <row r="18">
          <cell r="A18" t="str">
            <v>Italy</v>
          </cell>
          <cell r="B18">
            <v>0.94309050539226047</v>
          </cell>
          <cell r="C18">
            <v>5.690949460773953E-2</v>
          </cell>
          <cell r="D18">
            <v>0.9</v>
          </cell>
          <cell r="E18">
            <v>9.9999999999999978E-2</v>
          </cell>
          <cell r="F18">
            <v>0.2</v>
          </cell>
          <cell r="G18">
            <v>0.8</v>
          </cell>
          <cell r="H18">
            <v>0.9</v>
          </cell>
          <cell r="I18">
            <v>9.9999999999999978E-2</v>
          </cell>
          <cell r="J18">
            <v>0.2</v>
          </cell>
          <cell r="K18">
            <v>0.8</v>
          </cell>
          <cell r="L18">
            <v>0.5</v>
          </cell>
          <cell r="M18">
            <v>0.5</v>
          </cell>
          <cell r="N18">
            <v>0.84878145485303447</v>
          </cell>
          <cell r="O18">
            <v>0.15121854514696553</v>
          </cell>
          <cell r="P18">
            <v>0.18861810107845212</v>
          </cell>
          <cell r="Q18">
            <v>0.81138189892154788</v>
          </cell>
          <cell r="R18">
            <v>0.84878145485303447</v>
          </cell>
          <cell r="S18">
            <v>0.15121854514696553</v>
          </cell>
          <cell r="T18">
            <v>0.18861810107845212</v>
          </cell>
          <cell r="U18">
            <v>0.81138189892154788</v>
          </cell>
          <cell r="V18">
            <v>0.47154525269613023</v>
          </cell>
          <cell r="W18">
            <v>0.52845474730386977</v>
          </cell>
          <cell r="X18">
            <v>0.4</v>
          </cell>
          <cell r="Y18">
            <v>0.6</v>
          </cell>
          <cell r="Z18">
            <v>0.789116900063771</v>
          </cell>
          <cell r="AA18">
            <v>0.210883099936229</v>
          </cell>
          <cell r="AB18">
            <v>0.4</v>
          </cell>
          <cell r="AC18">
            <v>0.6</v>
          </cell>
          <cell r="AD18">
            <v>0.13418177100080672</v>
          </cell>
          <cell r="AE18">
            <v>0.86581822899919325</v>
          </cell>
        </row>
        <row r="19">
          <cell r="A19" t="str">
            <v>Netherlands</v>
          </cell>
          <cell r="B19">
            <v>0.90861507015799359</v>
          </cell>
          <cell r="C19">
            <v>9.1384929842006413E-2</v>
          </cell>
          <cell r="D19">
            <v>0.9</v>
          </cell>
          <cell r="E19">
            <v>9.9999999999999978E-2</v>
          </cell>
          <cell r="F19">
            <v>0.2</v>
          </cell>
          <cell r="G19">
            <v>0.8</v>
          </cell>
          <cell r="H19">
            <v>0.9</v>
          </cell>
          <cell r="I19">
            <v>9.9999999999999978E-2</v>
          </cell>
          <cell r="J19">
            <v>0.2</v>
          </cell>
          <cell r="K19">
            <v>0.8</v>
          </cell>
          <cell r="L19">
            <v>0.5</v>
          </cell>
          <cell r="M19">
            <v>0.5</v>
          </cell>
          <cell r="N19">
            <v>0.81775356314219427</v>
          </cell>
          <cell r="O19">
            <v>0.18224643685780573</v>
          </cell>
          <cell r="P19">
            <v>0.18172301403159874</v>
          </cell>
          <cell r="Q19">
            <v>0.81827698596840126</v>
          </cell>
          <cell r="R19">
            <v>0.81775356314219427</v>
          </cell>
          <cell r="S19">
            <v>0.18224643685780573</v>
          </cell>
          <cell r="T19">
            <v>0.18172301403159874</v>
          </cell>
          <cell r="U19">
            <v>0.81827698596840126</v>
          </cell>
          <cell r="V19">
            <v>0.45430753507899679</v>
          </cell>
          <cell r="W19">
            <v>0.54569246492100321</v>
          </cell>
          <cell r="X19">
            <v>0.4</v>
          </cell>
          <cell r="Y19">
            <v>0.6</v>
          </cell>
          <cell r="Z19">
            <v>0.74946032613958047</v>
          </cell>
          <cell r="AA19">
            <v>0.25053967386041953</v>
          </cell>
          <cell r="AB19">
            <v>0.4</v>
          </cell>
          <cell r="AC19">
            <v>0.6</v>
          </cell>
          <cell r="AD19">
            <v>0.12896036474509698</v>
          </cell>
          <cell r="AE19">
            <v>0.87103963525490302</v>
          </cell>
        </row>
        <row r="20">
          <cell r="A20" t="str">
            <v>Norway</v>
          </cell>
          <cell r="B20">
            <v>0.92425905598243685</v>
          </cell>
          <cell r="C20">
            <v>7.574094401756315E-2</v>
          </cell>
          <cell r="D20">
            <v>0.9</v>
          </cell>
          <cell r="E20">
            <v>9.9999999999999978E-2</v>
          </cell>
          <cell r="F20">
            <v>0.2</v>
          </cell>
          <cell r="G20">
            <v>0.8</v>
          </cell>
          <cell r="H20">
            <v>0.9</v>
          </cell>
          <cell r="I20">
            <v>9.9999999999999978E-2</v>
          </cell>
          <cell r="J20">
            <v>0.2</v>
          </cell>
          <cell r="K20">
            <v>0.8</v>
          </cell>
          <cell r="L20">
            <v>0.5</v>
          </cell>
          <cell r="M20">
            <v>0.5</v>
          </cell>
          <cell r="N20">
            <v>0.83183315038419314</v>
          </cell>
          <cell r="O20">
            <v>0.16816684961580686</v>
          </cell>
          <cell r="P20">
            <v>0.18485181119648739</v>
          </cell>
          <cell r="Q20">
            <v>0.81514818880351259</v>
          </cell>
          <cell r="R20">
            <v>0.83183315038419314</v>
          </cell>
          <cell r="S20">
            <v>0.16816684961580686</v>
          </cell>
          <cell r="T20">
            <v>0.18485181119648739</v>
          </cell>
          <cell r="U20">
            <v>0.81514818880351259</v>
          </cell>
          <cell r="V20">
            <v>0.46212952799121843</v>
          </cell>
          <cell r="W20">
            <v>0.53787047200878157</v>
          </cell>
          <cell r="X20">
            <v>0.4</v>
          </cell>
          <cell r="Y20">
            <v>0.6</v>
          </cell>
          <cell r="Z20">
            <v>0.76731470230862697</v>
          </cell>
          <cell r="AA20">
            <v>0.23268529769137303</v>
          </cell>
          <cell r="AB20">
            <v>0.4</v>
          </cell>
          <cell r="AC20">
            <v>0.6</v>
          </cell>
          <cell r="AD20">
            <v>0.13132652265460504</v>
          </cell>
          <cell r="AE20">
            <v>0.86867347734539502</v>
          </cell>
        </row>
        <row r="21">
          <cell r="A21" t="str">
            <v>Portugal</v>
          </cell>
          <cell r="B21">
            <v>0.81627296587926523</v>
          </cell>
          <cell r="C21">
            <v>0.18372703412073477</v>
          </cell>
          <cell r="D21">
            <v>0.9</v>
          </cell>
          <cell r="E21">
            <v>9.9999999999999978E-2</v>
          </cell>
          <cell r="F21">
            <v>0.2</v>
          </cell>
          <cell r="G21">
            <v>0.8</v>
          </cell>
          <cell r="H21">
            <v>0.9</v>
          </cell>
          <cell r="I21">
            <v>9.9999999999999978E-2</v>
          </cell>
          <cell r="J21">
            <v>0.2</v>
          </cell>
          <cell r="K21">
            <v>0.8</v>
          </cell>
          <cell r="L21">
            <v>0.5</v>
          </cell>
          <cell r="M21">
            <v>0.5</v>
          </cell>
          <cell r="N21">
            <v>0.73464566929133868</v>
          </cell>
          <cell r="O21">
            <v>0.26535433070866132</v>
          </cell>
          <cell r="P21">
            <v>0.16325459317585306</v>
          </cell>
          <cell r="Q21">
            <v>0.83674540682414689</v>
          </cell>
          <cell r="R21">
            <v>0.73464566929133868</v>
          </cell>
          <cell r="S21">
            <v>0.26535433070866132</v>
          </cell>
          <cell r="T21">
            <v>0.16325459317585306</v>
          </cell>
          <cell r="U21">
            <v>0.83674540682414689</v>
          </cell>
          <cell r="V21">
            <v>0.40813648293963262</v>
          </cell>
          <cell r="W21">
            <v>0.59186351706036744</v>
          </cell>
          <cell r="X21">
            <v>0.4</v>
          </cell>
          <cell r="Y21">
            <v>0.6</v>
          </cell>
          <cell r="Z21">
            <v>0.64859228362878008</v>
          </cell>
          <cell r="AA21">
            <v>0.35140771637121992</v>
          </cell>
          <cell r="AB21">
            <v>0.4</v>
          </cell>
          <cell r="AC21">
            <v>0.6</v>
          </cell>
          <cell r="AD21">
            <v>0.11509992598075504</v>
          </cell>
          <cell r="AE21">
            <v>0.88490007401924498</v>
          </cell>
        </row>
        <row r="22">
          <cell r="A22" t="str">
            <v>Spain</v>
          </cell>
          <cell r="B22">
            <v>0.95928998103218865</v>
          </cell>
          <cell r="C22">
            <v>4.0710018967811346E-2</v>
          </cell>
          <cell r="D22">
            <v>0.9</v>
          </cell>
          <cell r="E22">
            <v>9.9999999999999978E-2</v>
          </cell>
          <cell r="F22">
            <v>0.2</v>
          </cell>
          <cell r="G22">
            <v>0.8</v>
          </cell>
          <cell r="H22">
            <v>0.9</v>
          </cell>
          <cell r="I22">
            <v>9.9999999999999978E-2</v>
          </cell>
          <cell r="J22">
            <v>0.2</v>
          </cell>
          <cell r="K22">
            <v>0.8</v>
          </cell>
          <cell r="L22">
            <v>0.5</v>
          </cell>
          <cell r="M22">
            <v>0.5</v>
          </cell>
          <cell r="N22">
            <v>0.86336098292896979</v>
          </cell>
          <cell r="O22">
            <v>0.13663901707103021</v>
          </cell>
          <cell r="P22">
            <v>0.19185799620643773</v>
          </cell>
          <cell r="Q22">
            <v>0.80814200379356227</v>
          </cell>
          <cell r="R22">
            <v>0.86336098292896979</v>
          </cell>
          <cell r="S22">
            <v>0.13663901707103021</v>
          </cell>
          <cell r="T22">
            <v>0.19185799620643773</v>
          </cell>
          <cell r="U22">
            <v>0.80814200379356227</v>
          </cell>
          <cell r="V22">
            <v>0.47964499051609433</v>
          </cell>
          <cell r="W22">
            <v>0.52035500948390567</v>
          </cell>
          <cell r="X22">
            <v>0.4</v>
          </cell>
          <cell r="Y22">
            <v>0.6</v>
          </cell>
          <cell r="Z22">
            <v>0.80814866342045111</v>
          </cell>
          <cell r="AA22">
            <v>0.19185133657954889</v>
          </cell>
          <cell r="AB22">
            <v>0.4</v>
          </cell>
          <cell r="AC22">
            <v>0.6</v>
          </cell>
          <cell r="AD22">
            <v>0.13664408420033874</v>
          </cell>
          <cell r="AE22">
            <v>0.86335591579966131</v>
          </cell>
        </row>
        <row r="23">
          <cell r="A23" t="str">
            <v>Sweden</v>
          </cell>
          <cell r="B23">
            <v>0.9122666533206546</v>
          </cell>
          <cell r="C23">
            <v>8.7733346679345403E-2</v>
          </cell>
          <cell r="D23">
            <v>0.9</v>
          </cell>
          <cell r="E23">
            <v>9.9999999999999978E-2</v>
          </cell>
          <cell r="F23">
            <v>0.2</v>
          </cell>
          <cell r="G23">
            <v>0.8</v>
          </cell>
          <cell r="H23">
            <v>0.9</v>
          </cell>
          <cell r="I23">
            <v>9.9999999999999978E-2</v>
          </cell>
          <cell r="J23">
            <v>0.2</v>
          </cell>
          <cell r="K23">
            <v>0.8</v>
          </cell>
          <cell r="L23">
            <v>0.5</v>
          </cell>
          <cell r="M23">
            <v>0.5</v>
          </cell>
          <cell r="N23">
            <v>0.82103998798858913</v>
          </cell>
          <cell r="O23">
            <v>0.17896001201141087</v>
          </cell>
          <cell r="P23">
            <v>0.18245333066413094</v>
          </cell>
          <cell r="Q23">
            <v>0.81754666933586906</v>
          </cell>
          <cell r="R23">
            <v>0.82103998798858913</v>
          </cell>
          <cell r="S23">
            <v>0.17896001201141087</v>
          </cell>
          <cell r="T23">
            <v>0.18245333066413094</v>
          </cell>
          <cell r="U23">
            <v>0.81754666933586906</v>
          </cell>
          <cell r="V23">
            <v>0.4561333266603273</v>
          </cell>
          <cell r="W23">
            <v>0.54386667333967265</v>
          </cell>
          <cell r="X23">
            <v>0.4</v>
          </cell>
          <cell r="Y23">
            <v>0.6</v>
          </cell>
          <cell r="Z23">
            <v>0.75360721028623401</v>
          </cell>
          <cell r="AA23">
            <v>0.24639278971376599</v>
          </cell>
          <cell r="AB23">
            <v>0.4</v>
          </cell>
          <cell r="AC23">
            <v>0.6</v>
          </cell>
          <cell r="AD23">
            <v>0.12951219772138681</v>
          </cell>
          <cell r="AE23">
            <v>0.87048780227861322</v>
          </cell>
        </row>
        <row r="24">
          <cell r="A24" t="str">
            <v>Switzerland</v>
          </cell>
          <cell r="B24">
            <v>0.81705104949468776</v>
          </cell>
          <cell r="C24">
            <v>0.18294895050531224</v>
          </cell>
          <cell r="D24">
            <v>0.9</v>
          </cell>
          <cell r="E24">
            <v>9.9999999999999978E-2</v>
          </cell>
          <cell r="F24">
            <v>0.2</v>
          </cell>
          <cell r="G24">
            <v>0.8</v>
          </cell>
          <cell r="H24">
            <v>0.9</v>
          </cell>
          <cell r="I24">
            <v>9.9999999999999978E-2</v>
          </cell>
          <cell r="J24">
            <v>0.2</v>
          </cell>
          <cell r="K24">
            <v>0.8</v>
          </cell>
          <cell r="L24">
            <v>0.5</v>
          </cell>
          <cell r="M24">
            <v>0.5</v>
          </cell>
          <cell r="N24">
            <v>0.73534594454521895</v>
          </cell>
          <cell r="O24">
            <v>0.26465405545478105</v>
          </cell>
          <cell r="P24">
            <v>0.16341020989893756</v>
          </cell>
          <cell r="Q24">
            <v>0.83658979010106238</v>
          </cell>
          <cell r="R24">
            <v>0.73534594454521895</v>
          </cell>
          <cell r="S24">
            <v>0.26465405545478105</v>
          </cell>
          <cell r="T24">
            <v>0.16341020989893756</v>
          </cell>
          <cell r="U24">
            <v>0.83658979010106238</v>
          </cell>
          <cell r="V24">
            <v>0.40852552474734388</v>
          </cell>
          <cell r="W24">
            <v>0.59147447525265617</v>
          </cell>
          <cell r="X24">
            <v>0.4</v>
          </cell>
          <cell r="Y24">
            <v>0.6</v>
          </cell>
          <cell r="Z24">
            <v>0.64941128007964022</v>
          </cell>
          <cell r="AA24">
            <v>0.35058871992035978</v>
          </cell>
          <cell r="AB24">
            <v>0.4</v>
          </cell>
          <cell r="AC24">
            <v>0.6</v>
          </cell>
          <cell r="AD24">
            <v>0.11521596141197109</v>
          </cell>
          <cell r="AE24">
            <v>0.8847840385880289</v>
          </cell>
        </row>
        <row r="25">
          <cell r="A25" t="str">
            <v>United Kingdom</v>
          </cell>
          <cell r="B25">
            <v>0.87841770188629076</v>
          </cell>
          <cell r="C25">
            <v>0.12158229811370924</v>
          </cell>
          <cell r="D25">
            <v>0.9</v>
          </cell>
          <cell r="E25">
            <v>9.9999999999999978E-2</v>
          </cell>
          <cell r="F25">
            <v>0.2</v>
          </cell>
          <cell r="G25">
            <v>0.8</v>
          </cell>
          <cell r="H25">
            <v>0.9</v>
          </cell>
          <cell r="I25">
            <v>9.9999999999999978E-2</v>
          </cell>
          <cell r="J25">
            <v>0.2</v>
          </cell>
          <cell r="K25">
            <v>0.8</v>
          </cell>
          <cell r="L25">
            <v>0.5</v>
          </cell>
          <cell r="M25">
            <v>0.5</v>
          </cell>
          <cell r="N25">
            <v>0.79057593169766172</v>
          </cell>
          <cell r="O25">
            <v>0.20942406830233828</v>
          </cell>
          <cell r="P25">
            <v>0.17568354037725817</v>
          </cell>
          <cell r="Q25">
            <v>0.8243164596227418</v>
          </cell>
          <cell r="R25">
            <v>0.79057593169766172</v>
          </cell>
          <cell r="S25">
            <v>0.20942406830233828</v>
          </cell>
          <cell r="T25">
            <v>0.17568354037725817</v>
          </cell>
          <cell r="U25">
            <v>0.8243164596227418</v>
          </cell>
          <cell r="V25">
            <v>0.43920885094314538</v>
          </cell>
          <cell r="W25">
            <v>0.56079114905685468</v>
          </cell>
          <cell r="X25">
            <v>0.4</v>
          </cell>
          <cell r="Y25">
            <v>0.6</v>
          </cell>
          <cell r="Z25">
            <v>0.7156398294376497</v>
          </cell>
          <cell r="AA25">
            <v>0.2843601705623503</v>
          </cell>
          <cell r="AB25">
            <v>0.4</v>
          </cell>
          <cell r="AC25">
            <v>0.6</v>
          </cell>
          <cell r="AD25">
            <v>0.12440782956788428</v>
          </cell>
          <cell r="AE25">
            <v>0.87559217043211568</v>
          </cell>
        </row>
        <row r="26">
          <cell r="A26" t="str">
            <v>Czech Republic</v>
          </cell>
          <cell r="B26">
            <v>0.93232020652200387</v>
          </cell>
          <cell r="C26">
            <v>6.7679793477996131E-2</v>
          </cell>
          <cell r="D26">
            <v>0.9</v>
          </cell>
          <cell r="E26">
            <v>9.9999999999999978E-2</v>
          </cell>
          <cell r="F26">
            <v>0.2</v>
          </cell>
          <cell r="G26">
            <v>0.8</v>
          </cell>
          <cell r="H26">
            <v>0.9</v>
          </cell>
          <cell r="I26">
            <v>9.9999999999999978E-2</v>
          </cell>
          <cell r="J26">
            <v>0.2</v>
          </cell>
          <cell r="K26">
            <v>0.8</v>
          </cell>
          <cell r="L26">
            <v>0.5</v>
          </cell>
          <cell r="M26">
            <v>0.5</v>
          </cell>
          <cell r="N26">
            <v>0.83908818586980349</v>
          </cell>
          <cell r="O26">
            <v>0.16091181413019651</v>
          </cell>
          <cell r="P26">
            <v>0.18646404130440078</v>
          </cell>
          <cell r="Q26">
            <v>0.81353595869559925</v>
          </cell>
          <cell r="R26">
            <v>0.83908818586980349</v>
          </cell>
          <cell r="S26">
            <v>0.16091181413019651</v>
          </cell>
          <cell r="T26">
            <v>0.18646404130440078</v>
          </cell>
          <cell r="U26">
            <v>0.81353595869559925</v>
          </cell>
          <cell r="V26">
            <v>0.46616010326100193</v>
          </cell>
          <cell r="W26">
            <v>0.53383989673899812</v>
          </cell>
          <cell r="X26">
            <v>0.4</v>
          </cell>
          <cell r="Y26">
            <v>0.6</v>
          </cell>
          <cell r="Z26">
            <v>0.7766056720899096</v>
          </cell>
          <cell r="AA26">
            <v>0.2233943279100904</v>
          </cell>
          <cell r="AB26">
            <v>0.4</v>
          </cell>
          <cell r="AC26">
            <v>0.6</v>
          </cell>
          <cell r="AD26">
            <v>0.13254782881171956</v>
          </cell>
          <cell r="AE26">
            <v>0.86745217118828044</v>
          </cell>
        </row>
        <row r="27">
          <cell r="A27" t="str">
            <v>Hungary</v>
          </cell>
          <cell r="B27">
            <v>0.91406075911758156</v>
          </cell>
          <cell r="C27">
            <v>8.5939240882418444E-2</v>
          </cell>
          <cell r="D27">
            <v>0.9</v>
          </cell>
          <cell r="E27">
            <v>9.9999999999999978E-2</v>
          </cell>
          <cell r="F27">
            <v>0.2</v>
          </cell>
          <cell r="G27">
            <v>0.8</v>
          </cell>
          <cell r="H27">
            <v>0.9</v>
          </cell>
          <cell r="I27">
            <v>9.9999999999999978E-2</v>
          </cell>
          <cell r="J27">
            <v>0.2</v>
          </cell>
          <cell r="K27">
            <v>0.8</v>
          </cell>
          <cell r="L27">
            <v>0.5</v>
          </cell>
          <cell r="M27">
            <v>0.5</v>
          </cell>
          <cell r="N27">
            <v>0.82265468320582347</v>
          </cell>
          <cell r="O27">
            <v>0.17734531679417653</v>
          </cell>
          <cell r="P27">
            <v>0.18281215182351632</v>
          </cell>
          <cell r="Q27">
            <v>0.81718784817648371</v>
          </cell>
          <cell r="R27">
            <v>0.82265468320582347</v>
          </cell>
          <cell r="S27">
            <v>0.17734531679417653</v>
          </cell>
          <cell r="T27">
            <v>0.18281215182351632</v>
          </cell>
          <cell r="U27">
            <v>0.81718784817648371</v>
          </cell>
          <cell r="V27">
            <v>0.45703037955879078</v>
          </cell>
          <cell r="W27">
            <v>0.54296962044120922</v>
          </cell>
          <cell r="X27">
            <v>0.4</v>
          </cell>
          <cell r="Y27">
            <v>0.6</v>
          </cell>
          <cell r="Z27">
            <v>0.75564925495333246</v>
          </cell>
          <cell r="AA27">
            <v>0.24435074504666754</v>
          </cell>
          <cell r="AB27">
            <v>0.4</v>
          </cell>
          <cell r="AC27">
            <v>0.6</v>
          </cell>
          <cell r="AD27">
            <v>0.12978343062344774</v>
          </cell>
          <cell r="AE27">
            <v>0.87021656937655223</v>
          </cell>
        </row>
        <row r="28">
          <cell r="A28" t="str">
            <v>Poland</v>
          </cell>
          <cell r="B28">
            <v>0.89139277781937065</v>
          </cell>
          <cell r="C28">
            <v>0.10860722218062935</v>
          </cell>
          <cell r="D28">
            <v>0.9</v>
          </cell>
          <cell r="E28">
            <v>9.9999999999999978E-2</v>
          </cell>
          <cell r="F28">
            <v>0.2</v>
          </cell>
          <cell r="G28">
            <v>0.8</v>
          </cell>
          <cell r="H28">
            <v>0.9</v>
          </cell>
          <cell r="I28">
            <v>9.9999999999999978E-2</v>
          </cell>
          <cell r="J28">
            <v>0.2</v>
          </cell>
          <cell r="K28">
            <v>0.8</v>
          </cell>
          <cell r="L28">
            <v>0.5</v>
          </cell>
          <cell r="M28">
            <v>0.5</v>
          </cell>
          <cell r="N28">
            <v>0.80225350003743356</v>
          </cell>
          <cell r="O28">
            <v>0.19774649996256644</v>
          </cell>
          <cell r="P28">
            <v>0.17827855556387415</v>
          </cell>
          <cell r="Q28">
            <v>0.82172144443612583</v>
          </cell>
          <cell r="R28">
            <v>0.80225350003743356</v>
          </cell>
          <cell r="S28">
            <v>0.19774649996256644</v>
          </cell>
          <cell r="T28">
            <v>0.17827855556387415</v>
          </cell>
          <cell r="U28">
            <v>0.82172144443612583</v>
          </cell>
          <cell r="V28">
            <v>0.44569638890968533</v>
          </cell>
          <cell r="W28">
            <v>0.55430361109031467</v>
          </cell>
          <cell r="X28">
            <v>0.4</v>
          </cell>
          <cell r="Y28">
            <v>0.6</v>
          </cell>
          <cell r="Z28">
            <v>0.73006918682486643</v>
          </cell>
          <cell r="AA28">
            <v>0.26993081317513357</v>
          </cell>
          <cell r="AB28">
            <v>0.4</v>
          </cell>
          <cell r="AC28">
            <v>0.6</v>
          </cell>
          <cell r="AD28">
            <v>0.12636155557835382</v>
          </cell>
          <cell r="AE28">
            <v>0.87363844442164618</v>
          </cell>
        </row>
        <row r="29">
          <cell r="A29" t="str">
            <v>Russian Federation</v>
          </cell>
          <cell r="B29">
            <v>0.72319413092550788</v>
          </cell>
          <cell r="C29">
            <v>0.27680586907449212</v>
          </cell>
          <cell r="D29">
            <v>0.9</v>
          </cell>
          <cell r="E29">
            <v>9.9999999999999978E-2</v>
          </cell>
          <cell r="F29">
            <v>0.2</v>
          </cell>
          <cell r="G29">
            <v>0.8</v>
          </cell>
          <cell r="H29">
            <v>0.9</v>
          </cell>
          <cell r="I29">
            <v>9.9999999999999978E-2</v>
          </cell>
          <cell r="J29">
            <v>0.2</v>
          </cell>
          <cell r="K29">
            <v>0.8</v>
          </cell>
          <cell r="L29">
            <v>0.5</v>
          </cell>
          <cell r="M29">
            <v>0.5</v>
          </cell>
          <cell r="N29">
            <v>0.65087471783295714</v>
          </cell>
          <cell r="O29">
            <v>0.34912528216704286</v>
          </cell>
          <cell r="P29">
            <v>0.14463882618510157</v>
          </cell>
          <cell r="Q29">
            <v>0.8553611738148984</v>
          </cell>
          <cell r="R29">
            <v>0.65087471783295714</v>
          </cell>
          <cell r="S29">
            <v>0.34912528216704286</v>
          </cell>
          <cell r="T29">
            <v>0.14463882618510157</v>
          </cell>
          <cell r="U29">
            <v>0.8553611738148984</v>
          </cell>
          <cell r="V29">
            <v>0.36159706546275394</v>
          </cell>
          <cell r="W29">
            <v>0.63840293453724606</v>
          </cell>
          <cell r="X29">
            <v>0.4</v>
          </cell>
          <cell r="Y29">
            <v>0.6</v>
          </cell>
          <cell r="Z29">
            <v>0.55414219307412349</v>
          </cell>
          <cell r="AA29">
            <v>0.44585780692587651</v>
          </cell>
          <cell r="AB29">
            <v>0.4</v>
          </cell>
          <cell r="AC29">
            <v>0.6</v>
          </cell>
          <cell r="AD29">
            <v>0.10131035436883608</v>
          </cell>
          <cell r="AE29">
            <v>0.89868964563116394</v>
          </cell>
        </row>
        <row r="30">
          <cell r="A30" t="str">
            <v>Slovak Republic</v>
          </cell>
          <cell r="B30">
            <v>0.72389991371872309</v>
          </cell>
          <cell r="C30">
            <v>0.27610008628127691</v>
          </cell>
          <cell r="D30">
            <v>0.9</v>
          </cell>
          <cell r="E30">
            <v>9.9999999999999978E-2</v>
          </cell>
          <cell r="F30">
            <v>0.2</v>
          </cell>
          <cell r="G30">
            <v>0.8</v>
          </cell>
          <cell r="H30">
            <v>0.9</v>
          </cell>
          <cell r="I30">
            <v>9.9999999999999978E-2</v>
          </cell>
          <cell r="J30">
            <v>0.2</v>
          </cell>
          <cell r="K30">
            <v>0.8</v>
          </cell>
          <cell r="L30">
            <v>0.5</v>
          </cell>
          <cell r="M30">
            <v>0.5</v>
          </cell>
          <cell r="N30">
            <v>0.65150992234685079</v>
          </cell>
          <cell r="O30">
            <v>0.34849007765314921</v>
          </cell>
          <cell r="P30">
            <v>0.14477998274374462</v>
          </cell>
          <cell r="Q30">
            <v>0.8552200172562554</v>
          </cell>
          <cell r="R30">
            <v>0.65150992234685079</v>
          </cell>
          <cell r="S30">
            <v>0.34849007765314921</v>
          </cell>
          <cell r="T30">
            <v>0.14477998274374462</v>
          </cell>
          <cell r="U30">
            <v>0.8552200172562554</v>
          </cell>
          <cell r="V30">
            <v>0.36194995685936154</v>
          </cell>
          <cell r="W30">
            <v>0.6380500431406384</v>
          </cell>
          <cell r="X30">
            <v>0.4</v>
          </cell>
          <cell r="Y30">
            <v>0.6</v>
          </cell>
          <cell r="Z30">
            <v>0.55483302105147148</v>
          </cell>
          <cell r="AA30">
            <v>0.44516697894852852</v>
          </cell>
          <cell r="AB30">
            <v>0.4</v>
          </cell>
          <cell r="AC30">
            <v>0.6</v>
          </cell>
          <cell r="AD30">
            <v>0.101414239091019</v>
          </cell>
          <cell r="AE30">
            <v>0.89858576090898101</v>
          </cell>
        </row>
        <row r="31">
          <cell r="A31" t="str">
            <v>Ukraine</v>
          </cell>
          <cell r="B31">
            <v>0.54029462738301559</v>
          </cell>
          <cell r="C31">
            <v>0.45970537261698441</v>
          </cell>
          <cell r="D31">
            <v>0.9</v>
          </cell>
          <cell r="E31">
            <v>9.9999999999999978E-2</v>
          </cell>
          <cell r="F31">
            <v>0.2</v>
          </cell>
          <cell r="G31">
            <v>0.8</v>
          </cell>
          <cell r="H31">
            <v>0.9</v>
          </cell>
          <cell r="I31">
            <v>9.9999999999999978E-2</v>
          </cell>
          <cell r="J31">
            <v>0.2</v>
          </cell>
          <cell r="K31">
            <v>0.8</v>
          </cell>
          <cell r="L31">
            <v>0.5</v>
          </cell>
          <cell r="M31">
            <v>0.5</v>
          </cell>
          <cell r="N31">
            <v>0.48626516464471403</v>
          </cell>
          <cell r="O31">
            <v>0.51373483535528597</v>
          </cell>
          <cell r="P31">
            <v>0.10805892547660312</v>
          </cell>
          <cell r="Q31">
            <v>0.89194107452339688</v>
          </cell>
          <cell r="R31">
            <v>0.48626516464471403</v>
          </cell>
          <cell r="S31">
            <v>0.51373483535528597</v>
          </cell>
          <cell r="T31">
            <v>0.10805892547660312</v>
          </cell>
          <cell r="U31">
            <v>0.89194107452339688</v>
          </cell>
          <cell r="V31">
            <v>0.2701473136915078</v>
          </cell>
          <cell r="W31">
            <v>0.7298526863084922</v>
          </cell>
          <cell r="X31">
            <v>0.4</v>
          </cell>
          <cell r="Y31">
            <v>0.6</v>
          </cell>
          <cell r="Z31">
            <v>0.38688660220280269</v>
          </cell>
          <cell r="AA31">
            <v>0.61311339779719731</v>
          </cell>
          <cell r="AB31">
            <v>0.4</v>
          </cell>
          <cell r="AC31">
            <v>0.6</v>
          </cell>
          <cell r="AD31">
            <v>7.4731070026668261E-2</v>
          </cell>
          <cell r="AE31">
            <v>0.92526892997333177</v>
          </cell>
        </row>
        <row r="32">
          <cell r="A32" t="str">
            <v>China</v>
          </cell>
          <cell r="B32">
            <v>0.85842711638003011</v>
          </cell>
          <cell r="C32">
            <v>0.14157288361996989</v>
          </cell>
          <cell r="D32">
            <v>0.9</v>
          </cell>
          <cell r="E32">
            <v>9.9999999999999978E-2</v>
          </cell>
          <cell r="F32">
            <v>0.2</v>
          </cell>
          <cell r="G32">
            <v>0.8</v>
          </cell>
          <cell r="H32">
            <v>0.9</v>
          </cell>
          <cell r="I32">
            <v>9.9999999999999978E-2</v>
          </cell>
          <cell r="J32">
            <v>0.2</v>
          </cell>
          <cell r="K32">
            <v>0.8</v>
          </cell>
          <cell r="L32">
            <v>0.5</v>
          </cell>
          <cell r="M32">
            <v>0.5</v>
          </cell>
          <cell r="N32">
            <v>0.77258440474202716</v>
          </cell>
          <cell r="O32">
            <v>0.22741559525797284</v>
          </cell>
          <cell r="P32">
            <v>0.17168542327600603</v>
          </cell>
          <cell r="Q32">
            <v>0.828314576723994</v>
          </cell>
          <cell r="R32">
            <v>0.77258440474202716</v>
          </cell>
          <cell r="S32">
            <v>0.22741559525797284</v>
          </cell>
          <cell r="T32">
            <v>0.17168542327600603</v>
          </cell>
          <cell r="U32">
            <v>0.828314576723994</v>
          </cell>
          <cell r="V32">
            <v>0.42921355819001505</v>
          </cell>
          <cell r="W32">
            <v>0.57078644180998495</v>
          </cell>
          <cell r="X32">
            <v>0.4</v>
          </cell>
          <cell r="Y32">
            <v>0.6</v>
          </cell>
          <cell r="Z32">
            <v>0.69370476384093804</v>
          </cell>
          <cell r="AA32">
            <v>0.30629523615906196</v>
          </cell>
          <cell r="AB32">
            <v>0.4</v>
          </cell>
          <cell r="AC32">
            <v>0.6</v>
          </cell>
          <cell r="AD32">
            <v>0.12140475793528414</v>
          </cell>
          <cell r="AE32">
            <v>0.87859524206471584</v>
          </cell>
        </row>
        <row r="33">
          <cell r="A33" t="str">
            <v>Hong Kong</v>
          </cell>
          <cell r="B33">
            <v>0.92734514489767894</v>
          </cell>
          <cell r="C33">
            <v>7.2654855102321059E-2</v>
          </cell>
          <cell r="D33">
            <v>0.9</v>
          </cell>
          <cell r="E33">
            <v>9.9999999999999978E-2</v>
          </cell>
          <cell r="F33">
            <v>0.2</v>
          </cell>
          <cell r="G33">
            <v>0.8</v>
          </cell>
          <cell r="H33">
            <v>0.9</v>
          </cell>
          <cell r="I33">
            <v>9.9999999999999978E-2</v>
          </cell>
          <cell r="J33">
            <v>0.2</v>
          </cell>
          <cell r="K33">
            <v>0.8</v>
          </cell>
          <cell r="L33">
            <v>0.5</v>
          </cell>
          <cell r="M33">
            <v>0.5</v>
          </cell>
          <cell r="N33">
            <v>0.83461063040791106</v>
          </cell>
          <cell r="O33">
            <v>0.16538936959208894</v>
          </cell>
          <cell r="P33">
            <v>0.18546902897953579</v>
          </cell>
          <cell r="Q33">
            <v>0.81453097102046423</v>
          </cell>
          <cell r="R33">
            <v>0.83461063040791106</v>
          </cell>
          <cell r="S33">
            <v>0.16538936959208894</v>
          </cell>
          <cell r="T33">
            <v>0.18546902897953579</v>
          </cell>
          <cell r="U33">
            <v>0.81453097102046423</v>
          </cell>
          <cell r="V33">
            <v>0.46367257244883947</v>
          </cell>
          <cell r="W33">
            <v>0.53632742755116047</v>
          </cell>
          <cell r="X33">
            <v>0.4</v>
          </cell>
          <cell r="Y33">
            <v>0.6</v>
          </cell>
          <cell r="Z33">
            <v>0.77086425391026381</v>
          </cell>
          <cell r="AA33">
            <v>0.22913574608973619</v>
          </cell>
          <cell r="AB33">
            <v>0.4</v>
          </cell>
          <cell r="AC33">
            <v>0.6</v>
          </cell>
          <cell r="AD33">
            <v>0.13179391585255168</v>
          </cell>
          <cell r="AE33">
            <v>0.86820608414744838</v>
          </cell>
        </row>
        <row r="34">
          <cell r="A34" t="str">
            <v>India</v>
          </cell>
          <cell r="B34">
            <v>0.84759934581767371</v>
          </cell>
          <cell r="C34">
            <v>0.15240065418232629</v>
          </cell>
          <cell r="D34">
            <v>0.9</v>
          </cell>
          <cell r="E34">
            <v>9.9999999999999978E-2</v>
          </cell>
          <cell r="F34">
            <v>0.2</v>
          </cell>
          <cell r="G34">
            <v>0.8</v>
          </cell>
          <cell r="H34">
            <v>0.9</v>
          </cell>
          <cell r="I34">
            <v>9.9999999999999978E-2</v>
          </cell>
          <cell r="J34">
            <v>0.2</v>
          </cell>
          <cell r="K34">
            <v>0.8</v>
          </cell>
          <cell r="L34">
            <v>0.5</v>
          </cell>
          <cell r="M34">
            <v>0.5</v>
          </cell>
          <cell r="N34">
            <v>0.76283941123590637</v>
          </cell>
          <cell r="O34">
            <v>0.23716058876409363</v>
          </cell>
          <cell r="P34">
            <v>0.16951986916353476</v>
          </cell>
          <cell r="Q34">
            <v>0.83048013083646521</v>
          </cell>
          <cell r="R34">
            <v>0.76283941123590637</v>
          </cell>
          <cell r="S34">
            <v>0.23716058876409363</v>
          </cell>
          <cell r="T34">
            <v>0.16951986916353476</v>
          </cell>
          <cell r="U34">
            <v>0.83048013083646521</v>
          </cell>
          <cell r="V34">
            <v>0.42379967290883686</v>
          </cell>
          <cell r="W34">
            <v>0.57620032709116309</v>
          </cell>
          <cell r="X34">
            <v>0.4</v>
          </cell>
          <cell r="Y34">
            <v>0.6</v>
          </cell>
          <cell r="Z34">
            <v>0.68197107982966265</v>
          </cell>
          <cell r="AA34">
            <v>0.31802892017033735</v>
          </cell>
          <cell r="AB34">
            <v>0.4</v>
          </cell>
          <cell r="AC34">
            <v>0.6</v>
          </cell>
          <cell r="AD34">
            <v>0.11978170580793879</v>
          </cell>
          <cell r="AE34">
            <v>0.88021829419206121</v>
          </cell>
        </row>
        <row r="35">
          <cell r="A35" t="str">
            <v>Australia</v>
          </cell>
          <cell r="B35">
            <v>0.88345433057572176</v>
          </cell>
          <cell r="C35">
            <v>0.11654566942427824</v>
          </cell>
          <cell r="D35">
            <v>0.9</v>
          </cell>
          <cell r="E35">
            <v>9.9999999999999978E-2</v>
          </cell>
          <cell r="F35">
            <v>0.2</v>
          </cell>
          <cell r="G35">
            <v>0.8</v>
          </cell>
          <cell r="H35">
            <v>0.9</v>
          </cell>
          <cell r="I35">
            <v>9.9999999999999978E-2</v>
          </cell>
          <cell r="J35">
            <v>0.2</v>
          </cell>
          <cell r="K35">
            <v>0.8</v>
          </cell>
          <cell r="L35">
            <v>0.5</v>
          </cell>
          <cell r="M35">
            <v>0.5</v>
          </cell>
          <cell r="N35">
            <v>0.79510889751814962</v>
          </cell>
          <cell r="O35">
            <v>0.20489110248185038</v>
          </cell>
          <cell r="P35">
            <v>0.17669086611514437</v>
          </cell>
          <cell r="Q35">
            <v>0.8233091338848556</v>
          </cell>
          <cell r="R35">
            <v>0.79510889751814962</v>
          </cell>
          <cell r="S35">
            <v>0.20489110248185038</v>
          </cell>
          <cell r="T35">
            <v>0.17669086611514437</v>
          </cell>
          <cell r="U35">
            <v>0.8233091338848556</v>
          </cell>
          <cell r="V35">
            <v>0.44172716528786088</v>
          </cell>
          <cell r="W35">
            <v>0.55827283471213907</v>
          </cell>
          <cell r="X35">
            <v>0.4</v>
          </cell>
          <cell r="Y35">
            <v>0.6</v>
          </cell>
          <cell r="Z35">
            <v>0.72122282739783927</v>
          </cell>
          <cell r="AA35">
            <v>0.27877717260216073</v>
          </cell>
          <cell r="AB35">
            <v>0.4</v>
          </cell>
          <cell r="AC35">
            <v>0.6</v>
          </cell>
          <cell r="AD35">
            <v>0.1251657949847092</v>
          </cell>
          <cell r="AE35">
            <v>0.87483420501529086</v>
          </cell>
        </row>
        <row r="36">
          <cell r="A36" t="str">
            <v>Indonesia</v>
          </cell>
          <cell r="B36">
            <v>0.69520103761348895</v>
          </cell>
          <cell r="C36">
            <v>0.30479896238651105</v>
          </cell>
          <cell r="D36">
            <v>0.9</v>
          </cell>
          <cell r="E36">
            <v>9.9999999999999978E-2</v>
          </cell>
          <cell r="F36">
            <v>0.2</v>
          </cell>
          <cell r="G36">
            <v>0.8</v>
          </cell>
          <cell r="H36">
            <v>0.9</v>
          </cell>
          <cell r="I36">
            <v>9.9999999999999978E-2</v>
          </cell>
          <cell r="J36">
            <v>0.2</v>
          </cell>
          <cell r="K36">
            <v>0.8</v>
          </cell>
          <cell r="L36">
            <v>0.5</v>
          </cell>
          <cell r="M36">
            <v>0.5</v>
          </cell>
          <cell r="N36">
            <v>0.62568093385214008</v>
          </cell>
          <cell r="O36">
            <v>0.37431906614785992</v>
          </cell>
          <cell r="P36">
            <v>0.1390402075226978</v>
          </cell>
          <cell r="Q36">
            <v>0.86095979247730225</v>
          </cell>
          <cell r="R36">
            <v>0.62568093385214008</v>
          </cell>
          <cell r="S36">
            <v>0.37431906614785992</v>
          </cell>
          <cell r="T36">
            <v>0.1390402075226978</v>
          </cell>
          <cell r="U36">
            <v>0.86095979247730225</v>
          </cell>
          <cell r="V36">
            <v>0.34760051880674447</v>
          </cell>
          <cell r="W36">
            <v>0.65239948119325553</v>
          </cell>
          <cell r="X36">
            <v>0.4</v>
          </cell>
          <cell r="Y36">
            <v>0.6</v>
          </cell>
          <cell r="Z36">
            <v>0.52704031465093415</v>
          </cell>
          <cell r="AA36">
            <v>0.47295968534906585</v>
          </cell>
          <cell r="AB36">
            <v>0.4</v>
          </cell>
          <cell r="AC36">
            <v>0.6</v>
          </cell>
          <cell r="AD36">
            <v>9.7198295403028392E-2</v>
          </cell>
          <cell r="AE36">
            <v>0.90280170459697162</v>
          </cell>
        </row>
        <row r="37">
          <cell r="A37" t="str">
            <v>Japan</v>
          </cell>
          <cell r="B37">
            <v>0.928975785605198</v>
          </cell>
          <cell r="C37">
            <v>7.1024214394801999E-2</v>
          </cell>
          <cell r="D37">
            <v>0.9</v>
          </cell>
          <cell r="E37">
            <v>9.9999999999999978E-2</v>
          </cell>
          <cell r="F37">
            <v>0.2</v>
          </cell>
          <cell r="G37">
            <v>0.8</v>
          </cell>
          <cell r="H37">
            <v>0.9</v>
          </cell>
          <cell r="I37">
            <v>9.9999999999999978E-2</v>
          </cell>
          <cell r="J37">
            <v>0.2</v>
          </cell>
          <cell r="K37">
            <v>0.8</v>
          </cell>
          <cell r="L37">
            <v>0.5</v>
          </cell>
          <cell r="M37">
            <v>0.5</v>
          </cell>
          <cell r="N37">
            <v>0.83607820704467817</v>
          </cell>
          <cell r="O37">
            <v>0.16392179295532183</v>
          </cell>
          <cell r="P37">
            <v>0.18579515712103961</v>
          </cell>
          <cell r="Q37">
            <v>0.81420484287896033</v>
          </cell>
          <cell r="R37">
            <v>0.83607820704467817</v>
          </cell>
          <cell r="S37">
            <v>0.16392179295532183</v>
          </cell>
          <cell r="T37">
            <v>0.18579515712103961</v>
          </cell>
          <cell r="U37">
            <v>0.81420484287896033</v>
          </cell>
          <cell r="V37">
            <v>0.464487892802599</v>
          </cell>
          <cell r="W37">
            <v>0.53551210719740094</v>
          </cell>
          <cell r="X37">
            <v>0.4</v>
          </cell>
          <cell r="Y37">
            <v>0.6</v>
          </cell>
          <cell r="Z37">
            <v>0.77274346029190399</v>
          </cell>
          <cell r="AA37">
            <v>0.22725653970809601</v>
          </cell>
          <cell r="AB37">
            <v>0.4</v>
          </cell>
          <cell r="AC37">
            <v>0.6</v>
          </cell>
          <cell r="AD37">
            <v>0.13204096183060313</v>
          </cell>
          <cell r="AE37">
            <v>0.8679590381693969</v>
          </cell>
        </row>
        <row r="38">
          <cell r="A38" t="str">
            <v>Korea</v>
          </cell>
          <cell r="B38">
            <v>0.93960577391655042</v>
          </cell>
          <cell r="C38">
            <v>6.0394226083449576E-2</v>
          </cell>
          <cell r="D38">
            <v>0.9</v>
          </cell>
          <cell r="E38">
            <v>9.9999999999999978E-2</v>
          </cell>
          <cell r="F38">
            <v>0.2</v>
          </cell>
          <cell r="G38">
            <v>0.8</v>
          </cell>
          <cell r="H38">
            <v>0.9</v>
          </cell>
          <cell r="I38">
            <v>9.9999999999999978E-2</v>
          </cell>
          <cell r="J38">
            <v>0.2</v>
          </cell>
          <cell r="K38">
            <v>0.8</v>
          </cell>
          <cell r="L38">
            <v>0.5</v>
          </cell>
          <cell r="M38">
            <v>0.5</v>
          </cell>
          <cell r="N38">
            <v>0.84564519652489545</v>
          </cell>
          <cell r="O38">
            <v>0.15435480347510455</v>
          </cell>
          <cell r="P38">
            <v>0.18792115478331009</v>
          </cell>
          <cell r="Q38">
            <v>0.81207884521668994</v>
          </cell>
          <cell r="R38">
            <v>0.84564519652489545</v>
          </cell>
          <cell r="S38">
            <v>0.15435480347510455</v>
          </cell>
          <cell r="T38">
            <v>0.18792115478331009</v>
          </cell>
          <cell r="U38">
            <v>0.81207884521668994</v>
          </cell>
          <cell r="V38">
            <v>0.46980288695827521</v>
          </cell>
          <cell r="W38">
            <v>0.53019711304172479</v>
          </cell>
          <cell r="X38">
            <v>0.4</v>
          </cell>
          <cell r="Y38">
            <v>0.6</v>
          </cell>
          <cell r="Z38">
            <v>0.78505657021844188</v>
          </cell>
          <cell r="AA38">
            <v>0.21494342978155812</v>
          </cell>
          <cell r="AB38">
            <v>0.4</v>
          </cell>
          <cell r="AC38">
            <v>0.6</v>
          </cell>
          <cell r="AD38">
            <v>0.13365283487905155</v>
          </cell>
          <cell r="AE38">
            <v>0.86634716512094845</v>
          </cell>
        </row>
        <row r="39">
          <cell r="A39" t="str">
            <v>Malaysia</v>
          </cell>
          <cell r="B39">
            <v>0.84791850178085859</v>
          </cell>
          <cell r="C39">
            <v>0.15208149821914141</v>
          </cell>
          <cell r="D39">
            <v>0.9</v>
          </cell>
          <cell r="E39">
            <v>9.9999999999999978E-2</v>
          </cell>
          <cell r="F39">
            <v>0.2</v>
          </cell>
          <cell r="G39">
            <v>0.8</v>
          </cell>
          <cell r="H39">
            <v>0.9</v>
          </cell>
          <cell r="I39">
            <v>9.9999999999999978E-2</v>
          </cell>
          <cell r="J39">
            <v>0.2</v>
          </cell>
          <cell r="K39">
            <v>0.8</v>
          </cell>
          <cell r="L39">
            <v>0.5</v>
          </cell>
          <cell r="M39">
            <v>0.5</v>
          </cell>
          <cell r="N39">
            <v>0.76312665160277271</v>
          </cell>
          <cell r="O39">
            <v>0.23687334839722729</v>
          </cell>
          <cell r="P39">
            <v>0.16958370035617173</v>
          </cell>
          <cell r="Q39">
            <v>0.83041629964382824</v>
          </cell>
          <cell r="R39">
            <v>0.76312665160277271</v>
          </cell>
          <cell r="S39">
            <v>0.23687334839722729</v>
          </cell>
          <cell r="T39">
            <v>0.16958370035617173</v>
          </cell>
          <cell r="U39">
            <v>0.83041629964382824</v>
          </cell>
          <cell r="V39">
            <v>0.4239592508904293</v>
          </cell>
          <cell r="W39">
            <v>0.5760407491095707</v>
          </cell>
          <cell r="X39">
            <v>0.4</v>
          </cell>
          <cell r="Y39">
            <v>0.6</v>
          </cell>
          <cell r="Z39">
            <v>0.68231547588473973</v>
          </cell>
          <cell r="AA39">
            <v>0.31768452411526027</v>
          </cell>
          <cell r="AB39">
            <v>0.4</v>
          </cell>
          <cell r="AC39">
            <v>0.6</v>
          </cell>
          <cell r="AD39">
            <v>0.1198295108585346</v>
          </cell>
          <cell r="AE39">
            <v>0.88017048914146545</v>
          </cell>
        </row>
        <row r="40">
          <cell r="A40" t="str">
            <v>New Zealand</v>
          </cell>
          <cell r="B40">
            <v>0.88289744343226573</v>
          </cell>
          <cell r="C40">
            <v>0.11710255656773427</v>
          </cell>
          <cell r="D40">
            <v>0.9</v>
          </cell>
          <cell r="E40">
            <v>9.9999999999999978E-2</v>
          </cell>
          <cell r="F40">
            <v>0.2</v>
          </cell>
          <cell r="G40">
            <v>0.8</v>
          </cell>
          <cell r="H40">
            <v>0.9</v>
          </cell>
          <cell r="I40">
            <v>9.9999999999999978E-2</v>
          </cell>
          <cell r="J40">
            <v>0.2</v>
          </cell>
          <cell r="K40">
            <v>0.8</v>
          </cell>
          <cell r="L40">
            <v>0.5</v>
          </cell>
          <cell r="M40">
            <v>0.5</v>
          </cell>
          <cell r="N40">
            <v>0.79460769908903917</v>
          </cell>
          <cell r="O40">
            <v>0.20539230091096083</v>
          </cell>
          <cell r="P40">
            <v>0.17657948868645315</v>
          </cell>
          <cell r="Q40">
            <v>0.82342051131354688</v>
          </cell>
          <cell r="R40">
            <v>0.79460769908903917</v>
          </cell>
          <cell r="S40">
            <v>0.20539230091096083</v>
          </cell>
          <cell r="T40">
            <v>0.17657948868645315</v>
          </cell>
          <cell r="U40">
            <v>0.82342051131354688</v>
          </cell>
          <cell r="V40">
            <v>0.44144872171613286</v>
          </cell>
          <cell r="W40">
            <v>0.55855127828386708</v>
          </cell>
          <cell r="X40">
            <v>0.4</v>
          </cell>
          <cell r="Y40">
            <v>0.6</v>
          </cell>
          <cell r="Z40">
            <v>0.72060440109527724</v>
          </cell>
          <cell r="AA40">
            <v>0.27939559890472276</v>
          </cell>
          <cell r="AB40">
            <v>0.4</v>
          </cell>
          <cell r="AC40">
            <v>0.6</v>
          </cell>
          <cell r="AD40">
            <v>0.1250819620944828</v>
          </cell>
          <cell r="AE40">
            <v>0.87491803790551725</v>
          </cell>
        </row>
        <row r="41">
          <cell r="A41" t="str">
            <v>Philippines</v>
          </cell>
          <cell r="B41">
            <v>0.7142139628327473</v>
          </cell>
          <cell r="C41">
            <v>0.2857860371672527</v>
          </cell>
          <cell r="D41">
            <v>0.9</v>
          </cell>
          <cell r="E41">
            <v>9.9999999999999978E-2</v>
          </cell>
          <cell r="F41">
            <v>0.2</v>
          </cell>
          <cell r="G41">
            <v>0.8</v>
          </cell>
          <cell r="H41">
            <v>0.9</v>
          </cell>
          <cell r="I41">
            <v>9.9999999999999978E-2</v>
          </cell>
          <cell r="J41">
            <v>0.2</v>
          </cell>
          <cell r="K41">
            <v>0.8</v>
          </cell>
          <cell r="L41">
            <v>0.5</v>
          </cell>
          <cell r="M41">
            <v>0.5</v>
          </cell>
          <cell r="N41">
            <v>0.64279256654947259</v>
          </cell>
          <cell r="O41">
            <v>0.35720743345052741</v>
          </cell>
          <cell r="P41">
            <v>0.14284279256654947</v>
          </cell>
          <cell r="Q41">
            <v>0.85715720743345059</v>
          </cell>
          <cell r="R41">
            <v>0.64279256654947259</v>
          </cell>
          <cell r="S41">
            <v>0.35720743345052741</v>
          </cell>
          <cell r="T41">
            <v>0.14284279256654947</v>
          </cell>
          <cell r="U41">
            <v>0.85715720743345059</v>
          </cell>
          <cell r="V41">
            <v>0.35710698141637365</v>
          </cell>
          <cell r="W41">
            <v>0.64289301858362635</v>
          </cell>
          <cell r="X41">
            <v>0.4</v>
          </cell>
          <cell r="Y41">
            <v>0.6</v>
          </cell>
          <cell r="Z41">
            <v>0.54538481206852463</v>
          </cell>
          <cell r="AA41">
            <v>0.45461518793147537</v>
          </cell>
          <cell r="AB41">
            <v>0.4</v>
          </cell>
          <cell r="AC41">
            <v>0.6</v>
          </cell>
          <cell r="AD41">
            <v>9.9989452589389308E-2</v>
          </cell>
          <cell r="AE41">
            <v>0.90001054741061071</v>
          </cell>
        </row>
        <row r="42">
          <cell r="A42" t="str">
            <v>Singapore</v>
          </cell>
          <cell r="B42">
            <v>0.91035683202785034</v>
          </cell>
          <cell r="C42">
            <v>8.9643167972149662E-2</v>
          </cell>
          <cell r="D42">
            <v>0.9</v>
          </cell>
          <cell r="E42">
            <v>9.9999999999999978E-2</v>
          </cell>
          <cell r="F42">
            <v>0.2</v>
          </cell>
          <cell r="G42">
            <v>0.8</v>
          </cell>
          <cell r="H42">
            <v>0.9</v>
          </cell>
          <cell r="I42">
            <v>9.9999999999999978E-2</v>
          </cell>
          <cell r="J42">
            <v>0.2</v>
          </cell>
          <cell r="K42">
            <v>0.8</v>
          </cell>
          <cell r="L42">
            <v>0.5</v>
          </cell>
          <cell r="M42">
            <v>0.5</v>
          </cell>
          <cell r="N42">
            <v>0.81932114882506535</v>
          </cell>
          <cell r="O42">
            <v>0.18067885117493465</v>
          </cell>
          <cell r="P42">
            <v>0.18207136640557009</v>
          </cell>
          <cell r="Q42">
            <v>0.81792863359442991</v>
          </cell>
          <cell r="R42">
            <v>0.81932114882506535</v>
          </cell>
          <cell r="S42">
            <v>0.18067885117493465</v>
          </cell>
          <cell r="T42">
            <v>0.18207136640557009</v>
          </cell>
          <cell r="U42">
            <v>0.81792863359442991</v>
          </cell>
          <cell r="V42">
            <v>0.45517841601392517</v>
          </cell>
          <cell r="W42">
            <v>0.54482158398607483</v>
          </cell>
          <cell r="X42">
            <v>0.4</v>
          </cell>
          <cell r="Y42">
            <v>0.6</v>
          </cell>
          <cell r="Z42">
            <v>0.75143678160919547</v>
          </cell>
          <cell r="AA42">
            <v>0.24856321839080453</v>
          </cell>
          <cell r="AB42">
            <v>0.4</v>
          </cell>
          <cell r="AC42">
            <v>0.6</v>
          </cell>
          <cell r="AD42">
            <v>0.12922354685280132</v>
          </cell>
          <cell r="AE42">
            <v>0.87077645314719865</v>
          </cell>
        </row>
        <row r="43">
          <cell r="A43" t="str">
            <v>Taiwan</v>
          </cell>
          <cell r="B43">
            <v>0.93472096530920057</v>
          </cell>
          <cell r="C43">
            <v>6.5279034690799431E-2</v>
          </cell>
          <cell r="D43">
            <v>0.9</v>
          </cell>
          <cell r="E43">
            <v>9.9999999999999978E-2</v>
          </cell>
          <cell r="F43">
            <v>0.2</v>
          </cell>
          <cell r="G43">
            <v>0.8</v>
          </cell>
          <cell r="H43">
            <v>0.9</v>
          </cell>
          <cell r="I43">
            <v>9.9999999999999978E-2</v>
          </cell>
          <cell r="J43">
            <v>0.2</v>
          </cell>
          <cell r="K43">
            <v>0.8</v>
          </cell>
          <cell r="L43">
            <v>0.5</v>
          </cell>
          <cell r="M43">
            <v>0.5</v>
          </cell>
          <cell r="N43">
            <v>0.84124886877828053</v>
          </cell>
          <cell r="O43">
            <v>0.15875113122171947</v>
          </cell>
          <cell r="P43">
            <v>0.18694419306184012</v>
          </cell>
          <cell r="Q43">
            <v>0.81305580693815993</v>
          </cell>
          <cell r="R43">
            <v>0.84124886877828053</v>
          </cell>
          <cell r="S43">
            <v>0.15875113122171947</v>
          </cell>
          <cell r="T43">
            <v>0.18694419306184012</v>
          </cell>
          <cell r="U43">
            <v>0.81305580693815993</v>
          </cell>
          <cell r="V43">
            <v>0.46736048265460028</v>
          </cell>
          <cell r="W43">
            <v>0.53263951734539972</v>
          </cell>
          <cell r="X43">
            <v>0.4</v>
          </cell>
          <cell r="Y43">
            <v>0.6</v>
          </cell>
          <cell r="Z43">
            <v>0.77938476243177301</v>
          </cell>
          <cell r="AA43">
            <v>0.22061523756822699</v>
          </cell>
          <cell r="AB43">
            <v>0.4</v>
          </cell>
          <cell r="AC43">
            <v>0.6</v>
          </cell>
          <cell r="AD43">
            <v>0.13291182677624694</v>
          </cell>
          <cell r="AE43">
            <v>0.86708817322375309</v>
          </cell>
        </row>
        <row r="44">
          <cell r="A44" t="str">
            <v>Thailand</v>
          </cell>
          <cell r="B44">
            <v>0.85018163597644991</v>
          </cell>
          <cell r="C44">
            <v>0.14981836402355009</v>
          </cell>
          <cell r="D44">
            <v>0.9</v>
          </cell>
          <cell r="E44">
            <v>9.9999999999999978E-2</v>
          </cell>
          <cell r="F44">
            <v>0.2</v>
          </cell>
          <cell r="G44">
            <v>0.8</v>
          </cell>
          <cell r="H44">
            <v>0.9</v>
          </cell>
          <cell r="I44">
            <v>9.9999999999999978E-2</v>
          </cell>
          <cell r="J44">
            <v>0.2</v>
          </cell>
          <cell r="K44">
            <v>0.8</v>
          </cell>
          <cell r="L44">
            <v>0.5</v>
          </cell>
          <cell r="M44">
            <v>0.5</v>
          </cell>
          <cell r="N44">
            <v>0.76516347237880489</v>
          </cell>
          <cell r="O44">
            <v>0.23483652762119511</v>
          </cell>
          <cell r="P44">
            <v>0.17003632719528999</v>
          </cell>
          <cell r="Q44">
            <v>0.82996367280470995</v>
          </cell>
          <cell r="R44">
            <v>0.76516347237880489</v>
          </cell>
          <cell r="S44">
            <v>0.23483652762119511</v>
          </cell>
          <cell r="T44">
            <v>0.17003632719528999</v>
          </cell>
          <cell r="U44">
            <v>0.82996367280470995</v>
          </cell>
          <cell r="V44">
            <v>0.42509081798822496</v>
          </cell>
          <cell r="W44">
            <v>0.5749091820117751</v>
          </cell>
          <cell r="X44">
            <v>0.4</v>
          </cell>
          <cell r="Y44">
            <v>0.6</v>
          </cell>
          <cell r="Z44">
            <v>0.68476012712505674</v>
          </cell>
          <cell r="AA44">
            <v>0.31523987287494326</v>
          </cell>
          <cell r="AB44">
            <v>0.4</v>
          </cell>
          <cell r="AC44">
            <v>0.6</v>
          </cell>
          <cell r="AD44">
            <v>0.12016855822518105</v>
          </cell>
          <cell r="AE44">
            <v>0.87983144177481898</v>
          </cell>
        </row>
        <row r="45">
          <cell r="A45" t="str">
            <v>Vietnam</v>
          </cell>
          <cell r="B45">
            <v>0</v>
          </cell>
          <cell r="C45">
            <v>1</v>
          </cell>
          <cell r="D45">
            <v>0.9</v>
          </cell>
          <cell r="E45">
            <v>9.9999999999999978E-2</v>
          </cell>
          <cell r="F45">
            <v>0.2</v>
          </cell>
          <cell r="G45">
            <v>0.8</v>
          </cell>
          <cell r="H45">
            <v>0.9</v>
          </cell>
          <cell r="I45">
            <v>9.9999999999999978E-2</v>
          </cell>
          <cell r="J45">
            <v>0.2</v>
          </cell>
          <cell r="K45">
            <v>0.8</v>
          </cell>
          <cell r="L45">
            <v>0.5</v>
          </cell>
          <cell r="M45">
            <v>0.5</v>
          </cell>
          <cell r="N45">
            <v>0</v>
          </cell>
          <cell r="O45">
            <v>1</v>
          </cell>
          <cell r="P45">
            <v>0</v>
          </cell>
          <cell r="Q45">
            <v>1</v>
          </cell>
          <cell r="R45">
            <v>0</v>
          </cell>
          <cell r="S45">
            <v>1</v>
          </cell>
          <cell r="T45">
            <v>0</v>
          </cell>
          <cell r="U45">
            <v>1</v>
          </cell>
          <cell r="V45">
            <v>0</v>
          </cell>
          <cell r="W45">
            <v>1</v>
          </cell>
          <cell r="X45">
            <v>0.4</v>
          </cell>
          <cell r="Y45">
            <v>0.6</v>
          </cell>
          <cell r="Z45">
            <v>0.7</v>
          </cell>
          <cell r="AA45">
            <v>0.30000000000000004</v>
          </cell>
          <cell r="AB45">
            <v>0.4</v>
          </cell>
          <cell r="AC45">
            <v>0.6</v>
          </cell>
          <cell r="AD45">
            <v>0.1</v>
          </cell>
          <cell r="AE45">
            <v>0.9</v>
          </cell>
        </row>
        <row r="46">
          <cell r="A46" t="str">
            <v>Oman</v>
          </cell>
          <cell r="B46">
            <v>0.69670329670329667</v>
          </cell>
          <cell r="C46">
            <v>0.30329670329670333</v>
          </cell>
          <cell r="D46">
            <v>0.9</v>
          </cell>
          <cell r="E46">
            <v>9.9999999999999978E-2</v>
          </cell>
          <cell r="F46">
            <v>0.2</v>
          </cell>
          <cell r="G46">
            <v>0.8</v>
          </cell>
          <cell r="H46">
            <v>0.9</v>
          </cell>
          <cell r="I46">
            <v>9.9999999999999978E-2</v>
          </cell>
          <cell r="J46">
            <v>0.2</v>
          </cell>
          <cell r="K46">
            <v>0.8</v>
          </cell>
          <cell r="L46">
            <v>0.5</v>
          </cell>
          <cell r="M46">
            <v>0.5</v>
          </cell>
          <cell r="N46">
            <v>0.62703296703296707</v>
          </cell>
          <cell r="O46">
            <v>0.37296703296703293</v>
          </cell>
          <cell r="P46">
            <v>0.13934065934065934</v>
          </cell>
          <cell r="Q46">
            <v>0.86065934065934069</v>
          </cell>
          <cell r="R46">
            <v>0.62703296703296707</v>
          </cell>
          <cell r="S46">
            <v>0.37296703296703293</v>
          </cell>
          <cell r="T46">
            <v>0.13934065934065934</v>
          </cell>
          <cell r="U46">
            <v>0.86065934065934069</v>
          </cell>
          <cell r="V46">
            <v>0.34835164835164834</v>
          </cell>
          <cell r="W46">
            <v>0.65164835164835166</v>
          </cell>
          <cell r="X46">
            <v>0.4</v>
          </cell>
          <cell r="Y46">
            <v>0.6</v>
          </cell>
          <cell r="Z46">
            <v>0.52848013337038069</v>
          </cell>
          <cell r="AA46">
            <v>0.47151986662961931</v>
          </cell>
          <cell r="AB46">
            <v>0.4</v>
          </cell>
          <cell r="AC46">
            <v>0.6</v>
          </cell>
          <cell r="AD46">
            <v>9.7418561770129072E-2</v>
          </cell>
          <cell r="AE46">
            <v>0.90258143822987091</v>
          </cell>
        </row>
        <row r="47">
          <cell r="A47" t="str">
            <v>Egypt</v>
          </cell>
          <cell r="B47">
            <v>0.75276434001382175</v>
          </cell>
          <cell r="C47">
            <v>0.24723565998617825</v>
          </cell>
          <cell r="D47">
            <v>0.9</v>
          </cell>
          <cell r="E47">
            <v>9.9999999999999978E-2</v>
          </cell>
          <cell r="F47">
            <v>0.2</v>
          </cell>
          <cell r="G47">
            <v>0.8</v>
          </cell>
          <cell r="H47">
            <v>0.9</v>
          </cell>
          <cell r="I47">
            <v>9.9999999999999978E-2</v>
          </cell>
          <cell r="J47">
            <v>0.2</v>
          </cell>
          <cell r="K47">
            <v>0.8</v>
          </cell>
          <cell r="L47">
            <v>0.5</v>
          </cell>
          <cell r="M47">
            <v>0.5</v>
          </cell>
          <cell r="N47">
            <v>0.67748790601243958</v>
          </cell>
          <cell r="O47">
            <v>0.32251209398756042</v>
          </cell>
          <cell r="P47">
            <v>0.15055286800276435</v>
          </cell>
          <cell r="Q47">
            <v>0.84944713199723565</v>
          </cell>
          <cell r="R47">
            <v>0.67748790601243958</v>
          </cell>
          <cell r="S47">
            <v>0.32251209398756042</v>
          </cell>
          <cell r="T47">
            <v>0.15055286800276435</v>
          </cell>
          <cell r="U47">
            <v>0.84944713199723565</v>
          </cell>
          <cell r="V47">
            <v>0.37638217000691088</v>
          </cell>
          <cell r="W47">
            <v>0.62361782999308912</v>
          </cell>
          <cell r="X47">
            <v>0.4</v>
          </cell>
          <cell r="Y47">
            <v>0.6</v>
          </cell>
          <cell r="Z47">
            <v>0.58340958289629319</v>
          </cell>
          <cell r="AA47">
            <v>0.41659041710370681</v>
          </cell>
          <cell r="AB47">
            <v>0.4</v>
          </cell>
          <cell r="AC47">
            <v>0.6</v>
          </cell>
          <cell r="AD47">
            <v>0.10567163455125332</v>
          </cell>
          <cell r="AE47">
            <v>0.89432836544874672</v>
          </cell>
        </row>
        <row r="48">
          <cell r="A48" t="str">
            <v>Israel</v>
          </cell>
          <cell r="B48">
            <v>0.9118763370367815</v>
          </cell>
          <cell r="C48">
            <v>8.8123662963218496E-2</v>
          </cell>
          <cell r="D48">
            <v>0.9</v>
          </cell>
          <cell r="E48">
            <v>9.9999999999999978E-2</v>
          </cell>
          <cell r="F48">
            <v>0.2</v>
          </cell>
          <cell r="G48">
            <v>0.8</v>
          </cell>
          <cell r="H48">
            <v>0.9</v>
          </cell>
          <cell r="I48">
            <v>9.9999999999999978E-2</v>
          </cell>
          <cell r="J48">
            <v>0.2</v>
          </cell>
          <cell r="K48">
            <v>0.8</v>
          </cell>
          <cell r="L48">
            <v>0.5</v>
          </cell>
          <cell r="M48">
            <v>0.5</v>
          </cell>
          <cell r="N48">
            <v>0.8206887033331034</v>
          </cell>
          <cell r="O48">
            <v>0.1793112966668966</v>
          </cell>
          <cell r="P48">
            <v>0.18546902897953579</v>
          </cell>
          <cell r="Q48">
            <v>0.81453097102046423</v>
          </cell>
          <cell r="R48">
            <v>0.8206887033331034</v>
          </cell>
          <cell r="S48">
            <v>0.1793112966668966</v>
          </cell>
          <cell r="T48">
            <v>0.18237526740735632</v>
          </cell>
          <cell r="U48">
            <v>0.81762473259264368</v>
          </cell>
          <cell r="V48">
            <v>0.45593816851839075</v>
          </cell>
          <cell r="W48">
            <v>0.53632742755116047</v>
          </cell>
          <cell r="X48">
            <v>0.4</v>
          </cell>
          <cell r="Y48">
            <v>0.6</v>
          </cell>
          <cell r="Z48">
            <v>0.77086425391026381</v>
          </cell>
          <cell r="AA48">
            <v>0.22913574608973619</v>
          </cell>
          <cell r="AB48">
            <v>0.4</v>
          </cell>
          <cell r="AC48">
            <v>0.6</v>
          </cell>
          <cell r="AD48">
            <v>0.13179391585255168</v>
          </cell>
          <cell r="AE48">
            <v>0.86820608414744838</v>
          </cell>
        </row>
        <row r="49">
          <cell r="A49" t="str">
            <v>Pakistan</v>
          </cell>
          <cell r="B49">
            <v>0.73847392792430033</v>
          </cell>
          <cell r="C49">
            <v>0.26152607207569967</v>
          </cell>
          <cell r="D49">
            <v>0.9</v>
          </cell>
          <cell r="E49">
            <v>9.9999999999999978E-2</v>
          </cell>
          <cell r="F49">
            <v>0.2</v>
          </cell>
          <cell r="G49">
            <v>0.8</v>
          </cell>
          <cell r="H49">
            <v>0.9</v>
          </cell>
          <cell r="I49">
            <v>9.9999999999999978E-2</v>
          </cell>
          <cell r="J49">
            <v>0.2</v>
          </cell>
          <cell r="K49">
            <v>0.8</v>
          </cell>
          <cell r="L49">
            <v>0.5</v>
          </cell>
          <cell r="M49">
            <v>0.5</v>
          </cell>
          <cell r="N49">
            <v>0.66462653513187031</v>
          </cell>
          <cell r="O49">
            <v>0.33537346486812969</v>
          </cell>
          <cell r="P49">
            <v>0.14769478558486007</v>
          </cell>
          <cell r="Q49">
            <v>0.85230521441513996</v>
          </cell>
          <cell r="R49">
            <v>0.66462653513187031</v>
          </cell>
          <cell r="S49">
            <v>0.33537346486812969</v>
          </cell>
          <cell r="T49">
            <v>0.14769478558486007</v>
          </cell>
          <cell r="U49">
            <v>0.85230521441513996</v>
          </cell>
          <cell r="V49">
            <v>0.36923696396215017</v>
          </cell>
          <cell r="W49">
            <v>0.63076303603784978</v>
          </cell>
          <cell r="X49">
            <v>0.4</v>
          </cell>
          <cell r="Y49">
            <v>0.6</v>
          </cell>
          <cell r="Z49">
            <v>0.56918222727978063</v>
          </cell>
          <cell r="AA49">
            <v>0.43081777272021937</v>
          </cell>
          <cell r="AB49">
            <v>0.4</v>
          </cell>
          <cell r="AC49">
            <v>0.6</v>
          </cell>
          <cell r="AD49">
            <v>0.10356169798269266</v>
          </cell>
          <cell r="AE49">
            <v>0.89643830201730734</v>
          </cell>
        </row>
        <row r="50">
          <cell r="A50" t="str">
            <v>Turkey</v>
          </cell>
          <cell r="B50">
            <v>0.74695190787988264</v>
          </cell>
          <cell r="C50">
            <v>0.25304809212011736</v>
          </cell>
          <cell r="D50">
            <v>0.9</v>
          </cell>
          <cell r="E50">
            <v>9.9999999999999978E-2</v>
          </cell>
          <cell r="F50">
            <v>0.2</v>
          </cell>
          <cell r="G50">
            <v>0.8</v>
          </cell>
          <cell r="H50">
            <v>0.9</v>
          </cell>
          <cell r="I50">
            <v>9.9999999999999978E-2</v>
          </cell>
          <cell r="J50">
            <v>0.2</v>
          </cell>
          <cell r="K50">
            <v>0.8</v>
          </cell>
          <cell r="L50">
            <v>0.5</v>
          </cell>
          <cell r="M50">
            <v>0.5</v>
          </cell>
          <cell r="N50">
            <v>0.67225671709189438</v>
          </cell>
          <cell r="O50">
            <v>0.32774328290810562</v>
          </cell>
          <cell r="P50">
            <v>0.16951986916353476</v>
          </cell>
          <cell r="Q50">
            <v>0.83048013083646521</v>
          </cell>
          <cell r="R50">
            <v>0.67225671709189438</v>
          </cell>
          <cell r="S50">
            <v>0.32774328290810562</v>
          </cell>
          <cell r="T50">
            <v>0.14939038157597653</v>
          </cell>
          <cell r="U50">
            <v>0.85060961842402349</v>
          </cell>
          <cell r="V50">
            <v>0.37347595393994132</v>
          </cell>
          <cell r="W50">
            <v>0.57620032709116309</v>
          </cell>
          <cell r="X50">
            <v>0.4</v>
          </cell>
          <cell r="Y50">
            <v>0.6</v>
          </cell>
          <cell r="Z50">
            <v>0.68197107982966265</v>
          </cell>
          <cell r="AA50">
            <v>0.31802892017033735</v>
          </cell>
          <cell r="AB50">
            <v>0.4</v>
          </cell>
          <cell r="AC50">
            <v>0.6</v>
          </cell>
          <cell r="AD50">
            <v>0.11978170580793879</v>
          </cell>
          <cell r="AE50">
            <v>0.88021829419206121</v>
          </cell>
        </row>
        <row r="51">
          <cell r="A51" t="str">
            <v>Saudi Arabia</v>
          </cell>
          <cell r="B51">
            <v>0.69896820970440598</v>
          </cell>
          <cell r="C51">
            <v>0.30103179029559402</v>
          </cell>
          <cell r="D51">
            <v>0.9</v>
          </cell>
          <cell r="E51">
            <v>9.9999999999999978E-2</v>
          </cell>
          <cell r="F51">
            <v>0.2</v>
          </cell>
          <cell r="G51">
            <v>0.8</v>
          </cell>
          <cell r="H51">
            <v>0.9</v>
          </cell>
          <cell r="I51">
            <v>9.9999999999999978E-2</v>
          </cell>
          <cell r="J51">
            <v>0.2</v>
          </cell>
          <cell r="K51">
            <v>0.8</v>
          </cell>
          <cell r="L51">
            <v>0.5</v>
          </cell>
          <cell r="M51">
            <v>0.5</v>
          </cell>
          <cell r="N51">
            <v>0.6290713887339654</v>
          </cell>
          <cell r="O51">
            <v>0.3709286112660346</v>
          </cell>
          <cell r="P51">
            <v>0.1390402075226978</v>
          </cell>
          <cell r="Q51">
            <v>0.86095979247730225</v>
          </cell>
          <cell r="R51">
            <v>0.6290713887339654</v>
          </cell>
          <cell r="S51">
            <v>0.3709286112660346</v>
          </cell>
          <cell r="T51">
            <v>0.1397936419408812</v>
          </cell>
          <cell r="U51">
            <v>0.86020635805911883</v>
          </cell>
          <cell r="V51">
            <v>0.34948410485220299</v>
          </cell>
          <cell r="W51">
            <v>0.65239948119325553</v>
          </cell>
          <cell r="X51">
            <v>0.4</v>
          </cell>
          <cell r="Y51">
            <v>0.6</v>
          </cell>
          <cell r="Z51">
            <v>0.52704031465093415</v>
          </cell>
          <cell r="AA51">
            <v>0.47295968534906585</v>
          </cell>
          <cell r="AB51">
            <v>0.4</v>
          </cell>
          <cell r="AC51">
            <v>0.6</v>
          </cell>
          <cell r="AD51">
            <v>9.7198295403028392E-2</v>
          </cell>
          <cell r="AE51">
            <v>0.90280170459697162</v>
          </cell>
        </row>
        <row r="52">
          <cell r="A52" t="str">
            <v>South Africa</v>
          </cell>
          <cell r="B52">
            <v>0.87682294215523149</v>
          </cell>
          <cell r="C52">
            <v>0.12317705784476851</v>
          </cell>
          <cell r="D52">
            <v>0.9</v>
          </cell>
          <cell r="E52">
            <v>9.9999999999999978E-2</v>
          </cell>
          <cell r="F52">
            <v>0.2</v>
          </cell>
          <cell r="G52">
            <v>0.8</v>
          </cell>
          <cell r="H52">
            <v>0.9</v>
          </cell>
          <cell r="I52">
            <v>9.9999999999999978E-2</v>
          </cell>
          <cell r="J52">
            <v>0.2</v>
          </cell>
          <cell r="K52">
            <v>0.8</v>
          </cell>
          <cell r="L52">
            <v>0.5</v>
          </cell>
          <cell r="M52">
            <v>0.5</v>
          </cell>
          <cell r="N52">
            <v>0.7891406479397084</v>
          </cell>
          <cell r="O52">
            <v>0.2108593520602916</v>
          </cell>
          <cell r="P52">
            <v>0.1753645884310463</v>
          </cell>
          <cell r="Q52">
            <v>0.8246354115689537</v>
          </cell>
          <cell r="R52">
            <v>0.7891406479397084</v>
          </cell>
          <cell r="S52">
            <v>0.2108593520602916</v>
          </cell>
          <cell r="T52">
            <v>0.1753645884310463</v>
          </cell>
          <cell r="U52">
            <v>0.8246354115689537</v>
          </cell>
          <cell r="V52">
            <v>0.43841147107761574</v>
          </cell>
          <cell r="W52">
            <v>0.56158852892238431</v>
          </cell>
          <cell r="X52">
            <v>0.4</v>
          </cell>
          <cell r="Y52">
            <v>0.6</v>
          </cell>
          <cell r="Z52">
            <v>0.71387684359415371</v>
          </cell>
          <cell r="AA52">
            <v>0.28612315640584629</v>
          </cell>
          <cell r="AB52">
            <v>0.4</v>
          </cell>
          <cell r="AC52">
            <v>0.6</v>
          </cell>
          <cell r="AD52">
            <v>0.12416794586147273</v>
          </cell>
          <cell r="AE52">
            <v>0.87583205413852727</v>
          </cell>
        </row>
        <row r="53">
          <cell r="A53" t="str">
            <v>United arab emirates</v>
          </cell>
          <cell r="B53">
            <v>0.69896820970440598</v>
          </cell>
          <cell r="C53">
            <v>0.30103179029559402</v>
          </cell>
          <cell r="D53">
            <v>0.9</v>
          </cell>
          <cell r="E53">
            <v>9.9999999999999978E-2</v>
          </cell>
          <cell r="F53">
            <v>0.2</v>
          </cell>
          <cell r="G53">
            <v>0.8</v>
          </cell>
          <cell r="H53">
            <v>0.9</v>
          </cell>
          <cell r="I53">
            <v>9.9999999999999978E-2</v>
          </cell>
          <cell r="J53">
            <v>0.2</v>
          </cell>
          <cell r="K53">
            <v>0.8</v>
          </cell>
          <cell r="L53">
            <v>0.5</v>
          </cell>
          <cell r="M53">
            <v>0.5</v>
          </cell>
          <cell r="N53">
            <v>0.6290713887339654</v>
          </cell>
          <cell r="O53">
            <v>0.3709286112660346</v>
          </cell>
          <cell r="P53">
            <v>0.1390402075226978</v>
          </cell>
          <cell r="Q53">
            <v>0.86095979247730225</v>
          </cell>
          <cell r="R53">
            <v>0.6290713887339654</v>
          </cell>
          <cell r="S53">
            <v>0.3709286112660346</v>
          </cell>
          <cell r="T53">
            <v>0.1397936419408812</v>
          </cell>
          <cell r="U53">
            <v>0.86020635805911883</v>
          </cell>
          <cell r="V53">
            <v>0.34948410485220299</v>
          </cell>
          <cell r="W53">
            <v>0.65239948119325553</v>
          </cell>
          <cell r="X53">
            <v>0.4</v>
          </cell>
          <cell r="Y53">
            <v>0.6</v>
          </cell>
          <cell r="Z53">
            <v>0.52704031465093415</v>
          </cell>
          <cell r="AA53">
            <v>0.47295968534906585</v>
          </cell>
          <cell r="AB53">
            <v>0.4</v>
          </cell>
          <cell r="AC53">
            <v>0.6</v>
          </cell>
          <cell r="AD53">
            <v>9.7198295403028392E-2</v>
          </cell>
          <cell r="AE53">
            <v>0.90280170459697162</v>
          </cell>
        </row>
        <row r="54">
          <cell r="A54" t="str">
            <v>Rest of SCA</v>
          </cell>
          <cell r="B54">
            <v>0.91018246919483792</v>
          </cell>
          <cell r="C54">
            <v>8.9817530805162082E-2</v>
          </cell>
          <cell r="D54">
            <v>0.9</v>
          </cell>
          <cell r="E54">
            <v>9.9999999999999978E-2</v>
          </cell>
          <cell r="F54">
            <v>0.2</v>
          </cell>
          <cell r="G54">
            <v>0.8</v>
          </cell>
          <cell r="H54">
            <v>0.9</v>
          </cell>
          <cell r="I54">
            <v>9.9999999999999978E-2</v>
          </cell>
          <cell r="J54">
            <v>0.2</v>
          </cell>
          <cell r="K54">
            <v>0.8</v>
          </cell>
          <cell r="L54">
            <v>0.5</v>
          </cell>
          <cell r="M54">
            <v>0.5</v>
          </cell>
          <cell r="N54">
            <v>0.81916422227535413</v>
          </cell>
          <cell r="O54">
            <v>0.18083577772464587</v>
          </cell>
          <cell r="P54">
            <v>0.18579515712103961</v>
          </cell>
          <cell r="Q54">
            <v>0.81420484287896033</v>
          </cell>
          <cell r="R54">
            <v>0.81916422227535413</v>
          </cell>
          <cell r="S54">
            <v>0.18083577772464587</v>
          </cell>
          <cell r="T54">
            <v>0.18203649383896758</v>
          </cell>
          <cell r="U54">
            <v>0.81796350616103242</v>
          </cell>
          <cell r="V54">
            <v>0.45509123459741896</v>
          </cell>
          <cell r="W54">
            <v>0.53551210719740094</v>
          </cell>
          <cell r="X54">
            <v>0.4</v>
          </cell>
          <cell r="Y54">
            <v>0.6</v>
          </cell>
          <cell r="Z54">
            <v>0.77274346029190399</v>
          </cell>
          <cell r="AA54">
            <v>0.22725653970809601</v>
          </cell>
          <cell r="AB54">
            <v>0.4</v>
          </cell>
          <cell r="AC54">
            <v>0.6</v>
          </cell>
          <cell r="AD54">
            <v>0.13204096183060313</v>
          </cell>
          <cell r="AE54">
            <v>0.8679590381693969</v>
          </cell>
        </row>
        <row r="55">
          <cell r="A55" t="str">
            <v>Rest of Europe - West</v>
          </cell>
          <cell r="B55">
            <v>0.90767425465385354</v>
          </cell>
          <cell r="C55">
            <v>9.2325745346146459E-2</v>
          </cell>
          <cell r="D55">
            <v>0.9</v>
          </cell>
          <cell r="E55">
            <v>9.9999999999999978E-2</v>
          </cell>
          <cell r="F55">
            <v>0.2</v>
          </cell>
          <cell r="G55">
            <v>0.8</v>
          </cell>
          <cell r="H55">
            <v>0.9</v>
          </cell>
          <cell r="I55">
            <v>9.9999999999999978E-2</v>
          </cell>
          <cell r="J55">
            <v>0.2</v>
          </cell>
          <cell r="K55">
            <v>0.8</v>
          </cell>
          <cell r="L55">
            <v>0.5</v>
          </cell>
          <cell r="M55">
            <v>0.5</v>
          </cell>
          <cell r="N55">
            <v>0.81690682918846824</v>
          </cell>
          <cell r="O55">
            <v>0.18309317081153176</v>
          </cell>
          <cell r="P55">
            <v>0.18153485093077071</v>
          </cell>
          <cell r="Q55">
            <v>0.81846514906922929</v>
          </cell>
          <cell r="R55">
            <v>0.81690682918846824</v>
          </cell>
          <cell r="S55">
            <v>0.18309317081153176</v>
          </cell>
          <cell r="T55">
            <v>0.18153485093077071</v>
          </cell>
          <cell r="U55">
            <v>0.81846514906922929</v>
          </cell>
          <cell r="V55">
            <v>0.45383712732692677</v>
          </cell>
          <cell r="W55">
            <v>0.54616287267307317</v>
          </cell>
          <cell r="X55">
            <v>0.4</v>
          </cell>
          <cell r="Y55">
            <v>0.6</v>
          </cell>
          <cell r="Z55">
            <v>0.7</v>
          </cell>
          <cell r="AA55">
            <v>0.30000000000000004</v>
          </cell>
          <cell r="AB55">
            <v>0.4</v>
          </cell>
          <cell r="AC55">
            <v>0.6</v>
          </cell>
          <cell r="AD55">
            <v>0.1</v>
          </cell>
          <cell r="AE55">
            <v>0.9</v>
          </cell>
        </row>
        <row r="56">
          <cell r="A56" t="str">
            <v>Rest of Europe - East</v>
          </cell>
          <cell r="B56">
            <v>0.90669256393946851</v>
          </cell>
          <cell r="C56">
            <v>9.330743606053149E-2</v>
          </cell>
          <cell r="D56">
            <v>0.9</v>
          </cell>
          <cell r="E56">
            <v>9.9999999999999978E-2</v>
          </cell>
          <cell r="F56">
            <v>0.2</v>
          </cell>
          <cell r="G56">
            <v>0.8</v>
          </cell>
          <cell r="H56">
            <v>0.9</v>
          </cell>
          <cell r="I56">
            <v>9.9999999999999978E-2</v>
          </cell>
          <cell r="J56">
            <v>0.2</v>
          </cell>
          <cell r="K56">
            <v>0.8</v>
          </cell>
          <cell r="L56">
            <v>0.5</v>
          </cell>
          <cell r="M56">
            <v>0.5</v>
          </cell>
          <cell r="N56">
            <v>0.81602330754552166</v>
          </cell>
          <cell r="O56">
            <v>0.18397669245447834</v>
          </cell>
          <cell r="P56">
            <v>0.1813385127878937</v>
          </cell>
          <cell r="Q56">
            <v>0.8186614872121063</v>
          </cell>
          <cell r="R56">
            <v>0.81602330754552166</v>
          </cell>
          <cell r="S56">
            <v>0.18397669245447834</v>
          </cell>
          <cell r="T56">
            <v>0.1813385127878937</v>
          </cell>
          <cell r="U56">
            <v>0.8186614872121063</v>
          </cell>
          <cell r="V56">
            <v>0.45334628196973425</v>
          </cell>
          <cell r="W56">
            <v>0.54665371803026575</v>
          </cell>
          <cell r="X56">
            <v>0.4</v>
          </cell>
          <cell r="Y56">
            <v>0.6</v>
          </cell>
          <cell r="Z56">
            <v>0.7</v>
          </cell>
          <cell r="AA56">
            <v>0.30000000000000004</v>
          </cell>
          <cell r="AB56">
            <v>0.4</v>
          </cell>
          <cell r="AC56">
            <v>0.6</v>
          </cell>
          <cell r="AD56">
            <v>0.1</v>
          </cell>
          <cell r="AE56">
            <v>0.9</v>
          </cell>
        </row>
        <row r="57">
          <cell r="A57" t="str">
            <v>Rest of AP - East</v>
          </cell>
          <cell r="B57">
            <v>0.87141097004962487</v>
          </cell>
          <cell r="C57">
            <v>0.12858902995037513</v>
          </cell>
          <cell r="D57">
            <v>0.9</v>
          </cell>
          <cell r="E57">
            <v>9.9999999999999978E-2</v>
          </cell>
          <cell r="F57">
            <v>0.2</v>
          </cell>
          <cell r="G57">
            <v>0.8</v>
          </cell>
          <cell r="H57">
            <v>0.9</v>
          </cell>
          <cell r="I57">
            <v>9.9999999999999978E-2</v>
          </cell>
          <cell r="J57">
            <v>0.2</v>
          </cell>
          <cell r="K57">
            <v>0.8</v>
          </cell>
          <cell r="L57">
            <v>0.5</v>
          </cell>
          <cell r="M57">
            <v>0.5</v>
          </cell>
          <cell r="N57">
            <v>0.78426987304466245</v>
          </cell>
          <cell r="O57">
            <v>0.21573012695533755</v>
          </cell>
          <cell r="P57">
            <v>0.17428219400992498</v>
          </cell>
          <cell r="Q57">
            <v>0.82571780599007505</v>
          </cell>
          <cell r="R57">
            <v>0.78426987304466245</v>
          </cell>
          <cell r="S57">
            <v>0.21573012695533755</v>
          </cell>
          <cell r="T57">
            <v>0.17428219400992498</v>
          </cell>
          <cell r="U57">
            <v>0.82571780599007505</v>
          </cell>
          <cell r="V57">
            <v>0.43570548502481243</v>
          </cell>
          <cell r="W57">
            <v>0.56429451497518757</v>
          </cell>
          <cell r="X57">
            <v>0.4</v>
          </cell>
          <cell r="Y57">
            <v>0.6</v>
          </cell>
          <cell r="Z57">
            <v>0.7</v>
          </cell>
          <cell r="AA57">
            <v>0.30000000000000004</v>
          </cell>
          <cell r="AB57">
            <v>0.4</v>
          </cell>
          <cell r="AC57">
            <v>0.6</v>
          </cell>
          <cell r="AD57">
            <v>0.1</v>
          </cell>
          <cell r="AE57">
            <v>0.9</v>
          </cell>
        </row>
        <row r="58">
          <cell r="A58" t="str">
            <v>Rest of AP - West</v>
          </cell>
          <cell r="B58">
            <v>0.87141097004962498</v>
          </cell>
          <cell r="C58">
            <v>0.12858902995037502</v>
          </cell>
          <cell r="D58">
            <v>0.9</v>
          </cell>
          <cell r="E58">
            <v>9.9999999999999978E-2</v>
          </cell>
          <cell r="F58">
            <v>0.2</v>
          </cell>
          <cell r="G58">
            <v>0.8</v>
          </cell>
          <cell r="H58">
            <v>0.9</v>
          </cell>
          <cell r="I58">
            <v>9.9999999999999978E-2</v>
          </cell>
          <cell r="J58">
            <v>0.2</v>
          </cell>
          <cell r="K58">
            <v>0.8</v>
          </cell>
          <cell r="L58">
            <v>0.5</v>
          </cell>
          <cell r="M58">
            <v>0.5</v>
          </cell>
          <cell r="N58">
            <v>0.78426987304466245</v>
          </cell>
          <cell r="O58">
            <v>0.21573012695533755</v>
          </cell>
          <cell r="P58">
            <v>0.17428219400992501</v>
          </cell>
          <cell r="Q58">
            <v>0.82571780599007494</v>
          </cell>
          <cell r="R58">
            <v>0.78426987304466245</v>
          </cell>
          <cell r="S58">
            <v>0.21573012695533755</v>
          </cell>
          <cell r="T58">
            <v>0.17428219400992501</v>
          </cell>
          <cell r="U58">
            <v>0.82571780599007494</v>
          </cell>
          <cell r="V58">
            <v>0.43570548502481249</v>
          </cell>
          <cell r="W58">
            <v>0.56429451497518746</v>
          </cell>
          <cell r="X58">
            <v>0.4</v>
          </cell>
          <cell r="Y58">
            <v>0.6</v>
          </cell>
          <cell r="Z58">
            <v>0.7</v>
          </cell>
          <cell r="AA58">
            <v>0.30000000000000004</v>
          </cell>
          <cell r="AB58">
            <v>0.4</v>
          </cell>
          <cell r="AC58">
            <v>0.6</v>
          </cell>
          <cell r="AD58">
            <v>0.1</v>
          </cell>
          <cell r="AE58">
            <v>0.9</v>
          </cell>
        </row>
        <row r="59">
          <cell r="A59" t="str">
            <v>Rest of Middle East</v>
          </cell>
          <cell r="B59">
            <v>0.81375405401383127</v>
          </cell>
          <cell r="C59">
            <v>0.18624594598616873</v>
          </cell>
          <cell r="D59">
            <v>0.9</v>
          </cell>
          <cell r="E59">
            <v>9.9999999999999978E-2</v>
          </cell>
          <cell r="F59">
            <v>0.2</v>
          </cell>
          <cell r="G59">
            <v>0.8</v>
          </cell>
          <cell r="H59">
            <v>0.9</v>
          </cell>
          <cell r="I59">
            <v>9.9999999999999978E-2</v>
          </cell>
          <cell r="J59">
            <v>0.2</v>
          </cell>
          <cell r="K59">
            <v>0.8</v>
          </cell>
          <cell r="L59">
            <v>0.5</v>
          </cell>
          <cell r="M59">
            <v>0.5</v>
          </cell>
          <cell r="N59">
            <v>0.73237864861244817</v>
          </cell>
          <cell r="O59">
            <v>0.26762135138755183</v>
          </cell>
          <cell r="P59">
            <v>0.16275081080276627</v>
          </cell>
          <cell r="Q59">
            <v>0.83724918919723379</v>
          </cell>
          <cell r="R59">
            <v>0.73237864861244817</v>
          </cell>
          <cell r="S59">
            <v>0.26762135138755183</v>
          </cell>
          <cell r="T59">
            <v>0.16275081080276627</v>
          </cell>
          <cell r="U59">
            <v>0.83724918919723379</v>
          </cell>
          <cell r="V59">
            <v>0.40687702700691564</v>
          </cell>
          <cell r="W59">
            <v>0.59312297299308436</v>
          </cell>
          <cell r="X59">
            <v>0.4</v>
          </cell>
          <cell r="Y59">
            <v>0.6</v>
          </cell>
          <cell r="Z59">
            <v>0.7</v>
          </cell>
          <cell r="AA59">
            <v>0.30000000000000004</v>
          </cell>
          <cell r="AB59">
            <v>0.4</v>
          </cell>
          <cell r="AC59">
            <v>0.6</v>
          </cell>
          <cell r="AD59">
            <v>0.1</v>
          </cell>
          <cell r="AE59">
            <v>0.9</v>
          </cell>
        </row>
        <row r="60">
          <cell r="A60" t="str">
            <v>Rest of Africa</v>
          </cell>
          <cell r="B60">
            <v>0.8137540540138315</v>
          </cell>
          <cell r="C60">
            <v>0.1862459459861685</v>
          </cell>
          <cell r="D60">
            <v>0.9</v>
          </cell>
          <cell r="E60">
            <v>9.9999999999999978E-2</v>
          </cell>
          <cell r="F60">
            <v>0.2</v>
          </cell>
          <cell r="G60">
            <v>0.8</v>
          </cell>
          <cell r="H60">
            <v>0.9</v>
          </cell>
          <cell r="I60">
            <v>9.9999999999999978E-2</v>
          </cell>
          <cell r="J60">
            <v>0.2</v>
          </cell>
          <cell r="K60">
            <v>0.8</v>
          </cell>
          <cell r="L60">
            <v>0.5</v>
          </cell>
          <cell r="M60">
            <v>0.5</v>
          </cell>
          <cell r="N60">
            <v>0.73237864861244839</v>
          </cell>
          <cell r="O60">
            <v>0.26762135138755161</v>
          </cell>
          <cell r="P60">
            <v>0.16275081080276632</v>
          </cell>
          <cell r="Q60">
            <v>0.83724918919723368</v>
          </cell>
          <cell r="R60">
            <v>0.73237864861244839</v>
          </cell>
          <cell r="S60">
            <v>0.26762135138755161</v>
          </cell>
          <cell r="T60">
            <v>0.16275081080276632</v>
          </cell>
          <cell r="U60">
            <v>0.83724918919723368</v>
          </cell>
          <cell r="V60">
            <v>0.40687702700691575</v>
          </cell>
          <cell r="W60">
            <v>0.59312297299308425</v>
          </cell>
          <cell r="X60">
            <v>0.4</v>
          </cell>
          <cell r="Y60">
            <v>0.6</v>
          </cell>
          <cell r="Z60">
            <v>0.7</v>
          </cell>
          <cell r="AA60">
            <v>0.30000000000000004</v>
          </cell>
          <cell r="AB60">
            <v>0.4</v>
          </cell>
          <cell r="AC60">
            <v>0.6</v>
          </cell>
          <cell r="AD60">
            <v>0.1</v>
          </cell>
          <cell r="AE60">
            <v>0.9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Title"/>
      <sheetName val="Report Scope"/>
      <sheetName val="Regional Definitions"/>
      <sheetName val="Exchange Rates"/>
      <sheetName val="Annual History"/>
      <sheetName val="Ethernet Port Shipment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itle"/>
      <sheetName val="Index"/>
      <sheetName val="Regional definitions"/>
      <sheetName val="Products Covered"/>
      <sheetName val=" Global"/>
      <sheetName val="NA"/>
      <sheetName val="EMEA"/>
      <sheetName val="AP"/>
      <sheetName val="SCA"/>
      <sheetName val="Rolling 4Q"/>
      <sheetName val="Regional"/>
      <sheetName val="Annual"/>
      <sheetName val="Rpt Data Quarterly"/>
      <sheetName val="Rpt Data Yearly"/>
      <sheetName val="Market Alert Tables"/>
      <sheetName val="Application Seg Def TJ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blank"/>
      <sheetName val="Assumptions"/>
      <sheetName val="#REF"/>
    </sheetNames>
    <sheetDataSet>
      <sheetData sheetId="0"/>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itle"/>
      <sheetName val="Index"/>
      <sheetName val="Segmentation"/>
      <sheetName val="Vendor x product matrix"/>
      <sheetName val="Regional Definitions"/>
      <sheetName val="Exchange Rates"/>
      <sheetName val="Annual"/>
      <sheetName val="Vendors x year"/>
      <sheetName val="Global"/>
      <sheetName val="NA"/>
      <sheetName val="EMEA"/>
      <sheetName val="AP"/>
      <sheetName val="SCA"/>
      <sheetName val="Vendors x region"/>
      <sheetName val="Rolling 4Q"/>
      <sheetName val="Market Alert"/>
      <sheetName val="Global report data"/>
      <sheetName val="NA report data"/>
      <sheetName val="EMEA report data"/>
      <sheetName val="AP report data"/>
      <sheetName val="SCA report data"/>
      <sheetName val="Report data yearly"/>
      <sheetName val="VSON share figures"/>
      <sheetName val="40 G"/>
      <sheetName val="Microwave"/>
      <sheetName val="Report data annual"/>
      <sheetName val="Research brief dat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ow r="6">
          <cell r="B6" t="str">
            <v>Vendor</v>
          </cell>
          <cell r="C6" t="str">
            <v>1Q05</v>
          </cell>
          <cell r="D6" t="str">
            <v>2Q05</v>
          </cell>
          <cell r="E6" t="str">
            <v>3Q05</v>
          </cell>
          <cell r="F6" t="str">
            <v>4Q05</v>
          </cell>
          <cell r="G6" t="str">
            <v>1Q06</v>
          </cell>
          <cell r="H6" t="str">
            <v>2Q06</v>
          </cell>
          <cell r="I6" t="str">
            <v>3Q06</v>
          </cell>
          <cell r="J6" t="str">
            <v>4Q06</v>
          </cell>
          <cell r="K6" t="str">
            <v>1Q07</v>
          </cell>
          <cell r="L6" t="str">
            <v>2Q07</v>
          </cell>
          <cell r="M6" t="str">
            <v>3Q07</v>
          </cell>
          <cell r="N6" t="str">
            <v>4Q07</v>
          </cell>
          <cell r="O6" t="str">
            <v>1Q08</v>
          </cell>
          <cell r="P6" t="str">
            <v>2Q08</v>
          </cell>
          <cell r="Q6" t="str">
            <v>3Q08</v>
          </cell>
          <cell r="R6" t="str">
            <v>4Q08</v>
          </cell>
          <cell r="S6" t="str">
            <v>1Q09</v>
          </cell>
          <cell r="T6" t="str">
            <v>2Q09</v>
          </cell>
          <cell r="U6" t="str">
            <v>3Q09</v>
          </cell>
          <cell r="V6" t="str">
            <v>4Q09</v>
          </cell>
          <cell r="W6" t="str">
            <v>1Q10</v>
          </cell>
          <cell r="X6" t="str">
            <v>2Q10</v>
          </cell>
          <cell r="Y6" t="str">
            <v>3Q10</v>
          </cell>
          <cell r="Z6" t="str">
            <v>4Q10</v>
          </cell>
          <cell r="AB6" t="str">
            <v>Vendor</v>
          </cell>
          <cell r="AC6" t="str">
            <v>1Q05</v>
          </cell>
          <cell r="AD6" t="str">
            <v>2Q05</v>
          </cell>
          <cell r="AE6" t="str">
            <v>3Q05</v>
          </cell>
          <cell r="AF6" t="str">
            <v>4Q05</v>
          </cell>
          <cell r="AG6" t="str">
            <v>1Q06</v>
          </cell>
          <cell r="AH6" t="str">
            <v>2Q06</v>
          </cell>
          <cell r="AI6" t="str">
            <v>3Q06</v>
          </cell>
          <cell r="AJ6" t="str">
            <v>4Q06</v>
          </cell>
          <cell r="AK6" t="str">
            <v>1Q07</v>
          </cell>
          <cell r="AL6" t="str">
            <v>2Q07</v>
          </cell>
          <cell r="AM6" t="str">
            <v>3Q07</v>
          </cell>
          <cell r="AN6" t="str">
            <v>4Q07</v>
          </cell>
          <cell r="AO6" t="str">
            <v>1Q08</v>
          </cell>
          <cell r="AP6" t="str">
            <v>2Q08</v>
          </cell>
          <cell r="AQ6" t="str">
            <v>3Q08</v>
          </cell>
          <cell r="AR6" t="str">
            <v>4Q08</v>
          </cell>
          <cell r="AS6" t="str">
            <v>1Q09</v>
          </cell>
          <cell r="AT6" t="str">
            <v>2Q09</v>
          </cell>
          <cell r="AU6" t="str">
            <v>3Q09</v>
          </cell>
          <cell r="AV6" t="str">
            <v>4Q09</v>
          </cell>
          <cell r="AW6" t="str">
            <v>1Q10</v>
          </cell>
          <cell r="AX6" t="str">
            <v>2Q10</v>
          </cell>
          <cell r="AY6" t="str">
            <v>3Q10</v>
          </cell>
          <cell r="AZ6" t="str">
            <v>4Q10</v>
          </cell>
          <cell r="BB6" t="str">
            <v>Vendor</v>
          </cell>
          <cell r="BC6" t="str">
            <v>1Q05</v>
          </cell>
          <cell r="BD6" t="str">
            <v>2Q05</v>
          </cell>
          <cell r="BE6" t="str">
            <v>3Q05</v>
          </cell>
          <cell r="BF6" t="str">
            <v>4Q05</v>
          </cell>
          <cell r="BG6" t="str">
            <v>1Q06</v>
          </cell>
          <cell r="BH6" t="str">
            <v>2Q06</v>
          </cell>
          <cell r="BI6" t="str">
            <v>3Q06</v>
          </cell>
          <cell r="BJ6" t="str">
            <v>4Q06</v>
          </cell>
          <cell r="BK6" t="str">
            <v>1Q07</v>
          </cell>
          <cell r="BL6" t="str">
            <v>2Q07</v>
          </cell>
          <cell r="BM6" t="str">
            <v>3Q07</v>
          </cell>
          <cell r="BN6" t="str">
            <v>4Q07</v>
          </cell>
          <cell r="BO6" t="str">
            <v>1Q08</v>
          </cell>
          <cell r="BP6" t="str">
            <v>2Q08</v>
          </cell>
          <cell r="BQ6" t="str">
            <v>3Q08</v>
          </cell>
          <cell r="BR6" t="str">
            <v>4Q08</v>
          </cell>
          <cell r="BS6" t="str">
            <v>1Q09</v>
          </cell>
          <cell r="BT6" t="str">
            <v>2Q09</v>
          </cell>
          <cell r="BU6" t="str">
            <v>3Q09</v>
          </cell>
          <cell r="BV6" t="str">
            <v>4Q09</v>
          </cell>
          <cell r="BW6" t="str">
            <v>1Q10</v>
          </cell>
          <cell r="BX6" t="str">
            <v>2Q10</v>
          </cell>
          <cell r="BY6" t="str">
            <v>3Q10</v>
          </cell>
          <cell r="BZ6" t="str">
            <v>4Q10</v>
          </cell>
          <cell r="CB6" t="str">
            <v>Vendor</v>
          </cell>
          <cell r="CC6" t="str">
            <v>1Q05</v>
          </cell>
          <cell r="CD6" t="str">
            <v>2Q05</v>
          </cell>
          <cell r="CE6" t="str">
            <v>3Q05</v>
          </cell>
          <cell r="CF6" t="str">
            <v>4Q05</v>
          </cell>
          <cell r="CG6" t="str">
            <v>1Q06</v>
          </cell>
          <cell r="CH6" t="str">
            <v>2Q06</v>
          </cell>
          <cell r="CI6" t="str">
            <v>3Q06</v>
          </cell>
          <cell r="CJ6" t="str">
            <v>4Q06</v>
          </cell>
          <cell r="CK6" t="str">
            <v>1Q07</v>
          </cell>
          <cell r="CL6" t="str">
            <v>2Q07</v>
          </cell>
          <cell r="CM6" t="str">
            <v>3Q07</v>
          </cell>
          <cell r="CN6" t="str">
            <v>4Q07</v>
          </cell>
          <cell r="CO6" t="str">
            <v>1Q08</v>
          </cell>
          <cell r="CP6" t="str">
            <v>2Q08</v>
          </cell>
          <cell r="CQ6" t="str">
            <v>3Q08</v>
          </cell>
          <cell r="CR6" t="str">
            <v>4Q08</v>
          </cell>
          <cell r="CS6" t="str">
            <v>1Q09</v>
          </cell>
          <cell r="CT6" t="str">
            <v>2Q09</v>
          </cell>
          <cell r="CU6" t="str">
            <v>3Q09</v>
          </cell>
          <cell r="CV6" t="str">
            <v>4Q09</v>
          </cell>
          <cell r="CW6" t="str">
            <v>1Q10</v>
          </cell>
          <cell r="CX6" t="str">
            <v>2Q10</v>
          </cell>
          <cell r="CY6" t="str">
            <v>3Q10</v>
          </cell>
          <cell r="CZ6" t="str">
            <v>4Q10</v>
          </cell>
        </row>
        <row r="7">
          <cell r="B7" t="str">
            <v>ADTRAN</v>
          </cell>
          <cell r="C7">
            <v>6</v>
          </cell>
          <cell r="D7">
            <v>8</v>
          </cell>
          <cell r="E7">
            <v>10</v>
          </cell>
          <cell r="F7">
            <v>12</v>
          </cell>
          <cell r="G7">
            <v>8</v>
          </cell>
          <cell r="H7">
            <v>9</v>
          </cell>
          <cell r="I7">
            <v>10</v>
          </cell>
          <cell r="J7">
            <v>9</v>
          </cell>
          <cell r="K7">
            <v>9</v>
          </cell>
          <cell r="L7">
            <v>10</v>
          </cell>
          <cell r="M7">
            <v>14</v>
          </cell>
          <cell r="N7">
            <v>11</v>
          </cell>
          <cell r="O7">
            <v>11</v>
          </cell>
          <cell r="P7">
            <v>13</v>
          </cell>
          <cell r="Q7">
            <v>17</v>
          </cell>
          <cell r="R7">
            <v>13</v>
          </cell>
          <cell r="S7">
            <v>11</v>
          </cell>
          <cell r="T7">
            <v>14</v>
          </cell>
          <cell r="U7">
            <v>20</v>
          </cell>
          <cell r="V7">
            <v>16</v>
          </cell>
          <cell r="W7">
            <v>11</v>
          </cell>
          <cell r="X7">
            <v>16</v>
          </cell>
          <cell r="Y7">
            <v>0</v>
          </cell>
          <cell r="Z7">
            <v>0</v>
          </cell>
          <cell r="AB7" t="str">
            <v>ADTRAN</v>
          </cell>
          <cell r="AC7">
            <v>2.3999999999999998E-3</v>
          </cell>
          <cell r="AD7">
            <v>3.0063885757234121E-3</v>
          </cell>
          <cell r="AE7">
            <v>3.6791758646063282E-3</v>
          </cell>
          <cell r="AF7">
            <v>4.049949375632805E-3</v>
          </cell>
          <cell r="AG7">
            <v>3.1019775106630476E-3</v>
          </cell>
          <cell r="AH7">
            <v>3.0303030303030303E-3</v>
          </cell>
          <cell r="AI7">
            <v>3.1857279388340237E-3</v>
          </cell>
          <cell r="AJ7">
            <v>2.6809651474530832E-3</v>
          </cell>
          <cell r="AK7">
            <v>2.864417568427753E-3</v>
          </cell>
          <cell r="AL7">
            <v>2.7816411682892906E-3</v>
          </cell>
          <cell r="AM7">
            <v>3.6813042334998686E-3</v>
          </cell>
          <cell r="AN7">
            <v>2.5051241175130948E-3</v>
          </cell>
          <cell r="AO7">
            <v>2.849740932642487E-3</v>
          </cell>
          <cell r="AP7">
            <v>3.0423589983618066E-3</v>
          </cell>
          <cell r="AQ7">
            <v>4.200642451198419E-3</v>
          </cell>
          <cell r="AR7">
            <v>3.0416471689284044E-3</v>
          </cell>
          <cell r="AS7">
            <v>3.1410622501427754E-3</v>
          </cell>
          <cell r="AT7">
            <v>3.6978341257263604E-3</v>
          </cell>
          <cell r="AU7">
            <v>5.5417013022998063E-3</v>
          </cell>
          <cell r="AV7">
            <v>4.1677520187548842E-3</v>
          </cell>
          <cell r="AW7">
            <v>3.3659730722154224E-3</v>
          </cell>
          <cell r="AX7">
            <v>5.2117263843648211E-3</v>
          </cell>
          <cell r="AY7" t="e">
            <v>#DIV/0!</v>
          </cell>
          <cell r="AZ7" t="e">
            <v>#DIV/0!</v>
          </cell>
          <cell r="BB7" t="str">
            <v>ADTRAN</v>
          </cell>
          <cell r="BC7" t="str">
            <v>N/A</v>
          </cell>
          <cell r="BD7" t="str">
            <v>N/A</v>
          </cell>
          <cell r="BE7" t="str">
            <v>N/A</v>
          </cell>
          <cell r="BF7">
            <v>3.3204205866076372E-3</v>
          </cell>
          <cell r="BG7">
            <v>3.4795348411317643E-3</v>
          </cell>
          <cell r="BH7">
            <v>3.472840605520926E-3</v>
          </cell>
          <cell r="BI7">
            <v>3.3473521586129948E-3</v>
          </cell>
          <cell r="BJ7">
            <v>2.9887920298879204E-3</v>
          </cell>
          <cell r="BK7">
            <v>2.9346446700507615E-3</v>
          </cell>
          <cell r="BL7">
            <v>2.8716088566462629E-3</v>
          </cell>
          <cell r="BM7">
            <v>3.0222350147513853E-3</v>
          </cell>
          <cell r="BN7">
            <v>2.9468890228383899E-3</v>
          </cell>
          <cell r="BO7">
            <v>2.9394849511150873E-3</v>
          </cell>
          <cell r="BP7">
            <v>3.0011637165431493E-3</v>
          </cell>
          <cell r="BQ7">
            <v>3.1380121899704304E-3</v>
          </cell>
          <cell r="BR7">
            <v>3.2818767472954907E-3</v>
          </cell>
          <cell r="BS7">
            <v>3.3548707753479124E-3</v>
          </cell>
          <cell r="BT7">
            <v>3.5236081747709656E-3</v>
          </cell>
          <cell r="BU7">
            <v>3.8230835146002241E-3</v>
          </cell>
          <cell r="BV7">
            <v>4.1395222584147667E-3</v>
          </cell>
          <cell r="BW7">
            <v>4.2063163701558407E-3</v>
          </cell>
          <cell r="BX7">
            <v>4.5698534745393874E-3</v>
          </cell>
          <cell r="BY7">
            <v>4.2252137172054637E-3</v>
          </cell>
          <cell r="BZ7">
            <v>4.2600189334174822E-3</v>
          </cell>
          <cell r="CB7" t="str">
            <v>ADTRAN</v>
          </cell>
          <cell r="CC7" t="str">
            <v>N/A</v>
          </cell>
          <cell r="CD7" t="str">
            <v>N/A</v>
          </cell>
          <cell r="CE7" t="str">
            <v>N/A</v>
          </cell>
          <cell r="CF7">
            <v>16</v>
          </cell>
          <cell r="CG7">
            <v>16</v>
          </cell>
          <cell r="CH7">
            <v>18</v>
          </cell>
          <cell r="CI7">
            <v>21</v>
          </cell>
          <cell r="CJ7">
            <v>21</v>
          </cell>
          <cell r="CK7">
            <v>21</v>
          </cell>
          <cell r="CL7">
            <v>21</v>
          </cell>
          <cell r="CM7">
            <v>21</v>
          </cell>
          <cell r="CN7">
            <v>21</v>
          </cell>
          <cell r="CO7">
            <v>21</v>
          </cell>
          <cell r="CP7">
            <v>21</v>
          </cell>
          <cell r="CQ7">
            <v>21</v>
          </cell>
          <cell r="CR7">
            <v>21</v>
          </cell>
          <cell r="CS7">
            <v>19</v>
          </cell>
          <cell r="CT7">
            <v>19</v>
          </cell>
          <cell r="CU7">
            <v>19</v>
          </cell>
          <cell r="CV7">
            <v>19</v>
          </cell>
          <cell r="CW7">
            <v>19</v>
          </cell>
          <cell r="CX7">
            <v>19</v>
          </cell>
          <cell r="CY7">
            <v>19</v>
          </cell>
          <cell r="CZ7">
            <v>19</v>
          </cell>
        </row>
        <row r="8">
          <cell r="B8" t="str">
            <v>ADVA</v>
          </cell>
          <cell r="C8">
            <v>55</v>
          </cell>
          <cell r="D8">
            <v>59</v>
          </cell>
          <cell r="E8">
            <v>59</v>
          </cell>
          <cell r="F8">
            <v>59</v>
          </cell>
          <cell r="G8">
            <v>60</v>
          </cell>
          <cell r="H8">
            <v>67</v>
          </cell>
          <cell r="I8">
            <v>68</v>
          </cell>
          <cell r="J8">
            <v>83</v>
          </cell>
          <cell r="K8">
            <v>90</v>
          </cell>
          <cell r="L8">
            <v>91</v>
          </cell>
          <cell r="M8">
            <v>85</v>
          </cell>
          <cell r="N8">
            <v>78</v>
          </cell>
          <cell r="O8">
            <v>76</v>
          </cell>
          <cell r="P8">
            <v>75</v>
          </cell>
          <cell r="Q8">
            <v>77</v>
          </cell>
          <cell r="R8">
            <v>68</v>
          </cell>
          <cell r="S8">
            <v>68</v>
          </cell>
          <cell r="T8">
            <v>70</v>
          </cell>
          <cell r="U8">
            <v>76</v>
          </cell>
          <cell r="V8">
            <v>79</v>
          </cell>
          <cell r="W8">
            <v>78</v>
          </cell>
          <cell r="X8">
            <v>78</v>
          </cell>
          <cell r="Y8">
            <v>0</v>
          </cell>
          <cell r="Z8">
            <v>0</v>
          </cell>
          <cell r="AB8" t="str">
            <v>ADVA</v>
          </cell>
          <cell r="AC8">
            <v>2.1999999999999999E-2</v>
          </cell>
          <cell r="AD8">
            <v>2.2172115745960164E-2</v>
          </cell>
          <cell r="AE8">
            <v>2.1707137601177335E-2</v>
          </cell>
          <cell r="AF8">
            <v>1.9912251096861289E-2</v>
          </cell>
          <cell r="AG8">
            <v>2.3264831329972858E-2</v>
          </cell>
          <cell r="AH8">
            <v>2.255892255892256E-2</v>
          </cell>
          <cell r="AI8">
            <v>2.166294998407136E-2</v>
          </cell>
          <cell r="AJ8">
            <v>2.47244563598451E-2</v>
          </cell>
          <cell r="AK8">
            <v>2.8644175684277531E-2</v>
          </cell>
          <cell r="AL8">
            <v>2.5312934631432544E-2</v>
          </cell>
          <cell r="AM8">
            <v>2.235077570339206E-2</v>
          </cell>
          <cell r="AN8">
            <v>1.7763607378729219E-2</v>
          </cell>
          <cell r="AO8">
            <v>1.9689119170984457E-2</v>
          </cell>
          <cell r="AP8">
            <v>1.755207114439504E-2</v>
          </cell>
          <cell r="AQ8">
            <v>1.9026439337781073E-2</v>
          </cell>
          <cell r="AR8">
            <v>1.5910154422087038E-2</v>
          </cell>
          <cell r="AS8">
            <v>1.9417475728155338E-2</v>
          </cell>
          <cell r="AT8">
            <v>1.8489170628631802E-2</v>
          </cell>
          <cell r="AU8">
            <v>2.1058464948739263E-2</v>
          </cell>
          <cell r="AV8">
            <v>2.0578275592602242E-2</v>
          </cell>
          <cell r="AW8">
            <v>2.3867809057527539E-2</v>
          </cell>
          <cell r="AX8">
            <v>2.5407166123778503E-2</v>
          </cell>
          <cell r="AY8" t="e">
            <v>#DIV/0!</v>
          </cell>
          <cell r="AZ8" t="e">
            <v>#DIV/0!</v>
          </cell>
          <cell r="BB8" t="str">
            <v>ADVA</v>
          </cell>
          <cell r="BC8" t="str">
            <v>N/A</v>
          </cell>
          <cell r="BD8" t="str">
            <v>N/A</v>
          </cell>
          <cell r="BE8" t="str">
            <v>N/A</v>
          </cell>
          <cell r="BF8">
            <v>2.1398266002582548E-2</v>
          </cell>
          <cell r="BG8">
            <v>2.1701309403900741E-2</v>
          </cell>
          <cell r="BH8">
            <v>2.1816562778272486E-2</v>
          </cell>
          <cell r="BI8">
            <v>2.1800703802248734E-2</v>
          </cell>
          <cell r="BJ8">
            <v>2.3080116230801161E-2</v>
          </cell>
          <cell r="BK8">
            <v>2.4428934010152285E-2</v>
          </cell>
          <cell r="BL8">
            <v>2.5088793168593668E-2</v>
          </cell>
          <cell r="BM8">
            <v>2.5113333813053178E-2</v>
          </cell>
          <cell r="BN8">
            <v>2.3039314178554683E-2</v>
          </cell>
          <cell r="BO8">
            <v>2.1087609431912582E-2</v>
          </cell>
          <cell r="BP8">
            <v>1.9231947081521407E-2</v>
          </cell>
          <cell r="BQ8">
            <v>1.846599481021061E-2</v>
          </cell>
          <cell r="BR8">
            <v>1.798954661480491E-2</v>
          </cell>
          <cell r="BS8">
            <v>1.7892644135188866E-2</v>
          </cell>
          <cell r="BT8">
            <v>1.8130565699276058E-2</v>
          </cell>
          <cell r="BU8">
            <v>1.8588095708918333E-2</v>
          </cell>
          <cell r="BV8">
            <v>1.9883279044516828E-2</v>
          </cell>
          <cell r="BW8">
            <v>2.0893669838642947E-2</v>
          </cell>
          <cell r="BX8">
            <v>2.2559117945742058E-2</v>
          </cell>
          <cell r="BY8">
            <v>2.3091284268448461E-2</v>
          </cell>
          <cell r="BZ8">
            <v>2.4613442726412117E-2</v>
          </cell>
          <cell r="CB8" t="str">
            <v>ADVA</v>
          </cell>
          <cell r="CC8" t="str">
            <v>N/A</v>
          </cell>
          <cell r="CD8" t="str">
            <v>N/A</v>
          </cell>
          <cell r="CE8" t="str">
            <v>N/A</v>
          </cell>
          <cell r="CF8">
            <v>12</v>
          </cell>
          <cell r="CG8">
            <v>12</v>
          </cell>
          <cell r="CH8">
            <v>12</v>
          </cell>
          <cell r="CI8">
            <v>12</v>
          </cell>
          <cell r="CJ8">
            <v>11</v>
          </cell>
          <cell r="CK8">
            <v>11</v>
          </cell>
          <cell r="CL8">
            <v>11</v>
          </cell>
          <cell r="CM8">
            <v>11</v>
          </cell>
          <cell r="CN8">
            <v>12</v>
          </cell>
          <cell r="CO8">
            <v>12</v>
          </cell>
          <cell r="CP8">
            <v>13</v>
          </cell>
          <cell r="CQ8">
            <v>13</v>
          </cell>
          <cell r="CR8">
            <v>13</v>
          </cell>
          <cell r="CS8">
            <v>13</v>
          </cell>
          <cell r="CT8">
            <v>12</v>
          </cell>
          <cell r="CU8">
            <v>12</v>
          </cell>
          <cell r="CV8">
            <v>12</v>
          </cell>
          <cell r="CW8">
            <v>13</v>
          </cell>
          <cell r="CX8">
            <v>13</v>
          </cell>
          <cell r="CY8">
            <v>13</v>
          </cell>
          <cell r="CZ8">
            <v>12</v>
          </cell>
        </row>
        <row r="9">
          <cell r="B9" t="str">
            <v>Alcatel-Lucent</v>
          </cell>
          <cell r="C9">
            <v>467</v>
          </cell>
          <cell r="D9">
            <v>621</v>
          </cell>
          <cell r="E9">
            <v>684</v>
          </cell>
          <cell r="F9">
            <v>775</v>
          </cell>
          <cell r="G9">
            <v>572</v>
          </cell>
          <cell r="H9">
            <v>620</v>
          </cell>
          <cell r="I9">
            <v>754</v>
          </cell>
          <cell r="J9">
            <v>792</v>
          </cell>
          <cell r="K9">
            <v>656</v>
          </cell>
          <cell r="L9">
            <v>806</v>
          </cell>
          <cell r="M9">
            <v>947</v>
          </cell>
          <cell r="N9">
            <v>1112</v>
          </cell>
          <cell r="O9">
            <v>777</v>
          </cell>
          <cell r="P9">
            <v>959</v>
          </cell>
          <cell r="Q9">
            <v>947</v>
          </cell>
          <cell r="R9">
            <v>930</v>
          </cell>
          <cell r="S9">
            <v>639</v>
          </cell>
          <cell r="T9">
            <v>746</v>
          </cell>
          <cell r="U9">
            <v>701</v>
          </cell>
          <cell r="V9">
            <v>767</v>
          </cell>
          <cell r="W9">
            <v>551</v>
          </cell>
          <cell r="X9">
            <v>578</v>
          </cell>
          <cell r="Y9">
            <v>0</v>
          </cell>
          <cell r="Z9">
            <v>0</v>
          </cell>
          <cell r="AB9" t="str">
            <v>Alcatel-Lucent</v>
          </cell>
          <cell r="AC9">
            <v>0.18679999999999999</v>
          </cell>
          <cell r="AD9">
            <v>0.23337091319052988</v>
          </cell>
          <cell r="AE9">
            <v>0.25165562913907286</v>
          </cell>
          <cell r="AF9">
            <v>0.26155923050961866</v>
          </cell>
          <cell r="AG9">
            <v>0.22179139201240791</v>
          </cell>
          <cell r="AH9">
            <v>0.20875420875420875</v>
          </cell>
          <cell r="AI9">
            <v>0.24020388658808539</v>
          </cell>
          <cell r="AJ9">
            <v>0.2359249329758713</v>
          </cell>
          <cell r="AK9">
            <v>0.20878421387651178</v>
          </cell>
          <cell r="AL9">
            <v>0.22420027816411683</v>
          </cell>
          <cell r="AM9">
            <v>0.24901393636602681</v>
          </cell>
          <cell r="AN9">
            <v>0.25324527442496014</v>
          </cell>
          <cell r="AO9">
            <v>0.20129533678756475</v>
          </cell>
          <cell r="AP9">
            <v>0.2244324830329979</v>
          </cell>
          <cell r="AQ9">
            <v>0.23400049419322955</v>
          </cell>
          <cell r="AR9">
            <v>0.21759475900795508</v>
          </cell>
          <cell r="AS9">
            <v>0.18246716162193033</v>
          </cell>
          <cell r="AT9">
            <v>0.19704173269941891</v>
          </cell>
          <cell r="AU9">
            <v>0.1942366306456082</v>
          </cell>
          <cell r="AV9">
            <v>0.19979161239906226</v>
          </cell>
          <cell r="AW9">
            <v>0.16860465116279069</v>
          </cell>
          <cell r="AX9">
            <v>0.18827361563517916</v>
          </cell>
          <cell r="AY9" t="e">
            <v>#DIV/0!</v>
          </cell>
          <cell r="AZ9" t="e">
            <v>#DIV/0!</v>
          </cell>
          <cell r="BB9" t="str">
            <v>Alcatel-Lucent</v>
          </cell>
          <cell r="BC9" t="str">
            <v>N/A</v>
          </cell>
          <cell r="BD9" t="str">
            <v>N/A</v>
          </cell>
          <cell r="BE9" t="str">
            <v>N/A</v>
          </cell>
          <cell r="BF9">
            <v>0.23491975650249031</v>
          </cell>
          <cell r="BG9">
            <v>0.24283490522845894</v>
          </cell>
          <cell r="BH9">
            <v>0.23606411398040961</v>
          </cell>
          <cell r="BI9">
            <v>0.23354218522015277</v>
          </cell>
          <cell r="BJ9">
            <v>0.22731423827314237</v>
          </cell>
          <cell r="BK9">
            <v>0.22382614213197968</v>
          </cell>
          <cell r="BL9">
            <v>0.22731051159978841</v>
          </cell>
          <cell r="BM9">
            <v>0.23033748290998057</v>
          </cell>
          <cell r="BN9">
            <v>0.23581809657759026</v>
          </cell>
          <cell r="BO9">
            <v>0.23273052591219887</v>
          </cell>
          <cell r="BP9">
            <v>0.23243706743431125</v>
          </cell>
          <cell r="BQ9">
            <v>0.22901454347957276</v>
          </cell>
          <cell r="BR9">
            <v>0.21958186459219642</v>
          </cell>
          <cell r="BS9">
            <v>0.21589214711729623</v>
          </cell>
          <cell r="BT9">
            <v>0.20898199756550709</v>
          </cell>
          <cell r="BU9">
            <v>0.19880034275921166</v>
          </cell>
          <cell r="BV9">
            <v>0.19360749185667753</v>
          </cell>
          <cell r="BW9">
            <v>0.1906633567783754</v>
          </cell>
          <cell r="BX9">
            <v>0.18837951545045697</v>
          </cell>
          <cell r="BY9">
            <v>0.18630244669352461</v>
          </cell>
          <cell r="BZ9">
            <v>0.17813190280845692</v>
          </cell>
          <cell r="CB9" t="str">
            <v>Alcatel-Lucent</v>
          </cell>
          <cell r="CC9" t="str">
            <v>N/A</v>
          </cell>
          <cell r="CD9" t="str">
            <v>N/A</v>
          </cell>
          <cell r="CE9" t="str">
            <v>N/A</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2</v>
          </cell>
          <cell r="CV9">
            <v>2</v>
          </cell>
          <cell r="CW9">
            <v>2</v>
          </cell>
          <cell r="CX9">
            <v>2</v>
          </cell>
          <cell r="CY9">
            <v>2</v>
          </cell>
          <cell r="CZ9">
            <v>2</v>
          </cell>
        </row>
        <row r="10">
          <cell r="B10" t="str">
            <v>Ciena</v>
          </cell>
          <cell r="C10">
            <v>282</v>
          </cell>
          <cell r="D10">
            <v>347</v>
          </cell>
          <cell r="E10">
            <v>363</v>
          </cell>
          <cell r="F10">
            <v>371</v>
          </cell>
          <cell r="G10">
            <v>285</v>
          </cell>
          <cell r="H10">
            <v>362</v>
          </cell>
          <cell r="I10">
            <v>413</v>
          </cell>
          <cell r="J10">
            <v>447</v>
          </cell>
          <cell r="K10">
            <v>390</v>
          </cell>
          <cell r="L10">
            <v>440</v>
          </cell>
          <cell r="M10">
            <v>467</v>
          </cell>
          <cell r="N10">
            <v>507</v>
          </cell>
          <cell r="O10">
            <v>432</v>
          </cell>
          <cell r="P10">
            <v>497</v>
          </cell>
          <cell r="Q10">
            <v>448</v>
          </cell>
          <cell r="R10">
            <v>437</v>
          </cell>
          <cell r="S10">
            <v>357</v>
          </cell>
          <cell r="T10">
            <v>327</v>
          </cell>
          <cell r="U10">
            <v>310</v>
          </cell>
          <cell r="V10">
            <v>320</v>
          </cell>
          <cell r="W10">
            <v>235</v>
          </cell>
          <cell r="X10">
            <v>130</v>
          </cell>
          <cell r="Y10">
            <v>0</v>
          </cell>
          <cell r="Z10">
            <v>0</v>
          </cell>
          <cell r="AB10" t="str">
            <v>Ciena</v>
          </cell>
          <cell r="AC10">
            <v>0.1128</v>
          </cell>
          <cell r="AD10">
            <v>0.13040210447200301</v>
          </cell>
          <cell r="AE10">
            <v>0.1335540838852097</v>
          </cell>
          <cell r="AF10">
            <v>0.12521093486331422</v>
          </cell>
          <cell r="AG10">
            <v>0.11050794881737107</v>
          </cell>
          <cell r="AH10">
            <v>0.12188552188552189</v>
          </cell>
          <cell r="AI10">
            <v>0.13157056387384516</v>
          </cell>
          <cell r="AJ10">
            <v>0.13315460232350312</v>
          </cell>
          <cell r="AK10">
            <v>0.12412476129853596</v>
          </cell>
          <cell r="AL10">
            <v>0.12239221140472879</v>
          </cell>
          <cell r="AM10">
            <v>0.1227977912174599</v>
          </cell>
          <cell r="AN10">
            <v>0.11546344796173992</v>
          </cell>
          <cell r="AO10">
            <v>0.11191709844559586</v>
          </cell>
          <cell r="AP10">
            <v>0.11631172478352446</v>
          </cell>
          <cell r="AQ10">
            <v>0.11069928341981715</v>
          </cell>
          <cell r="AR10">
            <v>0.10224613944782406</v>
          </cell>
          <cell r="AS10">
            <v>0.10194174757281553</v>
          </cell>
          <cell r="AT10">
            <v>8.6370839936608559E-2</v>
          </cell>
          <cell r="AU10">
            <v>8.5896370185646997E-2</v>
          </cell>
          <cell r="AV10">
            <v>8.335504037509768E-2</v>
          </cell>
          <cell r="AW10">
            <v>7.1909424724602197E-2</v>
          </cell>
          <cell r="AX10">
            <v>4.2345276872964167E-2</v>
          </cell>
          <cell r="AY10" t="e">
            <v>#DIV/0!</v>
          </cell>
          <cell r="AZ10" t="e">
            <v>#DIV/0!</v>
          </cell>
          <cell r="BB10" t="str">
            <v>Ciena</v>
          </cell>
          <cell r="BC10" t="str">
            <v>N/A</v>
          </cell>
          <cell r="BD10" t="str">
            <v>N/A</v>
          </cell>
          <cell r="BE10" t="str">
            <v>N/A</v>
          </cell>
          <cell r="BF10">
            <v>0.12571481276517249</v>
          </cell>
          <cell r="BG10">
            <v>0.12508012086805237</v>
          </cell>
          <cell r="BH10">
            <v>0.12297417631344612</v>
          </cell>
          <cell r="BI10">
            <v>0.12282207535833833</v>
          </cell>
          <cell r="BJ10">
            <v>0.12511415525114156</v>
          </cell>
          <cell r="BK10">
            <v>0.12785532994923857</v>
          </cell>
          <cell r="BL10">
            <v>0.12771102546663643</v>
          </cell>
          <cell r="BM10">
            <v>0.12549471108872418</v>
          </cell>
          <cell r="BN10">
            <v>0.12082244993637399</v>
          </cell>
          <cell r="BO10">
            <v>0.11796280912518371</v>
          </cell>
          <cell r="BP10">
            <v>0.11655539903227782</v>
          </cell>
          <cell r="BQ10">
            <v>0.11369259549815944</v>
          </cell>
          <cell r="BR10">
            <v>0.11024674851100036</v>
          </cell>
          <cell r="BS10">
            <v>0.10803926441351888</v>
          </cell>
          <cell r="BT10">
            <v>0.100518931385739</v>
          </cell>
          <cell r="BU10">
            <v>9.4324698437808982E-2</v>
          </cell>
          <cell r="BV10">
            <v>8.9169381107491855E-2</v>
          </cell>
          <cell r="BW10">
            <v>8.2195559233209217E-2</v>
          </cell>
          <cell r="BX10">
            <v>7.2174669955026832E-2</v>
          </cell>
          <cell r="BY10">
            <v>6.7308637122924245E-2</v>
          </cell>
          <cell r="BZ10">
            <v>5.7589144840643737E-2</v>
          </cell>
          <cell r="CB10" t="str">
            <v>Ciena</v>
          </cell>
          <cell r="CC10" t="str">
            <v>N/A</v>
          </cell>
          <cell r="CD10" t="str">
            <v>N/A</v>
          </cell>
          <cell r="CE10" t="str">
            <v>N/A</v>
          </cell>
          <cell r="CF10">
            <v>2</v>
          </cell>
          <cell r="CG10">
            <v>2</v>
          </cell>
          <cell r="CH10">
            <v>2</v>
          </cell>
          <cell r="CI10">
            <v>2</v>
          </cell>
          <cell r="CJ10">
            <v>2</v>
          </cell>
          <cell r="CK10">
            <v>2</v>
          </cell>
          <cell r="CL10">
            <v>2</v>
          </cell>
          <cell r="CM10">
            <v>3</v>
          </cell>
          <cell r="CN10">
            <v>3</v>
          </cell>
          <cell r="CO10">
            <v>3</v>
          </cell>
          <cell r="CP10">
            <v>3</v>
          </cell>
          <cell r="CQ10">
            <v>3</v>
          </cell>
          <cell r="CR10">
            <v>3</v>
          </cell>
          <cell r="CS10">
            <v>3</v>
          </cell>
          <cell r="CT10">
            <v>3</v>
          </cell>
          <cell r="CU10">
            <v>3</v>
          </cell>
          <cell r="CV10">
            <v>3</v>
          </cell>
          <cell r="CW10">
            <v>3</v>
          </cell>
          <cell r="CX10">
            <v>4</v>
          </cell>
          <cell r="CY10">
            <v>5</v>
          </cell>
          <cell r="CZ10">
            <v>5</v>
          </cell>
        </row>
        <row r="11">
          <cell r="B11" t="str">
            <v>Cisco</v>
          </cell>
          <cell r="C11">
            <v>157</v>
          </cell>
          <cell r="D11">
            <v>167</v>
          </cell>
          <cell r="E11">
            <v>130</v>
          </cell>
          <cell r="F11">
            <v>124</v>
          </cell>
          <cell r="G11">
            <v>146</v>
          </cell>
          <cell r="H11">
            <v>163</v>
          </cell>
          <cell r="I11">
            <v>159</v>
          </cell>
          <cell r="J11">
            <v>169</v>
          </cell>
          <cell r="K11">
            <v>180</v>
          </cell>
          <cell r="L11">
            <v>175</v>
          </cell>
          <cell r="M11">
            <v>178</v>
          </cell>
          <cell r="N11">
            <v>203</v>
          </cell>
          <cell r="O11">
            <v>196</v>
          </cell>
          <cell r="P11">
            <v>150</v>
          </cell>
          <cell r="Q11">
            <v>155</v>
          </cell>
          <cell r="R11">
            <v>142</v>
          </cell>
          <cell r="S11">
            <v>110</v>
          </cell>
          <cell r="T11">
            <v>116</v>
          </cell>
          <cell r="U11">
            <v>135</v>
          </cell>
          <cell r="V11">
            <v>128</v>
          </cell>
          <cell r="W11">
            <v>127</v>
          </cell>
          <cell r="X11">
            <v>0</v>
          </cell>
          <cell r="Y11">
            <v>0</v>
          </cell>
          <cell r="Z11">
            <v>0</v>
          </cell>
          <cell r="AB11" t="str">
            <v>Cisco</v>
          </cell>
          <cell r="AC11">
            <v>6.2799999999999995E-2</v>
          </cell>
          <cell r="AD11">
            <v>6.2758361518226224E-2</v>
          </cell>
          <cell r="AE11">
            <v>4.7829286239882265E-2</v>
          </cell>
          <cell r="AF11">
            <v>4.1849476881538984E-2</v>
          </cell>
          <cell r="AG11">
            <v>5.661108956960062E-2</v>
          </cell>
          <cell r="AH11">
            <v>5.4882154882154879E-2</v>
          </cell>
          <cell r="AI11">
            <v>5.0653074227460973E-2</v>
          </cell>
          <cell r="AJ11">
            <v>5.0342567768841225E-2</v>
          </cell>
          <cell r="AK11">
            <v>5.7288351368555063E-2</v>
          </cell>
          <cell r="AL11">
            <v>4.8678720445062586E-2</v>
          </cell>
          <cell r="AM11">
            <v>4.6805153825926898E-2</v>
          </cell>
          <cell r="AN11">
            <v>4.623092689592348E-2</v>
          </cell>
          <cell r="AO11">
            <v>5.0777202072538857E-2</v>
          </cell>
          <cell r="AP11">
            <v>3.510414228879008E-2</v>
          </cell>
          <cell r="AQ11">
            <v>3.8299975290338524E-2</v>
          </cell>
          <cell r="AR11">
            <v>3.3224145999064106E-2</v>
          </cell>
          <cell r="AS11">
            <v>3.1410622501427753E-2</v>
          </cell>
          <cell r="AT11">
            <v>3.0639197041732701E-2</v>
          </cell>
          <cell r="AU11">
            <v>3.7406483790523692E-2</v>
          </cell>
          <cell r="AV11">
            <v>3.3342016150039074E-2</v>
          </cell>
          <cell r="AW11">
            <v>3.886168910648715E-2</v>
          </cell>
          <cell r="AX11">
            <v>0</v>
          </cell>
          <cell r="AY11" t="e">
            <v>#DIV/0!</v>
          </cell>
          <cell r="AZ11" t="e">
            <v>#DIV/0!</v>
          </cell>
          <cell r="BB11" t="str">
            <v>Cisco</v>
          </cell>
          <cell r="BC11" t="str">
            <v>N/A</v>
          </cell>
          <cell r="BD11" t="str">
            <v>N/A</v>
          </cell>
          <cell r="BE11" t="str">
            <v>N/A</v>
          </cell>
          <cell r="BF11">
            <v>5.3311197196089281E-2</v>
          </cell>
          <cell r="BG11">
            <v>5.1918322497939748E-2</v>
          </cell>
          <cell r="BH11">
            <v>5.0133570792520038E-2</v>
          </cell>
          <cell r="BI11">
            <v>5.081108917689469E-2</v>
          </cell>
          <cell r="BJ11">
            <v>5.2885014528850145E-2</v>
          </cell>
          <cell r="BK11">
            <v>5.3220177664974617E-2</v>
          </cell>
          <cell r="BL11">
            <v>5.161339076551047E-2</v>
          </cell>
          <cell r="BM11">
            <v>5.0514499532273154E-2</v>
          </cell>
          <cell r="BN11">
            <v>4.9293416382023975E-2</v>
          </cell>
          <cell r="BO11">
            <v>4.8054188766055342E-2</v>
          </cell>
          <cell r="BP11">
            <v>4.4527469835242237E-2</v>
          </cell>
          <cell r="BQ11">
            <v>4.2483857341138132E-2</v>
          </cell>
          <cell r="BR11">
            <v>3.9078643490944448E-2</v>
          </cell>
          <cell r="BS11">
            <v>3.4604870775347914E-2</v>
          </cell>
          <cell r="BT11">
            <v>3.3506310461912998E-2</v>
          </cell>
          <cell r="BU11">
            <v>3.3155362204205389E-2</v>
          </cell>
          <cell r="BV11">
            <v>3.3184039087947884E-2</v>
          </cell>
          <cell r="BW11">
            <v>3.4891739070473035E-2</v>
          </cell>
          <cell r="BX11">
            <v>2.8289569128100971E-2</v>
          </cell>
          <cell r="BY11">
            <v>2.5056499950869608E-2</v>
          </cell>
          <cell r="BZ11">
            <v>2.0037866834963711E-2</v>
          </cell>
          <cell r="CB11" t="str">
            <v>Cisco</v>
          </cell>
          <cell r="CC11" t="str">
            <v>N/A</v>
          </cell>
          <cell r="CD11" t="str">
            <v>N/A</v>
          </cell>
          <cell r="CE11" t="str">
            <v>N/A</v>
          </cell>
          <cell r="CF11">
            <v>8</v>
          </cell>
          <cell r="CG11">
            <v>8</v>
          </cell>
          <cell r="CH11">
            <v>8</v>
          </cell>
          <cell r="CI11">
            <v>8</v>
          </cell>
          <cell r="CJ11">
            <v>8</v>
          </cell>
          <cell r="CK11">
            <v>8</v>
          </cell>
          <cell r="CL11">
            <v>8</v>
          </cell>
          <cell r="CM11">
            <v>8</v>
          </cell>
          <cell r="CN11">
            <v>8</v>
          </cell>
          <cell r="CO11">
            <v>9</v>
          </cell>
          <cell r="CP11">
            <v>9</v>
          </cell>
          <cell r="CQ11">
            <v>9</v>
          </cell>
          <cell r="CR11">
            <v>10</v>
          </cell>
          <cell r="CS11">
            <v>10</v>
          </cell>
          <cell r="CT11">
            <v>10</v>
          </cell>
          <cell r="CU11">
            <v>10</v>
          </cell>
          <cell r="CV11">
            <v>10</v>
          </cell>
          <cell r="CW11">
            <v>10</v>
          </cell>
          <cell r="CX11">
            <v>10</v>
          </cell>
          <cell r="CY11">
            <v>12</v>
          </cell>
          <cell r="CZ11">
            <v>13</v>
          </cell>
        </row>
        <row r="12">
          <cell r="B12" t="str">
            <v>ECI Telecom</v>
          </cell>
          <cell r="C12">
            <v>72</v>
          </cell>
          <cell r="D12">
            <v>76</v>
          </cell>
          <cell r="E12">
            <v>79</v>
          </cell>
          <cell r="F12">
            <v>82</v>
          </cell>
          <cell r="G12">
            <v>83</v>
          </cell>
          <cell r="H12">
            <v>86</v>
          </cell>
          <cell r="I12">
            <v>94</v>
          </cell>
          <cell r="J12">
            <v>96</v>
          </cell>
          <cell r="K12">
            <v>97</v>
          </cell>
          <cell r="L12">
            <v>100</v>
          </cell>
          <cell r="M12">
            <v>110</v>
          </cell>
          <cell r="N12">
            <v>112</v>
          </cell>
          <cell r="O12">
            <v>108</v>
          </cell>
          <cell r="P12">
            <v>113</v>
          </cell>
          <cell r="Q12">
            <v>123</v>
          </cell>
          <cell r="R12">
            <v>118</v>
          </cell>
          <cell r="S12">
            <v>111</v>
          </cell>
          <cell r="T12">
            <v>113</v>
          </cell>
          <cell r="U12">
            <v>90</v>
          </cell>
          <cell r="V12">
            <v>91</v>
          </cell>
          <cell r="W12">
            <v>92</v>
          </cell>
          <cell r="X12">
            <v>97</v>
          </cell>
          <cell r="Y12">
            <v>0</v>
          </cell>
          <cell r="Z12">
            <v>0</v>
          </cell>
          <cell r="AB12" t="str">
            <v>ECI Telecom</v>
          </cell>
          <cell r="AC12">
            <v>2.8799999999999999E-2</v>
          </cell>
          <cell r="AD12">
            <v>2.8560691469372415E-2</v>
          </cell>
          <cell r="AE12">
            <v>2.9065489330389993E-2</v>
          </cell>
          <cell r="AF12">
            <v>2.7674654066824164E-2</v>
          </cell>
          <cell r="AG12">
            <v>3.2183016673129117E-2</v>
          </cell>
          <cell r="AH12">
            <v>2.8956228956228958E-2</v>
          </cell>
          <cell r="AI12">
            <v>2.9945842625039822E-2</v>
          </cell>
          <cell r="AJ12">
            <v>2.8596961572832886E-2</v>
          </cell>
          <cell r="AK12">
            <v>3.0872056015276893E-2</v>
          </cell>
          <cell r="AL12">
            <v>2.7816411682892908E-2</v>
          </cell>
          <cell r="AM12">
            <v>2.8924533263213252E-2</v>
          </cell>
          <cell r="AN12">
            <v>2.5506718287406058E-2</v>
          </cell>
          <cell r="AO12">
            <v>2.7979274611398965E-2</v>
          </cell>
          <cell r="AP12">
            <v>2.6445120524221859E-2</v>
          </cell>
          <cell r="AQ12">
            <v>3.039288361749444E-2</v>
          </cell>
          <cell r="AR12">
            <v>2.7608797379503978E-2</v>
          </cell>
          <cell r="AS12">
            <v>3.1696173615077101E-2</v>
          </cell>
          <cell r="AT12">
            <v>2.9846804014791336E-2</v>
          </cell>
          <cell r="AU12">
            <v>2.4937655860349128E-2</v>
          </cell>
          <cell r="AV12">
            <v>2.3704089606668404E-2</v>
          </cell>
          <cell r="AW12">
            <v>2.8151774785801713E-2</v>
          </cell>
          <cell r="AX12">
            <v>3.1596091205211729E-2</v>
          </cell>
          <cell r="AY12" t="e">
            <v>#DIV/0!</v>
          </cell>
          <cell r="AZ12" t="e">
            <v>#DIV/0!</v>
          </cell>
          <cell r="BB12" t="str">
            <v>ECI Telecom</v>
          </cell>
          <cell r="BC12" t="str">
            <v>N/A</v>
          </cell>
          <cell r="BD12" t="str">
            <v>N/A</v>
          </cell>
          <cell r="BE12" t="str">
            <v>N/A</v>
          </cell>
          <cell r="BF12">
            <v>2.8500276701715552E-2</v>
          </cell>
          <cell r="BG12">
            <v>2.9301346030583281E-2</v>
          </cell>
          <cell r="BH12">
            <v>2.9385574354407838E-2</v>
          </cell>
          <cell r="BI12">
            <v>2.9611192172345722E-2</v>
          </cell>
          <cell r="BJ12">
            <v>2.9804898298048985E-2</v>
          </cell>
          <cell r="BK12">
            <v>2.9584390862944163E-2</v>
          </cell>
          <cell r="BL12">
            <v>2.9245069145318523E-2</v>
          </cell>
          <cell r="BM12">
            <v>2.8999064546304958E-2</v>
          </cell>
          <cell r="BN12">
            <v>2.8062420467483758E-2</v>
          </cell>
          <cell r="BO12">
            <v>2.7477794108249728E-2</v>
          </cell>
          <cell r="BP12">
            <v>2.7132969927114597E-2</v>
          </cell>
          <cell r="BQ12">
            <v>2.7517953050509927E-2</v>
          </cell>
          <cell r="BR12">
            <v>2.807827883797253E-2</v>
          </cell>
          <cell r="BS12">
            <v>2.8889165009940359E-2</v>
          </cell>
          <cell r="BT12">
            <v>2.9790505477609072E-2</v>
          </cell>
          <cell r="BU12">
            <v>2.8475380660470635E-2</v>
          </cell>
          <cell r="BV12">
            <v>2.7483713355048858E-2</v>
          </cell>
          <cell r="BW12">
            <v>2.6617018342297613E-2</v>
          </cell>
          <cell r="BX12">
            <v>2.6838821993326562E-2</v>
          </cell>
          <cell r="BY12">
            <v>2.751301955389604E-2</v>
          </cell>
          <cell r="BZ12">
            <v>2.9820132533922374E-2</v>
          </cell>
          <cell r="CB12" t="str">
            <v>ECI Telecom</v>
          </cell>
          <cell r="CC12" t="str">
            <v>N/A</v>
          </cell>
          <cell r="CD12" t="str">
            <v>N/A</v>
          </cell>
          <cell r="CE12" t="str">
            <v>N/A</v>
          </cell>
          <cell r="CF12">
            <v>10</v>
          </cell>
          <cell r="CG12">
            <v>10</v>
          </cell>
          <cell r="CH12">
            <v>10</v>
          </cell>
          <cell r="CI12">
            <v>10</v>
          </cell>
          <cell r="CJ12">
            <v>10</v>
          </cell>
          <cell r="CK12">
            <v>10</v>
          </cell>
          <cell r="CL12">
            <v>10</v>
          </cell>
          <cell r="CM12">
            <v>10</v>
          </cell>
          <cell r="CN12">
            <v>11</v>
          </cell>
          <cell r="CO12">
            <v>11</v>
          </cell>
          <cell r="CP12">
            <v>11</v>
          </cell>
          <cell r="CQ12">
            <v>11</v>
          </cell>
          <cell r="CR12">
            <v>11</v>
          </cell>
          <cell r="CS12">
            <v>11</v>
          </cell>
          <cell r="CT12">
            <v>11</v>
          </cell>
          <cell r="CU12">
            <v>11</v>
          </cell>
          <cell r="CV12">
            <v>11</v>
          </cell>
          <cell r="CW12">
            <v>11</v>
          </cell>
          <cell r="CX12">
            <v>11</v>
          </cell>
          <cell r="CY12">
            <v>10</v>
          </cell>
          <cell r="CZ12">
            <v>10</v>
          </cell>
        </row>
        <row r="13">
          <cell r="B13" t="str">
            <v>Ericsson</v>
          </cell>
          <cell r="C13">
            <v>181</v>
          </cell>
          <cell r="D13">
            <v>136</v>
          </cell>
          <cell r="E13">
            <v>142</v>
          </cell>
          <cell r="F13">
            <v>159</v>
          </cell>
          <cell r="G13">
            <v>160</v>
          </cell>
          <cell r="H13">
            <v>169</v>
          </cell>
          <cell r="I13">
            <v>177</v>
          </cell>
          <cell r="J13">
            <v>195</v>
          </cell>
          <cell r="K13">
            <v>183</v>
          </cell>
          <cell r="L13">
            <v>194</v>
          </cell>
          <cell r="M13">
            <v>213</v>
          </cell>
          <cell r="N13">
            <v>213</v>
          </cell>
          <cell r="O13">
            <v>198</v>
          </cell>
          <cell r="P13">
            <v>208</v>
          </cell>
          <cell r="Q13">
            <v>217</v>
          </cell>
          <cell r="R13">
            <v>232</v>
          </cell>
          <cell r="S13">
            <v>152</v>
          </cell>
          <cell r="T13">
            <v>170</v>
          </cell>
          <cell r="U13">
            <v>170</v>
          </cell>
          <cell r="V13">
            <v>191</v>
          </cell>
          <cell r="W13">
            <v>100</v>
          </cell>
          <cell r="X13">
            <v>130</v>
          </cell>
          <cell r="Y13">
            <v>0</v>
          </cell>
          <cell r="Z13">
            <v>0</v>
          </cell>
          <cell r="AB13" t="str">
            <v>Ericsson</v>
          </cell>
          <cell r="AC13">
            <v>7.2400000000000006E-2</v>
          </cell>
          <cell r="AD13">
            <v>5.1108605787298006E-2</v>
          </cell>
          <cell r="AE13">
            <v>5.2244297277409861E-2</v>
          </cell>
          <cell r="AF13">
            <v>5.3661829227134659E-2</v>
          </cell>
          <cell r="AG13">
            <v>6.2039550213260956E-2</v>
          </cell>
          <cell r="AH13">
            <v>5.6902356902356906E-2</v>
          </cell>
          <cell r="AI13">
            <v>5.6387384517362214E-2</v>
          </cell>
          <cell r="AJ13">
            <v>5.8087578194816802E-2</v>
          </cell>
          <cell r="AK13">
            <v>5.8243157224697646E-2</v>
          </cell>
          <cell r="AL13">
            <v>5.396383866481224E-2</v>
          </cell>
          <cell r="AM13">
            <v>5.600841440967657E-2</v>
          </cell>
          <cell r="AN13">
            <v>4.8508312457299023E-2</v>
          </cell>
          <cell r="AO13">
            <v>5.1295336787564767E-2</v>
          </cell>
          <cell r="AP13">
            <v>4.8677743973788906E-2</v>
          </cell>
          <cell r="AQ13">
            <v>5.361996540647393E-2</v>
          </cell>
          <cell r="AR13">
            <v>5.4281703322414603E-2</v>
          </cell>
          <cell r="AS13">
            <v>4.3403769274700174E-2</v>
          </cell>
          <cell r="AT13">
            <v>4.490227152667723E-2</v>
          </cell>
          <cell r="AU13">
            <v>4.7104461069548353E-2</v>
          </cell>
          <cell r="AV13">
            <v>4.9752539723886428E-2</v>
          </cell>
          <cell r="AW13">
            <v>3.0599755201958383E-2</v>
          </cell>
          <cell r="AX13">
            <v>4.2345276872964167E-2</v>
          </cell>
          <cell r="AY13" t="e">
            <v>#DIV/0!</v>
          </cell>
          <cell r="AZ13" t="e">
            <v>#DIV/0!</v>
          </cell>
          <cell r="BB13" t="str">
            <v>Ericsson</v>
          </cell>
          <cell r="BC13" t="str">
            <v>N/A</v>
          </cell>
          <cell r="BD13" t="str">
            <v>N/A</v>
          </cell>
          <cell r="BE13" t="str">
            <v>N/A</v>
          </cell>
          <cell r="BF13">
            <v>5.7000553403431103E-2</v>
          </cell>
          <cell r="BG13">
            <v>5.4665323688306934E-2</v>
          </cell>
          <cell r="BH13">
            <v>5.6099732858414957E-2</v>
          </cell>
          <cell r="BI13">
            <v>5.7076645781477982E-2</v>
          </cell>
          <cell r="BJ13">
            <v>5.8198422581984224E-2</v>
          </cell>
          <cell r="BK13">
            <v>5.7423857868020303E-2</v>
          </cell>
          <cell r="BL13">
            <v>5.660092193758029E-2</v>
          </cell>
          <cell r="BM13">
            <v>5.6487011585234226E-2</v>
          </cell>
          <cell r="BN13">
            <v>5.3780724666800617E-2</v>
          </cell>
          <cell r="BO13">
            <v>5.2271710652437853E-2</v>
          </cell>
          <cell r="BP13">
            <v>5.0958534942120416E-2</v>
          </cell>
          <cell r="BQ13">
            <v>5.0449580592601531E-2</v>
          </cell>
          <cell r="BR13">
            <v>5.1963048498845268E-2</v>
          </cell>
          <cell r="BS13">
            <v>5.0260934393638171E-2</v>
          </cell>
          <cell r="BT13">
            <v>4.9394580049971173E-2</v>
          </cell>
          <cell r="BU13">
            <v>4.7722628699492453E-2</v>
          </cell>
          <cell r="BV13">
            <v>4.6349077090119435E-2</v>
          </cell>
          <cell r="BW13">
            <v>4.3511239828989107E-2</v>
          </cell>
          <cell r="BX13">
            <v>4.2869577832583779E-2</v>
          </cell>
          <cell r="BY13">
            <v>4.1367790114965115E-2</v>
          </cell>
          <cell r="BZ13">
            <v>3.6289050173556325E-2</v>
          </cell>
          <cell r="CB13" t="str">
            <v>Ericsson</v>
          </cell>
          <cell r="CC13" t="str">
            <v>N/A</v>
          </cell>
          <cell r="CD13" t="str">
            <v>N/A</v>
          </cell>
          <cell r="CE13" t="str">
            <v>N/A</v>
          </cell>
          <cell r="CF13">
            <v>7</v>
          </cell>
          <cell r="CG13">
            <v>7</v>
          </cell>
          <cell r="CH13">
            <v>7</v>
          </cell>
          <cell r="CI13">
            <v>7</v>
          </cell>
          <cell r="CJ13">
            <v>6</v>
          </cell>
          <cell r="CK13">
            <v>7</v>
          </cell>
          <cell r="CL13">
            <v>7</v>
          </cell>
          <cell r="CM13">
            <v>7</v>
          </cell>
          <cell r="CN13">
            <v>7</v>
          </cell>
          <cell r="CO13">
            <v>7</v>
          </cell>
          <cell r="CP13">
            <v>6</v>
          </cell>
          <cell r="CQ13">
            <v>7</v>
          </cell>
          <cell r="CR13">
            <v>6</v>
          </cell>
          <cell r="CS13">
            <v>6</v>
          </cell>
          <cell r="CT13">
            <v>7</v>
          </cell>
          <cell r="CU13">
            <v>7</v>
          </cell>
          <cell r="CV13">
            <v>6</v>
          </cell>
          <cell r="CW13">
            <v>6</v>
          </cell>
          <cell r="CX13">
            <v>6</v>
          </cell>
          <cell r="CY13">
            <v>7</v>
          </cell>
          <cell r="CZ13">
            <v>8</v>
          </cell>
        </row>
        <row r="14">
          <cell r="B14" t="str">
            <v>FiberHome</v>
          </cell>
          <cell r="C14">
            <v>19</v>
          </cell>
          <cell r="D14">
            <v>32</v>
          </cell>
          <cell r="E14">
            <v>33</v>
          </cell>
          <cell r="F14">
            <v>44</v>
          </cell>
          <cell r="G14">
            <v>34</v>
          </cell>
          <cell r="H14">
            <v>60</v>
          </cell>
          <cell r="I14">
            <v>52</v>
          </cell>
          <cell r="J14">
            <v>44</v>
          </cell>
          <cell r="K14">
            <v>38</v>
          </cell>
          <cell r="L14">
            <v>47</v>
          </cell>
          <cell r="M14">
            <v>45</v>
          </cell>
          <cell r="N14">
            <v>45</v>
          </cell>
          <cell r="O14">
            <v>35</v>
          </cell>
          <cell r="P14">
            <v>42</v>
          </cell>
          <cell r="Q14">
            <v>47</v>
          </cell>
          <cell r="R14">
            <v>49</v>
          </cell>
          <cell r="S14">
            <v>56</v>
          </cell>
          <cell r="T14">
            <v>58</v>
          </cell>
          <cell r="U14">
            <v>59</v>
          </cell>
          <cell r="V14">
            <v>56</v>
          </cell>
          <cell r="W14">
            <v>56</v>
          </cell>
          <cell r="X14">
            <v>0</v>
          </cell>
          <cell r="Y14">
            <v>0</v>
          </cell>
          <cell r="Z14">
            <v>0</v>
          </cell>
          <cell r="AB14" t="str">
            <v>FiberHome</v>
          </cell>
          <cell r="AC14">
            <v>7.6E-3</v>
          </cell>
          <cell r="AD14">
            <v>1.2025554302893648E-2</v>
          </cell>
          <cell r="AE14">
            <v>1.2141280353200883E-2</v>
          </cell>
          <cell r="AF14">
            <v>1.4849814377320284E-2</v>
          </cell>
          <cell r="AG14">
            <v>1.3183404420317953E-2</v>
          </cell>
          <cell r="AH14">
            <v>2.0202020202020204E-2</v>
          </cell>
          <cell r="AI14">
            <v>1.6565785281936921E-2</v>
          </cell>
          <cell r="AJ14">
            <v>1.3106940720881739E-2</v>
          </cell>
          <cell r="AK14">
            <v>1.2094207511139401E-2</v>
          </cell>
          <cell r="AL14">
            <v>1.3073713490959666E-2</v>
          </cell>
          <cell r="AM14">
            <v>1.1832763607678149E-2</v>
          </cell>
          <cell r="AN14">
            <v>1.0248235026189934E-2</v>
          </cell>
          <cell r="AO14">
            <v>9.0673575129533671E-3</v>
          </cell>
          <cell r="AP14">
            <v>9.8291598408612214E-3</v>
          </cell>
          <cell r="AQ14">
            <v>1.1613540894489745E-2</v>
          </cell>
          <cell r="AR14">
            <v>1.1464670098268601E-2</v>
          </cell>
          <cell r="AS14">
            <v>1.5990862364363222E-2</v>
          </cell>
          <cell r="AT14">
            <v>1.531959852086635E-2</v>
          </cell>
          <cell r="AU14">
            <v>1.6348018841784429E-2</v>
          </cell>
          <cell r="AV14">
            <v>1.4587132065642095E-2</v>
          </cell>
          <cell r="AW14">
            <v>1.7135862913096694E-2</v>
          </cell>
          <cell r="AX14">
            <v>0</v>
          </cell>
          <cell r="AY14" t="e">
            <v>#DIV/0!</v>
          </cell>
          <cell r="AZ14" t="e">
            <v>#DIV/0!</v>
          </cell>
          <cell r="BB14" t="str">
            <v>FiberHome</v>
          </cell>
          <cell r="BC14" t="str">
            <v>N/A</v>
          </cell>
          <cell r="BD14" t="str">
            <v>N/A</v>
          </cell>
          <cell r="BE14" t="str">
            <v>N/A</v>
          </cell>
          <cell r="BF14">
            <v>1.180593986349382E-2</v>
          </cell>
          <cell r="BG14">
            <v>1.3094039007416904E-2</v>
          </cell>
          <cell r="BH14">
            <v>1.5227070347284061E-2</v>
          </cell>
          <cell r="BI14">
            <v>1.6307613080422282E-2</v>
          </cell>
          <cell r="BJ14">
            <v>1.5774180157741801E-2</v>
          </cell>
          <cell r="BK14">
            <v>1.5387055837563451E-2</v>
          </cell>
          <cell r="BL14">
            <v>1.3677926396130885E-2</v>
          </cell>
          <cell r="BM14">
            <v>1.2520687918255738E-2</v>
          </cell>
          <cell r="BN14">
            <v>1.1720581340834505E-2</v>
          </cell>
          <cell r="BO14">
            <v>1.0991117643299891E-2</v>
          </cell>
          <cell r="BP14">
            <v>1.0228455931891959E-2</v>
          </cell>
          <cell r="BQ14">
            <v>1.0198539617403898E-2</v>
          </cell>
          <cell r="BR14">
            <v>1.0514160690409627E-2</v>
          </cell>
          <cell r="BS14">
            <v>1.2052683896620278E-2</v>
          </cell>
          <cell r="BT14">
            <v>1.3453776667307323E-2</v>
          </cell>
          <cell r="BU14">
            <v>1.4633181728297409E-2</v>
          </cell>
          <cell r="BV14">
            <v>1.5540173724212812E-2</v>
          </cell>
          <cell r="BW14">
            <v>1.5790925389601435E-2</v>
          </cell>
          <cell r="BX14">
            <v>1.2403888002321195E-2</v>
          </cell>
          <cell r="BY14">
            <v>1.1005207821558416E-2</v>
          </cell>
          <cell r="BZ14">
            <v>8.8355948248658878E-3</v>
          </cell>
          <cell r="CB14" t="str">
            <v>FiberHome</v>
          </cell>
          <cell r="CC14" t="str">
            <v>N/A</v>
          </cell>
          <cell r="CD14" t="str">
            <v>N/A</v>
          </cell>
          <cell r="CE14" t="str">
            <v>N/A</v>
          </cell>
          <cell r="CF14">
            <v>13</v>
          </cell>
          <cell r="CG14">
            <v>13</v>
          </cell>
          <cell r="CH14">
            <v>13</v>
          </cell>
          <cell r="CI14">
            <v>13</v>
          </cell>
          <cell r="CJ14">
            <v>13</v>
          </cell>
          <cell r="CK14">
            <v>13</v>
          </cell>
          <cell r="CL14">
            <v>14</v>
          </cell>
          <cell r="CM14">
            <v>14</v>
          </cell>
          <cell r="CN14">
            <v>14</v>
          </cell>
          <cell r="CO14">
            <v>14</v>
          </cell>
          <cell r="CP14">
            <v>15</v>
          </cell>
          <cell r="CQ14">
            <v>15</v>
          </cell>
          <cell r="CR14">
            <v>15</v>
          </cell>
          <cell r="CS14">
            <v>15</v>
          </cell>
          <cell r="CT14">
            <v>14</v>
          </cell>
          <cell r="CU14">
            <v>14</v>
          </cell>
          <cell r="CV14">
            <v>14</v>
          </cell>
          <cell r="CW14">
            <v>14</v>
          </cell>
          <cell r="CX14">
            <v>14</v>
          </cell>
          <cell r="CY14">
            <v>14</v>
          </cell>
          <cell r="CZ14">
            <v>16</v>
          </cell>
        </row>
        <row r="15">
          <cell r="B15" t="str">
            <v>Force 10</v>
          </cell>
          <cell r="C15">
            <v>9</v>
          </cell>
          <cell r="D15">
            <v>6</v>
          </cell>
          <cell r="E15">
            <v>10</v>
          </cell>
          <cell r="F15">
            <v>9</v>
          </cell>
          <cell r="G15">
            <v>11</v>
          </cell>
          <cell r="H15">
            <v>12</v>
          </cell>
          <cell r="I15">
            <v>14</v>
          </cell>
          <cell r="J15">
            <v>15</v>
          </cell>
          <cell r="K15">
            <v>15</v>
          </cell>
          <cell r="L15">
            <v>16</v>
          </cell>
          <cell r="M15">
            <v>16</v>
          </cell>
          <cell r="N15">
            <v>17</v>
          </cell>
          <cell r="O15">
            <v>18</v>
          </cell>
          <cell r="P15">
            <v>20</v>
          </cell>
          <cell r="Q15">
            <v>11</v>
          </cell>
          <cell r="R15">
            <v>11</v>
          </cell>
          <cell r="S15">
            <v>11</v>
          </cell>
          <cell r="T15">
            <v>10</v>
          </cell>
          <cell r="U15">
            <v>8</v>
          </cell>
          <cell r="V15">
            <v>9</v>
          </cell>
          <cell r="W15">
            <v>10</v>
          </cell>
          <cell r="X15">
            <v>8</v>
          </cell>
          <cell r="Y15">
            <v>0</v>
          </cell>
          <cell r="Z15">
            <v>0</v>
          </cell>
          <cell r="AB15" t="str">
            <v>Force 10</v>
          </cell>
          <cell r="AC15">
            <v>3.5999999999999999E-3</v>
          </cell>
          <cell r="AD15">
            <v>2.2547914317925591E-3</v>
          </cell>
          <cell r="AE15">
            <v>3.6791758646063282E-3</v>
          </cell>
          <cell r="AF15">
            <v>3.0374620317246033E-3</v>
          </cell>
          <cell r="AG15">
            <v>4.2652190771616909E-3</v>
          </cell>
          <cell r="AH15">
            <v>4.0404040404040404E-3</v>
          </cell>
          <cell r="AI15">
            <v>4.4600191143676334E-3</v>
          </cell>
          <cell r="AJ15">
            <v>4.4682752457551383E-3</v>
          </cell>
          <cell r="AK15">
            <v>4.7740292807129216E-3</v>
          </cell>
          <cell r="AL15">
            <v>4.4506258692628654E-3</v>
          </cell>
          <cell r="AM15">
            <v>4.2072048382855642E-3</v>
          </cell>
          <cell r="AN15">
            <v>3.8715554543384194E-3</v>
          </cell>
          <cell r="AO15">
            <v>4.6632124352331602E-3</v>
          </cell>
          <cell r="AP15">
            <v>4.6805523051720102E-3</v>
          </cell>
          <cell r="AQ15">
            <v>2.7180627625401532E-3</v>
          </cell>
          <cell r="AR15">
            <v>2.5737014506317267E-3</v>
          </cell>
          <cell r="AS15">
            <v>3.1410622501427754E-3</v>
          </cell>
          <cell r="AT15">
            <v>2.6413100898045432E-3</v>
          </cell>
          <cell r="AU15">
            <v>2.2166805209199226E-3</v>
          </cell>
          <cell r="AV15">
            <v>2.3443605105496223E-3</v>
          </cell>
          <cell r="AW15">
            <v>3.0599755201958386E-3</v>
          </cell>
          <cell r="AX15">
            <v>2.6058631921824105E-3</v>
          </cell>
          <cell r="AY15" t="e">
            <v>#DIV/0!</v>
          </cell>
          <cell r="AZ15" t="e">
            <v>#DIV/0!</v>
          </cell>
          <cell r="BB15" t="str">
            <v>Force 10</v>
          </cell>
          <cell r="BC15" t="str">
            <v>N/A</v>
          </cell>
          <cell r="BD15" t="str">
            <v>N/A</v>
          </cell>
          <cell r="BE15" t="str">
            <v>N/A</v>
          </cell>
          <cell r="BF15">
            <v>3.1359527762405458E-3</v>
          </cell>
          <cell r="BG15">
            <v>3.2964014284406189E-3</v>
          </cell>
          <cell r="BH15">
            <v>3.7399821905609973E-3</v>
          </cell>
          <cell r="BI15">
            <v>3.9481589563127627E-3</v>
          </cell>
          <cell r="BJ15">
            <v>4.3171440431714406E-3</v>
          </cell>
          <cell r="BK15">
            <v>4.4416243654822338E-3</v>
          </cell>
          <cell r="BL15">
            <v>4.534119247336205E-3</v>
          </cell>
          <cell r="BM15">
            <v>4.4613945455853786E-3</v>
          </cell>
          <cell r="BN15">
            <v>4.2863840332194765E-3</v>
          </cell>
          <cell r="BO15">
            <v>4.2814237331458881E-3</v>
          </cell>
          <cell r="BP15">
            <v>4.34862497703191E-3</v>
          </cell>
          <cell r="BQ15">
            <v>3.9828616257316998E-3</v>
          </cell>
          <cell r="BR15">
            <v>3.6465297192172117E-3</v>
          </cell>
          <cell r="BS15">
            <v>3.2927435387673956E-3</v>
          </cell>
          <cell r="BT15">
            <v>2.7548209366391185E-3</v>
          </cell>
          <cell r="BU15">
            <v>2.6366093204139478E-3</v>
          </cell>
          <cell r="BV15">
            <v>2.5787187839305102E-3</v>
          </cell>
          <cell r="BW15">
            <v>2.5513722245207558E-3</v>
          </cell>
          <cell r="BX15">
            <v>2.5388074858552156E-3</v>
          </cell>
          <cell r="BY15">
            <v>2.6530411712685467E-3</v>
          </cell>
          <cell r="BZ15">
            <v>2.8400126222783212E-3</v>
          </cell>
          <cell r="CB15" t="str">
            <v>Force 10</v>
          </cell>
          <cell r="CC15" t="str">
            <v>N/A</v>
          </cell>
          <cell r="CD15" t="str">
            <v>N/A</v>
          </cell>
          <cell r="CE15" t="str">
            <v>N/A</v>
          </cell>
          <cell r="CF15">
            <v>17</v>
          </cell>
          <cell r="CG15">
            <v>17</v>
          </cell>
          <cell r="CH15">
            <v>17</v>
          </cell>
          <cell r="CI15">
            <v>18</v>
          </cell>
          <cell r="CJ15">
            <v>17</v>
          </cell>
          <cell r="CK15">
            <v>17</v>
          </cell>
          <cell r="CL15">
            <v>18</v>
          </cell>
          <cell r="CM15">
            <v>18</v>
          </cell>
          <cell r="CN15">
            <v>19</v>
          </cell>
          <cell r="CO15">
            <v>19</v>
          </cell>
          <cell r="CP15">
            <v>20</v>
          </cell>
          <cell r="CQ15">
            <v>20</v>
          </cell>
          <cell r="CR15">
            <v>20</v>
          </cell>
          <cell r="CS15">
            <v>20</v>
          </cell>
          <cell r="CT15">
            <v>20</v>
          </cell>
          <cell r="CU15">
            <v>21</v>
          </cell>
          <cell r="CV15">
            <v>21</v>
          </cell>
          <cell r="CW15">
            <v>21</v>
          </cell>
          <cell r="CX15">
            <v>20</v>
          </cell>
          <cell r="CY15">
            <v>20</v>
          </cell>
          <cell r="CZ15">
            <v>20</v>
          </cell>
        </row>
        <row r="16">
          <cell r="B16" t="str">
            <v>Fujitsu</v>
          </cell>
          <cell r="C16">
            <v>318</v>
          </cell>
          <cell r="D16">
            <v>227</v>
          </cell>
          <cell r="E16">
            <v>243</v>
          </cell>
          <cell r="F16">
            <v>189</v>
          </cell>
          <cell r="G16">
            <v>248</v>
          </cell>
          <cell r="H16">
            <v>229</v>
          </cell>
          <cell r="I16">
            <v>201</v>
          </cell>
          <cell r="J16">
            <v>217</v>
          </cell>
          <cell r="K16">
            <v>234</v>
          </cell>
          <cell r="L16">
            <v>197</v>
          </cell>
          <cell r="M16">
            <v>249</v>
          </cell>
          <cell r="N16">
            <v>200</v>
          </cell>
          <cell r="O16">
            <v>314</v>
          </cell>
          <cell r="P16">
            <v>245</v>
          </cell>
          <cell r="Q16">
            <v>254</v>
          </cell>
          <cell r="R16">
            <v>218</v>
          </cell>
          <cell r="S16">
            <v>232</v>
          </cell>
          <cell r="T16">
            <v>176</v>
          </cell>
          <cell r="U16">
            <v>239</v>
          </cell>
          <cell r="V16">
            <v>245</v>
          </cell>
          <cell r="W16">
            <v>215</v>
          </cell>
          <cell r="X16">
            <v>230</v>
          </cell>
          <cell r="Y16">
            <v>0</v>
          </cell>
          <cell r="Z16">
            <v>0</v>
          </cell>
          <cell r="AB16" t="str">
            <v>Fujitsu</v>
          </cell>
          <cell r="AC16">
            <v>0.12720000000000001</v>
          </cell>
          <cell r="AD16">
            <v>8.5306275836151829E-2</v>
          </cell>
          <cell r="AE16">
            <v>8.9403973509933773E-2</v>
          </cell>
          <cell r="AF16">
            <v>6.3786702666216666E-2</v>
          </cell>
          <cell r="AG16">
            <v>9.6161302830554476E-2</v>
          </cell>
          <cell r="AH16">
            <v>7.7104377104377106E-2</v>
          </cell>
          <cell r="AI16">
            <v>6.4033131570563867E-2</v>
          </cell>
          <cell r="AJ16">
            <v>6.4641048555257666E-2</v>
          </cell>
          <cell r="AK16">
            <v>7.4474856779121579E-2</v>
          </cell>
          <cell r="AL16">
            <v>5.4798331015299025E-2</v>
          </cell>
          <cell r="AM16">
            <v>6.5474625295819086E-2</v>
          </cell>
          <cell r="AN16">
            <v>4.554771122751082E-2</v>
          </cell>
          <cell r="AO16">
            <v>8.1347150259067358E-2</v>
          </cell>
          <cell r="AP16">
            <v>5.7336765738357123E-2</v>
          </cell>
          <cell r="AQ16">
            <v>6.2762540153199903E-2</v>
          </cell>
          <cell r="AR16">
            <v>5.1006083294337853E-2</v>
          </cell>
          <cell r="AS16">
            <v>6.6247858366647636E-2</v>
          </cell>
          <cell r="AT16">
            <v>4.648705758055996E-2</v>
          </cell>
          <cell r="AU16">
            <v>6.6223330562482682E-2</v>
          </cell>
          <cell r="AV16">
            <v>6.3818702787184156E-2</v>
          </cell>
          <cell r="AW16">
            <v>6.5789473684210523E-2</v>
          </cell>
          <cell r="AX16">
            <v>7.4918566775244305E-2</v>
          </cell>
          <cell r="AY16" t="e">
            <v>#DIV/0!</v>
          </cell>
          <cell r="AZ16" t="e">
            <v>#DIV/0!</v>
          </cell>
          <cell r="BB16" t="str">
            <v>Fujitsu</v>
          </cell>
          <cell r="BC16" t="str">
            <v>N/A</v>
          </cell>
          <cell r="BD16" t="str">
            <v>N/A</v>
          </cell>
          <cell r="BE16" t="str">
            <v>N/A</v>
          </cell>
          <cell r="BF16">
            <v>9.0112525364323931E-2</v>
          </cell>
          <cell r="BG16">
            <v>8.3051002655434483E-2</v>
          </cell>
          <cell r="BH16">
            <v>8.0943900267141586E-2</v>
          </cell>
          <cell r="BI16">
            <v>7.441421337224273E-2</v>
          </cell>
          <cell r="BJ16">
            <v>7.4304690743046908E-2</v>
          </cell>
          <cell r="BK16">
            <v>6.9876269035532998E-2</v>
          </cell>
          <cell r="BL16">
            <v>6.4157787349807302E-2</v>
          </cell>
          <cell r="BM16">
            <v>6.4546304957904588E-2</v>
          </cell>
          <cell r="BN16">
            <v>5.8937780456767799E-2</v>
          </cell>
          <cell r="BO16">
            <v>6.1345772892836603E-2</v>
          </cell>
          <cell r="BP16">
            <v>6.1738225026030505E-2</v>
          </cell>
          <cell r="BQ16">
            <v>6.1130891316154727E-2</v>
          </cell>
          <cell r="BR16">
            <v>6.2659535675215747E-2</v>
          </cell>
          <cell r="BS16">
            <v>5.8958747514910537E-2</v>
          </cell>
          <cell r="BT16">
            <v>5.637773079633545E-2</v>
          </cell>
          <cell r="BU16">
            <v>5.7016676553951616E-2</v>
          </cell>
          <cell r="BV16">
            <v>6.0532030401737241E-2</v>
          </cell>
          <cell r="BW16">
            <v>6.0336505309612466E-2</v>
          </cell>
          <cell r="BX16">
            <v>6.7387204410271295E-2</v>
          </cell>
          <cell r="BY16">
            <v>6.779994104352953E-2</v>
          </cell>
          <cell r="BZ16">
            <v>7.0211423161880726E-2</v>
          </cell>
          <cell r="CB16" t="str">
            <v>Fujitsu</v>
          </cell>
          <cell r="CC16" t="str">
            <v>N/A</v>
          </cell>
          <cell r="CD16" t="str">
            <v>N/A</v>
          </cell>
          <cell r="CE16" t="str">
            <v>N/A</v>
          </cell>
          <cell r="CF16">
            <v>4</v>
          </cell>
          <cell r="CG16">
            <v>4</v>
          </cell>
          <cell r="CH16">
            <v>4</v>
          </cell>
          <cell r="CI16">
            <v>5</v>
          </cell>
          <cell r="CJ16">
            <v>5</v>
          </cell>
          <cell r="CK16">
            <v>5</v>
          </cell>
          <cell r="CL16">
            <v>5</v>
          </cell>
          <cell r="CM16">
            <v>4</v>
          </cell>
          <cell r="CN16">
            <v>4</v>
          </cell>
          <cell r="CO16">
            <v>4</v>
          </cell>
          <cell r="CP16">
            <v>4</v>
          </cell>
          <cell r="CQ16">
            <v>4</v>
          </cell>
          <cell r="CR16">
            <v>4</v>
          </cell>
          <cell r="CS16">
            <v>4</v>
          </cell>
          <cell r="CT16">
            <v>4</v>
          </cell>
          <cell r="CU16">
            <v>5</v>
          </cell>
          <cell r="CV16">
            <v>4</v>
          </cell>
          <cell r="CW16">
            <v>5</v>
          </cell>
          <cell r="CX16">
            <v>5</v>
          </cell>
          <cell r="CY16">
            <v>4</v>
          </cell>
          <cell r="CZ16">
            <v>4</v>
          </cell>
        </row>
        <row r="17">
          <cell r="B17" t="str">
            <v>Hitachi</v>
          </cell>
          <cell r="C17">
            <v>18</v>
          </cell>
          <cell r="D17">
            <v>26</v>
          </cell>
          <cell r="E17">
            <v>21</v>
          </cell>
          <cell r="F17">
            <v>11</v>
          </cell>
          <cell r="G17">
            <v>11</v>
          </cell>
          <cell r="H17">
            <v>13</v>
          </cell>
          <cell r="I17">
            <v>10</v>
          </cell>
          <cell r="J17">
            <v>16</v>
          </cell>
          <cell r="K17">
            <v>10</v>
          </cell>
          <cell r="L17">
            <v>9</v>
          </cell>
          <cell r="M17">
            <v>20</v>
          </cell>
          <cell r="N17">
            <v>16</v>
          </cell>
          <cell r="O17">
            <v>20</v>
          </cell>
          <cell r="P17">
            <v>30</v>
          </cell>
          <cell r="Q17">
            <v>48</v>
          </cell>
          <cell r="R17">
            <v>43</v>
          </cell>
          <cell r="S17">
            <v>42</v>
          </cell>
          <cell r="T17">
            <v>45</v>
          </cell>
          <cell r="U17">
            <v>47</v>
          </cell>
          <cell r="V17">
            <v>47</v>
          </cell>
          <cell r="W17">
            <v>30</v>
          </cell>
          <cell r="X17">
            <v>27</v>
          </cell>
          <cell r="Y17">
            <v>0</v>
          </cell>
          <cell r="Z17">
            <v>0</v>
          </cell>
          <cell r="AB17" t="str">
            <v>Hitachi</v>
          </cell>
          <cell r="AC17">
            <v>7.1999999999999998E-3</v>
          </cell>
          <cell r="AD17">
            <v>9.7707628711010894E-3</v>
          </cell>
          <cell r="AE17">
            <v>7.7262693156732896E-3</v>
          </cell>
          <cell r="AF17">
            <v>3.7124535943300709E-3</v>
          </cell>
          <cell r="AG17">
            <v>4.2652190771616909E-3</v>
          </cell>
          <cell r="AH17">
            <v>4.377104377104377E-3</v>
          </cell>
          <cell r="AI17">
            <v>3.1857279388340237E-3</v>
          </cell>
          <cell r="AJ17">
            <v>4.7661602621388143E-3</v>
          </cell>
          <cell r="AK17">
            <v>3.1826861871419479E-3</v>
          </cell>
          <cell r="AL17">
            <v>2.5034770514603616E-3</v>
          </cell>
          <cell r="AM17">
            <v>5.2590060478569546E-3</v>
          </cell>
          <cell r="AN17">
            <v>3.6438168982008655E-3</v>
          </cell>
          <cell r="AO17">
            <v>5.1813471502590676E-3</v>
          </cell>
          <cell r="AP17">
            <v>7.0208284577580153E-3</v>
          </cell>
          <cell r="AQ17">
            <v>1.1860637509266123E-2</v>
          </cell>
          <cell r="AR17">
            <v>1.0060832943378568E-2</v>
          </cell>
          <cell r="AS17">
            <v>1.1993146773272416E-2</v>
          </cell>
          <cell r="AT17">
            <v>1.1885895404120444E-2</v>
          </cell>
          <cell r="AU17">
            <v>1.3022998060404543E-2</v>
          </cell>
          <cell r="AV17">
            <v>1.2242771555092472E-2</v>
          </cell>
          <cell r="AW17">
            <v>9.1799265605875154E-3</v>
          </cell>
          <cell r="AX17">
            <v>8.7947882736156349E-3</v>
          </cell>
          <cell r="AY17" t="e">
            <v>#DIV/0!</v>
          </cell>
          <cell r="AZ17" t="e">
            <v>#DIV/0!</v>
          </cell>
          <cell r="BB17" t="str">
            <v>Hitachi</v>
          </cell>
          <cell r="BC17" t="str">
            <v>N/A</v>
          </cell>
          <cell r="BD17" t="str">
            <v>N/A</v>
          </cell>
          <cell r="BE17" t="str">
            <v>N/A</v>
          </cell>
          <cell r="BF17">
            <v>7.0097767939494562E-3</v>
          </cell>
          <cell r="BG17">
            <v>6.3181027378445198E-3</v>
          </cell>
          <cell r="BH17">
            <v>4.9866429207479964E-3</v>
          </cell>
          <cell r="BI17">
            <v>3.8623294137842246E-3</v>
          </cell>
          <cell r="BJ17">
            <v>4.1511000415110008E-3</v>
          </cell>
          <cell r="BK17">
            <v>3.8864213197969543E-3</v>
          </cell>
          <cell r="BL17">
            <v>3.4005894355021537E-3</v>
          </cell>
          <cell r="BM17">
            <v>3.9576887097934809E-3</v>
          </cell>
          <cell r="BN17">
            <v>3.6836112785479875E-3</v>
          </cell>
          <cell r="BO17">
            <v>4.153620039619145E-3</v>
          </cell>
          <cell r="BP17">
            <v>5.2673485637287926E-3</v>
          </cell>
          <cell r="BQ17">
            <v>6.8794882626274818E-3</v>
          </cell>
          <cell r="BR17">
            <v>8.5693448401604477E-3</v>
          </cell>
          <cell r="BS17">
            <v>1.0126739562624254E-2</v>
          </cell>
          <cell r="BT17">
            <v>1.1403677365622398E-2</v>
          </cell>
          <cell r="BU17">
            <v>1.1666996242831719E-2</v>
          </cell>
          <cell r="BV17">
            <v>1.2282844733984799E-2</v>
          </cell>
          <cell r="BW17">
            <v>1.1653565025513722E-2</v>
          </cell>
          <cell r="BX17">
            <v>1.0953140867546786E-2</v>
          </cell>
          <cell r="BY17">
            <v>1.0219121548589958E-2</v>
          </cell>
          <cell r="BZ17">
            <v>8.9933733038813513E-3</v>
          </cell>
          <cell r="CB17" t="str">
            <v>Hitachi</v>
          </cell>
          <cell r="CC17" t="str">
            <v>N/A</v>
          </cell>
          <cell r="CD17" t="str">
            <v>N/A</v>
          </cell>
          <cell r="CE17" t="str">
            <v>N/A</v>
          </cell>
          <cell r="CF17">
            <v>15</v>
          </cell>
          <cell r="CG17">
            <v>15</v>
          </cell>
          <cell r="CH17">
            <v>15</v>
          </cell>
          <cell r="CI17">
            <v>19</v>
          </cell>
          <cell r="CJ17">
            <v>19</v>
          </cell>
          <cell r="CK17">
            <v>20</v>
          </cell>
          <cell r="CL17">
            <v>20</v>
          </cell>
          <cell r="CM17">
            <v>20</v>
          </cell>
          <cell r="CN17">
            <v>20</v>
          </cell>
          <cell r="CO17">
            <v>20</v>
          </cell>
          <cell r="CP17">
            <v>18</v>
          </cell>
          <cell r="CQ17">
            <v>16</v>
          </cell>
          <cell r="CR17">
            <v>16</v>
          </cell>
          <cell r="CS17">
            <v>16</v>
          </cell>
          <cell r="CT17">
            <v>16</v>
          </cell>
          <cell r="CU17">
            <v>16</v>
          </cell>
          <cell r="CV17">
            <v>16</v>
          </cell>
          <cell r="CW17">
            <v>16</v>
          </cell>
          <cell r="CX17">
            <v>15</v>
          </cell>
          <cell r="CY17">
            <v>15</v>
          </cell>
          <cell r="CZ17">
            <v>15</v>
          </cell>
        </row>
        <row r="18">
          <cell r="B18" t="str">
            <v>Huawei</v>
          </cell>
          <cell r="C18">
            <v>185</v>
          </cell>
          <cell r="D18">
            <v>261</v>
          </cell>
          <cell r="E18">
            <v>236</v>
          </cell>
          <cell r="F18">
            <v>340</v>
          </cell>
          <cell r="G18">
            <v>222</v>
          </cell>
          <cell r="H18">
            <v>402</v>
          </cell>
          <cell r="I18">
            <v>293</v>
          </cell>
          <cell r="J18">
            <v>417</v>
          </cell>
          <cell r="K18">
            <v>336</v>
          </cell>
          <cell r="L18">
            <v>524</v>
          </cell>
          <cell r="M18">
            <v>503</v>
          </cell>
          <cell r="N18">
            <v>794</v>
          </cell>
          <cell r="O18">
            <v>557</v>
          </cell>
          <cell r="P18">
            <v>720</v>
          </cell>
          <cell r="Q18">
            <v>652</v>
          </cell>
          <cell r="R18">
            <v>903</v>
          </cell>
          <cell r="S18">
            <v>795</v>
          </cell>
          <cell r="T18">
            <v>872</v>
          </cell>
          <cell r="U18">
            <v>865</v>
          </cell>
          <cell r="V18">
            <v>939</v>
          </cell>
          <cell r="W18">
            <v>790</v>
          </cell>
          <cell r="X18">
            <v>912</v>
          </cell>
          <cell r="Y18">
            <v>0</v>
          </cell>
          <cell r="Z18">
            <v>0</v>
          </cell>
          <cell r="AB18" t="str">
            <v>Huawei</v>
          </cell>
          <cell r="AC18">
            <v>7.3999999999999996E-2</v>
          </cell>
          <cell r="AD18">
            <v>9.8083427282976324E-2</v>
          </cell>
          <cell r="AE18">
            <v>8.682855040470934E-2</v>
          </cell>
          <cell r="AF18">
            <v>0.11474856564292946</v>
          </cell>
          <cell r="AG18">
            <v>8.6079875920899579E-2</v>
          </cell>
          <cell r="AH18">
            <v>0.13535353535353536</v>
          </cell>
          <cell r="AI18">
            <v>9.3341828607836894E-2</v>
          </cell>
          <cell r="AJ18">
            <v>0.12421805183199285</v>
          </cell>
          <cell r="AK18">
            <v>0.10693825588796944</v>
          </cell>
          <cell r="AL18">
            <v>0.14575799721835883</v>
          </cell>
          <cell r="AM18">
            <v>0.13226400210360242</v>
          </cell>
          <cell r="AN18">
            <v>0.18082441357321793</v>
          </cell>
          <cell r="AO18">
            <v>0.14430051813471503</v>
          </cell>
          <cell r="AP18">
            <v>0.16849988298619237</v>
          </cell>
          <cell r="AQ18">
            <v>0.16110699283419816</v>
          </cell>
          <cell r="AR18">
            <v>0.21127749181094993</v>
          </cell>
          <cell r="AS18">
            <v>0.22701313535122786</v>
          </cell>
          <cell r="AT18">
            <v>0.23032223983095615</v>
          </cell>
          <cell r="AU18">
            <v>0.23967858132446662</v>
          </cell>
          <cell r="AV18">
            <v>0.24459494660067727</v>
          </cell>
          <cell r="AW18">
            <v>0.24173806609547124</v>
          </cell>
          <cell r="AX18">
            <v>0.2970684039087948</v>
          </cell>
          <cell r="AY18" t="e">
            <v>#DIV/0!</v>
          </cell>
          <cell r="AZ18" t="e">
            <v>#DIV/0!</v>
          </cell>
          <cell r="BB18" t="str">
            <v>Huawei</v>
          </cell>
          <cell r="BC18" t="str">
            <v>N/A</v>
          </cell>
          <cell r="BD18" t="str">
            <v>N/A</v>
          </cell>
          <cell r="BE18" t="str">
            <v>N/A</v>
          </cell>
          <cell r="BF18">
            <v>9.426305109758347E-2</v>
          </cell>
          <cell r="BG18">
            <v>9.6969142019961541E-2</v>
          </cell>
          <cell r="BH18">
            <v>0.10685663401602849</v>
          </cell>
          <cell r="BI18">
            <v>0.10788773495837267</v>
          </cell>
          <cell r="BJ18">
            <v>0.1107513491075135</v>
          </cell>
          <cell r="BK18">
            <v>0.11484771573604061</v>
          </cell>
          <cell r="BL18">
            <v>0.11864278697196402</v>
          </cell>
          <cell r="BM18">
            <v>0.12808519824422537</v>
          </cell>
          <cell r="BN18">
            <v>0.14446453686960017</v>
          </cell>
          <cell r="BO18">
            <v>0.15195859160329733</v>
          </cell>
          <cell r="BP18">
            <v>0.15765296747718502</v>
          </cell>
          <cell r="BQ18">
            <v>0.16432321525556695</v>
          </cell>
          <cell r="BR18">
            <v>0.17211620274705239</v>
          </cell>
          <cell r="BS18">
            <v>0.19073061630218688</v>
          </cell>
          <cell r="BT18">
            <v>0.20641937343840092</v>
          </cell>
          <cell r="BU18">
            <v>0.22641882539054775</v>
          </cell>
          <cell r="BV18">
            <v>0.23554560260586319</v>
          </cell>
          <cell r="BW18">
            <v>0.23900151703213349</v>
          </cell>
          <cell r="BX18">
            <v>0.25431597272595385</v>
          </cell>
          <cell r="BY18">
            <v>0.25950673086371229</v>
          </cell>
          <cell r="BZ18">
            <v>0.26853897128431681</v>
          </cell>
          <cell r="CB18" t="str">
            <v>Huawei</v>
          </cell>
          <cell r="CC18" t="str">
            <v>N/A</v>
          </cell>
          <cell r="CD18" t="str">
            <v>N/A</v>
          </cell>
          <cell r="CE18" t="str">
            <v>N/A</v>
          </cell>
          <cell r="CF18">
            <v>3</v>
          </cell>
          <cell r="CG18">
            <v>3</v>
          </cell>
          <cell r="CH18">
            <v>3</v>
          </cell>
          <cell r="CI18">
            <v>3</v>
          </cell>
          <cell r="CJ18">
            <v>3</v>
          </cell>
          <cell r="CK18">
            <v>3</v>
          </cell>
          <cell r="CL18">
            <v>3</v>
          </cell>
          <cell r="CM18">
            <v>2</v>
          </cell>
          <cell r="CN18">
            <v>2</v>
          </cell>
          <cell r="CO18">
            <v>2</v>
          </cell>
          <cell r="CP18">
            <v>2</v>
          </cell>
          <cell r="CQ18">
            <v>2</v>
          </cell>
          <cell r="CR18">
            <v>2</v>
          </cell>
          <cell r="CS18">
            <v>2</v>
          </cell>
          <cell r="CT18">
            <v>2</v>
          </cell>
          <cell r="CU18">
            <v>1</v>
          </cell>
          <cell r="CV18">
            <v>1</v>
          </cell>
          <cell r="CW18">
            <v>1</v>
          </cell>
          <cell r="CX18">
            <v>1</v>
          </cell>
          <cell r="CY18">
            <v>1</v>
          </cell>
          <cell r="CZ18">
            <v>1</v>
          </cell>
        </row>
        <row r="19">
          <cell r="B19" t="str">
            <v>Infinera</v>
          </cell>
          <cell r="C19">
            <v>0</v>
          </cell>
          <cell r="D19">
            <v>1</v>
          </cell>
          <cell r="E19">
            <v>1</v>
          </cell>
          <cell r="F19">
            <v>2</v>
          </cell>
          <cell r="G19">
            <v>13</v>
          </cell>
          <cell r="H19">
            <v>19</v>
          </cell>
          <cell r="I19">
            <v>40</v>
          </cell>
          <cell r="J19">
            <v>67</v>
          </cell>
          <cell r="K19">
            <v>63</v>
          </cell>
          <cell r="L19">
            <v>66</v>
          </cell>
          <cell r="M19">
            <v>76</v>
          </cell>
          <cell r="N19">
            <v>89</v>
          </cell>
          <cell r="O19">
            <v>91</v>
          </cell>
          <cell r="P19">
            <v>86</v>
          </cell>
          <cell r="Q19">
            <v>76</v>
          </cell>
          <cell r="R19">
            <v>79</v>
          </cell>
          <cell r="S19">
            <v>61</v>
          </cell>
          <cell r="T19">
            <v>62</v>
          </cell>
          <cell r="U19">
            <v>75</v>
          </cell>
          <cell r="V19">
            <v>83</v>
          </cell>
          <cell r="W19">
            <v>88</v>
          </cell>
          <cell r="X19">
            <v>100</v>
          </cell>
          <cell r="Y19">
            <v>0</v>
          </cell>
          <cell r="Z19">
            <v>0</v>
          </cell>
          <cell r="AB19" t="str">
            <v>Infinera</v>
          </cell>
          <cell r="AC19">
            <v>0</v>
          </cell>
          <cell r="AD19">
            <v>3.7579857196542651E-4</v>
          </cell>
          <cell r="AE19">
            <v>3.6791758646063282E-4</v>
          </cell>
          <cell r="AF19">
            <v>6.7499156260546742E-4</v>
          </cell>
          <cell r="AG19">
            <v>5.0407134548274522E-3</v>
          </cell>
          <cell r="AH19">
            <v>6.3973063973063972E-3</v>
          </cell>
          <cell r="AI19">
            <v>1.2742911755336095E-2</v>
          </cell>
          <cell r="AJ19">
            <v>1.9958296097706284E-2</v>
          </cell>
          <cell r="AK19">
            <v>2.005092297899427E-2</v>
          </cell>
          <cell r="AL19">
            <v>1.8358831710709317E-2</v>
          </cell>
          <cell r="AM19">
            <v>1.9984222981856429E-2</v>
          </cell>
          <cell r="AN19">
            <v>2.0268731496242313E-2</v>
          </cell>
          <cell r="AO19">
            <v>2.3575129533678758E-2</v>
          </cell>
          <cell r="AP19">
            <v>2.0126374912239644E-2</v>
          </cell>
          <cell r="AQ19">
            <v>1.8779342723004695E-2</v>
          </cell>
          <cell r="AR19">
            <v>1.8483855872718766E-2</v>
          </cell>
          <cell r="AS19">
            <v>1.7418617932609938E-2</v>
          </cell>
          <cell r="AT19">
            <v>1.6376122556788168E-2</v>
          </cell>
          <cell r="AU19">
            <v>2.0781379883624274E-2</v>
          </cell>
          <cell r="AV19">
            <v>2.1620213597290962E-2</v>
          </cell>
          <cell r="AW19">
            <v>2.6927784577723379E-2</v>
          </cell>
          <cell r="AX19">
            <v>3.2573289902280131E-2</v>
          </cell>
          <cell r="AY19" t="e">
            <v>#DIV/0!</v>
          </cell>
          <cell r="AZ19" t="e">
            <v>#DIV/0!</v>
          </cell>
          <cell r="BB19" t="str">
            <v>Infinera</v>
          </cell>
          <cell r="BC19" t="str">
            <v>N/A</v>
          </cell>
          <cell r="BD19" t="str">
            <v>N/A</v>
          </cell>
          <cell r="BE19" t="str">
            <v>N/A</v>
          </cell>
          <cell r="BF19">
            <v>3.6893562073418186E-4</v>
          </cell>
          <cell r="BG19">
            <v>1.5566340078747368E-3</v>
          </cell>
          <cell r="BH19">
            <v>3.116651825467498E-3</v>
          </cell>
          <cell r="BI19">
            <v>6.3513861471118363E-3</v>
          </cell>
          <cell r="BJ19">
            <v>1.154005811540058E-2</v>
          </cell>
          <cell r="BK19">
            <v>1.4990482233502538E-2</v>
          </cell>
          <cell r="BL19">
            <v>1.783420237285574E-2</v>
          </cell>
          <cell r="BM19">
            <v>1.9572569619342305E-2</v>
          </cell>
          <cell r="BN19">
            <v>1.969057665260197E-2</v>
          </cell>
          <cell r="BO19">
            <v>2.057639465780561E-2</v>
          </cell>
          <cell r="BP19">
            <v>2.0946897776688921E-2</v>
          </cell>
          <cell r="BQ19">
            <v>2.0638464787882446E-2</v>
          </cell>
          <cell r="BR19">
            <v>2.0177464446335239E-2</v>
          </cell>
          <cell r="BS19">
            <v>1.8762425447316104E-2</v>
          </cell>
          <cell r="BT19">
            <v>1.781023768338779E-2</v>
          </cell>
          <cell r="BU19">
            <v>1.8258519543866588E-2</v>
          </cell>
          <cell r="BV19">
            <v>1.9068946796959828E-2</v>
          </cell>
          <cell r="BW19">
            <v>2.1238449868983589E-2</v>
          </cell>
          <cell r="BX19">
            <v>2.5097925431597272E-2</v>
          </cell>
          <cell r="BY19">
            <v>2.6628672496806526E-2</v>
          </cell>
          <cell r="BZ19">
            <v>2.9662354054906911E-2</v>
          </cell>
          <cell r="CB19" t="str">
            <v>Infinera</v>
          </cell>
          <cell r="CC19" t="str">
            <v>N/A</v>
          </cell>
          <cell r="CD19" t="str">
            <v>N/A</v>
          </cell>
          <cell r="CE19" t="str">
            <v>N/A</v>
          </cell>
          <cell r="CF19">
            <v>21</v>
          </cell>
          <cell r="CG19">
            <v>21</v>
          </cell>
          <cell r="CH19">
            <v>19</v>
          </cell>
          <cell r="CI19">
            <v>15</v>
          </cell>
          <cell r="CJ19">
            <v>14</v>
          </cell>
          <cell r="CK19">
            <v>14</v>
          </cell>
          <cell r="CL19">
            <v>13</v>
          </cell>
          <cell r="CM19">
            <v>13</v>
          </cell>
          <cell r="CN19">
            <v>13</v>
          </cell>
          <cell r="CO19">
            <v>13</v>
          </cell>
          <cell r="CP19">
            <v>12</v>
          </cell>
          <cell r="CQ19">
            <v>12</v>
          </cell>
          <cell r="CR19">
            <v>12</v>
          </cell>
          <cell r="CS19">
            <v>12</v>
          </cell>
          <cell r="CT19">
            <v>13</v>
          </cell>
          <cell r="CU19">
            <v>13</v>
          </cell>
          <cell r="CV19">
            <v>13</v>
          </cell>
          <cell r="CW19">
            <v>12</v>
          </cell>
          <cell r="CX19">
            <v>12</v>
          </cell>
          <cell r="CY19">
            <v>11</v>
          </cell>
          <cell r="CZ19">
            <v>11</v>
          </cell>
        </row>
        <row r="20">
          <cell r="B20" t="str">
            <v>NEC</v>
          </cell>
          <cell r="C20">
            <v>143</v>
          </cell>
          <cell r="D20">
            <v>140</v>
          </cell>
          <cell r="E20">
            <v>133</v>
          </cell>
          <cell r="F20">
            <v>125</v>
          </cell>
          <cell r="G20">
            <v>131</v>
          </cell>
          <cell r="H20">
            <v>115</v>
          </cell>
          <cell r="I20">
            <v>182</v>
          </cell>
          <cell r="J20">
            <v>181</v>
          </cell>
          <cell r="K20">
            <v>155</v>
          </cell>
          <cell r="L20">
            <v>165</v>
          </cell>
          <cell r="M20">
            <v>198</v>
          </cell>
          <cell r="N20">
            <v>198</v>
          </cell>
          <cell r="O20">
            <v>214</v>
          </cell>
          <cell r="P20">
            <v>208</v>
          </cell>
          <cell r="Q20">
            <v>241</v>
          </cell>
          <cell r="R20">
            <v>232</v>
          </cell>
          <cell r="S20">
            <v>213</v>
          </cell>
          <cell r="T20">
            <v>159</v>
          </cell>
          <cell r="U20">
            <v>168</v>
          </cell>
          <cell r="V20">
            <v>134</v>
          </cell>
          <cell r="W20">
            <v>118</v>
          </cell>
          <cell r="X20">
            <v>87</v>
          </cell>
          <cell r="Y20">
            <v>0</v>
          </cell>
          <cell r="Z20">
            <v>0</v>
          </cell>
          <cell r="AB20" t="str">
            <v>NEC</v>
          </cell>
          <cell r="AC20">
            <v>5.7200000000000001E-2</v>
          </cell>
          <cell r="AD20">
            <v>5.2611800075159712E-2</v>
          </cell>
          <cell r="AE20">
            <v>4.8933038999264163E-2</v>
          </cell>
          <cell r="AF20">
            <v>4.2186972662841715E-2</v>
          </cell>
          <cell r="AG20">
            <v>5.0794881737107403E-2</v>
          </cell>
          <cell r="AH20">
            <v>3.8720538720538718E-2</v>
          </cell>
          <cell r="AI20">
            <v>5.7980248486779226E-2</v>
          </cell>
          <cell r="AJ20">
            <v>5.391718796544534E-2</v>
          </cell>
          <cell r="AK20">
            <v>4.9331635900700194E-2</v>
          </cell>
          <cell r="AL20">
            <v>4.5897079276773299E-2</v>
          </cell>
          <cell r="AM20">
            <v>5.2064159873783857E-2</v>
          </cell>
          <cell r="AN20">
            <v>4.5092234115235712E-2</v>
          </cell>
          <cell r="AO20">
            <v>5.5440414507772019E-2</v>
          </cell>
          <cell r="AP20">
            <v>4.8677743973788906E-2</v>
          </cell>
          <cell r="AQ20">
            <v>5.9550284161106991E-2</v>
          </cell>
          <cell r="AR20">
            <v>5.4281703322414603E-2</v>
          </cell>
          <cell r="AS20">
            <v>6.0822387207310105E-2</v>
          </cell>
          <cell r="AT20">
            <v>4.1996830427892234E-2</v>
          </cell>
          <cell r="AU20">
            <v>4.6550290939318374E-2</v>
          </cell>
          <cell r="AV20">
            <v>3.4904923157072151E-2</v>
          </cell>
          <cell r="AW20">
            <v>3.6107711138310891E-2</v>
          </cell>
          <cell r="AX20">
            <v>2.8338762214983715E-2</v>
          </cell>
          <cell r="AY20" t="e">
            <v>#DIV/0!</v>
          </cell>
          <cell r="AZ20" t="e">
            <v>#DIV/0!</v>
          </cell>
          <cell r="BB20" t="str">
            <v>NEC</v>
          </cell>
          <cell r="BC20" t="str">
            <v>N/A</v>
          </cell>
          <cell r="BD20" t="str">
            <v>N/A</v>
          </cell>
          <cell r="BE20" t="str">
            <v>N/A</v>
          </cell>
          <cell r="BF20">
            <v>4.9898542704298103E-2</v>
          </cell>
          <cell r="BG20">
            <v>4.8438787656807987E-2</v>
          </cell>
          <cell r="BH20">
            <v>4.4879786286731969E-2</v>
          </cell>
          <cell r="BI20">
            <v>4.7463737018281695E-2</v>
          </cell>
          <cell r="BJ20">
            <v>5.0560398505603982E-2</v>
          </cell>
          <cell r="BK20">
            <v>5.0206218274111675E-2</v>
          </cell>
          <cell r="BL20">
            <v>5.161339076551047E-2</v>
          </cell>
          <cell r="BM20">
            <v>5.0298625602648056E-2</v>
          </cell>
          <cell r="BN20">
            <v>4.7953921371642894E-2</v>
          </cell>
          <cell r="BO20">
            <v>4.9523931241612883E-2</v>
          </cell>
          <cell r="BP20">
            <v>5.0101059594536659E-2</v>
          </cell>
          <cell r="BQ20">
            <v>5.1958240299318087E-2</v>
          </cell>
          <cell r="BR20">
            <v>5.4394068311656739E-2</v>
          </cell>
          <cell r="BS20">
            <v>5.5541749502982109E-2</v>
          </cell>
          <cell r="BT20">
            <v>5.4135434685117563E-2</v>
          </cell>
          <cell r="BU20">
            <v>5.0886559883989192E-2</v>
          </cell>
          <cell r="BV20">
            <v>4.5738327904451682E-2</v>
          </cell>
          <cell r="BW20">
            <v>3.992552751344642E-2</v>
          </cell>
          <cell r="BX20">
            <v>3.6776439866531264E-2</v>
          </cell>
          <cell r="BY20">
            <v>3.3310405817038417E-2</v>
          </cell>
          <cell r="BZ20">
            <v>3.2344588198169773E-2</v>
          </cell>
          <cell r="CB20" t="str">
            <v>NEC</v>
          </cell>
          <cell r="CC20" t="str">
            <v>N/A</v>
          </cell>
          <cell r="CD20" t="str">
            <v>N/A</v>
          </cell>
          <cell r="CE20" t="str">
            <v>N/A</v>
          </cell>
          <cell r="CF20">
            <v>9</v>
          </cell>
          <cell r="CG20">
            <v>9</v>
          </cell>
          <cell r="CH20">
            <v>9</v>
          </cell>
          <cell r="CI20">
            <v>9</v>
          </cell>
          <cell r="CJ20">
            <v>9</v>
          </cell>
          <cell r="CK20">
            <v>9</v>
          </cell>
          <cell r="CL20">
            <v>8</v>
          </cell>
          <cell r="CM20">
            <v>9</v>
          </cell>
          <cell r="CN20">
            <v>9</v>
          </cell>
          <cell r="CO20">
            <v>8</v>
          </cell>
          <cell r="CP20">
            <v>7</v>
          </cell>
          <cell r="CQ20">
            <v>6</v>
          </cell>
          <cell r="CR20">
            <v>5</v>
          </cell>
          <cell r="CS20">
            <v>5</v>
          </cell>
          <cell r="CT20">
            <v>6</v>
          </cell>
          <cell r="CU20">
            <v>6</v>
          </cell>
          <cell r="CV20">
            <v>7</v>
          </cell>
          <cell r="CW20">
            <v>7</v>
          </cell>
          <cell r="CX20">
            <v>9</v>
          </cell>
          <cell r="CY20">
            <v>9</v>
          </cell>
          <cell r="CZ20">
            <v>9</v>
          </cell>
        </row>
        <row r="21">
          <cell r="B21" t="str">
            <v>Nokia Siemens</v>
          </cell>
          <cell r="C21">
            <v>153</v>
          </cell>
          <cell r="D21">
            <v>124</v>
          </cell>
          <cell r="E21">
            <v>162</v>
          </cell>
          <cell r="F21">
            <v>180</v>
          </cell>
          <cell r="G21">
            <v>136</v>
          </cell>
          <cell r="H21">
            <v>181</v>
          </cell>
          <cell r="I21">
            <v>185</v>
          </cell>
          <cell r="J21">
            <v>176</v>
          </cell>
          <cell r="K21">
            <v>206</v>
          </cell>
          <cell r="L21">
            <v>210</v>
          </cell>
          <cell r="M21">
            <v>197</v>
          </cell>
          <cell r="N21">
            <v>253</v>
          </cell>
          <cell r="O21">
            <v>243</v>
          </cell>
          <cell r="P21">
            <v>237</v>
          </cell>
          <cell r="Q21">
            <v>184</v>
          </cell>
          <cell r="R21">
            <v>170</v>
          </cell>
          <cell r="S21">
            <v>160</v>
          </cell>
          <cell r="T21">
            <v>153</v>
          </cell>
          <cell r="U21">
            <v>112</v>
          </cell>
          <cell r="V21">
            <v>162</v>
          </cell>
          <cell r="W21">
            <v>134</v>
          </cell>
          <cell r="X21">
            <v>123</v>
          </cell>
          <cell r="Y21">
            <v>0</v>
          </cell>
          <cell r="Z21">
            <v>0</v>
          </cell>
          <cell r="AB21" t="str">
            <v>Nokia Siemens</v>
          </cell>
          <cell r="AC21">
            <v>6.1199999999999997E-2</v>
          </cell>
          <cell r="AD21">
            <v>4.6599022923712888E-2</v>
          </cell>
          <cell r="AE21">
            <v>5.9602649006622516E-2</v>
          </cell>
          <cell r="AF21">
            <v>6.0749240634492066E-2</v>
          </cell>
          <cell r="AG21">
            <v>5.2733617681271813E-2</v>
          </cell>
          <cell r="AH21">
            <v>6.0942760942760944E-2</v>
          </cell>
          <cell r="AI21">
            <v>5.8935966868429439E-2</v>
          </cell>
          <cell r="AJ21">
            <v>5.2427762883526956E-2</v>
          </cell>
          <cell r="AK21">
            <v>6.5563335455124119E-2</v>
          </cell>
          <cell r="AL21">
            <v>5.8414464534075103E-2</v>
          </cell>
          <cell r="AM21">
            <v>5.1801209571391005E-2</v>
          </cell>
          <cell r="AN21">
            <v>5.7617854702801181E-2</v>
          </cell>
          <cell r="AO21">
            <v>6.2953367875647662E-2</v>
          </cell>
          <cell r="AP21">
            <v>5.5464544816288319E-2</v>
          </cell>
          <cell r="AQ21">
            <v>4.5465777118853475E-2</v>
          </cell>
          <cell r="AR21">
            <v>3.9775386055217597E-2</v>
          </cell>
          <cell r="AS21">
            <v>4.5688178183894916E-2</v>
          </cell>
          <cell r="AT21">
            <v>4.0412044374009512E-2</v>
          </cell>
          <cell r="AU21">
            <v>3.1033527292878914E-2</v>
          </cell>
          <cell r="AV21">
            <v>4.2198489189893204E-2</v>
          </cell>
          <cell r="AW21">
            <v>4.1003671970624232E-2</v>
          </cell>
          <cell r="AX21">
            <v>4.0065146579804561E-2</v>
          </cell>
          <cell r="AY21" t="e">
            <v>#DIV/0!</v>
          </cell>
          <cell r="AZ21" t="e">
            <v>#DIV/0!</v>
          </cell>
          <cell r="BB21" t="str">
            <v>Nokia Siemens</v>
          </cell>
          <cell r="BC21" t="str">
            <v>N/A</v>
          </cell>
          <cell r="BD21" t="str">
            <v>N/A</v>
          </cell>
          <cell r="BE21" t="str">
            <v>N/A</v>
          </cell>
          <cell r="BF21">
            <v>5.7092787308614647E-2</v>
          </cell>
          <cell r="BG21">
            <v>5.5123157220034795E-2</v>
          </cell>
          <cell r="BH21">
            <v>5.8682101513802314E-2</v>
          </cell>
          <cell r="BI21">
            <v>5.8535748004463137E-2</v>
          </cell>
          <cell r="BJ21">
            <v>5.6288916562889167E-2</v>
          </cell>
          <cell r="BK21">
            <v>5.9327411167512688E-2</v>
          </cell>
          <cell r="BL21">
            <v>5.8716844253003851E-2</v>
          </cell>
          <cell r="BM21">
            <v>5.6774843491401022E-2</v>
          </cell>
          <cell r="BN21">
            <v>5.8000133949501036E-2</v>
          </cell>
          <cell r="BO21">
            <v>5.7703367627324427E-2</v>
          </cell>
          <cell r="BP21">
            <v>5.6960862375206714E-2</v>
          </cell>
          <cell r="BQ21">
            <v>5.5337638042363163E-2</v>
          </cell>
          <cell r="BR21">
            <v>5.0686763097119239E-2</v>
          </cell>
          <cell r="BS21">
            <v>4.6657554671968193E-2</v>
          </cell>
          <cell r="BT21">
            <v>4.2731757319495162E-2</v>
          </cell>
          <cell r="BU21">
            <v>3.9219563641157473E-2</v>
          </cell>
          <cell r="BV21">
            <v>3.9834419109663406E-2</v>
          </cell>
          <cell r="BW21">
            <v>3.8684319404220111E-2</v>
          </cell>
          <cell r="BX21">
            <v>3.8517336428260551E-2</v>
          </cell>
          <cell r="BY21">
            <v>4.1171268546723004E-2</v>
          </cell>
          <cell r="BZ21">
            <v>4.0549069106973812E-2</v>
          </cell>
          <cell r="CB21" t="str">
            <v>Nokia Siemens</v>
          </cell>
          <cell r="CC21" t="str">
            <v>N/A</v>
          </cell>
          <cell r="CD21" t="str">
            <v>N/A</v>
          </cell>
          <cell r="CE21" t="str">
            <v>N/A</v>
          </cell>
          <cell r="CF21">
            <v>6</v>
          </cell>
          <cell r="CG21">
            <v>6</v>
          </cell>
          <cell r="CH21">
            <v>6</v>
          </cell>
          <cell r="CI21">
            <v>6</v>
          </cell>
          <cell r="CJ21">
            <v>7</v>
          </cell>
          <cell r="CK21">
            <v>6</v>
          </cell>
          <cell r="CL21">
            <v>6</v>
          </cell>
          <cell r="CM21">
            <v>6</v>
          </cell>
          <cell r="CN21">
            <v>5</v>
          </cell>
          <cell r="CO21">
            <v>5</v>
          </cell>
          <cell r="CP21">
            <v>5</v>
          </cell>
          <cell r="CQ21">
            <v>5</v>
          </cell>
          <cell r="CR21">
            <v>7</v>
          </cell>
          <cell r="CS21">
            <v>8</v>
          </cell>
          <cell r="CT21">
            <v>8</v>
          </cell>
          <cell r="CU21">
            <v>8</v>
          </cell>
          <cell r="CV21">
            <v>8</v>
          </cell>
          <cell r="CW21">
            <v>9</v>
          </cell>
          <cell r="CX21">
            <v>8</v>
          </cell>
          <cell r="CY21">
            <v>8</v>
          </cell>
          <cell r="CZ21">
            <v>7</v>
          </cell>
        </row>
        <row r="22">
          <cell r="B22" t="str">
            <v>Sycamore</v>
          </cell>
          <cell r="C22">
            <v>14</v>
          </cell>
          <cell r="D22">
            <v>18</v>
          </cell>
          <cell r="E22">
            <v>26</v>
          </cell>
          <cell r="F22">
            <v>21</v>
          </cell>
          <cell r="G22">
            <v>19</v>
          </cell>
          <cell r="H22">
            <v>12</v>
          </cell>
          <cell r="I22">
            <v>31</v>
          </cell>
          <cell r="J22">
            <v>34</v>
          </cell>
          <cell r="K22">
            <v>34</v>
          </cell>
          <cell r="L22">
            <v>37</v>
          </cell>
          <cell r="M22">
            <v>30</v>
          </cell>
          <cell r="N22">
            <v>32</v>
          </cell>
          <cell r="O22">
            <v>35</v>
          </cell>
          <cell r="P22">
            <v>14</v>
          </cell>
          <cell r="Q22">
            <v>9</v>
          </cell>
          <cell r="R22">
            <v>10</v>
          </cell>
          <cell r="S22">
            <v>6</v>
          </cell>
          <cell r="T22">
            <v>16</v>
          </cell>
          <cell r="U22">
            <v>11</v>
          </cell>
          <cell r="V22">
            <v>10</v>
          </cell>
          <cell r="W22">
            <v>10</v>
          </cell>
          <cell r="X22">
            <v>0</v>
          </cell>
          <cell r="Y22">
            <v>0</v>
          </cell>
          <cell r="Z22">
            <v>0</v>
          </cell>
          <cell r="AB22" t="str">
            <v>Sycamore</v>
          </cell>
          <cell r="AC22">
            <v>5.5999999999999999E-3</v>
          </cell>
          <cell r="AD22">
            <v>6.7643742953776773E-3</v>
          </cell>
          <cell r="AE22">
            <v>9.5658572479764541E-3</v>
          </cell>
          <cell r="AF22">
            <v>7.0874114073574083E-3</v>
          </cell>
          <cell r="AG22">
            <v>7.367196587824738E-3</v>
          </cell>
          <cell r="AH22">
            <v>4.0404040404040404E-3</v>
          </cell>
          <cell r="AI22">
            <v>9.8757566103854725E-3</v>
          </cell>
          <cell r="AJ22">
            <v>1.0128090557044981E-2</v>
          </cell>
          <cell r="AK22">
            <v>1.0821133036282623E-2</v>
          </cell>
          <cell r="AL22">
            <v>1.0292072322670376E-2</v>
          </cell>
          <cell r="AM22">
            <v>7.8885090717854319E-3</v>
          </cell>
          <cell r="AN22">
            <v>7.287633796401731E-3</v>
          </cell>
          <cell r="AO22">
            <v>9.0673575129533671E-3</v>
          </cell>
          <cell r="AP22">
            <v>3.2763866136204071E-3</v>
          </cell>
          <cell r="AQ22">
            <v>2.223869532987398E-3</v>
          </cell>
          <cell r="AR22">
            <v>2.339728591483388E-3</v>
          </cell>
          <cell r="AS22">
            <v>1.7133066818960593E-3</v>
          </cell>
          <cell r="AT22">
            <v>4.226096143687269E-3</v>
          </cell>
          <cell r="AU22">
            <v>3.0479357162648932E-3</v>
          </cell>
          <cell r="AV22">
            <v>2.6048450117218025E-3</v>
          </cell>
          <cell r="AW22">
            <v>3.0599755201958386E-3</v>
          </cell>
          <cell r="AX22">
            <v>0</v>
          </cell>
          <cell r="AY22" t="e">
            <v>#DIV/0!</v>
          </cell>
          <cell r="AZ22" t="e">
            <v>#DIV/0!</v>
          </cell>
          <cell r="BB22" t="str">
            <v>Sycamore</v>
          </cell>
          <cell r="BC22" t="str">
            <v>N/A</v>
          </cell>
          <cell r="BD22" t="str">
            <v>N/A</v>
          </cell>
          <cell r="BE22" t="str">
            <v>N/A</v>
          </cell>
          <cell r="BF22">
            <v>7.2864785095000922E-3</v>
          </cell>
          <cell r="BG22">
            <v>7.6916033330281111E-3</v>
          </cell>
          <cell r="BH22">
            <v>6.945681211041852E-3</v>
          </cell>
          <cell r="BI22">
            <v>7.1238520298686804E-3</v>
          </cell>
          <cell r="BJ22">
            <v>7.9701120797011204E-3</v>
          </cell>
          <cell r="BK22">
            <v>8.8039340101522846E-3</v>
          </cell>
          <cell r="BL22">
            <v>1.0277336960628731E-2</v>
          </cell>
          <cell r="BM22">
            <v>9.7143268331294531E-3</v>
          </cell>
          <cell r="BN22">
            <v>8.9076418190342233E-3</v>
          </cell>
          <cell r="BO22">
            <v>8.5628474662917762E-3</v>
          </cell>
          <cell r="BP22">
            <v>6.7985545415569304E-3</v>
          </cell>
          <cell r="BQ22">
            <v>5.4311749441795908E-3</v>
          </cell>
          <cell r="BR22">
            <v>4.1327336817795065E-3</v>
          </cell>
          <cell r="BS22">
            <v>2.4229622266401592E-3</v>
          </cell>
          <cell r="BT22">
            <v>2.6266897302838106E-3</v>
          </cell>
          <cell r="BU22">
            <v>2.8343550194449936E-3</v>
          </cell>
          <cell r="BV22">
            <v>2.9180238870792617E-3</v>
          </cell>
          <cell r="BW22">
            <v>3.240932285202041E-3</v>
          </cell>
          <cell r="BX22">
            <v>2.2486580589003336E-3</v>
          </cell>
          <cell r="BY22">
            <v>1.9652156824211458E-3</v>
          </cell>
          <cell r="BZ22">
            <v>1.577784790154623E-3</v>
          </cell>
          <cell r="CB22" t="str">
            <v>Sycamore</v>
          </cell>
          <cell r="CC22" t="str">
            <v>N/A</v>
          </cell>
          <cell r="CD22" t="str">
            <v>N/A</v>
          </cell>
          <cell r="CE22" t="str">
            <v>N/A</v>
          </cell>
          <cell r="CF22">
            <v>14</v>
          </cell>
          <cell r="CG22">
            <v>14</v>
          </cell>
          <cell r="CH22">
            <v>14</v>
          </cell>
          <cell r="CI22">
            <v>14</v>
          </cell>
          <cell r="CJ22">
            <v>15</v>
          </cell>
          <cell r="CK22">
            <v>15</v>
          </cell>
          <cell r="CL22">
            <v>15</v>
          </cell>
          <cell r="CM22">
            <v>15</v>
          </cell>
          <cell r="CN22">
            <v>16</v>
          </cell>
          <cell r="CO22">
            <v>16</v>
          </cell>
          <cell r="CP22">
            <v>16</v>
          </cell>
          <cell r="CQ22">
            <v>18</v>
          </cell>
          <cell r="CR22">
            <v>19</v>
          </cell>
          <cell r="CS22">
            <v>21</v>
          </cell>
          <cell r="CT22">
            <v>21</v>
          </cell>
          <cell r="CU22">
            <v>20</v>
          </cell>
          <cell r="CV22">
            <v>20</v>
          </cell>
          <cell r="CW22">
            <v>20</v>
          </cell>
          <cell r="CX22">
            <v>21</v>
          </cell>
          <cell r="CY22">
            <v>21</v>
          </cell>
          <cell r="CZ22">
            <v>21</v>
          </cell>
        </row>
        <row r="23">
          <cell r="B23" t="str">
            <v>Tejas</v>
          </cell>
          <cell r="C23">
            <v>7</v>
          </cell>
          <cell r="D23">
            <v>4</v>
          </cell>
          <cell r="E23">
            <v>4</v>
          </cell>
          <cell r="F23">
            <v>8</v>
          </cell>
          <cell r="G23">
            <v>12</v>
          </cell>
          <cell r="H23">
            <v>8</v>
          </cell>
          <cell r="I23">
            <v>12</v>
          </cell>
          <cell r="J23">
            <v>14</v>
          </cell>
          <cell r="K23">
            <v>19</v>
          </cell>
          <cell r="L23">
            <v>21</v>
          </cell>
          <cell r="M23">
            <v>23</v>
          </cell>
          <cell r="N23">
            <v>23</v>
          </cell>
          <cell r="O23">
            <v>24</v>
          </cell>
          <cell r="P23">
            <v>21</v>
          </cell>
          <cell r="Q23">
            <v>34</v>
          </cell>
          <cell r="R23">
            <v>33</v>
          </cell>
          <cell r="S23">
            <v>45</v>
          </cell>
          <cell r="T23">
            <v>30</v>
          </cell>
          <cell r="U23">
            <v>21</v>
          </cell>
          <cell r="V23">
            <v>36</v>
          </cell>
          <cell r="W23">
            <v>44</v>
          </cell>
          <cell r="X23">
            <v>0</v>
          </cell>
          <cell r="Y23">
            <v>0</v>
          </cell>
          <cell r="Z23">
            <v>0</v>
          </cell>
          <cell r="AB23" t="str">
            <v>Tejas</v>
          </cell>
          <cell r="AC23">
            <v>2.8E-3</v>
          </cell>
          <cell r="AD23">
            <v>1.5031942878617061E-3</v>
          </cell>
          <cell r="AE23">
            <v>1.4716703458425313E-3</v>
          </cell>
          <cell r="AF23">
            <v>2.6999662504218697E-3</v>
          </cell>
          <cell r="AG23">
            <v>4.6529662659945716E-3</v>
          </cell>
          <cell r="AH23">
            <v>2.6936026936026937E-3</v>
          </cell>
          <cell r="AI23">
            <v>3.8228735266008281E-3</v>
          </cell>
          <cell r="AJ23">
            <v>4.1703902293714623E-3</v>
          </cell>
          <cell r="AK23">
            <v>6.0471037555697004E-3</v>
          </cell>
          <cell r="AL23">
            <v>5.8414464534075105E-3</v>
          </cell>
          <cell r="AM23">
            <v>6.0478569550354985E-3</v>
          </cell>
          <cell r="AN23">
            <v>5.2379867911637439E-3</v>
          </cell>
          <cell r="AO23">
            <v>6.2176165803108805E-3</v>
          </cell>
          <cell r="AP23">
            <v>4.9145799204306107E-3</v>
          </cell>
          <cell r="AQ23">
            <v>8.401284902396838E-3</v>
          </cell>
          <cell r="AR23">
            <v>7.72110435189518E-3</v>
          </cell>
          <cell r="AS23">
            <v>1.2849800114220445E-2</v>
          </cell>
          <cell r="AT23">
            <v>7.9239302694136295E-3</v>
          </cell>
          <cell r="AU23">
            <v>5.8187863674147968E-3</v>
          </cell>
          <cell r="AV23">
            <v>9.3774420421984892E-3</v>
          </cell>
          <cell r="AW23">
            <v>1.346389228886169E-2</v>
          </cell>
          <cell r="AX23">
            <v>0</v>
          </cell>
          <cell r="AY23" t="e">
            <v>#DIV/0!</v>
          </cell>
          <cell r="AZ23" t="e">
            <v>#DIV/0!</v>
          </cell>
          <cell r="BB23" t="str">
            <v>Tejas</v>
          </cell>
          <cell r="BC23" t="str">
            <v>N/A</v>
          </cell>
          <cell r="BD23" t="str">
            <v>N/A</v>
          </cell>
          <cell r="BE23" t="str">
            <v>N/A</v>
          </cell>
          <cell r="BF23">
            <v>2.1213798192215457E-3</v>
          </cell>
          <cell r="BG23">
            <v>2.5638677776760369E-3</v>
          </cell>
          <cell r="BH23">
            <v>2.8495102404274266E-3</v>
          </cell>
          <cell r="BI23">
            <v>3.4331817011415328E-3</v>
          </cell>
          <cell r="BJ23">
            <v>3.8190120381901204E-3</v>
          </cell>
          <cell r="BK23">
            <v>4.2036802030456849E-3</v>
          </cell>
          <cell r="BL23">
            <v>4.9875311720698253E-3</v>
          </cell>
          <cell r="BM23">
            <v>5.540764193710873E-3</v>
          </cell>
          <cell r="BN23">
            <v>5.7598285446386708E-3</v>
          </cell>
          <cell r="BO23">
            <v>5.8150680554668027E-3</v>
          </cell>
          <cell r="BP23">
            <v>5.5735897592944202E-3</v>
          </cell>
          <cell r="BQ23">
            <v>6.1553316034035363E-3</v>
          </cell>
          <cell r="BR23">
            <v>6.8068554758721287E-3</v>
          </cell>
          <cell r="BS23">
            <v>8.2629224652087472E-3</v>
          </cell>
          <cell r="BT23">
            <v>9.0973156512268571E-3</v>
          </cell>
          <cell r="BU23">
            <v>8.5030650583349816E-3</v>
          </cell>
          <cell r="BV23">
            <v>8.9576547231270363E-3</v>
          </cell>
          <cell r="BW23">
            <v>9.0332367949248378E-3</v>
          </cell>
          <cell r="BX23">
            <v>7.3262730306107643E-3</v>
          </cell>
          <cell r="BY23">
            <v>7.8608627296845833E-3</v>
          </cell>
          <cell r="BZ23">
            <v>6.9422530766803407E-3</v>
          </cell>
          <cell r="CB23" t="str">
            <v>Tejas</v>
          </cell>
          <cell r="CC23" t="str">
            <v>N/A</v>
          </cell>
          <cell r="CD23" t="str">
            <v>N/A</v>
          </cell>
          <cell r="CE23" t="str">
            <v>N/A</v>
          </cell>
          <cell r="CF23">
            <v>19</v>
          </cell>
          <cell r="CG23">
            <v>19</v>
          </cell>
          <cell r="CH23">
            <v>21</v>
          </cell>
          <cell r="CI23">
            <v>20</v>
          </cell>
          <cell r="CJ23">
            <v>20</v>
          </cell>
          <cell r="CK23">
            <v>18</v>
          </cell>
          <cell r="CL23">
            <v>17</v>
          </cell>
          <cell r="CM23">
            <v>17</v>
          </cell>
          <cell r="CN23">
            <v>17</v>
          </cell>
          <cell r="CO23">
            <v>17</v>
          </cell>
          <cell r="CP23">
            <v>17</v>
          </cell>
          <cell r="CQ23">
            <v>17</v>
          </cell>
          <cell r="CR23">
            <v>17</v>
          </cell>
          <cell r="CS23">
            <v>17</v>
          </cell>
          <cell r="CT23">
            <v>17</v>
          </cell>
          <cell r="CU23">
            <v>17</v>
          </cell>
          <cell r="CV23">
            <v>17</v>
          </cell>
          <cell r="CW23">
            <v>17</v>
          </cell>
          <cell r="CX23">
            <v>17</v>
          </cell>
          <cell r="CY23">
            <v>17</v>
          </cell>
          <cell r="CZ23">
            <v>17</v>
          </cell>
        </row>
        <row r="24">
          <cell r="B24" t="str">
            <v>Tellabs</v>
          </cell>
          <cell r="C24">
            <v>201</v>
          </cell>
          <cell r="D24">
            <v>208</v>
          </cell>
          <cell r="E24">
            <v>191</v>
          </cell>
          <cell r="F24">
            <v>213</v>
          </cell>
          <cell r="G24">
            <v>249</v>
          </cell>
          <cell r="H24">
            <v>242</v>
          </cell>
          <cell r="I24">
            <v>238</v>
          </cell>
          <cell r="J24">
            <v>195</v>
          </cell>
          <cell r="K24">
            <v>226</v>
          </cell>
          <cell r="L24">
            <v>253</v>
          </cell>
          <cell r="M24">
            <v>156</v>
          </cell>
          <cell r="N24">
            <v>169</v>
          </cell>
          <cell r="O24">
            <v>245</v>
          </cell>
          <cell r="P24">
            <v>176</v>
          </cell>
          <cell r="Q24">
            <v>155</v>
          </cell>
          <cell r="R24">
            <v>154</v>
          </cell>
          <cell r="S24">
            <v>155</v>
          </cell>
          <cell r="T24">
            <v>135</v>
          </cell>
          <cell r="U24">
            <v>145</v>
          </cell>
          <cell r="V24">
            <v>148</v>
          </cell>
          <cell r="W24">
            <v>142</v>
          </cell>
          <cell r="X24">
            <v>148</v>
          </cell>
          <cell r="Y24">
            <v>0</v>
          </cell>
          <cell r="Z24">
            <v>0</v>
          </cell>
          <cell r="AB24" t="str">
            <v>Tellabs</v>
          </cell>
          <cell r="AC24">
            <v>8.0399999999999999E-2</v>
          </cell>
          <cell r="AD24">
            <v>7.8166102968808715E-2</v>
          </cell>
          <cell r="AE24">
            <v>7.0272259013980862E-2</v>
          </cell>
          <cell r="AF24">
            <v>7.1886601417482279E-2</v>
          </cell>
          <cell r="AG24">
            <v>9.6549050019387364E-2</v>
          </cell>
          <cell r="AH24">
            <v>8.1481481481481488E-2</v>
          </cell>
          <cell r="AI24">
            <v>7.5820324944249756E-2</v>
          </cell>
          <cell r="AJ24">
            <v>5.8087578194816802E-2</v>
          </cell>
          <cell r="AK24">
            <v>7.1928707829408023E-2</v>
          </cell>
          <cell r="AL24">
            <v>7.0375521557719048E-2</v>
          </cell>
          <cell r="AM24">
            <v>4.1020247173284251E-2</v>
          </cell>
          <cell r="AN24">
            <v>3.848781598724664E-2</v>
          </cell>
          <cell r="AO24">
            <v>6.3471502590673579E-2</v>
          </cell>
          <cell r="AP24">
            <v>4.118886028551369E-2</v>
          </cell>
          <cell r="AQ24">
            <v>3.8299975290338524E-2</v>
          </cell>
          <cell r="AR24">
            <v>3.6031820308844172E-2</v>
          </cell>
          <cell r="AS24">
            <v>4.42604226156482E-2</v>
          </cell>
          <cell r="AT24">
            <v>3.5657686212361331E-2</v>
          </cell>
          <cell r="AU24">
            <v>4.0177334441673596E-2</v>
          </cell>
          <cell r="AV24">
            <v>3.8551706173482678E-2</v>
          </cell>
          <cell r="AW24">
            <v>4.3451652386780906E-2</v>
          </cell>
          <cell r="AX24">
            <v>4.8208469055374591E-2</v>
          </cell>
          <cell r="AY24" t="e">
            <v>#DIV/0!</v>
          </cell>
          <cell r="AZ24" t="e">
            <v>#DIV/0!</v>
          </cell>
          <cell r="BB24" t="str">
            <v>Tellabs</v>
          </cell>
          <cell r="BC24" t="str">
            <v>N/A</v>
          </cell>
          <cell r="BD24" t="str">
            <v>N/A</v>
          </cell>
          <cell r="BE24" t="str">
            <v>N/A</v>
          </cell>
          <cell r="BF24">
            <v>7.498616491422247E-2</v>
          </cell>
          <cell r="BG24">
            <v>7.8838934163538141E-2</v>
          </cell>
          <cell r="BH24">
            <v>7.9697239536954581E-2</v>
          </cell>
          <cell r="BI24">
            <v>8.0851429061883098E-2</v>
          </cell>
          <cell r="BJ24">
            <v>7.6712328767123292E-2</v>
          </cell>
          <cell r="BK24">
            <v>7.1462563451776651E-2</v>
          </cell>
          <cell r="BL24">
            <v>6.8918612559510317E-2</v>
          </cell>
          <cell r="BM24">
            <v>5.9725120529610709E-2</v>
          </cell>
          <cell r="BN24">
            <v>5.3847699417319671E-2</v>
          </cell>
          <cell r="BO24">
            <v>5.259121988625471E-2</v>
          </cell>
          <cell r="BP24">
            <v>4.5691186378391618E-2</v>
          </cell>
          <cell r="BQ24">
            <v>4.4958059260153282E-2</v>
          </cell>
          <cell r="BR24">
            <v>4.436611158380941E-2</v>
          </cell>
          <cell r="BS24">
            <v>3.9761431411530816E-2</v>
          </cell>
          <cell r="BT24">
            <v>3.8375296303414699E-2</v>
          </cell>
          <cell r="BU24">
            <v>3.8824072243095378E-2</v>
          </cell>
          <cell r="BV24">
            <v>3.9562975027144405E-2</v>
          </cell>
          <cell r="BW24">
            <v>3.9304923458833262E-2</v>
          </cell>
          <cell r="BX24">
            <v>4.2289278978674016E-2</v>
          </cell>
          <cell r="BY24">
            <v>4.3038223445023088E-2</v>
          </cell>
          <cell r="BZ24">
            <v>4.5755758914484065E-2</v>
          </cell>
          <cell r="CB24" t="str">
            <v>Tellabs</v>
          </cell>
          <cell r="CC24" t="str">
            <v>N/A</v>
          </cell>
          <cell r="CD24" t="str">
            <v>N/A</v>
          </cell>
          <cell r="CE24" t="str">
            <v>N/A</v>
          </cell>
          <cell r="CF24">
            <v>5</v>
          </cell>
          <cell r="CG24">
            <v>5</v>
          </cell>
          <cell r="CH24">
            <v>5</v>
          </cell>
          <cell r="CI24">
            <v>4</v>
          </cell>
          <cell r="CJ24">
            <v>4</v>
          </cell>
          <cell r="CK24">
            <v>4</v>
          </cell>
          <cell r="CL24">
            <v>4</v>
          </cell>
          <cell r="CM24">
            <v>5</v>
          </cell>
          <cell r="CN24">
            <v>6</v>
          </cell>
          <cell r="CO24">
            <v>6</v>
          </cell>
          <cell r="CP24">
            <v>8</v>
          </cell>
          <cell r="CQ24">
            <v>8</v>
          </cell>
          <cell r="CR24">
            <v>9</v>
          </cell>
          <cell r="CS24">
            <v>9</v>
          </cell>
          <cell r="CT24">
            <v>9</v>
          </cell>
          <cell r="CU24">
            <v>9</v>
          </cell>
          <cell r="CV24">
            <v>9</v>
          </cell>
          <cell r="CW24">
            <v>8</v>
          </cell>
          <cell r="CX24">
            <v>7</v>
          </cell>
          <cell r="CY24">
            <v>6</v>
          </cell>
          <cell r="CZ24">
            <v>6</v>
          </cell>
        </row>
        <row r="25">
          <cell r="B25" t="str">
            <v>Transmode</v>
          </cell>
          <cell r="C25">
            <v>8</v>
          </cell>
          <cell r="D25">
            <v>6</v>
          </cell>
          <cell r="E25">
            <v>7</v>
          </cell>
          <cell r="F25">
            <v>8</v>
          </cell>
          <cell r="G25">
            <v>14</v>
          </cell>
          <cell r="H25">
            <v>14</v>
          </cell>
          <cell r="I25">
            <v>12</v>
          </cell>
          <cell r="J25">
            <v>12</v>
          </cell>
          <cell r="K25">
            <v>14</v>
          </cell>
          <cell r="L25">
            <v>16</v>
          </cell>
          <cell r="M25">
            <v>16</v>
          </cell>
          <cell r="N25">
            <v>22</v>
          </cell>
          <cell r="O25">
            <v>20</v>
          </cell>
          <cell r="P25">
            <v>22</v>
          </cell>
          <cell r="Q25">
            <v>26</v>
          </cell>
          <cell r="R25">
            <v>21</v>
          </cell>
          <cell r="S25">
            <v>14</v>
          </cell>
          <cell r="T25">
            <v>17</v>
          </cell>
          <cell r="U25">
            <v>14</v>
          </cell>
          <cell r="V25">
            <v>26</v>
          </cell>
          <cell r="W25">
            <v>19</v>
          </cell>
          <cell r="X25">
            <v>23</v>
          </cell>
          <cell r="Y25">
            <v>0</v>
          </cell>
          <cell r="Z25">
            <v>0</v>
          </cell>
          <cell r="AB25" t="str">
            <v>Transmode</v>
          </cell>
          <cell r="AC25">
            <v>3.2000000000000002E-3</v>
          </cell>
          <cell r="AD25">
            <v>2.2547914317925591E-3</v>
          </cell>
          <cell r="AE25">
            <v>2.5754231052244297E-3</v>
          </cell>
          <cell r="AF25">
            <v>2.6999662504218697E-3</v>
          </cell>
          <cell r="AG25">
            <v>5.4284606436603338E-3</v>
          </cell>
          <cell r="AH25">
            <v>4.7138047138047135E-3</v>
          </cell>
          <cell r="AI25">
            <v>3.8228735266008281E-3</v>
          </cell>
          <cell r="AJ25">
            <v>3.5746201966041107E-3</v>
          </cell>
          <cell r="AK25">
            <v>4.4557606619987271E-3</v>
          </cell>
          <cell r="AL25">
            <v>4.4506258692628654E-3</v>
          </cell>
          <cell r="AM25">
            <v>4.2072048382855642E-3</v>
          </cell>
          <cell r="AN25">
            <v>5.0102482350261896E-3</v>
          </cell>
          <cell r="AO25">
            <v>5.1813471502590676E-3</v>
          </cell>
          <cell r="AP25">
            <v>5.1486075356892112E-3</v>
          </cell>
          <cell r="AQ25">
            <v>6.424511984185817E-3</v>
          </cell>
          <cell r="AR25">
            <v>4.9134300421151142E-3</v>
          </cell>
          <cell r="AS25">
            <v>3.9977155910908054E-3</v>
          </cell>
          <cell r="AT25">
            <v>4.4902271526677234E-3</v>
          </cell>
          <cell r="AU25">
            <v>3.8791909116098642E-3</v>
          </cell>
          <cell r="AV25">
            <v>6.7725970304766863E-3</v>
          </cell>
          <cell r="AW25">
            <v>5.8139534883720929E-3</v>
          </cell>
          <cell r="AX25">
            <v>7.4918566775244297E-3</v>
          </cell>
          <cell r="AY25" t="e">
            <v>#DIV/0!</v>
          </cell>
          <cell r="AZ25" t="e">
            <v>#DIV/0!</v>
          </cell>
          <cell r="BB25" t="str">
            <v>Transmode</v>
          </cell>
          <cell r="BC25" t="str">
            <v>N/A</v>
          </cell>
          <cell r="BD25" t="str">
            <v>N/A</v>
          </cell>
          <cell r="BE25" t="str">
            <v>N/A</v>
          </cell>
          <cell r="BF25">
            <v>2.6747832503228185E-3</v>
          </cell>
          <cell r="BG25">
            <v>3.2048347220950462E-3</v>
          </cell>
          <cell r="BH25">
            <v>3.8290293855743544E-3</v>
          </cell>
          <cell r="BI25">
            <v>4.1198180413698398E-3</v>
          </cell>
          <cell r="BJ25">
            <v>4.3171440431714406E-3</v>
          </cell>
          <cell r="BK25">
            <v>4.1243654822335028E-3</v>
          </cell>
          <cell r="BL25">
            <v>4.0807073226025847E-3</v>
          </cell>
          <cell r="BM25">
            <v>4.1735626394185793E-3</v>
          </cell>
          <cell r="BN25">
            <v>4.5542830352956936E-3</v>
          </cell>
          <cell r="BO25">
            <v>4.7287366604894885E-3</v>
          </cell>
          <cell r="BP25">
            <v>4.8998591290500401E-3</v>
          </cell>
          <cell r="BQ25">
            <v>5.4311749441795908E-3</v>
          </cell>
          <cell r="BR25">
            <v>5.4090190835055308E-3</v>
          </cell>
          <cell r="BS25">
            <v>5.1565606361829025E-3</v>
          </cell>
          <cell r="BT25">
            <v>4.9971170478570054E-3</v>
          </cell>
          <cell r="BU25">
            <v>4.3504053786830137E-3</v>
          </cell>
          <cell r="BV25">
            <v>4.8181324647122697E-3</v>
          </cell>
          <cell r="BW25">
            <v>5.2406564611777685E-3</v>
          </cell>
          <cell r="BX25">
            <v>5.9480632525750763E-3</v>
          </cell>
          <cell r="BY25">
            <v>6.6817333202318953E-3</v>
          </cell>
          <cell r="BZ25">
            <v>6.6266961186494163E-3</v>
          </cell>
          <cell r="CB25" t="str">
            <v>Transmode</v>
          </cell>
          <cell r="CC25" t="str">
            <v>N/A</v>
          </cell>
          <cell r="CD25" t="str">
            <v>N/A</v>
          </cell>
          <cell r="CE25" t="str">
            <v>N/A</v>
          </cell>
          <cell r="CF25">
            <v>18</v>
          </cell>
          <cell r="CG25">
            <v>18</v>
          </cell>
          <cell r="CH25">
            <v>16</v>
          </cell>
          <cell r="CI25">
            <v>16</v>
          </cell>
          <cell r="CJ25">
            <v>17</v>
          </cell>
          <cell r="CK25">
            <v>19</v>
          </cell>
          <cell r="CL25">
            <v>19</v>
          </cell>
          <cell r="CM25">
            <v>19</v>
          </cell>
          <cell r="CN25">
            <v>18</v>
          </cell>
          <cell r="CO25">
            <v>18</v>
          </cell>
          <cell r="CP25">
            <v>19</v>
          </cell>
          <cell r="CQ25">
            <v>18</v>
          </cell>
          <cell r="CR25">
            <v>18</v>
          </cell>
          <cell r="CS25">
            <v>18</v>
          </cell>
          <cell r="CT25">
            <v>18</v>
          </cell>
          <cell r="CU25">
            <v>18</v>
          </cell>
          <cell r="CV25">
            <v>18</v>
          </cell>
          <cell r="CW25">
            <v>18</v>
          </cell>
          <cell r="CX25">
            <v>18</v>
          </cell>
          <cell r="CY25">
            <v>18</v>
          </cell>
          <cell r="CZ25">
            <v>18</v>
          </cell>
        </row>
        <row r="26">
          <cell r="B26" t="str">
            <v>Tyco</v>
          </cell>
          <cell r="C26">
            <v>5</v>
          </cell>
          <cell r="D26">
            <v>5</v>
          </cell>
          <cell r="E26">
            <v>5</v>
          </cell>
          <cell r="F26">
            <v>5</v>
          </cell>
          <cell r="G26">
            <v>13</v>
          </cell>
          <cell r="H26">
            <v>12</v>
          </cell>
          <cell r="I26">
            <v>17</v>
          </cell>
          <cell r="J26">
            <v>14</v>
          </cell>
          <cell r="K26">
            <v>21</v>
          </cell>
          <cell r="L26">
            <v>27</v>
          </cell>
          <cell r="M26">
            <v>37</v>
          </cell>
          <cell r="N26">
            <v>55</v>
          </cell>
          <cell r="O26">
            <v>48</v>
          </cell>
          <cell r="P26">
            <v>49</v>
          </cell>
          <cell r="Q26">
            <v>53</v>
          </cell>
          <cell r="R26">
            <v>46</v>
          </cell>
          <cell r="S26">
            <v>54</v>
          </cell>
          <cell r="T26">
            <v>56</v>
          </cell>
          <cell r="U26">
            <v>47</v>
          </cell>
          <cell r="V26">
            <v>35</v>
          </cell>
          <cell r="W26">
            <v>36</v>
          </cell>
          <cell r="X26">
            <v>30</v>
          </cell>
          <cell r="Y26">
            <v>0</v>
          </cell>
          <cell r="Z26">
            <v>0</v>
          </cell>
          <cell r="AB26" t="str">
            <v>Tyco</v>
          </cell>
          <cell r="AC26">
            <v>2E-3</v>
          </cell>
          <cell r="AD26">
            <v>1.8789928598271326E-3</v>
          </cell>
          <cell r="AE26">
            <v>1.8395879323031641E-3</v>
          </cell>
          <cell r="AF26">
            <v>1.6874789065136687E-3</v>
          </cell>
          <cell r="AG26">
            <v>5.0407134548274522E-3</v>
          </cell>
          <cell r="AH26">
            <v>4.0404040404040404E-3</v>
          </cell>
          <cell r="AI26">
            <v>5.41573749601784E-3</v>
          </cell>
          <cell r="AJ26">
            <v>4.1703902293714623E-3</v>
          </cell>
          <cell r="AK26">
            <v>6.6836409929980902E-3</v>
          </cell>
          <cell r="AL26">
            <v>7.5104311543810849E-3</v>
          </cell>
          <cell r="AM26">
            <v>9.7291611885353662E-3</v>
          </cell>
          <cell r="AN26">
            <v>1.2525620587565475E-2</v>
          </cell>
          <cell r="AO26">
            <v>1.2435233160621761E-2</v>
          </cell>
          <cell r="AP26">
            <v>1.1467353147671425E-2</v>
          </cell>
          <cell r="AQ26">
            <v>1.309612058314801E-2</v>
          </cell>
          <cell r="AR26">
            <v>1.0762751520823585E-2</v>
          </cell>
          <cell r="AS26">
            <v>1.5419760137064534E-2</v>
          </cell>
          <cell r="AT26">
            <v>1.4791336502905442E-2</v>
          </cell>
          <cell r="AU26">
            <v>1.3022998060404543E-2</v>
          </cell>
          <cell r="AV26">
            <v>9.116957541026309E-3</v>
          </cell>
          <cell r="AW26">
            <v>1.1015911872705019E-2</v>
          </cell>
          <cell r="AX26">
            <v>9.7719869706840382E-3</v>
          </cell>
          <cell r="AY26" t="e">
            <v>#DIV/0!</v>
          </cell>
          <cell r="AZ26" t="e">
            <v>#DIV/0!</v>
          </cell>
          <cell r="BB26" t="str">
            <v>Tyco</v>
          </cell>
          <cell r="BC26" t="str">
            <v>N/A</v>
          </cell>
          <cell r="BD26" t="str">
            <v>N/A</v>
          </cell>
          <cell r="BE26" t="str">
            <v>N/A</v>
          </cell>
          <cell r="BF26">
            <v>1.8446781036709095E-3</v>
          </cell>
          <cell r="BG26">
            <v>2.5638677776760369E-3</v>
          </cell>
          <cell r="BH26">
            <v>3.116651825467498E-3</v>
          </cell>
          <cell r="BI26">
            <v>4.0339884988413012E-3</v>
          </cell>
          <cell r="BJ26">
            <v>4.6492320464923201E-3</v>
          </cell>
          <cell r="BK26">
            <v>5.076142131979695E-3</v>
          </cell>
          <cell r="BL26">
            <v>5.9699236756593369E-3</v>
          </cell>
          <cell r="BM26">
            <v>7.123839677628265E-3</v>
          </cell>
          <cell r="BN26">
            <v>9.3764650726676051E-3</v>
          </cell>
          <cell r="BO26">
            <v>1.0671608409483033E-2</v>
          </cell>
          <cell r="BP26">
            <v>1.1575917192380719E-2</v>
          </cell>
          <cell r="BQ26">
            <v>1.2371009595075734E-2</v>
          </cell>
          <cell r="BR26">
            <v>1.1911997082776224E-2</v>
          </cell>
          <cell r="BS26">
            <v>1.2549701789264414E-2</v>
          </cell>
          <cell r="BT26">
            <v>1.3389711064129669E-2</v>
          </cell>
          <cell r="BU26">
            <v>1.3380792301100784E-2</v>
          </cell>
          <cell r="BV26">
            <v>1.3029315960912053E-2</v>
          </cell>
          <cell r="BW26">
            <v>1.1998345055854365E-2</v>
          </cell>
          <cell r="BX26">
            <v>1.0735528797330625E-2</v>
          </cell>
          <cell r="BY26">
            <v>9.9243391962267856E-3</v>
          </cell>
          <cell r="BZ26">
            <v>1.0413379615020511E-2</v>
          </cell>
          <cell r="CB26" t="str">
            <v>Tyco</v>
          </cell>
          <cell r="CC26" t="str">
            <v>N/A</v>
          </cell>
          <cell r="CD26" t="str">
            <v>N/A</v>
          </cell>
          <cell r="CE26" t="str">
            <v>N/A</v>
          </cell>
          <cell r="CF26">
            <v>20</v>
          </cell>
          <cell r="CG26">
            <v>19</v>
          </cell>
          <cell r="CH26">
            <v>19</v>
          </cell>
          <cell r="CI26">
            <v>17</v>
          </cell>
          <cell r="CJ26">
            <v>16</v>
          </cell>
          <cell r="CK26">
            <v>16</v>
          </cell>
          <cell r="CL26">
            <v>16</v>
          </cell>
          <cell r="CM26">
            <v>16</v>
          </cell>
          <cell r="CN26">
            <v>15</v>
          </cell>
          <cell r="CO26">
            <v>15</v>
          </cell>
          <cell r="CP26">
            <v>14</v>
          </cell>
          <cell r="CQ26">
            <v>14</v>
          </cell>
          <cell r="CR26">
            <v>14</v>
          </cell>
          <cell r="CS26">
            <v>14</v>
          </cell>
          <cell r="CT26">
            <v>15</v>
          </cell>
          <cell r="CU26">
            <v>15</v>
          </cell>
          <cell r="CV26">
            <v>15</v>
          </cell>
          <cell r="CW26">
            <v>15</v>
          </cell>
          <cell r="CX26">
            <v>16</v>
          </cell>
          <cell r="CY26">
            <v>16</v>
          </cell>
          <cell r="CZ26">
            <v>14</v>
          </cell>
        </row>
        <row r="27">
          <cell r="B27" t="str">
            <v>ZTE</v>
          </cell>
          <cell r="C27">
            <v>67</v>
          </cell>
          <cell r="D27">
            <v>51</v>
          </cell>
          <cell r="E27">
            <v>50</v>
          </cell>
          <cell r="F27">
            <v>97</v>
          </cell>
          <cell r="G27">
            <v>46</v>
          </cell>
          <cell r="H27">
            <v>64</v>
          </cell>
          <cell r="I27">
            <v>67</v>
          </cell>
          <cell r="J27">
            <v>65</v>
          </cell>
          <cell r="K27">
            <v>68</v>
          </cell>
          <cell r="L27">
            <v>91</v>
          </cell>
          <cell r="M27">
            <v>121</v>
          </cell>
          <cell r="N27">
            <v>149</v>
          </cell>
          <cell r="O27">
            <v>93</v>
          </cell>
          <cell r="P27">
            <v>279</v>
          </cell>
          <cell r="Q27">
            <v>161</v>
          </cell>
          <cell r="R27">
            <v>252</v>
          </cell>
          <cell r="S27">
            <v>109</v>
          </cell>
          <cell r="T27">
            <v>341</v>
          </cell>
          <cell r="U27">
            <v>198</v>
          </cell>
          <cell r="V27">
            <v>206</v>
          </cell>
          <cell r="W27">
            <v>275</v>
          </cell>
          <cell r="X27">
            <v>351</v>
          </cell>
          <cell r="Y27">
            <v>0</v>
          </cell>
          <cell r="Z27">
            <v>0</v>
          </cell>
          <cell r="AB27" t="str">
            <v>ZTE</v>
          </cell>
          <cell r="AC27">
            <v>2.6800000000000001E-2</v>
          </cell>
          <cell r="AD27">
            <v>1.9165727170236752E-2</v>
          </cell>
          <cell r="AE27">
            <v>1.839587932303164E-2</v>
          </cell>
          <cell r="AF27">
            <v>3.2737090786365171E-2</v>
          </cell>
          <cell r="AG27">
            <v>1.7836370686312525E-2</v>
          </cell>
          <cell r="AH27">
            <v>2.154882154882155E-2</v>
          </cell>
          <cell r="AI27">
            <v>2.1344377190187957E-2</v>
          </cell>
          <cell r="AJ27">
            <v>1.9362526064938934E-2</v>
          </cell>
          <cell r="AK27">
            <v>2.1642266072565246E-2</v>
          </cell>
          <cell r="AL27">
            <v>2.5312934631432544E-2</v>
          </cell>
          <cell r="AM27">
            <v>3.1816986589534579E-2</v>
          </cell>
          <cell r="AN27">
            <v>3.3933044864495561E-2</v>
          </cell>
          <cell r="AO27">
            <v>2.4093264248704664E-2</v>
          </cell>
          <cell r="AP27">
            <v>6.5293704657149537E-2</v>
          </cell>
          <cell r="AQ27">
            <v>3.9782554978996791E-2</v>
          </cell>
          <cell r="AR27">
            <v>5.8961160505381374E-2</v>
          </cell>
          <cell r="AS27">
            <v>3.1125071387778411E-2</v>
          </cell>
          <cell r="AT27">
            <v>9.0068674062334916E-2</v>
          </cell>
          <cell r="AU27">
            <v>5.4862842892768077E-2</v>
          </cell>
          <cell r="AV27">
            <v>5.3659807241469133E-2</v>
          </cell>
          <cell r="AW27">
            <v>8.414932680538556E-2</v>
          </cell>
          <cell r="AX27">
            <v>0.11433224755700326</v>
          </cell>
          <cell r="AY27" t="e">
            <v>#DIV/0!</v>
          </cell>
          <cell r="AZ27" t="e">
            <v>#DIV/0!</v>
          </cell>
          <cell r="BB27" t="str">
            <v>ZTE</v>
          </cell>
          <cell r="BC27" t="str">
            <v>N/A</v>
          </cell>
          <cell r="BD27" t="str">
            <v>N/A</v>
          </cell>
          <cell r="BE27" t="str">
            <v>N/A</v>
          </cell>
          <cell r="BF27">
            <v>2.444198487363955E-2</v>
          </cell>
          <cell r="BG27">
            <v>2.2342276348319749E-2</v>
          </cell>
          <cell r="BH27">
            <v>2.2885129118432768E-2</v>
          </cell>
          <cell r="BI27">
            <v>2.3517294652819501E-2</v>
          </cell>
          <cell r="BJ27">
            <v>2.0091324200913242E-2</v>
          </cell>
          <cell r="BK27">
            <v>2.0939086294416244E-2</v>
          </cell>
          <cell r="BL27">
            <v>2.1990478349580594E-2</v>
          </cell>
          <cell r="BM27">
            <v>2.4825501906886378E-2</v>
          </cell>
          <cell r="BN27">
            <v>2.8732167972674302E-2</v>
          </cell>
          <cell r="BO27">
            <v>2.9011438430570642E-2</v>
          </cell>
          <cell r="BP27">
            <v>3.9321369510626571E-2</v>
          </cell>
          <cell r="BQ27">
            <v>4.1156236799227565E-2</v>
          </cell>
          <cell r="BR27">
            <v>4.7708763826425186E-2</v>
          </cell>
          <cell r="BS27">
            <v>4.9763916500994036E-2</v>
          </cell>
          <cell r="BT27">
            <v>5.5288615542315331E-2</v>
          </cell>
          <cell r="BU27">
            <v>5.9323709709313825E-2</v>
          </cell>
          <cell r="BV27">
            <v>5.795331161780673E-2</v>
          </cell>
          <cell r="BW27">
            <v>7.0335126189491101E-2</v>
          </cell>
          <cell r="BX27">
            <v>7.4713477440882053E-2</v>
          </cell>
          <cell r="BY27">
            <v>8.1752972388719661E-2</v>
          </cell>
          <cell r="BZ27">
            <v>9.8769327863679396E-2</v>
          </cell>
          <cell r="CB27" t="str">
            <v>ZTE</v>
          </cell>
          <cell r="CC27" t="str">
            <v>N/A</v>
          </cell>
          <cell r="CD27" t="str">
            <v>N/A</v>
          </cell>
          <cell r="CE27" t="str">
            <v>N/A</v>
          </cell>
          <cell r="CF27">
            <v>11</v>
          </cell>
          <cell r="CG27">
            <v>11</v>
          </cell>
          <cell r="CH27">
            <v>11</v>
          </cell>
          <cell r="CI27">
            <v>11</v>
          </cell>
          <cell r="CJ27">
            <v>12</v>
          </cell>
          <cell r="CK27">
            <v>12</v>
          </cell>
          <cell r="CL27">
            <v>12</v>
          </cell>
          <cell r="CM27">
            <v>12</v>
          </cell>
          <cell r="CN27">
            <v>10</v>
          </cell>
          <cell r="CO27">
            <v>10</v>
          </cell>
          <cell r="CP27">
            <v>10</v>
          </cell>
          <cell r="CQ27">
            <v>10</v>
          </cell>
          <cell r="CR27">
            <v>8</v>
          </cell>
          <cell r="CS27">
            <v>7</v>
          </cell>
          <cell r="CT27">
            <v>5</v>
          </cell>
          <cell r="CU27">
            <v>4</v>
          </cell>
          <cell r="CV27">
            <v>5</v>
          </cell>
          <cell r="CW27">
            <v>4</v>
          </cell>
          <cell r="CX27">
            <v>3</v>
          </cell>
          <cell r="CY27">
            <v>3</v>
          </cell>
          <cell r="CZ27">
            <v>3</v>
          </cell>
        </row>
        <row r="28">
          <cell r="B28" t="str">
            <v>Other</v>
          </cell>
          <cell r="C28">
            <v>133</v>
          </cell>
          <cell r="D28">
            <v>138</v>
          </cell>
          <cell r="E28">
            <v>129</v>
          </cell>
          <cell r="F28">
            <v>129</v>
          </cell>
          <cell r="G28">
            <v>106</v>
          </cell>
          <cell r="H28">
            <v>111</v>
          </cell>
          <cell r="I28">
            <v>110</v>
          </cell>
          <cell r="J28">
            <v>99</v>
          </cell>
          <cell r="K28">
            <v>98</v>
          </cell>
          <cell r="L28">
            <v>100</v>
          </cell>
          <cell r="M28">
            <v>102</v>
          </cell>
          <cell r="N28">
            <v>93</v>
          </cell>
          <cell r="O28">
            <v>105</v>
          </cell>
          <cell r="P28">
            <v>109</v>
          </cell>
          <cell r="Q28">
            <v>112</v>
          </cell>
          <cell r="R28">
            <v>113</v>
          </cell>
          <cell r="S28">
            <v>101</v>
          </cell>
          <cell r="T28">
            <v>100</v>
          </cell>
          <cell r="U28">
            <v>98</v>
          </cell>
          <cell r="V28">
            <v>111</v>
          </cell>
          <cell r="W28">
            <v>107</v>
          </cell>
          <cell r="X28">
            <v>2</v>
          </cell>
          <cell r="Y28">
            <v>0</v>
          </cell>
          <cell r="Z28">
            <v>0</v>
          </cell>
          <cell r="AB28" t="str">
            <v>Other</v>
          </cell>
          <cell r="AC28">
            <v>5.3199999999999997E-2</v>
          </cell>
          <cell r="AD28">
            <v>5.1860202931228859E-2</v>
          </cell>
          <cell r="AE28">
            <v>4.7461368653421633E-2</v>
          </cell>
          <cell r="AF28">
            <v>4.3536955788052646E-2</v>
          </cell>
          <cell r="AG28">
            <v>4.1101202016285379E-2</v>
          </cell>
          <cell r="AH28">
            <v>3.7373737373737372E-2</v>
          </cell>
          <cell r="AI28">
            <v>3.5043007327174261E-2</v>
          </cell>
          <cell r="AJ28">
            <v>2.9490616621983913E-2</v>
          </cell>
          <cell r="AK28">
            <v>3.1190324633991087E-2</v>
          </cell>
          <cell r="AL28">
            <v>2.7816411682892908E-2</v>
          </cell>
          <cell r="AM28">
            <v>2.682093084407047E-2</v>
          </cell>
          <cell r="AN28">
            <v>2.117968572079253E-2</v>
          </cell>
          <cell r="AO28">
            <v>2.7202072538860103E-2</v>
          </cell>
          <cell r="AP28">
            <v>2.5509010063187457E-2</v>
          </cell>
          <cell r="AQ28">
            <v>2.7674820854954287E-2</v>
          </cell>
          <cell r="AR28">
            <v>2.6438933083762283E-2</v>
          </cell>
          <cell r="AS28">
            <v>2.8840662478583665E-2</v>
          </cell>
          <cell r="AT28">
            <v>2.6413100898045432E-2</v>
          </cell>
          <cell r="AU28">
            <v>2.7154336381269049E-2</v>
          </cell>
          <cell r="AV28">
            <v>2.8913779630112008E-2</v>
          </cell>
          <cell r="AW28">
            <v>3.2741738066095469E-2</v>
          </cell>
          <cell r="AX28">
            <v>6.5146579804560263E-4</v>
          </cell>
          <cell r="AY28" t="e">
            <v>#DIV/0!</v>
          </cell>
          <cell r="AZ28" t="e">
            <v>#DIV/0!</v>
          </cell>
          <cell r="BB28" t="str">
            <v>Other</v>
          </cell>
          <cell r="BC28" t="str">
            <v>N/A</v>
          </cell>
          <cell r="BD28" t="str">
            <v>N/A</v>
          </cell>
          <cell r="BE28" t="str">
            <v>N/A</v>
          </cell>
          <cell r="BF28">
            <v>4.8791735842095556E-2</v>
          </cell>
          <cell r="BG28">
            <v>4.5966486585477521E-2</v>
          </cell>
          <cell r="BH28">
            <v>4.2297417631344612E-2</v>
          </cell>
          <cell r="BI28">
            <v>3.9138271393013478E-2</v>
          </cell>
          <cell r="BJ28">
            <v>3.5367372353673723E-2</v>
          </cell>
          <cell r="BK28">
            <v>3.3153553299492385E-2</v>
          </cell>
          <cell r="BL28">
            <v>3.0756442227763924E-2</v>
          </cell>
          <cell r="BM28">
            <v>2.8711232640138161E-2</v>
          </cell>
          <cell r="BN28">
            <v>2.6321076953988345E-2</v>
          </cell>
          <cell r="BO28">
            <v>2.5560738705348585E-2</v>
          </cell>
          <cell r="BP28">
            <v>2.505052979726833E-2</v>
          </cell>
          <cell r="BQ28">
            <v>2.5285136684569429E-2</v>
          </cell>
          <cell r="BR28">
            <v>2.6680442445605933E-2</v>
          </cell>
          <cell r="BS28">
            <v>2.7025347912524852E-2</v>
          </cell>
          <cell r="BT28">
            <v>2.7291946953680569E-2</v>
          </cell>
          <cell r="BU28">
            <v>2.7157076000263659E-2</v>
          </cell>
          <cell r="BV28">
            <v>2.782301845819761E-2</v>
          </cell>
          <cell r="BW28">
            <v>2.8685698524341469E-2</v>
          </cell>
          <cell r="BX28">
            <v>2.30668794429131E-2</v>
          </cell>
          <cell r="BY28">
            <v>2.1617372506632603E-2</v>
          </cell>
          <cell r="BZ28">
            <v>1.7197854212685389E-2</v>
          </cell>
        </row>
        <row r="29">
          <cell r="B29" t="str">
            <v>Total</v>
          </cell>
          <cell r="C29">
            <v>2500</v>
          </cell>
          <cell r="D29">
            <v>2661</v>
          </cell>
          <cell r="E29">
            <v>2718</v>
          </cell>
          <cell r="F29">
            <v>2963</v>
          </cell>
          <cell r="G29">
            <v>2579</v>
          </cell>
          <cell r="H29">
            <v>2970</v>
          </cell>
          <cell r="I29">
            <v>3139</v>
          </cell>
          <cell r="J29">
            <v>3357</v>
          </cell>
          <cell r="K29">
            <v>3142</v>
          </cell>
          <cell r="L29">
            <v>3595</v>
          </cell>
          <cell r="M29">
            <v>3803</v>
          </cell>
          <cell r="N29">
            <v>4391</v>
          </cell>
          <cell r="O29">
            <v>3860</v>
          </cell>
          <cell r="P29">
            <v>4273</v>
          </cell>
          <cell r="Q29">
            <v>4047</v>
          </cell>
          <cell r="R29">
            <v>4274</v>
          </cell>
          <cell r="S29">
            <v>3502</v>
          </cell>
          <cell r="T29">
            <v>3786</v>
          </cell>
          <cell r="U29">
            <v>3609</v>
          </cell>
          <cell r="V29">
            <v>3839</v>
          </cell>
          <cell r="W29">
            <v>3268</v>
          </cell>
          <cell r="X29">
            <v>3070</v>
          </cell>
          <cell r="Y29">
            <v>0</v>
          </cell>
          <cell r="Z29">
            <v>0</v>
          </cell>
          <cell r="AB29" t="str">
            <v>Total</v>
          </cell>
          <cell r="AC29">
            <v>1.0000000000000002</v>
          </cell>
          <cell r="AD29">
            <v>1</v>
          </cell>
          <cell r="AE29">
            <v>0.99999999999999989</v>
          </cell>
          <cell r="AF29">
            <v>1</v>
          </cell>
          <cell r="AG29">
            <v>1</v>
          </cell>
          <cell r="AH29">
            <v>1</v>
          </cell>
          <cell r="AI29">
            <v>0.99999999999999989</v>
          </cell>
          <cell r="AJ29">
            <v>0.99999999999999989</v>
          </cell>
          <cell r="AK29">
            <v>1</v>
          </cell>
          <cell r="AL29">
            <v>1</v>
          </cell>
          <cell r="AM29">
            <v>0.99999999999999989</v>
          </cell>
          <cell r="AN29">
            <v>0.99999999999999967</v>
          </cell>
          <cell r="AO29">
            <v>1</v>
          </cell>
          <cell r="AP29">
            <v>1.0000000000000002</v>
          </cell>
          <cell r="AQ29">
            <v>1</v>
          </cell>
          <cell r="AR29">
            <v>1</v>
          </cell>
          <cell r="AS29">
            <v>1</v>
          </cell>
          <cell r="AT29">
            <v>0.99999999999999989</v>
          </cell>
          <cell r="AU29">
            <v>1</v>
          </cell>
          <cell r="AV29">
            <v>1</v>
          </cell>
          <cell r="AW29">
            <v>1</v>
          </cell>
          <cell r="AX29">
            <v>1</v>
          </cell>
          <cell r="AY29" t="e">
            <v>#DIV/0!</v>
          </cell>
          <cell r="AZ29" t="e">
            <v>#DIV/0!</v>
          </cell>
          <cell r="BB29" t="str">
            <v>Total</v>
          </cell>
          <cell r="BC29" t="str">
            <v>N/A</v>
          </cell>
          <cell r="BD29" t="str">
            <v>N/A</v>
          </cell>
          <cell r="BE29" t="str">
            <v>N/A</v>
          </cell>
          <cell r="BF29">
            <v>0.99999999999999989</v>
          </cell>
          <cell r="BG29">
            <v>1</v>
          </cell>
          <cell r="BH29">
            <v>1.0000000000000002</v>
          </cell>
          <cell r="BI29">
            <v>0.99999999999999989</v>
          </cell>
          <cell r="BJ29">
            <v>0.99999999999999989</v>
          </cell>
          <cell r="BK29">
            <v>1</v>
          </cell>
          <cell r="BL29">
            <v>0.99999999999999989</v>
          </cell>
          <cell r="BM29">
            <v>1.0000000000000002</v>
          </cell>
          <cell r="BN29">
            <v>1</v>
          </cell>
          <cell r="BO29">
            <v>0.99999999999999978</v>
          </cell>
          <cell r="BP29">
            <v>1.0000000000000002</v>
          </cell>
          <cell r="BQ29">
            <v>0.99999999999999989</v>
          </cell>
          <cell r="BR29">
            <v>1</v>
          </cell>
          <cell r="BS29">
            <v>0.99999999999999989</v>
          </cell>
          <cell r="BT29">
            <v>1.0000000000000002</v>
          </cell>
          <cell r="BU29">
            <v>0.99999999999999989</v>
          </cell>
          <cell r="BV29">
            <v>1</v>
          </cell>
          <cell r="BW29">
            <v>1.0000000000000002</v>
          </cell>
          <cell r="BX29">
            <v>1</v>
          </cell>
          <cell r="BY29">
            <v>1</v>
          </cell>
          <cell r="BZ29">
            <v>1</v>
          </cell>
        </row>
        <row r="246">
          <cell r="BB246" t="str">
            <v>Vendor</v>
          </cell>
          <cell r="BC246" t="str">
            <v>1Q05</v>
          </cell>
          <cell r="BD246" t="str">
            <v>2Q05</v>
          </cell>
          <cell r="BE246" t="str">
            <v>3Q05</v>
          </cell>
          <cell r="BF246" t="str">
            <v>4Q05</v>
          </cell>
          <cell r="BG246" t="str">
            <v>1Q06</v>
          </cell>
          <cell r="BH246" t="str">
            <v>2Q06</v>
          </cell>
          <cell r="BI246" t="str">
            <v>3Q06</v>
          </cell>
          <cell r="BJ246" t="str">
            <v>4Q06</v>
          </cell>
          <cell r="BK246" t="str">
            <v>1Q07</v>
          </cell>
          <cell r="BL246" t="str">
            <v>2Q07</v>
          </cell>
          <cell r="BM246" t="str">
            <v>3Q07</v>
          </cell>
          <cell r="BN246" t="str">
            <v>4Q07</v>
          </cell>
          <cell r="BO246" t="str">
            <v>1Q08</v>
          </cell>
          <cell r="BP246" t="str">
            <v>2Q08</v>
          </cell>
          <cell r="BQ246" t="str">
            <v>3Q08</v>
          </cell>
          <cell r="BR246" t="str">
            <v>4Q08</v>
          </cell>
          <cell r="BS246" t="str">
            <v>1Q09</v>
          </cell>
          <cell r="BT246" t="str">
            <v>2Q09</v>
          </cell>
          <cell r="BU246" t="str">
            <v>3Q09</v>
          </cell>
          <cell r="BV246" t="str">
            <v>4Q09</v>
          </cell>
          <cell r="BW246" t="str">
            <v>1Q10</v>
          </cell>
          <cell r="BX246" t="str">
            <v>2Q10</v>
          </cell>
          <cell r="BY246" t="str">
            <v>3Q10</v>
          </cell>
          <cell r="BZ246" t="str">
            <v>4Q10</v>
          </cell>
        </row>
        <row r="247">
          <cell r="BB247" t="str">
            <v>ADTRAN</v>
          </cell>
          <cell r="BC247" t="str">
            <v>N/A</v>
          </cell>
          <cell r="BD247" t="str">
            <v>N/A</v>
          </cell>
          <cell r="BE247" t="str">
            <v>N/A</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row>
        <row r="248">
          <cell r="BB248" t="str">
            <v>ADVA</v>
          </cell>
          <cell r="BC248" t="str">
            <v>N/A</v>
          </cell>
          <cell r="BD248" t="str">
            <v>N/A</v>
          </cell>
          <cell r="BE248" t="str">
            <v>N/A</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row>
        <row r="249">
          <cell r="BB249" t="str">
            <v>Alcatel-Lucent</v>
          </cell>
          <cell r="BC249" t="str">
            <v>N/A</v>
          </cell>
          <cell r="BD249" t="str">
            <v>N/A</v>
          </cell>
          <cell r="BE249" t="str">
            <v>N/A</v>
          </cell>
          <cell r="BF249">
            <v>0.79192546583850931</v>
          </cell>
          <cell r="BG249">
            <v>0.80547112462006076</v>
          </cell>
          <cell r="BH249">
            <v>0.77906976744186052</v>
          </cell>
          <cell r="BI249">
            <v>0.73900293255131966</v>
          </cell>
          <cell r="BJ249">
            <v>0.58437499999999998</v>
          </cell>
          <cell r="BK249">
            <v>0.54603174603174598</v>
          </cell>
          <cell r="BL249">
            <v>0.5078125</v>
          </cell>
          <cell r="BM249">
            <v>0.48801742919389979</v>
          </cell>
          <cell r="BN249">
            <v>0.49908925318761382</v>
          </cell>
          <cell r="BO249">
            <v>0.47639484978540775</v>
          </cell>
          <cell r="BP249">
            <v>0.45883940620782726</v>
          </cell>
          <cell r="BQ249">
            <v>0.47051886792452829</v>
          </cell>
          <cell r="BR249">
            <v>0.45571095571095571</v>
          </cell>
          <cell r="BS249">
            <v>0.45294117647058824</v>
          </cell>
          <cell r="BT249">
            <v>0.45788849347568211</v>
          </cell>
          <cell r="BU249">
            <v>0.45406125166444739</v>
          </cell>
          <cell r="BV249">
            <v>0.45938375350140054</v>
          </cell>
          <cell r="BW249">
            <v>0.54919236417033779</v>
          </cell>
          <cell r="BX249">
            <v>0.58658346333853351</v>
          </cell>
          <cell r="BY249">
            <v>0.59829059829059827</v>
          </cell>
          <cell r="BZ249">
            <v>0.66225165562913912</v>
          </cell>
        </row>
        <row r="250">
          <cell r="BB250" t="str">
            <v>Ciena</v>
          </cell>
          <cell r="BC250" t="str">
            <v>N/A</v>
          </cell>
          <cell r="BD250" t="str">
            <v>N/A</v>
          </cell>
          <cell r="BE250" t="str">
            <v>N/A</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row>
        <row r="251">
          <cell r="BB251" t="str">
            <v>Cisco</v>
          </cell>
          <cell r="BC251" t="str">
            <v>N/A</v>
          </cell>
          <cell r="BD251" t="str">
            <v>N/A</v>
          </cell>
          <cell r="BE251" t="str">
            <v>N/A</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row>
        <row r="252">
          <cell r="BB252" t="str">
            <v>ECI Telecom</v>
          </cell>
          <cell r="BC252" t="str">
            <v>N/A</v>
          </cell>
          <cell r="BD252" t="str">
            <v>N/A</v>
          </cell>
          <cell r="BE252" t="str">
            <v>N/A</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row>
        <row r="253">
          <cell r="BB253" t="str">
            <v>Ericsson</v>
          </cell>
          <cell r="BC253" t="str">
            <v>N/A</v>
          </cell>
          <cell r="BD253" t="str">
            <v>N/A</v>
          </cell>
          <cell r="BE253" t="str">
            <v>N/A</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row>
        <row r="254">
          <cell r="BB254" t="str">
            <v>FiberHome</v>
          </cell>
          <cell r="BC254" t="str">
            <v>N/A</v>
          </cell>
          <cell r="BD254" t="str">
            <v>N/A</v>
          </cell>
          <cell r="BE254" t="str">
            <v>N/A</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row>
        <row r="255">
          <cell r="BB255" t="str">
            <v>Force 10</v>
          </cell>
          <cell r="BC255" t="str">
            <v>N/A</v>
          </cell>
          <cell r="BD255" t="str">
            <v>N/A</v>
          </cell>
          <cell r="BE255" t="str">
            <v>N/A</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row>
        <row r="256">
          <cell r="BB256" t="str">
            <v>Fujitsu</v>
          </cell>
          <cell r="BC256" t="str">
            <v>N/A</v>
          </cell>
          <cell r="BD256" t="str">
            <v>N/A</v>
          </cell>
          <cell r="BE256" t="str">
            <v>N/A</v>
          </cell>
          <cell r="BF256">
            <v>0.12111801242236025</v>
          </cell>
          <cell r="BG256">
            <v>5.1671732522796353E-2</v>
          </cell>
          <cell r="BH256">
            <v>5.232558139534884E-2</v>
          </cell>
          <cell r="BI256">
            <v>2.932551319648094E-2</v>
          </cell>
          <cell r="BJ256">
            <v>6.5625000000000003E-2</v>
          </cell>
          <cell r="BK256">
            <v>8.8888888888888892E-2</v>
          </cell>
          <cell r="BL256">
            <v>7.03125E-2</v>
          </cell>
          <cell r="BM256">
            <v>6.1002178649237473E-2</v>
          </cell>
          <cell r="BN256">
            <v>3.2786885245901641E-2</v>
          </cell>
          <cell r="BO256">
            <v>8.15450643776824E-2</v>
          </cell>
          <cell r="BP256">
            <v>7.8272604588394065E-2</v>
          </cell>
          <cell r="BQ256">
            <v>0.10495283018867925</v>
          </cell>
          <cell r="BR256">
            <v>0.11072261072261072</v>
          </cell>
          <cell r="BS256">
            <v>7.8823529411764709E-2</v>
          </cell>
          <cell r="BT256">
            <v>7.8291814946619215E-2</v>
          </cell>
          <cell r="BU256">
            <v>4.7936085219707054E-2</v>
          </cell>
          <cell r="BV256">
            <v>9.3837535014005602E-2</v>
          </cell>
          <cell r="BW256">
            <v>6.6079295154185022E-2</v>
          </cell>
          <cell r="BX256">
            <v>8.8923556942277687E-2</v>
          </cell>
          <cell r="BY256">
            <v>0.11752136752136752</v>
          </cell>
          <cell r="BZ256">
            <v>4.9668874172185427E-2</v>
          </cell>
        </row>
        <row r="257">
          <cell r="BB257" t="str">
            <v>Hitachi</v>
          </cell>
          <cell r="BC257" t="str">
            <v>N/A</v>
          </cell>
          <cell r="BD257" t="str">
            <v>N/A</v>
          </cell>
          <cell r="BE257" t="str">
            <v>N/A</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row>
        <row r="258">
          <cell r="BB258" t="str">
            <v>Huawei</v>
          </cell>
          <cell r="BC258" t="str">
            <v>N/A</v>
          </cell>
          <cell r="BD258" t="str">
            <v>N/A</v>
          </cell>
          <cell r="BE258" t="str">
            <v>N/A</v>
          </cell>
          <cell r="BF258">
            <v>0</v>
          </cell>
          <cell r="BG258">
            <v>0</v>
          </cell>
          <cell r="BH258">
            <v>0</v>
          </cell>
          <cell r="BI258">
            <v>0</v>
          </cell>
          <cell r="BJ258">
            <v>0</v>
          </cell>
          <cell r="BK258">
            <v>0</v>
          </cell>
          <cell r="BL258">
            <v>0</v>
          </cell>
          <cell r="BM258">
            <v>0</v>
          </cell>
          <cell r="BN258">
            <v>0</v>
          </cell>
          <cell r="BO258">
            <v>7.1530758226037196E-3</v>
          </cell>
          <cell r="BP258">
            <v>1.0796221322537112E-2</v>
          </cell>
          <cell r="BQ258">
            <v>1.179245283018868E-2</v>
          </cell>
          <cell r="BR258">
            <v>1.5151515151515152E-2</v>
          </cell>
          <cell r="BS258">
            <v>1.5294117647058824E-2</v>
          </cell>
          <cell r="BT258">
            <v>1.542111506524318E-2</v>
          </cell>
          <cell r="BU258">
            <v>1.8641810918774968E-2</v>
          </cell>
          <cell r="BV258">
            <v>1.680672268907563E-2</v>
          </cell>
          <cell r="BW258">
            <v>1.6152716593245228E-2</v>
          </cell>
          <cell r="BX258">
            <v>1.7160686427457099E-2</v>
          </cell>
          <cell r="BY258">
            <v>1.7094017094017096E-2</v>
          </cell>
          <cell r="BZ258">
            <v>2.3178807947019868E-2</v>
          </cell>
        </row>
        <row r="259">
          <cell r="BB259" t="str">
            <v>Infinera</v>
          </cell>
          <cell r="BC259" t="str">
            <v>N/A</v>
          </cell>
          <cell r="BD259" t="str">
            <v>N/A</v>
          </cell>
          <cell r="BE259" t="str">
            <v>N/A</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2.936857562408223E-3</v>
          </cell>
          <cell r="BX259">
            <v>6.2402496099843996E-3</v>
          </cell>
          <cell r="BY259">
            <v>8.5470085470085479E-3</v>
          </cell>
          <cell r="BZ259">
            <v>1.3245033112582781E-2</v>
          </cell>
        </row>
        <row r="260">
          <cell r="BB260" t="str">
            <v>NEC</v>
          </cell>
          <cell r="BC260" t="str">
            <v>N/A</v>
          </cell>
          <cell r="BD260" t="str">
            <v>N/A</v>
          </cell>
          <cell r="BE260" t="str">
            <v>N/A</v>
          </cell>
          <cell r="BF260">
            <v>2.4844720496894408E-2</v>
          </cell>
          <cell r="BG260">
            <v>5.7750759878419454E-2</v>
          </cell>
          <cell r="BH260">
            <v>6.6860465116279064E-2</v>
          </cell>
          <cell r="BI260">
            <v>9.3841642228739003E-2</v>
          </cell>
          <cell r="BJ260">
            <v>0.17499999999999999</v>
          </cell>
          <cell r="BK260">
            <v>0.16190476190476191</v>
          </cell>
          <cell r="BL260">
            <v>0.21614583333333334</v>
          </cell>
          <cell r="BM260">
            <v>0.23529411764705882</v>
          </cell>
          <cell r="BN260">
            <v>0.21311475409836064</v>
          </cell>
          <cell r="BO260">
            <v>0.19599427753934193</v>
          </cell>
          <cell r="BP260">
            <v>0.19703103913630229</v>
          </cell>
          <cell r="BQ260">
            <v>0.17099056603773585</v>
          </cell>
          <cell r="BR260">
            <v>0.18997668997668998</v>
          </cell>
          <cell r="BS260">
            <v>0.21529411764705883</v>
          </cell>
          <cell r="BT260">
            <v>0.20047449584816132</v>
          </cell>
          <cell r="BU260">
            <v>0.20905459387483355</v>
          </cell>
          <cell r="BV260">
            <v>0.16106442577030813</v>
          </cell>
          <cell r="BW260">
            <v>0.10572687224669604</v>
          </cell>
          <cell r="BX260">
            <v>6.5522620904836196E-2</v>
          </cell>
          <cell r="BY260">
            <v>3.6324786324786328E-2</v>
          </cell>
          <cell r="BZ260">
            <v>2.3178807947019868E-2</v>
          </cell>
        </row>
        <row r="261">
          <cell r="BB261" t="str">
            <v>Nokia Siemens</v>
          </cell>
          <cell r="BC261" t="str">
            <v>N/A</v>
          </cell>
          <cell r="BD261" t="str">
            <v>N/A</v>
          </cell>
          <cell r="BE261" t="str">
            <v>N/A</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row>
        <row r="262">
          <cell r="BB262" t="str">
            <v>Sycamore</v>
          </cell>
          <cell r="BC262" t="str">
            <v>N/A</v>
          </cell>
          <cell r="BD262" t="str">
            <v>N/A</v>
          </cell>
          <cell r="BE262" t="str">
            <v>N/A</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row>
        <row r="263">
          <cell r="BB263" t="str">
            <v>Tejas</v>
          </cell>
          <cell r="BC263" t="str">
            <v>N/A</v>
          </cell>
          <cell r="BD263" t="str">
            <v>N/A</v>
          </cell>
          <cell r="BE263" t="str">
            <v>N/A</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row>
        <row r="264">
          <cell r="BB264" t="str">
            <v>Tellabs</v>
          </cell>
          <cell r="BC264" t="str">
            <v>N/A</v>
          </cell>
          <cell r="BD264" t="str">
            <v>N/A</v>
          </cell>
          <cell r="BE264" t="str">
            <v>N/A</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row>
        <row r="265">
          <cell r="BB265" t="str">
            <v>Transmode</v>
          </cell>
          <cell r="BC265" t="str">
            <v>N/A</v>
          </cell>
          <cell r="BD265" t="str">
            <v>N/A</v>
          </cell>
          <cell r="BE265" t="str">
            <v>N/A</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row>
        <row r="266">
          <cell r="BB266" t="str">
            <v>Tyco</v>
          </cell>
          <cell r="BC266" t="str">
            <v>N/A</v>
          </cell>
          <cell r="BD266" t="str">
            <v>N/A</v>
          </cell>
          <cell r="BE266" t="str">
            <v>N/A</v>
          </cell>
          <cell r="BF266">
            <v>6.2111801242236024E-2</v>
          </cell>
          <cell r="BG266">
            <v>8.5106382978723402E-2</v>
          </cell>
          <cell r="BH266">
            <v>0.10174418604651163</v>
          </cell>
          <cell r="BI266">
            <v>0.1378299120234604</v>
          </cell>
          <cell r="BJ266">
            <v>0.17499999999999999</v>
          </cell>
          <cell r="BK266">
            <v>0.20317460317460317</v>
          </cell>
          <cell r="BL266">
            <v>0.20572916666666666</v>
          </cell>
          <cell r="BM266">
            <v>0.21568627450980393</v>
          </cell>
          <cell r="BN266">
            <v>0.25500910746812389</v>
          </cell>
          <cell r="BO266">
            <v>0.23891273247496422</v>
          </cell>
          <cell r="BP266">
            <v>0.25506072874493929</v>
          </cell>
          <cell r="BQ266">
            <v>0.24174528301886791</v>
          </cell>
          <cell r="BR266">
            <v>0.22843822843822845</v>
          </cell>
          <cell r="BS266">
            <v>0.23764705882352941</v>
          </cell>
          <cell r="BT266">
            <v>0.24792408066429419</v>
          </cell>
          <cell r="BU266">
            <v>0.27030625832223704</v>
          </cell>
          <cell r="BV266">
            <v>0.26890756302521007</v>
          </cell>
          <cell r="BW266">
            <v>0.25550660792951541</v>
          </cell>
          <cell r="BX266">
            <v>0.23088923556942278</v>
          </cell>
          <cell r="BY266">
            <v>0.21581196581196582</v>
          </cell>
          <cell r="BZ266">
            <v>0.2185430463576159</v>
          </cell>
        </row>
        <row r="267">
          <cell r="BB267" t="str">
            <v>ZTE</v>
          </cell>
          <cell r="BC267" t="str">
            <v>N/A</v>
          </cell>
          <cell r="BD267" t="str">
            <v>N/A</v>
          </cell>
          <cell r="BE267" t="str">
            <v>N/A</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row>
        <row r="268">
          <cell r="BB268" t="str">
            <v>Other</v>
          </cell>
          <cell r="BC268" t="str">
            <v>N/A</v>
          </cell>
          <cell r="BD268" t="str">
            <v>N/A</v>
          </cell>
          <cell r="BE268" t="str">
            <v>N/A</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4.4052863436123352E-3</v>
          </cell>
          <cell r="BX268">
            <v>4.6801872074882997E-3</v>
          </cell>
          <cell r="BY268">
            <v>6.41025641025641E-3</v>
          </cell>
          <cell r="BZ268">
            <v>9.9337748344370865E-3</v>
          </cell>
        </row>
      </sheetData>
      <sheetData sheetId="9">
        <row r="6">
          <cell r="B6" t="str">
            <v>Vendor</v>
          </cell>
          <cell r="C6" t="str">
            <v>1Q05</v>
          </cell>
          <cell r="D6" t="str">
            <v>2Q05</v>
          </cell>
          <cell r="E6" t="str">
            <v>3Q05</v>
          </cell>
          <cell r="F6" t="str">
            <v>4Q05</v>
          </cell>
          <cell r="G6" t="str">
            <v>1Q06</v>
          </cell>
          <cell r="H6" t="str">
            <v>2Q06</v>
          </cell>
          <cell r="I6" t="str">
            <v>3Q06</v>
          </cell>
          <cell r="J6" t="str">
            <v>4Q06</v>
          </cell>
          <cell r="K6" t="str">
            <v>1Q07</v>
          </cell>
          <cell r="L6" t="str">
            <v>2Q07</v>
          </cell>
          <cell r="M6" t="str">
            <v>3Q07</v>
          </cell>
          <cell r="N6" t="str">
            <v>4Q07</v>
          </cell>
          <cell r="O6" t="str">
            <v>1Q08</v>
          </cell>
          <cell r="P6" t="str">
            <v>2Q08</v>
          </cell>
          <cell r="Q6" t="str">
            <v>3Q08</v>
          </cell>
          <cell r="R6" t="str">
            <v>4Q08</v>
          </cell>
          <cell r="S6" t="str">
            <v>1Q09</v>
          </cell>
          <cell r="T6" t="str">
            <v>2Q09</v>
          </cell>
          <cell r="U6" t="str">
            <v>3Q09</v>
          </cell>
          <cell r="V6" t="str">
            <v>4Q09</v>
          </cell>
          <cell r="W6" t="str">
            <v>1Q10</v>
          </cell>
          <cell r="X6" t="str">
            <v>2Q10</v>
          </cell>
          <cell r="Y6" t="str">
            <v>3Q10</v>
          </cell>
          <cell r="Z6" t="str">
            <v>4Q10</v>
          </cell>
          <cell r="AB6" t="str">
            <v>Vendor</v>
          </cell>
          <cell r="AC6" t="str">
            <v>1Q05</v>
          </cell>
          <cell r="AD6" t="str">
            <v>2Q05</v>
          </cell>
          <cell r="AE6" t="str">
            <v>3Q05</v>
          </cell>
          <cell r="AF6" t="str">
            <v>4Q05</v>
          </cell>
          <cell r="AG6" t="str">
            <v>1Q06</v>
          </cell>
          <cell r="AH6" t="str">
            <v>2Q06</v>
          </cell>
          <cell r="AI6" t="str">
            <v>3Q06</v>
          </cell>
          <cell r="AJ6" t="str">
            <v>4Q06</v>
          </cell>
          <cell r="AK6" t="str">
            <v>1Q07</v>
          </cell>
          <cell r="AL6" t="str">
            <v>2Q07</v>
          </cell>
          <cell r="AM6" t="str">
            <v>3Q07</v>
          </cell>
          <cell r="AN6" t="str">
            <v>4Q07</v>
          </cell>
          <cell r="AO6" t="str">
            <v>1Q08</v>
          </cell>
          <cell r="AP6" t="str">
            <v>2Q08</v>
          </cell>
          <cell r="AQ6" t="str">
            <v>3Q08</v>
          </cell>
          <cell r="AR6" t="str">
            <v>4Q08</v>
          </cell>
          <cell r="AS6" t="str">
            <v>1Q09</v>
          </cell>
          <cell r="AT6" t="str">
            <v>2Q09</v>
          </cell>
          <cell r="AU6" t="str">
            <v>3Q09</v>
          </cell>
          <cell r="AV6" t="str">
            <v>4Q09</v>
          </cell>
          <cell r="AW6" t="str">
            <v>1Q10</v>
          </cell>
          <cell r="AX6" t="str">
            <v>2Q10</v>
          </cell>
          <cell r="AY6" t="str">
            <v>3Q10</v>
          </cell>
          <cell r="AZ6" t="str">
            <v>4Q10</v>
          </cell>
          <cell r="BB6" t="str">
            <v>Vendor</v>
          </cell>
          <cell r="BC6" t="str">
            <v>1Q05</v>
          </cell>
          <cell r="BD6" t="str">
            <v>2Q05</v>
          </cell>
          <cell r="BE6" t="str">
            <v>3Q05</v>
          </cell>
          <cell r="BF6" t="str">
            <v>4Q05</v>
          </cell>
          <cell r="BG6" t="str">
            <v>1Q06</v>
          </cell>
          <cell r="BH6" t="str">
            <v>2Q06</v>
          </cell>
          <cell r="BI6" t="str">
            <v>3Q06</v>
          </cell>
          <cell r="BJ6" t="str">
            <v>4Q06</v>
          </cell>
          <cell r="BK6" t="str">
            <v>1Q07</v>
          </cell>
          <cell r="BL6" t="str">
            <v>2Q07</v>
          </cell>
          <cell r="BM6" t="str">
            <v>3Q07</v>
          </cell>
          <cell r="BN6" t="str">
            <v>4Q07</v>
          </cell>
          <cell r="BO6" t="str">
            <v>1Q08</v>
          </cell>
          <cell r="BP6" t="str">
            <v>2Q08</v>
          </cell>
          <cell r="BQ6" t="str">
            <v>3Q08</v>
          </cell>
          <cell r="BR6" t="str">
            <v>4Q08</v>
          </cell>
          <cell r="BS6" t="str">
            <v>1Q09</v>
          </cell>
          <cell r="BT6" t="str">
            <v>2Q09</v>
          </cell>
          <cell r="BU6" t="str">
            <v>3Q09</v>
          </cell>
          <cell r="BV6" t="str">
            <v>4Q09</v>
          </cell>
          <cell r="BW6" t="str">
            <v>1Q10</v>
          </cell>
          <cell r="BX6" t="str">
            <v>2Q10</v>
          </cell>
          <cell r="BY6" t="str">
            <v>3Q10</v>
          </cell>
          <cell r="BZ6" t="str">
            <v>4Q10</v>
          </cell>
          <cell r="CB6" t="str">
            <v>Vendor</v>
          </cell>
          <cell r="CC6" t="str">
            <v>1Q05</v>
          </cell>
          <cell r="CD6" t="str">
            <v>2Q05</v>
          </cell>
          <cell r="CE6" t="str">
            <v>3Q05</v>
          </cell>
          <cell r="CF6" t="str">
            <v>4Q05</v>
          </cell>
          <cell r="CG6" t="str">
            <v>1Q06</v>
          </cell>
          <cell r="CH6" t="str">
            <v>2Q06</v>
          </cell>
          <cell r="CI6" t="str">
            <v>3Q06</v>
          </cell>
          <cell r="CJ6" t="str">
            <v>4Q06</v>
          </cell>
          <cell r="CK6" t="str">
            <v>1Q07</v>
          </cell>
          <cell r="CL6" t="str">
            <v>2Q07</v>
          </cell>
          <cell r="CM6" t="str">
            <v>3Q07</v>
          </cell>
          <cell r="CN6" t="str">
            <v>4Q07</v>
          </cell>
          <cell r="CO6" t="str">
            <v>1Q08</v>
          </cell>
          <cell r="CP6" t="str">
            <v>2Q08</v>
          </cell>
          <cell r="CQ6" t="str">
            <v>3Q08</v>
          </cell>
          <cell r="CR6" t="str">
            <v>4Q08</v>
          </cell>
          <cell r="CS6" t="str">
            <v>1Q09</v>
          </cell>
          <cell r="CT6" t="str">
            <v>2Q09</v>
          </cell>
          <cell r="CU6" t="str">
            <v>3Q09</v>
          </cell>
          <cell r="CV6" t="str">
            <v>4Q09</v>
          </cell>
          <cell r="CW6" t="str">
            <v>1Q10</v>
          </cell>
          <cell r="CX6" t="str">
            <v>2Q10</v>
          </cell>
          <cell r="CY6" t="str">
            <v>3Q10</v>
          </cell>
          <cell r="CZ6" t="str">
            <v>4Q10</v>
          </cell>
        </row>
        <row r="7">
          <cell r="B7" t="str">
            <v>ADTRAN</v>
          </cell>
          <cell r="C7">
            <v>6</v>
          </cell>
          <cell r="D7">
            <v>7</v>
          </cell>
          <cell r="E7">
            <v>8</v>
          </cell>
          <cell r="F7">
            <v>11</v>
          </cell>
          <cell r="G7">
            <v>7</v>
          </cell>
          <cell r="H7">
            <v>8</v>
          </cell>
          <cell r="I7">
            <v>9</v>
          </cell>
          <cell r="J7">
            <v>8</v>
          </cell>
          <cell r="K7">
            <v>8</v>
          </cell>
          <cell r="L7">
            <v>9</v>
          </cell>
          <cell r="M7">
            <v>14</v>
          </cell>
          <cell r="N7">
            <v>11</v>
          </cell>
          <cell r="O7">
            <v>11</v>
          </cell>
          <cell r="P7">
            <v>13</v>
          </cell>
          <cell r="Q7">
            <v>17</v>
          </cell>
          <cell r="R7">
            <v>13</v>
          </cell>
          <cell r="S7">
            <v>11</v>
          </cell>
          <cell r="T7">
            <v>14</v>
          </cell>
          <cell r="U7">
            <v>20</v>
          </cell>
          <cell r="V7">
            <v>16</v>
          </cell>
          <cell r="W7">
            <v>11</v>
          </cell>
          <cell r="X7">
            <v>16</v>
          </cell>
          <cell r="Y7">
            <v>0</v>
          </cell>
          <cell r="Z7">
            <v>0</v>
          </cell>
          <cell r="AB7" t="str">
            <v>ADTRAN</v>
          </cell>
          <cell r="AC7">
            <v>7.7922077922077922E-3</v>
          </cell>
          <cell r="AD7">
            <v>7.900677200902935E-3</v>
          </cell>
          <cell r="AE7">
            <v>8.5929108485499461E-3</v>
          </cell>
          <cell r="AF7">
            <v>1.2074643249176729E-2</v>
          </cell>
          <cell r="AG7">
            <v>6.889763779527559E-3</v>
          </cell>
          <cell r="AH7">
            <v>7.6555023923444978E-3</v>
          </cell>
          <cell r="AI7">
            <v>8.4507042253521118E-3</v>
          </cell>
          <cell r="AJ7">
            <v>8.0645161290322578E-3</v>
          </cell>
          <cell r="AK7">
            <v>7.1364852809991082E-3</v>
          </cell>
          <cell r="AL7">
            <v>7.2580645161290326E-3</v>
          </cell>
          <cell r="AM7">
            <v>1.1456628477905073E-2</v>
          </cell>
          <cell r="AN7">
            <v>8.4291187739463595E-3</v>
          </cell>
          <cell r="AO7">
            <v>8.3777608530083772E-3</v>
          </cell>
          <cell r="AP7">
            <v>1.0475423045930701E-2</v>
          </cell>
          <cell r="AQ7">
            <v>1.5668202764976959E-2</v>
          </cell>
          <cell r="AR7">
            <v>1.2380952380952381E-2</v>
          </cell>
          <cell r="AS7">
            <v>1.2429378531073447E-2</v>
          </cell>
          <cell r="AT7">
            <v>1.5503875968992248E-2</v>
          </cell>
          <cell r="AU7">
            <v>2.107481559536354E-2</v>
          </cell>
          <cell r="AV7">
            <v>1.6064257028112448E-2</v>
          </cell>
          <cell r="AW7">
            <v>1.2276785714285714E-2</v>
          </cell>
          <cell r="AX7">
            <v>2.197802197802198E-2</v>
          </cell>
          <cell r="AY7" t="e">
            <v>#DIV/0!</v>
          </cell>
          <cell r="AZ7" t="e">
            <v>#DIV/0!</v>
          </cell>
          <cell r="BB7" t="str">
            <v>ADTRAN</v>
          </cell>
          <cell r="BC7" t="str">
            <v>N/A</v>
          </cell>
          <cell r="BD7" t="str">
            <v>N/A</v>
          </cell>
          <cell r="BE7" t="str">
            <v>N/A</v>
          </cell>
          <cell r="BF7">
            <v>9.1480846197827329E-3</v>
          </cell>
          <cell r="BG7">
            <v>8.814102564102564E-3</v>
          </cell>
          <cell r="BH7">
            <v>8.7112477581347686E-3</v>
          </cell>
          <cell r="BI7">
            <v>8.6698043101312849E-3</v>
          </cell>
          <cell r="BJ7">
            <v>7.7707625060709079E-3</v>
          </cell>
          <cell r="BK7">
            <v>7.8143499881600763E-3</v>
          </cell>
          <cell r="BL7">
            <v>7.6957899502037123E-3</v>
          </cell>
          <cell r="BM7">
            <v>8.5245901639344271E-3</v>
          </cell>
          <cell r="BN7">
            <v>8.5924713584288048E-3</v>
          </cell>
          <cell r="BO7">
            <v>8.8582677165354329E-3</v>
          </cell>
          <cell r="BP7">
            <v>9.6437709112379456E-3</v>
          </cell>
          <cell r="BQ7">
            <v>1.0517799352750809E-2</v>
          </cell>
          <cell r="BR7">
            <v>1.1516314779270634E-2</v>
          </cell>
          <cell r="BS7">
            <v>1.2673081436282563E-2</v>
          </cell>
          <cell r="BT7">
            <v>1.4019882742798879E-2</v>
          </cell>
          <cell r="BU7">
            <v>1.5315553208344336E-2</v>
          </cell>
          <cell r="BV7">
            <v>1.6340744709349049E-2</v>
          </cell>
          <cell r="BW7">
            <v>1.6292735042735044E-2</v>
          </cell>
          <cell r="BX7">
            <v>1.7652003362286353E-2</v>
          </cell>
          <cell r="BY7">
            <v>1.6412213740458016E-2</v>
          </cell>
          <cell r="BZ7">
            <v>1.6625615763546799E-2</v>
          </cell>
          <cell r="CB7" t="str">
            <v>ADTRAN</v>
          </cell>
          <cell r="CC7" t="str">
            <v>N/A</v>
          </cell>
          <cell r="CD7" t="str">
            <v>N/A</v>
          </cell>
          <cell r="CE7" t="str">
            <v>N/A</v>
          </cell>
          <cell r="CF7">
            <v>10</v>
          </cell>
          <cell r="CG7">
            <v>10</v>
          </cell>
          <cell r="CH7">
            <v>9</v>
          </cell>
          <cell r="CI7">
            <v>11</v>
          </cell>
          <cell r="CJ7">
            <v>12</v>
          </cell>
          <cell r="CK7">
            <v>12</v>
          </cell>
          <cell r="CL7">
            <v>12</v>
          </cell>
          <cell r="CM7">
            <v>12</v>
          </cell>
          <cell r="CN7">
            <v>13</v>
          </cell>
          <cell r="CO7">
            <v>13</v>
          </cell>
          <cell r="CP7">
            <v>12</v>
          </cell>
          <cell r="CQ7">
            <v>12</v>
          </cell>
          <cell r="CR7">
            <v>11</v>
          </cell>
          <cell r="CS7">
            <v>11</v>
          </cell>
          <cell r="CT7">
            <v>11</v>
          </cell>
          <cell r="CU7">
            <v>11</v>
          </cell>
          <cell r="CV7">
            <v>9</v>
          </cell>
          <cell r="CW7">
            <v>9</v>
          </cell>
          <cell r="CX7">
            <v>9</v>
          </cell>
          <cell r="CY7">
            <v>9</v>
          </cell>
          <cell r="CZ7">
            <v>9</v>
          </cell>
        </row>
        <row r="8">
          <cell r="B8" t="str">
            <v>ADVA</v>
          </cell>
          <cell r="C8">
            <v>20</v>
          </cell>
          <cell r="D8">
            <v>25</v>
          </cell>
          <cell r="E8">
            <v>24</v>
          </cell>
          <cell r="F8">
            <v>26</v>
          </cell>
          <cell r="G8">
            <v>21</v>
          </cell>
          <cell r="H8">
            <v>25</v>
          </cell>
          <cell r="I8">
            <v>29</v>
          </cell>
          <cell r="J8">
            <v>32</v>
          </cell>
          <cell r="K8">
            <v>39</v>
          </cell>
          <cell r="L8">
            <v>29</v>
          </cell>
          <cell r="M8">
            <v>21</v>
          </cell>
          <cell r="N8">
            <v>25</v>
          </cell>
          <cell r="O8">
            <v>24</v>
          </cell>
          <cell r="P8">
            <v>24</v>
          </cell>
          <cell r="Q8">
            <v>21</v>
          </cell>
          <cell r="R8">
            <v>18</v>
          </cell>
          <cell r="S8">
            <v>15</v>
          </cell>
          <cell r="T8">
            <v>16</v>
          </cell>
          <cell r="U8">
            <v>17</v>
          </cell>
          <cell r="V8">
            <v>18</v>
          </cell>
          <cell r="W8">
            <v>16</v>
          </cell>
          <cell r="X8">
            <v>24</v>
          </cell>
          <cell r="Y8">
            <v>0</v>
          </cell>
          <cell r="Z8">
            <v>0</v>
          </cell>
          <cell r="AB8" t="str">
            <v>ADVA</v>
          </cell>
          <cell r="AC8">
            <v>2.5974025974025976E-2</v>
          </cell>
          <cell r="AD8">
            <v>2.8216704288939052E-2</v>
          </cell>
          <cell r="AE8">
            <v>2.577873254564984E-2</v>
          </cell>
          <cell r="AF8">
            <v>2.8540065861690452E-2</v>
          </cell>
          <cell r="AG8">
            <v>2.0669291338582679E-2</v>
          </cell>
          <cell r="AH8">
            <v>2.3923444976076555E-2</v>
          </cell>
          <cell r="AI8">
            <v>2.7230046948356807E-2</v>
          </cell>
          <cell r="AJ8">
            <v>3.2258064516129031E-2</v>
          </cell>
          <cell r="AK8">
            <v>3.4790365744870648E-2</v>
          </cell>
          <cell r="AL8">
            <v>2.3387096774193549E-2</v>
          </cell>
          <cell r="AM8">
            <v>1.718494271685761E-2</v>
          </cell>
          <cell r="AN8">
            <v>1.9157088122605363E-2</v>
          </cell>
          <cell r="AO8">
            <v>1.827875095201828E-2</v>
          </cell>
          <cell r="AP8">
            <v>1.9339242546333603E-2</v>
          </cell>
          <cell r="AQ8">
            <v>1.935483870967742E-2</v>
          </cell>
          <cell r="AR8">
            <v>1.7142857142857144E-2</v>
          </cell>
          <cell r="AS8">
            <v>1.6949152542372881E-2</v>
          </cell>
          <cell r="AT8">
            <v>1.7718715393133997E-2</v>
          </cell>
          <cell r="AU8">
            <v>1.7913593256059009E-2</v>
          </cell>
          <cell r="AV8">
            <v>1.8072289156626505E-2</v>
          </cell>
          <cell r="AW8">
            <v>1.7857142857142856E-2</v>
          </cell>
          <cell r="AX8">
            <v>3.2967032967032968E-2</v>
          </cell>
          <cell r="AY8" t="e">
            <v>#DIV/0!</v>
          </cell>
          <cell r="AZ8" t="e">
            <v>#DIV/0!</v>
          </cell>
          <cell r="BB8" t="str">
            <v>ADVA</v>
          </cell>
          <cell r="BC8" t="str">
            <v>N/A</v>
          </cell>
          <cell r="BD8" t="str">
            <v>N/A</v>
          </cell>
          <cell r="BE8" t="str">
            <v>N/A</v>
          </cell>
          <cell r="BF8">
            <v>2.715837621497999E-2</v>
          </cell>
          <cell r="BG8">
            <v>2.564102564102564E-2</v>
          </cell>
          <cell r="BH8">
            <v>2.4596464258262875E-2</v>
          </cell>
          <cell r="BI8">
            <v>2.501857815209314E-2</v>
          </cell>
          <cell r="BJ8">
            <v>2.59834871296746E-2</v>
          </cell>
          <cell r="BK8">
            <v>2.9599810561212407E-2</v>
          </cell>
          <cell r="BL8">
            <v>2.9198732458125848E-2</v>
          </cell>
          <cell r="BM8">
            <v>2.6448087431693988E-2</v>
          </cell>
          <cell r="BN8">
            <v>2.3322422258592473E-2</v>
          </cell>
          <cell r="BO8">
            <v>1.9488188976377954E-2</v>
          </cell>
          <cell r="BP8">
            <v>1.8500295217476873E-2</v>
          </cell>
          <cell r="BQ8">
            <v>1.901294498381877E-2</v>
          </cell>
          <cell r="BR8">
            <v>1.8554062699936022E-2</v>
          </cell>
          <cell r="BS8">
            <v>1.8305562074630369E-2</v>
          </cell>
          <cell r="BT8">
            <v>1.7843487127198573E-2</v>
          </cell>
          <cell r="BU8">
            <v>1.7428043306047004E-2</v>
          </cell>
          <cell r="BV8">
            <v>1.7680150013394052E-2</v>
          </cell>
          <cell r="BW8">
            <v>1.7895299145299144E-2</v>
          </cell>
          <cell r="BX8">
            <v>2.1014289717007566E-2</v>
          </cell>
          <cell r="BY8">
            <v>2.2137404580152672E-2</v>
          </cell>
          <cell r="BZ8">
            <v>2.4630541871921183E-2</v>
          </cell>
          <cell r="CB8" t="str">
            <v>ADVA</v>
          </cell>
          <cell r="CC8" t="str">
            <v>N/A</v>
          </cell>
          <cell r="CD8" t="str">
            <v>N/A</v>
          </cell>
          <cell r="CE8" t="str">
            <v>N/A</v>
          </cell>
          <cell r="CF8">
            <v>6</v>
          </cell>
          <cell r="CG8">
            <v>6</v>
          </cell>
          <cell r="CH8">
            <v>7</v>
          </cell>
          <cell r="CI8">
            <v>7</v>
          </cell>
          <cell r="CJ8">
            <v>9</v>
          </cell>
          <cell r="CK8">
            <v>8</v>
          </cell>
          <cell r="CL8">
            <v>9</v>
          </cell>
          <cell r="CM8">
            <v>9</v>
          </cell>
          <cell r="CN8">
            <v>9</v>
          </cell>
          <cell r="CO8">
            <v>9</v>
          </cell>
          <cell r="CP8">
            <v>9</v>
          </cell>
          <cell r="CQ8">
            <v>10</v>
          </cell>
          <cell r="CR8">
            <v>9</v>
          </cell>
          <cell r="CS8">
            <v>10</v>
          </cell>
          <cell r="CT8">
            <v>9</v>
          </cell>
          <cell r="CU8">
            <v>8</v>
          </cell>
          <cell r="CV8">
            <v>8</v>
          </cell>
          <cell r="CW8">
            <v>8</v>
          </cell>
          <cell r="CX8">
            <v>8</v>
          </cell>
          <cell r="CY8">
            <v>8</v>
          </cell>
          <cell r="CZ8">
            <v>8</v>
          </cell>
        </row>
        <row r="9">
          <cell r="B9" t="str">
            <v>Alcatel-Lucent</v>
          </cell>
          <cell r="C9">
            <v>132</v>
          </cell>
          <cell r="D9">
            <v>179</v>
          </cell>
          <cell r="E9">
            <v>197</v>
          </cell>
          <cell r="F9">
            <v>177</v>
          </cell>
          <cell r="G9">
            <v>225</v>
          </cell>
          <cell r="H9">
            <v>182</v>
          </cell>
          <cell r="I9">
            <v>187</v>
          </cell>
          <cell r="J9">
            <v>94</v>
          </cell>
          <cell r="K9">
            <v>181</v>
          </cell>
          <cell r="L9">
            <v>192</v>
          </cell>
          <cell r="M9">
            <v>245</v>
          </cell>
          <cell r="N9">
            <v>270</v>
          </cell>
          <cell r="O9">
            <v>200</v>
          </cell>
          <cell r="P9">
            <v>211</v>
          </cell>
          <cell r="Q9">
            <v>184</v>
          </cell>
          <cell r="R9">
            <v>185</v>
          </cell>
          <cell r="S9">
            <v>123</v>
          </cell>
          <cell r="T9">
            <v>159</v>
          </cell>
          <cell r="U9">
            <v>146</v>
          </cell>
          <cell r="V9">
            <v>182</v>
          </cell>
          <cell r="W9">
            <v>137</v>
          </cell>
          <cell r="X9">
            <v>142</v>
          </cell>
          <cell r="Y9">
            <v>0</v>
          </cell>
          <cell r="Z9">
            <v>0</v>
          </cell>
          <cell r="AB9" t="str">
            <v>Alcatel-Lucent</v>
          </cell>
          <cell r="AC9">
            <v>0.17142857142857143</v>
          </cell>
          <cell r="AD9">
            <v>0.2020316027088036</v>
          </cell>
          <cell r="AE9">
            <v>0.21160042964554243</v>
          </cell>
          <cell r="AF9">
            <v>0.19429198682766191</v>
          </cell>
          <cell r="AG9">
            <v>0.22145669291338582</v>
          </cell>
          <cell r="AH9">
            <v>0.17416267942583732</v>
          </cell>
          <cell r="AI9">
            <v>0.17558685446009389</v>
          </cell>
          <cell r="AJ9">
            <v>9.4758064516129031E-2</v>
          </cell>
          <cell r="AK9">
            <v>0.16146297948260482</v>
          </cell>
          <cell r="AL9">
            <v>0.15483870967741936</v>
          </cell>
          <cell r="AM9">
            <v>0.20049099836333878</v>
          </cell>
          <cell r="AN9">
            <v>0.20689655172413793</v>
          </cell>
          <cell r="AO9">
            <v>0.15232292460015232</v>
          </cell>
          <cell r="AP9">
            <v>0.17002417405318293</v>
          </cell>
          <cell r="AQ9">
            <v>0.16958525345622119</v>
          </cell>
          <cell r="AR9">
            <v>0.1761904761904762</v>
          </cell>
          <cell r="AS9">
            <v>0.13898305084745763</v>
          </cell>
          <cell r="AT9">
            <v>0.17607973421926909</v>
          </cell>
          <cell r="AU9">
            <v>0.15384615384615385</v>
          </cell>
          <cell r="AV9">
            <v>0.18273092369477911</v>
          </cell>
          <cell r="AW9">
            <v>0.15290178571428573</v>
          </cell>
          <cell r="AX9">
            <v>0.19505494505494506</v>
          </cell>
          <cell r="AY9" t="e">
            <v>#DIV/0!</v>
          </cell>
          <cell r="AZ9" t="e">
            <v>#DIV/0!</v>
          </cell>
          <cell r="BB9" t="str">
            <v>Alcatel-Lucent</v>
          </cell>
          <cell r="BC9" t="str">
            <v>N/A</v>
          </cell>
          <cell r="BD9" t="str">
            <v>N/A</v>
          </cell>
          <cell r="BE9" t="str">
            <v>N/A</v>
          </cell>
          <cell r="BF9">
            <v>0.19582618639222413</v>
          </cell>
          <cell r="BG9">
            <v>0.20779914529914531</v>
          </cell>
          <cell r="BH9">
            <v>0.20010248526774277</v>
          </cell>
          <cell r="BI9">
            <v>0.19098340351746346</v>
          </cell>
          <cell r="BJ9">
            <v>0.16707139388052453</v>
          </cell>
          <cell r="BK9">
            <v>0.15249822401136634</v>
          </cell>
          <cell r="BL9">
            <v>0.14803078315980081</v>
          </cell>
          <cell r="BM9">
            <v>0.15562841530054644</v>
          </cell>
          <cell r="BN9">
            <v>0.18166939443535188</v>
          </cell>
          <cell r="BO9">
            <v>0.17854330708661417</v>
          </cell>
          <cell r="BP9">
            <v>0.1822475890572722</v>
          </cell>
          <cell r="BQ9">
            <v>0.17495954692556634</v>
          </cell>
          <cell r="BR9">
            <v>0.16634676903390916</v>
          </cell>
          <cell r="BS9">
            <v>0.16498474536493782</v>
          </cell>
          <cell r="BT9">
            <v>0.16594443028294673</v>
          </cell>
          <cell r="BU9">
            <v>0.16186955373646686</v>
          </cell>
          <cell r="BV9">
            <v>0.16340744709349048</v>
          </cell>
          <cell r="BW9">
            <v>0.16666666666666666</v>
          </cell>
          <cell r="BX9">
            <v>0.17007565144298123</v>
          </cell>
          <cell r="BY9">
            <v>0.17595419847328245</v>
          </cell>
          <cell r="BZ9">
            <v>0.17179802955665024</v>
          </cell>
          <cell r="CB9" t="str">
            <v>Alcatel-Lucent</v>
          </cell>
          <cell r="CC9" t="str">
            <v>N/A</v>
          </cell>
          <cell r="CD9" t="str">
            <v>N/A</v>
          </cell>
          <cell r="CE9" t="str">
            <v>N/A</v>
          </cell>
          <cell r="CF9">
            <v>2</v>
          </cell>
          <cell r="CG9">
            <v>1</v>
          </cell>
          <cell r="CH9">
            <v>1</v>
          </cell>
          <cell r="CI9">
            <v>2</v>
          </cell>
          <cell r="CJ9">
            <v>3</v>
          </cell>
          <cell r="CK9">
            <v>3</v>
          </cell>
          <cell r="CL9">
            <v>3</v>
          </cell>
          <cell r="CM9">
            <v>2</v>
          </cell>
          <cell r="CN9">
            <v>2</v>
          </cell>
          <cell r="CO9">
            <v>2</v>
          </cell>
          <cell r="CP9">
            <v>2</v>
          </cell>
          <cell r="CQ9">
            <v>2</v>
          </cell>
          <cell r="CR9">
            <v>2</v>
          </cell>
          <cell r="CS9">
            <v>2</v>
          </cell>
          <cell r="CT9">
            <v>3</v>
          </cell>
          <cell r="CU9">
            <v>3</v>
          </cell>
          <cell r="CV9">
            <v>3</v>
          </cell>
          <cell r="CW9">
            <v>3</v>
          </cell>
          <cell r="CX9">
            <v>3</v>
          </cell>
          <cell r="CY9">
            <v>2</v>
          </cell>
          <cell r="CZ9">
            <v>2</v>
          </cell>
        </row>
        <row r="10">
          <cell r="B10" t="str">
            <v>Ciena</v>
          </cell>
          <cell r="C10">
            <v>144</v>
          </cell>
          <cell r="D10">
            <v>169</v>
          </cell>
          <cell r="E10">
            <v>196</v>
          </cell>
          <cell r="F10">
            <v>201</v>
          </cell>
          <cell r="G10">
            <v>163</v>
          </cell>
          <cell r="H10">
            <v>184</v>
          </cell>
          <cell r="I10">
            <v>209</v>
          </cell>
          <cell r="J10">
            <v>253</v>
          </cell>
          <cell r="K10">
            <v>209</v>
          </cell>
          <cell r="L10">
            <v>269</v>
          </cell>
          <cell r="M10">
            <v>290</v>
          </cell>
          <cell r="N10">
            <v>272</v>
          </cell>
          <cell r="O10">
            <v>264</v>
          </cell>
          <cell r="P10">
            <v>282</v>
          </cell>
          <cell r="Q10">
            <v>246</v>
          </cell>
          <cell r="R10">
            <v>215</v>
          </cell>
          <cell r="S10">
            <v>192</v>
          </cell>
          <cell r="T10">
            <v>188</v>
          </cell>
          <cell r="U10">
            <v>185</v>
          </cell>
          <cell r="V10">
            <v>200</v>
          </cell>
          <cell r="W10">
            <v>155</v>
          </cell>
          <cell r="X10">
            <v>82</v>
          </cell>
          <cell r="Y10">
            <v>0</v>
          </cell>
          <cell r="Z10">
            <v>0</v>
          </cell>
          <cell r="AB10" t="str">
            <v>Ciena</v>
          </cell>
          <cell r="AC10">
            <v>0.18701298701298702</v>
          </cell>
          <cell r="AD10">
            <v>0.19074492099322798</v>
          </cell>
          <cell r="AE10">
            <v>0.21052631578947367</v>
          </cell>
          <cell r="AF10">
            <v>0.22063666300768386</v>
          </cell>
          <cell r="AG10">
            <v>0.16043307086614172</v>
          </cell>
          <cell r="AH10">
            <v>0.17607655502392344</v>
          </cell>
          <cell r="AI10">
            <v>0.19624413145539907</v>
          </cell>
          <cell r="AJ10">
            <v>0.25504032258064518</v>
          </cell>
          <cell r="AK10">
            <v>0.1864406779661017</v>
          </cell>
          <cell r="AL10">
            <v>0.21693548387096775</v>
          </cell>
          <cell r="AM10">
            <v>0.23731587561374795</v>
          </cell>
          <cell r="AN10">
            <v>0.20842911877394635</v>
          </cell>
          <cell r="AO10">
            <v>0.20106626047220105</v>
          </cell>
          <cell r="AP10">
            <v>0.22723609991941982</v>
          </cell>
          <cell r="AQ10">
            <v>0.22672811059907835</v>
          </cell>
          <cell r="AR10">
            <v>0.20476190476190476</v>
          </cell>
          <cell r="AS10">
            <v>0.21694915254237288</v>
          </cell>
          <cell r="AT10">
            <v>0.20819490586932449</v>
          </cell>
          <cell r="AU10">
            <v>0.19494204425711276</v>
          </cell>
          <cell r="AV10">
            <v>0.20080321285140562</v>
          </cell>
          <cell r="AW10">
            <v>0.17299107142857142</v>
          </cell>
          <cell r="AX10">
            <v>0.11263736263736264</v>
          </cell>
          <cell r="AY10" t="e">
            <v>#DIV/0!</v>
          </cell>
          <cell r="AZ10" t="e">
            <v>#DIV/0!</v>
          </cell>
          <cell r="BB10" t="str">
            <v>Ciena</v>
          </cell>
          <cell r="BC10" t="str">
            <v>N/A</v>
          </cell>
          <cell r="BD10" t="str">
            <v>N/A</v>
          </cell>
          <cell r="BE10" t="str">
            <v>N/A</v>
          </cell>
          <cell r="BF10">
            <v>0.2029731275014294</v>
          </cell>
          <cell r="BG10">
            <v>0.19471153846153846</v>
          </cell>
          <cell r="BH10">
            <v>0.19062259800153727</v>
          </cell>
          <cell r="BI10">
            <v>0.18751548179341096</v>
          </cell>
          <cell r="BJ10">
            <v>0.19645458960660514</v>
          </cell>
          <cell r="BK10">
            <v>0.20246270423869286</v>
          </cell>
          <cell r="BL10">
            <v>0.21276595744680851</v>
          </cell>
          <cell r="BM10">
            <v>0.22316939890710383</v>
          </cell>
          <cell r="BN10">
            <v>0.21276595744680851</v>
          </cell>
          <cell r="BO10">
            <v>0.21555118110236221</v>
          </cell>
          <cell r="BP10">
            <v>0.21806730958472742</v>
          </cell>
          <cell r="BQ10">
            <v>0.21521035598705501</v>
          </cell>
          <cell r="BR10">
            <v>0.21475794412454682</v>
          </cell>
          <cell r="BS10">
            <v>0.21943205820229994</v>
          </cell>
          <cell r="BT10">
            <v>0.21437675248534285</v>
          </cell>
          <cell r="BU10">
            <v>0.20596778452601003</v>
          </cell>
          <cell r="BV10">
            <v>0.20492901151888562</v>
          </cell>
          <cell r="BW10">
            <v>0.19444444444444445</v>
          </cell>
          <cell r="BX10">
            <v>0.17427850938638273</v>
          </cell>
          <cell r="BY10">
            <v>0.166793893129771</v>
          </cell>
          <cell r="BZ10">
            <v>0.14593596059113301</v>
          </cell>
          <cell r="CB10" t="str">
            <v>Ciena</v>
          </cell>
          <cell r="CC10" t="str">
            <v>N/A</v>
          </cell>
          <cell r="CD10" t="str">
            <v>N/A</v>
          </cell>
          <cell r="CE10" t="str">
            <v>N/A</v>
          </cell>
          <cell r="CF10">
            <v>1</v>
          </cell>
          <cell r="CG10">
            <v>2</v>
          </cell>
          <cell r="CH10">
            <v>2</v>
          </cell>
          <cell r="CI10">
            <v>3</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2</v>
          </cell>
          <cell r="CY10">
            <v>3</v>
          </cell>
          <cell r="CZ10">
            <v>4</v>
          </cell>
        </row>
        <row r="11">
          <cell r="B11" t="str">
            <v>Cisco</v>
          </cell>
          <cell r="C11">
            <v>101</v>
          </cell>
          <cell r="D11">
            <v>120</v>
          </cell>
          <cell r="E11">
            <v>97</v>
          </cell>
          <cell r="F11">
            <v>93</v>
          </cell>
          <cell r="G11">
            <v>110</v>
          </cell>
          <cell r="H11">
            <v>115</v>
          </cell>
          <cell r="I11">
            <v>118</v>
          </cell>
          <cell r="J11">
            <v>119</v>
          </cell>
          <cell r="K11">
            <v>128</v>
          </cell>
          <cell r="L11">
            <v>125</v>
          </cell>
          <cell r="M11">
            <v>129</v>
          </cell>
          <cell r="N11">
            <v>140</v>
          </cell>
          <cell r="O11">
            <v>138</v>
          </cell>
          <cell r="P11">
            <v>108</v>
          </cell>
          <cell r="Q11">
            <v>108</v>
          </cell>
          <cell r="R11">
            <v>99</v>
          </cell>
          <cell r="S11">
            <v>72</v>
          </cell>
          <cell r="T11">
            <v>76</v>
          </cell>
          <cell r="U11">
            <v>102</v>
          </cell>
          <cell r="V11">
            <v>99</v>
          </cell>
          <cell r="W11">
            <v>92</v>
          </cell>
          <cell r="X11">
            <v>0</v>
          </cell>
          <cell r="Y11">
            <v>0</v>
          </cell>
          <cell r="Z11">
            <v>0</v>
          </cell>
          <cell r="AB11" t="str">
            <v>Cisco</v>
          </cell>
          <cell r="AC11">
            <v>0.13116883116883116</v>
          </cell>
          <cell r="AD11">
            <v>0.13544018058690746</v>
          </cell>
          <cell r="AE11">
            <v>0.1041890440386681</v>
          </cell>
          <cell r="AF11">
            <v>0.10208562019758508</v>
          </cell>
          <cell r="AG11">
            <v>0.10826771653543307</v>
          </cell>
          <cell r="AH11">
            <v>0.11004784688995216</v>
          </cell>
          <cell r="AI11">
            <v>0.1107981220657277</v>
          </cell>
          <cell r="AJ11">
            <v>0.11995967741935484</v>
          </cell>
          <cell r="AK11">
            <v>0.11418376449598573</v>
          </cell>
          <cell r="AL11">
            <v>0.10080645161290322</v>
          </cell>
          <cell r="AM11">
            <v>0.10556464811783961</v>
          </cell>
          <cell r="AN11">
            <v>0.10727969348659004</v>
          </cell>
          <cell r="AO11">
            <v>0.1051028179741051</v>
          </cell>
          <cell r="AP11">
            <v>8.702659145850121E-2</v>
          </cell>
          <cell r="AQ11">
            <v>9.9539170506912439E-2</v>
          </cell>
          <cell r="AR11">
            <v>9.4285714285714292E-2</v>
          </cell>
          <cell r="AS11">
            <v>8.1355932203389825E-2</v>
          </cell>
          <cell r="AT11">
            <v>8.416389811738649E-2</v>
          </cell>
          <cell r="AU11">
            <v>0.10748155953635406</v>
          </cell>
          <cell r="AV11">
            <v>9.9397590361445784E-2</v>
          </cell>
          <cell r="AW11">
            <v>0.10267857142857142</v>
          </cell>
          <cell r="AX11">
            <v>0</v>
          </cell>
          <cell r="AY11" t="e">
            <v>#DIV/0!</v>
          </cell>
          <cell r="AZ11" t="e">
            <v>#DIV/0!</v>
          </cell>
          <cell r="BB11" t="str">
            <v>Cisco</v>
          </cell>
          <cell r="BC11" t="str">
            <v>N/A</v>
          </cell>
          <cell r="BD11" t="str">
            <v>N/A</v>
          </cell>
          <cell r="BE11" t="str">
            <v>N/A</v>
          </cell>
          <cell r="BF11">
            <v>0.11749571183533447</v>
          </cell>
          <cell r="BG11">
            <v>0.11217948717948718</v>
          </cell>
          <cell r="BH11">
            <v>0.10632846528311556</v>
          </cell>
          <cell r="BI11">
            <v>0.10800099083477831</v>
          </cell>
          <cell r="BJ11">
            <v>0.11219038368139873</v>
          </cell>
          <cell r="BK11">
            <v>0.11366327255505565</v>
          </cell>
          <cell r="BL11">
            <v>0.11090991398822997</v>
          </cell>
          <cell r="BM11">
            <v>0.10950819672131147</v>
          </cell>
          <cell r="BN11">
            <v>0.10679214402618659</v>
          </cell>
          <cell r="BO11">
            <v>0.1047244094488189</v>
          </cell>
          <cell r="BP11">
            <v>0.1013580003936233</v>
          </cell>
          <cell r="BQ11">
            <v>9.9919093851132693E-2</v>
          </cell>
          <cell r="BR11">
            <v>9.6609085092770317E-2</v>
          </cell>
          <cell r="BS11">
            <v>9.082375029335836E-2</v>
          </cell>
          <cell r="BT11">
            <v>9.0491970430792767E-2</v>
          </cell>
          <cell r="BU11">
            <v>9.2157380512278855E-2</v>
          </cell>
          <cell r="BV11">
            <v>9.349049022234128E-2</v>
          </cell>
          <cell r="BW11">
            <v>9.8557692307692304E-2</v>
          </cell>
          <cell r="BX11">
            <v>8.2095825161109554E-2</v>
          </cell>
          <cell r="BY11">
            <v>7.2900763358778625E-2</v>
          </cell>
          <cell r="BZ11">
            <v>5.6650246305418719E-2</v>
          </cell>
          <cell r="CB11" t="str">
            <v>Cisco</v>
          </cell>
          <cell r="CC11" t="str">
            <v>N/A</v>
          </cell>
          <cell r="CD11" t="str">
            <v>N/A</v>
          </cell>
          <cell r="CE11" t="str">
            <v>N/A</v>
          </cell>
          <cell r="CF11">
            <v>5</v>
          </cell>
          <cell r="CG11">
            <v>5</v>
          </cell>
          <cell r="CH11">
            <v>5</v>
          </cell>
          <cell r="CI11">
            <v>5</v>
          </cell>
          <cell r="CJ11">
            <v>5</v>
          </cell>
          <cell r="CK11">
            <v>5</v>
          </cell>
          <cell r="CL11">
            <v>5</v>
          </cell>
          <cell r="CM11">
            <v>5</v>
          </cell>
          <cell r="CN11">
            <v>5</v>
          </cell>
          <cell r="CO11">
            <v>5</v>
          </cell>
          <cell r="CP11">
            <v>5</v>
          </cell>
          <cell r="CQ11">
            <v>5</v>
          </cell>
          <cell r="CR11">
            <v>5</v>
          </cell>
          <cell r="CS11">
            <v>5</v>
          </cell>
          <cell r="CT11">
            <v>5</v>
          </cell>
          <cell r="CU11">
            <v>5</v>
          </cell>
          <cell r="CV11">
            <v>5</v>
          </cell>
          <cell r="CW11">
            <v>5</v>
          </cell>
          <cell r="CX11">
            <v>5</v>
          </cell>
          <cell r="CY11">
            <v>6</v>
          </cell>
          <cell r="CZ11">
            <v>6</v>
          </cell>
        </row>
        <row r="12">
          <cell r="B12" t="str">
            <v>ECI Telecom</v>
          </cell>
          <cell r="C12">
            <v>4</v>
          </cell>
          <cell r="D12">
            <v>3</v>
          </cell>
          <cell r="E12">
            <v>4</v>
          </cell>
          <cell r="F12">
            <v>3</v>
          </cell>
          <cell r="G12">
            <v>3</v>
          </cell>
          <cell r="H12">
            <v>5</v>
          </cell>
          <cell r="I12">
            <v>4</v>
          </cell>
          <cell r="J12">
            <v>3</v>
          </cell>
          <cell r="K12">
            <v>3</v>
          </cell>
          <cell r="L12">
            <v>4</v>
          </cell>
          <cell r="M12">
            <v>4</v>
          </cell>
          <cell r="N12">
            <v>6</v>
          </cell>
          <cell r="O12">
            <v>12</v>
          </cell>
          <cell r="P12">
            <v>5</v>
          </cell>
          <cell r="Q12">
            <v>6</v>
          </cell>
          <cell r="R12">
            <v>4</v>
          </cell>
          <cell r="S12">
            <v>5</v>
          </cell>
          <cell r="T12">
            <v>5</v>
          </cell>
          <cell r="U12">
            <v>5</v>
          </cell>
          <cell r="V12">
            <v>1</v>
          </cell>
          <cell r="W12">
            <v>7</v>
          </cell>
          <cell r="X12">
            <v>4</v>
          </cell>
          <cell r="Y12">
            <v>0</v>
          </cell>
          <cell r="Z12">
            <v>0</v>
          </cell>
          <cell r="AB12" t="str">
            <v>ECI Telecom</v>
          </cell>
          <cell r="AC12">
            <v>5.1948051948051948E-3</v>
          </cell>
          <cell r="AD12">
            <v>3.3860045146726862E-3</v>
          </cell>
          <cell r="AE12">
            <v>4.296455424274973E-3</v>
          </cell>
          <cell r="AF12">
            <v>3.2930845225027441E-3</v>
          </cell>
          <cell r="AG12">
            <v>2.952755905511811E-3</v>
          </cell>
          <cell r="AH12">
            <v>4.7846889952153108E-3</v>
          </cell>
          <cell r="AI12">
            <v>3.7558685446009389E-3</v>
          </cell>
          <cell r="AJ12">
            <v>3.0241935483870967E-3</v>
          </cell>
          <cell r="AK12">
            <v>2.6761819803746653E-3</v>
          </cell>
          <cell r="AL12">
            <v>3.2258064516129032E-3</v>
          </cell>
          <cell r="AM12">
            <v>3.2733224222585926E-3</v>
          </cell>
          <cell r="AN12">
            <v>4.5977011494252873E-3</v>
          </cell>
          <cell r="AO12">
            <v>9.13937547600914E-3</v>
          </cell>
          <cell r="AP12">
            <v>4.0290088638195E-3</v>
          </cell>
          <cell r="AQ12">
            <v>5.5299539170506912E-3</v>
          </cell>
          <cell r="AR12">
            <v>3.8095238095238095E-3</v>
          </cell>
          <cell r="AS12">
            <v>5.6497175141242938E-3</v>
          </cell>
          <cell r="AT12">
            <v>5.5370985603543747E-3</v>
          </cell>
          <cell r="AU12">
            <v>5.268703898840885E-3</v>
          </cell>
          <cell r="AV12">
            <v>1.004016064257028E-3</v>
          </cell>
          <cell r="AW12">
            <v>7.8125E-3</v>
          </cell>
          <cell r="AX12">
            <v>5.4945054945054949E-3</v>
          </cell>
          <cell r="AY12" t="e">
            <v>#DIV/0!</v>
          </cell>
          <cell r="AZ12" t="e">
            <v>#DIV/0!</v>
          </cell>
          <cell r="BB12" t="str">
            <v>ECI Telecom</v>
          </cell>
          <cell r="BC12" t="str">
            <v>N/A</v>
          </cell>
          <cell r="BD12" t="str">
            <v>N/A</v>
          </cell>
          <cell r="BE12" t="str">
            <v>N/A</v>
          </cell>
          <cell r="BF12">
            <v>4.0022870211549461E-3</v>
          </cell>
          <cell r="BG12">
            <v>3.472222222222222E-3</v>
          </cell>
          <cell r="BH12">
            <v>3.843197540353574E-3</v>
          </cell>
          <cell r="BI12">
            <v>3.7156304186276939E-3</v>
          </cell>
          <cell r="BJ12">
            <v>3.6425449247207381E-3</v>
          </cell>
          <cell r="BK12">
            <v>3.5519772673454891E-3</v>
          </cell>
          <cell r="BL12">
            <v>3.1688546853779992E-3</v>
          </cell>
          <cell r="BM12">
            <v>3.0601092896174863E-3</v>
          </cell>
          <cell r="BN12">
            <v>3.4779050736497546E-3</v>
          </cell>
          <cell r="BO12">
            <v>5.1181102362204724E-3</v>
          </cell>
          <cell r="BP12">
            <v>5.3139145837433578E-3</v>
          </cell>
          <cell r="BQ12">
            <v>5.8656957928802586E-3</v>
          </cell>
          <cell r="BR12">
            <v>5.7581573896353169E-3</v>
          </cell>
          <cell r="BS12">
            <v>4.6937338652898383E-3</v>
          </cell>
          <cell r="BT12">
            <v>5.0981391791995925E-3</v>
          </cell>
          <cell r="BU12">
            <v>5.0171639820438341E-3</v>
          </cell>
          <cell r="BV12">
            <v>4.2860969729440132E-3</v>
          </cell>
          <cell r="BW12">
            <v>4.807692307692308E-3</v>
          </cell>
          <cell r="BX12">
            <v>4.7632390025217144E-3</v>
          </cell>
          <cell r="BY12">
            <v>4.5801526717557254E-3</v>
          </cell>
          <cell r="BZ12">
            <v>6.7733990147783255E-3</v>
          </cell>
          <cell r="CB12" t="str">
            <v>ECI Telecom</v>
          </cell>
          <cell r="CC12" t="str">
            <v>N/A</v>
          </cell>
          <cell r="CD12" t="str">
            <v>N/A</v>
          </cell>
          <cell r="CE12" t="str">
            <v>N/A</v>
          </cell>
          <cell r="CF12">
            <v>12</v>
          </cell>
          <cell r="CG12">
            <v>14</v>
          </cell>
          <cell r="CH12">
            <v>14</v>
          </cell>
          <cell r="CI12">
            <v>13</v>
          </cell>
          <cell r="CJ12">
            <v>14</v>
          </cell>
          <cell r="CK12">
            <v>14</v>
          </cell>
          <cell r="CL12">
            <v>14</v>
          </cell>
          <cell r="CM12">
            <v>14</v>
          </cell>
          <cell r="CN12">
            <v>14</v>
          </cell>
          <cell r="CO12">
            <v>14</v>
          </cell>
          <cell r="CP12">
            <v>14</v>
          </cell>
          <cell r="CQ12">
            <v>14</v>
          </cell>
          <cell r="CR12">
            <v>14</v>
          </cell>
          <cell r="CS12">
            <v>14</v>
          </cell>
          <cell r="CT12">
            <v>14</v>
          </cell>
          <cell r="CU12">
            <v>14</v>
          </cell>
          <cell r="CV12">
            <v>14</v>
          </cell>
          <cell r="CW12">
            <v>14</v>
          </cell>
          <cell r="CX12">
            <v>14</v>
          </cell>
          <cell r="CY12">
            <v>13</v>
          </cell>
          <cell r="CZ12">
            <v>13</v>
          </cell>
        </row>
        <row r="13">
          <cell r="B13" t="str">
            <v>Ericsson</v>
          </cell>
          <cell r="C13">
            <v>0</v>
          </cell>
          <cell r="D13">
            <v>0</v>
          </cell>
          <cell r="E13">
            <v>0</v>
          </cell>
          <cell r="F13">
            <v>0</v>
          </cell>
          <cell r="G13">
            <v>0</v>
          </cell>
          <cell r="H13">
            <v>0</v>
          </cell>
          <cell r="I13">
            <v>0</v>
          </cell>
          <cell r="J13">
            <v>0</v>
          </cell>
          <cell r="K13">
            <v>0</v>
          </cell>
          <cell r="L13">
            <v>1</v>
          </cell>
          <cell r="M13">
            <v>0</v>
          </cell>
          <cell r="N13">
            <v>2</v>
          </cell>
          <cell r="O13">
            <v>3</v>
          </cell>
          <cell r="P13">
            <v>1</v>
          </cell>
          <cell r="Q13">
            <v>2</v>
          </cell>
          <cell r="R13">
            <v>2</v>
          </cell>
          <cell r="S13">
            <v>2</v>
          </cell>
          <cell r="T13">
            <v>2</v>
          </cell>
          <cell r="U13">
            <v>2</v>
          </cell>
          <cell r="V13">
            <v>3</v>
          </cell>
          <cell r="W13">
            <v>1</v>
          </cell>
          <cell r="X13">
            <v>2</v>
          </cell>
          <cell r="Y13">
            <v>0</v>
          </cell>
          <cell r="Z13">
            <v>0</v>
          </cell>
          <cell r="AB13" t="str">
            <v>Ericsson</v>
          </cell>
          <cell r="AC13">
            <v>0</v>
          </cell>
          <cell r="AD13">
            <v>0</v>
          </cell>
          <cell r="AE13">
            <v>0</v>
          </cell>
          <cell r="AF13">
            <v>0</v>
          </cell>
          <cell r="AG13">
            <v>0</v>
          </cell>
          <cell r="AH13">
            <v>0</v>
          </cell>
          <cell r="AI13">
            <v>0</v>
          </cell>
          <cell r="AJ13">
            <v>0</v>
          </cell>
          <cell r="AK13">
            <v>0</v>
          </cell>
          <cell r="AL13">
            <v>8.0645161290322581E-4</v>
          </cell>
          <cell r="AM13">
            <v>0</v>
          </cell>
          <cell r="AN13">
            <v>1.5325670498084292E-3</v>
          </cell>
          <cell r="AO13">
            <v>2.284843869002285E-3</v>
          </cell>
          <cell r="AP13">
            <v>8.0580177276390005E-4</v>
          </cell>
          <cell r="AQ13">
            <v>1.8433179723502304E-3</v>
          </cell>
          <cell r="AR13">
            <v>1.9047619047619048E-3</v>
          </cell>
          <cell r="AS13">
            <v>2.2598870056497176E-3</v>
          </cell>
          <cell r="AT13">
            <v>2.2148394241417496E-3</v>
          </cell>
          <cell r="AU13">
            <v>2.1074815595363539E-3</v>
          </cell>
          <cell r="AV13">
            <v>3.0120481927710845E-3</v>
          </cell>
          <cell r="AW13">
            <v>1.1160714285714285E-3</v>
          </cell>
          <cell r="AX13">
            <v>2.7472527472527475E-3</v>
          </cell>
          <cell r="AY13" t="e">
            <v>#DIV/0!</v>
          </cell>
          <cell r="AZ13" t="e">
            <v>#DIV/0!</v>
          </cell>
          <cell r="BB13" t="str">
            <v>Ericsson</v>
          </cell>
          <cell r="BC13" t="str">
            <v>N/A</v>
          </cell>
          <cell r="BD13" t="str">
            <v>N/A</v>
          </cell>
          <cell r="BE13" t="str">
            <v>N/A</v>
          </cell>
          <cell r="BF13">
            <v>0</v>
          </cell>
          <cell r="BG13">
            <v>0</v>
          </cell>
          <cell r="BH13">
            <v>0</v>
          </cell>
          <cell r="BI13">
            <v>0</v>
          </cell>
          <cell r="BJ13">
            <v>0</v>
          </cell>
          <cell r="BK13">
            <v>0</v>
          </cell>
          <cell r="BL13">
            <v>2.2634676324128565E-4</v>
          </cell>
          <cell r="BM13">
            <v>2.185792349726776E-4</v>
          </cell>
          <cell r="BN13">
            <v>6.1374795417348609E-4</v>
          </cell>
          <cell r="BO13">
            <v>1.1811023622047244E-3</v>
          </cell>
          <cell r="BP13">
            <v>1.180869907498524E-3</v>
          </cell>
          <cell r="BQ13">
            <v>1.6181229773462784E-3</v>
          </cell>
          <cell r="BR13">
            <v>1.7061207080400938E-3</v>
          </cell>
          <cell r="BS13">
            <v>1.6428068528514432E-3</v>
          </cell>
          <cell r="BT13">
            <v>2.039255671679837E-3</v>
          </cell>
          <cell r="BU13">
            <v>2.112490097702667E-3</v>
          </cell>
          <cell r="BV13">
            <v>2.4109295472810074E-3</v>
          </cell>
          <cell r="BW13">
            <v>2.136752136752137E-3</v>
          </cell>
          <cell r="BX13">
            <v>2.2415242364808071E-3</v>
          </cell>
          <cell r="BY13">
            <v>2.2900763358778627E-3</v>
          </cell>
          <cell r="BZ13">
            <v>1.8472906403940886E-3</v>
          </cell>
          <cell r="CB13" t="str">
            <v>Ericsson</v>
          </cell>
          <cell r="CC13" t="str">
            <v>N/A</v>
          </cell>
          <cell r="CD13" t="str">
            <v>N/A</v>
          </cell>
          <cell r="CE13" t="str">
            <v>N/A</v>
          </cell>
          <cell r="CF13" t="str">
            <v/>
          </cell>
          <cell r="CG13" t="str">
            <v/>
          </cell>
          <cell r="CH13" t="str">
            <v/>
          </cell>
          <cell r="CI13" t="str">
            <v/>
          </cell>
          <cell r="CJ13" t="str">
            <v/>
          </cell>
          <cell r="CK13" t="str">
            <v/>
          </cell>
          <cell r="CL13">
            <v>17</v>
          </cell>
          <cell r="CM13">
            <v>18</v>
          </cell>
          <cell r="CN13">
            <v>17</v>
          </cell>
          <cell r="CO13">
            <v>16</v>
          </cell>
          <cell r="CP13">
            <v>16</v>
          </cell>
          <cell r="CQ13">
            <v>15</v>
          </cell>
          <cell r="CR13">
            <v>15</v>
          </cell>
          <cell r="CS13">
            <v>15</v>
          </cell>
          <cell r="CT13">
            <v>15</v>
          </cell>
          <cell r="CU13">
            <v>15</v>
          </cell>
          <cell r="CV13">
            <v>15</v>
          </cell>
          <cell r="CW13">
            <v>15</v>
          </cell>
          <cell r="CX13">
            <v>15</v>
          </cell>
          <cell r="CY13">
            <v>16</v>
          </cell>
          <cell r="CZ13">
            <v>16</v>
          </cell>
        </row>
        <row r="14">
          <cell r="B14" t="str">
            <v>FiberHome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B14" t="str">
            <v>FiberHome</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t="e">
            <v>#DIV/0!</v>
          </cell>
          <cell r="AZ14" t="e">
            <v>#DIV/0!</v>
          </cell>
          <cell r="BB14" t="str">
            <v>FiberHome</v>
          </cell>
          <cell r="BC14" t="str">
            <v>N/A</v>
          </cell>
          <cell r="BD14" t="str">
            <v>N/A</v>
          </cell>
          <cell r="BE14" t="str">
            <v>N/A</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B14" t="str">
            <v>FiberHome</v>
          </cell>
          <cell r="CC14" t="str">
            <v>N/A</v>
          </cell>
          <cell r="CD14" t="str">
            <v>N/A</v>
          </cell>
          <cell r="CE14" t="str">
            <v>N/A</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row>
        <row r="15">
          <cell r="B15" t="str">
            <v>Force 10</v>
          </cell>
          <cell r="C15">
            <v>5</v>
          </cell>
          <cell r="D15">
            <v>4</v>
          </cell>
          <cell r="E15">
            <v>6</v>
          </cell>
          <cell r="F15">
            <v>7</v>
          </cell>
          <cell r="G15">
            <v>9</v>
          </cell>
          <cell r="H15">
            <v>9</v>
          </cell>
          <cell r="I15">
            <v>11</v>
          </cell>
          <cell r="J15">
            <v>12</v>
          </cell>
          <cell r="K15">
            <v>12</v>
          </cell>
          <cell r="L15">
            <v>13</v>
          </cell>
          <cell r="M15">
            <v>13</v>
          </cell>
          <cell r="N15">
            <v>13</v>
          </cell>
          <cell r="O15">
            <v>14</v>
          </cell>
          <cell r="P15">
            <v>16</v>
          </cell>
          <cell r="Q15">
            <v>10</v>
          </cell>
          <cell r="R15">
            <v>9</v>
          </cell>
          <cell r="S15">
            <v>9</v>
          </cell>
          <cell r="T15">
            <v>8</v>
          </cell>
          <cell r="U15">
            <v>7</v>
          </cell>
          <cell r="V15">
            <v>7</v>
          </cell>
          <cell r="W15">
            <v>8</v>
          </cell>
          <cell r="X15">
            <v>6</v>
          </cell>
          <cell r="Y15">
            <v>0</v>
          </cell>
          <cell r="Z15">
            <v>0</v>
          </cell>
          <cell r="AB15" t="str">
            <v>Force 10</v>
          </cell>
          <cell r="AC15">
            <v>6.4935064935064939E-3</v>
          </cell>
          <cell r="AD15">
            <v>4.5146726862302479E-3</v>
          </cell>
          <cell r="AE15">
            <v>6.44468313641246E-3</v>
          </cell>
          <cell r="AF15">
            <v>7.6838638858397366E-3</v>
          </cell>
          <cell r="AG15">
            <v>8.8582677165354329E-3</v>
          </cell>
          <cell r="AH15">
            <v>8.6124401913875593E-3</v>
          </cell>
          <cell r="AI15">
            <v>1.0328638497652582E-2</v>
          </cell>
          <cell r="AJ15">
            <v>1.2096774193548387E-2</v>
          </cell>
          <cell r="AK15">
            <v>1.0704727921498661E-2</v>
          </cell>
          <cell r="AL15">
            <v>1.0483870967741936E-2</v>
          </cell>
          <cell r="AM15">
            <v>1.0638297872340425E-2</v>
          </cell>
          <cell r="AN15">
            <v>9.9616858237547897E-3</v>
          </cell>
          <cell r="AO15">
            <v>1.0662604722010662E-2</v>
          </cell>
          <cell r="AP15">
            <v>1.2892828364222401E-2</v>
          </cell>
          <cell r="AQ15">
            <v>9.2165898617511521E-3</v>
          </cell>
          <cell r="AR15">
            <v>8.5714285714285719E-3</v>
          </cell>
          <cell r="AS15">
            <v>1.0169491525423728E-2</v>
          </cell>
          <cell r="AT15">
            <v>8.8593576965669985E-3</v>
          </cell>
          <cell r="AU15">
            <v>7.3761854583772393E-3</v>
          </cell>
          <cell r="AV15">
            <v>7.0281124497991966E-3</v>
          </cell>
          <cell r="AW15">
            <v>8.9285714285714281E-3</v>
          </cell>
          <cell r="AX15">
            <v>8.241758241758242E-3</v>
          </cell>
          <cell r="AY15" t="e">
            <v>#DIV/0!</v>
          </cell>
          <cell r="AZ15" t="e">
            <v>#DIV/0!</v>
          </cell>
          <cell r="BB15" t="str">
            <v>Force 10</v>
          </cell>
          <cell r="BC15" t="str">
            <v>N/A</v>
          </cell>
          <cell r="BD15" t="str">
            <v>N/A</v>
          </cell>
          <cell r="BE15" t="str">
            <v>N/A</v>
          </cell>
          <cell r="BF15">
            <v>6.2893081761006293E-3</v>
          </cell>
          <cell r="BG15">
            <v>6.9444444444444441E-3</v>
          </cell>
          <cell r="BH15">
            <v>7.9426082500640531E-3</v>
          </cell>
          <cell r="BI15">
            <v>8.9175130047064646E-3</v>
          </cell>
          <cell r="BJ15">
            <v>9.9562894609033503E-3</v>
          </cell>
          <cell r="BK15">
            <v>1.0419133317546767E-2</v>
          </cell>
          <cell r="BL15">
            <v>1.0864644635581712E-2</v>
          </cell>
          <cell r="BM15">
            <v>1.092896174863388E-2</v>
          </cell>
          <cell r="BN15">
            <v>1.0433715220949264E-2</v>
          </cell>
          <cell r="BO15">
            <v>1.0433070866141732E-2</v>
          </cell>
          <cell r="BP15">
            <v>1.1021452469986223E-2</v>
          </cell>
          <cell r="BQ15">
            <v>1.0720064724919093E-2</v>
          </cell>
          <cell r="BR15">
            <v>1.0449989336745574E-2</v>
          </cell>
          <cell r="BS15">
            <v>1.0326214503637644E-2</v>
          </cell>
          <cell r="BT15">
            <v>9.1766505225592664E-3</v>
          </cell>
          <cell r="BU15">
            <v>8.7140216530235022E-3</v>
          </cell>
          <cell r="BV15">
            <v>8.3043128850790252E-3</v>
          </cell>
          <cell r="BW15">
            <v>8.0128205128205121E-3</v>
          </cell>
          <cell r="BX15">
            <v>7.845334827682824E-3</v>
          </cell>
          <cell r="BY15">
            <v>8.0152671755725196E-3</v>
          </cell>
          <cell r="BZ15">
            <v>8.6206896551724137E-3</v>
          </cell>
          <cell r="CB15" t="str">
            <v>Force 10</v>
          </cell>
          <cell r="CC15" t="str">
            <v>N/A</v>
          </cell>
          <cell r="CD15" t="str">
            <v>N/A</v>
          </cell>
          <cell r="CE15" t="str">
            <v>N/A</v>
          </cell>
          <cell r="CF15">
            <v>11</v>
          </cell>
          <cell r="CG15">
            <v>11</v>
          </cell>
          <cell r="CH15">
            <v>10</v>
          </cell>
          <cell r="CI15">
            <v>10</v>
          </cell>
          <cell r="CJ15">
            <v>10</v>
          </cell>
          <cell r="CK15">
            <v>10</v>
          </cell>
          <cell r="CL15">
            <v>10</v>
          </cell>
          <cell r="CM15">
            <v>10</v>
          </cell>
          <cell r="CN15">
            <v>11</v>
          </cell>
          <cell r="CO15">
            <v>11</v>
          </cell>
          <cell r="CP15">
            <v>11</v>
          </cell>
          <cell r="CQ15">
            <v>11</v>
          </cell>
          <cell r="CR15">
            <v>12</v>
          </cell>
          <cell r="CS15">
            <v>12</v>
          </cell>
          <cell r="CT15">
            <v>12</v>
          </cell>
          <cell r="CU15">
            <v>12</v>
          </cell>
          <cell r="CV15">
            <v>12</v>
          </cell>
          <cell r="CW15">
            <v>11</v>
          </cell>
          <cell r="CX15">
            <v>12</v>
          </cell>
          <cell r="CY15">
            <v>12</v>
          </cell>
          <cell r="CZ15">
            <v>12</v>
          </cell>
        </row>
        <row r="16">
          <cell r="B16" t="str">
            <v>Fujitsu</v>
          </cell>
          <cell r="C16">
            <v>128</v>
          </cell>
          <cell r="D16">
            <v>144</v>
          </cell>
          <cell r="E16">
            <v>154</v>
          </cell>
          <cell r="F16">
            <v>129</v>
          </cell>
          <cell r="G16">
            <v>173</v>
          </cell>
          <cell r="H16">
            <v>175</v>
          </cell>
          <cell r="I16">
            <v>138</v>
          </cell>
          <cell r="J16">
            <v>133</v>
          </cell>
          <cell r="K16">
            <v>164</v>
          </cell>
          <cell r="L16">
            <v>158</v>
          </cell>
          <cell r="M16">
            <v>167</v>
          </cell>
          <cell r="N16">
            <v>150</v>
          </cell>
          <cell r="O16">
            <v>192</v>
          </cell>
          <cell r="P16">
            <v>191</v>
          </cell>
          <cell r="Q16">
            <v>175</v>
          </cell>
          <cell r="R16">
            <v>171</v>
          </cell>
          <cell r="S16">
            <v>157</v>
          </cell>
          <cell r="T16">
            <v>151</v>
          </cell>
          <cell r="U16">
            <v>200</v>
          </cell>
          <cell r="V16">
            <v>180</v>
          </cell>
          <cell r="W16">
            <v>175</v>
          </cell>
          <cell r="X16">
            <v>199</v>
          </cell>
          <cell r="Y16">
            <v>0</v>
          </cell>
          <cell r="Z16">
            <v>0</v>
          </cell>
          <cell r="AB16" t="str">
            <v>Fujitsu</v>
          </cell>
          <cell r="AC16">
            <v>0.16623376623376623</v>
          </cell>
          <cell r="AD16">
            <v>0.16252821670428894</v>
          </cell>
          <cell r="AE16">
            <v>0.16541353383458646</v>
          </cell>
          <cell r="AF16">
            <v>0.141602634467618</v>
          </cell>
          <cell r="AG16">
            <v>0.17027559055118111</v>
          </cell>
          <cell r="AH16">
            <v>0.1674641148325359</v>
          </cell>
          <cell r="AI16">
            <v>0.12957746478873239</v>
          </cell>
          <cell r="AJ16">
            <v>0.13407258064516128</v>
          </cell>
          <cell r="AK16">
            <v>0.1462979482604817</v>
          </cell>
          <cell r="AL16">
            <v>0.12741935483870967</v>
          </cell>
          <cell r="AM16">
            <v>0.13666121112929625</v>
          </cell>
          <cell r="AN16">
            <v>0.11494252873563218</v>
          </cell>
          <cell r="AO16">
            <v>0.14623000761614624</v>
          </cell>
          <cell r="AP16">
            <v>0.15390813859790492</v>
          </cell>
          <cell r="AQ16">
            <v>0.16129032258064516</v>
          </cell>
          <cell r="AR16">
            <v>0.16285714285714287</v>
          </cell>
          <cell r="AS16">
            <v>0.17740112994350282</v>
          </cell>
          <cell r="AT16">
            <v>0.16722037652270211</v>
          </cell>
          <cell r="AU16">
            <v>0.21074815595363541</v>
          </cell>
          <cell r="AV16">
            <v>0.18072289156626506</v>
          </cell>
          <cell r="AW16">
            <v>0.1953125</v>
          </cell>
          <cell r="AX16">
            <v>0.27335164835164832</v>
          </cell>
          <cell r="AY16" t="e">
            <v>#DIV/0!</v>
          </cell>
          <cell r="AZ16" t="e">
            <v>#DIV/0!</v>
          </cell>
          <cell r="BB16" t="str">
            <v>Fujitsu</v>
          </cell>
          <cell r="BC16" t="str">
            <v>N/A</v>
          </cell>
          <cell r="BD16" t="str">
            <v>N/A</v>
          </cell>
          <cell r="BE16" t="str">
            <v>N/A</v>
          </cell>
          <cell r="BF16">
            <v>0.15866209262435677</v>
          </cell>
          <cell r="BG16">
            <v>0.16025641025641027</v>
          </cell>
          <cell r="BH16">
            <v>0.16167050986420703</v>
          </cell>
          <cell r="BI16">
            <v>0.15234084716373544</v>
          </cell>
          <cell r="BJ16">
            <v>0.15031568722680913</v>
          </cell>
          <cell r="BK16">
            <v>0.14444707553871655</v>
          </cell>
          <cell r="BL16">
            <v>0.13422363060208239</v>
          </cell>
          <cell r="BM16">
            <v>0.13595628415300545</v>
          </cell>
          <cell r="BN16">
            <v>0.13072831423895254</v>
          </cell>
          <cell r="BO16">
            <v>0.1312992125984252</v>
          </cell>
          <cell r="BP16">
            <v>0.1377681558748278</v>
          </cell>
          <cell r="BQ16">
            <v>0.14320388349514562</v>
          </cell>
          <cell r="BR16">
            <v>0.15547024952015356</v>
          </cell>
          <cell r="BS16">
            <v>0.16287256512555739</v>
          </cell>
          <cell r="BT16">
            <v>0.16670915115982665</v>
          </cell>
          <cell r="BU16">
            <v>0.17929759704251386</v>
          </cell>
          <cell r="BV16">
            <v>0.18430216983659256</v>
          </cell>
          <cell r="BW16">
            <v>0.18856837606837606</v>
          </cell>
          <cell r="BX16">
            <v>0.21126365928831606</v>
          </cell>
          <cell r="BY16">
            <v>0.21145038167938932</v>
          </cell>
          <cell r="BZ16">
            <v>0.23029556650246305</v>
          </cell>
          <cell r="CB16" t="str">
            <v>Fujitsu</v>
          </cell>
          <cell r="CC16" t="str">
            <v>N/A</v>
          </cell>
          <cell r="CD16" t="str">
            <v>N/A</v>
          </cell>
          <cell r="CE16" t="str">
            <v>N/A</v>
          </cell>
          <cell r="CF16">
            <v>4</v>
          </cell>
          <cell r="CG16">
            <v>4</v>
          </cell>
          <cell r="CH16">
            <v>4</v>
          </cell>
          <cell r="CI16">
            <v>4</v>
          </cell>
          <cell r="CJ16">
            <v>4</v>
          </cell>
          <cell r="CK16">
            <v>4</v>
          </cell>
          <cell r="CL16">
            <v>4</v>
          </cell>
          <cell r="CM16">
            <v>4</v>
          </cell>
          <cell r="CN16">
            <v>4</v>
          </cell>
          <cell r="CO16">
            <v>4</v>
          </cell>
          <cell r="CP16">
            <v>3</v>
          </cell>
          <cell r="CQ16">
            <v>3</v>
          </cell>
          <cell r="CR16">
            <v>3</v>
          </cell>
          <cell r="CS16">
            <v>3</v>
          </cell>
          <cell r="CT16">
            <v>2</v>
          </cell>
          <cell r="CU16">
            <v>2</v>
          </cell>
          <cell r="CV16">
            <v>2</v>
          </cell>
          <cell r="CW16">
            <v>2</v>
          </cell>
          <cell r="CX16">
            <v>1</v>
          </cell>
          <cell r="CY16">
            <v>1</v>
          </cell>
          <cell r="CZ16">
            <v>1</v>
          </cell>
        </row>
        <row r="17">
          <cell r="B17" t="str">
            <v>Hitachi</v>
          </cell>
          <cell r="C17">
            <v>1</v>
          </cell>
          <cell r="D17">
            <v>1</v>
          </cell>
          <cell r="E17">
            <v>0</v>
          </cell>
          <cell r="F17">
            <v>2</v>
          </cell>
          <cell r="G17">
            <v>1</v>
          </cell>
          <cell r="H17">
            <v>1</v>
          </cell>
          <cell r="I17">
            <v>2</v>
          </cell>
          <cell r="J17">
            <v>1</v>
          </cell>
          <cell r="K17">
            <v>1</v>
          </cell>
          <cell r="L17">
            <v>1</v>
          </cell>
          <cell r="M17">
            <v>2</v>
          </cell>
          <cell r="N17">
            <v>1</v>
          </cell>
          <cell r="O17">
            <v>0</v>
          </cell>
          <cell r="P17">
            <v>1</v>
          </cell>
          <cell r="Q17">
            <v>0</v>
          </cell>
          <cell r="R17">
            <v>0</v>
          </cell>
          <cell r="S17">
            <v>0</v>
          </cell>
          <cell r="T17">
            <v>0</v>
          </cell>
          <cell r="U17">
            <v>0</v>
          </cell>
          <cell r="V17">
            <v>0</v>
          </cell>
          <cell r="W17">
            <v>0</v>
          </cell>
          <cell r="X17">
            <v>1</v>
          </cell>
          <cell r="Y17">
            <v>0</v>
          </cell>
          <cell r="Z17">
            <v>0</v>
          </cell>
          <cell r="AB17" t="str">
            <v>Hitachi</v>
          </cell>
          <cell r="AC17">
            <v>1.2987012987012987E-3</v>
          </cell>
          <cell r="AD17">
            <v>1.128668171557562E-3</v>
          </cell>
          <cell r="AE17">
            <v>0</v>
          </cell>
          <cell r="AF17">
            <v>2.1953896816684962E-3</v>
          </cell>
          <cell r="AG17">
            <v>9.8425196850393699E-4</v>
          </cell>
          <cell r="AH17">
            <v>9.5693779904306223E-4</v>
          </cell>
          <cell r="AI17">
            <v>1.8779342723004694E-3</v>
          </cell>
          <cell r="AJ17">
            <v>1.0080645161290322E-3</v>
          </cell>
          <cell r="AK17">
            <v>8.9206066012488853E-4</v>
          </cell>
          <cell r="AL17">
            <v>8.0645161290322581E-4</v>
          </cell>
          <cell r="AM17">
            <v>1.6366612111292963E-3</v>
          </cell>
          <cell r="AN17">
            <v>7.6628352490421458E-4</v>
          </cell>
          <cell r="AO17">
            <v>0</v>
          </cell>
          <cell r="AP17">
            <v>8.0580177276390005E-4</v>
          </cell>
          <cell r="AQ17">
            <v>0</v>
          </cell>
          <cell r="AR17">
            <v>0</v>
          </cell>
          <cell r="AS17">
            <v>0</v>
          </cell>
          <cell r="AT17">
            <v>0</v>
          </cell>
          <cell r="AU17">
            <v>0</v>
          </cell>
          <cell r="AV17">
            <v>0</v>
          </cell>
          <cell r="AW17">
            <v>0</v>
          </cell>
          <cell r="AX17">
            <v>1.3736263736263737E-3</v>
          </cell>
          <cell r="AY17" t="e">
            <v>#DIV/0!</v>
          </cell>
          <cell r="AZ17" t="e">
            <v>#DIV/0!</v>
          </cell>
          <cell r="BB17" t="str">
            <v>Hitachi</v>
          </cell>
          <cell r="BC17" t="str">
            <v>N/A</v>
          </cell>
          <cell r="BD17" t="str">
            <v>N/A</v>
          </cell>
          <cell r="BE17" t="str">
            <v>N/A</v>
          </cell>
          <cell r="BF17">
            <v>1.1435105774728416E-3</v>
          </cell>
          <cell r="BG17">
            <v>1.0683760683760685E-3</v>
          </cell>
          <cell r="BH17">
            <v>1.0248526774276198E-3</v>
          </cell>
          <cell r="BI17">
            <v>1.4862521674510775E-3</v>
          </cell>
          <cell r="BJ17">
            <v>1.2141816415735794E-3</v>
          </cell>
          <cell r="BK17">
            <v>1.1839924224484964E-3</v>
          </cell>
          <cell r="BL17">
            <v>1.1317338162064282E-3</v>
          </cell>
          <cell r="BM17">
            <v>1.092896174863388E-3</v>
          </cell>
          <cell r="BN17">
            <v>1.0229132569558102E-3</v>
          </cell>
          <cell r="BO17">
            <v>7.874015748031496E-4</v>
          </cell>
          <cell r="BP17">
            <v>7.8724660499901596E-4</v>
          </cell>
          <cell r="BQ17">
            <v>4.045307443365696E-4</v>
          </cell>
          <cell r="BR17">
            <v>2.1326508850501172E-4</v>
          </cell>
          <cell r="BS17">
            <v>2.3468669326449191E-4</v>
          </cell>
          <cell r="BT17">
            <v>0</v>
          </cell>
          <cell r="BU17">
            <v>0</v>
          </cell>
          <cell r="BV17">
            <v>0</v>
          </cell>
          <cell r="BW17">
            <v>0</v>
          </cell>
          <cell r="BX17">
            <v>2.8019052956010089E-4</v>
          </cell>
          <cell r="BY17">
            <v>3.816793893129771E-4</v>
          </cell>
          <cell r="BZ17">
            <v>6.1576354679802956E-4</v>
          </cell>
          <cell r="CB17" t="str">
            <v>Hitachi</v>
          </cell>
          <cell r="CC17" t="str">
            <v>N/A</v>
          </cell>
          <cell r="CD17" t="str">
            <v>N/A</v>
          </cell>
          <cell r="CE17" t="str">
            <v>N/A</v>
          </cell>
          <cell r="CF17">
            <v>14</v>
          </cell>
          <cell r="CG17">
            <v>15</v>
          </cell>
          <cell r="CH17">
            <v>15</v>
          </cell>
          <cell r="CI17">
            <v>15</v>
          </cell>
          <cell r="CJ17">
            <v>15</v>
          </cell>
          <cell r="CK17">
            <v>16</v>
          </cell>
          <cell r="CL17">
            <v>16</v>
          </cell>
          <cell r="CM17">
            <v>16</v>
          </cell>
          <cell r="CN17">
            <v>16</v>
          </cell>
          <cell r="CO17">
            <v>17</v>
          </cell>
          <cell r="CP17">
            <v>17</v>
          </cell>
          <cell r="CQ17">
            <v>18</v>
          </cell>
          <cell r="CR17">
            <v>18</v>
          </cell>
          <cell r="CS17">
            <v>18</v>
          </cell>
          <cell r="CT17" t="str">
            <v/>
          </cell>
          <cell r="CU17" t="str">
            <v/>
          </cell>
          <cell r="CV17" t="str">
            <v/>
          </cell>
          <cell r="CW17" t="str">
            <v/>
          </cell>
          <cell r="CX17">
            <v>17</v>
          </cell>
          <cell r="CY17">
            <v>17</v>
          </cell>
          <cell r="CZ17">
            <v>17</v>
          </cell>
        </row>
        <row r="18">
          <cell r="B18" t="str">
            <v>Huawei</v>
          </cell>
          <cell r="C18">
            <v>1</v>
          </cell>
          <cell r="D18">
            <v>4</v>
          </cell>
          <cell r="E18">
            <v>3</v>
          </cell>
          <cell r="F18">
            <v>4</v>
          </cell>
          <cell r="G18">
            <v>3</v>
          </cell>
          <cell r="H18">
            <v>6</v>
          </cell>
          <cell r="I18">
            <v>2</v>
          </cell>
          <cell r="J18">
            <v>15</v>
          </cell>
          <cell r="K18">
            <v>5</v>
          </cell>
          <cell r="L18">
            <v>6</v>
          </cell>
          <cell r="M18">
            <v>5</v>
          </cell>
          <cell r="N18">
            <v>59</v>
          </cell>
          <cell r="O18">
            <v>9</v>
          </cell>
          <cell r="P18">
            <v>18</v>
          </cell>
          <cell r="Q18">
            <v>13</v>
          </cell>
          <cell r="R18">
            <v>37</v>
          </cell>
          <cell r="S18">
            <v>12</v>
          </cell>
          <cell r="T18">
            <v>8</v>
          </cell>
          <cell r="U18">
            <v>6</v>
          </cell>
          <cell r="V18">
            <v>6</v>
          </cell>
          <cell r="W18">
            <v>8</v>
          </cell>
          <cell r="X18">
            <v>10</v>
          </cell>
          <cell r="Y18">
            <v>0</v>
          </cell>
          <cell r="Z18">
            <v>0</v>
          </cell>
          <cell r="AB18" t="str">
            <v>Huawei</v>
          </cell>
          <cell r="AC18">
            <v>1.2987012987012987E-3</v>
          </cell>
          <cell r="AD18">
            <v>4.5146726862302479E-3</v>
          </cell>
          <cell r="AE18">
            <v>3.22234156820623E-3</v>
          </cell>
          <cell r="AF18">
            <v>4.3907793633369925E-3</v>
          </cell>
          <cell r="AG18">
            <v>2.952755905511811E-3</v>
          </cell>
          <cell r="AH18">
            <v>5.7416267942583732E-3</v>
          </cell>
          <cell r="AI18">
            <v>1.8779342723004694E-3</v>
          </cell>
          <cell r="AJ18">
            <v>1.5120967741935484E-2</v>
          </cell>
          <cell r="AK18">
            <v>4.4603033006244425E-3</v>
          </cell>
          <cell r="AL18">
            <v>4.8387096774193551E-3</v>
          </cell>
          <cell r="AM18">
            <v>4.0916530278232409E-3</v>
          </cell>
          <cell r="AN18">
            <v>4.5210727969348656E-2</v>
          </cell>
          <cell r="AO18">
            <v>6.8545316070068541E-3</v>
          </cell>
          <cell r="AP18">
            <v>1.4504431909750202E-2</v>
          </cell>
          <cell r="AQ18">
            <v>1.1981566820276499E-2</v>
          </cell>
          <cell r="AR18">
            <v>3.5238095238095235E-2</v>
          </cell>
          <cell r="AS18">
            <v>1.3559322033898305E-2</v>
          </cell>
          <cell r="AT18">
            <v>8.8593576965669985E-3</v>
          </cell>
          <cell r="AU18">
            <v>6.3224446786090622E-3</v>
          </cell>
          <cell r="AV18">
            <v>6.024096385542169E-3</v>
          </cell>
          <cell r="AW18">
            <v>8.9285714285714281E-3</v>
          </cell>
          <cell r="AX18">
            <v>1.3736263736263736E-2</v>
          </cell>
          <cell r="AY18" t="e">
            <v>#DIV/0!</v>
          </cell>
          <cell r="AZ18" t="e">
            <v>#DIV/0!</v>
          </cell>
          <cell r="BB18" t="str">
            <v>Huawei</v>
          </cell>
          <cell r="BC18" t="str">
            <v>N/A</v>
          </cell>
          <cell r="BD18" t="str">
            <v>N/A</v>
          </cell>
          <cell r="BE18" t="str">
            <v>N/A</v>
          </cell>
          <cell r="BF18">
            <v>3.4305317324185248E-3</v>
          </cell>
          <cell r="BG18">
            <v>3.7393162393162395E-3</v>
          </cell>
          <cell r="BH18">
            <v>4.0994107097104791E-3</v>
          </cell>
          <cell r="BI18">
            <v>3.7156304186276939E-3</v>
          </cell>
          <cell r="BJ18">
            <v>6.3137445361826127E-3</v>
          </cell>
          <cell r="BK18">
            <v>6.6303575657115791E-3</v>
          </cell>
          <cell r="BL18">
            <v>6.3377093707559983E-3</v>
          </cell>
          <cell r="BM18">
            <v>6.7759562841530055E-3</v>
          </cell>
          <cell r="BN18">
            <v>1.5343698854337152E-2</v>
          </cell>
          <cell r="BO18">
            <v>1.5551181102362205E-2</v>
          </cell>
          <cell r="BP18">
            <v>1.7909860263727612E-2</v>
          </cell>
          <cell r="BQ18">
            <v>2.0024271844660196E-2</v>
          </cell>
          <cell r="BR18">
            <v>1.6421411814885902E-2</v>
          </cell>
          <cell r="BS18">
            <v>1.8774935461159353E-2</v>
          </cell>
          <cell r="BT18">
            <v>1.7843487127198573E-2</v>
          </cell>
          <cell r="BU18">
            <v>1.6635859519408502E-2</v>
          </cell>
          <cell r="BV18">
            <v>8.5721939458880264E-3</v>
          </cell>
          <cell r="BW18">
            <v>7.478632478632479E-3</v>
          </cell>
          <cell r="BX18">
            <v>8.4057158868030262E-3</v>
          </cell>
          <cell r="BY18">
            <v>9.1603053435114507E-3</v>
          </cell>
          <cell r="BZ18">
            <v>1.1083743842364532E-2</v>
          </cell>
          <cell r="CB18" t="str">
            <v>Huawei</v>
          </cell>
          <cell r="CC18" t="str">
            <v>N/A</v>
          </cell>
          <cell r="CD18" t="str">
            <v>N/A</v>
          </cell>
          <cell r="CE18" t="str">
            <v>N/A</v>
          </cell>
          <cell r="CF18">
            <v>13</v>
          </cell>
          <cell r="CG18">
            <v>12</v>
          </cell>
          <cell r="CH18">
            <v>13</v>
          </cell>
          <cell r="CI18">
            <v>13</v>
          </cell>
          <cell r="CJ18">
            <v>13</v>
          </cell>
          <cell r="CK18">
            <v>13</v>
          </cell>
          <cell r="CL18">
            <v>13</v>
          </cell>
          <cell r="CM18">
            <v>13</v>
          </cell>
          <cell r="CN18">
            <v>10</v>
          </cell>
          <cell r="CO18">
            <v>10</v>
          </cell>
          <cell r="CP18">
            <v>10</v>
          </cell>
          <cell r="CQ18">
            <v>9</v>
          </cell>
          <cell r="CR18">
            <v>10</v>
          </cell>
          <cell r="CS18">
            <v>9</v>
          </cell>
          <cell r="CT18">
            <v>9</v>
          </cell>
          <cell r="CU18">
            <v>9</v>
          </cell>
          <cell r="CV18">
            <v>11</v>
          </cell>
          <cell r="CW18">
            <v>13</v>
          </cell>
          <cell r="CX18">
            <v>11</v>
          </cell>
          <cell r="CY18">
            <v>11</v>
          </cell>
          <cell r="CZ18">
            <v>10</v>
          </cell>
        </row>
        <row r="19">
          <cell r="B19" t="str">
            <v>Infinera</v>
          </cell>
          <cell r="C19">
            <v>0</v>
          </cell>
          <cell r="D19">
            <v>1</v>
          </cell>
          <cell r="E19">
            <v>1</v>
          </cell>
          <cell r="F19">
            <v>1</v>
          </cell>
          <cell r="G19">
            <v>11</v>
          </cell>
          <cell r="H19">
            <v>16</v>
          </cell>
          <cell r="I19">
            <v>34</v>
          </cell>
          <cell r="J19">
            <v>56</v>
          </cell>
          <cell r="K19">
            <v>51</v>
          </cell>
          <cell r="L19">
            <v>53</v>
          </cell>
          <cell r="M19">
            <v>62</v>
          </cell>
          <cell r="N19">
            <v>72</v>
          </cell>
          <cell r="O19">
            <v>75</v>
          </cell>
          <cell r="P19">
            <v>67</v>
          </cell>
          <cell r="Q19">
            <v>62</v>
          </cell>
          <cell r="R19">
            <v>58</v>
          </cell>
          <cell r="S19">
            <v>45</v>
          </cell>
          <cell r="T19">
            <v>40</v>
          </cell>
          <cell r="U19">
            <v>48</v>
          </cell>
          <cell r="V19">
            <v>61</v>
          </cell>
          <cell r="W19">
            <v>68</v>
          </cell>
          <cell r="X19">
            <v>81</v>
          </cell>
          <cell r="Y19">
            <v>0</v>
          </cell>
          <cell r="Z19">
            <v>0</v>
          </cell>
          <cell r="AB19" t="str">
            <v>Infinera</v>
          </cell>
          <cell r="AC19">
            <v>0</v>
          </cell>
          <cell r="AD19">
            <v>1.128668171557562E-3</v>
          </cell>
          <cell r="AE19">
            <v>1.0741138560687433E-3</v>
          </cell>
          <cell r="AF19">
            <v>1.0976948408342481E-3</v>
          </cell>
          <cell r="AG19">
            <v>1.0826771653543307E-2</v>
          </cell>
          <cell r="AH19">
            <v>1.5311004784688996E-2</v>
          </cell>
          <cell r="AI19">
            <v>3.1924882629107983E-2</v>
          </cell>
          <cell r="AJ19">
            <v>5.6451612903225805E-2</v>
          </cell>
          <cell r="AK19">
            <v>4.5495093666369314E-2</v>
          </cell>
          <cell r="AL19">
            <v>4.2741935483870966E-2</v>
          </cell>
          <cell r="AM19">
            <v>5.0736497545008183E-2</v>
          </cell>
          <cell r="AN19">
            <v>5.5172413793103448E-2</v>
          </cell>
          <cell r="AO19">
            <v>5.7121096725057122E-2</v>
          </cell>
          <cell r="AP19">
            <v>5.3988718775181306E-2</v>
          </cell>
          <cell r="AQ19">
            <v>5.7142857142857141E-2</v>
          </cell>
          <cell r="AR19">
            <v>5.5238095238095239E-2</v>
          </cell>
          <cell r="AS19">
            <v>5.0847457627118647E-2</v>
          </cell>
          <cell r="AT19">
            <v>4.4296788482834998E-2</v>
          </cell>
          <cell r="AU19">
            <v>5.0579557428872497E-2</v>
          </cell>
          <cell r="AV19">
            <v>6.1244979919678713E-2</v>
          </cell>
          <cell r="AW19">
            <v>7.5892857142857137E-2</v>
          </cell>
          <cell r="AX19">
            <v>0.11126373626373626</v>
          </cell>
          <cell r="AY19" t="e">
            <v>#DIV/0!</v>
          </cell>
          <cell r="AZ19" t="e">
            <v>#DIV/0!</v>
          </cell>
          <cell r="BB19" t="str">
            <v>Infinera</v>
          </cell>
          <cell r="BC19" t="str">
            <v>N/A</v>
          </cell>
          <cell r="BD19" t="str">
            <v>N/A</v>
          </cell>
          <cell r="BE19" t="str">
            <v>N/A</v>
          </cell>
          <cell r="BF19">
            <v>8.576329331046312E-4</v>
          </cell>
          <cell r="BG19">
            <v>3.7393162393162395E-3</v>
          </cell>
          <cell r="BH19">
            <v>7.4301819113502436E-3</v>
          </cell>
          <cell r="BI19">
            <v>1.5357939063661135E-2</v>
          </cell>
          <cell r="BJ19">
            <v>2.8411850412821758E-2</v>
          </cell>
          <cell r="BK19">
            <v>3.7177362064882785E-2</v>
          </cell>
          <cell r="BL19">
            <v>4.3911272068809418E-2</v>
          </cell>
          <cell r="BM19">
            <v>4.8524590163934428E-2</v>
          </cell>
          <cell r="BN19">
            <v>4.8690671031096561E-2</v>
          </cell>
          <cell r="BO19">
            <v>5.1574803149606302E-2</v>
          </cell>
          <cell r="BP19">
            <v>5.4320015744932101E-2</v>
          </cell>
          <cell r="BQ19">
            <v>5.5825242718446605E-2</v>
          </cell>
          <cell r="BR19">
            <v>5.5875453188313072E-2</v>
          </cell>
          <cell r="BS19">
            <v>5.4447312837362122E-2</v>
          </cell>
          <cell r="BT19">
            <v>5.2255926586795821E-2</v>
          </cell>
          <cell r="BU19">
            <v>5.0435701082651177E-2</v>
          </cell>
          <cell r="BV19">
            <v>5.1968925796946154E-2</v>
          </cell>
          <cell r="BW19">
            <v>5.7959401709401712E-2</v>
          </cell>
          <cell r="BX19">
            <v>7.2289156626506021E-2</v>
          </cell>
          <cell r="BY19">
            <v>8.0152671755725186E-2</v>
          </cell>
          <cell r="BZ19">
            <v>9.1748768472906403E-2</v>
          </cell>
          <cell r="CB19" t="str">
            <v>Infinera</v>
          </cell>
          <cell r="CC19" t="str">
            <v>N/A</v>
          </cell>
          <cell r="CD19" t="str">
            <v>N/A</v>
          </cell>
          <cell r="CE19" t="str">
            <v>N/A</v>
          </cell>
          <cell r="CF19">
            <v>15</v>
          </cell>
          <cell r="CG19">
            <v>12</v>
          </cell>
          <cell r="CH19">
            <v>11</v>
          </cell>
          <cell r="CI19">
            <v>9</v>
          </cell>
          <cell r="CJ19">
            <v>7</v>
          </cell>
          <cell r="CK19">
            <v>6</v>
          </cell>
          <cell r="CL19">
            <v>6</v>
          </cell>
          <cell r="CM19">
            <v>6</v>
          </cell>
          <cell r="CN19">
            <v>6</v>
          </cell>
          <cell r="CO19">
            <v>6</v>
          </cell>
          <cell r="CP19">
            <v>6</v>
          </cell>
          <cell r="CQ19">
            <v>6</v>
          </cell>
          <cell r="CR19">
            <v>6</v>
          </cell>
          <cell r="CS19">
            <v>6</v>
          </cell>
          <cell r="CT19">
            <v>6</v>
          </cell>
          <cell r="CU19">
            <v>6</v>
          </cell>
          <cell r="CV19">
            <v>6</v>
          </cell>
          <cell r="CW19">
            <v>6</v>
          </cell>
          <cell r="CX19">
            <v>6</v>
          </cell>
          <cell r="CY19">
            <v>5</v>
          </cell>
          <cell r="CZ19">
            <v>5</v>
          </cell>
        </row>
        <row r="20">
          <cell r="B20" t="str">
            <v>NEC</v>
          </cell>
          <cell r="C20">
            <v>12</v>
          </cell>
          <cell r="D20">
            <v>16</v>
          </cell>
          <cell r="E20">
            <v>16</v>
          </cell>
          <cell r="F20">
            <v>16</v>
          </cell>
          <cell r="G20">
            <v>18</v>
          </cell>
          <cell r="H20">
            <v>25</v>
          </cell>
          <cell r="I20">
            <v>33</v>
          </cell>
          <cell r="J20">
            <v>34</v>
          </cell>
          <cell r="K20">
            <v>33</v>
          </cell>
          <cell r="L20">
            <v>51</v>
          </cell>
          <cell r="M20">
            <v>40</v>
          </cell>
          <cell r="N20">
            <v>37</v>
          </cell>
          <cell r="O20">
            <v>36</v>
          </cell>
          <cell r="P20">
            <v>31</v>
          </cell>
          <cell r="Q20">
            <v>31</v>
          </cell>
          <cell r="R20">
            <v>19</v>
          </cell>
          <cell r="S20">
            <v>19</v>
          </cell>
          <cell r="T20">
            <v>13</v>
          </cell>
          <cell r="U20">
            <v>11</v>
          </cell>
          <cell r="V20">
            <v>10</v>
          </cell>
          <cell r="W20">
            <v>9</v>
          </cell>
          <cell r="X20">
            <v>8</v>
          </cell>
          <cell r="Y20">
            <v>0</v>
          </cell>
          <cell r="Z20">
            <v>0</v>
          </cell>
          <cell r="AB20" t="str">
            <v>NEC</v>
          </cell>
          <cell r="AC20">
            <v>1.5584415584415584E-2</v>
          </cell>
          <cell r="AD20">
            <v>1.8058690744920992E-2</v>
          </cell>
          <cell r="AE20">
            <v>1.7185821697099892E-2</v>
          </cell>
          <cell r="AF20">
            <v>1.756311745334797E-2</v>
          </cell>
          <cell r="AG20">
            <v>1.7716535433070866E-2</v>
          </cell>
          <cell r="AH20">
            <v>2.3923444976076555E-2</v>
          </cell>
          <cell r="AI20">
            <v>3.0985915492957747E-2</v>
          </cell>
          <cell r="AJ20">
            <v>3.4274193548387094E-2</v>
          </cell>
          <cell r="AK20">
            <v>2.9438001784121322E-2</v>
          </cell>
          <cell r="AL20">
            <v>4.1129032258064517E-2</v>
          </cell>
          <cell r="AM20">
            <v>3.2733224222585927E-2</v>
          </cell>
          <cell r="AN20">
            <v>2.8352490421455937E-2</v>
          </cell>
          <cell r="AO20">
            <v>2.7418126428027417E-2</v>
          </cell>
          <cell r="AP20">
            <v>2.4979854955680902E-2</v>
          </cell>
          <cell r="AQ20">
            <v>2.8571428571428571E-2</v>
          </cell>
          <cell r="AR20">
            <v>1.8095238095238095E-2</v>
          </cell>
          <cell r="AS20">
            <v>2.1468926553672316E-2</v>
          </cell>
          <cell r="AT20">
            <v>1.4396456256921373E-2</v>
          </cell>
          <cell r="AU20">
            <v>1.1591148577449948E-2</v>
          </cell>
          <cell r="AV20">
            <v>1.0040160642570281E-2</v>
          </cell>
          <cell r="AW20">
            <v>1.0044642857142858E-2</v>
          </cell>
          <cell r="AX20">
            <v>1.098901098901099E-2</v>
          </cell>
          <cell r="AY20" t="e">
            <v>#DIV/0!</v>
          </cell>
          <cell r="AZ20" t="e">
            <v>#DIV/0!</v>
          </cell>
          <cell r="BB20" t="str">
            <v>NEC</v>
          </cell>
          <cell r="BC20" t="str">
            <v>N/A</v>
          </cell>
          <cell r="BD20" t="str">
            <v>N/A</v>
          </cell>
          <cell r="BE20" t="str">
            <v>N/A</v>
          </cell>
          <cell r="BF20">
            <v>1.7152658662092625E-2</v>
          </cell>
          <cell r="BG20">
            <v>1.7628205128205128E-2</v>
          </cell>
          <cell r="BH20">
            <v>1.921598770176787E-2</v>
          </cell>
          <cell r="BI20">
            <v>2.2789199900916522E-2</v>
          </cell>
          <cell r="BJ20">
            <v>2.6711996114618747E-2</v>
          </cell>
          <cell r="BK20">
            <v>2.9599810561212407E-2</v>
          </cell>
          <cell r="BL20">
            <v>3.417836124943413E-2</v>
          </cell>
          <cell r="BM20">
            <v>3.4535519125683062E-2</v>
          </cell>
          <cell r="BN20">
            <v>3.2937806873977085E-2</v>
          </cell>
          <cell r="BO20">
            <v>3.2283464566929133E-2</v>
          </cell>
          <cell r="BP20">
            <v>2.8340877779964573E-2</v>
          </cell>
          <cell r="BQ20">
            <v>2.7305825242718445E-2</v>
          </cell>
          <cell r="BR20">
            <v>2.4952015355086371E-2</v>
          </cell>
          <cell r="BS20">
            <v>2.3468669326449192E-2</v>
          </cell>
          <cell r="BT20">
            <v>2.0902370634718326E-2</v>
          </cell>
          <cell r="BU20">
            <v>1.6371798257195671E-2</v>
          </cell>
          <cell r="BV20">
            <v>1.4197696222877042E-2</v>
          </cell>
          <cell r="BW20">
            <v>1.1485042735042736E-2</v>
          </cell>
          <cell r="BX20">
            <v>1.0647240123283833E-2</v>
          </cell>
          <cell r="BY20">
            <v>1.0305343511450382E-2</v>
          </cell>
          <cell r="BZ20">
            <v>1.0467980295566502E-2</v>
          </cell>
          <cell r="CB20" t="str">
            <v>NEC</v>
          </cell>
          <cell r="CC20" t="str">
            <v>N/A</v>
          </cell>
          <cell r="CD20" t="str">
            <v>N/A</v>
          </cell>
          <cell r="CE20" t="str">
            <v>N/A</v>
          </cell>
          <cell r="CF20">
            <v>8</v>
          </cell>
          <cell r="CG20">
            <v>8</v>
          </cell>
          <cell r="CH20">
            <v>8</v>
          </cell>
          <cell r="CI20">
            <v>8</v>
          </cell>
          <cell r="CJ20">
            <v>8</v>
          </cell>
          <cell r="CK20">
            <v>8</v>
          </cell>
          <cell r="CL20">
            <v>8</v>
          </cell>
          <cell r="CM20">
            <v>8</v>
          </cell>
          <cell r="CN20">
            <v>8</v>
          </cell>
          <cell r="CO20">
            <v>8</v>
          </cell>
          <cell r="CP20">
            <v>8</v>
          </cell>
          <cell r="CQ20">
            <v>8</v>
          </cell>
          <cell r="CR20">
            <v>8</v>
          </cell>
          <cell r="CS20">
            <v>8</v>
          </cell>
          <cell r="CT20">
            <v>8</v>
          </cell>
          <cell r="CU20">
            <v>10</v>
          </cell>
          <cell r="CV20">
            <v>10</v>
          </cell>
          <cell r="CW20">
            <v>10</v>
          </cell>
          <cell r="CX20">
            <v>10</v>
          </cell>
          <cell r="CY20">
            <v>10</v>
          </cell>
          <cell r="CZ20">
            <v>11</v>
          </cell>
        </row>
        <row r="21">
          <cell r="B21" t="str">
            <v>Nokia Siemens</v>
          </cell>
          <cell r="C21">
            <v>10</v>
          </cell>
          <cell r="D21">
            <v>2</v>
          </cell>
          <cell r="E21">
            <v>28</v>
          </cell>
          <cell r="F21">
            <v>35</v>
          </cell>
          <cell r="G21">
            <v>25</v>
          </cell>
          <cell r="H21">
            <v>49</v>
          </cell>
          <cell r="I21">
            <v>37</v>
          </cell>
          <cell r="J21">
            <v>23</v>
          </cell>
          <cell r="K21">
            <v>43</v>
          </cell>
          <cell r="L21">
            <v>50</v>
          </cell>
          <cell r="M21">
            <v>46</v>
          </cell>
          <cell r="N21">
            <v>49</v>
          </cell>
          <cell r="O21">
            <v>66</v>
          </cell>
          <cell r="P21">
            <v>76</v>
          </cell>
          <cell r="Q21">
            <v>41</v>
          </cell>
          <cell r="R21">
            <v>45</v>
          </cell>
          <cell r="S21">
            <v>48</v>
          </cell>
          <cell r="T21">
            <v>53</v>
          </cell>
          <cell r="U21">
            <v>22</v>
          </cell>
          <cell r="V21">
            <v>34</v>
          </cell>
          <cell r="W21">
            <v>32</v>
          </cell>
          <cell r="X21">
            <v>27</v>
          </cell>
          <cell r="Y21">
            <v>0</v>
          </cell>
          <cell r="Z21">
            <v>0</v>
          </cell>
          <cell r="AB21" t="str">
            <v>Nokia Siemens</v>
          </cell>
          <cell r="AC21">
            <v>1.2987012987012988E-2</v>
          </cell>
          <cell r="AD21">
            <v>2.257336343115124E-3</v>
          </cell>
          <cell r="AE21">
            <v>3.007518796992481E-2</v>
          </cell>
          <cell r="AF21">
            <v>3.8419319429198684E-2</v>
          </cell>
          <cell r="AG21">
            <v>2.4606299212598427E-2</v>
          </cell>
          <cell r="AH21">
            <v>4.6889952153110051E-2</v>
          </cell>
          <cell r="AI21">
            <v>3.4741784037558683E-2</v>
          </cell>
          <cell r="AJ21">
            <v>2.3185483870967742E-2</v>
          </cell>
          <cell r="AK21">
            <v>3.8358608385370203E-2</v>
          </cell>
          <cell r="AL21">
            <v>4.0322580645161289E-2</v>
          </cell>
          <cell r="AM21">
            <v>3.7643207855973811E-2</v>
          </cell>
          <cell r="AN21">
            <v>3.7547892720306515E-2</v>
          </cell>
          <cell r="AO21">
            <v>5.0266565118050263E-2</v>
          </cell>
          <cell r="AP21">
            <v>6.1240934730056408E-2</v>
          </cell>
          <cell r="AQ21">
            <v>3.7788018433179721E-2</v>
          </cell>
          <cell r="AR21">
            <v>4.2857142857142858E-2</v>
          </cell>
          <cell r="AS21">
            <v>5.4237288135593219E-2</v>
          </cell>
          <cell r="AT21">
            <v>5.8693244739756366E-2</v>
          </cell>
          <cell r="AU21">
            <v>2.3182297154899896E-2</v>
          </cell>
          <cell r="AV21">
            <v>3.4136546184738957E-2</v>
          </cell>
          <cell r="AW21">
            <v>3.5714285714285712E-2</v>
          </cell>
          <cell r="AX21">
            <v>3.7087912087912088E-2</v>
          </cell>
          <cell r="AY21" t="e">
            <v>#DIV/0!</v>
          </cell>
          <cell r="AZ21" t="e">
            <v>#DIV/0!</v>
          </cell>
          <cell r="BB21" t="str">
            <v>Nokia Siemens</v>
          </cell>
          <cell r="BC21" t="str">
            <v>N/A</v>
          </cell>
          <cell r="BD21" t="str">
            <v>N/A</v>
          </cell>
          <cell r="BE21" t="str">
            <v>N/A</v>
          </cell>
          <cell r="BF21">
            <v>2.1440823327615779E-2</v>
          </cell>
          <cell r="BG21">
            <v>2.403846153846154E-2</v>
          </cell>
          <cell r="BH21">
            <v>3.5101204201895976E-2</v>
          </cell>
          <cell r="BI21">
            <v>3.6165469407976221E-2</v>
          </cell>
          <cell r="BJ21">
            <v>3.2540067994171931E-2</v>
          </cell>
          <cell r="BK21">
            <v>3.5993369642434291E-2</v>
          </cell>
          <cell r="BL21">
            <v>3.4631054775916707E-2</v>
          </cell>
          <cell r="BM21">
            <v>3.5409836065573769E-2</v>
          </cell>
          <cell r="BN21">
            <v>3.8461538461538464E-2</v>
          </cell>
          <cell r="BO21">
            <v>4.1535433070866143E-2</v>
          </cell>
          <cell r="BP21">
            <v>4.6644361346191696E-2</v>
          </cell>
          <cell r="BQ21">
            <v>4.6925566343042069E-2</v>
          </cell>
          <cell r="BR21">
            <v>4.8624440179142678E-2</v>
          </cell>
          <cell r="BS21">
            <v>4.9284205585543299E-2</v>
          </cell>
          <cell r="BT21">
            <v>4.7667601325516187E-2</v>
          </cell>
          <cell r="BU21">
            <v>4.4362292051756007E-2</v>
          </cell>
          <cell r="BV21">
            <v>4.2057326547013128E-2</v>
          </cell>
          <cell r="BW21">
            <v>3.7660256410256408E-2</v>
          </cell>
          <cell r="BX21">
            <v>3.22219108994116E-2</v>
          </cell>
          <cell r="BY21">
            <v>3.5496183206106868E-2</v>
          </cell>
          <cell r="BZ21">
            <v>3.6330049261083741E-2</v>
          </cell>
          <cell r="CB21" t="str">
            <v>Nokia Siemens</v>
          </cell>
          <cell r="CC21" t="str">
            <v>N/A</v>
          </cell>
          <cell r="CD21" t="str">
            <v>N/A</v>
          </cell>
          <cell r="CE21" t="str">
            <v>N/A</v>
          </cell>
          <cell r="CF21">
            <v>7</v>
          </cell>
          <cell r="CG21">
            <v>7</v>
          </cell>
          <cell r="CH21">
            <v>6</v>
          </cell>
          <cell r="CI21">
            <v>6</v>
          </cell>
          <cell r="CJ21">
            <v>6</v>
          </cell>
          <cell r="CK21">
            <v>7</v>
          </cell>
          <cell r="CL21">
            <v>7</v>
          </cell>
          <cell r="CM21">
            <v>7</v>
          </cell>
          <cell r="CN21">
            <v>7</v>
          </cell>
          <cell r="CO21">
            <v>7</v>
          </cell>
          <cell r="CP21">
            <v>7</v>
          </cell>
          <cell r="CQ21">
            <v>7</v>
          </cell>
          <cell r="CR21">
            <v>7</v>
          </cell>
          <cell r="CS21">
            <v>7</v>
          </cell>
          <cell r="CT21">
            <v>7</v>
          </cell>
          <cell r="CU21">
            <v>7</v>
          </cell>
          <cell r="CV21">
            <v>7</v>
          </cell>
          <cell r="CW21">
            <v>7</v>
          </cell>
          <cell r="CX21">
            <v>7</v>
          </cell>
          <cell r="CY21">
            <v>7</v>
          </cell>
          <cell r="CZ21">
            <v>7</v>
          </cell>
        </row>
        <row r="22">
          <cell r="B22" t="str">
            <v>Sycamore</v>
          </cell>
          <cell r="C22">
            <v>11</v>
          </cell>
          <cell r="D22">
            <v>14</v>
          </cell>
          <cell r="E22">
            <v>10</v>
          </cell>
          <cell r="F22">
            <v>7</v>
          </cell>
          <cell r="G22">
            <v>7</v>
          </cell>
          <cell r="H22">
            <v>4</v>
          </cell>
          <cell r="I22">
            <v>11</v>
          </cell>
          <cell r="J22">
            <v>11</v>
          </cell>
          <cell r="K22">
            <v>11</v>
          </cell>
          <cell r="L22">
            <v>12</v>
          </cell>
          <cell r="M22">
            <v>11</v>
          </cell>
          <cell r="N22">
            <v>14</v>
          </cell>
          <cell r="O22">
            <v>15</v>
          </cell>
          <cell r="P22">
            <v>9</v>
          </cell>
          <cell r="Q22">
            <v>6</v>
          </cell>
          <cell r="R22">
            <v>6</v>
          </cell>
          <cell r="S22">
            <v>4</v>
          </cell>
          <cell r="T22">
            <v>11</v>
          </cell>
          <cell r="U22">
            <v>7</v>
          </cell>
          <cell r="V22">
            <v>5</v>
          </cell>
          <cell r="W22">
            <v>6</v>
          </cell>
          <cell r="X22">
            <v>0</v>
          </cell>
          <cell r="Y22">
            <v>0</v>
          </cell>
          <cell r="Z22">
            <v>0</v>
          </cell>
          <cell r="AB22" t="str">
            <v>Sycamore</v>
          </cell>
          <cell r="AC22">
            <v>1.4285714285714285E-2</v>
          </cell>
          <cell r="AD22">
            <v>1.580135440180587E-2</v>
          </cell>
          <cell r="AE22">
            <v>1.0741138560687433E-2</v>
          </cell>
          <cell r="AF22">
            <v>7.6838638858397366E-3</v>
          </cell>
          <cell r="AG22">
            <v>6.889763779527559E-3</v>
          </cell>
          <cell r="AH22">
            <v>3.8277511961722489E-3</v>
          </cell>
          <cell r="AI22">
            <v>1.0328638497652582E-2</v>
          </cell>
          <cell r="AJ22">
            <v>1.1088709677419355E-2</v>
          </cell>
          <cell r="AK22">
            <v>9.8126672613737739E-3</v>
          </cell>
          <cell r="AL22">
            <v>9.6774193548387101E-3</v>
          </cell>
          <cell r="AM22">
            <v>9.0016366612111296E-3</v>
          </cell>
          <cell r="AN22">
            <v>1.0727969348659003E-2</v>
          </cell>
          <cell r="AO22">
            <v>1.1424219345011425E-2</v>
          </cell>
          <cell r="AP22">
            <v>7.2522159548751011E-3</v>
          </cell>
          <cell r="AQ22">
            <v>5.5299539170506912E-3</v>
          </cell>
          <cell r="AR22">
            <v>5.7142857142857143E-3</v>
          </cell>
          <cell r="AS22">
            <v>4.5197740112994352E-3</v>
          </cell>
          <cell r="AT22">
            <v>1.2181616832779624E-2</v>
          </cell>
          <cell r="AU22">
            <v>7.3761854583772393E-3</v>
          </cell>
          <cell r="AV22">
            <v>5.0200803212851405E-3</v>
          </cell>
          <cell r="AW22">
            <v>6.6964285714285711E-3</v>
          </cell>
          <cell r="AX22">
            <v>0</v>
          </cell>
          <cell r="AY22" t="e">
            <v>#DIV/0!</v>
          </cell>
          <cell r="AZ22" t="e">
            <v>#DIV/0!</v>
          </cell>
          <cell r="BB22" t="str">
            <v>Sycamore</v>
          </cell>
          <cell r="BC22" t="str">
            <v>N/A</v>
          </cell>
          <cell r="BD22" t="str">
            <v>N/A</v>
          </cell>
          <cell r="BE22" t="str">
            <v>N/A</v>
          </cell>
          <cell r="BF22">
            <v>1.2006861063464836E-2</v>
          </cell>
          <cell r="BG22">
            <v>1.014957264957265E-2</v>
          </cell>
          <cell r="BH22">
            <v>7.1739687419933385E-3</v>
          </cell>
          <cell r="BI22">
            <v>7.1835521426802081E-3</v>
          </cell>
          <cell r="BJ22">
            <v>8.0135988343856233E-3</v>
          </cell>
          <cell r="BK22">
            <v>8.7615439261188727E-3</v>
          </cell>
          <cell r="BL22">
            <v>1.0185604345857854E-2</v>
          </cell>
          <cell r="BM22">
            <v>9.8360655737704927E-3</v>
          </cell>
          <cell r="BN22">
            <v>9.8199672667757774E-3</v>
          </cell>
          <cell r="BO22">
            <v>1.0236220472440945E-2</v>
          </cell>
          <cell r="BP22">
            <v>9.6437709112379456E-3</v>
          </cell>
          <cell r="BQ22">
            <v>8.8996763754045308E-3</v>
          </cell>
          <cell r="BR22">
            <v>7.677543186180422E-3</v>
          </cell>
          <cell r="BS22">
            <v>5.8671673316122979E-3</v>
          </cell>
          <cell r="BT22">
            <v>6.8824878919194494E-3</v>
          </cell>
          <cell r="BU22">
            <v>7.3937153419593345E-3</v>
          </cell>
          <cell r="BV22">
            <v>7.2327886418430219E-3</v>
          </cell>
          <cell r="BW22">
            <v>7.745726495726496E-3</v>
          </cell>
          <cell r="BX22">
            <v>5.0434295320818156E-3</v>
          </cell>
          <cell r="BY22">
            <v>4.1984732824427483E-3</v>
          </cell>
          <cell r="BZ22">
            <v>3.6945812807881772E-3</v>
          </cell>
          <cell r="CB22" t="str">
            <v>Sycamore</v>
          </cell>
          <cell r="CC22" t="str">
            <v>N/A</v>
          </cell>
          <cell r="CD22" t="str">
            <v>N/A</v>
          </cell>
          <cell r="CE22" t="str">
            <v>N/A</v>
          </cell>
          <cell r="CF22">
            <v>9</v>
          </cell>
          <cell r="CG22">
            <v>9</v>
          </cell>
          <cell r="CH22">
            <v>12</v>
          </cell>
          <cell r="CI22">
            <v>12</v>
          </cell>
          <cell r="CJ22">
            <v>11</v>
          </cell>
          <cell r="CK22">
            <v>11</v>
          </cell>
          <cell r="CL22">
            <v>11</v>
          </cell>
          <cell r="CM22">
            <v>11</v>
          </cell>
          <cell r="CN22">
            <v>12</v>
          </cell>
          <cell r="CO22">
            <v>12</v>
          </cell>
          <cell r="CP22">
            <v>12</v>
          </cell>
          <cell r="CQ22">
            <v>13</v>
          </cell>
          <cell r="CR22">
            <v>13</v>
          </cell>
          <cell r="CS22">
            <v>13</v>
          </cell>
          <cell r="CT22">
            <v>13</v>
          </cell>
          <cell r="CU22">
            <v>13</v>
          </cell>
          <cell r="CV22">
            <v>13</v>
          </cell>
          <cell r="CW22">
            <v>12</v>
          </cell>
          <cell r="CX22">
            <v>13</v>
          </cell>
          <cell r="CY22">
            <v>14</v>
          </cell>
          <cell r="CZ22">
            <v>14</v>
          </cell>
        </row>
        <row r="23">
          <cell r="B23" t="str">
            <v>Tejas</v>
          </cell>
          <cell r="C23">
            <v>0</v>
          </cell>
          <cell r="D23">
            <v>0</v>
          </cell>
          <cell r="E23">
            <v>0</v>
          </cell>
          <cell r="F23">
            <v>0</v>
          </cell>
          <cell r="G23">
            <v>0</v>
          </cell>
          <cell r="H23">
            <v>0</v>
          </cell>
          <cell r="I23">
            <v>1</v>
          </cell>
          <cell r="J23">
            <v>3</v>
          </cell>
          <cell r="K23">
            <v>3</v>
          </cell>
          <cell r="L23">
            <v>2</v>
          </cell>
          <cell r="M23">
            <v>2</v>
          </cell>
          <cell r="N23">
            <v>3</v>
          </cell>
          <cell r="O23">
            <v>2</v>
          </cell>
          <cell r="P23">
            <v>1</v>
          </cell>
          <cell r="Q23">
            <v>0</v>
          </cell>
          <cell r="R23">
            <v>0</v>
          </cell>
          <cell r="S23">
            <v>1</v>
          </cell>
          <cell r="T23">
            <v>0</v>
          </cell>
          <cell r="U23">
            <v>0</v>
          </cell>
          <cell r="V23">
            <v>0</v>
          </cell>
          <cell r="W23">
            <v>0</v>
          </cell>
          <cell r="X23">
            <v>0</v>
          </cell>
          <cell r="Y23">
            <v>0</v>
          </cell>
          <cell r="Z23">
            <v>0</v>
          </cell>
          <cell r="AB23" t="str">
            <v>Tejas</v>
          </cell>
          <cell r="AC23">
            <v>0</v>
          </cell>
          <cell r="AD23">
            <v>0</v>
          </cell>
          <cell r="AE23">
            <v>0</v>
          </cell>
          <cell r="AF23">
            <v>0</v>
          </cell>
          <cell r="AG23">
            <v>0</v>
          </cell>
          <cell r="AH23">
            <v>0</v>
          </cell>
          <cell r="AI23">
            <v>9.3896713615023472E-4</v>
          </cell>
          <cell r="AJ23">
            <v>3.0241935483870967E-3</v>
          </cell>
          <cell r="AK23">
            <v>2.6761819803746653E-3</v>
          </cell>
          <cell r="AL23">
            <v>1.6129032258064516E-3</v>
          </cell>
          <cell r="AM23">
            <v>1.6366612111292963E-3</v>
          </cell>
          <cell r="AN23">
            <v>2.2988505747126436E-3</v>
          </cell>
          <cell r="AO23">
            <v>1.5232292460015233E-3</v>
          </cell>
          <cell r="AP23">
            <v>8.0580177276390005E-4</v>
          </cell>
          <cell r="AQ23">
            <v>0</v>
          </cell>
          <cell r="AR23">
            <v>0</v>
          </cell>
          <cell r="AS23">
            <v>1.1299435028248588E-3</v>
          </cell>
          <cell r="AT23">
            <v>0</v>
          </cell>
          <cell r="AU23">
            <v>0</v>
          </cell>
          <cell r="AV23">
            <v>0</v>
          </cell>
          <cell r="AW23">
            <v>0</v>
          </cell>
          <cell r="AX23">
            <v>0</v>
          </cell>
          <cell r="AY23" t="e">
            <v>#DIV/0!</v>
          </cell>
          <cell r="AZ23" t="e">
            <v>#DIV/0!</v>
          </cell>
          <cell r="BB23" t="str">
            <v>Tejas</v>
          </cell>
          <cell r="BC23" t="str">
            <v>N/A</v>
          </cell>
          <cell r="BD23" t="str">
            <v>N/A</v>
          </cell>
          <cell r="BE23" t="str">
            <v>N/A</v>
          </cell>
          <cell r="BF23">
            <v>0</v>
          </cell>
          <cell r="BG23">
            <v>0</v>
          </cell>
          <cell r="BH23">
            <v>0</v>
          </cell>
          <cell r="BI23">
            <v>2.4770869457517957E-4</v>
          </cell>
          <cell r="BJ23">
            <v>9.7134531325886349E-4</v>
          </cell>
          <cell r="BK23">
            <v>1.6575893914278948E-3</v>
          </cell>
          <cell r="BL23">
            <v>2.037120869171571E-3</v>
          </cell>
          <cell r="BM23">
            <v>2.185792349726776E-3</v>
          </cell>
          <cell r="BN23">
            <v>2.0458265139116204E-3</v>
          </cell>
          <cell r="BO23">
            <v>1.7716535433070866E-3</v>
          </cell>
          <cell r="BP23">
            <v>1.5744932099980319E-3</v>
          </cell>
          <cell r="BQ23">
            <v>1.2135922330097086E-3</v>
          </cell>
          <cell r="BR23">
            <v>6.3979526551503517E-4</v>
          </cell>
          <cell r="BS23">
            <v>4.6937338652898382E-4</v>
          </cell>
          <cell r="BT23">
            <v>2.5490695895997962E-4</v>
          </cell>
          <cell r="BU23">
            <v>2.6406126221283337E-4</v>
          </cell>
          <cell r="BV23">
            <v>2.6788106080900083E-4</v>
          </cell>
          <cell r="BW23">
            <v>0</v>
          </cell>
          <cell r="BX23">
            <v>0</v>
          </cell>
          <cell r="BY23">
            <v>0</v>
          </cell>
          <cell r="BZ23">
            <v>0</v>
          </cell>
          <cell r="CB23" t="str">
            <v>Tejas</v>
          </cell>
          <cell r="CC23" t="str">
            <v>N/A</v>
          </cell>
          <cell r="CD23" t="str">
            <v>N/A</v>
          </cell>
          <cell r="CE23" t="str">
            <v>N/A</v>
          </cell>
          <cell r="CF23" t="str">
            <v/>
          </cell>
          <cell r="CG23" t="str">
            <v/>
          </cell>
          <cell r="CH23" t="str">
            <v/>
          </cell>
          <cell r="CI23">
            <v>16</v>
          </cell>
          <cell r="CJ23">
            <v>16</v>
          </cell>
          <cell r="CK23">
            <v>15</v>
          </cell>
          <cell r="CL23">
            <v>15</v>
          </cell>
          <cell r="CM23">
            <v>15</v>
          </cell>
          <cell r="CN23">
            <v>15</v>
          </cell>
          <cell r="CO23">
            <v>15</v>
          </cell>
          <cell r="CP23">
            <v>15</v>
          </cell>
          <cell r="CQ23">
            <v>16</v>
          </cell>
          <cell r="CR23">
            <v>17</v>
          </cell>
          <cell r="CS23">
            <v>17</v>
          </cell>
          <cell r="CT23">
            <v>17</v>
          </cell>
          <cell r="CU23">
            <v>17</v>
          </cell>
          <cell r="CV23">
            <v>17</v>
          </cell>
          <cell r="CW23" t="str">
            <v/>
          </cell>
          <cell r="CX23" t="str">
            <v/>
          </cell>
          <cell r="CY23" t="str">
            <v/>
          </cell>
          <cell r="CZ23" t="str">
            <v/>
          </cell>
        </row>
        <row r="24">
          <cell r="B24" t="str">
            <v>Tellabs</v>
          </cell>
          <cell r="C24">
            <v>158</v>
          </cell>
          <cell r="D24">
            <v>159</v>
          </cell>
          <cell r="E24">
            <v>151</v>
          </cell>
          <cell r="F24">
            <v>170</v>
          </cell>
          <cell r="G24">
            <v>209</v>
          </cell>
          <cell r="H24">
            <v>198</v>
          </cell>
          <cell r="I24">
            <v>200</v>
          </cell>
          <cell r="J24">
            <v>157</v>
          </cell>
          <cell r="K24">
            <v>189</v>
          </cell>
          <cell r="L24">
            <v>220</v>
          </cell>
          <cell r="M24">
            <v>123</v>
          </cell>
          <cell r="N24">
            <v>136</v>
          </cell>
          <cell r="O24">
            <v>204</v>
          </cell>
          <cell r="P24">
            <v>138</v>
          </cell>
          <cell r="Q24">
            <v>108</v>
          </cell>
          <cell r="R24">
            <v>113</v>
          </cell>
          <cell r="S24">
            <v>118</v>
          </cell>
          <cell r="T24">
            <v>110</v>
          </cell>
          <cell r="U24">
            <v>124</v>
          </cell>
          <cell r="V24">
            <v>124</v>
          </cell>
          <cell r="W24">
            <v>118</v>
          </cell>
          <cell r="X24">
            <v>123</v>
          </cell>
          <cell r="Y24">
            <v>0</v>
          </cell>
          <cell r="Z24">
            <v>0</v>
          </cell>
          <cell r="AB24" t="str">
            <v>Tellabs</v>
          </cell>
          <cell r="AC24">
            <v>0.20519480519480521</v>
          </cell>
          <cell r="AD24">
            <v>0.17945823927765236</v>
          </cell>
          <cell r="AE24">
            <v>0.16219119226638024</v>
          </cell>
          <cell r="AF24">
            <v>0.18660812294182216</v>
          </cell>
          <cell r="AG24">
            <v>0.20570866141732283</v>
          </cell>
          <cell r="AH24">
            <v>0.18947368421052632</v>
          </cell>
          <cell r="AI24">
            <v>0.18779342723004694</v>
          </cell>
          <cell r="AJ24">
            <v>0.15826612903225806</v>
          </cell>
          <cell r="AK24">
            <v>0.16859946476360393</v>
          </cell>
          <cell r="AL24">
            <v>0.17741935483870969</v>
          </cell>
          <cell r="AM24">
            <v>0.10065466448445172</v>
          </cell>
          <cell r="AN24">
            <v>0.10421455938697317</v>
          </cell>
          <cell r="AO24">
            <v>0.15536938309215537</v>
          </cell>
          <cell r="AP24">
            <v>0.11120064464141821</v>
          </cell>
          <cell r="AQ24">
            <v>9.9539170506912439E-2</v>
          </cell>
          <cell r="AR24">
            <v>0.10761904761904761</v>
          </cell>
          <cell r="AS24">
            <v>0.13333333333333333</v>
          </cell>
          <cell r="AT24">
            <v>0.12181616832779624</v>
          </cell>
          <cell r="AU24">
            <v>0.13066385669125394</v>
          </cell>
          <cell r="AV24">
            <v>0.12449799196787148</v>
          </cell>
          <cell r="AW24">
            <v>0.13169642857142858</v>
          </cell>
          <cell r="AX24">
            <v>0.16895604395604397</v>
          </cell>
          <cell r="AY24" t="e">
            <v>#DIV/0!</v>
          </cell>
          <cell r="AZ24" t="e">
            <v>#DIV/0!</v>
          </cell>
          <cell r="BB24" t="str">
            <v>Tellabs</v>
          </cell>
          <cell r="BC24" t="str">
            <v>N/A</v>
          </cell>
          <cell r="BD24" t="str">
            <v>N/A</v>
          </cell>
          <cell r="BE24" t="str">
            <v>N/A</v>
          </cell>
          <cell r="BF24">
            <v>0.18238993710691823</v>
          </cell>
          <cell r="BG24">
            <v>0.18402777777777779</v>
          </cell>
          <cell r="BH24">
            <v>0.18652318729182679</v>
          </cell>
          <cell r="BI24">
            <v>0.19246965568491453</v>
          </cell>
          <cell r="BJ24">
            <v>0.18552695483244294</v>
          </cell>
          <cell r="BK24">
            <v>0.17617807246033626</v>
          </cell>
          <cell r="BL24">
            <v>0.17338162064282481</v>
          </cell>
          <cell r="BM24">
            <v>0.15060109289617488</v>
          </cell>
          <cell r="BN24">
            <v>0.13666121112929625</v>
          </cell>
          <cell r="BO24">
            <v>0.1344488188976378</v>
          </cell>
          <cell r="BP24">
            <v>0.11828380240110214</v>
          </cell>
          <cell r="BQ24">
            <v>0.11852750809061488</v>
          </cell>
          <cell r="BR24">
            <v>0.12006824482832161</v>
          </cell>
          <cell r="BS24">
            <v>0.11194555268716264</v>
          </cell>
          <cell r="BT24">
            <v>0.11445322457303084</v>
          </cell>
          <cell r="BU24">
            <v>0.12278848692896752</v>
          </cell>
          <cell r="BV24">
            <v>0.12751138494508438</v>
          </cell>
          <cell r="BW24">
            <v>0.12713675213675213</v>
          </cell>
          <cell r="BX24">
            <v>0.13701316895488933</v>
          </cell>
          <cell r="BY24">
            <v>0.13931297709923665</v>
          </cell>
          <cell r="BZ24">
            <v>0.14839901477832512</v>
          </cell>
          <cell r="CB24" t="str">
            <v>Tellabs</v>
          </cell>
          <cell r="CC24" t="str">
            <v>N/A</v>
          </cell>
          <cell r="CD24" t="str">
            <v>N/A</v>
          </cell>
          <cell r="CE24" t="str">
            <v>N/A</v>
          </cell>
          <cell r="CF24">
            <v>3</v>
          </cell>
          <cell r="CG24">
            <v>3</v>
          </cell>
          <cell r="CH24">
            <v>3</v>
          </cell>
          <cell r="CI24">
            <v>1</v>
          </cell>
          <cell r="CJ24">
            <v>2</v>
          </cell>
          <cell r="CK24">
            <v>2</v>
          </cell>
          <cell r="CL24">
            <v>2</v>
          </cell>
          <cell r="CM24">
            <v>3</v>
          </cell>
          <cell r="CN24">
            <v>3</v>
          </cell>
          <cell r="CO24">
            <v>3</v>
          </cell>
          <cell r="CP24">
            <v>4</v>
          </cell>
          <cell r="CQ24">
            <v>4</v>
          </cell>
          <cell r="CR24">
            <v>4</v>
          </cell>
          <cell r="CS24">
            <v>4</v>
          </cell>
          <cell r="CT24">
            <v>4</v>
          </cell>
          <cell r="CU24">
            <v>4</v>
          </cell>
          <cell r="CV24">
            <v>4</v>
          </cell>
          <cell r="CW24">
            <v>4</v>
          </cell>
          <cell r="CX24">
            <v>4</v>
          </cell>
          <cell r="CY24">
            <v>4</v>
          </cell>
          <cell r="CZ24">
            <v>3</v>
          </cell>
        </row>
        <row r="25">
          <cell r="B25" t="str">
            <v>Transmode</v>
          </cell>
          <cell r="C25">
            <v>1</v>
          </cell>
          <cell r="D25">
            <v>0</v>
          </cell>
          <cell r="E25">
            <v>0</v>
          </cell>
          <cell r="F25">
            <v>0</v>
          </cell>
          <cell r="G25">
            <v>0</v>
          </cell>
          <cell r="H25">
            <v>0</v>
          </cell>
          <cell r="I25">
            <v>0</v>
          </cell>
          <cell r="J25">
            <v>0</v>
          </cell>
          <cell r="K25">
            <v>0</v>
          </cell>
          <cell r="L25">
            <v>1</v>
          </cell>
          <cell r="M25">
            <v>1</v>
          </cell>
          <cell r="N25">
            <v>1</v>
          </cell>
          <cell r="O25">
            <v>0</v>
          </cell>
          <cell r="P25">
            <v>1</v>
          </cell>
          <cell r="Q25">
            <v>1</v>
          </cell>
          <cell r="R25">
            <v>3</v>
          </cell>
          <cell r="S25">
            <v>1</v>
          </cell>
          <cell r="T25">
            <v>1</v>
          </cell>
          <cell r="U25">
            <v>1</v>
          </cell>
          <cell r="V25">
            <v>2</v>
          </cell>
          <cell r="W25">
            <v>2</v>
          </cell>
          <cell r="X25">
            <v>3</v>
          </cell>
          <cell r="Y25">
            <v>0</v>
          </cell>
          <cell r="Z25">
            <v>0</v>
          </cell>
          <cell r="AB25" t="str">
            <v>Transmode</v>
          </cell>
          <cell r="AC25">
            <v>1.2987012987012987E-3</v>
          </cell>
          <cell r="AD25">
            <v>0</v>
          </cell>
          <cell r="AE25">
            <v>0</v>
          </cell>
          <cell r="AF25">
            <v>0</v>
          </cell>
          <cell r="AG25">
            <v>0</v>
          </cell>
          <cell r="AH25">
            <v>0</v>
          </cell>
          <cell r="AI25">
            <v>0</v>
          </cell>
          <cell r="AJ25">
            <v>0</v>
          </cell>
          <cell r="AK25">
            <v>0</v>
          </cell>
          <cell r="AL25">
            <v>8.0645161290322581E-4</v>
          </cell>
          <cell r="AM25">
            <v>8.1833060556464816E-4</v>
          </cell>
          <cell r="AN25">
            <v>7.6628352490421458E-4</v>
          </cell>
          <cell r="AO25">
            <v>0</v>
          </cell>
          <cell r="AP25">
            <v>8.0580177276390005E-4</v>
          </cell>
          <cell r="AQ25">
            <v>9.2165898617511521E-4</v>
          </cell>
          <cell r="AR25">
            <v>2.8571428571428571E-3</v>
          </cell>
          <cell r="AS25">
            <v>1.1299435028248588E-3</v>
          </cell>
          <cell r="AT25">
            <v>1.1074197120708748E-3</v>
          </cell>
          <cell r="AU25">
            <v>1.053740779768177E-3</v>
          </cell>
          <cell r="AV25">
            <v>2.008032128514056E-3</v>
          </cell>
          <cell r="AW25">
            <v>2.232142857142857E-3</v>
          </cell>
          <cell r="AX25">
            <v>4.120879120879121E-3</v>
          </cell>
          <cell r="AY25" t="e">
            <v>#DIV/0!</v>
          </cell>
          <cell r="AZ25" t="e">
            <v>#DIV/0!</v>
          </cell>
          <cell r="BB25" t="str">
            <v>Transmode</v>
          </cell>
          <cell r="BC25" t="str">
            <v>N/A</v>
          </cell>
          <cell r="BD25" t="str">
            <v>N/A</v>
          </cell>
          <cell r="BE25" t="str">
            <v>N/A</v>
          </cell>
          <cell r="BF25">
            <v>2.858776443682104E-4</v>
          </cell>
          <cell r="BG25">
            <v>0</v>
          </cell>
          <cell r="BH25">
            <v>0</v>
          </cell>
          <cell r="BI25">
            <v>0</v>
          </cell>
          <cell r="BJ25">
            <v>0</v>
          </cell>
          <cell r="BK25">
            <v>0</v>
          </cell>
          <cell r="BL25">
            <v>2.2634676324128565E-4</v>
          </cell>
          <cell r="BM25">
            <v>4.3715846994535519E-4</v>
          </cell>
          <cell r="BN25">
            <v>6.1374795417348609E-4</v>
          </cell>
          <cell r="BO25">
            <v>5.905511811023622E-4</v>
          </cell>
          <cell r="BP25">
            <v>5.90434953749262E-4</v>
          </cell>
          <cell r="BQ25">
            <v>6.0679611650485432E-4</v>
          </cell>
          <cell r="BR25">
            <v>1.0663254425250586E-3</v>
          </cell>
          <cell r="BS25">
            <v>1.4081201595869514E-3</v>
          </cell>
          <cell r="BT25">
            <v>1.5294417537598777E-3</v>
          </cell>
          <cell r="BU25">
            <v>1.5843675732770002E-3</v>
          </cell>
          <cell r="BV25">
            <v>1.3394053040450039E-3</v>
          </cell>
          <cell r="BW25">
            <v>1.6025641025641025E-3</v>
          </cell>
          <cell r="BX25">
            <v>2.2415242364808071E-3</v>
          </cell>
          <cell r="BY25">
            <v>2.6717557251908397E-3</v>
          </cell>
          <cell r="BZ25">
            <v>3.0788177339901479E-3</v>
          </cell>
          <cell r="CB25" t="str">
            <v>Transmode</v>
          </cell>
          <cell r="CC25" t="str">
            <v>N/A</v>
          </cell>
          <cell r="CD25" t="str">
            <v>N/A</v>
          </cell>
          <cell r="CE25" t="str">
            <v>N/A</v>
          </cell>
          <cell r="CF25">
            <v>16</v>
          </cell>
          <cell r="CG25" t="str">
            <v/>
          </cell>
          <cell r="CH25" t="str">
            <v/>
          </cell>
          <cell r="CI25" t="str">
            <v/>
          </cell>
          <cell r="CJ25" t="str">
            <v/>
          </cell>
          <cell r="CK25" t="str">
            <v/>
          </cell>
          <cell r="CL25">
            <v>17</v>
          </cell>
          <cell r="CM25">
            <v>17</v>
          </cell>
          <cell r="CN25">
            <v>17</v>
          </cell>
          <cell r="CO25">
            <v>18</v>
          </cell>
          <cell r="CP25">
            <v>18</v>
          </cell>
          <cell r="CQ25">
            <v>17</v>
          </cell>
          <cell r="CR25">
            <v>16</v>
          </cell>
          <cell r="CS25">
            <v>16</v>
          </cell>
          <cell r="CT25">
            <v>16</v>
          </cell>
          <cell r="CU25">
            <v>16</v>
          </cell>
          <cell r="CV25">
            <v>16</v>
          </cell>
          <cell r="CW25">
            <v>16</v>
          </cell>
          <cell r="CX25">
            <v>15</v>
          </cell>
          <cell r="CY25">
            <v>15</v>
          </cell>
          <cell r="CZ25">
            <v>15</v>
          </cell>
        </row>
        <row r="26">
          <cell r="B26" t="str">
            <v>Tyco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B26" t="str">
            <v>Tyco</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t="e">
            <v>#DIV/0!</v>
          </cell>
          <cell r="AZ26" t="e">
            <v>#DIV/0!</v>
          </cell>
          <cell r="BB26" t="str">
            <v>Tyco</v>
          </cell>
          <cell r="BC26" t="str">
            <v>N/A</v>
          </cell>
          <cell r="BD26" t="str">
            <v>N/A</v>
          </cell>
          <cell r="BE26" t="str">
            <v>N/A</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B26" t="str">
            <v>Tyco</v>
          </cell>
          <cell r="CC26" t="str">
            <v>N/A</v>
          </cell>
          <cell r="CD26" t="str">
            <v>N/A</v>
          </cell>
          <cell r="CE26" t="str">
            <v>N/A</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row>
        <row r="27">
          <cell r="B27" t="str">
            <v>ZTE</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B27" t="str">
            <v>ZTE</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t="e">
            <v>#DIV/0!</v>
          </cell>
          <cell r="AZ27" t="e">
            <v>#DIV/0!</v>
          </cell>
          <cell r="BB27" t="str">
            <v>ZTE</v>
          </cell>
          <cell r="BC27" t="str">
            <v>N/A</v>
          </cell>
          <cell r="BD27" t="str">
            <v>N/A</v>
          </cell>
          <cell r="BE27" t="str">
            <v>N/A</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B27" t="str">
            <v>ZTE</v>
          </cell>
          <cell r="CC27" t="str">
            <v>N/A</v>
          </cell>
          <cell r="CD27" t="str">
            <v>N/A</v>
          </cell>
          <cell r="CE27" t="str">
            <v>N/A</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row>
        <row r="28">
          <cell r="B28" t="str">
            <v>Other</v>
          </cell>
          <cell r="C28">
            <v>36</v>
          </cell>
          <cell r="D28">
            <v>38</v>
          </cell>
          <cell r="E28">
            <v>36</v>
          </cell>
          <cell r="F28">
            <v>29</v>
          </cell>
          <cell r="G28">
            <v>31</v>
          </cell>
          <cell r="H28">
            <v>43</v>
          </cell>
          <cell r="I28">
            <v>40</v>
          </cell>
          <cell r="J28">
            <v>38</v>
          </cell>
          <cell r="K28">
            <v>41</v>
          </cell>
          <cell r="L28">
            <v>44</v>
          </cell>
          <cell r="M28">
            <v>47</v>
          </cell>
          <cell r="N28">
            <v>44</v>
          </cell>
          <cell r="O28">
            <v>48</v>
          </cell>
          <cell r="P28">
            <v>48</v>
          </cell>
          <cell r="Q28">
            <v>54</v>
          </cell>
          <cell r="R28">
            <v>53</v>
          </cell>
          <cell r="S28">
            <v>51</v>
          </cell>
          <cell r="T28">
            <v>48</v>
          </cell>
          <cell r="U28">
            <v>46</v>
          </cell>
          <cell r="V28">
            <v>48</v>
          </cell>
          <cell r="W28">
            <v>51</v>
          </cell>
          <cell r="X28">
            <v>0</v>
          </cell>
          <cell r="Y28">
            <v>0</v>
          </cell>
          <cell r="Z28">
            <v>0</v>
          </cell>
          <cell r="AB28" t="str">
            <v>Other</v>
          </cell>
          <cell r="AC28">
            <v>4.6753246753246755E-2</v>
          </cell>
          <cell r="AD28">
            <v>4.2889390519187359E-2</v>
          </cell>
          <cell r="AE28">
            <v>3.8668098818474758E-2</v>
          </cell>
          <cell r="AF28">
            <v>3.1833150384193196E-2</v>
          </cell>
          <cell r="AG28">
            <v>3.0511811023622049E-2</v>
          </cell>
          <cell r="AH28">
            <v>4.1148325358851677E-2</v>
          </cell>
          <cell r="AI28">
            <v>3.7558685446009391E-2</v>
          </cell>
          <cell r="AJ28">
            <v>3.8306451612903226E-2</v>
          </cell>
          <cell r="AK28">
            <v>3.6574487065120426E-2</v>
          </cell>
          <cell r="AL28">
            <v>3.5483870967741936E-2</v>
          </cell>
          <cell r="AM28">
            <v>3.8461538461538464E-2</v>
          </cell>
          <cell r="AN28">
            <v>3.3716475095785438E-2</v>
          </cell>
          <cell r="AO28">
            <v>3.655750190403656E-2</v>
          </cell>
          <cell r="AP28">
            <v>3.8678485092667206E-2</v>
          </cell>
          <cell r="AQ28">
            <v>4.9769585253456219E-2</v>
          </cell>
          <cell r="AR28">
            <v>5.0476190476190473E-2</v>
          </cell>
          <cell r="AS28">
            <v>5.7627118644067797E-2</v>
          </cell>
          <cell r="AT28">
            <v>5.3156146179401995E-2</v>
          </cell>
          <cell r="AU28">
            <v>4.8472075869336141E-2</v>
          </cell>
          <cell r="AV28">
            <v>4.8192771084337352E-2</v>
          </cell>
          <cell r="AW28">
            <v>5.6919642857142856E-2</v>
          </cell>
          <cell r="AX28">
            <v>0</v>
          </cell>
          <cell r="AY28" t="e">
            <v>#DIV/0!</v>
          </cell>
          <cell r="AZ28" t="e">
            <v>#DIV/0!</v>
          </cell>
          <cell r="BB28" t="str">
            <v>Other</v>
          </cell>
          <cell r="BC28" t="str">
            <v>N/A</v>
          </cell>
          <cell r="BD28" t="str">
            <v>N/A</v>
          </cell>
          <cell r="BE28" t="str">
            <v>N/A</v>
          </cell>
          <cell r="BF28">
            <v>3.9736992567181245E-2</v>
          </cell>
          <cell r="BG28">
            <v>3.5790598290598288E-2</v>
          </cell>
          <cell r="BH28">
            <v>3.5613630540609786E-2</v>
          </cell>
          <cell r="BI28">
            <v>3.5422343324250684E-2</v>
          </cell>
          <cell r="BJ28">
            <v>3.6911121903836816E-2</v>
          </cell>
          <cell r="BK28">
            <v>3.836135448733128E-2</v>
          </cell>
          <cell r="BL28">
            <v>3.6894522408329564E-2</v>
          </cell>
          <cell r="BM28">
            <v>3.7158469945355189E-2</v>
          </cell>
          <cell r="BN28">
            <v>3.6006546644844518E-2</v>
          </cell>
          <cell r="BO28">
            <v>3.6023622047244096E-2</v>
          </cell>
          <cell r="BP28">
            <v>3.6803778783703993E-2</v>
          </cell>
          <cell r="BQ28">
            <v>3.9239482200647248E-2</v>
          </cell>
          <cell r="BR28">
            <v>4.329281296651738E-2</v>
          </cell>
          <cell r="BS28">
            <v>4.834545881248533E-2</v>
          </cell>
          <cell r="BT28">
            <v>5.2510833545755801E-2</v>
          </cell>
          <cell r="BU28">
            <v>5.2284129918141006E-2</v>
          </cell>
          <cell r="BV28">
            <v>5.1701044736137153E-2</v>
          </cell>
          <cell r="BW28">
            <v>5.1549145299145296E-2</v>
          </cell>
          <cell r="BX28">
            <v>4.0627626786214628E-2</v>
          </cell>
          <cell r="BY28">
            <v>3.7786259541984731E-2</v>
          </cell>
          <cell r="BZ28">
            <v>3.1403940886699511E-2</v>
          </cell>
        </row>
        <row r="29">
          <cell r="B29" t="str">
            <v>Total</v>
          </cell>
          <cell r="C29">
            <v>770</v>
          </cell>
          <cell r="D29">
            <v>886</v>
          </cell>
          <cell r="E29">
            <v>931</v>
          </cell>
          <cell r="F29">
            <v>911</v>
          </cell>
          <cell r="G29">
            <v>1016</v>
          </cell>
          <cell r="H29">
            <v>1045</v>
          </cell>
          <cell r="I29">
            <v>1065</v>
          </cell>
          <cell r="J29">
            <v>992</v>
          </cell>
          <cell r="K29">
            <v>1121</v>
          </cell>
          <cell r="L29">
            <v>1240</v>
          </cell>
          <cell r="M29">
            <v>1222</v>
          </cell>
          <cell r="N29">
            <v>1305</v>
          </cell>
          <cell r="O29">
            <v>1313</v>
          </cell>
          <cell r="P29">
            <v>1241</v>
          </cell>
          <cell r="Q29">
            <v>1085</v>
          </cell>
          <cell r="R29">
            <v>1050</v>
          </cell>
          <cell r="S29">
            <v>885</v>
          </cell>
          <cell r="T29">
            <v>903</v>
          </cell>
          <cell r="U29">
            <v>949</v>
          </cell>
          <cell r="V29">
            <v>996</v>
          </cell>
          <cell r="W29">
            <v>896</v>
          </cell>
          <cell r="X29">
            <v>728</v>
          </cell>
          <cell r="Y29">
            <v>0</v>
          </cell>
          <cell r="Z29">
            <v>0</v>
          </cell>
          <cell r="AB29" t="str">
            <v>Total</v>
          </cell>
          <cell r="AC29">
            <v>0.99999999999999989</v>
          </cell>
          <cell r="AD29">
            <v>1</v>
          </cell>
          <cell r="AE29">
            <v>1</v>
          </cell>
          <cell r="AF29">
            <v>1</v>
          </cell>
          <cell r="AG29">
            <v>0.99999999999999978</v>
          </cell>
          <cell r="AH29">
            <v>1</v>
          </cell>
          <cell r="AI29">
            <v>0.99999999999999989</v>
          </cell>
          <cell r="AJ29">
            <v>1</v>
          </cell>
          <cell r="AK29">
            <v>1</v>
          </cell>
          <cell r="AL29">
            <v>1.0000000000000002</v>
          </cell>
          <cell r="AM29">
            <v>0.99999999999999989</v>
          </cell>
          <cell r="AN29">
            <v>1.0000000000000002</v>
          </cell>
          <cell r="AO29">
            <v>1</v>
          </cell>
          <cell r="AP29">
            <v>1</v>
          </cell>
          <cell r="AQ29">
            <v>0.99999999999999989</v>
          </cell>
          <cell r="AR29">
            <v>0.99999999999999978</v>
          </cell>
          <cell r="AS29">
            <v>0.99999999999999978</v>
          </cell>
          <cell r="AT29">
            <v>0.99999999999999989</v>
          </cell>
          <cell r="AU29">
            <v>1.0000000000000002</v>
          </cell>
          <cell r="AV29">
            <v>1</v>
          </cell>
          <cell r="AW29">
            <v>1</v>
          </cell>
          <cell r="AX29">
            <v>0.99999999999999978</v>
          </cell>
          <cell r="AY29" t="e">
            <v>#DIV/0!</v>
          </cell>
          <cell r="AZ29" t="e">
            <v>#DIV/0!</v>
          </cell>
          <cell r="BB29" t="str">
            <v>Total</v>
          </cell>
          <cell r="BF29">
            <v>0.99999999999999967</v>
          </cell>
          <cell r="BG29">
            <v>1</v>
          </cell>
          <cell r="BH29">
            <v>1.0000000000000002</v>
          </cell>
          <cell r="BI29">
            <v>1</v>
          </cell>
          <cell r="BJ29">
            <v>1</v>
          </cell>
          <cell r="BK29">
            <v>0.99999999999999989</v>
          </cell>
          <cell r="BL29">
            <v>0.99999999999999989</v>
          </cell>
          <cell r="BM29">
            <v>1</v>
          </cell>
          <cell r="BN29">
            <v>1</v>
          </cell>
          <cell r="BO29">
            <v>1</v>
          </cell>
          <cell r="BP29">
            <v>0.99999999999999989</v>
          </cell>
          <cell r="BQ29">
            <v>0.99999999999999978</v>
          </cell>
          <cell r="BR29">
            <v>1.0000000000000002</v>
          </cell>
          <cell r="BS29">
            <v>1</v>
          </cell>
          <cell r="BT29">
            <v>0.99999999999999989</v>
          </cell>
          <cell r="BU29">
            <v>0.99999999999999978</v>
          </cell>
          <cell r="BV29">
            <v>1</v>
          </cell>
          <cell r="BW29">
            <v>0.99999999999999989</v>
          </cell>
          <cell r="BX29">
            <v>1.0000000000000002</v>
          </cell>
          <cell r="BY29">
            <v>0.99999999999999989</v>
          </cell>
          <cell r="BZ29">
            <v>0.99999999999999989</v>
          </cell>
        </row>
        <row r="36">
          <cell r="BB36" t="str">
            <v>Vendor</v>
          </cell>
          <cell r="BC36" t="str">
            <v>1Q05</v>
          </cell>
          <cell r="BD36" t="str">
            <v>2Q05</v>
          </cell>
          <cell r="BE36" t="str">
            <v>3Q05</v>
          </cell>
          <cell r="BF36" t="str">
            <v>4Q05</v>
          </cell>
          <cell r="BG36" t="str">
            <v>1Q06</v>
          </cell>
          <cell r="BH36" t="str">
            <v>2Q06</v>
          </cell>
          <cell r="BI36" t="str">
            <v>3Q06</v>
          </cell>
          <cell r="BJ36" t="str">
            <v>4Q06</v>
          </cell>
          <cell r="BK36" t="str">
            <v>1Q07</v>
          </cell>
          <cell r="BL36" t="str">
            <v>2Q07</v>
          </cell>
          <cell r="BM36" t="str">
            <v>3Q07</v>
          </cell>
          <cell r="BN36" t="str">
            <v>4Q07</v>
          </cell>
          <cell r="BO36" t="str">
            <v>1Q08</v>
          </cell>
          <cell r="BP36" t="str">
            <v>2Q08</v>
          </cell>
          <cell r="BQ36" t="str">
            <v>3Q08</v>
          </cell>
          <cell r="BR36" t="str">
            <v>4Q08</v>
          </cell>
          <cell r="BS36" t="str">
            <v>1Q09</v>
          </cell>
          <cell r="BT36" t="str">
            <v>2Q09</v>
          </cell>
          <cell r="BU36" t="str">
            <v>3Q09</v>
          </cell>
          <cell r="BV36" t="str">
            <v>4Q09</v>
          </cell>
          <cell r="BW36" t="str">
            <v>1Q10</v>
          </cell>
          <cell r="BX36" t="str">
            <v>2Q10</v>
          </cell>
          <cell r="BY36" t="str">
            <v>3Q10</v>
          </cell>
          <cell r="BZ36" t="str">
            <v>4Q10</v>
          </cell>
          <cell r="CB36" t="str">
            <v>Vendor</v>
          </cell>
          <cell r="CC36" t="str">
            <v>1Q05</v>
          </cell>
          <cell r="CD36" t="str">
            <v>2Q05</v>
          </cell>
          <cell r="CE36" t="str">
            <v>3Q05</v>
          </cell>
          <cell r="CF36" t="str">
            <v>4Q05</v>
          </cell>
          <cell r="CG36" t="str">
            <v>1Q06</v>
          </cell>
          <cell r="CH36" t="str">
            <v>2Q06</v>
          </cell>
          <cell r="CI36" t="str">
            <v>3Q06</v>
          </cell>
          <cell r="CJ36" t="str">
            <v>4Q06</v>
          </cell>
          <cell r="CK36" t="str">
            <v>1Q07</v>
          </cell>
          <cell r="CL36" t="str">
            <v>2Q07</v>
          </cell>
          <cell r="CM36" t="str">
            <v>3Q07</v>
          </cell>
          <cell r="CN36" t="str">
            <v>4Q07</v>
          </cell>
          <cell r="CO36" t="str">
            <v>1Q08</v>
          </cell>
          <cell r="CP36" t="str">
            <v>2Q08</v>
          </cell>
          <cell r="CQ36" t="str">
            <v>3Q08</v>
          </cell>
          <cell r="CR36" t="str">
            <v>4Q08</v>
          </cell>
          <cell r="CS36" t="str">
            <v>1Q09</v>
          </cell>
          <cell r="CT36" t="str">
            <v>2Q09</v>
          </cell>
          <cell r="CU36" t="str">
            <v>3Q09</v>
          </cell>
          <cell r="CV36" t="str">
            <v>4Q09</v>
          </cell>
          <cell r="CW36" t="str">
            <v>1Q10</v>
          </cell>
          <cell r="CX36" t="str">
            <v>2Q10</v>
          </cell>
          <cell r="CY36" t="str">
            <v>3Q10</v>
          </cell>
          <cell r="CZ36" t="str">
            <v>4Q10</v>
          </cell>
        </row>
        <row r="37">
          <cell r="BB37" t="str">
            <v>ADTRAN</v>
          </cell>
          <cell r="BC37" t="str">
            <v>N/A</v>
          </cell>
          <cell r="BD37" t="str">
            <v>N/A</v>
          </cell>
          <cell r="BE37" t="str">
            <v>N/A</v>
          </cell>
          <cell r="BF37">
            <v>2.0356234096692113E-2</v>
          </cell>
          <cell r="BG37">
            <v>1.9831730769230768E-2</v>
          </cell>
          <cell r="BH37">
            <v>2.0769700671960906E-2</v>
          </cell>
          <cell r="BI37">
            <v>2.20125786163522E-2</v>
          </cell>
          <cell r="BJ37">
            <v>2.0969855832241154E-2</v>
          </cell>
          <cell r="BK37">
            <v>2.2103148024112524E-2</v>
          </cell>
          <cell r="BL37">
            <v>2.2383146807109941E-2</v>
          </cell>
          <cell r="BM37">
            <v>2.4777636594663279E-2</v>
          </cell>
          <cell r="BN37">
            <v>2.539298669891173E-2</v>
          </cell>
          <cell r="BO37">
            <v>2.7641277641277641E-2</v>
          </cell>
          <cell r="BP37">
            <v>3.1051964512040557E-2</v>
          </cell>
          <cell r="BQ37">
            <v>3.4993270524899055E-2</v>
          </cell>
          <cell r="BR37">
            <v>3.8681948424068767E-2</v>
          </cell>
          <cell r="BS37">
            <v>4.2352941176470586E-2</v>
          </cell>
          <cell r="BT37">
            <v>4.7372954349698536E-2</v>
          </cell>
          <cell r="BU37">
            <v>5.1831992850759609E-2</v>
          </cell>
          <cell r="BV37">
            <v>5.6638811513463325E-2</v>
          </cell>
          <cell r="BW37">
            <v>5.7223264540337708E-2</v>
          </cell>
          <cell r="BX37">
            <v>6.3380281690140844E-2</v>
          </cell>
          <cell r="BY37">
            <v>6.142857142857143E-2</v>
          </cell>
          <cell r="BZ37">
            <v>6.4285714285714279E-2</v>
          </cell>
          <cell r="CB37" t="str">
            <v>ADTRAN</v>
          </cell>
          <cell r="CC37" t="str">
            <v>N/A</v>
          </cell>
          <cell r="CD37" t="str">
            <v>N/A</v>
          </cell>
          <cell r="CE37" t="str">
            <v>N/A</v>
          </cell>
          <cell r="CF37">
            <v>5</v>
          </cell>
          <cell r="CG37">
            <v>5</v>
          </cell>
          <cell r="CH37">
            <v>5</v>
          </cell>
          <cell r="CI37">
            <v>6</v>
          </cell>
          <cell r="CJ37">
            <v>7</v>
          </cell>
          <cell r="CK37">
            <v>7</v>
          </cell>
          <cell r="CL37">
            <v>7</v>
          </cell>
          <cell r="CM37">
            <v>7</v>
          </cell>
          <cell r="CN37">
            <v>6</v>
          </cell>
          <cell r="CO37">
            <v>6</v>
          </cell>
          <cell r="CP37">
            <v>6</v>
          </cell>
          <cell r="CQ37">
            <v>6</v>
          </cell>
          <cell r="CR37">
            <v>5</v>
          </cell>
          <cell r="CS37">
            <v>5</v>
          </cell>
          <cell r="CT37">
            <v>5</v>
          </cell>
          <cell r="CU37">
            <v>5</v>
          </cell>
          <cell r="CV37">
            <v>5</v>
          </cell>
          <cell r="CW37">
            <v>5</v>
          </cell>
          <cell r="CX37">
            <v>5</v>
          </cell>
          <cell r="CY37">
            <v>4</v>
          </cell>
          <cell r="CZ37">
            <v>4</v>
          </cell>
        </row>
        <row r="38">
          <cell r="BB38" t="str">
            <v>ADVA</v>
          </cell>
          <cell r="BC38" t="str">
            <v>N/A</v>
          </cell>
          <cell r="BD38" t="str">
            <v>N/A</v>
          </cell>
          <cell r="BE38" t="str">
            <v>N/A</v>
          </cell>
          <cell r="BF38">
            <v>6.3613231552162855E-4</v>
          </cell>
          <cell r="BG38">
            <v>1.201923076923077E-3</v>
          </cell>
          <cell r="BH38">
            <v>1.8326206475259622E-3</v>
          </cell>
          <cell r="BI38">
            <v>3.1446540880503146E-3</v>
          </cell>
          <cell r="BJ38">
            <v>3.9318479685452159E-3</v>
          </cell>
          <cell r="BK38">
            <v>4.6885465505693237E-3</v>
          </cell>
          <cell r="BL38">
            <v>5.2666227781435152E-3</v>
          </cell>
          <cell r="BM38">
            <v>5.0825921219822112E-3</v>
          </cell>
          <cell r="BN38">
            <v>4.8367593712212815E-3</v>
          </cell>
          <cell r="BO38">
            <v>4.9140049140049139E-3</v>
          </cell>
          <cell r="BP38">
            <v>5.0697084917617234E-3</v>
          </cell>
          <cell r="BQ38">
            <v>4.7106325706594886E-3</v>
          </cell>
          <cell r="BR38">
            <v>5.0143266475644703E-3</v>
          </cell>
          <cell r="BS38">
            <v>4.7058823529411761E-3</v>
          </cell>
          <cell r="BT38">
            <v>4.3066322136089581E-3</v>
          </cell>
          <cell r="BU38">
            <v>4.4682752457551383E-3</v>
          </cell>
          <cell r="BV38">
            <v>4.642525533890436E-3</v>
          </cell>
          <cell r="BW38">
            <v>5.6285178236397749E-3</v>
          </cell>
          <cell r="BX38">
            <v>8.0482897384305842E-3</v>
          </cell>
          <cell r="BY38">
            <v>0.01</v>
          </cell>
          <cell r="BZ38">
            <v>1.1904761904761904E-2</v>
          </cell>
          <cell r="CB38" t="str">
            <v>ADVA</v>
          </cell>
          <cell r="CC38" t="str">
            <v>N/A</v>
          </cell>
          <cell r="CD38" t="str">
            <v>N/A</v>
          </cell>
          <cell r="CE38" t="str">
            <v>N/A</v>
          </cell>
          <cell r="CF38">
            <v>12</v>
          </cell>
          <cell r="CG38">
            <v>12</v>
          </cell>
          <cell r="CH38">
            <v>11</v>
          </cell>
          <cell r="CI38">
            <v>10</v>
          </cell>
          <cell r="CJ38">
            <v>9</v>
          </cell>
          <cell r="CK38">
            <v>9</v>
          </cell>
          <cell r="CL38">
            <v>10</v>
          </cell>
          <cell r="CM38">
            <v>10</v>
          </cell>
          <cell r="CN38">
            <v>11</v>
          </cell>
          <cell r="CO38">
            <v>12</v>
          </cell>
          <cell r="CP38">
            <v>11</v>
          </cell>
          <cell r="CQ38">
            <v>11</v>
          </cell>
          <cell r="CR38">
            <v>11</v>
          </cell>
          <cell r="CS38">
            <v>11</v>
          </cell>
          <cell r="CT38">
            <v>11</v>
          </cell>
          <cell r="CU38">
            <v>11</v>
          </cell>
          <cell r="CV38">
            <v>10</v>
          </cell>
          <cell r="CW38">
            <v>9</v>
          </cell>
          <cell r="CX38">
            <v>9</v>
          </cell>
          <cell r="CY38">
            <v>7</v>
          </cell>
          <cell r="CZ38">
            <v>7</v>
          </cell>
        </row>
        <row r="39">
          <cell r="BB39" t="str">
            <v>Alcatel-Lucent</v>
          </cell>
          <cell r="BC39" t="str">
            <v>N/A</v>
          </cell>
          <cell r="BD39" t="str">
            <v>N/A</v>
          </cell>
          <cell r="BE39" t="str">
            <v>N/A</v>
          </cell>
          <cell r="BF39">
            <v>0.21055979643765904</v>
          </cell>
          <cell r="BG39">
            <v>0.22055288461538461</v>
          </cell>
          <cell r="BH39">
            <v>0.21747098350641417</v>
          </cell>
          <cell r="BI39">
            <v>0.21572327044025158</v>
          </cell>
          <cell r="BJ39">
            <v>0.18807339449541285</v>
          </cell>
          <cell r="BK39">
            <v>0.17481580709979908</v>
          </cell>
          <cell r="BL39">
            <v>0.1889400921658986</v>
          </cell>
          <cell r="BM39">
            <v>0.19059720457433291</v>
          </cell>
          <cell r="BN39">
            <v>0.22853688029020555</v>
          </cell>
          <cell r="BO39">
            <v>0.21990171990171989</v>
          </cell>
          <cell r="BP39">
            <v>0.21546261089987326</v>
          </cell>
          <cell r="BQ39">
            <v>0.21534320323014805</v>
          </cell>
          <cell r="BR39">
            <v>0.21203438395415472</v>
          </cell>
          <cell r="BS39">
            <v>0.22745098039215686</v>
          </cell>
          <cell r="BT39">
            <v>0.22394487510766581</v>
          </cell>
          <cell r="BU39">
            <v>0.21000893655049152</v>
          </cell>
          <cell r="BV39">
            <v>0.20334261838440112</v>
          </cell>
          <cell r="BW39">
            <v>0.19981238273921201</v>
          </cell>
          <cell r="BX39">
            <v>0.21931589537223339</v>
          </cell>
          <cell r="BY39">
            <v>0.24</v>
          </cell>
          <cell r="BZ39">
            <v>0.24047619047619048</v>
          </cell>
          <cell r="CB39" t="str">
            <v>Alcatel-Lucent</v>
          </cell>
          <cell r="CC39" t="str">
            <v>N/A</v>
          </cell>
          <cell r="CD39" t="str">
            <v>N/A</v>
          </cell>
          <cell r="CE39" t="str">
            <v>N/A</v>
          </cell>
          <cell r="CF39">
            <v>2</v>
          </cell>
          <cell r="CG39">
            <v>2</v>
          </cell>
          <cell r="CH39">
            <v>2</v>
          </cell>
          <cell r="CI39">
            <v>2</v>
          </cell>
          <cell r="CJ39">
            <v>2</v>
          </cell>
          <cell r="CK39">
            <v>3</v>
          </cell>
          <cell r="CL39">
            <v>2</v>
          </cell>
          <cell r="CM39">
            <v>2</v>
          </cell>
          <cell r="CN39">
            <v>2</v>
          </cell>
          <cell r="CO39">
            <v>2</v>
          </cell>
          <cell r="CP39">
            <v>2</v>
          </cell>
          <cell r="CQ39">
            <v>2</v>
          </cell>
          <cell r="CR39">
            <v>2</v>
          </cell>
          <cell r="CS39">
            <v>2</v>
          </cell>
          <cell r="CT39">
            <v>2</v>
          </cell>
          <cell r="CU39">
            <v>2</v>
          </cell>
          <cell r="CV39">
            <v>2</v>
          </cell>
          <cell r="CW39">
            <v>2</v>
          </cell>
          <cell r="CX39">
            <v>2</v>
          </cell>
          <cell r="CY39">
            <v>2</v>
          </cell>
          <cell r="CZ39">
            <v>2</v>
          </cell>
        </row>
        <row r="40">
          <cell r="BB40" t="str">
            <v>Ciena</v>
          </cell>
          <cell r="BC40" t="str">
            <v>N/A</v>
          </cell>
          <cell r="BD40" t="str">
            <v>N/A</v>
          </cell>
          <cell r="BE40" t="str">
            <v>N/A</v>
          </cell>
          <cell r="BF40">
            <v>0.15267175572519084</v>
          </cell>
          <cell r="BG40">
            <v>0.15024038461538461</v>
          </cell>
          <cell r="BH40">
            <v>0.15516188149053145</v>
          </cell>
          <cell r="BI40">
            <v>0.1540880503144654</v>
          </cell>
          <cell r="BJ40">
            <v>0.16055045871559634</v>
          </cell>
          <cell r="BK40">
            <v>0.1620897521768252</v>
          </cell>
          <cell r="BL40">
            <v>0.16458196181698487</v>
          </cell>
          <cell r="BM40">
            <v>0.17534942820838628</v>
          </cell>
          <cell r="BN40">
            <v>0.16324062877871826</v>
          </cell>
          <cell r="BO40">
            <v>0.16707616707616707</v>
          </cell>
          <cell r="BP40">
            <v>0.15842839036755388</v>
          </cell>
          <cell r="BQ40">
            <v>0.14266487213997309</v>
          </cell>
          <cell r="BR40">
            <v>0.13825214899713467</v>
          </cell>
          <cell r="BS40">
            <v>0.13411764705882354</v>
          </cell>
          <cell r="BT40">
            <v>0.13006029285099052</v>
          </cell>
          <cell r="BU40">
            <v>0.11528150134048257</v>
          </cell>
          <cell r="BV40">
            <v>9.5636025998142984E-2</v>
          </cell>
          <cell r="BW40">
            <v>8.0675422138836772E-2</v>
          </cell>
          <cell r="BX40">
            <v>6.4386317907444673E-2</v>
          </cell>
          <cell r="BY40">
            <v>6.142857142857143E-2</v>
          </cell>
          <cell r="BZ40">
            <v>0.05</v>
          </cell>
          <cell r="CB40" t="str">
            <v>Ciena</v>
          </cell>
          <cell r="CC40" t="str">
            <v>N/A</v>
          </cell>
          <cell r="CD40" t="str">
            <v>N/A</v>
          </cell>
          <cell r="CE40" t="str">
            <v>N/A</v>
          </cell>
          <cell r="CF40">
            <v>4</v>
          </cell>
          <cell r="CG40">
            <v>4</v>
          </cell>
          <cell r="CH40">
            <v>4</v>
          </cell>
          <cell r="CI40">
            <v>4</v>
          </cell>
          <cell r="CJ40">
            <v>4</v>
          </cell>
          <cell r="CK40">
            <v>4</v>
          </cell>
          <cell r="CL40">
            <v>4</v>
          </cell>
          <cell r="CM40">
            <v>3</v>
          </cell>
          <cell r="CN40">
            <v>3</v>
          </cell>
          <cell r="CO40">
            <v>3</v>
          </cell>
          <cell r="CP40">
            <v>3</v>
          </cell>
          <cell r="CQ40">
            <v>4</v>
          </cell>
          <cell r="CR40">
            <v>4</v>
          </cell>
          <cell r="CS40">
            <v>3</v>
          </cell>
          <cell r="CT40">
            <v>3</v>
          </cell>
          <cell r="CU40">
            <v>4</v>
          </cell>
          <cell r="CV40">
            <v>4</v>
          </cell>
          <cell r="CW40">
            <v>4</v>
          </cell>
          <cell r="CX40">
            <v>4</v>
          </cell>
          <cell r="CY40">
            <v>4</v>
          </cell>
          <cell r="CZ40">
            <v>5</v>
          </cell>
        </row>
        <row r="41">
          <cell r="BB41" t="str">
            <v>Cisco</v>
          </cell>
          <cell r="BC41" t="str">
            <v>N/A</v>
          </cell>
          <cell r="BD41" t="str">
            <v>N/A</v>
          </cell>
          <cell r="BE41" t="str">
            <v>N/A</v>
          </cell>
          <cell r="BF41">
            <v>0.17875318066157761</v>
          </cell>
          <cell r="BG41">
            <v>0.16466346153846154</v>
          </cell>
          <cell r="BH41">
            <v>0.15882712278558339</v>
          </cell>
          <cell r="BI41">
            <v>0.16729559748427672</v>
          </cell>
          <cell r="BJ41">
            <v>0.1782437745740498</v>
          </cell>
          <cell r="BK41">
            <v>0.18821165438713999</v>
          </cell>
          <cell r="BL41">
            <v>0.18630678077682686</v>
          </cell>
          <cell r="BM41">
            <v>0.17344345616264295</v>
          </cell>
          <cell r="BN41">
            <v>0.16263603385731559</v>
          </cell>
          <cell r="BO41">
            <v>0.15970515970515969</v>
          </cell>
          <cell r="BP41">
            <v>0.15272496831432192</v>
          </cell>
          <cell r="BQ41">
            <v>0.15545087483176312</v>
          </cell>
          <cell r="BR41">
            <v>0.14756446991404013</v>
          </cell>
          <cell r="BS41">
            <v>0.13411764705882354</v>
          </cell>
          <cell r="BT41">
            <v>0.13006029285099052</v>
          </cell>
          <cell r="BU41">
            <v>0.12957998212689903</v>
          </cell>
          <cell r="BV41">
            <v>0.13649025069637882</v>
          </cell>
          <cell r="BW41">
            <v>0.14634146341463414</v>
          </cell>
          <cell r="BX41">
            <v>0.12474849094567404</v>
          </cell>
          <cell r="BY41">
            <v>0.11428571428571428</v>
          </cell>
          <cell r="BZ41">
            <v>9.0476190476190474E-2</v>
          </cell>
          <cell r="CB41" t="str">
            <v>Cisco</v>
          </cell>
          <cell r="CC41" t="str">
            <v>N/A</v>
          </cell>
          <cell r="CD41" t="str">
            <v>N/A</v>
          </cell>
          <cell r="CE41" t="str">
            <v>N/A</v>
          </cell>
          <cell r="CF41">
            <v>3</v>
          </cell>
          <cell r="CG41">
            <v>3</v>
          </cell>
          <cell r="CH41">
            <v>3</v>
          </cell>
          <cell r="CI41">
            <v>3</v>
          </cell>
          <cell r="CJ41">
            <v>3</v>
          </cell>
          <cell r="CK41">
            <v>2</v>
          </cell>
          <cell r="CL41">
            <v>3</v>
          </cell>
          <cell r="CM41">
            <v>4</v>
          </cell>
          <cell r="CN41">
            <v>4</v>
          </cell>
          <cell r="CO41">
            <v>4</v>
          </cell>
          <cell r="CP41">
            <v>4</v>
          </cell>
          <cell r="CQ41">
            <v>3</v>
          </cell>
          <cell r="CR41">
            <v>3</v>
          </cell>
          <cell r="CS41">
            <v>3</v>
          </cell>
          <cell r="CT41">
            <v>3</v>
          </cell>
          <cell r="CU41">
            <v>3</v>
          </cell>
          <cell r="CV41">
            <v>3</v>
          </cell>
          <cell r="CW41">
            <v>3</v>
          </cell>
          <cell r="CX41">
            <v>3</v>
          </cell>
          <cell r="CY41">
            <v>3</v>
          </cell>
          <cell r="CZ41">
            <v>3</v>
          </cell>
        </row>
        <row r="42">
          <cell r="BB42" t="str">
            <v>ECI Telecom</v>
          </cell>
          <cell r="BC42" t="str">
            <v>N/A</v>
          </cell>
          <cell r="BD42" t="str">
            <v>N/A</v>
          </cell>
          <cell r="BE42" t="str">
            <v>N/A</v>
          </cell>
          <cell r="BF42">
            <v>5.0890585241730284E-3</v>
          </cell>
          <cell r="BG42">
            <v>4.206730769230769E-3</v>
          </cell>
          <cell r="BH42">
            <v>3.0543677458766036E-3</v>
          </cell>
          <cell r="BI42">
            <v>2.5157232704402514E-3</v>
          </cell>
          <cell r="BJ42">
            <v>1.3106159895150721E-3</v>
          </cell>
          <cell r="BK42">
            <v>1.3395847287340924E-3</v>
          </cell>
          <cell r="BL42">
            <v>1.9749835418038184E-3</v>
          </cell>
          <cell r="BM42">
            <v>1.9059720457433292E-3</v>
          </cell>
          <cell r="BN42">
            <v>3.6275695284159614E-3</v>
          </cell>
          <cell r="BO42">
            <v>7.9852579852579854E-3</v>
          </cell>
          <cell r="BP42">
            <v>8.8719898605830166E-3</v>
          </cell>
          <cell r="BQ42">
            <v>1.0094212651413189E-2</v>
          </cell>
          <cell r="BR42">
            <v>1.0028653295128941E-2</v>
          </cell>
          <cell r="BS42">
            <v>6.2745098039215684E-3</v>
          </cell>
          <cell r="BT42">
            <v>6.8906115417743325E-3</v>
          </cell>
          <cell r="BU42">
            <v>7.1492403932082215E-3</v>
          </cell>
          <cell r="BV42">
            <v>5.5710306406685237E-3</v>
          </cell>
          <cell r="BW42">
            <v>4.6904315196998128E-3</v>
          </cell>
          <cell r="BX42">
            <v>5.0301810865191147E-3</v>
          </cell>
          <cell r="BY42">
            <v>4.2857142857142859E-3</v>
          </cell>
          <cell r="BZ42">
            <v>7.1428571428571426E-3</v>
          </cell>
          <cell r="CB42" t="str">
            <v>ECI Telecom</v>
          </cell>
          <cell r="CC42" t="str">
            <v>N/A</v>
          </cell>
          <cell r="CD42" t="str">
            <v>N/A</v>
          </cell>
          <cell r="CE42" t="str">
            <v>N/A</v>
          </cell>
          <cell r="CF42">
            <v>10</v>
          </cell>
          <cell r="CG42">
            <v>10</v>
          </cell>
          <cell r="CH42">
            <v>10</v>
          </cell>
          <cell r="CI42">
            <v>11</v>
          </cell>
          <cell r="CJ42">
            <v>13</v>
          </cell>
          <cell r="CK42">
            <v>13</v>
          </cell>
          <cell r="CL42">
            <v>13</v>
          </cell>
          <cell r="CM42">
            <v>13</v>
          </cell>
          <cell r="CN42">
            <v>12</v>
          </cell>
          <cell r="CO42">
            <v>10</v>
          </cell>
          <cell r="CP42">
            <v>10</v>
          </cell>
          <cell r="CQ42">
            <v>10</v>
          </cell>
          <cell r="CR42">
            <v>9</v>
          </cell>
          <cell r="CS42">
            <v>10</v>
          </cell>
          <cell r="CT42">
            <v>10</v>
          </cell>
          <cell r="CU42">
            <v>9</v>
          </cell>
          <cell r="CV42">
            <v>9</v>
          </cell>
          <cell r="CW42">
            <v>10</v>
          </cell>
          <cell r="CX42">
            <v>10</v>
          </cell>
          <cell r="CY42">
            <v>10</v>
          </cell>
          <cell r="CZ42">
            <v>10</v>
          </cell>
        </row>
        <row r="43">
          <cell r="BB43" t="str">
            <v>Ericsson</v>
          </cell>
          <cell r="BC43" t="str">
            <v>N/A</v>
          </cell>
          <cell r="BD43" t="str">
            <v>N/A</v>
          </cell>
          <cell r="BE43" t="str">
            <v>N/A</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B43" t="str">
            <v>Ericsson</v>
          </cell>
          <cell r="CC43" t="str">
            <v>N/A</v>
          </cell>
          <cell r="CD43" t="str">
            <v>N/A</v>
          </cell>
          <cell r="CE43" t="str">
            <v>N/A</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row>
        <row r="44">
          <cell r="BB44" t="str">
            <v>FiberHome</v>
          </cell>
          <cell r="BC44" t="str">
            <v>N/A</v>
          </cell>
          <cell r="BD44" t="str">
            <v>N/A</v>
          </cell>
          <cell r="BE44" t="str">
            <v>N/A</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B44" t="str">
            <v>FiberHome</v>
          </cell>
          <cell r="CC44" t="str">
            <v>N/A</v>
          </cell>
          <cell r="CD44" t="str">
            <v>N/A</v>
          </cell>
          <cell r="CE44" t="str">
            <v>N/A</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row>
        <row r="45">
          <cell r="BB45" t="str">
            <v>Force 10</v>
          </cell>
          <cell r="BC45" t="str">
            <v>N/A</v>
          </cell>
          <cell r="BD45" t="str">
            <v>N/A</v>
          </cell>
          <cell r="BE45" t="str">
            <v>N/A</v>
          </cell>
          <cell r="BF45">
            <v>1.3994910941475827E-2</v>
          </cell>
          <cell r="BG45">
            <v>1.5625E-2</v>
          </cell>
          <cell r="BH45">
            <v>1.8937080024434942E-2</v>
          </cell>
          <cell r="BI45">
            <v>2.2641509433962263E-2</v>
          </cell>
          <cell r="BJ45">
            <v>2.6867627785058978E-2</v>
          </cell>
          <cell r="BK45">
            <v>2.9470864032150032E-2</v>
          </cell>
          <cell r="BL45">
            <v>3.1599736668861095E-2</v>
          </cell>
          <cell r="BM45">
            <v>3.176620076238882E-2</v>
          </cell>
          <cell r="BN45">
            <v>3.0834340991535671E-2</v>
          </cell>
          <cell r="BO45">
            <v>3.2555282555282554E-2</v>
          </cell>
          <cell r="BP45">
            <v>3.5487959442332066E-2</v>
          </cell>
          <cell r="BQ45">
            <v>3.5666218034993272E-2</v>
          </cell>
          <cell r="BR45">
            <v>3.5100286532951289E-2</v>
          </cell>
          <cell r="BS45">
            <v>3.4509803921568626E-2</v>
          </cell>
          <cell r="BT45">
            <v>3.1007751937984496E-2</v>
          </cell>
          <cell r="BU45">
            <v>2.9490616621983913E-2</v>
          </cell>
          <cell r="BV45">
            <v>2.8783658310120707E-2</v>
          </cell>
          <cell r="BW45">
            <v>2.8142589118198873E-2</v>
          </cell>
          <cell r="BX45">
            <v>2.8169014084507043E-2</v>
          </cell>
          <cell r="BY45">
            <v>0.03</v>
          </cell>
          <cell r="BZ45">
            <v>3.3333333333333333E-2</v>
          </cell>
          <cell r="CB45" t="str">
            <v>Force 10</v>
          </cell>
          <cell r="CC45" t="str">
            <v>N/A</v>
          </cell>
          <cell r="CD45" t="str">
            <v>N/A</v>
          </cell>
          <cell r="CE45" t="str">
            <v>N/A</v>
          </cell>
          <cell r="CF45">
            <v>7</v>
          </cell>
          <cell r="CG45">
            <v>7</v>
          </cell>
          <cell r="CH45">
            <v>7</v>
          </cell>
          <cell r="CI45">
            <v>5</v>
          </cell>
          <cell r="CJ45">
            <v>5</v>
          </cell>
          <cell r="CK45">
            <v>5</v>
          </cell>
          <cell r="CL45">
            <v>5</v>
          </cell>
          <cell r="CM45">
            <v>5</v>
          </cell>
          <cell r="CN45">
            <v>5</v>
          </cell>
          <cell r="CO45">
            <v>5</v>
          </cell>
          <cell r="CP45">
            <v>5</v>
          </cell>
          <cell r="CQ45">
            <v>5</v>
          </cell>
          <cell r="CR45">
            <v>6</v>
          </cell>
          <cell r="CS45">
            <v>6</v>
          </cell>
          <cell r="CT45">
            <v>6</v>
          </cell>
          <cell r="CU45">
            <v>6</v>
          </cell>
          <cell r="CV45">
            <v>6</v>
          </cell>
          <cell r="CW45">
            <v>6</v>
          </cell>
          <cell r="CX45">
            <v>6</v>
          </cell>
          <cell r="CY45">
            <v>6</v>
          </cell>
          <cell r="CZ45">
            <v>6</v>
          </cell>
        </row>
        <row r="46">
          <cell r="BB46" t="str">
            <v>Fujitsu</v>
          </cell>
          <cell r="BC46" t="str">
            <v>N/A</v>
          </cell>
          <cell r="BD46" t="str">
            <v>N/A</v>
          </cell>
          <cell r="BE46" t="str">
            <v>N/A</v>
          </cell>
          <cell r="BF46">
            <v>0.31870229007633588</v>
          </cell>
          <cell r="BG46">
            <v>0.33052884615384615</v>
          </cell>
          <cell r="BH46">
            <v>0.33231521075137449</v>
          </cell>
          <cell r="BI46">
            <v>0.32264150943396225</v>
          </cell>
          <cell r="BJ46">
            <v>0.3269986893840105</v>
          </cell>
          <cell r="BK46">
            <v>0.32217012726054922</v>
          </cell>
          <cell r="BL46">
            <v>0.30612244897959184</v>
          </cell>
          <cell r="BM46">
            <v>0.30495552731893266</v>
          </cell>
          <cell r="BN46">
            <v>0.28718258766626359</v>
          </cell>
          <cell r="BO46">
            <v>0.28624078624078625</v>
          </cell>
          <cell r="BP46">
            <v>0.2953105196451204</v>
          </cell>
          <cell r="BQ46">
            <v>0.30148048452220727</v>
          </cell>
          <cell r="BR46">
            <v>0.3144699140401146</v>
          </cell>
          <cell r="BS46">
            <v>0.31450980392156863</v>
          </cell>
          <cell r="BT46">
            <v>0.32558139534883723</v>
          </cell>
          <cell r="BU46">
            <v>0.35388739946380698</v>
          </cell>
          <cell r="BV46">
            <v>0.37140204271123489</v>
          </cell>
          <cell r="BW46">
            <v>0.37335834896810505</v>
          </cell>
          <cell r="BX46">
            <v>0.39738430583501005</v>
          </cell>
          <cell r="BY46">
            <v>0.38714285714285712</v>
          </cell>
          <cell r="BZ46">
            <v>0.41904761904761906</v>
          </cell>
          <cell r="CB46" t="str">
            <v>Fujitsu</v>
          </cell>
          <cell r="CC46" t="str">
            <v>N/A</v>
          </cell>
          <cell r="CD46" t="str">
            <v>N/A</v>
          </cell>
          <cell r="CE46" t="str">
            <v>N/A</v>
          </cell>
          <cell r="CF46">
            <v>1</v>
          </cell>
          <cell r="CG46">
            <v>1</v>
          </cell>
          <cell r="CH46">
            <v>1</v>
          </cell>
          <cell r="CI46">
            <v>1</v>
          </cell>
          <cell r="CJ46">
            <v>1</v>
          </cell>
          <cell r="CK46">
            <v>1</v>
          </cell>
          <cell r="CL46">
            <v>1</v>
          </cell>
          <cell r="CM46">
            <v>1</v>
          </cell>
          <cell r="CN46">
            <v>1</v>
          </cell>
          <cell r="CO46">
            <v>1</v>
          </cell>
          <cell r="CP46">
            <v>1</v>
          </cell>
          <cell r="CQ46">
            <v>1</v>
          </cell>
          <cell r="CR46">
            <v>1</v>
          </cell>
          <cell r="CS46">
            <v>1</v>
          </cell>
          <cell r="CT46">
            <v>1</v>
          </cell>
          <cell r="CU46">
            <v>1</v>
          </cell>
          <cell r="CV46">
            <v>1</v>
          </cell>
          <cell r="CW46">
            <v>1</v>
          </cell>
          <cell r="CX46">
            <v>1</v>
          </cell>
          <cell r="CY46">
            <v>1</v>
          </cell>
          <cell r="CZ46">
            <v>1</v>
          </cell>
        </row>
        <row r="47">
          <cell r="BB47" t="str">
            <v>Hitachi</v>
          </cell>
          <cell r="BC47" t="str">
            <v>N/A</v>
          </cell>
          <cell r="BD47" t="str">
            <v>N/A</v>
          </cell>
          <cell r="BE47" t="str">
            <v>N/A</v>
          </cell>
          <cell r="BF47">
            <v>1.2722646310432571E-3</v>
          </cell>
          <cell r="BG47">
            <v>1.8028846153846155E-3</v>
          </cell>
          <cell r="BH47">
            <v>1.8326206475259622E-3</v>
          </cell>
          <cell r="BI47">
            <v>2.5157232704402514E-3</v>
          </cell>
          <cell r="BJ47">
            <v>2.6212319790301442E-3</v>
          </cell>
          <cell r="BK47">
            <v>2.6791694574681848E-3</v>
          </cell>
          <cell r="BL47">
            <v>2.6333113890717576E-3</v>
          </cell>
          <cell r="BM47">
            <v>3.1766200762388818E-3</v>
          </cell>
          <cell r="BN47">
            <v>2.4183796856106408E-3</v>
          </cell>
          <cell r="BO47">
            <v>1.8427518427518428E-3</v>
          </cell>
          <cell r="BP47">
            <v>1.2674271229404308E-3</v>
          </cell>
          <cell r="BQ47">
            <v>0</v>
          </cell>
          <cell r="BR47">
            <v>0</v>
          </cell>
          <cell r="BS47">
            <v>0</v>
          </cell>
          <cell r="BT47">
            <v>0</v>
          </cell>
          <cell r="BU47">
            <v>0</v>
          </cell>
          <cell r="BV47">
            <v>0</v>
          </cell>
          <cell r="BW47">
            <v>0</v>
          </cell>
          <cell r="BX47">
            <v>0</v>
          </cell>
          <cell r="BY47">
            <v>0</v>
          </cell>
          <cell r="BZ47">
            <v>0</v>
          </cell>
          <cell r="CB47" t="str">
            <v>Hitachi</v>
          </cell>
          <cell r="CC47" t="str">
            <v>N/A</v>
          </cell>
          <cell r="CD47" t="str">
            <v>N/A</v>
          </cell>
          <cell r="CE47" t="str">
            <v>N/A</v>
          </cell>
          <cell r="CF47">
            <v>11</v>
          </cell>
          <cell r="CG47">
            <v>11</v>
          </cell>
          <cell r="CH47">
            <v>11</v>
          </cell>
          <cell r="CI47">
            <v>11</v>
          </cell>
          <cell r="CJ47">
            <v>11</v>
          </cell>
          <cell r="CK47">
            <v>12</v>
          </cell>
          <cell r="CL47">
            <v>12</v>
          </cell>
          <cell r="CM47">
            <v>12</v>
          </cell>
          <cell r="CN47">
            <v>13</v>
          </cell>
          <cell r="CO47">
            <v>13</v>
          </cell>
          <cell r="CP47">
            <v>13</v>
          </cell>
          <cell r="CQ47" t="str">
            <v/>
          </cell>
          <cell r="CR47" t="str">
            <v/>
          </cell>
          <cell r="CS47" t="str">
            <v/>
          </cell>
          <cell r="CT47" t="str">
            <v/>
          </cell>
          <cell r="CU47" t="str">
            <v/>
          </cell>
          <cell r="CV47" t="str">
            <v/>
          </cell>
          <cell r="CW47" t="str">
            <v/>
          </cell>
          <cell r="CX47" t="str">
            <v/>
          </cell>
          <cell r="CY47" t="str">
            <v/>
          </cell>
          <cell r="CZ47" t="str">
            <v/>
          </cell>
        </row>
        <row r="48">
          <cell r="BB48" t="str">
            <v>Huawei</v>
          </cell>
          <cell r="BC48" t="str">
            <v>N/A</v>
          </cell>
          <cell r="BD48" t="str">
            <v>N/A</v>
          </cell>
          <cell r="BE48" t="str">
            <v>N/A</v>
          </cell>
          <cell r="BF48">
            <v>5.7251908396946565E-3</v>
          </cell>
          <cell r="BG48">
            <v>6.610576923076923E-3</v>
          </cell>
          <cell r="BH48">
            <v>4.8869883934025658E-3</v>
          </cell>
          <cell r="BI48">
            <v>3.7735849056603774E-3</v>
          </cell>
          <cell r="BJ48">
            <v>3.9318479685452159E-3</v>
          </cell>
          <cell r="BK48">
            <v>3.3489618218352311E-3</v>
          </cell>
          <cell r="BL48">
            <v>3.9499670836076368E-3</v>
          </cell>
          <cell r="BM48">
            <v>4.4472681067344345E-3</v>
          </cell>
          <cell r="BN48">
            <v>1.2091898428053204E-2</v>
          </cell>
          <cell r="BO48">
            <v>1.2899262899262898E-2</v>
          </cell>
          <cell r="BP48">
            <v>1.4575411913814956E-2</v>
          </cell>
          <cell r="BQ48">
            <v>1.6150740242261104E-2</v>
          </cell>
          <cell r="BR48">
            <v>1.0028653295128941E-2</v>
          </cell>
          <cell r="BS48">
            <v>1.019607843137255E-2</v>
          </cell>
          <cell r="BT48">
            <v>7.7519379844961239E-3</v>
          </cell>
          <cell r="BU48">
            <v>5.3619302949061663E-3</v>
          </cell>
          <cell r="BV48">
            <v>9.2850510677808728E-4</v>
          </cell>
          <cell r="BW48">
            <v>0</v>
          </cell>
          <cell r="BX48">
            <v>0</v>
          </cell>
          <cell r="BY48">
            <v>0</v>
          </cell>
          <cell r="BZ48">
            <v>0</v>
          </cell>
          <cell r="CB48" t="str">
            <v>Huawei</v>
          </cell>
          <cell r="CC48" t="str">
            <v>N/A</v>
          </cell>
          <cell r="CD48" t="str">
            <v>N/A</v>
          </cell>
          <cell r="CE48" t="str">
            <v>N/A</v>
          </cell>
          <cell r="CF48">
            <v>9</v>
          </cell>
          <cell r="CG48">
            <v>9</v>
          </cell>
          <cell r="CH48">
            <v>9</v>
          </cell>
          <cell r="CI48">
            <v>9</v>
          </cell>
          <cell r="CJ48">
            <v>9</v>
          </cell>
          <cell r="CK48">
            <v>11</v>
          </cell>
          <cell r="CL48">
            <v>11</v>
          </cell>
          <cell r="CM48">
            <v>11</v>
          </cell>
          <cell r="CN48">
            <v>8</v>
          </cell>
          <cell r="CO48">
            <v>8</v>
          </cell>
          <cell r="CP48">
            <v>8</v>
          </cell>
          <cell r="CQ48">
            <v>8</v>
          </cell>
          <cell r="CR48">
            <v>9</v>
          </cell>
          <cell r="CS48">
            <v>9</v>
          </cell>
          <cell r="CT48">
            <v>9</v>
          </cell>
          <cell r="CU48">
            <v>10</v>
          </cell>
          <cell r="CV48">
            <v>11</v>
          </cell>
          <cell r="CW48" t="str">
            <v/>
          </cell>
          <cell r="CX48" t="str">
            <v/>
          </cell>
          <cell r="CY48" t="str">
            <v/>
          </cell>
          <cell r="CZ48" t="str">
            <v/>
          </cell>
        </row>
        <row r="49">
          <cell r="BB49" t="str">
            <v>Infinera</v>
          </cell>
          <cell r="BC49" t="str">
            <v>N/A</v>
          </cell>
          <cell r="BD49" t="str">
            <v>N/A</v>
          </cell>
          <cell r="BE49" t="str">
            <v>N/A</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B49" t="str">
            <v>Infinera</v>
          </cell>
          <cell r="CC49" t="str">
            <v>N/A</v>
          </cell>
          <cell r="CD49" t="str">
            <v>N/A</v>
          </cell>
          <cell r="CE49" t="str">
            <v>N/A</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row>
        <row r="50">
          <cell r="BB50" t="str">
            <v>NEC</v>
          </cell>
          <cell r="BC50" t="str">
            <v>N/A</v>
          </cell>
          <cell r="BD50" t="str">
            <v>N/A</v>
          </cell>
          <cell r="BE50" t="str">
            <v>N/A</v>
          </cell>
          <cell r="BF50">
            <v>1.0178117048346057E-2</v>
          </cell>
          <cell r="BG50">
            <v>9.6153846153846159E-3</v>
          </cell>
          <cell r="BH50">
            <v>9.7739767868051317E-3</v>
          </cell>
          <cell r="BI50">
            <v>1.0062893081761006E-2</v>
          </cell>
          <cell r="BJ50">
            <v>1.0484927916120577E-2</v>
          </cell>
          <cell r="BK50">
            <v>1.0716677829872739E-2</v>
          </cell>
          <cell r="BL50">
            <v>1.053324555628703E-2</v>
          </cell>
          <cell r="BM50">
            <v>1.0165184243964422E-2</v>
          </cell>
          <cell r="BN50">
            <v>9.673518742442563E-3</v>
          </cell>
          <cell r="BO50">
            <v>9.8280098280098278E-3</v>
          </cell>
          <cell r="BP50">
            <v>1.0139416983523447E-2</v>
          </cell>
          <cell r="BQ50">
            <v>1.0767160161507403E-2</v>
          </cell>
          <cell r="BR50">
            <v>1.1461318051575931E-2</v>
          </cell>
          <cell r="BS50">
            <v>1.2549019607843137E-2</v>
          </cell>
          <cell r="BT50">
            <v>1.3781223083548665E-2</v>
          </cell>
          <cell r="BU50">
            <v>1.2511170688114389E-2</v>
          </cell>
          <cell r="BV50">
            <v>1.2070566388115135E-2</v>
          </cell>
          <cell r="BW50">
            <v>1.0318949343339587E-2</v>
          </cell>
          <cell r="BX50">
            <v>9.0543259557344068E-3</v>
          </cell>
          <cell r="BY50">
            <v>0.01</v>
          </cell>
          <cell r="BZ50">
            <v>9.5238095238095247E-3</v>
          </cell>
          <cell r="CB50" t="str">
            <v>NEC</v>
          </cell>
          <cell r="CC50" t="str">
            <v>N/A</v>
          </cell>
          <cell r="CD50" t="str">
            <v>N/A</v>
          </cell>
          <cell r="CE50" t="str">
            <v>N/A</v>
          </cell>
          <cell r="CF50">
            <v>8</v>
          </cell>
          <cell r="CG50">
            <v>8</v>
          </cell>
          <cell r="CH50">
            <v>8</v>
          </cell>
          <cell r="CI50">
            <v>8</v>
          </cell>
          <cell r="CJ50">
            <v>8</v>
          </cell>
          <cell r="CK50">
            <v>8</v>
          </cell>
          <cell r="CL50">
            <v>8</v>
          </cell>
          <cell r="CM50">
            <v>8</v>
          </cell>
          <cell r="CN50">
            <v>9</v>
          </cell>
          <cell r="CO50">
            <v>9</v>
          </cell>
          <cell r="CP50">
            <v>9</v>
          </cell>
          <cell r="CQ50">
            <v>9</v>
          </cell>
          <cell r="CR50">
            <v>8</v>
          </cell>
          <cell r="CS50">
            <v>8</v>
          </cell>
          <cell r="CT50">
            <v>8</v>
          </cell>
          <cell r="CU50">
            <v>7</v>
          </cell>
          <cell r="CV50">
            <v>7</v>
          </cell>
          <cell r="CW50">
            <v>7</v>
          </cell>
          <cell r="CX50">
            <v>7</v>
          </cell>
          <cell r="CY50">
            <v>7</v>
          </cell>
          <cell r="CZ50">
            <v>8</v>
          </cell>
        </row>
        <row r="51">
          <cell r="BB51" t="str">
            <v>Nokia Siemens</v>
          </cell>
          <cell r="BC51" t="str">
            <v>N/A</v>
          </cell>
          <cell r="BD51" t="str">
            <v>N/A</v>
          </cell>
          <cell r="BE51" t="str">
            <v>N/A</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B51" t="str">
            <v>Nokia Siemens</v>
          </cell>
          <cell r="CC51" t="str">
            <v>N/A</v>
          </cell>
          <cell r="CD51" t="str">
            <v>N/A</v>
          </cell>
          <cell r="CE51" t="str">
            <v>N/A</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row>
        <row r="52">
          <cell r="BB52" t="str">
            <v>Sycamore</v>
          </cell>
          <cell r="BC52" t="str">
            <v>N/A</v>
          </cell>
          <cell r="BD52" t="str">
            <v>N/A</v>
          </cell>
          <cell r="BE52" t="str">
            <v>N/A</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B52" t="str">
            <v>Sycamore</v>
          </cell>
          <cell r="CC52" t="str">
            <v>N/A</v>
          </cell>
          <cell r="CD52" t="str">
            <v>N/A</v>
          </cell>
          <cell r="CE52" t="str">
            <v>N/A</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row>
        <row r="53">
          <cell r="BB53" t="str">
            <v>Tejas</v>
          </cell>
          <cell r="BC53" t="str">
            <v>N/A</v>
          </cell>
          <cell r="BD53" t="str">
            <v>N/A</v>
          </cell>
          <cell r="BE53" t="str">
            <v>N/A</v>
          </cell>
          <cell r="BF53">
            <v>0</v>
          </cell>
          <cell r="BG53">
            <v>0</v>
          </cell>
          <cell r="BH53">
            <v>0</v>
          </cell>
          <cell r="BI53">
            <v>6.2893081761006286E-4</v>
          </cell>
          <cell r="BJ53">
            <v>2.6212319790301442E-3</v>
          </cell>
          <cell r="BK53">
            <v>4.6885465505693237E-3</v>
          </cell>
          <cell r="BL53">
            <v>5.9249506254114553E-3</v>
          </cell>
          <cell r="BM53">
            <v>6.3532401524777635E-3</v>
          </cell>
          <cell r="BN53">
            <v>6.0459492140266021E-3</v>
          </cell>
          <cell r="BO53">
            <v>5.528255528255528E-3</v>
          </cell>
          <cell r="BP53">
            <v>5.0697084917617234E-3</v>
          </cell>
          <cell r="BQ53">
            <v>4.0376850605652759E-3</v>
          </cell>
          <cell r="BR53">
            <v>2.1489971346704871E-3</v>
          </cell>
          <cell r="BS53">
            <v>1.5686274509803921E-3</v>
          </cell>
          <cell r="BT53">
            <v>8.6132644272179156E-4</v>
          </cell>
          <cell r="BU53">
            <v>8.9365504915102768E-4</v>
          </cell>
          <cell r="BV53">
            <v>9.2850510677808728E-4</v>
          </cell>
          <cell r="BW53">
            <v>0</v>
          </cell>
          <cell r="BX53">
            <v>0</v>
          </cell>
          <cell r="BY53">
            <v>0</v>
          </cell>
          <cell r="BZ53">
            <v>0</v>
          </cell>
          <cell r="CB53" t="str">
            <v>Tejas</v>
          </cell>
          <cell r="CC53" t="str">
            <v>N/A</v>
          </cell>
          <cell r="CD53" t="str">
            <v>N/A</v>
          </cell>
          <cell r="CE53" t="str">
            <v>N/A</v>
          </cell>
          <cell r="CF53" t="str">
            <v/>
          </cell>
          <cell r="CG53" t="str">
            <v/>
          </cell>
          <cell r="CH53" t="str">
            <v/>
          </cell>
          <cell r="CI53">
            <v>13</v>
          </cell>
          <cell r="CJ53">
            <v>11</v>
          </cell>
          <cell r="CK53">
            <v>9</v>
          </cell>
          <cell r="CL53">
            <v>9</v>
          </cell>
          <cell r="CM53">
            <v>9</v>
          </cell>
          <cell r="CN53">
            <v>10</v>
          </cell>
          <cell r="CO53">
            <v>11</v>
          </cell>
          <cell r="CP53">
            <v>11</v>
          </cell>
          <cell r="CQ53">
            <v>12</v>
          </cell>
          <cell r="CR53">
            <v>12</v>
          </cell>
          <cell r="CS53">
            <v>12</v>
          </cell>
          <cell r="CT53">
            <v>12</v>
          </cell>
          <cell r="CU53">
            <v>12</v>
          </cell>
          <cell r="CV53">
            <v>11</v>
          </cell>
          <cell r="CW53" t="str">
            <v/>
          </cell>
          <cell r="CX53" t="str">
            <v/>
          </cell>
          <cell r="CY53" t="str">
            <v/>
          </cell>
          <cell r="CZ53" t="str">
            <v/>
          </cell>
        </row>
        <row r="54">
          <cell r="BB54" t="str">
            <v>Tellabs</v>
          </cell>
          <cell r="BC54" t="str">
            <v>N/A</v>
          </cell>
          <cell r="BD54" t="str">
            <v>N/A</v>
          </cell>
          <cell r="BE54" t="str">
            <v>N/A</v>
          </cell>
          <cell r="BF54">
            <v>2.0356234096692113E-2</v>
          </cell>
          <cell r="BG54">
            <v>1.9230769230769232E-2</v>
          </cell>
          <cell r="BH54">
            <v>2.0769700671960906E-2</v>
          </cell>
          <cell r="BI54">
            <v>2.20125786163522E-2</v>
          </cell>
          <cell r="BJ54">
            <v>2.3591087811271297E-2</v>
          </cell>
          <cell r="BK54">
            <v>2.6121902210314803E-2</v>
          </cell>
          <cell r="BL54">
            <v>2.5674786043449638E-2</v>
          </cell>
          <cell r="BM54">
            <v>2.5412960609911054E-2</v>
          </cell>
          <cell r="BN54">
            <v>2.3579201934703749E-2</v>
          </cell>
          <cell r="BO54">
            <v>2.2113022113022112E-2</v>
          </cell>
          <cell r="BP54">
            <v>2.3447401774397972E-2</v>
          </cell>
          <cell r="BQ54">
            <v>2.2207267833109019E-2</v>
          </cell>
          <cell r="BR54">
            <v>2.2206303724928367E-2</v>
          </cell>
          <cell r="BS54">
            <v>1.9607843137254902E-2</v>
          </cell>
          <cell r="BT54">
            <v>1.4642549526270457E-2</v>
          </cell>
          <cell r="BU54">
            <v>1.2511170688114389E-2</v>
          </cell>
          <cell r="BV54">
            <v>9.285051067780872E-3</v>
          </cell>
          <cell r="BW54">
            <v>1.0318949343339587E-2</v>
          </cell>
          <cell r="BX54">
            <v>9.0543259557344068E-3</v>
          </cell>
          <cell r="BY54">
            <v>8.5714285714285719E-3</v>
          </cell>
          <cell r="BZ54">
            <v>9.5238095238095247E-3</v>
          </cell>
          <cell r="CB54" t="str">
            <v>Tellabs</v>
          </cell>
          <cell r="CC54" t="str">
            <v>N/A</v>
          </cell>
          <cell r="CD54" t="str">
            <v>N/A</v>
          </cell>
          <cell r="CE54" t="str">
            <v>N/A</v>
          </cell>
          <cell r="CF54">
            <v>5</v>
          </cell>
          <cell r="CG54">
            <v>6</v>
          </cell>
          <cell r="CH54">
            <v>5</v>
          </cell>
          <cell r="CI54">
            <v>6</v>
          </cell>
          <cell r="CJ54">
            <v>6</v>
          </cell>
          <cell r="CK54">
            <v>6</v>
          </cell>
          <cell r="CL54">
            <v>6</v>
          </cell>
          <cell r="CM54">
            <v>6</v>
          </cell>
          <cell r="CN54">
            <v>7</v>
          </cell>
          <cell r="CO54">
            <v>7</v>
          </cell>
          <cell r="CP54">
            <v>7</v>
          </cell>
          <cell r="CQ54">
            <v>7</v>
          </cell>
          <cell r="CR54">
            <v>7</v>
          </cell>
          <cell r="CS54">
            <v>7</v>
          </cell>
          <cell r="CT54">
            <v>7</v>
          </cell>
          <cell r="CU54">
            <v>7</v>
          </cell>
          <cell r="CV54">
            <v>8</v>
          </cell>
          <cell r="CW54">
            <v>7</v>
          </cell>
          <cell r="CX54">
            <v>7</v>
          </cell>
          <cell r="CY54">
            <v>9</v>
          </cell>
          <cell r="CZ54">
            <v>8</v>
          </cell>
        </row>
        <row r="55">
          <cell r="BB55" t="str">
            <v>Transmode</v>
          </cell>
          <cell r="BC55" t="str">
            <v>N/A</v>
          </cell>
          <cell r="BD55" t="str">
            <v>N/A</v>
          </cell>
          <cell r="BE55" t="str">
            <v>N/A</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B55" t="str">
            <v>Transmode</v>
          </cell>
          <cell r="CC55" t="str">
            <v>N/A</v>
          </cell>
          <cell r="CD55" t="str">
            <v>N/A</v>
          </cell>
          <cell r="CE55" t="str">
            <v>N/A</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row>
        <row r="56">
          <cell r="BB56" t="str">
            <v>Tyco</v>
          </cell>
          <cell r="BC56" t="str">
            <v>N/A</v>
          </cell>
          <cell r="BD56" t="str">
            <v>N/A</v>
          </cell>
          <cell r="BE56" t="str">
            <v>N/A</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B56" t="str">
            <v>Tyco</v>
          </cell>
          <cell r="CC56" t="str">
            <v>N/A</v>
          </cell>
          <cell r="CD56" t="str">
            <v>N/A</v>
          </cell>
          <cell r="CE56" t="str">
            <v>N/A</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row>
        <row r="57">
          <cell r="BB57" t="str">
            <v>ZTE</v>
          </cell>
          <cell r="BC57" t="str">
            <v>N/A</v>
          </cell>
          <cell r="BD57" t="str">
            <v>N/A</v>
          </cell>
          <cell r="BE57" t="str">
            <v>N/A</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B57" t="str">
            <v>ZTE</v>
          </cell>
          <cell r="CC57" t="str">
            <v>N/A</v>
          </cell>
          <cell r="CD57" t="str">
            <v>N/A</v>
          </cell>
          <cell r="CE57" t="str">
            <v>N/A</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row>
        <row r="58">
          <cell r="BB58" t="str">
            <v>Other</v>
          </cell>
          <cell r="BC58" t="str">
            <v>N/A</v>
          </cell>
          <cell r="BD58" t="str">
            <v>N/A</v>
          </cell>
          <cell r="BE58" t="str">
            <v>N/A</v>
          </cell>
          <cell r="BF58">
            <v>6.1704834605597968E-2</v>
          </cell>
          <cell r="BG58">
            <v>5.588942307692308E-2</v>
          </cell>
          <cell r="BH58">
            <v>5.4367745876603542E-2</v>
          </cell>
          <cell r="BI58">
            <v>5.0943396226415097E-2</v>
          </cell>
          <cell r="BJ58">
            <v>4.9803407601572737E-2</v>
          </cell>
          <cell r="BK58">
            <v>4.7555257870060284E-2</v>
          </cell>
          <cell r="BL58">
            <v>4.4107965766951945E-2</v>
          </cell>
          <cell r="BM58">
            <v>4.2566709021601014E-2</v>
          </cell>
          <cell r="BN58">
            <v>3.9903264812575577E-2</v>
          </cell>
          <cell r="BO58">
            <v>4.1769041769041768E-2</v>
          </cell>
          <cell r="BP58">
            <v>4.3092522179974654E-2</v>
          </cell>
          <cell r="BQ58">
            <v>4.6433378196500674E-2</v>
          </cell>
          <cell r="BR58">
            <v>5.300859598853868E-2</v>
          </cell>
          <cell r="BS58">
            <v>5.8039215686274508E-2</v>
          </cell>
          <cell r="BT58">
            <v>6.3738156761412576E-2</v>
          </cell>
          <cell r="BU58">
            <v>6.7024128686327081E-2</v>
          </cell>
          <cell r="BV58">
            <v>7.4280408542246976E-2</v>
          </cell>
          <cell r="BW58">
            <v>8.3489681050656656E-2</v>
          </cell>
          <cell r="BX58">
            <v>7.1428571428571425E-2</v>
          </cell>
          <cell r="BY58">
            <v>7.2857142857142856E-2</v>
          </cell>
          <cell r="BZ58">
            <v>6.4285714285714279E-2</v>
          </cell>
        </row>
        <row r="66">
          <cell r="BB66" t="str">
            <v>Vendor</v>
          </cell>
          <cell r="BC66" t="str">
            <v>1Q05</v>
          </cell>
          <cell r="BD66" t="str">
            <v>2Q05</v>
          </cell>
          <cell r="BE66" t="str">
            <v>3Q05</v>
          </cell>
          <cell r="BF66" t="str">
            <v>4Q05</v>
          </cell>
          <cell r="BG66" t="str">
            <v>1Q06</v>
          </cell>
          <cell r="BH66" t="str">
            <v>2Q06</v>
          </cell>
          <cell r="BI66" t="str">
            <v>3Q06</v>
          </cell>
          <cell r="BJ66" t="str">
            <v>4Q06</v>
          </cell>
          <cell r="BK66" t="str">
            <v>1Q07</v>
          </cell>
          <cell r="BL66" t="str">
            <v>2Q07</v>
          </cell>
          <cell r="BM66" t="str">
            <v>3Q07</v>
          </cell>
          <cell r="BN66" t="str">
            <v>4Q07</v>
          </cell>
          <cell r="BO66" t="str">
            <v>1Q08</v>
          </cell>
          <cell r="BP66" t="str">
            <v>2Q08</v>
          </cell>
          <cell r="BQ66" t="str">
            <v>3Q08</v>
          </cell>
          <cell r="BR66" t="str">
            <v>4Q08</v>
          </cell>
          <cell r="BS66" t="str">
            <v>1Q09</v>
          </cell>
          <cell r="BT66" t="str">
            <v>2Q09</v>
          </cell>
          <cell r="BU66" t="str">
            <v>3Q09</v>
          </cell>
          <cell r="BV66" t="str">
            <v>4Q09</v>
          </cell>
          <cell r="BW66" t="str">
            <v>1Q10</v>
          </cell>
          <cell r="BX66" t="str">
            <v>2Q10</v>
          </cell>
          <cell r="BY66" t="str">
            <v>3Q10</v>
          </cell>
          <cell r="BZ66" t="str">
            <v>4Q10</v>
          </cell>
          <cell r="CB66" t="str">
            <v>Vendor</v>
          </cell>
          <cell r="CC66" t="str">
            <v>1Q05</v>
          </cell>
          <cell r="CD66" t="str">
            <v>2Q05</v>
          </cell>
          <cell r="CE66" t="str">
            <v>3Q05</v>
          </cell>
          <cell r="CF66" t="str">
            <v>4Q05</v>
          </cell>
          <cell r="CG66" t="str">
            <v>1Q06</v>
          </cell>
          <cell r="CH66" t="str">
            <v>2Q06</v>
          </cell>
          <cell r="CI66" t="str">
            <v>3Q06</v>
          </cell>
          <cell r="CJ66" t="str">
            <v>4Q06</v>
          </cell>
          <cell r="CK66" t="str">
            <v>1Q07</v>
          </cell>
          <cell r="CL66" t="str">
            <v>2Q07</v>
          </cell>
          <cell r="CM66" t="str">
            <v>3Q07</v>
          </cell>
          <cell r="CN66" t="str">
            <v>4Q07</v>
          </cell>
          <cell r="CO66" t="str">
            <v>1Q08</v>
          </cell>
          <cell r="CP66" t="str">
            <v>2Q08</v>
          </cell>
          <cell r="CQ66" t="str">
            <v>3Q08</v>
          </cell>
          <cell r="CR66" t="str">
            <v>4Q08</v>
          </cell>
          <cell r="CS66" t="str">
            <v>1Q09</v>
          </cell>
          <cell r="CT66" t="str">
            <v>2Q09</v>
          </cell>
          <cell r="CU66" t="str">
            <v>3Q09</v>
          </cell>
          <cell r="CV66" t="str">
            <v>4Q09</v>
          </cell>
          <cell r="CW66" t="str">
            <v>1Q10</v>
          </cell>
          <cell r="CX66" t="str">
            <v>2Q10</v>
          </cell>
          <cell r="CY66" t="str">
            <v>3Q10</v>
          </cell>
          <cell r="CZ66" t="str">
            <v>4Q10</v>
          </cell>
        </row>
        <row r="67">
          <cell r="BB67" t="str">
            <v>ADTRAN</v>
          </cell>
          <cell r="BC67" t="str">
            <v>N/A</v>
          </cell>
          <cell r="BD67" t="str">
            <v>N/A</v>
          </cell>
          <cell r="BE67" t="str">
            <v>N/A</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B67" t="str">
            <v>ADTRAN</v>
          </cell>
          <cell r="CC67" t="str">
            <v>N/A</v>
          </cell>
          <cell r="CD67" t="str">
            <v>N/A</v>
          </cell>
          <cell r="CE67" t="str">
            <v>N/A</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row>
        <row r="68">
          <cell r="BB68" t="str">
            <v>ADVA</v>
          </cell>
          <cell r="BC68" t="str">
            <v>N/A</v>
          </cell>
          <cell r="BD68" t="str">
            <v>N/A</v>
          </cell>
          <cell r="BE68" t="str">
            <v>N/A</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t="str">
            <v>ADVA</v>
          </cell>
          <cell r="CC68" t="str">
            <v>N/A</v>
          </cell>
          <cell r="CD68" t="str">
            <v>N/A</v>
          </cell>
          <cell r="CE68" t="str">
            <v>N/A</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row>
        <row r="69">
          <cell r="BB69" t="str">
            <v>Alcatel-Lucent</v>
          </cell>
          <cell r="BC69" t="str">
            <v>N/A</v>
          </cell>
          <cell r="BD69" t="str">
            <v>N/A</v>
          </cell>
          <cell r="BE69" t="str">
            <v>N/A</v>
          </cell>
          <cell r="BF69">
            <v>0.25844004656577413</v>
          </cell>
          <cell r="BG69">
            <v>0.26759061833688702</v>
          </cell>
          <cell r="BH69">
            <v>0.26321138211382111</v>
          </cell>
          <cell r="BI69">
            <v>0.25239923224568139</v>
          </cell>
          <cell r="BJ69">
            <v>0.2418426103646833</v>
          </cell>
          <cell r="BK69">
            <v>0.22178606476938176</v>
          </cell>
          <cell r="BL69">
            <v>0.20040899795501022</v>
          </cell>
          <cell r="BM69">
            <v>0.22440087145969498</v>
          </cell>
          <cell r="BN69">
            <v>0.26519916142557654</v>
          </cell>
          <cell r="BO69">
            <v>0.28893442622950821</v>
          </cell>
          <cell r="BP69">
            <v>0.33682008368200839</v>
          </cell>
          <cell r="BQ69">
            <v>0.34210526315789475</v>
          </cell>
          <cell r="BR69">
            <v>0.3340832395950506</v>
          </cell>
          <cell r="BS69">
            <v>0.34842767295597482</v>
          </cell>
          <cell r="BT69">
            <v>0.34840425531914893</v>
          </cell>
          <cell r="BU69">
            <v>0.34104046242774566</v>
          </cell>
          <cell r="BV69">
            <v>0.35232383808095952</v>
          </cell>
          <cell r="BW69">
            <v>0.36799999999999999</v>
          </cell>
          <cell r="BX69">
            <v>0.35274542429284528</v>
          </cell>
          <cell r="BY69">
            <v>0.35886214442013131</v>
          </cell>
          <cell r="BZ69">
            <v>0.34020618556701032</v>
          </cell>
          <cell r="CB69" t="str">
            <v>Alcatel-Lucent</v>
          </cell>
          <cell r="CC69" t="str">
            <v>N/A</v>
          </cell>
          <cell r="CD69" t="str">
            <v>N/A</v>
          </cell>
          <cell r="CE69" t="str">
            <v>N/A</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row>
        <row r="70">
          <cell r="BB70" t="str">
            <v>Ciena</v>
          </cell>
          <cell r="BC70" t="str">
            <v>N/A</v>
          </cell>
          <cell r="BD70" t="str">
            <v>N/A</v>
          </cell>
          <cell r="BE70" t="str">
            <v>N/A</v>
          </cell>
          <cell r="BF70">
            <v>5.5878928987194411E-2</v>
          </cell>
          <cell r="BG70">
            <v>5.1172707889125799E-2</v>
          </cell>
          <cell r="BH70">
            <v>5.589430894308943E-2</v>
          </cell>
          <cell r="BI70">
            <v>6.0460652591170824E-2</v>
          </cell>
          <cell r="BJ70">
            <v>6.71785028790787E-2</v>
          </cell>
          <cell r="BK70">
            <v>8.8321884200196266E-2</v>
          </cell>
          <cell r="BL70">
            <v>0.10940695296523517</v>
          </cell>
          <cell r="BM70">
            <v>0.14923747276688454</v>
          </cell>
          <cell r="BN70">
            <v>0.17924528301886791</v>
          </cell>
          <cell r="BO70">
            <v>0.19774590163934427</v>
          </cell>
          <cell r="BP70">
            <v>0.22280334728033474</v>
          </cell>
          <cell r="BQ70">
            <v>0.23894736842105263</v>
          </cell>
          <cell r="BR70">
            <v>0.23509561304836896</v>
          </cell>
          <cell r="BS70">
            <v>0.24779874213836478</v>
          </cell>
          <cell r="BT70">
            <v>0.23803191489361702</v>
          </cell>
          <cell r="BU70">
            <v>0.2138728323699422</v>
          </cell>
          <cell r="BV70">
            <v>0.22188905547226387</v>
          </cell>
          <cell r="BW70">
            <v>0.20319999999999999</v>
          </cell>
          <cell r="BX70">
            <v>0.18968386023294509</v>
          </cell>
          <cell r="BY70">
            <v>0.18161925601750548</v>
          </cell>
          <cell r="BZ70">
            <v>0.16151202749140894</v>
          </cell>
          <cell r="CB70" t="str">
            <v>Ciena</v>
          </cell>
          <cell r="CC70" t="str">
            <v>N/A</v>
          </cell>
          <cell r="CD70" t="str">
            <v>N/A</v>
          </cell>
          <cell r="CE70" t="str">
            <v>N/A</v>
          </cell>
          <cell r="CF70">
            <v>3</v>
          </cell>
          <cell r="CG70">
            <v>3</v>
          </cell>
          <cell r="CH70">
            <v>3</v>
          </cell>
          <cell r="CI70">
            <v>3</v>
          </cell>
          <cell r="CJ70">
            <v>3</v>
          </cell>
          <cell r="CK70">
            <v>3</v>
          </cell>
          <cell r="CL70">
            <v>3</v>
          </cell>
          <cell r="CM70">
            <v>3</v>
          </cell>
          <cell r="CN70">
            <v>3</v>
          </cell>
          <cell r="CO70">
            <v>3</v>
          </cell>
          <cell r="CP70">
            <v>3</v>
          </cell>
          <cell r="CQ70">
            <v>3</v>
          </cell>
          <cell r="CR70">
            <v>3</v>
          </cell>
          <cell r="CS70">
            <v>3</v>
          </cell>
          <cell r="CT70">
            <v>3</v>
          </cell>
          <cell r="CU70">
            <v>3</v>
          </cell>
          <cell r="CV70">
            <v>3</v>
          </cell>
          <cell r="CW70">
            <v>3</v>
          </cell>
          <cell r="CX70">
            <v>3</v>
          </cell>
          <cell r="CY70">
            <v>3</v>
          </cell>
          <cell r="CZ70">
            <v>3</v>
          </cell>
        </row>
        <row r="71">
          <cell r="BB71" t="str">
            <v>Cisco</v>
          </cell>
          <cell r="BC71" t="str">
            <v>N/A</v>
          </cell>
          <cell r="BD71" t="str">
            <v>N/A</v>
          </cell>
          <cell r="BE71" t="str">
            <v>N/A</v>
          </cell>
          <cell r="BF71">
            <v>9.3131548311990685E-3</v>
          </cell>
          <cell r="BG71">
            <v>8.5287846481876331E-3</v>
          </cell>
          <cell r="BH71">
            <v>8.130081300813009E-3</v>
          </cell>
          <cell r="BI71">
            <v>5.7581573896353169E-3</v>
          </cell>
          <cell r="BJ71">
            <v>4.7984644913627635E-3</v>
          </cell>
          <cell r="BK71">
            <v>3.9254170755642784E-3</v>
          </cell>
          <cell r="BL71">
            <v>3.0674846625766872E-3</v>
          </cell>
          <cell r="BM71">
            <v>1.0893246187363835E-3</v>
          </cell>
          <cell r="BN71">
            <v>0</v>
          </cell>
          <cell r="BO71">
            <v>0</v>
          </cell>
          <cell r="BP71">
            <v>0</v>
          </cell>
          <cell r="BQ71">
            <v>0</v>
          </cell>
          <cell r="BR71">
            <v>0</v>
          </cell>
          <cell r="BS71">
            <v>0</v>
          </cell>
          <cell r="BT71">
            <v>0</v>
          </cell>
          <cell r="BU71">
            <v>0</v>
          </cell>
          <cell r="BV71">
            <v>0</v>
          </cell>
          <cell r="BW71">
            <v>0</v>
          </cell>
          <cell r="BX71">
            <v>0</v>
          </cell>
          <cell r="BY71">
            <v>0</v>
          </cell>
          <cell r="BZ71">
            <v>0</v>
          </cell>
          <cell r="CB71" t="str">
            <v>Cisco</v>
          </cell>
          <cell r="CC71" t="str">
            <v>N/A</v>
          </cell>
          <cell r="CD71" t="str">
            <v>N/A</v>
          </cell>
          <cell r="CE71" t="str">
            <v>N/A</v>
          </cell>
          <cell r="CF71">
            <v>5</v>
          </cell>
          <cell r="CG71">
            <v>5</v>
          </cell>
          <cell r="CH71">
            <v>6</v>
          </cell>
          <cell r="CI71">
            <v>6</v>
          </cell>
          <cell r="CJ71">
            <v>6</v>
          </cell>
          <cell r="CK71">
            <v>6</v>
          </cell>
          <cell r="CL71">
            <v>6</v>
          </cell>
          <cell r="CM71">
            <v>7</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row>
        <row r="72">
          <cell r="BB72" t="str">
            <v>ECI Telecom</v>
          </cell>
          <cell r="BC72" t="str">
            <v>N/A</v>
          </cell>
          <cell r="BD72" t="str">
            <v>N/A</v>
          </cell>
          <cell r="BE72" t="str">
            <v>N/A</v>
          </cell>
          <cell r="BF72">
            <v>6.9848661233993014E-3</v>
          </cell>
          <cell r="BG72">
            <v>6.3965884861407248E-3</v>
          </cell>
          <cell r="BH72">
            <v>9.1463414634146336E-3</v>
          </cell>
          <cell r="BI72">
            <v>8.6372360844529754E-3</v>
          </cell>
          <cell r="BJ72">
            <v>8.6372360844529754E-3</v>
          </cell>
          <cell r="BK72">
            <v>7.8508341511285568E-3</v>
          </cell>
          <cell r="BL72">
            <v>5.1124744376278121E-3</v>
          </cell>
          <cell r="BM72">
            <v>4.3572984749455342E-3</v>
          </cell>
          <cell r="BN72">
            <v>3.1446540880503146E-3</v>
          </cell>
          <cell r="BO72">
            <v>2.0491803278688526E-3</v>
          </cell>
          <cell r="BP72">
            <v>1.0460251046025104E-3</v>
          </cell>
          <cell r="BQ72">
            <v>0</v>
          </cell>
          <cell r="BR72">
            <v>0</v>
          </cell>
          <cell r="BS72">
            <v>0</v>
          </cell>
          <cell r="BT72">
            <v>0</v>
          </cell>
          <cell r="BU72">
            <v>0</v>
          </cell>
          <cell r="BV72">
            <v>0</v>
          </cell>
          <cell r="BW72">
            <v>0</v>
          </cell>
          <cell r="BX72">
            <v>0</v>
          </cell>
          <cell r="BY72">
            <v>0</v>
          </cell>
          <cell r="BZ72">
            <v>0</v>
          </cell>
          <cell r="CB72" t="str">
            <v>ECI Telecom</v>
          </cell>
          <cell r="CC72" t="str">
            <v>N/A</v>
          </cell>
          <cell r="CD72" t="str">
            <v>N/A</v>
          </cell>
          <cell r="CE72" t="str">
            <v>N/A</v>
          </cell>
          <cell r="CF72">
            <v>6</v>
          </cell>
          <cell r="CG72">
            <v>6</v>
          </cell>
          <cell r="CH72">
            <v>5</v>
          </cell>
          <cell r="CI72">
            <v>5</v>
          </cell>
          <cell r="CJ72">
            <v>5</v>
          </cell>
          <cell r="CK72">
            <v>5</v>
          </cell>
          <cell r="CL72">
            <v>5</v>
          </cell>
          <cell r="CM72">
            <v>5</v>
          </cell>
          <cell r="CN72">
            <v>6</v>
          </cell>
          <cell r="CO72">
            <v>6</v>
          </cell>
          <cell r="CP72">
            <v>6</v>
          </cell>
          <cell r="CQ72" t="str">
            <v/>
          </cell>
          <cell r="CR72" t="str">
            <v/>
          </cell>
          <cell r="CS72" t="str">
            <v/>
          </cell>
          <cell r="CT72" t="str">
            <v/>
          </cell>
          <cell r="CU72" t="str">
            <v/>
          </cell>
          <cell r="CV72" t="str">
            <v/>
          </cell>
          <cell r="CW72" t="str">
            <v/>
          </cell>
          <cell r="CX72" t="str">
            <v/>
          </cell>
          <cell r="CY72" t="str">
            <v/>
          </cell>
          <cell r="CZ72" t="str">
            <v/>
          </cell>
        </row>
        <row r="73">
          <cell r="BB73" t="str">
            <v>Ericsson</v>
          </cell>
          <cell r="BC73" t="str">
            <v>N/A</v>
          </cell>
          <cell r="BD73" t="str">
            <v>N/A</v>
          </cell>
          <cell r="BE73" t="str">
            <v>N/A</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B73" t="str">
            <v>Ericsson</v>
          </cell>
          <cell r="CC73" t="str">
            <v>N/A</v>
          </cell>
          <cell r="CD73" t="str">
            <v>N/A</v>
          </cell>
          <cell r="CE73" t="str">
            <v>N/A</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row>
        <row r="74">
          <cell r="BB74" t="str">
            <v>FiberHome</v>
          </cell>
          <cell r="BC74" t="str">
            <v>N/A</v>
          </cell>
          <cell r="BD74" t="str">
            <v>N/A</v>
          </cell>
          <cell r="BE74" t="str">
            <v>N/A</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B74" t="str">
            <v>FiberHome</v>
          </cell>
          <cell r="CC74" t="str">
            <v>N/A</v>
          </cell>
          <cell r="CD74" t="str">
            <v>N/A</v>
          </cell>
          <cell r="CE74" t="str">
            <v>N/A</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row>
        <row r="75">
          <cell r="BB75" t="str">
            <v>Force 10</v>
          </cell>
          <cell r="BC75" t="str">
            <v>N/A</v>
          </cell>
          <cell r="BD75" t="str">
            <v>N/A</v>
          </cell>
          <cell r="BE75" t="str">
            <v>N/A</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B75" t="str">
            <v>Force 10</v>
          </cell>
          <cell r="CC75" t="str">
            <v>N/A</v>
          </cell>
          <cell r="CD75" t="str">
            <v>N/A</v>
          </cell>
          <cell r="CE75" t="str">
            <v>N/A</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row>
        <row r="76">
          <cell r="BB76" t="str">
            <v>Fujitsu</v>
          </cell>
          <cell r="BC76" t="str">
            <v>N/A</v>
          </cell>
          <cell r="BD76" t="str">
            <v>N/A</v>
          </cell>
          <cell r="BE76" t="str">
            <v>N/A</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t="str">
            <v>Fujitsu</v>
          </cell>
          <cell r="CC76" t="str">
            <v>N/A</v>
          </cell>
          <cell r="CD76" t="str">
            <v>N/A</v>
          </cell>
          <cell r="CE76" t="str">
            <v>N/A</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row>
        <row r="77">
          <cell r="BB77" t="str">
            <v>Hitachi</v>
          </cell>
          <cell r="BC77" t="str">
            <v>N/A</v>
          </cell>
          <cell r="BD77" t="str">
            <v>N/A</v>
          </cell>
          <cell r="BE77" t="str">
            <v>N/A</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t="str">
            <v>Hitachi</v>
          </cell>
          <cell r="CC77" t="str">
            <v>N/A</v>
          </cell>
          <cell r="CD77" t="str">
            <v>N/A</v>
          </cell>
          <cell r="CE77" t="str">
            <v>N/A</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row>
        <row r="78">
          <cell r="BB78" t="str">
            <v>Huawei</v>
          </cell>
          <cell r="BC78" t="str">
            <v>N/A</v>
          </cell>
          <cell r="BD78" t="str">
            <v>N/A</v>
          </cell>
          <cell r="BE78" t="str">
            <v>N/A</v>
          </cell>
          <cell r="BF78">
            <v>0</v>
          </cell>
          <cell r="BG78">
            <v>0</v>
          </cell>
          <cell r="BH78">
            <v>0</v>
          </cell>
          <cell r="BI78">
            <v>0</v>
          </cell>
          <cell r="BJ78">
            <v>0</v>
          </cell>
          <cell r="BK78">
            <v>0</v>
          </cell>
          <cell r="BL78">
            <v>2.0449897750511249E-3</v>
          </cell>
          <cell r="BM78">
            <v>3.2679738562091504E-3</v>
          </cell>
          <cell r="BN78">
            <v>1.1530398322851153E-2</v>
          </cell>
          <cell r="BO78">
            <v>1.1270491803278689E-2</v>
          </cell>
          <cell r="BP78">
            <v>1.2552301255230125E-2</v>
          </cell>
          <cell r="BQ78">
            <v>1.2631578947368421E-2</v>
          </cell>
          <cell r="BR78">
            <v>6.7491563554555678E-3</v>
          </cell>
          <cell r="BS78">
            <v>8.8050314465408803E-3</v>
          </cell>
          <cell r="BT78">
            <v>1.0638297872340425E-2</v>
          </cell>
          <cell r="BU78">
            <v>1.0115606936416185E-2</v>
          </cell>
          <cell r="BV78">
            <v>7.4962518740629685E-3</v>
          </cell>
          <cell r="BW78">
            <v>6.4000000000000003E-3</v>
          </cell>
          <cell r="BX78">
            <v>0</v>
          </cell>
          <cell r="BY78">
            <v>0</v>
          </cell>
          <cell r="BZ78">
            <v>0</v>
          </cell>
          <cell r="CB78" t="str">
            <v>Huawei</v>
          </cell>
          <cell r="CC78" t="str">
            <v>N/A</v>
          </cell>
          <cell r="CD78" t="str">
            <v>N/A</v>
          </cell>
          <cell r="CE78" t="str">
            <v>N/A</v>
          </cell>
          <cell r="CF78" t="str">
            <v/>
          </cell>
          <cell r="CG78" t="str">
            <v/>
          </cell>
          <cell r="CH78" t="str">
            <v/>
          </cell>
          <cell r="CI78" t="str">
            <v/>
          </cell>
          <cell r="CJ78" t="str">
            <v/>
          </cell>
          <cell r="CK78" t="str">
            <v/>
          </cell>
          <cell r="CL78">
            <v>7</v>
          </cell>
          <cell r="CM78">
            <v>6</v>
          </cell>
          <cell r="CN78">
            <v>5</v>
          </cell>
          <cell r="CO78">
            <v>5</v>
          </cell>
          <cell r="CP78">
            <v>5</v>
          </cell>
          <cell r="CQ78">
            <v>5</v>
          </cell>
          <cell r="CR78">
            <v>5</v>
          </cell>
          <cell r="CS78">
            <v>5</v>
          </cell>
          <cell r="CT78">
            <v>5</v>
          </cell>
          <cell r="CU78">
            <v>5</v>
          </cell>
          <cell r="CV78">
            <v>5</v>
          </cell>
          <cell r="CW78">
            <v>5</v>
          </cell>
          <cell r="CX78" t="str">
            <v/>
          </cell>
          <cell r="CY78" t="str">
            <v/>
          </cell>
          <cell r="CZ78" t="str">
            <v/>
          </cell>
        </row>
        <row r="79">
          <cell r="BB79" t="str">
            <v>Infinera</v>
          </cell>
          <cell r="BC79" t="str">
            <v>N/A</v>
          </cell>
          <cell r="BD79" t="str">
            <v>N/A</v>
          </cell>
          <cell r="BE79" t="str">
            <v>N/A</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B79" t="str">
            <v>Infinera</v>
          </cell>
          <cell r="CC79" t="str">
            <v>N/A</v>
          </cell>
          <cell r="CD79" t="str">
            <v>N/A</v>
          </cell>
          <cell r="CE79" t="str">
            <v>N/A</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row>
        <row r="80">
          <cell r="BB80" t="str">
            <v>NEC</v>
          </cell>
          <cell r="BC80" t="str">
            <v>N/A</v>
          </cell>
          <cell r="BD80" t="str">
            <v>N/A</v>
          </cell>
          <cell r="BE80" t="str">
            <v>N/A</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B80" t="str">
            <v>NEC</v>
          </cell>
          <cell r="CC80" t="str">
            <v>N/A</v>
          </cell>
          <cell r="CD80" t="str">
            <v>N/A</v>
          </cell>
          <cell r="CE80" t="str">
            <v>N/A</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row>
        <row r="81">
          <cell r="BB81" t="str">
            <v>Nokia Siemens</v>
          </cell>
          <cell r="BC81" t="str">
            <v>N/A</v>
          </cell>
          <cell r="BD81" t="str">
            <v>N/A</v>
          </cell>
          <cell r="BE81" t="str">
            <v>N/A</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B81" t="str">
            <v>Nokia Siemens</v>
          </cell>
          <cell r="CC81" t="str">
            <v>N/A</v>
          </cell>
          <cell r="CD81" t="str">
            <v>N/A</v>
          </cell>
          <cell r="CE81" t="str">
            <v>N/A</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row>
        <row r="82">
          <cell r="BB82" t="str">
            <v>Sycamore</v>
          </cell>
          <cell r="BC82" t="str">
            <v>N/A</v>
          </cell>
          <cell r="BD82" t="str">
            <v>N/A</v>
          </cell>
          <cell r="BE82" t="str">
            <v>N/A</v>
          </cell>
          <cell r="BF82">
            <v>4.8894062863795114E-2</v>
          </cell>
          <cell r="BG82">
            <v>4.0511727078891259E-2</v>
          </cell>
          <cell r="BH82">
            <v>2.8455284552845527E-2</v>
          </cell>
          <cell r="BI82">
            <v>2.7831094049904029E-2</v>
          </cell>
          <cell r="BJ82">
            <v>3.166986564299424E-2</v>
          </cell>
          <cell r="BK82">
            <v>3.6310107948969578E-2</v>
          </cell>
          <cell r="BL82">
            <v>4.6012269938650305E-2</v>
          </cell>
          <cell r="BM82">
            <v>4.9019607843137254E-2</v>
          </cell>
          <cell r="BN82">
            <v>5.0314465408805034E-2</v>
          </cell>
          <cell r="BO82">
            <v>5.3278688524590161E-2</v>
          </cell>
          <cell r="BP82">
            <v>5.1255230125523014E-2</v>
          </cell>
          <cell r="BQ82">
            <v>4.6315789473684213E-2</v>
          </cell>
          <cell r="BR82">
            <v>4.0494938132733409E-2</v>
          </cell>
          <cell r="BS82">
            <v>3.1446540880503145E-2</v>
          </cell>
          <cell r="BT82">
            <v>3.5904255319148939E-2</v>
          </cell>
          <cell r="BU82">
            <v>4.046242774566474E-2</v>
          </cell>
          <cell r="BV82">
            <v>4.0479760119940027E-2</v>
          </cell>
          <cell r="BW82">
            <v>4.6399999999999997E-2</v>
          </cell>
          <cell r="BX82">
            <v>2.9950083194675542E-2</v>
          </cell>
          <cell r="BY82">
            <v>2.4070021881838075E-2</v>
          </cell>
          <cell r="BZ82">
            <v>2.0618556701030927E-2</v>
          </cell>
          <cell r="CB82" t="str">
            <v>Sycamore</v>
          </cell>
          <cell r="CC82" t="str">
            <v>N/A</v>
          </cell>
          <cell r="CD82" t="str">
            <v>N/A</v>
          </cell>
          <cell r="CE82" t="str">
            <v>N/A</v>
          </cell>
          <cell r="CF82">
            <v>4</v>
          </cell>
          <cell r="CG82">
            <v>4</v>
          </cell>
          <cell r="CH82">
            <v>4</v>
          </cell>
          <cell r="CI82">
            <v>4</v>
          </cell>
          <cell r="CJ82">
            <v>4</v>
          </cell>
          <cell r="CK82">
            <v>4</v>
          </cell>
          <cell r="CL82">
            <v>4</v>
          </cell>
          <cell r="CM82">
            <v>4</v>
          </cell>
          <cell r="CN82">
            <v>4</v>
          </cell>
          <cell r="CO82">
            <v>4</v>
          </cell>
          <cell r="CP82">
            <v>4</v>
          </cell>
          <cell r="CQ82">
            <v>4</v>
          </cell>
          <cell r="CR82">
            <v>4</v>
          </cell>
          <cell r="CS82">
            <v>4</v>
          </cell>
          <cell r="CT82">
            <v>4</v>
          </cell>
          <cell r="CU82">
            <v>4</v>
          </cell>
          <cell r="CV82">
            <v>4</v>
          </cell>
          <cell r="CW82">
            <v>4</v>
          </cell>
          <cell r="CX82">
            <v>4</v>
          </cell>
          <cell r="CY82">
            <v>4</v>
          </cell>
          <cell r="CZ82">
            <v>4</v>
          </cell>
        </row>
        <row r="83">
          <cell r="BB83" t="str">
            <v>Tejas</v>
          </cell>
          <cell r="BC83" t="str">
            <v>N/A</v>
          </cell>
          <cell r="BD83" t="str">
            <v>N/A</v>
          </cell>
          <cell r="BE83" t="str">
            <v>N/A</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B83" t="str">
            <v>Tejas</v>
          </cell>
          <cell r="CC83" t="str">
            <v>N/A</v>
          </cell>
          <cell r="CD83" t="str">
            <v>N/A</v>
          </cell>
          <cell r="CE83" t="str">
            <v>N/A</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row>
        <row r="84">
          <cell r="BB84" t="str">
            <v>Tellabs</v>
          </cell>
          <cell r="BC84" t="str">
            <v>N/A</v>
          </cell>
          <cell r="BD84" t="str">
            <v>N/A</v>
          </cell>
          <cell r="BE84" t="str">
            <v>N/A</v>
          </cell>
          <cell r="BF84">
            <v>0.61001164144353903</v>
          </cell>
          <cell r="BG84">
            <v>0.61833688699360345</v>
          </cell>
          <cell r="BH84">
            <v>0.62906504065040647</v>
          </cell>
          <cell r="BI84">
            <v>0.64011516314779271</v>
          </cell>
          <cell r="BJ84">
            <v>0.64299424184261034</v>
          </cell>
          <cell r="BK84">
            <v>0.63984298331697742</v>
          </cell>
          <cell r="BL84">
            <v>0.63292433537832316</v>
          </cell>
          <cell r="BM84">
            <v>0.56862745098039214</v>
          </cell>
          <cell r="BN84">
            <v>0.49056603773584906</v>
          </cell>
          <cell r="BO84">
            <v>0.44672131147540983</v>
          </cell>
          <cell r="BP84">
            <v>0.37552301255230125</v>
          </cell>
          <cell r="BQ84">
            <v>0.36</v>
          </cell>
          <cell r="BR84">
            <v>0.38357705286839144</v>
          </cell>
          <cell r="BS84">
            <v>0.36352201257861633</v>
          </cell>
          <cell r="BT84">
            <v>0.36702127659574468</v>
          </cell>
          <cell r="BU84">
            <v>0.3945086705202312</v>
          </cell>
          <cell r="BV84">
            <v>0.37781109445277361</v>
          </cell>
          <cell r="BW84">
            <v>0.376</v>
          </cell>
          <cell r="BX84">
            <v>0.42762063227953412</v>
          </cell>
          <cell r="BY84">
            <v>0.43544857768052514</v>
          </cell>
          <cell r="BZ84">
            <v>0.47766323024054985</v>
          </cell>
          <cell r="CB84" t="str">
            <v>Tellabs</v>
          </cell>
          <cell r="CC84" t="str">
            <v>N/A</v>
          </cell>
          <cell r="CD84" t="str">
            <v>N/A</v>
          </cell>
          <cell r="CE84" t="str">
            <v>N/A</v>
          </cell>
          <cell r="CF84">
            <v>1</v>
          </cell>
          <cell r="CG84">
            <v>1</v>
          </cell>
          <cell r="CH84">
            <v>1</v>
          </cell>
          <cell r="CI84">
            <v>1</v>
          </cell>
          <cell r="CJ84">
            <v>1</v>
          </cell>
          <cell r="CK84">
            <v>1</v>
          </cell>
          <cell r="CL84">
            <v>1</v>
          </cell>
          <cell r="CM84">
            <v>1</v>
          </cell>
          <cell r="CN84">
            <v>1</v>
          </cell>
          <cell r="CO84">
            <v>1</v>
          </cell>
          <cell r="CP84">
            <v>1</v>
          </cell>
          <cell r="CQ84">
            <v>1</v>
          </cell>
          <cell r="CR84">
            <v>1</v>
          </cell>
          <cell r="CS84">
            <v>1</v>
          </cell>
          <cell r="CT84">
            <v>1</v>
          </cell>
          <cell r="CU84">
            <v>1</v>
          </cell>
          <cell r="CV84">
            <v>1</v>
          </cell>
          <cell r="CW84">
            <v>1</v>
          </cell>
          <cell r="CX84">
            <v>1</v>
          </cell>
          <cell r="CY84">
            <v>1</v>
          </cell>
          <cell r="CZ84">
            <v>1</v>
          </cell>
        </row>
        <row r="85">
          <cell r="BB85" t="str">
            <v>Transmode</v>
          </cell>
          <cell r="BC85" t="str">
            <v>N/A</v>
          </cell>
          <cell r="BD85" t="str">
            <v>N/A</v>
          </cell>
          <cell r="BE85" t="str">
            <v>N/A</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t="str">
            <v>Transmode</v>
          </cell>
          <cell r="CC85" t="str">
            <v>N/A</v>
          </cell>
          <cell r="CD85" t="str">
            <v>N/A</v>
          </cell>
          <cell r="CE85" t="str">
            <v>N/A</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row>
        <row r="86">
          <cell r="BB86" t="str">
            <v>Tyco</v>
          </cell>
          <cell r="BC86" t="str">
            <v>N/A</v>
          </cell>
          <cell r="BD86" t="str">
            <v>N/A</v>
          </cell>
          <cell r="BE86" t="str">
            <v>N/A</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B86" t="str">
            <v>Tyco</v>
          </cell>
          <cell r="CC86" t="str">
            <v>N/A</v>
          </cell>
          <cell r="CD86" t="str">
            <v>N/A</v>
          </cell>
          <cell r="CE86" t="str">
            <v>N/A</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row>
        <row r="87">
          <cell r="BB87" t="str">
            <v>ZTE</v>
          </cell>
          <cell r="BC87" t="str">
            <v>N/A</v>
          </cell>
          <cell r="BD87" t="str">
            <v>N/A</v>
          </cell>
          <cell r="BE87" t="str">
            <v>N/A</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B87" t="str">
            <v>ZTE</v>
          </cell>
          <cell r="CC87" t="str">
            <v>N/A</v>
          </cell>
          <cell r="CD87" t="str">
            <v>N/A</v>
          </cell>
          <cell r="CE87" t="str">
            <v>N/A</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row>
        <row r="88">
          <cell r="BB88" t="str">
            <v>Other</v>
          </cell>
          <cell r="BC88" t="str">
            <v>N/A</v>
          </cell>
          <cell r="BD88" t="str">
            <v>N/A</v>
          </cell>
          <cell r="BE88" t="str">
            <v>N/A</v>
          </cell>
          <cell r="BF88">
            <v>1.0477299185098952E-2</v>
          </cell>
          <cell r="BG88">
            <v>7.462686567164179E-3</v>
          </cell>
          <cell r="BH88">
            <v>6.0975609756097563E-3</v>
          </cell>
          <cell r="BI88">
            <v>4.7984644913627635E-3</v>
          </cell>
          <cell r="BJ88">
            <v>2.8790786948176585E-3</v>
          </cell>
          <cell r="BK88">
            <v>1.9627085377821392E-3</v>
          </cell>
          <cell r="BL88">
            <v>1.0224948875255625E-3</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row>
        <row r="96">
          <cell r="BB96" t="str">
            <v>Vendor</v>
          </cell>
          <cell r="BC96" t="str">
            <v>1Q05</v>
          </cell>
          <cell r="BD96" t="str">
            <v>2Q05</v>
          </cell>
          <cell r="BE96" t="str">
            <v>3Q05</v>
          </cell>
          <cell r="BF96" t="str">
            <v>4Q05</v>
          </cell>
          <cell r="BG96" t="str">
            <v>1Q06</v>
          </cell>
          <cell r="BH96" t="str">
            <v>2Q06</v>
          </cell>
          <cell r="BI96" t="str">
            <v>3Q06</v>
          </cell>
          <cell r="BJ96" t="str">
            <v>4Q06</v>
          </cell>
          <cell r="BK96" t="str">
            <v>1Q07</v>
          </cell>
          <cell r="BL96" t="str">
            <v>2Q07</v>
          </cell>
          <cell r="BM96" t="str">
            <v>3Q07</v>
          </cell>
          <cell r="BN96" t="str">
            <v>4Q07</v>
          </cell>
          <cell r="BO96" t="str">
            <v>1Q08</v>
          </cell>
          <cell r="BP96" t="str">
            <v>2Q08</v>
          </cell>
          <cell r="BQ96" t="str">
            <v>3Q08</v>
          </cell>
          <cell r="BR96" t="str">
            <v>4Q08</v>
          </cell>
          <cell r="BS96" t="str">
            <v>1Q09</v>
          </cell>
          <cell r="BT96" t="str">
            <v>2Q09</v>
          </cell>
          <cell r="BU96" t="str">
            <v>3Q09</v>
          </cell>
          <cell r="BV96" t="str">
            <v>4Q09</v>
          </cell>
          <cell r="BW96" t="str">
            <v>1Q10</v>
          </cell>
          <cell r="BX96" t="str">
            <v>2Q10</v>
          </cell>
          <cell r="BY96" t="str">
            <v>3Q10</v>
          </cell>
          <cell r="BZ96" t="str">
            <v>4Q10</v>
          </cell>
          <cell r="CB96" t="str">
            <v>Vendor</v>
          </cell>
          <cell r="CC96" t="str">
            <v>1Q05</v>
          </cell>
          <cell r="CD96" t="str">
            <v>2Q05</v>
          </cell>
          <cell r="CE96" t="str">
            <v>3Q05</v>
          </cell>
          <cell r="CF96" t="str">
            <v>4Q05</v>
          </cell>
          <cell r="CG96" t="str">
            <v>1Q06</v>
          </cell>
          <cell r="CH96" t="str">
            <v>2Q06</v>
          </cell>
          <cell r="CI96" t="str">
            <v>3Q06</v>
          </cell>
          <cell r="CJ96" t="str">
            <v>4Q06</v>
          </cell>
          <cell r="CK96" t="str">
            <v>1Q07</v>
          </cell>
          <cell r="CL96" t="str">
            <v>2Q07</v>
          </cell>
          <cell r="CM96" t="str">
            <v>3Q07</v>
          </cell>
          <cell r="CN96" t="str">
            <v>4Q07</v>
          </cell>
          <cell r="CO96" t="str">
            <v>1Q08</v>
          </cell>
          <cell r="CP96" t="str">
            <v>2Q08</v>
          </cell>
          <cell r="CQ96" t="str">
            <v>3Q08</v>
          </cell>
          <cell r="CR96" t="str">
            <v>4Q08</v>
          </cell>
          <cell r="CS96" t="str">
            <v>1Q09</v>
          </cell>
          <cell r="CT96" t="str">
            <v>2Q09</v>
          </cell>
          <cell r="CU96" t="str">
            <v>3Q09</v>
          </cell>
          <cell r="CV96" t="str">
            <v>4Q09</v>
          </cell>
          <cell r="CW96" t="str">
            <v>1Q10</v>
          </cell>
          <cell r="CX96" t="str">
            <v>2Q10</v>
          </cell>
          <cell r="CY96" t="str">
            <v>3Q10</v>
          </cell>
          <cell r="CZ96" t="str">
            <v>4Q10</v>
          </cell>
        </row>
        <row r="97">
          <cell r="BB97" t="str">
            <v>ADTRAN</v>
          </cell>
          <cell r="BC97" t="str">
            <v>N/A</v>
          </cell>
          <cell r="BD97" t="str">
            <v>N/A</v>
          </cell>
          <cell r="BE97" t="str">
            <v>N/A</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B97" t="str">
            <v>ADTRAN</v>
          </cell>
          <cell r="CC97" t="str">
            <v>N/A</v>
          </cell>
          <cell r="CD97" t="str">
            <v>N/A</v>
          </cell>
          <cell r="CE97" t="str">
            <v>N/A</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row>
        <row r="98">
          <cell r="BB98" t="str">
            <v>ADVA</v>
          </cell>
          <cell r="BC98" t="str">
            <v>N/A</v>
          </cell>
          <cell r="BD98" t="str">
            <v>N/A</v>
          </cell>
          <cell r="BE98" t="str">
            <v>N/A</v>
          </cell>
          <cell r="BF98">
            <v>0.15771812080536912</v>
          </cell>
          <cell r="BG98">
            <v>0.14756671899529042</v>
          </cell>
          <cell r="BH98">
            <v>0.13172804532577903</v>
          </cell>
          <cell r="BI98">
            <v>0.12549019607843137</v>
          </cell>
          <cell r="BJ98">
            <v>0.12183353437876961</v>
          </cell>
          <cell r="BK98">
            <v>0.13111111111111112</v>
          </cell>
          <cell r="BL98">
            <v>0.12075848303393213</v>
          </cell>
          <cell r="BM98">
            <v>0.10263396911898275</v>
          </cell>
          <cell r="BN98">
            <v>8.6460032626427402E-2</v>
          </cell>
          <cell r="BO98">
            <v>6.7961165048543687E-2</v>
          </cell>
          <cell r="BP98">
            <v>6.2454611474219317E-2</v>
          </cell>
          <cell r="BQ98">
            <v>6.3134978229317851E-2</v>
          </cell>
          <cell r="BR98">
            <v>5.9127864005912786E-2</v>
          </cell>
          <cell r="BS98">
            <v>5.7142857142857141E-2</v>
          </cell>
          <cell r="BT98">
            <v>5.4530201342281877E-2</v>
          </cell>
          <cell r="BU98">
            <v>0.05</v>
          </cell>
          <cell r="BV98">
            <v>4.8374306106264871E-2</v>
          </cell>
          <cell r="BW98">
            <v>4.6003016591251888E-2</v>
          </cell>
          <cell r="BX98">
            <v>5.2507836990595615E-2</v>
          </cell>
          <cell r="BY98">
            <v>5.4721030042918457E-2</v>
          </cell>
          <cell r="BZ98">
            <v>6.1082024432809773E-2</v>
          </cell>
          <cell r="CB98" t="str">
            <v>ADVA</v>
          </cell>
          <cell r="CC98" t="str">
            <v>N/A</v>
          </cell>
          <cell r="CD98" t="str">
            <v>N/A</v>
          </cell>
          <cell r="CE98" t="str">
            <v>N/A</v>
          </cell>
          <cell r="CF98">
            <v>3</v>
          </cell>
          <cell r="CG98">
            <v>3</v>
          </cell>
          <cell r="CH98">
            <v>3</v>
          </cell>
          <cell r="CI98">
            <v>3</v>
          </cell>
          <cell r="CJ98">
            <v>4</v>
          </cell>
          <cell r="CK98">
            <v>4</v>
          </cell>
          <cell r="CL98">
            <v>4</v>
          </cell>
          <cell r="CM98">
            <v>5</v>
          </cell>
          <cell r="CN98">
            <v>6</v>
          </cell>
          <cell r="CO98">
            <v>6</v>
          </cell>
          <cell r="CP98">
            <v>6</v>
          </cell>
          <cell r="CQ98">
            <v>6</v>
          </cell>
          <cell r="CR98">
            <v>6</v>
          </cell>
          <cell r="CS98">
            <v>6</v>
          </cell>
          <cell r="CT98">
            <v>6</v>
          </cell>
          <cell r="CU98">
            <v>6</v>
          </cell>
          <cell r="CV98">
            <v>6</v>
          </cell>
          <cell r="CW98">
            <v>6</v>
          </cell>
          <cell r="CX98">
            <v>6</v>
          </cell>
          <cell r="CY98">
            <v>6</v>
          </cell>
          <cell r="CZ98">
            <v>6</v>
          </cell>
        </row>
        <row r="99">
          <cell r="BB99" t="str">
            <v>Alcatel-Lucent</v>
          </cell>
          <cell r="BC99" t="str">
            <v>N/A</v>
          </cell>
          <cell r="BD99" t="str">
            <v>N/A</v>
          </cell>
          <cell r="BE99" t="str">
            <v>N/A</v>
          </cell>
          <cell r="BF99">
            <v>5.8724832214765099E-2</v>
          </cell>
          <cell r="BG99">
            <v>8.4772370486656201E-2</v>
          </cell>
          <cell r="BH99">
            <v>9.6317280453257784E-2</v>
          </cell>
          <cell r="BI99">
            <v>0.10196078431372549</v>
          </cell>
          <cell r="BJ99">
            <v>9.8914354644149577E-2</v>
          </cell>
          <cell r="BK99">
            <v>9.1111111111111115E-2</v>
          </cell>
          <cell r="BL99">
            <v>8.5828343313373259E-2</v>
          </cell>
          <cell r="BM99">
            <v>9.264305177111716E-2</v>
          </cell>
          <cell r="BN99">
            <v>9.461663947797716E-2</v>
          </cell>
          <cell r="BO99">
            <v>8.6631814787154593E-2</v>
          </cell>
          <cell r="BP99">
            <v>8.2788671023965144E-2</v>
          </cell>
          <cell r="BQ99">
            <v>6.966618287373004E-2</v>
          </cell>
          <cell r="BR99">
            <v>6.5779748706577976E-2</v>
          </cell>
          <cell r="BS99">
            <v>5.873015873015873E-2</v>
          </cell>
          <cell r="BT99">
            <v>5.9563758389261742E-2</v>
          </cell>
          <cell r="BU99">
            <v>6.0655737704918035E-2</v>
          </cell>
          <cell r="BV99">
            <v>6.1855670103092786E-2</v>
          </cell>
          <cell r="BW99">
            <v>6.9381598793363503E-2</v>
          </cell>
          <cell r="BX99">
            <v>6.8181818181818177E-2</v>
          </cell>
          <cell r="BY99">
            <v>6.7596566523605156E-2</v>
          </cell>
          <cell r="BZ99">
            <v>6.8062827225130892E-2</v>
          </cell>
          <cell r="CB99" t="str">
            <v>Alcatel-Lucent</v>
          </cell>
          <cell r="CC99" t="str">
            <v>N/A</v>
          </cell>
          <cell r="CD99" t="str">
            <v>N/A</v>
          </cell>
          <cell r="CE99" t="str">
            <v>N/A</v>
          </cell>
          <cell r="CF99">
            <v>5</v>
          </cell>
          <cell r="CG99">
            <v>5</v>
          </cell>
          <cell r="CH99">
            <v>6</v>
          </cell>
          <cell r="CI99">
            <v>5</v>
          </cell>
          <cell r="CJ99">
            <v>5</v>
          </cell>
          <cell r="CK99">
            <v>5</v>
          </cell>
          <cell r="CL99">
            <v>6</v>
          </cell>
          <cell r="CM99">
            <v>6</v>
          </cell>
          <cell r="CN99">
            <v>5</v>
          </cell>
          <cell r="CO99">
            <v>5</v>
          </cell>
          <cell r="CP99">
            <v>5</v>
          </cell>
          <cell r="CQ99">
            <v>5</v>
          </cell>
          <cell r="CR99">
            <v>5</v>
          </cell>
          <cell r="CS99">
            <v>5</v>
          </cell>
          <cell r="CT99">
            <v>5</v>
          </cell>
          <cell r="CU99">
            <v>5</v>
          </cell>
          <cell r="CV99">
            <v>5</v>
          </cell>
          <cell r="CW99">
            <v>5</v>
          </cell>
          <cell r="CX99">
            <v>5</v>
          </cell>
          <cell r="CY99">
            <v>5</v>
          </cell>
          <cell r="CZ99">
            <v>5</v>
          </cell>
        </row>
        <row r="100">
          <cell r="BB100" t="str">
            <v>Ciena</v>
          </cell>
          <cell r="BC100" t="str">
            <v>N/A</v>
          </cell>
          <cell r="BD100" t="str">
            <v>N/A</v>
          </cell>
          <cell r="BE100" t="str">
            <v>N/A</v>
          </cell>
          <cell r="BF100">
            <v>0.32550335570469796</v>
          </cell>
          <cell r="BG100">
            <v>0.30455259026687598</v>
          </cell>
          <cell r="BH100">
            <v>0.27762039660056659</v>
          </cell>
          <cell r="BI100">
            <v>0.24967320261437909</v>
          </cell>
          <cell r="BJ100">
            <v>0.25211097708082025</v>
          </cell>
          <cell r="BK100">
            <v>0.25555555555555554</v>
          </cell>
          <cell r="BL100">
            <v>0.250499001996008</v>
          </cell>
          <cell r="BM100">
            <v>0.25068119891008173</v>
          </cell>
          <cell r="BN100">
            <v>0.24225122349102773</v>
          </cell>
          <cell r="BO100">
            <v>0.23076923076923078</v>
          </cell>
          <cell r="BP100">
            <v>0.23238925199709515</v>
          </cell>
          <cell r="BQ100">
            <v>0.22278664731494921</v>
          </cell>
          <cell r="BR100">
            <v>0.21212121212121213</v>
          </cell>
          <cell r="BS100">
            <v>0.21428571428571427</v>
          </cell>
          <cell r="BT100">
            <v>0.20721476510067113</v>
          </cell>
          <cell r="BU100">
            <v>0.21065573770491802</v>
          </cell>
          <cell r="BV100">
            <v>0.21649484536082475</v>
          </cell>
          <cell r="BW100">
            <v>0.20965309200603319</v>
          </cell>
          <cell r="BX100">
            <v>0.19592476489028213</v>
          </cell>
          <cell r="BY100">
            <v>0.18884120171673821</v>
          </cell>
          <cell r="BZ100">
            <v>0.16579406631762653</v>
          </cell>
          <cell r="CB100" t="str">
            <v>Ciena</v>
          </cell>
          <cell r="CC100" t="str">
            <v>N/A</v>
          </cell>
          <cell r="CD100" t="str">
            <v>N/A</v>
          </cell>
          <cell r="CE100" t="str">
            <v>N/A</v>
          </cell>
          <cell r="CF100">
            <v>1</v>
          </cell>
          <cell r="CG100">
            <v>1</v>
          </cell>
          <cell r="CH100">
            <v>1</v>
          </cell>
          <cell r="CI100">
            <v>1</v>
          </cell>
          <cell r="CJ100">
            <v>1</v>
          </cell>
          <cell r="CK100">
            <v>1</v>
          </cell>
          <cell r="CL100">
            <v>1</v>
          </cell>
          <cell r="CM100">
            <v>1</v>
          </cell>
          <cell r="CN100">
            <v>1</v>
          </cell>
          <cell r="CO100">
            <v>1</v>
          </cell>
          <cell r="CP100">
            <v>1</v>
          </cell>
          <cell r="CQ100">
            <v>1</v>
          </cell>
          <cell r="CR100">
            <v>2</v>
          </cell>
          <cell r="CS100">
            <v>2</v>
          </cell>
          <cell r="CT100">
            <v>2</v>
          </cell>
          <cell r="CU100">
            <v>2</v>
          </cell>
          <cell r="CV100">
            <v>2</v>
          </cell>
          <cell r="CW100">
            <v>2</v>
          </cell>
          <cell r="CX100">
            <v>2</v>
          </cell>
          <cell r="CY100">
            <v>2</v>
          </cell>
          <cell r="CZ100">
            <v>3</v>
          </cell>
        </row>
        <row r="101">
          <cell r="BB101" t="str">
            <v>Cisco</v>
          </cell>
          <cell r="BC101" t="str">
            <v>N/A</v>
          </cell>
          <cell r="BD101" t="str">
            <v>N/A</v>
          </cell>
          <cell r="BE101" t="str">
            <v>N/A</v>
          </cell>
          <cell r="BF101">
            <v>0.20469798657718122</v>
          </cell>
          <cell r="BG101">
            <v>0.21664050235478807</v>
          </cell>
          <cell r="BH101">
            <v>0.20821529745042494</v>
          </cell>
          <cell r="BI101">
            <v>0.21437908496732025</v>
          </cell>
          <cell r="BJ101">
            <v>0.22316043425814233</v>
          </cell>
          <cell r="BK101">
            <v>0.21666666666666667</v>
          </cell>
          <cell r="BL101">
            <v>0.20359281437125748</v>
          </cell>
          <cell r="BM101">
            <v>0.2061762034514078</v>
          </cell>
          <cell r="BN101">
            <v>0.20636215334420882</v>
          </cell>
          <cell r="BO101">
            <v>0.20313666915608664</v>
          </cell>
          <cell r="BP101">
            <v>0.19898329702251272</v>
          </cell>
          <cell r="BQ101">
            <v>0.19085631349782292</v>
          </cell>
          <cell r="BR101">
            <v>0.18255728011825573</v>
          </cell>
          <cell r="BS101">
            <v>0.17142857142857143</v>
          </cell>
          <cell r="BT101">
            <v>0.17114093959731544</v>
          </cell>
          <cell r="BU101">
            <v>0.16721311475409836</v>
          </cell>
          <cell r="BV101">
            <v>0.16019032513877876</v>
          </cell>
          <cell r="BW101">
            <v>0.16063348416289594</v>
          </cell>
          <cell r="BX101">
            <v>0.13244514106583072</v>
          </cell>
          <cell r="BY101">
            <v>0.11909871244635194</v>
          </cell>
          <cell r="BZ101">
            <v>9.4240837696335081E-2</v>
          </cell>
          <cell r="CB101" t="str">
            <v>Cisco</v>
          </cell>
          <cell r="CC101" t="str">
            <v>N/A</v>
          </cell>
          <cell r="CD101" t="str">
            <v>N/A</v>
          </cell>
          <cell r="CE101" t="str">
            <v>N/A</v>
          </cell>
          <cell r="CF101">
            <v>2</v>
          </cell>
          <cell r="CG101">
            <v>2</v>
          </cell>
          <cell r="CH101">
            <v>2</v>
          </cell>
          <cell r="CI101">
            <v>2</v>
          </cell>
          <cell r="CJ101">
            <v>2</v>
          </cell>
          <cell r="CK101">
            <v>2</v>
          </cell>
          <cell r="CL101">
            <v>2</v>
          </cell>
          <cell r="CM101">
            <v>2</v>
          </cell>
          <cell r="CN101">
            <v>2</v>
          </cell>
          <cell r="CO101">
            <v>2</v>
          </cell>
          <cell r="CP101">
            <v>2</v>
          </cell>
          <cell r="CQ101">
            <v>2</v>
          </cell>
          <cell r="CR101">
            <v>3</v>
          </cell>
          <cell r="CS101">
            <v>3</v>
          </cell>
          <cell r="CT101">
            <v>3</v>
          </cell>
          <cell r="CU101">
            <v>3</v>
          </cell>
          <cell r="CV101">
            <v>4</v>
          </cell>
          <cell r="CW101">
            <v>4</v>
          </cell>
          <cell r="CX101">
            <v>4</v>
          </cell>
          <cell r="CY101">
            <v>4</v>
          </cell>
          <cell r="CZ101">
            <v>4</v>
          </cell>
        </row>
        <row r="102">
          <cell r="BB102" t="str">
            <v>ECI Telecom</v>
          </cell>
          <cell r="BC102" t="str">
            <v>N/A</v>
          </cell>
          <cell r="BD102" t="str">
            <v>N/A</v>
          </cell>
          <cell r="BE102" t="str">
            <v>N/A</v>
          </cell>
          <cell r="BF102">
            <v>0</v>
          </cell>
          <cell r="BG102">
            <v>0</v>
          </cell>
          <cell r="BH102">
            <v>1.4164305949008499E-3</v>
          </cell>
          <cell r="BI102">
            <v>2.6143790849673201E-3</v>
          </cell>
          <cell r="BJ102">
            <v>4.8250904704463205E-3</v>
          </cell>
          <cell r="BK102">
            <v>5.5555555555555558E-3</v>
          </cell>
          <cell r="BL102">
            <v>5.9880239520958087E-3</v>
          </cell>
          <cell r="BM102">
            <v>6.3578564940962763E-3</v>
          </cell>
          <cell r="BN102">
            <v>6.5252854812398045E-3</v>
          </cell>
          <cell r="BO102">
            <v>8.215085884988798E-3</v>
          </cell>
          <cell r="BP102">
            <v>8.7145969498910684E-3</v>
          </cell>
          <cell r="BQ102">
            <v>1.0159651669085631E-2</v>
          </cell>
          <cell r="BR102">
            <v>9.6082779009608286E-3</v>
          </cell>
          <cell r="BS102">
            <v>9.5238095238095247E-3</v>
          </cell>
          <cell r="BT102">
            <v>1.0067114093959731E-2</v>
          </cell>
          <cell r="BU102">
            <v>9.0163934426229515E-3</v>
          </cell>
          <cell r="BV102">
            <v>7.9302141157811257E-3</v>
          </cell>
          <cell r="BW102">
            <v>9.8039215686274508E-3</v>
          </cell>
          <cell r="BX102">
            <v>9.4043887147335428E-3</v>
          </cell>
          <cell r="BY102">
            <v>9.6566523605150223E-3</v>
          </cell>
          <cell r="BZ102">
            <v>1.3961605584642234E-2</v>
          </cell>
          <cell r="CB102" t="str">
            <v>ECI Telecom</v>
          </cell>
          <cell r="CC102" t="str">
            <v>N/A</v>
          </cell>
          <cell r="CD102" t="str">
            <v>N/A</v>
          </cell>
          <cell r="CE102" t="str">
            <v>N/A</v>
          </cell>
          <cell r="CF102" t="str">
            <v/>
          </cell>
          <cell r="CG102" t="str">
            <v/>
          </cell>
          <cell r="CH102">
            <v>8</v>
          </cell>
          <cell r="CI102">
            <v>8</v>
          </cell>
          <cell r="CJ102">
            <v>8</v>
          </cell>
          <cell r="CK102">
            <v>7</v>
          </cell>
          <cell r="CL102">
            <v>7</v>
          </cell>
          <cell r="CM102">
            <v>7</v>
          </cell>
          <cell r="CN102">
            <v>7</v>
          </cell>
          <cell r="CO102">
            <v>7</v>
          </cell>
          <cell r="CP102">
            <v>7</v>
          </cell>
          <cell r="CQ102">
            <v>7</v>
          </cell>
          <cell r="CR102">
            <v>7</v>
          </cell>
          <cell r="CS102">
            <v>7</v>
          </cell>
          <cell r="CT102">
            <v>7</v>
          </cell>
          <cell r="CU102">
            <v>7</v>
          </cell>
          <cell r="CV102">
            <v>7</v>
          </cell>
          <cell r="CW102">
            <v>7</v>
          </cell>
          <cell r="CX102">
            <v>7</v>
          </cell>
          <cell r="CY102">
            <v>8</v>
          </cell>
          <cell r="CZ102">
            <v>8</v>
          </cell>
        </row>
        <row r="103">
          <cell r="BB103" t="str">
            <v>Ericsson</v>
          </cell>
          <cell r="BC103" t="str">
            <v>N/A</v>
          </cell>
          <cell r="BD103" t="str">
            <v>N/A</v>
          </cell>
          <cell r="BE103" t="str">
            <v>N/A</v>
          </cell>
          <cell r="BF103">
            <v>0</v>
          </cell>
          <cell r="BG103">
            <v>0</v>
          </cell>
          <cell r="BH103">
            <v>0</v>
          </cell>
          <cell r="BI103">
            <v>0</v>
          </cell>
          <cell r="BJ103">
            <v>0</v>
          </cell>
          <cell r="BK103">
            <v>0</v>
          </cell>
          <cell r="BL103">
            <v>0</v>
          </cell>
          <cell r="BM103">
            <v>0</v>
          </cell>
          <cell r="BN103">
            <v>1.6313213703099511E-3</v>
          </cell>
          <cell r="BO103">
            <v>3.7341299477221808E-3</v>
          </cell>
          <cell r="BP103">
            <v>4.3572984749455342E-3</v>
          </cell>
          <cell r="BQ103">
            <v>5.8055152394775036E-3</v>
          </cell>
          <cell r="BR103">
            <v>5.9127864005912786E-3</v>
          </cell>
          <cell r="BS103">
            <v>5.5555555555555558E-3</v>
          </cell>
          <cell r="BT103">
            <v>6.7114093959731542E-3</v>
          </cell>
          <cell r="BU103">
            <v>6.5573770491803279E-3</v>
          </cell>
          <cell r="BV103">
            <v>7.1371927042030133E-3</v>
          </cell>
          <cell r="BW103">
            <v>6.0331825037707393E-3</v>
          </cell>
          <cell r="BX103">
            <v>6.269592476489028E-3</v>
          </cell>
          <cell r="BY103">
            <v>6.4377682403433476E-3</v>
          </cell>
          <cell r="BZ103">
            <v>5.235602094240838E-3</v>
          </cell>
          <cell r="CB103" t="str">
            <v>Ericsson</v>
          </cell>
          <cell r="CC103" t="str">
            <v>N/A</v>
          </cell>
          <cell r="CD103" t="str">
            <v>N/A</v>
          </cell>
          <cell r="CE103" t="str">
            <v>N/A</v>
          </cell>
          <cell r="CF103" t="str">
            <v/>
          </cell>
          <cell r="CG103" t="str">
            <v/>
          </cell>
          <cell r="CH103" t="str">
            <v/>
          </cell>
          <cell r="CI103" t="str">
            <v/>
          </cell>
          <cell r="CJ103" t="str">
            <v/>
          </cell>
          <cell r="CK103" t="str">
            <v/>
          </cell>
          <cell r="CL103" t="str">
            <v/>
          </cell>
          <cell r="CM103" t="str">
            <v/>
          </cell>
          <cell r="CN103">
            <v>10</v>
          </cell>
          <cell r="CO103">
            <v>8</v>
          </cell>
          <cell r="CP103">
            <v>8</v>
          </cell>
          <cell r="CQ103">
            <v>8</v>
          </cell>
          <cell r="CR103">
            <v>9</v>
          </cell>
          <cell r="CS103">
            <v>9</v>
          </cell>
          <cell r="CT103">
            <v>9</v>
          </cell>
          <cell r="CU103">
            <v>9</v>
          </cell>
          <cell r="CV103">
            <v>8</v>
          </cell>
          <cell r="CW103">
            <v>8</v>
          </cell>
          <cell r="CX103">
            <v>9</v>
          </cell>
          <cell r="CY103">
            <v>10</v>
          </cell>
          <cell r="CZ103">
            <v>10</v>
          </cell>
        </row>
        <row r="104">
          <cell r="BB104" t="str">
            <v>FiberHome</v>
          </cell>
          <cell r="BC104" t="str">
            <v>N/A</v>
          </cell>
          <cell r="BD104" t="str">
            <v>N/A</v>
          </cell>
          <cell r="BE104" t="str">
            <v>N/A</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B104" t="str">
            <v>FiberHome</v>
          </cell>
          <cell r="CC104" t="str">
            <v>N/A</v>
          </cell>
          <cell r="CD104" t="str">
            <v>N/A</v>
          </cell>
          <cell r="CE104" t="str">
            <v>N/A</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row>
        <row r="105">
          <cell r="BB105" t="str">
            <v>Force 10</v>
          </cell>
          <cell r="BC105" t="str">
            <v>N/A</v>
          </cell>
          <cell r="BD105" t="str">
            <v>N/A</v>
          </cell>
          <cell r="BE105" t="str">
            <v>N/A</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B105" t="str">
            <v>Force 10</v>
          </cell>
          <cell r="CC105" t="str">
            <v>N/A</v>
          </cell>
          <cell r="CD105" t="str">
            <v>N/A</v>
          </cell>
          <cell r="CE105" t="str">
            <v>N/A</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row>
        <row r="106">
          <cell r="BB106" t="str">
            <v>Fujitsu</v>
          </cell>
          <cell r="BC106" t="str">
            <v>N/A</v>
          </cell>
          <cell r="BD106" t="str">
            <v>N/A</v>
          </cell>
          <cell r="BE106" t="str">
            <v>N/A</v>
          </cell>
          <cell r="BF106">
            <v>5.0335570469798654E-2</v>
          </cell>
          <cell r="BG106">
            <v>6.1224489795918366E-2</v>
          </cell>
          <cell r="BH106">
            <v>0.10623229461756374</v>
          </cell>
          <cell r="BI106">
            <v>0.12418300653594772</v>
          </cell>
          <cell r="BJ106">
            <v>0.13510253317249699</v>
          </cell>
          <cell r="BK106">
            <v>0.13666666666666666</v>
          </cell>
          <cell r="BL106">
            <v>0.124750499001996</v>
          </cell>
          <cell r="BM106">
            <v>0.1262488646684832</v>
          </cell>
          <cell r="BN106">
            <v>0.13376835236541598</v>
          </cell>
          <cell r="BO106">
            <v>0.15011202389843167</v>
          </cell>
          <cell r="BP106">
            <v>0.16993464052287582</v>
          </cell>
          <cell r="BQ106">
            <v>0.18867924528301888</v>
          </cell>
          <cell r="BR106">
            <v>0.21433850702143384</v>
          </cell>
          <cell r="BS106">
            <v>0.23253968253968255</v>
          </cell>
          <cell r="BT106">
            <v>0.23154362416107382</v>
          </cell>
          <cell r="BU106">
            <v>0.2319672131147541</v>
          </cell>
          <cell r="BV106">
            <v>0.22839016653449642</v>
          </cell>
          <cell r="BW106">
            <v>0.23227752639517346</v>
          </cell>
          <cell r="BX106">
            <v>0.28134796238244514</v>
          </cell>
          <cell r="BY106">
            <v>0.30364806866952787</v>
          </cell>
          <cell r="BZ106">
            <v>0.34554973821989526</v>
          </cell>
          <cell r="CB106" t="str">
            <v>Fujitsu</v>
          </cell>
          <cell r="CC106" t="str">
            <v>N/A</v>
          </cell>
          <cell r="CD106" t="str">
            <v>N/A</v>
          </cell>
          <cell r="CE106" t="str">
            <v>N/A</v>
          </cell>
          <cell r="CF106">
            <v>6</v>
          </cell>
          <cell r="CG106">
            <v>6</v>
          </cell>
          <cell r="CH106">
            <v>4</v>
          </cell>
          <cell r="CI106">
            <v>4</v>
          </cell>
          <cell r="CJ106">
            <v>3</v>
          </cell>
          <cell r="CK106">
            <v>3</v>
          </cell>
          <cell r="CL106">
            <v>3</v>
          </cell>
          <cell r="CM106">
            <v>3</v>
          </cell>
          <cell r="CN106">
            <v>3</v>
          </cell>
          <cell r="CO106">
            <v>4</v>
          </cell>
          <cell r="CP106">
            <v>3</v>
          </cell>
          <cell r="CQ106">
            <v>3</v>
          </cell>
          <cell r="CR106">
            <v>1</v>
          </cell>
          <cell r="CS106">
            <v>1</v>
          </cell>
          <cell r="CT106">
            <v>1</v>
          </cell>
          <cell r="CU106">
            <v>1</v>
          </cell>
          <cell r="CV106">
            <v>1</v>
          </cell>
          <cell r="CW106">
            <v>1</v>
          </cell>
          <cell r="CX106">
            <v>1</v>
          </cell>
          <cell r="CY106">
            <v>1</v>
          </cell>
          <cell r="CZ106">
            <v>1</v>
          </cell>
        </row>
        <row r="107">
          <cell r="BB107" t="str">
            <v>Hitachi</v>
          </cell>
          <cell r="BC107" t="str">
            <v>N/A</v>
          </cell>
          <cell r="BD107" t="str">
            <v>N/A</v>
          </cell>
          <cell r="BE107" t="str">
            <v>N/A</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B107" t="str">
            <v>Hitachi</v>
          </cell>
          <cell r="CC107" t="str">
            <v>N/A</v>
          </cell>
          <cell r="CD107" t="str">
            <v>N/A</v>
          </cell>
          <cell r="CE107" t="str">
            <v>N/A</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row>
        <row r="108">
          <cell r="BB108" t="str">
            <v>Huawei</v>
          </cell>
          <cell r="BC108" t="str">
            <v>N/A</v>
          </cell>
          <cell r="BD108" t="str">
            <v>N/A</v>
          </cell>
          <cell r="BE108" t="str">
            <v>N/A</v>
          </cell>
          <cell r="BF108">
            <v>0</v>
          </cell>
          <cell r="BG108">
            <v>0</v>
          </cell>
          <cell r="BH108">
            <v>0</v>
          </cell>
          <cell r="BI108">
            <v>0</v>
          </cell>
          <cell r="BJ108">
            <v>0</v>
          </cell>
          <cell r="BK108">
            <v>0</v>
          </cell>
          <cell r="BL108">
            <v>0</v>
          </cell>
          <cell r="BM108">
            <v>0</v>
          </cell>
          <cell r="BN108">
            <v>0</v>
          </cell>
          <cell r="BO108">
            <v>0</v>
          </cell>
          <cell r="BP108">
            <v>0</v>
          </cell>
          <cell r="BQ108">
            <v>0</v>
          </cell>
          <cell r="BR108">
            <v>7.3909830007390983E-3</v>
          </cell>
          <cell r="BS108">
            <v>8.7301587301587304E-3</v>
          </cell>
          <cell r="BT108">
            <v>9.2281879194630878E-3</v>
          </cell>
          <cell r="BU108">
            <v>9.0163934426229515E-3</v>
          </cell>
          <cell r="BV108">
            <v>2.3790642347343376E-3</v>
          </cell>
          <cell r="BW108">
            <v>5.279034690799397E-3</v>
          </cell>
          <cell r="BX108">
            <v>9.4043887147335428E-3</v>
          </cell>
          <cell r="BY108">
            <v>1.2875536480686695E-2</v>
          </cell>
          <cell r="BZ108">
            <v>1.7452006980802792E-2</v>
          </cell>
          <cell r="CB108" t="str">
            <v>Huawei</v>
          </cell>
          <cell r="CC108" t="str">
            <v>N/A</v>
          </cell>
          <cell r="CD108" t="str">
            <v>N/A</v>
          </cell>
          <cell r="CE108" t="str">
            <v>N/A</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v>8</v>
          </cell>
          <cell r="CS108">
            <v>8</v>
          </cell>
          <cell r="CT108">
            <v>8</v>
          </cell>
          <cell r="CU108">
            <v>7</v>
          </cell>
          <cell r="CV108">
            <v>11</v>
          </cell>
          <cell r="CW108">
            <v>9</v>
          </cell>
          <cell r="CX108">
            <v>7</v>
          </cell>
          <cell r="CY108">
            <v>7</v>
          </cell>
          <cell r="CZ108">
            <v>7</v>
          </cell>
        </row>
        <row r="109">
          <cell r="BB109" t="str">
            <v>Infinera</v>
          </cell>
          <cell r="BC109" t="str">
            <v>N/A</v>
          </cell>
          <cell r="BD109" t="str">
            <v>N/A</v>
          </cell>
          <cell r="BE109" t="str">
            <v>N/A</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7.5414781297134241E-4</v>
          </cell>
          <cell r="BX109">
            <v>1.567398119122257E-3</v>
          </cell>
          <cell r="BY109">
            <v>2.1459227467811159E-3</v>
          </cell>
          <cell r="BZ109">
            <v>3.4904013961605585E-3</v>
          </cell>
          <cell r="CB109" t="str">
            <v>Infinera</v>
          </cell>
          <cell r="CC109" t="str">
            <v>N/A</v>
          </cell>
          <cell r="CD109" t="str">
            <v>N/A</v>
          </cell>
          <cell r="CE109" t="str">
            <v>N/A</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v>12</v>
          </cell>
          <cell r="CX109">
            <v>12</v>
          </cell>
          <cell r="CY109">
            <v>12</v>
          </cell>
          <cell r="CZ109">
            <v>11</v>
          </cell>
        </row>
        <row r="110">
          <cell r="BB110" t="str">
            <v>NEC</v>
          </cell>
          <cell r="BC110" t="str">
            <v>N/A</v>
          </cell>
          <cell r="BD110" t="str">
            <v>N/A</v>
          </cell>
          <cell r="BE110" t="str">
            <v>N/A</v>
          </cell>
          <cell r="BF110">
            <v>1.0067114093959731E-2</v>
          </cell>
          <cell r="BG110">
            <v>1.2558869701726845E-2</v>
          </cell>
          <cell r="BH110">
            <v>1.1331444759206799E-2</v>
          </cell>
          <cell r="BI110">
            <v>9.1503267973856214E-3</v>
          </cell>
          <cell r="BJ110">
            <v>6.0313630880579009E-3</v>
          </cell>
          <cell r="BK110">
            <v>5.5555555555555558E-3</v>
          </cell>
          <cell r="BL110">
            <v>4.9900199600798403E-3</v>
          </cell>
          <cell r="BM110">
            <v>4.5413260672116261E-3</v>
          </cell>
          <cell r="BN110">
            <v>4.8939641109298528E-3</v>
          </cell>
          <cell r="BO110">
            <v>3.7341299477221808E-3</v>
          </cell>
          <cell r="BP110">
            <v>2.9048656499636892E-3</v>
          </cell>
          <cell r="BQ110">
            <v>2.9027576197387518E-3</v>
          </cell>
          <cell r="BR110">
            <v>2.9563932002956393E-3</v>
          </cell>
          <cell r="BS110">
            <v>3.1746031746031746E-3</v>
          </cell>
          <cell r="BT110">
            <v>3.3557046979865771E-3</v>
          </cell>
          <cell r="BU110">
            <v>3.2786885245901639E-3</v>
          </cell>
          <cell r="BV110">
            <v>3.9651070578905628E-3</v>
          </cell>
          <cell r="BW110">
            <v>3.770739064856712E-3</v>
          </cell>
          <cell r="BX110">
            <v>3.9184952978056423E-3</v>
          </cell>
          <cell r="BY110">
            <v>4.2918454935622317E-3</v>
          </cell>
          <cell r="BZ110">
            <v>3.4904013961605585E-3</v>
          </cell>
          <cell r="CB110" t="str">
            <v>NEC</v>
          </cell>
          <cell r="CC110" t="str">
            <v>N/A</v>
          </cell>
          <cell r="CD110" t="str">
            <v>N/A</v>
          </cell>
          <cell r="CE110" t="str">
            <v>N/A</v>
          </cell>
          <cell r="CF110">
            <v>7</v>
          </cell>
          <cell r="CG110">
            <v>7</v>
          </cell>
          <cell r="CH110">
            <v>7</v>
          </cell>
          <cell r="CI110">
            <v>7</v>
          </cell>
          <cell r="CJ110">
            <v>7</v>
          </cell>
          <cell r="CK110">
            <v>7</v>
          </cell>
          <cell r="CL110">
            <v>8</v>
          </cell>
          <cell r="CM110">
            <v>8</v>
          </cell>
          <cell r="CN110">
            <v>8</v>
          </cell>
          <cell r="CO110">
            <v>8</v>
          </cell>
          <cell r="CP110">
            <v>9</v>
          </cell>
          <cell r="CQ110">
            <v>9</v>
          </cell>
          <cell r="CR110">
            <v>11</v>
          </cell>
          <cell r="CS110">
            <v>11</v>
          </cell>
          <cell r="CT110">
            <v>11</v>
          </cell>
          <cell r="CU110">
            <v>11</v>
          </cell>
          <cell r="CV110">
            <v>9</v>
          </cell>
          <cell r="CW110">
            <v>11</v>
          </cell>
          <cell r="CX110">
            <v>11</v>
          </cell>
          <cell r="CY110">
            <v>11</v>
          </cell>
          <cell r="CZ110">
            <v>11</v>
          </cell>
        </row>
        <row r="111">
          <cell r="BB111" t="str">
            <v>Nokia Siemens</v>
          </cell>
          <cell r="BC111" t="str">
            <v>N/A</v>
          </cell>
          <cell r="BD111" t="str">
            <v>N/A</v>
          </cell>
          <cell r="BE111" t="str">
            <v>N/A</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B111" t="str">
            <v>Nokia Siemens</v>
          </cell>
          <cell r="CC111" t="str">
            <v>N/A</v>
          </cell>
          <cell r="CD111" t="str">
            <v>N/A</v>
          </cell>
          <cell r="CE111" t="str">
            <v>N/A</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row>
        <row r="112">
          <cell r="BB112" t="str">
            <v>Sycamore</v>
          </cell>
          <cell r="BC112" t="str">
            <v>N/A</v>
          </cell>
          <cell r="BD112" t="str">
            <v>N/A</v>
          </cell>
          <cell r="BE112" t="str">
            <v>N/A</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B112" t="str">
            <v>Sycamore</v>
          </cell>
          <cell r="CC112" t="str">
            <v>N/A</v>
          </cell>
          <cell r="CD112" t="str">
            <v>N/A</v>
          </cell>
          <cell r="CE112" t="str">
            <v>N/A</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row>
        <row r="113">
          <cell r="BB113" t="str">
            <v>Tejas</v>
          </cell>
          <cell r="BC113" t="str">
            <v>N/A</v>
          </cell>
          <cell r="BD113" t="str">
            <v>N/A</v>
          </cell>
          <cell r="BE113" t="str">
            <v>N/A</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B113" t="str">
            <v>Tejas</v>
          </cell>
          <cell r="CC113" t="str">
            <v>N/A</v>
          </cell>
          <cell r="CD113" t="str">
            <v>N/A</v>
          </cell>
          <cell r="CE113" t="str">
            <v>N/A</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row>
        <row r="114">
          <cell r="BB114" t="str">
            <v>Tellabs</v>
          </cell>
          <cell r="BC114" t="str">
            <v>N/A</v>
          </cell>
          <cell r="BD114" t="str">
            <v>N/A</v>
          </cell>
          <cell r="BE114" t="str">
            <v>N/A</v>
          </cell>
          <cell r="BF114">
            <v>0.13758389261744966</v>
          </cell>
          <cell r="BG114">
            <v>0.12087912087912088</v>
          </cell>
          <cell r="BH114">
            <v>0.10623229461756374</v>
          </cell>
          <cell r="BI114">
            <v>9.8039215686274508E-2</v>
          </cell>
          <cell r="BJ114">
            <v>6.9963811821471655E-2</v>
          </cell>
          <cell r="BK114">
            <v>5.8888888888888886E-2</v>
          </cell>
          <cell r="BL114">
            <v>0.10778443113772455</v>
          </cell>
          <cell r="BM114">
            <v>0.11534968210717529</v>
          </cell>
          <cell r="BN114">
            <v>0.13132137030995106</v>
          </cell>
          <cell r="BO114">
            <v>0.15758028379387604</v>
          </cell>
          <cell r="BP114">
            <v>0.14887436456063907</v>
          </cell>
          <cell r="BQ114">
            <v>0.15312046444121916</v>
          </cell>
          <cell r="BR114">
            <v>0.14116777531411678</v>
          </cell>
          <cell r="BS114">
            <v>0.12936507936507938</v>
          </cell>
          <cell r="BT114">
            <v>0.13087248322147652</v>
          </cell>
          <cell r="BU114">
            <v>0.14590163934426228</v>
          </cell>
          <cell r="BV114">
            <v>0.16970658207771611</v>
          </cell>
          <cell r="BW114">
            <v>0.17345399698340874</v>
          </cell>
          <cell r="BX114">
            <v>0.17476489028213166</v>
          </cell>
          <cell r="BY114">
            <v>0.17167381974248927</v>
          </cell>
          <cell r="BZ114">
            <v>0.17102966841186737</v>
          </cell>
          <cell r="CB114" t="str">
            <v>Tellabs</v>
          </cell>
          <cell r="CC114" t="str">
            <v>N/A</v>
          </cell>
          <cell r="CD114" t="str">
            <v>N/A</v>
          </cell>
          <cell r="CE114" t="str">
            <v>N/A</v>
          </cell>
          <cell r="CF114">
            <v>4</v>
          </cell>
          <cell r="CG114">
            <v>4</v>
          </cell>
          <cell r="CH114">
            <v>4</v>
          </cell>
          <cell r="CI114">
            <v>6</v>
          </cell>
          <cell r="CJ114">
            <v>6</v>
          </cell>
          <cell r="CK114">
            <v>6</v>
          </cell>
          <cell r="CL114">
            <v>5</v>
          </cell>
          <cell r="CM114">
            <v>4</v>
          </cell>
          <cell r="CN114">
            <v>4</v>
          </cell>
          <cell r="CO114">
            <v>3</v>
          </cell>
          <cell r="CP114">
            <v>4</v>
          </cell>
          <cell r="CQ114">
            <v>4</v>
          </cell>
          <cell r="CR114">
            <v>4</v>
          </cell>
          <cell r="CS114">
            <v>4</v>
          </cell>
          <cell r="CT114">
            <v>4</v>
          </cell>
          <cell r="CU114">
            <v>4</v>
          </cell>
          <cell r="CV114">
            <v>3</v>
          </cell>
          <cell r="CW114">
            <v>3</v>
          </cell>
          <cell r="CX114">
            <v>3</v>
          </cell>
          <cell r="CY114">
            <v>3</v>
          </cell>
          <cell r="CZ114">
            <v>2</v>
          </cell>
        </row>
        <row r="115">
          <cell r="BB115" t="str">
            <v>Transmode</v>
          </cell>
          <cell r="BC115" t="str">
            <v>N/A</v>
          </cell>
          <cell r="BD115" t="str">
            <v>N/A</v>
          </cell>
          <cell r="BE115" t="str">
            <v>N/A</v>
          </cell>
          <cell r="BF115">
            <v>1.6778523489932886E-3</v>
          </cell>
          <cell r="BG115">
            <v>0</v>
          </cell>
          <cell r="BH115">
            <v>0</v>
          </cell>
          <cell r="BI115">
            <v>0</v>
          </cell>
          <cell r="BJ115">
            <v>0</v>
          </cell>
          <cell r="BK115">
            <v>0</v>
          </cell>
          <cell r="BL115">
            <v>9.9800399201596798E-4</v>
          </cell>
          <cell r="BM115">
            <v>1.8165304268846503E-3</v>
          </cell>
          <cell r="BN115">
            <v>2.4469820554649264E-3</v>
          </cell>
          <cell r="BO115">
            <v>2.2404779686333084E-3</v>
          </cell>
          <cell r="BP115">
            <v>2.1786492374727671E-3</v>
          </cell>
          <cell r="BQ115">
            <v>2.1770682148040637E-3</v>
          </cell>
          <cell r="BR115">
            <v>3.6954915003695491E-3</v>
          </cell>
          <cell r="BS115">
            <v>4.7619047619047623E-3</v>
          </cell>
          <cell r="BT115">
            <v>5.0335570469798654E-3</v>
          </cell>
          <cell r="BU115">
            <v>4.9180327868852463E-3</v>
          </cell>
          <cell r="BV115">
            <v>3.9651070578905628E-3</v>
          </cell>
          <cell r="BW115">
            <v>4.5248868778280547E-3</v>
          </cell>
          <cell r="BX115">
            <v>6.269592476489028E-3</v>
          </cell>
          <cell r="BY115">
            <v>7.5107296137339056E-3</v>
          </cell>
          <cell r="BZ115">
            <v>8.7260034904013961E-3</v>
          </cell>
          <cell r="CB115" t="str">
            <v>Transmode</v>
          </cell>
          <cell r="CC115" t="str">
            <v>N/A</v>
          </cell>
          <cell r="CD115" t="str">
            <v>N/A</v>
          </cell>
          <cell r="CE115" t="str">
            <v>N/A</v>
          </cell>
          <cell r="CF115">
            <v>8</v>
          </cell>
          <cell r="CG115" t="str">
            <v/>
          </cell>
          <cell r="CH115" t="str">
            <v/>
          </cell>
          <cell r="CI115" t="str">
            <v/>
          </cell>
          <cell r="CJ115" t="str">
            <v/>
          </cell>
          <cell r="CK115" t="str">
            <v/>
          </cell>
          <cell r="CL115">
            <v>9</v>
          </cell>
          <cell r="CM115">
            <v>9</v>
          </cell>
          <cell r="CN115">
            <v>9</v>
          </cell>
          <cell r="CO115">
            <v>10</v>
          </cell>
          <cell r="CP115">
            <v>10</v>
          </cell>
          <cell r="CQ115">
            <v>10</v>
          </cell>
          <cell r="CR115">
            <v>10</v>
          </cell>
          <cell r="CS115">
            <v>10</v>
          </cell>
          <cell r="CT115">
            <v>10</v>
          </cell>
          <cell r="CU115">
            <v>10</v>
          </cell>
          <cell r="CV115">
            <v>9</v>
          </cell>
          <cell r="CW115">
            <v>10</v>
          </cell>
          <cell r="CX115">
            <v>9</v>
          </cell>
          <cell r="CY115">
            <v>9</v>
          </cell>
          <cell r="CZ115">
            <v>9</v>
          </cell>
        </row>
        <row r="116">
          <cell r="BB116" t="str">
            <v>Tyco</v>
          </cell>
          <cell r="BC116" t="str">
            <v>N/A</v>
          </cell>
          <cell r="BD116" t="str">
            <v>N/A</v>
          </cell>
          <cell r="BE116" t="str">
            <v>N/A</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B116" t="str">
            <v>Tyco</v>
          </cell>
          <cell r="CC116" t="str">
            <v>N/A</v>
          </cell>
          <cell r="CD116" t="str">
            <v>N/A</v>
          </cell>
          <cell r="CE116" t="str">
            <v>N/A</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row>
        <row r="117">
          <cell r="BB117" t="str">
            <v>ZTE</v>
          </cell>
          <cell r="BC117" t="str">
            <v>N/A</v>
          </cell>
          <cell r="BD117" t="str">
            <v>N/A</v>
          </cell>
          <cell r="BE117" t="str">
            <v>N/A</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B117" t="str">
            <v>ZTE</v>
          </cell>
          <cell r="CC117" t="str">
            <v>N/A</v>
          </cell>
          <cell r="CD117" t="str">
            <v>N/A</v>
          </cell>
          <cell r="CE117" t="str">
            <v>N/A</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row>
        <row r="118">
          <cell r="BB118" t="str">
            <v>Other</v>
          </cell>
          <cell r="BC118" t="str">
            <v>N/A</v>
          </cell>
          <cell r="BD118" t="str">
            <v>N/A</v>
          </cell>
          <cell r="BE118" t="str">
            <v>N/A</v>
          </cell>
          <cell r="BF118">
            <v>5.3691275167785234E-2</v>
          </cell>
          <cell r="BG118">
            <v>5.1805337519623233E-2</v>
          </cell>
          <cell r="BH118">
            <v>6.0906515580736544E-2</v>
          </cell>
          <cell r="BI118">
            <v>7.4509803921568626E-2</v>
          </cell>
          <cell r="BJ118">
            <v>8.805790108564536E-2</v>
          </cell>
          <cell r="BK118">
            <v>9.8888888888888887E-2</v>
          </cell>
          <cell r="BL118">
            <v>9.4810379241516959E-2</v>
          </cell>
          <cell r="BM118">
            <v>9.3551316984559485E-2</v>
          </cell>
          <cell r="BN118">
            <v>8.9722675367047311E-2</v>
          </cell>
          <cell r="BO118">
            <v>8.5884988797610154E-2</v>
          </cell>
          <cell r="BP118">
            <v>8.6419753086419748E-2</v>
          </cell>
          <cell r="BQ118">
            <v>9.071117561683599E-2</v>
          </cell>
          <cell r="BR118">
            <v>9.5343680709534362E-2</v>
          </cell>
          <cell r="BS118">
            <v>0.10476190476190476</v>
          </cell>
          <cell r="BT118">
            <v>0.11073825503355705</v>
          </cell>
          <cell r="BU118">
            <v>0.10081967213114754</v>
          </cell>
          <cell r="BV118">
            <v>8.9611419508326726E-2</v>
          </cell>
          <cell r="BW118">
            <v>7.8431372549019607E-2</v>
          </cell>
          <cell r="BX118">
            <v>5.7993730407523508E-2</v>
          </cell>
          <cell r="BY118">
            <v>5.1502145922746781E-2</v>
          </cell>
          <cell r="BZ118">
            <v>4.1884816753926704E-2</v>
          </cell>
        </row>
        <row r="126">
          <cell r="BB126" t="str">
            <v>Vendor</v>
          </cell>
          <cell r="BC126" t="str">
            <v>1Q05</v>
          </cell>
          <cell r="BD126" t="str">
            <v>2Q05</v>
          </cell>
          <cell r="BE126" t="str">
            <v>3Q05</v>
          </cell>
          <cell r="BF126" t="str">
            <v>4Q05</v>
          </cell>
          <cell r="BG126" t="str">
            <v>1Q06</v>
          </cell>
          <cell r="BH126" t="str">
            <v>2Q06</v>
          </cell>
          <cell r="BI126" t="str">
            <v>3Q06</v>
          </cell>
          <cell r="BJ126" t="str">
            <v>4Q06</v>
          </cell>
          <cell r="BK126" t="str">
            <v>1Q07</v>
          </cell>
          <cell r="BL126" t="str">
            <v>2Q07</v>
          </cell>
          <cell r="BM126" t="str">
            <v>3Q07</v>
          </cell>
          <cell r="BN126" t="str">
            <v>4Q07</v>
          </cell>
          <cell r="BO126" t="str">
            <v>1Q08</v>
          </cell>
          <cell r="BP126" t="str">
            <v>2Q08</v>
          </cell>
          <cell r="BQ126" t="str">
            <v>3Q08</v>
          </cell>
          <cell r="BR126" t="str">
            <v>4Q08</v>
          </cell>
          <cell r="BS126" t="str">
            <v>1Q09</v>
          </cell>
          <cell r="BT126" t="str">
            <v>2Q09</v>
          </cell>
          <cell r="BU126" t="str">
            <v>3Q09</v>
          </cell>
          <cell r="BV126" t="str">
            <v>4Q09</v>
          </cell>
          <cell r="BW126" t="str">
            <v>1Q10</v>
          </cell>
          <cell r="BX126" t="str">
            <v>2Q10</v>
          </cell>
          <cell r="BY126" t="str">
            <v>3Q10</v>
          </cell>
          <cell r="BZ126" t="str">
            <v>4Q10</v>
          </cell>
          <cell r="CB126" t="str">
            <v>Vendor</v>
          </cell>
          <cell r="CC126" t="str">
            <v>1Q05</v>
          </cell>
          <cell r="CD126" t="str">
            <v>2Q05</v>
          </cell>
          <cell r="CE126" t="str">
            <v>3Q05</v>
          </cell>
          <cell r="CF126" t="str">
            <v>4Q05</v>
          </cell>
          <cell r="CG126" t="str">
            <v>1Q06</v>
          </cell>
          <cell r="CH126" t="str">
            <v>2Q06</v>
          </cell>
          <cell r="CI126" t="str">
            <v>3Q06</v>
          </cell>
          <cell r="CJ126" t="str">
            <v>4Q06</v>
          </cell>
          <cell r="CK126" t="str">
            <v>1Q07</v>
          </cell>
          <cell r="CL126" t="str">
            <v>2Q07</v>
          </cell>
          <cell r="CM126" t="str">
            <v>3Q07</v>
          </cell>
          <cell r="CN126" t="str">
            <v>4Q07</v>
          </cell>
          <cell r="CO126" t="str">
            <v>1Q08</v>
          </cell>
          <cell r="CP126" t="str">
            <v>2Q08</v>
          </cell>
          <cell r="CQ126" t="str">
            <v>3Q08</v>
          </cell>
          <cell r="CR126" t="str">
            <v>4Q08</v>
          </cell>
          <cell r="CS126" t="str">
            <v>1Q09</v>
          </cell>
          <cell r="CT126" t="str">
            <v>2Q09</v>
          </cell>
          <cell r="CU126" t="str">
            <v>3Q09</v>
          </cell>
          <cell r="CV126" t="str">
            <v>4Q09</v>
          </cell>
          <cell r="CW126" t="str">
            <v>1Q10</v>
          </cell>
          <cell r="CX126" t="str">
            <v>2Q10</v>
          </cell>
          <cell r="CY126" t="str">
            <v>3Q10</v>
          </cell>
          <cell r="CZ126" t="str">
            <v>4Q10</v>
          </cell>
        </row>
        <row r="127">
          <cell r="BB127" t="str">
            <v>ADTRAN</v>
          </cell>
          <cell r="BC127" t="str">
            <v>N/A</v>
          </cell>
          <cell r="BD127" t="str">
            <v>N/A</v>
          </cell>
          <cell r="BE127" t="str">
            <v>N/A</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B127" t="str">
            <v>ADTRAN</v>
          </cell>
          <cell r="CC127" t="str">
            <v>N/A</v>
          </cell>
          <cell r="CD127" t="str">
            <v>N/A</v>
          </cell>
          <cell r="CE127" t="str">
            <v>N/A</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row>
        <row r="128">
          <cell r="BB128" t="str">
            <v>ADVA</v>
          </cell>
          <cell r="BC128" t="str">
            <v>N/A</v>
          </cell>
          <cell r="BD128" t="str">
            <v>N/A</v>
          </cell>
          <cell r="BE128" t="str">
            <v>N/A</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B128" t="str">
            <v>ADVA</v>
          </cell>
          <cell r="CC128" t="str">
            <v>N/A</v>
          </cell>
          <cell r="CD128" t="str">
            <v>N/A</v>
          </cell>
          <cell r="CE128" t="str">
            <v>N/A</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row>
        <row r="129">
          <cell r="BB129" t="str">
            <v>Alcatel-Lucent</v>
          </cell>
          <cell r="BC129" t="str">
            <v>N/A</v>
          </cell>
          <cell r="BD129" t="str">
            <v>N/A</v>
          </cell>
          <cell r="BE129" t="str">
            <v>N/A</v>
          </cell>
          <cell r="BF129">
            <v>0.20594479830148621</v>
          </cell>
          <cell r="BG129">
            <v>0.20990099009900989</v>
          </cell>
          <cell r="BH129">
            <v>0.1701388888888889</v>
          </cell>
          <cell r="BI129">
            <v>0.13593749999999999</v>
          </cell>
          <cell r="BJ129">
            <v>9.2926490984743412E-2</v>
          </cell>
          <cell r="BK129">
            <v>9.2478421701602961E-2</v>
          </cell>
          <cell r="BL129">
            <v>9.2491838955386291E-2</v>
          </cell>
          <cell r="BM129">
            <v>0.10590631364562118</v>
          </cell>
          <cell r="BN129">
            <v>0.13377609108159394</v>
          </cell>
          <cell r="BO129">
            <v>0.13280562884784522</v>
          </cell>
          <cell r="BP129">
            <v>0.12820512820512819</v>
          </cell>
          <cell r="BQ129">
            <v>0.10973451327433628</v>
          </cell>
          <cell r="BR129">
            <v>9.3244529019980968E-2</v>
          </cell>
          <cell r="BS129">
            <v>6.6595059076262078E-2</v>
          </cell>
          <cell r="BT129">
            <v>7.090464547677261E-2</v>
          </cell>
          <cell r="BU129">
            <v>8.9947089947089942E-2</v>
          </cell>
          <cell r="BV129">
            <v>0.10714285714285714</v>
          </cell>
          <cell r="BW129">
            <v>0.12242090784044017</v>
          </cell>
          <cell r="BX129">
            <v>0.12893982808022922</v>
          </cell>
          <cell r="BY129">
            <v>0.12429378531073447</v>
          </cell>
          <cell r="BZ129">
            <v>0.11764705882352941</v>
          </cell>
          <cell r="CB129" t="str">
            <v>Alcatel-Lucent</v>
          </cell>
          <cell r="CC129" t="str">
            <v>N/A</v>
          </cell>
          <cell r="CD129" t="str">
            <v>N/A</v>
          </cell>
          <cell r="CE129" t="str">
            <v>N/A</v>
          </cell>
          <cell r="CF129">
            <v>2</v>
          </cell>
          <cell r="CG129">
            <v>2</v>
          </cell>
          <cell r="CH129">
            <v>3</v>
          </cell>
          <cell r="CI129">
            <v>3</v>
          </cell>
          <cell r="CJ129">
            <v>5</v>
          </cell>
          <cell r="CK129">
            <v>5</v>
          </cell>
          <cell r="CL129">
            <v>5</v>
          </cell>
          <cell r="CM129">
            <v>5</v>
          </cell>
          <cell r="CN129">
            <v>4</v>
          </cell>
          <cell r="CO129">
            <v>4</v>
          </cell>
          <cell r="CP129">
            <v>4</v>
          </cell>
          <cell r="CQ129">
            <v>4</v>
          </cell>
          <cell r="CR129">
            <v>4</v>
          </cell>
          <cell r="CS129">
            <v>5</v>
          </cell>
          <cell r="CT129">
            <v>5</v>
          </cell>
          <cell r="CU129">
            <v>4</v>
          </cell>
          <cell r="CV129">
            <v>4</v>
          </cell>
          <cell r="CW129">
            <v>4</v>
          </cell>
          <cell r="CX129">
            <v>4</v>
          </cell>
          <cell r="CY129">
            <v>4</v>
          </cell>
          <cell r="CZ129">
            <v>4</v>
          </cell>
        </row>
        <row r="130">
          <cell r="BB130" t="str">
            <v>Ciena</v>
          </cell>
          <cell r="BC130" t="str">
            <v>N/A</v>
          </cell>
          <cell r="BD130" t="str">
            <v>N/A</v>
          </cell>
          <cell r="BE130" t="str">
            <v>N/A</v>
          </cell>
          <cell r="BF130">
            <v>0.48407643312101911</v>
          </cell>
          <cell r="BG130">
            <v>0.46930693069306928</v>
          </cell>
          <cell r="BH130">
            <v>0.41493055555555558</v>
          </cell>
          <cell r="BI130">
            <v>0.40312500000000001</v>
          </cell>
          <cell r="BJ130">
            <v>0.39528432732316227</v>
          </cell>
          <cell r="BK130">
            <v>0.36128236744759556</v>
          </cell>
          <cell r="BL130">
            <v>0.36126224156692055</v>
          </cell>
          <cell r="BM130">
            <v>0.3380855397148676</v>
          </cell>
          <cell r="BN130">
            <v>0.28652751423149903</v>
          </cell>
          <cell r="BO130">
            <v>0.28232189973614774</v>
          </cell>
          <cell r="BP130">
            <v>0.27777777777777779</v>
          </cell>
          <cell r="BQ130">
            <v>0.28141592920353981</v>
          </cell>
          <cell r="BR130">
            <v>0.30256898192197906</v>
          </cell>
          <cell r="BS130">
            <v>0.31901181525241673</v>
          </cell>
          <cell r="BT130">
            <v>0.32273838630806845</v>
          </cell>
          <cell r="BU130">
            <v>0.32539682539682541</v>
          </cell>
          <cell r="BV130">
            <v>0.33104395604395603</v>
          </cell>
          <cell r="BW130">
            <v>0.32599724896836313</v>
          </cell>
          <cell r="BX130">
            <v>0.27793696275071633</v>
          </cell>
          <cell r="BY130">
            <v>0.25423728813559321</v>
          </cell>
          <cell r="BZ130">
            <v>0.21764705882352942</v>
          </cell>
          <cell r="CB130" t="str">
            <v>Ciena</v>
          </cell>
          <cell r="CC130" t="str">
            <v>N/A</v>
          </cell>
          <cell r="CD130" t="str">
            <v>N/A</v>
          </cell>
          <cell r="CE130" t="str">
            <v>N/A</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2</v>
          </cell>
          <cell r="CY130">
            <v>2</v>
          </cell>
          <cell r="CZ130">
            <v>2</v>
          </cell>
        </row>
        <row r="131">
          <cell r="BB131" t="str">
            <v>Cisco</v>
          </cell>
          <cell r="BC131" t="str">
            <v>N/A</v>
          </cell>
          <cell r="BD131" t="str">
            <v>N/A</v>
          </cell>
          <cell r="BE131" t="str">
            <v>N/A</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B131" t="str">
            <v>Cisco</v>
          </cell>
          <cell r="CC131" t="str">
            <v>N/A</v>
          </cell>
          <cell r="CD131" t="str">
            <v>N/A</v>
          </cell>
          <cell r="CE131" t="str">
            <v>N/A</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row>
        <row r="132">
          <cell r="BB132" t="str">
            <v>ECI Telecom</v>
          </cell>
          <cell r="BC132" t="str">
            <v>N/A</v>
          </cell>
          <cell r="BD132" t="str">
            <v>N/A</v>
          </cell>
          <cell r="BE132" t="str">
            <v>N/A</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B132" t="str">
            <v>ECI Telecom</v>
          </cell>
          <cell r="CC132" t="str">
            <v>N/A</v>
          </cell>
          <cell r="CD132" t="str">
            <v>N/A</v>
          </cell>
          <cell r="CE132" t="str">
            <v>N/A</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row>
        <row r="133">
          <cell r="BB133" t="str">
            <v>Ericsson</v>
          </cell>
          <cell r="BC133" t="str">
            <v>N/A</v>
          </cell>
          <cell r="BD133" t="str">
            <v>N/A</v>
          </cell>
          <cell r="BE133" t="str">
            <v>N/A</v>
          </cell>
          <cell r="BF133">
            <v>0</v>
          </cell>
          <cell r="BG133">
            <v>0</v>
          </cell>
          <cell r="BH133">
            <v>0</v>
          </cell>
          <cell r="BI133">
            <v>0</v>
          </cell>
          <cell r="BJ133">
            <v>0</v>
          </cell>
          <cell r="BK133">
            <v>0</v>
          </cell>
          <cell r="BL133">
            <v>1.088139281828074E-3</v>
          </cell>
          <cell r="BM133">
            <v>1.0183299389002036E-3</v>
          </cell>
          <cell r="BN133">
            <v>9.4876660341555979E-4</v>
          </cell>
          <cell r="BO133">
            <v>8.7950747581354446E-4</v>
          </cell>
          <cell r="BP133">
            <v>0</v>
          </cell>
          <cell r="BQ133">
            <v>0</v>
          </cell>
          <cell r="BR133">
            <v>0</v>
          </cell>
          <cell r="BS133">
            <v>0</v>
          </cell>
          <cell r="BT133">
            <v>0</v>
          </cell>
          <cell r="BU133">
            <v>0</v>
          </cell>
          <cell r="BV133">
            <v>0</v>
          </cell>
          <cell r="BW133">
            <v>0</v>
          </cell>
          <cell r="BX133">
            <v>0</v>
          </cell>
          <cell r="BY133">
            <v>0</v>
          </cell>
          <cell r="BZ133">
            <v>0</v>
          </cell>
          <cell r="CB133" t="str">
            <v>Ericsson</v>
          </cell>
          <cell r="CC133" t="str">
            <v>N/A</v>
          </cell>
          <cell r="CD133" t="str">
            <v>N/A</v>
          </cell>
          <cell r="CE133" t="str">
            <v>N/A</v>
          </cell>
          <cell r="CF133" t="str">
            <v/>
          </cell>
          <cell r="CG133" t="str">
            <v/>
          </cell>
          <cell r="CH133" t="str">
            <v/>
          </cell>
          <cell r="CI133" t="str">
            <v/>
          </cell>
          <cell r="CJ133" t="str">
            <v/>
          </cell>
          <cell r="CK133" t="str">
            <v/>
          </cell>
          <cell r="CL133">
            <v>8</v>
          </cell>
          <cell r="CM133">
            <v>8</v>
          </cell>
          <cell r="CN133">
            <v>7</v>
          </cell>
          <cell r="CO133">
            <v>7</v>
          </cell>
          <cell r="CP133" t="str">
            <v/>
          </cell>
          <cell r="CQ133" t="str">
            <v/>
          </cell>
          <cell r="CR133" t="str">
            <v/>
          </cell>
          <cell r="CS133" t="str">
            <v/>
          </cell>
          <cell r="CT133" t="str">
            <v/>
          </cell>
          <cell r="CU133" t="str">
            <v/>
          </cell>
          <cell r="CV133" t="str">
            <v/>
          </cell>
          <cell r="CW133" t="str">
            <v/>
          </cell>
          <cell r="CX133" t="str">
            <v/>
          </cell>
          <cell r="CY133" t="str">
            <v/>
          </cell>
          <cell r="CZ133" t="str">
            <v/>
          </cell>
        </row>
        <row r="134">
          <cell r="BB134" t="str">
            <v>FiberHome</v>
          </cell>
          <cell r="BC134" t="str">
            <v>N/A</v>
          </cell>
          <cell r="BD134" t="str">
            <v>N/A</v>
          </cell>
          <cell r="BE134" t="str">
            <v>N/A</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B134" t="str">
            <v>FiberHome</v>
          </cell>
          <cell r="CC134" t="str">
            <v>N/A</v>
          </cell>
          <cell r="CD134" t="str">
            <v>N/A</v>
          </cell>
          <cell r="CE134" t="str">
            <v>N/A</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row>
        <row r="135">
          <cell r="BB135" t="str">
            <v>Force 10</v>
          </cell>
          <cell r="BC135" t="str">
            <v>N/A</v>
          </cell>
          <cell r="BD135" t="str">
            <v>N/A</v>
          </cell>
          <cell r="BE135" t="str">
            <v>N/A</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B135" t="str">
            <v>Force 10</v>
          </cell>
          <cell r="CC135" t="str">
            <v>N/A</v>
          </cell>
          <cell r="CD135" t="str">
            <v>N/A</v>
          </cell>
          <cell r="CE135" t="str">
            <v>N/A</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row>
        <row r="136">
          <cell r="BB136" t="str">
            <v>Fujitsu</v>
          </cell>
          <cell r="BC136" t="str">
            <v>N/A</v>
          </cell>
          <cell r="BD136" t="str">
            <v>N/A</v>
          </cell>
          <cell r="BE136" t="str">
            <v>N/A</v>
          </cell>
          <cell r="BF136">
            <v>5.0955414012738856E-2</v>
          </cell>
          <cell r="BG136">
            <v>2.1782178217821781E-2</v>
          </cell>
          <cell r="BH136">
            <v>2.0833333333333332E-2</v>
          </cell>
          <cell r="BI136">
            <v>1.0937499999999999E-2</v>
          </cell>
          <cell r="BJ136">
            <v>1.1095700416088766E-2</v>
          </cell>
          <cell r="BK136">
            <v>7.3982737361282368E-3</v>
          </cell>
          <cell r="BL136">
            <v>3.2644178454842221E-3</v>
          </cell>
          <cell r="BM136">
            <v>3.0549898167006109E-3</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B136" t="str">
            <v>Fujitsu</v>
          </cell>
          <cell r="CC136" t="str">
            <v>N/A</v>
          </cell>
          <cell r="CD136" t="str">
            <v>N/A</v>
          </cell>
          <cell r="CE136" t="str">
            <v>N/A</v>
          </cell>
          <cell r="CF136">
            <v>5</v>
          </cell>
          <cell r="CG136">
            <v>6</v>
          </cell>
          <cell r="CH136">
            <v>6</v>
          </cell>
          <cell r="CI136">
            <v>7</v>
          </cell>
          <cell r="CJ136">
            <v>7</v>
          </cell>
          <cell r="CK136">
            <v>7</v>
          </cell>
          <cell r="CL136">
            <v>7</v>
          </cell>
          <cell r="CM136">
            <v>7</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row>
        <row r="137">
          <cell r="BB137" t="str">
            <v>Hitachi</v>
          </cell>
          <cell r="BC137" t="str">
            <v>N/A</v>
          </cell>
          <cell r="BD137" t="str">
            <v>N/A</v>
          </cell>
          <cell r="BE137" t="str">
            <v>N/A</v>
          </cell>
          <cell r="BF137">
            <v>4.246284501061571E-3</v>
          </cell>
          <cell r="BG137">
            <v>1.9801980198019802E-3</v>
          </cell>
          <cell r="BH137">
            <v>1.736111111111111E-3</v>
          </cell>
          <cell r="BI137">
            <v>3.1250000000000002E-3</v>
          </cell>
          <cell r="BJ137">
            <v>1.3869625520110957E-3</v>
          </cell>
          <cell r="BK137">
            <v>1.2330456226880395E-3</v>
          </cell>
          <cell r="BL137">
            <v>1.088139281828074E-3</v>
          </cell>
          <cell r="BM137">
            <v>0</v>
          </cell>
          <cell r="BN137">
            <v>9.4876660341555979E-4</v>
          </cell>
          <cell r="BO137">
            <v>8.7950747581354446E-4</v>
          </cell>
          <cell r="BP137">
            <v>1.7094017094017094E-3</v>
          </cell>
          <cell r="BQ137">
            <v>1.7699115044247787E-3</v>
          </cell>
          <cell r="BR137">
            <v>9.5147478591817321E-4</v>
          </cell>
          <cell r="BS137">
            <v>1.0741138560687433E-3</v>
          </cell>
          <cell r="BT137">
            <v>0</v>
          </cell>
          <cell r="BU137">
            <v>0</v>
          </cell>
          <cell r="BV137">
            <v>0</v>
          </cell>
          <cell r="BW137">
            <v>0</v>
          </cell>
          <cell r="BX137">
            <v>1.4326647564469914E-3</v>
          </cell>
          <cell r="BY137">
            <v>1.8832391713747645E-3</v>
          </cell>
          <cell r="BZ137">
            <v>2.9411764705882353E-3</v>
          </cell>
          <cell r="CB137" t="str">
            <v>Hitachi</v>
          </cell>
          <cell r="CC137" t="str">
            <v>N/A</v>
          </cell>
          <cell r="CD137" t="str">
            <v>N/A</v>
          </cell>
          <cell r="CE137" t="str">
            <v>N/A</v>
          </cell>
          <cell r="CF137">
            <v>8</v>
          </cell>
          <cell r="CG137">
            <v>8</v>
          </cell>
          <cell r="CH137">
            <v>8</v>
          </cell>
          <cell r="CI137">
            <v>8</v>
          </cell>
          <cell r="CJ137">
            <v>8</v>
          </cell>
          <cell r="CK137">
            <v>8</v>
          </cell>
          <cell r="CL137">
            <v>8</v>
          </cell>
          <cell r="CM137" t="str">
            <v/>
          </cell>
          <cell r="CN137">
            <v>7</v>
          </cell>
          <cell r="CO137">
            <v>7</v>
          </cell>
          <cell r="CP137">
            <v>7</v>
          </cell>
          <cell r="CQ137">
            <v>7</v>
          </cell>
          <cell r="CR137">
            <v>7</v>
          </cell>
          <cell r="CS137">
            <v>7</v>
          </cell>
          <cell r="CT137" t="str">
            <v/>
          </cell>
          <cell r="CU137" t="str">
            <v/>
          </cell>
          <cell r="CV137" t="str">
            <v/>
          </cell>
          <cell r="CW137" t="str">
            <v/>
          </cell>
          <cell r="CX137">
            <v>7</v>
          </cell>
          <cell r="CY137">
            <v>7</v>
          </cell>
          <cell r="CZ137">
            <v>7</v>
          </cell>
        </row>
        <row r="138">
          <cell r="BB138" t="str">
            <v>Huawei</v>
          </cell>
          <cell r="BC138" t="str">
            <v>N/A</v>
          </cell>
          <cell r="BD138" t="str">
            <v>N/A</v>
          </cell>
          <cell r="BE138" t="str">
            <v>N/A</v>
          </cell>
          <cell r="BF138">
            <v>6.369426751592357E-3</v>
          </cell>
          <cell r="BG138">
            <v>5.9405940594059407E-3</v>
          </cell>
          <cell r="BH138">
            <v>1.3888888888888888E-2</v>
          </cell>
          <cell r="BI138">
            <v>1.40625E-2</v>
          </cell>
          <cell r="BJ138">
            <v>2.7739251040221916E-2</v>
          </cell>
          <cell r="BK138">
            <v>2.8360049321824909E-2</v>
          </cell>
          <cell r="BL138">
            <v>2.176278563656148E-2</v>
          </cell>
          <cell r="BM138">
            <v>2.1384928716904276E-2</v>
          </cell>
          <cell r="BN138">
            <v>4.1745730550284632E-2</v>
          </cell>
          <cell r="BO138">
            <v>4.1336851363236587E-2</v>
          </cell>
          <cell r="BP138">
            <v>4.7863247863247867E-2</v>
          </cell>
          <cell r="BQ138">
            <v>5.575221238938053E-2</v>
          </cell>
          <cell r="BR138">
            <v>4.4719314938154141E-2</v>
          </cell>
          <cell r="BS138">
            <v>5.2631578947368418E-2</v>
          </cell>
          <cell r="BT138">
            <v>5.1344743276283619E-2</v>
          </cell>
          <cell r="BU138">
            <v>5.1587301587301584E-2</v>
          </cell>
          <cell r="BV138">
            <v>3.1593406593406592E-2</v>
          </cell>
          <cell r="BW138">
            <v>2.3383768913342505E-2</v>
          </cell>
          <cell r="BX138">
            <v>2.5787965616045846E-2</v>
          </cell>
          <cell r="BY138">
            <v>2.2598870056497175E-2</v>
          </cell>
          <cell r="BZ138">
            <v>2.3529411764705882E-2</v>
          </cell>
          <cell r="CB138" t="str">
            <v>Huawei</v>
          </cell>
          <cell r="CC138" t="str">
            <v>N/A</v>
          </cell>
          <cell r="CD138" t="str">
            <v>N/A</v>
          </cell>
          <cell r="CE138" t="str">
            <v>N/A</v>
          </cell>
          <cell r="CF138">
            <v>6</v>
          </cell>
          <cell r="CG138">
            <v>7</v>
          </cell>
          <cell r="CH138">
            <v>7</v>
          </cell>
          <cell r="CI138">
            <v>6</v>
          </cell>
          <cell r="CJ138">
            <v>6</v>
          </cell>
          <cell r="CK138">
            <v>6</v>
          </cell>
          <cell r="CL138">
            <v>6</v>
          </cell>
          <cell r="CM138">
            <v>6</v>
          </cell>
          <cell r="CN138">
            <v>6</v>
          </cell>
          <cell r="CO138">
            <v>6</v>
          </cell>
          <cell r="CP138">
            <v>6</v>
          </cell>
          <cell r="CQ138">
            <v>6</v>
          </cell>
          <cell r="CR138">
            <v>6</v>
          </cell>
          <cell r="CS138">
            <v>6</v>
          </cell>
          <cell r="CT138">
            <v>6</v>
          </cell>
          <cell r="CU138">
            <v>6</v>
          </cell>
          <cell r="CV138">
            <v>6</v>
          </cell>
          <cell r="CW138">
            <v>6</v>
          </cell>
          <cell r="CX138">
            <v>6</v>
          </cell>
          <cell r="CY138">
            <v>6</v>
          </cell>
          <cell r="CZ138">
            <v>6</v>
          </cell>
        </row>
        <row r="139">
          <cell r="BB139" t="str">
            <v>Infinera</v>
          </cell>
          <cell r="BC139" t="str">
            <v>N/A</v>
          </cell>
          <cell r="BD139" t="str">
            <v>N/A</v>
          </cell>
          <cell r="BE139" t="str">
            <v>N/A</v>
          </cell>
          <cell r="BF139">
            <v>6.369426751592357E-3</v>
          </cell>
          <cell r="BG139">
            <v>2.7722772277227723E-2</v>
          </cell>
          <cell r="BH139">
            <v>5.0347222222222224E-2</v>
          </cell>
          <cell r="BI139">
            <v>9.6875000000000003E-2</v>
          </cell>
          <cell r="BJ139">
            <v>0.16227461858529821</v>
          </cell>
          <cell r="BK139">
            <v>0.1935881627620222</v>
          </cell>
          <cell r="BL139">
            <v>0.21109902067464636</v>
          </cell>
          <cell r="BM139">
            <v>0.22606924643584522</v>
          </cell>
          <cell r="BN139">
            <v>0.22580645161290322</v>
          </cell>
          <cell r="BO139">
            <v>0.23043095866314864</v>
          </cell>
          <cell r="BP139">
            <v>0.23589743589743589</v>
          </cell>
          <cell r="BQ139">
            <v>0.24424778761061947</v>
          </cell>
          <cell r="BR139">
            <v>0.24928639391056137</v>
          </cell>
          <cell r="BS139">
            <v>0.24919441460794844</v>
          </cell>
          <cell r="BT139">
            <v>0.2506112469437653</v>
          </cell>
          <cell r="BU139">
            <v>0.25264550264550267</v>
          </cell>
          <cell r="BV139">
            <v>0.26648351648351648</v>
          </cell>
          <cell r="BW139">
            <v>0.29711141678129299</v>
          </cell>
          <cell r="BX139">
            <v>0.36676217765042979</v>
          </cell>
          <cell r="BY139">
            <v>0.39171374764595102</v>
          </cell>
          <cell r="BZ139">
            <v>0.43235294117647061</v>
          </cell>
          <cell r="CB139" t="str">
            <v>Infinera</v>
          </cell>
          <cell r="CC139" t="str">
            <v>N/A</v>
          </cell>
          <cell r="CD139" t="str">
            <v>N/A</v>
          </cell>
          <cell r="CE139" t="str">
            <v>N/A</v>
          </cell>
          <cell r="CF139">
            <v>6</v>
          </cell>
          <cell r="CG139">
            <v>5</v>
          </cell>
          <cell r="CH139">
            <v>5</v>
          </cell>
          <cell r="CI139">
            <v>5</v>
          </cell>
          <cell r="CJ139">
            <v>3</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1</v>
          </cell>
          <cell r="CY139">
            <v>1</v>
          </cell>
          <cell r="CZ139">
            <v>1</v>
          </cell>
        </row>
        <row r="140">
          <cell r="BB140" t="str">
            <v>NEC</v>
          </cell>
          <cell r="BC140" t="str">
            <v>N/A</v>
          </cell>
          <cell r="BD140" t="str">
            <v>N/A</v>
          </cell>
          <cell r="BE140" t="str">
            <v>N/A</v>
          </cell>
          <cell r="BF140">
            <v>8.0679405520169847E-2</v>
          </cell>
          <cell r="BG140">
            <v>8.3168316831683173E-2</v>
          </cell>
          <cell r="BH140">
            <v>8.8541666666666671E-2</v>
          </cell>
          <cell r="BI140">
            <v>0.10781250000000001</v>
          </cell>
          <cell r="BJ140">
            <v>0.12343966712898752</v>
          </cell>
          <cell r="BK140">
            <v>0.1282367447595561</v>
          </cell>
          <cell r="BL140">
            <v>0.14145810663764963</v>
          </cell>
          <cell r="BM140">
            <v>0.1395112016293279</v>
          </cell>
          <cell r="BN140">
            <v>0.1318785578747628</v>
          </cell>
          <cell r="BO140">
            <v>0.12576956904133685</v>
          </cell>
          <cell r="BP140">
            <v>0.10598290598290598</v>
          </cell>
          <cell r="BQ140">
            <v>0.10176991150442478</v>
          </cell>
          <cell r="BR140">
            <v>9.2293054234062796E-2</v>
          </cell>
          <cell r="BS140">
            <v>8.5929108485499464E-2</v>
          </cell>
          <cell r="BT140">
            <v>7.5794621026894868E-2</v>
          </cell>
          <cell r="BU140">
            <v>5.8201058201058198E-2</v>
          </cell>
          <cell r="BV140">
            <v>4.807692307692308E-2</v>
          </cell>
          <cell r="BW140">
            <v>3.7138927097661624E-2</v>
          </cell>
          <cell r="BX140">
            <v>3.4383954154727794E-2</v>
          </cell>
          <cell r="BY140">
            <v>3.0131826741996232E-2</v>
          </cell>
          <cell r="BZ140">
            <v>3.2352941176470591E-2</v>
          </cell>
          <cell r="CB140" t="str">
            <v>NEC</v>
          </cell>
          <cell r="CC140" t="str">
            <v>N/A</v>
          </cell>
          <cell r="CD140" t="str">
            <v>N/A</v>
          </cell>
          <cell r="CE140" t="str">
            <v>N/A</v>
          </cell>
          <cell r="CF140">
            <v>4</v>
          </cell>
          <cell r="CG140">
            <v>4</v>
          </cell>
          <cell r="CH140">
            <v>4</v>
          </cell>
          <cell r="CI140">
            <v>4</v>
          </cell>
          <cell r="CJ140">
            <v>4</v>
          </cell>
          <cell r="CK140">
            <v>4</v>
          </cell>
          <cell r="CL140">
            <v>4</v>
          </cell>
          <cell r="CM140">
            <v>4</v>
          </cell>
          <cell r="CN140">
            <v>5</v>
          </cell>
          <cell r="CO140">
            <v>5</v>
          </cell>
          <cell r="CP140">
            <v>5</v>
          </cell>
          <cell r="CQ140">
            <v>5</v>
          </cell>
          <cell r="CR140">
            <v>5</v>
          </cell>
          <cell r="CS140">
            <v>4</v>
          </cell>
          <cell r="CT140">
            <v>4</v>
          </cell>
          <cell r="CU140">
            <v>5</v>
          </cell>
          <cell r="CV140">
            <v>5</v>
          </cell>
          <cell r="CW140">
            <v>5</v>
          </cell>
          <cell r="CX140">
            <v>5</v>
          </cell>
          <cell r="CY140">
            <v>5</v>
          </cell>
          <cell r="CZ140">
            <v>5</v>
          </cell>
        </row>
        <row r="141">
          <cell r="BB141" t="str">
            <v>Nokia Siemens</v>
          </cell>
          <cell r="BC141" t="str">
            <v>N/A</v>
          </cell>
          <cell r="BD141" t="str">
            <v>N/A</v>
          </cell>
          <cell r="BE141" t="str">
            <v>N/A</v>
          </cell>
          <cell r="BF141">
            <v>0.15923566878980891</v>
          </cell>
          <cell r="BG141">
            <v>0.17821782178217821</v>
          </cell>
          <cell r="BH141">
            <v>0.23784722222222221</v>
          </cell>
          <cell r="BI141">
            <v>0.22812499999999999</v>
          </cell>
          <cell r="BJ141">
            <v>0.18585298196948682</v>
          </cell>
          <cell r="BK141">
            <v>0.18742293464858201</v>
          </cell>
          <cell r="BL141">
            <v>0.16648531011969533</v>
          </cell>
          <cell r="BM141">
            <v>0.164969450101833</v>
          </cell>
          <cell r="BN141">
            <v>0.17836812144212524</v>
          </cell>
          <cell r="BO141">
            <v>0.18557607739665788</v>
          </cell>
          <cell r="BP141">
            <v>0.20256410256410257</v>
          </cell>
          <cell r="BQ141">
            <v>0.20530973451327433</v>
          </cell>
          <cell r="BR141">
            <v>0.21693625118934348</v>
          </cell>
          <cell r="BS141">
            <v>0.22556390977443608</v>
          </cell>
          <cell r="BT141">
            <v>0.22860635696821516</v>
          </cell>
          <cell r="BU141">
            <v>0.22222222222222221</v>
          </cell>
          <cell r="BV141">
            <v>0.21565934065934067</v>
          </cell>
          <cell r="BW141">
            <v>0.19394773039889959</v>
          </cell>
          <cell r="BX141">
            <v>0.16475644699140402</v>
          </cell>
          <cell r="BY141">
            <v>0.1751412429378531</v>
          </cell>
          <cell r="BZ141">
            <v>0.17352941176470588</v>
          </cell>
          <cell r="CB141" t="str">
            <v>Nokia Siemens</v>
          </cell>
          <cell r="CC141" t="str">
            <v>N/A</v>
          </cell>
          <cell r="CD141" t="str">
            <v>N/A</v>
          </cell>
          <cell r="CE141" t="str">
            <v>N/A</v>
          </cell>
          <cell r="CF141">
            <v>3</v>
          </cell>
          <cell r="CG141">
            <v>3</v>
          </cell>
          <cell r="CH141">
            <v>2</v>
          </cell>
          <cell r="CI141">
            <v>2</v>
          </cell>
          <cell r="CJ141">
            <v>2</v>
          </cell>
          <cell r="CK141">
            <v>3</v>
          </cell>
          <cell r="CL141">
            <v>3</v>
          </cell>
          <cell r="CM141">
            <v>3</v>
          </cell>
          <cell r="CN141">
            <v>3</v>
          </cell>
          <cell r="CO141">
            <v>3</v>
          </cell>
          <cell r="CP141">
            <v>3</v>
          </cell>
          <cell r="CQ141">
            <v>3</v>
          </cell>
          <cell r="CR141">
            <v>3</v>
          </cell>
          <cell r="CS141">
            <v>3</v>
          </cell>
          <cell r="CT141">
            <v>3</v>
          </cell>
          <cell r="CU141">
            <v>3</v>
          </cell>
          <cell r="CV141">
            <v>3</v>
          </cell>
          <cell r="CW141">
            <v>3</v>
          </cell>
          <cell r="CX141">
            <v>3</v>
          </cell>
          <cell r="CY141">
            <v>3</v>
          </cell>
          <cell r="CZ141">
            <v>3</v>
          </cell>
        </row>
        <row r="142">
          <cell r="BB142" t="str">
            <v>Sycamore</v>
          </cell>
          <cell r="BC142" t="str">
            <v>N/A</v>
          </cell>
          <cell r="BD142" t="str">
            <v>N/A</v>
          </cell>
          <cell r="BE142" t="str">
            <v>N/A</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B142" t="str">
            <v>Sycamore</v>
          </cell>
          <cell r="CC142" t="str">
            <v>N/A</v>
          </cell>
          <cell r="CD142" t="str">
            <v>N/A</v>
          </cell>
          <cell r="CE142" t="str">
            <v>N/A</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row>
        <row r="143">
          <cell r="BB143" t="str">
            <v>Tejas</v>
          </cell>
          <cell r="BC143" t="str">
            <v>N/A</v>
          </cell>
          <cell r="BD143" t="str">
            <v>N/A</v>
          </cell>
          <cell r="BE143" t="str">
            <v>N/A</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B143" t="str">
            <v>Tejas</v>
          </cell>
          <cell r="CC143" t="str">
            <v>N/A</v>
          </cell>
          <cell r="CD143" t="str">
            <v>N/A</v>
          </cell>
          <cell r="CE143" t="str">
            <v>N/A</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row>
        <row r="144">
          <cell r="BB144" t="str">
            <v>Tellabs</v>
          </cell>
          <cell r="BC144" t="str">
            <v>N/A</v>
          </cell>
          <cell r="BD144" t="str">
            <v>N/A</v>
          </cell>
          <cell r="BE144" t="str">
            <v>N/A</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B144" t="str">
            <v>Tellabs</v>
          </cell>
          <cell r="CC144" t="str">
            <v>N/A</v>
          </cell>
          <cell r="CD144" t="str">
            <v>N/A</v>
          </cell>
          <cell r="CE144" t="str">
            <v>N/A</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row>
        <row r="145">
          <cell r="BB145" t="str">
            <v>Transmode</v>
          </cell>
          <cell r="BC145" t="str">
            <v>N/A</v>
          </cell>
          <cell r="BD145" t="str">
            <v>N/A</v>
          </cell>
          <cell r="BE145" t="str">
            <v>N/A</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B145" t="str">
            <v>Transmode</v>
          </cell>
          <cell r="CC145" t="str">
            <v>N/A</v>
          </cell>
          <cell r="CD145" t="str">
            <v>N/A</v>
          </cell>
          <cell r="CE145" t="str">
            <v>N/A</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row>
        <row r="146">
          <cell r="BB146" t="str">
            <v>Tyco</v>
          </cell>
          <cell r="BC146" t="str">
            <v>N/A</v>
          </cell>
          <cell r="BD146" t="str">
            <v>N/A</v>
          </cell>
          <cell r="BE146" t="str">
            <v>N/A</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B146" t="str">
            <v>Tyco</v>
          </cell>
          <cell r="CC146" t="str">
            <v>N/A</v>
          </cell>
          <cell r="CD146" t="str">
            <v>N/A</v>
          </cell>
          <cell r="CE146" t="str">
            <v>N/A</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row>
        <row r="147">
          <cell r="BB147" t="str">
            <v>ZTE</v>
          </cell>
          <cell r="BC147" t="str">
            <v>N/A</v>
          </cell>
          <cell r="BD147" t="str">
            <v>N/A</v>
          </cell>
          <cell r="BE147" t="str">
            <v>N/A</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B147" t="str">
            <v>ZTE</v>
          </cell>
          <cell r="CC147" t="str">
            <v>N/A</v>
          </cell>
          <cell r="CD147" t="str">
            <v>N/A</v>
          </cell>
          <cell r="CE147" t="str">
            <v>N/A</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row>
        <row r="148">
          <cell r="BB148" t="str">
            <v>Other</v>
          </cell>
          <cell r="BC148" t="str">
            <v>N/A</v>
          </cell>
          <cell r="BD148" t="str">
            <v>N/A</v>
          </cell>
          <cell r="BE148" t="str">
            <v>N/A</v>
          </cell>
          <cell r="BF148">
            <v>2.1231422505307855E-3</v>
          </cell>
          <cell r="BG148">
            <v>1.9801980198019802E-3</v>
          </cell>
          <cell r="BH148">
            <v>1.736111111111111E-3</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row>
      </sheetData>
      <sheetData sheetId="10">
        <row r="6">
          <cell r="B6" t="str">
            <v>Vendor</v>
          </cell>
          <cell r="C6" t="str">
            <v>1Q05</v>
          </cell>
          <cell r="D6" t="str">
            <v>2Q05</v>
          </cell>
          <cell r="E6" t="str">
            <v>3Q05</v>
          </cell>
          <cell r="F6" t="str">
            <v>4Q05</v>
          </cell>
          <cell r="G6" t="str">
            <v>1Q06</v>
          </cell>
          <cell r="H6" t="str">
            <v>2Q06</v>
          </cell>
          <cell r="I6" t="str">
            <v>3Q06</v>
          </cell>
          <cell r="J6" t="str">
            <v>4Q06</v>
          </cell>
          <cell r="K6" t="str">
            <v>1Q07</v>
          </cell>
          <cell r="L6" t="str">
            <v>2Q07</v>
          </cell>
          <cell r="M6" t="str">
            <v>3Q07</v>
          </cell>
          <cell r="N6" t="str">
            <v>4Q07</v>
          </cell>
          <cell r="O6" t="str">
            <v>1Q08</v>
          </cell>
          <cell r="P6" t="str">
            <v>2Q08</v>
          </cell>
          <cell r="Q6" t="str">
            <v>3Q08</v>
          </cell>
          <cell r="R6" t="str">
            <v>4Q08</v>
          </cell>
          <cell r="S6" t="str">
            <v>1Q09</v>
          </cell>
          <cell r="T6" t="str">
            <v>2Q09</v>
          </cell>
          <cell r="U6" t="str">
            <v>3Q09</v>
          </cell>
          <cell r="V6" t="str">
            <v>4Q09</v>
          </cell>
          <cell r="W6" t="str">
            <v>1Q10</v>
          </cell>
          <cell r="X6" t="str">
            <v>2Q10</v>
          </cell>
          <cell r="Y6" t="str">
            <v>3Q10</v>
          </cell>
          <cell r="Z6" t="str">
            <v>4Q10</v>
          </cell>
          <cell r="AB6" t="str">
            <v>Vendor</v>
          </cell>
          <cell r="AC6" t="str">
            <v>1Q05</v>
          </cell>
          <cell r="AD6" t="str">
            <v>2Q05</v>
          </cell>
          <cell r="AE6" t="str">
            <v>3Q05</v>
          </cell>
          <cell r="AF6" t="str">
            <v>4Q05</v>
          </cell>
          <cell r="AG6" t="str">
            <v>1Q06</v>
          </cell>
          <cell r="AH6" t="str">
            <v>2Q06</v>
          </cell>
          <cell r="AI6" t="str">
            <v>3Q06</v>
          </cell>
          <cell r="AJ6" t="str">
            <v>4Q06</v>
          </cell>
          <cell r="AK6" t="str">
            <v>1Q07</v>
          </cell>
          <cell r="AL6" t="str">
            <v>2Q07</v>
          </cell>
          <cell r="AM6" t="str">
            <v>3Q07</v>
          </cell>
          <cell r="AN6" t="str">
            <v>4Q07</v>
          </cell>
          <cell r="AO6" t="str">
            <v>1Q08</v>
          </cell>
          <cell r="AP6" t="str">
            <v>2Q08</v>
          </cell>
          <cell r="AQ6" t="str">
            <v>3Q08</v>
          </cell>
          <cell r="AR6" t="str">
            <v>4Q08</v>
          </cell>
          <cell r="AS6" t="str">
            <v>1Q09</v>
          </cell>
          <cell r="AT6" t="str">
            <v>2Q09</v>
          </cell>
          <cell r="AU6" t="str">
            <v>3Q09</v>
          </cell>
          <cell r="AV6" t="str">
            <v>4Q09</v>
          </cell>
          <cell r="AW6" t="str">
            <v>1Q10</v>
          </cell>
          <cell r="AX6" t="str">
            <v>2Q10</v>
          </cell>
          <cell r="AY6" t="str">
            <v>3Q10</v>
          </cell>
          <cell r="AZ6" t="str">
            <v>4Q10</v>
          </cell>
          <cell r="BB6" t="str">
            <v>Vendor</v>
          </cell>
          <cell r="BC6" t="str">
            <v>1Q05</v>
          </cell>
          <cell r="BD6" t="str">
            <v>2Q05</v>
          </cell>
          <cell r="BE6" t="str">
            <v>3Q05</v>
          </cell>
          <cell r="BF6" t="str">
            <v>4Q05</v>
          </cell>
          <cell r="BG6" t="str">
            <v>1Q06</v>
          </cell>
          <cell r="BH6" t="str">
            <v>2Q06</v>
          </cell>
          <cell r="BI6" t="str">
            <v>3Q06</v>
          </cell>
          <cell r="BJ6" t="str">
            <v>4Q06</v>
          </cell>
          <cell r="BK6" t="str">
            <v>1Q07</v>
          </cell>
          <cell r="BL6" t="str">
            <v>2Q07</v>
          </cell>
          <cell r="BM6" t="str">
            <v>3Q07</v>
          </cell>
          <cell r="BN6" t="str">
            <v>4Q07</v>
          </cell>
          <cell r="BO6" t="str">
            <v>1Q08</v>
          </cell>
          <cell r="BP6" t="str">
            <v>2Q08</v>
          </cell>
          <cell r="BQ6" t="str">
            <v>3Q08</v>
          </cell>
          <cell r="BR6" t="str">
            <v>4Q08</v>
          </cell>
          <cell r="BS6" t="str">
            <v>1Q09</v>
          </cell>
          <cell r="BT6" t="str">
            <v>2Q09</v>
          </cell>
          <cell r="BU6" t="str">
            <v>3Q09</v>
          </cell>
          <cell r="BV6" t="str">
            <v>4Q09</v>
          </cell>
          <cell r="BW6" t="str">
            <v>1Q10</v>
          </cell>
          <cell r="BX6" t="str">
            <v>2Q10</v>
          </cell>
          <cell r="BY6" t="str">
            <v>3Q10</v>
          </cell>
          <cell r="BZ6" t="str">
            <v>4Q10</v>
          </cell>
          <cell r="CB6" t="str">
            <v>Vendor</v>
          </cell>
          <cell r="CC6" t="str">
            <v>1Q05</v>
          </cell>
          <cell r="CD6" t="str">
            <v>2Q05</v>
          </cell>
          <cell r="CE6" t="str">
            <v>3Q05</v>
          </cell>
          <cell r="CF6" t="str">
            <v>4Q05</v>
          </cell>
          <cell r="CG6" t="str">
            <v>1Q06</v>
          </cell>
          <cell r="CH6" t="str">
            <v>2Q06</v>
          </cell>
          <cell r="CI6" t="str">
            <v>3Q06</v>
          </cell>
          <cell r="CJ6" t="str">
            <v>4Q06</v>
          </cell>
          <cell r="CK6" t="str">
            <v>1Q07</v>
          </cell>
          <cell r="CL6" t="str">
            <v>2Q07</v>
          </cell>
          <cell r="CM6" t="str">
            <v>3Q07</v>
          </cell>
          <cell r="CN6" t="str">
            <v>4Q07</v>
          </cell>
          <cell r="CO6" t="str">
            <v>1Q08</v>
          </cell>
          <cell r="CP6" t="str">
            <v>2Q08</v>
          </cell>
          <cell r="CQ6" t="str">
            <v>3Q08</v>
          </cell>
          <cell r="CR6" t="str">
            <v>4Q08</v>
          </cell>
          <cell r="CS6" t="str">
            <v>1Q09</v>
          </cell>
          <cell r="CT6" t="str">
            <v>2Q09</v>
          </cell>
          <cell r="CU6" t="str">
            <v>3Q09</v>
          </cell>
          <cell r="CV6" t="str">
            <v>4Q09</v>
          </cell>
          <cell r="CW6" t="str">
            <v>1Q10</v>
          </cell>
          <cell r="CX6" t="str">
            <v>2Q10</v>
          </cell>
          <cell r="CY6" t="str">
            <v>3Q10</v>
          </cell>
          <cell r="CZ6" t="str">
            <v>4Q10</v>
          </cell>
        </row>
        <row r="7">
          <cell r="B7" t="str">
            <v>ADTRAN</v>
          </cell>
          <cell r="C7">
            <v>0</v>
          </cell>
          <cell r="D7">
            <v>1</v>
          </cell>
          <cell r="E7">
            <v>2</v>
          </cell>
          <cell r="F7">
            <v>1</v>
          </cell>
          <cell r="G7">
            <v>1</v>
          </cell>
          <cell r="H7">
            <v>1</v>
          </cell>
          <cell r="I7">
            <v>1</v>
          </cell>
          <cell r="J7">
            <v>1</v>
          </cell>
          <cell r="K7">
            <v>1</v>
          </cell>
          <cell r="L7">
            <v>1</v>
          </cell>
          <cell r="M7">
            <v>0</v>
          </cell>
          <cell r="N7">
            <v>0</v>
          </cell>
          <cell r="O7">
            <v>0</v>
          </cell>
          <cell r="P7">
            <v>0</v>
          </cell>
          <cell r="Q7">
            <v>0</v>
          </cell>
          <cell r="R7">
            <v>0</v>
          </cell>
          <cell r="S7">
            <v>0</v>
          </cell>
          <cell r="T7">
            <v>0</v>
          </cell>
          <cell r="U7">
            <v>0</v>
          </cell>
          <cell r="V7">
            <v>0</v>
          </cell>
          <cell r="W7">
            <v>0</v>
          </cell>
          <cell r="X7">
            <v>0</v>
          </cell>
          <cell r="Y7">
            <v>0</v>
          </cell>
          <cell r="Z7">
            <v>0</v>
          </cell>
          <cell r="AB7" t="str">
            <v>ADTRAN</v>
          </cell>
          <cell r="AC7">
            <v>0</v>
          </cell>
          <cell r="AD7">
            <v>1.1792452830188679E-3</v>
          </cell>
          <cell r="AE7">
            <v>2.3696682464454978E-3</v>
          </cell>
          <cell r="AF7">
            <v>1.0504201680672268E-3</v>
          </cell>
          <cell r="AG7">
            <v>1.3793103448275861E-3</v>
          </cell>
          <cell r="AH7">
            <v>1.0952902519167579E-3</v>
          </cell>
          <cell r="AI7">
            <v>1.0493179433368311E-3</v>
          </cell>
          <cell r="AJ7">
            <v>8.6655112651646442E-4</v>
          </cell>
          <cell r="AK7">
            <v>9.3109869646182495E-4</v>
          </cell>
          <cell r="AL7">
            <v>8.4961767204757861E-4</v>
          </cell>
          <cell r="AM7">
            <v>0</v>
          </cell>
          <cell r="AN7">
            <v>0</v>
          </cell>
          <cell r="AO7">
            <v>0</v>
          </cell>
          <cell r="AP7">
            <v>0</v>
          </cell>
          <cell r="AQ7">
            <v>0</v>
          </cell>
          <cell r="AR7">
            <v>0</v>
          </cell>
          <cell r="AS7">
            <v>0</v>
          </cell>
          <cell r="AT7">
            <v>0</v>
          </cell>
          <cell r="AU7">
            <v>0</v>
          </cell>
          <cell r="AV7">
            <v>0</v>
          </cell>
          <cell r="AW7">
            <v>0</v>
          </cell>
          <cell r="AX7">
            <v>0</v>
          </cell>
          <cell r="AY7" t="e">
            <v>#DIV/0!</v>
          </cell>
          <cell r="AZ7" t="e">
            <v>#DIV/0!</v>
          </cell>
          <cell r="BB7" t="str">
            <v>ADTRAN</v>
          </cell>
          <cell r="BC7" t="str">
            <v>N/A</v>
          </cell>
          <cell r="BD7" t="str">
            <v>N/A</v>
          </cell>
          <cell r="BE7" t="str">
            <v>N/A</v>
          </cell>
          <cell r="BF7">
            <v>1.1594202898550724E-3</v>
          </cell>
          <cell r="BG7">
            <v>1.4841199168892847E-3</v>
          </cell>
          <cell r="BH7">
            <v>1.4560279557367501E-3</v>
          </cell>
          <cell r="BI7">
            <v>1.1289867344058708E-3</v>
          </cell>
          <cell r="BJ7">
            <v>1.068090787716956E-3</v>
          </cell>
          <cell r="BK7">
            <v>9.7703957010258913E-4</v>
          </cell>
          <cell r="BL7">
            <v>9.1785222579164757E-4</v>
          </cell>
          <cell r="BM7">
            <v>6.3938618925831207E-4</v>
          </cell>
          <cell r="BN7">
            <v>3.9904229848363929E-4</v>
          </cell>
          <cell r="BO7">
            <v>1.9428793471925395E-4</v>
          </cell>
          <cell r="BP7">
            <v>0</v>
          </cell>
          <cell r="BQ7">
            <v>0</v>
          </cell>
          <cell r="BR7">
            <v>0</v>
          </cell>
          <cell r="BS7">
            <v>0</v>
          </cell>
          <cell r="BT7">
            <v>0</v>
          </cell>
          <cell r="BU7">
            <v>0</v>
          </cell>
          <cell r="BV7">
            <v>0</v>
          </cell>
          <cell r="BW7">
            <v>0</v>
          </cell>
          <cell r="BX7">
            <v>0</v>
          </cell>
          <cell r="BY7">
            <v>0</v>
          </cell>
          <cell r="BZ7">
            <v>0</v>
          </cell>
          <cell r="CB7" t="str">
            <v>ADTRAN</v>
          </cell>
          <cell r="CC7" t="str">
            <v>N/A</v>
          </cell>
          <cell r="CD7" t="str">
            <v>N/A</v>
          </cell>
          <cell r="CE7" t="str">
            <v>N/A</v>
          </cell>
          <cell r="CF7">
            <v>16</v>
          </cell>
          <cell r="CG7">
            <v>16</v>
          </cell>
          <cell r="CH7">
            <v>17</v>
          </cell>
          <cell r="CI7">
            <v>17</v>
          </cell>
          <cell r="CJ7">
            <v>17</v>
          </cell>
          <cell r="CK7">
            <v>17</v>
          </cell>
          <cell r="CL7">
            <v>17</v>
          </cell>
          <cell r="CM7">
            <v>18</v>
          </cell>
          <cell r="CN7">
            <v>18</v>
          </cell>
          <cell r="CO7">
            <v>18</v>
          </cell>
          <cell r="CP7" t="str">
            <v/>
          </cell>
          <cell r="CQ7" t="str">
            <v/>
          </cell>
          <cell r="CR7" t="str">
            <v/>
          </cell>
          <cell r="CS7" t="str">
            <v/>
          </cell>
          <cell r="CT7" t="str">
            <v/>
          </cell>
          <cell r="CU7" t="str">
            <v/>
          </cell>
          <cell r="CV7" t="str">
            <v/>
          </cell>
          <cell r="CW7" t="str">
            <v/>
          </cell>
          <cell r="CX7" t="str">
            <v/>
          </cell>
          <cell r="CY7" t="str">
            <v/>
          </cell>
          <cell r="CZ7" t="str">
            <v/>
          </cell>
        </row>
        <row r="8">
          <cell r="B8" t="str">
            <v>ADVA</v>
          </cell>
          <cell r="C8">
            <v>31</v>
          </cell>
          <cell r="D8">
            <v>33</v>
          </cell>
          <cell r="E8">
            <v>34</v>
          </cell>
          <cell r="F8">
            <v>32</v>
          </cell>
          <cell r="G8">
            <v>37</v>
          </cell>
          <cell r="H8">
            <v>40</v>
          </cell>
          <cell r="I8">
            <v>38</v>
          </cell>
          <cell r="J8">
            <v>48</v>
          </cell>
          <cell r="K8">
            <v>50</v>
          </cell>
          <cell r="L8">
            <v>58</v>
          </cell>
          <cell r="M8">
            <v>61</v>
          </cell>
          <cell r="N8">
            <v>48</v>
          </cell>
          <cell r="O8">
            <v>44</v>
          </cell>
          <cell r="P8">
            <v>50</v>
          </cell>
          <cell r="Q8">
            <v>52</v>
          </cell>
          <cell r="R8">
            <v>45</v>
          </cell>
          <cell r="S8">
            <v>48</v>
          </cell>
          <cell r="T8">
            <v>50</v>
          </cell>
          <cell r="U8">
            <v>56</v>
          </cell>
          <cell r="V8">
            <v>58</v>
          </cell>
          <cell r="W8">
            <v>57</v>
          </cell>
          <cell r="X8">
            <v>51</v>
          </cell>
          <cell r="Y8">
            <v>0</v>
          </cell>
          <cell r="Z8">
            <v>0</v>
          </cell>
          <cell r="AB8" t="str">
            <v>ADVA</v>
          </cell>
          <cell r="AC8">
            <v>3.8461538461538464E-2</v>
          </cell>
          <cell r="AD8">
            <v>3.891509433962264E-2</v>
          </cell>
          <cell r="AE8">
            <v>4.0284360189573459E-2</v>
          </cell>
          <cell r="AF8">
            <v>3.3613445378151259E-2</v>
          </cell>
          <cell r="AG8">
            <v>5.1034482758620693E-2</v>
          </cell>
          <cell r="AH8">
            <v>4.3811610076670317E-2</v>
          </cell>
          <cell r="AI8">
            <v>3.9874081846799581E-2</v>
          </cell>
          <cell r="AJ8">
            <v>4.1594454072790298E-2</v>
          </cell>
          <cell r="AK8">
            <v>4.6554934823091247E-2</v>
          </cell>
          <cell r="AL8">
            <v>4.9277824978759557E-2</v>
          </cell>
          <cell r="AM8">
            <v>4.73970473970474E-2</v>
          </cell>
          <cell r="AN8">
            <v>3.2564450474898234E-2</v>
          </cell>
          <cell r="AO8">
            <v>3.6393713813068655E-2</v>
          </cell>
          <cell r="AP8">
            <v>3.4530386740331494E-2</v>
          </cell>
          <cell r="AQ8">
            <v>3.815113719735877E-2</v>
          </cell>
          <cell r="AR8">
            <v>3.2870708546384221E-2</v>
          </cell>
          <cell r="AS8">
            <v>4.738400789733465E-2</v>
          </cell>
          <cell r="AT8">
            <v>4.6253469010175761E-2</v>
          </cell>
          <cell r="AU8">
            <v>6.1002178649237473E-2</v>
          </cell>
          <cell r="AV8">
            <v>4.9152542372881358E-2</v>
          </cell>
          <cell r="AW8">
            <v>7.0544554455445538E-2</v>
          </cell>
          <cell r="AX8">
            <v>6.580645161290323E-2</v>
          </cell>
          <cell r="AY8" t="e">
            <v>#DIV/0!</v>
          </cell>
          <cell r="AZ8" t="e">
            <v>#DIV/0!</v>
          </cell>
          <cell r="BB8" t="str">
            <v>ADVA</v>
          </cell>
          <cell r="BC8" t="str">
            <v>N/A</v>
          </cell>
          <cell r="BD8" t="str">
            <v>N/A</v>
          </cell>
          <cell r="BE8" t="str">
            <v>N/A</v>
          </cell>
          <cell r="BF8">
            <v>3.7681159420289857E-2</v>
          </cell>
          <cell r="BG8">
            <v>4.036806173938854E-2</v>
          </cell>
          <cell r="BH8">
            <v>4.1642399534071055E-2</v>
          </cell>
          <cell r="BI8">
            <v>4.1490262489415751E-2</v>
          </cell>
          <cell r="BJ8">
            <v>4.3524699599465956E-2</v>
          </cell>
          <cell r="BK8">
            <v>4.2989741084513922E-2</v>
          </cell>
          <cell r="BL8">
            <v>4.4515832950894903E-2</v>
          </cell>
          <cell r="BM8">
            <v>4.6248934356351239E-2</v>
          </cell>
          <cell r="BN8">
            <v>4.3296089385474863E-2</v>
          </cell>
          <cell r="BO8">
            <v>4.0994754225762584E-2</v>
          </cell>
          <cell r="BP8">
            <v>3.7467700258397935E-2</v>
          </cell>
          <cell r="BQ8">
            <v>3.5311248634874406E-2</v>
          </cell>
          <cell r="BR8">
            <v>3.5442568194470218E-2</v>
          </cell>
          <cell r="BS8">
            <v>3.7550548815713458E-2</v>
          </cell>
          <cell r="BT8">
            <v>4.0406133443845832E-2</v>
          </cell>
          <cell r="BU8">
            <v>4.5423419310659664E-2</v>
          </cell>
          <cell r="BV8">
            <v>5.0572519083969467E-2</v>
          </cell>
          <cell r="BW8">
            <v>5.5430147980938052E-2</v>
          </cell>
          <cell r="BX8">
            <v>6.0309698451507743E-2</v>
          </cell>
          <cell r="BY8">
            <v>6.0079623597538906E-2</v>
          </cell>
          <cell r="BZ8">
            <v>6.8224889450410608E-2</v>
          </cell>
          <cell r="CB8" t="str">
            <v>ADVA</v>
          </cell>
          <cell r="CC8" t="str">
            <v>N/A</v>
          </cell>
          <cell r="CD8" t="str">
            <v>N/A</v>
          </cell>
          <cell r="CE8" t="str">
            <v>N/A</v>
          </cell>
          <cell r="CF8">
            <v>7</v>
          </cell>
          <cell r="CG8">
            <v>7</v>
          </cell>
          <cell r="CH8">
            <v>7</v>
          </cell>
          <cell r="CI8">
            <v>7</v>
          </cell>
          <cell r="CJ8">
            <v>6</v>
          </cell>
          <cell r="CK8">
            <v>6</v>
          </cell>
          <cell r="CL8">
            <v>6</v>
          </cell>
          <cell r="CM8">
            <v>6</v>
          </cell>
          <cell r="CN8">
            <v>6</v>
          </cell>
          <cell r="CO8">
            <v>6</v>
          </cell>
          <cell r="CP8">
            <v>7</v>
          </cell>
          <cell r="CQ8">
            <v>7</v>
          </cell>
          <cell r="CR8">
            <v>7</v>
          </cell>
          <cell r="CS8">
            <v>7</v>
          </cell>
          <cell r="CT8">
            <v>7</v>
          </cell>
          <cell r="CU8">
            <v>6</v>
          </cell>
          <cell r="CV8">
            <v>6</v>
          </cell>
          <cell r="CW8">
            <v>6</v>
          </cell>
          <cell r="CX8">
            <v>6</v>
          </cell>
          <cell r="CY8">
            <v>5</v>
          </cell>
          <cell r="CZ8">
            <v>5</v>
          </cell>
        </row>
        <row r="9">
          <cell r="B9" t="str">
            <v>Alcatel-Lucent</v>
          </cell>
          <cell r="C9">
            <v>212</v>
          </cell>
          <cell r="D9">
            <v>290</v>
          </cell>
          <cell r="E9">
            <v>299</v>
          </cell>
          <cell r="F9">
            <v>344</v>
          </cell>
          <cell r="G9">
            <v>229</v>
          </cell>
          <cell r="H9">
            <v>272</v>
          </cell>
          <cell r="I9">
            <v>325</v>
          </cell>
          <cell r="J9">
            <v>430</v>
          </cell>
          <cell r="K9">
            <v>305</v>
          </cell>
          <cell r="L9">
            <v>344</v>
          </cell>
          <cell r="M9">
            <v>417</v>
          </cell>
          <cell r="N9">
            <v>474</v>
          </cell>
          <cell r="O9">
            <v>342</v>
          </cell>
          <cell r="P9">
            <v>434</v>
          </cell>
          <cell r="Q9">
            <v>427</v>
          </cell>
          <cell r="R9">
            <v>388</v>
          </cell>
          <cell r="S9">
            <v>278</v>
          </cell>
          <cell r="T9">
            <v>287</v>
          </cell>
          <cell r="U9">
            <v>251</v>
          </cell>
          <cell r="V9">
            <v>299</v>
          </cell>
          <cell r="W9">
            <v>198</v>
          </cell>
          <cell r="X9">
            <v>202</v>
          </cell>
          <cell r="Y9">
            <v>0</v>
          </cell>
          <cell r="Z9">
            <v>0</v>
          </cell>
          <cell r="AB9" t="str">
            <v>Alcatel-Lucent</v>
          </cell>
          <cell r="AC9">
            <v>0.26302729528535979</v>
          </cell>
          <cell r="AD9">
            <v>0.34198113207547171</v>
          </cell>
          <cell r="AE9">
            <v>0.35426540284360192</v>
          </cell>
          <cell r="AF9">
            <v>0.36134453781512604</v>
          </cell>
          <cell r="AG9">
            <v>0.31586206896551722</v>
          </cell>
          <cell r="AH9">
            <v>0.29791894852135814</v>
          </cell>
          <cell r="AI9">
            <v>0.3410283315844701</v>
          </cell>
          <cell r="AJ9">
            <v>0.37261698440207974</v>
          </cell>
          <cell r="AK9">
            <v>0.28398510242085662</v>
          </cell>
          <cell r="AL9">
            <v>0.29226847918436705</v>
          </cell>
          <cell r="AM9">
            <v>0.32400932400932403</v>
          </cell>
          <cell r="AN9">
            <v>0.32157394843962006</v>
          </cell>
          <cell r="AO9">
            <v>0.28287841191066998</v>
          </cell>
          <cell r="AP9">
            <v>0.29972375690607733</v>
          </cell>
          <cell r="AQ9">
            <v>0.3132795304475422</v>
          </cell>
          <cell r="AR9">
            <v>0.28341855368882396</v>
          </cell>
          <cell r="AS9">
            <v>0.27443237907206319</v>
          </cell>
          <cell r="AT9">
            <v>0.26549491211840887</v>
          </cell>
          <cell r="AU9">
            <v>0.27342047930283225</v>
          </cell>
          <cell r="AV9">
            <v>0.25338983050847458</v>
          </cell>
          <cell r="AW9">
            <v>0.24504950495049505</v>
          </cell>
          <cell r="AX9">
            <v>0.26064516129032256</v>
          </cell>
          <cell r="AY9" t="e">
            <v>#DIV/0!</v>
          </cell>
          <cell r="AZ9" t="e">
            <v>#DIV/0!</v>
          </cell>
          <cell r="BB9" t="str">
            <v>Alcatel-Lucent</v>
          </cell>
          <cell r="BC9" t="str">
            <v>N/A</v>
          </cell>
          <cell r="BD9" t="str">
            <v>N/A</v>
          </cell>
          <cell r="BE9" t="str">
            <v>N/A</v>
          </cell>
          <cell r="BF9">
            <v>0.3318840579710145</v>
          </cell>
          <cell r="BG9">
            <v>0.34490946868506978</v>
          </cell>
          <cell r="BH9">
            <v>0.33313919627256844</v>
          </cell>
          <cell r="BI9">
            <v>0.33022861981371721</v>
          </cell>
          <cell r="BJ9">
            <v>0.33538050734312419</v>
          </cell>
          <cell r="BK9">
            <v>0.32535417684416218</v>
          </cell>
          <cell r="BL9">
            <v>0.3221661312528683</v>
          </cell>
          <cell r="BM9">
            <v>0.3188405797101449</v>
          </cell>
          <cell r="BN9">
            <v>0.30726256983240224</v>
          </cell>
          <cell r="BO9">
            <v>0.30639207305226346</v>
          </cell>
          <cell r="BP9">
            <v>0.30767811000369139</v>
          </cell>
          <cell r="BQ9">
            <v>0.30524208227156896</v>
          </cell>
          <cell r="BR9">
            <v>0.29523102616440899</v>
          </cell>
          <cell r="BS9">
            <v>0.29404968226458694</v>
          </cell>
          <cell r="BT9">
            <v>0.28595109821798592</v>
          </cell>
          <cell r="BU9">
            <v>0.27482309974891578</v>
          </cell>
          <cell r="BV9">
            <v>0.26598282442748089</v>
          </cell>
          <cell r="BW9">
            <v>0.2595936794582393</v>
          </cell>
          <cell r="BX9">
            <v>0.2580820429231187</v>
          </cell>
          <cell r="BY9">
            <v>0.25298588490770901</v>
          </cell>
          <cell r="BZ9">
            <v>0.2526847757422615</v>
          </cell>
          <cell r="CB9" t="str">
            <v>Alcatel-Lucent</v>
          </cell>
          <cell r="CC9" t="str">
            <v>N/A</v>
          </cell>
          <cell r="CD9" t="str">
            <v>N/A</v>
          </cell>
          <cell r="CE9" t="str">
            <v>N/A</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2</v>
          </cell>
          <cell r="CZ9">
            <v>2</v>
          </cell>
        </row>
        <row r="10">
          <cell r="B10" t="str">
            <v>Ciena</v>
          </cell>
          <cell r="C10">
            <v>72</v>
          </cell>
          <cell r="D10">
            <v>91</v>
          </cell>
          <cell r="E10">
            <v>85</v>
          </cell>
          <cell r="F10">
            <v>87</v>
          </cell>
          <cell r="G10">
            <v>59</v>
          </cell>
          <cell r="H10">
            <v>67</v>
          </cell>
          <cell r="I10">
            <v>71</v>
          </cell>
          <cell r="J10">
            <v>113</v>
          </cell>
          <cell r="K10">
            <v>119</v>
          </cell>
          <cell r="L10">
            <v>98</v>
          </cell>
          <cell r="M10">
            <v>103</v>
          </cell>
          <cell r="N10">
            <v>146</v>
          </cell>
          <cell r="O10">
            <v>86</v>
          </cell>
          <cell r="P10">
            <v>147</v>
          </cell>
          <cell r="Q10">
            <v>119</v>
          </cell>
          <cell r="R10">
            <v>143</v>
          </cell>
          <cell r="S10">
            <v>90</v>
          </cell>
          <cell r="T10">
            <v>73</v>
          </cell>
          <cell r="U10">
            <v>68</v>
          </cell>
          <cell r="V10">
            <v>72</v>
          </cell>
          <cell r="W10">
            <v>57</v>
          </cell>
          <cell r="X10">
            <v>30</v>
          </cell>
          <cell r="Y10">
            <v>0</v>
          </cell>
          <cell r="Z10">
            <v>0</v>
          </cell>
          <cell r="AB10" t="str">
            <v>Ciena</v>
          </cell>
          <cell r="AC10">
            <v>8.9330024813895778E-2</v>
          </cell>
          <cell r="AD10">
            <v>0.10731132075471699</v>
          </cell>
          <cell r="AE10">
            <v>0.10071090047393365</v>
          </cell>
          <cell r="AF10">
            <v>9.1386554621848734E-2</v>
          </cell>
          <cell r="AG10">
            <v>8.137931034482758E-2</v>
          </cell>
          <cell r="AH10">
            <v>7.3384446878422785E-2</v>
          </cell>
          <cell r="AI10">
            <v>7.4501573976915009E-2</v>
          </cell>
          <cell r="AJ10">
            <v>9.7920277296360492E-2</v>
          </cell>
          <cell r="AK10">
            <v>0.11080074487895716</v>
          </cell>
          <cell r="AL10">
            <v>8.3262531860662709E-2</v>
          </cell>
          <cell r="AM10">
            <v>8.0031080031080032E-2</v>
          </cell>
          <cell r="AN10">
            <v>9.9050203527815461E-2</v>
          </cell>
          <cell r="AO10">
            <v>7.1133167907361461E-2</v>
          </cell>
          <cell r="AP10">
            <v>0.10151933701657459</v>
          </cell>
          <cell r="AQ10">
            <v>8.7307410124724871E-2</v>
          </cell>
          <cell r="AR10">
            <v>0.10445580715850986</v>
          </cell>
          <cell r="AS10">
            <v>8.8845014807502468E-2</v>
          </cell>
          <cell r="AT10">
            <v>6.7530064754856609E-2</v>
          </cell>
          <cell r="AU10">
            <v>7.407407407407407E-2</v>
          </cell>
          <cell r="AV10">
            <v>6.1016949152542375E-2</v>
          </cell>
          <cell r="AW10">
            <v>7.0544554455445538E-2</v>
          </cell>
          <cell r="AX10">
            <v>3.870967741935484E-2</v>
          </cell>
          <cell r="AY10" t="e">
            <v>#DIV/0!</v>
          </cell>
          <cell r="AZ10" t="e">
            <v>#DIV/0!</v>
          </cell>
          <cell r="BB10" t="str">
            <v>Ciena</v>
          </cell>
          <cell r="BC10" t="str">
            <v>N/A</v>
          </cell>
          <cell r="BD10" t="str">
            <v>N/A</v>
          </cell>
          <cell r="BE10" t="str">
            <v>N/A</v>
          </cell>
          <cell r="BF10">
            <v>9.7101449275362323E-2</v>
          </cell>
          <cell r="BG10">
            <v>9.5577322647669938E-2</v>
          </cell>
          <cell r="BH10">
            <v>8.6779266161910312E-2</v>
          </cell>
          <cell r="BI10">
            <v>8.0158058142816818E-2</v>
          </cell>
          <cell r="BJ10">
            <v>8.2777036048064079E-2</v>
          </cell>
          <cell r="BK10">
            <v>9.0376160234489494E-2</v>
          </cell>
          <cell r="BL10">
            <v>9.2014685635612672E-2</v>
          </cell>
          <cell r="BM10">
            <v>9.2284739982949698E-2</v>
          </cell>
          <cell r="BN10">
            <v>9.2976855546687942E-2</v>
          </cell>
          <cell r="BO10">
            <v>8.4126675733436948E-2</v>
          </cell>
          <cell r="BP10">
            <v>8.896271686969362E-2</v>
          </cell>
          <cell r="BQ10">
            <v>9.0644339279213684E-2</v>
          </cell>
          <cell r="BR10">
            <v>9.1853776210799779E-2</v>
          </cell>
          <cell r="BS10">
            <v>9.6090891584825727E-2</v>
          </cell>
          <cell r="BT10">
            <v>8.8064649813510157E-2</v>
          </cell>
          <cell r="BU10">
            <v>8.5368637297420683E-2</v>
          </cell>
          <cell r="BV10">
            <v>7.2280534351145037E-2</v>
          </cell>
          <cell r="BW10">
            <v>6.772009029345373E-2</v>
          </cell>
          <cell r="BX10">
            <v>6.1668024993208365E-2</v>
          </cell>
          <cell r="BY10">
            <v>5.7546145494028228E-2</v>
          </cell>
          <cell r="BZ10">
            <v>5.4958938723941884E-2</v>
          </cell>
          <cell r="CB10" t="str">
            <v>Ciena</v>
          </cell>
          <cell r="CC10" t="str">
            <v>N/A</v>
          </cell>
          <cell r="CD10" t="str">
            <v>N/A</v>
          </cell>
          <cell r="CE10" t="str">
            <v>N/A</v>
          </cell>
          <cell r="CF10">
            <v>4</v>
          </cell>
          <cell r="CG10">
            <v>4</v>
          </cell>
          <cell r="CH10">
            <v>5</v>
          </cell>
          <cell r="CI10">
            <v>5</v>
          </cell>
          <cell r="CJ10">
            <v>5</v>
          </cell>
          <cell r="CK10">
            <v>5</v>
          </cell>
          <cell r="CL10">
            <v>5</v>
          </cell>
          <cell r="CM10">
            <v>5</v>
          </cell>
          <cell r="CN10">
            <v>5</v>
          </cell>
          <cell r="CO10">
            <v>5</v>
          </cell>
          <cell r="CP10">
            <v>5</v>
          </cell>
          <cell r="CQ10">
            <v>5</v>
          </cell>
          <cell r="CR10">
            <v>4</v>
          </cell>
          <cell r="CS10">
            <v>4</v>
          </cell>
          <cell r="CT10">
            <v>4</v>
          </cell>
          <cell r="CU10">
            <v>4</v>
          </cell>
          <cell r="CV10">
            <v>5</v>
          </cell>
          <cell r="CW10">
            <v>5</v>
          </cell>
          <cell r="CX10">
            <v>5</v>
          </cell>
          <cell r="CY10">
            <v>6</v>
          </cell>
          <cell r="CZ10">
            <v>6</v>
          </cell>
        </row>
        <row r="11">
          <cell r="B11" t="str">
            <v>Cisco</v>
          </cell>
          <cell r="C11">
            <v>14</v>
          </cell>
          <cell r="D11">
            <v>23</v>
          </cell>
          <cell r="E11">
            <v>17</v>
          </cell>
          <cell r="F11">
            <v>15</v>
          </cell>
          <cell r="G11">
            <v>17</v>
          </cell>
          <cell r="H11">
            <v>23</v>
          </cell>
          <cell r="I11">
            <v>20</v>
          </cell>
          <cell r="J11">
            <v>26</v>
          </cell>
          <cell r="K11">
            <v>25</v>
          </cell>
          <cell r="L11">
            <v>26</v>
          </cell>
          <cell r="M11">
            <v>28</v>
          </cell>
          <cell r="N11">
            <v>33</v>
          </cell>
          <cell r="O11">
            <v>32</v>
          </cell>
          <cell r="P11">
            <v>24</v>
          </cell>
          <cell r="Q11">
            <v>27</v>
          </cell>
          <cell r="R11">
            <v>23</v>
          </cell>
          <cell r="S11">
            <v>21</v>
          </cell>
          <cell r="T11">
            <v>21</v>
          </cell>
          <cell r="U11">
            <v>16</v>
          </cell>
          <cell r="V11">
            <v>15</v>
          </cell>
          <cell r="W11">
            <v>17</v>
          </cell>
          <cell r="X11">
            <v>0</v>
          </cell>
          <cell r="Y11">
            <v>0</v>
          </cell>
          <cell r="Z11">
            <v>0</v>
          </cell>
          <cell r="AB11" t="str">
            <v>Cisco</v>
          </cell>
          <cell r="AC11">
            <v>1.7369727047146403E-2</v>
          </cell>
          <cell r="AD11">
            <v>2.7122641509433963E-2</v>
          </cell>
          <cell r="AE11">
            <v>2.014218009478673E-2</v>
          </cell>
          <cell r="AF11">
            <v>1.5756302521008403E-2</v>
          </cell>
          <cell r="AG11">
            <v>2.3448275862068966E-2</v>
          </cell>
          <cell r="AH11">
            <v>2.5191675794085433E-2</v>
          </cell>
          <cell r="AI11">
            <v>2.098635886673662E-2</v>
          </cell>
          <cell r="AJ11">
            <v>2.2530329289428077E-2</v>
          </cell>
          <cell r="AK11">
            <v>2.3277467411545624E-2</v>
          </cell>
          <cell r="AL11">
            <v>2.2090059473237042E-2</v>
          </cell>
          <cell r="AM11">
            <v>2.1756021756021756E-2</v>
          </cell>
          <cell r="AN11">
            <v>2.2388059701492536E-2</v>
          </cell>
          <cell r="AO11">
            <v>2.6468155500413565E-2</v>
          </cell>
          <cell r="AP11">
            <v>1.6574585635359115E-2</v>
          </cell>
          <cell r="AQ11">
            <v>1.9809244314013204E-2</v>
          </cell>
          <cell r="AR11">
            <v>1.6800584368151936E-2</v>
          </cell>
          <cell r="AS11">
            <v>2.0730503455083909E-2</v>
          </cell>
          <cell r="AT11">
            <v>1.942645698427382E-2</v>
          </cell>
          <cell r="AU11">
            <v>1.7429193899782137E-2</v>
          </cell>
          <cell r="AV11">
            <v>1.2711864406779662E-2</v>
          </cell>
          <cell r="AW11">
            <v>2.1039603960396041E-2</v>
          </cell>
          <cell r="AX11">
            <v>0</v>
          </cell>
          <cell r="AY11" t="e">
            <v>#DIV/0!</v>
          </cell>
          <cell r="AZ11" t="e">
            <v>#DIV/0!</v>
          </cell>
          <cell r="BB11" t="str">
            <v>Cisco</v>
          </cell>
          <cell r="BC11" t="str">
            <v>N/A</v>
          </cell>
          <cell r="BD11" t="str">
            <v>N/A</v>
          </cell>
          <cell r="BE11" t="str">
            <v>N/A</v>
          </cell>
          <cell r="BF11">
            <v>0.02</v>
          </cell>
          <cell r="BG11">
            <v>2.1371326803205699E-2</v>
          </cell>
          <cell r="BH11">
            <v>2.0966802562609202E-2</v>
          </cell>
          <cell r="BI11">
            <v>2.1168501270110076E-2</v>
          </cell>
          <cell r="BJ11">
            <v>2.2963951935914554E-2</v>
          </cell>
          <cell r="BK11">
            <v>2.2960429897410845E-2</v>
          </cell>
          <cell r="BL11">
            <v>2.2257916475447451E-2</v>
          </cell>
          <cell r="BM11">
            <v>2.2378516624040921E-2</v>
          </cell>
          <cell r="BN11">
            <v>2.23463687150838E-2</v>
          </cell>
          <cell r="BO11">
            <v>2.312026423159122E-2</v>
          </cell>
          <cell r="BP11">
            <v>2.1594684385382059E-2</v>
          </cell>
          <cell r="BQ11">
            <v>2.1113942482708408E-2</v>
          </cell>
          <cell r="BR11">
            <v>1.9669697532009648E-2</v>
          </cell>
          <cell r="BS11">
            <v>1.8293857115347582E-2</v>
          </cell>
          <cell r="BT11">
            <v>1.9063406547865726E-2</v>
          </cell>
          <cell r="BU11">
            <v>1.8488929468157955E-2</v>
          </cell>
          <cell r="BV11">
            <v>1.7414122137404581E-2</v>
          </cell>
          <cell r="BW11">
            <v>1.7306245297215951E-2</v>
          </cell>
          <cell r="BX11">
            <v>1.3039934800325998E-2</v>
          </cell>
          <cell r="BY11">
            <v>1.158161418747738E-2</v>
          </cell>
          <cell r="BZ11">
            <v>1.0739102969046115E-2</v>
          </cell>
          <cell r="CB11" t="str">
            <v>Cisco</v>
          </cell>
          <cell r="CC11" t="str">
            <v>N/A</v>
          </cell>
          <cell r="CD11" t="str">
            <v>N/A</v>
          </cell>
          <cell r="CE11" t="str">
            <v>N/A</v>
          </cell>
          <cell r="CF11">
            <v>10</v>
          </cell>
          <cell r="CG11">
            <v>10</v>
          </cell>
          <cell r="CH11">
            <v>10</v>
          </cell>
          <cell r="CI11">
            <v>10</v>
          </cell>
          <cell r="CJ11">
            <v>9</v>
          </cell>
          <cell r="CK11">
            <v>9</v>
          </cell>
          <cell r="CL11">
            <v>8</v>
          </cell>
          <cell r="CM11">
            <v>8</v>
          </cell>
          <cell r="CN11">
            <v>9</v>
          </cell>
          <cell r="CO11">
            <v>9</v>
          </cell>
          <cell r="CP11">
            <v>9</v>
          </cell>
          <cell r="CQ11">
            <v>9</v>
          </cell>
          <cell r="CR11">
            <v>9</v>
          </cell>
          <cell r="CS11">
            <v>10</v>
          </cell>
          <cell r="CT11">
            <v>9</v>
          </cell>
          <cell r="CU11">
            <v>9</v>
          </cell>
          <cell r="CV11">
            <v>9</v>
          </cell>
          <cell r="CW11">
            <v>9</v>
          </cell>
          <cell r="CX11">
            <v>11</v>
          </cell>
          <cell r="CY11">
            <v>11</v>
          </cell>
          <cell r="CZ11">
            <v>12</v>
          </cell>
        </row>
        <row r="12">
          <cell r="B12" t="str">
            <v>ECI Telecom</v>
          </cell>
          <cell r="C12">
            <v>45</v>
          </cell>
          <cell r="D12">
            <v>45</v>
          </cell>
          <cell r="E12">
            <v>51</v>
          </cell>
          <cell r="F12">
            <v>52</v>
          </cell>
          <cell r="G12">
            <v>37</v>
          </cell>
          <cell r="H12">
            <v>42</v>
          </cell>
          <cell r="I12">
            <v>36</v>
          </cell>
          <cell r="J12">
            <v>36</v>
          </cell>
          <cell r="K12">
            <v>41</v>
          </cell>
          <cell r="L12">
            <v>43</v>
          </cell>
          <cell r="M12">
            <v>47</v>
          </cell>
          <cell r="N12">
            <v>48</v>
          </cell>
          <cell r="O12">
            <v>42</v>
          </cell>
          <cell r="P12">
            <v>50</v>
          </cell>
          <cell r="Q12">
            <v>50</v>
          </cell>
          <cell r="R12">
            <v>47</v>
          </cell>
          <cell r="S12">
            <v>39</v>
          </cell>
          <cell r="T12">
            <v>31</v>
          </cell>
          <cell r="U12">
            <v>35</v>
          </cell>
          <cell r="V12">
            <v>37</v>
          </cell>
          <cell r="W12">
            <v>33</v>
          </cell>
          <cell r="X12">
            <v>33</v>
          </cell>
          <cell r="Y12">
            <v>0</v>
          </cell>
          <cell r="Z12">
            <v>0</v>
          </cell>
          <cell r="AB12" t="str">
            <v>ECI Telecom</v>
          </cell>
          <cell r="AC12">
            <v>5.5831265508684863E-2</v>
          </cell>
          <cell r="AD12">
            <v>5.3066037735849059E-2</v>
          </cell>
          <cell r="AE12">
            <v>6.0426540284360189E-2</v>
          </cell>
          <cell r="AF12">
            <v>5.4621848739495799E-2</v>
          </cell>
          <cell r="AG12">
            <v>5.1034482758620693E-2</v>
          </cell>
          <cell r="AH12">
            <v>4.6002190580503831E-2</v>
          </cell>
          <cell r="AI12">
            <v>3.7775445960125921E-2</v>
          </cell>
          <cell r="AJ12">
            <v>3.1195840554592721E-2</v>
          </cell>
          <cell r="AK12">
            <v>3.8175046554934824E-2</v>
          </cell>
          <cell r="AL12">
            <v>3.6533559898045881E-2</v>
          </cell>
          <cell r="AM12">
            <v>3.651903651903652E-2</v>
          </cell>
          <cell r="AN12">
            <v>3.2564450474898234E-2</v>
          </cell>
          <cell r="AO12">
            <v>3.4739454094292806E-2</v>
          </cell>
          <cell r="AP12">
            <v>3.4530386740331494E-2</v>
          </cell>
          <cell r="AQ12">
            <v>3.6683785766691124E-2</v>
          </cell>
          <cell r="AR12">
            <v>3.4331628926223517E-2</v>
          </cell>
          <cell r="AS12">
            <v>3.8499506416584402E-2</v>
          </cell>
          <cell r="AT12">
            <v>2.8677150786308975E-2</v>
          </cell>
          <cell r="AU12">
            <v>3.8126361655773419E-2</v>
          </cell>
          <cell r="AV12">
            <v>3.1355932203389829E-2</v>
          </cell>
          <cell r="AW12">
            <v>4.0841584158415843E-2</v>
          </cell>
          <cell r="AX12">
            <v>4.2580645161290322E-2</v>
          </cell>
          <cell r="AY12" t="e">
            <v>#DIV/0!</v>
          </cell>
          <cell r="AZ12" t="e">
            <v>#DIV/0!</v>
          </cell>
          <cell r="BB12" t="str">
            <v>ECI Telecom</v>
          </cell>
          <cell r="BC12" t="str">
            <v>N/A</v>
          </cell>
          <cell r="BD12" t="str">
            <v>N/A</v>
          </cell>
          <cell r="BE12" t="str">
            <v>N/A</v>
          </cell>
          <cell r="BF12">
            <v>5.5942028985507243E-2</v>
          </cell>
          <cell r="BG12">
            <v>5.4912436924903531E-2</v>
          </cell>
          <cell r="BH12">
            <v>5.2999417588817703E-2</v>
          </cell>
          <cell r="BI12">
            <v>4.7135196161445105E-2</v>
          </cell>
          <cell r="BJ12">
            <v>4.0320427236315085E-2</v>
          </cell>
          <cell r="BK12">
            <v>3.7860283341475329E-2</v>
          </cell>
          <cell r="BL12">
            <v>3.5796236805874251E-2</v>
          </cell>
          <cell r="BM12">
            <v>3.55924978687127E-2</v>
          </cell>
          <cell r="BN12">
            <v>3.5714285714285712E-2</v>
          </cell>
          <cell r="BO12">
            <v>3.4971828249465708E-2</v>
          </cell>
          <cell r="BP12">
            <v>3.4514581026208933E-2</v>
          </cell>
          <cell r="BQ12">
            <v>3.4583181652712049E-2</v>
          </cell>
          <cell r="BR12">
            <v>3.5071441825941733E-2</v>
          </cell>
          <cell r="BS12">
            <v>3.581744656268053E-2</v>
          </cell>
          <cell r="BT12">
            <v>3.4604227103191047E-2</v>
          </cell>
          <cell r="BU12">
            <v>3.4695275051358138E-2</v>
          </cell>
          <cell r="BV12">
            <v>3.3874045801526718E-2</v>
          </cell>
          <cell r="BW12">
            <v>3.4110860295961873E-2</v>
          </cell>
          <cell r="BX12">
            <v>3.7489812550937245E-2</v>
          </cell>
          <cell r="BY12">
            <v>3.7278320665942818E-2</v>
          </cell>
          <cell r="BZ12">
            <v>4.1692987997473153E-2</v>
          </cell>
          <cell r="CB12" t="str">
            <v>ECI Telecom</v>
          </cell>
          <cell r="CC12" t="str">
            <v>N/A</v>
          </cell>
          <cell r="CD12" t="str">
            <v>N/A</v>
          </cell>
          <cell r="CE12" t="str">
            <v>N/A</v>
          </cell>
          <cell r="CF12">
            <v>6</v>
          </cell>
          <cell r="CG12">
            <v>6</v>
          </cell>
          <cell r="CH12">
            <v>6</v>
          </cell>
          <cell r="CI12">
            <v>6</v>
          </cell>
          <cell r="CJ12">
            <v>7</v>
          </cell>
          <cell r="CK12">
            <v>7</v>
          </cell>
          <cell r="CL12">
            <v>7</v>
          </cell>
          <cell r="CM12">
            <v>7</v>
          </cell>
          <cell r="CN12">
            <v>7</v>
          </cell>
          <cell r="CO12">
            <v>7</v>
          </cell>
          <cell r="CP12">
            <v>8</v>
          </cell>
          <cell r="CQ12">
            <v>8</v>
          </cell>
          <cell r="CR12">
            <v>8</v>
          </cell>
          <cell r="CS12">
            <v>8</v>
          </cell>
          <cell r="CT12">
            <v>8</v>
          </cell>
          <cell r="CU12">
            <v>8</v>
          </cell>
          <cell r="CV12">
            <v>8</v>
          </cell>
          <cell r="CW12">
            <v>8</v>
          </cell>
          <cell r="CX12">
            <v>7</v>
          </cell>
          <cell r="CY12">
            <v>7</v>
          </cell>
          <cell r="CZ12">
            <v>7</v>
          </cell>
        </row>
        <row r="13">
          <cell r="B13" t="str">
            <v>Ericsson</v>
          </cell>
          <cell r="C13">
            <v>151</v>
          </cell>
          <cell r="D13">
            <v>94</v>
          </cell>
          <cell r="E13">
            <v>99</v>
          </cell>
          <cell r="F13">
            <v>112</v>
          </cell>
          <cell r="G13">
            <v>114</v>
          </cell>
          <cell r="H13">
            <v>122</v>
          </cell>
          <cell r="I13">
            <v>129</v>
          </cell>
          <cell r="J13">
            <v>136</v>
          </cell>
          <cell r="K13">
            <v>130</v>
          </cell>
          <cell r="L13">
            <v>140</v>
          </cell>
          <cell r="M13">
            <v>155</v>
          </cell>
          <cell r="N13">
            <v>152</v>
          </cell>
          <cell r="O13">
            <v>139</v>
          </cell>
          <cell r="P13">
            <v>155</v>
          </cell>
          <cell r="Q13">
            <v>157</v>
          </cell>
          <cell r="R13">
            <v>155</v>
          </cell>
          <cell r="S13">
            <v>108</v>
          </cell>
          <cell r="T13">
            <v>113</v>
          </cell>
          <cell r="U13">
            <v>114</v>
          </cell>
          <cell r="V13">
            <v>124</v>
          </cell>
          <cell r="W13">
            <v>64</v>
          </cell>
          <cell r="X13">
            <v>83</v>
          </cell>
          <cell r="Y13">
            <v>0</v>
          </cell>
          <cell r="Z13">
            <v>0</v>
          </cell>
          <cell r="AB13" t="str">
            <v>Ericsson</v>
          </cell>
          <cell r="AC13">
            <v>0.18734491315136476</v>
          </cell>
          <cell r="AD13">
            <v>0.11084905660377359</v>
          </cell>
          <cell r="AE13">
            <v>0.11729857819905214</v>
          </cell>
          <cell r="AF13">
            <v>0.11764705882352941</v>
          </cell>
          <cell r="AG13">
            <v>0.15724137931034482</v>
          </cell>
          <cell r="AH13">
            <v>0.13362541073384446</v>
          </cell>
          <cell r="AI13">
            <v>0.1353620146904512</v>
          </cell>
          <cell r="AJ13">
            <v>0.11785095320623917</v>
          </cell>
          <cell r="AK13">
            <v>0.12104283054003724</v>
          </cell>
          <cell r="AL13">
            <v>0.11894647408666101</v>
          </cell>
          <cell r="AM13">
            <v>0.12043512043512043</v>
          </cell>
          <cell r="AN13">
            <v>0.10312075983717775</v>
          </cell>
          <cell r="AO13">
            <v>0.11497105045492143</v>
          </cell>
          <cell r="AP13">
            <v>0.10704419889502763</v>
          </cell>
          <cell r="AQ13">
            <v>0.11518708730741012</v>
          </cell>
          <cell r="AR13">
            <v>0.11322132943754565</v>
          </cell>
          <cell r="AS13">
            <v>0.10661401776900296</v>
          </cell>
          <cell r="AT13">
            <v>0.10453283996299723</v>
          </cell>
          <cell r="AU13">
            <v>0.12418300653594772</v>
          </cell>
          <cell r="AV13">
            <v>0.10508474576271186</v>
          </cell>
          <cell r="AW13">
            <v>7.9207920792079209E-2</v>
          </cell>
          <cell r="AX13">
            <v>0.10709677419354839</v>
          </cell>
          <cell r="AY13" t="e">
            <v>#DIV/0!</v>
          </cell>
          <cell r="AZ13" t="e">
            <v>#DIV/0!</v>
          </cell>
          <cell r="BB13" t="str">
            <v>Ericsson</v>
          </cell>
          <cell r="BC13" t="str">
            <v>N/A</v>
          </cell>
          <cell r="BD13" t="str">
            <v>N/A</v>
          </cell>
          <cell r="BE13" t="str">
            <v>N/A</v>
          </cell>
          <cell r="BF13">
            <v>0.13217391304347825</v>
          </cell>
          <cell r="BG13">
            <v>0.12436924903532205</v>
          </cell>
          <cell r="BH13">
            <v>0.13016889924286545</v>
          </cell>
          <cell r="BI13">
            <v>0.13463166807790009</v>
          </cell>
          <cell r="BJ13">
            <v>0.13377837116154873</v>
          </cell>
          <cell r="BK13">
            <v>0.12628236443575966</v>
          </cell>
          <cell r="BL13">
            <v>0.12276273519963286</v>
          </cell>
          <cell r="BM13">
            <v>0.11956521739130435</v>
          </cell>
          <cell r="BN13">
            <v>0.11512370311252992</v>
          </cell>
          <cell r="BO13">
            <v>0.1138527297454828</v>
          </cell>
          <cell r="BP13">
            <v>0.11092654115909929</v>
          </cell>
          <cell r="BQ13">
            <v>0.10975609756097561</v>
          </cell>
          <cell r="BR13">
            <v>0.11245128966413064</v>
          </cell>
          <cell r="BS13">
            <v>0.11072597727710379</v>
          </cell>
          <cell r="BT13">
            <v>0.11044343141317861</v>
          </cell>
          <cell r="BU13">
            <v>0.11184661036293084</v>
          </cell>
          <cell r="BV13">
            <v>0.10949427480916031</v>
          </cell>
          <cell r="BW13">
            <v>0.10408828693253072</v>
          </cell>
          <cell r="BX13">
            <v>0.10459114371094812</v>
          </cell>
          <cell r="BY13">
            <v>9.8081795150199061E-2</v>
          </cell>
          <cell r="BZ13">
            <v>9.2861655085281117E-2</v>
          </cell>
          <cell r="CB13" t="str">
            <v>Ericsson</v>
          </cell>
          <cell r="CC13" t="str">
            <v>N/A</v>
          </cell>
          <cell r="CD13" t="str">
            <v>N/A</v>
          </cell>
          <cell r="CE13" t="str">
            <v>N/A</v>
          </cell>
          <cell r="CF13">
            <v>2</v>
          </cell>
          <cell r="CG13">
            <v>2</v>
          </cell>
          <cell r="CH13">
            <v>2</v>
          </cell>
          <cell r="CI13">
            <v>2</v>
          </cell>
          <cell r="CJ13">
            <v>2</v>
          </cell>
          <cell r="CK13">
            <v>2</v>
          </cell>
          <cell r="CL13">
            <v>2</v>
          </cell>
          <cell r="CM13">
            <v>3</v>
          </cell>
          <cell r="CN13">
            <v>3</v>
          </cell>
          <cell r="CO13">
            <v>3</v>
          </cell>
          <cell r="CP13">
            <v>3</v>
          </cell>
          <cell r="CQ13">
            <v>3</v>
          </cell>
          <cell r="CR13">
            <v>3</v>
          </cell>
          <cell r="CS13">
            <v>3</v>
          </cell>
          <cell r="CT13">
            <v>3</v>
          </cell>
          <cell r="CU13">
            <v>3</v>
          </cell>
          <cell r="CV13">
            <v>3</v>
          </cell>
          <cell r="CW13">
            <v>3</v>
          </cell>
          <cell r="CX13">
            <v>3</v>
          </cell>
          <cell r="CY13">
            <v>3</v>
          </cell>
          <cell r="CZ13">
            <v>4</v>
          </cell>
        </row>
        <row r="14">
          <cell r="B14" t="str">
            <v>FiberHome</v>
          </cell>
          <cell r="C14">
            <v>0</v>
          </cell>
          <cell r="D14">
            <v>0</v>
          </cell>
          <cell r="E14">
            <v>0</v>
          </cell>
          <cell r="F14">
            <v>0</v>
          </cell>
          <cell r="G14">
            <v>0</v>
          </cell>
          <cell r="H14">
            <v>0</v>
          </cell>
          <cell r="I14">
            <v>0</v>
          </cell>
          <cell r="J14">
            <v>3</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B14" t="str">
            <v>FiberHome</v>
          </cell>
          <cell r="AC14">
            <v>0</v>
          </cell>
          <cell r="AD14">
            <v>0</v>
          </cell>
          <cell r="AE14">
            <v>0</v>
          </cell>
          <cell r="AF14">
            <v>0</v>
          </cell>
          <cell r="AG14">
            <v>0</v>
          </cell>
          <cell r="AH14">
            <v>0</v>
          </cell>
          <cell r="AI14">
            <v>0</v>
          </cell>
          <cell r="AJ14">
            <v>2.5996533795493936E-3</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t="e">
            <v>#DIV/0!</v>
          </cell>
          <cell r="AZ14" t="e">
            <v>#DIV/0!</v>
          </cell>
          <cell r="BB14" t="str">
            <v>FiberHome</v>
          </cell>
          <cell r="BC14" t="str">
            <v>N/A</v>
          </cell>
          <cell r="BD14" t="str">
            <v>N/A</v>
          </cell>
          <cell r="BE14" t="str">
            <v>N/A</v>
          </cell>
          <cell r="BF14">
            <v>0</v>
          </cell>
          <cell r="BG14">
            <v>0</v>
          </cell>
          <cell r="BH14">
            <v>0</v>
          </cell>
          <cell r="BI14">
            <v>0</v>
          </cell>
          <cell r="BJ14">
            <v>8.0106809078771691E-4</v>
          </cell>
          <cell r="BK14">
            <v>7.3277967757694185E-4</v>
          </cell>
          <cell r="BL14">
            <v>6.8838916934373562E-4</v>
          </cell>
          <cell r="BM14">
            <v>6.3938618925831207E-4</v>
          </cell>
          <cell r="BN14">
            <v>0</v>
          </cell>
          <cell r="BO14">
            <v>0</v>
          </cell>
          <cell r="BP14">
            <v>0</v>
          </cell>
          <cell r="BQ14">
            <v>0</v>
          </cell>
          <cell r="BR14">
            <v>0</v>
          </cell>
          <cell r="BS14">
            <v>0</v>
          </cell>
          <cell r="BT14">
            <v>0</v>
          </cell>
          <cell r="BU14">
            <v>0</v>
          </cell>
          <cell r="BV14">
            <v>0</v>
          </cell>
          <cell r="BW14">
            <v>0</v>
          </cell>
          <cell r="BX14">
            <v>0</v>
          </cell>
          <cell r="BY14">
            <v>0</v>
          </cell>
          <cell r="BZ14">
            <v>0</v>
          </cell>
          <cell r="CB14" t="str">
            <v>FiberHome</v>
          </cell>
          <cell r="CC14" t="str">
            <v>N/A</v>
          </cell>
          <cell r="CD14" t="str">
            <v>N/A</v>
          </cell>
          <cell r="CE14" t="str">
            <v>N/A</v>
          </cell>
          <cell r="CF14" t="str">
            <v/>
          </cell>
          <cell r="CG14" t="str">
            <v/>
          </cell>
          <cell r="CH14" t="str">
            <v/>
          </cell>
          <cell r="CI14" t="str">
            <v/>
          </cell>
          <cell r="CJ14">
            <v>18</v>
          </cell>
          <cell r="CK14">
            <v>18</v>
          </cell>
          <cell r="CL14">
            <v>19</v>
          </cell>
          <cell r="CM14">
            <v>18</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row>
        <row r="15">
          <cell r="B15" t="str">
            <v>Force 10</v>
          </cell>
          <cell r="C15">
            <v>3</v>
          </cell>
          <cell r="D15">
            <v>2</v>
          </cell>
          <cell r="E15">
            <v>4</v>
          </cell>
          <cell r="F15">
            <v>2</v>
          </cell>
          <cell r="G15">
            <v>1</v>
          </cell>
          <cell r="H15">
            <v>1</v>
          </cell>
          <cell r="I15">
            <v>2</v>
          </cell>
          <cell r="J15">
            <v>2</v>
          </cell>
          <cell r="K15">
            <v>2</v>
          </cell>
          <cell r="L15">
            <v>2</v>
          </cell>
          <cell r="M15">
            <v>2</v>
          </cell>
          <cell r="N15">
            <v>3</v>
          </cell>
          <cell r="O15">
            <v>1</v>
          </cell>
          <cell r="P15">
            <v>1</v>
          </cell>
          <cell r="Q15">
            <v>0</v>
          </cell>
          <cell r="R15">
            <v>1</v>
          </cell>
          <cell r="S15">
            <v>1</v>
          </cell>
          <cell r="T15">
            <v>0</v>
          </cell>
          <cell r="U15">
            <v>0</v>
          </cell>
          <cell r="V15">
            <v>1</v>
          </cell>
          <cell r="W15">
            <v>1</v>
          </cell>
          <cell r="X15">
            <v>1</v>
          </cell>
          <cell r="Y15">
            <v>0</v>
          </cell>
          <cell r="Z15">
            <v>0</v>
          </cell>
          <cell r="AB15" t="str">
            <v>Force 10</v>
          </cell>
          <cell r="AC15">
            <v>3.7220843672456576E-3</v>
          </cell>
          <cell r="AD15">
            <v>2.3584905660377358E-3</v>
          </cell>
          <cell r="AE15">
            <v>4.7393364928909956E-3</v>
          </cell>
          <cell r="AF15">
            <v>2.1008403361344537E-3</v>
          </cell>
          <cell r="AG15">
            <v>1.3793103448275861E-3</v>
          </cell>
          <cell r="AH15">
            <v>1.0952902519167579E-3</v>
          </cell>
          <cell r="AI15">
            <v>2.0986358866736622E-3</v>
          </cell>
          <cell r="AJ15">
            <v>1.7331022530329288E-3</v>
          </cell>
          <cell r="AK15">
            <v>1.8621973929236499E-3</v>
          </cell>
          <cell r="AL15">
            <v>1.6992353440951572E-3</v>
          </cell>
          <cell r="AM15">
            <v>1.554001554001554E-3</v>
          </cell>
          <cell r="AN15">
            <v>2.0352781546811396E-3</v>
          </cell>
          <cell r="AO15">
            <v>8.271298593879239E-4</v>
          </cell>
          <cell r="AP15">
            <v>6.9060773480662981E-4</v>
          </cell>
          <cell r="AQ15">
            <v>0</v>
          </cell>
          <cell r="AR15">
            <v>7.3046018991964939E-4</v>
          </cell>
          <cell r="AS15">
            <v>9.871668311944718E-4</v>
          </cell>
          <cell r="AT15">
            <v>0</v>
          </cell>
          <cell r="AU15">
            <v>0</v>
          </cell>
          <cell r="AV15">
            <v>8.4745762711864404E-4</v>
          </cell>
          <cell r="AW15">
            <v>1.2376237623762376E-3</v>
          </cell>
          <cell r="AX15">
            <v>1.2903225806451613E-3</v>
          </cell>
          <cell r="AY15" t="e">
            <v>#DIV/0!</v>
          </cell>
          <cell r="AZ15" t="e">
            <v>#DIV/0!</v>
          </cell>
          <cell r="BB15" t="str">
            <v>Force 10</v>
          </cell>
          <cell r="BC15" t="str">
            <v>N/A</v>
          </cell>
          <cell r="BD15" t="str">
            <v>N/A</v>
          </cell>
          <cell r="BE15" t="str">
            <v>N/A</v>
          </cell>
          <cell r="BF15">
            <v>3.1884057971014491E-3</v>
          </cell>
          <cell r="BG15">
            <v>2.6714158504007124E-3</v>
          </cell>
          <cell r="BH15">
            <v>2.3296447291788003E-3</v>
          </cell>
          <cell r="BI15">
            <v>1.693480101608806E-3</v>
          </cell>
          <cell r="BJ15">
            <v>1.6021361815754338E-3</v>
          </cell>
          <cell r="BK15">
            <v>1.709819247679531E-3</v>
          </cell>
          <cell r="BL15">
            <v>1.8357044515832951E-3</v>
          </cell>
          <cell r="BM15">
            <v>1.7050298380221654E-3</v>
          </cell>
          <cell r="BN15">
            <v>1.7956903431763766E-3</v>
          </cell>
          <cell r="BO15">
            <v>1.5543034777540316E-3</v>
          </cell>
          <cell r="BP15">
            <v>1.2919896640826874E-3</v>
          </cell>
          <cell r="BQ15">
            <v>9.1008372770294869E-4</v>
          </cell>
          <cell r="BR15">
            <v>5.5668955279272595E-4</v>
          </cell>
          <cell r="BS15">
            <v>5.7770075101097628E-4</v>
          </cell>
          <cell r="BT15">
            <v>4.1442188147534188E-4</v>
          </cell>
          <cell r="BU15">
            <v>4.5651677699155445E-4</v>
          </cell>
          <cell r="BV15">
            <v>4.7709923664122136E-4</v>
          </cell>
          <cell r="BW15">
            <v>5.0163029847002754E-4</v>
          </cell>
          <cell r="BX15">
            <v>8.1499592502037486E-4</v>
          </cell>
          <cell r="BY15">
            <v>1.0857763300760044E-3</v>
          </cell>
          <cell r="BZ15">
            <v>1.2634238787113076E-3</v>
          </cell>
          <cell r="CB15" t="str">
            <v>Force 10</v>
          </cell>
          <cell r="CC15" t="str">
            <v>N/A</v>
          </cell>
          <cell r="CD15" t="str">
            <v>N/A</v>
          </cell>
          <cell r="CE15" t="str">
            <v>N/A</v>
          </cell>
          <cell r="CF15">
            <v>15</v>
          </cell>
          <cell r="CG15">
            <v>15</v>
          </cell>
          <cell r="CH15">
            <v>15</v>
          </cell>
          <cell r="CI15">
            <v>16</v>
          </cell>
          <cell r="CJ15">
            <v>16</v>
          </cell>
          <cell r="CK15">
            <v>16</v>
          </cell>
          <cell r="CL15">
            <v>16</v>
          </cell>
          <cell r="CM15">
            <v>17</v>
          </cell>
          <cell r="CN15">
            <v>17</v>
          </cell>
          <cell r="CO15">
            <v>17</v>
          </cell>
          <cell r="CP15">
            <v>17</v>
          </cell>
          <cell r="CQ15">
            <v>17</v>
          </cell>
          <cell r="CR15">
            <v>17</v>
          </cell>
          <cell r="CS15">
            <v>17</v>
          </cell>
          <cell r="CT15">
            <v>17</v>
          </cell>
          <cell r="CU15">
            <v>17</v>
          </cell>
          <cell r="CV15">
            <v>17</v>
          </cell>
          <cell r="CW15">
            <v>17</v>
          </cell>
          <cell r="CX15">
            <v>16</v>
          </cell>
          <cell r="CY15">
            <v>16</v>
          </cell>
          <cell r="CZ15">
            <v>15</v>
          </cell>
        </row>
        <row r="16">
          <cell r="B16" t="str">
            <v>Fujitsu</v>
          </cell>
          <cell r="C16">
            <v>13</v>
          </cell>
          <cell r="D16">
            <v>8</v>
          </cell>
          <cell r="E16">
            <v>11</v>
          </cell>
          <cell r="F16">
            <v>9</v>
          </cell>
          <cell r="G16">
            <v>11</v>
          </cell>
          <cell r="H16">
            <v>8</v>
          </cell>
          <cell r="I16">
            <v>9</v>
          </cell>
          <cell r="J16">
            <v>7</v>
          </cell>
          <cell r="K16">
            <v>8</v>
          </cell>
          <cell r="L16">
            <v>12</v>
          </cell>
          <cell r="M16">
            <v>50</v>
          </cell>
          <cell r="N16">
            <v>8</v>
          </cell>
          <cell r="O16">
            <v>11</v>
          </cell>
          <cell r="P16">
            <v>13</v>
          </cell>
          <cell r="Q16">
            <v>14</v>
          </cell>
          <cell r="R16">
            <v>9</v>
          </cell>
          <cell r="S16">
            <v>5</v>
          </cell>
          <cell r="T16">
            <v>4</v>
          </cell>
          <cell r="U16">
            <v>3</v>
          </cell>
          <cell r="V16">
            <v>5</v>
          </cell>
          <cell r="W16">
            <v>4</v>
          </cell>
          <cell r="X16">
            <v>2</v>
          </cell>
          <cell r="Y16">
            <v>0</v>
          </cell>
          <cell r="Z16">
            <v>0</v>
          </cell>
          <cell r="AB16" t="str">
            <v>Fujitsu</v>
          </cell>
          <cell r="AC16">
            <v>1.6129032258064516E-2</v>
          </cell>
          <cell r="AD16">
            <v>9.433962264150943E-3</v>
          </cell>
          <cell r="AE16">
            <v>1.3033175355450236E-2</v>
          </cell>
          <cell r="AF16">
            <v>9.4537815126050414E-3</v>
          </cell>
          <cell r="AG16">
            <v>1.5172413793103448E-2</v>
          </cell>
          <cell r="AH16">
            <v>8.7623220153340634E-3</v>
          </cell>
          <cell r="AI16">
            <v>9.4438614900314802E-3</v>
          </cell>
          <cell r="AJ16">
            <v>6.0658578856152513E-3</v>
          </cell>
          <cell r="AK16">
            <v>7.4487895716945996E-3</v>
          </cell>
          <cell r="AL16">
            <v>1.0195412064570943E-2</v>
          </cell>
          <cell r="AM16">
            <v>3.8850038850038848E-2</v>
          </cell>
          <cell r="AN16">
            <v>5.4274084124830389E-3</v>
          </cell>
          <cell r="AO16">
            <v>9.0984284532671638E-3</v>
          </cell>
          <cell r="AP16">
            <v>8.9779005524861875E-3</v>
          </cell>
          <cell r="AQ16">
            <v>1.0271460014673514E-2</v>
          </cell>
          <cell r="AR16">
            <v>6.5741417092768442E-3</v>
          </cell>
          <cell r="AS16">
            <v>4.9358341559723592E-3</v>
          </cell>
          <cell r="AT16">
            <v>3.7002775208140612E-3</v>
          </cell>
          <cell r="AU16">
            <v>3.2679738562091504E-3</v>
          </cell>
          <cell r="AV16">
            <v>4.2372881355932203E-3</v>
          </cell>
          <cell r="AW16">
            <v>4.9504950495049506E-3</v>
          </cell>
          <cell r="AX16">
            <v>2.5806451612903226E-3</v>
          </cell>
          <cell r="AY16" t="e">
            <v>#DIV/0!</v>
          </cell>
          <cell r="AZ16" t="e">
            <v>#DIV/0!</v>
          </cell>
          <cell r="BB16" t="str">
            <v>Fujitsu</v>
          </cell>
          <cell r="BC16" t="str">
            <v>N/A</v>
          </cell>
          <cell r="BD16" t="str">
            <v>N/A</v>
          </cell>
          <cell r="BE16" t="str">
            <v>N/A</v>
          </cell>
          <cell r="BF16">
            <v>1.1884057971014493E-2</v>
          </cell>
          <cell r="BG16">
            <v>1.1576135351736421E-2</v>
          </cell>
          <cell r="BH16">
            <v>1.1357018054746652E-2</v>
          </cell>
          <cell r="BI16">
            <v>1.0443127293254304E-2</v>
          </cell>
          <cell r="BJ16">
            <v>9.3457943925233638E-3</v>
          </cell>
          <cell r="BK16">
            <v>7.816316560820713E-3</v>
          </cell>
          <cell r="BL16">
            <v>8.2606700321248283E-3</v>
          </cell>
          <cell r="BM16">
            <v>1.6410912190963342E-2</v>
          </cell>
          <cell r="BN16">
            <v>1.5562649640861931E-2</v>
          </cell>
          <cell r="BO16">
            <v>1.5737322712259569E-2</v>
          </cell>
          <cell r="BP16">
            <v>1.5134736064968624E-2</v>
          </cell>
          <cell r="BQ16">
            <v>8.3727702948671271E-3</v>
          </cell>
          <cell r="BR16">
            <v>8.7214696604193728E-3</v>
          </cell>
          <cell r="BS16">
            <v>7.8952435971500097E-3</v>
          </cell>
          <cell r="BT16">
            <v>6.63075010360547E-3</v>
          </cell>
          <cell r="BU16">
            <v>4.7934261584113213E-3</v>
          </cell>
          <cell r="BV16">
            <v>4.0553435114503815E-3</v>
          </cell>
          <cell r="BW16">
            <v>4.0130423877602203E-3</v>
          </cell>
          <cell r="BX16">
            <v>3.8033143167617496E-3</v>
          </cell>
          <cell r="BY16">
            <v>3.9811798769453493E-3</v>
          </cell>
          <cell r="BZ16">
            <v>3.7902716361339229E-3</v>
          </cell>
          <cell r="CB16" t="str">
            <v>Fujitsu</v>
          </cell>
          <cell r="CC16" t="str">
            <v>N/A</v>
          </cell>
          <cell r="CD16" t="str">
            <v>N/A</v>
          </cell>
          <cell r="CE16" t="str">
            <v>N/A</v>
          </cell>
          <cell r="CF16">
            <v>11</v>
          </cell>
          <cell r="CG16">
            <v>11</v>
          </cell>
          <cell r="CH16">
            <v>12</v>
          </cell>
          <cell r="CI16">
            <v>13</v>
          </cell>
          <cell r="CJ16">
            <v>14</v>
          </cell>
          <cell r="CK16">
            <v>14</v>
          </cell>
          <cell r="CL16">
            <v>15</v>
          </cell>
          <cell r="CM16">
            <v>11</v>
          </cell>
          <cell r="CN16">
            <v>11</v>
          </cell>
          <cell r="CO16">
            <v>11</v>
          </cell>
          <cell r="CP16">
            <v>11</v>
          </cell>
          <cell r="CQ16">
            <v>13</v>
          </cell>
          <cell r="CR16">
            <v>13</v>
          </cell>
          <cell r="CS16">
            <v>13</v>
          </cell>
          <cell r="CT16">
            <v>14</v>
          </cell>
          <cell r="CU16">
            <v>14</v>
          </cell>
          <cell r="CV16">
            <v>14</v>
          </cell>
          <cell r="CW16">
            <v>14</v>
          </cell>
          <cell r="CX16">
            <v>14</v>
          </cell>
          <cell r="CY16">
            <v>14</v>
          </cell>
          <cell r="CZ16">
            <v>14</v>
          </cell>
        </row>
        <row r="17">
          <cell r="B17" t="str">
            <v>Hitachi</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B17" t="str">
            <v>Hitachi</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t="e">
            <v>#DIV/0!</v>
          </cell>
          <cell r="AZ17" t="e">
            <v>#DIV/0!</v>
          </cell>
          <cell r="BB17" t="str">
            <v>Hitachi</v>
          </cell>
          <cell r="BC17" t="str">
            <v>N/A</v>
          </cell>
          <cell r="BD17" t="str">
            <v>N/A</v>
          </cell>
          <cell r="BE17" t="str">
            <v>N/A</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B17" t="str">
            <v>Hitachi</v>
          </cell>
          <cell r="CC17" t="str">
            <v>N/A</v>
          </cell>
          <cell r="CD17" t="str">
            <v>N/A</v>
          </cell>
          <cell r="CE17" t="str">
            <v>N/A</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row>
        <row r="18">
          <cell r="B18" t="str">
            <v>Huawei</v>
          </cell>
          <cell r="C18">
            <v>72</v>
          </cell>
          <cell r="D18">
            <v>70</v>
          </cell>
          <cell r="E18">
            <v>60</v>
          </cell>
          <cell r="F18">
            <v>88</v>
          </cell>
          <cell r="G18">
            <v>58</v>
          </cell>
          <cell r="H18">
            <v>132</v>
          </cell>
          <cell r="I18">
            <v>78</v>
          </cell>
          <cell r="J18">
            <v>121</v>
          </cell>
          <cell r="K18">
            <v>141</v>
          </cell>
          <cell r="L18">
            <v>188</v>
          </cell>
          <cell r="M18">
            <v>154</v>
          </cell>
          <cell r="N18">
            <v>232</v>
          </cell>
          <cell r="O18">
            <v>222</v>
          </cell>
          <cell r="P18">
            <v>245</v>
          </cell>
          <cell r="Q18">
            <v>212</v>
          </cell>
          <cell r="R18">
            <v>294</v>
          </cell>
          <cell r="S18">
            <v>250</v>
          </cell>
          <cell r="T18">
            <v>223</v>
          </cell>
          <cell r="U18">
            <v>209</v>
          </cell>
          <cell r="V18">
            <v>287</v>
          </cell>
          <cell r="W18">
            <v>203</v>
          </cell>
          <cell r="X18">
            <v>229</v>
          </cell>
          <cell r="Y18">
            <v>0</v>
          </cell>
          <cell r="Z18">
            <v>0</v>
          </cell>
          <cell r="AB18" t="str">
            <v>Huawei</v>
          </cell>
          <cell r="AC18">
            <v>8.9330024813895778E-2</v>
          </cell>
          <cell r="AD18">
            <v>8.254716981132075E-2</v>
          </cell>
          <cell r="AE18">
            <v>7.1090047393364927E-2</v>
          </cell>
          <cell r="AF18">
            <v>9.2436974789915971E-2</v>
          </cell>
          <cell r="AG18">
            <v>0.08</v>
          </cell>
          <cell r="AH18">
            <v>0.14457831325301204</v>
          </cell>
          <cell r="AI18">
            <v>8.1846799580272828E-2</v>
          </cell>
          <cell r="AJ18">
            <v>0.1048526863084922</v>
          </cell>
          <cell r="AK18">
            <v>0.13128491620111732</v>
          </cell>
          <cell r="AL18">
            <v>0.15972812234494477</v>
          </cell>
          <cell r="AM18">
            <v>0.11965811965811966</v>
          </cell>
          <cell r="AN18">
            <v>0.15739484396200815</v>
          </cell>
          <cell r="AO18">
            <v>0.18362282878411912</v>
          </cell>
          <cell r="AP18">
            <v>0.16919889502762431</v>
          </cell>
          <cell r="AQ18">
            <v>0.15553925165077037</v>
          </cell>
          <cell r="AR18">
            <v>0.21475529583637692</v>
          </cell>
          <cell r="AS18">
            <v>0.24679170779861798</v>
          </cell>
          <cell r="AT18">
            <v>0.2062904717853839</v>
          </cell>
          <cell r="AU18">
            <v>0.22766884531590414</v>
          </cell>
          <cell r="AV18">
            <v>0.24322033898305084</v>
          </cell>
          <cell r="AW18">
            <v>0.25123762376237624</v>
          </cell>
          <cell r="AX18">
            <v>0.29548387096774192</v>
          </cell>
          <cell r="AY18" t="e">
            <v>#DIV/0!</v>
          </cell>
          <cell r="AZ18" t="e">
            <v>#DIV/0!</v>
          </cell>
          <cell r="BB18" t="str">
            <v>Huawei</v>
          </cell>
          <cell r="BC18" t="str">
            <v>N/A</v>
          </cell>
          <cell r="BD18" t="str">
            <v>N/A</v>
          </cell>
          <cell r="BE18" t="str">
            <v>N/A</v>
          </cell>
          <cell r="BF18">
            <v>8.4057971014492749E-2</v>
          </cell>
          <cell r="BG18">
            <v>8.1923419412288506E-2</v>
          </cell>
          <cell r="BH18">
            <v>9.8427489807804316E-2</v>
          </cell>
          <cell r="BI18">
            <v>0.1004798193621225</v>
          </cell>
          <cell r="BJ18">
            <v>0.10387182910547396</v>
          </cell>
          <cell r="BK18">
            <v>0.11529066927210552</v>
          </cell>
          <cell r="BL18">
            <v>0.12115649380449747</v>
          </cell>
          <cell r="BM18">
            <v>0.1287297527706735</v>
          </cell>
          <cell r="BN18">
            <v>0.14265762170790103</v>
          </cell>
          <cell r="BO18">
            <v>0.15465319603652614</v>
          </cell>
          <cell r="BP18">
            <v>0.15743816906607605</v>
          </cell>
          <cell r="BQ18">
            <v>0.16581725518747725</v>
          </cell>
          <cell r="BR18">
            <v>0.18055297828910744</v>
          </cell>
          <cell r="BS18">
            <v>0.19275948392066242</v>
          </cell>
          <cell r="BT18">
            <v>0.20285951098217986</v>
          </cell>
          <cell r="BU18">
            <v>0.22278018717187856</v>
          </cell>
          <cell r="BV18">
            <v>0.23115458015267176</v>
          </cell>
          <cell r="BW18">
            <v>0.23125156759468271</v>
          </cell>
          <cell r="BX18">
            <v>0.25210540613963595</v>
          </cell>
          <cell r="BY18">
            <v>0.26022439377488238</v>
          </cell>
          <cell r="BZ18">
            <v>0.27289955780164243</v>
          </cell>
          <cell r="CB18" t="str">
            <v>Huawei</v>
          </cell>
          <cell r="CC18" t="str">
            <v>N/A</v>
          </cell>
          <cell r="CD18" t="str">
            <v>N/A</v>
          </cell>
          <cell r="CE18" t="str">
            <v>N/A</v>
          </cell>
          <cell r="CF18">
            <v>5</v>
          </cell>
          <cell r="CG18">
            <v>5</v>
          </cell>
          <cell r="CH18">
            <v>4</v>
          </cell>
          <cell r="CI18">
            <v>4</v>
          </cell>
          <cell r="CJ18">
            <v>4</v>
          </cell>
          <cell r="CK18">
            <v>3</v>
          </cell>
          <cell r="CL18">
            <v>3</v>
          </cell>
          <cell r="CM18">
            <v>2</v>
          </cell>
          <cell r="CN18">
            <v>2</v>
          </cell>
          <cell r="CO18">
            <v>2</v>
          </cell>
          <cell r="CP18">
            <v>2</v>
          </cell>
          <cell r="CQ18">
            <v>2</v>
          </cell>
          <cell r="CR18">
            <v>2</v>
          </cell>
          <cell r="CS18">
            <v>2</v>
          </cell>
          <cell r="CT18">
            <v>2</v>
          </cell>
          <cell r="CU18">
            <v>2</v>
          </cell>
          <cell r="CV18">
            <v>2</v>
          </cell>
          <cell r="CW18">
            <v>2</v>
          </cell>
          <cell r="CX18">
            <v>2</v>
          </cell>
          <cell r="CY18">
            <v>1</v>
          </cell>
          <cell r="CZ18">
            <v>1</v>
          </cell>
        </row>
        <row r="19">
          <cell r="B19" t="str">
            <v>Infinera</v>
          </cell>
          <cell r="C19">
            <v>0</v>
          </cell>
          <cell r="D19">
            <v>0</v>
          </cell>
          <cell r="E19">
            <v>0</v>
          </cell>
          <cell r="F19">
            <v>1</v>
          </cell>
          <cell r="G19">
            <v>2</v>
          </cell>
          <cell r="H19">
            <v>3</v>
          </cell>
          <cell r="I19">
            <v>6</v>
          </cell>
          <cell r="J19">
            <v>11</v>
          </cell>
          <cell r="K19">
            <v>12</v>
          </cell>
          <cell r="L19">
            <v>12</v>
          </cell>
          <cell r="M19">
            <v>11</v>
          </cell>
          <cell r="N19">
            <v>15</v>
          </cell>
          <cell r="O19">
            <v>14</v>
          </cell>
          <cell r="P19">
            <v>16</v>
          </cell>
          <cell r="Q19">
            <v>11</v>
          </cell>
          <cell r="R19">
            <v>17</v>
          </cell>
          <cell r="S19">
            <v>14</v>
          </cell>
          <cell r="T19">
            <v>18</v>
          </cell>
          <cell r="U19">
            <v>18</v>
          </cell>
          <cell r="V19">
            <v>16</v>
          </cell>
          <cell r="W19">
            <v>16</v>
          </cell>
          <cell r="X19">
            <v>14</v>
          </cell>
          <cell r="Y19">
            <v>0</v>
          </cell>
          <cell r="Z19">
            <v>0</v>
          </cell>
          <cell r="AB19" t="str">
            <v>Infinera</v>
          </cell>
          <cell r="AC19">
            <v>0</v>
          </cell>
          <cell r="AD19">
            <v>0</v>
          </cell>
          <cell r="AE19">
            <v>0</v>
          </cell>
          <cell r="AF19">
            <v>1.0504201680672268E-3</v>
          </cell>
          <cell r="AG19">
            <v>2.7586206896551722E-3</v>
          </cell>
          <cell r="AH19">
            <v>3.2858707557502738E-3</v>
          </cell>
          <cell r="AI19">
            <v>6.2959076600209865E-3</v>
          </cell>
          <cell r="AJ19">
            <v>9.5320623916811086E-3</v>
          </cell>
          <cell r="AK19">
            <v>1.11731843575419E-2</v>
          </cell>
          <cell r="AL19">
            <v>1.0195412064570943E-2</v>
          </cell>
          <cell r="AM19">
            <v>8.5470085470085479E-3</v>
          </cell>
          <cell r="AN19">
            <v>1.0176390773405699E-2</v>
          </cell>
          <cell r="AO19">
            <v>1.1579818031430935E-2</v>
          </cell>
          <cell r="AP19">
            <v>1.1049723756906077E-2</v>
          </cell>
          <cell r="AQ19">
            <v>8.0704328686720464E-3</v>
          </cell>
          <cell r="AR19">
            <v>1.241782322863404E-2</v>
          </cell>
          <cell r="AS19">
            <v>1.3820335636722606E-2</v>
          </cell>
          <cell r="AT19">
            <v>1.6651248843663275E-2</v>
          </cell>
          <cell r="AU19">
            <v>1.9607843137254902E-2</v>
          </cell>
          <cell r="AV19">
            <v>1.3559322033898305E-2</v>
          </cell>
          <cell r="AW19">
            <v>1.9801980198019802E-2</v>
          </cell>
          <cell r="AX19">
            <v>1.806451612903226E-2</v>
          </cell>
          <cell r="AY19" t="e">
            <v>#DIV/0!</v>
          </cell>
          <cell r="AZ19" t="e">
            <v>#DIV/0!</v>
          </cell>
          <cell r="BB19" t="str">
            <v>Infinera</v>
          </cell>
          <cell r="BC19" t="str">
            <v>N/A</v>
          </cell>
          <cell r="BD19" t="str">
            <v>N/A</v>
          </cell>
          <cell r="BE19" t="str">
            <v>N/A</v>
          </cell>
          <cell r="BF19">
            <v>2.8985507246376811E-4</v>
          </cell>
          <cell r="BG19">
            <v>8.9047195013357077E-4</v>
          </cell>
          <cell r="BH19">
            <v>1.7472335468841002E-3</v>
          </cell>
          <cell r="BI19">
            <v>3.3869602032176121E-3</v>
          </cell>
          <cell r="BJ19">
            <v>5.8744993324432579E-3</v>
          </cell>
          <cell r="BK19">
            <v>7.816316560820713E-3</v>
          </cell>
          <cell r="BL19">
            <v>9.4079853143643876E-3</v>
          </cell>
          <cell r="BM19">
            <v>9.8039215686274508E-3</v>
          </cell>
          <cell r="BN19">
            <v>9.9760574620909818E-3</v>
          </cell>
          <cell r="BO19">
            <v>1.0102972605401205E-2</v>
          </cell>
          <cell r="BP19">
            <v>1.0335917312661499E-2</v>
          </cell>
          <cell r="BQ19">
            <v>1.0192937750273025E-2</v>
          </cell>
          <cell r="BR19">
            <v>1.0762664687326035E-2</v>
          </cell>
          <cell r="BS19">
            <v>1.1168881186212209E-2</v>
          </cell>
          <cell r="BT19">
            <v>1.2432656444260257E-2</v>
          </cell>
          <cell r="BU19">
            <v>1.5293312029217073E-2</v>
          </cell>
          <cell r="BV19">
            <v>1.5744274809160304E-2</v>
          </cell>
          <cell r="BW19">
            <v>1.7055430147980936E-2</v>
          </cell>
          <cell r="BX19">
            <v>1.7386579733767997E-2</v>
          </cell>
          <cell r="BY19">
            <v>1.6648570394498734E-2</v>
          </cell>
          <cell r="BZ19">
            <v>1.8951358180669616E-2</v>
          </cell>
          <cell r="CB19" t="str">
            <v>Infinera</v>
          </cell>
          <cell r="CC19" t="str">
            <v>N/A</v>
          </cell>
          <cell r="CD19" t="str">
            <v>N/A</v>
          </cell>
          <cell r="CE19" t="str">
            <v>N/A</v>
          </cell>
          <cell r="CF19">
            <v>17</v>
          </cell>
          <cell r="CG19">
            <v>17</v>
          </cell>
          <cell r="CH19">
            <v>16</v>
          </cell>
          <cell r="CI19">
            <v>15</v>
          </cell>
          <cell r="CJ19">
            <v>15</v>
          </cell>
          <cell r="CK19">
            <v>14</v>
          </cell>
          <cell r="CL19">
            <v>14</v>
          </cell>
          <cell r="CM19">
            <v>15</v>
          </cell>
          <cell r="CN19">
            <v>14</v>
          </cell>
          <cell r="CO19">
            <v>14</v>
          </cell>
          <cell r="CP19">
            <v>13</v>
          </cell>
          <cell r="CQ19">
            <v>12</v>
          </cell>
          <cell r="CR19">
            <v>12</v>
          </cell>
          <cell r="CS19">
            <v>12</v>
          </cell>
          <cell r="CT19">
            <v>12</v>
          </cell>
          <cell r="CU19">
            <v>11</v>
          </cell>
          <cell r="CV19">
            <v>10</v>
          </cell>
          <cell r="CW19">
            <v>11</v>
          </cell>
          <cell r="CX19">
            <v>10</v>
          </cell>
          <cell r="CY19">
            <v>10</v>
          </cell>
          <cell r="CZ19">
            <v>10</v>
          </cell>
        </row>
        <row r="20">
          <cell r="B20" t="str">
            <v>NEC</v>
          </cell>
          <cell r="C20">
            <v>8</v>
          </cell>
          <cell r="D20">
            <v>7</v>
          </cell>
          <cell r="E20">
            <v>9</v>
          </cell>
          <cell r="F20">
            <v>8</v>
          </cell>
          <cell r="G20">
            <v>5</v>
          </cell>
          <cell r="H20">
            <v>8</v>
          </cell>
          <cell r="I20">
            <v>27</v>
          </cell>
          <cell r="J20">
            <v>17</v>
          </cell>
          <cell r="K20">
            <v>11</v>
          </cell>
          <cell r="L20">
            <v>8</v>
          </cell>
          <cell r="M20">
            <v>13</v>
          </cell>
          <cell r="N20">
            <v>5</v>
          </cell>
          <cell r="O20">
            <v>9</v>
          </cell>
          <cell r="P20">
            <v>8</v>
          </cell>
          <cell r="Q20">
            <v>10</v>
          </cell>
          <cell r="R20">
            <v>11</v>
          </cell>
          <cell r="S20">
            <v>8</v>
          </cell>
          <cell r="T20">
            <v>6</v>
          </cell>
          <cell r="U20">
            <v>9</v>
          </cell>
          <cell r="V20">
            <v>17</v>
          </cell>
          <cell r="W20">
            <v>9</v>
          </cell>
          <cell r="X20">
            <v>3</v>
          </cell>
          <cell r="Y20">
            <v>0</v>
          </cell>
          <cell r="Z20">
            <v>0</v>
          </cell>
          <cell r="AB20" t="str">
            <v>NEC</v>
          </cell>
          <cell r="AC20">
            <v>9.9255583126550868E-3</v>
          </cell>
          <cell r="AD20">
            <v>8.2547169811320754E-3</v>
          </cell>
          <cell r="AE20">
            <v>1.066350710900474E-2</v>
          </cell>
          <cell r="AF20">
            <v>8.4033613445378148E-3</v>
          </cell>
          <cell r="AG20">
            <v>6.8965517241379309E-3</v>
          </cell>
          <cell r="AH20">
            <v>8.7623220153340634E-3</v>
          </cell>
          <cell r="AI20">
            <v>2.8331584470094439E-2</v>
          </cell>
          <cell r="AJ20">
            <v>1.4731369150779897E-2</v>
          </cell>
          <cell r="AK20">
            <v>1.0242085661080074E-2</v>
          </cell>
          <cell r="AL20">
            <v>6.7969413763806288E-3</v>
          </cell>
          <cell r="AM20">
            <v>1.0101010101010102E-2</v>
          </cell>
          <cell r="AN20">
            <v>3.3921302578018998E-3</v>
          </cell>
          <cell r="AO20">
            <v>7.4441687344913151E-3</v>
          </cell>
          <cell r="AP20">
            <v>5.5248618784530384E-3</v>
          </cell>
          <cell r="AQ20">
            <v>7.3367571533382242E-3</v>
          </cell>
          <cell r="AR20">
            <v>8.0350620891161424E-3</v>
          </cell>
          <cell r="AS20">
            <v>7.8973346495557744E-3</v>
          </cell>
          <cell r="AT20">
            <v>5.5504162812210914E-3</v>
          </cell>
          <cell r="AU20">
            <v>9.8039215686274508E-3</v>
          </cell>
          <cell r="AV20">
            <v>1.4406779661016949E-2</v>
          </cell>
          <cell r="AW20">
            <v>1.1138613861386138E-2</v>
          </cell>
          <cell r="AX20">
            <v>3.8709677419354839E-3</v>
          </cell>
          <cell r="AY20" t="e">
            <v>#DIV/0!</v>
          </cell>
          <cell r="AZ20" t="e">
            <v>#DIV/0!</v>
          </cell>
          <cell r="BB20" t="str">
            <v>NEC</v>
          </cell>
          <cell r="BC20" t="str">
            <v>N/A</v>
          </cell>
          <cell r="BD20" t="str">
            <v>N/A</v>
          </cell>
          <cell r="BE20" t="str">
            <v>N/A</v>
          </cell>
          <cell r="BF20">
            <v>9.2753623188405795E-3</v>
          </cell>
          <cell r="BG20">
            <v>8.607895517957851E-3</v>
          </cell>
          <cell r="BH20">
            <v>8.7361677344205014E-3</v>
          </cell>
          <cell r="BI20">
            <v>1.3547840812870448E-2</v>
          </cell>
          <cell r="BJ20">
            <v>1.5220293724966623E-2</v>
          </cell>
          <cell r="BK20">
            <v>1.5388373229115779E-2</v>
          </cell>
          <cell r="BL20">
            <v>1.445617255621845E-2</v>
          </cell>
          <cell r="BM20">
            <v>1.0443307757885763E-2</v>
          </cell>
          <cell r="BN20">
            <v>7.3822825219473261E-3</v>
          </cell>
          <cell r="BO20">
            <v>6.8000777151738879E-3</v>
          </cell>
          <cell r="BP20">
            <v>6.4599483204134363E-3</v>
          </cell>
          <cell r="BQ20">
            <v>5.8245358572988713E-3</v>
          </cell>
          <cell r="BR20">
            <v>7.051401002041195E-3</v>
          </cell>
          <cell r="BS20">
            <v>7.1249759291353749E-3</v>
          </cell>
          <cell r="BT20">
            <v>7.2523829258184834E-3</v>
          </cell>
          <cell r="BU20">
            <v>7.7607852088564253E-3</v>
          </cell>
          <cell r="BV20">
            <v>9.5419847328244278E-3</v>
          </cell>
          <cell r="BW20">
            <v>1.0283421118635566E-2</v>
          </cell>
          <cell r="BX20">
            <v>1.0323281716924749E-2</v>
          </cell>
          <cell r="BY20">
            <v>1.0495837857401375E-2</v>
          </cell>
          <cell r="BZ20">
            <v>7.5805432722678458E-3</v>
          </cell>
          <cell r="CB20" t="str">
            <v>NEC</v>
          </cell>
          <cell r="CC20" t="str">
            <v>N/A</v>
          </cell>
          <cell r="CD20" t="str">
            <v>N/A</v>
          </cell>
          <cell r="CE20" t="str">
            <v>N/A</v>
          </cell>
          <cell r="CF20">
            <v>12</v>
          </cell>
          <cell r="CG20">
            <v>13</v>
          </cell>
          <cell r="CH20">
            <v>13</v>
          </cell>
          <cell r="CI20">
            <v>11</v>
          </cell>
          <cell r="CJ20">
            <v>11</v>
          </cell>
          <cell r="CK20">
            <v>11</v>
          </cell>
          <cell r="CL20">
            <v>11</v>
          </cell>
          <cell r="CM20">
            <v>14</v>
          </cell>
          <cell r="CN20">
            <v>15</v>
          </cell>
          <cell r="CO20">
            <v>15</v>
          </cell>
          <cell r="CP20">
            <v>15</v>
          </cell>
          <cell r="CQ20">
            <v>15</v>
          </cell>
          <cell r="CR20">
            <v>14</v>
          </cell>
          <cell r="CS20">
            <v>14</v>
          </cell>
          <cell r="CT20">
            <v>13</v>
          </cell>
          <cell r="CU20">
            <v>13</v>
          </cell>
          <cell r="CV20">
            <v>13</v>
          </cell>
          <cell r="CW20">
            <v>12</v>
          </cell>
          <cell r="CX20">
            <v>12</v>
          </cell>
          <cell r="CY20">
            <v>12</v>
          </cell>
          <cell r="CZ20">
            <v>13</v>
          </cell>
        </row>
        <row r="21">
          <cell r="B21" t="str">
            <v>Nokia Siemens</v>
          </cell>
          <cell r="C21">
            <v>98</v>
          </cell>
          <cell r="D21">
            <v>91</v>
          </cell>
          <cell r="E21">
            <v>92</v>
          </cell>
          <cell r="F21">
            <v>104</v>
          </cell>
          <cell r="G21">
            <v>72</v>
          </cell>
          <cell r="H21">
            <v>98</v>
          </cell>
          <cell r="I21">
            <v>116</v>
          </cell>
          <cell r="J21">
            <v>108</v>
          </cell>
          <cell r="K21">
            <v>131</v>
          </cell>
          <cell r="L21">
            <v>129</v>
          </cell>
          <cell r="M21">
            <v>121</v>
          </cell>
          <cell r="N21">
            <v>169</v>
          </cell>
          <cell r="O21">
            <v>142</v>
          </cell>
          <cell r="P21">
            <v>134</v>
          </cell>
          <cell r="Q21">
            <v>118</v>
          </cell>
          <cell r="R21">
            <v>88</v>
          </cell>
          <cell r="S21">
            <v>80</v>
          </cell>
          <cell r="T21">
            <v>81</v>
          </cell>
          <cell r="U21">
            <v>72</v>
          </cell>
          <cell r="V21">
            <v>102</v>
          </cell>
          <cell r="W21">
            <v>74</v>
          </cell>
          <cell r="X21">
            <v>75</v>
          </cell>
          <cell r="Y21">
            <v>0</v>
          </cell>
          <cell r="Z21">
            <v>0</v>
          </cell>
          <cell r="AB21" t="str">
            <v>Nokia Siemens</v>
          </cell>
          <cell r="AC21">
            <v>0.12158808933002481</v>
          </cell>
          <cell r="AD21">
            <v>0.10731132075471699</v>
          </cell>
          <cell r="AE21">
            <v>0.10900473933649289</v>
          </cell>
          <cell r="AF21">
            <v>0.1092436974789916</v>
          </cell>
          <cell r="AG21">
            <v>9.9310344827586203E-2</v>
          </cell>
          <cell r="AH21">
            <v>0.10733844468784227</v>
          </cell>
          <cell r="AI21">
            <v>0.12172088142707241</v>
          </cell>
          <cell r="AJ21">
            <v>9.3587521663778164E-2</v>
          </cell>
          <cell r="AK21">
            <v>0.12197392923649907</v>
          </cell>
          <cell r="AL21">
            <v>0.10960067969413764</v>
          </cell>
          <cell r="AM21">
            <v>9.4017094017094016E-2</v>
          </cell>
          <cell r="AN21">
            <v>0.11465400271370421</v>
          </cell>
          <cell r="AO21">
            <v>0.11745244003308519</v>
          </cell>
          <cell r="AP21">
            <v>9.2541436464088397E-2</v>
          </cell>
          <cell r="AQ21">
            <v>8.6573734409391048E-2</v>
          </cell>
          <cell r="AR21">
            <v>6.4280496712929139E-2</v>
          </cell>
          <cell r="AS21">
            <v>7.8973346495557747E-2</v>
          </cell>
          <cell r="AT21">
            <v>7.4930619796484743E-2</v>
          </cell>
          <cell r="AU21">
            <v>7.8431372549019607E-2</v>
          </cell>
          <cell r="AV21">
            <v>8.6440677966101692E-2</v>
          </cell>
          <cell r="AW21">
            <v>9.1584158415841582E-2</v>
          </cell>
          <cell r="AX21">
            <v>9.6774193548387094E-2</v>
          </cell>
          <cell r="AY21" t="e">
            <v>#DIV/0!</v>
          </cell>
          <cell r="AZ21" t="e">
            <v>#DIV/0!</v>
          </cell>
          <cell r="BB21" t="str">
            <v>Nokia Siemens</v>
          </cell>
          <cell r="BC21" t="str">
            <v>N/A</v>
          </cell>
          <cell r="BD21" t="str">
            <v>N/A</v>
          </cell>
          <cell r="BE21" t="str">
            <v>N/A</v>
          </cell>
          <cell r="BF21">
            <v>0.11159420289855072</v>
          </cell>
          <cell r="BG21">
            <v>0.10655981003265064</v>
          </cell>
          <cell r="BH21">
            <v>0.1065812463599301</v>
          </cell>
          <cell r="BI21">
            <v>0.1100762066045724</v>
          </cell>
          <cell r="BJ21">
            <v>0.10520694259012016</v>
          </cell>
          <cell r="BK21">
            <v>0.11064973131411822</v>
          </cell>
          <cell r="BL21">
            <v>0.11106011932078935</v>
          </cell>
          <cell r="BM21">
            <v>0.10421994884910486</v>
          </cell>
          <cell r="BN21">
            <v>0.1097366320830008</v>
          </cell>
          <cell r="BO21">
            <v>0.10899553137750145</v>
          </cell>
          <cell r="BP21">
            <v>0.10446659283868587</v>
          </cell>
          <cell r="BQ21">
            <v>0.10247542773935202</v>
          </cell>
          <cell r="BR21">
            <v>8.9441454815364627E-2</v>
          </cell>
          <cell r="BS21">
            <v>8.0878105141536691E-2</v>
          </cell>
          <cell r="BT21">
            <v>7.6046415250725238E-2</v>
          </cell>
          <cell r="BU21">
            <v>7.3270942707144487E-2</v>
          </cell>
          <cell r="BV21">
            <v>7.9914122137404578E-2</v>
          </cell>
          <cell r="BW21">
            <v>8.2518184098319541E-2</v>
          </cell>
          <cell r="BX21">
            <v>8.774789459386037E-2</v>
          </cell>
          <cell r="BY21">
            <v>9.0843286283025695E-2</v>
          </cell>
          <cell r="BZ21">
            <v>9.4125078963992415E-2</v>
          </cell>
          <cell r="CB21" t="str">
            <v>Nokia Siemens</v>
          </cell>
          <cell r="CC21" t="str">
            <v>N/A</v>
          </cell>
          <cell r="CD21" t="str">
            <v>N/A</v>
          </cell>
          <cell r="CE21" t="str">
            <v>N/A</v>
          </cell>
          <cell r="CF21">
            <v>3</v>
          </cell>
          <cell r="CG21">
            <v>3</v>
          </cell>
          <cell r="CH21">
            <v>3</v>
          </cell>
          <cell r="CI21">
            <v>3</v>
          </cell>
          <cell r="CJ21">
            <v>3</v>
          </cell>
          <cell r="CK21">
            <v>4</v>
          </cell>
          <cell r="CL21">
            <v>4</v>
          </cell>
          <cell r="CM21">
            <v>4</v>
          </cell>
          <cell r="CN21">
            <v>4</v>
          </cell>
          <cell r="CO21">
            <v>4</v>
          </cell>
          <cell r="CP21">
            <v>4</v>
          </cell>
          <cell r="CQ21">
            <v>4</v>
          </cell>
          <cell r="CR21">
            <v>5</v>
          </cell>
          <cell r="CS21">
            <v>5</v>
          </cell>
          <cell r="CT21">
            <v>5</v>
          </cell>
          <cell r="CU21">
            <v>5</v>
          </cell>
          <cell r="CV21">
            <v>4</v>
          </cell>
          <cell r="CW21">
            <v>4</v>
          </cell>
          <cell r="CX21">
            <v>4</v>
          </cell>
          <cell r="CY21">
            <v>4</v>
          </cell>
          <cell r="CZ21">
            <v>3</v>
          </cell>
        </row>
        <row r="22">
          <cell r="B22" t="str">
            <v>Sycamore</v>
          </cell>
          <cell r="C22">
            <v>3</v>
          </cell>
          <cell r="D22">
            <v>4</v>
          </cell>
          <cell r="E22">
            <v>5</v>
          </cell>
          <cell r="F22">
            <v>4</v>
          </cell>
          <cell r="G22">
            <v>7</v>
          </cell>
          <cell r="H22">
            <v>5</v>
          </cell>
          <cell r="I22">
            <v>12</v>
          </cell>
          <cell r="J22">
            <v>14</v>
          </cell>
          <cell r="K22">
            <v>14</v>
          </cell>
          <cell r="L22">
            <v>16</v>
          </cell>
          <cell r="M22">
            <v>13</v>
          </cell>
          <cell r="N22">
            <v>14</v>
          </cell>
          <cell r="O22">
            <v>15</v>
          </cell>
          <cell r="P22">
            <v>3</v>
          </cell>
          <cell r="Q22">
            <v>2</v>
          </cell>
          <cell r="R22">
            <v>3</v>
          </cell>
          <cell r="S22">
            <v>1</v>
          </cell>
          <cell r="T22">
            <v>3</v>
          </cell>
          <cell r="U22">
            <v>2</v>
          </cell>
          <cell r="V22">
            <v>3</v>
          </cell>
          <cell r="W22">
            <v>1</v>
          </cell>
          <cell r="X22">
            <v>0</v>
          </cell>
          <cell r="Y22">
            <v>0</v>
          </cell>
          <cell r="Z22">
            <v>0</v>
          </cell>
          <cell r="AB22" t="str">
            <v>Sycamore</v>
          </cell>
          <cell r="AC22">
            <v>3.7220843672456576E-3</v>
          </cell>
          <cell r="AD22">
            <v>4.7169811320754715E-3</v>
          </cell>
          <cell r="AE22">
            <v>5.9241706161137437E-3</v>
          </cell>
          <cell r="AF22">
            <v>4.2016806722689074E-3</v>
          </cell>
          <cell r="AG22">
            <v>9.655172413793104E-3</v>
          </cell>
          <cell r="AH22">
            <v>5.4764512595837896E-3</v>
          </cell>
          <cell r="AI22">
            <v>1.2591815320041973E-2</v>
          </cell>
          <cell r="AJ22">
            <v>1.2131715771230503E-2</v>
          </cell>
          <cell r="AK22">
            <v>1.3035381750465549E-2</v>
          </cell>
          <cell r="AL22">
            <v>1.3593882752761258E-2</v>
          </cell>
          <cell r="AM22">
            <v>1.0101010101010102E-2</v>
          </cell>
          <cell r="AN22">
            <v>9.497964721845319E-3</v>
          </cell>
          <cell r="AO22">
            <v>1.2406947890818859E-2</v>
          </cell>
          <cell r="AP22">
            <v>2.0718232044198894E-3</v>
          </cell>
          <cell r="AQ22">
            <v>1.467351430667645E-3</v>
          </cell>
          <cell r="AR22">
            <v>2.1913805697589481E-3</v>
          </cell>
          <cell r="AS22">
            <v>9.871668311944718E-4</v>
          </cell>
          <cell r="AT22">
            <v>2.7752081406105457E-3</v>
          </cell>
          <cell r="AU22">
            <v>2.1786492374727671E-3</v>
          </cell>
          <cell r="AV22">
            <v>2.542372881355932E-3</v>
          </cell>
          <cell r="AW22">
            <v>1.2376237623762376E-3</v>
          </cell>
          <cell r="AX22">
            <v>0</v>
          </cell>
          <cell r="AY22" t="e">
            <v>#DIV/0!</v>
          </cell>
          <cell r="AZ22" t="e">
            <v>#DIV/0!</v>
          </cell>
          <cell r="BB22" t="str">
            <v>Sycamore</v>
          </cell>
          <cell r="BC22" t="str">
            <v>N/A</v>
          </cell>
          <cell r="BD22" t="str">
            <v>N/A</v>
          </cell>
          <cell r="BE22" t="str">
            <v>N/A</v>
          </cell>
          <cell r="BF22">
            <v>4.6376811594202897E-3</v>
          </cell>
          <cell r="BG22">
            <v>5.9364796675571386E-3</v>
          </cell>
          <cell r="BH22">
            <v>6.1153174140943503E-3</v>
          </cell>
          <cell r="BI22">
            <v>7.9029071408410947E-3</v>
          </cell>
          <cell r="BJ22">
            <v>1.0146862483311082E-2</v>
          </cell>
          <cell r="BK22">
            <v>1.0991695163654128E-2</v>
          </cell>
          <cell r="BL22">
            <v>1.2849931161083065E-2</v>
          </cell>
          <cell r="BM22">
            <v>1.2148337595907928E-2</v>
          </cell>
          <cell r="BN22">
            <v>1.1372705506783719E-2</v>
          </cell>
          <cell r="BO22">
            <v>1.1268700213716728E-2</v>
          </cell>
          <cell r="BP22">
            <v>8.3056478405315621E-3</v>
          </cell>
          <cell r="BQ22">
            <v>6.188569348380051E-3</v>
          </cell>
          <cell r="BR22">
            <v>4.2679532380775652E-3</v>
          </cell>
          <cell r="BS22">
            <v>1.7331022530329288E-3</v>
          </cell>
          <cell r="BT22">
            <v>1.8648984666390386E-3</v>
          </cell>
          <cell r="BU22">
            <v>2.0543254964619949E-3</v>
          </cell>
          <cell r="BV22">
            <v>2.1469465648854963E-3</v>
          </cell>
          <cell r="BW22">
            <v>2.257336343115124E-3</v>
          </cell>
          <cell r="BX22">
            <v>1.6299918500407497E-3</v>
          </cell>
          <cell r="BY22">
            <v>1.4477017734346724E-3</v>
          </cell>
          <cell r="BZ22">
            <v>6.3171193935565378E-4</v>
          </cell>
          <cell r="CB22" t="str">
            <v>Sycamore</v>
          </cell>
          <cell r="CC22" t="str">
            <v>N/A</v>
          </cell>
          <cell r="CD22" t="str">
            <v>N/A</v>
          </cell>
          <cell r="CE22" t="str">
            <v>N/A</v>
          </cell>
          <cell r="CF22">
            <v>14</v>
          </cell>
          <cell r="CG22">
            <v>14</v>
          </cell>
          <cell r="CH22">
            <v>14</v>
          </cell>
          <cell r="CI22">
            <v>14</v>
          </cell>
          <cell r="CJ22">
            <v>13</v>
          </cell>
          <cell r="CK22">
            <v>13</v>
          </cell>
          <cell r="CL22">
            <v>12</v>
          </cell>
          <cell r="CM22">
            <v>12</v>
          </cell>
          <cell r="CN22">
            <v>13</v>
          </cell>
          <cell r="CO22">
            <v>13</v>
          </cell>
          <cell r="CP22">
            <v>14</v>
          </cell>
          <cell r="CQ22">
            <v>14</v>
          </cell>
          <cell r="CR22">
            <v>15</v>
          </cell>
          <cell r="CS22">
            <v>16</v>
          </cell>
          <cell r="CT22">
            <v>16</v>
          </cell>
          <cell r="CU22">
            <v>15</v>
          </cell>
          <cell r="CV22">
            <v>15</v>
          </cell>
          <cell r="CW22">
            <v>15</v>
          </cell>
          <cell r="CX22">
            <v>15</v>
          </cell>
          <cell r="CY22">
            <v>15</v>
          </cell>
          <cell r="CZ22">
            <v>16</v>
          </cell>
        </row>
        <row r="23">
          <cell r="B23" t="str">
            <v>Tejas</v>
          </cell>
          <cell r="C23">
            <v>1</v>
          </cell>
          <cell r="D23">
            <v>0</v>
          </cell>
          <cell r="E23">
            <v>0</v>
          </cell>
          <cell r="F23">
            <v>0</v>
          </cell>
          <cell r="G23">
            <v>1</v>
          </cell>
          <cell r="H23">
            <v>2</v>
          </cell>
          <cell r="I23">
            <v>0</v>
          </cell>
          <cell r="J23">
            <v>0</v>
          </cell>
          <cell r="K23">
            <v>0</v>
          </cell>
          <cell r="L23">
            <v>4</v>
          </cell>
          <cell r="M23">
            <v>10</v>
          </cell>
          <cell r="N23">
            <v>9</v>
          </cell>
          <cell r="O23">
            <v>3</v>
          </cell>
          <cell r="P23">
            <v>5</v>
          </cell>
          <cell r="Q23">
            <v>7</v>
          </cell>
          <cell r="R23">
            <v>4</v>
          </cell>
          <cell r="S23">
            <v>1</v>
          </cell>
          <cell r="T23">
            <v>1</v>
          </cell>
          <cell r="U23">
            <v>0</v>
          </cell>
          <cell r="V23">
            <v>1</v>
          </cell>
          <cell r="W23">
            <v>1</v>
          </cell>
          <cell r="X23">
            <v>0</v>
          </cell>
          <cell r="Y23">
            <v>0</v>
          </cell>
          <cell r="Z23">
            <v>0</v>
          </cell>
          <cell r="AB23" t="str">
            <v>Tejas</v>
          </cell>
          <cell r="AC23">
            <v>1.2406947890818859E-3</v>
          </cell>
          <cell r="AD23">
            <v>0</v>
          </cell>
          <cell r="AE23">
            <v>0</v>
          </cell>
          <cell r="AF23">
            <v>0</v>
          </cell>
          <cell r="AG23">
            <v>1.3793103448275861E-3</v>
          </cell>
          <cell r="AH23">
            <v>2.1905805038335158E-3</v>
          </cell>
          <cell r="AI23">
            <v>0</v>
          </cell>
          <cell r="AJ23">
            <v>0</v>
          </cell>
          <cell r="AK23">
            <v>0</v>
          </cell>
          <cell r="AL23">
            <v>3.3984706881903144E-3</v>
          </cell>
          <cell r="AM23">
            <v>7.77000777000777E-3</v>
          </cell>
          <cell r="AN23">
            <v>6.1058344640434192E-3</v>
          </cell>
          <cell r="AO23">
            <v>2.4813895781637717E-3</v>
          </cell>
          <cell r="AP23">
            <v>3.453038674033149E-3</v>
          </cell>
          <cell r="AQ23">
            <v>5.1357300073367569E-3</v>
          </cell>
          <cell r="AR23">
            <v>2.9218407596785976E-3</v>
          </cell>
          <cell r="AS23">
            <v>9.871668311944718E-4</v>
          </cell>
          <cell r="AT23">
            <v>9.2506938020351531E-4</v>
          </cell>
          <cell r="AU23">
            <v>0</v>
          </cell>
          <cell r="AV23">
            <v>8.4745762711864404E-4</v>
          </cell>
          <cell r="AW23">
            <v>1.2376237623762376E-3</v>
          </cell>
          <cell r="AX23">
            <v>0</v>
          </cell>
          <cell r="AY23" t="e">
            <v>#DIV/0!</v>
          </cell>
          <cell r="AZ23" t="e">
            <v>#DIV/0!</v>
          </cell>
          <cell r="BB23" t="str">
            <v>Tejas</v>
          </cell>
          <cell r="BC23" t="str">
            <v>N/A</v>
          </cell>
          <cell r="BD23" t="str">
            <v>N/A</v>
          </cell>
          <cell r="BE23" t="str">
            <v>N/A</v>
          </cell>
          <cell r="BF23">
            <v>2.8985507246376811E-4</v>
          </cell>
          <cell r="BG23">
            <v>2.9682398337785694E-4</v>
          </cell>
          <cell r="BH23">
            <v>8.7361677344205012E-4</v>
          </cell>
          <cell r="BI23">
            <v>8.4674005080440302E-4</v>
          </cell>
          <cell r="BJ23">
            <v>8.0106809078771691E-4</v>
          </cell>
          <cell r="BK23">
            <v>4.8851978505129456E-4</v>
          </cell>
          <cell r="BL23">
            <v>9.1785222579164757E-4</v>
          </cell>
          <cell r="BM23">
            <v>2.9838022165387893E-3</v>
          </cell>
          <cell r="BN23">
            <v>4.5889864325618515E-3</v>
          </cell>
          <cell r="BO23">
            <v>5.0514863027006024E-3</v>
          </cell>
          <cell r="BP23">
            <v>4.9833887043189366E-3</v>
          </cell>
          <cell r="BQ23">
            <v>4.3684018929741539E-3</v>
          </cell>
          <cell r="BR23">
            <v>3.5257005010205975E-3</v>
          </cell>
          <cell r="BS23">
            <v>3.273637589062199E-3</v>
          </cell>
          <cell r="BT23">
            <v>2.6937422295897225E-3</v>
          </cell>
          <cell r="BU23">
            <v>1.3695503309746632E-3</v>
          </cell>
          <cell r="BV23">
            <v>7.1564885496183206E-4</v>
          </cell>
          <cell r="BW23">
            <v>7.5244544770504136E-4</v>
          </cell>
          <cell r="BX23">
            <v>5.4333061668024991E-4</v>
          </cell>
          <cell r="BY23">
            <v>7.2385088671733622E-4</v>
          </cell>
          <cell r="BZ23">
            <v>6.3171193935565378E-4</v>
          </cell>
          <cell r="CB23" t="str">
            <v>Tejas</v>
          </cell>
          <cell r="CC23" t="str">
            <v>N/A</v>
          </cell>
          <cell r="CD23" t="str">
            <v>N/A</v>
          </cell>
          <cell r="CE23" t="str">
            <v>N/A</v>
          </cell>
          <cell r="CF23">
            <v>17</v>
          </cell>
          <cell r="CG23">
            <v>18</v>
          </cell>
          <cell r="CH23">
            <v>18</v>
          </cell>
          <cell r="CI23">
            <v>18</v>
          </cell>
          <cell r="CJ23">
            <v>18</v>
          </cell>
          <cell r="CK23">
            <v>19</v>
          </cell>
          <cell r="CL23">
            <v>17</v>
          </cell>
          <cell r="CM23">
            <v>16</v>
          </cell>
          <cell r="CN23">
            <v>16</v>
          </cell>
          <cell r="CO23">
            <v>16</v>
          </cell>
          <cell r="CP23">
            <v>16</v>
          </cell>
          <cell r="CQ23">
            <v>16</v>
          </cell>
          <cell r="CR23">
            <v>16</v>
          </cell>
          <cell r="CS23">
            <v>15</v>
          </cell>
          <cell r="CT23">
            <v>15</v>
          </cell>
          <cell r="CU23">
            <v>16</v>
          </cell>
          <cell r="CV23">
            <v>16</v>
          </cell>
          <cell r="CW23">
            <v>16</v>
          </cell>
          <cell r="CX23">
            <v>17</v>
          </cell>
          <cell r="CY23">
            <v>17</v>
          </cell>
          <cell r="CZ23">
            <v>16</v>
          </cell>
        </row>
        <row r="24">
          <cell r="B24" t="str">
            <v>Tellabs</v>
          </cell>
          <cell r="C24">
            <v>27</v>
          </cell>
          <cell r="D24">
            <v>31</v>
          </cell>
          <cell r="E24">
            <v>26</v>
          </cell>
          <cell r="F24">
            <v>28</v>
          </cell>
          <cell r="G24">
            <v>25</v>
          </cell>
          <cell r="H24">
            <v>30</v>
          </cell>
          <cell r="I24">
            <v>25</v>
          </cell>
          <cell r="J24">
            <v>25</v>
          </cell>
          <cell r="K24">
            <v>23</v>
          </cell>
          <cell r="L24">
            <v>21</v>
          </cell>
          <cell r="M24">
            <v>19</v>
          </cell>
          <cell r="N24">
            <v>21</v>
          </cell>
          <cell r="O24">
            <v>26</v>
          </cell>
          <cell r="P24">
            <v>23</v>
          </cell>
          <cell r="Q24">
            <v>28</v>
          </cell>
          <cell r="R24">
            <v>25</v>
          </cell>
          <cell r="S24">
            <v>21</v>
          </cell>
          <cell r="T24">
            <v>13</v>
          </cell>
          <cell r="U24">
            <v>9</v>
          </cell>
          <cell r="V24">
            <v>8</v>
          </cell>
          <cell r="W24">
            <v>9</v>
          </cell>
          <cell r="X24">
            <v>9</v>
          </cell>
          <cell r="Y24">
            <v>0</v>
          </cell>
          <cell r="Z24">
            <v>0</v>
          </cell>
          <cell r="AB24" t="str">
            <v>Tellabs</v>
          </cell>
          <cell r="AC24">
            <v>3.3498759305210915E-2</v>
          </cell>
          <cell r="AD24">
            <v>3.6556603773584904E-2</v>
          </cell>
          <cell r="AE24">
            <v>3.0805687203791468E-2</v>
          </cell>
          <cell r="AF24">
            <v>2.9411764705882353E-2</v>
          </cell>
          <cell r="AG24">
            <v>3.4482758620689655E-2</v>
          </cell>
          <cell r="AH24">
            <v>3.2858707557502739E-2</v>
          </cell>
          <cell r="AI24">
            <v>2.6232948583420776E-2</v>
          </cell>
          <cell r="AJ24">
            <v>2.1663778162911613E-2</v>
          </cell>
          <cell r="AK24">
            <v>2.1415270018621976E-2</v>
          </cell>
          <cell r="AL24">
            <v>1.784197111299915E-2</v>
          </cell>
          <cell r="AM24">
            <v>1.4763014763014764E-2</v>
          </cell>
          <cell r="AN24">
            <v>1.4246947082767978E-2</v>
          </cell>
          <cell r="AO24">
            <v>2.1505376344086023E-2</v>
          </cell>
          <cell r="AP24">
            <v>1.5883977900552487E-2</v>
          </cell>
          <cell r="AQ24">
            <v>2.0542920029347028E-2</v>
          </cell>
          <cell r="AR24">
            <v>1.8261504747991233E-2</v>
          </cell>
          <cell r="AS24">
            <v>2.0730503455083909E-2</v>
          </cell>
          <cell r="AT24">
            <v>1.2025901942645698E-2</v>
          </cell>
          <cell r="AU24">
            <v>9.8039215686274508E-3</v>
          </cell>
          <cell r="AV24">
            <v>6.7796610169491523E-3</v>
          </cell>
          <cell r="AW24">
            <v>1.1138613861386138E-2</v>
          </cell>
          <cell r="AX24">
            <v>1.1612903225806452E-2</v>
          </cell>
          <cell r="AY24" t="e">
            <v>#DIV/0!</v>
          </cell>
          <cell r="AZ24" t="e">
            <v>#DIV/0!</v>
          </cell>
          <cell r="BB24" t="str">
            <v>Tellabs</v>
          </cell>
          <cell r="BC24" t="str">
            <v>N/A</v>
          </cell>
          <cell r="BD24" t="str">
            <v>N/A</v>
          </cell>
          <cell r="BE24" t="str">
            <v>N/A</v>
          </cell>
          <cell r="BF24">
            <v>3.2463768115942031E-2</v>
          </cell>
          <cell r="BG24">
            <v>3.2650638171564265E-2</v>
          </cell>
          <cell r="BH24">
            <v>3.1741409435061152E-2</v>
          </cell>
          <cell r="BI24">
            <v>3.0482641828958511E-2</v>
          </cell>
          <cell r="BJ24">
            <v>2.8037383177570093E-2</v>
          </cell>
          <cell r="BK24">
            <v>2.515876893014167E-2</v>
          </cell>
          <cell r="BL24">
            <v>2.1569527306103717E-2</v>
          </cell>
          <cell r="BM24">
            <v>1.8755328218243821E-2</v>
          </cell>
          <cell r="BN24">
            <v>1.6759776536312849E-2</v>
          </cell>
          <cell r="BO24">
            <v>1.6903050320575094E-2</v>
          </cell>
          <cell r="BP24">
            <v>1.6426725729051312E-2</v>
          </cell>
          <cell r="BQ24">
            <v>1.7837641062977794E-2</v>
          </cell>
          <cell r="BR24">
            <v>1.8927444794952682E-2</v>
          </cell>
          <cell r="BS24">
            <v>1.86789909493549E-2</v>
          </cell>
          <cell r="BT24">
            <v>1.8027351844177371E-2</v>
          </cell>
          <cell r="BU24">
            <v>1.5521570417712851E-2</v>
          </cell>
          <cell r="BV24">
            <v>1.2166030534351144E-2</v>
          </cell>
          <cell r="BW24">
            <v>9.7817908201655382E-3</v>
          </cell>
          <cell r="BX24">
            <v>9.5082857919043737E-3</v>
          </cell>
          <cell r="BY24">
            <v>9.4100615273253717E-3</v>
          </cell>
          <cell r="BZ24">
            <v>1.1370814908401769E-2</v>
          </cell>
          <cell r="CB24" t="str">
            <v>Tellabs</v>
          </cell>
          <cell r="CC24" t="str">
            <v>N/A</v>
          </cell>
          <cell r="CD24" t="str">
            <v>N/A</v>
          </cell>
          <cell r="CE24" t="str">
            <v>N/A</v>
          </cell>
          <cell r="CF24">
            <v>8</v>
          </cell>
          <cell r="CG24">
            <v>8</v>
          </cell>
          <cell r="CH24">
            <v>8</v>
          </cell>
          <cell r="CI24">
            <v>8</v>
          </cell>
          <cell r="CJ24">
            <v>8</v>
          </cell>
          <cell r="CK24">
            <v>8</v>
          </cell>
          <cell r="CL24">
            <v>9</v>
          </cell>
          <cell r="CM24">
            <v>10</v>
          </cell>
          <cell r="CN24">
            <v>10</v>
          </cell>
          <cell r="CO24">
            <v>10</v>
          </cell>
          <cell r="CP24">
            <v>10</v>
          </cell>
          <cell r="CQ24">
            <v>10</v>
          </cell>
          <cell r="CR24">
            <v>10</v>
          </cell>
          <cell r="CS24">
            <v>9</v>
          </cell>
          <cell r="CT24">
            <v>10</v>
          </cell>
          <cell r="CU24">
            <v>10</v>
          </cell>
          <cell r="CV24">
            <v>12</v>
          </cell>
          <cell r="CW24">
            <v>13</v>
          </cell>
          <cell r="CX24">
            <v>13</v>
          </cell>
          <cell r="CY24">
            <v>13</v>
          </cell>
          <cell r="CZ24">
            <v>11</v>
          </cell>
        </row>
        <row r="25">
          <cell r="B25" t="str">
            <v>Transmode</v>
          </cell>
          <cell r="C25">
            <v>7</v>
          </cell>
          <cell r="D25">
            <v>6</v>
          </cell>
          <cell r="E25">
            <v>7</v>
          </cell>
          <cell r="F25">
            <v>8</v>
          </cell>
          <cell r="G25">
            <v>14</v>
          </cell>
          <cell r="H25">
            <v>14</v>
          </cell>
          <cell r="I25">
            <v>12</v>
          </cell>
          <cell r="J25">
            <v>12</v>
          </cell>
          <cell r="K25">
            <v>14</v>
          </cell>
          <cell r="L25">
            <v>15</v>
          </cell>
          <cell r="M25">
            <v>15</v>
          </cell>
          <cell r="N25">
            <v>21</v>
          </cell>
          <cell r="O25">
            <v>20</v>
          </cell>
          <cell r="P25">
            <v>21</v>
          </cell>
          <cell r="Q25">
            <v>25</v>
          </cell>
          <cell r="R25">
            <v>18</v>
          </cell>
          <cell r="S25">
            <v>13</v>
          </cell>
          <cell r="T25">
            <v>16</v>
          </cell>
          <cell r="U25">
            <v>13</v>
          </cell>
          <cell r="V25">
            <v>24</v>
          </cell>
          <cell r="W25">
            <v>16</v>
          </cell>
          <cell r="X25">
            <v>20</v>
          </cell>
          <cell r="Y25">
            <v>0</v>
          </cell>
          <cell r="Z25">
            <v>0</v>
          </cell>
          <cell r="AB25" t="str">
            <v>Transmode</v>
          </cell>
          <cell r="AC25">
            <v>8.6848635235732014E-3</v>
          </cell>
          <cell r="AD25">
            <v>7.0754716981132077E-3</v>
          </cell>
          <cell r="AE25">
            <v>8.2938388625592423E-3</v>
          </cell>
          <cell r="AF25">
            <v>8.4033613445378148E-3</v>
          </cell>
          <cell r="AG25">
            <v>1.9310344827586208E-2</v>
          </cell>
          <cell r="AH25">
            <v>1.5334063526834611E-2</v>
          </cell>
          <cell r="AI25">
            <v>1.2591815320041973E-2</v>
          </cell>
          <cell r="AJ25">
            <v>1.0398613518197574E-2</v>
          </cell>
          <cell r="AK25">
            <v>1.3035381750465549E-2</v>
          </cell>
          <cell r="AL25">
            <v>1.2744265080713678E-2</v>
          </cell>
          <cell r="AM25">
            <v>1.1655011655011656E-2</v>
          </cell>
          <cell r="AN25">
            <v>1.4246947082767978E-2</v>
          </cell>
          <cell r="AO25">
            <v>1.6542597187758478E-2</v>
          </cell>
          <cell r="AP25">
            <v>1.4502762430939226E-2</v>
          </cell>
          <cell r="AQ25">
            <v>1.8341892883345562E-2</v>
          </cell>
          <cell r="AR25">
            <v>1.3148283418553688E-2</v>
          </cell>
          <cell r="AS25">
            <v>1.2833168805528134E-2</v>
          </cell>
          <cell r="AT25">
            <v>1.4801110083256245E-2</v>
          </cell>
          <cell r="AU25">
            <v>1.4161220043572984E-2</v>
          </cell>
          <cell r="AV25">
            <v>2.0338983050847456E-2</v>
          </cell>
          <cell r="AW25">
            <v>1.9801980198019802E-2</v>
          </cell>
          <cell r="AX25">
            <v>2.5806451612903226E-2</v>
          </cell>
          <cell r="AY25" t="e">
            <v>#DIV/0!</v>
          </cell>
          <cell r="AZ25" t="e">
            <v>#DIV/0!</v>
          </cell>
          <cell r="BB25" t="str">
            <v>Transmode</v>
          </cell>
          <cell r="BC25" t="str">
            <v>N/A</v>
          </cell>
          <cell r="BD25" t="str">
            <v>N/A</v>
          </cell>
          <cell r="BE25" t="str">
            <v>N/A</v>
          </cell>
          <cell r="BF25">
            <v>8.1159420289855077E-3</v>
          </cell>
          <cell r="BG25">
            <v>1.0388839418224993E-2</v>
          </cell>
          <cell r="BH25">
            <v>1.2521840419336051E-2</v>
          </cell>
          <cell r="BI25">
            <v>1.3547840812870448E-2</v>
          </cell>
          <cell r="BJ25">
            <v>1.3885180240320427E-2</v>
          </cell>
          <cell r="BK25">
            <v>1.2701514411333659E-2</v>
          </cell>
          <cell r="BL25">
            <v>1.2161541991739329E-2</v>
          </cell>
          <cell r="BM25">
            <v>1.1935208866155157E-2</v>
          </cell>
          <cell r="BN25">
            <v>1.2968874700718277E-2</v>
          </cell>
          <cell r="BO25">
            <v>1.3794443365067029E-2</v>
          </cell>
          <cell r="BP25">
            <v>1.4211886304909561E-2</v>
          </cell>
          <cell r="BQ25">
            <v>1.5835456862031305E-2</v>
          </cell>
          <cell r="BR25">
            <v>1.5587307478196326E-2</v>
          </cell>
          <cell r="BS25">
            <v>1.4827652609281726E-2</v>
          </cell>
          <cell r="BT25">
            <v>1.4919187733112309E-2</v>
          </cell>
          <cell r="BU25">
            <v>1.3695503309746632E-2</v>
          </cell>
          <cell r="BV25">
            <v>1.5744274809160304E-2</v>
          </cell>
          <cell r="BW25">
            <v>1.7306245297215951E-2</v>
          </cell>
          <cell r="BX25">
            <v>1.9831567508829123E-2</v>
          </cell>
          <cell r="BY25">
            <v>2.1715526601520086E-2</v>
          </cell>
          <cell r="BZ25">
            <v>2.2741629816803537E-2</v>
          </cell>
          <cell r="CB25" t="str">
            <v>Transmode</v>
          </cell>
          <cell r="CC25" t="str">
            <v>N/A</v>
          </cell>
          <cell r="CD25" t="str">
            <v>N/A</v>
          </cell>
          <cell r="CE25" t="str">
            <v>N/A</v>
          </cell>
          <cell r="CF25">
            <v>13</v>
          </cell>
          <cell r="CG25">
            <v>12</v>
          </cell>
          <cell r="CH25">
            <v>11</v>
          </cell>
          <cell r="CI25">
            <v>11</v>
          </cell>
          <cell r="CJ25">
            <v>12</v>
          </cell>
          <cell r="CK25">
            <v>12</v>
          </cell>
          <cell r="CL25">
            <v>13</v>
          </cell>
          <cell r="CM25">
            <v>13</v>
          </cell>
          <cell r="CN25">
            <v>12</v>
          </cell>
          <cell r="CO25">
            <v>12</v>
          </cell>
          <cell r="CP25">
            <v>12</v>
          </cell>
          <cell r="CQ25">
            <v>11</v>
          </cell>
          <cell r="CR25">
            <v>11</v>
          </cell>
          <cell r="CS25">
            <v>11</v>
          </cell>
          <cell r="CT25">
            <v>11</v>
          </cell>
          <cell r="CU25">
            <v>12</v>
          </cell>
          <cell r="CV25">
            <v>10</v>
          </cell>
          <cell r="CW25">
            <v>9</v>
          </cell>
          <cell r="CX25">
            <v>9</v>
          </cell>
          <cell r="CY25">
            <v>9</v>
          </cell>
          <cell r="CZ25">
            <v>8</v>
          </cell>
        </row>
        <row r="26">
          <cell r="B26" t="str">
            <v>Tyco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B26" t="str">
            <v>Tyco</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t="e">
            <v>#DIV/0!</v>
          </cell>
          <cell r="AZ26" t="e">
            <v>#DIV/0!</v>
          </cell>
          <cell r="BB26" t="str">
            <v>Tyco</v>
          </cell>
          <cell r="BC26" t="str">
            <v>N/A</v>
          </cell>
          <cell r="BD26" t="str">
            <v>N/A</v>
          </cell>
          <cell r="BE26" t="str">
            <v>N/A</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B26" t="str">
            <v>Tyco</v>
          </cell>
          <cell r="CC26" t="str">
            <v>N/A</v>
          </cell>
          <cell r="CD26" t="str">
            <v>N/A</v>
          </cell>
          <cell r="CE26" t="str">
            <v>N/A</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row>
        <row r="27">
          <cell r="B27" t="str">
            <v>ZTE</v>
          </cell>
          <cell r="C27">
            <v>20</v>
          </cell>
          <cell r="D27">
            <v>19</v>
          </cell>
          <cell r="E27">
            <v>18</v>
          </cell>
          <cell r="F27">
            <v>30</v>
          </cell>
          <cell r="G27">
            <v>13</v>
          </cell>
          <cell r="H27">
            <v>22</v>
          </cell>
          <cell r="I27">
            <v>18</v>
          </cell>
          <cell r="J27">
            <v>14</v>
          </cell>
          <cell r="K27">
            <v>17</v>
          </cell>
          <cell r="L27">
            <v>32</v>
          </cell>
          <cell r="M27">
            <v>41</v>
          </cell>
          <cell r="N27">
            <v>53</v>
          </cell>
          <cell r="O27">
            <v>29</v>
          </cell>
          <cell r="P27">
            <v>84</v>
          </cell>
          <cell r="Q27">
            <v>68</v>
          </cell>
          <cell r="R27">
            <v>61</v>
          </cell>
          <cell r="S27">
            <v>1</v>
          </cell>
          <cell r="T27">
            <v>104</v>
          </cell>
          <cell r="U27">
            <v>5</v>
          </cell>
          <cell r="V27">
            <v>68</v>
          </cell>
          <cell r="W27">
            <v>10</v>
          </cell>
          <cell r="X27">
            <v>23</v>
          </cell>
          <cell r="Y27">
            <v>0</v>
          </cell>
          <cell r="Z27">
            <v>0</v>
          </cell>
          <cell r="AB27" t="str">
            <v>ZTE</v>
          </cell>
          <cell r="AC27">
            <v>2.4813895781637719E-2</v>
          </cell>
          <cell r="AD27">
            <v>2.2405660377358489E-2</v>
          </cell>
          <cell r="AE27">
            <v>2.132701421800948E-2</v>
          </cell>
          <cell r="AF27">
            <v>3.1512605042016806E-2</v>
          </cell>
          <cell r="AG27">
            <v>1.793103448275862E-2</v>
          </cell>
          <cell r="AH27">
            <v>2.4096385542168676E-2</v>
          </cell>
          <cell r="AI27">
            <v>1.888772298006296E-2</v>
          </cell>
          <cell r="AJ27">
            <v>1.2131715771230503E-2</v>
          </cell>
          <cell r="AK27">
            <v>1.5828677839851025E-2</v>
          </cell>
          <cell r="AL27">
            <v>2.7187765505522515E-2</v>
          </cell>
          <cell r="AM27">
            <v>3.1857031857031856E-2</v>
          </cell>
          <cell r="AN27">
            <v>3.5956580732700139E-2</v>
          </cell>
          <cell r="AO27">
            <v>2.3986765922249794E-2</v>
          </cell>
          <cell r="AP27">
            <v>5.8011049723756904E-2</v>
          </cell>
          <cell r="AQ27">
            <v>4.9889948642699924E-2</v>
          </cell>
          <cell r="AR27">
            <v>4.4558071585098613E-2</v>
          </cell>
          <cell r="AS27">
            <v>9.871668311944718E-4</v>
          </cell>
          <cell r="AT27">
            <v>9.6207215541165583E-2</v>
          </cell>
          <cell r="AU27">
            <v>5.4466230936819175E-3</v>
          </cell>
          <cell r="AV27">
            <v>5.7627118644067797E-2</v>
          </cell>
          <cell r="AW27">
            <v>1.2376237623762377E-2</v>
          </cell>
          <cell r="AX27">
            <v>2.9677419354838711E-2</v>
          </cell>
          <cell r="AY27" t="e">
            <v>#DIV/0!</v>
          </cell>
          <cell r="AZ27" t="e">
            <v>#DIV/0!</v>
          </cell>
          <cell r="BB27" t="str">
            <v>ZTE</v>
          </cell>
          <cell r="BC27" t="str">
            <v>N/A</v>
          </cell>
          <cell r="BD27" t="str">
            <v>N/A</v>
          </cell>
          <cell r="BE27" t="str">
            <v>N/A</v>
          </cell>
          <cell r="BF27">
            <v>2.5217391304347827E-2</v>
          </cell>
          <cell r="BG27">
            <v>2.3745918670228554E-2</v>
          </cell>
          <cell r="BH27">
            <v>2.4170064065230052E-2</v>
          </cell>
          <cell r="BI27">
            <v>2.3426474738921819E-2</v>
          </cell>
          <cell r="BJ27">
            <v>1.7890520694259011E-2</v>
          </cell>
          <cell r="BK27">
            <v>1.7342452369320957E-2</v>
          </cell>
          <cell r="BL27">
            <v>1.8586507572280864E-2</v>
          </cell>
          <cell r="BM27">
            <v>2.2165387894288149E-2</v>
          </cell>
          <cell r="BN27">
            <v>2.8531524341580208E-2</v>
          </cell>
          <cell r="BO27">
            <v>3.0114629881484358E-2</v>
          </cell>
          <cell r="BP27">
            <v>3.8205980066445183E-2</v>
          </cell>
          <cell r="BQ27">
            <v>4.2591918456497999E-2</v>
          </cell>
          <cell r="BR27">
            <v>4.4906290591946556E-2</v>
          </cell>
          <cell r="BS27">
            <v>4.120932023878298E-2</v>
          </cell>
          <cell r="BT27">
            <v>4.8487360132615002E-2</v>
          </cell>
          <cell r="BU27">
            <v>3.9032184432777901E-2</v>
          </cell>
          <cell r="BV27">
            <v>4.2461832061068704E-2</v>
          </cell>
          <cell r="BW27">
            <v>4.690243290694758E-2</v>
          </cell>
          <cell r="BX27">
            <v>2.8796522684053246E-2</v>
          </cell>
          <cell r="BY27">
            <v>3.6554469779225482E-2</v>
          </cell>
          <cell r="BZ27">
            <v>2.0846493998736577E-2</v>
          </cell>
          <cell r="CB27" t="str">
            <v>ZTE</v>
          </cell>
          <cell r="CC27" t="str">
            <v>N/A</v>
          </cell>
          <cell r="CD27" t="str">
            <v>N/A</v>
          </cell>
          <cell r="CE27" t="str">
            <v>N/A</v>
          </cell>
          <cell r="CF27">
            <v>9</v>
          </cell>
          <cell r="CG27">
            <v>9</v>
          </cell>
          <cell r="CH27">
            <v>9</v>
          </cell>
          <cell r="CI27">
            <v>9</v>
          </cell>
          <cell r="CJ27">
            <v>10</v>
          </cell>
          <cell r="CK27">
            <v>10</v>
          </cell>
          <cell r="CL27">
            <v>10</v>
          </cell>
          <cell r="CM27">
            <v>9</v>
          </cell>
          <cell r="CN27">
            <v>8</v>
          </cell>
          <cell r="CO27">
            <v>8</v>
          </cell>
          <cell r="CP27">
            <v>6</v>
          </cell>
          <cell r="CQ27">
            <v>6</v>
          </cell>
          <cell r="CR27">
            <v>6</v>
          </cell>
          <cell r="CS27">
            <v>6</v>
          </cell>
          <cell r="CT27">
            <v>6</v>
          </cell>
          <cell r="CU27">
            <v>7</v>
          </cell>
          <cell r="CV27">
            <v>7</v>
          </cell>
          <cell r="CW27">
            <v>7</v>
          </cell>
          <cell r="CX27">
            <v>8</v>
          </cell>
          <cell r="CY27">
            <v>8</v>
          </cell>
          <cell r="CZ27">
            <v>9</v>
          </cell>
        </row>
        <row r="28">
          <cell r="B28" t="str">
            <v>Other</v>
          </cell>
          <cell r="C28">
            <v>29</v>
          </cell>
          <cell r="D28">
            <v>33</v>
          </cell>
          <cell r="E28">
            <v>25</v>
          </cell>
          <cell r="F28">
            <v>27</v>
          </cell>
          <cell r="G28">
            <v>22</v>
          </cell>
          <cell r="H28">
            <v>23</v>
          </cell>
          <cell r="I28">
            <v>28</v>
          </cell>
          <cell r="J28">
            <v>30</v>
          </cell>
          <cell r="K28">
            <v>30</v>
          </cell>
          <cell r="L28">
            <v>28</v>
          </cell>
          <cell r="M28">
            <v>27</v>
          </cell>
          <cell r="N28">
            <v>23</v>
          </cell>
          <cell r="O28">
            <v>32</v>
          </cell>
          <cell r="P28">
            <v>35</v>
          </cell>
          <cell r="Q28">
            <v>36</v>
          </cell>
          <cell r="R28">
            <v>37</v>
          </cell>
          <cell r="S28">
            <v>34</v>
          </cell>
          <cell r="T28">
            <v>37</v>
          </cell>
          <cell r="U28">
            <v>38</v>
          </cell>
          <cell r="V28">
            <v>43</v>
          </cell>
          <cell r="W28">
            <v>38</v>
          </cell>
          <cell r="X28">
            <v>0</v>
          </cell>
          <cell r="Y28">
            <v>0</v>
          </cell>
          <cell r="Z28">
            <v>0</v>
          </cell>
          <cell r="AB28" t="str">
            <v>Other</v>
          </cell>
          <cell r="AC28">
            <v>3.5980148883374689E-2</v>
          </cell>
          <cell r="AD28">
            <v>3.891509433962264E-2</v>
          </cell>
          <cell r="AE28">
            <v>2.9620853080568721E-2</v>
          </cell>
          <cell r="AF28">
            <v>2.8361344537815126E-2</v>
          </cell>
          <cell r="AG28">
            <v>3.0344827586206897E-2</v>
          </cell>
          <cell r="AH28">
            <v>2.5191675794085433E-2</v>
          </cell>
          <cell r="AI28">
            <v>2.9380902413431269E-2</v>
          </cell>
          <cell r="AJ28">
            <v>2.5996533795493933E-2</v>
          </cell>
          <cell r="AK28">
            <v>2.7932960893854747E-2</v>
          </cell>
          <cell r="AL28">
            <v>2.3789294817332201E-2</v>
          </cell>
          <cell r="AM28">
            <v>2.097902097902098E-2</v>
          </cell>
          <cell r="AN28">
            <v>1.5603799185888738E-2</v>
          </cell>
          <cell r="AO28">
            <v>2.6468155500413565E-2</v>
          </cell>
          <cell r="AP28">
            <v>2.4171270718232045E-2</v>
          </cell>
          <cell r="AQ28">
            <v>2.6412325752017608E-2</v>
          </cell>
          <cell r="AR28">
            <v>2.7027027027027029E-2</v>
          </cell>
          <cell r="AS28">
            <v>3.3563672260612042E-2</v>
          </cell>
          <cell r="AT28">
            <v>3.4227567067530065E-2</v>
          </cell>
          <cell r="AU28">
            <v>4.1394335511982572E-2</v>
          </cell>
          <cell r="AV28">
            <v>3.6440677966101696E-2</v>
          </cell>
          <cell r="AW28">
            <v>4.702970297029703E-2</v>
          </cell>
          <cell r="AX28">
            <v>0</v>
          </cell>
          <cell r="AY28" t="e">
            <v>#DIV/0!</v>
          </cell>
          <cell r="AZ28" t="e">
            <v>#DIV/0!</v>
          </cell>
          <cell r="BB28" t="str">
            <v>Other</v>
          </cell>
          <cell r="BC28" t="str">
            <v>N/A</v>
          </cell>
          <cell r="BD28" t="str">
            <v>N/A</v>
          </cell>
          <cell r="BE28" t="str">
            <v>N/A</v>
          </cell>
          <cell r="BF28">
            <v>3.3043478260869563E-2</v>
          </cell>
          <cell r="BG28">
            <v>3.1760166221430693E-2</v>
          </cell>
          <cell r="BH28">
            <v>2.8246942341292953E-2</v>
          </cell>
          <cell r="BI28">
            <v>2.8224668360146768E-2</v>
          </cell>
          <cell r="BJ28">
            <v>2.7503337783711616E-2</v>
          </cell>
          <cell r="BK28">
            <v>2.7112848070346848E-2</v>
          </cell>
          <cell r="BL28">
            <v>2.661771454795778E-2</v>
          </cell>
          <cell r="BM28">
            <v>2.4509803921568627E-2</v>
          </cell>
          <cell r="BN28">
            <v>2.1548284118116521E-2</v>
          </cell>
          <cell r="BO28">
            <v>2.1371672819117934E-2</v>
          </cell>
          <cell r="BP28">
            <v>2.1594684385382059E-2</v>
          </cell>
          <cell r="BQ28">
            <v>2.2934109938114306E-2</v>
          </cell>
          <cell r="BR28">
            <v>2.5978845796993878E-2</v>
          </cell>
          <cell r="BS28">
            <v>2.7344502214519544E-2</v>
          </cell>
          <cell r="BT28">
            <v>2.9838375466224618E-2</v>
          </cell>
          <cell r="BU28">
            <v>3.3325724720383476E-2</v>
          </cell>
          <cell r="BV28">
            <v>3.6259541984732822E-2</v>
          </cell>
          <cell r="BW28">
            <v>3.9127163280662153E-2</v>
          </cell>
          <cell r="BX28">
            <v>3.2328171692474872E-2</v>
          </cell>
          <cell r="BY28">
            <v>2.9315960912052116E-2</v>
          </cell>
          <cell r="BZ28">
            <v>2.4005053695514846E-2</v>
          </cell>
        </row>
        <row r="29">
          <cell r="B29" t="str">
            <v>Total</v>
          </cell>
          <cell r="C29">
            <v>806</v>
          </cell>
          <cell r="D29">
            <v>848</v>
          </cell>
          <cell r="E29">
            <v>844</v>
          </cell>
          <cell r="F29">
            <v>952</v>
          </cell>
          <cell r="G29">
            <v>725</v>
          </cell>
          <cell r="H29">
            <v>913</v>
          </cell>
          <cell r="I29">
            <v>953</v>
          </cell>
          <cell r="J29">
            <v>1154</v>
          </cell>
          <cell r="K29">
            <v>1074</v>
          </cell>
          <cell r="L29">
            <v>1177</v>
          </cell>
          <cell r="M29">
            <v>1287</v>
          </cell>
          <cell r="N29">
            <v>1474</v>
          </cell>
          <cell r="O29">
            <v>1209</v>
          </cell>
          <cell r="P29">
            <v>1448</v>
          </cell>
          <cell r="Q29">
            <v>1363</v>
          </cell>
          <cell r="R29">
            <v>1369</v>
          </cell>
          <cell r="S29">
            <v>1013</v>
          </cell>
          <cell r="T29">
            <v>1081</v>
          </cell>
          <cell r="U29">
            <v>918</v>
          </cell>
          <cell r="V29">
            <v>1180</v>
          </cell>
          <cell r="W29">
            <v>808</v>
          </cell>
          <cell r="X29">
            <v>775</v>
          </cell>
          <cell r="Y29">
            <v>0</v>
          </cell>
          <cell r="Z29">
            <v>0</v>
          </cell>
          <cell r="AB29" t="str">
            <v>Total</v>
          </cell>
          <cell r="AC29">
            <v>0.99999999999999989</v>
          </cell>
          <cell r="AD29">
            <v>1</v>
          </cell>
          <cell r="AE29">
            <v>1</v>
          </cell>
          <cell r="AF29">
            <v>0.99999999999999989</v>
          </cell>
          <cell r="AG29">
            <v>0.99999999999999989</v>
          </cell>
          <cell r="AH29">
            <v>1</v>
          </cell>
          <cell r="AI29">
            <v>0.99999999999999989</v>
          </cell>
          <cell r="AJ29">
            <v>1</v>
          </cell>
          <cell r="AK29">
            <v>1.0000000000000002</v>
          </cell>
          <cell r="AL29">
            <v>1</v>
          </cell>
          <cell r="AM29">
            <v>0.99999999999999989</v>
          </cell>
          <cell r="AN29">
            <v>1</v>
          </cell>
          <cell r="AO29">
            <v>1</v>
          </cell>
          <cell r="AP29">
            <v>0.99999999999999989</v>
          </cell>
          <cell r="AQ29">
            <v>1.0000000000000002</v>
          </cell>
          <cell r="AR29">
            <v>1.0000000000000002</v>
          </cell>
          <cell r="AS29">
            <v>1</v>
          </cell>
          <cell r="AT29">
            <v>1</v>
          </cell>
          <cell r="AU29">
            <v>1</v>
          </cell>
          <cell r="AV29">
            <v>1</v>
          </cell>
          <cell r="AW29">
            <v>1</v>
          </cell>
          <cell r="AX29">
            <v>1</v>
          </cell>
          <cell r="AY29" t="e">
            <v>#DIV/0!</v>
          </cell>
          <cell r="AZ29" t="e">
            <v>#DIV/0!</v>
          </cell>
          <cell r="BB29" t="str">
            <v>Total</v>
          </cell>
          <cell r="BC29" t="str">
            <v>N/A</v>
          </cell>
          <cell r="BD29" t="str">
            <v>N/A</v>
          </cell>
          <cell r="BE29" t="str">
            <v>N/A</v>
          </cell>
          <cell r="BF29">
            <v>1</v>
          </cell>
          <cell r="BG29">
            <v>1</v>
          </cell>
          <cell r="BH29">
            <v>0.99999999999999989</v>
          </cell>
          <cell r="BI29">
            <v>0.99999999999999989</v>
          </cell>
          <cell r="BJ29">
            <v>0.99999999999999989</v>
          </cell>
          <cell r="BK29">
            <v>1</v>
          </cell>
          <cell r="BL29">
            <v>1</v>
          </cell>
          <cell r="BM29">
            <v>0.99999999999999989</v>
          </cell>
          <cell r="BN29">
            <v>1</v>
          </cell>
          <cell r="BO29">
            <v>1</v>
          </cell>
          <cell r="BP29">
            <v>1</v>
          </cell>
          <cell r="BQ29">
            <v>1.0000000000000002</v>
          </cell>
          <cell r="BR29">
            <v>1</v>
          </cell>
          <cell r="BS29">
            <v>1</v>
          </cell>
          <cell r="BT29">
            <v>0.99999999999999989</v>
          </cell>
          <cell r="BU29">
            <v>1</v>
          </cell>
          <cell r="BV29">
            <v>0.99999999999999989</v>
          </cell>
          <cell r="BW29">
            <v>1</v>
          </cell>
          <cell r="BX29">
            <v>0.99999999999999978</v>
          </cell>
          <cell r="BY29">
            <v>1.0000000000000002</v>
          </cell>
          <cell r="BZ29">
            <v>0.99999999999999978</v>
          </cell>
        </row>
        <row r="36">
          <cell r="BB36" t="str">
            <v>Vendor</v>
          </cell>
          <cell r="BC36" t="str">
            <v>1Q05</v>
          </cell>
          <cell r="BD36" t="str">
            <v>2Q05</v>
          </cell>
          <cell r="BE36" t="str">
            <v>3Q05</v>
          </cell>
          <cell r="BF36" t="str">
            <v>4Q05</v>
          </cell>
          <cell r="BG36" t="str">
            <v>1Q06</v>
          </cell>
          <cell r="BH36" t="str">
            <v>2Q06</v>
          </cell>
          <cell r="BI36" t="str">
            <v>3Q06</v>
          </cell>
          <cell r="BJ36" t="str">
            <v>4Q06</v>
          </cell>
          <cell r="BK36" t="str">
            <v>1Q07</v>
          </cell>
          <cell r="BL36" t="str">
            <v>2Q07</v>
          </cell>
          <cell r="BM36" t="str">
            <v>3Q07</v>
          </cell>
          <cell r="BN36" t="str">
            <v>4Q07</v>
          </cell>
          <cell r="BO36" t="str">
            <v>1Q08</v>
          </cell>
          <cell r="BP36" t="str">
            <v>2Q08</v>
          </cell>
          <cell r="BQ36" t="str">
            <v>3Q08</v>
          </cell>
          <cell r="BR36" t="str">
            <v>4Q08</v>
          </cell>
          <cell r="BS36" t="str">
            <v>1Q09</v>
          </cell>
          <cell r="BT36" t="str">
            <v>2Q09</v>
          </cell>
          <cell r="BU36" t="str">
            <v>3Q09</v>
          </cell>
          <cell r="BV36" t="str">
            <v>4Q09</v>
          </cell>
          <cell r="BW36" t="str">
            <v>1Q10</v>
          </cell>
          <cell r="BX36" t="str">
            <v>2Q10</v>
          </cell>
          <cell r="BY36" t="str">
            <v>3Q10</v>
          </cell>
          <cell r="BZ36" t="str">
            <v>4Q10</v>
          </cell>
          <cell r="CB36" t="str">
            <v>Vendor</v>
          </cell>
          <cell r="CC36" t="str">
            <v>1Q05</v>
          </cell>
          <cell r="CD36" t="str">
            <v>2Q05</v>
          </cell>
          <cell r="CE36" t="str">
            <v>3Q05</v>
          </cell>
          <cell r="CF36" t="str">
            <v>4Q05</v>
          </cell>
          <cell r="CG36" t="str">
            <v>1Q06</v>
          </cell>
          <cell r="CH36" t="str">
            <v>2Q06</v>
          </cell>
          <cell r="CI36" t="str">
            <v>3Q06</v>
          </cell>
          <cell r="CJ36" t="str">
            <v>4Q06</v>
          </cell>
          <cell r="CK36" t="str">
            <v>1Q07</v>
          </cell>
          <cell r="CL36" t="str">
            <v>2Q07</v>
          </cell>
          <cell r="CM36" t="str">
            <v>3Q07</v>
          </cell>
          <cell r="CN36" t="str">
            <v>4Q07</v>
          </cell>
          <cell r="CO36" t="str">
            <v>1Q08</v>
          </cell>
          <cell r="CP36" t="str">
            <v>2Q08</v>
          </cell>
          <cell r="CQ36" t="str">
            <v>3Q08</v>
          </cell>
          <cell r="CR36" t="str">
            <v>4Q08</v>
          </cell>
          <cell r="CS36" t="str">
            <v>1Q09</v>
          </cell>
          <cell r="CT36" t="str">
            <v>2Q09</v>
          </cell>
          <cell r="CU36" t="str">
            <v>3Q09</v>
          </cell>
          <cell r="CV36" t="str">
            <v>4Q09</v>
          </cell>
          <cell r="CW36" t="str">
            <v>1Q10</v>
          </cell>
          <cell r="CX36" t="str">
            <v>2Q10</v>
          </cell>
          <cell r="CY36" t="str">
            <v>3Q10</v>
          </cell>
          <cell r="CZ36" t="str">
            <v>4Q10</v>
          </cell>
        </row>
        <row r="37">
          <cell r="BB37" t="str">
            <v>ADTRAN</v>
          </cell>
          <cell r="BC37" t="str">
            <v>N/A</v>
          </cell>
          <cell r="BD37" t="str">
            <v>N/A</v>
          </cell>
          <cell r="BE37" t="str">
            <v>N/A</v>
          </cell>
          <cell r="BF37">
            <v>1.8331805682859762E-3</v>
          </cell>
          <cell r="BG37">
            <v>2.4073182474723159E-3</v>
          </cell>
          <cell r="BH37">
            <v>2.4473813020068525E-3</v>
          </cell>
          <cell r="BI37">
            <v>2.00300450676014E-3</v>
          </cell>
          <cell r="BJ37">
            <v>2.0387359836901123E-3</v>
          </cell>
          <cell r="BK37">
            <v>1.9417475728155339E-3</v>
          </cell>
          <cell r="BL37">
            <v>1.9047619047619048E-3</v>
          </cell>
          <cell r="BM37">
            <v>1.3464991023339318E-3</v>
          </cell>
          <cell r="BN37">
            <v>8.576329331046312E-4</v>
          </cell>
          <cell r="BO37">
            <v>4.2680324370465217E-4</v>
          </cell>
          <cell r="BP37">
            <v>0</v>
          </cell>
          <cell r="BQ37">
            <v>0</v>
          </cell>
          <cell r="BR37">
            <v>0</v>
          </cell>
          <cell r="BS37">
            <v>0</v>
          </cell>
          <cell r="BT37">
            <v>0</v>
          </cell>
          <cell r="BU37">
            <v>0</v>
          </cell>
          <cell r="BV37">
            <v>0</v>
          </cell>
          <cell r="BW37">
            <v>0</v>
          </cell>
          <cell r="BX37">
            <v>0</v>
          </cell>
          <cell r="BY37">
            <v>0</v>
          </cell>
          <cell r="BZ37">
            <v>0</v>
          </cell>
          <cell r="CB37" t="str">
            <v>ADTRAN</v>
          </cell>
          <cell r="CC37" t="str">
            <v>N/A</v>
          </cell>
          <cell r="CD37" t="str">
            <v>N/A</v>
          </cell>
          <cell r="CE37" t="str">
            <v>N/A</v>
          </cell>
          <cell r="CF37">
            <v>14</v>
          </cell>
          <cell r="CG37">
            <v>13</v>
          </cell>
          <cell r="CH37">
            <v>14</v>
          </cell>
          <cell r="CI37">
            <v>14</v>
          </cell>
          <cell r="CJ37">
            <v>14</v>
          </cell>
          <cell r="CK37">
            <v>14</v>
          </cell>
          <cell r="CL37">
            <v>14</v>
          </cell>
          <cell r="CM37">
            <v>15</v>
          </cell>
          <cell r="CN37">
            <v>15</v>
          </cell>
          <cell r="CO37">
            <v>15</v>
          </cell>
          <cell r="CP37" t="str">
            <v/>
          </cell>
          <cell r="CQ37" t="str">
            <v/>
          </cell>
          <cell r="CR37" t="str">
            <v/>
          </cell>
          <cell r="CS37" t="str">
            <v/>
          </cell>
          <cell r="CT37" t="str">
            <v/>
          </cell>
          <cell r="CU37" t="str">
            <v/>
          </cell>
          <cell r="CV37" t="str">
            <v/>
          </cell>
          <cell r="CW37" t="str">
            <v/>
          </cell>
          <cell r="CX37" t="str">
            <v/>
          </cell>
          <cell r="CY37" t="str">
            <v/>
          </cell>
          <cell r="CZ37" t="str">
            <v/>
          </cell>
        </row>
        <row r="38">
          <cell r="BB38" t="str">
            <v>ADVA</v>
          </cell>
          <cell r="BC38" t="str">
            <v>N/A</v>
          </cell>
          <cell r="BD38" t="str">
            <v>N/A</v>
          </cell>
          <cell r="BE38" t="str">
            <v>N/A</v>
          </cell>
          <cell r="BF38">
            <v>2.2914757103574702E-3</v>
          </cell>
          <cell r="BG38">
            <v>2.4073182474723159E-3</v>
          </cell>
          <cell r="BH38">
            <v>2.936857562408223E-3</v>
          </cell>
          <cell r="BI38">
            <v>3.0045067601402104E-3</v>
          </cell>
          <cell r="BJ38">
            <v>3.5677879714576962E-3</v>
          </cell>
          <cell r="BK38">
            <v>3.3980582524271844E-3</v>
          </cell>
          <cell r="BL38">
            <v>2.8571428571428571E-3</v>
          </cell>
          <cell r="BM38">
            <v>3.1418312387791743E-3</v>
          </cell>
          <cell r="BN38">
            <v>3.0017152658662091E-3</v>
          </cell>
          <cell r="BO38">
            <v>3.8412291933418692E-3</v>
          </cell>
          <cell r="BP38">
            <v>3.7910699241786015E-3</v>
          </cell>
          <cell r="BQ38">
            <v>4.2553191489361703E-3</v>
          </cell>
          <cell r="BR38">
            <v>4.426737494466578E-3</v>
          </cell>
          <cell r="BS38">
            <v>5.1115241635687732E-3</v>
          </cell>
          <cell r="BT38">
            <v>5.9850374064837905E-3</v>
          </cell>
          <cell r="BU38">
            <v>7.9096045197740109E-3</v>
          </cell>
          <cell r="BV38">
            <v>1.2040939193257074E-2</v>
          </cell>
          <cell r="BW38">
            <v>2.1005728835136857E-2</v>
          </cell>
          <cell r="BX38">
            <v>3.1228313671061762E-2</v>
          </cell>
          <cell r="BY38">
            <v>3.6630036630036632E-2</v>
          </cell>
          <cell r="BZ38">
            <v>5.0078247261345854E-2</v>
          </cell>
          <cell r="CB38" t="str">
            <v>ADVA</v>
          </cell>
          <cell r="CC38" t="str">
            <v>N/A</v>
          </cell>
          <cell r="CD38" t="str">
            <v>N/A</v>
          </cell>
          <cell r="CE38" t="str">
            <v>N/A</v>
          </cell>
          <cell r="CF38">
            <v>13</v>
          </cell>
          <cell r="CG38">
            <v>13</v>
          </cell>
          <cell r="CH38">
            <v>13</v>
          </cell>
          <cell r="CI38">
            <v>12</v>
          </cell>
          <cell r="CJ38">
            <v>12</v>
          </cell>
          <cell r="CK38">
            <v>12</v>
          </cell>
          <cell r="CL38">
            <v>13</v>
          </cell>
          <cell r="CM38">
            <v>14</v>
          </cell>
          <cell r="CN38">
            <v>14</v>
          </cell>
          <cell r="CO38">
            <v>13</v>
          </cell>
          <cell r="CP38">
            <v>13</v>
          </cell>
          <cell r="CQ38">
            <v>13</v>
          </cell>
          <cell r="CR38">
            <v>13</v>
          </cell>
          <cell r="CS38">
            <v>13</v>
          </cell>
          <cell r="CT38">
            <v>13</v>
          </cell>
          <cell r="CU38">
            <v>11</v>
          </cell>
          <cell r="CV38">
            <v>11</v>
          </cell>
          <cell r="CW38">
            <v>8</v>
          </cell>
          <cell r="CX38">
            <v>6</v>
          </cell>
          <cell r="CY38">
            <v>6</v>
          </cell>
          <cell r="CZ38">
            <v>6</v>
          </cell>
        </row>
        <row r="39">
          <cell r="BB39" t="str">
            <v>Alcatel-Lucent</v>
          </cell>
          <cell r="BC39" t="str">
            <v>N/A</v>
          </cell>
          <cell r="BD39" t="str">
            <v>N/A</v>
          </cell>
          <cell r="BE39" t="str">
            <v>N/A</v>
          </cell>
          <cell r="BF39">
            <v>0.35288725939505039</v>
          </cell>
          <cell r="BG39">
            <v>0.36591237361579199</v>
          </cell>
          <cell r="BH39">
            <v>0.35389133627019087</v>
          </cell>
          <cell r="BI39">
            <v>0.35503254882323487</v>
          </cell>
          <cell r="BJ39">
            <v>0.35728848114169215</v>
          </cell>
          <cell r="BK39">
            <v>0.33689320388349514</v>
          </cell>
          <cell r="BL39">
            <v>0.32285714285714284</v>
          </cell>
          <cell r="BM39">
            <v>0.31552962298025133</v>
          </cell>
          <cell r="BN39">
            <v>0.32590051457975988</v>
          </cell>
          <cell r="BO39">
            <v>0.33247972684592403</v>
          </cell>
          <cell r="BP39">
            <v>0.35256950294860995</v>
          </cell>
          <cell r="BQ39">
            <v>0.36085106382978721</v>
          </cell>
          <cell r="BR39">
            <v>0.33997343957503318</v>
          </cell>
          <cell r="BS39">
            <v>0.34665427509293678</v>
          </cell>
          <cell r="BT39">
            <v>0.33266832917705735</v>
          </cell>
          <cell r="BU39">
            <v>0.31638418079096048</v>
          </cell>
          <cell r="BV39">
            <v>0.30945213726670678</v>
          </cell>
          <cell r="BW39">
            <v>0.30490133672819858</v>
          </cell>
          <cell r="BX39">
            <v>0.31020124913254682</v>
          </cell>
          <cell r="BY39">
            <v>0.30860805860805862</v>
          </cell>
          <cell r="BZ39">
            <v>0.3129890453834116</v>
          </cell>
          <cell r="CB39" t="str">
            <v>Alcatel-Lucent</v>
          </cell>
          <cell r="CC39" t="str">
            <v>N/A</v>
          </cell>
          <cell r="CD39" t="str">
            <v>N/A</v>
          </cell>
          <cell r="CE39" t="str">
            <v>N/A</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row>
        <row r="40">
          <cell r="BB40" t="str">
            <v>Ciena</v>
          </cell>
          <cell r="BC40" t="str">
            <v>N/A</v>
          </cell>
          <cell r="BD40" t="str">
            <v>N/A</v>
          </cell>
          <cell r="BE40" t="str">
            <v>N/A</v>
          </cell>
          <cell r="BF40">
            <v>7.2410632447296064E-2</v>
          </cell>
          <cell r="BG40">
            <v>7.4626865671641784E-2</v>
          </cell>
          <cell r="BH40">
            <v>7.1953010279001473E-2</v>
          </cell>
          <cell r="BI40">
            <v>6.3094641962944412E-2</v>
          </cell>
          <cell r="BJ40">
            <v>5.9123343527013254E-2</v>
          </cell>
          <cell r="BK40">
            <v>6.8446601941747579E-2</v>
          </cell>
          <cell r="BL40">
            <v>6.6666666666666666E-2</v>
          </cell>
          <cell r="BM40">
            <v>6.7324955116696589E-2</v>
          </cell>
          <cell r="BN40">
            <v>6.9897084048027441E-2</v>
          </cell>
          <cell r="BO40">
            <v>5.6764831412718736E-2</v>
          </cell>
          <cell r="BP40">
            <v>5.0968828980623423E-2</v>
          </cell>
          <cell r="BQ40">
            <v>5.1914893617021278E-2</v>
          </cell>
          <cell r="BR40">
            <v>4.7808764940239043E-2</v>
          </cell>
          <cell r="BS40">
            <v>4.9256505576208177E-2</v>
          </cell>
          <cell r="BT40">
            <v>4.9376558603491272E-2</v>
          </cell>
          <cell r="BU40">
            <v>4.4067796610169491E-2</v>
          </cell>
          <cell r="BV40">
            <v>3.3112582781456956E-2</v>
          </cell>
          <cell r="BW40">
            <v>2.8644175684277531E-2</v>
          </cell>
          <cell r="BX40">
            <v>2.2900763358778626E-2</v>
          </cell>
          <cell r="BY40">
            <v>1.9230769230769232E-2</v>
          </cell>
          <cell r="BZ40">
            <v>1.5649452269170579E-2</v>
          </cell>
          <cell r="CB40" t="str">
            <v>Ciena</v>
          </cell>
          <cell r="CC40" t="str">
            <v>N/A</v>
          </cell>
          <cell r="CD40" t="str">
            <v>N/A</v>
          </cell>
          <cell r="CE40" t="str">
            <v>N/A</v>
          </cell>
          <cell r="CF40">
            <v>5</v>
          </cell>
          <cell r="CG40">
            <v>5</v>
          </cell>
          <cell r="CH40">
            <v>6</v>
          </cell>
          <cell r="CI40">
            <v>5</v>
          </cell>
          <cell r="CJ40">
            <v>5</v>
          </cell>
          <cell r="CK40">
            <v>5</v>
          </cell>
          <cell r="CL40">
            <v>5</v>
          </cell>
          <cell r="CM40">
            <v>5</v>
          </cell>
          <cell r="CN40">
            <v>5</v>
          </cell>
          <cell r="CO40">
            <v>5</v>
          </cell>
          <cell r="CP40">
            <v>5</v>
          </cell>
          <cell r="CQ40">
            <v>5</v>
          </cell>
          <cell r="CR40">
            <v>7</v>
          </cell>
          <cell r="CS40">
            <v>6</v>
          </cell>
          <cell r="CT40">
            <v>7</v>
          </cell>
          <cell r="CU40">
            <v>7</v>
          </cell>
          <cell r="CV40">
            <v>7</v>
          </cell>
          <cell r="CW40">
            <v>7</v>
          </cell>
          <cell r="CX40">
            <v>7</v>
          </cell>
          <cell r="CY40">
            <v>8</v>
          </cell>
          <cell r="CZ40">
            <v>8</v>
          </cell>
        </row>
        <row r="41">
          <cell r="BB41" t="str">
            <v>Cisco</v>
          </cell>
          <cell r="BC41" t="str">
            <v>N/A</v>
          </cell>
          <cell r="BD41" t="str">
            <v>N/A</v>
          </cell>
          <cell r="BE41" t="str">
            <v>N/A</v>
          </cell>
          <cell r="BF41">
            <v>1.1915673693858845E-2</v>
          </cell>
          <cell r="BG41">
            <v>1.3962445835339432E-2</v>
          </cell>
          <cell r="BH41">
            <v>1.4684287812041116E-2</v>
          </cell>
          <cell r="BI41">
            <v>1.602403605408112E-2</v>
          </cell>
          <cell r="BJ41">
            <v>1.9367991845056064E-2</v>
          </cell>
          <cell r="BK41">
            <v>1.8932038834951457E-2</v>
          </cell>
          <cell r="BL41">
            <v>1.8571428571428572E-2</v>
          </cell>
          <cell r="BM41">
            <v>1.8850987432675045E-2</v>
          </cell>
          <cell r="BN41">
            <v>1.8867924528301886E-2</v>
          </cell>
          <cell r="BO41">
            <v>2.0486555697823303E-2</v>
          </cell>
          <cell r="BP41">
            <v>1.9376579612468407E-2</v>
          </cell>
          <cell r="BQ41">
            <v>1.9148936170212766E-2</v>
          </cell>
          <cell r="BR41">
            <v>1.8592297476759629E-2</v>
          </cell>
          <cell r="BS41">
            <v>1.7193308550185873E-2</v>
          </cell>
          <cell r="BT41">
            <v>1.7955112219451373E-2</v>
          </cell>
          <cell r="BU41">
            <v>1.6384180790960452E-2</v>
          </cell>
          <cell r="BV41">
            <v>1.4449127031908489E-2</v>
          </cell>
          <cell r="BW41">
            <v>1.336728198599618E-2</v>
          </cell>
          <cell r="BX41">
            <v>9.021512838306732E-3</v>
          </cell>
          <cell r="BY41">
            <v>8.241758241758242E-3</v>
          </cell>
          <cell r="BZ41">
            <v>7.8247261345852897E-3</v>
          </cell>
          <cell r="CB41" t="str">
            <v>Cisco</v>
          </cell>
          <cell r="CC41" t="str">
            <v>N/A</v>
          </cell>
          <cell r="CD41" t="str">
            <v>N/A</v>
          </cell>
          <cell r="CE41" t="str">
            <v>N/A</v>
          </cell>
          <cell r="CF41">
            <v>10</v>
          </cell>
          <cell r="CG41">
            <v>10</v>
          </cell>
          <cell r="CH41">
            <v>10</v>
          </cell>
          <cell r="CI41">
            <v>10</v>
          </cell>
          <cell r="CJ41">
            <v>9</v>
          </cell>
          <cell r="CK41">
            <v>9</v>
          </cell>
          <cell r="CL41">
            <v>9</v>
          </cell>
          <cell r="CM41">
            <v>10</v>
          </cell>
          <cell r="CN41">
            <v>10</v>
          </cell>
          <cell r="CO41">
            <v>10</v>
          </cell>
          <cell r="CP41">
            <v>10</v>
          </cell>
          <cell r="CQ41">
            <v>10</v>
          </cell>
          <cell r="CR41">
            <v>10</v>
          </cell>
          <cell r="CS41">
            <v>10</v>
          </cell>
          <cell r="CT41">
            <v>9</v>
          </cell>
          <cell r="CU41">
            <v>9</v>
          </cell>
          <cell r="CV41">
            <v>9</v>
          </cell>
          <cell r="CW41">
            <v>10</v>
          </cell>
          <cell r="CX41">
            <v>12</v>
          </cell>
          <cell r="CY41">
            <v>12</v>
          </cell>
          <cell r="CZ41">
            <v>11</v>
          </cell>
        </row>
        <row r="42">
          <cell r="BB42" t="str">
            <v>ECI Telecom</v>
          </cell>
          <cell r="BC42" t="str">
            <v>N/A</v>
          </cell>
          <cell r="BD42" t="str">
            <v>N/A</v>
          </cell>
          <cell r="BE42" t="str">
            <v>N/A</v>
          </cell>
          <cell r="BF42">
            <v>8.3868010999083406E-2</v>
          </cell>
          <cell r="BG42">
            <v>8.0404429465575356E-2</v>
          </cell>
          <cell r="BH42">
            <v>7.537934410181106E-2</v>
          </cell>
          <cell r="BI42">
            <v>6.3094641962944412E-2</v>
          </cell>
          <cell r="BJ42">
            <v>5.0458715596330278E-2</v>
          </cell>
          <cell r="BK42">
            <v>4.7087378640776702E-2</v>
          </cell>
          <cell r="BL42">
            <v>4.4285714285714282E-2</v>
          </cell>
          <cell r="BM42">
            <v>4.4883303411131059E-2</v>
          </cell>
          <cell r="BN42">
            <v>4.2452830188679243E-2</v>
          </cell>
          <cell r="BO42">
            <v>4.2253521126760563E-2</v>
          </cell>
          <cell r="BP42">
            <v>4.1280539174389216E-2</v>
          </cell>
          <cell r="BQ42">
            <v>4.0851063829787232E-2</v>
          </cell>
          <cell r="BR42">
            <v>4.8251438689685705E-2</v>
          </cell>
          <cell r="BS42">
            <v>5.111524163568773E-2</v>
          </cell>
          <cell r="BT42">
            <v>5.3366583541147129E-2</v>
          </cell>
          <cell r="BU42">
            <v>5.8757062146892657E-2</v>
          </cell>
          <cell r="BV42">
            <v>5.7796508127633955E-2</v>
          </cell>
          <cell r="BW42">
            <v>5.8561425843411841E-2</v>
          </cell>
          <cell r="BX42">
            <v>6.3150589868147117E-2</v>
          </cell>
          <cell r="BY42">
            <v>6.2271062271062272E-2</v>
          </cell>
          <cell r="BZ42">
            <v>6.416275430359937E-2</v>
          </cell>
          <cell r="CB42" t="str">
            <v>ECI Telecom</v>
          </cell>
          <cell r="CC42" t="str">
            <v>N/A</v>
          </cell>
          <cell r="CD42" t="str">
            <v>N/A</v>
          </cell>
          <cell r="CE42" t="str">
            <v>N/A</v>
          </cell>
          <cell r="CF42">
            <v>4</v>
          </cell>
          <cell r="CG42">
            <v>4</v>
          </cell>
          <cell r="CH42">
            <v>5</v>
          </cell>
          <cell r="CI42">
            <v>5</v>
          </cell>
          <cell r="CJ42">
            <v>6</v>
          </cell>
          <cell r="CK42">
            <v>6</v>
          </cell>
          <cell r="CL42">
            <v>6</v>
          </cell>
          <cell r="CM42">
            <v>6</v>
          </cell>
          <cell r="CN42">
            <v>6</v>
          </cell>
          <cell r="CO42">
            <v>6</v>
          </cell>
          <cell r="CP42">
            <v>6</v>
          </cell>
          <cell r="CQ42">
            <v>7</v>
          </cell>
          <cell r="CR42">
            <v>5</v>
          </cell>
          <cell r="CS42">
            <v>5</v>
          </cell>
          <cell r="CT42">
            <v>6</v>
          </cell>
          <cell r="CU42">
            <v>5</v>
          </cell>
          <cell r="CV42">
            <v>5</v>
          </cell>
          <cell r="CW42">
            <v>5</v>
          </cell>
          <cell r="CX42">
            <v>5</v>
          </cell>
          <cell r="CY42">
            <v>5</v>
          </cell>
          <cell r="CZ42">
            <v>5</v>
          </cell>
        </row>
        <row r="43">
          <cell r="BB43" t="str">
            <v>Ericsson</v>
          </cell>
          <cell r="BC43" t="str">
            <v>N/A</v>
          </cell>
          <cell r="BD43" t="str">
            <v>N/A</v>
          </cell>
          <cell r="BE43" t="str">
            <v>N/A</v>
          </cell>
          <cell r="BF43">
            <v>0.12144821264894592</v>
          </cell>
          <cell r="BG43">
            <v>0.11747713047664901</v>
          </cell>
          <cell r="BH43">
            <v>0.12530592266275087</v>
          </cell>
          <cell r="BI43">
            <v>0.13570355533299949</v>
          </cell>
          <cell r="BJ43">
            <v>0.14118246687054026</v>
          </cell>
          <cell r="BK43">
            <v>0.1354368932038835</v>
          </cell>
          <cell r="BL43">
            <v>0.13285714285714287</v>
          </cell>
          <cell r="BM43">
            <v>0.12477558348294435</v>
          </cell>
          <cell r="BN43">
            <v>0.11878216123499143</v>
          </cell>
          <cell r="BO43">
            <v>0.117797695262484</v>
          </cell>
          <cell r="BP43">
            <v>0.11878685762426285</v>
          </cell>
          <cell r="BQ43">
            <v>0.12127659574468085</v>
          </cell>
          <cell r="BR43">
            <v>0.1270473660911908</v>
          </cell>
          <cell r="BS43">
            <v>0.12825278810408922</v>
          </cell>
          <cell r="BT43">
            <v>0.12768079800498752</v>
          </cell>
          <cell r="BU43">
            <v>0.13050847457627118</v>
          </cell>
          <cell r="BV43">
            <v>0.12944009632751355</v>
          </cell>
          <cell r="BW43">
            <v>0.11839592616168046</v>
          </cell>
          <cell r="BX43">
            <v>0.12283136710617627</v>
          </cell>
          <cell r="BY43">
            <v>0.11721611721611722</v>
          </cell>
          <cell r="BZ43">
            <v>0.1111111111111111</v>
          </cell>
          <cell r="CB43" t="str">
            <v>Ericsson</v>
          </cell>
          <cell r="CC43" t="str">
            <v>N/A</v>
          </cell>
          <cell r="CD43" t="str">
            <v>N/A</v>
          </cell>
          <cell r="CE43" t="str">
            <v>N/A</v>
          </cell>
          <cell r="CF43">
            <v>3</v>
          </cell>
          <cell r="CG43">
            <v>3</v>
          </cell>
          <cell r="CH43">
            <v>3</v>
          </cell>
          <cell r="CI43">
            <v>3</v>
          </cell>
          <cell r="CJ43">
            <v>3</v>
          </cell>
          <cell r="CK43">
            <v>3</v>
          </cell>
          <cell r="CL43">
            <v>3</v>
          </cell>
          <cell r="CM43">
            <v>4</v>
          </cell>
          <cell r="CN43">
            <v>4</v>
          </cell>
          <cell r="CO43">
            <v>4</v>
          </cell>
          <cell r="CP43">
            <v>3</v>
          </cell>
          <cell r="CQ43">
            <v>3</v>
          </cell>
          <cell r="CR43">
            <v>4</v>
          </cell>
          <cell r="CS43">
            <v>3</v>
          </cell>
          <cell r="CT43">
            <v>3</v>
          </cell>
          <cell r="CU43">
            <v>3</v>
          </cell>
          <cell r="CV43">
            <v>3</v>
          </cell>
          <cell r="CW43">
            <v>3</v>
          </cell>
          <cell r="CX43">
            <v>3</v>
          </cell>
          <cell r="CY43">
            <v>4</v>
          </cell>
          <cell r="CZ43">
            <v>4</v>
          </cell>
        </row>
        <row r="44">
          <cell r="BB44" t="str">
            <v>FiberHome</v>
          </cell>
          <cell r="BC44" t="str">
            <v>N/A</v>
          </cell>
          <cell r="BD44" t="str">
            <v>N/A</v>
          </cell>
          <cell r="BE44" t="str">
            <v>N/A</v>
          </cell>
          <cell r="BF44">
            <v>0</v>
          </cell>
          <cell r="BG44">
            <v>0</v>
          </cell>
          <cell r="BH44">
            <v>0</v>
          </cell>
          <cell r="BI44">
            <v>0</v>
          </cell>
          <cell r="BJ44">
            <v>5.0968399592252807E-4</v>
          </cell>
          <cell r="BK44">
            <v>4.8543689320388347E-4</v>
          </cell>
          <cell r="BL44">
            <v>4.7619047619047619E-4</v>
          </cell>
          <cell r="BM44">
            <v>4.4883303411131061E-4</v>
          </cell>
          <cell r="BN44">
            <v>0</v>
          </cell>
          <cell r="BO44">
            <v>0</v>
          </cell>
          <cell r="BP44">
            <v>0</v>
          </cell>
          <cell r="BQ44">
            <v>0</v>
          </cell>
          <cell r="BR44">
            <v>0</v>
          </cell>
          <cell r="BS44">
            <v>0</v>
          </cell>
          <cell r="BT44">
            <v>0</v>
          </cell>
          <cell r="BU44">
            <v>0</v>
          </cell>
          <cell r="BV44">
            <v>0</v>
          </cell>
          <cell r="BW44">
            <v>0</v>
          </cell>
          <cell r="BX44">
            <v>0</v>
          </cell>
          <cell r="BY44">
            <v>0</v>
          </cell>
          <cell r="BZ44">
            <v>0</v>
          </cell>
          <cell r="CB44" t="str">
            <v>FiberHome</v>
          </cell>
          <cell r="CC44" t="str">
            <v>N/A</v>
          </cell>
          <cell r="CD44" t="str">
            <v>N/A</v>
          </cell>
          <cell r="CE44" t="str">
            <v>N/A</v>
          </cell>
          <cell r="CF44" t="str">
            <v/>
          </cell>
          <cell r="CG44" t="str">
            <v/>
          </cell>
          <cell r="CH44" t="str">
            <v/>
          </cell>
          <cell r="CI44" t="str">
            <v/>
          </cell>
          <cell r="CJ44">
            <v>16</v>
          </cell>
          <cell r="CK44">
            <v>16</v>
          </cell>
          <cell r="CL44">
            <v>16</v>
          </cell>
          <cell r="CM44">
            <v>16</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row>
        <row r="45">
          <cell r="BB45" t="str">
            <v>Force 10</v>
          </cell>
          <cell r="BC45" t="str">
            <v>N/A</v>
          </cell>
          <cell r="BD45" t="str">
            <v>N/A</v>
          </cell>
          <cell r="BE45" t="str">
            <v>N/A</v>
          </cell>
          <cell r="BF45">
            <v>5.0412465627864347E-3</v>
          </cell>
          <cell r="BG45">
            <v>4.3331728454501688E-3</v>
          </cell>
          <cell r="BH45">
            <v>3.9158100832109646E-3</v>
          </cell>
          <cell r="BI45">
            <v>3.0045067601402104E-3</v>
          </cell>
          <cell r="BJ45">
            <v>3.0581039755351682E-3</v>
          </cell>
          <cell r="BK45">
            <v>3.3980582524271844E-3</v>
          </cell>
          <cell r="BL45">
            <v>3.8095238095238095E-3</v>
          </cell>
          <cell r="BM45">
            <v>3.5906642728904849E-3</v>
          </cell>
          <cell r="BN45">
            <v>3.8593481989708405E-3</v>
          </cell>
          <cell r="BO45">
            <v>3.4144259496372174E-3</v>
          </cell>
          <cell r="BP45">
            <v>2.9486099410278013E-3</v>
          </cell>
          <cell r="BQ45">
            <v>2.1276595744680851E-3</v>
          </cell>
          <cell r="BR45">
            <v>1.3280212483399733E-3</v>
          </cell>
          <cell r="BS45">
            <v>1.3940520446096654E-3</v>
          </cell>
          <cell r="BT45">
            <v>9.9750623441396502E-4</v>
          </cell>
          <cell r="BU45">
            <v>1.1299435028248588E-3</v>
          </cell>
          <cell r="BV45">
            <v>1.2040939193257074E-3</v>
          </cell>
          <cell r="BW45">
            <v>1.273074474856779E-3</v>
          </cell>
          <cell r="BX45">
            <v>2.0818875780707841E-3</v>
          </cell>
          <cell r="BY45">
            <v>2.7472527472527475E-3</v>
          </cell>
          <cell r="BZ45">
            <v>3.1298904538341159E-3</v>
          </cell>
          <cell r="CB45" t="str">
            <v>Force 10</v>
          </cell>
          <cell r="CC45" t="str">
            <v>N/A</v>
          </cell>
          <cell r="CD45" t="str">
            <v>N/A</v>
          </cell>
          <cell r="CE45" t="str">
            <v>N/A</v>
          </cell>
          <cell r="CF45">
            <v>12</v>
          </cell>
          <cell r="CG45">
            <v>12</v>
          </cell>
          <cell r="CH45">
            <v>12</v>
          </cell>
          <cell r="CI45">
            <v>12</v>
          </cell>
          <cell r="CJ45">
            <v>13</v>
          </cell>
          <cell r="CK45">
            <v>12</v>
          </cell>
          <cell r="CL45">
            <v>12</v>
          </cell>
          <cell r="CM45">
            <v>13</v>
          </cell>
          <cell r="CN45">
            <v>13</v>
          </cell>
          <cell r="CO45">
            <v>14</v>
          </cell>
          <cell r="CP45">
            <v>14</v>
          </cell>
          <cell r="CQ45">
            <v>14</v>
          </cell>
          <cell r="CR45">
            <v>14</v>
          </cell>
          <cell r="CS45">
            <v>14</v>
          </cell>
          <cell r="CT45">
            <v>14</v>
          </cell>
          <cell r="CU45">
            <v>14</v>
          </cell>
          <cell r="CV45">
            <v>14</v>
          </cell>
          <cell r="CW45">
            <v>14</v>
          </cell>
          <cell r="CX45">
            <v>13</v>
          </cell>
          <cell r="CY45">
            <v>13</v>
          </cell>
          <cell r="CZ45">
            <v>13</v>
          </cell>
        </row>
        <row r="46">
          <cell r="BB46" t="str">
            <v>Fujitsu</v>
          </cell>
          <cell r="BC46" t="str">
            <v>N/A</v>
          </cell>
          <cell r="BD46" t="str">
            <v>N/A</v>
          </cell>
          <cell r="BE46" t="str">
            <v>N/A</v>
          </cell>
          <cell r="BF46">
            <v>1.8790100824931256E-2</v>
          </cell>
          <cell r="BG46">
            <v>1.8777082330284064E-2</v>
          </cell>
          <cell r="BH46">
            <v>1.908957415565345E-2</v>
          </cell>
          <cell r="BI46">
            <v>1.8527791687531298E-2</v>
          </cell>
          <cell r="BJ46">
            <v>1.7838939857288481E-2</v>
          </cell>
          <cell r="BK46">
            <v>1.5533980582524271E-2</v>
          </cell>
          <cell r="BL46">
            <v>1.7142857142857144E-2</v>
          </cell>
          <cell r="BM46">
            <v>3.4560143626570915E-2</v>
          </cell>
          <cell r="BN46">
            <v>3.3447684391080618E-2</v>
          </cell>
          <cell r="BO46">
            <v>3.4571062740076826E-2</v>
          </cell>
          <cell r="BP46">
            <v>3.4540859309182811E-2</v>
          </cell>
          <cell r="BQ46">
            <v>1.9574468085106381E-2</v>
          </cell>
          <cell r="BR46">
            <v>2.0805666223992918E-2</v>
          </cell>
          <cell r="BS46">
            <v>1.9052044609665426E-2</v>
          </cell>
          <cell r="BT46">
            <v>1.596009975062344E-2</v>
          </cell>
          <cell r="BU46">
            <v>1.1864406779661017E-2</v>
          </cell>
          <cell r="BV46">
            <v>1.0234798314268514E-2</v>
          </cell>
          <cell r="BW46">
            <v>1.0184595798854232E-2</v>
          </cell>
          <cell r="BX46">
            <v>9.7154753643303258E-3</v>
          </cell>
          <cell r="BY46">
            <v>1.0073260073260074E-2</v>
          </cell>
          <cell r="BZ46">
            <v>9.3896713615023476E-3</v>
          </cell>
          <cell r="CB46" t="str">
            <v>Fujitsu</v>
          </cell>
          <cell r="CC46" t="str">
            <v>N/A</v>
          </cell>
          <cell r="CD46" t="str">
            <v>N/A</v>
          </cell>
          <cell r="CE46" t="str">
            <v>N/A</v>
          </cell>
          <cell r="CF46">
            <v>9</v>
          </cell>
          <cell r="CG46">
            <v>9</v>
          </cell>
          <cell r="CH46">
            <v>9</v>
          </cell>
          <cell r="CI46">
            <v>9</v>
          </cell>
          <cell r="CJ46">
            <v>10</v>
          </cell>
          <cell r="CK46">
            <v>10</v>
          </cell>
          <cell r="CL46">
            <v>10</v>
          </cell>
          <cell r="CM46">
            <v>7</v>
          </cell>
          <cell r="CN46">
            <v>7</v>
          </cell>
          <cell r="CO46">
            <v>7</v>
          </cell>
          <cell r="CP46">
            <v>8</v>
          </cell>
          <cell r="CQ46">
            <v>9</v>
          </cell>
          <cell r="CR46">
            <v>9</v>
          </cell>
          <cell r="CS46">
            <v>9</v>
          </cell>
          <cell r="CT46">
            <v>10</v>
          </cell>
          <cell r="CU46">
            <v>10</v>
          </cell>
          <cell r="CV46">
            <v>12</v>
          </cell>
          <cell r="CW46">
            <v>12</v>
          </cell>
          <cell r="CX46">
            <v>11</v>
          </cell>
          <cell r="CY46">
            <v>11</v>
          </cell>
          <cell r="CZ46">
            <v>10</v>
          </cell>
        </row>
        <row r="47">
          <cell r="BB47" t="str">
            <v>Hitachi</v>
          </cell>
          <cell r="BC47" t="str">
            <v>N/A</v>
          </cell>
          <cell r="BD47" t="str">
            <v>N/A</v>
          </cell>
          <cell r="BE47" t="str">
            <v>N/A</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t="str">
            <v>Hitachi</v>
          </cell>
          <cell r="CC47" t="str">
            <v>N/A</v>
          </cell>
          <cell r="CD47" t="str">
            <v>N/A</v>
          </cell>
          <cell r="CE47" t="str">
            <v>N/A</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row>
        <row r="48">
          <cell r="BB48" t="str">
            <v>Huawei</v>
          </cell>
          <cell r="BC48" t="str">
            <v>N/A</v>
          </cell>
          <cell r="BD48" t="str">
            <v>N/A</v>
          </cell>
          <cell r="BE48" t="str">
            <v>N/A</v>
          </cell>
          <cell r="BF48">
            <v>6.7827681026581113E-2</v>
          </cell>
          <cell r="BG48">
            <v>6.981222917669716E-2</v>
          </cell>
          <cell r="BH48">
            <v>8.0763582966226141E-2</v>
          </cell>
          <cell r="BI48">
            <v>8.4126189283925887E-2</v>
          </cell>
          <cell r="BJ48">
            <v>9.6839959225280325E-2</v>
          </cell>
          <cell r="BK48">
            <v>0.11165048543689321</v>
          </cell>
          <cell r="BL48">
            <v>0.13095238095238096</v>
          </cell>
          <cell r="BM48">
            <v>0.13375224416517056</v>
          </cell>
          <cell r="BN48">
            <v>0.12435677530017153</v>
          </cell>
          <cell r="BO48">
            <v>0.12206572769953052</v>
          </cell>
          <cell r="BP48">
            <v>0.10909856781802864</v>
          </cell>
          <cell r="BQ48">
            <v>0.10936170212765957</v>
          </cell>
          <cell r="BR48">
            <v>0.12926073483842407</v>
          </cell>
          <cell r="BS48">
            <v>0.14358736059479554</v>
          </cell>
          <cell r="BT48">
            <v>0.16159600997506235</v>
          </cell>
          <cell r="BU48">
            <v>0.2</v>
          </cell>
          <cell r="BV48">
            <v>0.21673690547862734</v>
          </cell>
          <cell r="BW48">
            <v>0.22597071928707829</v>
          </cell>
          <cell r="BX48">
            <v>0.23386537126995141</v>
          </cell>
          <cell r="BY48">
            <v>0.23260073260073261</v>
          </cell>
          <cell r="BZ48">
            <v>0.23787167449139279</v>
          </cell>
          <cell r="CB48" t="str">
            <v>Huawei</v>
          </cell>
          <cell r="CC48" t="str">
            <v>N/A</v>
          </cell>
          <cell r="CD48" t="str">
            <v>N/A</v>
          </cell>
          <cell r="CE48" t="str">
            <v>N/A</v>
          </cell>
          <cell r="CF48">
            <v>6</v>
          </cell>
          <cell r="CG48">
            <v>6</v>
          </cell>
          <cell r="CH48">
            <v>4</v>
          </cell>
          <cell r="CI48">
            <v>4</v>
          </cell>
          <cell r="CJ48">
            <v>4</v>
          </cell>
          <cell r="CK48">
            <v>4</v>
          </cell>
          <cell r="CL48">
            <v>4</v>
          </cell>
          <cell r="CM48">
            <v>3</v>
          </cell>
          <cell r="CN48">
            <v>3</v>
          </cell>
          <cell r="CO48">
            <v>3</v>
          </cell>
          <cell r="CP48">
            <v>4</v>
          </cell>
          <cell r="CQ48">
            <v>4</v>
          </cell>
          <cell r="CR48">
            <v>3</v>
          </cell>
          <cell r="CS48">
            <v>2</v>
          </cell>
          <cell r="CT48">
            <v>2</v>
          </cell>
          <cell r="CU48">
            <v>2</v>
          </cell>
          <cell r="CV48">
            <v>2</v>
          </cell>
          <cell r="CW48">
            <v>2</v>
          </cell>
          <cell r="CX48">
            <v>2</v>
          </cell>
          <cell r="CY48">
            <v>2</v>
          </cell>
          <cell r="CZ48">
            <v>2</v>
          </cell>
        </row>
        <row r="49">
          <cell r="BB49" t="str">
            <v>Infinera</v>
          </cell>
          <cell r="BC49" t="str">
            <v>N/A</v>
          </cell>
          <cell r="BD49" t="str">
            <v>N/A</v>
          </cell>
          <cell r="BE49" t="str">
            <v>N/A</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B49" t="str">
            <v>Infinera</v>
          </cell>
          <cell r="CC49" t="str">
            <v>N/A</v>
          </cell>
          <cell r="CD49" t="str">
            <v>N/A</v>
          </cell>
          <cell r="CE49" t="str">
            <v>N/A</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row>
        <row r="50">
          <cell r="BB50" t="str">
            <v>NEC</v>
          </cell>
          <cell r="BC50" t="str">
            <v>N/A</v>
          </cell>
          <cell r="BD50" t="str">
            <v>N/A</v>
          </cell>
          <cell r="BE50" t="str">
            <v>N/A</v>
          </cell>
          <cell r="BF50">
            <v>1.0082493125572869E-2</v>
          </cell>
          <cell r="BG50">
            <v>9.6292729898892638E-3</v>
          </cell>
          <cell r="BH50">
            <v>8.8105726872246704E-3</v>
          </cell>
          <cell r="BI50">
            <v>1.1016524787180772E-2</v>
          </cell>
          <cell r="BJ50">
            <v>1.3251783893985729E-2</v>
          </cell>
          <cell r="BK50">
            <v>1.3592233009708738E-2</v>
          </cell>
          <cell r="BL50">
            <v>1.380952380952381E-2</v>
          </cell>
          <cell r="BM50">
            <v>1.0323159784560144E-2</v>
          </cell>
          <cell r="BN50">
            <v>7.2898799313893658E-3</v>
          </cell>
          <cell r="BO50">
            <v>6.4020486555697821E-3</v>
          </cell>
          <cell r="BP50">
            <v>5.8972198820556026E-3</v>
          </cell>
          <cell r="BQ50">
            <v>7.659574468085106E-3</v>
          </cell>
          <cell r="BR50">
            <v>8.4108012394864991E-3</v>
          </cell>
          <cell r="BS50">
            <v>8.8289962825278817E-3</v>
          </cell>
          <cell r="BT50">
            <v>9.4763092269326676E-3</v>
          </cell>
          <cell r="BU50">
            <v>7.9096045197740109E-3</v>
          </cell>
          <cell r="BV50">
            <v>1.2642986152919929E-2</v>
          </cell>
          <cell r="BW50">
            <v>1.2730744748567792E-2</v>
          </cell>
          <cell r="BX50">
            <v>1.2491325468424705E-2</v>
          </cell>
          <cell r="BY50">
            <v>1.3736263736263736E-2</v>
          </cell>
          <cell r="BZ50">
            <v>7.8247261345852897E-3</v>
          </cell>
          <cell r="CB50" t="str">
            <v>NEC</v>
          </cell>
          <cell r="CC50" t="str">
            <v>N/A</v>
          </cell>
          <cell r="CD50" t="str">
            <v>N/A</v>
          </cell>
          <cell r="CE50" t="str">
            <v>N/A</v>
          </cell>
          <cell r="CF50">
            <v>11</v>
          </cell>
          <cell r="CG50">
            <v>11</v>
          </cell>
          <cell r="CH50">
            <v>11</v>
          </cell>
          <cell r="CI50">
            <v>11</v>
          </cell>
          <cell r="CJ50">
            <v>11</v>
          </cell>
          <cell r="CK50">
            <v>11</v>
          </cell>
          <cell r="CL50">
            <v>11</v>
          </cell>
          <cell r="CM50">
            <v>11</v>
          </cell>
          <cell r="CN50">
            <v>12</v>
          </cell>
          <cell r="CO50">
            <v>12</v>
          </cell>
          <cell r="CP50">
            <v>12</v>
          </cell>
          <cell r="CQ50">
            <v>12</v>
          </cell>
          <cell r="CR50">
            <v>11</v>
          </cell>
          <cell r="CS50">
            <v>11</v>
          </cell>
          <cell r="CT50">
            <v>11</v>
          </cell>
          <cell r="CU50">
            <v>11</v>
          </cell>
          <cell r="CV50">
            <v>10</v>
          </cell>
          <cell r="CW50">
            <v>11</v>
          </cell>
          <cell r="CX50">
            <v>10</v>
          </cell>
          <cell r="CY50">
            <v>10</v>
          </cell>
          <cell r="CZ50">
            <v>11</v>
          </cell>
        </row>
        <row r="51">
          <cell r="BB51" t="str">
            <v>Nokia Siemens</v>
          </cell>
          <cell r="BC51" t="str">
            <v>N/A</v>
          </cell>
          <cell r="BD51" t="str">
            <v>N/A</v>
          </cell>
          <cell r="BE51" t="str">
            <v>N/A</v>
          </cell>
          <cell r="BF51">
            <v>0.16131989000916591</v>
          </cell>
          <cell r="BG51">
            <v>0.14877226769378912</v>
          </cell>
          <cell r="BH51">
            <v>0.14831130690161526</v>
          </cell>
          <cell r="BI51">
            <v>0.1512268402603906</v>
          </cell>
          <cell r="BJ51">
            <v>0.14780835881753313</v>
          </cell>
          <cell r="BK51">
            <v>0.16359223300970874</v>
          </cell>
          <cell r="BL51">
            <v>0.17047619047619048</v>
          </cell>
          <cell r="BM51">
            <v>0.16831238779174149</v>
          </cell>
          <cell r="BN51">
            <v>0.17452830188679244</v>
          </cell>
          <cell r="BO51">
            <v>0.17584293640631668</v>
          </cell>
          <cell r="BP51">
            <v>0.16470092670598147</v>
          </cell>
          <cell r="BQ51">
            <v>0.15531914893617021</v>
          </cell>
          <cell r="BR51">
            <v>0.13767153607791058</v>
          </cell>
          <cell r="BS51">
            <v>0.11895910780669144</v>
          </cell>
          <cell r="BT51">
            <v>0.10623441396508729</v>
          </cell>
          <cell r="BU51">
            <v>0.10282485875706214</v>
          </cell>
          <cell r="BV51">
            <v>0.10535821794099939</v>
          </cell>
          <cell r="BW51">
            <v>0.10439210693825589</v>
          </cell>
          <cell r="BX51">
            <v>0.11658570437196392</v>
          </cell>
          <cell r="BY51">
            <v>0.11904761904761904</v>
          </cell>
          <cell r="BZ51">
            <v>0.12832550860719874</v>
          </cell>
          <cell r="CB51" t="str">
            <v>Nokia Siemens</v>
          </cell>
          <cell r="CC51" t="str">
            <v>N/A</v>
          </cell>
          <cell r="CD51" t="str">
            <v>N/A</v>
          </cell>
          <cell r="CE51" t="str">
            <v>N/A</v>
          </cell>
          <cell r="CF51">
            <v>2</v>
          </cell>
          <cell r="CG51">
            <v>2</v>
          </cell>
          <cell r="CH51">
            <v>2</v>
          </cell>
          <cell r="CI51">
            <v>2</v>
          </cell>
          <cell r="CJ51">
            <v>2</v>
          </cell>
          <cell r="CK51">
            <v>2</v>
          </cell>
          <cell r="CL51">
            <v>2</v>
          </cell>
          <cell r="CM51">
            <v>2</v>
          </cell>
          <cell r="CN51">
            <v>2</v>
          </cell>
          <cell r="CO51">
            <v>2</v>
          </cell>
          <cell r="CP51">
            <v>2</v>
          </cell>
          <cell r="CQ51">
            <v>2</v>
          </cell>
          <cell r="CR51">
            <v>2</v>
          </cell>
          <cell r="CS51">
            <v>4</v>
          </cell>
          <cell r="CT51">
            <v>4</v>
          </cell>
          <cell r="CU51">
            <v>4</v>
          </cell>
          <cell r="CV51">
            <v>4</v>
          </cell>
          <cell r="CW51">
            <v>4</v>
          </cell>
          <cell r="CX51">
            <v>4</v>
          </cell>
          <cell r="CY51">
            <v>3</v>
          </cell>
          <cell r="CZ51">
            <v>3</v>
          </cell>
        </row>
        <row r="52">
          <cell r="BB52" t="str">
            <v>Sycamore</v>
          </cell>
          <cell r="BC52" t="str">
            <v>N/A</v>
          </cell>
          <cell r="BD52" t="str">
            <v>N/A</v>
          </cell>
          <cell r="BE52" t="str">
            <v>N/A</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B52" t="str">
            <v>Sycamore</v>
          </cell>
          <cell r="CC52" t="str">
            <v>N/A</v>
          </cell>
          <cell r="CD52" t="str">
            <v>N/A</v>
          </cell>
          <cell r="CE52" t="str">
            <v>N/A</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row>
        <row r="53">
          <cell r="BB53" t="str">
            <v>Tejas</v>
          </cell>
          <cell r="BC53" t="str">
            <v>N/A</v>
          </cell>
          <cell r="BD53" t="str">
            <v>N/A</v>
          </cell>
          <cell r="BE53" t="str">
            <v>N/A</v>
          </cell>
          <cell r="BF53">
            <v>4.5829514207149406E-4</v>
          </cell>
          <cell r="BG53">
            <v>4.8146364949446316E-4</v>
          </cell>
          <cell r="BH53">
            <v>1.4684287812041115E-3</v>
          </cell>
          <cell r="BI53">
            <v>1.5022533800701052E-3</v>
          </cell>
          <cell r="BJ53">
            <v>1.5290519877675841E-3</v>
          </cell>
          <cell r="BK53">
            <v>9.7087378640776695E-4</v>
          </cell>
          <cell r="BL53">
            <v>1.9047619047619048E-3</v>
          </cell>
          <cell r="BM53">
            <v>6.2836624775583485E-3</v>
          </cell>
          <cell r="BN53">
            <v>9.8627787307032592E-3</v>
          </cell>
          <cell r="BO53">
            <v>1.1096884336320957E-2</v>
          </cell>
          <cell r="BP53">
            <v>1.1373209772535805E-2</v>
          </cell>
          <cell r="BQ53">
            <v>1.0212765957446808E-2</v>
          </cell>
          <cell r="BR53">
            <v>8.4108012394864991E-3</v>
          </cell>
          <cell r="BS53">
            <v>7.8996282527881035E-3</v>
          </cell>
          <cell r="BT53">
            <v>6.4837905236907727E-3</v>
          </cell>
          <cell r="BU53">
            <v>3.3898305084745762E-3</v>
          </cell>
          <cell r="BV53">
            <v>1.8061408789885611E-3</v>
          </cell>
          <cell r="BW53">
            <v>1.9096117122851686E-3</v>
          </cell>
          <cell r="BX53">
            <v>1.3879250520471894E-3</v>
          </cell>
          <cell r="BY53">
            <v>1.8315018315018315E-3</v>
          </cell>
          <cell r="BZ53">
            <v>1.5649452269170579E-3</v>
          </cell>
          <cell r="CB53" t="str">
            <v>Tejas</v>
          </cell>
          <cell r="CC53" t="str">
            <v>N/A</v>
          </cell>
          <cell r="CD53" t="str">
            <v>N/A</v>
          </cell>
          <cell r="CE53" t="str">
            <v>N/A</v>
          </cell>
          <cell r="CF53">
            <v>15</v>
          </cell>
          <cell r="CG53">
            <v>15</v>
          </cell>
          <cell r="CH53">
            <v>15</v>
          </cell>
          <cell r="CI53">
            <v>15</v>
          </cell>
          <cell r="CJ53">
            <v>15</v>
          </cell>
          <cell r="CK53">
            <v>15</v>
          </cell>
          <cell r="CL53">
            <v>14</v>
          </cell>
          <cell r="CM53">
            <v>12</v>
          </cell>
          <cell r="CN53">
            <v>11</v>
          </cell>
          <cell r="CO53">
            <v>11</v>
          </cell>
          <cell r="CP53">
            <v>11</v>
          </cell>
          <cell r="CQ53">
            <v>11</v>
          </cell>
          <cell r="CR53">
            <v>11</v>
          </cell>
          <cell r="CS53">
            <v>12</v>
          </cell>
          <cell r="CT53">
            <v>12</v>
          </cell>
          <cell r="CU53">
            <v>13</v>
          </cell>
          <cell r="CV53">
            <v>13</v>
          </cell>
          <cell r="CW53">
            <v>13</v>
          </cell>
          <cell r="CX53">
            <v>14</v>
          </cell>
          <cell r="CY53">
            <v>14</v>
          </cell>
          <cell r="CZ53">
            <v>14</v>
          </cell>
        </row>
        <row r="54">
          <cell r="BB54" t="str">
            <v>Tellabs</v>
          </cell>
          <cell r="BC54" t="str">
            <v>N/A</v>
          </cell>
          <cell r="BD54" t="str">
            <v>N/A</v>
          </cell>
          <cell r="BE54" t="str">
            <v>N/A</v>
          </cell>
          <cell r="BF54">
            <v>3.9413382218148489E-2</v>
          </cell>
          <cell r="BG54">
            <v>4.0924410207029367E-2</v>
          </cell>
          <cell r="BH54">
            <v>4.2094958394517865E-2</v>
          </cell>
          <cell r="BI54">
            <v>4.3064596895343012E-2</v>
          </cell>
          <cell r="BJ54">
            <v>4.3323139653414881E-2</v>
          </cell>
          <cell r="BK54">
            <v>4.029126213592233E-2</v>
          </cell>
          <cell r="BL54">
            <v>3.619047619047619E-2</v>
          </cell>
          <cell r="BM54">
            <v>3.1867145421903054E-2</v>
          </cell>
          <cell r="BN54">
            <v>2.8730703259005147E-2</v>
          </cell>
          <cell r="BO54">
            <v>2.9449423815621E-2</v>
          </cell>
          <cell r="BP54">
            <v>2.9907329401853412E-2</v>
          </cell>
          <cell r="BQ54">
            <v>3.3617021276595743E-2</v>
          </cell>
          <cell r="BR54">
            <v>3.7627268702965913E-2</v>
          </cell>
          <cell r="BS54">
            <v>3.578066914498141E-2</v>
          </cell>
          <cell r="BT54">
            <v>3.2418952618453865E-2</v>
          </cell>
          <cell r="BU54">
            <v>2.7118644067796609E-2</v>
          </cell>
          <cell r="BV54">
            <v>1.9867549668874173E-2</v>
          </cell>
          <cell r="BW54">
            <v>1.718650541056652E-2</v>
          </cell>
          <cell r="BX54">
            <v>1.8043025676613464E-2</v>
          </cell>
          <cell r="BY54">
            <v>1.8315018315018316E-2</v>
          </cell>
          <cell r="BZ54">
            <v>2.0344287949921751E-2</v>
          </cell>
          <cell r="CB54" t="str">
            <v>Tellabs</v>
          </cell>
          <cell r="CC54" t="str">
            <v>N/A</v>
          </cell>
          <cell r="CD54" t="str">
            <v>N/A</v>
          </cell>
          <cell r="CE54" t="str">
            <v>N/A</v>
          </cell>
          <cell r="CF54">
            <v>7</v>
          </cell>
          <cell r="CG54">
            <v>7</v>
          </cell>
          <cell r="CH54">
            <v>7</v>
          </cell>
          <cell r="CI54">
            <v>7</v>
          </cell>
          <cell r="CJ54">
            <v>7</v>
          </cell>
          <cell r="CK54">
            <v>7</v>
          </cell>
          <cell r="CL54">
            <v>7</v>
          </cell>
          <cell r="CM54">
            <v>8</v>
          </cell>
          <cell r="CN54">
            <v>8</v>
          </cell>
          <cell r="CO54">
            <v>9</v>
          </cell>
          <cell r="CP54">
            <v>9</v>
          </cell>
          <cell r="CQ54">
            <v>8</v>
          </cell>
          <cell r="CR54">
            <v>8</v>
          </cell>
          <cell r="CS54">
            <v>8</v>
          </cell>
          <cell r="CT54">
            <v>8</v>
          </cell>
          <cell r="CU54">
            <v>8</v>
          </cell>
          <cell r="CV54">
            <v>8</v>
          </cell>
          <cell r="CW54">
            <v>9</v>
          </cell>
          <cell r="CX54">
            <v>9</v>
          </cell>
          <cell r="CY54">
            <v>9</v>
          </cell>
          <cell r="CZ54">
            <v>7</v>
          </cell>
        </row>
        <row r="55">
          <cell r="BB55" t="str">
            <v>Transmode</v>
          </cell>
          <cell r="BC55" t="str">
            <v>N/A</v>
          </cell>
          <cell r="BD55" t="str">
            <v>N/A</v>
          </cell>
          <cell r="BE55" t="str">
            <v>N/A</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B55" t="str">
            <v>Transmode</v>
          </cell>
          <cell r="CC55" t="str">
            <v>N/A</v>
          </cell>
          <cell r="CD55" t="str">
            <v>N/A</v>
          </cell>
          <cell r="CE55" t="str">
            <v>N/A</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row>
        <row r="56">
          <cell r="BB56" t="str">
            <v>Tyco</v>
          </cell>
          <cell r="BC56" t="str">
            <v>N/A</v>
          </cell>
          <cell r="BD56" t="str">
            <v>N/A</v>
          </cell>
          <cell r="BE56" t="str">
            <v>N/A</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B56" t="str">
            <v>Tyco</v>
          </cell>
          <cell r="CC56" t="str">
            <v>N/A</v>
          </cell>
          <cell r="CD56" t="str">
            <v>N/A</v>
          </cell>
          <cell r="CE56" t="str">
            <v>N/A</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row>
        <row r="57">
          <cell r="BB57" t="str">
            <v>ZTE</v>
          </cell>
          <cell r="BC57" t="str">
            <v>N/A</v>
          </cell>
          <cell r="BD57" t="str">
            <v>N/A</v>
          </cell>
          <cell r="BE57" t="str">
            <v>N/A</v>
          </cell>
          <cell r="BF57">
            <v>1.9706691109074245E-2</v>
          </cell>
          <cell r="BG57">
            <v>1.9740009629272991E-2</v>
          </cell>
          <cell r="BH57">
            <v>2.1536955457660302E-2</v>
          </cell>
          <cell r="BI57">
            <v>2.3535302954431646E-2</v>
          </cell>
          <cell r="BJ57">
            <v>1.9877675840978593E-2</v>
          </cell>
          <cell r="BK57">
            <v>1.9417475728155338E-2</v>
          </cell>
          <cell r="BL57">
            <v>1.9047619047619049E-2</v>
          </cell>
          <cell r="BM57">
            <v>2.1543985637342909E-2</v>
          </cell>
          <cell r="BN57">
            <v>2.8301886792452831E-2</v>
          </cell>
          <cell r="BO57">
            <v>3.1156636790439608E-2</v>
          </cell>
          <cell r="BP57">
            <v>4.0438079191238416E-2</v>
          </cell>
          <cell r="BQ57">
            <v>4.723404255319149E-2</v>
          </cell>
          <cell r="BR57">
            <v>4.8251438689685705E-2</v>
          </cell>
          <cell r="BS57">
            <v>4.4144981412639409E-2</v>
          </cell>
          <cell r="BT57">
            <v>5.6359102244389024E-2</v>
          </cell>
          <cell r="BU57">
            <v>4.519774011299435E-2</v>
          </cell>
          <cell r="BV57">
            <v>4.7561709813365445E-2</v>
          </cell>
          <cell r="BW57">
            <v>5.0922978994271166E-2</v>
          </cell>
          <cell r="BX57">
            <v>2.0818875780707843E-2</v>
          </cell>
          <cell r="BY57">
            <v>2.6556776556776556E-2</v>
          </cell>
          <cell r="BZ57">
            <v>1.0954616588419406E-2</v>
          </cell>
          <cell r="CB57" t="str">
            <v>ZTE</v>
          </cell>
          <cell r="CC57" t="str">
            <v>N/A</v>
          </cell>
          <cell r="CD57" t="str">
            <v>N/A</v>
          </cell>
          <cell r="CE57" t="str">
            <v>N/A</v>
          </cell>
          <cell r="CF57">
            <v>8</v>
          </cell>
          <cell r="CG57">
            <v>8</v>
          </cell>
          <cell r="CH57">
            <v>8</v>
          </cell>
          <cell r="CI57">
            <v>8</v>
          </cell>
          <cell r="CJ57">
            <v>8</v>
          </cell>
          <cell r="CK57">
            <v>8</v>
          </cell>
          <cell r="CL57">
            <v>8</v>
          </cell>
          <cell r="CM57">
            <v>9</v>
          </cell>
          <cell r="CN57">
            <v>9</v>
          </cell>
          <cell r="CO57">
            <v>8</v>
          </cell>
          <cell r="CP57">
            <v>7</v>
          </cell>
          <cell r="CQ57">
            <v>6</v>
          </cell>
          <cell r="CR57">
            <v>5</v>
          </cell>
          <cell r="CS57">
            <v>7</v>
          </cell>
          <cell r="CT57">
            <v>5</v>
          </cell>
          <cell r="CU57">
            <v>6</v>
          </cell>
          <cell r="CV57">
            <v>6</v>
          </cell>
          <cell r="CW57">
            <v>6</v>
          </cell>
          <cell r="CX57">
            <v>8</v>
          </cell>
          <cell r="CY57">
            <v>7</v>
          </cell>
          <cell r="CZ57">
            <v>9</v>
          </cell>
        </row>
        <row r="58">
          <cell r="BB58" t="str">
            <v>Other</v>
          </cell>
          <cell r="BC58" t="str">
            <v>N/A</v>
          </cell>
          <cell r="BD58" t="str">
            <v>N/A</v>
          </cell>
          <cell r="BE58" t="str">
            <v>N/A</v>
          </cell>
          <cell r="BF58">
            <v>3.0705774518790099E-2</v>
          </cell>
          <cell r="BG58">
            <v>3.0332209918151179E-2</v>
          </cell>
          <cell r="BH58">
            <v>2.7410670582476749E-2</v>
          </cell>
          <cell r="BI58">
            <v>2.6039058587881823E-2</v>
          </cell>
          <cell r="BJ58">
            <v>2.2935779816513763E-2</v>
          </cell>
          <cell r="BK58">
            <v>1.8932038834951457E-2</v>
          </cell>
          <cell r="BL58">
            <v>1.6190476190476189E-2</v>
          </cell>
          <cell r="BM58">
            <v>1.3464991023339317E-2</v>
          </cell>
          <cell r="BN58">
            <v>9.8627787307032592E-3</v>
          </cell>
          <cell r="BO58">
            <v>1.195049082373026E-2</v>
          </cell>
          <cell r="BP58">
            <v>1.4321819713563605E-2</v>
          </cell>
          <cell r="BQ58">
            <v>1.6595744680851062E-2</v>
          </cell>
          <cell r="BR58">
            <v>2.2133687472332891E-2</v>
          </cell>
          <cell r="BS58">
            <v>2.2769516728624536E-2</v>
          </cell>
          <cell r="BT58">
            <v>2.3441396508728181E-2</v>
          </cell>
          <cell r="BU58">
            <v>2.655367231638418E-2</v>
          </cell>
          <cell r="BV58">
            <v>2.8296207104154123E-2</v>
          </cell>
          <cell r="BW58">
            <v>3.0553787396562698E-2</v>
          </cell>
          <cell r="BX58">
            <v>2.5676613462873005E-2</v>
          </cell>
          <cell r="BY58">
            <v>2.2893772893772892E-2</v>
          </cell>
          <cell r="BZ58">
            <v>1.8779342723004695E-2</v>
          </cell>
        </row>
        <row r="66">
          <cell r="BB66" t="str">
            <v>Vendor</v>
          </cell>
          <cell r="BC66" t="str">
            <v>1Q05</v>
          </cell>
          <cell r="BD66" t="str">
            <v>2Q05</v>
          </cell>
          <cell r="BE66" t="str">
            <v>3Q05</v>
          </cell>
          <cell r="BF66" t="str">
            <v>4Q05</v>
          </cell>
          <cell r="BG66" t="str">
            <v>1Q06</v>
          </cell>
          <cell r="BH66" t="str">
            <v>2Q06</v>
          </cell>
          <cell r="BI66" t="str">
            <v>3Q06</v>
          </cell>
          <cell r="BJ66" t="str">
            <v>4Q06</v>
          </cell>
          <cell r="BK66" t="str">
            <v>1Q07</v>
          </cell>
          <cell r="BL66" t="str">
            <v>2Q07</v>
          </cell>
          <cell r="BM66" t="str">
            <v>3Q07</v>
          </cell>
          <cell r="BN66" t="str">
            <v>4Q07</v>
          </cell>
          <cell r="BO66" t="str">
            <v>1Q08</v>
          </cell>
          <cell r="BP66" t="str">
            <v>2Q08</v>
          </cell>
          <cell r="BQ66" t="str">
            <v>3Q08</v>
          </cell>
          <cell r="BR66" t="str">
            <v>4Q08</v>
          </cell>
          <cell r="BS66" t="str">
            <v>1Q09</v>
          </cell>
          <cell r="BT66" t="str">
            <v>2Q09</v>
          </cell>
          <cell r="BU66" t="str">
            <v>3Q09</v>
          </cell>
          <cell r="BV66" t="str">
            <v>4Q09</v>
          </cell>
          <cell r="BW66" t="str">
            <v>1Q10</v>
          </cell>
          <cell r="BX66" t="str">
            <v>2Q10</v>
          </cell>
          <cell r="BY66" t="str">
            <v>3Q10</v>
          </cell>
          <cell r="BZ66" t="str">
            <v>4Q10</v>
          </cell>
          <cell r="CB66" t="str">
            <v>Vendor</v>
          </cell>
          <cell r="CC66" t="str">
            <v>1Q05</v>
          </cell>
          <cell r="CD66" t="str">
            <v>2Q05</v>
          </cell>
          <cell r="CE66" t="str">
            <v>3Q05</v>
          </cell>
          <cell r="CF66" t="str">
            <v>4Q05</v>
          </cell>
          <cell r="CG66" t="str">
            <v>1Q06</v>
          </cell>
          <cell r="CH66" t="str">
            <v>2Q06</v>
          </cell>
          <cell r="CI66" t="str">
            <v>3Q06</v>
          </cell>
          <cell r="CJ66" t="str">
            <v>4Q06</v>
          </cell>
          <cell r="CK66" t="str">
            <v>1Q07</v>
          </cell>
          <cell r="CL66" t="str">
            <v>2Q07</v>
          </cell>
          <cell r="CM66" t="str">
            <v>3Q07</v>
          </cell>
          <cell r="CN66" t="str">
            <v>4Q07</v>
          </cell>
          <cell r="CO66" t="str">
            <v>1Q08</v>
          </cell>
          <cell r="CP66" t="str">
            <v>2Q08</v>
          </cell>
          <cell r="CQ66" t="str">
            <v>3Q08</v>
          </cell>
          <cell r="CR66" t="str">
            <v>4Q08</v>
          </cell>
          <cell r="CS66" t="str">
            <v>1Q09</v>
          </cell>
          <cell r="CT66" t="str">
            <v>2Q09</v>
          </cell>
          <cell r="CU66" t="str">
            <v>3Q09</v>
          </cell>
          <cell r="CV66" t="str">
            <v>4Q09</v>
          </cell>
          <cell r="CW66" t="str">
            <v>1Q10</v>
          </cell>
          <cell r="CX66" t="str">
            <v>2Q10</v>
          </cell>
          <cell r="CY66" t="str">
            <v>3Q10</v>
          </cell>
          <cell r="CZ66" t="str">
            <v>4Q10</v>
          </cell>
        </row>
        <row r="67">
          <cell r="BB67" t="str">
            <v>ADTRAN</v>
          </cell>
          <cell r="BC67" t="str">
            <v>N/A</v>
          </cell>
          <cell r="BD67" t="str">
            <v>N/A</v>
          </cell>
          <cell r="BE67" t="str">
            <v>N/A</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B67" t="str">
            <v>ADTRAN</v>
          </cell>
          <cell r="CC67" t="str">
            <v>N/A</v>
          </cell>
          <cell r="CD67" t="str">
            <v>N/A</v>
          </cell>
          <cell r="CE67" t="str">
            <v>N/A</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row>
        <row r="68">
          <cell r="BB68" t="str">
            <v>ADVA</v>
          </cell>
          <cell r="BC68" t="str">
            <v>N/A</v>
          </cell>
          <cell r="BD68" t="str">
            <v>N/A</v>
          </cell>
          <cell r="BE68" t="str">
            <v>N/A</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t="str">
            <v>ADVA</v>
          </cell>
          <cell r="CC68" t="str">
            <v>N/A</v>
          </cell>
          <cell r="CD68" t="str">
            <v>N/A</v>
          </cell>
          <cell r="CE68" t="str">
            <v>N/A</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row>
        <row r="69">
          <cell r="BB69" t="str">
            <v>Alcatel-Lucent</v>
          </cell>
          <cell r="BC69" t="str">
            <v>N/A</v>
          </cell>
          <cell r="BD69" t="str">
            <v>N/A</v>
          </cell>
          <cell r="BE69" t="str">
            <v>N/A</v>
          </cell>
          <cell r="BF69">
            <v>0.50174216027874563</v>
          </cell>
          <cell r="BG69">
            <v>0.5053003533568905</v>
          </cell>
          <cell r="BH69">
            <v>0.4982698961937716</v>
          </cell>
          <cell r="BI69">
            <v>0.50803858520900325</v>
          </cell>
          <cell r="BJ69">
            <v>0.49704142011834318</v>
          </cell>
          <cell r="BK69">
            <v>0.49326145552560646</v>
          </cell>
          <cell r="BL69">
            <v>0.50359712230215825</v>
          </cell>
          <cell r="BM69">
            <v>0.46759259259259262</v>
          </cell>
          <cell r="BN69">
            <v>0.42596348884381341</v>
          </cell>
          <cell r="BO69">
            <v>0.4140625</v>
          </cell>
          <cell r="BP69">
            <v>0.38235294117647056</v>
          </cell>
          <cell r="BQ69">
            <v>0.39634146341463417</v>
          </cell>
          <cell r="BR69">
            <v>0.41870824053452116</v>
          </cell>
          <cell r="BS69">
            <v>0.45278450363196127</v>
          </cell>
          <cell r="BT69">
            <v>0.51302083333333337</v>
          </cell>
          <cell r="BU69">
            <v>0.5</v>
          </cell>
          <cell r="BV69">
            <v>0.54304635761589404</v>
          </cell>
          <cell r="BW69">
            <v>0.53068592057761732</v>
          </cell>
          <cell r="BX69">
            <v>0.50431034482758619</v>
          </cell>
          <cell r="BY69">
            <v>0.51351351351351349</v>
          </cell>
          <cell r="BZ69">
            <v>0.47959183673469385</v>
          </cell>
          <cell r="CB69" t="str">
            <v>Alcatel-Lucent</v>
          </cell>
          <cell r="CC69" t="str">
            <v>N/A</v>
          </cell>
          <cell r="CD69" t="str">
            <v>N/A</v>
          </cell>
          <cell r="CE69" t="str">
            <v>N/A</v>
          </cell>
          <cell r="CF69">
            <v>1</v>
          </cell>
          <cell r="CG69">
            <v>1</v>
          </cell>
          <cell r="CH69">
            <v>1</v>
          </cell>
          <cell r="CI69">
            <v>1</v>
          </cell>
          <cell r="CJ69">
            <v>1</v>
          </cell>
          <cell r="CK69">
            <v>1</v>
          </cell>
          <cell r="CL69">
            <v>1</v>
          </cell>
          <cell r="CM69">
            <v>1</v>
          </cell>
          <cell r="CN69">
            <v>1</v>
          </cell>
          <cell r="CO69">
            <v>1</v>
          </cell>
          <cell r="CP69">
            <v>1</v>
          </cell>
          <cell r="CQ69">
            <v>1</v>
          </cell>
          <cell r="CR69">
            <v>1</v>
          </cell>
          <cell r="CS69">
            <v>1</v>
          </cell>
          <cell r="CT69">
            <v>1</v>
          </cell>
          <cell r="CU69">
            <v>1</v>
          </cell>
          <cell r="CV69">
            <v>1</v>
          </cell>
          <cell r="CW69">
            <v>1</v>
          </cell>
          <cell r="CX69">
            <v>1</v>
          </cell>
          <cell r="CY69">
            <v>1</v>
          </cell>
          <cell r="CZ69">
            <v>1</v>
          </cell>
        </row>
        <row r="70">
          <cell r="BB70" t="str">
            <v>Ciena</v>
          </cell>
          <cell r="BC70" t="str">
            <v>N/A</v>
          </cell>
          <cell r="BD70" t="str">
            <v>N/A</v>
          </cell>
          <cell r="BE70" t="str">
            <v>N/A</v>
          </cell>
          <cell r="BF70">
            <v>8.7108013937282236E-2</v>
          </cell>
          <cell r="BG70">
            <v>8.1272084805653705E-2</v>
          </cell>
          <cell r="BH70">
            <v>7.9584775086505188E-2</v>
          </cell>
          <cell r="BI70">
            <v>7.3954983922829579E-2</v>
          </cell>
          <cell r="BJ70">
            <v>8.2840236686390539E-2</v>
          </cell>
          <cell r="BK70">
            <v>9.7035040431266845E-2</v>
          </cell>
          <cell r="BL70">
            <v>0.10071942446043165</v>
          </cell>
          <cell r="BM70">
            <v>0.11805555555555555</v>
          </cell>
          <cell r="BN70">
            <v>0.12778904665314403</v>
          </cell>
          <cell r="BO70">
            <v>0.123046875</v>
          </cell>
          <cell r="BP70">
            <v>0.14509803921568629</v>
          </cell>
          <cell r="BQ70">
            <v>0.1443089430894309</v>
          </cell>
          <cell r="BR70">
            <v>0.11581291759465479</v>
          </cell>
          <cell r="BS70">
            <v>9.9273607748184015E-2</v>
          </cell>
          <cell r="BT70">
            <v>5.46875E-2</v>
          </cell>
          <cell r="BU70">
            <v>3.2934131736526949E-2</v>
          </cell>
          <cell r="BV70">
            <v>2.6490066225165563E-2</v>
          </cell>
          <cell r="BW70">
            <v>2.1660649819494584E-2</v>
          </cell>
          <cell r="BX70">
            <v>2.1551724137931036E-2</v>
          </cell>
          <cell r="BY70">
            <v>1.6216216216216217E-2</v>
          </cell>
          <cell r="BZ70">
            <v>2.0408163265306121E-2</v>
          </cell>
          <cell r="CB70" t="str">
            <v>Ciena</v>
          </cell>
          <cell r="CC70" t="str">
            <v>N/A</v>
          </cell>
          <cell r="CD70" t="str">
            <v>N/A</v>
          </cell>
          <cell r="CE70" t="str">
            <v>N/A</v>
          </cell>
          <cell r="CF70">
            <v>3</v>
          </cell>
          <cell r="CG70">
            <v>3</v>
          </cell>
          <cell r="CH70">
            <v>3</v>
          </cell>
          <cell r="CI70">
            <v>4</v>
          </cell>
          <cell r="CJ70">
            <v>4</v>
          </cell>
          <cell r="CK70">
            <v>4</v>
          </cell>
          <cell r="CL70">
            <v>4</v>
          </cell>
          <cell r="CM70">
            <v>4</v>
          </cell>
          <cell r="CN70">
            <v>4</v>
          </cell>
          <cell r="CO70">
            <v>4</v>
          </cell>
          <cell r="CP70">
            <v>4</v>
          </cell>
          <cell r="CQ70">
            <v>4</v>
          </cell>
          <cell r="CR70">
            <v>4</v>
          </cell>
          <cell r="CS70">
            <v>4</v>
          </cell>
          <cell r="CT70">
            <v>4</v>
          </cell>
          <cell r="CU70">
            <v>4</v>
          </cell>
          <cell r="CV70">
            <v>5</v>
          </cell>
          <cell r="CW70">
            <v>5</v>
          </cell>
          <cell r="CX70">
            <v>5</v>
          </cell>
          <cell r="CY70">
            <v>5</v>
          </cell>
          <cell r="CZ70">
            <v>4</v>
          </cell>
        </row>
        <row r="71">
          <cell r="BB71" t="str">
            <v>Cisco</v>
          </cell>
          <cell r="BC71" t="str">
            <v>N/A</v>
          </cell>
          <cell r="BD71" t="str">
            <v>N/A</v>
          </cell>
          <cell r="BE71" t="str">
            <v>N/A</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B71" t="str">
            <v>Cisco</v>
          </cell>
          <cell r="CC71" t="str">
            <v>N/A</v>
          </cell>
          <cell r="CD71" t="str">
            <v>N/A</v>
          </cell>
          <cell r="CE71" t="str">
            <v>N/A</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row>
        <row r="72">
          <cell r="BB72" t="str">
            <v>ECI Telecom</v>
          </cell>
          <cell r="BC72" t="str">
            <v>N/A</v>
          </cell>
          <cell r="BD72" t="str">
            <v>N/A</v>
          </cell>
          <cell r="BE72" t="str">
            <v>N/A</v>
          </cell>
          <cell r="BF72">
            <v>3.484320557491289E-2</v>
          </cell>
          <cell r="BG72">
            <v>2.4734982332155476E-2</v>
          </cell>
          <cell r="BH72">
            <v>1.384083044982699E-2</v>
          </cell>
          <cell r="BI72">
            <v>6.4308681672025723E-3</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B72" t="str">
            <v>ECI Telecom</v>
          </cell>
          <cell r="CC72" t="str">
            <v>N/A</v>
          </cell>
          <cell r="CD72" t="str">
            <v>N/A</v>
          </cell>
          <cell r="CE72" t="str">
            <v>N/A</v>
          </cell>
          <cell r="CF72">
            <v>6</v>
          </cell>
          <cell r="CG72">
            <v>6</v>
          </cell>
          <cell r="CH72">
            <v>6</v>
          </cell>
          <cell r="CI72">
            <v>7</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row>
        <row r="73">
          <cell r="BB73" t="str">
            <v>Ericsson</v>
          </cell>
          <cell r="BC73" t="str">
            <v>N/A</v>
          </cell>
          <cell r="BD73" t="str">
            <v>N/A</v>
          </cell>
          <cell r="BE73" t="str">
            <v>N/A</v>
          </cell>
          <cell r="BF73">
            <v>0.25435540069686413</v>
          </cell>
          <cell r="BG73">
            <v>0.24028268551236748</v>
          </cell>
          <cell r="BH73">
            <v>0.2491349480968858</v>
          </cell>
          <cell r="BI73">
            <v>0.23794212218649519</v>
          </cell>
          <cell r="BJ73">
            <v>0.23372781065088757</v>
          </cell>
          <cell r="BK73">
            <v>0.215633423180593</v>
          </cell>
          <cell r="BL73">
            <v>0.19424460431654678</v>
          </cell>
          <cell r="BM73">
            <v>0.20833333333333334</v>
          </cell>
          <cell r="BN73">
            <v>0.18255578093306288</v>
          </cell>
          <cell r="BO73">
            <v>0.177734375</v>
          </cell>
          <cell r="BP73">
            <v>0.18431372549019609</v>
          </cell>
          <cell r="BQ73">
            <v>0.17073170731707318</v>
          </cell>
          <cell r="BR73">
            <v>0.18040089086859687</v>
          </cell>
          <cell r="BS73">
            <v>0.18401937046004843</v>
          </cell>
          <cell r="BT73">
            <v>0.17447916666666666</v>
          </cell>
          <cell r="BU73">
            <v>0.19461077844311378</v>
          </cell>
          <cell r="BV73">
            <v>0.19867549668874171</v>
          </cell>
          <cell r="BW73">
            <v>0.20216606498194944</v>
          </cell>
          <cell r="BX73">
            <v>0.21551724137931033</v>
          </cell>
          <cell r="BY73">
            <v>0.18378378378378379</v>
          </cell>
          <cell r="BZ73">
            <v>0.20408163265306123</v>
          </cell>
          <cell r="CB73" t="str">
            <v>Ericsson</v>
          </cell>
          <cell r="CC73" t="str">
            <v>N/A</v>
          </cell>
          <cell r="CD73" t="str">
            <v>N/A</v>
          </cell>
          <cell r="CE73" t="str">
            <v>N/A</v>
          </cell>
          <cell r="CF73">
            <v>2</v>
          </cell>
          <cell r="CG73">
            <v>2</v>
          </cell>
          <cell r="CH73">
            <v>2</v>
          </cell>
          <cell r="CI73">
            <v>2</v>
          </cell>
          <cell r="CJ73">
            <v>2</v>
          </cell>
          <cell r="CK73">
            <v>2</v>
          </cell>
          <cell r="CL73">
            <v>2</v>
          </cell>
          <cell r="CM73">
            <v>2</v>
          </cell>
          <cell r="CN73">
            <v>2</v>
          </cell>
          <cell r="CO73">
            <v>2</v>
          </cell>
          <cell r="CP73">
            <v>3</v>
          </cell>
          <cell r="CQ73">
            <v>3</v>
          </cell>
          <cell r="CR73">
            <v>3</v>
          </cell>
          <cell r="CS73">
            <v>3</v>
          </cell>
          <cell r="CT73">
            <v>3</v>
          </cell>
          <cell r="CU73">
            <v>3</v>
          </cell>
          <cell r="CV73">
            <v>3</v>
          </cell>
          <cell r="CW73">
            <v>3</v>
          </cell>
          <cell r="CX73">
            <v>3</v>
          </cell>
          <cell r="CY73">
            <v>3</v>
          </cell>
          <cell r="CZ73">
            <v>3</v>
          </cell>
        </row>
        <row r="74">
          <cell r="BB74" t="str">
            <v>FiberHome</v>
          </cell>
          <cell r="BC74" t="str">
            <v>N/A</v>
          </cell>
          <cell r="BD74" t="str">
            <v>N/A</v>
          </cell>
          <cell r="BE74" t="str">
            <v>N/A</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B74" t="str">
            <v>FiberHome</v>
          </cell>
          <cell r="CC74" t="str">
            <v>N/A</v>
          </cell>
          <cell r="CD74" t="str">
            <v>N/A</v>
          </cell>
          <cell r="CE74" t="str">
            <v>N/A</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row>
        <row r="75">
          <cell r="BB75" t="str">
            <v>Force 10</v>
          </cell>
          <cell r="BC75" t="str">
            <v>N/A</v>
          </cell>
          <cell r="BD75" t="str">
            <v>N/A</v>
          </cell>
          <cell r="BE75" t="str">
            <v>N/A</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B75" t="str">
            <v>Force 10</v>
          </cell>
          <cell r="CC75" t="str">
            <v>N/A</v>
          </cell>
          <cell r="CD75" t="str">
            <v>N/A</v>
          </cell>
          <cell r="CE75" t="str">
            <v>N/A</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row>
        <row r="76">
          <cell r="BB76" t="str">
            <v>Fujitsu</v>
          </cell>
          <cell r="BC76" t="str">
            <v>N/A</v>
          </cell>
          <cell r="BD76" t="str">
            <v>N/A</v>
          </cell>
          <cell r="BE76" t="str">
            <v>N/A</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t="str">
            <v>Fujitsu</v>
          </cell>
          <cell r="CC76" t="str">
            <v>N/A</v>
          </cell>
          <cell r="CD76" t="str">
            <v>N/A</v>
          </cell>
          <cell r="CE76" t="str">
            <v>N/A</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row>
        <row r="77">
          <cell r="BB77" t="str">
            <v>Hitachi</v>
          </cell>
          <cell r="BC77" t="str">
            <v>N/A</v>
          </cell>
          <cell r="BD77" t="str">
            <v>N/A</v>
          </cell>
          <cell r="BE77" t="str">
            <v>N/A</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t="str">
            <v>Hitachi</v>
          </cell>
          <cell r="CC77" t="str">
            <v>N/A</v>
          </cell>
          <cell r="CD77" t="str">
            <v>N/A</v>
          </cell>
          <cell r="CE77" t="str">
            <v>N/A</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row>
        <row r="78">
          <cell r="BB78" t="str">
            <v>Huawei</v>
          </cell>
          <cell r="BC78" t="str">
            <v>N/A</v>
          </cell>
          <cell r="BD78" t="str">
            <v>N/A</v>
          </cell>
          <cell r="BE78" t="str">
            <v>N/A</v>
          </cell>
          <cell r="BF78">
            <v>5.5749128919860627E-2</v>
          </cell>
          <cell r="BG78">
            <v>7.0671378091872794E-2</v>
          </cell>
          <cell r="BH78">
            <v>7.6124567474048443E-2</v>
          </cell>
          <cell r="BI78">
            <v>7.3954983922829579E-2</v>
          </cell>
          <cell r="BJ78">
            <v>6.2130177514792898E-2</v>
          </cell>
          <cell r="BK78">
            <v>6.1994609164420483E-2</v>
          </cell>
          <cell r="BL78">
            <v>6.235011990407674E-2</v>
          </cell>
          <cell r="BM78">
            <v>7.1759259259259259E-2</v>
          </cell>
          <cell r="BN78">
            <v>0.14807302231237324</v>
          </cell>
          <cell r="BO78">
            <v>0.171875</v>
          </cell>
          <cell r="BP78">
            <v>0.2</v>
          </cell>
          <cell r="BQ78">
            <v>0.21951219512195122</v>
          </cell>
          <cell r="BR78">
            <v>0.23385300668151449</v>
          </cell>
          <cell r="BS78">
            <v>0.24213075060532688</v>
          </cell>
          <cell r="BT78">
            <v>0.234375</v>
          </cell>
          <cell r="BU78">
            <v>0.24550898203592814</v>
          </cell>
          <cell r="BV78">
            <v>0.20198675496688742</v>
          </cell>
          <cell r="BW78">
            <v>0.21299638989169675</v>
          </cell>
          <cell r="BX78">
            <v>0.23275862068965517</v>
          </cell>
          <cell r="BY78">
            <v>0.26486486486486488</v>
          </cell>
          <cell r="BZ78">
            <v>0.2857142857142857</v>
          </cell>
          <cell r="CB78" t="str">
            <v>Huawei</v>
          </cell>
          <cell r="CC78" t="str">
            <v>N/A</v>
          </cell>
          <cell r="CD78" t="str">
            <v>N/A</v>
          </cell>
          <cell r="CE78" t="str">
            <v>N/A</v>
          </cell>
          <cell r="CF78">
            <v>4</v>
          </cell>
          <cell r="CG78">
            <v>4</v>
          </cell>
          <cell r="CH78">
            <v>4</v>
          </cell>
          <cell r="CI78">
            <v>4</v>
          </cell>
          <cell r="CJ78">
            <v>5</v>
          </cell>
          <cell r="CK78">
            <v>5</v>
          </cell>
          <cell r="CL78">
            <v>5</v>
          </cell>
          <cell r="CM78">
            <v>5</v>
          </cell>
          <cell r="CN78">
            <v>3</v>
          </cell>
          <cell r="CO78">
            <v>3</v>
          </cell>
          <cell r="CP78">
            <v>2</v>
          </cell>
          <cell r="CQ78">
            <v>2</v>
          </cell>
          <cell r="CR78">
            <v>2</v>
          </cell>
          <cell r="CS78">
            <v>2</v>
          </cell>
          <cell r="CT78">
            <v>2</v>
          </cell>
          <cell r="CU78">
            <v>2</v>
          </cell>
          <cell r="CV78">
            <v>2</v>
          </cell>
          <cell r="CW78">
            <v>2</v>
          </cell>
          <cell r="CX78">
            <v>2</v>
          </cell>
          <cell r="CY78">
            <v>2</v>
          </cell>
          <cell r="CZ78">
            <v>2</v>
          </cell>
        </row>
        <row r="79">
          <cell r="BB79" t="str">
            <v>Infinera</v>
          </cell>
          <cell r="BC79" t="str">
            <v>N/A</v>
          </cell>
          <cell r="BD79" t="str">
            <v>N/A</v>
          </cell>
          <cell r="BE79" t="str">
            <v>N/A</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B79" t="str">
            <v>Infinera</v>
          </cell>
          <cell r="CC79" t="str">
            <v>N/A</v>
          </cell>
          <cell r="CD79" t="str">
            <v>N/A</v>
          </cell>
          <cell r="CE79" t="str">
            <v>N/A</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row>
        <row r="80">
          <cell r="BB80" t="str">
            <v>NEC</v>
          </cell>
          <cell r="BC80" t="str">
            <v>N/A</v>
          </cell>
          <cell r="BD80" t="str">
            <v>N/A</v>
          </cell>
          <cell r="BE80" t="str">
            <v>N/A</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B80" t="str">
            <v>NEC</v>
          </cell>
          <cell r="CC80" t="str">
            <v>N/A</v>
          </cell>
          <cell r="CD80" t="str">
            <v>N/A</v>
          </cell>
          <cell r="CE80" t="str">
            <v>N/A</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row>
        <row r="81">
          <cell r="BB81" t="str">
            <v>Nokia Siemens</v>
          </cell>
          <cell r="BC81" t="str">
            <v>N/A</v>
          </cell>
          <cell r="BD81" t="str">
            <v>N/A</v>
          </cell>
          <cell r="BE81" t="str">
            <v>N/A</v>
          </cell>
          <cell r="BF81">
            <v>1.0452961672473868E-2</v>
          </cell>
          <cell r="BG81">
            <v>7.0671378091872791E-3</v>
          </cell>
          <cell r="BH81">
            <v>1.0380622837370242E-2</v>
          </cell>
          <cell r="BI81">
            <v>9.6463022508038593E-3</v>
          </cell>
          <cell r="BJ81">
            <v>1.1834319526627219E-2</v>
          </cell>
          <cell r="BK81">
            <v>1.078167115902965E-2</v>
          </cell>
          <cell r="BL81">
            <v>4.7961630695443642E-3</v>
          </cell>
          <cell r="BM81">
            <v>2.3148148148148147E-3</v>
          </cell>
          <cell r="BN81">
            <v>0</v>
          </cell>
          <cell r="BO81">
            <v>0</v>
          </cell>
          <cell r="BP81">
            <v>0</v>
          </cell>
          <cell r="BQ81">
            <v>0</v>
          </cell>
          <cell r="BR81">
            <v>0</v>
          </cell>
          <cell r="BS81">
            <v>0</v>
          </cell>
          <cell r="BT81">
            <v>0</v>
          </cell>
          <cell r="BU81">
            <v>0</v>
          </cell>
          <cell r="BV81">
            <v>0</v>
          </cell>
          <cell r="BW81">
            <v>0</v>
          </cell>
          <cell r="BX81">
            <v>0</v>
          </cell>
          <cell r="BY81">
            <v>0</v>
          </cell>
          <cell r="BZ81">
            <v>0</v>
          </cell>
          <cell r="CB81" t="str">
            <v>Nokia Siemens</v>
          </cell>
          <cell r="CC81" t="str">
            <v>N/A</v>
          </cell>
          <cell r="CD81" t="str">
            <v>N/A</v>
          </cell>
          <cell r="CE81" t="str">
            <v>N/A</v>
          </cell>
          <cell r="CF81">
            <v>7</v>
          </cell>
          <cell r="CG81">
            <v>7</v>
          </cell>
          <cell r="CH81">
            <v>7</v>
          </cell>
          <cell r="CI81">
            <v>6</v>
          </cell>
          <cell r="CJ81">
            <v>6</v>
          </cell>
          <cell r="CK81">
            <v>6</v>
          </cell>
          <cell r="CL81">
            <v>6</v>
          </cell>
          <cell r="CM81">
            <v>6</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row>
        <row r="82">
          <cell r="BB82" t="str">
            <v>Sycamore</v>
          </cell>
          <cell r="BC82" t="str">
            <v>N/A</v>
          </cell>
          <cell r="BD82" t="str">
            <v>N/A</v>
          </cell>
          <cell r="BE82" t="str">
            <v>N/A</v>
          </cell>
          <cell r="BF82">
            <v>5.5749128919860627E-2</v>
          </cell>
          <cell r="BG82">
            <v>7.0671378091872794E-2</v>
          </cell>
          <cell r="BH82">
            <v>7.2664359861591699E-2</v>
          </cell>
          <cell r="BI82">
            <v>9.0032154340836015E-2</v>
          </cell>
          <cell r="BJ82">
            <v>0.11242603550295859</v>
          </cell>
          <cell r="BK82">
            <v>0.12129380053908356</v>
          </cell>
          <cell r="BL82">
            <v>0.1342925659472422</v>
          </cell>
          <cell r="BM82">
            <v>0.13194444444444445</v>
          </cell>
          <cell r="BN82">
            <v>0.11561866125760649</v>
          </cell>
          <cell r="BO82">
            <v>0.11328125</v>
          </cell>
          <cell r="BP82">
            <v>8.8235294117647065E-2</v>
          </cell>
          <cell r="BQ82">
            <v>6.910569105691057E-2</v>
          </cell>
          <cell r="BR82">
            <v>5.1224944320712694E-2</v>
          </cell>
          <cell r="BS82">
            <v>2.1791767554479417E-2</v>
          </cell>
          <cell r="BT82">
            <v>2.34375E-2</v>
          </cell>
          <cell r="BU82">
            <v>2.6946107784431138E-2</v>
          </cell>
          <cell r="BV82">
            <v>2.9801324503311258E-2</v>
          </cell>
          <cell r="BW82">
            <v>3.2490974729241874E-2</v>
          </cell>
          <cell r="BX82">
            <v>2.5862068965517241E-2</v>
          </cell>
          <cell r="BY82">
            <v>2.1621621621621623E-2</v>
          </cell>
          <cell r="BZ82">
            <v>1.020408163265306E-2</v>
          </cell>
          <cell r="CB82" t="str">
            <v>Sycamore</v>
          </cell>
          <cell r="CC82" t="str">
            <v>N/A</v>
          </cell>
          <cell r="CD82" t="str">
            <v>N/A</v>
          </cell>
          <cell r="CE82" t="str">
            <v>N/A</v>
          </cell>
          <cell r="CF82">
            <v>4</v>
          </cell>
          <cell r="CG82">
            <v>4</v>
          </cell>
          <cell r="CH82">
            <v>5</v>
          </cell>
          <cell r="CI82">
            <v>3</v>
          </cell>
          <cell r="CJ82">
            <v>3</v>
          </cell>
          <cell r="CK82">
            <v>3</v>
          </cell>
          <cell r="CL82">
            <v>3</v>
          </cell>
          <cell r="CM82">
            <v>3</v>
          </cell>
          <cell r="CN82">
            <v>5</v>
          </cell>
          <cell r="CO82">
            <v>5</v>
          </cell>
          <cell r="CP82">
            <v>5</v>
          </cell>
          <cell r="CQ82">
            <v>5</v>
          </cell>
          <cell r="CR82">
            <v>5</v>
          </cell>
          <cell r="CS82">
            <v>5</v>
          </cell>
          <cell r="CT82">
            <v>5</v>
          </cell>
          <cell r="CU82">
            <v>5</v>
          </cell>
          <cell r="CV82">
            <v>4</v>
          </cell>
          <cell r="CW82">
            <v>4</v>
          </cell>
          <cell r="CX82">
            <v>4</v>
          </cell>
          <cell r="CY82">
            <v>4</v>
          </cell>
          <cell r="CZ82">
            <v>5</v>
          </cell>
        </row>
        <row r="83">
          <cell r="BB83" t="str">
            <v>Tejas</v>
          </cell>
          <cell r="BC83" t="str">
            <v>N/A</v>
          </cell>
          <cell r="BD83" t="str">
            <v>N/A</v>
          </cell>
          <cell r="BE83" t="str">
            <v>N/A</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B83" t="str">
            <v>Tejas</v>
          </cell>
          <cell r="CC83" t="str">
            <v>N/A</v>
          </cell>
          <cell r="CD83" t="str">
            <v>N/A</v>
          </cell>
          <cell r="CE83" t="str">
            <v>N/A</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row>
        <row r="84">
          <cell r="BB84" t="str">
            <v>Tellabs</v>
          </cell>
          <cell r="BC84" t="str">
            <v>N/A</v>
          </cell>
          <cell r="BD84" t="str">
            <v>N/A</v>
          </cell>
          <cell r="BE84" t="str">
            <v>N/A</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B84" t="str">
            <v>Tellabs</v>
          </cell>
          <cell r="CC84" t="str">
            <v>N/A</v>
          </cell>
          <cell r="CD84" t="str">
            <v>N/A</v>
          </cell>
          <cell r="CE84" t="str">
            <v>N/A</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row>
        <row r="85">
          <cell r="BB85" t="str">
            <v>Transmode</v>
          </cell>
          <cell r="BC85" t="str">
            <v>N/A</v>
          </cell>
          <cell r="BD85" t="str">
            <v>N/A</v>
          </cell>
          <cell r="BE85" t="str">
            <v>N/A</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t="str">
            <v>Transmode</v>
          </cell>
          <cell r="CC85" t="str">
            <v>N/A</v>
          </cell>
          <cell r="CD85" t="str">
            <v>N/A</v>
          </cell>
          <cell r="CE85" t="str">
            <v>N/A</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row>
        <row r="86">
          <cell r="BB86" t="str">
            <v>Tyco</v>
          </cell>
          <cell r="BC86" t="str">
            <v>N/A</v>
          </cell>
          <cell r="BD86" t="str">
            <v>N/A</v>
          </cell>
          <cell r="BE86" t="str">
            <v>N/A</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B86" t="str">
            <v>Tyco</v>
          </cell>
          <cell r="CC86" t="str">
            <v>N/A</v>
          </cell>
          <cell r="CD86" t="str">
            <v>N/A</v>
          </cell>
          <cell r="CE86" t="str">
            <v>N/A</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row>
        <row r="87">
          <cell r="BB87" t="str">
            <v>ZTE</v>
          </cell>
          <cell r="BC87" t="str">
            <v>N/A</v>
          </cell>
          <cell r="BD87" t="str">
            <v>N/A</v>
          </cell>
          <cell r="BE87" t="str">
            <v>N/A</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B87" t="str">
            <v>ZTE</v>
          </cell>
          <cell r="CC87" t="str">
            <v>N/A</v>
          </cell>
          <cell r="CD87" t="str">
            <v>N/A</v>
          </cell>
          <cell r="CE87" t="str">
            <v>N/A</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row>
        <row r="88">
          <cell r="BB88" t="str">
            <v>Other</v>
          </cell>
          <cell r="BC88" t="str">
            <v>N/A</v>
          </cell>
          <cell r="BD88" t="str">
            <v>N/A</v>
          </cell>
          <cell r="BE88" t="str">
            <v>N/A</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row>
        <row r="96">
          <cell r="BB96" t="str">
            <v>Vendor</v>
          </cell>
          <cell r="BC96" t="str">
            <v>1Q05</v>
          </cell>
          <cell r="BD96" t="str">
            <v>2Q05</v>
          </cell>
          <cell r="BE96" t="str">
            <v>3Q05</v>
          </cell>
          <cell r="BF96" t="str">
            <v>4Q05</v>
          </cell>
          <cell r="BG96" t="str">
            <v>1Q06</v>
          </cell>
          <cell r="BH96" t="str">
            <v>2Q06</v>
          </cell>
          <cell r="BI96" t="str">
            <v>3Q06</v>
          </cell>
          <cell r="BJ96" t="str">
            <v>4Q06</v>
          </cell>
          <cell r="BK96" t="str">
            <v>1Q07</v>
          </cell>
          <cell r="BL96" t="str">
            <v>2Q07</v>
          </cell>
          <cell r="BM96" t="str">
            <v>3Q07</v>
          </cell>
          <cell r="BN96" t="str">
            <v>4Q07</v>
          </cell>
          <cell r="BO96" t="str">
            <v>1Q08</v>
          </cell>
          <cell r="BP96" t="str">
            <v>2Q08</v>
          </cell>
          <cell r="BQ96" t="str">
            <v>3Q08</v>
          </cell>
          <cell r="BR96" t="str">
            <v>4Q08</v>
          </cell>
          <cell r="BS96" t="str">
            <v>1Q09</v>
          </cell>
          <cell r="BT96" t="str">
            <v>2Q09</v>
          </cell>
          <cell r="BU96" t="str">
            <v>3Q09</v>
          </cell>
          <cell r="BV96" t="str">
            <v>4Q09</v>
          </cell>
          <cell r="BW96" t="str">
            <v>1Q10</v>
          </cell>
          <cell r="BX96" t="str">
            <v>2Q10</v>
          </cell>
          <cell r="BY96" t="str">
            <v>3Q10</v>
          </cell>
          <cell r="BZ96" t="str">
            <v>4Q10</v>
          </cell>
          <cell r="CB96" t="str">
            <v>Vendor</v>
          </cell>
          <cell r="CC96" t="str">
            <v>1Q05</v>
          </cell>
          <cell r="CD96" t="str">
            <v>2Q05</v>
          </cell>
          <cell r="CE96" t="str">
            <v>3Q05</v>
          </cell>
          <cell r="CF96" t="str">
            <v>4Q05</v>
          </cell>
          <cell r="CG96" t="str">
            <v>1Q06</v>
          </cell>
          <cell r="CH96" t="str">
            <v>2Q06</v>
          </cell>
          <cell r="CI96" t="str">
            <v>3Q06</v>
          </cell>
          <cell r="CJ96" t="str">
            <v>4Q06</v>
          </cell>
          <cell r="CK96" t="str">
            <v>1Q07</v>
          </cell>
          <cell r="CL96" t="str">
            <v>2Q07</v>
          </cell>
          <cell r="CM96" t="str">
            <v>3Q07</v>
          </cell>
          <cell r="CN96" t="str">
            <v>4Q07</v>
          </cell>
          <cell r="CO96" t="str">
            <v>1Q08</v>
          </cell>
          <cell r="CP96" t="str">
            <v>2Q08</v>
          </cell>
          <cell r="CQ96" t="str">
            <v>3Q08</v>
          </cell>
          <cell r="CR96" t="str">
            <v>4Q08</v>
          </cell>
          <cell r="CS96" t="str">
            <v>1Q09</v>
          </cell>
          <cell r="CT96" t="str">
            <v>2Q09</v>
          </cell>
          <cell r="CU96" t="str">
            <v>3Q09</v>
          </cell>
          <cell r="CV96" t="str">
            <v>4Q09</v>
          </cell>
          <cell r="CW96" t="str">
            <v>1Q10</v>
          </cell>
          <cell r="CX96" t="str">
            <v>2Q10</v>
          </cell>
          <cell r="CY96" t="str">
            <v>3Q10</v>
          </cell>
          <cell r="CZ96" t="str">
            <v>4Q10</v>
          </cell>
        </row>
        <row r="97">
          <cell r="BB97" t="str">
            <v>ADTRAN</v>
          </cell>
          <cell r="BC97" t="str">
            <v>N/A</v>
          </cell>
          <cell r="BD97" t="str">
            <v>N/A</v>
          </cell>
          <cell r="BE97" t="str">
            <v>N/A</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B97" t="str">
            <v>ADTRAN</v>
          </cell>
          <cell r="CC97" t="str">
            <v>N/A</v>
          </cell>
          <cell r="CD97" t="str">
            <v>N/A</v>
          </cell>
          <cell r="CE97" t="str">
            <v>N/A</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row>
        <row r="98">
          <cell r="BB98" t="str">
            <v>ADVA</v>
          </cell>
          <cell r="BC98" t="str">
            <v>N/A</v>
          </cell>
          <cell r="BD98" t="str">
            <v>N/A</v>
          </cell>
          <cell r="BE98" t="str">
            <v>N/A</v>
          </cell>
          <cell r="BF98">
            <v>0.26997840172786175</v>
          </cell>
          <cell r="BG98">
            <v>0.26411290322580644</v>
          </cell>
          <cell r="BH98">
            <v>0.2575187969924812</v>
          </cell>
          <cell r="BI98">
            <v>0.23938879456706283</v>
          </cell>
          <cell r="BJ98">
            <v>0.21546961325966851</v>
          </cell>
          <cell r="BK98">
            <v>0.19766081871345029</v>
          </cell>
          <cell r="BL98">
            <v>0.19421487603305784</v>
          </cell>
          <cell r="BM98">
            <v>0.19195612431444242</v>
          </cell>
          <cell r="BN98">
            <v>0.1784197111299915</v>
          </cell>
          <cell r="BO98">
            <v>0.16251005631536605</v>
          </cell>
          <cell r="BP98">
            <v>0.14139941690962099</v>
          </cell>
          <cell r="BQ98">
            <v>0.1318051575931232</v>
          </cell>
          <cell r="BR98">
            <v>0.12928571428571428</v>
          </cell>
          <cell r="BS98">
            <v>0.1346013167520117</v>
          </cell>
          <cell r="BT98">
            <v>0.14746172441579372</v>
          </cell>
          <cell r="BU98">
            <v>0.15533165407220823</v>
          </cell>
          <cell r="BV98">
            <v>0.16652211621856028</v>
          </cell>
          <cell r="BW98">
            <v>0.17200365965233302</v>
          </cell>
          <cell r="BX98">
            <v>0.16745506149479658</v>
          </cell>
          <cell r="BY98">
            <v>0.16174582798459564</v>
          </cell>
          <cell r="BZ98">
            <v>0.16274089935760172</v>
          </cell>
          <cell r="CB98" t="str">
            <v>ADVA</v>
          </cell>
          <cell r="CC98" t="str">
            <v>N/A</v>
          </cell>
          <cell r="CD98" t="str">
            <v>N/A</v>
          </cell>
          <cell r="CE98" t="str">
            <v>N/A</v>
          </cell>
          <cell r="CF98">
            <v>1</v>
          </cell>
          <cell r="CG98">
            <v>1</v>
          </cell>
          <cell r="CH98">
            <v>1</v>
          </cell>
          <cell r="CI98">
            <v>1</v>
          </cell>
          <cell r="CJ98">
            <v>1</v>
          </cell>
          <cell r="CK98">
            <v>2</v>
          </cell>
          <cell r="CL98">
            <v>2</v>
          </cell>
          <cell r="CM98">
            <v>2</v>
          </cell>
          <cell r="CN98">
            <v>2</v>
          </cell>
          <cell r="CO98">
            <v>3</v>
          </cell>
          <cell r="CP98">
            <v>3</v>
          </cell>
          <cell r="CQ98">
            <v>3</v>
          </cell>
          <cell r="CR98">
            <v>4</v>
          </cell>
          <cell r="CS98">
            <v>4</v>
          </cell>
          <cell r="CT98">
            <v>3</v>
          </cell>
          <cell r="CU98">
            <v>3</v>
          </cell>
          <cell r="CV98">
            <v>3</v>
          </cell>
          <cell r="CW98">
            <v>3</v>
          </cell>
          <cell r="CX98">
            <v>2</v>
          </cell>
          <cell r="CY98">
            <v>2</v>
          </cell>
          <cell r="CZ98">
            <v>2</v>
          </cell>
        </row>
        <row r="99">
          <cell r="BB99" t="str">
            <v>Alcatel-Lucent</v>
          </cell>
          <cell r="BC99" t="str">
            <v>N/A</v>
          </cell>
          <cell r="BD99" t="str">
            <v>N/A</v>
          </cell>
          <cell r="BE99" t="str">
            <v>N/A</v>
          </cell>
          <cell r="BF99">
            <v>0.18574514038876891</v>
          </cell>
          <cell r="BG99">
            <v>0.18346774193548387</v>
          </cell>
          <cell r="BH99">
            <v>0.16917293233082706</v>
          </cell>
          <cell r="BI99">
            <v>0.16298811544991512</v>
          </cell>
          <cell r="BJ99">
            <v>0.20994475138121546</v>
          </cell>
          <cell r="BK99">
            <v>0.23391812865497075</v>
          </cell>
          <cell r="BL99">
            <v>0.24586776859504134</v>
          </cell>
          <cell r="BM99">
            <v>0.25594149908592323</v>
          </cell>
          <cell r="BN99">
            <v>0.22939677145284623</v>
          </cell>
          <cell r="BO99">
            <v>0.22284794851166534</v>
          </cell>
          <cell r="BP99">
            <v>0.21938775510204081</v>
          </cell>
          <cell r="BQ99">
            <v>0.20916905444126074</v>
          </cell>
          <cell r="BR99">
            <v>0.19857142857142857</v>
          </cell>
          <cell r="BS99">
            <v>0.18068763716166789</v>
          </cell>
          <cell r="BT99">
            <v>0.17244157937147461</v>
          </cell>
          <cell r="BU99">
            <v>0.17296389588581024</v>
          </cell>
          <cell r="BV99">
            <v>0.16999132697311362</v>
          </cell>
          <cell r="BW99">
            <v>0.17474839890210431</v>
          </cell>
          <cell r="BX99">
            <v>0.16461684011352887</v>
          </cell>
          <cell r="BY99">
            <v>0.15275994865211809</v>
          </cell>
          <cell r="BZ99">
            <v>0.14775160599571735</v>
          </cell>
          <cell r="CB99" t="str">
            <v>Alcatel-Lucent</v>
          </cell>
          <cell r="CC99" t="str">
            <v>N/A</v>
          </cell>
          <cell r="CD99" t="str">
            <v>N/A</v>
          </cell>
          <cell r="CE99" t="str">
            <v>N/A</v>
          </cell>
          <cell r="CF99">
            <v>2</v>
          </cell>
          <cell r="CG99">
            <v>2</v>
          </cell>
          <cell r="CH99">
            <v>2</v>
          </cell>
          <cell r="CI99">
            <v>2</v>
          </cell>
          <cell r="CJ99">
            <v>2</v>
          </cell>
          <cell r="CK99">
            <v>1</v>
          </cell>
          <cell r="CL99">
            <v>1</v>
          </cell>
          <cell r="CM99">
            <v>1</v>
          </cell>
          <cell r="CN99">
            <v>1</v>
          </cell>
          <cell r="CO99">
            <v>1</v>
          </cell>
          <cell r="CP99">
            <v>2</v>
          </cell>
          <cell r="CQ99">
            <v>2</v>
          </cell>
          <cell r="CR99">
            <v>2</v>
          </cell>
          <cell r="CS99">
            <v>2</v>
          </cell>
          <cell r="CT99">
            <v>2</v>
          </cell>
          <cell r="CU99">
            <v>2</v>
          </cell>
          <cell r="CV99">
            <v>2</v>
          </cell>
          <cell r="CW99">
            <v>2</v>
          </cell>
          <cell r="CX99">
            <v>3</v>
          </cell>
          <cell r="CY99">
            <v>3</v>
          </cell>
          <cell r="CZ99">
            <v>3</v>
          </cell>
        </row>
        <row r="100">
          <cell r="BB100" t="str">
            <v>Ciena</v>
          </cell>
          <cell r="BC100" t="str">
            <v>N/A</v>
          </cell>
          <cell r="BD100" t="str">
            <v>N/A</v>
          </cell>
          <cell r="BE100" t="str">
            <v>N/A</v>
          </cell>
          <cell r="BF100">
            <v>0.16630669546436286</v>
          </cell>
          <cell r="BG100">
            <v>0.15725806451612903</v>
          </cell>
          <cell r="BH100">
            <v>0.14285714285714285</v>
          </cell>
          <cell r="BI100">
            <v>0.13752122241086587</v>
          </cell>
          <cell r="BJ100">
            <v>0.14502762430939226</v>
          </cell>
          <cell r="BK100">
            <v>0.14736842105263157</v>
          </cell>
          <cell r="BL100">
            <v>0.14462809917355371</v>
          </cell>
          <cell r="BM100">
            <v>0.13802559414990859</v>
          </cell>
          <cell r="BN100">
            <v>0.12659303313508921</v>
          </cell>
          <cell r="BO100">
            <v>0.1166532582461786</v>
          </cell>
          <cell r="BP100">
            <v>0.1282798833819242</v>
          </cell>
          <cell r="BQ100">
            <v>0.12893982808022922</v>
          </cell>
          <cell r="BR100">
            <v>0.14357142857142857</v>
          </cell>
          <cell r="BS100">
            <v>0.1528895391367959</v>
          </cell>
          <cell r="BT100">
            <v>0.14020950846091862</v>
          </cell>
          <cell r="BU100">
            <v>0.1385390428211587</v>
          </cell>
          <cell r="BV100">
            <v>0.11795316565481354</v>
          </cell>
          <cell r="BW100">
            <v>0.1171088746569076</v>
          </cell>
          <cell r="BX100">
            <v>0.11163670766319773</v>
          </cell>
          <cell r="BY100">
            <v>0.1116816431322208</v>
          </cell>
          <cell r="BZ100">
            <v>0.11134903640256959</v>
          </cell>
          <cell r="CB100" t="str">
            <v>Ciena</v>
          </cell>
          <cell r="CC100" t="str">
            <v>N/A</v>
          </cell>
          <cell r="CD100" t="str">
            <v>N/A</v>
          </cell>
          <cell r="CE100" t="str">
            <v>N/A</v>
          </cell>
          <cell r="CF100">
            <v>3</v>
          </cell>
          <cell r="CG100">
            <v>3</v>
          </cell>
          <cell r="CH100">
            <v>3</v>
          </cell>
          <cell r="CI100">
            <v>3</v>
          </cell>
          <cell r="CJ100">
            <v>3</v>
          </cell>
          <cell r="CK100">
            <v>3</v>
          </cell>
          <cell r="CL100">
            <v>3</v>
          </cell>
          <cell r="CM100">
            <v>3</v>
          </cell>
          <cell r="CN100">
            <v>4</v>
          </cell>
          <cell r="CO100">
            <v>4</v>
          </cell>
          <cell r="CP100">
            <v>4</v>
          </cell>
          <cell r="CQ100">
            <v>4</v>
          </cell>
          <cell r="CR100">
            <v>3</v>
          </cell>
          <cell r="CS100">
            <v>3</v>
          </cell>
          <cell r="CT100">
            <v>4</v>
          </cell>
          <cell r="CU100">
            <v>4</v>
          </cell>
          <cell r="CV100">
            <v>4</v>
          </cell>
          <cell r="CW100">
            <v>4</v>
          </cell>
          <cell r="CX100">
            <v>4</v>
          </cell>
          <cell r="CY100">
            <v>4</v>
          </cell>
          <cell r="CZ100">
            <v>4</v>
          </cell>
        </row>
        <row r="101">
          <cell r="BB101" t="str">
            <v>Cisco</v>
          </cell>
          <cell r="BC101" t="str">
            <v>N/A</v>
          </cell>
          <cell r="BD101" t="str">
            <v>N/A</v>
          </cell>
          <cell r="BE101" t="str">
            <v>N/A</v>
          </cell>
          <cell r="BF101">
            <v>8.4233261339092869E-2</v>
          </cell>
          <cell r="BG101">
            <v>8.0645161290322578E-2</v>
          </cell>
          <cell r="BH101">
            <v>7.5187969924812026E-2</v>
          </cell>
          <cell r="BI101">
            <v>7.1307300509337868E-2</v>
          </cell>
          <cell r="BJ101">
            <v>6.6298342541436461E-2</v>
          </cell>
          <cell r="BK101">
            <v>6.4327485380116955E-2</v>
          </cell>
          <cell r="BL101">
            <v>5.9917355371900828E-2</v>
          </cell>
          <cell r="BM101">
            <v>5.7586837294332727E-2</v>
          </cell>
          <cell r="BN101">
            <v>5.7774001699235342E-2</v>
          </cell>
          <cell r="BO101">
            <v>5.7119871279163313E-2</v>
          </cell>
          <cell r="BP101">
            <v>5.1749271137026237E-2</v>
          </cell>
          <cell r="BQ101">
            <v>5.0859598853868197E-2</v>
          </cell>
          <cell r="BR101">
            <v>4.5714285714285714E-2</v>
          </cell>
          <cell r="BS101">
            <v>4.242867593269934E-2</v>
          </cell>
          <cell r="BT101">
            <v>4.5124899274778404E-2</v>
          </cell>
          <cell r="BU101">
            <v>4.3660789252728802E-2</v>
          </cell>
          <cell r="BV101">
            <v>4.2497831743278404E-2</v>
          </cell>
          <cell r="BW101">
            <v>4.3915827996340348E-2</v>
          </cell>
          <cell r="BX101">
            <v>3.3112582781456956E-2</v>
          </cell>
          <cell r="BY101">
            <v>2.9525032092426188E-2</v>
          </cell>
          <cell r="BZ101">
            <v>2.569593147751606E-2</v>
          </cell>
          <cell r="CB101" t="str">
            <v>Cisco</v>
          </cell>
          <cell r="CC101" t="str">
            <v>N/A</v>
          </cell>
          <cell r="CD101" t="str">
            <v>N/A</v>
          </cell>
          <cell r="CE101" t="str">
            <v>N/A</v>
          </cell>
          <cell r="CF101">
            <v>4</v>
          </cell>
          <cell r="CG101">
            <v>4</v>
          </cell>
          <cell r="CH101">
            <v>6</v>
          </cell>
          <cell r="CI101">
            <v>6</v>
          </cell>
          <cell r="CJ101">
            <v>7</v>
          </cell>
          <cell r="CK101">
            <v>6</v>
          </cell>
          <cell r="CL101">
            <v>6</v>
          </cell>
          <cell r="CM101">
            <v>6</v>
          </cell>
          <cell r="CN101">
            <v>6</v>
          </cell>
          <cell r="CO101">
            <v>6</v>
          </cell>
          <cell r="CP101">
            <v>7</v>
          </cell>
          <cell r="CQ101">
            <v>7</v>
          </cell>
          <cell r="CR101">
            <v>8</v>
          </cell>
          <cell r="CS101">
            <v>8</v>
          </cell>
          <cell r="CT101">
            <v>8</v>
          </cell>
          <cell r="CU101">
            <v>7</v>
          </cell>
          <cell r="CV101">
            <v>7</v>
          </cell>
          <cell r="CW101">
            <v>6</v>
          </cell>
          <cell r="CX101">
            <v>8</v>
          </cell>
          <cell r="CY101">
            <v>8</v>
          </cell>
          <cell r="CZ101">
            <v>8</v>
          </cell>
        </row>
        <row r="102">
          <cell r="BB102" t="str">
            <v>ECI Telecom</v>
          </cell>
          <cell r="BC102" t="str">
            <v>N/A</v>
          </cell>
          <cell r="BD102" t="str">
            <v>N/A</v>
          </cell>
          <cell r="BE102" t="str">
            <v>N/A</v>
          </cell>
          <cell r="BF102">
            <v>0</v>
          </cell>
          <cell r="BG102">
            <v>2.2177419354838711E-2</v>
          </cell>
          <cell r="BH102">
            <v>4.5112781954887216E-2</v>
          </cell>
          <cell r="BI102">
            <v>6.6213921901528014E-2</v>
          </cell>
          <cell r="BJ102">
            <v>7.18232044198895E-2</v>
          </cell>
          <cell r="BK102">
            <v>6.7836257309941514E-2</v>
          </cell>
          <cell r="BL102">
            <v>6.5082644628099179E-2</v>
          </cell>
          <cell r="BM102">
            <v>6.1243144424131625E-2</v>
          </cell>
          <cell r="BN102">
            <v>6.7969413763806288E-2</v>
          </cell>
          <cell r="BO102">
            <v>6.5164923572003222E-2</v>
          </cell>
          <cell r="BP102">
            <v>6.4868804664723029E-2</v>
          </cell>
          <cell r="BQ102">
            <v>6.73352435530086E-2</v>
          </cell>
          <cell r="BR102">
            <v>5.7142857142857141E-2</v>
          </cell>
          <cell r="BS102">
            <v>5.5596196049743966E-2</v>
          </cell>
          <cell r="BT102">
            <v>4.8348106365834004E-2</v>
          </cell>
          <cell r="BU102">
            <v>4.0302267002518891E-2</v>
          </cell>
          <cell r="BV102">
            <v>3.9895923677363401E-2</v>
          </cell>
          <cell r="BW102">
            <v>4.0256175663311987E-2</v>
          </cell>
          <cell r="BX102">
            <v>4.4465468306527908E-2</v>
          </cell>
          <cell r="BY102">
            <v>4.4929396662387676E-2</v>
          </cell>
          <cell r="BZ102">
            <v>5.353319057815846E-2</v>
          </cell>
          <cell r="CB102" t="str">
            <v>ECI Telecom</v>
          </cell>
          <cell r="CC102" t="str">
            <v>N/A</v>
          </cell>
          <cell r="CD102" t="str">
            <v>N/A</v>
          </cell>
          <cell r="CE102" t="str">
            <v>N/A</v>
          </cell>
          <cell r="CF102" t="str">
            <v/>
          </cell>
          <cell r="CG102">
            <v>9</v>
          </cell>
          <cell r="CH102">
            <v>7</v>
          </cell>
          <cell r="CI102">
            <v>7</v>
          </cell>
          <cell r="CJ102">
            <v>5</v>
          </cell>
          <cell r="CK102">
            <v>5</v>
          </cell>
          <cell r="CL102">
            <v>5</v>
          </cell>
          <cell r="CM102">
            <v>5</v>
          </cell>
          <cell r="CN102">
            <v>5</v>
          </cell>
          <cell r="CO102">
            <v>5</v>
          </cell>
          <cell r="CP102">
            <v>5</v>
          </cell>
          <cell r="CQ102">
            <v>5</v>
          </cell>
          <cell r="CR102">
            <v>6</v>
          </cell>
          <cell r="CS102">
            <v>6</v>
          </cell>
          <cell r="CT102">
            <v>7</v>
          </cell>
          <cell r="CU102">
            <v>8</v>
          </cell>
          <cell r="CV102">
            <v>8</v>
          </cell>
          <cell r="CW102">
            <v>8</v>
          </cell>
          <cell r="CX102">
            <v>6</v>
          </cell>
          <cell r="CY102">
            <v>6</v>
          </cell>
          <cell r="CZ102">
            <v>6</v>
          </cell>
        </row>
        <row r="103">
          <cell r="BB103" t="str">
            <v>Ericsson</v>
          </cell>
          <cell r="BC103" t="str">
            <v>N/A</v>
          </cell>
          <cell r="BD103" t="str">
            <v>N/A</v>
          </cell>
          <cell r="BE103" t="str">
            <v>N/A</v>
          </cell>
          <cell r="BF103">
            <v>4.1036717062634988E-2</v>
          </cell>
          <cell r="BG103">
            <v>3.2258064516129031E-2</v>
          </cell>
          <cell r="BH103">
            <v>3.007518796992481E-2</v>
          </cell>
          <cell r="BI103">
            <v>3.2258064516129031E-2</v>
          </cell>
          <cell r="BJ103">
            <v>2.9005524861878452E-2</v>
          </cell>
          <cell r="BK103">
            <v>2.9239766081871343E-2</v>
          </cell>
          <cell r="BL103">
            <v>3.6157024793388427E-2</v>
          </cell>
          <cell r="BM103">
            <v>4.113345521023766E-2</v>
          </cell>
          <cell r="BN103">
            <v>4.6728971962616821E-2</v>
          </cell>
          <cell r="BO103">
            <v>5.0683829444891394E-2</v>
          </cell>
          <cell r="BP103">
            <v>4.8833819241982504E-2</v>
          </cell>
          <cell r="BQ103">
            <v>5.0859598853868197E-2</v>
          </cell>
          <cell r="BR103">
            <v>5.2142857142857144E-2</v>
          </cell>
          <cell r="BS103">
            <v>4.9012435991221653E-2</v>
          </cell>
          <cell r="BT103">
            <v>4.9153908138597907E-2</v>
          </cell>
          <cell r="BU103">
            <v>4.7019311502938706E-2</v>
          </cell>
          <cell r="BV103">
            <v>4.4232437120555072E-2</v>
          </cell>
          <cell r="BW103">
            <v>4.3915827996340348E-2</v>
          </cell>
          <cell r="BX103">
            <v>4.3519394512771994E-2</v>
          </cell>
          <cell r="BY103">
            <v>3.9794608472400517E-2</v>
          </cell>
          <cell r="BZ103">
            <v>3.6402569593147749E-2</v>
          </cell>
          <cell r="CB103" t="str">
            <v>Ericsson</v>
          </cell>
          <cell r="CC103" t="str">
            <v>N/A</v>
          </cell>
          <cell r="CD103" t="str">
            <v>N/A</v>
          </cell>
          <cell r="CE103" t="str">
            <v>N/A</v>
          </cell>
          <cell r="CF103">
            <v>8</v>
          </cell>
          <cell r="CG103">
            <v>8</v>
          </cell>
          <cell r="CH103">
            <v>9</v>
          </cell>
          <cell r="CI103">
            <v>9</v>
          </cell>
          <cell r="CJ103">
            <v>8</v>
          </cell>
          <cell r="CK103">
            <v>8</v>
          </cell>
          <cell r="CL103">
            <v>8</v>
          </cell>
          <cell r="CM103">
            <v>8</v>
          </cell>
          <cell r="CN103">
            <v>8</v>
          </cell>
          <cell r="CO103">
            <v>8</v>
          </cell>
          <cell r="CP103">
            <v>8</v>
          </cell>
          <cell r="CQ103">
            <v>7</v>
          </cell>
          <cell r="CR103">
            <v>7</v>
          </cell>
          <cell r="CS103">
            <v>7</v>
          </cell>
          <cell r="CT103">
            <v>6</v>
          </cell>
          <cell r="CU103">
            <v>6</v>
          </cell>
          <cell r="CV103">
            <v>6</v>
          </cell>
          <cell r="CW103">
            <v>6</v>
          </cell>
          <cell r="CX103">
            <v>7</v>
          </cell>
          <cell r="CY103">
            <v>7</v>
          </cell>
          <cell r="CZ103">
            <v>7</v>
          </cell>
        </row>
        <row r="104">
          <cell r="BB104" t="str">
            <v>FiberHome</v>
          </cell>
          <cell r="BC104" t="str">
            <v>N/A</v>
          </cell>
          <cell r="BD104" t="str">
            <v>N/A</v>
          </cell>
          <cell r="BE104" t="str">
            <v>N/A</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B104" t="str">
            <v>FiberHome</v>
          </cell>
          <cell r="CC104" t="str">
            <v>N/A</v>
          </cell>
          <cell r="CD104" t="str">
            <v>N/A</v>
          </cell>
          <cell r="CE104" t="str">
            <v>N/A</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row>
        <row r="105">
          <cell r="BB105" t="str">
            <v>Force 10</v>
          </cell>
          <cell r="BC105" t="str">
            <v>N/A</v>
          </cell>
          <cell r="BD105" t="str">
            <v>N/A</v>
          </cell>
          <cell r="BE105" t="str">
            <v>N/A</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B105" t="str">
            <v>Force 10</v>
          </cell>
          <cell r="CC105" t="str">
            <v>N/A</v>
          </cell>
          <cell r="CD105" t="str">
            <v>N/A</v>
          </cell>
          <cell r="CE105" t="str">
            <v>N/A</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row>
        <row r="106">
          <cell r="BB106" t="str">
            <v>Fujitsu</v>
          </cell>
          <cell r="BC106" t="str">
            <v>N/A</v>
          </cell>
          <cell r="BD106" t="str">
            <v>N/A</v>
          </cell>
          <cell r="BE106" t="str">
            <v>N/A</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B106" t="str">
            <v>Fujitsu</v>
          </cell>
          <cell r="CC106" t="str">
            <v>N/A</v>
          </cell>
          <cell r="CD106" t="str">
            <v>N/A</v>
          </cell>
          <cell r="CE106" t="str">
            <v>N/A</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row>
        <row r="107">
          <cell r="BB107" t="str">
            <v>Hitachi</v>
          </cell>
          <cell r="BC107" t="str">
            <v>N/A</v>
          </cell>
          <cell r="BD107" t="str">
            <v>N/A</v>
          </cell>
          <cell r="BE107" t="str">
            <v>N/A</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B107" t="str">
            <v>Hitachi</v>
          </cell>
          <cell r="CC107" t="str">
            <v>N/A</v>
          </cell>
          <cell r="CD107" t="str">
            <v>N/A</v>
          </cell>
          <cell r="CE107" t="str">
            <v>N/A</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row>
        <row r="108">
          <cell r="BB108" t="str">
            <v>Huawei</v>
          </cell>
          <cell r="BC108" t="str">
            <v>N/A</v>
          </cell>
          <cell r="BD108" t="str">
            <v>N/A</v>
          </cell>
          <cell r="BE108" t="str">
            <v>N/A</v>
          </cell>
          <cell r="BF108">
            <v>6.0475161987041039E-2</v>
          </cell>
          <cell r="BG108">
            <v>7.6612903225806453E-2</v>
          </cell>
          <cell r="BH108">
            <v>0.10526315789473684</v>
          </cell>
          <cell r="BI108">
            <v>0.12393887945670629</v>
          </cell>
          <cell r="BJ108">
            <v>0.11740331491712708</v>
          </cell>
          <cell r="BK108">
            <v>0.12865497076023391</v>
          </cell>
          <cell r="BL108">
            <v>0.13223140495867769</v>
          </cell>
          <cell r="BM108">
            <v>0.13711151736745886</v>
          </cell>
          <cell r="BN108">
            <v>0.1707731520815633</v>
          </cell>
          <cell r="BO108">
            <v>0.20595333869670152</v>
          </cell>
          <cell r="BP108">
            <v>0.22813411078717202</v>
          </cell>
          <cell r="BQ108">
            <v>0.23997134670487105</v>
          </cell>
          <cell r="BR108">
            <v>0.25785714285714284</v>
          </cell>
          <cell r="BS108">
            <v>0.2692026335040234</v>
          </cell>
          <cell r="BT108">
            <v>0.2715551974214343</v>
          </cell>
          <cell r="BU108">
            <v>0.28127623845507976</v>
          </cell>
          <cell r="BV108">
            <v>0.28100607111882048</v>
          </cell>
          <cell r="BW108">
            <v>0.25526075022872829</v>
          </cell>
          <cell r="BX108">
            <v>0.29139072847682118</v>
          </cell>
          <cell r="BY108">
            <v>0.30551989730423618</v>
          </cell>
          <cell r="BZ108">
            <v>0.31905781584582443</v>
          </cell>
          <cell r="CB108" t="str">
            <v>Huawei</v>
          </cell>
          <cell r="CC108" t="str">
            <v>N/A</v>
          </cell>
          <cell r="CD108" t="str">
            <v>N/A</v>
          </cell>
          <cell r="CE108" t="str">
            <v>N/A</v>
          </cell>
          <cell r="CF108">
            <v>5</v>
          </cell>
          <cell r="CG108">
            <v>5</v>
          </cell>
          <cell r="CH108">
            <v>4</v>
          </cell>
          <cell r="CI108">
            <v>4</v>
          </cell>
          <cell r="CJ108">
            <v>4</v>
          </cell>
          <cell r="CK108">
            <v>4</v>
          </cell>
          <cell r="CL108">
            <v>4</v>
          </cell>
          <cell r="CM108">
            <v>4</v>
          </cell>
          <cell r="CN108">
            <v>3</v>
          </cell>
          <cell r="CO108">
            <v>2</v>
          </cell>
          <cell r="CP108">
            <v>1</v>
          </cell>
          <cell r="CQ108">
            <v>1</v>
          </cell>
          <cell r="CR108">
            <v>1</v>
          </cell>
          <cell r="CS108">
            <v>1</v>
          </cell>
          <cell r="CT108">
            <v>1</v>
          </cell>
          <cell r="CU108">
            <v>1</v>
          </cell>
          <cell r="CV108">
            <v>1</v>
          </cell>
          <cell r="CW108">
            <v>1</v>
          </cell>
          <cell r="CX108">
            <v>1</v>
          </cell>
          <cell r="CY108">
            <v>1</v>
          </cell>
          <cell r="CZ108">
            <v>1</v>
          </cell>
        </row>
        <row r="109">
          <cell r="BB109" t="str">
            <v>Infinera</v>
          </cell>
          <cell r="BC109" t="str">
            <v>N/A</v>
          </cell>
          <cell r="BD109" t="str">
            <v>N/A</v>
          </cell>
          <cell r="BE109" t="str">
            <v>N/A</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1.8298261665141812E-3</v>
          </cell>
          <cell r="BX109">
            <v>3.7842951750236518E-3</v>
          </cell>
          <cell r="BY109">
            <v>5.1347881899871627E-3</v>
          </cell>
          <cell r="BZ109">
            <v>8.5653104925053538E-3</v>
          </cell>
          <cell r="CB109" t="str">
            <v>Infinera</v>
          </cell>
          <cell r="CC109" t="str">
            <v>N/A</v>
          </cell>
          <cell r="CD109" t="str">
            <v>N/A</v>
          </cell>
          <cell r="CE109" t="str">
            <v>N/A</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v>12</v>
          </cell>
          <cell r="CX109">
            <v>12</v>
          </cell>
          <cell r="CY109">
            <v>11</v>
          </cell>
          <cell r="CZ109">
            <v>11</v>
          </cell>
        </row>
        <row r="110">
          <cell r="BB110" t="str">
            <v>NEC</v>
          </cell>
          <cell r="BC110" t="str">
            <v>N/A</v>
          </cell>
          <cell r="BD110" t="str">
            <v>N/A</v>
          </cell>
          <cell r="BE110" t="str">
            <v>N/A</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2.5188916876574307E-3</v>
          </cell>
          <cell r="BV110">
            <v>4.3365134431916736E-3</v>
          </cell>
          <cell r="BW110">
            <v>5.4894784995425435E-3</v>
          </cell>
          <cell r="BX110">
            <v>5.6764427625354778E-3</v>
          </cell>
          <cell r="BY110">
            <v>3.8510911424903724E-3</v>
          </cell>
          <cell r="BZ110">
            <v>2.1413276231263384E-3</v>
          </cell>
          <cell r="CB110" t="str">
            <v>NEC</v>
          </cell>
          <cell r="CC110" t="str">
            <v>N/A</v>
          </cell>
          <cell r="CD110" t="str">
            <v>N/A</v>
          </cell>
          <cell r="CE110" t="str">
            <v>N/A</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v>11</v>
          </cell>
          <cell r="CV110">
            <v>11</v>
          </cell>
          <cell r="CW110">
            <v>11</v>
          </cell>
          <cell r="CX110">
            <v>11</v>
          </cell>
          <cell r="CY110">
            <v>12</v>
          </cell>
          <cell r="CZ110">
            <v>12</v>
          </cell>
        </row>
        <row r="111">
          <cell r="BB111" t="str">
            <v>Nokia Siemens</v>
          </cell>
          <cell r="BC111" t="str">
            <v>N/A</v>
          </cell>
          <cell r="BD111" t="str">
            <v>N/A</v>
          </cell>
          <cell r="BE111" t="str">
            <v>N/A</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B111" t="str">
            <v>Nokia Siemens</v>
          </cell>
          <cell r="CC111" t="str">
            <v>N/A</v>
          </cell>
          <cell r="CD111" t="str">
            <v>N/A</v>
          </cell>
          <cell r="CE111" t="str">
            <v>N/A</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row>
        <row r="112">
          <cell r="BB112" t="str">
            <v>Sycamore</v>
          </cell>
          <cell r="BC112" t="str">
            <v>N/A</v>
          </cell>
          <cell r="BD112" t="str">
            <v>N/A</v>
          </cell>
          <cell r="BE112" t="str">
            <v>N/A</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B112" t="str">
            <v>Sycamore</v>
          </cell>
          <cell r="CC112" t="str">
            <v>N/A</v>
          </cell>
          <cell r="CD112" t="str">
            <v>N/A</v>
          </cell>
          <cell r="CE112" t="str">
            <v>N/A</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row>
        <row r="113">
          <cell r="BB113" t="str">
            <v>Tejas</v>
          </cell>
          <cell r="BC113" t="str">
            <v>N/A</v>
          </cell>
          <cell r="BD113" t="str">
            <v>N/A</v>
          </cell>
          <cell r="BE113" t="str">
            <v>N/A</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B113" t="str">
            <v>Tejas</v>
          </cell>
          <cell r="CC113" t="str">
            <v>N/A</v>
          </cell>
          <cell r="CD113" t="str">
            <v>N/A</v>
          </cell>
          <cell r="CE113" t="str">
            <v>N/A</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row>
        <row r="114">
          <cell r="BB114" t="str">
            <v>Tellabs</v>
          </cell>
          <cell r="BC114" t="str">
            <v>N/A</v>
          </cell>
          <cell r="BD114" t="str">
            <v>N/A</v>
          </cell>
          <cell r="BE114" t="str">
            <v>N/A</v>
          </cell>
          <cell r="BF114">
            <v>5.6155507559395246E-2</v>
          </cell>
          <cell r="BG114">
            <v>5.040322580645161E-2</v>
          </cell>
          <cell r="BH114">
            <v>4.3233082706766915E-2</v>
          </cell>
          <cell r="BI114">
            <v>3.7351443123938878E-2</v>
          </cell>
          <cell r="BJ114">
            <v>2.7624309392265192E-2</v>
          </cell>
          <cell r="BK114">
            <v>2.3391812865497075E-2</v>
          </cell>
          <cell r="BL114">
            <v>1.859504132231405E-2</v>
          </cell>
          <cell r="BM114">
            <v>1.5539305301645339E-2</v>
          </cell>
          <cell r="BN114">
            <v>1.4443500424808835E-2</v>
          </cell>
          <cell r="BO114">
            <v>1.4481094127111826E-2</v>
          </cell>
          <cell r="BP114">
            <v>1.3119533527696793E-2</v>
          </cell>
          <cell r="BQ114">
            <v>1.3610315186246419E-2</v>
          </cell>
          <cell r="BR114">
            <v>1.2142857142857143E-2</v>
          </cell>
          <cell r="BS114">
            <v>1.4630577907827359E-2</v>
          </cell>
          <cell r="BT114">
            <v>1.7727639000805803E-2</v>
          </cell>
          <cell r="BU114">
            <v>1.6792611251049538E-2</v>
          </cell>
          <cell r="BV114">
            <v>1.5611448395490026E-2</v>
          </cell>
          <cell r="BW114">
            <v>1.0978956999085087E-2</v>
          </cell>
          <cell r="BX114">
            <v>8.5146641438032175E-3</v>
          </cell>
          <cell r="BY114">
            <v>7.7021822849807449E-3</v>
          </cell>
          <cell r="BZ114">
            <v>1.0706638115631691E-2</v>
          </cell>
          <cell r="CB114" t="str">
            <v>Tellabs</v>
          </cell>
          <cell r="CC114" t="str">
            <v>N/A</v>
          </cell>
          <cell r="CD114" t="str">
            <v>N/A</v>
          </cell>
          <cell r="CE114" t="str">
            <v>N/A</v>
          </cell>
          <cell r="CF114">
            <v>7</v>
          </cell>
          <cell r="CG114">
            <v>7</v>
          </cell>
          <cell r="CH114">
            <v>8</v>
          </cell>
          <cell r="CI114">
            <v>8</v>
          </cell>
          <cell r="CJ114">
            <v>9</v>
          </cell>
          <cell r="CK114">
            <v>9</v>
          </cell>
          <cell r="CL114">
            <v>9</v>
          </cell>
          <cell r="CM114">
            <v>9</v>
          </cell>
          <cell r="CN114">
            <v>10</v>
          </cell>
          <cell r="CO114">
            <v>10</v>
          </cell>
          <cell r="CP114">
            <v>10</v>
          </cell>
          <cell r="CQ114">
            <v>10</v>
          </cell>
          <cell r="CR114">
            <v>10</v>
          </cell>
          <cell r="CS114">
            <v>10</v>
          </cell>
          <cell r="CT114">
            <v>10</v>
          </cell>
          <cell r="CU114">
            <v>9</v>
          </cell>
          <cell r="CV114">
            <v>9</v>
          </cell>
          <cell r="CW114">
            <v>10</v>
          </cell>
          <cell r="CX114">
            <v>10</v>
          </cell>
          <cell r="CY114">
            <v>10</v>
          </cell>
          <cell r="CZ114">
            <v>10</v>
          </cell>
        </row>
        <row r="115">
          <cell r="BB115" t="str">
            <v>Transmode</v>
          </cell>
          <cell r="BC115" t="str">
            <v>N/A</v>
          </cell>
          <cell r="BD115" t="str">
            <v>N/A</v>
          </cell>
          <cell r="BE115" t="str">
            <v>N/A</v>
          </cell>
          <cell r="BF115">
            <v>6.0475161987041039E-2</v>
          </cell>
          <cell r="BG115">
            <v>7.0564516129032265E-2</v>
          </cell>
          <cell r="BH115">
            <v>8.0827067669172928E-2</v>
          </cell>
          <cell r="BI115">
            <v>8.1494057724957561E-2</v>
          </cell>
          <cell r="BJ115">
            <v>7.18232044198895E-2</v>
          </cell>
          <cell r="BK115">
            <v>6.0818713450292397E-2</v>
          </cell>
          <cell r="BL115">
            <v>5.4752066115702477E-2</v>
          </cell>
          <cell r="BM115">
            <v>5.1188299817184646E-2</v>
          </cell>
          <cell r="BN115">
            <v>5.5225148683092605E-2</v>
          </cell>
          <cell r="BO115">
            <v>5.7119871279163313E-2</v>
          </cell>
          <cell r="BP115">
            <v>5.6122448979591837E-2</v>
          </cell>
          <cell r="BQ115">
            <v>6.2320916905444126E-2</v>
          </cell>
          <cell r="BR115">
            <v>0.06</v>
          </cell>
          <cell r="BS115">
            <v>5.6327724945135334E-2</v>
          </cell>
          <cell r="BT115">
            <v>5.8017727639000809E-2</v>
          </cell>
          <cell r="BU115">
            <v>5.0377833753148617E-2</v>
          </cell>
          <cell r="BV115">
            <v>5.7241977450130092E-2</v>
          </cell>
          <cell r="BW115">
            <v>6.3129002744739246E-2</v>
          </cell>
          <cell r="BX115">
            <v>6.906338694418164E-2</v>
          </cell>
          <cell r="BY115">
            <v>7.702182284980745E-2</v>
          </cell>
          <cell r="BZ115">
            <v>7.7087794432548179E-2</v>
          </cell>
          <cell r="CB115" t="str">
            <v>Transmode</v>
          </cell>
          <cell r="CC115" t="str">
            <v>N/A</v>
          </cell>
          <cell r="CD115" t="str">
            <v>N/A</v>
          </cell>
          <cell r="CE115" t="str">
            <v>N/A</v>
          </cell>
          <cell r="CF115">
            <v>5</v>
          </cell>
          <cell r="CG115">
            <v>6</v>
          </cell>
          <cell r="CH115">
            <v>5</v>
          </cell>
          <cell r="CI115">
            <v>5</v>
          </cell>
          <cell r="CJ115">
            <v>5</v>
          </cell>
          <cell r="CK115">
            <v>7</v>
          </cell>
          <cell r="CL115">
            <v>7</v>
          </cell>
          <cell r="CM115">
            <v>7</v>
          </cell>
          <cell r="CN115">
            <v>7</v>
          </cell>
          <cell r="CO115">
            <v>6</v>
          </cell>
          <cell r="CP115">
            <v>6</v>
          </cell>
          <cell r="CQ115">
            <v>6</v>
          </cell>
          <cell r="CR115">
            <v>5</v>
          </cell>
          <cell r="CS115">
            <v>5</v>
          </cell>
          <cell r="CT115">
            <v>5</v>
          </cell>
          <cell r="CU115">
            <v>5</v>
          </cell>
          <cell r="CV115">
            <v>5</v>
          </cell>
          <cell r="CW115">
            <v>5</v>
          </cell>
          <cell r="CX115">
            <v>5</v>
          </cell>
          <cell r="CY115">
            <v>5</v>
          </cell>
          <cell r="CZ115">
            <v>5</v>
          </cell>
        </row>
        <row r="116">
          <cell r="BB116" t="str">
            <v>Tyco</v>
          </cell>
          <cell r="BC116" t="str">
            <v>N/A</v>
          </cell>
          <cell r="BD116" t="str">
            <v>N/A</v>
          </cell>
          <cell r="BE116" t="str">
            <v>N/A</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B116" t="str">
            <v>Tyco</v>
          </cell>
          <cell r="CC116" t="str">
            <v>N/A</v>
          </cell>
          <cell r="CD116" t="str">
            <v>N/A</v>
          </cell>
          <cell r="CE116" t="str">
            <v>N/A</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row>
        <row r="117">
          <cell r="BB117" t="str">
            <v>ZTE</v>
          </cell>
          <cell r="BC117" t="str">
            <v>N/A</v>
          </cell>
          <cell r="BD117" t="str">
            <v>N/A</v>
          </cell>
          <cell r="BE117" t="str">
            <v>N/A</v>
          </cell>
          <cell r="BF117">
            <v>8.6393088552915772E-3</v>
          </cell>
          <cell r="BG117">
            <v>6.0483870967741934E-3</v>
          </cell>
          <cell r="BH117">
            <v>5.6390977443609019E-3</v>
          </cell>
          <cell r="BI117">
            <v>5.0933786078098476E-3</v>
          </cell>
          <cell r="BJ117">
            <v>5.5248618784530384E-3</v>
          </cell>
          <cell r="BK117">
            <v>7.0175438596491229E-3</v>
          </cell>
          <cell r="BL117">
            <v>9.2975206611570251E-3</v>
          </cell>
          <cell r="BM117">
            <v>1.2797074954296161E-2</v>
          </cell>
          <cell r="BN117">
            <v>1.6992353440951572E-2</v>
          </cell>
          <cell r="BO117">
            <v>1.6894609814963796E-2</v>
          </cell>
          <cell r="BP117">
            <v>2.2594752186588921E-2</v>
          </cell>
          <cell r="BQ117">
            <v>2.148997134670487E-2</v>
          </cell>
          <cell r="BR117">
            <v>2.1428571428571429E-2</v>
          </cell>
          <cell r="BS117">
            <v>1.9751280175566936E-2</v>
          </cell>
          <cell r="BT117">
            <v>1.8533440773569703E-2</v>
          </cell>
          <cell r="BU117">
            <v>1.5113350125944584E-2</v>
          </cell>
          <cell r="BV117">
            <v>1.5611448395490026E-2</v>
          </cell>
          <cell r="BW117">
            <v>1.8298261665141813E-2</v>
          </cell>
          <cell r="BX117">
            <v>1.3245033112582781E-2</v>
          </cell>
          <cell r="BY117">
            <v>1.7971758664955071E-2</v>
          </cell>
          <cell r="BZ117">
            <v>1.284796573875803E-2</v>
          </cell>
          <cell r="CB117" t="str">
            <v>ZTE</v>
          </cell>
          <cell r="CC117" t="str">
            <v>N/A</v>
          </cell>
          <cell r="CD117" t="str">
            <v>N/A</v>
          </cell>
          <cell r="CE117" t="str">
            <v>N/A</v>
          </cell>
          <cell r="CF117">
            <v>9</v>
          </cell>
          <cell r="CG117">
            <v>10</v>
          </cell>
          <cell r="CH117">
            <v>10</v>
          </cell>
          <cell r="CI117">
            <v>10</v>
          </cell>
          <cell r="CJ117">
            <v>10</v>
          </cell>
          <cell r="CK117">
            <v>10</v>
          </cell>
          <cell r="CL117">
            <v>10</v>
          </cell>
          <cell r="CM117">
            <v>10</v>
          </cell>
          <cell r="CN117">
            <v>9</v>
          </cell>
          <cell r="CO117">
            <v>9</v>
          </cell>
          <cell r="CP117">
            <v>9</v>
          </cell>
          <cell r="CQ117">
            <v>9</v>
          </cell>
          <cell r="CR117">
            <v>9</v>
          </cell>
          <cell r="CS117">
            <v>9</v>
          </cell>
          <cell r="CT117">
            <v>9</v>
          </cell>
          <cell r="CU117">
            <v>10</v>
          </cell>
          <cell r="CV117">
            <v>9</v>
          </cell>
          <cell r="CW117">
            <v>9</v>
          </cell>
          <cell r="CX117">
            <v>9</v>
          </cell>
          <cell r="CY117">
            <v>9</v>
          </cell>
          <cell r="CZ117">
            <v>9</v>
          </cell>
        </row>
        <row r="118">
          <cell r="BB118" t="str">
            <v>Other</v>
          </cell>
          <cell r="BC118" t="str">
            <v>N/A</v>
          </cell>
          <cell r="BD118" t="str">
            <v>N/A</v>
          </cell>
          <cell r="BE118" t="str">
            <v>N/A</v>
          </cell>
          <cell r="BF118">
            <v>6.6954643628509725E-2</v>
          </cell>
          <cell r="BG118">
            <v>5.6451612903225805E-2</v>
          </cell>
          <cell r="BH118">
            <v>4.5112781954887216E-2</v>
          </cell>
          <cell r="BI118">
            <v>4.2444821731748725E-2</v>
          </cell>
          <cell r="BJ118">
            <v>4.0055248618784532E-2</v>
          </cell>
          <cell r="BK118">
            <v>3.9766081871345033E-2</v>
          </cell>
          <cell r="BL118">
            <v>3.9256198347107439E-2</v>
          </cell>
          <cell r="BM118">
            <v>3.7477148080438755E-2</v>
          </cell>
          <cell r="BN118">
            <v>3.56839422259983E-2</v>
          </cell>
          <cell r="BO118">
            <v>3.0571198712791632E-2</v>
          </cell>
          <cell r="BP118">
            <v>2.5510204081632654E-2</v>
          </cell>
          <cell r="BQ118">
            <v>2.3638968481375359E-2</v>
          </cell>
          <cell r="BR118">
            <v>2.2142857142857141E-2</v>
          </cell>
          <cell r="BS118">
            <v>2.487198244330651E-2</v>
          </cell>
          <cell r="BT118">
            <v>3.1426269137792104E-2</v>
          </cell>
          <cell r="BU118">
            <v>3.6104114189756509E-2</v>
          </cell>
          <cell r="BV118">
            <v>4.5099739809193407E-2</v>
          </cell>
          <cell r="BW118">
            <v>5.3064958828911254E-2</v>
          </cell>
          <cell r="BX118">
            <v>4.3519394512771994E-2</v>
          </cell>
          <cell r="BY118">
            <v>4.2362002567394093E-2</v>
          </cell>
          <cell r="BZ118">
            <v>3.2119914346895075E-2</v>
          </cell>
        </row>
        <row r="126">
          <cell r="BB126" t="str">
            <v>Vendor</v>
          </cell>
          <cell r="BC126" t="str">
            <v>1Q05</v>
          </cell>
          <cell r="BD126" t="str">
            <v>2Q05</v>
          </cell>
          <cell r="BE126" t="str">
            <v>3Q05</v>
          </cell>
          <cell r="BF126" t="str">
            <v>4Q05</v>
          </cell>
          <cell r="BG126" t="str">
            <v>1Q06</v>
          </cell>
          <cell r="BH126" t="str">
            <v>2Q06</v>
          </cell>
          <cell r="BI126" t="str">
            <v>3Q06</v>
          </cell>
          <cell r="BJ126" t="str">
            <v>4Q06</v>
          </cell>
          <cell r="BK126" t="str">
            <v>1Q07</v>
          </cell>
          <cell r="BL126" t="str">
            <v>2Q07</v>
          </cell>
          <cell r="BM126" t="str">
            <v>3Q07</v>
          </cell>
          <cell r="BN126" t="str">
            <v>4Q07</v>
          </cell>
          <cell r="BO126" t="str">
            <v>1Q08</v>
          </cell>
          <cell r="BP126" t="str">
            <v>2Q08</v>
          </cell>
          <cell r="BQ126" t="str">
            <v>3Q08</v>
          </cell>
          <cell r="BR126" t="str">
            <v>4Q08</v>
          </cell>
          <cell r="BS126" t="str">
            <v>1Q09</v>
          </cell>
          <cell r="BT126" t="str">
            <v>2Q09</v>
          </cell>
          <cell r="BU126" t="str">
            <v>3Q09</v>
          </cell>
          <cell r="BV126" t="str">
            <v>4Q09</v>
          </cell>
          <cell r="BW126" t="str">
            <v>1Q10</v>
          </cell>
          <cell r="BX126" t="str">
            <v>2Q10</v>
          </cell>
          <cell r="BY126" t="str">
            <v>3Q10</v>
          </cell>
          <cell r="BZ126" t="str">
            <v>4Q10</v>
          </cell>
          <cell r="CB126" t="str">
            <v>Vendor</v>
          </cell>
          <cell r="CC126" t="str">
            <v>1Q05</v>
          </cell>
          <cell r="CD126" t="str">
            <v>2Q05</v>
          </cell>
          <cell r="CE126" t="str">
            <v>3Q05</v>
          </cell>
          <cell r="CF126" t="str">
            <v>4Q05</v>
          </cell>
          <cell r="CG126" t="str">
            <v>1Q06</v>
          </cell>
          <cell r="CH126" t="str">
            <v>2Q06</v>
          </cell>
          <cell r="CI126" t="str">
            <v>3Q06</v>
          </cell>
          <cell r="CJ126" t="str">
            <v>4Q06</v>
          </cell>
          <cell r="CK126" t="str">
            <v>1Q07</v>
          </cell>
          <cell r="CL126" t="str">
            <v>2Q07</v>
          </cell>
          <cell r="CM126" t="str">
            <v>3Q07</v>
          </cell>
          <cell r="CN126" t="str">
            <v>4Q07</v>
          </cell>
          <cell r="CO126" t="str">
            <v>1Q08</v>
          </cell>
          <cell r="CP126" t="str">
            <v>2Q08</v>
          </cell>
          <cell r="CQ126" t="str">
            <v>3Q08</v>
          </cell>
          <cell r="CR126" t="str">
            <v>4Q08</v>
          </cell>
          <cell r="CS126" t="str">
            <v>1Q09</v>
          </cell>
          <cell r="CT126" t="str">
            <v>2Q09</v>
          </cell>
          <cell r="CU126" t="str">
            <v>3Q09</v>
          </cell>
          <cell r="CV126" t="str">
            <v>4Q09</v>
          </cell>
          <cell r="CW126" t="str">
            <v>1Q10</v>
          </cell>
          <cell r="CX126" t="str">
            <v>2Q10</v>
          </cell>
          <cell r="CY126" t="str">
            <v>3Q10</v>
          </cell>
          <cell r="CZ126" t="str">
            <v>4Q10</v>
          </cell>
        </row>
        <row r="127">
          <cell r="BB127" t="str">
            <v>ADTRAN</v>
          </cell>
          <cell r="BC127" t="str">
            <v>N/A</v>
          </cell>
          <cell r="BD127" t="str">
            <v>N/A</v>
          </cell>
          <cell r="BE127" t="str">
            <v>N/A</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B127" t="str">
            <v>ADTRAN</v>
          </cell>
          <cell r="CC127" t="str">
            <v>N/A</v>
          </cell>
          <cell r="CD127" t="str">
            <v>N/A</v>
          </cell>
          <cell r="CE127" t="str">
            <v>N/A</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row>
        <row r="128">
          <cell r="BB128" t="str">
            <v>ADVA</v>
          </cell>
          <cell r="BC128" t="str">
            <v>N/A</v>
          </cell>
          <cell r="BD128" t="str">
            <v>N/A</v>
          </cell>
          <cell r="BE128" t="str">
            <v>N/A</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B128" t="str">
            <v>ADVA</v>
          </cell>
          <cell r="CC128" t="str">
            <v>N/A</v>
          </cell>
          <cell r="CD128" t="str">
            <v>N/A</v>
          </cell>
          <cell r="CE128" t="str">
            <v>N/A</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row>
        <row r="129">
          <cell r="BB129" t="str">
            <v>Alcatel-Lucent</v>
          </cell>
          <cell r="BC129" t="str">
            <v>N/A</v>
          </cell>
          <cell r="BD129" t="str">
            <v>N/A</v>
          </cell>
          <cell r="BE129" t="str">
            <v>N/A</v>
          </cell>
          <cell r="BF129">
            <v>0.27992277992277992</v>
          </cell>
          <cell r="BG129">
            <v>0.32748538011695905</v>
          </cell>
          <cell r="BH129">
            <v>0.32807017543859651</v>
          </cell>
          <cell r="BI129">
            <v>0.32043343653250772</v>
          </cell>
          <cell r="BJ129">
            <v>0.32593619972260751</v>
          </cell>
          <cell r="BK129">
            <v>0.3155940594059406</v>
          </cell>
          <cell r="BL129">
            <v>0.31844215349369986</v>
          </cell>
          <cell r="BM129">
            <v>0.33155650319829422</v>
          </cell>
          <cell r="BN129">
            <v>0.29702970297029702</v>
          </cell>
          <cell r="BO129">
            <v>0.29456625357483318</v>
          </cell>
          <cell r="BP129">
            <v>0.28743545611015492</v>
          </cell>
          <cell r="BQ129">
            <v>0.27229299363057324</v>
          </cell>
          <cell r="BR129">
            <v>0.27868852459016391</v>
          </cell>
          <cell r="BS129">
            <v>0.2751784298176051</v>
          </cell>
          <cell r="BT129">
            <v>0.25250836120401338</v>
          </cell>
          <cell r="BU129">
            <v>0.24953959484346225</v>
          </cell>
          <cell r="BV129">
            <v>0.22397769516728624</v>
          </cell>
          <cell r="BW129">
            <v>0.2084130019120459</v>
          </cell>
          <cell r="BX129">
            <v>0.22292323869610936</v>
          </cell>
          <cell r="BY129">
            <v>0.20933521923620935</v>
          </cell>
          <cell r="BZ129">
            <v>0.22163588390501318</v>
          </cell>
          <cell r="CB129" t="str">
            <v>Alcatel-Lucent</v>
          </cell>
          <cell r="CC129" t="str">
            <v>N/A</v>
          </cell>
          <cell r="CD129" t="str">
            <v>N/A</v>
          </cell>
          <cell r="CE129" t="str">
            <v>N/A</v>
          </cell>
          <cell r="CF129">
            <v>1</v>
          </cell>
          <cell r="CG129">
            <v>1</v>
          </cell>
          <cell r="CH129">
            <v>1</v>
          </cell>
          <cell r="CI129">
            <v>1</v>
          </cell>
          <cell r="CJ129">
            <v>1</v>
          </cell>
          <cell r="CK129">
            <v>1</v>
          </cell>
          <cell r="CL129">
            <v>1</v>
          </cell>
          <cell r="CM129">
            <v>1</v>
          </cell>
          <cell r="CN129">
            <v>1</v>
          </cell>
          <cell r="CO129">
            <v>1</v>
          </cell>
          <cell r="CP129">
            <v>1</v>
          </cell>
          <cell r="CQ129">
            <v>1</v>
          </cell>
          <cell r="CR129">
            <v>1</v>
          </cell>
          <cell r="CS129">
            <v>1</v>
          </cell>
          <cell r="CT129">
            <v>1</v>
          </cell>
          <cell r="CU129">
            <v>1</v>
          </cell>
          <cell r="CV129">
            <v>1</v>
          </cell>
          <cell r="CW129">
            <v>2</v>
          </cell>
          <cell r="CX129">
            <v>2</v>
          </cell>
          <cell r="CY129">
            <v>2</v>
          </cell>
          <cell r="CZ129">
            <v>2</v>
          </cell>
        </row>
        <row r="130">
          <cell r="BB130" t="str">
            <v>Ciena</v>
          </cell>
          <cell r="BC130" t="str">
            <v>N/A</v>
          </cell>
          <cell r="BD130" t="str">
            <v>N/A</v>
          </cell>
          <cell r="BE130" t="str">
            <v>N/A</v>
          </cell>
          <cell r="BF130">
            <v>0.14478764478764478</v>
          </cell>
          <cell r="BG130">
            <v>0.12865497076023391</v>
          </cell>
          <cell r="BH130">
            <v>9.1228070175438603E-2</v>
          </cell>
          <cell r="BI130">
            <v>8.3591331269349839E-2</v>
          </cell>
          <cell r="BJ130">
            <v>8.4604715672676842E-2</v>
          </cell>
          <cell r="BK130">
            <v>8.2920792079207925E-2</v>
          </cell>
          <cell r="BL130">
            <v>9.0492554410080181E-2</v>
          </cell>
          <cell r="BM130">
            <v>8.6353944562899784E-2</v>
          </cell>
          <cell r="BN130">
            <v>9.0099009900990096E-2</v>
          </cell>
          <cell r="BO130">
            <v>8.7702573879885601E-2</v>
          </cell>
          <cell r="BP130">
            <v>9.5524956970740107E-2</v>
          </cell>
          <cell r="BQ130">
            <v>9.9522292993630579E-2</v>
          </cell>
          <cell r="BR130">
            <v>0.10460577673692428</v>
          </cell>
          <cell r="BS130">
            <v>0.1134020618556701</v>
          </cell>
          <cell r="BT130">
            <v>0.10953177257525083</v>
          </cell>
          <cell r="BU130">
            <v>0.11049723756906077</v>
          </cell>
          <cell r="BV130">
            <v>9.6654275092936809E-2</v>
          </cell>
          <cell r="BW130">
            <v>8.6998087954110903E-2</v>
          </cell>
          <cell r="BX130">
            <v>7.4658254468980015E-2</v>
          </cell>
          <cell r="BY130">
            <v>6.7892503536067891E-2</v>
          </cell>
          <cell r="BZ130">
            <v>6.0686015831134567E-2</v>
          </cell>
          <cell r="CB130" t="str">
            <v>Ciena</v>
          </cell>
          <cell r="CC130" t="str">
            <v>N/A</v>
          </cell>
          <cell r="CD130" t="str">
            <v>N/A</v>
          </cell>
          <cell r="CE130" t="str">
            <v>N/A</v>
          </cell>
          <cell r="CF130">
            <v>4</v>
          </cell>
          <cell r="CG130">
            <v>4</v>
          </cell>
          <cell r="CH130">
            <v>5</v>
          </cell>
          <cell r="CI130">
            <v>5</v>
          </cell>
          <cell r="CJ130">
            <v>5</v>
          </cell>
          <cell r="CK130">
            <v>5</v>
          </cell>
          <cell r="CL130">
            <v>5</v>
          </cell>
          <cell r="CM130">
            <v>5</v>
          </cell>
          <cell r="CN130">
            <v>5</v>
          </cell>
          <cell r="CO130">
            <v>5</v>
          </cell>
          <cell r="CP130">
            <v>5</v>
          </cell>
          <cell r="CQ130">
            <v>5</v>
          </cell>
          <cell r="CR130">
            <v>5</v>
          </cell>
          <cell r="CS130">
            <v>5</v>
          </cell>
          <cell r="CT130">
            <v>5</v>
          </cell>
          <cell r="CU130">
            <v>5</v>
          </cell>
          <cell r="CV130">
            <v>5</v>
          </cell>
          <cell r="CW130">
            <v>5</v>
          </cell>
          <cell r="CX130">
            <v>5</v>
          </cell>
          <cell r="CY130">
            <v>6</v>
          </cell>
          <cell r="CZ130">
            <v>6</v>
          </cell>
        </row>
        <row r="131">
          <cell r="BB131" t="str">
            <v>Cisco</v>
          </cell>
          <cell r="BC131" t="str">
            <v>N/A</v>
          </cell>
          <cell r="BD131" t="str">
            <v>N/A</v>
          </cell>
          <cell r="BE131" t="str">
            <v>N/A</v>
          </cell>
          <cell r="BF131">
            <v>7.7220077220077222E-3</v>
          </cell>
          <cell r="BG131">
            <v>5.8479532163742687E-3</v>
          </cell>
          <cell r="BH131">
            <v>3.5087719298245615E-3</v>
          </cell>
          <cell r="BI131">
            <v>1.5479876160990713E-3</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B131" t="str">
            <v>Cisco</v>
          </cell>
          <cell r="CC131" t="str">
            <v>N/A</v>
          </cell>
          <cell r="CD131" t="str">
            <v>N/A</v>
          </cell>
          <cell r="CE131" t="str">
            <v>N/A</v>
          </cell>
          <cell r="CF131">
            <v>8</v>
          </cell>
          <cell r="CG131">
            <v>8</v>
          </cell>
          <cell r="CH131">
            <v>9</v>
          </cell>
          <cell r="CI131">
            <v>9</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row>
        <row r="132">
          <cell r="BB132" t="str">
            <v>ECI Telecom</v>
          </cell>
          <cell r="BC132" t="str">
            <v>N/A</v>
          </cell>
          <cell r="BD132" t="str">
            <v>N/A</v>
          </cell>
          <cell r="BE132" t="str">
            <v>N/A</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B132" t="str">
            <v>ECI Telecom</v>
          </cell>
          <cell r="CC132" t="str">
            <v>N/A</v>
          </cell>
          <cell r="CD132" t="str">
            <v>N/A</v>
          </cell>
          <cell r="CE132" t="str">
            <v>N/A</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row>
        <row r="133">
          <cell r="BB133" t="str">
            <v>Ericsson</v>
          </cell>
          <cell r="BC133" t="str">
            <v>N/A</v>
          </cell>
          <cell r="BD133" t="str">
            <v>N/A</v>
          </cell>
          <cell r="BE133" t="str">
            <v>N/A</v>
          </cell>
          <cell r="BF133">
            <v>0.19111969111969113</v>
          </cell>
          <cell r="BG133">
            <v>0.17738791423001948</v>
          </cell>
          <cell r="BH133">
            <v>0.18070175438596492</v>
          </cell>
          <cell r="BI133">
            <v>0.17492260061919504</v>
          </cell>
          <cell r="BJ133">
            <v>0.17198335644937587</v>
          </cell>
          <cell r="BK133">
            <v>0.16460396039603961</v>
          </cell>
          <cell r="BL133">
            <v>0.16036655211912945</v>
          </cell>
          <cell r="BM133">
            <v>0.15778251599147122</v>
          </cell>
          <cell r="BN133">
            <v>0.15346534653465346</v>
          </cell>
          <cell r="BO133">
            <v>0.14871306005719734</v>
          </cell>
          <cell r="BP133">
            <v>0.13597246127366611</v>
          </cell>
          <cell r="BQ133">
            <v>0.12977707006369427</v>
          </cell>
          <cell r="BR133">
            <v>0.1288056206088993</v>
          </cell>
          <cell r="BS133">
            <v>0.12371134020618557</v>
          </cell>
          <cell r="BT133">
            <v>0.1245819397993311</v>
          </cell>
          <cell r="BU133">
            <v>0.1270718232044199</v>
          </cell>
          <cell r="BV133">
            <v>0.12360594795539033</v>
          </cell>
          <cell r="BW133">
            <v>0.11950286806883365</v>
          </cell>
          <cell r="BX133">
            <v>0.11777076761303891</v>
          </cell>
          <cell r="BY133">
            <v>0.11032531824611033</v>
          </cell>
          <cell r="BZ133">
            <v>0.10290237467018469</v>
          </cell>
          <cell r="CB133" t="str">
            <v>Ericsson</v>
          </cell>
          <cell r="CC133" t="str">
            <v>N/A</v>
          </cell>
          <cell r="CD133" t="str">
            <v>N/A</v>
          </cell>
          <cell r="CE133" t="str">
            <v>N/A</v>
          </cell>
          <cell r="CF133">
            <v>2</v>
          </cell>
          <cell r="CG133">
            <v>2</v>
          </cell>
          <cell r="CH133">
            <v>2</v>
          </cell>
          <cell r="CI133">
            <v>2</v>
          </cell>
          <cell r="CJ133">
            <v>2</v>
          </cell>
          <cell r="CK133">
            <v>2</v>
          </cell>
          <cell r="CL133">
            <v>2</v>
          </cell>
          <cell r="CM133">
            <v>2</v>
          </cell>
          <cell r="CN133">
            <v>2</v>
          </cell>
          <cell r="CO133">
            <v>3</v>
          </cell>
          <cell r="CP133">
            <v>4</v>
          </cell>
          <cell r="CQ133">
            <v>4</v>
          </cell>
          <cell r="CR133">
            <v>4</v>
          </cell>
          <cell r="CS133">
            <v>4</v>
          </cell>
          <cell r="CT133">
            <v>4</v>
          </cell>
          <cell r="CU133">
            <v>4</v>
          </cell>
          <cell r="CV133">
            <v>4</v>
          </cell>
          <cell r="CW133">
            <v>4</v>
          </cell>
          <cell r="CX133">
            <v>4</v>
          </cell>
          <cell r="CY133">
            <v>4</v>
          </cell>
          <cell r="CZ133">
            <v>4</v>
          </cell>
        </row>
        <row r="134">
          <cell r="BB134" t="str">
            <v>FiberHome</v>
          </cell>
          <cell r="BC134" t="str">
            <v>N/A</v>
          </cell>
          <cell r="BD134" t="str">
            <v>N/A</v>
          </cell>
          <cell r="BE134" t="str">
            <v>N/A</v>
          </cell>
          <cell r="BF134">
            <v>0</v>
          </cell>
          <cell r="BG134">
            <v>0</v>
          </cell>
          <cell r="BH134">
            <v>0</v>
          </cell>
          <cell r="BI134">
            <v>0</v>
          </cell>
          <cell r="BJ134">
            <v>2.7739251040221915E-3</v>
          </cell>
          <cell r="BK134">
            <v>2.4752475247524753E-3</v>
          </cell>
          <cell r="BL134">
            <v>2.2909507445589921E-3</v>
          </cell>
          <cell r="BM134">
            <v>2.1321961620469083E-3</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B134" t="str">
            <v>FiberHome</v>
          </cell>
          <cell r="CC134" t="str">
            <v>N/A</v>
          </cell>
          <cell r="CD134" t="str">
            <v>N/A</v>
          </cell>
          <cell r="CE134" t="str">
            <v>N/A</v>
          </cell>
          <cell r="CF134" t="str">
            <v/>
          </cell>
          <cell r="CG134" t="str">
            <v/>
          </cell>
          <cell r="CH134" t="str">
            <v/>
          </cell>
          <cell r="CI134" t="str">
            <v/>
          </cell>
          <cell r="CJ134">
            <v>9</v>
          </cell>
          <cell r="CK134">
            <v>9</v>
          </cell>
          <cell r="CL134">
            <v>9</v>
          </cell>
          <cell r="CM134">
            <v>9</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row>
        <row r="135">
          <cell r="BB135" t="str">
            <v>Force 10</v>
          </cell>
          <cell r="BC135" t="str">
            <v>N/A</v>
          </cell>
          <cell r="BD135" t="str">
            <v>N/A</v>
          </cell>
          <cell r="BE135" t="str">
            <v>N/A</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B135" t="str">
            <v>Force 10</v>
          </cell>
          <cell r="CC135" t="str">
            <v>N/A</v>
          </cell>
          <cell r="CD135" t="str">
            <v>N/A</v>
          </cell>
          <cell r="CE135" t="str">
            <v>N/A</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row>
        <row r="136">
          <cell r="BB136" t="str">
            <v>Fujitsu</v>
          </cell>
          <cell r="BC136" t="str">
            <v>N/A</v>
          </cell>
          <cell r="BD136" t="str">
            <v>N/A</v>
          </cell>
          <cell r="BE136" t="str">
            <v>N/A</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B136" t="str">
            <v>Fujitsu</v>
          </cell>
          <cell r="CC136" t="str">
            <v>N/A</v>
          </cell>
          <cell r="CD136" t="str">
            <v>N/A</v>
          </cell>
          <cell r="CE136" t="str">
            <v>N/A</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row>
        <row r="137">
          <cell r="BB137" t="str">
            <v>Hitachi</v>
          </cell>
          <cell r="BC137" t="str">
            <v>N/A</v>
          </cell>
          <cell r="BD137" t="str">
            <v>N/A</v>
          </cell>
          <cell r="BE137" t="str">
            <v>N/A</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B137" t="str">
            <v>Hitachi</v>
          </cell>
          <cell r="CC137" t="str">
            <v>N/A</v>
          </cell>
          <cell r="CD137" t="str">
            <v>N/A</v>
          </cell>
          <cell r="CE137" t="str">
            <v>N/A</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row>
        <row r="138">
          <cell r="BB138" t="str">
            <v>Huawei</v>
          </cell>
          <cell r="BC138" t="str">
            <v>N/A</v>
          </cell>
          <cell r="BD138" t="str">
            <v>N/A</v>
          </cell>
          <cell r="BE138" t="str">
            <v>N/A</v>
          </cell>
          <cell r="BF138">
            <v>0.1891891891891892</v>
          </cell>
          <cell r="BG138">
            <v>0.14230019493177387</v>
          </cell>
          <cell r="BH138">
            <v>0.16666666666666666</v>
          </cell>
          <cell r="BI138">
            <v>0.14241486068111456</v>
          </cell>
          <cell r="BJ138">
            <v>0.1289875173370319</v>
          </cell>
          <cell r="BK138">
            <v>0.13490099009900991</v>
          </cell>
          <cell r="BL138">
            <v>0.1134020618556701</v>
          </cell>
          <cell r="BM138">
            <v>0.13326226012793177</v>
          </cell>
          <cell r="BN138">
            <v>0.1495049504950495</v>
          </cell>
          <cell r="BO138">
            <v>0.15824594852240229</v>
          </cell>
          <cell r="BP138">
            <v>0.15404475043029259</v>
          </cell>
          <cell r="BQ138">
            <v>0.1679936305732484</v>
          </cell>
          <cell r="BR138">
            <v>0.16783762685402029</v>
          </cell>
          <cell r="BS138">
            <v>0.17763679619349723</v>
          </cell>
          <cell r="BT138">
            <v>0.19063545150501673</v>
          </cell>
          <cell r="BU138">
            <v>0.18876611418047881</v>
          </cell>
          <cell r="BV138">
            <v>0.20817843866171004</v>
          </cell>
          <cell r="BW138">
            <v>0.21892925430210325</v>
          </cell>
          <cell r="BX138">
            <v>0.24079915878023134</v>
          </cell>
          <cell r="BY138">
            <v>0.25176803394625175</v>
          </cell>
          <cell r="BZ138">
            <v>0.27176781002638523</v>
          </cell>
          <cell r="CB138" t="str">
            <v>Huawei</v>
          </cell>
          <cell r="CC138" t="str">
            <v>N/A</v>
          </cell>
          <cell r="CD138" t="str">
            <v>N/A</v>
          </cell>
          <cell r="CE138" t="str">
            <v>N/A</v>
          </cell>
          <cell r="CF138">
            <v>3</v>
          </cell>
          <cell r="CG138">
            <v>3</v>
          </cell>
          <cell r="CH138">
            <v>3</v>
          </cell>
          <cell r="CI138">
            <v>3</v>
          </cell>
          <cell r="CJ138">
            <v>4</v>
          </cell>
          <cell r="CK138">
            <v>4</v>
          </cell>
          <cell r="CL138">
            <v>4</v>
          </cell>
          <cell r="CM138">
            <v>3</v>
          </cell>
          <cell r="CN138">
            <v>3</v>
          </cell>
          <cell r="CO138">
            <v>2</v>
          </cell>
          <cell r="CP138">
            <v>2</v>
          </cell>
          <cell r="CQ138">
            <v>2</v>
          </cell>
          <cell r="CR138">
            <v>2</v>
          </cell>
          <cell r="CS138">
            <v>2</v>
          </cell>
          <cell r="CT138">
            <v>2</v>
          </cell>
          <cell r="CU138">
            <v>2</v>
          </cell>
          <cell r="CV138">
            <v>2</v>
          </cell>
          <cell r="CW138">
            <v>1</v>
          </cell>
          <cell r="CX138">
            <v>1</v>
          </cell>
          <cell r="CY138">
            <v>1</v>
          </cell>
          <cell r="CZ138">
            <v>1</v>
          </cell>
        </row>
        <row r="139">
          <cell r="BB139" t="str">
            <v>Infinera</v>
          </cell>
          <cell r="BC139" t="str">
            <v>N/A</v>
          </cell>
          <cell r="BD139" t="str">
            <v>N/A</v>
          </cell>
          <cell r="BE139" t="str">
            <v>N/A</v>
          </cell>
          <cell r="BF139">
            <v>1.9305019305019305E-3</v>
          </cell>
          <cell r="BG139">
            <v>5.8479532163742687E-3</v>
          </cell>
          <cell r="BH139">
            <v>1.0526315789473684E-2</v>
          </cell>
          <cell r="BI139">
            <v>1.8575851393188854E-2</v>
          </cell>
          <cell r="BJ139">
            <v>3.0513176144244106E-2</v>
          </cell>
          <cell r="BK139">
            <v>3.9603960396039604E-2</v>
          </cell>
          <cell r="BL139">
            <v>4.6964490263459335E-2</v>
          </cell>
          <cell r="BM139">
            <v>4.9040511727078892E-2</v>
          </cell>
          <cell r="BN139">
            <v>4.9504950495049507E-2</v>
          </cell>
          <cell r="BO139">
            <v>4.9571020019065777E-2</v>
          </cell>
          <cell r="BP139">
            <v>4.8192771084337352E-2</v>
          </cell>
          <cell r="BQ139">
            <v>4.4585987261146494E-2</v>
          </cell>
          <cell r="BR139">
            <v>4.5277127244340361E-2</v>
          </cell>
          <cell r="BS139">
            <v>4.5995241871530534E-2</v>
          </cell>
          <cell r="BT139">
            <v>5.016722408026756E-2</v>
          </cell>
          <cell r="BU139">
            <v>6.1694290976058934E-2</v>
          </cell>
          <cell r="BV139">
            <v>6.1338289962825282E-2</v>
          </cell>
          <cell r="BW139">
            <v>6.3097514340344163E-2</v>
          </cell>
          <cell r="BX139">
            <v>6.3091482649842268E-2</v>
          </cell>
          <cell r="BY139">
            <v>5.9405940594059403E-2</v>
          </cell>
          <cell r="BZ139">
            <v>6.860158311345646E-2</v>
          </cell>
          <cell r="CB139" t="str">
            <v>Infinera</v>
          </cell>
          <cell r="CC139" t="str">
            <v>N/A</v>
          </cell>
          <cell r="CD139" t="str">
            <v>N/A</v>
          </cell>
          <cell r="CE139" t="str">
            <v>N/A</v>
          </cell>
          <cell r="CF139">
            <v>9</v>
          </cell>
          <cell r="CG139">
            <v>8</v>
          </cell>
          <cell r="CH139">
            <v>8</v>
          </cell>
          <cell r="CI139">
            <v>8</v>
          </cell>
          <cell r="CJ139">
            <v>8</v>
          </cell>
          <cell r="CK139">
            <v>7</v>
          </cell>
          <cell r="CL139">
            <v>6</v>
          </cell>
          <cell r="CM139">
            <v>6</v>
          </cell>
          <cell r="CN139">
            <v>7</v>
          </cell>
          <cell r="CO139">
            <v>7</v>
          </cell>
          <cell r="CP139">
            <v>7</v>
          </cell>
          <cell r="CQ139">
            <v>7</v>
          </cell>
          <cell r="CR139">
            <v>7</v>
          </cell>
          <cell r="CS139">
            <v>7</v>
          </cell>
          <cell r="CT139">
            <v>7</v>
          </cell>
          <cell r="CU139">
            <v>7</v>
          </cell>
          <cell r="CV139">
            <v>7</v>
          </cell>
          <cell r="CW139">
            <v>7</v>
          </cell>
          <cell r="CX139">
            <v>7</v>
          </cell>
          <cell r="CY139">
            <v>7</v>
          </cell>
          <cell r="CZ139">
            <v>5</v>
          </cell>
        </row>
        <row r="140">
          <cell r="BB140" t="str">
            <v>NEC</v>
          </cell>
          <cell r="BC140" t="str">
            <v>N/A</v>
          </cell>
          <cell r="BD140" t="str">
            <v>N/A</v>
          </cell>
          <cell r="BE140" t="str">
            <v>N/A</v>
          </cell>
          <cell r="BF140">
            <v>1.9305019305019305E-2</v>
          </cell>
          <cell r="BG140">
            <v>1.7543859649122806E-2</v>
          </cell>
          <cell r="BH140">
            <v>2.1052631578947368E-2</v>
          </cell>
          <cell r="BI140">
            <v>4.0247678018575851E-2</v>
          </cell>
          <cell r="BJ140">
            <v>4.2995839112343968E-2</v>
          </cell>
          <cell r="BK140">
            <v>4.3316831683168314E-2</v>
          </cell>
          <cell r="BL140">
            <v>3.8946162657502864E-2</v>
          </cell>
          <cell r="BM140">
            <v>2.7718550106609809E-2</v>
          </cell>
          <cell r="BN140">
            <v>1.9801980198019802E-2</v>
          </cell>
          <cell r="BO140">
            <v>1.9065776930409915E-2</v>
          </cell>
          <cell r="BP140">
            <v>1.8072289156626505E-2</v>
          </cell>
          <cell r="BQ140">
            <v>1.1146496815286623E-2</v>
          </cell>
          <cell r="BR140">
            <v>1.4832162373145981E-2</v>
          </cell>
          <cell r="BS140">
            <v>1.4274385408406027E-2</v>
          </cell>
          <cell r="BT140">
            <v>1.3377926421404682E-2</v>
          </cell>
          <cell r="BU140">
            <v>1.5653775322283611E-2</v>
          </cell>
          <cell r="BV140">
            <v>1.3011152416356878E-2</v>
          </cell>
          <cell r="BW140">
            <v>1.4340344168260038E-2</v>
          </cell>
          <cell r="BX140">
            <v>1.4721345951629864E-2</v>
          </cell>
          <cell r="BY140">
            <v>1.5558698727015558E-2</v>
          </cell>
          <cell r="BZ140">
            <v>1.5831134564643801E-2</v>
          </cell>
          <cell r="CB140" t="str">
            <v>NEC</v>
          </cell>
          <cell r="CC140" t="str">
            <v>N/A</v>
          </cell>
          <cell r="CD140" t="str">
            <v>N/A</v>
          </cell>
          <cell r="CE140" t="str">
            <v>N/A</v>
          </cell>
          <cell r="CF140">
            <v>7</v>
          </cell>
          <cell r="CG140">
            <v>7</v>
          </cell>
          <cell r="CH140">
            <v>7</v>
          </cell>
          <cell r="CI140">
            <v>7</v>
          </cell>
          <cell r="CJ140">
            <v>6</v>
          </cell>
          <cell r="CK140">
            <v>6</v>
          </cell>
          <cell r="CL140">
            <v>7</v>
          </cell>
          <cell r="CM140">
            <v>8</v>
          </cell>
          <cell r="CN140">
            <v>8</v>
          </cell>
          <cell r="CO140">
            <v>8</v>
          </cell>
          <cell r="CP140">
            <v>8</v>
          </cell>
          <cell r="CQ140">
            <v>8</v>
          </cell>
          <cell r="CR140">
            <v>8</v>
          </cell>
          <cell r="CS140">
            <v>8</v>
          </cell>
          <cell r="CT140">
            <v>8</v>
          </cell>
          <cell r="CU140">
            <v>8</v>
          </cell>
          <cell r="CV140">
            <v>8</v>
          </cell>
          <cell r="CW140">
            <v>8</v>
          </cell>
          <cell r="CX140">
            <v>8</v>
          </cell>
          <cell r="CY140">
            <v>8</v>
          </cell>
          <cell r="CZ140">
            <v>8</v>
          </cell>
        </row>
        <row r="141">
          <cell r="BB141" t="str">
            <v>Nokia Siemens</v>
          </cell>
          <cell r="BC141" t="str">
            <v>N/A</v>
          </cell>
          <cell r="BD141" t="str">
            <v>N/A</v>
          </cell>
          <cell r="BE141" t="str">
            <v>N/A</v>
          </cell>
          <cell r="BF141">
            <v>5.7915057915057917E-2</v>
          </cell>
          <cell r="BG141">
            <v>9.3567251461988299E-2</v>
          </cell>
          <cell r="BH141">
            <v>0.10526315789473684</v>
          </cell>
          <cell r="BI141">
            <v>0.13157894736842105</v>
          </cell>
          <cell r="BJ141">
            <v>0.13869625520110956</v>
          </cell>
          <cell r="BK141">
            <v>0.13861386138613863</v>
          </cell>
          <cell r="BL141">
            <v>0.1420389461626575</v>
          </cell>
          <cell r="BM141">
            <v>0.12046908315565032</v>
          </cell>
          <cell r="BN141">
            <v>0.14158415841584157</v>
          </cell>
          <cell r="BO141">
            <v>0.14204003813155386</v>
          </cell>
          <cell r="BP141">
            <v>0.15060240963855423</v>
          </cell>
          <cell r="BQ141">
            <v>0.15764331210191082</v>
          </cell>
          <cell r="BR141">
            <v>0.13348946135831383</v>
          </cell>
          <cell r="BS141">
            <v>0.13005551149881048</v>
          </cell>
          <cell r="BT141">
            <v>0.12876254180602006</v>
          </cell>
          <cell r="BU141">
            <v>0.1279926335174954</v>
          </cell>
          <cell r="BV141">
            <v>0.14869888475836432</v>
          </cell>
          <cell r="BW141">
            <v>0.15774378585086041</v>
          </cell>
          <cell r="BX141">
            <v>0.16298633017875921</v>
          </cell>
          <cell r="BY141">
            <v>0.17114568599717114</v>
          </cell>
          <cell r="BZ141">
            <v>0.17678100263852242</v>
          </cell>
          <cell r="CB141" t="str">
            <v>Nokia Siemens</v>
          </cell>
          <cell r="CC141" t="str">
            <v>N/A</v>
          </cell>
          <cell r="CD141" t="str">
            <v>N/A</v>
          </cell>
          <cell r="CE141" t="str">
            <v>N/A</v>
          </cell>
          <cell r="CF141">
            <v>6</v>
          </cell>
          <cell r="CG141">
            <v>5</v>
          </cell>
          <cell r="CH141">
            <v>4</v>
          </cell>
          <cell r="CI141">
            <v>4</v>
          </cell>
          <cell r="CJ141">
            <v>3</v>
          </cell>
          <cell r="CK141">
            <v>3</v>
          </cell>
          <cell r="CL141">
            <v>3</v>
          </cell>
          <cell r="CM141">
            <v>4</v>
          </cell>
          <cell r="CN141">
            <v>4</v>
          </cell>
          <cell r="CO141">
            <v>4</v>
          </cell>
          <cell r="CP141">
            <v>3</v>
          </cell>
          <cell r="CQ141">
            <v>3</v>
          </cell>
          <cell r="CR141">
            <v>3</v>
          </cell>
          <cell r="CS141">
            <v>3</v>
          </cell>
          <cell r="CT141">
            <v>3</v>
          </cell>
          <cell r="CU141">
            <v>3</v>
          </cell>
          <cell r="CV141">
            <v>3</v>
          </cell>
          <cell r="CW141">
            <v>3</v>
          </cell>
          <cell r="CX141">
            <v>3</v>
          </cell>
          <cell r="CY141">
            <v>3</v>
          </cell>
          <cell r="CZ141">
            <v>3</v>
          </cell>
        </row>
        <row r="142">
          <cell r="BB142" t="str">
            <v>Sycamore</v>
          </cell>
          <cell r="BC142" t="str">
            <v>N/A</v>
          </cell>
          <cell r="BD142" t="str">
            <v>N/A</v>
          </cell>
          <cell r="BE142" t="str">
            <v>N/A</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B142" t="str">
            <v>Sycamore</v>
          </cell>
          <cell r="CC142" t="str">
            <v>N/A</v>
          </cell>
          <cell r="CD142" t="str">
            <v>N/A</v>
          </cell>
          <cell r="CE142" t="str">
            <v>N/A</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row>
        <row r="143">
          <cell r="BB143" t="str">
            <v>Tejas</v>
          </cell>
          <cell r="BC143" t="str">
            <v>N/A</v>
          </cell>
          <cell r="BD143" t="str">
            <v>N/A</v>
          </cell>
          <cell r="BE143" t="str">
            <v>N/A</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B143" t="str">
            <v>Tejas</v>
          </cell>
          <cell r="CC143" t="str">
            <v>N/A</v>
          </cell>
          <cell r="CD143" t="str">
            <v>N/A</v>
          </cell>
          <cell r="CE143" t="str">
            <v>N/A</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row>
        <row r="144">
          <cell r="BB144" t="str">
            <v>Tellabs</v>
          </cell>
          <cell r="BC144" t="str">
            <v>N/A</v>
          </cell>
          <cell r="BD144" t="str">
            <v>N/A</v>
          </cell>
          <cell r="BE144" t="str">
            <v>N/A</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B144" t="str">
            <v>Tellabs</v>
          </cell>
          <cell r="CC144" t="str">
            <v>N/A</v>
          </cell>
          <cell r="CD144" t="str">
            <v>N/A</v>
          </cell>
          <cell r="CE144" t="str">
            <v>N/A</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row>
        <row r="145">
          <cell r="BB145" t="str">
            <v>Transmode</v>
          </cell>
          <cell r="BC145" t="str">
            <v>N/A</v>
          </cell>
          <cell r="BD145" t="str">
            <v>N/A</v>
          </cell>
          <cell r="BE145" t="str">
            <v>N/A</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B145" t="str">
            <v>Transmode</v>
          </cell>
          <cell r="CC145" t="str">
            <v>N/A</v>
          </cell>
          <cell r="CD145" t="str">
            <v>N/A</v>
          </cell>
          <cell r="CE145" t="str">
            <v>N/A</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row>
        <row r="146">
          <cell r="BB146" t="str">
            <v>Tyco</v>
          </cell>
          <cell r="BC146" t="str">
            <v>N/A</v>
          </cell>
          <cell r="BD146" t="str">
            <v>N/A</v>
          </cell>
          <cell r="BE146" t="str">
            <v>N/A</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B146" t="str">
            <v>Tyco</v>
          </cell>
          <cell r="CC146" t="str">
            <v>N/A</v>
          </cell>
          <cell r="CD146" t="str">
            <v>N/A</v>
          </cell>
          <cell r="CE146" t="str">
            <v>N/A</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row>
        <row r="147">
          <cell r="BB147" t="str">
            <v>ZTE</v>
          </cell>
          <cell r="BC147" t="str">
            <v>N/A</v>
          </cell>
          <cell r="BD147" t="str">
            <v>N/A</v>
          </cell>
          <cell r="BE147" t="str">
            <v>N/A</v>
          </cell>
          <cell r="BF147">
            <v>7.7220077220077218E-2</v>
          </cell>
          <cell r="BG147">
            <v>7.0175438596491224E-2</v>
          </cell>
          <cell r="BH147">
            <v>6.3157894736842107E-2</v>
          </cell>
          <cell r="BI147">
            <v>5.108359133126935E-2</v>
          </cell>
          <cell r="BJ147">
            <v>3.3287101248266296E-2</v>
          </cell>
          <cell r="BK147">
            <v>3.094059405940594E-2</v>
          </cell>
          <cell r="BL147">
            <v>3.6655211912943873E-2</v>
          </cell>
          <cell r="BM147">
            <v>4.4776119402985072E-2</v>
          </cell>
          <cell r="BN147">
            <v>5.6435643564356437E-2</v>
          </cell>
          <cell r="BO147">
            <v>5.8150619637750235E-2</v>
          </cell>
          <cell r="BP147">
            <v>6.8846815834767636E-2</v>
          </cell>
          <cell r="BQ147">
            <v>7.4044585987261144E-2</v>
          </cell>
          <cell r="BR147">
            <v>8.0405932864949264E-2</v>
          </cell>
          <cell r="BS147">
            <v>7.2957969865186365E-2</v>
          </cell>
          <cell r="BT147">
            <v>8.193979933110368E-2</v>
          </cell>
          <cell r="BU147">
            <v>6.7219152854511965E-2</v>
          </cell>
          <cell r="BV147">
            <v>7.527881040892194E-2</v>
          </cell>
          <cell r="BW147">
            <v>8.3173996175908219E-2</v>
          </cell>
          <cell r="BX147">
            <v>6.5194532071503677E-2</v>
          </cell>
          <cell r="BY147">
            <v>8.2036775106082038E-2</v>
          </cell>
          <cell r="BZ147">
            <v>5.2770448548812667E-2</v>
          </cell>
          <cell r="CB147" t="str">
            <v>ZTE</v>
          </cell>
          <cell r="CC147" t="str">
            <v>N/A</v>
          </cell>
          <cell r="CD147" t="str">
            <v>N/A</v>
          </cell>
          <cell r="CE147" t="str">
            <v>N/A</v>
          </cell>
          <cell r="CF147">
            <v>5</v>
          </cell>
          <cell r="CG147">
            <v>6</v>
          </cell>
          <cell r="CH147">
            <v>6</v>
          </cell>
          <cell r="CI147">
            <v>6</v>
          </cell>
          <cell r="CJ147">
            <v>7</v>
          </cell>
          <cell r="CK147">
            <v>8</v>
          </cell>
          <cell r="CL147">
            <v>8</v>
          </cell>
          <cell r="CM147">
            <v>7</v>
          </cell>
          <cell r="CN147">
            <v>6</v>
          </cell>
          <cell r="CO147">
            <v>6</v>
          </cell>
          <cell r="CP147">
            <v>6</v>
          </cell>
          <cell r="CQ147">
            <v>6</v>
          </cell>
          <cell r="CR147">
            <v>6</v>
          </cell>
          <cell r="CS147">
            <v>6</v>
          </cell>
          <cell r="CT147">
            <v>6</v>
          </cell>
          <cell r="CU147">
            <v>6</v>
          </cell>
          <cell r="CV147">
            <v>6</v>
          </cell>
          <cell r="CW147">
            <v>6</v>
          </cell>
          <cell r="CX147">
            <v>6</v>
          </cell>
          <cell r="CY147">
            <v>5</v>
          </cell>
          <cell r="CZ147">
            <v>7</v>
          </cell>
        </row>
        <row r="148">
          <cell r="BB148" t="str">
            <v>Other</v>
          </cell>
          <cell r="BC148" t="str">
            <v>N/A</v>
          </cell>
          <cell r="BD148" t="str">
            <v>N/A</v>
          </cell>
          <cell r="BE148" t="str">
            <v>N/A</v>
          </cell>
          <cell r="BF148">
            <v>3.0888030888030889E-2</v>
          </cell>
          <cell r="BG148">
            <v>3.1189083820662766E-2</v>
          </cell>
          <cell r="BH148">
            <v>2.9824561403508771E-2</v>
          </cell>
          <cell r="BI148">
            <v>3.5603715170278639E-2</v>
          </cell>
          <cell r="BJ148">
            <v>4.0221914008321778E-2</v>
          </cell>
          <cell r="BK148">
            <v>4.702970297029703E-2</v>
          </cell>
          <cell r="BL148">
            <v>5.0400916380297825E-2</v>
          </cell>
          <cell r="BM148">
            <v>4.6908315565031986E-2</v>
          </cell>
          <cell r="BN148">
            <v>4.2574257425742577E-2</v>
          </cell>
          <cell r="BO148">
            <v>4.1944709246901808E-2</v>
          </cell>
          <cell r="BP148">
            <v>4.1308089500860588E-2</v>
          </cell>
          <cell r="BQ148">
            <v>4.2993630573248405E-2</v>
          </cell>
          <cell r="BR148">
            <v>4.6057767369242782E-2</v>
          </cell>
          <cell r="BS148">
            <v>4.6788263283108644E-2</v>
          </cell>
          <cell r="BT148">
            <v>4.8494983277591976E-2</v>
          </cell>
          <cell r="BU148">
            <v>5.1565377532228361E-2</v>
          </cell>
          <cell r="BV148">
            <v>4.9256505576208177E-2</v>
          </cell>
          <cell r="BW148">
            <v>4.780114722753346E-2</v>
          </cell>
          <cell r="BX148">
            <v>3.7854889589905363E-2</v>
          </cell>
          <cell r="BY148">
            <v>3.2531824611032531E-2</v>
          </cell>
          <cell r="BZ148">
            <v>2.9023746701846966E-2</v>
          </cell>
        </row>
      </sheetData>
      <sheetData sheetId="11">
        <row r="6">
          <cell r="B6" t="str">
            <v>Vendor</v>
          </cell>
          <cell r="C6" t="str">
            <v>1Q05</v>
          </cell>
          <cell r="D6" t="str">
            <v>2Q05</v>
          </cell>
          <cell r="E6" t="str">
            <v>3Q05</v>
          </cell>
          <cell r="F6" t="str">
            <v>4Q05</v>
          </cell>
          <cell r="G6" t="str">
            <v>1Q06</v>
          </cell>
          <cell r="H6" t="str">
            <v>2Q06</v>
          </cell>
          <cell r="I6" t="str">
            <v>3Q06</v>
          </cell>
          <cell r="J6" t="str">
            <v>4Q06</v>
          </cell>
          <cell r="K6" t="str">
            <v>1Q07</v>
          </cell>
          <cell r="L6" t="str">
            <v>2Q07</v>
          </cell>
          <cell r="M6" t="str">
            <v>3Q07</v>
          </cell>
          <cell r="N6" t="str">
            <v>4Q07</v>
          </cell>
          <cell r="O6" t="str">
            <v>1Q08</v>
          </cell>
          <cell r="P6" t="str">
            <v>2Q08</v>
          </cell>
          <cell r="Q6" t="str">
            <v>3Q08</v>
          </cell>
          <cell r="R6" t="str">
            <v>4Q08</v>
          </cell>
          <cell r="S6" t="str">
            <v>1Q09</v>
          </cell>
          <cell r="T6" t="str">
            <v>2Q09</v>
          </cell>
          <cell r="U6" t="str">
            <v>3Q09</v>
          </cell>
          <cell r="V6" t="str">
            <v>4Q09</v>
          </cell>
          <cell r="W6" t="str">
            <v>1Q10</v>
          </cell>
          <cell r="X6" t="str">
            <v>2Q10</v>
          </cell>
          <cell r="Y6" t="str">
            <v>3Q10</v>
          </cell>
          <cell r="Z6" t="str">
            <v>4Q10</v>
          </cell>
          <cell r="AB6" t="str">
            <v>Vendor</v>
          </cell>
          <cell r="AC6" t="str">
            <v>1Q05</v>
          </cell>
          <cell r="AD6" t="str">
            <v>2Q05</v>
          </cell>
          <cell r="AE6" t="str">
            <v>3Q05</v>
          </cell>
          <cell r="AF6" t="str">
            <v>4Q05</v>
          </cell>
          <cell r="AG6" t="str">
            <v>1Q06</v>
          </cell>
          <cell r="AH6" t="str">
            <v>2Q06</v>
          </cell>
          <cell r="AI6" t="str">
            <v>3Q06</v>
          </cell>
          <cell r="AJ6" t="str">
            <v>4Q06</v>
          </cell>
          <cell r="AK6" t="str">
            <v>1Q07</v>
          </cell>
          <cell r="AL6" t="str">
            <v>2Q07</v>
          </cell>
          <cell r="AM6" t="str">
            <v>3Q07</v>
          </cell>
          <cell r="AN6" t="str">
            <v>4Q07</v>
          </cell>
          <cell r="AO6" t="str">
            <v>1Q08</v>
          </cell>
          <cell r="AP6" t="str">
            <v>2Q08</v>
          </cell>
          <cell r="AQ6" t="str">
            <v>3Q08</v>
          </cell>
          <cell r="AR6" t="str">
            <v>4Q08</v>
          </cell>
          <cell r="AS6" t="str">
            <v>1Q09</v>
          </cell>
          <cell r="AT6" t="str">
            <v>2Q09</v>
          </cell>
          <cell r="AU6" t="str">
            <v>3Q09</v>
          </cell>
          <cell r="AV6" t="str">
            <v>4Q09</v>
          </cell>
          <cell r="AW6" t="str">
            <v>1Q10</v>
          </cell>
          <cell r="AX6" t="str">
            <v>2Q10</v>
          </cell>
          <cell r="AY6" t="str">
            <v>3Q10</v>
          </cell>
          <cell r="AZ6" t="str">
            <v>4Q10</v>
          </cell>
          <cell r="BB6" t="str">
            <v>Vendor</v>
          </cell>
          <cell r="BC6" t="str">
            <v>1Q05</v>
          </cell>
          <cell r="BD6" t="str">
            <v>2Q05</v>
          </cell>
          <cell r="BE6" t="str">
            <v>3Q05</v>
          </cell>
          <cell r="BF6" t="str">
            <v>4Q05</v>
          </cell>
          <cell r="BG6" t="str">
            <v>1Q06</v>
          </cell>
          <cell r="BH6" t="str">
            <v>2Q06</v>
          </cell>
          <cell r="BI6" t="str">
            <v>3Q06</v>
          </cell>
          <cell r="BJ6" t="str">
            <v>4Q06</v>
          </cell>
          <cell r="BK6" t="str">
            <v>1Q07</v>
          </cell>
          <cell r="BL6" t="str">
            <v>2Q07</v>
          </cell>
          <cell r="BM6" t="str">
            <v>3Q07</v>
          </cell>
          <cell r="BN6" t="str">
            <v>4Q07</v>
          </cell>
          <cell r="BO6" t="str">
            <v>1Q08</v>
          </cell>
          <cell r="BP6" t="str">
            <v>2Q08</v>
          </cell>
          <cell r="BQ6" t="str">
            <v>3Q08</v>
          </cell>
          <cell r="BR6" t="str">
            <v>4Q08</v>
          </cell>
          <cell r="BS6" t="str">
            <v>1Q09</v>
          </cell>
          <cell r="BT6" t="str">
            <v>2Q09</v>
          </cell>
          <cell r="BU6" t="str">
            <v>3Q09</v>
          </cell>
          <cell r="BV6" t="str">
            <v>4Q09</v>
          </cell>
          <cell r="BW6" t="str">
            <v>1Q10</v>
          </cell>
          <cell r="BX6" t="str">
            <v>2Q10</v>
          </cell>
          <cell r="BY6" t="str">
            <v>3Q10</v>
          </cell>
          <cell r="BZ6" t="str">
            <v>4Q10</v>
          </cell>
          <cell r="CB6" t="str">
            <v>Vendor</v>
          </cell>
          <cell r="CC6" t="str">
            <v>1Q05</v>
          </cell>
          <cell r="CD6" t="str">
            <v>2Q05</v>
          </cell>
          <cell r="CE6" t="str">
            <v>3Q05</v>
          </cell>
          <cell r="CF6" t="str">
            <v>4Q05</v>
          </cell>
          <cell r="CG6" t="str">
            <v>1Q06</v>
          </cell>
          <cell r="CH6" t="str">
            <v>2Q06</v>
          </cell>
          <cell r="CI6" t="str">
            <v>3Q06</v>
          </cell>
          <cell r="CJ6" t="str">
            <v>4Q06</v>
          </cell>
          <cell r="CK6" t="str">
            <v>1Q07</v>
          </cell>
          <cell r="CL6" t="str">
            <v>2Q07</v>
          </cell>
          <cell r="CM6" t="str">
            <v>3Q07</v>
          </cell>
          <cell r="CN6" t="str">
            <v>4Q07</v>
          </cell>
          <cell r="CO6" t="str">
            <v>1Q08</v>
          </cell>
          <cell r="CP6" t="str">
            <v>2Q08</v>
          </cell>
          <cell r="CQ6" t="str">
            <v>3Q08</v>
          </cell>
          <cell r="CR6" t="str">
            <v>4Q08</v>
          </cell>
          <cell r="CS6" t="str">
            <v>1Q09</v>
          </cell>
          <cell r="CT6" t="str">
            <v>2Q09</v>
          </cell>
          <cell r="CU6" t="str">
            <v>3Q09</v>
          </cell>
          <cell r="CV6" t="str">
            <v>4Q09</v>
          </cell>
          <cell r="CW6" t="str">
            <v>1Q10</v>
          </cell>
          <cell r="CX6" t="str">
            <v>2Q10</v>
          </cell>
          <cell r="CY6" t="str">
            <v>3Q10</v>
          </cell>
          <cell r="CZ6" t="str">
            <v>4Q10</v>
          </cell>
        </row>
        <row r="7">
          <cell r="B7" t="str">
            <v>ADTRAN</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B7" t="str">
            <v>ADTRAN</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t="e">
            <v>#DIV/0!</v>
          </cell>
          <cell r="AZ7" t="e">
            <v>#DIV/0!</v>
          </cell>
          <cell r="BB7" t="str">
            <v>ADTRAN</v>
          </cell>
          <cell r="BC7" t="str">
            <v>N/A</v>
          </cell>
          <cell r="BD7" t="str">
            <v>N/A</v>
          </cell>
          <cell r="BE7" t="str">
            <v>N/A</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B7" t="str">
            <v>ADTRAN</v>
          </cell>
          <cell r="CC7" t="str">
            <v>N/A</v>
          </cell>
          <cell r="CD7" t="str">
            <v>N/A</v>
          </cell>
          <cell r="CE7" t="str">
            <v>N/A</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row>
        <row r="8">
          <cell r="B8" t="str">
            <v>ADVA</v>
          </cell>
          <cell r="C8">
            <v>4</v>
          </cell>
          <cell r="D8">
            <v>1</v>
          </cell>
          <cell r="E8">
            <v>1</v>
          </cell>
          <cell r="F8">
            <v>1</v>
          </cell>
          <cell r="G8">
            <v>2</v>
          </cell>
          <cell r="H8">
            <v>2</v>
          </cell>
          <cell r="I8">
            <v>1</v>
          </cell>
          <cell r="J8">
            <v>3</v>
          </cell>
          <cell r="K8">
            <v>1</v>
          </cell>
          <cell r="L8">
            <v>4</v>
          </cell>
          <cell r="M8">
            <v>3</v>
          </cell>
          <cell r="N8">
            <v>5</v>
          </cell>
          <cell r="O8">
            <v>8</v>
          </cell>
          <cell r="P8">
            <v>1</v>
          </cell>
          <cell r="Q8">
            <v>4</v>
          </cell>
          <cell r="R8">
            <v>5</v>
          </cell>
          <cell r="S8">
            <v>5</v>
          </cell>
          <cell r="T8">
            <v>4</v>
          </cell>
          <cell r="U8">
            <v>3</v>
          </cell>
          <cell r="V8">
            <v>3</v>
          </cell>
          <cell r="W8">
            <v>5</v>
          </cell>
          <cell r="X8">
            <v>3</v>
          </cell>
          <cell r="Y8">
            <v>0</v>
          </cell>
          <cell r="Z8">
            <v>0</v>
          </cell>
          <cell r="AB8" t="str">
            <v>ADVA</v>
          </cell>
          <cell r="AC8">
            <v>5.2219321148825066E-3</v>
          </cell>
          <cell r="AD8">
            <v>1.3227513227513227E-3</v>
          </cell>
          <cell r="AE8">
            <v>1.364256480218281E-3</v>
          </cell>
          <cell r="AF8">
            <v>1.2121212121212121E-3</v>
          </cell>
          <cell r="AG8">
            <v>2.9850746268656717E-3</v>
          </cell>
          <cell r="AH8">
            <v>2.4125452352231603E-3</v>
          </cell>
          <cell r="AI8">
            <v>1.1600928074245939E-3</v>
          </cell>
          <cell r="AJ8">
            <v>3.3076074972436605E-3</v>
          </cell>
          <cell r="AK8">
            <v>1.3908205841446453E-3</v>
          </cell>
          <cell r="AL8">
            <v>4.7449584816132862E-3</v>
          </cell>
          <cell r="AM8">
            <v>3.2679738562091504E-3</v>
          </cell>
          <cell r="AN8">
            <v>4.4091710758377423E-3</v>
          </cell>
          <cell r="AO8">
            <v>8.6206896551724137E-3</v>
          </cell>
          <cell r="AP8">
            <v>8.7719298245614037E-4</v>
          </cell>
          <cell r="AQ8">
            <v>3.7593984962406013E-3</v>
          </cell>
          <cell r="AR8">
            <v>3.6049026676279738E-3</v>
          </cell>
          <cell r="AS8">
            <v>4.1220115416323163E-3</v>
          </cell>
          <cell r="AT8">
            <v>2.7416038382453737E-3</v>
          </cell>
          <cell r="AU8">
            <v>2.1382751247327157E-3</v>
          </cell>
          <cell r="AV8">
            <v>2.4135156878519709E-3</v>
          </cell>
          <cell r="AW8">
            <v>4.0064102564102561E-3</v>
          </cell>
          <cell r="AX8">
            <v>2.3510971786833857E-3</v>
          </cell>
          <cell r="AY8" t="e">
            <v>#DIV/0!</v>
          </cell>
          <cell r="AZ8" t="e">
            <v>#DIV/0!</v>
          </cell>
          <cell r="BB8" t="str">
            <v>ADVA</v>
          </cell>
          <cell r="BC8" t="str">
            <v>N/A</v>
          </cell>
          <cell r="BD8" t="str">
            <v>N/A</v>
          </cell>
          <cell r="BE8" t="str">
            <v>N/A</v>
          </cell>
          <cell r="BF8">
            <v>2.2727272727272726E-3</v>
          </cell>
          <cell r="BG8">
            <v>1.675603217158177E-3</v>
          </cell>
          <cell r="BH8">
            <v>1.9627085377821392E-3</v>
          </cell>
          <cell r="BI8">
            <v>1.8832391713747645E-3</v>
          </cell>
          <cell r="BJ8">
            <v>2.4479804161566705E-3</v>
          </cell>
          <cell r="BK8">
            <v>2.1103406692794696E-3</v>
          </cell>
          <cell r="BL8">
            <v>2.7018913239267488E-3</v>
          </cell>
          <cell r="BM8">
            <v>3.2477118393858871E-3</v>
          </cell>
          <cell r="BN8">
            <v>3.5971223021582736E-3</v>
          </cell>
          <cell r="BO8">
            <v>5.2314935914203504E-3</v>
          </cell>
          <cell r="BP8">
            <v>4.1262135922330101E-3</v>
          </cell>
          <cell r="BQ8">
            <v>4.2194092827004216E-3</v>
          </cell>
          <cell r="BR8">
            <v>3.9831821199380396E-3</v>
          </cell>
          <cell r="BS8">
            <v>3.1223980016652788E-3</v>
          </cell>
          <cell r="BT8">
            <v>3.5135662697638103E-3</v>
          </cell>
          <cell r="BU8">
            <v>3.1124130355181254E-3</v>
          </cell>
          <cell r="BV8">
            <v>2.8206092515983454E-3</v>
          </cell>
          <cell r="BW8">
            <v>2.8021670091537454E-3</v>
          </cell>
          <cell r="BX8">
            <v>2.7079303675048355E-3</v>
          </cell>
          <cell r="BY8">
            <v>2.9200955667640031E-3</v>
          </cell>
          <cell r="BZ8">
            <v>3.1695721077654518E-3</v>
          </cell>
          <cell r="CB8" t="str">
            <v>ADVA</v>
          </cell>
          <cell r="CC8" t="str">
            <v>N/A</v>
          </cell>
          <cell r="CD8" t="str">
            <v>N/A</v>
          </cell>
          <cell r="CE8" t="str">
            <v>N/A</v>
          </cell>
          <cell r="CF8">
            <v>16</v>
          </cell>
          <cell r="CG8">
            <v>16</v>
          </cell>
          <cell r="CH8">
            <v>16</v>
          </cell>
          <cell r="CI8">
            <v>16</v>
          </cell>
          <cell r="CJ8">
            <v>16</v>
          </cell>
          <cell r="CK8">
            <v>16</v>
          </cell>
          <cell r="CL8">
            <v>16</v>
          </cell>
          <cell r="CM8">
            <v>16</v>
          </cell>
          <cell r="CN8">
            <v>16</v>
          </cell>
          <cell r="CO8">
            <v>16</v>
          </cell>
          <cell r="CP8">
            <v>15</v>
          </cell>
          <cell r="CQ8">
            <v>15</v>
          </cell>
          <cell r="CR8">
            <v>15</v>
          </cell>
          <cell r="CS8">
            <v>15</v>
          </cell>
          <cell r="CT8">
            <v>15</v>
          </cell>
          <cell r="CU8">
            <v>15</v>
          </cell>
          <cell r="CV8">
            <v>15</v>
          </cell>
          <cell r="CW8">
            <v>15</v>
          </cell>
          <cell r="CX8">
            <v>15</v>
          </cell>
          <cell r="CY8">
            <v>15</v>
          </cell>
          <cell r="CZ8">
            <v>15</v>
          </cell>
        </row>
        <row r="9">
          <cell r="B9" t="str">
            <v>Alcatel-Lucent</v>
          </cell>
          <cell r="C9">
            <v>71</v>
          </cell>
          <cell r="D9">
            <v>82</v>
          </cell>
          <cell r="E9">
            <v>75</v>
          </cell>
          <cell r="F9">
            <v>82</v>
          </cell>
          <cell r="G9">
            <v>52</v>
          </cell>
          <cell r="H9">
            <v>78</v>
          </cell>
          <cell r="I9">
            <v>126</v>
          </cell>
          <cell r="J9">
            <v>139</v>
          </cell>
          <cell r="K9">
            <v>94</v>
          </cell>
          <cell r="L9">
            <v>130</v>
          </cell>
          <cell r="M9">
            <v>131</v>
          </cell>
          <cell r="N9">
            <v>158</v>
          </cell>
          <cell r="O9">
            <v>94</v>
          </cell>
          <cell r="P9">
            <v>147</v>
          </cell>
          <cell r="Q9">
            <v>109</v>
          </cell>
          <cell r="R9">
            <v>174</v>
          </cell>
          <cell r="S9">
            <v>110</v>
          </cell>
          <cell r="T9">
            <v>164</v>
          </cell>
          <cell r="U9">
            <v>161</v>
          </cell>
          <cell r="V9">
            <v>145</v>
          </cell>
          <cell r="W9">
            <v>63</v>
          </cell>
          <cell r="X9">
            <v>117</v>
          </cell>
          <cell r="Y9">
            <v>0</v>
          </cell>
          <cell r="Z9">
            <v>0</v>
          </cell>
          <cell r="AB9" t="str">
            <v>Alcatel-Lucent</v>
          </cell>
          <cell r="AC9">
            <v>9.2689295039164496E-2</v>
          </cell>
          <cell r="AD9">
            <v>0.10846560846560846</v>
          </cell>
          <cell r="AE9">
            <v>0.10231923601637108</v>
          </cell>
          <cell r="AF9">
            <v>9.9393939393939396E-2</v>
          </cell>
          <cell r="AG9">
            <v>7.7611940298507459E-2</v>
          </cell>
          <cell r="AH9">
            <v>9.4089264173703252E-2</v>
          </cell>
          <cell r="AI9">
            <v>0.14617169373549885</v>
          </cell>
          <cell r="AJ9">
            <v>0.15325248070562295</v>
          </cell>
          <cell r="AK9">
            <v>0.13073713490959665</v>
          </cell>
          <cell r="AL9">
            <v>0.15421115065243179</v>
          </cell>
          <cell r="AM9">
            <v>0.14270152505446623</v>
          </cell>
          <cell r="AN9">
            <v>0.13932980599647266</v>
          </cell>
          <cell r="AO9">
            <v>0.10129310344827586</v>
          </cell>
          <cell r="AP9">
            <v>0.12894736842105264</v>
          </cell>
          <cell r="AQ9">
            <v>0.10244360902255639</v>
          </cell>
          <cell r="AR9">
            <v>0.12545061283345349</v>
          </cell>
          <cell r="AS9">
            <v>9.0684253915910965E-2</v>
          </cell>
          <cell r="AT9">
            <v>0.11240575736806031</v>
          </cell>
          <cell r="AU9">
            <v>0.11475409836065574</v>
          </cell>
          <cell r="AV9">
            <v>0.1166532582461786</v>
          </cell>
          <cell r="AW9">
            <v>5.0480769230769232E-2</v>
          </cell>
          <cell r="AX9">
            <v>9.1692789968652044E-2</v>
          </cell>
          <cell r="AY9" t="e">
            <v>#DIV/0!</v>
          </cell>
          <cell r="AZ9" t="e">
            <v>#DIV/0!</v>
          </cell>
          <cell r="BB9" t="str">
            <v>Alcatel-Lucent</v>
          </cell>
          <cell r="BC9" t="str">
            <v>N/A</v>
          </cell>
          <cell r="BD9" t="str">
            <v>N/A</v>
          </cell>
          <cell r="BE9" t="str">
            <v>N/A</v>
          </cell>
          <cell r="BF9">
            <v>0.10064935064935066</v>
          </cell>
          <cell r="BG9">
            <v>9.7520107238605894E-2</v>
          </cell>
          <cell r="BH9">
            <v>9.3882891723912329E-2</v>
          </cell>
          <cell r="BI9">
            <v>0.10608913998744507</v>
          </cell>
          <cell r="BJ9">
            <v>0.12086903304773562</v>
          </cell>
          <cell r="BK9">
            <v>0.13174555321073259</v>
          </cell>
          <cell r="BL9">
            <v>0.14680276193335334</v>
          </cell>
          <cell r="BM9">
            <v>0.14585178624151166</v>
          </cell>
          <cell r="BN9">
            <v>0.14194798007747647</v>
          </cell>
          <cell r="BO9">
            <v>0.13418781061993199</v>
          </cell>
          <cell r="BP9">
            <v>0.12864077669902912</v>
          </cell>
          <cell r="BQ9">
            <v>0.11908110642287857</v>
          </cell>
          <cell r="BR9">
            <v>0.11595485726930736</v>
          </cell>
          <cell r="BS9">
            <v>0.11240632805995004</v>
          </cell>
          <cell r="BT9">
            <v>0.10872535623658013</v>
          </cell>
          <cell r="BU9">
            <v>0.11149761991944343</v>
          </cell>
          <cell r="BV9">
            <v>0.10906355772846935</v>
          </cell>
          <cell r="BW9">
            <v>9.9570334391929763E-2</v>
          </cell>
          <cell r="BX9">
            <v>9.4003868471953578E-2</v>
          </cell>
          <cell r="BY9">
            <v>8.6275550836209192E-2</v>
          </cell>
          <cell r="BZ9">
            <v>7.1315372424722662E-2</v>
          </cell>
          <cell r="CB9" t="str">
            <v>Alcatel-Lucent</v>
          </cell>
          <cell r="CC9" t="str">
            <v>N/A</v>
          </cell>
          <cell r="CD9" t="str">
            <v>N/A</v>
          </cell>
          <cell r="CE9" t="str">
            <v>N/A</v>
          </cell>
          <cell r="CF9">
            <v>4</v>
          </cell>
          <cell r="CG9">
            <v>3</v>
          </cell>
          <cell r="CH9">
            <v>4</v>
          </cell>
          <cell r="CI9">
            <v>4</v>
          </cell>
          <cell r="CJ9">
            <v>2</v>
          </cell>
          <cell r="CK9">
            <v>2</v>
          </cell>
          <cell r="CL9">
            <v>2</v>
          </cell>
          <cell r="CM9">
            <v>2</v>
          </cell>
          <cell r="CN9">
            <v>2</v>
          </cell>
          <cell r="CO9">
            <v>2</v>
          </cell>
          <cell r="CP9">
            <v>2</v>
          </cell>
          <cell r="CQ9">
            <v>2</v>
          </cell>
          <cell r="CR9">
            <v>2</v>
          </cell>
          <cell r="CS9">
            <v>2</v>
          </cell>
          <cell r="CT9">
            <v>3</v>
          </cell>
          <cell r="CU9">
            <v>3</v>
          </cell>
          <cell r="CV9">
            <v>3</v>
          </cell>
          <cell r="CW9">
            <v>3</v>
          </cell>
          <cell r="CX9">
            <v>3</v>
          </cell>
          <cell r="CY9">
            <v>3</v>
          </cell>
          <cell r="CZ9">
            <v>3</v>
          </cell>
        </row>
        <row r="10">
          <cell r="B10" t="str">
            <v>Ciena</v>
          </cell>
          <cell r="C10">
            <v>56</v>
          </cell>
          <cell r="D10">
            <v>70</v>
          </cell>
          <cell r="E10">
            <v>69</v>
          </cell>
          <cell r="F10">
            <v>65</v>
          </cell>
          <cell r="G10">
            <v>52</v>
          </cell>
          <cell r="H10">
            <v>106</v>
          </cell>
          <cell r="I10">
            <v>117</v>
          </cell>
          <cell r="J10">
            <v>66</v>
          </cell>
          <cell r="K10">
            <v>46</v>
          </cell>
          <cell r="L10">
            <v>52</v>
          </cell>
          <cell r="M10">
            <v>54</v>
          </cell>
          <cell r="N10">
            <v>82</v>
          </cell>
          <cell r="O10">
            <v>63</v>
          </cell>
          <cell r="P10">
            <v>44</v>
          </cell>
          <cell r="Q10">
            <v>39</v>
          </cell>
          <cell r="R10">
            <v>55</v>
          </cell>
          <cell r="S10">
            <v>41</v>
          </cell>
          <cell r="T10">
            <v>48</v>
          </cell>
          <cell r="U10">
            <v>42</v>
          </cell>
          <cell r="V10">
            <v>33</v>
          </cell>
          <cell r="W10">
            <v>13</v>
          </cell>
          <cell r="X10">
            <v>13</v>
          </cell>
          <cell r="Y10">
            <v>0</v>
          </cell>
          <cell r="Z10">
            <v>0</v>
          </cell>
          <cell r="AB10" t="str">
            <v>Ciena</v>
          </cell>
          <cell r="AC10">
            <v>7.3107049608355096E-2</v>
          </cell>
          <cell r="AD10">
            <v>9.2592592592592587E-2</v>
          </cell>
          <cell r="AE10">
            <v>9.4133697135061395E-2</v>
          </cell>
          <cell r="AF10">
            <v>7.8787878787878782E-2</v>
          </cell>
          <cell r="AG10">
            <v>7.7611940298507459E-2</v>
          </cell>
          <cell r="AH10">
            <v>0.1278648974668275</v>
          </cell>
          <cell r="AI10">
            <v>0.1357308584686775</v>
          </cell>
          <cell r="AJ10">
            <v>7.2767364939360535E-2</v>
          </cell>
          <cell r="AK10">
            <v>6.397774687065369E-2</v>
          </cell>
          <cell r="AL10">
            <v>6.1684460260972719E-2</v>
          </cell>
          <cell r="AM10">
            <v>5.8823529411764705E-2</v>
          </cell>
          <cell r="AN10">
            <v>7.2310405643738973E-2</v>
          </cell>
          <cell r="AO10">
            <v>6.7887931034482762E-2</v>
          </cell>
          <cell r="AP10">
            <v>3.8596491228070177E-2</v>
          </cell>
          <cell r="AQ10">
            <v>3.6654135338345863E-2</v>
          </cell>
          <cell r="AR10">
            <v>3.9653929343907712E-2</v>
          </cell>
          <cell r="AS10">
            <v>3.3800494641384994E-2</v>
          </cell>
          <cell r="AT10">
            <v>3.2899246058944481E-2</v>
          </cell>
          <cell r="AU10">
            <v>2.993585174625802E-2</v>
          </cell>
          <cell r="AV10">
            <v>2.6548672566371681E-2</v>
          </cell>
          <cell r="AW10">
            <v>1.0416666666666666E-2</v>
          </cell>
          <cell r="AX10">
            <v>1.018808777429467E-2</v>
          </cell>
          <cell r="AY10" t="e">
            <v>#DIV/0!</v>
          </cell>
          <cell r="AZ10" t="e">
            <v>#DIV/0!</v>
          </cell>
          <cell r="BB10" t="str">
            <v>Ciena</v>
          </cell>
          <cell r="BC10" t="str">
            <v>N/A</v>
          </cell>
          <cell r="BD10" t="str">
            <v>N/A</v>
          </cell>
          <cell r="BE10" t="str">
            <v>N/A</v>
          </cell>
          <cell r="BF10">
            <v>8.4415584415584416E-2</v>
          </cell>
          <cell r="BG10">
            <v>8.5790884718498661E-2</v>
          </cell>
          <cell r="BH10">
            <v>9.5518482172064115E-2</v>
          </cell>
          <cell r="BI10">
            <v>0.10671688637790333</v>
          </cell>
          <cell r="BJ10">
            <v>0.10434516523867809</v>
          </cell>
          <cell r="BK10">
            <v>0.10099487488694603</v>
          </cell>
          <cell r="BL10">
            <v>8.4359051335935159E-2</v>
          </cell>
          <cell r="BM10">
            <v>6.4363743726011224E-2</v>
          </cell>
          <cell r="BN10">
            <v>6.4748201438848921E-2</v>
          </cell>
          <cell r="BO10">
            <v>6.5655244572325397E-2</v>
          </cell>
          <cell r="BP10">
            <v>5.8980582524271845E-2</v>
          </cell>
          <cell r="BQ10">
            <v>5.3445850914205346E-2</v>
          </cell>
          <cell r="BR10">
            <v>4.4478867005974775E-2</v>
          </cell>
          <cell r="BS10">
            <v>3.726061615320566E-2</v>
          </cell>
          <cell r="BT10">
            <v>3.5721257075932072E-2</v>
          </cell>
          <cell r="BU10">
            <v>3.4053460270963017E-2</v>
          </cell>
          <cell r="BV10">
            <v>3.0838661150808574E-2</v>
          </cell>
          <cell r="BW10">
            <v>2.5406314216327292E-2</v>
          </cell>
          <cell r="BX10">
            <v>1.9535783365570599E-2</v>
          </cell>
          <cell r="BY10">
            <v>1.5662330767188745E-2</v>
          </cell>
          <cell r="BZ10">
            <v>1.0301109350237718E-2</v>
          </cell>
          <cell r="CB10" t="str">
            <v>Ciena</v>
          </cell>
          <cell r="CC10" t="str">
            <v>N/A</v>
          </cell>
          <cell r="CD10" t="str">
            <v>N/A</v>
          </cell>
          <cell r="CE10" t="str">
            <v>N/A</v>
          </cell>
          <cell r="CF10">
            <v>5</v>
          </cell>
          <cell r="CG10">
            <v>4</v>
          </cell>
          <cell r="CH10">
            <v>3</v>
          </cell>
          <cell r="CI10">
            <v>3</v>
          </cell>
          <cell r="CJ10">
            <v>4</v>
          </cell>
          <cell r="CK10">
            <v>4</v>
          </cell>
          <cell r="CL10">
            <v>4</v>
          </cell>
          <cell r="CM10">
            <v>4</v>
          </cell>
          <cell r="CN10">
            <v>5</v>
          </cell>
          <cell r="CO10">
            <v>5</v>
          </cell>
          <cell r="CP10">
            <v>5</v>
          </cell>
          <cell r="CQ10">
            <v>5</v>
          </cell>
          <cell r="CR10">
            <v>6</v>
          </cell>
          <cell r="CS10">
            <v>8</v>
          </cell>
          <cell r="CT10">
            <v>8</v>
          </cell>
          <cell r="CU10">
            <v>8</v>
          </cell>
          <cell r="CV10">
            <v>9</v>
          </cell>
          <cell r="CW10">
            <v>9</v>
          </cell>
          <cell r="CX10">
            <v>10</v>
          </cell>
          <cell r="CY10">
            <v>11</v>
          </cell>
          <cell r="CZ10">
            <v>12</v>
          </cell>
        </row>
        <row r="11">
          <cell r="B11" t="str">
            <v>Cisco</v>
          </cell>
          <cell r="C11">
            <v>39</v>
          </cell>
          <cell r="D11">
            <v>21</v>
          </cell>
          <cell r="E11">
            <v>13</v>
          </cell>
          <cell r="F11">
            <v>12</v>
          </cell>
          <cell r="G11">
            <v>16</v>
          </cell>
          <cell r="H11">
            <v>21</v>
          </cell>
          <cell r="I11">
            <v>18</v>
          </cell>
          <cell r="J11">
            <v>21</v>
          </cell>
          <cell r="K11">
            <v>23</v>
          </cell>
          <cell r="L11">
            <v>20</v>
          </cell>
          <cell r="M11">
            <v>16</v>
          </cell>
          <cell r="N11">
            <v>24</v>
          </cell>
          <cell r="O11">
            <v>18</v>
          </cell>
          <cell r="P11">
            <v>14</v>
          </cell>
          <cell r="Q11">
            <v>16</v>
          </cell>
          <cell r="R11">
            <v>15</v>
          </cell>
          <cell r="S11">
            <v>8</v>
          </cell>
          <cell r="T11">
            <v>11</v>
          </cell>
          <cell r="U11">
            <v>8</v>
          </cell>
          <cell r="V11">
            <v>7</v>
          </cell>
          <cell r="W11">
            <v>9</v>
          </cell>
          <cell r="X11">
            <v>0</v>
          </cell>
          <cell r="Y11">
            <v>0</v>
          </cell>
          <cell r="Z11">
            <v>0</v>
          </cell>
          <cell r="AB11" t="str">
            <v>Cisco</v>
          </cell>
          <cell r="AC11">
            <v>5.0913838120104436E-2</v>
          </cell>
          <cell r="AD11">
            <v>2.7777777777777776E-2</v>
          </cell>
          <cell r="AE11">
            <v>1.7735334242837655E-2</v>
          </cell>
          <cell r="AF11">
            <v>1.4545454545454545E-2</v>
          </cell>
          <cell r="AG11">
            <v>2.3880597014925373E-2</v>
          </cell>
          <cell r="AH11">
            <v>2.5331724969843185E-2</v>
          </cell>
          <cell r="AI11">
            <v>2.0881670533642691E-2</v>
          </cell>
          <cell r="AJ11">
            <v>2.3153252480705624E-2</v>
          </cell>
          <cell r="AK11">
            <v>3.1988873435326845E-2</v>
          </cell>
          <cell r="AL11">
            <v>2.3724792408066429E-2</v>
          </cell>
          <cell r="AM11">
            <v>1.7429193899782137E-2</v>
          </cell>
          <cell r="AN11">
            <v>2.1164021164021163E-2</v>
          </cell>
          <cell r="AO11">
            <v>1.9396551724137932E-2</v>
          </cell>
          <cell r="AP11">
            <v>1.2280701754385965E-2</v>
          </cell>
          <cell r="AQ11">
            <v>1.5037593984962405E-2</v>
          </cell>
          <cell r="AR11">
            <v>1.0814708002883922E-2</v>
          </cell>
          <cell r="AS11">
            <v>6.5952184666117067E-3</v>
          </cell>
          <cell r="AT11">
            <v>7.5394105551747775E-3</v>
          </cell>
          <cell r="AU11">
            <v>5.7020669992872419E-3</v>
          </cell>
          <cell r="AV11">
            <v>5.6315366049879325E-3</v>
          </cell>
          <cell r="AW11">
            <v>7.2115384615384619E-3</v>
          </cell>
          <cell r="AX11">
            <v>0</v>
          </cell>
          <cell r="AY11" t="e">
            <v>#DIV/0!</v>
          </cell>
          <cell r="AZ11" t="e">
            <v>#DIV/0!</v>
          </cell>
          <cell r="BB11" t="str">
            <v>Cisco</v>
          </cell>
          <cell r="BC11" t="str">
            <v>N/A</v>
          </cell>
          <cell r="BD11" t="str">
            <v>N/A</v>
          </cell>
          <cell r="BE11" t="str">
            <v>N/A</v>
          </cell>
          <cell r="BF11">
            <v>2.7597402597402596E-2</v>
          </cell>
          <cell r="BG11">
            <v>2.0777479892761394E-2</v>
          </cell>
          <cell r="BH11">
            <v>2.0281321557082108E-2</v>
          </cell>
          <cell r="BI11">
            <v>2.1029504080351539E-2</v>
          </cell>
          <cell r="BJ11">
            <v>2.3255813953488372E-2</v>
          </cell>
          <cell r="BK11">
            <v>2.5022610792885137E-2</v>
          </cell>
          <cell r="BL11">
            <v>2.4617232062443709E-2</v>
          </cell>
          <cell r="BM11">
            <v>2.3619722468260999E-2</v>
          </cell>
          <cell r="BN11">
            <v>2.2966242390702822E-2</v>
          </cell>
          <cell r="BO11">
            <v>2.0402825006539366E-2</v>
          </cell>
          <cell r="BP11">
            <v>1.7475728155339806E-2</v>
          </cell>
          <cell r="BQ11">
            <v>1.6877637130801686E-2</v>
          </cell>
          <cell r="BR11">
            <v>1.3941137419783138E-2</v>
          </cell>
          <cell r="BS11">
            <v>1.1032472939217318E-2</v>
          </cell>
          <cell r="BT11">
            <v>9.7599063048994725E-3</v>
          </cell>
          <cell r="BU11">
            <v>7.6894910289271329E-3</v>
          </cell>
          <cell r="BV11">
            <v>6.3933809702895828E-3</v>
          </cell>
          <cell r="BW11">
            <v>6.5383896880254061E-3</v>
          </cell>
          <cell r="BX11">
            <v>4.6421663442940036E-3</v>
          </cell>
          <cell r="BY11">
            <v>4.247411733474914E-3</v>
          </cell>
          <cell r="BZ11">
            <v>3.5657686212361333E-3</v>
          </cell>
          <cell r="CB11" t="str">
            <v>Cisco</v>
          </cell>
          <cell r="CC11" t="str">
            <v>N/A</v>
          </cell>
          <cell r="CD11" t="str">
            <v>N/A</v>
          </cell>
          <cell r="CE11" t="str">
            <v>N/A</v>
          </cell>
          <cell r="CF11">
            <v>11</v>
          </cell>
          <cell r="CG11">
            <v>12</v>
          </cell>
          <cell r="CH11">
            <v>11</v>
          </cell>
          <cell r="CI11">
            <v>11</v>
          </cell>
          <cell r="CJ11">
            <v>11</v>
          </cell>
          <cell r="CK11">
            <v>11</v>
          </cell>
          <cell r="CL11">
            <v>11</v>
          </cell>
          <cell r="CM11">
            <v>11</v>
          </cell>
          <cell r="CN11">
            <v>11</v>
          </cell>
          <cell r="CO11">
            <v>11</v>
          </cell>
          <cell r="CP11">
            <v>12</v>
          </cell>
          <cell r="CQ11">
            <v>11</v>
          </cell>
          <cell r="CR11">
            <v>13</v>
          </cell>
          <cell r="CS11">
            <v>13</v>
          </cell>
          <cell r="CT11">
            <v>13</v>
          </cell>
          <cell r="CU11">
            <v>13</v>
          </cell>
          <cell r="CV11">
            <v>14</v>
          </cell>
          <cell r="CW11">
            <v>13</v>
          </cell>
          <cell r="CX11">
            <v>14</v>
          </cell>
          <cell r="CY11">
            <v>14</v>
          </cell>
          <cell r="CZ11">
            <v>14</v>
          </cell>
        </row>
        <row r="12">
          <cell r="B12" t="str">
            <v>ECI Telecom</v>
          </cell>
          <cell r="C12">
            <v>20</v>
          </cell>
          <cell r="D12">
            <v>26</v>
          </cell>
          <cell r="E12">
            <v>22</v>
          </cell>
          <cell r="F12">
            <v>25</v>
          </cell>
          <cell r="G12">
            <v>43</v>
          </cell>
          <cell r="H12">
            <v>36</v>
          </cell>
          <cell r="I12">
            <v>46</v>
          </cell>
          <cell r="J12">
            <v>42</v>
          </cell>
          <cell r="K12">
            <v>47</v>
          </cell>
          <cell r="L12">
            <v>49</v>
          </cell>
          <cell r="M12">
            <v>52</v>
          </cell>
          <cell r="N12">
            <v>49</v>
          </cell>
          <cell r="O12">
            <v>53</v>
          </cell>
          <cell r="P12">
            <v>50</v>
          </cell>
          <cell r="Q12">
            <v>62</v>
          </cell>
          <cell r="R12">
            <v>60</v>
          </cell>
          <cell r="S12">
            <v>64</v>
          </cell>
          <cell r="T12">
            <v>71</v>
          </cell>
          <cell r="U12">
            <v>47</v>
          </cell>
          <cell r="V12">
            <v>48</v>
          </cell>
          <cell r="W12">
            <v>46</v>
          </cell>
          <cell r="X12">
            <v>54</v>
          </cell>
          <cell r="Y12">
            <v>0</v>
          </cell>
          <cell r="Z12">
            <v>0</v>
          </cell>
          <cell r="AB12" t="str">
            <v>ECI Telecom</v>
          </cell>
          <cell r="AC12">
            <v>2.6109660574412531E-2</v>
          </cell>
          <cell r="AD12">
            <v>3.439153439153439E-2</v>
          </cell>
          <cell r="AE12">
            <v>3.0013642564802184E-2</v>
          </cell>
          <cell r="AF12">
            <v>3.0303030303030304E-2</v>
          </cell>
          <cell r="AG12">
            <v>6.4179104477611937E-2</v>
          </cell>
          <cell r="AH12">
            <v>4.3425814234016889E-2</v>
          </cell>
          <cell r="AI12">
            <v>5.336426914153132E-2</v>
          </cell>
          <cell r="AJ12">
            <v>4.6306504961411248E-2</v>
          </cell>
          <cell r="AK12">
            <v>6.5368567454798326E-2</v>
          </cell>
          <cell r="AL12">
            <v>5.8125741399762752E-2</v>
          </cell>
          <cell r="AM12">
            <v>5.6644880174291937E-2</v>
          </cell>
          <cell r="AN12">
            <v>4.3209876543209874E-2</v>
          </cell>
          <cell r="AO12">
            <v>5.7112068965517244E-2</v>
          </cell>
          <cell r="AP12">
            <v>4.3859649122807015E-2</v>
          </cell>
          <cell r="AQ12">
            <v>5.827067669172932E-2</v>
          </cell>
          <cell r="AR12">
            <v>4.3258832011535686E-2</v>
          </cell>
          <cell r="AS12">
            <v>5.2761747732893653E-2</v>
          </cell>
          <cell r="AT12">
            <v>4.8663468128855379E-2</v>
          </cell>
          <cell r="AU12">
            <v>3.3499643620812543E-2</v>
          </cell>
          <cell r="AV12">
            <v>3.8616251005631534E-2</v>
          </cell>
          <cell r="AW12">
            <v>3.685897435897436E-2</v>
          </cell>
          <cell r="AX12">
            <v>4.2319749216300939E-2</v>
          </cell>
          <cell r="AY12" t="e">
            <v>#DIV/0!</v>
          </cell>
          <cell r="AZ12" t="e">
            <v>#DIV/0!</v>
          </cell>
          <cell r="BB12" t="str">
            <v>ECI Telecom</v>
          </cell>
          <cell r="BC12" t="str">
            <v>N/A</v>
          </cell>
          <cell r="BD12" t="str">
            <v>N/A</v>
          </cell>
          <cell r="BE12" t="str">
            <v>N/A</v>
          </cell>
          <cell r="BF12">
            <v>3.0194805194805194E-2</v>
          </cell>
          <cell r="BG12">
            <v>3.8873994638069703E-2</v>
          </cell>
          <cell r="BH12">
            <v>4.1216879293424928E-2</v>
          </cell>
          <cell r="BI12">
            <v>4.7080979284369114E-2</v>
          </cell>
          <cell r="BJ12">
            <v>5.1101591187270499E-2</v>
          </cell>
          <cell r="BK12">
            <v>5.1552607778112755E-2</v>
          </cell>
          <cell r="BL12">
            <v>5.5238667066946863E-2</v>
          </cell>
          <cell r="BM12">
            <v>5.6096840862119871E-2</v>
          </cell>
          <cell r="BN12">
            <v>5.4510237963475372E-2</v>
          </cell>
          <cell r="BO12">
            <v>5.3099659952916559E-2</v>
          </cell>
          <cell r="BP12">
            <v>4.9514563106796118E-2</v>
          </cell>
          <cell r="BQ12">
            <v>5.0164088138771684E-2</v>
          </cell>
          <cell r="BR12">
            <v>4.9789776499225495E-2</v>
          </cell>
          <cell r="BS12">
            <v>4.9125728559533725E-2</v>
          </cell>
          <cell r="BT12">
            <v>5.0165918407183291E-2</v>
          </cell>
          <cell r="BU12">
            <v>4.4306114976199192E-2</v>
          </cell>
          <cell r="BV12">
            <v>4.3249341857841295E-2</v>
          </cell>
          <cell r="BW12">
            <v>3.9603960396039604E-2</v>
          </cell>
          <cell r="BX12">
            <v>3.7717601547388784E-2</v>
          </cell>
          <cell r="BY12">
            <v>3.9288558534642949E-2</v>
          </cell>
          <cell r="BZ12">
            <v>3.9619651347068144E-2</v>
          </cell>
          <cell r="CB12" t="str">
            <v>ECI Telecom</v>
          </cell>
          <cell r="CC12" t="str">
            <v>N/A</v>
          </cell>
          <cell r="CD12" t="str">
            <v>N/A</v>
          </cell>
          <cell r="CE12" t="str">
            <v>N/A</v>
          </cell>
          <cell r="CF12">
            <v>10</v>
          </cell>
          <cell r="CG12">
            <v>9</v>
          </cell>
          <cell r="CH12">
            <v>9</v>
          </cell>
          <cell r="CI12">
            <v>8</v>
          </cell>
          <cell r="CJ12">
            <v>7</v>
          </cell>
          <cell r="CK12">
            <v>9</v>
          </cell>
          <cell r="CL12">
            <v>7</v>
          </cell>
          <cell r="CM12">
            <v>7</v>
          </cell>
          <cell r="CN12">
            <v>6</v>
          </cell>
          <cell r="CO12">
            <v>6</v>
          </cell>
          <cell r="CP12">
            <v>6</v>
          </cell>
          <cell r="CQ12">
            <v>6</v>
          </cell>
          <cell r="CR12">
            <v>5</v>
          </cell>
          <cell r="CS12">
            <v>5</v>
          </cell>
          <cell r="CT12">
            <v>5</v>
          </cell>
          <cell r="CU12">
            <v>5</v>
          </cell>
          <cell r="CV12">
            <v>5</v>
          </cell>
          <cell r="CW12">
            <v>6</v>
          </cell>
          <cell r="CX12">
            <v>5</v>
          </cell>
          <cell r="CY12">
            <v>5</v>
          </cell>
          <cell r="CZ12">
            <v>5</v>
          </cell>
        </row>
        <row r="13">
          <cell r="B13" t="str">
            <v>Ericsson</v>
          </cell>
          <cell r="C13">
            <v>20</v>
          </cell>
          <cell r="D13">
            <v>32</v>
          </cell>
          <cell r="E13">
            <v>33</v>
          </cell>
          <cell r="F13">
            <v>36</v>
          </cell>
          <cell r="G13">
            <v>36</v>
          </cell>
          <cell r="H13">
            <v>37</v>
          </cell>
          <cell r="I13">
            <v>39</v>
          </cell>
          <cell r="J13">
            <v>49</v>
          </cell>
          <cell r="K13">
            <v>48</v>
          </cell>
          <cell r="L13">
            <v>48</v>
          </cell>
          <cell r="M13">
            <v>51</v>
          </cell>
          <cell r="N13">
            <v>48</v>
          </cell>
          <cell r="O13">
            <v>49</v>
          </cell>
          <cell r="P13">
            <v>42</v>
          </cell>
          <cell r="Q13">
            <v>46</v>
          </cell>
          <cell r="R13">
            <v>64</v>
          </cell>
          <cell r="S13">
            <v>35</v>
          </cell>
          <cell r="T13">
            <v>46</v>
          </cell>
          <cell r="U13">
            <v>45</v>
          </cell>
          <cell r="V13">
            <v>54</v>
          </cell>
          <cell r="W13">
            <v>25</v>
          </cell>
          <cell r="X13">
            <v>35</v>
          </cell>
          <cell r="Y13">
            <v>0</v>
          </cell>
          <cell r="Z13">
            <v>0</v>
          </cell>
          <cell r="AB13" t="str">
            <v>Ericsson</v>
          </cell>
          <cell r="AC13">
            <v>2.6109660574412531E-2</v>
          </cell>
          <cell r="AD13">
            <v>4.2328042328042326E-2</v>
          </cell>
          <cell r="AE13">
            <v>4.5020463847203276E-2</v>
          </cell>
          <cell r="AF13">
            <v>4.363636363636364E-2</v>
          </cell>
          <cell r="AG13">
            <v>5.3731343283582089E-2</v>
          </cell>
          <cell r="AH13">
            <v>4.4632086851628471E-2</v>
          </cell>
          <cell r="AI13">
            <v>4.5243619489559163E-2</v>
          </cell>
          <cell r="AJ13">
            <v>5.4024255788313123E-2</v>
          </cell>
          <cell r="AK13">
            <v>6.6759388038942977E-2</v>
          </cell>
          <cell r="AL13">
            <v>5.6939501779359428E-2</v>
          </cell>
          <cell r="AM13">
            <v>5.5555555555555552E-2</v>
          </cell>
          <cell r="AN13">
            <v>4.2328042328042326E-2</v>
          </cell>
          <cell r="AO13">
            <v>5.2801724137931036E-2</v>
          </cell>
          <cell r="AP13">
            <v>3.6842105263157891E-2</v>
          </cell>
          <cell r="AQ13">
            <v>4.3233082706766915E-2</v>
          </cell>
          <cell r="AR13">
            <v>4.6142754145638065E-2</v>
          </cell>
          <cell r="AS13">
            <v>2.8854080791426217E-2</v>
          </cell>
          <cell r="AT13">
            <v>3.1528444139821796E-2</v>
          </cell>
          <cell r="AU13">
            <v>3.2074126870990732E-2</v>
          </cell>
          <cell r="AV13">
            <v>4.3443282381335477E-2</v>
          </cell>
          <cell r="AW13">
            <v>2.0032051282051284E-2</v>
          </cell>
          <cell r="AX13">
            <v>2.7429467084639499E-2</v>
          </cell>
          <cell r="AY13" t="e">
            <v>#DIV/0!</v>
          </cell>
          <cell r="AZ13" t="e">
            <v>#DIV/0!</v>
          </cell>
          <cell r="BB13" t="str">
            <v>Ericsson</v>
          </cell>
          <cell r="BC13" t="str">
            <v>N/A</v>
          </cell>
          <cell r="BD13" t="str">
            <v>N/A</v>
          </cell>
          <cell r="BE13" t="str">
            <v>N/A</v>
          </cell>
          <cell r="BF13">
            <v>3.9285714285714285E-2</v>
          </cell>
          <cell r="BG13">
            <v>4.5911528150134051E-2</v>
          </cell>
          <cell r="BH13">
            <v>4.6450768727510632E-2</v>
          </cell>
          <cell r="BI13">
            <v>4.6453232893910859E-2</v>
          </cell>
          <cell r="BJ13">
            <v>4.9265605875152996E-2</v>
          </cell>
          <cell r="BK13">
            <v>5.2155562255049741E-2</v>
          </cell>
          <cell r="BL13">
            <v>5.5238667066946863E-2</v>
          </cell>
          <cell r="BM13">
            <v>5.7868320047239442E-2</v>
          </cell>
          <cell r="BN13">
            <v>5.3956834532374098E-2</v>
          </cell>
          <cell r="BO13">
            <v>5.1268637195919432E-2</v>
          </cell>
          <cell r="BP13">
            <v>4.6116504854368932E-2</v>
          </cell>
          <cell r="BQ13">
            <v>4.3366150961087667E-2</v>
          </cell>
          <cell r="BR13">
            <v>4.4478867005974775E-2</v>
          </cell>
          <cell r="BS13">
            <v>3.8925895087427144E-2</v>
          </cell>
          <cell r="BT13">
            <v>3.7282842084715988E-2</v>
          </cell>
          <cell r="BU13">
            <v>3.4785792749908458E-2</v>
          </cell>
          <cell r="BV13">
            <v>3.3847311019180142E-2</v>
          </cell>
          <cell r="BW13">
            <v>3.1757892770409114E-2</v>
          </cell>
          <cell r="BX13">
            <v>3.0754352030947774E-2</v>
          </cell>
          <cell r="BY13">
            <v>3.0262808601008759E-2</v>
          </cell>
          <cell r="BZ13">
            <v>2.3771790808240888E-2</v>
          </cell>
          <cell r="CB13" t="str">
            <v>Ericsson</v>
          </cell>
          <cell r="CC13" t="str">
            <v>N/A</v>
          </cell>
          <cell r="CD13" t="str">
            <v>N/A</v>
          </cell>
          <cell r="CE13" t="str">
            <v>N/A</v>
          </cell>
          <cell r="CF13">
            <v>8</v>
          </cell>
          <cell r="CG13">
            <v>8</v>
          </cell>
          <cell r="CH13">
            <v>8</v>
          </cell>
          <cell r="CI13">
            <v>9</v>
          </cell>
          <cell r="CJ13">
            <v>8</v>
          </cell>
          <cell r="CK13">
            <v>8</v>
          </cell>
          <cell r="CL13">
            <v>7</v>
          </cell>
          <cell r="CM13">
            <v>6</v>
          </cell>
          <cell r="CN13">
            <v>7</v>
          </cell>
          <cell r="CO13">
            <v>7</v>
          </cell>
          <cell r="CP13">
            <v>7</v>
          </cell>
          <cell r="CQ13">
            <v>7</v>
          </cell>
          <cell r="CR13">
            <v>6</v>
          </cell>
          <cell r="CS13">
            <v>7</v>
          </cell>
          <cell r="CT13">
            <v>7</v>
          </cell>
          <cell r="CU13">
            <v>7</v>
          </cell>
          <cell r="CV13">
            <v>8</v>
          </cell>
          <cell r="CW13">
            <v>7</v>
          </cell>
          <cell r="CX13">
            <v>7</v>
          </cell>
          <cell r="CY13">
            <v>6</v>
          </cell>
          <cell r="CZ13">
            <v>6</v>
          </cell>
        </row>
        <row r="14">
          <cell r="B14" t="str">
            <v>FiberHome</v>
          </cell>
          <cell r="C14">
            <v>19</v>
          </cell>
          <cell r="D14">
            <v>32</v>
          </cell>
          <cell r="E14">
            <v>33</v>
          </cell>
          <cell r="F14">
            <v>44</v>
          </cell>
          <cell r="G14">
            <v>34</v>
          </cell>
          <cell r="H14">
            <v>60</v>
          </cell>
          <cell r="I14">
            <v>52</v>
          </cell>
          <cell r="J14">
            <v>41</v>
          </cell>
          <cell r="K14">
            <v>38</v>
          </cell>
          <cell r="L14">
            <v>47</v>
          </cell>
          <cell r="M14">
            <v>45</v>
          </cell>
          <cell r="N14">
            <v>45</v>
          </cell>
          <cell r="O14">
            <v>35</v>
          </cell>
          <cell r="P14">
            <v>42</v>
          </cell>
          <cell r="Q14">
            <v>47</v>
          </cell>
          <cell r="R14">
            <v>49</v>
          </cell>
          <cell r="S14">
            <v>56</v>
          </cell>
          <cell r="T14">
            <v>58</v>
          </cell>
          <cell r="U14">
            <v>59</v>
          </cell>
          <cell r="V14">
            <v>56</v>
          </cell>
          <cell r="W14">
            <v>56</v>
          </cell>
          <cell r="X14">
            <v>0</v>
          </cell>
          <cell r="Y14">
            <v>0</v>
          </cell>
          <cell r="Z14">
            <v>0</v>
          </cell>
          <cell r="AB14" t="str">
            <v>FiberHome</v>
          </cell>
          <cell r="AC14">
            <v>2.4804177545691905E-2</v>
          </cell>
          <cell r="AD14">
            <v>4.2328042328042326E-2</v>
          </cell>
          <cell r="AE14">
            <v>4.5020463847203276E-2</v>
          </cell>
          <cell r="AF14">
            <v>5.3333333333333337E-2</v>
          </cell>
          <cell r="AG14">
            <v>5.0746268656716415E-2</v>
          </cell>
          <cell r="AH14">
            <v>7.2376357056694818E-2</v>
          </cell>
          <cell r="AI14">
            <v>6.0324825986078884E-2</v>
          </cell>
          <cell r="AJ14">
            <v>4.5203969128996692E-2</v>
          </cell>
          <cell r="AK14">
            <v>5.2851182197496523E-2</v>
          </cell>
          <cell r="AL14">
            <v>5.575326215895611E-2</v>
          </cell>
          <cell r="AM14">
            <v>4.9019607843137254E-2</v>
          </cell>
          <cell r="AN14">
            <v>3.968253968253968E-2</v>
          </cell>
          <cell r="AO14">
            <v>3.7715517241379309E-2</v>
          </cell>
          <cell r="AP14">
            <v>3.6842105263157891E-2</v>
          </cell>
          <cell r="AQ14">
            <v>4.4172932330827065E-2</v>
          </cell>
          <cell r="AR14">
            <v>3.5328046142754144E-2</v>
          </cell>
          <cell r="AS14">
            <v>4.6166529266281946E-2</v>
          </cell>
          <cell r="AT14">
            <v>3.9753255654557916E-2</v>
          </cell>
          <cell r="AU14">
            <v>4.2052744119743406E-2</v>
          </cell>
          <cell r="AV14">
            <v>4.505229283990346E-2</v>
          </cell>
          <cell r="AW14">
            <v>4.4871794871794872E-2</v>
          </cell>
          <cell r="AX14">
            <v>0</v>
          </cell>
          <cell r="AY14" t="e">
            <v>#DIV/0!</v>
          </cell>
          <cell r="AZ14" t="e">
            <v>#DIV/0!</v>
          </cell>
          <cell r="BB14" t="str">
            <v>FiberHome</v>
          </cell>
          <cell r="BC14" t="str">
            <v>N/A</v>
          </cell>
          <cell r="BD14" t="str">
            <v>N/A</v>
          </cell>
          <cell r="BE14" t="str">
            <v>N/A</v>
          </cell>
          <cell r="BF14">
            <v>4.1558441558441558E-2</v>
          </cell>
          <cell r="BG14">
            <v>4.7922252010723858E-2</v>
          </cell>
          <cell r="BH14">
            <v>5.5937193326790972E-2</v>
          </cell>
          <cell r="BI14">
            <v>5.963590709353421E-2</v>
          </cell>
          <cell r="BJ14">
            <v>5.7221542227662181E-2</v>
          </cell>
          <cell r="BK14">
            <v>5.7582152547482668E-2</v>
          </cell>
          <cell r="BL14">
            <v>5.3437406184329031E-2</v>
          </cell>
          <cell r="BM14">
            <v>5.0487156775907885E-2</v>
          </cell>
          <cell r="BN14">
            <v>4.8422800221361376E-2</v>
          </cell>
          <cell r="BO14">
            <v>4.4990844886215013E-2</v>
          </cell>
          <cell r="BP14">
            <v>4.0533980582524269E-2</v>
          </cell>
          <cell r="BQ14">
            <v>3.9615564932020626E-2</v>
          </cell>
          <cell r="BR14">
            <v>3.8282805930515598E-2</v>
          </cell>
          <cell r="BS14">
            <v>4.0383014154870944E-2</v>
          </cell>
          <cell r="BT14">
            <v>4.0991606480577786E-2</v>
          </cell>
          <cell r="BU14">
            <v>4.0644452581471986E-2</v>
          </cell>
          <cell r="BV14">
            <v>4.3061301241068071E-2</v>
          </cell>
          <cell r="BW14">
            <v>4.2779749673080514E-2</v>
          </cell>
          <cell r="BX14">
            <v>3.3075435203094777E-2</v>
          </cell>
          <cell r="BY14">
            <v>2.9731882134324396E-2</v>
          </cell>
          <cell r="BZ14">
            <v>2.2187004754358162E-2</v>
          </cell>
          <cell r="CB14" t="str">
            <v>FiberHome</v>
          </cell>
          <cell r="CC14" t="str">
            <v>N/A</v>
          </cell>
          <cell r="CD14" t="str">
            <v>N/A</v>
          </cell>
          <cell r="CE14" t="str">
            <v>N/A</v>
          </cell>
          <cell r="CF14">
            <v>7</v>
          </cell>
          <cell r="CG14">
            <v>6</v>
          </cell>
          <cell r="CH14">
            <v>6</v>
          </cell>
          <cell r="CI14">
            <v>6</v>
          </cell>
          <cell r="CJ14">
            <v>6</v>
          </cell>
          <cell r="CK14">
            <v>6</v>
          </cell>
          <cell r="CL14">
            <v>9</v>
          </cell>
          <cell r="CM14">
            <v>8</v>
          </cell>
          <cell r="CN14">
            <v>8</v>
          </cell>
          <cell r="CO14">
            <v>8</v>
          </cell>
          <cell r="CP14">
            <v>9</v>
          </cell>
          <cell r="CQ14">
            <v>9</v>
          </cell>
          <cell r="CR14">
            <v>8</v>
          </cell>
          <cell r="CS14">
            <v>6</v>
          </cell>
          <cell r="CT14">
            <v>6</v>
          </cell>
          <cell r="CU14">
            <v>6</v>
          </cell>
          <cell r="CV14">
            <v>6</v>
          </cell>
          <cell r="CW14">
            <v>5</v>
          </cell>
          <cell r="CX14">
            <v>6</v>
          </cell>
          <cell r="CY14">
            <v>7</v>
          </cell>
          <cell r="CZ14">
            <v>7</v>
          </cell>
        </row>
        <row r="15">
          <cell r="B15" t="str">
            <v>Force 10</v>
          </cell>
          <cell r="C15">
            <v>1</v>
          </cell>
          <cell r="D15">
            <v>0</v>
          </cell>
          <cell r="E15">
            <v>0</v>
          </cell>
          <cell r="F15">
            <v>0</v>
          </cell>
          <cell r="G15">
            <v>1</v>
          </cell>
          <cell r="H15">
            <v>2</v>
          </cell>
          <cell r="I15">
            <v>1</v>
          </cell>
          <cell r="J15">
            <v>1</v>
          </cell>
          <cell r="K15">
            <v>1</v>
          </cell>
          <cell r="L15">
            <v>1</v>
          </cell>
          <cell r="M15">
            <v>1</v>
          </cell>
          <cell r="N15">
            <v>1</v>
          </cell>
          <cell r="O15">
            <v>2</v>
          </cell>
          <cell r="P15">
            <v>2</v>
          </cell>
          <cell r="Q15">
            <v>1</v>
          </cell>
          <cell r="R15">
            <v>1</v>
          </cell>
          <cell r="S15">
            <v>1</v>
          </cell>
          <cell r="T15">
            <v>2</v>
          </cell>
          <cell r="U15">
            <v>1</v>
          </cell>
          <cell r="V15">
            <v>0</v>
          </cell>
          <cell r="W15">
            <v>1</v>
          </cell>
          <cell r="X15">
            <v>1</v>
          </cell>
          <cell r="Y15">
            <v>0</v>
          </cell>
          <cell r="Z15">
            <v>0</v>
          </cell>
          <cell r="AB15" t="str">
            <v>Force 10</v>
          </cell>
          <cell r="AC15">
            <v>1.3054830287206266E-3</v>
          </cell>
          <cell r="AD15">
            <v>0</v>
          </cell>
          <cell r="AE15">
            <v>0</v>
          </cell>
          <cell r="AF15">
            <v>0</v>
          </cell>
          <cell r="AG15">
            <v>1.4925373134328358E-3</v>
          </cell>
          <cell r="AH15">
            <v>2.4125452352231603E-3</v>
          </cell>
          <cell r="AI15">
            <v>1.1600928074245939E-3</v>
          </cell>
          <cell r="AJ15">
            <v>1.1025358324145535E-3</v>
          </cell>
          <cell r="AK15">
            <v>1.3908205841446453E-3</v>
          </cell>
          <cell r="AL15">
            <v>1.1862396204033216E-3</v>
          </cell>
          <cell r="AM15">
            <v>1.0893246187363835E-3</v>
          </cell>
          <cell r="AN15">
            <v>8.8183421516754845E-4</v>
          </cell>
          <cell r="AO15">
            <v>2.1551724137931034E-3</v>
          </cell>
          <cell r="AP15">
            <v>1.7543859649122807E-3</v>
          </cell>
          <cell r="AQ15">
            <v>9.3984962406015032E-4</v>
          </cell>
          <cell r="AR15">
            <v>7.2098053352559477E-4</v>
          </cell>
          <cell r="AS15">
            <v>8.2440230832646333E-4</v>
          </cell>
          <cell r="AT15">
            <v>1.3708019191226869E-3</v>
          </cell>
          <cell r="AU15">
            <v>7.1275837491090524E-4</v>
          </cell>
          <cell r="AV15">
            <v>0</v>
          </cell>
          <cell r="AW15">
            <v>8.0128205128205125E-4</v>
          </cell>
          <cell r="AX15">
            <v>7.836990595611285E-4</v>
          </cell>
          <cell r="AY15" t="e">
            <v>#DIV/0!</v>
          </cell>
          <cell r="AZ15" t="e">
            <v>#DIV/0!</v>
          </cell>
          <cell r="BB15" t="str">
            <v>Force 10</v>
          </cell>
          <cell r="BC15" t="str">
            <v>N/A</v>
          </cell>
          <cell r="BD15" t="str">
            <v>N/A</v>
          </cell>
          <cell r="BE15" t="str">
            <v>N/A</v>
          </cell>
          <cell r="BF15">
            <v>3.2467532467532468E-4</v>
          </cell>
          <cell r="BG15">
            <v>3.351206434316354E-4</v>
          </cell>
          <cell r="BH15">
            <v>9.813542688910696E-4</v>
          </cell>
          <cell r="BI15">
            <v>1.2554927809165098E-3</v>
          </cell>
          <cell r="BJ15">
            <v>1.5299877600979193E-3</v>
          </cell>
          <cell r="BK15">
            <v>1.5073861923424782E-3</v>
          </cell>
          <cell r="BL15">
            <v>1.2008405884118883E-3</v>
          </cell>
          <cell r="BM15">
            <v>1.1809861234130499E-3</v>
          </cell>
          <cell r="BN15">
            <v>1.1068068622025456E-3</v>
          </cell>
          <cell r="BO15">
            <v>1.3078733978550876E-3</v>
          </cell>
          <cell r="BP15">
            <v>1.4563106796116505E-3</v>
          </cell>
          <cell r="BQ15">
            <v>1.4064697609001407E-3</v>
          </cell>
          <cell r="BR15">
            <v>1.3277273733126797E-3</v>
          </cell>
          <cell r="BS15">
            <v>1.0407993338884263E-3</v>
          </cell>
          <cell r="BT15">
            <v>9.7599063048994729E-4</v>
          </cell>
          <cell r="BU15">
            <v>9.1541559868180155E-4</v>
          </cell>
          <cell r="BV15">
            <v>7.5216246709289205E-4</v>
          </cell>
          <cell r="BW15">
            <v>7.4724453577433212E-4</v>
          </cell>
          <cell r="BX15">
            <v>5.8027079303675044E-4</v>
          </cell>
          <cell r="BY15">
            <v>5.3092646668436425E-4</v>
          </cell>
          <cell r="BZ15">
            <v>7.9239302694136295E-4</v>
          </cell>
          <cell r="CB15" t="str">
            <v>Force 10</v>
          </cell>
          <cell r="CC15" t="str">
            <v>N/A</v>
          </cell>
          <cell r="CD15" t="str">
            <v>N/A</v>
          </cell>
          <cell r="CE15" t="str">
            <v>N/A</v>
          </cell>
          <cell r="CF15">
            <v>17</v>
          </cell>
          <cell r="CG15">
            <v>17</v>
          </cell>
          <cell r="CH15">
            <v>17</v>
          </cell>
          <cell r="CI15">
            <v>17</v>
          </cell>
          <cell r="CJ15">
            <v>17</v>
          </cell>
          <cell r="CK15">
            <v>17</v>
          </cell>
          <cell r="CL15">
            <v>17</v>
          </cell>
          <cell r="CM15">
            <v>17</v>
          </cell>
          <cell r="CN15">
            <v>18</v>
          </cell>
          <cell r="CO15">
            <v>18</v>
          </cell>
          <cell r="CP15">
            <v>18</v>
          </cell>
          <cell r="CQ15">
            <v>18</v>
          </cell>
          <cell r="CR15">
            <v>18</v>
          </cell>
          <cell r="CS15">
            <v>17</v>
          </cell>
          <cell r="CT15">
            <v>17</v>
          </cell>
          <cell r="CU15">
            <v>18</v>
          </cell>
          <cell r="CV15">
            <v>18</v>
          </cell>
          <cell r="CW15">
            <v>18</v>
          </cell>
          <cell r="CX15">
            <v>18</v>
          </cell>
          <cell r="CY15">
            <v>18</v>
          </cell>
          <cell r="CZ15">
            <v>18</v>
          </cell>
        </row>
        <row r="16">
          <cell r="B16" t="str">
            <v>Fujitsu</v>
          </cell>
          <cell r="C16">
            <v>149</v>
          </cell>
          <cell r="D16">
            <v>74</v>
          </cell>
          <cell r="E16">
            <v>70</v>
          </cell>
          <cell r="F16">
            <v>49</v>
          </cell>
          <cell r="G16">
            <v>58</v>
          </cell>
          <cell r="H16">
            <v>44</v>
          </cell>
          <cell r="I16">
            <v>54</v>
          </cell>
          <cell r="J16">
            <v>64</v>
          </cell>
          <cell r="K16">
            <v>49</v>
          </cell>
          <cell r="L16">
            <v>26</v>
          </cell>
          <cell r="M16">
            <v>31</v>
          </cell>
          <cell r="N16">
            <v>39</v>
          </cell>
          <cell r="O16">
            <v>59</v>
          </cell>
          <cell r="P16">
            <v>39</v>
          </cell>
          <cell r="Q16">
            <v>33</v>
          </cell>
          <cell r="R16">
            <v>29</v>
          </cell>
          <cell r="S16">
            <v>46</v>
          </cell>
          <cell r="T16">
            <v>20</v>
          </cell>
          <cell r="U16">
            <v>34</v>
          </cell>
          <cell r="V16">
            <v>20</v>
          </cell>
          <cell r="W16">
            <v>34</v>
          </cell>
          <cell r="X16">
            <v>16</v>
          </cell>
          <cell r="Y16">
            <v>0</v>
          </cell>
          <cell r="Z16">
            <v>0</v>
          </cell>
          <cell r="AB16" t="str">
            <v>Fujitsu</v>
          </cell>
          <cell r="AC16">
            <v>0.19451697127937337</v>
          </cell>
          <cell r="AD16">
            <v>9.7883597883597878E-2</v>
          </cell>
          <cell r="AE16">
            <v>9.5497953615279671E-2</v>
          </cell>
          <cell r="AF16">
            <v>5.9393939393939395E-2</v>
          </cell>
          <cell r="AG16">
            <v>8.6567164179104483E-2</v>
          </cell>
          <cell r="AH16">
            <v>5.3075995174909532E-2</v>
          </cell>
          <cell r="AI16">
            <v>6.2645011600928072E-2</v>
          </cell>
          <cell r="AJ16">
            <v>7.0562293274531424E-2</v>
          </cell>
          <cell r="AK16">
            <v>6.8150208623087627E-2</v>
          </cell>
          <cell r="AL16">
            <v>3.084223013048636E-2</v>
          </cell>
          <cell r="AM16">
            <v>3.3769063180827889E-2</v>
          </cell>
          <cell r="AN16">
            <v>3.439153439153439E-2</v>
          </cell>
          <cell r="AO16">
            <v>6.3577586206896547E-2</v>
          </cell>
          <cell r="AP16">
            <v>3.4210526315789476E-2</v>
          </cell>
          <cell r="AQ16">
            <v>3.1015037593984961E-2</v>
          </cell>
          <cell r="AR16">
            <v>2.0908435472242248E-2</v>
          </cell>
          <cell r="AS16">
            <v>3.7922506183017311E-2</v>
          </cell>
          <cell r="AT16">
            <v>1.3708019191226868E-2</v>
          </cell>
          <cell r="AU16">
            <v>2.4233784746970778E-2</v>
          </cell>
          <cell r="AV16">
            <v>1.6090104585679808E-2</v>
          </cell>
          <cell r="AW16">
            <v>2.7243589743589744E-2</v>
          </cell>
          <cell r="AX16">
            <v>1.2539184952978056E-2</v>
          </cell>
          <cell r="AY16" t="e">
            <v>#DIV/0!</v>
          </cell>
          <cell r="AZ16" t="e">
            <v>#DIV/0!</v>
          </cell>
          <cell r="BB16" t="str">
            <v>Fujitsu</v>
          </cell>
          <cell r="BC16" t="str">
            <v>N/A</v>
          </cell>
          <cell r="BD16" t="str">
            <v>N/A</v>
          </cell>
          <cell r="BE16" t="str">
            <v>N/A</v>
          </cell>
          <cell r="BF16">
            <v>0.11103896103896103</v>
          </cell>
          <cell r="BG16">
            <v>8.4115281501340483E-2</v>
          </cell>
          <cell r="BH16">
            <v>7.2293097808308796E-2</v>
          </cell>
          <cell r="BI16">
            <v>6.4344005021971129E-2</v>
          </cell>
          <cell r="BJ16">
            <v>6.7319461444308448E-2</v>
          </cell>
          <cell r="BK16">
            <v>6.3611697316852581E-2</v>
          </cell>
          <cell r="BL16">
            <v>5.7940558390873614E-2</v>
          </cell>
          <cell r="BM16">
            <v>5.0191910245054622E-2</v>
          </cell>
          <cell r="BN16">
            <v>4.0121748754842278E-2</v>
          </cell>
          <cell r="BO16">
            <v>4.0544075333507713E-2</v>
          </cell>
          <cell r="BP16">
            <v>4.0776699029126215E-2</v>
          </cell>
          <cell r="BQ16">
            <v>3.9849976558837319E-2</v>
          </cell>
          <cell r="BR16">
            <v>3.5406063288338126E-2</v>
          </cell>
          <cell r="BS16">
            <v>3.0599500416319734E-2</v>
          </cell>
          <cell r="BT16">
            <v>2.4985360140542652E-2</v>
          </cell>
          <cell r="BU16">
            <v>2.3617722445990481E-2</v>
          </cell>
          <cell r="BV16">
            <v>2.2564874012786763E-2</v>
          </cell>
          <cell r="BW16">
            <v>2.0175602465906967E-2</v>
          </cell>
          <cell r="BX16">
            <v>2.0116054158607351E-2</v>
          </cell>
          <cell r="BY16">
            <v>1.8582426333952747E-2</v>
          </cell>
          <cell r="BZ16">
            <v>1.9809825673534072E-2</v>
          </cell>
          <cell r="CB16" t="str">
            <v>Fujitsu</v>
          </cell>
          <cell r="CC16" t="str">
            <v>N/A</v>
          </cell>
          <cell r="CD16" t="str">
            <v>N/A</v>
          </cell>
          <cell r="CE16" t="str">
            <v>N/A</v>
          </cell>
          <cell r="CF16">
            <v>3</v>
          </cell>
          <cell r="CG16">
            <v>5</v>
          </cell>
          <cell r="CH16">
            <v>5</v>
          </cell>
          <cell r="CI16">
            <v>5</v>
          </cell>
          <cell r="CJ16">
            <v>5</v>
          </cell>
          <cell r="CK16">
            <v>5</v>
          </cell>
          <cell r="CL16">
            <v>5</v>
          </cell>
          <cell r="CM16">
            <v>9</v>
          </cell>
          <cell r="CN16">
            <v>9</v>
          </cell>
          <cell r="CO16">
            <v>9</v>
          </cell>
          <cell r="CP16">
            <v>8</v>
          </cell>
          <cell r="CQ16">
            <v>8</v>
          </cell>
          <cell r="CR16">
            <v>9</v>
          </cell>
          <cell r="CS16">
            <v>10</v>
          </cell>
          <cell r="CT16">
            <v>10</v>
          </cell>
          <cell r="CU16">
            <v>10</v>
          </cell>
          <cell r="CV16">
            <v>11</v>
          </cell>
          <cell r="CW16">
            <v>11</v>
          </cell>
          <cell r="CX16">
            <v>9</v>
          </cell>
          <cell r="CY16">
            <v>10</v>
          </cell>
          <cell r="CZ16">
            <v>9</v>
          </cell>
        </row>
        <row r="17">
          <cell r="B17" t="str">
            <v>Hitachi</v>
          </cell>
          <cell r="C17">
            <v>17</v>
          </cell>
          <cell r="D17">
            <v>25</v>
          </cell>
          <cell r="E17">
            <v>21</v>
          </cell>
          <cell r="F17">
            <v>9</v>
          </cell>
          <cell r="G17">
            <v>10</v>
          </cell>
          <cell r="H17">
            <v>12</v>
          </cell>
          <cell r="I17">
            <v>8</v>
          </cell>
          <cell r="J17">
            <v>15</v>
          </cell>
          <cell r="K17">
            <v>9</v>
          </cell>
          <cell r="L17">
            <v>8</v>
          </cell>
          <cell r="M17">
            <v>18</v>
          </cell>
          <cell r="N17">
            <v>15</v>
          </cell>
          <cell r="O17">
            <v>20</v>
          </cell>
          <cell r="P17">
            <v>29</v>
          </cell>
          <cell r="Q17">
            <v>48</v>
          </cell>
          <cell r="R17">
            <v>43</v>
          </cell>
          <cell r="S17">
            <v>42</v>
          </cell>
          <cell r="T17">
            <v>45</v>
          </cell>
          <cell r="U17">
            <v>47</v>
          </cell>
          <cell r="V17">
            <v>47</v>
          </cell>
          <cell r="W17">
            <v>30</v>
          </cell>
          <cell r="X17">
            <v>26</v>
          </cell>
          <cell r="Y17">
            <v>0</v>
          </cell>
          <cell r="Z17">
            <v>0</v>
          </cell>
          <cell r="AB17" t="str">
            <v>Hitachi</v>
          </cell>
          <cell r="AC17">
            <v>2.2193211488250653E-2</v>
          </cell>
          <cell r="AD17">
            <v>3.3068783068783067E-2</v>
          </cell>
          <cell r="AE17">
            <v>2.8649386084583901E-2</v>
          </cell>
          <cell r="AF17">
            <v>1.090909090909091E-2</v>
          </cell>
          <cell r="AG17">
            <v>1.4925373134328358E-2</v>
          </cell>
          <cell r="AH17">
            <v>1.4475271411338963E-2</v>
          </cell>
          <cell r="AI17">
            <v>9.2807424593967514E-3</v>
          </cell>
          <cell r="AJ17">
            <v>1.6538037486218304E-2</v>
          </cell>
          <cell r="AK17">
            <v>1.2517385257301807E-2</v>
          </cell>
          <cell r="AL17">
            <v>9.4899169632265724E-3</v>
          </cell>
          <cell r="AM17">
            <v>1.9607843137254902E-2</v>
          </cell>
          <cell r="AN17">
            <v>1.3227513227513227E-2</v>
          </cell>
          <cell r="AO17">
            <v>2.1551724137931036E-2</v>
          </cell>
          <cell r="AP17">
            <v>2.5438596491228069E-2</v>
          </cell>
          <cell r="AQ17">
            <v>4.5112781954887216E-2</v>
          </cell>
          <cell r="AR17">
            <v>3.1002162941600575E-2</v>
          </cell>
          <cell r="AS17">
            <v>3.4624896949711458E-2</v>
          </cell>
          <cell r="AT17">
            <v>3.0843043180260453E-2</v>
          </cell>
          <cell r="AU17">
            <v>3.3499643620812543E-2</v>
          </cell>
          <cell r="AV17">
            <v>3.781174577634755E-2</v>
          </cell>
          <cell r="AW17">
            <v>2.403846153846154E-2</v>
          </cell>
          <cell r="AX17">
            <v>2.037617554858934E-2</v>
          </cell>
          <cell r="AY17" t="e">
            <v>#DIV/0!</v>
          </cell>
          <cell r="AZ17" t="e">
            <v>#DIV/0!</v>
          </cell>
          <cell r="BB17" t="str">
            <v>Hitachi</v>
          </cell>
          <cell r="BC17" t="str">
            <v>N/A</v>
          </cell>
          <cell r="BD17" t="str">
            <v>N/A</v>
          </cell>
          <cell r="BE17" t="str">
            <v>N/A</v>
          </cell>
          <cell r="BF17">
            <v>2.3376623376623377E-2</v>
          </cell>
          <cell r="BG17">
            <v>2.1782841823056301E-2</v>
          </cell>
          <cell r="BH17">
            <v>1.701014066077854E-2</v>
          </cell>
          <cell r="BI17">
            <v>1.2241054613935969E-2</v>
          </cell>
          <cell r="BJ17">
            <v>1.3769889840881273E-2</v>
          </cell>
          <cell r="BK17">
            <v>1.3264998492613807E-2</v>
          </cell>
          <cell r="BL17">
            <v>1.2008405884118884E-2</v>
          </cell>
          <cell r="BM17">
            <v>1.4762326542663124E-2</v>
          </cell>
          <cell r="BN17">
            <v>1.3835085777531821E-2</v>
          </cell>
          <cell r="BO17">
            <v>1.5956055453832069E-2</v>
          </cell>
          <cell r="BP17">
            <v>1.9902912621359223E-2</v>
          </cell>
          <cell r="BQ17">
            <v>2.6254102203469291E-2</v>
          </cell>
          <cell r="BR17">
            <v>3.0980305377295861E-2</v>
          </cell>
          <cell r="BS17">
            <v>3.3721898417985015E-2</v>
          </cell>
          <cell r="BT17">
            <v>3.4745266445442125E-2</v>
          </cell>
          <cell r="BU17">
            <v>3.2405712193335774E-2</v>
          </cell>
          <cell r="BV17">
            <v>3.4035351635953365E-2</v>
          </cell>
          <cell r="BW17">
            <v>3.1571081636465534E-2</v>
          </cell>
          <cell r="BX17">
            <v>2.9013539651837523E-2</v>
          </cell>
          <cell r="BY17">
            <v>2.7342713034244757E-2</v>
          </cell>
          <cell r="BZ17">
            <v>2.2187004754358162E-2</v>
          </cell>
          <cell r="CB17" t="str">
            <v>Hitachi</v>
          </cell>
          <cell r="CC17" t="str">
            <v>N/A</v>
          </cell>
          <cell r="CD17" t="str">
            <v>N/A</v>
          </cell>
          <cell r="CE17" t="str">
            <v>N/A</v>
          </cell>
          <cell r="CF17">
            <v>12</v>
          </cell>
          <cell r="CG17">
            <v>11</v>
          </cell>
          <cell r="CH17">
            <v>12</v>
          </cell>
          <cell r="CI17">
            <v>13</v>
          </cell>
          <cell r="CJ17">
            <v>12</v>
          </cell>
          <cell r="CK17">
            <v>12</v>
          </cell>
          <cell r="CL17">
            <v>13</v>
          </cell>
          <cell r="CM17">
            <v>13</v>
          </cell>
          <cell r="CN17">
            <v>13</v>
          </cell>
          <cell r="CO17">
            <v>12</v>
          </cell>
          <cell r="CP17">
            <v>10</v>
          </cell>
          <cell r="CQ17">
            <v>10</v>
          </cell>
          <cell r="CR17">
            <v>10</v>
          </cell>
          <cell r="CS17">
            <v>9</v>
          </cell>
          <cell r="CT17">
            <v>9</v>
          </cell>
          <cell r="CU17">
            <v>9</v>
          </cell>
          <cell r="CV17">
            <v>7</v>
          </cell>
          <cell r="CW17">
            <v>8</v>
          </cell>
          <cell r="CX17">
            <v>8</v>
          </cell>
          <cell r="CY17">
            <v>8</v>
          </cell>
          <cell r="CZ17">
            <v>7</v>
          </cell>
        </row>
        <row r="18">
          <cell r="B18" t="str">
            <v>Huawei</v>
          </cell>
          <cell r="C18">
            <v>101</v>
          </cell>
          <cell r="D18">
            <v>154</v>
          </cell>
          <cell r="E18">
            <v>152</v>
          </cell>
          <cell r="F18">
            <v>231</v>
          </cell>
          <cell r="G18">
            <v>147</v>
          </cell>
          <cell r="H18">
            <v>241</v>
          </cell>
          <cell r="I18">
            <v>173</v>
          </cell>
          <cell r="J18">
            <v>239</v>
          </cell>
          <cell r="K18">
            <v>146</v>
          </cell>
          <cell r="L18">
            <v>269</v>
          </cell>
          <cell r="M18">
            <v>278</v>
          </cell>
          <cell r="N18">
            <v>411</v>
          </cell>
          <cell r="O18">
            <v>262</v>
          </cell>
          <cell r="P18">
            <v>387</v>
          </cell>
          <cell r="Q18">
            <v>351</v>
          </cell>
          <cell r="R18">
            <v>500</v>
          </cell>
          <cell r="S18">
            <v>483</v>
          </cell>
          <cell r="T18">
            <v>592</v>
          </cell>
          <cell r="U18">
            <v>595</v>
          </cell>
          <cell r="V18">
            <v>558</v>
          </cell>
          <cell r="W18">
            <v>535</v>
          </cell>
          <cell r="X18">
            <v>613</v>
          </cell>
          <cell r="Y18">
            <v>0</v>
          </cell>
          <cell r="Z18">
            <v>0</v>
          </cell>
          <cell r="AB18" t="str">
            <v>Huawei</v>
          </cell>
          <cell r="AC18">
            <v>0.13185378590078328</v>
          </cell>
          <cell r="AD18">
            <v>0.20370370370370369</v>
          </cell>
          <cell r="AE18">
            <v>0.20736698499317871</v>
          </cell>
          <cell r="AF18">
            <v>0.28000000000000003</v>
          </cell>
          <cell r="AG18">
            <v>0.21940298507462686</v>
          </cell>
          <cell r="AH18">
            <v>0.29071170084439085</v>
          </cell>
          <cell r="AI18">
            <v>0.20069605568445475</v>
          </cell>
          <cell r="AJ18">
            <v>0.26350606394707826</v>
          </cell>
          <cell r="AK18">
            <v>0.20305980528511822</v>
          </cell>
          <cell r="AL18">
            <v>0.3190984578884935</v>
          </cell>
          <cell r="AM18">
            <v>0.30283224400871461</v>
          </cell>
          <cell r="AN18">
            <v>0.36243386243386244</v>
          </cell>
          <cell r="AO18">
            <v>0.28232758620689657</v>
          </cell>
          <cell r="AP18">
            <v>0.33947368421052632</v>
          </cell>
          <cell r="AQ18">
            <v>0.32988721804511278</v>
          </cell>
          <cell r="AR18">
            <v>0.36049026676279738</v>
          </cell>
          <cell r="AS18">
            <v>0.39818631492168177</v>
          </cell>
          <cell r="AT18">
            <v>0.40575736806031526</v>
          </cell>
          <cell r="AU18">
            <v>0.42409123307198859</v>
          </cell>
          <cell r="AV18">
            <v>0.44891391794046659</v>
          </cell>
          <cell r="AW18">
            <v>0.42868589743589741</v>
          </cell>
          <cell r="AX18">
            <v>0.48040752351097177</v>
          </cell>
          <cell r="AY18" t="e">
            <v>#DIV/0!</v>
          </cell>
          <cell r="AZ18" t="e">
            <v>#DIV/0!</v>
          </cell>
          <cell r="BB18" t="str">
            <v>Huawei</v>
          </cell>
          <cell r="BC18" t="str">
            <v>N/A</v>
          </cell>
          <cell r="BD18" t="str">
            <v>N/A</v>
          </cell>
          <cell r="BE18" t="str">
            <v>N/A</v>
          </cell>
          <cell r="BF18">
            <v>0.20714285714285716</v>
          </cell>
          <cell r="BG18">
            <v>0.22922252010723859</v>
          </cell>
          <cell r="BH18">
            <v>0.25220804710500488</v>
          </cell>
          <cell r="BI18">
            <v>0.24858757062146894</v>
          </cell>
          <cell r="BJ18">
            <v>0.24479804161566707</v>
          </cell>
          <cell r="BK18">
            <v>0.24088031353632799</v>
          </cell>
          <cell r="BL18">
            <v>0.24827379165415792</v>
          </cell>
          <cell r="BM18">
            <v>0.27516976675524063</v>
          </cell>
          <cell r="BN18">
            <v>0.30547869396790261</v>
          </cell>
          <cell r="BO18">
            <v>0.31912110907664137</v>
          </cell>
          <cell r="BP18">
            <v>0.32475728155339806</v>
          </cell>
          <cell r="BQ18">
            <v>0.33075480543834973</v>
          </cell>
          <cell r="BR18">
            <v>0.33193184332816994</v>
          </cell>
          <cell r="BS18">
            <v>0.35824313072439634</v>
          </cell>
          <cell r="BT18">
            <v>0.37595159086472768</v>
          </cell>
          <cell r="BU18">
            <v>0.39729036982790189</v>
          </cell>
          <cell r="BV18">
            <v>0.41895449417074088</v>
          </cell>
          <cell r="BW18">
            <v>0.42592938539136932</v>
          </cell>
          <cell r="BX18">
            <v>0.44506769825918763</v>
          </cell>
          <cell r="BY18">
            <v>0.45288027608176268</v>
          </cell>
          <cell r="BZ18">
            <v>0.45483359746434232</v>
          </cell>
          <cell r="CB18" t="str">
            <v>Huawei</v>
          </cell>
          <cell r="CC18" t="str">
            <v>N/A</v>
          </cell>
          <cell r="CD18" t="str">
            <v>N/A</v>
          </cell>
          <cell r="CE18" t="str">
            <v>N/A</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row>
        <row r="19">
          <cell r="B19" t="str">
            <v>Infinera</v>
          </cell>
          <cell r="C19">
            <v>0</v>
          </cell>
          <cell r="D19">
            <v>0</v>
          </cell>
          <cell r="E19">
            <v>0</v>
          </cell>
          <cell r="F19">
            <v>0</v>
          </cell>
          <cell r="G19">
            <v>0</v>
          </cell>
          <cell r="H19">
            <v>0</v>
          </cell>
          <cell r="I19">
            <v>0</v>
          </cell>
          <cell r="J19">
            <v>0</v>
          </cell>
          <cell r="K19">
            <v>0</v>
          </cell>
          <cell r="L19">
            <v>1</v>
          </cell>
          <cell r="M19">
            <v>3</v>
          </cell>
          <cell r="N19">
            <v>2</v>
          </cell>
          <cell r="O19">
            <v>2</v>
          </cell>
          <cell r="P19">
            <v>3</v>
          </cell>
          <cell r="Q19">
            <v>3</v>
          </cell>
          <cell r="R19">
            <v>4</v>
          </cell>
          <cell r="S19">
            <v>2</v>
          </cell>
          <cell r="T19">
            <v>4</v>
          </cell>
          <cell r="U19">
            <v>1</v>
          </cell>
          <cell r="V19">
            <v>1</v>
          </cell>
          <cell r="W19">
            <v>1</v>
          </cell>
          <cell r="X19">
            <v>3</v>
          </cell>
          <cell r="Y19">
            <v>0</v>
          </cell>
          <cell r="Z19">
            <v>0</v>
          </cell>
          <cell r="AB19" t="str">
            <v>Infinera</v>
          </cell>
          <cell r="AC19">
            <v>0</v>
          </cell>
          <cell r="AD19">
            <v>0</v>
          </cell>
          <cell r="AE19">
            <v>0</v>
          </cell>
          <cell r="AF19">
            <v>0</v>
          </cell>
          <cell r="AG19">
            <v>0</v>
          </cell>
          <cell r="AH19">
            <v>0</v>
          </cell>
          <cell r="AI19">
            <v>0</v>
          </cell>
          <cell r="AJ19">
            <v>0</v>
          </cell>
          <cell r="AK19">
            <v>0</v>
          </cell>
          <cell r="AL19">
            <v>1.1862396204033216E-3</v>
          </cell>
          <cell r="AM19">
            <v>3.2679738562091504E-3</v>
          </cell>
          <cell r="AN19">
            <v>1.7636684303350969E-3</v>
          </cell>
          <cell r="AO19">
            <v>2.1551724137931034E-3</v>
          </cell>
          <cell r="AP19">
            <v>2.631578947368421E-3</v>
          </cell>
          <cell r="AQ19">
            <v>2.819548872180451E-3</v>
          </cell>
          <cell r="AR19">
            <v>2.8839221341023791E-3</v>
          </cell>
          <cell r="AS19">
            <v>1.6488046166529267E-3</v>
          </cell>
          <cell r="AT19">
            <v>2.7416038382453737E-3</v>
          </cell>
          <cell r="AU19">
            <v>7.1275837491090524E-4</v>
          </cell>
          <cell r="AV19">
            <v>8.045052292839903E-4</v>
          </cell>
          <cell r="AW19">
            <v>8.0128205128205125E-4</v>
          </cell>
          <cell r="AX19">
            <v>2.3510971786833857E-3</v>
          </cell>
          <cell r="AY19" t="e">
            <v>#DIV/0!</v>
          </cell>
          <cell r="AZ19" t="e">
            <v>#DIV/0!</v>
          </cell>
          <cell r="BB19" t="str">
            <v>Infinera</v>
          </cell>
          <cell r="BC19" t="str">
            <v>N/A</v>
          </cell>
          <cell r="BD19" t="str">
            <v>N/A</v>
          </cell>
          <cell r="BE19" t="str">
            <v>N/A</v>
          </cell>
          <cell r="BF19">
            <v>0</v>
          </cell>
          <cell r="BG19">
            <v>0</v>
          </cell>
          <cell r="BH19">
            <v>0</v>
          </cell>
          <cell r="BI19">
            <v>0</v>
          </cell>
          <cell r="BJ19">
            <v>0</v>
          </cell>
          <cell r="BK19">
            <v>0</v>
          </cell>
          <cell r="BL19">
            <v>3.0021014710297208E-4</v>
          </cell>
          <cell r="BM19">
            <v>1.1809861234130499E-3</v>
          </cell>
          <cell r="BN19">
            <v>1.6602102933038186E-3</v>
          </cell>
          <cell r="BO19">
            <v>2.09259743656814E-3</v>
          </cell>
          <cell r="BP19">
            <v>2.4271844660194173E-3</v>
          </cell>
          <cell r="BQ19">
            <v>2.3441162681669013E-3</v>
          </cell>
          <cell r="BR19">
            <v>2.6554547466253594E-3</v>
          </cell>
          <cell r="BS19">
            <v>2.4979184013322231E-3</v>
          </cell>
          <cell r="BT19">
            <v>2.5375756392738628E-3</v>
          </cell>
          <cell r="BU19">
            <v>2.0139143170999634E-3</v>
          </cell>
          <cell r="BV19">
            <v>1.5043249341857841E-3</v>
          </cell>
          <cell r="BW19">
            <v>1.3076779376050812E-3</v>
          </cell>
          <cell r="BX19">
            <v>1.1605415860735009E-3</v>
          </cell>
          <cell r="BY19">
            <v>1.3273161667109105E-3</v>
          </cell>
          <cell r="BZ19">
            <v>1.5847860538827259E-3</v>
          </cell>
          <cell r="CB19" t="str">
            <v>Infinera</v>
          </cell>
          <cell r="CC19" t="str">
            <v>N/A</v>
          </cell>
          <cell r="CD19" t="str">
            <v>N/A</v>
          </cell>
          <cell r="CE19" t="str">
            <v>N/A</v>
          </cell>
          <cell r="CF19" t="str">
            <v/>
          </cell>
          <cell r="CG19" t="str">
            <v/>
          </cell>
          <cell r="CH19" t="str">
            <v/>
          </cell>
          <cell r="CI19" t="str">
            <v/>
          </cell>
          <cell r="CJ19" t="str">
            <v/>
          </cell>
          <cell r="CK19" t="str">
            <v/>
          </cell>
          <cell r="CL19">
            <v>18</v>
          </cell>
          <cell r="CM19">
            <v>17</v>
          </cell>
          <cell r="CN19">
            <v>17</v>
          </cell>
          <cell r="CO19">
            <v>17</v>
          </cell>
          <cell r="CP19">
            <v>17</v>
          </cell>
          <cell r="CQ19">
            <v>17</v>
          </cell>
          <cell r="CR19">
            <v>16</v>
          </cell>
          <cell r="CS19">
            <v>16</v>
          </cell>
          <cell r="CT19">
            <v>16</v>
          </cell>
          <cell r="CU19">
            <v>16</v>
          </cell>
          <cell r="CV19">
            <v>16</v>
          </cell>
          <cell r="CW19">
            <v>17</v>
          </cell>
          <cell r="CX19">
            <v>17</v>
          </cell>
          <cell r="CY19">
            <v>16</v>
          </cell>
          <cell r="CZ19">
            <v>16</v>
          </cell>
        </row>
        <row r="20">
          <cell r="B20" t="str">
            <v>NEC</v>
          </cell>
          <cell r="C20">
            <v>111</v>
          </cell>
          <cell r="D20">
            <v>109</v>
          </cell>
          <cell r="E20">
            <v>95</v>
          </cell>
          <cell r="F20">
            <v>94</v>
          </cell>
          <cell r="G20">
            <v>88</v>
          </cell>
          <cell r="H20">
            <v>66</v>
          </cell>
          <cell r="I20">
            <v>96</v>
          </cell>
          <cell r="J20">
            <v>93</v>
          </cell>
          <cell r="K20">
            <v>85</v>
          </cell>
          <cell r="L20">
            <v>55</v>
          </cell>
          <cell r="M20">
            <v>89</v>
          </cell>
          <cell r="N20">
            <v>100</v>
          </cell>
          <cell r="O20">
            <v>129</v>
          </cell>
          <cell r="P20">
            <v>109</v>
          </cell>
          <cell r="Q20">
            <v>148</v>
          </cell>
          <cell r="R20">
            <v>134</v>
          </cell>
          <cell r="S20">
            <v>126</v>
          </cell>
          <cell r="T20">
            <v>95</v>
          </cell>
          <cell r="U20">
            <v>112</v>
          </cell>
          <cell r="V20">
            <v>93</v>
          </cell>
          <cell r="W20">
            <v>90</v>
          </cell>
          <cell r="X20">
            <v>69</v>
          </cell>
          <cell r="Y20">
            <v>0</v>
          </cell>
          <cell r="Z20">
            <v>0</v>
          </cell>
          <cell r="AB20" t="str">
            <v>NEC</v>
          </cell>
          <cell r="AC20">
            <v>0.14490861618798956</v>
          </cell>
          <cell r="AD20">
            <v>0.14417989417989419</v>
          </cell>
          <cell r="AE20">
            <v>0.12960436562073671</v>
          </cell>
          <cell r="AF20">
            <v>0.11393939393939394</v>
          </cell>
          <cell r="AG20">
            <v>0.13134328358208955</v>
          </cell>
          <cell r="AH20">
            <v>7.9613992762364291E-2</v>
          </cell>
          <cell r="AI20">
            <v>0.11136890951276102</v>
          </cell>
          <cell r="AJ20">
            <v>0.10253583241455347</v>
          </cell>
          <cell r="AK20">
            <v>0.11821974965229486</v>
          </cell>
          <cell r="AL20">
            <v>6.5243179122182679E-2</v>
          </cell>
          <cell r="AM20">
            <v>9.6949891067538124E-2</v>
          </cell>
          <cell r="AN20">
            <v>8.8183421516754845E-2</v>
          </cell>
          <cell r="AO20">
            <v>0.13900862068965517</v>
          </cell>
          <cell r="AP20">
            <v>9.5614035087719304E-2</v>
          </cell>
          <cell r="AQ20">
            <v>0.13909774436090225</v>
          </cell>
          <cell r="AR20">
            <v>9.6611391492429699E-2</v>
          </cell>
          <cell r="AS20">
            <v>0.10387469084913438</v>
          </cell>
          <cell r="AT20">
            <v>6.5113091158327627E-2</v>
          </cell>
          <cell r="AU20">
            <v>7.9828937990021387E-2</v>
          </cell>
          <cell r="AV20">
            <v>7.4818986323411107E-2</v>
          </cell>
          <cell r="AW20">
            <v>7.2115384615384609E-2</v>
          </cell>
          <cell r="AX20">
            <v>5.4075235109717866E-2</v>
          </cell>
          <cell r="AY20" t="e">
            <v>#DIV/0!</v>
          </cell>
          <cell r="AZ20" t="e">
            <v>#DIV/0!</v>
          </cell>
          <cell r="BB20" t="str">
            <v>NEC</v>
          </cell>
          <cell r="BC20" t="str">
            <v>N/A</v>
          </cell>
          <cell r="BD20" t="str">
            <v>N/A</v>
          </cell>
          <cell r="BE20" t="str">
            <v>N/A</v>
          </cell>
          <cell r="BF20">
            <v>0.13279220779220779</v>
          </cell>
          <cell r="BG20">
            <v>0.12935656836461126</v>
          </cell>
          <cell r="BH20">
            <v>0.1122015047432123</v>
          </cell>
          <cell r="BI20">
            <v>0.10797237915881984</v>
          </cell>
          <cell r="BJ20">
            <v>0.10495716034271727</v>
          </cell>
          <cell r="BK20">
            <v>0.10250226107928852</v>
          </cell>
          <cell r="BL20">
            <v>9.8769138396877815E-2</v>
          </cell>
          <cell r="BM20">
            <v>9.5069382934750521E-2</v>
          </cell>
          <cell r="BN20">
            <v>9.1034864416159378E-2</v>
          </cell>
          <cell r="BO20">
            <v>9.7567355479989543E-2</v>
          </cell>
          <cell r="BP20">
            <v>0.10364077669902913</v>
          </cell>
          <cell r="BQ20">
            <v>0.11392405063291139</v>
          </cell>
          <cell r="BR20">
            <v>0.11506970568709891</v>
          </cell>
          <cell r="BS20">
            <v>0.10761865112406328</v>
          </cell>
          <cell r="BT20">
            <v>9.8184657427288699E-2</v>
          </cell>
          <cell r="BU20">
            <v>8.5499816916880259E-2</v>
          </cell>
          <cell r="BV20">
            <v>8.0105302745393001E-2</v>
          </cell>
          <cell r="BW20">
            <v>7.285634223799739E-2</v>
          </cell>
          <cell r="BX20">
            <v>7.0406189555125731E-2</v>
          </cell>
          <cell r="BY20">
            <v>6.6896734802229893E-2</v>
          </cell>
          <cell r="BZ20">
            <v>6.2995245641838352E-2</v>
          </cell>
          <cell r="CB20" t="str">
            <v>NEC</v>
          </cell>
          <cell r="CC20" t="str">
            <v>N/A</v>
          </cell>
          <cell r="CD20" t="str">
            <v>N/A</v>
          </cell>
          <cell r="CE20" t="str">
            <v>N/A</v>
          </cell>
          <cell r="CF20">
            <v>2</v>
          </cell>
          <cell r="CG20">
            <v>2</v>
          </cell>
          <cell r="CH20">
            <v>2</v>
          </cell>
          <cell r="CI20">
            <v>2</v>
          </cell>
          <cell r="CJ20">
            <v>3</v>
          </cell>
          <cell r="CK20">
            <v>3</v>
          </cell>
          <cell r="CL20">
            <v>3</v>
          </cell>
          <cell r="CM20">
            <v>3</v>
          </cell>
          <cell r="CN20">
            <v>3</v>
          </cell>
          <cell r="CO20">
            <v>3</v>
          </cell>
          <cell r="CP20">
            <v>3</v>
          </cell>
          <cell r="CQ20">
            <v>3</v>
          </cell>
          <cell r="CR20">
            <v>3</v>
          </cell>
          <cell r="CS20">
            <v>4</v>
          </cell>
          <cell r="CT20">
            <v>4</v>
          </cell>
          <cell r="CU20">
            <v>4</v>
          </cell>
          <cell r="CV20">
            <v>4</v>
          </cell>
          <cell r="CW20">
            <v>4</v>
          </cell>
          <cell r="CX20">
            <v>4</v>
          </cell>
          <cell r="CY20">
            <v>4</v>
          </cell>
          <cell r="CZ20">
            <v>4</v>
          </cell>
        </row>
        <row r="21">
          <cell r="B21" t="str">
            <v>Nokia Siemens</v>
          </cell>
          <cell r="C21">
            <v>28</v>
          </cell>
          <cell r="D21">
            <v>16</v>
          </cell>
          <cell r="E21">
            <v>26</v>
          </cell>
          <cell r="F21">
            <v>26</v>
          </cell>
          <cell r="G21">
            <v>22</v>
          </cell>
          <cell r="H21">
            <v>22</v>
          </cell>
          <cell r="I21">
            <v>18</v>
          </cell>
          <cell r="J21">
            <v>28</v>
          </cell>
          <cell r="K21">
            <v>24</v>
          </cell>
          <cell r="L21">
            <v>21</v>
          </cell>
          <cell r="M21">
            <v>19</v>
          </cell>
          <cell r="N21">
            <v>22</v>
          </cell>
          <cell r="O21">
            <v>20</v>
          </cell>
          <cell r="P21">
            <v>13</v>
          </cell>
          <cell r="Q21">
            <v>13</v>
          </cell>
          <cell r="R21">
            <v>22</v>
          </cell>
          <cell r="S21">
            <v>16</v>
          </cell>
          <cell r="T21">
            <v>11</v>
          </cell>
          <cell r="U21">
            <v>11</v>
          </cell>
          <cell r="V21">
            <v>16</v>
          </cell>
          <cell r="W21">
            <v>20</v>
          </cell>
          <cell r="X21">
            <v>12</v>
          </cell>
          <cell r="Y21">
            <v>0</v>
          </cell>
          <cell r="Z21">
            <v>0</v>
          </cell>
          <cell r="AB21" t="str">
            <v>Nokia Siemens</v>
          </cell>
          <cell r="AC21">
            <v>3.6553524804177548E-2</v>
          </cell>
          <cell r="AD21">
            <v>2.1164021164021163E-2</v>
          </cell>
          <cell r="AE21">
            <v>3.5470668485675309E-2</v>
          </cell>
          <cell r="AF21">
            <v>3.1515151515151517E-2</v>
          </cell>
          <cell r="AG21">
            <v>3.2835820895522387E-2</v>
          </cell>
          <cell r="AH21">
            <v>2.6537997587454766E-2</v>
          </cell>
          <cell r="AI21">
            <v>2.0881670533642691E-2</v>
          </cell>
          <cell r="AJ21">
            <v>3.0871003307607496E-2</v>
          </cell>
          <cell r="AK21">
            <v>3.3379694019471488E-2</v>
          </cell>
          <cell r="AL21">
            <v>2.491103202846975E-2</v>
          </cell>
          <cell r="AM21">
            <v>2.0697167755991286E-2</v>
          </cell>
          <cell r="AN21">
            <v>1.9400352733686066E-2</v>
          </cell>
          <cell r="AO21">
            <v>2.1551724137931036E-2</v>
          </cell>
          <cell r="AP21">
            <v>1.1403508771929825E-2</v>
          </cell>
          <cell r="AQ21">
            <v>1.2218045112781954E-2</v>
          </cell>
          <cell r="AR21">
            <v>1.5861571737563085E-2</v>
          </cell>
          <cell r="AS21">
            <v>1.3190436933223413E-2</v>
          </cell>
          <cell r="AT21">
            <v>7.5394105551747775E-3</v>
          </cell>
          <cell r="AU21">
            <v>7.8403421240199576E-3</v>
          </cell>
          <cell r="AV21">
            <v>1.2872083668543845E-2</v>
          </cell>
          <cell r="AW21">
            <v>1.6025641025641024E-2</v>
          </cell>
          <cell r="AX21">
            <v>9.4043887147335428E-3</v>
          </cell>
          <cell r="AY21" t="e">
            <v>#DIV/0!</v>
          </cell>
          <cell r="AZ21" t="e">
            <v>#DIV/0!</v>
          </cell>
          <cell r="BB21" t="str">
            <v>Nokia Siemens</v>
          </cell>
          <cell r="BC21" t="str">
            <v>N/A</v>
          </cell>
          <cell r="BD21" t="str">
            <v>N/A</v>
          </cell>
          <cell r="BE21" t="str">
            <v>N/A</v>
          </cell>
          <cell r="BF21">
            <v>3.1168831168831169E-2</v>
          </cell>
          <cell r="BG21">
            <v>3.0160857908847184E-2</v>
          </cell>
          <cell r="BH21">
            <v>3.1403336604514227E-2</v>
          </cell>
          <cell r="BI21">
            <v>2.7620841180163214E-2</v>
          </cell>
          <cell r="BJ21">
            <v>2.7539779681762546E-2</v>
          </cell>
          <cell r="BK21">
            <v>2.7735905939101597E-2</v>
          </cell>
          <cell r="BL21">
            <v>2.7319123386370461E-2</v>
          </cell>
          <cell r="BM21">
            <v>2.7162680838500149E-2</v>
          </cell>
          <cell r="BN21">
            <v>2.3796347537354733E-2</v>
          </cell>
          <cell r="BO21">
            <v>2.1449123724823438E-2</v>
          </cell>
          <cell r="BP21">
            <v>1.7961165048543688E-2</v>
          </cell>
          <cell r="BQ21">
            <v>1.5939990623534926E-2</v>
          </cell>
          <cell r="BR21">
            <v>1.5047576897543704E-2</v>
          </cell>
          <cell r="BS21">
            <v>1.3322231473771857E-2</v>
          </cell>
          <cell r="BT21">
            <v>1.2102283818075347E-2</v>
          </cell>
          <cell r="BU21">
            <v>1.0984987184181618E-2</v>
          </cell>
          <cell r="BV21">
            <v>1.0154193305754042E-2</v>
          </cell>
          <cell r="BW21">
            <v>1.0835045768727816E-2</v>
          </cell>
          <cell r="BX21">
            <v>1.1411992263056094E-2</v>
          </cell>
          <cell r="BY21">
            <v>1.274223520042474E-2</v>
          </cell>
          <cell r="BZ21">
            <v>1.2678288431061807E-2</v>
          </cell>
          <cell r="CB21" t="str">
            <v>Nokia Siemens</v>
          </cell>
          <cell r="CC21" t="str">
            <v>N/A</v>
          </cell>
          <cell r="CD21" t="str">
            <v>N/A</v>
          </cell>
          <cell r="CE21" t="str">
            <v>N/A</v>
          </cell>
          <cell r="CF21">
            <v>9</v>
          </cell>
          <cell r="CG21">
            <v>10</v>
          </cell>
          <cell r="CH21">
            <v>10</v>
          </cell>
          <cell r="CI21">
            <v>10</v>
          </cell>
          <cell r="CJ21">
            <v>10</v>
          </cell>
          <cell r="CK21">
            <v>10</v>
          </cell>
          <cell r="CL21">
            <v>10</v>
          </cell>
          <cell r="CM21">
            <v>10</v>
          </cell>
          <cell r="CN21">
            <v>10</v>
          </cell>
          <cell r="CO21">
            <v>10</v>
          </cell>
          <cell r="CP21">
            <v>11</v>
          </cell>
          <cell r="CQ21">
            <v>13</v>
          </cell>
          <cell r="CR21">
            <v>12</v>
          </cell>
          <cell r="CS21">
            <v>12</v>
          </cell>
          <cell r="CT21">
            <v>12</v>
          </cell>
          <cell r="CU21">
            <v>12</v>
          </cell>
          <cell r="CV21">
            <v>12</v>
          </cell>
          <cell r="CW21">
            <v>12</v>
          </cell>
          <cell r="CX21">
            <v>12</v>
          </cell>
          <cell r="CY21">
            <v>12</v>
          </cell>
          <cell r="CZ21">
            <v>11</v>
          </cell>
        </row>
        <row r="22">
          <cell r="B22" t="str">
            <v>Sycamore</v>
          </cell>
          <cell r="C22">
            <v>0</v>
          </cell>
          <cell r="D22">
            <v>0</v>
          </cell>
          <cell r="E22">
            <v>11</v>
          </cell>
          <cell r="F22">
            <v>10</v>
          </cell>
          <cell r="G22">
            <v>5</v>
          </cell>
          <cell r="H22">
            <v>3</v>
          </cell>
          <cell r="I22">
            <v>8</v>
          </cell>
          <cell r="J22">
            <v>9</v>
          </cell>
          <cell r="K22">
            <v>9</v>
          </cell>
          <cell r="L22">
            <v>9</v>
          </cell>
          <cell r="M22">
            <v>6</v>
          </cell>
          <cell r="N22">
            <v>4</v>
          </cell>
          <cell r="O22">
            <v>5</v>
          </cell>
          <cell r="P22">
            <v>2</v>
          </cell>
          <cell r="Q22">
            <v>1</v>
          </cell>
          <cell r="R22">
            <v>1</v>
          </cell>
          <cell r="S22">
            <v>1</v>
          </cell>
          <cell r="T22">
            <v>2</v>
          </cell>
          <cell r="U22">
            <v>2</v>
          </cell>
          <cell r="V22">
            <v>2</v>
          </cell>
          <cell r="W22">
            <v>3</v>
          </cell>
          <cell r="X22">
            <v>0</v>
          </cell>
          <cell r="Y22">
            <v>0</v>
          </cell>
          <cell r="Z22">
            <v>0</v>
          </cell>
          <cell r="AB22" t="str">
            <v>Sycamore</v>
          </cell>
          <cell r="AC22">
            <v>0</v>
          </cell>
          <cell r="AD22">
            <v>0</v>
          </cell>
          <cell r="AE22">
            <v>1.5006821282401092E-2</v>
          </cell>
          <cell r="AF22">
            <v>1.2121212121212121E-2</v>
          </cell>
          <cell r="AG22">
            <v>7.462686567164179E-3</v>
          </cell>
          <cell r="AH22">
            <v>3.6188178528347406E-3</v>
          </cell>
          <cell r="AI22">
            <v>9.2807424593967514E-3</v>
          </cell>
          <cell r="AJ22">
            <v>9.9228224917309819E-3</v>
          </cell>
          <cell r="AK22">
            <v>1.2517385257301807E-2</v>
          </cell>
          <cell r="AL22">
            <v>1.0676156583629894E-2</v>
          </cell>
          <cell r="AM22">
            <v>6.5359477124183009E-3</v>
          </cell>
          <cell r="AN22">
            <v>3.5273368606701938E-3</v>
          </cell>
          <cell r="AO22">
            <v>5.387931034482759E-3</v>
          </cell>
          <cell r="AP22">
            <v>1.7543859649122807E-3</v>
          </cell>
          <cell r="AQ22">
            <v>9.3984962406015032E-4</v>
          </cell>
          <cell r="AR22">
            <v>7.2098053352559477E-4</v>
          </cell>
          <cell r="AS22">
            <v>8.2440230832646333E-4</v>
          </cell>
          <cell r="AT22">
            <v>1.3708019191226869E-3</v>
          </cell>
          <cell r="AU22">
            <v>1.4255167498218105E-3</v>
          </cell>
          <cell r="AV22">
            <v>1.6090104585679806E-3</v>
          </cell>
          <cell r="AW22">
            <v>2.403846153846154E-3</v>
          </cell>
          <cell r="AX22">
            <v>0</v>
          </cell>
          <cell r="AY22" t="e">
            <v>#DIV/0!</v>
          </cell>
          <cell r="AZ22" t="e">
            <v>#DIV/0!</v>
          </cell>
          <cell r="BB22" t="str">
            <v>Sycamore</v>
          </cell>
          <cell r="BC22" t="str">
            <v>N/A</v>
          </cell>
          <cell r="BD22" t="str">
            <v>N/A</v>
          </cell>
          <cell r="BE22" t="str">
            <v>N/A</v>
          </cell>
          <cell r="BF22">
            <v>6.8181818181818179E-3</v>
          </cell>
          <cell r="BG22">
            <v>8.7131367292225207E-3</v>
          </cell>
          <cell r="BH22">
            <v>9.4864245992803409E-3</v>
          </cell>
          <cell r="BI22">
            <v>8.1607030759573134E-3</v>
          </cell>
          <cell r="BJ22">
            <v>7.6499388004895958E-3</v>
          </cell>
          <cell r="BK22">
            <v>8.7428399155863729E-3</v>
          </cell>
          <cell r="BL22">
            <v>1.0507355148604023E-2</v>
          </cell>
          <cell r="BM22">
            <v>9.7431355181576609E-3</v>
          </cell>
          <cell r="BN22">
            <v>7.7476480354178199E-3</v>
          </cell>
          <cell r="BO22">
            <v>6.2777923097044209E-3</v>
          </cell>
          <cell r="BP22">
            <v>4.1262135922330101E-3</v>
          </cell>
          <cell r="BQ22">
            <v>2.8129395218002813E-3</v>
          </cell>
          <cell r="BR22">
            <v>1.9915910599690198E-3</v>
          </cell>
          <cell r="BS22">
            <v>1.0407993338884263E-3</v>
          </cell>
          <cell r="BT22">
            <v>9.7599063048994729E-4</v>
          </cell>
          <cell r="BU22">
            <v>1.0984987184181618E-3</v>
          </cell>
          <cell r="BV22">
            <v>1.3162843174125611E-3</v>
          </cell>
          <cell r="BW22">
            <v>1.6813002054922473E-3</v>
          </cell>
          <cell r="BX22">
            <v>1.3539651837524177E-3</v>
          </cell>
          <cell r="BY22">
            <v>1.3273161667109105E-3</v>
          </cell>
          <cell r="BZ22">
            <v>1.1885895404120444E-3</v>
          </cell>
          <cell r="CB22" t="str">
            <v>Sycamore</v>
          </cell>
          <cell r="CC22" t="str">
            <v>N/A</v>
          </cell>
          <cell r="CD22" t="str">
            <v>N/A</v>
          </cell>
          <cell r="CE22" t="str">
            <v>N/A</v>
          </cell>
          <cell r="CF22">
            <v>15</v>
          </cell>
          <cell r="CG22">
            <v>15</v>
          </cell>
          <cell r="CH22">
            <v>14</v>
          </cell>
          <cell r="CI22">
            <v>15</v>
          </cell>
          <cell r="CJ22">
            <v>15</v>
          </cell>
          <cell r="CK22">
            <v>15</v>
          </cell>
          <cell r="CL22">
            <v>14</v>
          </cell>
          <cell r="CM22">
            <v>15</v>
          </cell>
          <cell r="CN22">
            <v>15</v>
          </cell>
          <cell r="CO22">
            <v>15</v>
          </cell>
          <cell r="CP22">
            <v>15</v>
          </cell>
          <cell r="CQ22">
            <v>16</v>
          </cell>
          <cell r="CR22">
            <v>17</v>
          </cell>
          <cell r="CS22">
            <v>17</v>
          </cell>
          <cell r="CT22">
            <v>17</v>
          </cell>
          <cell r="CU22">
            <v>17</v>
          </cell>
          <cell r="CV22">
            <v>17</v>
          </cell>
          <cell r="CW22">
            <v>16</v>
          </cell>
          <cell r="CX22">
            <v>16</v>
          </cell>
          <cell r="CY22">
            <v>16</v>
          </cell>
          <cell r="CZ22">
            <v>17</v>
          </cell>
        </row>
        <row r="23">
          <cell r="B23" t="str">
            <v>Tejas</v>
          </cell>
          <cell r="C23">
            <v>6</v>
          </cell>
          <cell r="D23">
            <v>4</v>
          </cell>
          <cell r="E23">
            <v>4</v>
          </cell>
          <cell r="F23">
            <v>8</v>
          </cell>
          <cell r="G23">
            <v>11</v>
          </cell>
          <cell r="H23">
            <v>6</v>
          </cell>
          <cell r="I23">
            <v>11</v>
          </cell>
          <cell r="J23">
            <v>11</v>
          </cell>
          <cell r="K23">
            <v>16</v>
          </cell>
          <cell r="L23">
            <v>15</v>
          </cell>
          <cell r="M23">
            <v>11</v>
          </cell>
          <cell r="N23">
            <v>11</v>
          </cell>
          <cell r="O23">
            <v>19</v>
          </cell>
          <cell r="P23">
            <v>15</v>
          </cell>
          <cell r="Q23">
            <v>27</v>
          </cell>
          <cell r="R23">
            <v>29</v>
          </cell>
          <cell r="S23">
            <v>43</v>
          </cell>
          <cell r="T23">
            <v>29</v>
          </cell>
          <cell r="U23">
            <v>21</v>
          </cell>
          <cell r="V23">
            <v>35</v>
          </cell>
          <cell r="W23">
            <v>43</v>
          </cell>
          <cell r="X23">
            <v>0</v>
          </cell>
          <cell r="Y23">
            <v>0</v>
          </cell>
          <cell r="Z23">
            <v>0</v>
          </cell>
          <cell r="AB23" t="str">
            <v>Tejas</v>
          </cell>
          <cell r="AC23">
            <v>7.832898172323759E-3</v>
          </cell>
          <cell r="AD23">
            <v>5.2910052910052907E-3</v>
          </cell>
          <cell r="AE23">
            <v>5.4570259208731242E-3</v>
          </cell>
          <cell r="AF23">
            <v>9.696969696969697E-3</v>
          </cell>
          <cell r="AG23">
            <v>1.6417910447761194E-2</v>
          </cell>
          <cell r="AH23">
            <v>7.2376357056694813E-3</v>
          </cell>
          <cell r="AI23">
            <v>1.2761020881670533E-2</v>
          </cell>
          <cell r="AJ23">
            <v>1.2127894156560088E-2</v>
          </cell>
          <cell r="AK23">
            <v>2.2253129346314324E-2</v>
          </cell>
          <cell r="AL23">
            <v>1.7793594306049824E-2</v>
          </cell>
          <cell r="AM23">
            <v>1.1982570806100218E-2</v>
          </cell>
          <cell r="AN23">
            <v>9.700176366843033E-3</v>
          </cell>
          <cell r="AO23">
            <v>2.0474137931034482E-2</v>
          </cell>
          <cell r="AP23">
            <v>1.3157894736842105E-2</v>
          </cell>
          <cell r="AQ23">
            <v>2.5375939849624059E-2</v>
          </cell>
          <cell r="AR23">
            <v>2.0908435472242248E-2</v>
          </cell>
          <cell r="AS23">
            <v>3.5449299258037921E-2</v>
          </cell>
          <cell r="AT23">
            <v>1.9876627827278958E-2</v>
          </cell>
          <cell r="AU23">
            <v>1.496792587312901E-2</v>
          </cell>
          <cell r="AV23">
            <v>2.8157683024939661E-2</v>
          </cell>
          <cell r="AW23">
            <v>3.4455128205128208E-2</v>
          </cell>
          <cell r="AX23">
            <v>0</v>
          </cell>
          <cell r="AY23" t="e">
            <v>#DIV/0!</v>
          </cell>
          <cell r="AZ23" t="e">
            <v>#DIV/0!</v>
          </cell>
          <cell r="BB23" t="str">
            <v>Tejas</v>
          </cell>
          <cell r="BC23" t="str">
            <v>N/A</v>
          </cell>
          <cell r="BD23" t="str">
            <v>N/A</v>
          </cell>
          <cell r="BE23" t="str">
            <v>N/A</v>
          </cell>
          <cell r="BF23">
            <v>7.1428571428571426E-3</v>
          </cell>
          <cell r="BG23">
            <v>9.0482573726541563E-3</v>
          </cell>
          <cell r="BH23">
            <v>9.4864245992803409E-3</v>
          </cell>
          <cell r="BI23">
            <v>1.1299435028248588E-2</v>
          </cell>
          <cell r="BJ23">
            <v>1.1933904528763769E-2</v>
          </cell>
          <cell r="BK23">
            <v>1.3264998492613807E-2</v>
          </cell>
          <cell r="BL23">
            <v>1.591113779645752E-2</v>
          </cell>
          <cell r="BM23">
            <v>1.5648066135222911E-2</v>
          </cell>
          <cell r="BN23">
            <v>1.4665190924183729E-2</v>
          </cell>
          <cell r="BO23">
            <v>1.4648182055976981E-2</v>
          </cell>
          <cell r="BP23">
            <v>1.3592233009708738E-2</v>
          </cell>
          <cell r="BQ23">
            <v>1.6877637130801686E-2</v>
          </cell>
          <cell r="BR23">
            <v>1.9915910599690195E-2</v>
          </cell>
          <cell r="BS23">
            <v>2.3730224812656121E-2</v>
          </cell>
          <cell r="BT23">
            <v>2.4985360140542652E-2</v>
          </cell>
          <cell r="BU23">
            <v>2.2336140607835956E-2</v>
          </cell>
          <cell r="BV23">
            <v>2.4069198946972545E-2</v>
          </cell>
          <cell r="BW23">
            <v>2.3911825144778628E-2</v>
          </cell>
          <cell r="BX23">
            <v>1.9148936170212766E-2</v>
          </cell>
          <cell r="BY23">
            <v>2.0706132200690206E-2</v>
          </cell>
          <cell r="BZ23">
            <v>1.7036450079239304E-2</v>
          </cell>
          <cell r="CB23" t="str">
            <v>Tejas</v>
          </cell>
          <cell r="CC23" t="str">
            <v>N/A</v>
          </cell>
          <cell r="CD23" t="str">
            <v>N/A</v>
          </cell>
          <cell r="CE23" t="str">
            <v>N/A</v>
          </cell>
          <cell r="CF23">
            <v>14</v>
          </cell>
          <cell r="CG23">
            <v>14</v>
          </cell>
          <cell r="CH23">
            <v>14</v>
          </cell>
          <cell r="CI23">
            <v>14</v>
          </cell>
          <cell r="CJ23">
            <v>13</v>
          </cell>
          <cell r="CK23">
            <v>12</v>
          </cell>
          <cell r="CL23">
            <v>12</v>
          </cell>
          <cell r="CM23">
            <v>12</v>
          </cell>
          <cell r="CN23">
            <v>12</v>
          </cell>
          <cell r="CO23">
            <v>13</v>
          </cell>
          <cell r="CP23">
            <v>13</v>
          </cell>
          <cell r="CQ23">
            <v>11</v>
          </cell>
          <cell r="CR23">
            <v>11</v>
          </cell>
          <cell r="CS23">
            <v>11</v>
          </cell>
          <cell r="CT23">
            <v>10</v>
          </cell>
          <cell r="CU23">
            <v>11</v>
          </cell>
          <cell r="CV23">
            <v>10</v>
          </cell>
          <cell r="CW23">
            <v>10</v>
          </cell>
          <cell r="CX23">
            <v>11</v>
          </cell>
          <cell r="CY23">
            <v>9</v>
          </cell>
          <cell r="CZ23">
            <v>10</v>
          </cell>
        </row>
        <row r="24">
          <cell r="B24" t="str">
            <v>Tellabs</v>
          </cell>
          <cell r="C24">
            <v>11</v>
          </cell>
          <cell r="D24">
            <v>13</v>
          </cell>
          <cell r="E24">
            <v>10</v>
          </cell>
          <cell r="F24">
            <v>11</v>
          </cell>
          <cell r="G24">
            <v>10</v>
          </cell>
          <cell r="H24">
            <v>10</v>
          </cell>
          <cell r="I24">
            <v>9</v>
          </cell>
          <cell r="J24">
            <v>9</v>
          </cell>
          <cell r="K24">
            <v>9</v>
          </cell>
          <cell r="L24">
            <v>8</v>
          </cell>
          <cell r="M24">
            <v>11</v>
          </cell>
          <cell r="N24">
            <v>9</v>
          </cell>
          <cell r="O24">
            <v>10</v>
          </cell>
          <cell r="P24">
            <v>10</v>
          </cell>
          <cell r="Q24">
            <v>13</v>
          </cell>
          <cell r="R24">
            <v>11</v>
          </cell>
          <cell r="S24">
            <v>10</v>
          </cell>
          <cell r="T24">
            <v>8</v>
          </cell>
          <cell r="U24">
            <v>9</v>
          </cell>
          <cell r="V24">
            <v>11</v>
          </cell>
          <cell r="W24">
            <v>5</v>
          </cell>
          <cell r="X24">
            <v>8</v>
          </cell>
          <cell r="Y24">
            <v>0</v>
          </cell>
          <cell r="Z24">
            <v>0</v>
          </cell>
          <cell r="AB24" t="str">
            <v>Tellabs</v>
          </cell>
          <cell r="AC24">
            <v>1.4360313315926894E-2</v>
          </cell>
          <cell r="AD24">
            <v>1.7195767195767195E-2</v>
          </cell>
          <cell r="AE24">
            <v>1.3642564802182811E-2</v>
          </cell>
          <cell r="AF24">
            <v>1.3333333333333334E-2</v>
          </cell>
          <cell r="AG24">
            <v>1.4925373134328358E-2</v>
          </cell>
          <cell r="AH24">
            <v>1.2062726176115802E-2</v>
          </cell>
          <cell r="AI24">
            <v>1.0440835266821345E-2</v>
          </cell>
          <cell r="AJ24">
            <v>9.9228224917309819E-3</v>
          </cell>
          <cell r="AK24">
            <v>1.2517385257301807E-2</v>
          </cell>
          <cell r="AL24">
            <v>9.4899169632265724E-3</v>
          </cell>
          <cell r="AM24">
            <v>1.1982570806100218E-2</v>
          </cell>
          <cell r="AN24">
            <v>7.9365079365079361E-3</v>
          </cell>
          <cell r="AO24">
            <v>1.0775862068965518E-2</v>
          </cell>
          <cell r="AP24">
            <v>8.771929824561403E-3</v>
          </cell>
          <cell r="AQ24">
            <v>1.2218045112781954E-2</v>
          </cell>
          <cell r="AR24">
            <v>7.9307858687815425E-3</v>
          </cell>
          <cell r="AS24">
            <v>8.2440230832646327E-3</v>
          </cell>
          <cell r="AT24">
            <v>5.4832076764907475E-3</v>
          </cell>
          <cell r="AU24">
            <v>6.4148253741981472E-3</v>
          </cell>
          <cell r="AV24">
            <v>8.8495575221238937E-3</v>
          </cell>
          <cell r="AW24">
            <v>4.0064102564102561E-3</v>
          </cell>
          <cell r="AX24">
            <v>6.269592476489028E-3</v>
          </cell>
          <cell r="AY24" t="e">
            <v>#DIV/0!</v>
          </cell>
          <cell r="AZ24" t="e">
            <v>#DIV/0!</v>
          </cell>
          <cell r="BB24" t="str">
            <v>Tellabs</v>
          </cell>
          <cell r="BC24" t="str">
            <v>N/A</v>
          </cell>
          <cell r="BD24" t="str">
            <v>N/A</v>
          </cell>
          <cell r="BE24" t="str">
            <v>N/A</v>
          </cell>
          <cell r="BF24">
            <v>1.461038961038961E-2</v>
          </cell>
          <cell r="BG24">
            <v>1.4745308310991957E-2</v>
          </cell>
          <cell r="BH24">
            <v>1.3411841674844618E-2</v>
          </cell>
          <cell r="BI24">
            <v>1.2554927809165096E-2</v>
          </cell>
          <cell r="BJ24">
            <v>1.1627906976744186E-2</v>
          </cell>
          <cell r="BK24">
            <v>1.1154657823334338E-2</v>
          </cell>
          <cell r="BL24">
            <v>1.0507355148604023E-2</v>
          </cell>
          <cell r="BM24">
            <v>1.0924121641570712E-2</v>
          </cell>
          <cell r="BN24">
            <v>1.0237963475373547E-2</v>
          </cell>
          <cell r="BO24">
            <v>9.9398378236986665E-3</v>
          </cell>
          <cell r="BP24">
            <v>9.7087378640776691E-3</v>
          </cell>
          <cell r="BQ24">
            <v>9.8452883263009851E-3</v>
          </cell>
          <cell r="BR24">
            <v>9.7366674042929854E-3</v>
          </cell>
          <cell r="BS24">
            <v>9.1590341382181521E-3</v>
          </cell>
          <cell r="BT24">
            <v>8.1983212961155572E-3</v>
          </cell>
          <cell r="BU24">
            <v>6.9571585499816919E-3</v>
          </cell>
          <cell r="BV24">
            <v>7.1455434373824747E-3</v>
          </cell>
          <cell r="BW24">
            <v>6.16476742013824E-3</v>
          </cell>
          <cell r="BX24">
            <v>6.382978723404255E-3</v>
          </cell>
          <cell r="BY24">
            <v>6.3711176002123702E-3</v>
          </cell>
          <cell r="BZ24">
            <v>5.1505546751188592E-3</v>
          </cell>
          <cell r="CB24" t="str">
            <v>Tellabs</v>
          </cell>
          <cell r="CC24" t="str">
            <v>N/A</v>
          </cell>
          <cell r="CD24" t="str">
            <v>N/A</v>
          </cell>
          <cell r="CE24" t="str">
            <v>N/A</v>
          </cell>
          <cell r="CF24">
            <v>13</v>
          </cell>
          <cell r="CG24">
            <v>13</v>
          </cell>
          <cell r="CH24">
            <v>13</v>
          </cell>
          <cell r="CI24">
            <v>12</v>
          </cell>
          <cell r="CJ24">
            <v>14</v>
          </cell>
          <cell r="CK24">
            <v>14</v>
          </cell>
          <cell r="CL24">
            <v>14</v>
          </cell>
          <cell r="CM24">
            <v>14</v>
          </cell>
          <cell r="CN24">
            <v>14</v>
          </cell>
          <cell r="CO24">
            <v>14</v>
          </cell>
          <cell r="CP24">
            <v>14</v>
          </cell>
          <cell r="CQ24">
            <v>14</v>
          </cell>
          <cell r="CR24">
            <v>14</v>
          </cell>
          <cell r="CS24">
            <v>14</v>
          </cell>
          <cell r="CT24">
            <v>14</v>
          </cell>
          <cell r="CU24">
            <v>14</v>
          </cell>
          <cell r="CV24">
            <v>13</v>
          </cell>
          <cell r="CW24">
            <v>14</v>
          </cell>
          <cell r="CX24">
            <v>13</v>
          </cell>
          <cell r="CY24">
            <v>13</v>
          </cell>
          <cell r="CZ24">
            <v>13</v>
          </cell>
        </row>
        <row r="25">
          <cell r="B25" t="str">
            <v>Transmode</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v>
          </cell>
          <cell r="X25">
            <v>0</v>
          </cell>
          <cell r="Y25">
            <v>0</v>
          </cell>
          <cell r="Z25">
            <v>0</v>
          </cell>
          <cell r="AB25" t="str">
            <v>Transmode</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8.0128205128205125E-4</v>
          </cell>
          <cell r="AX25">
            <v>0</v>
          </cell>
          <cell r="AY25" t="e">
            <v>#DIV/0!</v>
          </cell>
          <cell r="AZ25" t="e">
            <v>#DIV/0!</v>
          </cell>
          <cell r="BB25" t="str">
            <v>Transmode</v>
          </cell>
          <cell r="BC25" t="str">
            <v>N/A</v>
          </cell>
          <cell r="BD25" t="str">
            <v>N/A</v>
          </cell>
          <cell r="BE25" t="str">
            <v>N/A</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1.8681113394358303E-4</v>
          </cell>
          <cell r="BX25">
            <v>1.9342359767891682E-4</v>
          </cell>
          <cell r="BY25">
            <v>2.6546323334218213E-4</v>
          </cell>
          <cell r="BZ25">
            <v>3.9619651347068147E-4</v>
          </cell>
          <cell r="CB25" t="str">
            <v>Transmode</v>
          </cell>
          <cell r="CC25" t="str">
            <v>N/A</v>
          </cell>
          <cell r="CD25" t="str">
            <v>N/A</v>
          </cell>
          <cell r="CE25" t="str">
            <v>N/A</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v>19</v>
          </cell>
          <cell r="CX25">
            <v>19</v>
          </cell>
          <cell r="CY25">
            <v>19</v>
          </cell>
          <cell r="CZ25">
            <v>19</v>
          </cell>
        </row>
        <row r="26">
          <cell r="B26" t="str">
            <v>Tyco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B26" t="str">
            <v>Tyco</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t="e">
            <v>#DIV/0!</v>
          </cell>
          <cell r="AZ26" t="e">
            <v>#DIV/0!</v>
          </cell>
          <cell r="BB26" t="str">
            <v>Tyco</v>
          </cell>
          <cell r="BC26" t="str">
            <v>N/A</v>
          </cell>
          <cell r="BD26" t="str">
            <v>N/A</v>
          </cell>
          <cell r="BE26" t="str">
            <v>N/A</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B26" t="str">
            <v>Tyco</v>
          </cell>
          <cell r="CC26" t="str">
            <v>N/A</v>
          </cell>
          <cell r="CD26" t="str">
            <v>N/A</v>
          </cell>
          <cell r="CE26" t="str">
            <v>N/A</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row>
        <row r="27">
          <cell r="B27" t="str">
            <v>ZTE</v>
          </cell>
          <cell r="C27">
            <v>47</v>
          </cell>
          <cell r="D27">
            <v>32</v>
          </cell>
          <cell r="E27">
            <v>31</v>
          </cell>
          <cell r="F27">
            <v>50</v>
          </cell>
          <cell r="G27">
            <v>30</v>
          </cell>
          <cell r="H27">
            <v>38</v>
          </cell>
          <cell r="I27">
            <v>43</v>
          </cell>
          <cell r="J27">
            <v>46</v>
          </cell>
          <cell r="K27">
            <v>47</v>
          </cell>
          <cell r="L27">
            <v>53</v>
          </cell>
          <cell r="M27">
            <v>72</v>
          </cell>
          <cell r="N27">
            <v>88</v>
          </cell>
          <cell r="O27">
            <v>59</v>
          </cell>
          <cell r="P27">
            <v>169</v>
          </cell>
          <cell r="Q27">
            <v>81</v>
          </cell>
          <cell r="R27">
            <v>168</v>
          </cell>
          <cell r="S27">
            <v>108</v>
          </cell>
          <cell r="T27">
            <v>235</v>
          </cell>
          <cell r="U27">
            <v>192</v>
          </cell>
          <cell r="V27">
            <v>95</v>
          </cell>
          <cell r="W27">
            <v>253</v>
          </cell>
          <cell r="X27">
            <v>304</v>
          </cell>
          <cell r="Y27">
            <v>0</v>
          </cell>
          <cell r="Z27">
            <v>0</v>
          </cell>
          <cell r="AB27" t="str">
            <v>ZTE</v>
          </cell>
          <cell r="AC27">
            <v>6.1357702349869453E-2</v>
          </cell>
          <cell r="AD27">
            <v>4.2328042328042326E-2</v>
          </cell>
          <cell r="AE27">
            <v>4.229195088676671E-2</v>
          </cell>
          <cell r="AF27">
            <v>6.0606060606060608E-2</v>
          </cell>
          <cell r="AG27">
            <v>4.4776119402985072E-2</v>
          </cell>
          <cell r="AH27">
            <v>4.5838359469240045E-2</v>
          </cell>
          <cell r="AI27">
            <v>4.9883990719257539E-2</v>
          </cell>
          <cell r="AJ27">
            <v>5.0716648291069456E-2</v>
          </cell>
          <cell r="AK27">
            <v>6.5368567454798326E-2</v>
          </cell>
          <cell r="AL27">
            <v>6.2870699881376044E-2</v>
          </cell>
          <cell r="AM27">
            <v>7.8431372549019607E-2</v>
          </cell>
          <cell r="AN27">
            <v>7.7601410934744264E-2</v>
          </cell>
          <cell r="AO27">
            <v>6.3577586206896547E-2</v>
          </cell>
          <cell r="AP27">
            <v>0.14824561403508771</v>
          </cell>
          <cell r="AQ27">
            <v>7.6127819548872183E-2</v>
          </cell>
          <cell r="AR27">
            <v>0.12112472963229992</v>
          </cell>
          <cell r="AS27">
            <v>8.9035449299258038E-2</v>
          </cell>
          <cell r="AT27">
            <v>0.16106922549691569</v>
          </cell>
          <cell r="AU27">
            <v>0.13684960798289381</v>
          </cell>
          <cell r="AV27">
            <v>7.6427996781979077E-2</v>
          </cell>
          <cell r="AW27">
            <v>0.20272435897435898</v>
          </cell>
          <cell r="AX27">
            <v>0.23824451410658307</v>
          </cell>
          <cell r="AY27" t="e">
            <v>#DIV/0!</v>
          </cell>
          <cell r="AZ27" t="e">
            <v>#DIV/0!</v>
          </cell>
          <cell r="BB27" t="str">
            <v>ZTE</v>
          </cell>
          <cell r="BC27" t="str">
            <v>N/A</v>
          </cell>
          <cell r="BD27" t="str">
            <v>N/A</v>
          </cell>
          <cell r="BE27" t="str">
            <v>N/A</v>
          </cell>
          <cell r="BF27">
            <v>5.1948051948051951E-2</v>
          </cell>
          <cell r="BG27">
            <v>4.7922252010723858E-2</v>
          </cell>
          <cell r="BH27">
            <v>4.874059535492313E-2</v>
          </cell>
          <cell r="BI27">
            <v>5.0533584431889517E-2</v>
          </cell>
          <cell r="BJ27">
            <v>4.8041615667074662E-2</v>
          </cell>
          <cell r="BK27">
            <v>5.2457039493518237E-2</v>
          </cell>
          <cell r="BL27">
            <v>5.6739717802461724E-2</v>
          </cell>
          <cell r="BM27">
            <v>6.4363743726011224E-2</v>
          </cell>
          <cell r="BN27">
            <v>7.1942446043165464E-2</v>
          </cell>
          <cell r="BO27">
            <v>7.1148312843316769E-2</v>
          </cell>
          <cell r="BP27">
            <v>9.4174757281553403E-2</v>
          </cell>
          <cell r="BQ27">
            <v>9.3061415846225973E-2</v>
          </cell>
          <cell r="BR27">
            <v>0.10555432617835804</v>
          </cell>
          <cell r="BS27">
            <v>0.10949208992506244</v>
          </cell>
          <cell r="BT27">
            <v>0.11555729065000976</v>
          </cell>
          <cell r="BU27">
            <v>0.1287074331746613</v>
          </cell>
          <cell r="BV27">
            <v>0.11846558856713051</v>
          </cell>
          <cell r="BW27">
            <v>0.14477862880627684</v>
          </cell>
          <cell r="BX27">
            <v>0.1632495164410058</v>
          </cell>
          <cell r="BY27">
            <v>0.17308202813910273</v>
          </cell>
          <cell r="BZ27">
            <v>0.22068145800316957</v>
          </cell>
          <cell r="CB27" t="str">
            <v>ZTE</v>
          </cell>
          <cell r="CC27" t="str">
            <v>N/A</v>
          </cell>
          <cell r="CD27" t="str">
            <v>N/A</v>
          </cell>
          <cell r="CE27" t="str">
            <v>N/A</v>
          </cell>
          <cell r="CF27">
            <v>6</v>
          </cell>
          <cell r="CG27">
            <v>6</v>
          </cell>
          <cell r="CH27">
            <v>7</v>
          </cell>
          <cell r="CI27">
            <v>7</v>
          </cell>
          <cell r="CJ27">
            <v>9</v>
          </cell>
          <cell r="CK27">
            <v>7</v>
          </cell>
          <cell r="CL27">
            <v>6</v>
          </cell>
          <cell r="CM27">
            <v>4</v>
          </cell>
          <cell r="CN27">
            <v>4</v>
          </cell>
          <cell r="CO27">
            <v>4</v>
          </cell>
          <cell r="CP27">
            <v>4</v>
          </cell>
          <cell r="CQ27">
            <v>4</v>
          </cell>
          <cell r="CR27">
            <v>4</v>
          </cell>
          <cell r="CS27">
            <v>3</v>
          </cell>
          <cell r="CT27">
            <v>2</v>
          </cell>
          <cell r="CU27">
            <v>2</v>
          </cell>
          <cell r="CV27">
            <v>2</v>
          </cell>
          <cell r="CW27">
            <v>2</v>
          </cell>
          <cell r="CX27">
            <v>2</v>
          </cell>
          <cell r="CY27">
            <v>2</v>
          </cell>
          <cell r="CZ27">
            <v>2</v>
          </cell>
        </row>
        <row r="28">
          <cell r="B28" t="str">
            <v>Other</v>
          </cell>
          <cell r="C28">
            <v>66</v>
          </cell>
          <cell r="D28">
            <v>65</v>
          </cell>
          <cell r="E28">
            <v>67</v>
          </cell>
          <cell r="F28">
            <v>72</v>
          </cell>
          <cell r="G28">
            <v>53</v>
          </cell>
          <cell r="H28">
            <v>45</v>
          </cell>
          <cell r="I28">
            <v>42</v>
          </cell>
          <cell r="J28">
            <v>31</v>
          </cell>
          <cell r="K28">
            <v>27</v>
          </cell>
          <cell r="L28">
            <v>27</v>
          </cell>
          <cell r="M28">
            <v>27</v>
          </cell>
          <cell r="N28">
            <v>21</v>
          </cell>
          <cell r="O28">
            <v>21</v>
          </cell>
          <cell r="P28">
            <v>22</v>
          </cell>
          <cell r="Q28">
            <v>22</v>
          </cell>
          <cell r="R28">
            <v>23</v>
          </cell>
          <cell r="S28">
            <v>16</v>
          </cell>
          <cell r="T28">
            <v>14</v>
          </cell>
          <cell r="U28">
            <v>13</v>
          </cell>
          <cell r="V28">
            <v>19</v>
          </cell>
          <cell r="W28">
            <v>15</v>
          </cell>
          <cell r="X28">
            <v>2</v>
          </cell>
          <cell r="Y28">
            <v>0</v>
          </cell>
          <cell r="Z28">
            <v>0</v>
          </cell>
          <cell r="AB28" t="str">
            <v>Other</v>
          </cell>
          <cell r="AC28">
            <v>8.6161879895561358E-2</v>
          </cell>
          <cell r="AD28">
            <v>8.5978835978835974E-2</v>
          </cell>
          <cell r="AE28">
            <v>9.1405184174624829E-2</v>
          </cell>
          <cell r="AF28">
            <v>8.727272727272728E-2</v>
          </cell>
          <cell r="AG28">
            <v>7.9104477611940296E-2</v>
          </cell>
          <cell r="AH28">
            <v>5.4282267792521106E-2</v>
          </cell>
          <cell r="AI28">
            <v>4.8723897911832945E-2</v>
          </cell>
          <cell r="AJ28">
            <v>3.4178610804851156E-2</v>
          </cell>
          <cell r="AK28">
            <v>3.7552155771905425E-2</v>
          </cell>
          <cell r="AL28">
            <v>3.2028469750889681E-2</v>
          </cell>
          <cell r="AM28">
            <v>2.9411764705882353E-2</v>
          </cell>
          <cell r="AN28">
            <v>1.8518518518518517E-2</v>
          </cell>
          <cell r="AO28">
            <v>2.2629310344827586E-2</v>
          </cell>
          <cell r="AP28">
            <v>1.9298245614035089E-2</v>
          </cell>
          <cell r="AQ28">
            <v>2.0676691729323307E-2</v>
          </cell>
          <cell r="AR28">
            <v>1.658255227108868E-2</v>
          </cell>
          <cell r="AS28">
            <v>1.3190436933223413E-2</v>
          </cell>
          <cell r="AT28">
            <v>9.5956134338588076E-3</v>
          </cell>
          <cell r="AU28">
            <v>9.2658588738417681E-3</v>
          </cell>
          <cell r="AV28">
            <v>1.5285599356395816E-2</v>
          </cell>
          <cell r="AW28">
            <v>1.201923076923077E-2</v>
          </cell>
          <cell r="AX28">
            <v>1.567398119122257E-3</v>
          </cell>
          <cell r="AY28" t="e">
            <v>#DIV/0!</v>
          </cell>
          <cell r="AZ28" t="e">
            <v>#DIV/0!</v>
          </cell>
          <cell r="BB28" t="str">
            <v>Other</v>
          </cell>
          <cell r="BC28" t="str">
            <v>N/A</v>
          </cell>
          <cell r="BD28" t="str">
            <v>N/A</v>
          </cell>
          <cell r="BE28" t="str">
            <v>N/A</v>
          </cell>
          <cell r="BF28">
            <v>8.7662337662337664E-2</v>
          </cell>
          <cell r="BG28">
            <v>8.6126005361930297E-2</v>
          </cell>
          <cell r="BH28">
            <v>7.7526987242394499E-2</v>
          </cell>
          <cell r="BI28">
            <v>6.6541117388575016E-2</v>
          </cell>
          <cell r="BJ28">
            <v>5.232558139534884E-2</v>
          </cell>
          <cell r="BK28">
            <v>4.3714199577931864E-2</v>
          </cell>
          <cell r="BL28">
            <v>3.8126688682077456E-2</v>
          </cell>
          <cell r="BM28">
            <v>3.3067611455565395E-2</v>
          </cell>
          <cell r="BN28">
            <v>2.8223574986164915E-2</v>
          </cell>
          <cell r="BO28">
            <v>2.5111169238817684E-2</v>
          </cell>
          <cell r="BP28">
            <v>2.20873786407767E-2</v>
          </cell>
          <cell r="BQ28">
            <v>2.0159399906235349E-2</v>
          </cell>
          <cell r="BR28">
            <v>1.9473334808585971E-2</v>
          </cell>
          <cell r="BS28">
            <v>1.7277268942547878E-2</v>
          </cell>
          <cell r="BT28">
            <v>1.4639859457349209E-2</v>
          </cell>
          <cell r="BU28">
            <v>1.2083485902599781E-2</v>
          </cell>
          <cell r="BV28">
            <v>1.1658518239939826E-2</v>
          </cell>
          <cell r="BW28">
            <v>1.1395479170558566E-2</v>
          </cell>
          <cell r="BX28">
            <v>9.4777562862669237E-3</v>
          </cell>
          <cell r="BY28">
            <v>9.5566764003185561E-3</v>
          </cell>
          <cell r="BZ28">
            <v>6.735340729001585E-3</v>
          </cell>
        </row>
        <row r="29">
          <cell r="B29" t="str">
            <v>Total</v>
          </cell>
          <cell r="C29">
            <v>766</v>
          </cell>
          <cell r="D29">
            <v>756</v>
          </cell>
          <cell r="E29">
            <v>733</v>
          </cell>
          <cell r="F29">
            <v>825</v>
          </cell>
          <cell r="G29">
            <v>670</v>
          </cell>
          <cell r="H29">
            <v>829</v>
          </cell>
          <cell r="I29">
            <v>862</v>
          </cell>
          <cell r="J29">
            <v>907</v>
          </cell>
          <cell r="K29">
            <v>719</v>
          </cell>
          <cell r="L29">
            <v>843</v>
          </cell>
          <cell r="M29">
            <v>918</v>
          </cell>
          <cell r="N29">
            <v>1134</v>
          </cell>
          <cell r="O29">
            <v>928</v>
          </cell>
          <cell r="P29">
            <v>1140</v>
          </cell>
          <cell r="Q29">
            <v>1064</v>
          </cell>
          <cell r="R29">
            <v>1387</v>
          </cell>
          <cell r="S29">
            <v>1213</v>
          </cell>
          <cell r="T29">
            <v>1459</v>
          </cell>
          <cell r="U29">
            <v>1403</v>
          </cell>
          <cell r="V29">
            <v>1243</v>
          </cell>
          <cell r="W29">
            <v>1248</v>
          </cell>
          <cell r="X29">
            <v>1276</v>
          </cell>
          <cell r="Y29">
            <v>0</v>
          </cell>
          <cell r="Z29">
            <v>0</v>
          </cell>
          <cell r="AB29" t="str">
            <v>Total</v>
          </cell>
          <cell r="AC29">
            <v>1.0000000000000002</v>
          </cell>
          <cell r="AD29">
            <v>0.99999999999999989</v>
          </cell>
          <cell r="AE29">
            <v>1</v>
          </cell>
          <cell r="AF29">
            <v>0.99999999999999989</v>
          </cell>
          <cell r="AG29">
            <v>1.0000000000000002</v>
          </cell>
          <cell r="AH29">
            <v>0.99999999999999989</v>
          </cell>
          <cell r="AI29">
            <v>0.99999999999999989</v>
          </cell>
          <cell r="AJ29">
            <v>1</v>
          </cell>
          <cell r="AK29">
            <v>1</v>
          </cell>
          <cell r="AL29">
            <v>1</v>
          </cell>
          <cell r="AM29">
            <v>0.99999999999999989</v>
          </cell>
          <cell r="AN29">
            <v>0.99999999999999989</v>
          </cell>
          <cell r="AO29">
            <v>1</v>
          </cell>
          <cell r="AP29">
            <v>1.0000000000000002</v>
          </cell>
          <cell r="AQ29">
            <v>0.99999999999999989</v>
          </cell>
          <cell r="AR29">
            <v>1</v>
          </cell>
          <cell r="AS29">
            <v>1</v>
          </cell>
          <cell r="AT29">
            <v>1</v>
          </cell>
          <cell r="AU29">
            <v>1</v>
          </cell>
          <cell r="AV29">
            <v>1.0000000000000002</v>
          </cell>
          <cell r="AW29">
            <v>0.99999999999999989</v>
          </cell>
          <cell r="AX29">
            <v>1.0000000000000002</v>
          </cell>
          <cell r="AY29" t="e">
            <v>#DIV/0!</v>
          </cell>
          <cell r="AZ29" t="e">
            <v>#DIV/0!</v>
          </cell>
          <cell r="BB29" t="str">
            <v>Total</v>
          </cell>
          <cell r="BC29" t="str">
            <v>N/A</v>
          </cell>
          <cell r="BD29" t="str">
            <v>N/A</v>
          </cell>
          <cell r="BE29" t="str">
            <v>N/A</v>
          </cell>
          <cell r="BF29">
            <v>1</v>
          </cell>
          <cell r="BG29">
            <v>0.99999999999999989</v>
          </cell>
          <cell r="BH29">
            <v>1.0000000000000002</v>
          </cell>
          <cell r="BI29">
            <v>1</v>
          </cell>
          <cell r="BJ29">
            <v>1</v>
          </cell>
          <cell r="BK29">
            <v>0.99999999999999989</v>
          </cell>
          <cell r="BL29">
            <v>0.99999999999999989</v>
          </cell>
          <cell r="BM29">
            <v>0.99999999999999989</v>
          </cell>
          <cell r="BN29">
            <v>0.99999999999999989</v>
          </cell>
          <cell r="BO29">
            <v>1</v>
          </cell>
          <cell r="BP29">
            <v>1</v>
          </cell>
          <cell r="BQ29">
            <v>1</v>
          </cell>
          <cell r="BR29">
            <v>0.99999999999999989</v>
          </cell>
          <cell r="BS29">
            <v>1</v>
          </cell>
          <cell r="BT29">
            <v>0.99999999999999978</v>
          </cell>
          <cell r="BU29">
            <v>0.99999999999999989</v>
          </cell>
          <cell r="BV29">
            <v>0.99999999999999989</v>
          </cell>
          <cell r="BW29">
            <v>1.0000000000000002</v>
          </cell>
          <cell r="BX29">
            <v>1</v>
          </cell>
          <cell r="BY29">
            <v>0.99999999999999978</v>
          </cell>
          <cell r="BZ29">
            <v>0.99999999999999978</v>
          </cell>
        </row>
        <row r="36">
          <cell r="BB36" t="str">
            <v>Vendor</v>
          </cell>
          <cell r="BC36" t="str">
            <v>1Q05</v>
          </cell>
          <cell r="BD36" t="str">
            <v>2Q05</v>
          </cell>
          <cell r="BE36" t="str">
            <v>3Q05</v>
          </cell>
          <cell r="BF36" t="str">
            <v>4Q05</v>
          </cell>
          <cell r="BG36" t="str">
            <v>1Q06</v>
          </cell>
          <cell r="BH36" t="str">
            <v>2Q06</v>
          </cell>
          <cell r="BI36" t="str">
            <v>3Q06</v>
          </cell>
          <cell r="BJ36" t="str">
            <v>4Q06</v>
          </cell>
          <cell r="BK36" t="str">
            <v>1Q07</v>
          </cell>
          <cell r="BL36" t="str">
            <v>2Q07</v>
          </cell>
          <cell r="BM36" t="str">
            <v>3Q07</v>
          </cell>
          <cell r="BN36" t="str">
            <v>4Q07</v>
          </cell>
          <cell r="BO36" t="str">
            <v>1Q08</v>
          </cell>
          <cell r="BP36" t="str">
            <v>2Q08</v>
          </cell>
          <cell r="BQ36" t="str">
            <v>3Q08</v>
          </cell>
          <cell r="BR36" t="str">
            <v>4Q08</v>
          </cell>
          <cell r="BS36" t="str">
            <v>1Q09</v>
          </cell>
          <cell r="BT36" t="str">
            <v>2Q09</v>
          </cell>
          <cell r="BU36" t="str">
            <v>3Q09</v>
          </cell>
          <cell r="BV36" t="str">
            <v>4Q09</v>
          </cell>
          <cell r="BW36" t="str">
            <v>1Q10</v>
          </cell>
          <cell r="BX36" t="str">
            <v>2Q10</v>
          </cell>
          <cell r="BY36" t="str">
            <v>3Q10</v>
          </cell>
          <cell r="BZ36" t="str">
            <v>4Q10</v>
          </cell>
          <cell r="CB36" t="str">
            <v>Vendor</v>
          </cell>
          <cell r="CC36" t="str">
            <v>1Q05</v>
          </cell>
          <cell r="CD36" t="str">
            <v>2Q05</v>
          </cell>
          <cell r="CE36" t="str">
            <v>3Q05</v>
          </cell>
          <cell r="CF36" t="str">
            <v>4Q05</v>
          </cell>
          <cell r="CG36" t="str">
            <v>1Q06</v>
          </cell>
          <cell r="CH36" t="str">
            <v>2Q06</v>
          </cell>
          <cell r="CI36" t="str">
            <v>3Q06</v>
          </cell>
          <cell r="CJ36" t="str">
            <v>4Q06</v>
          </cell>
          <cell r="CK36" t="str">
            <v>1Q07</v>
          </cell>
          <cell r="CL36" t="str">
            <v>2Q07</v>
          </cell>
          <cell r="CM36" t="str">
            <v>3Q07</v>
          </cell>
          <cell r="CN36" t="str">
            <v>4Q07</v>
          </cell>
          <cell r="CO36" t="str">
            <v>1Q08</v>
          </cell>
          <cell r="CP36" t="str">
            <v>2Q08</v>
          </cell>
          <cell r="CQ36" t="str">
            <v>3Q08</v>
          </cell>
          <cell r="CR36" t="str">
            <v>4Q08</v>
          </cell>
          <cell r="CS36" t="str">
            <v>1Q09</v>
          </cell>
          <cell r="CT36" t="str">
            <v>2Q09</v>
          </cell>
          <cell r="CU36" t="str">
            <v>3Q09</v>
          </cell>
          <cell r="CV36" t="str">
            <v>4Q09</v>
          </cell>
          <cell r="CW36" t="str">
            <v>1Q10</v>
          </cell>
          <cell r="CX36" t="str">
            <v>2Q10</v>
          </cell>
          <cell r="CY36" t="str">
            <v>3Q10</v>
          </cell>
          <cell r="CZ36" t="str">
            <v>4Q10</v>
          </cell>
        </row>
        <row r="37">
          <cell r="BB37" t="str">
            <v>ADTRAN</v>
          </cell>
          <cell r="BC37" t="str">
            <v>N/A</v>
          </cell>
          <cell r="BD37" t="str">
            <v>N/A</v>
          </cell>
          <cell r="BE37" t="str">
            <v>N/A</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B37" t="str">
            <v>ADTRAN</v>
          </cell>
          <cell r="CC37" t="str">
            <v>N/A</v>
          </cell>
          <cell r="CD37" t="str">
            <v>N/A</v>
          </cell>
          <cell r="CE37" t="str">
            <v>N/A</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row>
        <row r="38">
          <cell r="BB38" t="str">
            <v>ADVA</v>
          </cell>
          <cell r="BC38" t="str">
            <v>N/A</v>
          </cell>
          <cell r="BD38" t="str">
            <v>N/A</v>
          </cell>
          <cell r="BE38" t="str">
            <v>N/A</v>
          </cell>
          <cell r="BF38">
            <v>0</v>
          </cell>
          <cell r="BG38">
            <v>0</v>
          </cell>
          <cell r="BH38">
            <v>0</v>
          </cell>
          <cell r="BI38">
            <v>0</v>
          </cell>
          <cell r="BJ38">
            <v>0</v>
          </cell>
          <cell r="BK38">
            <v>0</v>
          </cell>
          <cell r="BL38">
            <v>0</v>
          </cell>
          <cell r="BM38">
            <v>0</v>
          </cell>
          <cell r="BN38">
            <v>0</v>
          </cell>
          <cell r="BO38">
            <v>4.032258064516129E-4</v>
          </cell>
          <cell r="BP38">
            <v>3.9729837107667858E-4</v>
          </cell>
          <cell r="BQ38">
            <v>4.0080160320641282E-4</v>
          </cell>
          <cell r="BR38">
            <v>4.0225261464199515E-4</v>
          </cell>
          <cell r="BS38">
            <v>0</v>
          </cell>
          <cell r="BT38">
            <v>0</v>
          </cell>
          <cell r="BU38">
            <v>0</v>
          </cell>
          <cell r="BV38">
            <v>0</v>
          </cell>
          <cell r="BW38">
            <v>0</v>
          </cell>
          <cell r="BX38">
            <v>0</v>
          </cell>
          <cell r="BY38">
            <v>0</v>
          </cell>
          <cell r="BZ38">
            <v>0</v>
          </cell>
          <cell r="CB38" t="str">
            <v>ADVA</v>
          </cell>
          <cell r="CC38" t="str">
            <v>N/A</v>
          </cell>
          <cell r="CD38" t="str">
            <v>N/A</v>
          </cell>
          <cell r="CE38" t="str">
            <v>N/A</v>
          </cell>
          <cell r="CF38" t="str">
            <v/>
          </cell>
          <cell r="CG38" t="str">
            <v/>
          </cell>
          <cell r="CH38" t="str">
            <v/>
          </cell>
          <cell r="CI38" t="str">
            <v/>
          </cell>
          <cell r="CJ38" t="str">
            <v/>
          </cell>
          <cell r="CK38" t="str">
            <v/>
          </cell>
          <cell r="CL38" t="str">
            <v/>
          </cell>
          <cell r="CM38" t="str">
            <v/>
          </cell>
          <cell r="CN38" t="str">
            <v/>
          </cell>
          <cell r="CO38">
            <v>16</v>
          </cell>
          <cell r="CP38">
            <v>16</v>
          </cell>
          <cell r="CQ38">
            <v>16</v>
          </cell>
          <cell r="CR38">
            <v>16</v>
          </cell>
          <cell r="CS38" t="str">
            <v/>
          </cell>
          <cell r="CT38" t="str">
            <v/>
          </cell>
          <cell r="CU38" t="str">
            <v/>
          </cell>
          <cell r="CV38" t="str">
            <v/>
          </cell>
          <cell r="CW38" t="str">
            <v/>
          </cell>
          <cell r="CX38" t="str">
            <v/>
          </cell>
          <cell r="CY38" t="str">
            <v/>
          </cell>
          <cell r="CZ38" t="str">
            <v/>
          </cell>
        </row>
        <row r="39">
          <cell r="BB39" t="str">
            <v>Alcatel-Lucent</v>
          </cell>
          <cell r="BC39" t="str">
            <v>N/A</v>
          </cell>
          <cell r="BD39" t="str">
            <v>N/A</v>
          </cell>
          <cell r="BE39" t="str">
            <v>N/A</v>
          </cell>
          <cell r="BF39">
            <v>9.0777402221149203E-2</v>
          </cell>
          <cell r="BG39">
            <v>8.9712335446123836E-2</v>
          </cell>
          <cell r="BH39">
            <v>8.3253128007699712E-2</v>
          </cell>
          <cell r="BI39">
            <v>8.6876155268022184E-2</v>
          </cell>
          <cell r="BJ39">
            <v>9.0866510538641684E-2</v>
          </cell>
          <cell r="BK39">
            <v>9.6774193548387094E-2</v>
          </cell>
          <cell r="BL39">
            <v>0.10863509749303621</v>
          </cell>
          <cell r="BM39">
            <v>0.11218390804597701</v>
          </cell>
          <cell r="BN39">
            <v>0.1164065795023197</v>
          </cell>
          <cell r="BO39">
            <v>0.11129032258064517</v>
          </cell>
          <cell r="BP39">
            <v>0.11402463249900675</v>
          </cell>
          <cell r="BQ39">
            <v>0.11462925851703407</v>
          </cell>
          <cell r="BR39">
            <v>0.12067578439259855</v>
          </cell>
          <cell r="BS39">
            <v>0.12542500944465432</v>
          </cell>
          <cell r="BT39">
            <v>0.12495755517826825</v>
          </cell>
          <cell r="BU39">
            <v>0.1232405380043791</v>
          </cell>
          <cell r="BV39">
            <v>0.11362189688096754</v>
          </cell>
          <cell r="BW39">
            <v>0.10155506188511583</v>
          </cell>
          <cell r="BX39">
            <v>8.8792816760891249E-2</v>
          </cell>
          <cell r="BY39">
            <v>8.0109239872553487E-2</v>
          </cell>
          <cell r="BZ39">
            <v>6.8166776968894768E-2</v>
          </cell>
          <cell r="CB39" t="str">
            <v>Alcatel-Lucent</v>
          </cell>
          <cell r="CC39" t="str">
            <v>N/A</v>
          </cell>
          <cell r="CD39" t="str">
            <v>N/A</v>
          </cell>
          <cell r="CE39" t="str">
            <v>N/A</v>
          </cell>
          <cell r="CF39">
            <v>3</v>
          </cell>
          <cell r="CG39">
            <v>3</v>
          </cell>
          <cell r="CH39">
            <v>3</v>
          </cell>
          <cell r="CI39">
            <v>3</v>
          </cell>
          <cell r="CJ39">
            <v>3</v>
          </cell>
          <cell r="CK39">
            <v>3</v>
          </cell>
          <cell r="CL39">
            <v>3</v>
          </cell>
          <cell r="CM39">
            <v>2</v>
          </cell>
          <cell r="CN39">
            <v>2</v>
          </cell>
          <cell r="CO39">
            <v>2</v>
          </cell>
          <cell r="CP39">
            <v>2</v>
          </cell>
          <cell r="CQ39">
            <v>3</v>
          </cell>
          <cell r="CR39">
            <v>3</v>
          </cell>
          <cell r="CS39">
            <v>2</v>
          </cell>
          <cell r="CT39">
            <v>3</v>
          </cell>
          <cell r="CU39">
            <v>3</v>
          </cell>
          <cell r="CV39">
            <v>3</v>
          </cell>
          <cell r="CW39">
            <v>3</v>
          </cell>
          <cell r="CX39">
            <v>3</v>
          </cell>
          <cell r="CY39">
            <v>3</v>
          </cell>
          <cell r="CZ39">
            <v>3</v>
          </cell>
        </row>
        <row r="40">
          <cell r="BB40" t="str">
            <v>Ciena</v>
          </cell>
          <cell r="BC40" t="str">
            <v>N/A</v>
          </cell>
          <cell r="BD40" t="str">
            <v>N/A</v>
          </cell>
          <cell r="BE40" t="str">
            <v>N/A</v>
          </cell>
          <cell r="BF40">
            <v>4.0560115886045391E-2</v>
          </cell>
          <cell r="BG40">
            <v>4.388103364212579E-2</v>
          </cell>
          <cell r="BH40">
            <v>5.6785370548604427E-2</v>
          </cell>
          <cell r="BI40">
            <v>7.2088724584103508E-2</v>
          </cell>
          <cell r="BJ40">
            <v>7.6814988290398123E-2</v>
          </cell>
          <cell r="BK40">
            <v>7.9476390836839647E-2</v>
          </cell>
          <cell r="BL40">
            <v>6.7316620241411329E-2</v>
          </cell>
          <cell r="BM40">
            <v>5.2873563218390804E-2</v>
          </cell>
          <cell r="BN40">
            <v>5.735976381273724E-2</v>
          </cell>
          <cell r="BO40">
            <v>5.8467741935483868E-2</v>
          </cell>
          <cell r="BP40">
            <v>5.5621771950735005E-2</v>
          </cell>
          <cell r="BQ40">
            <v>4.9298597194388775E-2</v>
          </cell>
          <cell r="BR40">
            <v>3.4593724859211583E-2</v>
          </cell>
          <cell r="BS40">
            <v>2.6822818284850773E-2</v>
          </cell>
          <cell r="BT40">
            <v>2.3429541595925297E-2</v>
          </cell>
          <cell r="BU40">
            <v>2.2833906787613389E-2</v>
          </cell>
          <cell r="BV40">
            <v>2.2278803309993635E-2</v>
          </cell>
          <cell r="BW40">
            <v>1.6820057124722312E-2</v>
          </cell>
          <cell r="BX40">
            <v>1.1972065181243765E-2</v>
          </cell>
          <cell r="BY40">
            <v>9.5584888484296776E-3</v>
          </cell>
          <cell r="BZ40">
            <v>5.2945069490403706E-3</v>
          </cell>
          <cell r="CB40" t="str">
            <v>Ciena</v>
          </cell>
          <cell r="CC40" t="str">
            <v>N/A</v>
          </cell>
          <cell r="CD40" t="str">
            <v>N/A</v>
          </cell>
          <cell r="CE40" t="str">
            <v>N/A</v>
          </cell>
          <cell r="CF40">
            <v>8</v>
          </cell>
          <cell r="CG40">
            <v>9</v>
          </cell>
          <cell r="CH40">
            <v>5</v>
          </cell>
          <cell r="CI40">
            <v>4</v>
          </cell>
          <cell r="CJ40">
            <v>4</v>
          </cell>
          <cell r="CK40">
            <v>4</v>
          </cell>
          <cell r="CL40">
            <v>5</v>
          </cell>
          <cell r="CM40">
            <v>6</v>
          </cell>
          <cell r="CN40">
            <v>6</v>
          </cell>
          <cell r="CO40">
            <v>6</v>
          </cell>
          <cell r="CP40">
            <v>6</v>
          </cell>
          <cell r="CQ40">
            <v>6</v>
          </cell>
          <cell r="CR40">
            <v>8</v>
          </cell>
          <cell r="CS40">
            <v>10</v>
          </cell>
          <cell r="CT40">
            <v>9</v>
          </cell>
          <cell r="CU40">
            <v>9</v>
          </cell>
          <cell r="CV40">
            <v>9</v>
          </cell>
          <cell r="CW40">
            <v>10</v>
          </cell>
          <cell r="CX40">
            <v>11</v>
          </cell>
          <cell r="CY40">
            <v>11</v>
          </cell>
          <cell r="CZ40">
            <v>11</v>
          </cell>
        </row>
        <row r="41">
          <cell r="BB41" t="str">
            <v>Cisco</v>
          </cell>
          <cell r="BC41" t="str">
            <v>N/A</v>
          </cell>
          <cell r="BD41" t="str">
            <v>N/A</v>
          </cell>
          <cell r="BE41" t="str">
            <v>N/A</v>
          </cell>
          <cell r="BF41">
            <v>2.5108643167551906E-2</v>
          </cell>
          <cell r="BG41">
            <v>1.7064846416382253E-2</v>
          </cell>
          <cell r="BH41">
            <v>1.4918190567853706E-2</v>
          </cell>
          <cell r="BI41">
            <v>1.6173752310536044E-2</v>
          </cell>
          <cell r="BJ41">
            <v>1.6861826697892272E-2</v>
          </cell>
          <cell r="BK41">
            <v>1.7765310892940627E-2</v>
          </cell>
          <cell r="BL41">
            <v>1.6713091922005572E-2</v>
          </cell>
          <cell r="BM41">
            <v>1.6551724137931035E-2</v>
          </cell>
          <cell r="BN41">
            <v>1.6026992830029525E-2</v>
          </cell>
          <cell r="BO41">
            <v>1.3709677419354839E-2</v>
          </cell>
          <cell r="BP41">
            <v>1.1918951132300357E-2</v>
          </cell>
          <cell r="BQ41">
            <v>1.2024048096192385E-2</v>
          </cell>
          <cell r="BR41">
            <v>1.0056315366049879E-2</v>
          </cell>
          <cell r="BS41">
            <v>7.9335096335474125E-3</v>
          </cell>
          <cell r="BT41">
            <v>7.8098471986417653E-3</v>
          </cell>
          <cell r="BU41">
            <v>5.9430716296527998E-3</v>
          </cell>
          <cell r="BV41">
            <v>5.0922978994271161E-3</v>
          </cell>
          <cell r="BW41">
            <v>5.3951126626467791E-3</v>
          </cell>
          <cell r="BX41">
            <v>3.3255736614566014E-3</v>
          </cell>
          <cell r="BY41">
            <v>3.1861629494765588E-3</v>
          </cell>
          <cell r="BZ41">
            <v>2.6472534745201853E-3</v>
          </cell>
          <cell r="CB41" t="str">
            <v>Cisco</v>
          </cell>
          <cell r="CC41" t="str">
            <v>N/A</v>
          </cell>
          <cell r="CD41" t="str">
            <v>N/A</v>
          </cell>
          <cell r="CE41" t="str">
            <v>N/A</v>
          </cell>
          <cell r="CF41">
            <v>11</v>
          </cell>
          <cell r="CG41">
            <v>11</v>
          </cell>
          <cell r="CH41">
            <v>11</v>
          </cell>
          <cell r="CI41">
            <v>12</v>
          </cell>
          <cell r="CJ41">
            <v>12</v>
          </cell>
          <cell r="CK41">
            <v>12</v>
          </cell>
          <cell r="CL41">
            <v>12</v>
          </cell>
          <cell r="CM41">
            <v>12</v>
          </cell>
          <cell r="CN41">
            <v>12</v>
          </cell>
          <cell r="CO41">
            <v>12</v>
          </cell>
          <cell r="CP41">
            <v>12</v>
          </cell>
          <cell r="CQ41">
            <v>12</v>
          </cell>
          <cell r="CR41">
            <v>13</v>
          </cell>
          <cell r="CS41">
            <v>13</v>
          </cell>
          <cell r="CT41">
            <v>13</v>
          </cell>
          <cell r="CU41">
            <v>13</v>
          </cell>
          <cell r="CV41">
            <v>13</v>
          </cell>
          <cell r="CW41">
            <v>13</v>
          </cell>
          <cell r="CX41">
            <v>13</v>
          </cell>
          <cell r="CY41">
            <v>13</v>
          </cell>
          <cell r="CZ41">
            <v>13</v>
          </cell>
        </row>
        <row r="42">
          <cell r="BB42" t="str">
            <v>ECI Telecom</v>
          </cell>
          <cell r="BC42" t="str">
            <v>N/A</v>
          </cell>
          <cell r="BD42" t="str">
            <v>N/A</v>
          </cell>
          <cell r="BE42" t="str">
            <v>N/A</v>
          </cell>
          <cell r="BF42">
            <v>4.0560115886045391E-2</v>
          </cell>
          <cell r="BG42">
            <v>4.9731838127742567E-2</v>
          </cell>
          <cell r="BH42">
            <v>5.1491819056785369E-2</v>
          </cell>
          <cell r="BI42">
            <v>5.7763401109057304E-2</v>
          </cell>
          <cell r="BJ42">
            <v>6.3700234192037478E-2</v>
          </cell>
          <cell r="BK42">
            <v>6.4516129032258063E-2</v>
          </cell>
          <cell r="BL42">
            <v>6.9637883008356549E-2</v>
          </cell>
          <cell r="BM42">
            <v>7.2183908045977005E-2</v>
          </cell>
          <cell r="BN42">
            <v>7.085617882749895E-2</v>
          </cell>
          <cell r="BO42">
            <v>7.0161290322580644E-2</v>
          </cell>
          <cell r="BP42">
            <v>7.1116408422725472E-2</v>
          </cell>
          <cell r="BQ42">
            <v>7.6953907815631259E-2</v>
          </cell>
          <cell r="BR42">
            <v>8.1657280772325022E-2</v>
          </cell>
          <cell r="BS42">
            <v>8.1979599546656595E-2</v>
          </cell>
          <cell r="BT42">
            <v>7.8098471986417659E-2</v>
          </cell>
          <cell r="BU42">
            <v>6.5686581169846728E-2</v>
          </cell>
          <cell r="BV42">
            <v>6.206238064926798E-2</v>
          </cell>
          <cell r="BW42">
            <v>5.61726436052047E-2</v>
          </cell>
          <cell r="BX42">
            <v>5.3209178583305622E-2</v>
          </cell>
          <cell r="BY42">
            <v>5.5530268548020026E-2</v>
          </cell>
          <cell r="BZ42">
            <v>5.4268696227663796E-2</v>
          </cell>
          <cell r="CB42" t="str">
            <v>ECI Telecom</v>
          </cell>
          <cell r="CC42" t="str">
            <v>N/A</v>
          </cell>
          <cell r="CD42" t="str">
            <v>N/A</v>
          </cell>
          <cell r="CE42" t="str">
            <v>N/A</v>
          </cell>
          <cell r="CF42">
            <v>8</v>
          </cell>
          <cell r="CG42">
            <v>6</v>
          </cell>
          <cell r="CH42">
            <v>8</v>
          </cell>
          <cell r="CI42">
            <v>6</v>
          </cell>
          <cell r="CJ42">
            <v>6</v>
          </cell>
          <cell r="CK42">
            <v>5</v>
          </cell>
          <cell r="CL42">
            <v>4</v>
          </cell>
          <cell r="CM42">
            <v>4</v>
          </cell>
          <cell r="CN42">
            <v>5</v>
          </cell>
          <cell r="CO42">
            <v>5</v>
          </cell>
          <cell r="CP42">
            <v>5</v>
          </cell>
          <cell r="CQ42">
            <v>5</v>
          </cell>
          <cell r="CR42">
            <v>5</v>
          </cell>
          <cell r="CS42">
            <v>5</v>
          </cell>
          <cell r="CT42">
            <v>5</v>
          </cell>
          <cell r="CU42">
            <v>5</v>
          </cell>
          <cell r="CV42">
            <v>5</v>
          </cell>
          <cell r="CW42">
            <v>5</v>
          </cell>
          <cell r="CX42">
            <v>5</v>
          </cell>
          <cell r="CY42">
            <v>5</v>
          </cell>
          <cell r="CZ42">
            <v>4</v>
          </cell>
        </row>
        <row r="43">
          <cell r="BB43" t="str">
            <v>Ericsson</v>
          </cell>
          <cell r="BC43" t="str">
            <v>N/A</v>
          </cell>
          <cell r="BD43" t="str">
            <v>N/A</v>
          </cell>
          <cell r="BE43" t="str">
            <v>N/A</v>
          </cell>
          <cell r="BF43">
            <v>3.7180106228874937E-2</v>
          </cell>
          <cell r="BG43">
            <v>4.4368600682593858E-2</v>
          </cell>
          <cell r="BH43">
            <v>4.523580365736285E-2</v>
          </cell>
          <cell r="BI43">
            <v>4.5286506469500921E-2</v>
          </cell>
          <cell r="BJ43">
            <v>4.8243559718969556E-2</v>
          </cell>
          <cell r="BK43">
            <v>5.0023375409069662E-2</v>
          </cell>
          <cell r="BL43">
            <v>5.1067780872794802E-2</v>
          </cell>
          <cell r="BM43">
            <v>5.1494252873563219E-2</v>
          </cell>
          <cell r="BN43">
            <v>4.5128637705609445E-2</v>
          </cell>
          <cell r="BO43">
            <v>4.314516129032258E-2</v>
          </cell>
          <cell r="BP43">
            <v>3.9332538736591177E-2</v>
          </cell>
          <cell r="BQ43">
            <v>3.6873747494989978E-2</v>
          </cell>
          <cell r="BR43">
            <v>3.901850362027353E-2</v>
          </cell>
          <cell r="BS43">
            <v>3.0222893842085381E-2</v>
          </cell>
          <cell r="BT43">
            <v>2.6825127334465196E-2</v>
          </cell>
          <cell r="BU43">
            <v>2.4397873005943073E-2</v>
          </cell>
          <cell r="BV43">
            <v>2.2915340547422024E-2</v>
          </cell>
          <cell r="BW43">
            <v>2.2532529355760077E-2</v>
          </cell>
          <cell r="BX43">
            <v>2.1283671433322247E-2</v>
          </cell>
          <cell r="BY43">
            <v>2.0482476103777878E-2</v>
          </cell>
          <cell r="BZ43">
            <v>1.3898080741230973E-2</v>
          </cell>
          <cell r="CB43" t="str">
            <v>Ericsson</v>
          </cell>
          <cell r="CC43" t="str">
            <v>N/A</v>
          </cell>
          <cell r="CD43" t="str">
            <v>N/A</v>
          </cell>
          <cell r="CE43" t="str">
            <v>N/A</v>
          </cell>
          <cell r="CF43">
            <v>10</v>
          </cell>
          <cell r="CG43">
            <v>8</v>
          </cell>
          <cell r="CH43">
            <v>9</v>
          </cell>
          <cell r="CI43">
            <v>9</v>
          </cell>
          <cell r="CJ43">
            <v>9</v>
          </cell>
          <cell r="CK43">
            <v>9</v>
          </cell>
          <cell r="CL43">
            <v>8</v>
          </cell>
          <cell r="CM43">
            <v>7</v>
          </cell>
          <cell r="CN43">
            <v>7</v>
          </cell>
          <cell r="CO43">
            <v>7</v>
          </cell>
          <cell r="CP43">
            <v>7</v>
          </cell>
          <cell r="CQ43">
            <v>7</v>
          </cell>
          <cell r="CR43">
            <v>6</v>
          </cell>
          <cell r="CS43">
            <v>8</v>
          </cell>
          <cell r="CT43">
            <v>8</v>
          </cell>
          <cell r="CU43">
            <v>8</v>
          </cell>
          <cell r="CV43">
            <v>8</v>
          </cell>
          <cell r="CW43">
            <v>8</v>
          </cell>
          <cell r="CX43">
            <v>8</v>
          </cell>
          <cell r="CY43">
            <v>8</v>
          </cell>
          <cell r="CZ43">
            <v>9</v>
          </cell>
        </row>
        <row r="44">
          <cell r="BB44" t="str">
            <v>FiberHome</v>
          </cell>
          <cell r="BC44" t="str">
            <v>N/A</v>
          </cell>
          <cell r="BD44" t="str">
            <v>N/A</v>
          </cell>
          <cell r="BE44" t="str">
            <v>N/A</v>
          </cell>
          <cell r="BF44">
            <v>4.3940125543215837E-2</v>
          </cell>
          <cell r="BG44">
            <v>4.9244271087274499E-2</v>
          </cell>
          <cell r="BH44">
            <v>5.4379210779595767E-2</v>
          </cell>
          <cell r="BI44">
            <v>5.6377079482439925E-2</v>
          </cell>
          <cell r="BJ44">
            <v>5.2927400468384074E-2</v>
          </cell>
          <cell r="BK44">
            <v>5.0490883590462832E-2</v>
          </cell>
          <cell r="BL44">
            <v>4.5496750232126279E-2</v>
          </cell>
          <cell r="BM44">
            <v>0.04</v>
          </cell>
          <cell r="BN44">
            <v>3.6693378321383384E-2</v>
          </cell>
          <cell r="BO44">
            <v>3.4274193548387094E-2</v>
          </cell>
          <cell r="BP44">
            <v>3.2181168057210968E-2</v>
          </cell>
          <cell r="BQ44">
            <v>3.2464929859719438E-2</v>
          </cell>
          <cell r="BR44">
            <v>3.2984714400643607E-2</v>
          </cell>
          <cell r="BS44">
            <v>3.4000755572346053E-2</v>
          </cell>
          <cell r="BT44">
            <v>3.2258064516129031E-2</v>
          </cell>
          <cell r="BU44">
            <v>3.0966531122927746E-2</v>
          </cell>
          <cell r="BV44">
            <v>3.1826861871419476E-2</v>
          </cell>
          <cell r="BW44">
            <v>3.0783878133925739E-2</v>
          </cell>
          <cell r="BX44">
            <v>2.3944130362487531E-2</v>
          </cell>
          <cell r="BY44">
            <v>2.0937642239417388E-2</v>
          </cell>
          <cell r="BZ44">
            <v>1.455989410986102E-2</v>
          </cell>
          <cell r="CB44" t="str">
            <v>FiberHome</v>
          </cell>
          <cell r="CC44" t="str">
            <v>N/A</v>
          </cell>
          <cell r="CD44" t="str">
            <v>N/A</v>
          </cell>
          <cell r="CE44" t="str">
            <v>N/A</v>
          </cell>
          <cell r="CF44">
            <v>6</v>
          </cell>
          <cell r="CG44">
            <v>7</v>
          </cell>
          <cell r="CH44">
            <v>6</v>
          </cell>
          <cell r="CI44">
            <v>7</v>
          </cell>
          <cell r="CJ44">
            <v>8</v>
          </cell>
          <cell r="CK44">
            <v>8</v>
          </cell>
          <cell r="CL44">
            <v>9</v>
          </cell>
          <cell r="CM44">
            <v>9</v>
          </cell>
          <cell r="CN44">
            <v>8</v>
          </cell>
          <cell r="CO44">
            <v>8</v>
          </cell>
          <cell r="CP44">
            <v>9</v>
          </cell>
          <cell r="CQ44">
            <v>8</v>
          </cell>
          <cell r="CR44">
            <v>9</v>
          </cell>
          <cell r="CS44">
            <v>7</v>
          </cell>
          <cell r="CT44">
            <v>7</v>
          </cell>
          <cell r="CU44">
            <v>7</v>
          </cell>
          <cell r="CV44">
            <v>7</v>
          </cell>
          <cell r="CW44">
            <v>7</v>
          </cell>
          <cell r="CX44">
            <v>7</v>
          </cell>
          <cell r="CY44">
            <v>7</v>
          </cell>
          <cell r="CZ44">
            <v>8</v>
          </cell>
        </row>
        <row r="45">
          <cell r="BB45" t="str">
            <v>Force 10</v>
          </cell>
          <cell r="BC45" t="str">
            <v>N/A</v>
          </cell>
          <cell r="BD45" t="str">
            <v>N/A</v>
          </cell>
          <cell r="BE45" t="str">
            <v>N/A</v>
          </cell>
          <cell r="BF45">
            <v>4.8285852245292128E-4</v>
          </cell>
          <cell r="BG45">
            <v>4.8756704046806434E-4</v>
          </cell>
          <cell r="BH45">
            <v>1.4436958614051972E-3</v>
          </cell>
          <cell r="BI45">
            <v>1.8484288354898336E-3</v>
          </cell>
          <cell r="BJ45">
            <v>2.34192037470726E-3</v>
          </cell>
          <cell r="BK45">
            <v>2.3375409069658717E-3</v>
          </cell>
          <cell r="BL45">
            <v>1.8570102135561746E-3</v>
          </cell>
          <cell r="BM45">
            <v>1.8390804597701149E-3</v>
          </cell>
          <cell r="BN45">
            <v>1.6870518768452129E-3</v>
          </cell>
          <cell r="BO45">
            <v>2.0161290322580645E-3</v>
          </cell>
          <cell r="BP45">
            <v>2.3837902264600714E-3</v>
          </cell>
          <cell r="BQ45">
            <v>2.4048096192384768E-3</v>
          </cell>
          <cell r="BR45">
            <v>2.4135156878519709E-3</v>
          </cell>
          <cell r="BS45">
            <v>1.8889308651303363E-3</v>
          </cell>
          <cell r="BT45">
            <v>1.697792869269949E-3</v>
          </cell>
          <cell r="BU45">
            <v>1.5639662183296842E-3</v>
          </cell>
          <cell r="BV45">
            <v>1.273074474856779E-3</v>
          </cell>
          <cell r="BW45">
            <v>1.2694382735639479E-3</v>
          </cell>
          <cell r="BX45">
            <v>9.9767209843698037E-4</v>
          </cell>
          <cell r="BY45">
            <v>9.1033227127901685E-4</v>
          </cell>
          <cell r="BZ45">
            <v>1.3236267372600927E-3</v>
          </cell>
          <cell r="CB45" t="str">
            <v>Force 10</v>
          </cell>
          <cell r="CC45" t="str">
            <v>N/A</v>
          </cell>
          <cell r="CD45" t="str">
            <v>N/A</v>
          </cell>
          <cell r="CE45" t="str">
            <v>N/A</v>
          </cell>
          <cell r="CF45">
            <v>15</v>
          </cell>
          <cell r="CG45">
            <v>15</v>
          </cell>
          <cell r="CH45">
            <v>15</v>
          </cell>
          <cell r="CI45">
            <v>15</v>
          </cell>
          <cell r="CJ45">
            <v>15</v>
          </cell>
          <cell r="CK45">
            <v>15</v>
          </cell>
          <cell r="CL45">
            <v>15</v>
          </cell>
          <cell r="CM45">
            <v>15</v>
          </cell>
          <cell r="CN45">
            <v>15</v>
          </cell>
          <cell r="CO45">
            <v>15</v>
          </cell>
          <cell r="CP45">
            <v>15</v>
          </cell>
          <cell r="CQ45">
            <v>15</v>
          </cell>
          <cell r="CR45">
            <v>15</v>
          </cell>
          <cell r="CS45">
            <v>15</v>
          </cell>
          <cell r="CT45">
            <v>15</v>
          </cell>
          <cell r="CU45">
            <v>14</v>
          </cell>
          <cell r="CV45">
            <v>14</v>
          </cell>
          <cell r="CW45">
            <v>14</v>
          </cell>
          <cell r="CX45">
            <v>14</v>
          </cell>
          <cell r="CY45">
            <v>14</v>
          </cell>
          <cell r="CZ45">
            <v>14</v>
          </cell>
        </row>
        <row r="46">
          <cell r="BB46" t="str">
            <v>Fujitsu</v>
          </cell>
          <cell r="BC46" t="str">
            <v>N/A</v>
          </cell>
          <cell r="BD46" t="str">
            <v>N/A</v>
          </cell>
          <cell r="BE46" t="str">
            <v>N/A</v>
          </cell>
          <cell r="BF46">
            <v>8.9811685176243355E-2</v>
          </cell>
          <cell r="BG46">
            <v>7.7035592393954175E-2</v>
          </cell>
          <cell r="BH46">
            <v>6.8334937439846005E-2</v>
          </cell>
          <cell r="BI46">
            <v>6.5157116451016642E-2</v>
          </cell>
          <cell r="BJ46">
            <v>6.5573770491803282E-2</v>
          </cell>
          <cell r="BK46">
            <v>5.9841047218326324E-2</v>
          </cell>
          <cell r="BL46">
            <v>5.3853296193129063E-2</v>
          </cell>
          <cell r="BM46">
            <v>4.7356321839080458E-2</v>
          </cell>
          <cell r="BN46">
            <v>3.6271615352172076E-2</v>
          </cell>
          <cell r="BO46">
            <v>3.4274193548387094E-2</v>
          </cell>
          <cell r="BP46">
            <v>3.3770361541517677E-2</v>
          </cell>
          <cell r="BQ46">
            <v>3.0460921843687375E-2</v>
          </cell>
          <cell r="BR46">
            <v>2.9766693483507644E-2</v>
          </cell>
          <cell r="BS46">
            <v>2.720060445787684E-2</v>
          </cell>
          <cell r="BT46">
            <v>2.1392190152801357E-2</v>
          </cell>
          <cell r="BU46">
            <v>2.2521113543947452E-2</v>
          </cell>
          <cell r="BV46">
            <v>2.1005728835136857E-2</v>
          </cell>
          <cell r="BW46">
            <v>1.8406854966677245E-2</v>
          </cell>
          <cell r="BX46">
            <v>1.7958097771865647E-2</v>
          </cell>
          <cell r="BY46">
            <v>1.5475648611743286E-2</v>
          </cell>
          <cell r="BZ46">
            <v>1.7207147584381206E-2</v>
          </cell>
          <cell r="CB46" t="str">
            <v>Fujitsu</v>
          </cell>
          <cell r="CC46" t="str">
            <v>N/A</v>
          </cell>
          <cell r="CD46" t="str">
            <v>N/A</v>
          </cell>
          <cell r="CE46" t="str">
            <v>N/A</v>
          </cell>
          <cell r="CF46">
            <v>4</v>
          </cell>
          <cell r="CG46">
            <v>4</v>
          </cell>
          <cell r="CH46">
            <v>4</v>
          </cell>
          <cell r="CI46">
            <v>5</v>
          </cell>
          <cell r="CJ46">
            <v>5</v>
          </cell>
          <cell r="CK46">
            <v>6</v>
          </cell>
          <cell r="CL46">
            <v>7</v>
          </cell>
          <cell r="CM46">
            <v>8</v>
          </cell>
          <cell r="CN46">
            <v>9</v>
          </cell>
          <cell r="CO46">
            <v>8</v>
          </cell>
          <cell r="CP46">
            <v>8</v>
          </cell>
          <cell r="CQ46">
            <v>9</v>
          </cell>
          <cell r="CR46">
            <v>10</v>
          </cell>
          <cell r="CS46">
            <v>9</v>
          </cell>
          <cell r="CT46">
            <v>10</v>
          </cell>
          <cell r="CU46">
            <v>10</v>
          </cell>
          <cell r="CV46">
            <v>10</v>
          </cell>
          <cell r="CW46">
            <v>9</v>
          </cell>
          <cell r="CX46">
            <v>9</v>
          </cell>
          <cell r="CY46">
            <v>9</v>
          </cell>
          <cell r="CZ46">
            <v>7</v>
          </cell>
        </row>
        <row r="47">
          <cell r="BB47" t="str">
            <v>Hitachi</v>
          </cell>
          <cell r="BC47" t="str">
            <v>N/A</v>
          </cell>
          <cell r="BD47" t="str">
            <v>N/A</v>
          </cell>
          <cell r="BE47" t="str">
            <v>N/A</v>
          </cell>
          <cell r="BF47">
            <v>1.9314340898116851E-3</v>
          </cell>
          <cell r="BG47">
            <v>2.4378352023403218E-3</v>
          </cell>
          <cell r="BH47">
            <v>2.8873917228103944E-3</v>
          </cell>
          <cell r="BI47">
            <v>3.234750462107209E-3</v>
          </cell>
          <cell r="BJ47">
            <v>3.2786885245901639E-3</v>
          </cell>
          <cell r="BK47">
            <v>3.2725572697522207E-3</v>
          </cell>
          <cell r="BL47">
            <v>3.2497678737233053E-3</v>
          </cell>
          <cell r="BM47">
            <v>3.2183908045977012E-3</v>
          </cell>
          <cell r="BN47">
            <v>3.3741037536904259E-3</v>
          </cell>
          <cell r="BO47">
            <v>3.2258064516129032E-3</v>
          </cell>
          <cell r="BP47">
            <v>3.1783869686134287E-3</v>
          </cell>
          <cell r="BQ47">
            <v>3.6072144288577155E-3</v>
          </cell>
          <cell r="BR47">
            <v>3.6202735317779565E-3</v>
          </cell>
          <cell r="BS47">
            <v>3.400075557234605E-3</v>
          </cell>
          <cell r="BT47">
            <v>2.3769100169779285E-3</v>
          </cell>
          <cell r="BU47">
            <v>1.2511729746637473E-3</v>
          </cell>
          <cell r="BV47">
            <v>6.3653723742838951E-4</v>
          </cell>
          <cell r="BW47">
            <v>0</v>
          </cell>
          <cell r="BX47">
            <v>3.325573661456601E-4</v>
          </cell>
          <cell r="BY47">
            <v>4.5516613563950843E-4</v>
          </cell>
          <cell r="BZ47">
            <v>6.6181336863004633E-4</v>
          </cell>
          <cell r="CB47" t="str">
            <v>Hitachi</v>
          </cell>
          <cell r="CC47" t="str">
            <v>N/A</v>
          </cell>
          <cell r="CD47" t="str">
            <v>N/A</v>
          </cell>
          <cell r="CE47" t="str">
            <v>N/A</v>
          </cell>
          <cell r="CF47">
            <v>14</v>
          </cell>
          <cell r="CG47">
            <v>14</v>
          </cell>
          <cell r="CH47">
            <v>14</v>
          </cell>
          <cell r="CI47">
            <v>14</v>
          </cell>
          <cell r="CJ47">
            <v>14</v>
          </cell>
          <cell r="CK47">
            <v>14</v>
          </cell>
          <cell r="CL47">
            <v>14</v>
          </cell>
          <cell r="CM47">
            <v>14</v>
          </cell>
          <cell r="CN47">
            <v>14</v>
          </cell>
          <cell r="CO47">
            <v>14</v>
          </cell>
          <cell r="CP47">
            <v>14</v>
          </cell>
          <cell r="CQ47">
            <v>14</v>
          </cell>
          <cell r="CR47">
            <v>14</v>
          </cell>
          <cell r="CS47">
            <v>14</v>
          </cell>
          <cell r="CT47">
            <v>14</v>
          </cell>
          <cell r="CU47">
            <v>15</v>
          </cell>
          <cell r="CV47">
            <v>15</v>
          </cell>
          <cell r="CW47" t="str">
            <v/>
          </cell>
          <cell r="CX47">
            <v>15</v>
          </cell>
          <cell r="CY47">
            <v>15</v>
          </cell>
          <cell r="CZ47">
            <v>15</v>
          </cell>
        </row>
        <row r="48">
          <cell r="BB48" t="str">
            <v>Huawei</v>
          </cell>
          <cell r="BC48" t="str">
            <v>N/A</v>
          </cell>
          <cell r="BD48" t="str">
            <v>N/A</v>
          </cell>
          <cell r="BE48" t="str">
            <v>N/A</v>
          </cell>
          <cell r="BF48">
            <v>0.2423949782713665</v>
          </cell>
          <cell r="BG48">
            <v>0.24914675767918087</v>
          </cell>
          <cell r="BH48">
            <v>0.26612127045235806</v>
          </cell>
          <cell r="BI48">
            <v>0.26293900184842883</v>
          </cell>
          <cell r="BJ48">
            <v>0.26604215456674474</v>
          </cell>
          <cell r="BK48">
            <v>0.26975222066386162</v>
          </cell>
          <cell r="BL48">
            <v>0.28319405756731664</v>
          </cell>
          <cell r="BM48">
            <v>0.30758620689655175</v>
          </cell>
          <cell r="BN48">
            <v>0.33951919021509913</v>
          </cell>
          <cell r="BO48">
            <v>0.35483870967741937</v>
          </cell>
          <cell r="BP48">
            <v>0.33849821215733017</v>
          </cell>
          <cell r="BQ48">
            <v>0.33827655310621241</v>
          </cell>
          <cell r="BR48">
            <v>0.31818181818181818</v>
          </cell>
          <cell r="BS48">
            <v>0.33660748016622594</v>
          </cell>
          <cell r="BT48">
            <v>0.36366723259762307</v>
          </cell>
          <cell r="BU48">
            <v>0.38504848295276822</v>
          </cell>
          <cell r="BV48">
            <v>0.41152132399745384</v>
          </cell>
          <cell r="BW48">
            <v>0.4195493494128848</v>
          </cell>
          <cell r="BX48">
            <v>0.43631526438310608</v>
          </cell>
          <cell r="BY48">
            <v>0.43923532089212564</v>
          </cell>
          <cell r="BZ48">
            <v>0.43216412971542023</v>
          </cell>
          <cell r="CB48" t="str">
            <v>Huawei</v>
          </cell>
          <cell r="CC48" t="str">
            <v>N/A</v>
          </cell>
          <cell r="CD48" t="str">
            <v>N/A</v>
          </cell>
          <cell r="CE48" t="str">
            <v>N/A</v>
          </cell>
          <cell r="CF48">
            <v>1</v>
          </cell>
          <cell r="CG48">
            <v>1</v>
          </cell>
          <cell r="CH48">
            <v>1</v>
          </cell>
          <cell r="CI48">
            <v>1</v>
          </cell>
          <cell r="CJ48">
            <v>1</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row>
        <row r="49">
          <cell r="BB49" t="str">
            <v>Infinera</v>
          </cell>
          <cell r="BC49" t="str">
            <v>N/A</v>
          </cell>
          <cell r="BD49" t="str">
            <v>N/A</v>
          </cell>
          <cell r="BE49" t="str">
            <v>N/A</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B49" t="str">
            <v>Infinera</v>
          </cell>
          <cell r="CC49" t="str">
            <v>N/A</v>
          </cell>
          <cell r="CD49" t="str">
            <v>N/A</v>
          </cell>
          <cell r="CE49" t="str">
            <v>N/A</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row>
        <row r="50">
          <cell r="BB50" t="str">
            <v>NEC</v>
          </cell>
          <cell r="BC50" t="str">
            <v>N/A</v>
          </cell>
          <cell r="BD50" t="str">
            <v>N/A</v>
          </cell>
          <cell r="BE50" t="str">
            <v>N/A</v>
          </cell>
          <cell r="BF50">
            <v>0.14002897151134719</v>
          </cell>
          <cell r="BG50">
            <v>0.14139444173573867</v>
          </cell>
          <cell r="BH50">
            <v>0.12897016361886429</v>
          </cell>
          <cell r="BI50">
            <v>0.12476894639556377</v>
          </cell>
          <cell r="BJ50">
            <v>0.12459016393442623</v>
          </cell>
          <cell r="BK50">
            <v>0.12201963534361851</v>
          </cell>
          <cell r="BL50">
            <v>0.11374187558031569</v>
          </cell>
          <cell r="BM50">
            <v>0.10574712643678161</v>
          </cell>
          <cell r="BN50">
            <v>9.6161956980177141E-2</v>
          </cell>
          <cell r="BO50">
            <v>0.10241935483870968</v>
          </cell>
          <cell r="BP50">
            <v>0.10885975367500993</v>
          </cell>
          <cell r="BQ50">
            <v>0.11983967935871744</v>
          </cell>
          <cell r="BR50">
            <v>0.12148028962188254</v>
          </cell>
          <cell r="BS50">
            <v>0.10918020400453343</v>
          </cell>
          <cell r="BT50">
            <v>9.1680814940577254E-2</v>
          </cell>
          <cell r="BU50">
            <v>7.5695964967156706E-2</v>
          </cell>
          <cell r="BV50">
            <v>7.1610439210693821E-2</v>
          </cell>
          <cell r="BW50">
            <v>6.0298317994287524E-2</v>
          </cell>
          <cell r="BX50">
            <v>6.0192883272364481E-2</v>
          </cell>
          <cell r="BY50">
            <v>5.7806099226217572E-2</v>
          </cell>
          <cell r="BZ50">
            <v>5.0297816015883519E-2</v>
          </cell>
          <cell r="CB50" t="str">
            <v>NEC</v>
          </cell>
          <cell r="CC50" t="str">
            <v>N/A</v>
          </cell>
          <cell r="CD50" t="str">
            <v>N/A</v>
          </cell>
          <cell r="CE50" t="str">
            <v>N/A</v>
          </cell>
          <cell r="CF50">
            <v>2</v>
          </cell>
          <cell r="CG50">
            <v>2</v>
          </cell>
          <cell r="CH50">
            <v>2</v>
          </cell>
          <cell r="CI50">
            <v>2</v>
          </cell>
          <cell r="CJ50">
            <v>2</v>
          </cell>
          <cell r="CK50">
            <v>2</v>
          </cell>
          <cell r="CL50">
            <v>2</v>
          </cell>
          <cell r="CM50">
            <v>3</v>
          </cell>
          <cell r="CN50">
            <v>3</v>
          </cell>
          <cell r="CO50">
            <v>3</v>
          </cell>
          <cell r="CP50">
            <v>3</v>
          </cell>
          <cell r="CQ50">
            <v>2</v>
          </cell>
          <cell r="CR50">
            <v>2</v>
          </cell>
          <cell r="CS50">
            <v>4</v>
          </cell>
          <cell r="CT50">
            <v>4</v>
          </cell>
          <cell r="CU50">
            <v>4</v>
          </cell>
          <cell r="CV50">
            <v>4</v>
          </cell>
          <cell r="CW50">
            <v>4</v>
          </cell>
          <cell r="CX50">
            <v>4</v>
          </cell>
          <cell r="CY50">
            <v>4</v>
          </cell>
          <cell r="CZ50">
            <v>5</v>
          </cell>
        </row>
        <row r="51">
          <cell r="BB51" t="str">
            <v>Nokia Siemens</v>
          </cell>
          <cell r="BC51" t="str">
            <v>N/A</v>
          </cell>
          <cell r="BD51" t="str">
            <v>N/A</v>
          </cell>
          <cell r="BE51" t="str">
            <v>N/A</v>
          </cell>
          <cell r="BF51">
            <v>4.1525832930951231E-2</v>
          </cell>
          <cell r="BG51">
            <v>4.0955631399317405E-2</v>
          </cell>
          <cell r="BH51">
            <v>4.090471607314726E-2</v>
          </cell>
          <cell r="BI51">
            <v>3.3271719038817003E-2</v>
          </cell>
          <cell r="BJ51">
            <v>3.1381733021077281E-2</v>
          </cell>
          <cell r="BK51">
            <v>3.2725572697522208E-2</v>
          </cell>
          <cell r="BL51">
            <v>3.4354688950789226E-2</v>
          </cell>
          <cell r="BM51">
            <v>3.5402298850574714E-2</v>
          </cell>
          <cell r="BN51">
            <v>3.1632222690847742E-2</v>
          </cell>
          <cell r="BO51">
            <v>2.7016129032258064E-2</v>
          </cell>
          <cell r="BP51">
            <v>2.3440603893524037E-2</v>
          </cell>
          <cell r="BQ51">
            <v>2.2444889779559118E-2</v>
          </cell>
          <cell r="BR51">
            <v>2.2928399034593726E-2</v>
          </cell>
          <cell r="BS51">
            <v>2.0778239516433698E-2</v>
          </cell>
          <cell r="BT51">
            <v>1.7657045840407469E-2</v>
          </cell>
          <cell r="BU51">
            <v>1.5639662183296842E-2</v>
          </cell>
          <cell r="BV51">
            <v>1.4003819223424571E-2</v>
          </cell>
          <cell r="BW51">
            <v>1.3329101872421454E-2</v>
          </cell>
          <cell r="BX51">
            <v>1.3302294645826405E-2</v>
          </cell>
          <cell r="BY51">
            <v>1.3654984069185253E-2</v>
          </cell>
          <cell r="BZ51">
            <v>1.1912640635340834E-2</v>
          </cell>
          <cell r="CB51" t="str">
            <v>Nokia Siemens</v>
          </cell>
          <cell r="CC51" t="str">
            <v>N/A</v>
          </cell>
          <cell r="CD51" t="str">
            <v>N/A</v>
          </cell>
          <cell r="CE51" t="str">
            <v>N/A</v>
          </cell>
          <cell r="CF51">
            <v>7</v>
          </cell>
          <cell r="CG51">
            <v>10</v>
          </cell>
          <cell r="CH51">
            <v>10</v>
          </cell>
          <cell r="CI51">
            <v>10</v>
          </cell>
          <cell r="CJ51">
            <v>10</v>
          </cell>
          <cell r="CK51">
            <v>10</v>
          </cell>
          <cell r="CL51">
            <v>10</v>
          </cell>
          <cell r="CM51">
            <v>10</v>
          </cell>
          <cell r="CN51">
            <v>10</v>
          </cell>
          <cell r="CO51">
            <v>10</v>
          </cell>
          <cell r="CP51">
            <v>10</v>
          </cell>
          <cell r="CQ51">
            <v>11</v>
          </cell>
          <cell r="CR51">
            <v>11</v>
          </cell>
          <cell r="CS51">
            <v>11</v>
          </cell>
          <cell r="CT51">
            <v>11</v>
          </cell>
          <cell r="CU51">
            <v>11</v>
          </cell>
          <cell r="CV51">
            <v>11</v>
          </cell>
          <cell r="CW51">
            <v>11</v>
          </cell>
          <cell r="CX51">
            <v>10</v>
          </cell>
          <cell r="CY51">
            <v>10</v>
          </cell>
          <cell r="CZ51">
            <v>10</v>
          </cell>
        </row>
        <row r="52">
          <cell r="BB52" t="str">
            <v>Sycamore</v>
          </cell>
          <cell r="BC52" t="str">
            <v>N/A</v>
          </cell>
          <cell r="BD52" t="str">
            <v>N/A</v>
          </cell>
          <cell r="BE52" t="str">
            <v>N/A</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B52" t="str">
            <v>Sycamore</v>
          </cell>
          <cell r="CC52" t="str">
            <v>N/A</v>
          </cell>
          <cell r="CD52" t="str">
            <v>N/A</v>
          </cell>
          <cell r="CE52" t="str">
            <v>N/A</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row>
        <row r="53">
          <cell r="BB53" t="str">
            <v>Tejas</v>
          </cell>
          <cell r="BC53" t="str">
            <v>N/A</v>
          </cell>
          <cell r="BD53" t="str">
            <v>N/A</v>
          </cell>
          <cell r="BE53" t="str">
            <v>N/A</v>
          </cell>
          <cell r="BF53">
            <v>1.0622887493964268E-2</v>
          </cell>
          <cell r="BG53">
            <v>1.3164310092637738E-2</v>
          </cell>
          <cell r="BH53">
            <v>1.395572666025024E-2</v>
          </cell>
          <cell r="BI53">
            <v>1.6635859519408502E-2</v>
          </cell>
          <cell r="BJ53">
            <v>1.8266978922716628E-2</v>
          </cell>
          <cell r="BK53">
            <v>2.0570359981299673E-2</v>
          </cell>
          <cell r="BL53">
            <v>2.4605385329619311E-2</v>
          </cell>
          <cell r="BM53">
            <v>2.4367816091954021E-2</v>
          </cell>
          <cell r="BN53">
            <v>2.2353437368199072E-2</v>
          </cell>
          <cell r="BO53">
            <v>2.2580645161290321E-2</v>
          </cell>
          <cell r="BP53">
            <v>2.2248708780294002E-2</v>
          </cell>
          <cell r="BQ53">
            <v>2.8857715430861724E-2</v>
          </cell>
          <cell r="BR53">
            <v>3.6202735317779566E-2</v>
          </cell>
          <cell r="BS53">
            <v>4.3067623724971665E-2</v>
          </cell>
          <cell r="BT53">
            <v>4.3463497453310698E-2</v>
          </cell>
          <cell r="BU53">
            <v>3.8160775727244294E-2</v>
          </cell>
          <cell r="BV53">
            <v>4.0738383195416929E-2</v>
          </cell>
          <cell r="BW53">
            <v>4.0622024754046332E-2</v>
          </cell>
          <cell r="BX53">
            <v>3.2923179248420351E-2</v>
          </cell>
          <cell r="BY53">
            <v>3.5502958579881658E-2</v>
          </cell>
          <cell r="BZ53">
            <v>2.8457974851091992E-2</v>
          </cell>
          <cell r="CB53" t="str">
            <v>Tejas</v>
          </cell>
          <cell r="CC53" t="str">
            <v>N/A</v>
          </cell>
          <cell r="CD53" t="str">
            <v>N/A</v>
          </cell>
          <cell r="CE53" t="str">
            <v>N/A</v>
          </cell>
          <cell r="CF53">
            <v>13</v>
          </cell>
          <cell r="CG53">
            <v>13</v>
          </cell>
          <cell r="CH53">
            <v>13</v>
          </cell>
          <cell r="CI53">
            <v>11</v>
          </cell>
          <cell r="CJ53">
            <v>11</v>
          </cell>
          <cell r="CK53">
            <v>11</v>
          </cell>
          <cell r="CL53">
            <v>11</v>
          </cell>
          <cell r="CM53">
            <v>11</v>
          </cell>
          <cell r="CN53">
            <v>11</v>
          </cell>
          <cell r="CO53">
            <v>11</v>
          </cell>
          <cell r="CP53">
            <v>11</v>
          </cell>
          <cell r="CQ53">
            <v>10</v>
          </cell>
          <cell r="CR53">
            <v>7</v>
          </cell>
          <cell r="CS53">
            <v>6</v>
          </cell>
          <cell r="CT53">
            <v>6</v>
          </cell>
          <cell r="CU53">
            <v>6</v>
          </cell>
          <cell r="CV53">
            <v>6</v>
          </cell>
          <cell r="CW53">
            <v>6</v>
          </cell>
          <cell r="CX53">
            <v>6</v>
          </cell>
          <cell r="CY53">
            <v>6</v>
          </cell>
          <cell r="CZ53">
            <v>6</v>
          </cell>
        </row>
        <row r="54">
          <cell r="BB54" t="str">
            <v>Tellabs</v>
          </cell>
          <cell r="BC54" t="str">
            <v>N/A</v>
          </cell>
          <cell r="BD54" t="str">
            <v>N/A</v>
          </cell>
          <cell r="BE54" t="str">
            <v>N/A</v>
          </cell>
          <cell r="BF54">
            <v>1.6900048285852245E-2</v>
          </cell>
          <cell r="BG54">
            <v>1.6577279375914189E-2</v>
          </cell>
          <cell r="BH54">
            <v>1.4918190567853706E-2</v>
          </cell>
          <cell r="BI54">
            <v>1.3401109057301294E-2</v>
          </cell>
          <cell r="BJ54">
            <v>1.3114754098360656E-2</v>
          </cell>
          <cell r="BK54">
            <v>1.2622720897615708E-2</v>
          </cell>
          <cell r="BL54">
            <v>1.2070566388115135E-2</v>
          </cell>
          <cell r="BM54">
            <v>1.2873563218390805E-2</v>
          </cell>
          <cell r="BN54">
            <v>1.1387600168705188E-2</v>
          </cell>
          <cell r="BO54">
            <v>1.1290322580645161E-2</v>
          </cell>
          <cell r="BP54">
            <v>1.1521652761223678E-2</v>
          </cell>
          <cell r="BQ54">
            <v>1.2024048096192385E-2</v>
          </cell>
          <cell r="BR54">
            <v>1.2872083668543845E-2</v>
          </cell>
          <cell r="BS54">
            <v>1.1711371363808084E-2</v>
          </cell>
          <cell r="BT54">
            <v>1.0186757215619695E-2</v>
          </cell>
          <cell r="BU54">
            <v>8.7582108226462313E-3</v>
          </cell>
          <cell r="BV54">
            <v>8.9115213239974542E-3</v>
          </cell>
          <cell r="BW54">
            <v>7.6166296413836881E-3</v>
          </cell>
          <cell r="BX54">
            <v>7.6488194213501833E-3</v>
          </cell>
          <cell r="BY54">
            <v>7.2826581702321348E-3</v>
          </cell>
          <cell r="BZ54">
            <v>5.2945069490403706E-3</v>
          </cell>
          <cell r="CB54" t="str">
            <v>Tellabs</v>
          </cell>
          <cell r="CC54" t="str">
            <v>N/A</v>
          </cell>
          <cell r="CD54" t="str">
            <v>N/A</v>
          </cell>
          <cell r="CE54" t="str">
            <v>N/A</v>
          </cell>
          <cell r="CF54">
            <v>12</v>
          </cell>
          <cell r="CG54">
            <v>12</v>
          </cell>
          <cell r="CH54">
            <v>11</v>
          </cell>
          <cell r="CI54">
            <v>13</v>
          </cell>
          <cell r="CJ54">
            <v>13</v>
          </cell>
          <cell r="CK54">
            <v>13</v>
          </cell>
          <cell r="CL54">
            <v>13</v>
          </cell>
          <cell r="CM54">
            <v>13</v>
          </cell>
          <cell r="CN54">
            <v>13</v>
          </cell>
          <cell r="CO54">
            <v>13</v>
          </cell>
          <cell r="CP54">
            <v>13</v>
          </cell>
          <cell r="CQ54">
            <v>12</v>
          </cell>
          <cell r="CR54">
            <v>12</v>
          </cell>
          <cell r="CS54">
            <v>12</v>
          </cell>
          <cell r="CT54">
            <v>12</v>
          </cell>
          <cell r="CU54">
            <v>12</v>
          </cell>
          <cell r="CV54">
            <v>12</v>
          </cell>
          <cell r="CW54">
            <v>12</v>
          </cell>
          <cell r="CX54">
            <v>12</v>
          </cell>
          <cell r="CY54">
            <v>12</v>
          </cell>
          <cell r="CZ54">
            <v>11</v>
          </cell>
        </row>
        <row r="55">
          <cell r="BB55" t="str">
            <v>Transmode</v>
          </cell>
          <cell r="BC55" t="str">
            <v>N/A</v>
          </cell>
          <cell r="BD55" t="str">
            <v>N/A</v>
          </cell>
          <cell r="BE55" t="str">
            <v>N/A</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B55" t="str">
            <v>Transmode</v>
          </cell>
          <cell r="CC55" t="str">
            <v>N/A</v>
          </cell>
          <cell r="CD55" t="str">
            <v>N/A</v>
          </cell>
          <cell r="CE55" t="str">
            <v>N/A</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row>
        <row r="56">
          <cell r="BB56" t="str">
            <v>Tyco</v>
          </cell>
          <cell r="BC56" t="str">
            <v>N/A</v>
          </cell>
          <cell r="BD56" t="str">
            <v>N/A</v>
          </cell>
          <cell r="BE56" t="str">
            <v>N/A</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B56" t="str">
            <v>Tyco</v>
          </cell>
          <cell r="CC56" t="str">
            <v>N/A</v>
          </cell>
          <cell r="CD56" t="str">
            <v>N/A</v>
          </cell>
          <cell r="CE56" t="str">
            <v>N/A</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row>
        <row r="57">
          <cell r="BB57" t="str">
            <v>ZTE</v>
          </cell>
          <cell r="BC57" t="str">
            <v>N/A</v>
          </cell>
          <cell r="BD57" t="str">
            <v>N/A</v>
          </cell>
          <cell r="BE57" t="str">
            <v>N/A</v>
          </cell>
          <cell r="BF57">
            <v>6.0357315306615159E-2</v>
          </cell>
          <cell r="BG57">
            <v>5.0219405168210628E-2</v>
          </cell>
          <cell r="BH57">
            <v>5.19730510105871E-2</v>
          </cell>
          <cell r="BI57">
            <v>5.4528650646950096E-2</v>
          </cell>
          <cell r="BJ57">
            <v>5.3395784543325525E-2</v>
          </cell>
          <cell r="BK57">
            <v>5.7971014492753624E-2</v>
          </cell>
          <cell r="BL57">
            <v>6.2674094707520889E-2</v>
          </cell>
          <cell r="BM57">
            <v>7.2183908045977005E-2</v>
          </cell>
          <cell r="BN57">
            <v>7.8869675242513704E-2</v>
          </cell>
          <cell r="BO57">
            <v>7.9838709677419351E-2</v>
          </cell>
          <cell r="BP57">
            <v>0.10409217322208979</v>
          </cell>
          <cell r="BQ57">
            <v>9.4589178356713433E-2</v>
          </cell>
          <cell r="BR57">
            <v>0.1086082059533387</v>
          </cell>
          <cell r="BS57">
            <v>0.11786928598413299</v>
          </cell>
          <cell r="BT57">
            <v>0.1368421052631579</v>
          </cell>
          <cell r="BU57">
            <v>0.16484203941194869</v>
          </cell>
          <cell r="BV57">
            <v>0.16136218968809676</v>
          </cell>
          <cell r="BW57">
            <v>0.19581085369723897</v>
          </cell>
          <cell r="BX57">
            <v>0.21982041902228133</v>
          </cell>
          <cell r="BY57">
            <v>0.2321347291761493</v>
          </cell>
          <cell r="BZ57">
            <v>0.28788881535407013</v>
          </cell>
          <cell r="CB57" t="str">
            <v>ZTE</v>
          </cell>
          <cell r="CC57" t="str">
            <v>N/A</v>
          </cell>
          <cell r="CD57" t="str">
            <v>N/A</v>
          </cell>
          <cell r="CE57" t="str">
            <v>N/A</v>
          </cell>
          <cell r="CF57">
            <v>5</v>
          </cell>
          <cell r="CG57">
            <v>5</v>
          </cell>
          <cell r="CH57">
            <v>7</v>
          </cell>
          <cell r="CI57">
            <v>8</v>
          </cell>
          <cell r="CJ57">
            <v>7</v>
          </cell>
          <cell r="CK57">
            <v>7</v>
          </cell>
          <cell r="CL57">
            <v>6</v>
          </cell>
          <cell r="CM57">
            <v>4</v>
          </cell>
          <cell r="CN57">
            <v>4</v>
          </cell>
          <cell r="CO57">
            <v>4</v>
          </cell>
          <cell r="CP57">
            <v>4</v>
          </cell>
          <cell r="CQ57">
            <v>4</v>
          </cell>
          <cell r="CR57">
            <v>4</v>
          </cell>
          <cell r="CS57">
            <v>3</v>
          </cell>
          <cell r="CT57">
            <v>2</v>
          </cell>
          <cell r="CU57">
            <v>2</v>
          </cell>
          <cell r="CV57">
            <v>2</v>
          </cell>
          <cell r="CW57">
            <v>2</v>
          </cell>
          <cell r="CX57">
            <v>2</v>
          </cell>
          <cell r="CY57">
            <v>2</v>
          </cell>
          <cell r="CZ57">
            <v>2</v>
          </cell>
        </row>
        <row r="58">
          <cell r="BB58" t="str">
            <v>Other</v>
          </cell>
          <cell r="BC58" t="str">
            <v>N/A</v>
          </cell>
          <cell r="BD58" t="str">
            <v>N/A</v>
          </cell>
          <cell r="BE58" t="str">
            <v>N/A</v>
          </cell>
          <cell r="BF58">
            <v>0.1178174794785128</v>
          </cell>
          <cell r="BG58">
            <v>0.11457825450999512</v>
          </cell>
          <cell r="BH58">
            <v>0.10442733397497594</v>
          </cell>
          <cell r="BI58">
            <v>8.9648798521256928E-2</v>
          </cell>
          <cell r="BJ58">
            <v>7.2599531615925056E-2</v>
          </cell>
          <cell r="BK58">
            <v>5.9841047218326324E-2</v>
          </cell>
          <cell r="BL58">
            <v>5.1532033426183843E-2</v>
          </cell>
          <cell r="BM58">
            <v>4.4137931034482755E-2</v>
          </cell>
          <cell r="BN58">
            <v>3.6271615352172076E-2</v>
          </cell>
          <cell r="BO58">
            <v>3.1048387096774193E-2</v>
          </cell>
          <cell r="BP58">
            <v>2.7413587604290822E-2</v>
          </cell>
          <cell r="BQ58">
            <v>2.4849699398797595E-2</v>
          </cell>
          <cell r="BR58">
            <v>2.4537409493161706E-2</v>
          </cell>
          <cell r="BS58">
            <v>2.19115980355119E-2</v>
          </cell>
          <cell r="BT58">
            <v>1.7657045840407469E-2</v>
          </cell>
          <cell r="BU58">
            <v>1.3450109477635284E-2</v>
          </cell>
          <cell r="BV58">
            <v>1.1139401654996817E-2</v>
          </cell>
          <cell r="BW58">
            <v>9.8381466201205962E-3</v>
          </cell>
          <cell r="BX58">
            <v>7.9813767874958429E-3</v>
          </cell>
          <cell r="BY58">
            <v>7.737824305871643E-3</v>
          </cell>
          <cell r="BZ58">
            <v>5.9563203176704171E-3</v>
          </cell>
        </row>
        <row r="66">
          <cell r="BB66" t="str">
            <v>Vendor</v>
          </cell>
          <cell r="BC66" t="str">
            <v>1Q05</v>
          </cell>
          <cell r="BD66" t="str">
            <v>2Q05</v>
          </cell>
          <cell r="BE66" t="str">
            <v>3Q05</v>
          </cell>
          <cell r="BF66" t="str">
            <v>4Q05</v>
          </cell>
          <cell r="BG66" t="str">
            <v>1Q06</v>
          </cell>
          <cell r="BH66" t="str">
            <v>2Q06</v>
          </cell>
          <cell r="BI66" t="str">
            <v>3Q06</v>
          </cell>
          <cell r="BJ66" t="str">
            <v>4Q06</v>
          </cell>
          <cell r="BK66" t="str">
            <v>1Q07</v>
          </cell>
          <cell r="BL66" t="str">
            <v>2Q07</v>
          </cell>
          <cell r="BM66" t="str">
            <v>3Q07</v>
          </cell>
          <cell r="BN66" t="str">
            <v>4Q07</v>
          </cell>
          <cell r="BO66" t="str">
            <v>1Q08</v>
          </cell>
          <cell r="BP66" t="str">
            <v>2Q08</v>
          </cell>
          <cell r="BQ66" t="str">
            <v>3Q08</v>
          </cell>
          <cell r="BR66" t="str">
            <v>4Q08</v>
          </cell>
          <cell r="BS66" t="str">
            <v>1Q09</v>
          </cell>
          <cell r="BT66" t="str">
            <v>2Q09</v>
          </cell>
          <cell r="BU66" t="str">
            <v>3Q09</v>
          </cell>
          <cell r="BV66" t="str">
            <v>4Q09</v>
          </cell>
          <cell r="BW66" t="str">
            <v>1Q10</v>
          </cell>
          <cell r="BX66" t="str">
            <v>2Q10</v>
          </cell>
          <cell r="BY66" t="str">
            <v>3Q10</v>
          </cell>
          <cell r="BZ66" t="str">
            <v>4Q10</v>
          </cell>
          <cell r="CB66" t="str">
            <v>Vendor</v>
          </cell>
          <cell r="CC66" t="str">
            <v>1Q05</v>
          </cell>
          <cell r="CD66" t="str">
            <v>2Q05</v>
          </cell>
          <cell r="CE66" t="str">
            <v>3Q05</v>
          </cell>
          <cell r="CF66" t="str">
            <v>4Q05</v>
          </cell>
          <cell r="CG66" t="str">
            <v>1Q06</v>
          </cell>
          <cell r="CH66" t="str">
            <v>2Q06</v>
          </cell>
          <cell r="CI66" t="str">
            <v>3Q06</v>
          </cell>
          <cell r="CJ66" t="str">
            <v>4Q06</v>
          </cell>
          <cell r="CK66" t="str">
            <v>1Q07</v>
          </cell>
          <cell r="CL66" t="str">
            <v>2Q07</v>
          </cell>
          <cell r="CM66" t="str">
            <v>3Q07</v>
          </cell>
          <cell r="CN66" t="str">
            <v>4Q07</v>
          </cell>
          <cell r="CO66" t="str">
            <v>1Q08</v>
          </cell>
          <cell r="CP66" t="str">
            <v>2Q08</v>
          </cell>
          <cell r="CQ66" t="str">
            <v>3Q08</v>
          </cell>
          <cell r="CR66" t="str">
            <v>4Q08</v>
          </cell>
          <cell r="CS66" t="str">
            <v>1Q09</v>
          </cell>
          <cell r="CT66" t="str">
            <v>2Q09</v>
          </cell>
          <cell r="CU66" t="str">
            <v>3Q09</v>
          </cell>
          <cell r="CV66" t="str">
            <v>4Q09</v>
          </cell>
          <cell r="CW66" t="str">
            <v>1Q10</v>
          </cell>
          <cell r="CX66" t="str">
            <v>2Q10</v>
          </cell>
          <cell r="CY66" t="str">
            <v>3Q10</v>
          </cell>
          <cell r="CZ66" t="str">
            <v>4Q10</v>
          </cell>
        </row>
        <row r="67">
          <cell r="BB67" t="str">
            <v>ADTRAN</v>
          </cell>
          <cell r="BC67" t="str">
            <v>N/A</v>
          </cell>
          <cell r="BD67" t="str">
            <v>N/A</v>
          </cell>
          <cell r="BE67" t="str">
            <v>N/A</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B67" t="str">
            <v>ADTRAN</v>
          </cell>
          <cell r="CC67" t="str">
            <v>N/A</v>
          </cell>
          <cell r="CD67" t="str">
            <v>N/A</v>
          </cell>
          <cell r="CE67" t="str">
            <v>N/A</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row>
        <row r="68">
          <cell r="BB68" t="str">
            <v>ADVA</v>
          </cell>
          <cell r="BC68" t="str">
            <v>N/A</v>
          </cell>
          <cell r="BD68" t="str">
            <v>N/A</v>
          </cell>
          <cell r="BE68" t="str">
            <v>N/A</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t="str">
            <v>ADVA</v>
          </cell>
          <cell r="CC68" t="str">
            <v>N/A</v>
          </cell>
          <cell r="CD68" t="str">
            <v>N/A</v>
          </cell>
          <cell r="CE68" t="str">
            <v>N/A</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row>
        <row r="69">
          <cell r="BB69" t="str">
            <v>Alcatel-Lucent</v>
          </cell>
          <cell r="BC69" t="str">
            <v>N/A</v>
          </cell>
          <cell r="BD69" t="str">
            <v>N/A</v>
          </cell>
          <cell r="BE69" t="str">
            <v>N/A</v>
          </cell>
          <cell r="BF69">
            <v>0.15384615384615385</v>
          </cell>
          <cell r="BG69">
            <v>0.1419753086419753</v>
          </cell>
          <cell r="BH69">
            <v>0.14285714285714285</v>
          </cell>
          <cell r="BI69">
            <v>0.19902912621359223</v>
          </cell>
          <cell r="BJ69">
            <v>0.27074235807860264</v>
          </cell>
          <cell r="BK69">
            <v>0.291497975708502</v>
          </cell>
          <cell r="BL69">
            <v>0.30952380952380953</v>
          </cell>
          <cell r="BM69">
            <v>0.32075471698113206</v>
          </cell>
          <cell r="BN69">
            <v>0.32926829268292684</v>
          </cell>
          <cell r="BO69">
            <v>0.34661354581673309</v>
          </cell>
          <cell r="BP69">
            <v>0.36470588235294116</v>
          </cell>
          <cell r="BQ69">
            <v>0.32905982905982906</v>
          </cell>
          <cell r="BR69">
            <v>0.27272727272727271</v>
          </cell>
          <cell r="BS69">
            <v>0.22192513368983957</v>
          </cell>
          <cell r="BT69">
            <v>0.18444444444444444</v>
          </cell>
          <cell r="BU69">
            <v>0.18359375</v>
          </cell>
          <cell r="BV69">
            <v>0.15459882583170254</v>
          </cell>
          <cell r="BW69">
            <v>0.13778705636743216</v>
          </cell>
          <cell r="BX69">
            <v>0.12735849056603774</v>
          </cell>
          <cell r="BY69">
            <v>9.602649006622517E-2</v>
          </cell>
          <cell r="BZ69">
            <v>7.4534161490683232E-2</v>
          </cell>
          <cell r="CB69" t="str">
            <v>Alcatel-Lucent</v>
          </cell>
          <cell r="CC69" t="str">
            <v>N/A</v>
          </cell>
          <cell r="CD69" t="str">
            <v>N/A</v>
          </cell>
          <cell r="CE69" t="str">
            <v>N/A</v>
          </cell>
          <cell r="CF69">
            <v>3</v>
          </cell>
          <cell r="CG69">
            <v>3</v>
          </cell>
          <cell r="CH69">
            <v>3</v>
          </cell>
          <cell r="CI69">
            <v>2</v>
          </cell>
          <cell r="CJ69">
            <v>1</v>
          </cell>
          <cell r="CK69">
            <v>1</v>
          </cell>
          <cell r="CL69">
            <v>1</v>
          </cell>
          <cell r="CM69">
            <v>1</v>
          </cell>
          <cell r="CN69">
            <v>1</v>
          </cell>
          <cell r="CO69">
            <v>1</v>
          </cell>
          <cell r="CP69">
            <v>1</v>
          </cell>
          <cell r="CQ69">
            <v>2</v>
          </cell>
          <cell r="CR69">
            <v>2</v>
          </cell>
          <cell r="CS69">
            <v>2</v>
          </cell>
          <cell r="CT69">
            <v>2</v>
          </cell>
          <cell r="CU69">
            <v>2</v>
          </cell>
          <cell r="CV69">
            <v>2</v>
          </cell>
          <cell r="CW69">
            <v>2</v>
          </cell>
          <cell r="CX69">
            <v>2</v>
          </cell>
          <cell r="CY69">
            <v>2</v>
          </cell>
          <cell r="CZ69">
            <v>2</v>
          </cell>
        </row>
        <row r="70">
          <cell r="BB70" t="str">
            <v>Ciena</v>
          </cell>
          <cell r="BC70" t="str">
            <v>N/A</v>
          </cell>
          <cell r="BD70" t="str">
            <v>N/A</v>
          </cell>
          <cell r="BE70" t="str">
            <v>N/A</v>
          </cell>
          <cell r="BF70">
            <v>0.11242603550295859</v>
          </cell>
          <cell r="BG70">
            <v>0.12962962962962962</v>
          </cell>
          <cell r="BH70">
            <v>0.13186813186813187</v>
          </cell>
          <cell r="BI70">
            <v>0.12621359223300971</v>
          </cell>
          <cell r="BJ70">
            <v>0.11353711790393013</v>
          </cell>
          <cell r="BK70">
            <v>9.7165991902834009E-2</v>
          </cell>
          <cell r="BL70">
            <v>7.5396825396825393E-2</v>
          </cell>
          <cell r="BM70">
            <v>5.6603773584905662E-2</v>
          </cell>
          <cell r="BN70">
            <v>4.4715447154471545E-2</v>
          </cell>
          <cell r="BO70">
            <v>4.3824701195219126E-2</v>
          </cell>
          <cell r="BP70">
            <v>5.0980392156862744E-2</v>
          </cell>
          <cell r="BQ70">
            <v>7.6923076923076927E-2</v>
          </cell>
          <cell r="BR70">
            <v>6.2695924764890276E-2</v>
          </cell>
          <cell r="BS70">
            <v>5.0802139037433157E-2</v>
          </cell>
          <cell r="BT70">
            <v>0.04</v>
          </cell>
          <cell r="BU70">
            <v>2.9296875E-2</v>
          </cell>
          <cell r="BV70">
            <v>2.3483365949119372E-2</v>
          </cell>
          <cell r="BW70">
            <v>2.0876826722338204E-2</v>
          </cell>
          <cell r="BX70">
            <v>2.5943396226415096E-2</v>
          </cell>
          <cell r="BY70">
            <v>1.9867549668874173E-2</v>
          </cell>
          <cell r="BZ70">
            <v>2.4844720496894408E-2</v>
          </cell>
          <cell r="CB70" t="str">
            <v>Ciena</v>
          </cell>
          <cell r="CC70" t="str">
            <v>N/A</v>
          </cell>
          <cell r="CD70" t="str">
            <v>N/A</v>
          </cell>
          <cell r="CE70" t="str">
            <v>N/A</v>
          </cell>
          <cell r="CF70">
            <v>5</v>
          </cell>
          <cell r="CG70">
            <v>4</v>
          </cell>
          <cell r="CH70">
            <v>4</v>
          </cell>
          <cell r="CI70">
            <v>3</v>
          </cell>
          <cell r="CJ70">
            <v>3</v>
          </cell>
          <cell r="CK70">
            <v>4</v>
          </cell>
          <cell r="CL70">
            <v>5</v>
          </cell>
          <cell r="CM70">
            <v>5</v>
          </cell>
          <cell r="CN70">
            <v>5</v>
          </cell>
          <cell r="CO70">
            <v>5</v>
          </cell>
          <cell r="CP70">
            <v>5</v>
          </cell>
          <cell r="CQ70">
            <v>4</v>
          </cell>
          <cell r="CR70">
            <v>3</v>
          </cell>
          <cell r="CS70">
            <v>4</v>
          </cell>
          <cell r="CT70">
            <v>4</v>
          </cell>
          <cell r="CU70">
            <v>4</v>
          </cell>
          <cell r="CV70">
            <v>4</v>
          </cell>
          <cell r="CW70">
            <v>4</v>
          </cell>
          <cell r="CX70">
            <v>4</v>
          </cell>
          <cell r="CY70">
            <v>4</v>
          </cell>
          <cell r="CZ70">
            <v>4</v>
          </cell>
        </row>
        <row r="71">
          <cell r="BB71" t="str">
            <v>Cisco</v>
          </cell>
          <cell r="BC71" t="str">
            <v>N/A</v>
          </cell>
          <cell r="BD71" t="str">
            <v>N/A</v>
          </cell>
          <cell r="BE71" t="str">
            <v>N/A</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B71" t="str">
            <v>Cisco</v>
          </cell>
          <cell r="CC71" t="str">
            <v>N/A</v>
          </cell>
          <cell r="CD71" t="str">
            <v>N/A</v>
          </cell>
          <cell r="CE71" t="str">
            <v>N/A</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row>
        <row r="72">
          <cell r="BB72" t="str">
            <v>ECI Telecom</v>
          </cell>
          <cell r="BC72" t="str">
            <v>N/A</v>
          </cell>
          <cell r="BD72" t="str">
            <v>N/A</v>
          </cell>
          <cell r="BE72" t="str">
            <v>N/A</v>
          </cell>
          <cell r="BF72">
            <v>5.3254437869822487E-2</v>
          </cell>
          <cell r="BG72">
            <v>6.7901234567901231E-2</v>
          </cell>
          <cell r="BH72">
            <v>6.5934065934065936E-2</v>
          </cell>
          <cell r="BI72">
            <v>6.3106796116504854E-2</v>
          </cell>
          <cell r="BJ72">
            <v>5.2401746724890827E-2</v>
          </cell>
          <cell r="BK72">
            <v>4.048582995951417E-2</v>
          </cell>
          <cell r="BL72">
            <v>3.1746031746031744E-2</v>
          </cell>
          <cell r="BM72">
            <v>1.8867924528301886E-2</v>
          </cell>
          <cell r="BN72">
            <v>1.2195121951219513E-2</v>
          </cell>
          <cell r="BO72">
            <v>3.9840637450199202E-3</v>
          </cell>
          <cell r="BP72">
            <v>0</v>
          </cell>
          <cell r="BQ72">
            <v>0</v>
          </cell>
          <cell r="BR72">
            <v>0</v>
          </cell>
          <cell r="BS72">
            <v>0</v>
          </cell>
          <cell r="BT72">
            <v>0</v>
          </cell>
          <cell r="BU72">
            <v>0</v>
          </cell>
          <cell r="BV72">
            <v>0</v>
          </cell>
          <cell r="BW72">
            <v>0</v>
          </cell>
          <cell r="BX72">
            <v>0</v>
          </cell>
          <cell r="BY72">
            <v>0</v>
          </cell>
          <cell r="BZ72">
            <v>0</v>
          </cell>
          <cell r="CB72" t="str">
            <v>ECI Telecom</v>
          </cell>
          <cell r="CC72" t="str">
            <v>N/A</v>
          </cell>
          <cell r="CD72" t="str">
            <v>N/A</v>
          </cell>
          <cell r="CE72" t="str">
            <v>N/A</v>
          </cell>
          <cell r="CF72">
            <v>7</v>
          </cell>
          <cell r="CG72">
            <v>6</v>
          </cell>
          <cell r="CH72">
            <v>6</v>
          </cell>
          <cell r="CI72">
            <v>7</v>
          </cell>
          <cell r="CJ72">
            <v>7</v>
          </cell>
          <cell r="CK72">
            <v>7</v>
          </cell>
          <cell r="CL72">
            <v>7</v>
          </cell>
          <cell r="CM72">
            <v>7</v>
          </cell>
          <cell r="CN72">
            <v>9</v>
          </cell>
          <cell r="CO72">
            <v>10</v>
          </cell>
          <cell r="CP72" t="str">
            <v/>
          </cell>
          <cell r="CQ72" t="str">
            <v/>
          </cell>
          <cell r="CR72" t="str">
            <v/>
          </cell>
          <cell r="CS72" t="str">
            <v/>
          </cell>
          <cell r="CT72" t="str">
            <v/>
          </cell>
          <cell r="CU72" t="str">
            <v/>
          </cell>
          <cell r="CV72" t="str">
            <v/>
          </cell>
          <cell r="CW72" t="str">
            <v/>
          </cell>
          <cell r="CX72" t="str">
            <v/>
          </cell>
          <cell r="CY72" t="str">
            <v/>
          </cell>
          <cell r="CZ72" t="str">
            <v/>
          </cell>
        </row>
        <row r="73">
          <cell r="BB73" t="str">
            <v>Ericsson</v>
          </cell>
          <cell r="BC73" t="str">
            <v>N/A</v>
          </cell>
          <cell r="BD73" t="str">
            <v>N/A</v>
          </cell>
          <cell r="BE73" t="str">
            <v>N/A</v>
          </cell>
          <cell r="BF73">
            <v>7.1005917159763315E-2</v>
          </cell>
          <cell r="BG73">
            <v>7.407407407407407E-2</v>
          </cell>
          <cell r="BH73">
            <v>6.5934065934065936E-2</v>
          </cell>
          <cell r="BI73">
            <v>4.3689320388349516E-2</v>
          </cell>
          <cell r="BJ73">
            <v>2.6200873362445413E-2</v>
          </cell>
          <cell r="BK73">
            <v>1.2145748987854251E-2</v>
          </cell>
          <cell r="BL73">
            <v>0</v>
          </cell>
          <cell r="BM73">
            <v>1.1320754716981131E-2</v>
          </cell>
          <cell r="BN73">
            <v>2.032520325203252E-2</v>
          </cell>
          <cell r="BO73">
            <v>2.3904382470119521E-2</v>
          </cell>
          <cell r="BP73">
            <v>2.7450980392156862E-2</v>
          </cell>
          <cell r="BQ73">
            <v>2.1367521367521368E-2</v>
          </cell>
          <cell r="BR73">
            <v>1.2539184952978056E-2</v>
          </cell>
          <cell r="BS73">
            <v>1.06951871657754E-2</v>
          </cell>
          <cell r="BT73">
            <v>8.8888888888888889E-3</v>
          </cell>
          <cell r="BU73">
            <v>7.8125E-3</v>
          </cell>
          <cell r="BV73">
            <v>7.8277886497064575E-3</v>
          </cell>
          <cell r="BW73">
            <v>8.350730688935281E-3</v>
          </cell>
          <cell r="BX73">
            <v>9.433962264150943E-3</v>
          </cell>
          <cell r="BY73">
            <v>9.9337748344370865E-3</v>
          </cell>
          <cell r="BZ73">
            <v>1.2422360248447204E-2</v>
          </cell>
          <cell r="CB73" t="str">
            <v>Ericsson</v>
          </cell>
          <cell r="CC73" t="str">
            <v>N/A</v>
          </cell>
          <cell r="CD73" t="str">
            <v>N/A</v>
          </cell>
          <cell r="CE73" t="str">
            <v>N/A</v>
          </cell>
          <cell r="CF73">
            <v>6</v>
          </cell>
          <cell r="CG73">
            <v>5</v>
          </cell>
          <cell r="CH73">
            <v>6</v>
          </cell>
          <cell r="CI73">
            <v>8</v>
          </cell>
          <cell r="CJ73">
            <v>8</v>
          </cell>
          <cell r="CK73">
            <v>8</v>
          </cell>
          <cell r="CL73" t="str">
            <v/>
          </cell>
          <cell r="CM73">
            <v>9</v>
          </cell>
          <cell r="CN73">
            <v>7</v>
          </cell>
          <cell r="CO73">
            <v>6</v>
          </cell>
          <cell r="CP73">
            <v>6</v>
          </cell>
          <cell r="CQ73">
            <v>6</v>
          </cell>
          <cell r="CR73">
            <v>7</v>
          </cell>
          <cell r="CS73">
            <v>7</v>
          </cell>
          <cell r="CT73">
            <v>7</v>
          </cell>
          <cell r="CU73">
            <v>7</v>
          </cell>
          <cell r="CV73">
            <v>6</v>
          </cell>
          <cell r="CW73">
            <v>6</v>
          </cell>
          <cell r="CX73">
            <v>6</v>
          </cell>
          <cell r="CY73">
            <v>6</v>
          </cell>
          <cell r="CZ73">
            <v>6</v>
          </cell>
        </row>
        <row r="74">
          <cell r="BB74" t="str">
            <v>FiberHome</v>
          </cell>
          <cell r="BC74" t="str">
            <v>N/A</v>
          </cell>
          <cell r="BD74" t="str">
            <v>N/A</v>
          </cell>
          <cell r="BE74" t="str">
            <v>N/A</v>
          </cell>
          <cell r="BF74">
            <v>4.7337278106508875E-2</v>
          </cell>
          <cell r="BG74">
            <v>5.5555555555555552E-2</v>
          </cell>
          <cell r="BH74">
            <v>5.4945054945054944E-2</v>
          </cell>
          <cell r="BI74">
            <v>8.2524271844660199E-2</v>
          </cell>
          <cell r="BJ74">
            <v>8.296943231441048E-2</v>
          </cell>
          <cell r="BK74">
            <v>9.3117408906882596E-2</v>
          </cell>
          <cell r="BL74">
            <v>0.11904761904761904</v>
          </cell>
          <cell r="BM74">
            <v>0.11320754716981132</v>
          </cell>
          <cell r="BN74">
            <v>0.13414634146341464</v>
          </cell>
          <cell r="BO74">
            <v>0.12749003984063745</v>
          </cell>
          <cell r="BP74">
            <v>0.10980392156862745</v>
          </cell>
          <cell r="BQ74">
            <v>0.10256410256410256</v>
          </cell>
          <cell r="BR74">
            <v>6.2695924764890276E-2</v>
          </cell>
          <cell r="BS74">
            <v>5.6149732620320858E-2</v>
          </cell>
          <cell r="BT74">
            <v>4.8888888888888891E-2</v>
          </cell>
          <cell r="BU74">
            <v>4.4921875E-2</v>
          </cell>
          <cell r="BV74">
            <v>4.6966731898238745E-2</v>
          </cell>
          <cell r="BW74">
            <v>5.0104384133611693E-2</v>
          </cell>
          <cell r="BX74">
            <v>4.2452830188679243E-2</v>
          </cell>
          <cell r="BY74">
            <v>3.9735099337748346E-2</v>
          </cell>
          <cell r="BZ74">
            <v>3.7267080745341616E-2</v>
          </cell>
          <cell r="CB74" t="str">
            <v>FiberHome</v>
          </cell>
          <cell r="CC74" t="str">
            <v>N/A</v>
          </cell>
          <cell r="CD74" t="str">
            <v>N/A</v>
          </cell>
          <cell r="CE74" t="str">
            <v>N/A</v>
          </cell>
          <cell r="CF74">
            <v>8</v>
          </cell>
          <cell r="CG74">
            <v>8</v>
          </cell>
          <cell r="CH74">
            <v>8</v>
          </cell>
          <cell r="CI74">
            <v>5</v>
          </cell>
          <cell r="CJ74">
            <v>5</v>
          </cell>
          <cell r="CK74">
            <v>5</v>
          </cell>
          <cell r="CL74">
            <v>4</v>
          </cell>
          <cell r="CM74">
            <v>4</v>
          </cell>
          <cell r="CN74">
            <v>3</v>
          </cell>
          <cell r="CO74">
            <v>3</v>
          </cell>
          <cell r="CP74">
            <v>3</v>
          </cell>
          <cell r="CQ74">
            <v>3</v>
          </cell>
          <cell r="CR74">
            <v>3</v>
          </cell>
          <cell r="CS74">
            <v>3</v>
          </cell>
          <cell r="CT74">
            <v>3</v>
          </cell>
          <cell r="CU74">
            <v>3</v>
          </cell>
          <cell r="CV74">
            <v>3</v>
          </cell>
          <cell r="CW74">
            <v>3</v>
          </cell>
          <cell r="CX74">
            <v>3</v>
          </cell>
          <cell r="CY74">
            <v>3</v>
          </cell>
          <cell r="CZ74">
            <v>3</v>
          </cell>
        </row>
        <row r="75">
          <cell r="BB75" t="str">
            <v>Force 10</v>
          </cell>
          <cell r="BC75" t="str">
            <v>N/A</v>
          </cell>
          <cell r="BD75" t="str">
            <v>N/A</v>
          </cell>
          <cell r="BE75" t="str">
            <v>N/A</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B75" t="str">
            <v>Force 10</v>
          </cell>
          <cell r="CC75" t="str">
            <v>N/A</v>
          </cell>
          <cell r="CD75" t="str">
            <v>N/A</v>
          </cell>
          <cell r="CE75" t="str">
            <v>N/A</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row>
        <row r="76">
          <cell r="BB76" t="str">
            <v>Fujitsu</v>
          </cell>
          <cell r="BC76" t="str">
            <v>N/A</v>
          </cell>
          <cell r="BD76" t="str">
            <v>N/A</v>
          </cell>
          <cell r="BE76" t="str">
            <v>N/A</v>
          </cell>
          <cell r="BF76">
            <v>0.17751479289940827</v>
          </cell>
          <cell r="BG76">
            <v>6.7901234567901231E-2</v>
          </cell>
          <cell r="BH76">
            <v>7.1428571428571425E-2</v>
          </cell>
          <cell r="BI76">
            <v>6.7961165048543687E-2</v>
          </cell>
          <cell r="BJ76">
            <v>6.1135371179039298E-2</v>
          </cell>
          <cell r="BK76">
            <v>5.2631578947368418E-2</v>
          </cell>
          <cell r="BL76">
            <v>4.3650793650793648E-2</v>
          </cell>
          <cell r="BM76">
            <v>3.3962264150943396E-2</v>
          </cell>
          <cell r="BN76">
            <v>2.4390243902439025E-2</v>
          </cell>
          <cell r="BO76">
            <v>1.9920318725099601E-2</v>
          </cell>
          <cell r="BP76">
            <v>1.9607843137254902E-2</v>
          </cell>
          <cell r="BQ76">
            <v>2.1367521367521368E-2</v>
          </cell>
          <cell r="BR76">
            <v>1.8808777429467086E-2</v>
          </cell>
          <cell r="BS76">
            <v>1.871657754010695E-2</v>
          </cell>
          <cell r="BT76">
            <v>1.3333333333333334E-2</v>
          </cell>
          <cell r="BU76">
            <v>9.765625E-3</v>
          </cell>
          <cell r="BV76">
            <v>5.8708414872798431E-3</v>
          </cell>
          <cell r="BW76">
            <v>0</v>
          </cell>
          <cell r="BX76">
            <v>0</v>
          </cell>
          <cell r="BY76">
            <v>0</v>
          </cell>
          <cell r="BZ76">
            <v>0</v>
          </cell>
          <cell r="CB76" t="str">
            <v>Fujitsu</v>
          </cell>
          <cell r="CC76" t="str">
            <v>N/A</v>
          </cell>
          <cell r="CD76" t="str">
            <v>N/A</v>
          </cell>
          <cell r="CE76" t="str">
            <v>N/A</v>
          </cell>
          <cell r="CF76">
            <v>2</v>
          </cell>
          <cell r="CG76">
            <v>6</v>
          </cell>
          <cell r="CH76">
            <v>5</v>
          </cell>
          <cell r="CI76">
            <v>6</v>
          </cell>
          <cell r="CJ76">
            <v>6</v>
          </cell>
          <cell r="CK76">
            <v>6</v>
          </cell>
          <cell r="CL76">
            <v>6</v>
          </cell>
          <cell r="CM76">
            <v>6</v>
          </cell>
          <cell r="CN76">
            <v>6</v>
          </cell>
          <cell r="CO76">
            <v>7</v>
          </cell>
          <cell r="CP76">
            <v>7</v>
          </cell>
          <cell r="CQ76">
            <v>6</v>
          </cell>
          <cell r="CR76">
            <v>6</v>
          </cell>
          <cell r="CS76">
            <v>5</v>
          </cell>
          <cell r="CT76">
            <v>5</v>
          </cell>
          <cell r="CU76">
            <v>6</v>
          </cell>
          <cell r="CV76">
            <v>7</v>
          </cell>
          <cell r="CW76" t="str">
            <v/>
          </cell>
          <cell r="CX76" t="str">
            <v/>
          </cell>
          <cell r="CY76" t="str">
            <v/>
          </cell>
          <cell r="CZ76" t="str">
            <v/>
          </cell>
        </row>
        <row r="77">
          <cell r="BB77" t="str">
            <v>Hitachi</v>
          </cell>
          <cell r="BC77" t="str">
            <v>N/A</v>
          </cell>
          <cell r="BD77" t="str">
            <v>N/A</v>
          </cell>
          <cell r="BE77" t="str">
            <v>N/A</v>
          </cell>
          <cell r="BF77">
            <v>2.9585798816568046E-2</v>
          </cell>
          <cell r="BG77">
            <v>3.0864197530864196E-2</v>
          </cell>
          <cell r="BH77">
            <v>1.6483516483516484E-2</v>
          </cell>
          <cell r="BI77">
            <v>9.7087378640776691E-3</v>
          </cell>
          <cell r="BJ77">
            <v>8.7336244541484712E-3</v>
          </cell>
          <cell r="BK77">
            <v>4.048582995951417E-3</v>
          </cell>
          <cell r="BL77">
            <v>3.968253968253968E-3</v>
          </cell>
          <cell r="BM77">
            <v>7.5471698113207548E-3</v>
          </cell>
          <cell r="BN77">
            <v>1.2195121951219513E-2</v>
          </cell>
          <cell r="BO77">
            <v>1.5936254980079681E-2</v>
          </cell>
          <cell r="BP77">
            <v>1.1764705882352941E-2</v>
          </cell>
          <cell r="BQ77">
            <v>8.5470085470085479E-3</v>
          </cell>
          <cell r="BR77">
            <v>3.134796238244514E-3</v>
          </cell>
          <cell r="BS77">
            <v>0</v>
          </cell>
          <cell r="BT77">
            <v>0</v>
          </cell>
          <cell r="BU77">
            <v>0</v>
          </cell>
          <cell r="BV77">
            <v>0</v>
          </cell>
          <cell r="BW77">
            <v>0</v>
          </cell>
          <cell r="BX77">
            <v>0</v>
          </cell>
          <cell r="BY77">
            <v>0</v>
          </cell>
          <cell r="BZ77">
            <v>0</v>
          </cell>
          <cell r="CB77" t="str">
            <v>Hitachi</v>
          </cell>
          <cell r="CC77" t="str">
            <v>N/A</v>
          </cell>
          <cell r="CD77" t="str">
            <v>N/A</v>
          </cell>
          <cell r="CE77" t="str">
            <v>N/A</v>
          </cell>
          <cell r="CF77">
            <v>9</v>
          </cell>
          <cell r="CG77">
            <v>9</v>
          </cell>
          <cell r="CH77">
            <v>9</v>
          </cell>
          <cell r="CI77">
            <v>9</v>
          </cell>
          <cell r="CJ77">
            <v>9</v>
          </cell>
          <cell r="CK77">
            <v>10</v>
          </cell>
          <cell r="CL77">
            <v>9</v>
          </cell>
          <cell r="CM77">
            <v>10</v>
          </cell>
          <cell r="CN77">
            <v>9</v>
          </cell>
          <cell r="CO77">
            <v>8</v>
          </cell>
          <cell r="CP77">
            <v>9</v>
          </cell>
          <cell r="CQ77">
            <v>9</v>
          </cell>
          <cell r="CR77">
            <v>9</v>
          </cell>
          <cell r="CS77" t="str">
            <v/>
          </cell>
          <cell r="CT77" t="str">
            <v/>
          </cell>
          <cell r="CU77" t="str">
            <v/>
          </cell>
          <cell r="CV77" t="str">
            <v/>
          </cell>
          <cell r="CW77" t="str">
            <v/>
          </cell>
          <cell r="CX77" t="str">
            <v/>
          </cell>
          <cell r="CY77" t="str">
            <v/>
          </cell>
          <cell r="CZ77" t="str">
            <v/>
          </cell>
        </row>
        <row r="78">
          <cell r="BB78" t="str">
            <v>Huawei</v>
          </cell>
          <cell r="BC78" t="str">
            <v>N/A</v>
          </cell>
          <cell r="BD78" t="str">
            <v>N/A</v>
          </cell>
          <cell r="BE78" t="str">
            <v>N/A</v>
          </cell>
          <cell r="BF78">
            <v>0.20710059171597633</v>
          </cell>
          <cell r="BG78">
            <v>0.25308641975308643</v>
          </cell>
          <cell r="BH78">
            <v>0.28021978021978022</v>
          </cell>
          <cell r="BI78">
            <v>0.27669902912621358</v>
          </cell>
          <cell r="BJ78">
            <v>0.27074235807860264</v>
          </cell>
          <cell r="BK78">
            <v>0.2834008097165992</v>
          </cell>
          <cell r="BL78">
            <v>0.26587301587301587</v>
          </cell>
          <cell r="BM78">
            <v>0.2981132075471698</v>
          </cell>
          <cell r="BN78">
            <v>0.29268292682926828</v>
          </cell>
          <cell r="BO78">
            <v>0.30677290836653387</v>
          </cell>
          <cell r="BP78">
            <v>0.33333333333333331</v>
          </cell>
          <cell r="BQ78">
            <v>0.37179487179487181</v>
          </cell>
          <cell r="BR78">
            <v>0.52664576802507834</v>
          </cell>
          <cell r="BS78">
            <v>0.6203208556149733</v>
          </cell>
          <cell r="BT78">
            <v>0.68888888888888888</v>
          </cell>
          <cell r="BU78">
            <v>0.7109375</v>
          </cell>
          <cell r="BV78">
            <v>0.74755381604696669</v>
          </cell>
          <cell r="BW78">
            <v>0.76409185803757829</v>
          </cell>
          <cell r="BX78">
            <v>0.77830188679245282</v>
          </cell>
          <cell r="BY78">
            <v>0.81788079470198671</v>
          </cell>
          <cell r="BZ78">
            <v>0.83229813664596275</v>
          </cell>
          <cell r="CB78" t="str">
            <v>Huawei</v>
          </cell>
          <cell r="CC78" t="str">
            <v>N/A</v>
          </cell>
          <cell r="CD78" t="str">
            <v>N/A</v>
          </cell>
          <cell r="CE78" t="str">
            <v>N/A</v>
          </cell>
          <cell r="CF78">
            <v>1</v>
          </cell>
          <cell r="CG78">
            <v>1</v>
          </cell>
          <cell r="CH78">
            <v>1</v>
          </cell>
          <cell r="CI78">
            <v>1</v>
          </cell>
          <cell r="CJ78">
            <v>1</v>
          </cell>
          <cell r="CK78">
            <v>2</v>
          </cell>
          <cell r="CL78">
            <v>2</v>
          </cell>
          <cell r="CM78">
            <v>2</v>
          </cell>
          <cell r="CN78">
            <v>2</v>
          </cell>
          <cell r="CO78">
            <v>2</v>
          </cell>
          <cell r="CP78">
            <v>2</v>
          </cell>
          <cell r="CQ78">
            <v>1</v>
          </cell>
          <cell r="CR78">
            <v>1</v>
          </cell>
          <cell r="CS78">
            <v>1</v>
          </cell>
          <cell r="CT78">
            <v>1</v>
          </cell>
          <cell r="CU78">
            <v>1</v>
          </cell>
          <cell r="CV78">
            <v>1</v>
          </cell>
          <cell r="CW78">
            <v>1</v>
          </cell>
          <cell r="CX78">
            <v>1</v>
          </cell>
          <cell r="CY78">
            <v>1</v>
          </cell>
          <cell r="CZ78">
            <v>1</v>
          </cell>
        </row>
        <row r="79">
          <cell r="BB79" t="str">
            <v>Infinera</v>
          </cell>
          <cell r="BC79" t="str">
            <v>N/A</v>
          </cell>
          <cell r="BD79" t="str">
            <v>N/A</v>
          </cell>
          <cell r="BE79" t="str">
            <v>N/A</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B79" t="str">
            <v>Infinera</v>
          </cell>
          <cell r="CC79" t="str">
            <v>N/A</v>
          </cell>
          <cell r="CD79" t="str">
            <v>N/A</v>
          </cell>
          <cell r="CE79" t="str">
            <v>N/A</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row>
        <row r="80">
          <cell r="BB80" t="str">
            <v>NEC</v>
          </cell>
          <cell r="BC80" t="str">
            <v>N/A</v>
          </cell>
          <cell r="BD80" t="str">
            <v>N/A</v>
          </cell>
          <cell r="BE80" t="str">
            <v>N/A</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B80" t="str">
            <v>NEC</v>
          </cell>
          <cell r="CC80" t="str">
            <v>N/A</v>
          </cell>
          <cell r="CD80" t="str">
            <v>N/A</v>
          </cell>
          <cell r="CE80" t="str">
            <v>N/A</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row>
        <row r="81">
          <cell r="BB81" t="str">
            <v>Nokia Siemens</v>
          </cell>
          <cell r="BC81" t="str">
            <v>N/A</v>
          </cell>
          <cell r="BD81" t="str">
            <v>N/A</v>
          </cell>
          <cell r="BE81" t="str">
            <v>N/A</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B81" t="str">
            <v>Nokia Siemens</v>
          </cell>
          <cell r="CC81" t="str">
            <v>N/A</v>
          </cell>
          <cell r="CD81" t="str">
            <v>N/A</v>
          </cell>
          <cell r="CE81" t="str">
            <v>N/A</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row>
        <row r="82">
          <cell r="BB82" t="str">
            <v>Sycamore</v>
          </cell>
          <cell r="BC82" t="str">
            <v>N/A</v>
          </cell>
          <cell r="BD82" t="str">
            <v>N/A</v>
          </cell>
          <cell r="BE82" t="str">
            <v>N/A</v>
          </cell>
          <cell r="BF82">
            <v>0.1242603550295858</v>
          </cell>
          <cell r="BG82">
            <v>0.16049382716049382</v>
          </cell>
          <cell r="BH82">
            <v>0.15934065934065933</v>
          </cell>
          <cell r="BI82">
            <v>0.12621359223300971</v>
          </cell>
          <cell r="BJ82">
            <v>0.1091703056768559</v>
          </cell>
          <cell r="BK82">
            <v>0.11740890688259109</v>
          </cell>
          <cell r="BL82">
            <v>0.1388888888888889</v>
          </cell>
          <cell r="BM82">
            <v>0.12452830188679245</v>
          </cell>
          <cell r="BN82">
            <v>0.11382113821138211</v>
          </cell>
          <cell r="BO82">
            <v>9.5617529880478086E-2</v>
          </cell>
          <cell r="BP82">
            <v>6.6666666666666666E-2</v>
          </cell>
          <cell r="BQ82">
            <v>5.128205128205128E-2</v>
          </cell>
          <cell r="BR82">
            <v>2.8213166144200628E-2</v>
          </cell>
          <cell r="BS82">
            <v>1.3368983957219251E-2</v>
          </cell>
          <cell r="BT82">
            <v>1.1111111111111112E-2</v>
          </cell>
          <cell r="BU82">
            <v>1.171875E-2</v>
          </cell>
          <cell r="BV82">
            <v>1.3698630136986301E-2</v>
          </cell>
          <cell r="BW82">
            <v>1.8789144050104383E-2</v>
          </cell>
          <cell r="BX82">
            <v>1.6509433962264151E-2</v>
          </cell>
          <cell r="BY82">
            <v>1.6556291390728478E-2</v>
          </cell>
          <cell r="BZ82">
            <v>1.8633540372670808E-2</v>
          </cell>
          <cell r="CB82" t="str">
            <v>Sycamore</v>
          </cell>
          <cell r="CC82" t="str">
            <v>N/A</v>
          </cell>
          <cell r="CD82" t="str">
            <v>N/A</v>
          </cell>
          <cell r="CE82" t="str">
            <v>N/A</v>
          </cell>
          <cell r="CF82">
            <v>4</v>
          </cell>
          <cell r="CG82">
            <v>2</v>
          </cell>
          <cell r="CH82">
            <v>2</v>
          </cell>
          <cell r="CI82">
            <v>3</v>
          </cell>
          <cell r="CJ82">
            <v>4</v>
          </cell>
          <cell r="CK82">
            <v>3</v>
          </cell>
          <cell r="CL82">
            <v>3</v>
          </cell>
          <cell r="CM82">
            <v>3</v>
          </cell>
          <cell r="CN82">
            <v>4</v>
          </cell>
          <cell r="CO82">
            <v>4</v>
          </cell>
          <cell r="CP82">
            <v>4</v>
          </cell>
          <cell r="CQ82">
            <v>5</v>
          </cell>
          <cell r="CR82">
            <v>5</v>
          </cell>
          <cell r="CS82">
            <v>6</v>
          </cell>
          <cell r="CT82">
            <v>6</v>
          </cell>
          <cell r="CU82">
            <v>5</v>
          </cell>
          <cell r="CV82">
            <v>5</v>
          </cell>
          <cell r="CW82">
            <v>5</v>
          </cell>
          <cell r="CX82">
            <v>5</v>
          </cell>
          <cell r="CY82">
            <v>5</v>
          </cell>
          <cell r="CZ82">
            <v>5</v>
          </cell>
        </row>
        <row r="83">
          <cell r="BB83" t="str">
            <v>Tejas</v>
          </cell>
          <cell r="BC83" t="str">
            <v>N/A</v>
          </cell>
          <cell r="BD83" t="str">
            <v>N/A</v>
          </cell>
          <cell r="BE83" t="str">
            <v>N/A</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B83" t="str">
            <v>Tejas</v>
          </cell>
          <cell r="CC83" t="str">
            <v>N/A</v>
          </cell>
          <cell r="CD83" t="str">
            <v>N/A</v>
          </cell>
          <cell r="CE83" t="str">
            <v>N/A</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row>
        <row r="84">
          <cell r="BB84" t="str">
            <v>Tellabs</v>
          </cell>
          <cell r="BC84" t="str">
            <v>N/A</v>
          </cell>
          <cell r="BD84" t="str">
            <v>N/A</v>
          </cell>
          <cell r="BE84" t="str">
            <v>N/A</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B84" t="str">
            <v>Tellabs</v>
          </cell>
          <cell r="CC84" t="str">
            <v>N/A</v>
          </cell>
          <cell r="CD84" t="str">
            <v>N/A</v>
          </cell>
          <cell r="CE84" t="str">
            <v>N/A</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row>
        <row r="85">
          <cell r="BB85" t="str">
            <v>Transmode</v>
          </cell>
          <cell r="BC85" t="str">
            <v>N/A</v>
          </cell>
          <cell r="BD85" t="str">
            <v>N/A</v>
          </cell>
          <cell r="BE85" t="str">
            <v>N/A</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t="str">
            <v>Transmode</v>
          </cell>
          <cell r="CC85" t="str">
            <v>N/A</v>
          </cell>
          <cell r="CD85" t="str">
            <v>N/A</v>
          </cell>
          <cell r="CE85" t="str">
            <v>N/A</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row>
        <row r="86">
          <cell r="BB86" t="str">
            <v>Tyco</v>
          </cell>
          <cell r="BC86" t="str">
            <v>N/A</v>
          </cell>
          <cell r="BD86" t="str">
            <v>N/A</v>
          </cell>
          <cell r="BE86" t="str">
            <v>N/A</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B86" t="str">
            <v>Tyco</v>
          </cell>
          <cell r="CC86" t="str">
            <v>N/A</v>
          </cell>
          <cell r="CD86" t="str">
            <v>N/A</v>
          </cell>
          <cell r="CE86" t="str">
            <v>N/A</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row>
        <row r="87">
          <cell r="BB87" t="str">
            <v>ZTE</v>
          </cell>
          <cell r="BC87" t="str">
            <v>N/A</v>
          </cell>
          <cell r="BD87" t="str">
            <v>N/A</v>
          </cell>
          <cell r="BE87" t="str">
            <v>N/A</v>
          </cell>
          <cell r="BF87">
            <v>0</v>
          </cell>
          <cell r="BG87">
            <v>0</v>
          </cell>
          <cell r="BH87">
            <v>0</v>
          </cell>
          <cell r="BI87">
            <v>0</v>
          </cell>
          <cell r="BJ87">
            <v>4.3668122270742356E-3</v>
          </cell>
          <cell r="BK87">
            <v>8.0971659919028341E-3</v>
          </cell>
          <cell r="BL87">
            <v>1.1904761904761904E-2</v>
          </cell>
          <cell r="BM87">
            <v>1.509433962264151E-2</v>
          </cell>
          <cell r="BN87">
            <v>1.6260162601626018E-2</v>
          </cell>
          <cell r="BO87">
            <v>1.5936254980079681E-2</v>
          </cell>
          <cell r="BP87">
            <v>1.5686274509803921E-2</v>
          </cell>
          <cell r="BQ87">
            <v>1.7094017094017096E-2</v>
          </cell>
          <cell r="BR87">
            <v>1.2539184952978056E-2</v>
          </cell>
          <cell r="BS87">
            <v>8.0213903743315516E-3</v>
          </cell>
          <cell r="BT87">
            <v>4.4444444444444444E-3</v>
          </cell>
          <cell r="BU87">
            <v>1.953125E-3</v>
          </cell>
          <cell r="BV87">
            <v>0</v>
          </cell>
          <cell r="BW87">
            <v>0</v>
          </cell>
          <cell r="BX87">
            <v>0</v>
          </cell>
          <cell r="BY87">
            <v>0</v>
          </cell>
          <cell r="BZ87">
            <v>0</v>
          </cell>
          <cell r="CB87" t="str">
            <v>ZTE</v>
          </cell>
          <cell r="CC87" t="str">
            <v>N/A</v>
          </cell>
          <cell r="CD87" t="str">
            <v>N/A</v>
          </cell>
          <cell r="CE87" t="str">
            <v>N/A</v>
          </cell>
          <cell r="CF87" t="str">
            <v/>
          </cell>
          <cell r="CG87" t="str">
            <v/>
          </cell>
          <cell r="CH87" t="str">
            <v/>
          </cell>
          <cell r="CI87" t="str">
            <v/>
          </cell>
          <cell r="CJ87">
            <v>10</v>
          </cell>
          <cell r="CK87">
            <v>9</v>
          </cell>
          <cell r="CL87">
            <v>8</v>
          </cell>
          <cell r="CM87">
            <v>8</v>
          </cell>
          <cell r="CN87">
            <v>8</v>
          </cell>
          <cell r="CO87">
            <v>8</v>
          </cell>
          <cell r="CP87">
            <v>8</v>
          </cell>
          <cell r="CQ87">
            <v>8</v>
          </cell>
          <cell r="CR87">
            <v>7</v>
          </cell>
          <cell r="CS87">
            <v>8</v>
          </cell>
          <cell r="CT87">
            <v>8</v>
          </cell>
          <cell r="CU87">
            <v>8</v>
          </cell>
          <cell r="CV87" t="str">
            <v/>
          </cell>
          <cell r="CW87" t="str">
            <v/>
          </cell>
          <cell r="CX87" t="str">
            <v/>
          </cell>
          <cell r="CY87" t="str">
            <v/>
          </cell>
          <cell r="CZ87" t="str">
            <v/>
          </cell>
        </row>
        <row r="88">
          <cell r="BB88" t="str">
            <v>Other</v>
          </cell>
          <cell r="BC88" t="str">
            <v>N/A</v>
          </cell>
          <cell r="BD88" t="str">
            <v>N/A</v>
          </cell>
          <cell r="BE88" t="str">
            <v>N/A</v>
          </cell>
          <cell r="BF88">
            <v>2.3668639053254437E-2</v>
          </cell>
          <cell r="BG88">
            <v>1.8518518518518517E-2</v>
          </cell>
          <cell r="BH88">
            <v>1.098901098901099E-2</v>
          </cell>
          <cell r="BI88">
            <v>4.8543689320388345E-3</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row>
        <row r="96">
          <cell r="BB96" t="str">
            <v>Vendor</v>
          </cell>
          <cell r="BC96" t="str">
            <v>1Q05</v>
          </cell>
          <cell r="BD96" t="str">
            <v>2Q05</v>
          </cell>
          <cell r="BE96" t="str">
            <v>3Q05</v>
          </cell>
          <cell r="BF96" t="str">
            <v>4Q05</v>
          </cell>
          <cell r="BG96" t="str">
            <v>1Q06</v>
          </cell>
          <cell r="BH96" t="str">
            <v>2Q06</v>
          </cell>
          <cell r="BI96" t="str">
            <v>3Q06</v>
          </cell>
          <cell r="BJ96" t="str">
            <v>4Q06</v>
          </cell>
          <cell r="BK96" t="str">
            <v>1Q07</v>
          </cell>
          <cell r="BL96" t="str">
            <v>2Q07</v>
          </cell>
          <cell r="BM96" t="str">
            <v>3Q07</v>
          </cell>
          <cell r="BN96" t="str">
            <v>4Q07</v>
          </cell>
          <cell r="BO96" t="str">
            <v>1Q08</v>
          </cell>
          <cell r="BP96" t="str">
            <v>2Q08</v>
          </cell>
          <cell r="BQ96" t="str">
            <v>3Q08</v>
          </cell>
          <cell r="BR96" t="str">
            <v>4Q08</v>
          </cell>
          <cell r="BS96" t="str">
            <v>1Q09</v>
          </cell>
          <cell r="BT96" t="str">
            <v>2Q09</v>
          </cell>
          <cell r="BU96" t="str">
            <v>3Q09</v>
          </cell>
          <cell r="BV96" t="str">
            <v>4Q09</v>
          </cell>
          <cell r="BW96" t="str">
            <v>1Q10</v>
          </cell>
          <cell r="BX96" t="str">
            <v>2Q10</v>
          </cell>
          <cell r="BY96" t="str">
            <v>3Q10</v>
          </cell>
          <cell r="BZ96" t="str">
            <v>4Q10</v>
          </cell>
          <cell r="CB96" t="str">
            <v>Vendor</v>
          </cell>
          <cell r="CC96" t="str">
            <v>1Q05</v>
          </cell>
          <cell r="CD96" t="str">
            <v>2Q05</v>
          </cell>
          <cell r="CE96" t="str">
            <v>3Q05</v>
          </cell>
          <cell r="CF96" t="str">
            <v>4Q05</v>
          </cell>
          <cell r="CG96" t="str">
            <v>1Q06</v>
          </cell>
          <cell r="CH96" t="str">
            <v>2Q06</v>
          </cell>
          <cell r="CI96" t="str">
            <v>3Q06</v>
          </cell>
          <cell r="CJ96" t="str">
            <v>4Q06</v>
          </cell>
          <cell r="CK96" t="str">
            <v>1Q07</v>
          </cell>
          <cell r="CL96" t="str">
            <v>2Q07</v>
          </cell>
          <cell r="CM96" t="str">
            <v>3Q07</v>
          </cell>
          <cell r="CN96" t="str">
            <v>4Q07</v>
          </cell>
          <cell r="CO96" t="str">
            <v>1Q08</v>
          </cell>
          <cell r="CP96" t="str">
            <v>2Q08</v>
          </cell>
          <cell r="CQ96" t="str">
            <v>3Q08</v>
          </cell>
          <cell r="CR96" t="str">
            <v>4Q08</v>
          </cell>
          <cell r="CS96" t="str">
            <v>1Q09</v>
          </cell>
          <cell r="CT96" t="str">
            <v>2Q09</v>
          </cell>
          <cell r="CU96" t="str">
            <v>3Q09</v>
          </cell>
          <cell r="CV96" t="str">
            <v>4Q09</v>
          </cell>
          <cell r="CW96" t="str">
            <v>1Q10</v>
          </cell>
          <cell r="CX96" t="str">
            <v>2Q10</v>
          </cell>
          <cell r="CY96" t="str">
            <v>3Q10</v>
          </cell>
          <cell r="CZ96" t="str">
            <v>4Q10</v>
          </cell>
        </row>
        <row r="97">
          <cell r="BB97" t="str">
            <v>ADTRAN</v>
          </cell>
          <cell r="BC97" t="str">
            <v>N/A</v>
          </cell>
          <cell r="BD97" t="str">
            <v>N/A</v>
          </cell>
          <cell r="BE97" t="str">
            <v>N/A</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B97" t="str">
            <v>ADTRAN</v>
          </cell>
          <cell r="CC97" t="str">
            <v>N/A</v>
          </cell>
          <cell r="CD97" t="str">
            <v>N/A</v>
          </cell>
          <cell r="CE97" t="str">
            <v>N/A</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row>
        <row r="98">
          <cell r="BB98" t="str">
            <v>ADVA</v>
          </cell>
          <cell r="BC98" t="str">
            <v>N/A</v>
          </cell>
          <cell r="BD98" t="str">
            <v>N/A</v>
          </cell>
          <cell r="BE98" t="str">
            <v>N/A</v>
          </cell>
          <cell r="BF98">
            <v>2.1604938271604937E-2</v>
          </cell>
          <cell r="BG98">
            <v>1.8115942028985508E-2</v>
          </cell>
          <cell r="BH98">
            <v>1.9801980198019802E-2</v>
          </cell>
          <cell r="BI98">
            <v>1.9047619047619049E-2</v>
          </cell>
          <cell r="BJ98">
            <v>2.2038567493112948E-2</v>
          </cell>
          <cell r="BK98">
            <v>1.8617021276595744E-2</v>
          </cell>
          <cell r="BL98">
            <v>2.4793388429752067E-2</v>
          </cell>
          <cell r="BM98">
            <v>2.8132992327365727E-2</v>
          </cell>
          <cell r="BN98">
            <v>2.9478458049886622E-2</v>
          </cell>
          <cell r="BO98">
            <v>3.7924151696606789E-2</v>
          </cell>
          <cell r="BP98">
            <v>2.5974025974025976E-2</v>
          </cell>
          <cell r="BQ98">
            <v>2.3676880222841225E-2</v>
          </cell>
          <cell r="BR98">
            <v>2.2135416666666668E-2</v>
          </cell>
          <cell r="BS98">
            <v>1.8137847642079808E-2</v>
          </cell>
          <cell r="BT98">
            <v>2.085747392815759E-2</v>
          </cell>
          <cell r="BU98">
            <v>1.9362186788154899E-2</v>
          </cell>
          <cell r="BV98">
            <v>1.6910935738444193E-2</v>
          </cell>
          <cell r="BW98">
            <v>1.7421602787456445E-2</v>
          </cell>
          <cell r="BX98">
            <v>1.7241379310344827E-2</v>
          </cell>
          <cell r="BY98">
            <v>1.9197207678883072E-2</v>
          </cell>
          <cell r="BZ98">
            <v>2.2662889518413599E-2</v>
          </cell>
          <cell r="CB98" t="str">
            <v>ADVA</v>
          </cell>
          <cell r="CC98" t="str">
            <v>N/A</v>
          </cell>
          <cell r="CD98" t="str">
            <v>N/A</v>
          </cell>
          <cell r="CE98" t="str">
            <v>N/A</v>
          </cell>
          <cell r="CF98">
            <v>8</v>
          </cell>
          <cell r="CG98">
            <v>11</v>
          </cell>
          <cell r="CH98">
            <v>11</v>
          </cell>
          <cell r="CI98">
            <v>11</v>
          </cell>
          <cell r="CJ98">
            <v>11</v>
          </cell>
          <cell r="CK98">
            <v>12</v>
          </cell>
          <cell r="CL98">
            <v>11</v>
          </cell>
          <cell r="CM98">
            <v>11</v>
          </cell>
          <cell r="CN98">
            <v>11</v>
          </cell>
          <cell r="CO98">
            <v>10</v>
          </cell>
          <cell r="CP98">
            <v>12</v>
          </cell>
          <cell r="CQ98">
            <v>12</v>
          </cell>
          <cell r="CR98">
            <v>12</v>
          </cell>
          <cell r="CS98">
            <v>12</v>
          </cell>
          <cell r="CT98">
            <v>12</v>
          </cell>
          <cell r="CU98">
            <v>12</v>
          </cell>
          <cell r="CV98">
            <v>12</v>
          </cell>
          <cell r="CW98">
            <v>12</v>
          </cell>
          <cell r="CX98">
            <v>11</v>
          </cell>
          <cell r="CY98">
            <v>11</v>
          </cell>
          <cell r="CZ98">
            <v>10</v>
          </cell>
        </row>
        <row r="99">
          <cell r="BB99" t="str">
            <v>Alcatel-Lucent</v>
          </cell>
          <cell r="BC99" t="str">
            <v>N/A</v>
          </cell>
          <cell r="BD99" t="str">
            <v>N/A</v>
          </cell>
          <cell r="BE99" t="str">
            <v>N/A</v>
          </cell>
          <cell r="BF99">
            <v>8.3333333333333329E-2</v>
          </cell>
          <cell r="BG99">
            <v>0.10144927536231885</v>
          </cell>
          <cell r="BH99">
            <v>9.9009900990099015E-2</v>
          </cell>
          <cell r="BI99">
            <v>0.1111111111111111</v>
          </cell>
          <cell r="BJ99">
            <v>0.11570247933884298</v>
          </cell>
          <cell r="BK99">
            <v>0.12234042553191489</v>
          </cell>
          <cell r="BL99">
            <v>0.13498622589531681</v>
          </cell>
          <cell r="BM99">
            <v>0.12531969309462915</v>
          </cell>
          <cell r="BN99">
            <v>0.1111111111111111</v>
          </cell>
          <cell r="BO99">
            <v>9.3812375249500993E-2</v>
          </cell>
          <cell r="BP99">
            <v>8.4415584415584416E-2</v>
          </cell>
          <cell r="BQ99">
            <v>7.3816155988857934E-2</v>
          </cell>
          <cell r="BR99">
            <v>6.3802083333333329E-2</v>
          </cell>
          <cell r="BS99">
            <v>5.6831922611850064E-2</v>
          </cell>
          <cell r="BT99">
            <v>4.7508690614136734E-2</v>
          </cell>
          <cell r="BU99">
            <v>5.125284738041002E-2</v>
          </cell>
          <cell r="BV99">
            <v>5.9751972942502819E-2</v>
          </cell>
          <cell r="BW99">
            <v>6.2717770034843204E-2</v>
          </cell>
          <cell r="BX99">
            <v>7.2660098522167482E-2</v>
          </cell>
          <cell r="BY99">
            <v>7.1553228621291445E-2</v>
          </cell>
          <cell r="BZ99">
            <v>6.5155807365439092E-2</v>
          </cell>
          <cell r="CB99" t="str">
            <v>Alcatel-Lucent</v>
          </cell>
          <cell r="CC99" t="str">
            <v>N/A</v>
          </cell>
          <cell r="CD99" t="str">
            <v>N/A</v>
          </cell>
          <cell r="CE99" t="str">
            <v>N/A</v>
          </cell>
          <cell r="CF99">
            <v>4</v>
          </cell>
          <cell r="CG99">
            <v>3</v>
          </cell>
          <cell r="CH99">
            <v>4</v>
          </cell>
          <cell r="CI99">
            <v>2</v>
          </cell>
          <cell r="CJ99">
            <v>2</v>
          </cell>
          <cell r="CK99">
            <v>2</v>
          </cell>
          <cell r="CL99">
            <v>2</v>
          </cell>
          <cell r="CM99">
            <v>1</v>
          </cell>
          <cell r="CN99">
            <v>3</v>
          </cell>
          <cell r="CO99">
            <v>4</v>
          </cell>
          <cell r="CP99">
            <v>5</v>
          </cell>
          <cell r="CQ99">
            <v>5</v>
          </cell>
          <cell r="CR99">
            <v>5</v>
          </cell>
          <cell r="CS99">
            <v>5</v>
          </cell>
          <cell r="CT99">
            <v>5</v>
          </cell>
          <cell r="CU99">
            <v>5</v>
          </cell>
          <cell r="CV99">
            <v>4</v>
          </cell>
          <cell r="CW99">
            <v>4</v>
          </cell>
          <cell r="CX99">
            <v>4</v>
          </cell>
          <cell r="CY99">
            <v>4</v>
          </cell>
          <cell r="CZ99">
            <v>4</v>
          </cell>
        </row>
        <row r="100">
          <cell r="BB100" t="str">
            <v>Ciena</v>
          </cell>
          <cell r="BC100" t="str">
            <v>N/A</v>
          </cell>
          <cell r="BD100" t="str">
            <v>N/A</v>
          </cell>
          <cell r="BE100" t="str">
            <v>N/A</v>
          </cell>
          <cell r="BF100">
            <v>0.27469135802469136</v>
          </cell>
          <cell r="BG100">
            <v>0.31521739130434784</v>
          </cell>
          <cell r="BH100">
            <v>0.30033003300330036</v>
          </cell>
          <cell r="BI100">
            <v>0.30793650793650795</v>
          </cell>
          <cell r="BJ100">
            <v>0.24793388429752067</v>
          </cell>
          <cell r="BK100">
            <v>0.21276595744680851</v>
          </cell>
          <cell r="BL100">
            <v>0.18457300275482094</v>
          </cell>
          <cell r="BM100">
            <v>0.12276214833759591</v>
          </cell>
          <cell r="BN100">
            <v>0.10204081632653061</v>
          </cell>
          <cell r="BO100">
            <v>0.10778443113772455</v>
          </cell>
          <cell r="BP100">
            <v>8.603896103896104E-2</v>
          </cell>
          <cell r="BQ100">
            <v>7.7994428969359333E-2</v>
          </cell>
          <cell r="BR100">
            <v>7.9427083333333329E-2</v>
          </cell>
          <cell r="BS100">
            <v>7.0133010882708582E-2</v>
          </cell>
          <cell r="BT100">
            <v>6.6048667439165695E-2</v>
          </cell>
          <cell r="BU100">
            <v>6.3781321184510256E-2</v>
          </cell>
          <cell r="BV100">
            <v>5.4114994363021418E-2</v>
          </cell>
          <cell r="BW100">
            <v>4.4134727061556328E-2</v>
          </cell>
          <cell r="BX100">
            <v>3.5714285714285712E-2</v>
          </cell>
          <cell r="BY100">
            <v>2.6178010471204188E-2</v>
          </cell>
          <cell r="BZ100">
            <v>1.69971671388102E-2</v>
          </cell>
          <cell r="CB100" t="str">
            <v>Ciena</v>
          </cell>
          <cell r="CC100" t="str">
            <v>N/A</v>
          </cell>
          <cell r="CD100" t="str">
            <v>N/A</v>
          </cell>
          <cell r="CE100" t="str">
            <v>N/A</v>
          </cell>
          <cell r="CF100">
            <v>1</v>
          </cell>
          <cell r="CG100">
            <v>1</v>
          </cell>
          <cell r="CH100">
            <v>1</v>
          </cell>
          <cell r="CI100">
            <v>1</v>
          </cell>
          <cell r="CJ100">
            <v>1</v>
          </cell>
          <cell r="CK100">
            <v>1</v>
          </cell>
          <cell r="CL100">
            <v>1</v>
          </cell>
          <cell r="CM100">
            <v>2</v>
          </cell>
          <cell r="CN100">
            <v>4</v>
          </cell>
          <cell r="CO100">
            <v>3</v>
          </cell>
          <cell r="CP100">
            <v>4</v>
          </cell>
          <cell r="CQ100">
            <v>4</v>
          </cell>
          <cell r="CR100">
            <v>4</v>
          </cell>
          <cell r="CS100">
            <v>4</v>
          </cell>
          <cell r="CT100">
            <v>4</v>
          </cell>
          <cell r="CU100">
            <v>4</v>
          </cell>
          <cell r="CV100">
            <v>5</v>
          </cell>
          <cell r="CW100">
            <v>5</v>
          </cell>
          <cell r="CX100">
            <v>7</v>
          </cell>
          <cell r="CY100">
            <v>10</v>
          </cell>
          <cell r="CZ100">
            <v>11</v>
          </cell>
        </row>
        <row r="101">
          <cell r="BB101" t="str">
            <v>Cisco</v>
          </cell>
          <cell r="BC101" t="str">
            <v>N/A</v>
          </cell>
          <cell r="BD101" t="str">
            <v>N/A</v>
          </cell>
          <cell r="BE101" t="str">
            <v>N/A</v>
          </cell>
          <cell r="BF101">
            <v>0.10185185185185185</v>
          </cell>
          <cell r="BG101">
            <v>9.7826086956521743E-2</v>
          </cell>
          <cell r="BH101">
            <v>0.10231023102310231</v>
          </cell>
          <cell r="BI101">
            <v>0.10158730158730159</v>
          </cell>
          <cell r="BJ101">
            <v>0.11019283746556474</v>
          </cell>
          <cell r="BK101">
            <v>0.11968085106382979</v>
          </cell>
          <cell r="BL101">
            <v>0.12672176308539945</v>
          </cell>
          <cell r="BM101">
            <v>0.11253196930946291</v>
          </cell>
          <cell r="BN101">
            <v>0.10204081632653061</v>
          </cell>
          <cell r="BO101">
            <v>8.7824351297405193E-2</v>
          </cell>
          <cell r="BP101">
            <v>6.8181818181818177E-2</v>
          </cell>
          <cell r="BQ101">
            <v>5.8495821727019497E-2</v>
          </cell>
          <cell r="BR101">
            <v>4.9479166666666664E-2</v>
          </cell>
          <cell r="BS101">
            <v>3.8694074969770252E-2</v>
          </cell>
          <cell r="BT101">
            <v>3.1286210892236384E-2</v>
          </cell>
          <cell r="BU101">
            <v>2.6195899772209569E-2</v>
          </cell>
          <cell r="BV101">
            <v>2.0293122886133032E-2</v>
          </cell>
          <cell r="BW101">
            <v>2.0905923344947737E-2</v>
          </cell>
          <cell r="BX101">
            <v>1.7241379310344827E-2</v>
          </cell>
          <cell r="BY101">
            <v>1.5706806282722512E-2</v>
          </cell>
          <cell r="BZ101">
            <v>1.4164305949008499E-2</v>
          </cell>
          <cell r="CB101" t="str">
            <v>Cisco</v>
          </cell>
          <cell r="CC101" t="str">
            <v>N/A</v>
          </cell>
          <cell r="CD101" t="str">
            <v>N/A</v>
          </cell>
          <cell r="CE101" t="str">
            <v>N/A</v>
          </cell>
          <cell r="CF101">
            <v>3</v>
          </cell>
          <cell r="CG101">
            <v>4</v>
          </cell>
          <cell r="CH101">
            <v>3</v>
          </cell>
          <cell r="CI101">
            <v>3</v>
          </cell>
          <cell r="CJ101">
            <v>3</v>
          </cell>
          <cell r="CK101">
            <v>3</v>
          </cell>
          <cell r="CL101">
            <v>3</v>
          </cell>
          <cell r="CM101">
            <v>3</v>
          </cell>
          <cell r="CN101">
            <v>4</v>
          </cell>
          <cell r="CO101">
            <v>6</v>
          </cell>
          <cell r="CP101">
            <v>6</v>
          </cell>
          <cell r="CQ101">
            <v>6</v>
          </cell>
          <cell r="CR101">
            <v>6</v>
          </cell>
          <cell r="CS101">
            <v>7</v>
          </cell>
          <cell r="CT101">
            <v>8</v>
          </cell>
          <cell r="CU101">
            <v>10</v>
          </cell>
          <cell r="CV101">
            <v>11</v>
          </cell>
          <cell r="CW101">
            <v>11</v>
          </cell>
          <cell r="CX101">
            <v>11</v>
          </cell>
          <cell r="CY101">
            <v>12</v>
          </cell>
          <cell r="CZ101">
            <v>12</v>
          </cell>
        </row>
        <row r="102">
          <cell r="BB102" t="str">
            <v>ECI Telecom</v>
          </cell>
          <cell r="BC102" t="str">
            <v>N/A</v>
          </cell>
          <cell r="BD102" t="str">
            <v>N/A</v>
          </cell>
          <cell r="BE102" t="str">
            <v>N/A</v>
          </cell>
          <cell r="BF102">
            <v>0</v>
          </cell>
          <cell r="BG102">
            <v>1.0869565217391304E-2</v>
          </cell>
          <cell r="BH102">
            <v>2.3102310231023101E-2</v>
          </cell>
          <cell r="BI102">
            <v>3.8095238095238099E-2</v>
          </cell>
          <cell r="BJ102">
            <v>5.2341597796143252E-2</v>
          </cell>
          <cell r="BK102">
            <v>6.1170212765957445E-2</v>
          </cell>
          <cell r="BL102">
            <v>7.1625344352617082E-2</v>
          </cell>
          <cell r="BM102">
            <v>7.1611253196930943E-2</v>
          </cell>
          <cell r="BN102">
            <v>5.8956916099773243E-2</v>
          </cell>
          <cell r="BO102">
            <v>5.588822355289421E-2</v>
          </cell>
          <cell r="BP102">
            <v>4.0584415584415584E-2</v>
          </cell>
          <cell r="BQ102">
            <v>3.0640668523676879E-2</v>
          </cell>
          <cell r="BR102">
            <v>2.8645833333333332E-2</v>
          </cell>
          <cell r="BS102">
            <v>2.2974607013301087E-2</v>
          </cell>
          <cell r="BT102">
            <v>3.1286210892236384E-2</v>
          </cell>
          <cell r="BU102">
            <v>3.644646924829157E-2</v>
          </cell>
          <cell r="BV102">
            <v>3.9458850056369787E-2</v>
          </cell>
          <cell r="BW102">
            <v>4.065040650406504E-2</v>
          </cell>
          <cell r="BX102">
            <v>4.3103448275862072E-2</v>
          </cell>
          <cell r="BY102">
            <v>4.5375218150087257E-2</v>
          </cell>
          <cell r="BZ102">
            <v>5.0991501416430593E-2</v>
          </cell>
          <cell r="CB102" t="str">
            <v>ECI Telecom</v>
          </cell>
          <cell r="CC102" t="str">
            <v>N/A</v>
          </cell>
          <cell r="CD102" t="str">
            <v>N/A</v>
          </cell>
          <cell r="CE102" t="str">
            <v>N/A</v>
          </cell>
          <cell r="CF102" t="str">
            <v/>
          </cell>
          <cell r="CG102">
            <v>12</v>
          </cell>
          <cell r="CH102">
            <v>10</v>
          </cell>
          <cell r="CI102">
            <v>8</v>
          </cell>
          <cell r="CJ102">
            <v>8</v>
          </cell>
          <cell r="CK102">
            <v>8</v>
          </cell>
          <cell r="CL102">
            <v>7</v>
          </cell>
          <cell r="CM102">
            <v>7</v>
          </cell>
          <cell r="CN102">
            <v>8</v>
          </cell>
          <cell r="CO102">
            <v>8</v>
          </cell>
          <cell r="CP102">
            <v>9</v>
          </cell>
          <cell r="CQ102">
            <v>10</v>
          </cell>
          <cell r="CR102">
            <v>10</v>
          </cell>
          <cell r="CS102">
            <v>11</v>
          </cell>
          <cell r="CT102">
            <v>8</v>
          </cell>
          <cell r="CU102">
            <v>7</v>
          </cell>
          <cell r="CV102">
            <v>7</v>
          </cell>
          <cell r="CW102">
            <v>7</v>
          </cell>
          <cell r="CX102">
            <v>5</v>
          </cell>
          <cell r="CY102">
            <v>5</v>
          </cell>
          <cell r="CZ102">
            <v>5</v>
          </cell>
        </row>
        <row r="103">
          <cell r="BB103" t="str">
            <v>Ericsson</v>
          </cell>
          <cell r="BC103" t="str">
            <v>N/A</v>
          </cell>
          <cell r="BD103" t="str">
            <v>N/A</v>
          </cell>
          <cell r="BE103" t="str">
            <v>N/A</v>
          </cell>
          <cell r="BF103">
            <v>0</v>
          </cell>
          <cell r="BG103">
            <v>0</v>
          </cell>
          <cell r="BH103">
            <v>0</v>
          </cell>
          <cell r="BI103">
            <v>0</v>
          </cell>
          <cell r="BJ103">
            <v>0</v>
          </cell>
          <cell r="BK103">
            <v>0</v>
          </cell>
          <cell r="BL103">
            <v>5.5096418732782371E-3</v>
          </cell>
          <cell r="BM103">
            <v>1.7902813299232736E-2</v>
          </cell>
          <cell r="BN103">
            <v>2.7210884353741496E-2</v>
          </cell>
          <cell r="BO103">
            <v>3.3932135728542916E-2</v>
          </cell>
          <cell r="BP103">
            <v>3.4090909090909088E-2</v>
          </cell>
          <cell r="BQ103">
            <v>3.3426183844011144E-2</v>
          </cell>
          <cell r="BR103">
            <v>3.7760416666666664E-2</v>
          </cell>
          <cell r="BS103">
            <v>3.7484885126964934E-2</v>
          </cell>
          <cell r="BT103">
            <v>4.1714947856315181E-2</v>
          </cell>
          <cell r="BU103">
            <v>4.2141230068337129E-2</v>
          </cell>
          <cell r="BV103">
            <v>4.2841037204058623E-2</v>
          </cell>
          <cell r="BW103">
            <v>4.1811846689895474E-2</v>
          </cell>
          <cell r="BX103">
            <v>3.9408866995073892E-2</v>
          </cell>
          <cell r="BY103">
            <v>4.0139616055846421E-2</v>
          </cell>
          <cell r="BZ103">
            <v>3.39943342776204E-2</v>
          </cell>
          <cell r="CB103" t="str">
            <v>Ericsson</v>
          </cell>
          <cell r="CC103" t="str">
            <v>N/A</v>
          </cell>
          <cell r="CD103" t="str">
            <v>N/A</v>
          </cell>
          <cell r="CE103" t="str">
            <v>N/A</v>
          </cell>
          <cell r="CF103" t="str">
            <v/>
          </cell>
          <cell r="CG103" t="str">
            <v/>
          </cell>
          <cell r="CH103" t="str">
            <v/>
          </cell>
          <cell r="CI103" t="str">
            <v/>
          </cell>
          <cell r="CJ103" t="str">
            <v/>
          </cell>
          <cell r="CK103" t="str">
            <v/>
          </cell>
          <cell r="CL103">
            <v>13</v>
          </cell>
          <cell r="CM103">
            <v>13</v>
          </cell>
          <cell r="CN103">
            <v>12</v>
          </cell>
          <cell r="CO103">
            <v>12</v>
          </cell>
          <cell r="CP103">
            <v>10</v>
          </cell>
          <cell r="CQ103">
            <v>9</v>
          </cell>
          <cell r="CR103">
            <v>8</v>
          </cell>
          <cell r="CS103">
            <v>8</v>
          </cell>
          <cell r="CT103">
            <v>6</v>
          </cell>
          <cell r="CU103">
            <v>6</v>
          </cell>
          <cell r="CV103">
            <v>6</v>
          </cell>
          <cell r="CW103">
            <v>6</v>
          </cell>
          <cell r="CX103">
            <v>6</v>
          </cell>
          <cell r="CY103">
            <v>6</v>
          </cell>
          <cell r="CZ103">
            <v>7</v>
          </cell>
        </row>
        <row r="104">
          <cell r="BB104" t="str">
            <v>FiberHome</v>
          </cell>
          <cell r="BC104" t="str">
            <v>N/A</v>
          </cell>
          <cell r="BD104" t="str">
            <v>N/A</v>
          </cell>
          <cell r="BE104" t="str">
            <v>N/A</v>
          </cell>
          <cell r="BF104">
            <v>1.8518518518518517E-2</v>
          </cell>
          <cell r="BG104">
            <v>3.2608695652173912E-2</v>
          </cell>
          <cell r="BH104">
            <v>4.9504950495049507E-2</v>
          </cell>
          <cell r="BI104">
            <v>5.0793650793650794E-2</v>
          </cell>
          <cell r="BJ104">
            <v>5.2341597796143252E-2</v>
          </cell>
          <cell r="BK104">
            <v>4.7872340425531915E-2</v>
          </cell>
          <cell r="BL104">
            <v>4.1322314049586778E-2</v>
          </cell>
          <cell r="BM104">
            <v>4.3478260869565216E-2</v>
          </cell>
          <cell r="BN104">
            <v>4.0816326530612242E-2</v>
          </cell>
          <cell r="BO104">
            <v>3.7924151696606789E-2</v>
          </cell>
          <cell r="BP104">
            <v>3.0844155844155844E-2</v>
          </cell>
          <cell r="BQ104">
            <v>2.6462395543175487E-2</v>
          </cell>
          <cell r="BR104">
            <v>2.4739583333333332E-2</v>
          </cell>
          <cell r="BS104">
            <v>2.6602176541717048E-2</v>
          </cell>
          <cell r="BT104">
            <v>2.8968713789107765E-2</v>
          </cell>
          <cell r="BU104">
            <v>3.1890660592255128E-2</v>
          </cell>
          <cell r="BV104">
            <v>3.4949267192784669E-2</v>
          </cell>
          <cell r="BW104">
            <v>3.8327526132404179E-2</v>
          </cell>
          <cell r="BX104">
            <v>3.0788177339901478E-2</v>
          </cell>
          <cell r="BY104">
            <v>2.9668411867364748E-2</v>
          </cell>
          <cell r="BZ104">
            <v>2.5495750708215296E-2</v>
          </cell>
          <cell r="CB104" t="str">
            <v>FiberHome</v>
          </cell>
          <cell r="CC104" t="str">
            <v>N/A</v>
          </cell>
          <cell r="CD104" t="str">
            <v>N/A</v>
          </cell>
          <cell r="CE104" t="str">
            <v>N/A</v>
          </cell>
          <cell r="CF104">
            <v>9</v>
          </cell>
          <cell r="CG104">
            <v>8</v>
          </cell>
          <cell r="CH104">
            <v>6</v>
          </cell>
          <cell r="CI104">
            <v>7</v>
          </cell>
          <cell r="CJ104">
            <v>8</v>
          </cell>
          <cell r="CK104">
            <v>9</v>
          </cell>
          <cell r="CL104">
            <v>9</v>
          </cell>
          <cell r="CM104">
            <v>10</v>
          </cell>
          <cell r="CN104">
            <v>10</v>
          </cell>
          <cell r="CO104">
            <v>10</v>
          </cell>
          <cell r="CP104">
            <v>11</v>
          </cell>
          <cell r="CQ104">
            <v>11</v>
          </cell>
          <cell r="CR104">
            <v>11</v>
          </cell>
          <cell r="CS104">
            <v>10</v>
          </cell>
          <cell r="CT104">
            <v>10</v>
          </cell>
          <cell r="CU104">
            <v>9</v>
          </cell>
          <cell r="CV104">
            <v>8</v>
          </cell>
          <cell r="CW104">
            <v>8</v>
          </cell>
          <cell r="CX104">
            <v>8</v>
          </cell>
          <cell r="CY104">
            <v>8</v>
          </cell>
          <cell r="CZ104">
            <v>9</v>
          </cell>
        </row>
        <row r="105">
          <cell r="BB105" t="str">
            <v>Force 10</v>
          </cell>
          <cell r="BC105" t="str">
            <v>N/A</v>
          </cell>
          <cell r="BD105" t="str">
            <v>N/A</v>
          </cell>
          <cell r="BE105" t="str">
            <v>N/A</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B105" t="str">
            <v>Force 10</v>
          </cell>
          <cell r="CC105" t="str">
            <v>N/A</v>
          </cell>
          <cell r="CD105" t="str">
            <v>N/A</v>
          </cell>
          <cell r="CE105" t="str">
            <v>N/A</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row>
        <row r="106">
          <cell r="BB106" t="str">
            <v>Fujitsu</v>
          </cell>
          <cell r="BC106" t="str">
            <v>N/A</v>
          </cell>
          <cell r="BD106" t="str">
            <v>N/A</v>
          </cell>
          <cell r="BE106" t="str">
            <v>N/A</v>
          </cell>
          <cell r="BF106">
            <v>0.25308641975308643</v>
          </cell>
          <cell r="BG106">
            <v>0.16666666666666666</v>
          </cell>
          <cell r="BH106">
            <v>0.12871287128712872</v>
          </cell>
          <cell r="BI106">
            <v>7.301587301587302E-2</v>
          </cell>
          <cell r="BJ106">
            <v>7.9889807162534437E-2</v>
          </cell>
          <cell r="BK106">
            <v>8.5106382978723402E-2</v>
          </cell>
          <cell r="BL106">
            <v>7.43801652892562E-2</v>
          </cell>
          <cell r="BM106">
            <v>6.3938618925831206E-2</v>
          </cell>
          <cell r="BN106">
            <v>6.5759637188208611E-2</v>
          </cell>
          <cell r="BO106">
            <v>6.3872255489021951E-2</v>
          </cell>
          <cell r="BP106">
            <v>5.6818181818181816E-2</v>
          </cell>
          <cell r="BQ106">
            <v>4.8746518105849582E-2</v>
          </cell>
          <cell r="BR106">
            <v>3.125E-2</v>
          </cell>
          <cell r="BS106">
            <v>2.7811366384522369E-2</v>
          </cell>
          <cell r="BT106">
            <v>2.5492468134414831E-2</v>
          </cell>
          <cell r="BU106">
            <v>2.6195899772209569E-2</v>
          </cell>
          <cell r="BV106">
            <v>2.5930101465614429E-2</v>
          </cell>
          <cell r="BW106">
            <v>2.4390243902439025E-2</v>
          </cell>
          <cell r="BX106">
            <v>2.832512315270936E-2</v>
          </cell>
          <cell r="BY106">
            <v>3.1413612565445025E-2</v>
          </cell>
          <cell r="BZ106">
            <v>3.9660056657223795E-2</v>
          </cell>
          <cell r="CB106" t="str">
            <v>Fujitsu</v>
          </cell>
          <cell r="CC106" t="str">
            <v>N/A</v>
          </cell>
          <cell r="CD106" t="str">
            <v>N/A</v>
          </cell>
          <cell r="CE106" t="str">
            <v>N/A</v>
          </cell>
          <cell r="CF106">
            <v>2</v>
          </cell>
          <cell r="CG106">
            <v>2</v>
          </cell>
          <cell r="CH106">
            <v>2</v>
          </cell>
          <cell r="CI106">
            <v>5</v>
          </cell>
          <cell r="CJ106">
            <v>5</v>
          </cell>
          <cell r="CK106">
            <v>5</v>
          </cell>
          <cell r="CL106">
            <v>6</v>
          </cell>
          <cell r="CM106">
            <v>8</v>
          </cell>
          <cell r="CN106">
            <v>7</v>
          </cell>
          <cell r="CO106">
            <v>7</v>
          </cell>
          <cell r="CP106">
            <v>7</v>
          </cell>
          <cell r="CQ106">
            <v>7</v>
          </cell>
          <cell r="CR106">
            <v>9</v>
          </cell>
          <cell r="CS106">
            <v>9</v>
          </cell>
          <cell r="CT106">
            <v>11</v>
          </cell>
          <cell r="CU106">
            <v>10</v>
          </cell>
          <cell r="CV106">
            <v>10</v>
          </cell>
          <cell r="CW106">
            <v>10</v>
          </cell>
          <cell r="CX106">
            <v>9</v>
          </cell>
          <cell r="CY106">
            <v>7</v>
          </cell>
          <cell r="CZ106">
            <v>6</v>
          </cell>
        </row>
        <row r="107">
          <cell r="BB107" t="str">
            <v>Hitachi</v>
          </cell>
          <cell r="BC107" t="str">
            <v>N/A</v>
          </cell>
          <cell r="BD107" t="str">
            <v>N/A</v>
          </cell>
          <cell r="BE107" t="str">
            <v>N/A</v>
          </cell>
          <cell r="BF107">
            <v>1.2345679012345678E-2</v>
          </cell>
          <cell r="BG107">
            <v>2.8985507246376812E-2</v>
          </cell>
          <cell r="BH107">
            <v>4.9504950495049507E-2</v>
          </cell>
          <cell r="BI107">
            <v>6.3492063492063489E-2</v>
          </cell>
          <cell r="BJ107">
            <v>8.8154269972451793E-2</v>
          </cell>
          <cell r="BK107">
            <v>8.7765957446808512E-2</v>
          </cell>
          <cell r="BL107">
            <v>7.9889807162534437E-2</v>
          </cell>
          <cell r="BM107">
            <v>9.4629156010230184E-2</v>
          </cell>
          <cell r="BN107">
            <v>8.1632653061224483E-2</v>
          </cell>
          <cell r="BO107">
            <v>9.1816367265469059E-2</v>
          </cell>
          <cell r="BP107">
            <v>0.11201298701298701</v>
          </cell>
          <cell r="BQ107">
            <v>0.13788300835654596</v>
          </cell>
          <cell r="BR107">
            <v>0.16536458333333334</v>
          </cell>
          <cell r="BS107">
            <v>0.18137847642079807</v>
          </cell>
          <cell r="BT107">
            <v>0.19466975666280417</v>
          </cell>
          <cell r="BU107">
            <v>0.19476082004555809</v>
          </cell>
          <cell r="BV107">
            <v>0.20067643742953778</v>
          </cell>
          <cell r="BW107">
            <v>0.1672473867595819</v>
          </cell>
          <cell r="BX107">
            <v>0.15270935960591134</v>
          </cell>
          <cell r="BY107">
            <v>0.13438045375218149</v>
          </cell>
          <cell r="BZ107">
            <v>8.4985835694050993E-2</v>
          </cell>
          <cell r="CB107" t="str">
            <v>Hitachi</v>
          </cell>
          <cell r="CC107" t="str">
            <v>N/A</v>
          </cell>
          <cell r="CD107" t="str">
            <v>N/A</v>
          </cell>
          <cell r="CE107" t="str">
            <v>N/A</v>
          </cell>
          <cell r="CF107">
            <v>11</v>
          </cell>
          <cell r="CG107">
            <v>9</v>
          </cell>
          <cell r="CH107">
            <v>6</v>
          </cell>
          <cell r="CI107">
            <v>6</v>
          </cell>
          <cell r="CJ107">
            <v>4</v>
          </cell>
          <cell r="CK107">
            <v>4</v>
          </cell>
          <cell r="CL107">
            <v>5</v>
          </cell>
          <cell r="CM107">
            <v>6</v>
          </cell>
          <cell r="CN107">
            <v>6</v>
          </cell>
          <cell r="CO107">
            <v>5</v>
          </cell>
          <cell r="CP107">
            <v>3</v>
          </cell>
          <cell r="CQ107">
            <v>3</v>
          </cell>
          <cell r="CR107">
            <v>3</v>
          </cell>
          <cell r="CS107">
            <v>3</v>
          </cell>
          <cell r="CT107">
            <v>2</v>
          </cell>
          <cell r="CU107">
            <v>3</v>
          </cell>
          <cell r="CV107">
            <v>2</v>
          </cell>
          <cell r="CW107">
            <v>3</v>
          </cell>
          <cell r="CX107">
            <v>3</v>
          </cell>
          <cell r="CY107">
            <v>3</v>
          </cell>
          <cell r="CZ107">
            <v>3</v>
          </cell>
        </row>
        <row r="108">
          <cell r="BB108" t="str">
            <v>Huawei</v>
          </cell>
          <cell r="BC108" t="str">
            <v>N/A</v>
          </cell>
          <cell r="BD108" t="str">
            <v>N/A</v>
          </cell>
          <cell r="BE108" t="str">
            <v>N/A</v>
          </cell>
          <cell r="BF108">
            <v>7.407407407407407E-2</v>
          </cell>
          <cell r="BG108">
            <v>8.6956521739130432E-2</v>
          </cell>
          <cell r="BH108">
            <v>9.5709570957095716E-2</v>
          </cell>
          <cell r="BI108">
            <v>9.841269841269841E-2</v>
          </cell>
          <cell r="BJ108">
            <v>7.1625344352617082E-2</v>
          </cell>
          <cell r="BK108">
            <v>6.9148936170212769E-2</v>
          </cell>
          <cell r="BL108">
            <v>6.6115702479338845E-2</v>
          </cell>
          <cell r="BM108">
            <v>0.10230179028132992</v>
          </cell>
          <cell r="BN108">
            <v>0.15192743764172337</v>
          </cell>
          <cell r="BO108">
            <v>0.15369261477045909</v>
          </cell>
          <cell r="BP108">
            <v>0.20129870129870131</v>
          </cell>
          <cell r="BQ108">
            <v>0.20194986072423399</v>
          </cell>
          <cell r="BR108">
            <v>0.1796875</v>
          </cell>
          <cell r="BS108">
            <v>0.19830713422007254</v>
          </cell>
          <cell r="BT108">
            <v>0.19235225955967555</v>
          </cell>
          <cell r="BU108">
            <v>0.2072892938496583</v>
          </cell>
          <cell r="BV108">
            <v>0.23900789177001128</v>
          </cell>
          <cell r="BW108">
            <v>0.27293844367015097</v>
          </cell>
          <cell r="BX108">
            <v>0.30541871921182268</v>
          </cell>
          <cell r="BY108">
            <v>0.33333333333333331</v>
          </cell>
          <cell r="BZ108">
            <v>0.37677053824362605</v>
          </cell>
          <cell r="CB108" t="str">
            <v>Huawei</v>
          </cell>
          <cell r="CC108" t="str">
            <v>N/A</v>
          </cell>
          <cell r="CD108" t="str">
            <v>N/A</v>
          </cell>
          <cell r="CE108" t="str">
            <v>N/A</v>
          </cell>
          <cell r="CF108">
            <v>5</v>
          </cell>
          <cell r="CG108">
            <v>5</v>
          </cell>
          <cell r="CH108">
            <v>5</v>
          </cell>
          <cell r="CI108">
            <v>4</v>
          </cell>
          <cell r="CJ108">
            <v>6</v>
          </cell>
          <cell r="CK108">
            <v>7</v>
          </cell>
          <cell r="CL108">
            <v>8</v>
          </cell>
          <cell r="CM108">
            <v>5</v>
          </cell>
          <cell r="CN108">
            <v>1</v>
          </cell>
          <cell r="CO108">
            <v>1</v>
          </cell>
          <cell r="CP108">
            <v>1</v>
          </cell>
          <cell r="CQ108">
            <v>1</v>
          </cell>
          <cell r="CR108">
            <v>2</v>
          </cell>
          <cell r="CS108">
            <v>2</v>
          </cell>
          <cell r="CT108">
            <v>3</v>
          </cell>
          <cell r="CU108">
            <v>2</v>
          </cell>
          <cell r="CV108">
            <v>1</v>
          </cell>
          <cell r="CW108">
            <v>1</v>
          </cell>
          <cell r="CX108">
            <v>1</v>
          </cell>
          <cell r="CY108">
            <v>1</v>
          </cell>
          <cell r="CZ108">
            <v>1</v>
          </cell>
        </row>
        <row r="109">
          <cell r="BB109" t="str">
            <v>Infinera</v>
          </cell>
          <cell r="BC109" t="str">
            <v>N/A</v>
          </cell>
          <cell r="BD109" t="str">
            <v>N/A</v>
          </cell>
          <cell r="BE109" t="str">
            <v>N/A</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B109" t="str">
            <v>Infinera</v>
          </cell>
          <cell r="CC109" t="str">
            <v>N/A</v>
          </cell>
          <cell r="CD109" t="str">
            <v>N/A</v>
          </cell>
          <cell r="CE109" t="str">
            <v>N/A</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row>
        <row r="110">
          <cell r="BB110" t="str">
            <v>NEC</v>
          </cell>
          <cell r="BC110" t="str">
            <v>N/A</v>
          </cell>
          <cell r="BD110" t="str">
            <v>N/A</v>
          </cell>
          <cell r="BE110" t="str">
            <v>N/A</v>
          </cell>
          <cell r="BF110">
            <v>6.7901234567901231E-2</v>
          </cell>
          <cell r="BG110">
            <v>3.6231884057971016E-2</v>
          </cell>
          <cell r="BH110">
            <v>3.3003300330033E-2</v>
          </cell>
          <cell r="BI110">
            <v>3.4920634920634921E-2</v>
          </cell>
          <cell r="BJ110">
            <v>6.8870523415977963E-2</v>
          </cell>
          <cell r="BK110">
            <v>7.9787234042553196E-2</v>
          </cell>
          <cell r="BL110">
            <v>8.5399449035812675E-2</v>
          </cell>
          <cell r="BM110">
            <v>0.10741687979539642</v>
          </cell>
          <cell r="BN110">
            <v>0.12018140589569161</v>
          </cell>
          <cell r="BO110">
            <v>0.1317365269461078</v>
          </cell>
          <cell r="BP110">
            <v>0.15746753246753248</v>
          </cell>
          <cell r="BQ110">
            <v>0.19359331476323119</v>
          </cell>
          <cell r="BR110">
            <v>0.22265625</v>
          </cell>
          <cell r="BS110">
            <v>0.2309552599758162</v>
          </cell>
          <cell r="BT110">
            <v>0.23986095017381229</v>
          </cell>
          <cell r="BU110">
            <v>0.22779043280182232</v>
          </cell>
          <cell r="BV110">
            <v>0.1984216459977452</v>
          </cell>
          <cell r="BW110">
            <v>0.19976771196283391</v>
          </cell>
          <cell r="BX110">
            <v>0.19088669950738915</v>
          </cell>
          <cell r="BY110">
            <v>0.18150087260034903</v>
          </cell>
          <cell r="BZ110">
            <v>0.19830028328611898</v>
          </cell>
          <cell r="CB110" t="str">
            <v>NEC</v>
          </cell>
          <cell r="CC110" t="str">
            <v>N/A</v>
          </cell>
          <cell r="CD110" t="str">
            <v>N/A</v>
          </cell>
          <cell r="CE110" t="str">
            <v>N/A</v>
          </cell>
          <cell r="CF110">
            <v>6</v>
          </cell>
          <cell r="CG110">
            <v>6</v>
          </cell>
          <cell r="CH110">
            <v>8</v>
          </cell>
          <cell r="CI110">
            <v>9</v>
          </cell>
          <cell r="CJ110">
            <v>7</v>
          </cell>
          <cell r="CK110">
            <v>6</v>
          </cell>
          <cell r="CL110">
            <v>4</v>
          </cell>
          <cell r="CM110">
            <v>4</v>
          </cell>
          <cell r="CN110">
            <v>2</v>
          </cell>
          <cell r="CO110">
            <v>2</v>
          </cell>
          <cell r="CP110">
            <v>2</v>
          </cell>
          <cell r="CQ110">
            <v>2</v>
          </cell>
          <cell r="CR110">
            <v>1</v>
          </cell>
          <cell r="CS110">
            <v>1</v>
          </cell>
          <cell r="CT110">
            <v>1</v>
          </cell>
          <cell r="CU110">
            <v>1</v>
          </cell>
          <cell r="CV110">
            <v>3</v>
          </cell>
          <cell r="CW110">
            <v>2</v>
          </cell>
          <cell r="CX110">
            <v>2</v>
          </cell>
          <cell r="CY110">
            <v>2</v>
          </cell>
          <cell r="CZ110">
            <v>2</v>
          </cell>
        </row>
        <row r="111">
          <cell r="BB111" t="str">
            <v>Nokia Siemens</v>
          </cell>
          <cell r="BC111" t="str">
            <v>N/A</v>
          </cell>
          <cell r="BD111" t="str">
            <v>N/A</v>
          </cell>
          <cell r="BE111" t="str">
            <v>N/A</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B111" t="str">
            <v>Nokia Siemens</v>
          </cell>
          <cell r="CC111" t="str">
            <v>N/A</v>
          </cell>
          <cell r="CD111" t="str">
            <v>N/A</v>
          </cell>
          <cell r="CE111" t="str">
            <v>N/A</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row>
        <row r="112">
          <cell r="BB112" t="str">
            <v>Sycamore</v>
          </cell>
          <cell r="BC112" t="str">
            <v>N/A</v>
          </cell>
          <cell r="BD112" t="str">
            <v>N/A</v>
          </cell>
          <cell r="BE112" t="str">
            <v>N/A</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B112" t="str">
            <v>Sycamore</v>
          </cell>
          <cell r="CC112" t="str">
            <v>N/A</v>
          </cell>
          <cell r="CD112" t="str">
            <v>N/A</v>
          </cell>
          <cell r="CE112" t="str">
            <v>N/A</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row>
        <row r="113">
          <cell r="BB113" t="str">
            <v>Tejas</v>
          </cell>
          <cell r="BC113" t="str">
            <v>N/A</v>
          </cell>
          <cell r="BD113" t="str">
            <v>N/A</v>
          </cell>
          <cell r="BE113" t="str">
            <v>N/A</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B113" t="str">
            <v>Tejas</v>
          </cell>
          <cell r="CC113" t="str">
            <v>N/A</v>
          </cell>
          <cell r="CD113" t="str">
            <v>N/A</v>
          </cell>
          <cell r="CE113" t="str">
            <v>N/A</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row>
        <row r="114">
          <cell r="BB114" t="str">
            <v>Tellabs</v>
          </cell>
          <cell r="BC114" t="str">
            <v>N/A</v>
          </cell>
          <cell r="BD114" t="str">
            <v>N/A</v>
          </cell>
          <cell r="BE114" t="str">
            <v>N/A</v>
          </cell>
          <cell r="BF114">
            <v>3.0864197530864196E-2</v>
          </cell>
          <cell r="BG114">
            <v>3.6231884057971016E-2</v>
          </cell>
          <cell r="BH114">
            <v>3.3003300330033E-2</v>
          </cell>
          <cell r="BI114">
            <v>3.4920634920634921E-2</v>
          </cell>
          <cell r="BJ114">
            <v>2.7548209366391185E-2</v>
          </cell>
          <cell r="BK114">
            <v>2.6595744680851064E-2</v>
          </cell>
          <cell r="BL114">
            <v>2.4793388429752067E-2</v>
          </cell>
          <cell r="BM114">
            <v>2.3017902813299233E-2</v>
          </cell>
          <cell r="BN114">
            <v>2.2675736961451247E-2</v>
          </cell>
          <cell r="BO114">
            <v>1.9960079840319361E-2</v>
          </cell>
          <cell r="BP114">
            <v>1.7857142857142856E-2</v>
          </cell>
          <cell r="BQ114">
            <v>1.6713091922005572E-2</v>
          </cell>
          <cell r="BR114">
            <v>1.5625E-2</v>
          </cell>
          <cell r="BS114">
            <v>1.5719467956469165E-2</v>
          </cell>
          <cell r="BT114">
            <v>1.3904982618771726E-2</v>
          </cell>
          <cell r="BU114">
            <v>1.1389521640091117E-2</v>
          </cell>
          <cell r="BV114">
            <v>1.1273957158962795E-2</v>
          </cell>
          <cell r="BW114">
            <v>1.0452961672473868E-2</v>
          </cell>
          <cell r="BX114">
            <v>1.2315270935960592E-2</v>
          </cell>
          <cell r="BY114">
            <v>1.3961605584642234E-2</v>
          </cell>
          <cell r="BZ114">
            <v>1.4164305949008499E-2</v>
          </cell>
          <cell r="CB114" t="str">
            <v>Tellabs</v>
          </cell>
          <cell r="CC114" t="str">
            <v>N/A</v>
          </cell>
          <cell r="CD114" t="str">
            <v>N/A</v>
          </cell>
          <cell r="CE114" t="str">
            <v>N/A</v>
          </cell>
          <cell r="CF114">
            <v>7</v>
          </cell>
          <cell r="CG114">
            <v>6</v>
          </cell>
          <cell r="CH114">
            <v>8</v>
          </cell>
          <cell r="CI114">
            <v>9</v>
          </cell>
          <cell r="CJ114">
            <v>10</v>
          </cell>
          <cell r="CK114">
            <v>10</v>
          </cell>
          <cell r="CL114">
            <v>11</v>
          </cell>
          <cell r="CM114">
            <v>12</v>
          </cell>
          <cell r="CN114">
            <v>13</v>
          </cell>
          <cell r="CO114">
            <v>13</v>
          </cell>
          <cell r="CP114">
            <v>13</v>
          </cell>
          <cell r="CQ114">
            <v>13</v>
          </cell>
          <cell r="CR114">
            <v>13</v>
          </cell>
          <cell r="CS114">
            <v>13</v>
          </cell>
          <cell r="CT114">
            <v>13</v>
          </cell>
          <cell r="CU114">
            <v>13</v>
          </cell>
          <cell r="CV114">
            <v>13</v>
          </cell>
          <cell r="CW114">
            <v>13</v>
          </cell>
          <cell r="CX114">
            <v>13</v>
          </cell>
          <cell r="CY114">
            <v>13</v>
          </cell>
          <cell r="CZ114">
            <v>12</v>
          </cell>
        </row>
        <row r="115">
          <cell r="BB115" t="str">
            <v>Transmode</v>
          </cell>
          <cell r="BC115" t="str">
            <v>N/A</v>
          </cell>
          <cell r="BD115" t="str">
            <v>N/A</v>
          </cell>
          <cell r="BE115" t="str">
            <v>N/A</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1.1614401858304297E-3</v>
          </cell>
          <cell r="BX115">
            <v>1.2315270935960591E-3</v>
          </cell>
          <cell r="BY115">
            <v>1.7452006980802793E-3</v>
          </cell>
          <cell r="BZ115">
            <v>2.8328611898016999E-3</v>
          </cell>
          <cell r="CB115" t="str">
            <v>Transmode</v>
          </cell>
          <cell r="CC115" t="str">
            <v>N/A</v>
          </cell>
          <cell r="CD115" t="str">
            <v>N/A</v>
          </cell>
          <cell r="CE115" t="str">
            <v>N/A</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v>14</v>
          </cell>
          <cell r="CX115">
            <v>14</v>
          </cell>
          <cell r="CY115">
            <v>14</v>
          </cell>
          <cell r="CZ115">
            <v>14</v>
          </cell>
        </row>
        <row r="116">
          <cell r="BB116" t="str">
            <v>Tyco</v>
          </cell>
          <cell r="BC116" t="str">
            <v>N/A</v>
          </cell>
          <cell r="BD116" t="str">
            <v>N/A</v>
          </cell>
          <cell r="BE116" t="str">
            <v>N/A</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B116" t="str">
            <v>Tyco</v>
          </cell>
          <cell r="CC116" t="str">
            <v>N/A</v>
          </cell>
          <cell r="CD116" t="str">
            <v>N/A</v>
          </cell>
          <cell r="CE116" t="str">
            <v>N/A</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row>
        <row r="117">
          <cell r="BB117" t="str">
            <v>ZTE</v>
          </cell>
          <cell r="BC117" t="str">
            <v>N/A</v>
          </cell>
          <cell r="BD117" t="str">
            <v>N/A</v>
          </cell>
          <cell r="BE117" t="str">
            <v>N/A</v>
          </cell>
          <cell r="BF117">
            <v>1.8518518518518517E-2</v>
          </cell>
          <cell r="BG117">
            <v>2.1739130434782608E-2</v>
          </cell>
          <cell r="BH117">
            <v>1.9801980198019802E-2</v>
          </cell>
          <cell r="BI117">
            <v>1.9047619047619049E-2</v>
          </cell>
          <cell r="BJ117">
            <v>1.928374655647383E-2</v>
          </cell>
          <cell r="BK117">
            <v>2.3936170212765957E-2</v>
          </cell>
          <cell r="BL117">
            <v>3.5812672176308541E-2</v>
          </cell>
          <cell r="BM117">
            <v>4.6035805626598467E-2</v>
          </cell>
          <cell r="BN117">
            <v>4.9886621315192746E-2</v>
          </cell>
          <cell r="BO117">
            <v>4.590818363273453E-2</v>
          </cell>
          <cell r="BP117">
            <v>4.8701298701298704E-2</v>
          </cell>
          <cell r="BQ117">
            <v>4.3175487465181059E-2</v>
          </cell>
          <cell r="BR117">
            <v>4.4270833333333336E-2</v>
          </cell>
          <cell r="BS117">
            <v>4.4740024183796856E-2</v>
          </cell>
          <cell r="BT117">
            <v>3.9397450753186555E-2</v>
          </cell>
          <cell r="BU117">
            <v>3.530751708428246E-2</v>
          </cell>
          <cell r="BV117">
            <v>2.8184892897406989E-2</v>
          </cell>
          <cell r="BW117">
            <v>2.6713124274099883E-2</v>
          </cell>
          <cell r="BX117">
            <v>2.5862068965517241E-2</v>
          </cell>
          <cell r="BY117">
            <v>2.7923211169284468E-2</v>
          </cell>
          <cell r="BZ117">
            <v>3.39943342776204E-2</v>
          </cell>
          <cell r="CB117" t="str">
            <v>ZTE</v>
          </cell>
          <cell r="CC117" t="str">
            <v>N/A</v>
          </cell>
          <cell r="CD117" t="str">
            <v>N/A</v>
          </cell>
          <cell r="CE117" t="str">
            <v>N/A</v>
          </cell>
          <cell r="CF117">
            <v>9</v>
          </cell>
          <cell r="CG117">
            <v>10</v>
          </cell>
          <cell r="CH117">
            <v>11</v>
          </cell>
          <cell r="CI117">
            <v>11</v>
          </cell>
          <cell r="CJ117">
            <v>12</v>
          </cell>
          <cell r="CK117">
            <v>11</v>
          </cell>
          <cell r="CL117">
            <v>10</v>
          </cell>
          <cell r="CM117">
            <v>9</v>
          </cell>
          <cell r="CN117">
            <v>9</v>
          </cell>
          <cell r="CO117">
            <v>9</v>
          </cell>
          <cell r="CP117">
            <v>8</v>
          </cell>
          <cell r="CQ117">
            <v>8</v>
          </cell>
          <cell r="CR117">
            <v>7</v>
          </cell>
          <cell r="CS117">
            <v>6</v>
          </cell>
          <cell r="CT117">
            <v>7</v>
          </cell>
          <cell r="CU117">
            <v>8</v>
          </cell>
          <cell r="CV117">
            <v>9</v>
          </cell>
          <cell r="CW117">
            <v>9</v>
          </cell>
          <cell r="CX117">
            <v>10</v>
          </cell>
          <cell r="CY117">
            <v>9</v>
          </cell>
          <cell r="CZ117">
            <v>7</v>
          </cell>
        </row>
        <row r="118">
          <cell r="BB118" t="str">
            <v>Other</v>
          </cell>
          <cell r="BC118" t="str">
            <v>N/A</v>
          </cell>
          <cell r="BD118" t="str">
            <v>N/A</v>
          </cell>
          <cell r="BE118" t="str">
            <v>N/A</v>
          </cell>
          <cell r="BF118">
            <v>4.3209876543209874E-2</v>
          </cell>
          <cell r="BG118">
            <v>4.710144927536232E-2</v>
          </cell>
          <cell r="BH118">
            <v>4.6204620462046202E-2</v>
          </cell>
          <cell r="BI118">
            <v>4.7619047619047616E-2</v>
          </cell>
          <cell r="BJ118">
            <v>4.4077134986225897E-2</v>
          </cell>
          <cell r="BK118">
            <v>4.5212765957446811E-2</v>
          </cell>
          <cell r="BL118">
            <v>4.4077134986225897E-2</v>
          </cell>
          <cell r="BM118">
            <v>4.0920716112531973E-2</v>
          </cell>
          <cell r="BN118">
            <v>3.6281179138321996E-2</v>
          </cell>
          <cell r="BO118">
            <v>3.7924151696606789E-2</v>
          </cell>
          <cell r="BP118">
            <v>3.5714285714285712E-2</v>
          </cell>
          <cell r="BQ118">
            <v>3.3426183844011144E-2</v>
          </cell>
          <cell r="BR118">
            <v>3.515625E-2</v>
          </cell>
          <cell r="BS118">
            <v>3.0229746070133012E-2</v>
          </cell>
          <cell r="BT118">
            <v>2.6651216685979143E-2</v>
          </cell>
          <cell r="BU118">
            <v>2.6195899772209569E-2</v>
          </cell>
          <cell r="BV118">
            <v>2.8184892897406989E-2</v>
          </cell>
          <cell r="BW118">
            <v>3.1358885017421602E-2</v>
          </cell>
          <cell r="BX118">
            <v>2.7093596059113302E-2</v>
          </cell>
          <cell r="BY118">
            <v>2.7923211169284468E-2</v>
          </cell>
          <cell r="BZ118">
            <v>1.9830028328611898E-2</v>
          </cell>
        </row>
        <row r="126">
          <cell r="BB126" t="str">
            <v>Vendor</v>
          </cell>
          <cell r="BC126" t="str">
            <v>1Q05</v>
          </cell>
          <cell r="BD126" t="str">
            <v>2Q05</v>
          </cell>
          <cell r="BE126" t="str">
            <v>3Q05</v>
          </cell>
          <cell r="BF126" t="str">
            <v>4Q05</v>
          </cell>
          <cell r="BG126" t="str">
            <v>1Q06</v>
          </cell>
          <cell r="BH126" t="str">
            <v>2Q06</v>
          </cell>
          <cell r="BI126" t="str">
            <v>3Q06</v>
          </cell>
          <cell r="BJ126" t="str">
            <v>4Q06</v>
          </cell>
          <cell r="BK126" t="str">
            <v>1Q07</v>
          </cell>
          <cell r="BL126" t="str">
            <v>2Q07</v>
          </cell>
          <cell r="BM126" t="str">
            <v>3Q07</v>
          </cell>
          <cell r="BN126" t="str">
            <v>4Q07</v>
          </cell>
          <cell r="BO126" t="str">
            <v>1Q08</v>
          </cell>
          <cell r="BP126" t="str">
            <v>2Q08</v>
          </cell>
          <cell r="BQ126" t="str">
            <v>3Q08</v>
          </cell>
          <cell r="BR126" t="str">
            <v>4Q08</v>
          </cell>
          <cell r="BS126" t="str">
            <v>1Q09</v>
          </cell>
          <cell r="BT126" t="str">
            <v>2Q09</v>
          </cell>
          <cell r="BU126" t="str">
            <v>3Q09</v>
          </cell>
          <cell r="BV126" t="str">
            <v>4Q09</v>
          </cell>
          <cell r="BW126" t="str">
            <v>1Q10</v>
          </cell>
          <cell r="BX126" t="str">
            <v>2Q10</v>
          </cell>
          <cell r="BY126" t="str">
            <v>3Q10</v>
          </cell>
          <cell r="BZ126" t="str">
            <v>4Q10</v>
          </cell>
          <cell r="CB126" t="str">
            <v>Vendor</v>
          </cell>
          <cell r="CC126" t="str">
            <v>1Q05</v>
          </cell>
          <cell r="CD126" t="str">
            <v>2Q05</v>
          </cell>
          <cell r="CE126" t="str">
            <v>3Q05</v>
          </cell>
          <cell r="CF126" t="str">
            <v>4Q05</v>
          </cell>
          <cell r="CG126" t="str">
            <v>1Q06</v>
          </cell>
          <cell r="CH126" t="str">
            <v>2Q06</v>
          </cell>
          <cell r="CI126" t="str">
            <v>3Q06</v>
          </cell>
          <cell r="CJ126" t="str">
            <v>4Q06</v>
          </cell>
          <cell r="CK126" t="str">
            <v>1Q07</v>
          </cell>
          <cell r="CL126" t="str">
            <v>2Q07</v>
          </cell>
          <cell r="CM126" t="str">
            <v>3Q07</v>
          </cell>
          <cell r="CN126" t="str">
            <v>4Q07</v>
          </cell>
          <cell r="CO126" t="str">
            <v>1Q08</v>
          </cell>
          <cell r="CP126" t="str">
            <v>2Q08</v>
          </cell>
          <cell r="CQ126" t="str">
            <v>3Q08</v>
          </cell>
          <cell r="CR126" t="str">
            <v>4Q08</v>
          </cell>
          <cell r="CS126" t="str">
            <v>1Q09</v>
          </cell>
          <cell r="CT126" t="str">
            <v>2Q09</v>
          </cell>
          <cell r="CU126" t="str">
            <v>3Q09</v>
          </cell>
          <cell r="CV126" t="str">
            <v>4Q09</v>
          </cell>
          <cell r="CW126" t="str">
            <v>1Q10</v>
          </cell>
          <cell r="CX126" t="str">
            <v>2Q10</v>
          </cell>
          <cell r="CY126" t="str">
            <v>3Q10</v>
          </cell>
          <cell r="CZ126" t="str">
            <v>4Q10</v>
          </cell>
        </row>
        <row r="127">
          <cell r="BB127" t="str">
            <v>ADTRAN</v>
          </cell>
          <cell r="BC127" t="str">
            <v>N/A</v>
          </cell>
          <cell r="BD127" t="str">
            <v>N/A</v>
          </cell>
          <cell r="BE127" t="str">
            <v>N/A</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B127" t="str">
            <v>ADTRAN</v>
          </cell>
          <cell r="CC127" t="str">
            <v>N/A</v>
          </cell>
          <cell r="CD127" t="str">
            <v>N/A</v>
          </cell>
          <cell r="CE127" t="str">
            <v>N/A</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row>
        <row r="128">
          <cell r="BB128" t="str">
            <v>ADVA</v>
          </cell>
          <cell r="BC128" t="str">
            <v>N/A</v>
          </cell>
          <cell r="BD128" t="str">
            <v>N/A</v>
          </cell>
          <cell r="BE128" t="str">
            <v>N/A</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B128" t="str">
            <v>ADVA</v>
          </cell>
          <cell r="CC128" t="str">
            <v>N/A</v>
          </cell>
          <cell r="CD128" t="str">
            <v>N/A</v>
          </cell>
          <cell r="CE128" t="str">
            <v>N/A</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row>
        <row r="129">
          <cell r="BB129" t="str">
            <v>Alcatel-Lucent</v>
          </cell>
          <cell r="BC129" t="str">
            <v>N/A</v>
          </cell>
          <cell r="BD129" t="str">
            <v>N/A</v>
          </cell>
          <cell r="BE129" t="str">
            <v>N/A</v>
          </cell>
          <cell r="BF129">
            <v>0.13372093023255813</v>
          </cell>
          <cell r="BG129">
            <v>0.11313131313131314</v>
          </cell>
          <cell r="BH129">
            <v>0.11740890688259109</v>
          </cell>
          <cell r="BI129">
            <v>0.14770459081836326</v>
          </cell>
          <cell r="BJ129">
            <v>0.17929759704251386</v>
          </cell>
          <cell r="BK129">
            <v>0.20180180180180179</v>
          </cell>
          <cell r="BL129">
            <v>0.22775800711743771</v>
          </cell>
          <cell r="BM129">
            <v>0.20863309352517986</v>
          </cell>
          <cell r="BN129">
            <v>0.19244604316546762</v>
          </cell>
          <cell r="BO129">
            <v>0.17428087986463622</v>
          </cell>
          <cell r="BP129">
            <v>0.13387978142076504</v>
          </cell>
          <cell r="BQ129">
            <v>0.11233211233211234</v>
          </cell>
          <cell r="BR129">
            <v>9.3023255813953487E-2</v>
          </cell>
          <cell r="BS129">
            <v>8.1589958158995821E-2</v>
          </cell>
          <cell r="BT129">
            <v>7.5144508670520235E-2</v>
          </cell>
          <cell r="BU129">
            <v>8.6857142857142855E-2</v>
          </cell>
          <cell r="BV129">
            <v>0.11696658097686376</v>
          </cell>
          <cell r="BW129">
            <v>0.10788863109048724</v>
          </cell>
          <cell r="BX129">
            <v>0.11434735706580366</v>
          </cell>
          <cell r="BY129">
            <v>0.11366906474820145</v>
          </cell>
          <cell r="BZ129">
            <v>8.4168336673346694E-2</v>
          </cell>
          <cell r="CB129" t="str">
            <v>Alcatel-Lucent</v>
          </cell>
          <cell r="CC129" t="str">
            <v>N/A</v>
          </cell>
          <cell r="CD129" t="str">
            <v>N/A</v>
          </cell>
          <cell r="CE129" t="str">
            <v>N/A</v>
          </cell>
          <cell r="CF129">
            <v>3</v>
          </cell>
          <cell r="CG129">
            <v>4</v>
          </cell>
          <cell r="CH129">
            <v>4</v>
          </cell>
          <cell r="CI129">
            <v>2</v>
          </cell>
          <cell r="CJ129">
            <v>2</v>
          </cell>
          <cell r="CK129">
            <v>2</v>
          </cell>
          <cell r="CL129">
            <v>1</v>
          </cell>
          <cell r="CM129">
            <v>2</v>
          </cell>
          <cell r="CN129">
            <v>2</v>
          </cell>
          <cell r="CO129">
            <v>2</v>
          </cell>
          <cell r="CP129">
            <v>2</v>
          </cell>
          <cell r="CQ129">
            <v>3</v>
          </cell>
          <cell r="CR129">
            <v>3</v>
          </cell>
          <cell r="CS129">
            <v>3</v>
          </cell>
          <cell r="CT129">
            <v>5</v>
          </cell>
          <cell r="CU129">
            <v>3</v>
          </cell>
          <cell r="CV129">
            <v>3</v>
          </cell>
          <cell r="CW129">
            <v>3</v>
          </cell>
          <cell r="CX129">
            <v>3</v>
          </cell>
          <cell r="CY129">
            <v>3</v>
          </cell>
          <cell r="CZ129">
            <v>3</v>
          </cell>
        </row>
        <row r="130">
          <cell r="BB130" t="str">
            <v>Ciena</v>
          </cell>
          <cell r="BC130" t="str">
            <v>N/A</v>
          </cell>
          <cell r="BD130" t="str">
            <v>N/A</v>
          </cell>
          <cell r="BE130" t="str">
            <v>N/A</v>
          </cell>
          <cell r="BF130">
            <v>0.13178294573643412</v>
          </cell>
          <cell r="BG130">
            <v>0.11717171717171718</v>
          </cell>
          <cell r="BH130">
            <v>0.1194331983805668</v>
          </cell>
          <cell r="BI130">
            <v>0.1217564870259481</v>
          </cell>
          <cell r="BJ130">
            <v>0.11275415896487985</v>
          </cell>
          <cell r="BK130">
            <v>0.10990990990990991</v>
          </cell>
          <cell r="BL130">
            <v>8.8967971530249115E-2</v>
          </cell>
          <cell r="BM130">
            <v>7.1942446043165464E-2</v>
          </cell>
          <cell r="BN130">
            <v>7.5539568345323743E-2</v>
          </cell>
          <cell r="BO130">
            <v>6.9373942470389166E-2</v>
          </cell>
          <cell r="BP130">
            <v>5.0546448087431695E-2</v>
          </cell>
          <cell r="BQ130">
            <v>3.7851037851037848E-2</v>
          </cell>
          <cell r="BR130">
            <v>3.5940803382663845E-2</v>
          </cell>
          <cell r="BS130">
            <v>3.2426778242677826E-2</v>
          </cell>
          <cell r="BT130">
            <v>4.5086705202312137E-2</v>
          </cell>
          <cell r="BU130">
            <v>4.8000000000000001E-2</v>
          </cell>
          <cell r="BV130">
            <v>4.3701799485861184E-2</v>
          </cell>
          <cell r="BW130">
            <v>4.0603248259860787E-2</v>
          </cell>
          <cell r="BX130">
            <v>2.696871628910464E-2</v>
          </cell>
          <cell r="BY130">
            <v>2.4460431654676259E-2</v>
          </cell>
          <cell r="BZ130">
            <v>1.6032064128256512E-2</v>
          </cell>
          <cell r="CB130" t="str">
            <v>Ciena</v>
          </cell>
          <cell r="CC130" t="str">
            <v>N/A</v>
          </cell>
          <cell r="CD130" t="str">
            <v>N/A</v>
          </cell>
          <cell r="CE130" t="str">
            <v>N/A</v>
          </cell>
          <cell r="CF130">
            <v>4</v>
          </cell>
          <cell r="CG130">
            <v>3</v>
          </cell>
          <cell r="CH130">
            <v>3</v>
          </cell>
          <cell r="CI130">
            <v>4</v>
          </cell>
          <cell r="CJ130">
            <v>3</v>
          </cell>
          <cell r="CK130">
            <v>4</v>
          </cell>
          <cell r="CL130">
            <v>5</v>
          </cell>
          <cell r="CM130">
            <v>5</v>
          </cell>
          <cell r="CN130">
            <v>6</v>
          </cell>
          <cell r="CO130">
            <v>6</v>
          </cell>
          <cell r="CP130">
            <v>8</v>
          </cell>
          <cell r="CQ130">
            <v>8</v>
          </cell>
          <cell r="CR130">
            <v>8</v>
          </cell>
          <cell r="CS130">
            <v>8</v>
          </cell>
          <cell r="CT130">
            <v>6</v>
          </cell>
          <cell r="CU130">
            <v>6</v>
          </cell>
          <cell r="CV130">
            <v>6</v>
          </cell>
          <cell r="CW130">
            <v>6</v>
          </cell>
          <cell r="CX130">
            <v>8</v>
          </cell>
          <cell r="CY130">
            <v>10</v>
          </cell>
          <cell r="CZ130">
            <v>10</v>
          </cell>
        </row>
        <row r="131">
          <cell r="BB131" t="str">
            <v>Cisco</v>
          </cell>
          <cell r="BC131" t="str">
            <v>N/A</v>
          </cell>
          <cell r="BD131" t="str">
            <v>N/A</v>
          </cell>
          <cell r="BE131" t="str">
            <v>N/A</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B131" t="str">
            <v>Cisco</v>
          </cell>
          <cell r="CC131" t="str">
            <v>N/A</v>
          </cell>
          <cell r="CD131" t="str">
            <v>N/A</v>
          </cell>
          <cell r="CE131" t="str">
            <v>N/A</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row>
        <row r="132">
          <cell r="BB132" t="str">
            <v>ECI Telecom</v>
          </cell>
          <cell r="BC132" t="str">
            <v>N/A</v>
          </cell>
          <cell r="BD132" t="str">
            <v>N/A</v>
          </cell>
          <cell r="BE132" t="str">
            <v>N/A</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B132" t="str">
            <v>ECI Telecom</v>
          </cell>
          <cell r="CC132" t="str">
            <v>N/A</v>
          </cell>
          <cell r="CD132" t="str">
            <v>N/A</v>
          </cell>
          <cell r="CE132" t="str">
            <v>N/A</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row>
        <row r="133">
          <cell r="BB133" t="str">
            <v>Ericsson</v>
          </cell>
          <cell r="BC133" t="str">
            <v>N/A</v>
          </cell>
          <cell r="BD133" t="str">
            <v>N/A</v>
          </cell>
          <cell r="BE133" t="str">
            <v>N/A</v>
          </cell>
          <cell r="BF133">
            <v>6.2015503875968991E-2</v>
          </cell>
          <cell r="BG133">
            <v>6.8686868686868685E-2</v>
          </cell>
          <cell r="BH133">
            <v>7.28744939271255E-2</v>
          </cell>
          <cell r="BI133">
            <v>8.1836327345309379E-2</v>
          </cell>
          <cell r="BJ133">
            <v>9.6118299445471345E-2</v>
          </cell>
          <cell r="BK133">
            <v>0.11351351351351352</v>
          </cell>
          <cell r="BL133">
            <v>0.12811387900355872</v>
          </cell>
          <cell r="BM133">
            <v>0.13309352517985612</v>
          </cell>
          <cell r="BN133">
            <v>0.12769784172661872</v>
          </cell>
          <cell r="BO133">
            <v>0.1116751269035533</v>
          </cell>
          <cell r="BP133">
            <v>8.6065573770491802E-2</v>
          </cell>
          <cell r="BQ133">
            <v>7.8144078144078144E-2</v>
          </cell>
          <cell r="BR133">
            <v>7.5052854122621568E-2</v>
          </cell>
          <cell r="BS133">
            <v>7.5313807531380755E-2</v>
          </cell>
          <cell r="BT133">
            <v>8.3236994219653179E-2</v>
          </cell>
          <cell r="BU133">
            <v>8.1142857142857142E-2</v>
          </cell>
          <cell r="BV133">
            <v>8.4832904884318772E-2</v>
          </cell>
          <cell r="BW133">
            <v>6.8445475638051048E-2</v>
          </cell>
          <cell r="BX133">
            <v>6.3646170442286945E-2</v>
          </cell>
          <cell r="BY133">
            <v>6.1870503597122303E-2</v>
          </cell>
          <cell r="BZ133">
            <v>5.0100200400801605E-2</v>
          </cell>
          <cell r="CB133" t="str">
            <v>Ericsson</v>
          </cell>
          <cell r="CC133" t="str">
            <v>N/A</v>
          </cell>
          <cell r="CD133" t="str">
            <v>N/A</v>
          </cell>
          <cell r="CE133" t="str">
            <v>N/A</v>
          </cell>
          <cell r="CF133">
            <v>7</v>
          </cell>
          <cell r="CG133">
            <v>7</v>
          </cell>
          <cell r="CH133">
            <v>5</v>
          </cell>
          <cell r="CI133">
            <v>5</v>
          </cell>
          <cell r="CJ133">
            <v>4</v>
          </cell>
          <cell r="CK133">
            <v>3</v>
          </cell>
          <cell r="CL133">
            <v>3</v>
          </cell>
          <cell r="CM133">
            <v>3</v>
          </cell>
          <cell r="CN133">
            <v>3</v>
          </cell>
          <cell r="CO133">
            <v>3</v>
          </cell>
          <cell r="CP133">
            <v>4</v>
          </cell>
          <cell r="CQ133">
            <v>4</v>
          </cell>
          <cell r="CR133">
            <v>4</v>
          </cell>
          <cell r="CS133">
            <v>4</v>
          </cell>
          <cell r="CT133">
            <v>3</v>
          </cell>
          <cell r="CU133">
            <v>5</v>
          </cell>
          <cell r="CV133">
            <v>5</v>
          </cell>
          <cell r="CW133">
            <v>5</v>
          </cell>
          <cell r="CX133">
            <v>4</v>
          </cell>
          <cell r="CY133">
            <v>4</v>
          </cell>
          <cell r="CZ133">
            <v>4</v>
          </cell>
        </row>
        <row r="134">
          <cell r="BB134" t="str">
            <v>FiberHome</v>
          </cell>
          <cell r="BC134" t="str">
            <v>N/A</v>
          </cell>
          <cell r="BD134" t="str">
            <v>N/A</v>
          </cell>
          <cell r="BE134" t="str">
            <v>N/A</v>
          </cell>
          <cell r="BF134">
            <v>4.4573643410852716E-2</v>
          </cell>
          <cell r="BG134">
            <v>4.8484848484848485E-2</v>
          </cell>
          <cell r="BH134">
            <v>6.6801619433198386E-2</v>
          </cell>
          <cell r="BI134">
            <v>6.9860279441117765E-2</v>
          </cell>
          <cell r="BJ134">
            <v>6.6543438077634007E-2</v>
          </cell>
          <cell r="BK134">
            <v>7.567567567567568E-2</v>
          </cell>
          <cell r="BL134">
            <v>6.2277580071174378E-2</v>
          </cell>
          <cell r="BM134">
            <v>6.654676258992806E-2</v>
          </cell>
          <cell r="BN134">
            <v>6.654676258992806E-2</v>
          </cell>
          <cell r="BO134">
            <v>6.0913705583756347E-2</v>
          </cell>
          <cell r="BP134">
            <v>5.3278688524590161E-2</v>
          </cell>
          <cell r="BQ134">
            <v>5.4945054945054944E-2</v>
          </cell>
          <cell r="BR134">
            <v>5.4968287526427059E-2</v>
          </cell>
          <cell r="BS134">
            <v>6.3807531380753138E-2</v>
          </cell>
          <cell r="BT134">
            <v>7.8612716763005783E-2</v>
          </cell>
          <cell r="BU134">
            <v>8.2285714285714281E-2</v>
          </cell>
          <cell r="BV134">
            <v>9.5115681233933158E-2</v>
          </cell>
          <cell r="BW134">
            <v>8.7006960556844551E-2</v>
          </cell>
          <cell r="BX134">
            <v>6.0409924487594392E-2</v>
          </cell>
          <cell r="BY134">
            <v>5.3237410071942444E-2</v>
          </cell>
          <cell r="BZ134">
            <v>3.8076152304609222E-2</v>
          </cell>
          <cell r="CB134" t="str">
            <v>FiberHome</v>
          </cell>
          <cell r="CC134" t="str">
            <v>N/A</v>
          </cell>
          <cell r="CD134" t="str">
            <v>N/A</v>
          </cell>
          <cell r="CE134" t="str">
            <v>N/A</v>
          </cell>
          <cell r="CF134">
            <v>9</v>
          </cell>
          <cell r="CG134">
            <v>9</v>
          </cell>
          <cell r="CH134">
            <v>7</v>
          </cell>
          <cell r="CI134">
            <v>7</v>
          </cell>
          <cell r="CJ134">
            <v>7</v>
          </cell>
          <cell r="CK134">
            <v>6</v>
          </cell>
          <cell r="CL134">
            <v>8</v>
          </cell>
          <cell r="CM134">
            <v>7</v>
          </cell>
          <cell r="CN134">
            <v>7</v>
          </cell>
          <cell r="CO134">
            <v>7</v>
          </cell>
          <cell r="CP134">
            <v>7</v>
          </cell>
          <cell r="CQ134">
            <v>7</v>
          </cell>
          <cell r="CR134">
            <v>6</v>
          </cell>
          <cell r="CS134">
            <v>5</v>
          </cell>
          <cell r="CT134">
            <v>4</v>
          </cell>
          <cell r="CU134">
            <v>4</v>
          </cell>
          <cell r="CV134">
            <v>4</v>
          </cell>
          <cell r="CW134">
            <v>4</v>
          </cell>
          <cell r="CX134">
            <v>5</v>
          </cell>
          <cell r="CY134">
            <v>5</v>
          </cell>
          <cell r="CZ134">
            <v>6</v>
          </cell>
        </row>
        <row r="135">
          <cell r="BB135" t="str">
            <v>Force 10</v>
          </cell>
          <cell r="BC135" t="str">
            <v>N/A</v>
          </cell>
          <cell r="BD135" t="str">
            <v>N/A</v>
          </cell>
          <cell r="BE135" t="str">
            <v>N/A</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B135" t="str">
            <v>Force 10</v>
          </cell>
          <cell r="CC135" t="str">
            <v>N/A</v>
          </cell>
          <cell r="CD135" t="str">
            <v>N/A</v>
          </cell>
          <cell r="CE135" t="str">
            <v>N/A</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row>
        <row r="136">
          <cell r="BB136" t="str">
            <v>Fujitsu</v>
          </cell>
          <cell r="BC136" t="str">
            <v>N/A</v>
          </cell>
          <cell r="BD136" t="str">
            <v>N/A</v>
          </cell>
          <cell r="BE136" t="str">
            <v>N/A</v>
          </cell>
          <cell r="BF136">
            <v>8.5271317829457363E-2</v>
          </cell>
          <cell r="BG136">
            <v>7.2727272727272724E-2</v>
          </cell>
          <cell r="BH136">
            <v>5.4655870445344132E-2</v>
          </cell>
          <cell r="BI136">
            <v>5.3892215568862277E-2</v>
          </cell>
          <cell r="BJ136">
            <v>6.839186691312385E-2</v>
          </cell>
          <cell r="BK136">
            <v>6.8468468468468463E-2</v>
          </cell>
          <cell r="BL136">
            <v>6.9395017793594305E-2</v>
          </cell>
          <cell r="BM136">
            <v>5.935251798561151E-2</v>
          </cell>
          <cell r="BN136">
            <v>4.3165467625899283E-2</v>
          </cell>
          <cell r="BO136">
            <v>5.5837563451776651E-2</v>
          </cell>
          <cell r="BP136">
            <v>5.8743169398907107E-2</v>
          </cell>
          <cell r="BQ136">
            <v>6.5934065934065936E-2</v>
          </cell>
          <cell r="BR136">
            <v>5.9196617336152217E-2</v>
          </cell>
          <cell r="BS136">
            <v>4.7071129707112969E-2</v>
          </cell>
          <cell r="BT136">
            <v>4.2774566473988439E-2</v>
          </cell>
          <cell r="BU136">
            <v>3.3142857142857141E-2</v>
          </cell>
          <cell r="BV136">
            <v>3.5989717223650387E-2</v>
          </cell>
          <cell r="BW136">
            <v>3.3642691415313224E-2</v>
          </cell>
          <cell r="BX136">
            <v>2.9126213592233011E-2</v>
          </cell>
          <cell r="BY136">
            <v>2.5899280575539568E-2</v>
          </cell>
          <cell r="BZ136">
            <v>2.004008016032064E-2</v>
          </cell>
          <cell r="CB136" t="str">
            <v>Fujitsu</v>
          </cell>
          <cell r="CC136" t="str">
            <v>N/A</v>
          </cell>
          <cell r="CD136" t="str">
            <v>N/A</v>
          </cell>
          <cell r="CE136" t="str">
            <v>N/A</v>
          </cell>
          <cell r="CF136">
            <v>6</v>
          </cell>
          <cell r="CG136">
            <v>6</v>
          </cell>
          <cell r="CH136">
            <v>9</v>
          </cell>
          <cell r="CI136">
            <v>8</v>
          </cell>
          <cell r="CJ136">
            <v>6</v>
          </cell>
          <cell r="CK136">
            <v>8</v>
          </cell>
          <cell r="CL136">
            <v>6</v>
          </cell>
          <cell r="CM136">
            <v>8</v>
          </cell>
          <cell r="CN136">
            <v>8</v>
          </cell>
          <cell r="CO136">
            <v>8</v>
          </cell>
          <cell r="CP136">
            <v>6</v>
          </cell>
          <cell r="CQ136">
            <v>5</v>
          </cell>
          <cell r="CR136">
            <v>5</v>
          </cell>
          <cell r="CS136">
            <v>6</v>
          </cell>
          <cell r="CT136">
            <v>7</v>
          </cell>
          <cell r="CU136">
            <v>7</v>
          </cell>
          <cell r="CV136">
            <v>7</v>
          </cell>
          <cell r="CW136">
            <v>7</v>
          </cell>
          <cell r="CX136">
            <v>7</v>
          </cell>
          <cell r="CY136">
            <v>8</v>
          </cell>
          <cell r="CZ136">
            <v>9</v>
          </cell>
        </row>
        <row r="137">
          <cell r="BB137" t="str">
            <v>Hitachi</v>
          </cell>
          <cell r="BC137" t="str">
            <v>N/A</v>
          </cell>
          <cell r="BD137" t="str">
            <v>N/A</v>
          </cell>
          <cell r="BE137" t="str">
            <v>N/A</v>
          </cell>
          <cell r="BF137">
            <v>0.11434108527131782</v>
          </cell>
          <cell r="BG137">
            <v>9.494949494949495E-2</v>
          </cell>
          <cell r="BH137">
            <v>5.6680161943319839E-2</v>
          </cell>
          <cell r="BI137">
            <v>1.9960079840319361E-2</v>
          </cell>
          <cell r="BJ137">
            <v>7.3937153419593345E-3</v>
          </cell>
          <cell r="BK137">
            <v>5.4054054054054057E-3</v>
          </cell>
          <cell r="BL137">
            <v>5.3380782918149468E-3</v>
          </cell>
          <cell r="BM137">
            <v>7.1942446043165471E-3</v>
          </cell>
          <cell r="BN137">
            <v>5.3956834532374104E-3</v>
          </cell>
          <cell r="BO137">
            <v>5.076142131979695E-3</v>
          </cell>
          <cell r="BP137">
            <v>2.7322404371584699E-3</v>
          </cell>
          <cell r="BQ137">
            <v>2.442002442002442E-3</v>
          </cell>
          <cell r="BR137">
            <v>3.1712473572938688E-3</v>
          </cell>
          <cell r="BS137">
            <v>3.1380753138075313E-3</v>
          </cell>
          <cell r="BT137">
            <v>3.4682080924855491E-3</v>
          </cell>
          <cell r="BU137">
            <v>2.2857142857142859E-3</v>
          </cell>
          <cell r="BV137">
            <v>1.2853470437017994E-3</v>
          </cell>
          <cell r="BW137">
            <v>2.9002320185614848E-2</v>
          </cell>
          <cell r="BX137">
            <v>2.696871628910464E-2</v>
          </cell>
          <cell r="BY137">
            <v>3.5971223021582732E-2</v>
          </cell>
          <cell r="BZ137">
            <v>5.0100200400801605E-2</v>
          </cell>
          <cell r="CB137" t="str">
            <v>Hitachi</v>
          </cell>
          <cell r="CC137" t="str">
            <v>N/A</v>
          </cell>
          <cell r="CD137" t="str">
            <v>N/A</v>
          </cell>
          <cell r="CE137" t="str">
            <v>N/A</v>
          </cell>
          <cell r="CF137">
            <v>5</v>
          </cell>
          <cell r="CG137">
            <v>5</v>
          </cell>
          <cell r="CH137">
            <v>8</v>
          </cell>
          <cell r="CI137">
            <v>10</v>
          </cell>
          <cell r="CJ137">
            <v>10</v>
          </cell>
          <cell r="CK137">
            <v>10</v>
          </cell>
          <cell r="CL137">
            <v>10</v>
          </cell>
          <cell r="CM137">
            <v>10</v>
          </cell>
          <cell r="CN137">
            <v>11</v>
          </cell>
          <cell r="CO137">
            <v>11</v>
          </cell>
          <cell r="CP137">
            <v>11</v>
          </cell>
          <cell r="CQ137">
            <v>11</v>
          </cell>
          <cell r="CR137">
            <v>11</v>
          </cell>
          <cell r="CS137">
            <v>11</v>
          </cell>
          <cell r="CT137">
            <v>11</v>
          </cell>
          <cell r="CU137">
            <v>11</v>
          </cell>
          <cell r="CV137">
            <v>11</v>
          </cell>
          <cell r="CW137">
            <v>9</v>
          </cell>
          <cell r="CX137">
            <v>8</v>
          </cell>
          <cell r="CY137">
            <v>6</v>
          </cell>
          <cell r="CZ137">
            <v>4</v>
          </cell>
        </row>
        <row r="138">
          <cell r="BB138" t="str">
            <v>Huawei</v>
          </cell>
          <cell r="BC138" t="str">
            <v>N/A</v>
          </cell>
          <cell r="BD138" t="str">
            <v>N/A</v>
          </cell>
          <cell r="BE138" t="str">
            <v>N/A</v>
          </cell>
          <cell r="BF138">
            <v>0.14922480620155038</v>
          </cell>
          <cell r="BG138">
            <v>0.21818181818181817</v>
          </cell>
          <cell r="BH138">
            <v>0.2793522267206478</v>
          </cell>
          <cell r="BI138">
            <v>0.26946107784431139</v>
          </cell>
          <cell r="BJ138">
            <v>0.26617375231053603</v>
          </cell>
          <cell r="BK138">
            <v>0.22702702702702704</v>
          </cell>
          <cell r="BL138">
            <v>0.22419928825622776</v>
          </cell>
          <cell r="BM138">
            <v>0.25899280575539568</v>
          </cell>
          <cell r="BN138">
            <v>0.28776978417266186</v>
          </cell>
          <cell r="BO138">
            <v>0.31472081218274112</v>
          </cell>
          <cell r="BP138">
            <v>0.37841530054644806</v>
          </cell>
          <cell r="BQ138">
            <v>0.40903540903540903</v>
          </cell>
          <cell r="BR138">
            <v>0.42600422832980972</v>
          </cell>
          <cell r="BS138">
            <v>0.45397489539748953</v>
          </cell>
          <cell r="BT138">
            <v>0.43815028901734104</v>
          </cell>
          <cell r="BU138">
            <v>0.44914285714285712</v>
          </cell>
          <cell r="BV138">
            <v>0.43830334190231363</v>
          </cell>
          <cell r="BW138">
            <v>0.41415313225058004</v>
          </cell>
          <cell r="BX138">
            <v>0.44336569579288027</v>
          </cell>
          <cell r="BY138">
            <v>0.43597122302158275</v>
          </cell>
          <cell r="BZ138">
            <v>0.45691382765531063</v>
          </cell>
          <cell r="CB138" t="str">
            <v>Huawei</v>
          </cell>
          <cell r="CC138" t="str">
            <v>N/A</v>
          </cell>
          <cell r="CD138" t="str">
            <v>N/A</v>
          </cell>
          <cell r="CE138" t="str">
            <v>N/A</v>
          </cell>
          <cell r="CF138">
            <v>2</v>
          </cell>
          <cell r="CG138">
            <v>1</v>
          </cell>
          <cell r="CH138">
            <v>1</v>
          </cell>
          <cell r="CI138">
            <v>1</v>
          </cell>
          <cell r="CJ138">
            <v>1</v>
          </cell>
          <cell r="CK138">
            <v>1</v>
          </cell>
          <cell r="CL138">
            <v>2</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row>
        <row r="139">
          <cell r="BB139" t="str">
            <v>Infinera</v>
          </cell>
          <cell r="BC139" t="str">
            <v>N/A</v>
          </cell>
          <cell r="BD139" t="str">
            <v>N/A</v>
          </cell>
          <cell r="BE139" t="str">
            <v>N/A</v>
          </cell>
          <cell r="BF139">
            <v>0</v>
          </cell>
          <cell r="BG139">
            <v>0</v>
          </cell>
          <cell r="BH139">
            <v>0</v>
          </cell>
          <cell r="BI139">
            <v>0</v>
          </cell>
          <cell r="BJ139">
            <v>0</v>
          </cell>
          <cell r="BK139">
            <v>0</v>
          </cell>
          <cell r="BL139">
            <v>1.7793594306049821E-3</v>
          </cell>
          <cell r="BM139">
            <v>7.1942446043165471E-3</v>
          </cell>
          <cell r="BN139">
            <v>1.0791366906474821E-2</v>
          </cell>
          <cell r="BO139">
            <v>1.3536379018612521E-2</v>
          </cell>
          <cell r="BP139">
            <v>1.3661202185792349E-2</v>
          </cell>
          <cell r="BQ139">
            <v>1.221001221001221E-2</v>
          </cell>
          <cell r="BR139">
            <v>1.2684989429175475E-2</v>
          </cell>
          <cell r="BS139">
            <v>1.2552301255230125E-2</v>
          </cell>
          <cell r="BT139">
            <v>1.5028901734104046E-2</v>
          </cell>
          <cell r="BU139">
            <v>1.2571428571428572E-2</v>
          </cell>
          <cell r="BV139">
            <v>1.0282776349614395E-2</v>
          </cell>
          <cell r="BW139">
            <v>8.1206496519721574E-3</v>
          </cell>
          <cell r="BX139">
            <v>6.4724919093851136E-3</v>
          </cell>
          <cell r="BY139">
            <v>7.1942446043165471E-3</v>
          </cell>
          <cell r="BZ139">
            <v>8.0160320641282558E-3</v>
          </cell>
          <cell r="CB139" t="str">
            <v>Infinera</v>
          </cell>
          <cell r="CC139" t="str">
            <v>N/A</v>
          </cell>
          <cell r="CD139" t="str">
            <v>N/A</v>
          </cell>
          <cell r="CE139" t="str">
            <v>N/A</v>
          </cell>
          <cell r="CF139" t="str">
            <v/>
          </cell>
          <cell r="CG139" t="str">
            <v/>
          </cell>
          <cell r="CH139" t="str">
            <v/>
          </cell>
          <cell r="CI139" t="str">
            <v/>
          </cell>
          <cell r="CJ139" t="str">
            <v/>
          </cell>
          <cell r="CK139" t="str">
            <v/>
          </cell>
          <cell r="CL139">
            <v>11</v>
          </cell>
          <cell r="CM139">
            <v>10</v>
          </cell>
          <cell r="CN139">
            <v>10</v>
          </cell>
          <cell r="CO139">
            <v>10</v>
          </cell>
          <cell r="CP139">
            <v>10</v>
          </cell>
          <cell r="CQ139">
            <v>10</v>
          </cell>
          <cell r="CR139">
            <v>9</v>
          </cell>
          <cell r="CS139">
            <v>9</v>
          </cell>
          <cell r="CT139">
            <v>9</v>
          </cell>
          <cell r="CU139">
            <v>9</v>
          </cell>
          <cell r="CV139">
            <v>10</v>
          </cell>
          <cell r="CW139">
            <v>11</v>
          </cell>
          <cell r="CX139">
            <v>11</v>
          </cell>
          <cell r="CY139">
            <v>11</v>
          </cell>
          <cell r="CZ139">
            <v>11</v>
          </cell>
        </row>
        <row r="140">
          <cell r="BB140" t="str">
            <v>NEC</v>
          </cell>
          <cell r="BC140" t="str">
            <v>N/A</v>
          </cell>
          <cell r="BD140" t="str">
            <v>N/A</v>
          </cell>
          <cell r="BE140" t="str">
            <v>N/A</v>
          </cell>
          <cell r="BF140">
            <v>0.18798449612403101</v>
          </cell>
          <cell r="BG140">
            <v>0.17373737373737375</v>
          </cell>
          <cell r="BH140">
            <v>0.13157894736842105</v>
          </cell>
          <cell r="BI140">
            <v>0.12574850299401197</v>
          </cell>
          <cell r="BJ140">
            <v>9.6118299445471345E-2</v>
          </cell>
          <cell r="BK140">
            <v>8.8288288288288289E-2</v>
          </cell>
          <cell r="BL140">
            <v>9.4306049822064059E-2</v>
          </cell>
          <cell r="BM140">
            <v>8.9928057553956831E-2</v>
          </cell>
          <cell r="BN140">
            <v>8.6330935251798566E-2</v>
          </cell>
          <cell r="BO140">
            <v>8.9678510998307953E-2</v>
          </cell>
          <cell r="BP140">
            <v>7.650273224043716E-2</v>
          </cell>
          <cell r="BQ140">
            <v>5.8608058608058608E-2</v>
          </cell>
          <cell r="BR140">
            <v>4.9682875264270614E-2</v>
          </cell>
          <cell r="BS140">
            <v>3.8702928870292884E-2</v>
          </cell>
          <cell r="BT140">
            <v>3.0057803468208091E-2</v>
          </cell>
          <cell r="BU140">
            <v>2.8571428571428571E-2</v>
          </cell>
          <cell r="BV140">
            <v>3.2133676092544985E-2</v>
          </cell>
          <cell r="BW140">
            <v>3.248259860788863E-2</v>
          </cell>
          <cell r="BX140">
            <v>3.0204962243797196E-2</v>
          </cell>
          <cell r="BY140">
            <v>3.0215827338129497E-2</v>
          </cell>
          <cell r="BZ140">
            <v>2.6052104208416832E-2</v>
          </cell>
          <cell r="CB140" t="str">
            <v>NEC</v>
          </cell>
          <cell r="CC140" t="str">
            <v>N/A</v>
          </cell>
          <cell r="CD140" t="str">
            <v>N/A</v>
          </cell>
          <cell r="CE140" t="str">
            <v>N/A</v>
          </cell>
          <cell r="CF140">
            <v>1</v>
          </cell>
          <cell r="CG140">
            <v>2</v>
          </cell>
          <cell r="CH140">
            <v>2</v>
          </cell>
          <cell r="CI140">
            <v>3</v>
          </cell>
          <cell r="CJ140">
            <v>4</v>
          </cell>
          <cell r="CK140">
            <v>5</v>
          </cell>
          <cell r="CL140">
            <v>4</v>
          </cell>
          <cell r="CM140">
            <v>4</v>
          </cell>
          <cell r="CN140">
            <v>4</v>
          </cell>
          <cell r="CO140">
            <v>4</v>
          </cell>
          <cell r="CP140">
            <v>5</v>
          </cell>
          <cell r="CQ140">
            <v>6</v>
          </cell>
          <cell r="CR140">
            <v>7</v>
          </cell>
          <cell r="CS140">
            <v>7</v>
          </cell>
          <cell r="CT140">
            <v>8</v>
          </cell>
          <cell r="CU140">
            <v>8</v>
          </cell>
          <cell r="CV140">
            <v>8</v>
          </cell>
          <cell r="CW140">
            <v>8</v>
          </cell>
          <cell r="CX140">
            <v>6</v>
          </cell>
          <cell r="CY140">
            <v>7</v>
          </cell>
          <cell r="CZ140">
            <v>8</v>
          </cell>
        </row>
        <row r="141">
          <cell r="BB141" t="str">
            <v>Nokia Siemens</v>
          </cell>
          <cell r="BC141" t="str">
            <v>N/A</v>
          </cell>
          <cell r="BD141" t="str">
            <v>N/A</v>
          </cell>
          <cell r="BE141" t="str">
            <v>N/A</v>
          </cell>
          <cell r="BF141">
            <v>1.937984496124031E-2</v>
          </cell>
          <cell r="BG141">
            <v>1.2121212121212121E-2</v>
          </cell>
          <cell r="BH141">
            <v>2.2267206477732792E-2</v>
          </cell>
          <cell r="BI141">
            <v>3.1936127744510975E-2</v>
          </cell>
          <cell r="BJ141">
            <v>4.2513863216266171E-2</v>
          </cell>
          <cell r="BK141">
            <v>3.9639639639639637E-2</v>
          </cell>
          <cell r="BL141">
            <v>3.0249110320284697E-2</v>
          </cell>
          <cell r="BM141">
            <v>2.6978417266187049E-2</v>
          </cell>
          <cell r="BN141">
            <v>1.9784172661870502E-2</v>
          </cell>
          <cell r="BO141">
            <v>2.5380710659898477E-2</v>
          </cell>
          <cell r="BP141">
            <v>2.0491803278688523E-2</v>
          </cell>
          <cell r="BQ141">
            <v>1.4652014652014652E-2</v>
          </cell>
          <cell r="BR141">
            <v>1.1627906976744186E-2</v>
          </cell>
          <cell r="BS141">
            <v>9.4142259414225944E-3</v>
          </cell>
          <cell r="BT141">
            <v>1.1560693641618497E-2</v>
          </cell>
          <cell r="BU141">
            <v>1.1428571428571429E-2</v>
          </cell>
          <cell r="BV141">
            <v>1.2853470437017995E-2</v>
          </cell>
          <cell r="BW141">
            <v>1.8561484918793503E-2</v>
          </cell>
          <cell r="BX141">
            <v>2.0496224379719527E-2</v>
          </cell>
          <cell r="BY141">
            <v>2.5899280575539568E-2</v>
          </cell>
          <cell r="BZ141">
            <v>2.8056112224448898E-2</v>
          </cell>
          <cell r="CB141" t="str">
            <v>Nokia Siemens</v>
          </cell>
          <cell r="CC141" t="str">
            <v>N/A</v>
          </cell>
          <cell r="CD141" t="str">
            <v>N/A</v>
          </cell>
          <cell r="CE141" t="str">
            <v>N/A</v>
          </cell>
          <cell r="CF141">
            <v>10</v>
          </cell>
          <cell r="CG141">
            <v>10</v>
          </cell>
          <cell r="CH141">
            <v>10</v>
          </cell>
          <cell r="CI141">
            <v>9</v>
          </cell>
          <cell r="CJ141">
            <v>9</v>
          </cell>
          <cell r="CK141">
            <v>9</v>
          </cell>
          <cell r="CL141">
            <v>9</v>
          </cell>
          <cell r="CM141">
            <v>9</v>
          </cell>
          <cell r="CN141">
            <v>9</v>
          </cell>
          <cell r="CO141">
            <v>9</v>
          </cell>
          <cell r="CP141">
            <v>9</v>
          </cell>
          <cell r="CQ141">
            <v>9</v>
          </cell>
          <cell r="CR141">
            <v>10</v>
          </cell>
          <cell r="CS141">
            <v>10</v>
          </cell>
          <cell r="CT141">
            <v>10</v>
          </cell>
          <cell r="CU141">
            <v>10</v>
          </cell>
          <cell r="CV141">
            <v>9</v>
          </cell>
          <cell r="CW141">
            <v>10</v>
          </cell>
          <cell r="CX141">
            <v>10</v>
          </cell>
          <cell r="CY141">
            <v>8</v>
          </cell>
          <cell r="CZ141">
            <v>7</v>
          </cell>
        </row>
        <row r="142">
          <cell r="BB142" t="str">
            <v>Sycamore</v>
          </cell>
          <cell r="BC142" t="str">
            <v>N/A</v>
          </cell>
          <cell r="BD142" t="str">
            <v>N/A</v>
          </cell>
          <cell r="BE142" t="str">
            <v>N/A</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B142" t="str">
            <v>Sycamore</v>
          </cell>
          <cell r="CC142" t="str">
            <v>N/A</v>
          </cell>
          <cell r="CD142" t="str">
            <v>N/A</v>
          </cell>
          <cell r="CE142" t="str">
            <v>N/A</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row>
        <row r="143">
          <cell r="BB143" t="str">
            <v>Tejas</v>
          </cell>
          <cell r="BC143" t="str">
            <v>N/A</v>
          </cell>
          <cell r="BD143" t="str">
            <v>N/A</v>
          </cell>
          <cell r="BE143" t="str">
            <v>N/A</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B143" t="str">
            <v>Tejas</v>
          </cell>
          <cell r="CC143" t="str">
            <v>N/A</v>
          </cell>
          <cell r="CD143" t="str">
            <v>N/A</v>
          </cell>
          <cell r="CE143" t="str">
            <v>N/A</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row>
        <row r="144">
          <cell r="BB144" t="str">
            <v>Tellabs</v>
          </cell>
          <cell r="BC144" t="str">
            <v>N/A</v>
          </cell>
          <cell r="BD144" t="str">
            <v>N/A</v>
          </cell>
          <cell r="BE144" t="str">
            <v>N/A</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B144" t="str">
            <v>Tellabs</v>
          </cell>
          <cell r="CC144" t="str">
            <v>N/A</v>
          </cell>
          <cell r="CD144" t="str">
            <v>N/A</v>
          </cell>
          <cell r="CE144" t="str">
            <v>N/A</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row>
        <row r="145">
          <cell r="BB145" t="str">
            <v>Transmode</v>
          </cell>
          <cell r="BC145" t="str">
            <v>N/A</v>
          </cell>
          <cell r="BD145" t="str">
            <v>N/A</v>
          </cell>
          <cell r="BE145" t="str">
            <v>N/A</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B145" t="str">
            <v>Transmode</v>
          </cell>
          <cell r="CC145" t="str">
            <v>N/A</v>
          </cell>
          <cell r="CD145" t="str">
            <v>N/A</v>
          </cell>
          <cell r="CE145" t="str">
            <v>N/A</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row>
        <row r="146">
          <cell r="BB146" t="str">
            <v>Tyco</v>
          </cell>
          <cell r="BC146" t="str">
            <v>N/A</v>
          </cell>
          <cell r="BD146" t="str">
            <v>N/A</v>
          </cell>
          <cell r="BE146" t="str">
            <v>N/A</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B146" t="str">
            <v>Tyco</v>
          </cell>
          <cell r="CC146" t="str">
            <v>N/A</v>
          </cell>
          <cell r="CD146" t="str">
            <v>N/A</v>
          </cell>
          <cell r="CE146" t="str">
            <v>N/A</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row>
        <row r="147">
          <cell r="BB147" t="str">
            <v>ZTE</v>
          </cell>
          <cell r="BC147" t="str">
            <v>N/A</v>
          </cell>
          <cell r="BD147" t="str">
            <v>N/A</v>
          </cell>
          <cell r="BE147" t="str">
            <v>N/A</v>
          </cell>
          <cell r="BF147">
            <v>5.6201550387596902E-2</v>
          </cell>
          <cell r="BG147">
            <v>6.8686868686868685E-2</v>
          </cell>
          <cell r="BH147">
            <v>7.08502024291498E-2</v>
          </cell>
          <cell r="BI147">
            <v>7.3852295409181631E-2</v>
          </cell>
          <cell r="BJ147">
            <v>6.4695009242144177E-2</v>
          </cell>
          <cell r="BK147">
            <v>7.0270270270270274E-2</v>
          </cell>
          <cell r="BL147">
            <v>6.7615658362989328E-2</v>
          </cell>
          <cell r="BM147">
            <v>7.0143884892086325E-2</v>
          </cell>
          <cell r="BN147">
            <v>8.4532374100719426E-2</v>
          </cell>
          <cell r="BO147">
            <v>7.952622673434856E-2</v>
          </cell>
          <cell r="BP147">
            <v>0.12568306010928962</v>
          </cell>
          <cell r="BQ147">
            <v>0.15384615384615385</v>
          </cell>
          <cell r="BR147">
            <v>0.17864693446088795</v>
          </cell>
          <cell r="BS147">
            <v>0.18200836820083682</v>
          </cell>
          <cell r="BT147">
            <v>0.176878612716763</v>
          </cell>
          <cell r="BU147">
            <v>0.16457142857142856</v>
          </cell>
          <cell r="BV147">
            <v>0.12596401028277635</v>
          </cell>
          <cell r="BW147">
            <v>0.15661252900232017</v>
          </cell>
          <cell r="BX147">
            <v>0.17475728155339806</v>
          </cell>
          <cell r="BY147">
            <v>0.18129496402877698</v>
          </cell>
          <cell r="BZ147">
            <v>0.22044088176352705</v>
          </cell>
          <cell r="CB147" t="str">
            <v>ZTE</v>
          </cell>
          <cell r="CC147" t="str">
            <v>N/A</v>
          </cell>
          <cell r="CD147" t="str">
            <v>N/A</v>
          </cell>
          <cell r="CE147" t="str">
            <v>N/A</v>
          </cell>
          <cell r="CF147">
            <v>8</v>
          </cell>
          <cell r="CG147">
            <v>7</v>
          </cell>
          <cell r="CH147">
            <v>6</v>
          </cell>
          <cell r="CI147">
            <v>6</v>
          </cell>
          <cell r="CJ147">
            <v>8</v>
          </cell>
          <cell r="CK147">
            <v>7</v>
          </cell>
          <cell r="CL147">
            <v>7</v>
          </cell>
          <cell r="CM147">
            <v>6</v>
          </cell>
          <cell r="CN147">
            <v>5</v>
          </cell>
          <cell r="CO147">
            <v>5</v>
          </cell>
          <cell r="CP147">
            <v>3</v>
          </cell>
          <cell r="CQ147">
            <v>2</v>
          </cell>
          <cell r="CR147">
            <v>2</v>
          </cell>
          <cell r="CS147">
            <v>2</v>
          </cell>
          <cell r="CT147">
            <v>2</v>
          </cell>
          <cell r="CU147">
            <v>2</v>
          </cell>
          <cell r="CV147">
            <v>2</v>
          </cell>
          <cell r="CW147">
            <v>2</v>
          </cell>
          <cell r="CX147">
            <v>2</v>
          </cell>
          <cell r="CY147">
            <v>2</v>
          </cell>
          <cell r="CZ147">
            <v>2</v>
          </cell>
        </row>
        <row r="148">
          <cell r="BB148" t="str">
            <v>Other</v>
          </cell>
          <cell r="BC148" t="str">
            <v>N/A</v>
          </cell>
          <cell r="BD148" t="str">
            <v>N/A</v>
          </cell>
          <cell r="BE148" t="str">
            <v>N/A</v>
          </cell>
          <cell r="BF148">
            <v>1.5503875968992248E-2</v>
          </cell>
          <cell r="BG148">
            <v>1.2121212121212121E-2</v>
          </cell>
          <cell r="BH148">
            <v>8.0971659919028341E-3</v>
          </cell>
          <cell r="BI148">
            <v>3.9920159680638719E-3</v>
          </cell>
          <cell r="BJ148">
            <v>0</v>
          </cell>
          <cell r="BK148">
            <v>0</v>
          </cell>
          <cell r="BL148">
            <v>0</v>
          </cell>
          <cell r="BM148">
            <v>0</v>
          </cell>
          <cell r="BN148">
            <v>0</v>
          </cell>
          <cell r="BO148">
            <v>0</v>
          </cell>
          <cell r="BP148">
            <v>0</v>
          </cell>
          <cell r="BQ148">
            <v>0</v>
          </cell>
          <cell r="BR148">
            <v>0</v>
          </cell>
          <cell r="BS148">
            <v>0</v>
          </cell>
          <cell r="BT148">
            <v>0</v>
          </cell>
          <cell r="BU148">
            <v>0</v>
          </cell>
          <cell r="BV148">
            <v>2.5706940874035988E-3</v>
          </cell>
          <cell r="BW148">
            <v>3.4802784222737818E-3</v>
          </cell>
          <cell r="BX148">
            <v>3.2362459546925568E-3</v>
          </cell>
          <cell r="BY148">
            <v>4.3165467625899279E-3</v>
          </cell>
          <cell r="BZ148">
            <v>2.004008016032064E-3</v>
          </cell>
        </row>
      </sheetData>
      <sheetData sheetId="12">
        <row r="6">
          <cell r="B6" t="str">
            <v>Vendor</v>
          </cell>
          <cell r="C6" t="str">
            <v>1Q05</v>
          </cell>
          <cell r="D6" t="str">
            <v>2Q05</v>
          </cell>
          <cell r="E6" t="str">
            <v>3Q05</v>
          </cell>
          <cell r="F6" t="str">
            <v>4Q05</v>
          </cell>
          <cell r="G6" t="str">
            <v>1Q06</v>
          </cell>
          <cell r="H6" t="str">
            <v>2Q06</v>
          </cell>
          <cell r="I6" t="str">
            <v>3Q06</v>
          </cell>
          <cell r="J6" t="str">
            <v>4Q06</v>
          </cell>
          <cell r="K6" t="str">
            <v>1Q07</v>
          </cell>
          <cell r="L6" t="str">
            <v>2Q07</v>
          </cell>
          <cell r="M6" t="str">
            <v>3Q07</v>
          </cell>
          <cell r="N6" t="str">
            <v>4Q07</v>
          </cell>
          <cell r="O6" t="str">
            <v>1Q08</v>
          </cell>
          <cell r="P6" t="str">
            <v>2Q08</v>
          </cell>
          <cell r="Q6" t="str">
            <v>3Q08</v>
          </cell>
          <cell r="R6" t="str">
            <v>4Q08</v>
          </cell>
          <cell r="S6" t="str">
            <v>1Q09</v>
          </cell>
          <cell r="T6" t="str">
            <v>2Q09</v>
          </cell>
          <cell r="U6" t="str">
            <v>3Q09</v>
          </cell>
          <cell r="V6" t="str">
            <v>4Q09</v>
          </cell>
          <cell r="W6" t="str">
            <v>1Q10</v>
          </cell>
          <cell r="X6" t="str">
            <v>2Q10</v>
          </cell>
          <cell r="Y6" t="str">
            <v>3Q10</v>
          </cell>
          <cell r="Z6" t="str">
            <v>4Q10</v>
          </cell>
          <cell r="AB6" t="str">
            <v>Vendor</v>
          </cell>
          <cell r="AC6" t="str">
            <v>1Q05</v>
          </cell>
          <cell r="AD6" t="str">
            <v>2Q05</v>
          </cell>
          <cell r="AE6" t="str">
            <v>3Q05</v>
          </cell>
          <cell r="AF6" t="str">
            <v>4Q05</v>
          </cell>
          <cell r="AG6" t="str">
            <v>1Q06</v>
          </cell>
          <cell r="AH6" t="str">
            <v>2Q06</v>
          </cell>
          <cell r="AI6" t="str">
            <v>3Q06</v>
          </cell>
          <cell r="AJ6" t="str">
            <v>4Q06</v>
          </cell>
          <cell r="AK6" t="str">
            <v>1Q07</v>
          </cell>
          <cell r="AL6" t="str">
            <v>2Q07</v>
          </cell>
          <cell r="AM6" t="str">
            <v>3Q07</v>
          </cell>
          <cell r="AN6" t="str">
            <v>4Q07</v>
          </cell>
          <cell r="AO6" t="str">
            <v>1Q08</v>
          </cell>
          <cell r="AP6" t="str">
            <v>2Q08</v>
          </cell>
          <cell r="AQ6" t="str">
            <v>3Q08</v>
          </cell>
          <cell r="AR6" t="str">
            <v>4Q08</v>
          </cell>
          <cell r="AS6" t="str">
            <v>1Q09</v>
          </cell>
          <cell r="AT6" t="str">
            <v>2Q09</v>
          </cell>
          <cell r="AU6" t="str">
            <v>3Q09</v>
          </cell>
          <cell r="AV6" t="str">
            <v>4Q09</v>
          </cell>
          <cell r="AW6" t="str">
            <v>1Q10</v>
          </cell>
          <cell r="AX6" t="str">
            <v>2Q10</v>
          </cell>
          <cell r="AY6" t="str">
            <v>3Q10</v>
          </cell>
          <cell r="AZ6" t="str">
            <v>4Q10</v>
          </cell>
          <cell r="BB6" t="str">
            <v>Vendor</v>
          </cell>
          <cell r="BC6" t="str">
            <v>1Q05</v>
          </cell>
          <cell r="BD6" t="str">
            <v>2Q05</v>
          </cell>
          <cell r="BE6" t="str">
            <v>3Q05</v>
          </cell>
          <cell r="BF6" t="str">
            <v>4Q05</v>
          </cell>
          <cell r="BG6" t="str">
            <v>1Q06</v>
          </cell>
          <cell r="BH6" t="str">
            <v>2Q06</v>
          </cell>
          <cell r="BI6" t="str">
            <v>3Q06</v>
          </cell>
          <cell r="BJ6" t="str">
            <v>4Q06</v>
          </cell>
          <cell r="BK6" t="str">
            <v>1Q07</v>
          </cell>
          <cell r="BL6" t="str">
            <v>2Q07</v>
          </cell>
          <cell r="BM6" t="str">
            <v>3Q07</v>
          </cell>
          <cell r="BN6" t="str">
            <v>4Q07</v>
          </cell>
          <cell r="BO6" t="str">
            <v>1Q08</v>
          </cell>
          <cell r="BP6" t="str">
            <v>2Q08</v>
          </cell>
          <cell r="BQ6" t="str">
            <v>3Q08</v>
          </cell>
          <cell r="BR6" t="str">
            <v>4Q08</v>
          </cell>
          <cell r="BS6" t="str">
            <v>1Q09</v>
          </cell>
          <cell r="BT6" t="str">
            <v>2Q09</v>
          </cell>
          <cell r="BU6" t="str">
            <v>3Q09</v>
          </cell>
          <cell r="BV6" t="str">
            <v>4Q09</v>
          </cell>
          <cell r="BW6" t="str">
            <v>1Q10</v>
          </cell>
          <cell r="BX6" t="str">
            <v>2Q10</v>
          </cell>
          <cell r="BY6" t="str">
            <v>3Q10</v>
          </cell>
          <cell r="BZ6" t="str">
            <v>4Q10</v>
          </cell>
          <cell r="CB6" t="str">
            <v>Vendor</v>
          </cell>
          <cell r="CC6" t="str">
            <v>1Q05</v>
          </cell>
          <cell r="CD6" t="str">
            <v>2Q05</v>
          </cell>
          <cell r="CE6" t="str">
            <v>3Q05</v>
          </cell>
          <cell r="CF6" t="str">
            <v>4Q05</v>
          </cell>
          <cell r="CG6" t="str">
            <v>1Q06</v>
          </cell>
          <cell r="CH6" t="str">
            <v>2Q06</v>
          </cell>
          <cell r="CI6" t="str">
            <v>3Q06</v>
          </cell>
          <cell r="CJ6" t="str">
            <v>4Q06</v>
          </cell>
          <cell r="CK6" t="str">
            <v>1Q07</v>
          </cell>
          <cell r="CL6" t="str">
            <v>2Q07</v>
          </cell>
          <cell r="CM6" t="str">
            <v>3Q07</v>
          </cell>
          <cell r="CN6" t="str">
            <v>4Q07</v>
          </cell>
          <cell r="CO6" t="str">
            <v>1Q08</v>
          </cell>
          <cell r="CP6" t="str">
            <v>2Q08</v>
          </cell>
          <cell r="CQ6" t="str">
            <v>3Q08</v>
          </cell>
          <cell r="CR6" t="str">
            <v>4Q08</v>
          </cell>
          <cell r="CS6" t="str">
            <v>1Q09</v>
          </cell>
          <cell r="CT6" t="str">
            <v>2Q09</v>
          </cell>
          <cell r="CU6" t="str">
            <v>3Q09</v>
          </cell>
          <cell r="CV6" t="str">
            <v>4Q09</v>
          </cell>
          <cell r="CW6" t="str">
            <v>1Q10</v>
          </cell>
          <cell r="CX6" t="str">
            <v>2Q10</v>
          </cell>
          <cell r="CY6" t="str">
            <v>3Q10</v>
          </cell>
          <cell r="CZ6" t="str">
            <v>4Q10</v>
          </cell>
        </row>
        <row r="7">
          <cell r="B7" t="str">
            <v>ADTRAN</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B7" t="str">
            <v>ADTRAN</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t="e">
            <v>#DIV/0!</v>
          </cell>
          <cell r="AZ7" t="e">
            <v>#DIV/0!</v>
          </cell>
          <cell r="BB7" t="str">
            <v>ADTRAN</v>
          </cell>
          <cell r="BC7" t="str">
            <v>N/A</v>
          </cell>
          <cell r="BD7" t="str">
            <v>N/A</v>
          </cell>
          <cell r="BE7" t="str">
            <v>N/A</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B7" t="str">
            <v>ADTRAN</v>
          </cell>
          <cell r="CC7" t="str">
            <v>N/A</v>
          </cell>
          <cell r="CD7" t="str">
            <v>N/A</v>
          </cell>
          <cell r="CE7" t="str">
            <v>N/A</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row>
        <row r="8">
          <cell r="B8" t="str">
            <v>ADVA</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B8" t="str">
            <v>ADVA</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t="e">
            <v>#DIV/0!</v>
          </cell>
          <cell r="AZ8" t="e">
            <v>#DIV/0!</v>
          </cell>
          <cell r="BB8" t="str">
            <v>ADVA</v>
          </cell>
          <cell r="BC8" t="str">
            <v>N/A</v>
          </cell>
          <cell r="BD8" t="str">
            <v>N/A</v>
          </cell>
          <cell r="BE8" t="str">
            <v>N/A</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t="str">
            <v>ADVA</v>
          </cell>
          <cell r="CC8" t="str">
            <v>N/A</v>
          </cell>
          <cell r="CD8" t="str">
            <v>N/A</v>
          </cell>
          <cell r="CE8" t="str">
            <v>N/A</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row>
        <row r="9">
          <cell r="B9" t="str">
            <v>Alcatel-Lucent</v>
          </cell>
          <cell r="C9">
            <v>24</v>
          </cell>
          <cell r="D9">
            <v>28</v>
          </cell>
          <cell r="E9">
            <v>44</v>
          </cell>
          <cell r="F9">
            <v>56</v>
          </cell>
          <cell r="G9">
            <v>28</v>
          </cell>
          <cell r="H9">
            <v>43</v>
          </cell>
          <cell r="I9">
            <v>63</v>
          </cell>
          <cell r="J9">
            <v>78</v>
          </cell>
          <cell r="K9">
            <v>53</v>
          </cell>
          <cell r="L9">
            <v>72</v>
          </cell>
          <cell r="M9">
            <v>72</v>
          </cell>
          <cell r="N9">
            <v>109</v>
          </cell>
          <cell r="O9">
            <v>59</v>
          </cell>
          <cell r="P9">
            <v>92</v>
          </cell>
          <cell r="Q9">
            <v>86</v>
          </cell>
          <cell r="R9">
            <v>90</v>
          </cell>
          <cell r="S9">
            <v>52</v>
          </cell>
          <cell r="T9">
            <v>60</v>
          </cell>
          <cell r="U9">
            <v>47</v>
          </cell>
          <cell r="V9">
            <v>61</v>
          </cell>
          <cell r="W9">
            <v>31</v>
          </cell>
          <cell r="X9">
            <v>39</v>
          </cell>
          <cell r="Y9">
            <v>0</v>
          </cell>
          <cell r="Z9">
            <v>0</v>
          </cell>
          <cell r="AB9" t="str">
            <v>Alcatel-Lucent</v>
          </cell>
          <cell r="AC9">
            <v>0.25263157894736843</v>
          </cell>
          <cell r="AD9">
            <v>0.22950819672131148</v>
          </cell>
          <cell r="AE9">
            <v>0.35483870967741937</v>
          </cell>
          <cell r="AF9">
            <v>0.37086092715231789</v>
          </cell>
          <cell r="AG9">
            <v>0.2857142857142857</v>
          </cell>
          <cell r="AH9">
            <v>0.36134453781512604</v>
          </cell>
          <cell r="AI9">
            <v>0.35795454545454547</v>
          </cell>
          <cell r="AJ9">
            <v>0.38805970149253732</v>
          </cell>
          <cell r="AK9">
            <v>0.32515337423312884</v>
          </cell>
          <cell r="AL9">
            <v>0.35643564356435642</v>
          </cell>
          <cell r="AM9">
            <v>0.33027522935779818</v>
          </cell>
          <cell r="AN9">
            <v>0.38245614035087722</v>
          </cell>
          <cell r="AO9">
            <v>0.30256410256410254</v>
          </cell>
          <cell r="AP9">
            <v>0.34200743494423791</v>
          </cell>
          <cell r="AQ9">
            <v>0.31851851851851853</v>
          </cell>
          <cell r="AR9">
            <v>0.33962264150943394</v>
          </cell>
          <cell r="AS9">
            <v>0.28260869565217389</v>
          </cell>
          <cell r="AT9">
            <v>0.34285714285714286</v>
          </cell>
          <cell r="AU9">
            <v>0.28313253012048195</v>
          </cell>
          <cell r="AV9">
            <v>0.24015748031496062</v>
          </cell>
          <cell r="AW9">
            <v>0.21830985915492956</v>
          </cell>
          <cell r="AX9">
            <v>0.2392638036809816</v>
          </cell>
          <cell r="AY9" t="e">
            <v>#DIV/0!</v>
          </cell>
          <cell r="AZ9" t="e">
            <v>#DIV/0!</v>
          </cell>
          <cell r="BB9" t="str">
            <v>Alcatel-Lucent</v>
          </cell>
          <cell r="BC9" t="str">
            <v>N/A</v>
          </cell>
          <cell r="BD9" t="str">
            <v>N/A</v>
          </cell>
          <cell r="BE9" t="str">
            <v>N/A</v>
          </cell>
          <cell r="BF9">
            <v>0.30894308943089432</v>
          </cell>
          <cell r="BG9">
            <v>0.31515151515151513</v>
          </cell>
          <cell r="BH9">
            <v>0.34756097560975607</v>
          </cell>
          <cell r="BI9">
            <v>0.34926470588235292</v>
          </cell>
          <cell r="BJ9">
            <v>0.35690235690235689</v>
          </cell>
          <cell r="BK9">
            <v>0.35963581183611532</v>
          </cell>
          <cell r="BL9">
            <v>0.35849056603773582</v>
          </cell>
          <cell r="BM9">
            <v>0.35076530612244899</v>
          </cell>
          <cell r="BN9">
            <v>0.35253456221198154</v>
          </cell>
          <cell r="BO9">
            <v>0.34666666666666668</v>
          </cell>
          <cell r="BP9">
            <v>0.34332988624612204</v>
          </cell>
          <cell r="BQ9">
            <v>0.33954857703631008</v>
          </cell>
          <cell r="BR9">
            <v>0.32732732732732733</v>
          </cell>
          <cell r="BS9">
            <v>0.32388663967611336</v>
          </cell>
          <cell r="BT9">
            <v>0.32214765100671139</v>
          </cell>
          <cell r="BU9">
            <v>0.31518987341772153</v>
          </cell>
          <cell r="BV9">
            <v>0.28241335044929394</v>
          </cell>
          <cell r="BW9">
            <v>0.2700135685210312</v>
          </cell>
          <cell r="BX9">
            <v>0.24551724137931036</v>
          </cell>
          <cell r="BY9">
            <v>0.23434704830053668</v>
          </cell>
          <cell r="BZ9">
            <v>0.22950819672131148</v>
          </cell>
          <cell r="CB9" t="str">
            <v>Alcatel-Lucent</v>
          </cell>
          <cell r="CC9" t="str">
            <v>N/A</v>
          </cell>
          <cell r="CD9" t="str">
            <v>N/A</v>
          </cell>
          <cell r="CE9" t="str">
            <v>N/A</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2</v>
          </cell>
          <cell r="CW9">
            <v>2</v>
          </cell>
          <cell r="CX9">
            <v>2</v>
          </cell>
          <cell r="CY9">
            <v>2</v>
          </cell>
          <cell r="CZ9">
            <v>2</v>
          </cell>
        </row>
        <row r="10">
          <cell r="B10" t="str">
            <v>Ciena</v>
          </cell>
          <cell r="C10">
            <v>10</v>
          </cell>
          <cell r="D10">
            <v>17</v>
          </cell>
          <cell r="E10">
            <v>13</v>
          </cell>
          <cell r="F10">
            <v>18</v>
          </cell>
          <cell r="G10">
            <v>11</v>
          </cell>
          <cell r="H10">
            <v>5</v>
          </cell>
          <cell r="I10">
            <v>16</v>
          </cell>
          <cell r="J10">
            <v>15</v>
          </cell>
          <cell r="K10">
            <v>16</v>
          </cell>
          <cell r="L10">
            <v>21</v>
          </cell>
          <cell r="M10">
            <v>20</v>
          </cell>
          <cell r="N10">
            <v>7</v>
          </cell>
          <cell r="O10">
            <v>19</v>
          </cell>
          <cell r="P10">
            <v>24</v>
          </cell>
          <cell r="Q10">
            <v>44</v>
          </cell>
          <cell r="R10">
            <v>24</v>
          </cell>
          <cell r="S10">
            <v>34</v>
          </cell>
          <cell r="T10">
            <v>18</v>
          </cell>
          <cell r="U10">
            <v>15</v>
          </cell>
          <cell r="V10">
            <v>15</v>
          </cell>
          <cell r="W10">
            <v>10</v>
          </cell>
          <cell r="X10">
            <v>5</v>
          </cell>
          <cell r="Y10">
            <v>0</v>
          </cell>
          <cell r="Z10">
            <v>0</v>
          </cell>
          <cell r="AB10" t="str">
            <v>Ciena</v>
          </cell>
          <cell r="AC10">
            <v>0.10526315789473684</v>
          </cell>
          <cell r="AD10">
            <v>0.13934426229508196</v>
          </cell>
          <cell r="AE10">
            <v>0.10483870967741936</v>
          </cell>
          <cell r="AF10">
            <v>0.11920529801324503</v>
          </cell>
          <cell r="AG10">
            <v>0.11224489795918367</v>
          </cell>
          <cell r="AH10">
            <v>4.2016806722689079E-2</v>
          </cell>
          <cell r="AI10">
            <v>9.0909090909090912E-2</v>
          </cell>
          <cell r="AJ10">
            <v>7.4626865671641784E-2</v>
          </cell>
          <cell r="AK10">
            <v>9.815950920245399E-2</v>
          </cell>
          <cell r="AL10">
            <v>0.10396039603960396</v>
          </cell>
          <cell r="AM10">
            <v>9.1743119266055051E-2</v>
          </cell>
          <cell r="AN10">
            <v>2.456140350877193E-2</v>
          </cell>
          <cell r="AO10">
            <v>9.7435897435897437E-2</v>
          </cell>
          <cell r="AP10">
            <v>8.9219330855018583E-2</v>
          </cell>
          <cell r="AQ10">
            <v>0.16296296296296298</v>
          </cell>
          <cell r="AR10">
            <v>9.056603773584905E-2</v>
          </cell>
          <cell r="AS10">
            <v>0.18478260869565216</v>
          </cell>
          <cell r="AT10">
            <v>0.10285714285714286</v>
          </cell>
          <cell r="AU10">
            <v>9.036144578313253E-2</v>
          </cell>
          <cell r="AV10">
            <v>5.905511811023622E-2</v>
          </cell>
          <cell r="AW10">
            <v>7.0422535211267609E-2</v>
          </cell>
          <cell r="AX10">
            <v>3.0674846625766871E-2</v>
          </cell>
          <cell r="AY10" t="e">
            <v>#DIV/0!</v>
          </cell>
          <cell r="AZ10" t="e">
            <v>#DIV/0!</v>
          </cell>
          <cell r="BB10" t="str">
            <v>Ciena</v>
          </cell>
          <cell r="BC10" t="str">
            <v>N/A</v>
          </cell>
          <cell r="BD10" t="str">
            <v>N/A</v>
          </cell>
          <cell r="BE10" t="str">
            <v>N/A</v>
          </cell>
          <cell r="BF10">
            <v>0.11788617886178862</v>
          </cell>
          <cell r="BG10">
            <v>0.1191919191919192</v>
          </cell>
          <cell r="BH10">
            <v>9.5528455284552852E-2</v>
          </cell>
          <cell r="BI10">
            <v>9.1911764705882359E-2</v>
          </cell>
          <cell r="BJ10">
            <v>7.9124579124579125E-2</v>
          </cell>
          <cell r="BK10">
            <v>7.8907435508345974E-2</v>
          </cell>
          <cell r="BL10">
            <v>9.1644204851752023E-2</v>
          </cell>
          <cell r="BM10">
            <v>9.1836734693877556E-2</v>
          </cell>
          <cell r="BN10">
            <v>7.3732718894009217E-2</v>
          </cell>
          <cell r="BO10">
            <v>7.4444444444444438E-2</v>
          </cell>
          <cell r="BP10">
            <v>7.2388831437435366E-2</v>
          </cell>
          <cell r="BQ10">
            <v>9.2247301275760543E-2</v>
          </cell>
          <cell r="BR10">
            <v>0.1111111111111111</v>
          </cell>
          <cell r="BS10">
            <v>0.12753036437246965</v>
          </cell>
          <cell r="BT10">
            <v>0.13422818791946309</v>
          </cell>
          <cell r="BU10">
            <v>0.11518987341772152</v>
          </cell>
          <cell r="BV10">
            <v>0.10526315789473684</v>
          </cell>
          <cell r="BW10">
            <v>7.8697421981004073E-2</v>
          </cell>
          <cell r="BX10">
            <v>6.2068965517241378E-2</v>
          </cell>
          <cell r="BY10">
            <v>5.3667262969588549E-2</v>
          </cell>
          <cell r="BZ10">
            <v>4.9180327868852458E-2</v>
          </cell>
          <cell r="CB10" t="str">
            <v>Ciena</v>
          </cell>
          <cell r="CC10" t="str">
            <v>N/A</v>
          </cell>
          <cell r="CD10" t="str">
            <v>N/A</v>
          </cell>
          <cell r="CE10" t="str">
            <v>N/A</v>
          </cell>
          <cell r="CF10">
            <v>4</v>
          </cell>
          <cell r="CG10">
            <v>4</v>
          </cell>
          <cell r="CH10">
            <v>4</v>
          </cell>
          <cell r="CI10">
            <v>4</v>
          </cell>
          <cell r="CJ10">
            <v>4</v>
          </cell>
          <cell r="CK10">
            <v>4</v>
          </cell>
          <cell r="CL10">
            <v>3</v>
          </cell>
          <cell r="CM10">
            <v>3</v>
          </cell>
          <cell r="CN10">
            <v>4</v>
          </cell>
          <cell r="CO10">
            <v>3</v>
          </cell>
          <cell r="CP10">
            <v>3</v>
          </cell>
          <cell r="CQ10">
            <v>3</v>
          </cell>
          <cell r="CR10">
            <v>3</v>
          </cell>
          <cell r="CS10">
            <v>3</v>
          </cell>
          <cell r="CT10">
            <v>3</v>
          </cell>
          <cell r="CU10">
            <v>3</v>
          </cell>
          <cell r="CV10">
            <v>3</v>
          </cell>
          <cell r="CW10">
            <v>3</v>
          </cell>
          <cell r="CX10">
            <v>4</v>
          </cell>
          <cell r="CY10">
            <v>4</v>
          </cell>
          <cell r="CZ10">
            <v>7</v>
          </cell>
        </row>
        <row r="11">
          <cell r="B11" t="str">
            <v>Cisco</v>
          </cell>
          <cell r="C11">
            <v>3</v>
          </cell>
          <cell r="D11">
            <v>3</v>
          </cell>
          <cell r="E11">
            <v>3</v>
          </cell>
          <cell r="F11">
            <v>4</v>
          </cell>
          <cell r="G11">
            <v>3</v>
          </cell>
          <cell r="H11">
            <v>4</v>
          </cell>
          <cell r="I11">
            <v>3</v>
          </cell>
          <cell r="J11">
            <v>3</v>
          </cell>
          <cell r="K11">
            <v>4</v>
          </cell>
          <cell r="L11">
            <v>4</v>
          </cell>
          <cell r="M11">
            <v>5</v>
          </cell>
          <cell r="N11">
            <v>6</v>
          </cell>
          <cell r="O11">
            <v>8</v>
          </cell>
          <cell r="P11">
            <v>4</v>
          </cell>
          <cell r="Q11">
            <v>4</v>
          </cell>
          <cell r="R11">
            <v>5</v>
          </cell>
          <cell r="S11">
            <v>9</v>
          </cell>
          <cell r="T11">
            <v>8</v>
          </cell>
          <cell r="U11">
            <v>9</v>
          </cell>
          <cell r="V11">
            <v>7</v>
          </cell>
          <cell r="W11">
            <v>9</v>
          </cell>
          <cell r="X11">
            <v>0</v>
          </cell>
          <cell r="Y11">
            <v>0</v>
          </cell>
          <cell r="Z11">
            <v>0</v>
          </cell>
          <cell r="AB11" t="str">
            <v>Cisco</v>
          </cell>
          <cell r="AC11">
            <v>3.1578947368421054E-2</v>
          </cell>
          <cell r="AD11">
            <v>2.4590163934426229E-2</v>
          </cell>
          <cell r="AE11">
            <v>2.4193548387096774E-2</v>
          </cell>
          <cell r="AF11">
            <v>2.6490066225165563E-2</v>
          </cell>
          <cell r="AG11">
            <v>3.0612244897959183E-2</v>
          </cell>
          <cell r="AH11">
            <v>3.3613445378151259E-2</v>
          </cell>
          <cell r="AI11">
            <v>1.7045454545454544E-2</v>
          </cell>
          <cell r="AJ11">
            <v>1.4925373134328358E-2</v>
          </cell>
          <cell r="AK11">
            <v>2.4539877300613498E-2</v>
          </cell>
          <cell r="AL11">
            <v>1.9801980198019802E-2</v>
          </cell>
          <cell r="AM11">
            <v>2.2935779816513763E-2</v>
          </cell>
          <cell r="AN11">
            <v>2.1052631578947368E-2</v>
          </cell>
          <cell r="AO11">
            <v>4.1025641025641026E-2</v>
          </cell>
          <cell r="AP11">
            <v>1.4869888475836431E-2</v>
          </cell>
          <cell r="AQ11">
            <v>1.4814814814814815E-2</v>
          </cell>
          <cell r="AR11">
            <v>1.8867924528301886E-2</v>
          </cell>
          <cell r="AS11">
            <v>4.8913043478260872E-2</v>
          </cell>
          <cell r="AT11">
            <v>4.5714285714285714E-2</v>
          </cell>
          <cell r="AU11">
            <v>5.4216867469879519E-2</v>
          </cell>
          <cell r="AV11">
            <v>2.7559055118110236E-2</v>
          </cell>
          <cell r="AW11">
            <v>6.3380281690140844E-2</v>
          </cell>
          <cell r="AX11">
            <v>0</v>
          </cell>
          <cell r="AY11" t="e">
            <v>#DIV/0!</v>
          </cell>
          <cell r="AZ11" t="e">
            <v>#DIV/0!</v>
          </cell>
          <cell r="BB11" t="str">
            <v>Cisco</v>
          </cell>
          <cell r="BC11" t="str">
            <v>N/A</v>
          </cell>
          <cell r="BD11" t="str">
            <v>N/A</v>
          </cell>
          <cell r="BE11" t="str">
            <v>N/A</v>
          </cell>
          <cell r="BF11">
            <v>2.6422764227642278E-2</v>
          </cell>
          <cell r="BG11">
            <v>2.6262626262626262E-2</v>
          </cell>
          <cell r="BH11">
            <v>2.8455284552845527E-2</v>
          </cell>
          <cell r="BI11">
            <v>2.5735294117647058E-2</v>
          </cell>
          <cell r="BJ11">
            <v>2.1885521885521887E-2</v>
          </cell>
          <cell r="BK11">
            <v>2.1244309559939303E-2</v>
          </cell>
          <cell r="BL11">
            <v>1.8867924528301886E-2</v>
          </cell>
          <cell r="BM11">
            <v>2.0408163265306121E-2</v>
          </cell>
          <cell r="BN11">
            <v>2.1889400921658985E-2</v>
          </cell>
          <cell r="BO11">
            <v>2.5555555555555557E-2</v>
          </cell>
          <cell r="BP11">
            <v>2.3784901758014478E-2</v>
          </cell>
          <cell r="BQ11">
            <v>2.1589793915603533E-2</v>
          </cell>
          <cell r="BR11">
            <v>2.1021021021021023E-2</v>
          </cell>
          <cell r="BS11">
            <v>2.2267206477732792E-2</v>
          </cell>
          <cell r="BT11">
            <v>2.9082774049217001E-2</v>
          </cell>
          <cell r="BU11">
            <v>3.9240506329113925E-2</v>
          </cell>
          <cell r="BV11">
            <v>4.2362002567394093E-2</v>
          </cell>
          <cell r="BW11">
            <v>4.4776119402985072E-2</v>
          </cell>
          <cell r="BX11">
            <v>3.4482758620689655E-2</v>
          </cell>
          <cell r="BY11">
            <v>2.8622540250447227E-2</v>
          </cell>
          <cell r="BZ11">
            <v>2.9508196721311476E-2</v>
          </cell>
          <cell r="CB11" t="str">
            <v>Cisco</v>
          </cell>
          <cell r="CC11" t="str">
            <v>N/A</v>
          </cell>
          <cell r="CD11" t="str">
            <v>N/A</v>
          </cell>
          <cell r="CE11" t="str">
            <v>N/A</v>
          </cell>
          <cell r="CF11">
            <v>9</v>
          </cell>
          <cell r="CG11">
            <v>9</v>
          </cell>
          <cell r="CH11">
            <v>9</v>
          </cell>
          <cell r="CI11">
            <v>9</v>
          </cell>
          <cell r="CJ11">
            <v>10</v>
          </cell>
          <cell r="CK11">
            <v>10</v>
          </cell>
          <cell r="CL11">
            <v>10</v>
          </cell>
          <cell r="CM11">
            <v>9</v>
          </cell>
          <cell r="CN11">
            <v>9</v>
          </cell>
          <cell r="CO11">
            <v>8</v>
          </cell>
          <cell r="CP11">
            <v>9</v>
          </cell>
          <cell r="CQ11">
            <v>9</v>
          </cell>
          <cell r="CR11">
            <v>8</v>
          </cell>
          <cell r="CS11">
            <v>9</v>
          </cell>
          <cell r="CT11">
            <v>8</v>
          </cell>
          <cell r="CU11">
            <v>7</v>
          </cell>
          <cell r="CV11">
            <v>8</v>
          </cell>
          <cell r="CW11">
            <v>6</v>
          </cell>
          <cell r="CX11">
            <v>8</v>
          </cell>
          <cell r="CY11">
            <v>9</v>
          </cell>
          <cell r="CZ11">
            <v>10</v>
          </cell>
        </row>
        <row r="12">
          <cell r="B12" t="str">
            <v>ECI Telecom</v>
          </cell>
          <cell r="C12">
            <v>3</v>
          </cell>
          <cell r="D12">
            <v>2</v>
          </cell>
          <cell r="E12">
            <v>2</v>
          </cell>
          <cell r="F12">
            <v>2</v>
          </cell>
          <cell r="G12">
            <v>0</v>
          </cell>
          <cell r="H12">
            <v>3</v>
          </cell>
          <cell r="I12">
            <v>8</v>
          </cell>
          <cell r="J12">
            <v>15</v>
          </cell>
          <cell r="K12">
            <v>6</v>
          </cell>
          <cell r="L12">
            <v>4</v>
          </cell>
          <cell r="M12">
            <v>7</v>
          </cell>
          <cell r="N12">
            <v>9</v>
          </cell>
          <cell r="O12">
            <v>1</v>
          </cell>
          <cell r="P12">
            <v>8</v>
          </cell>
          <cell r="Q12">
            <v>5</v>
          </cell>
          <cell r="R12">
            <v>7</v>
          </cell>
          <cell r="S12">
            <v>3</v>
          </cell>
          <cell r="T12">
            <v>6</v>
          </cell>
          <cell r="U12">
            <v>3</v>
          </cell>
          <cell r="V12">
            <v>5</v>
          </cell>
          <cell r="W12">
            <v>6</v>
          </cell>
          <cell r="X12">
            <v>6</v>
          </cell>
          <cell r="Y12">
            <v>0</v>
          </cell>
          <cell r="Z12">
            <v>0</v>
          </cell>
          <cell r="AB12" t="str">
            <v>ECI Telecom</v>
          </cell>
          <cell r="AC12">
            <v>3.1578947368421054E-2</v>
          </cell>
          <cell r="AD12">
            <v>1.6393442622950821E-2</v>
          </cell>
          <cell r="AE12">
            <v>1.6129032258064516E-2</v>
          </cell>
          <cell r="AF12">
            <v>1.3245033112582781E-2</v>
          </cell>
          <cell r="AG12">
            <v>0</v>
          </cell>
          <cell r="AH12">
            <v>2.5210084033613446E-2</v>
          </cell>
          <cell r="AI12">
            <v>4.5454545454545456E-2</v>
          </cell>
          <cell r="AJ12">
            <v>7.4626865671641784E-2</v>
          </cell>
          <cell r="AK12">
            <v>3.6809815950920248E-2</v>
          </cell>
          <cell r="AL12">
            <v>1.9801980198019802E-2</v>
          </cell>
          <cell r="AM12">
            <v>3.2110091743119268E-2</v>
          </cell>
          <cell r="AN12">
            <v>3.1578947368421054E-2</v>
          </cell>
          <cell r="AO12">
            <v>5.1282051282051282E-3</v>
          </cell>
          <cell r="AP12">
            <v>2.9739776951672861E-2</v>
          </cell>
          <cell r="AQ12">
            <v>1.8518518518518517E-2</v>
          </cell>
          <cell r="AR12">
            <v>2.6415094339622643E-2</v>
          </cell>
          <cell r="AS12">
            <v>1.6304347826086956E-2</v>
          </cell>
          <cell r="AT12">
            <v>3.4285714285714287E-2</v>
          </cell>
          <cell r="AU12">
            <v>1.8072289156626505E-2</v>
          </cell>
          <cell r="AV12">
            <v>1.968503937007874E-2</v>
          </cell>
          <cell r="AW12">
            <v>4.2253521126760563E-2</v>
          </cell>
          <cell r="AX12">
            <v>3.6809815950920248E-2</v>
          </cell>
          <cell r="AY12" t="e">
            <v>#DIV/0!</v>
          </cell>
          <cell r="AZ12" t="e">
            <v>#DIV/0!</v>
          </cell>
          <cell r="BB12" t="str">
            <v>ECI Telecom</v>
          </cell>
          <cell r="BC12" t="str">
            <v>N/A</v>
          </cell>
          <cell r="BD12" t="str">
            <v>N/A</v>
          </cell>
          <cell r="BE12" t="str">
            <v>N/A</v>
          </cell>
          <cell r="BF12">
            <v>1.8292682926829267E-2</v>
          </cell>
          <cell r="BG12">
            <v>1.2121212121212121E-2</v>
          </cell>
          <cell r="BH12">
            <v>1.4227642276422764E-2</v>
          </cell>
          <cell r="BI12">
            <v>2.389705882352941E-2</v>
          </cell>
          <cell r="BJ12">
            <v>4.3771043771043773E-2</v>
          </cell>
          <cell r="BK12">
            <v>4.8558421851289835E-2</v>
          </cell>
          <cell r="BL12">
            <v>4.4474393530997303E-2</v>
          </cell>
          <cell r="BM12">
            <v>4.0816326530612242E-2</v>
          </cell>
          <cell r="BN12">
            <v>2.9953917050691243E-2</v>
          </cell>
          <cell r="BO12">
            <v>2.3333333333333334E-2</v>
          </cell>
          <cell r="BP12">
            <v>2.5853154084798345E-2</v>
          </cell>
          <cell r="BQ12">
            <v>2.2571148184494603E-2</v>
          </cell>
          <cell r="BR12">
            <v>2.1021021021021023E-2</v>
          </cell>
          <cell r="BS12">
            <v>2.3279352226720649E-2</v>
          </cell>
          <cell r="BT12">
            <v>2.3489932885906041E-2</v>
          </cell>
          <cell r="BU12">
            <v>2.4050632911392405E-2</v>
          </cell>
          <cell r="BV12">
            <v>2.1822849807445442E-2</v>
          </cell>
          <cell r="BW12">
            <v>2.7137042062415198E-2</v>
          </cell>
          <cell r="BX12">
            <v>2.7586206896551724E-2</v>
          </cell>
          <cell r="BY12">
            <v>3.041144901610018E-2</v>
          </cell>
          <cell r="BZ12">
            <v>3.9344262295081971E-2</v>
          </cell>
          <cell r="CB12" t="str">
            <v>ECI Telecom</v>
          </cell>
          <cell r="CC12" t="str">
            <v>N/A</v>
          </cell>
          <cell r="CD12" t="str">
            <v>N/A</v>
          </cell>
          <cell r="CE12" t="str">
            <v>N/A</v>
          </cell>
          <cell r="CF12">
            <v>10</v>
          </cell>
          <cell r="CG12">
            <v>10</v>
          </cell>
          <cell r="CH12">
            <v>10</v>
          </cell>
          <cell r="CI12">
            <v>10</v>
          </cell>
          <cell r="CJ12">
            <v>7</v>
          </cell>
          <cell r="CK12">
            <v>7</v>
          </cell>
          <cell r="CL12">
            <v>6</v>
          </cell>
          <cell r="CM12">
            <v>6</v>
          </cell>
          <cell r="CN12">
            <v>7</v>
          </cell>
          <cell r="CO12">
            <v>9</v>
          </cell>
          <cell r="CP12">
            <v>8</v>
          </cell>
          <cell r="CQ12">
            <v>8</v>
          </cell>
          <cell r="CR12">
            <v>8</v>
          </cell>
          <cell r="CS12">
            <v>8</v>
          </cell>
          <cell r="CT12">
            <v>9</v>
          </cell>
          <cell r="CU12">
            <v>9</v>
          </cell>
          <cell r="CV12">
            <v>10</v>
          </cell>
          <cell r="CW12">
            <v>10</v>
          </cell>
          <cell r="CX12">
            <v>10</v>
          </cell>
          <cell r="CY12">
            <v>8</v>
          </cell>
          <cell r="CZ12">
            <v>8</v>
          </cell>
        </row>
        <row r="13">
          <cell r="B13" t="str">
            <v>Ericsson</v>
          </cell>
          <cell r="C13">
            <v>10</v>
          </cell>
          <cell r="D13">
            <v>10</v>
          </cell>
          <cell r="E13">
            <v>10</v>
          </cell>
          <cell r="F13">
            <v>11</v>
          </cell>
          <cell r="G13">
            <v>10</v>
          </cell>
          <cell r="H13">
            <v>10</v>
          </cell>
          <cell r="I13">
            <v>9</v>
          </cell>
          <cell r="J13">
            <v>10</v>
          </cell>
          <cell r="K13">
            <v>5</v>
          </cell>
          <cell r="L13">
            <v>5</v>
          </cell>
          <cell r="M13">
            <v>7</v>
          </cell>
          <cell r="N13">
            <v>11</v>
          </cell>
          <cell r="O13">
            <v>7</v>
          </cell>
          <cell r="P13">
            <v>10</v>
          </cell>
          <cell r="Q13">
            <v>12</v>
          </cell>
          <cell r="R13">
            <v>11</v>
          </cell>
          <cell r="S13">
            <v>7</v>
          </cell>
          <cell r="T13">
            <v>9</v>
          </cell>
          <cell r="U13">
            <v>9</v>
          </cell>
          <cell r="V13">
            <v>10</v>
          </cell>
          <cell r="W13">
            <v>10</v>
          </cell>
          <cell r="X13">
            <v>10</v>
          </cell>
          <cell r="Y13">
            <v>0</v>
          </cell>
          <cell r="Z13">
            <v>0</v>
          </cell>
          <cell r="AB13" t="str">
            <v>Ericsson</v>
          </cell>
          <cell r="AC13">
            <v>0.10526315789473684</v>
          </cell>
          <cell r="AD13">
            <v>8.1967213114754092E-2</v>
          </cell>
          <cell r="AE13">
            <v>8.0645161290322578E-2</v>
          </cell>
          <cell r="AF13">
            <v>7.2847682119205295E-2</v>
          </cell>
          <cell r="AG13">
            <v>0.10204081632653061</v>
          </cell>
          <cell r="AH13">
            <v>8.4033613445378158E-2</v>
          </cell>
          <cell r="AI13">
            <v>5.113636363636364E-2</v>
          </cell>
          <cell r="AJ13">
            <v>4.975124378109453E-2</v>
          </cell>
          <cell r="AK13">
            <v>3.0674846625766871E-2</v>
          </cell>
          <cell r="AL13">
            <v>2.4752475247524754E-2</v>
          </cell>
          <cell r="AM13">
            <v>3.2110091743119268E-2</v>
          </cell>
          <cell r="AN13">
            <v>3.8596491228070177E-2</v>
          </cell>
          <cell r="AO13">
            <v>3.5897435897435895E-2</v>
          </cell>
          <cell r="AP13">
            <v>3.717472118959108E-2</v>
          </cell>
          <cell r="AQ13">
            <v>4.4444444444444446E-2</v>
          </cell>
          <cell r="AR13">
            <v>4.1509433962264149E-2</v>
          </cell>
          <cell r="AS13">
            <v>3.8043478260869568E-2</v>
          </cell>
          <cell r="AT13">
            <v>5.1428571428571428E-2</v>
          </cell>
          <cell r="AU13">
            <v>5.4216867469879519E-2</v>
          </cell>
          <cell r="AV13">
            <v>3.937007874015748E-2</v>
          </cell>
          <cell r="AW13">
            <v>7.0422535211267609E-2</v>
          </cell>
          <cell r="AX13">
            <v>6.1349693251533742E-2</v>
          </cell>
          <cell r="AY13" t="e">
            <v>#DIV/0!</v>
          </cell>
          <cell r="AZ13" t="e">
            <v>#DIV/0!</v>
          </cell>
          <cell r="BB13" t="str">
            <v>Ericsson</v>
          </cell>
          <cell r="BC13" t="str">
            <v>N/A</v>
          </cell>
          <cell r="BD13" t="str">
            <v>N/A</v>
          </cell>
          <cell r="BE13" t="str">
            <v>N/A</v>
          </cell>
          <cell r="BF13">
            <v>8.3333333333333329E-2</v>
          </cell>
          <cell r="BG13">
            <v>8.2828282828282834E-2</v>
          </cell>
          <cell r="BH13">
            <v>8.3333333333333329E-2</v>
          </cell>
          <cell r="BI13">
            <v>7.3529411764705885E-2</v>
          </cell>
          <cell r="BJ13">
            <v>6.5656565656565663E-2</v>
          </cell>
          <cell r="BK13">
            <v>5.1593323216995446E-2</v>
          </cell>
          <cell r="BL13">
            <v>3.9083557951482481E-2</v>
          </cell>
          <cell r="BM13">
            <v>3.4438775510204078E-2</v>
          </cell>
          <cell r="BN13">
            <v>3.2258064516129031E-2</v>
          </cell>
          <cell r="BO13">
            <v>3.3333333333333333E-2</v>
          </cell>
          <cell r="BP13">
            <v>3.6194415718717683E-2</v>
          </cell>
          <cell r="BQ13">
            <v>3.9254170755642789E-2</v>
          </cell>
          <cell r="BR13">
            <v>4.004004004004004E-2</v>
          </cell>
          <cell r="BS13">
            <v>4.048582995951417E-2</v>
          </cell>
          <cell r="BT13">
            <v>4.3624161073825503E-2</v>
          </cell>
          <cell r="BU13">
            <v>4.5569620253164557E-2</v>
          </cell>
          <cell r="BV13">
            <v>4.4929396662387676E-2</v>
          </cell>
          <cell r="BW13">
            <v>5.1560379918588875E-2</v>
          </cell>
          <cell r="BX13">
            <v>5.3793103448275863E-2</v>
          </cell>
          <cell r="BY13">
            <v>5.3667262969588549E-2</v>
          </cell>
          <cell r="BZ13">
            <v>6.5573770491803282E-2</v>
          </cell>
          <cell r="CB13" t="str">
            <v>Ericsson</v>
          </cell>
          <cell r="CC13" t="str">
            <v>N/A</v>
          </cell>
          <cell r="CD13" t="str">
            <v>N/A</v>
          </cell>
          <cell r="CE13" t="str">
            <v>N/A</v>
          </cell>
          <cell r="CF13">
            <v>5</v>
          </cell>
          <cell r="CG13">
            <v>5</v>
          </cell>
          <cell r="CH13">
            <v>5</v>
          </cell>
          <cell r="CI13">
            <v>5</v>
          </cell>
          <cell r="CJ13">
            <v>6</v>
          </cell>
          <cell r="CK13">
            <v>6</v>
          </cell>
          <cell r="CL13">
            <v>7</v>
          </cell>
          <cell r="CM13">
            <v>7</v>
          </cell>
          <cell r="CN13">
            <v>6</v>
          </cell>
          <cell r="CO13">
            <v>6</v>
          </cell>
          <cell r="CP13">
            <v>7</v>
          </cell>
          <cell r="CQ13">
            <v>7</v>
          </cell>
          <cell r="CR13">
            <v>7</v>
          </cell>
          <cell r="CS13">
            <v>7</v>
          </cell>
          <cell r="CT13">
            <v>6</v>
          </cell>
          <cell r="CU13">
            <v>6</v>
          </cell>
          <cell r="CV13">
            <v>7</v>
          </cell>
          <cell r="CW13">
            <v>5</v>
          </cell>
          <cell r="CX13">
            <v>5</v>
          </cell>
          <cell r="CY13">
            <v>4</v>
          </cell>
          <cell r="CZ13">
            <v>4</v>
          </cell>
        </row>
        <row r="14">
          <cell r="B14" t="str">
            <v>FiberHome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B14" t="str">
            <v>FiberHome</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t="e">
            <v>#DIV/0!</v>
          </cell>
          <cell r="AZ14" t="e">
            <v>#DIV/0!</v>
          </cell>
          <cell r="BB14" t="str">
            <v>FiberHome</v>
          </cell>
          <cell r="BC14" t="str">
            <v>N/A</v>
          </cell>
          <cell r="BD14" t="str">
            <v>N/A</v>
          </cell>
          <cell r="BE14" t="str">
            <v>N/A</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B14" t="str">
            <v>FiberHome</v>
          </cell>
          <cell r="CC14" t="str">
            <v>N/A</v>
          </cell>
          <cell r="CD14" t="str">
            <v>N/A</v>
          </cell>
          <cell r="CE14" t="str">
            <v>N/A</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row>
        <row r="15">
          <cell r="B15" t="str">
            <v>Force 10</v>
          </cell>
          <cell r="C15">
            <v>0</v>
          </cell>
          <cell r="D15">
            <v>0</v>
          </cell>
          <cell r="E15">
            <v>0</v>
          </cell>
          <cell r="F15">
            <v>0</v>
          </cell>
          <cell r="G15">
            <v>0</v>
          </cell>
          <cell r="H15">
            <v>0</v>
          </cell>
          <cell r="I15">
            <v>0</v>
          </cell>
          <cell r="J15">
            <v>0</v>
          </cell>
          <cell r="K15">
            <v>0</v>
          </cell>
          <cell r="L15">
            <v>0</v>
          </cell>
          <cell r="M15">
            <v>0</v>
          </cell>
          <cell r="N15">
            <v>0</v>
          </cell>
          <cell r="O15">
            <v>1</v>
          </cell>
          <cell r="P15">
            <v>1</v>
          </cell>
          <cell r="Q15">
            <v>0</v>
          </cell>
          <cell r="R15">
            <v>0</v>
          </cell>
          <cell r="S15">
            <v>0</v>
          </cell>
          <cell r="T15">
            <v>0</v>
          </cell>
          <cell r="U15">
            <v>0</v>
          </cell>
          <cell r="V15">
            <v>1</v>
          </cell>
          <cell r="W15">
            <v>0</v>
          </cell>
          <cell r="X15">
            <v>0</v>
          </cell>
          <cell r="Y15">
            <v>0</v>
          </cell>
          <cell r="Z15">
            <v>0</v>
          </cell>
          <cell r="AB15" t="str">
            <v>Force 10</v>
          </cell>
          <cell r="AC15">
            <v>0</v>
          </cell>
          <cell r="AD15">
            <v>0</v>
          </cell>
          <cell r="AE15">
            <v>0</v>
          </cell>
          <cell r="AF15">
            <v>0</v>
          </cell>
          <cell r="AG15">
            <v>0</v>
          </cell>
          <cell r="AH15">
            <v>0</v>
          </cell>
          <cell r="AI15">
            <v>0</v>
          </cell>
          <cell r="AJ15">
            <v>0</v>
          </cell>
          <cell r="AK15">
            <v>0</v>
          </cell>
          <cell r="AL15">
            <v>0</v>
          </cell>
          <cell r="AM15">
            <v>0</v>
          </cell>
          <cell r="AN15">
            <v>0</v>
          </cell>
          <cell r="AO15">
            <v>5.1282051282051282E-3</v>
          </cell>
          <cell r="AP15">
            <v>3.7174721189591076E-3</v>
          </cell>
          <cell r="AQ15">
            <v>0</v>
          </cell>
          <cell r="AR15">
            <v>0</v>
          </cell>
          <cell r="AS15">
            <v>0</v>
          </cell>
          <cell r="AT15">
            <v>0</v>
          </cell>
          <cell r="AU15">
            <v>0</v>
          </cell>
          <cell r="AV15">
            <v>3.937007874015748E-3</v>
          </cell>
          <cell r="AW15">
            <v>0</v>
          </cell>
          <cell r="AX15">
            <v>0</v>
          </cell>
          <cell r="AY15" t="e">
            <v>#DIV/0!</v>
          </cell>
          <cell r="AZ15" t="e">
            <v>#DIV/0!</v>
          </cell>
          <cell r="BB15" t="str">
            <v>Force 10</v>
          </cell>
          <cell r="BC15" t="str">
            <v>N/A</v>
          </cell>
          <cell r="BD15" t="str">
            <v>N/A</v>
          </cell>
          <cell r="BE15" t="str">
            <v>N/A</v>
          </cell>
          <cell r="BF15">
            <v>0</v>
          </cell>
          <cell r="BG15">
            <v>0</v>
          </cell>
          <cell r="BH15">
            <v>0</v>
          </cell>
          <cell r="BI15">
            <v>0</v>
          </cell>
          <cell r="BJ15">
            <v>0</v>
          </cell>
          <cell r="BK15">
            <v>0</v>
          </cell>
          <cell r="BL15">
            <v>0</v>
          </cell>
          <cell r="BM15">
            <v>0</v>
          </cell>
          <cell r="BN15">
            <v>0</v>
          </cell>
          <cell r="BO15">
            <v>1.1111111111111111E-3</v>
          </cell>
          <cell r="BP15">
            <v>2.0682523267838678E-3</v>
          </cell>
          <cell r="BQ15">
            <v>1.9627085377821392E-3</v>
          </cell>
          <cell r="BR15">
            <v>2.002002002002002E-3</v>
          </cell>
          <cell r="BS15">
            <v>1.0121457489878543E-3</v>
          </cell>
          <cell r="BT15">
            <v>0</v>
          </cell>
          <cell r="BU15">
            <v>0</v>
          </cell>
          <cell r="BV15">
            <v>1.2836970474967907E-3</v>
          </cell>
          <cell r="BW15">
            <v>1.3568521031207597E-3</v>
          </cell>
          <cell r="BX15">
            <v>1.3793103448275861E-3</v>
          </cell>
          <cell r="BY15">
            <v>1.7889087656529517E-3</v>
          </cell>
          <cell r="BZ15">
            <v>0</v>
          </cell>
          <cell r="CB15" t="str">
            <v>Force 10</v>
          </cell>
          <cell r="CC15" t="str">
            <v>N/A</v>
          </cell>
          <cell r="CD15" t="str">
            <v>N/A</v>
          </cell>
          <cell r="CE15" t="str">
            <v>N/A</v>
          </cell>
          <cell r="CF15" t="str">
            <v/>
          </cell>
          <cell r="CG15" t="str">
            <v/>
          </cell>
          <cell r="CH15" t="str">
            <v/>
          </cell>
          <cell r="CI15" t="str">
            <v/>
          </cell>
          <cell r="CJ15" t="str">
            <v/>
          </cell>
          <cell r="CK15" t="str">
            <v/>
          </cell>
          <cell r="CL15" t="str">
            <v/>
          </cell>
          <cell r="CM15" t="str">
            <v/>
          </cell>
          <cell r="CN15" t="str">
            <v/>
          </cell>
          <cell r="CO15">
            <v>11</v>
          </cell>
          <cell r="CP15">
            <v>11</v>
          </cell>
          <cell r="CQ15">
            <v>11</v>
          </cell>
          <cell r="CR15">
            <v>11</v>
          </cell>
          <cell r="CS15">
            <v>11</v>
          </cell>
          <cell r="CT15" t="str">
            <v/>
          </cell>
          <cell r="CU15" t="str">
            <v/>
          </cell>
          <cell r="CV15">
            <v>12</v>
          </cell>
          <cell r="CW15">
            <v>12</v>
          </cell>
          <cell r="CX15">
            <v>12</v>
          </cell>
          <cell r="CY15">
            <v>12</v>
          </cell>
          <cell r="CZ15" t="str">
            <v/>
          </cell>
        </row>
        <row r="16">
          <cell r="B16" t="str">
            <v>Fujitsu</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B16" t="str">
            <v>Fujitsu</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t="e">
            <v>#DIV/0!</v>
          </cell>
          <cell r="AZ16" t="e">
            <v>#DIV/0!</v>
          </cell>
          <cell r="BB16" t="str">
            <v>Fujitsu</v>
          </cell>
          <cell r="BC16" t="str">
            <v>N/A</v>
          </cell>
          <cell r="BD16" t="str">
            <v>N/A</v>
          </cell>
          <cell r="BE16" t="str">
            <v>N/A</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t="str">
            <v>Fujitsu</v>
          </cell>
          <cell r="CC16" t="str">
            <v>N/A</v>
          </cell>
          <cell r="CD16" t="str">
            <v>N/A</v>
          </cell>
          <cell r="CE16" t="str">
            <v>N/A</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row>
        <row r="17">
          <cell r="B17" t="str">
            <v>Hitachi</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B17" t="str">
            <v>Hitachi</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t="e">
            <v>#DIV/0!</v>
          </cell>
          <cell r="AZ17" t="e">
            <v>#DIV/0!</v>
          </cell>
          <cell r="BB17" t="str">
            <v>Hitachi</v>
          </cell>
          <cell r="BC17" t="str">
            <v>N/A</v>
          </cell>
          <cell r="BD17" t="str">
            <v>N/A</v>
          </cell>
          <cell r="BE17" t="str">
            <v>N/A</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B17" t="str">
            <v>Hitachi</v>
          </cell>
          <cell r="CC17" t="str">
            <v>N/A</v>
          </cell>
          <cell r="CD17" t="str">
            <v>N/A</v>
          </cell>
          <cell r="CE17" t="str">
            <v>N/A</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row>
        <row r="18">
          <cell r="B18" t="str">
            <v>Huawei</v>
          </cell>
          <cell r="C18">
            <v>11</v>
          </cell>
          <cell r="D18">
            <v>33</v>
          </cell>
          <cell r="E18">
            <v>21</v>
          </cell>
          <cell r="F18">
            <v>17</v>
          </cell>
          <cell r="G18">
            <v>14</v>
          </cell>
          <cell r="H18">
            <v>23</v>
          </cell>
          <cell r="I18">
            <v>40</v>
          </cell>
          <cell r="J18">
            <v>42</v>
          </cell>
          <cell r="K18">
            <v>44</v>
          </cell>
          <cell r="L18">
            <v>61</v>
          </cell>
          <cell r="M18">
            <v>66</v>
          </cell>
          <cell r="N18">
            <v>92</v>
          </cell>
          <cell r="O18">
            <v>59</v>
          </cell>
          <cell r="P18">
            <v>67</v>
          </cell>
          <cell r="Q18">
            <v>74</v>
          </cell>
          <cell r="R18">
            <v>69</v>
          </cell>
          <cell r="S18">
            <v>45</v>
          </cell>
          <cell r="T18">
            <v>46</v>
          </cell>
          <cell r="U18">
            <v>52</v>
          </cell>
          <cell r="V18">
            <v>87</v>
          </cell>
          <cell r="W18">
            <v>40</v>
          </cell>
          <cell r="X18">
            <v>57</v>
          </cell>
          <cell r="Y18">
            <v>0</v>
          </cell>
          <cell r="Z18">
            <v>0</v>
          </cell>
          <cell r="AB18" t="str">
            <v>Huawei</v>
          </cell>
          <cell r="AC18">
            <v>0.11578947368421053</v>
          </cell>
          <cell r="AD18">
            <v>0.27049180327868855</v>
          </cell>
          <cell r="AE18">
            <v>0.16935483870967741</v>
          </cell>
          <cell r="AF18">
            <v>0.11258278145695365</v>
          </cell>
          <cell r="AG18">
            <v>0.14285714285714285</v>
          </cell>
          <cell r="AH18">
            <v>0.19327731092436976</v>
          </cell>
          <cell r="AI18">
            <v>0.22727272727272727</v>
          </cell>
          <cell r="AJ18">
            <v>0.20895522388059701</v>
          </cell>
          <cell r="AK18">
            <v>0.26993865030674846</v>
          </cell>
          <cell r="AL18">
            <v>0.30198019801980197</v>
          </cell>
          <cell r="AM18">
            <v>0.30275229357798167</v>
          </cell>
          <cell r="AN18">
            <v>0.32280701754385965</v>
          </cell>
          <cell r="AO18">
            <v>0.30256410256410254</v>
          </cell>
          <cell r="AP18">
            <v>0.24907063197026022</v>
          </cell>
          <cell r="AQ18">
            <v>0.27407407407407408</v>
          </cell>
          <cell r="AR18">
            <v>0.26037735849056604</v>
          </cell>
          <cell r="AS18">
            <v>0.24456521739130435</v>
          </cell>
          <cell r="AT18">
            <v>0.26285714285714284</v>
          </cell>
          <cell r="AU18">
            <v>0.31325301204819278</v>
          </cell>
          <cell r="AV18">
            <v>0.34251968503937008</v>
          </cell>
          <cell r="AW18">
            <v>0.28169014084507044</v>
          </cell>
          <cell r="AX18">
            <v>0.34969325153374231</v>
          </cell>
          <cell r="AY18" t="e">
            <v>#DIV/0!</v>
          </cell>
          <cell r="AZ18" t="e">
            <v>#DIV/0!</v>
          </cell>
          <cell r="BB18" t="str">
            <v>Huawei</v>
          </cell>
          <cell r="BC18" t="str">
            <v>N/A</v>
          </cell>
          <cell r="BD18" t="str">
            <v>N/A</v>
          </cell>
          <cell r="BE18" t="str">
            <v>N/A</v>
          </cell>
          <cell r="BF18">
            <v>0.16666666666666666</v>
          </cell>
          <cell r="BG18">
            <v>0.17171717171717171</v>
          </cell>
          <cell r="BH18">
            <v>0.1524390243902439</v>
          </cell>
          <cell r="BI18">
            <v>0.17279411764705882</v>
          </cell>
          <cell r="BJ18">
            <v>0.20033670033670034</v>
          </cell>
          <cell r="BK18">
            <v>0.22610015174506828</v>
          </cell>
          <cell r="BL18">
            <v>0.25202156334231807</v>
          </cell>
          <cell r="BM18">
            <v>0.27168367346938777</v>
          </cell>
          <cell r="BN18">
            <v>0.30299539170506912</v>
          </cell>
          <cell r="BO18">
            <v>0.30888888888888888</v>
          </cell>
          <cell r="BP18">
            <v>0.29369183040330921</v>
          </cell>
          <cell r="BQ18">
            <v>0.28655544651619236</v>
          </cell>
          <cell r="BR18">
            <v>0.26926926926926925</v>
          </cell>
          <cell r="BS18">
            <v>0.25809716599190285</v>
          </cell>
          <cell r="BT18">
            <v>0.26174496644295303</v>
          </cell>
          <cell r="BU18">
            <v>0.26835443037974682</v>
          </cell>
          <cell r="BV18">
            <v>0.2952503209242619</v>
          </cell>
          <cell r="BW18">
            <v>0.30529172320217096</v>
          </cell>
          <cell r="BX18">
            <v>0.32551724137931032</v>
          </cell>
          <cell r="BY18">
            <v>0.3291592128801431</v>
          </cell>
          <cell r="BZ18">
            <v>0.31803278688524589</v>
          </cell>
          <cell r="CB18" t="str">
            <v>Huawei</v>
          </cell>
          <cell r="CC18" t="str">
            <v>N/A</v>
          </cell>
          <cell r="CD18" t="str">
            <v>N/A</v>
          </cell>
          <cell r="CE18" t="str">
            <v>N/A</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1</v>
          </cell>
          <cell r="CW18">
            <v>1</v>
          </cell>
          <cell r="CX18">
            <v>1</v>
          </cell>
          <cell r="CY18">
            <v>1</v>
          </cell>
          <cell r="CZ18">
            <v>1</v>
          </cell>
        </row>
        <row r="19">
          <cell r="B19" t="str">
            <v>Infinera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8</v>
          </cell>
          <cell r="V19">
            <v>5</v>
          </cell>
          <cell r="W19">
            <v>1</v>
          </cell>
          <cell r="X19">
            <v>0</v>
          </cell>
          <cell r="Y19">
            <v>0</v>
          </cell>
          <cell r="Z19">
            <v>0</v>
          </cell>
          <cell r="AB19" t="str">
            <v>Infinera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4.8192771084337352E-2</v>
          </cell>
          <cell r="AV19">
            <v>1.968503937007874E-2</v>
          </cell>
          <cell r="AW19">
            <v>7.0422535211267607E-3</v>
          </cell>
          <cell r="AX19">
            <v>0</v>
          </cell>
          <cell r="AY19" t="e">
            <v>#DIV/0!</v>
          </cell>
          <cell r="AZ19" t="e">
            <v>#DIV/0!</v>
          </cell>
          <cell r="BB19" t="str">
            <v>Infinera</v>
          </cell>
          <cell r="BC19" t="str">
            <v>N/A</v>
          </cell>
          <cell r="BD19" t="str">
            <v>N/A</v>
          </cell>
          <cell r="BE19" t="str">
            <v>N/A</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1.0126582278481013E-2</v>
          </cell>
          <cell r="BV19">
            <v>1.668806161745828E-2</v>
          </cell>
          <cell r="BW19">
            <v>1.8995929443690638E-2</v>
          </cell>
          <cell r="BX19">
            <v>1.9310344827586208E-2</v>
          </cell>
          <cell r="BY19">
            <v>1.0733452593917709E-2</v>
          </cell>
          <cell r="BZ19">
            <v>3.2786885245901639E-3</v>
          </cell>
          <cell r="CB19" t="str">
            <v>Infinera</v>
          </cell>
          <cell r="CC19" t="str">
            <v>N/A</v>
          </cell>
          <cell r="CD19" t="str">
            <v>N/A</v>
          </cell>
          <cell r="CE19" t="str">
            <v>N/A</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v>11</v>
          </cell>
          <cell r="CV19">
            <v>11</v>
          </cell>
          <cell r="CW19">
            <v>11</v>
          </cell>
          <cell r="CX19">
            <v>11</v>
          </cell>
          <cell r="CY19">
            <v>11</v>
          </cell>
          <cell r="CZ19">
            <v>11</v>
          </cell>
        </row>
        <row r="20">
          <cell r="B20" t="str">
            <v>NEC</v>
          </cell>
          <cell r="C20">
            <v>10</v>
          </cell>
          <cell r="D20">
            <v>7</v>
          </cell>
          <cell r="E20">
            <v>9</v>
          </cell>
          <cell r="F20">
            <v>6</v>
          </cell>
          <cell r="G20">
            <v>7</v>
          </cell>
          <cell r="H20">
            <v>11</v>
          </cell>
          <cell r="I20">
            <v>13</v>
          </cell>
          <cell r="J20">
            <v>12</v>
          </cell>
          <cell r="K20">
            <v>18</v>
          </cell>
          <cell r="L20">
            <v>14</v>
          </cell>
          <cell r="M20">
            <v>18</v>
          </cell>
          <cell r="N20">
            <v>22</v>
          </cell>
          <cell r="O20">
            <v>12</v>
          </cell>
          <cell r="P20">
            <v>14</v>
          </cell>
          <cell r="Q20">
            <v>15</v>
          </cell>
          <cell r="R20">
            <v>16</v>
          </cell>
          <cell r="S20">
            <v>12</v>
          </cell>
          <cell r="T20">
            <v>13</v>
          </cell>
          <cell r="U20">
            <v>11</v>
          </cell>
          <cell r="V20">
            <v>4</v>
          </cell>
          <cell r="W20">
            <v>5</v>
          </cell>
          <cell r="X20">
            <v>5</v>
          </cell>
          <cell r="Y20">
            <v>0</v>
          </cell>
          <cell r="Z20">
            <v>0</v>
          </cell>
          <cell r="AB20" t="str">
            <v>NEC</v>
          </cell>
          <cell r="AC20">
            <v>0.10526315789473684</v>
          </cell>
          <cell r="AD20">
            <v>5.737704918032787E-2</v>
          </cell>
          <cell r="AE20">
            <v>7.2580645161290328E-2</v>
          </cell>
          <cell r="AF20">
            <v>3.9735099337748346E-2</v>
          </cell>
          <cell r="AG20">
            <v>7.1428571428571425E-2</v>
          </cell>
          <cell r="AH20">
            <v>9.2436974789915971E-2</v>
          </cell>
          <cell r="AI20">
            <v>7.3863636363636367E-2</v>
          </cell>
          <cell r="AJ20">
            <v>5.9701492537313432E-2</v>
          </cell>
          <cell r="AK20">
            <v>0.11042944785276074</v>
          </cell>
          <cell r="AL20">
            <v>6.9306930693069313E-2</v>
          </cell>
          <cell r="AM20">
            <v>8.2568807339449546E-2</v>
          </cell>
          <cell r="AN20">
            <v>7.7192982456140355E-2</v>
          </cell>
          <cell r="AO20">
            <v>6.1538461538461542E-2</v>
          </cell>
          <cell r="AP20">
            <v>5.204460966542751E-2</v>
          </cell>
          <cell r="AQ20">
            <v>5.5555555555555552E-2</v>
          </cell>
          <cell r="AR20">
            <v>6.0377358490566038E-2</v>
          </cell>
          <cell r="AS20">
            <v>6.5217391304347824E-2</v>
          </cell>
          <cell r="AT20">
            <v>7.4285714285714288E-2</v>
          </cell>
          <cell r="AU20">
            <v>6.6265060240963861E-2</v>
          </cell>
          <cell r="AV20">
            <v>1.5748031496062992E-2</v>
          </cell>
          <cell r="AW20">
            <v>3.5211267605633804E-2</v>
          </cell>
          <cell r="AX20">
            <v>3.0674846625766871E-2</v>
          </cell>
          <cell r="AY20" t="e">
            <v>#DIV/0!</v>
          </cell>
          <cell r="AZ20" t="e">
            <v>#DIV/0!</v>
          </cell>
          <cell r="BB20" t="str">
            <v>NEC</v>
          </cell>
          <cell r="BC20" t="str">
            <v>N/A</v>
          </cell>
          <cell r="BD20" t="str">
            <v>N/A</v>
          </cell>
          <cell r="BE20" t="str">
            <v>N/A</v>
          </cell>
          <cell r="BF20">
            <v>6.5040650406504072E-2</v>
          </cell>
          <cell r="BG20">
            <v>5.8585858585858588E-2</v>
          </cell>
          <cell r="BH20">
            <v>6.7073170731707321E-2</v>
          </cell>
          <cell r="BI20">
            <v>6.8014705882352935E-2</v>
          </cell>
          <cell r="BJ20">
            <v>7.2390572390572394E-2</v>
          </cell>
          <cell r="BK20">
            <v>8.1942336874051599E-2</v>
          </cell>
          <cell r="BL20">
            <v>7.681940700808626E-2</v>
          </cell>
          <cell r="BM20">
            <v>7.9081632653061229E-2</v>
          </cell>
          <cell r="BN20">
            <v>8.294930875576037E-2</v>
          </cell>
          <cell r="BO20">
            <v>7.3333333333333334E-2</v>
          </cell>
          <cell r="BP20">
            <v>6.8252326783867626E-2</v>
          </cell>
          <cell r="BQ20">
            <v>6.1825318940137389E-2</v>
          </cell>
          <cell r="BR20">
            <v>5.7057057057057055E-2</v>
          </cell>
          <cell r="BS20">
            <v>5.7692307692307696E-2</v>
          </cell>
          <cell r="BT20">
            <v>6.2639821029082776E-2</v>
          </cell>
          <cell r="BU20">
            <v>6.5822784810126586E-2</v>
          </cell>
          <cell r="BV20">
            <v>5.1347881899871634E-2</v>
          </cell>
          <cell r="BW20">
            <v>4.4776119402985072E-2</v>
          </cell>
          <cell r="BX20">
            <v>3.4482758620689655E-2</v>
          </cell>
          <cell r="BY20">
            <v>2.5044722719141325E-2</v>
          </cell>
          <cell r="BZ20">
            <v>3.2786885245901641E-2</v>
          </cell>
          <cell r="CB20" t="str">
            <v>NEC</v>
          </cell>
          <cell r="CC20" t="str">
            <v>N/A</v>
          </cell>
          <cell r="CD20" t="str">
            <v>N/A</v>
          </cell>
          <cell r="CE20" t="str">
            <v>N/A</v>
          </cell>
          <cell r="CF20">
            <v>6</v>
          </cell>
          <cell r="CG20">
            <v>6</v>
          </cell>
          <cell r="CH20">
            <v>6</v>
          </cell>
          <cell r="CI20">
            <v>6</v>
          </cell>
          <cell r="CJ20">
            <v>5</v>
          </cell>
          <cell r="CK20">
            <v>3</v>
          </cell>
          <cell r="CL20">
            <v>4</v>
          </cell>
          <cell r="CM20">
            <v>4</v>
          </cell>
          <cell r="CN20">
            <v>3</v>
          </cell>
          <cell r="CO20">
            <v>4</v>
          </cell>
          <cell r="CP20">
            <v>4</v>
          </cell>
          <cell r="CQ20">
            <v>4</v>
          </cell>
          <cell r="CR20">
            <v>5</v>
          </cell>
          <cell r="CS20">
            <v>5</v>
          </cell>
          <cell r="CT20">
            <v>4</v>
          </cell>
          <cell r="CU20">
            <v>4</v>
          </cell>
          <cell r="CV20">
            <v>6</v>
          </cell>
          <cell r="CW20">
            <v>6</v>
          </cell>
          <cell r="CX20">
            <v>8</v>
          </cell>
          <cell r="CY20">
            <v>10</v>
          </cell>
          <cell r="CZ20">
            <v>9</v>
          </cell>
        </row>
        <row r="21">
          <cell r="B21" t="str">
            <v>Nokia Siemens</v>
          </cell>
          <cell r="C21">
            <v>17</v>
          </cell>
          <cell r="D21">
            <v>15</v>
          </cell>
          <cell r="E21">
            <v>16</v>
          </cell>
          <cell r="F21">
            <v>15</v>
          </cell>
          <cell r="G21">
            <v>17</v>
          </cell>
          <cell r="H21">
            <v>12</v>
          </cell>
          <cell r="I21">
            <v>14</v>
          </cell>
          <cell r="J21">
            <v>17</v>
          </cell>
          <cell r="K21">
            <v>8</v>
          </cell>
          <cell r="L21">
            <v>10</v>
          </cell>
          <cell r="M21">
            <v>11</v>
          </cell>
          <cell r="N21">
            <v>13</v>
          </cell>
          <cell r="O21">
            <v>15</v>
          </cell>
          <cell r="P21">
            <v>14</v>
          </cell>
          <cell r="Q21">
            <v>12</v>
          </cell>
          <cell r="R21">
            <v>15</v>
          </cell>
          <cell r="S21">
            <v>16</v>
          </cell>
          <cell r="T21">
            <v>8</v>
          </cell>
          <cell r="U21">
            <v>7</v>
          </cell>
          <cell r="V21">
            <v>10</v>
          </cell>
          <cell r="W21">
            <v>8</v>
          </cell>
          <cell r="X21">
            <v>9</v>
          </cell>
          <cell r="Y21">
            <v>0</v>
          </cell>
          <cell r="Z21">
            <v>0</v>
          </cell>
          <cell r="AB21" t="str">
            <v>Nokia Siemens</v>
          </cell>
          <cell r="AC21">
            <v>0.17894736842105263</v>
          </cell>
          <cell r="AD21">
            <v>0.12295081967213115</v>
          </cell>
          <cell r="AE21">
            <v>0.12903225806451613</v>
          </cell>
          <cell r="AF21">
            <v>9.9337748344370855E-2</v>
          </cell>
          <cell r="AG21">
            <v>0.17346938775510204</v>
          </cell>
          <cell r="AH21">
            <v>0.10084033613445378</v>
          </cell>
          <cell r="AI21">
            <v>7.9545454545454544E-2</v>
          </cell>
          <cell r="AJ21">
            <v>8.45771144278607E-2</v>
          </cell>
          <cell r="AK21">
            <v>4.9079754601226995E-2</v>
          </cell>
          <cell r="AL21">
            <v>4.9504950495049507E-2</v>
          </cell>
          <cell r="AM21">
            <v>5.0458715596330278E-2</v>
          </cell>
          <cell r="AN21">
            <v>4.5614035087719301E-2</v>
          </cell>
          <cell r="AO21">
            <v>7.6923076923076927E-2</v>
          </cell>
          <cell r="AP21">
            <v>5.204460966542751E-2</v>
          </cell>
          <cell r="AQ21">
            <v>4.4444444444444446E-2</v>
          </cell>
          <cell r="AR21">
            <v>5.6603773584905662E-2</v>
          </cell>
          <cell r="AS21">
            <v>8.6956521739130432E-2</v>
          </cell>
          <cell r="AT21">
            <v>4.5714285714285714E-2</v>
          </cell>
          <cell r="AU21">
            <v>4.2168674698795178E-2</v>
          </cell>
          <cell r="AV21">
            <v>3.937007874015748E-2</v>
          </cell>
          <cell r="AW21">
            <v>5.6338028169014086E-2</v>
          </cell>
          <cell r="AX21">
            <v>5.5214723926380369E-2</v>
          </cell>
          <cell r="AY21" t="e">
            <v>#DIV/0!</v>
          </cell>
          <cell r="AZ21" t="e">
            <v>#DIV/0!</v>
          </cell>
          <cell r="BB21" t="str">
            <v>Nokia Siemens</v>
          </cell>
          <cell r="BC21" t="str">
            <v>N/A</v>
          </cell>
          <cell r="BD21" t="str">
            <v>N/A</v>
          </cell>
          <cell r="BE21" t="str">
            <v>N/A</v>
          </cell>
          <cell r="BF21">
            <v>0.12804878048780488</v>
          </cell>
          <cell r="BG21">
            <v>0.12727272727272726</v>
          </cell>
          <cell r="BH21">
            <v>0.12195121951219512</v>
          </cell>
          <cell r="BI21">
            <v>0.10661764705882353</v>
          </cell>
          <cell r="BJ21">
            <v>0.10101010101010101</v>
          </cell>
          <cell r="BK21">
            <v>7.7389984825493169E-2</v>
          </cell>
          <cell r="BL21">
            <v>6.6037735849056603E-2</v>
          </cell>
          <cell r="BM21">
            <v>5.8673469387755105E-2</v>
          </cell>
          <cell r="BN21">
            <v>4.8387096774193547E-2</v>
          </cell>
          <cell r="BO21">
            <v>5.4444444444444441E-2</v>
          </cell>
          <cell r="BP21">
            <v>5.4808686659772489E-2</v>
          </cell>
          <cell r="BQ21">
            <v>5.2993130520117761E-2</v>
          </cell>
          <cell r="BR21">
            <v>5.6056056056056056E-2</v>
          </cell>
          <cell r="BS21">
            <v>5.7692307692307696E-2</v>
          </cell>
          <cell r="BT21">
            <v>5.7046979865771813E-2</v>
          </cell>
          <cell r="BU21">
            <v>5.8227848101265821E-2</v>
          </cell>
          <cell r="BV21">
            <v>5.2631578947368418E-2</v>
          </cell>
          <cell r="BW21">
            <v>4.4776119402985072E-2</v>
          </cell>
          <cell r="BX21">
            <v>4.6896551724137932E-2</v>
          </cell>
          <cell r="BY21">
            <v>4.8300536672629693E-2</v>
          </cell>
          <cell r="BZ21">
            <v>5.5737704918032788E-2</v>
          </cell>
          <cell r="CB21" t="str">
            <v>Nokia Siemens</v>
          </cell>
          <cell r="CC21" t="str">
            <v>N/A</v>
          </cell>
          <cell r="CD21" t="str">
            <v>N/A</v>
          </cell>
          <cell r="CE21" t="str">
            <v>N/A</v>
          </cell>
          <cell r="CF21">
            <v>3</v>
          </cell>
          <cell r="CG21">
            <v>3</v>
          </cell>
          <cell r="CH21">
            <v>3</v>
          </cell>
          <cell r="CI21">
            <v>3</v>
          </cell>
          <cell r="CJ21">
            <v>3</v>
          </cell>
          <cell r="CK21">
            <v>5</v>
          </cell>
          <cell r="CL21">
            <v>5</v>
          </cell>
          <cell r="CM21">
            <v>5</v>
          </cell>
          <cell r="CN21">
            <v>5</v>
          </cell>
          <cell r="CO21">
            <v>5</v>
          </cell>
          <cell r="CP21">
            <v>5</v>
          </cell>
          <cell r="CQ21">
            <v>5</v>
          </cell>
          <cell r="CR21">
            <v>6</v>
          </cell>
          <cell r="CS21">
            <v>5</v>
          </cell>
          <cell r="CT21">
            <v>5</v>
          </cell>
          <cell r="CU21">
            <v>5</v>
          </cell>
          <cell r="CV21">
            <v>5</v>
          </cell>
          <cell r="CW21">
            <v>6</v>
          </cell>
          <cell r="CX21">
            <v>6</v>
          </cell>
          <cell r="CY21">
            <v>6</v>
          </cell>
          <cell r="CZ21">
            <v>6</v>
          </cell>
        </row>
        <row r="22">
          <cell r="B22" t="str">
            <v>Sycamore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B22" t="str">
            <v>Sycamore</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t="e">
            <v>#DIV/0!</v>
          </cell>
          <cell r="AZ22" t="e">
            <v>#DIV/0!</v>
          </cell>
          <cell r="BB22" t="str">
            <v>Sycamore</v>
          </cell>
          <cell r="BC22" t="str">
            <v>N/A</v>
          </cell>
          <cell r="BD22" t="str">
            <v>N/A</v>
          </cell>
          <cell r="BE22" t="str">
            <v>N/A</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t="str">
            <v>Sycamore</v>
          </cell>
          <cell r="CC22" t="str">
            <v>N/A</v>
          </cell>
          <cell r="CD22" t="str">
            <v>N/A</v>
          </cell>
          <cell r="CE22" t="str">
            <v>N/A</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row>
        <row r="23">
          <cell r="B23" t="str">
            <v>Tejas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B23" t="str">
            <v>Tejas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t="e">
            <v>#DIV/0!</v>
          </cell>
          <cell r="AZ23" t="e">
            <v>#DIV/0!</v>
          </cell>
          <cell r="BB23" t="str">
            <v>Tejas</v>
          </cell>
          <cell r="BC23" t="str">
            <v>N/A</v>
          </cell>
          <cell r="BD23" t="str">
            <v>N/A</v>
          </cell>
          <cell r="BE23" t="str">
            <v>N/A</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B23" t="str">
            <v>Tejas</v>
          </cell>
          <cell r="CC23" t="str">
            <v>N/A</v>
          </cell>
          <cell r="CD23" t="str">
            <v>N/A</v>
          </cell>
          <cell r="CE23" t="str">
            <v>N/A</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row>
        <row r="24">
          <cell r="B24" t="str">
            <v>Tellabs</v>
          </cell>
          <cell r="C24">
            <v>5</v>
          </cell>
          <cell r="D24">
            <v>5</v>
          </cell>
          <cell r="E24">
            <v>4</v>
          </cell>
          <cell r="F24">
            <v>4</v>
          </cell>
          <cell r="G24">
            <v>5</v>
          </cell>
          <cell r="H24">
            <v>4</v>
          </cell>
          <cell r="I24">
            <v>4</v>
          </cell>
          <cell r="J24">
            <v>4</v>
          </cell>
          <cell r="K24">
            <v>5</v>
          </cell>
          <cell r="L24">
            <v>4</v>
          </cell>
          <cell r="M24">
            <v>3</v>
          </cell>
          <cell r="N24">
            <v>3</v>
          </cell>
          <cell r="O24">
            <v>5</v>
          </cell>
          <cell r="P24">
            <v>5</v>
          </cell>
          <cell r="Q24">
            <v>6</v>
          </cell>
          <cell r="R24">
            <v>5</v>
          </cell>
          <cell r="S24">
            <v>6</v>
          </cell>
          <cell r="T24">
            <v>4</v>
          </cell>
          <cell r="U24">
            <v>3</v>
          </cell>
          <cell r="V24">
            <v>5</v>
          </cell>
          <cell r="W24">
            <v>10</v>
          </cell>
          <cell r="X24">
            <v>8</v>
          </cell>
          <cell r="Y24">
            <v>0</v>
          </cell>
          <cell r="Z24">
            <v>0</v>
          </cell>
          <cell r="AB24" t="str">
            <v>Tellabs</v>
          </cell>
          <cell r="AC24">
            <v>5.2631578947368418E-2</v>
          </cell>
          <cell r="AD24">
            <v>4.0983606557377046E-2</v>
          </cell>
          <cell r="AE24">
            <v>3.2258064516129031E-2</v>
          </cell>
          <cell r="AF24">
            <v>2.6490066225165563E-2</v>
          </cell>
          <cell r="AG24">
            <v>5.1020408163265307E-2</v>
          </cell>
          <cell r="AH24">
            <v>3.3613445378151259E-2</v>
          </cell>
          <cell r="AI24">
            <v>2.2727272727272728E-2</v>
          </cell>
          <cell r="AJ24">
            <v>1.9900497512437811E-2</v>
          </cell>
          <cell r="AK24">
            <v>3.0674846625766871E-2</v>
          </cell>
          <cell r="AL24">
            <v>1.9801980198019802E-2</v>
          </cell>
          <cell r="AM24">
            <v>1.3761467889908258E-2</v>
          </cell>
          <cell r="AN24">
            <v>1.0526315789473684E-2</v>
          </cell>
          <cell r="AO24">
            <v>2.564102564102564E-2</v>
          </cell>
          <cell r="AP24">
            <v>1.858736059479554E-2</v>
          </cell>
          <cell r="AQ24">
            <v>2.2222222222222223E-2</v>
          </cell>
          <cell r="AR24">
            <v>1.8867924528301886E-2</v>
          </cell>
          <cell r="AS24">
            <v>3.2608695652173912E-2</v>
          </cell>
          <cell r="AT24">
            <v>2.2857142857142857E-2</v>
          </cell>
          <cell r="AU24">
            <v>1.8072289156626505E-2</v>
          </cell>
          <cell r="AV24">
            <v>1.968503937007874E-2</v>
          </cell>
          <cell r="AW24">
            <v>7.0422535211267609E-2</v>
          </cell>
          <cell r="AX24">
            <v>4.9079754601226995E-2</v>
          </cell>
          <cell r="AY24" t="e">
            <v>#DIV/0!</v>
          </cell>
          <cell r="AZ24" t="e">
            <v>#DIV/0!</v>
          </cell>
          <cell r="BB24" t="str">
            <v>Tellabs</v>
          </cell>
          <cell r="BC24" t="str">
            <v>N/A</v>
          </cell>
          <cell r="BD24" t="str">
            <v>N/A</v>
          </cell>
          <cell r="BE24" t="str">
            <v>N/A</v>
          </cell>
          <cell r="BF24">
            <v>3.6585365853658534E-2</v>
          </cell>
          <cell r="BG24">
            <v>3.6363636363636362E-2</v>
          </cell>
          <cell r="BH24">
            <v>3.4552845528455285E-2</v>
          </cell>
          <cell r="BI24">
            <v>3.125E-2</v>
          </cell>
          <cell r="BJ24">
            <v>2.8619528619528621E-2</v>
          </cell>
          <cell r="BK24">
            <v>2.5796661608497723E-2</v>
          </cell>
          <cell r="BL24">
            <v>2.2911051212938006E-2</v>
          </cell>
          <cell r="BM24">
            <v>2.0408163265306121E-2</v>
          </cell>
          <cell r="BN24">
            <v>1.7281105990783412E-2</v>
          </cell>
          <cell r="BO24">
            <v>1.6666666666666666E-2</v>
          </cell>
          <cell r="BP24">
            <v>1.6546018614270942E-2</v>
          </cell>
          <cell r="BQ24">
            <v>1.8645731108930325E-2</v>
          </cell>
          <cell r="BR24">
            <v>2.1021021021021023E-2</v>
          </cell>
          <cell r="BS24">
            <v>2.2267206477732792E-2</v>
          </cell>
          <cell r="BT24">
            <v>2.3489932885906041E-2</v>
          </cell>
          <cell r="BU24">
            <v>2.2784810126582278E-2</v>
          </cell>
          <cell r="BV24">
            <v>2.3106546854942234E-2</v>
          </cell>
          <cell r="BW24">
            <v>2.9850746268656716E-2</v>
          </cell>
          <cell r="BX24">
            <v>3.5862068965517239E-2</v>
          </cell>
          <cell r="BY24">
            <v>4.1144901610017888E-2</v>
          </cell>
          <cell r="BZ24">
            <v>5.9016393442622953E-2</v>
          </cell>
          <cell r="CB24" t="str">
            <v>Tellabs</v>
          </cell>
          <cell r="CC24" t="str">
            <v>N/A</v>
          </cell>
          <cell r="CD24" t="str">
            <v>N/A</v>
          </cell>
          <cell r="CE24" t="str">
            <v>N/A</v>
          </cell>
          <cell r="CF24">
            <v>7</v>
          </cell>
          <cell r="CG24">
            <v>8</v>
          </cell>
          <cell r="CH24">
            <v>8</v>
          </cell>
          <cell r="CI24">
            <v>8</v>
          </cell>
          <cell r="CJ24">
            <v>9</v>
          </cell>
          <cell r="CK24">
            <v>9</v>
          </cell>
          <cell r="CL24">
            <v>9</v>
          </cell>
          <cell r="CM24">
            <v>9</v>
          </cell>
          <cell r="CN24">
            <v>10</v>
          </cell>
          <cell r="CO24">
            <v>10</v>
          </cell>
          <cell r="CP24">
            <v>10</v>
          </cell>
          <cell r="CQ24">
            <v>10</v>
          </cell>
          <cell r="CR24">
            <v>8</v>
          </cell>
          <cell r="CS24">
            <v>9</v>
          </cell>
          <cell r="CT24">
            <v>9</v>
          </cell>
          <cell r="CU24">
            <v>10</v>
          </cell>
          <cell r="CV24">
            <v>9</v>
          </cell>
          <cell r="CW24">
            <v>9</v>
          </cell>
          <cell r="CX24">
            <v>7</v>
          </cell>
          <cell r="CY24">
            <v>7</v>
          </cell>
          <cell r="CZ24">
            <v>5</v>
          </cell>
        </row>
        <row r="25">
          <cell r="B25" t="str">
            <v>Transmode</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B25" t="str">
            <v>Transmode</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t="e">
            <v>#DIV/0!</v>
          </cell>
          <cell r="AZ25" t="e">
            <v>#DIV/0!</v>
          </cell>
          <cell r="BB25" t="str">
            <v>Transmode</v>
          </cell>
          <cell r="BC25" t="str">
            <v>N/A</v>
          </cell>
          <cell r="BD25" t="str">
            <v>N/A</v>
          </cell>
          <cell r="BE25" t="str">
            <v>N/A</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B25" t="str">
            <v>Transmode</v>
          </cell>
          <cell r="CC25" t="str">
            <v>N/A</v>
          </cell>
          <cell r="CD25" t="str">
            <v>N/A</v>
          </cell>
          <cell r="CE25" t="str">
            <v>N/A</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row>
        <row r="26">
          <cell r="B26" t="str">
            <v>Tyco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B26" t="str">
            <v>Tyco</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t="e">
            <v>#DIV/0!</v>
          </cell>
          <cell r="AZ26" t="e">
            <v>#DIV/0!</v>
          </cell>
          <cell r="BB26" t="str">
            <v>Tyco</v>
          </cell>
          <cell r="BC26" t="str">
            <v>N/A</v>
          </cell>
          <cell r="BD26" t="str">
            <v>N/A</v>
          </cell>
          <cell r="BE26" t="str">
            <v>N/A</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B26" t="str">
            <v>Tyco</v>
          </cell>
          <cell r="CC26" t="str">
            <v>N/A</v>
          </cell>
          <cell r="CD26" t="str">
            <v>N/A</v>
          </cell>
          <cell r="CE26" t="str">
            <v>N/A</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row>
        <row r="27">
          <cell r="B27" t="str">
            <v>ZTE</v>
          </cell>
          <cell r="C27">
            <v>0</v>
          </cell>
          <cell r="D27">
            <v>0</v>
          </cell>
          <cell r="E27">
            <v>1</v>
          </cell>
          <cell r="F27">
            <v>17</v>
          </cell>
          <cell r="G27">
            <v>3</v>
          </cell>
          <cell r="H27">
            <v>4</v>
          </cell>
          <cell r="I27">
            <v>6</v>
          </cell>
          <cell r="J27">
            <v>5</v>
          </cell>
          <cell r="K27">
            <v>4</v>
          </cell>
          <cell r="L27">
            <v>6</v>
          </cell>
          <cell r="M27">
            <v>8</v>
          </cell>
          <cell r="N27">
            <v>8</v>
          </cell>
          <cell r="O27">
            <v>5</v>
          </cell>
          <cell r="P27">
            <v>26</v>
          </cell>
          <cell r="Q27">
            <v>12</v>
          </cell>
          <cell r="R27">
            <v>23</v>
          </cell>
          <cell r="S27">
            <v>0</v>
          </cell>
          <cell r="T27">
            <v>2</v>
          </cell>
          <cell r="U27">
            <v>1</v>
          </cell>
          <cell r="V27">
            <v>43</v>
          </cell>
          <cell r="W27">
            <v>12</v>
          </cell>
          <cell r="X27">
            <v>24</v>
          </cell>
          <cell r="Y27">
            <v>0</v>
          </cell>
          <cell r="Z27">
            <v>0</v>
          </cell>
          <cell r="AB27" t="str">
            <v>ZTE</v>
          </cell>
          <cell r="AC27">
            <v>0</v>
          </cell>
          <cell r="AD27">
            <v>0</v>
          </cell>
          <cell r="AE27">
            <v>8.0645161290322578E-3</v>
          </cell>
          <cell r="AF27">
            <v>0.11258278145695365</v>
          </cell>
          <cell r="AG27">
            <v>3.0612244897959183E-2</v>
          </cell>
          <cell r="AH27">
            <v>3.3613445378151259E-2</v>
          </cell>
          <cell r="AI27">
            <v>3.4090909090909088E-2</v>
          </cell>
          <cell r="AJ27">
            <v>2.4875621890547265E-2</v>
          </cell>
          <cell r="AK27">
            <v>2.4539877300613498E-2</v>
          </cell>
          <cell r="AL27">
            <v>2.9702970297029702E-2</v>
          </cell>
          <cell r="AM27">
            <v>3.669724770642202E-2</v>
          </cell>
          <cell r="AN27">
            <v>2.8070175438596492E-2</v>
          </cell>
          <cell r="AO27">
            <v>2.564102564102564E-2</v>
          </cell>
          <cell r="AP27">
            <v>9.6654275092936809E-2</v>
          </cell>
          <cell r="AQ27">
            <v>4.4444444444444446E-2</v>
          </cell>
          <cell r="AR27">
            <v>8.6792452830188674E-2</v>
          </cell>
          <cell r="AS27">
            <v>0</v>
          </cell>
          <cell r="AT27">
            <v>1.1428571428571429E-2</v>
          </cell>
          <cell r="AU27">
            <v>6.024096385542169E-3</v>
          </cell>
          <cell r="AV27">
            <v>0.16929133858267717</v>
          </cell>
          <cell r="AW27">
            <v>8.4507042253521125E-2</v>
          </cell>
          <cell r="AX27">
            <v>0.14723926380368099</v>
          </cell>
          <cell r="AY27" t="e">
            <v>#DIV/0!</v>
          </cell>
          <cell r="AZ27" t="e">
            <v>#DIV/0!</v>
          </cell>
          <cell r="BB27" t="str">
            <v>ZTE</v>
          </cell>
          <cell r="BC27" t="str">
            <v>N/A</v>
          </cell>
          <cell r="BD27" t="str">
            <v>N/A</v>
          </cell>
          <cell r="BE27" t="str">
            <v>N/A</v>
          </cell>
          <cell r="BF27">
            <v>3.6585365853658534E-2</v>
          </cell>
          <cell r="BG27">
            <v>4.2424242424242427E-2</v>
          </cell>
          <cell r="BH27">
            <v>5.08130081300813E-2</v>
          </cell>
          <cell r="BI27">
            <v>5.514705882352941E-2</v>
          </cell>
          <cell r="BJ27">
            <v>3.0303030303030304E-2</v>
          </cell>
          <cell r="BK27">
            <v>2.8831562974203338E-2</v>
          </cell>
          <cell r="BL27">
            <v>2.8301886792452831E-2</v>
          </cell>
          <cell r="BM27">
            <v>2.9336734693877552E-2</v>
          </cell>
          <cell r="BN27">
            <v>2.9953917050691243E-2</v>
          </cell>
          <cell r="BO27">
            <v>0.03</v>
          </cell>
          <cell r="BP27">
            <v>4.8603929679420892E-2</v>
          </cell>
          <cell r="BQ27">
            <v>5.0049067713444556E-2</v>
          </cell>
          <cell r="BR27">
            <v>6.6066066066066062E-2</v>
          </cell>
          <cell r="BS27">
            <v>6.1740890688259109E-2</v>
          </cell>
          <cell r="BT27">
            <v>4.1387024608501119E-2</v>
          </cell>
          <cell r="BU27">
            <v>3.2911392405063293E-2</v>
          </cell>
          <cell r="BV27">
            <v>5.9050064184852376E-2</v>
          </cell>
          <cell r="BW27">
            <v>7.8697421981004073E-2</v>
          </cell>
          <cell r="BX27">
            <v>0.1103448275862069</v>
          </cell>
          <cell r="BY27">
            <v>0.14132379248658319</v>
          </cell>
          <cell r="BZ27">
            <v>0.11803278688524591</v>
          </cell>
          <cell r="CB27" t="str">
            <v>ZTE</v>
          </cell>
          <cell r="CC27" t="str">
            <v>N/A</v>
          </cell>
          <cell r="CD27" t="str">
            <v>N/A</v>
          </cell>
          <cell r="CE27" t="str">
            <v>N/A</v>
          </cell>
          <cell r="CF27">
            <v>7</v>
          </cell>
          <cell r="CG27">
            <v>7</v>
          </cell>
          <cell r="CH27">
            <v>7</v>
          </cell>
          <cell r="CI27">
            <v>7</v>
          </cell>
          <cell r="CJ27">
            <v>8</v>
          </cell>
          <cell r="CK27">
            <v>8</v>
          </cell>
          <cell r="CL27">
            <v>8</v>
          </cell>
          <cell r="CM27">
            <v>8</v>
          </cell>
          <cell r="CN27">
            <v>7</v>
          </cell>
          <cell r="CO27">
            <v>7</v>
          </cell>
          <cell r="CP27">
            <v>6</v>
          </cell>
          <cell r="CQ27">
            <v>6</v>
          </cell>
          <cell r="CR27">
            <v>4</v>
          </cell>
          <cell r="CS27">
            <v>4</v>
          </cell>
          <cell r="CT27">
            <v>7</v>
          </cell>
          <cell r="CU27">
            <v>8</v>
          </cell>
          <cell r="CV27">
            <v>4</v>
          </cell>
          <cell r="CW27">
            <v>3</v>
          </cell>
          <cell r="CX27">
            <v>3</v>
          </cell>
          <cell r="CY27">
            <v>3</v>
          </cell>
          <cell r="CZ27">
            <v>3</v>
          </cell>
        </row>
        <row r="28">
          <cell r="B28" t="str">
            <v>Other</v>
          </cell>
          <cell r="C28">
            <v>2</v>
          </cell>
          <cell r="D28">
            <v>2</v>
          </cell>
          <cell r="E28">
            <v>1</v>
          </cell>
          <cell r="F28">
            <v>1</v>
          </cell>
          <cell r="G28">
            <v>0</v>
          </cell>
          <cell r="H28">
            <v>0</v>
          </cell>
          <cell r="I28">
            <v>0</v>
          </cell>
          <cell r="J28">
            <v>0</v>
          </cell>
          <cell r="K28">
            <v>0</v>
          </cell>
          <cell r="L28">
            <v>1</v>
          </cell>
          <cell r="M28">
            <v>1</v>
          </cell>
          <cell r="N28">
            <v>5</v>
          </cell>
          <cell r="O28">
            <v>4</v>
          </cell>
          <cell r="P28">
            <v>4</v>
          </cell>
          <cell r="Q28">
            <v>0</v>
          </cell>
          <cell r="R28">
            <v>0</v>
          </cell>
          <cell r="S28">
            <v>0</v>
          </cell>
          <cell r="T28">
            <v>1</v>
          </cell>
          <cell r="U28">
            <v>1</v>
          </cell>
          <cell r="V28">
            <v>1</v>
          </cell>
          <cell r="W28">
            <v>0</v>
          </cell>
          <cell r="X28">
            <v>0</v>
          </cell>
          <cell r="Y28">
            <v>0</v>
          </cell>
          <cell r="Z28">
            <v>0</v>
          </cell>
          <cell r="AB28" t="str">
            <v>Other</v>
          </cell>
          <cell r="AC28">
            <v>2.1052631578947368E-2</v>
          </cell>
          <cell r="AD28">
            <v>1.6393442622950821E-2</v>
          </cell>
          <cell r="AE28">
            <v>8.0645161290322578E-3</v>
          </cell>
          <cell r="AF28">
            <v>6.6225165562913907E-3</v>
          </cell>
          <cell r="AG28">
            <v>0</v>
          </cell>
          <cell r="AH28">
            <v>0</v>
          </cell>
          <cell r="AI28">
            <v>0</v>
          </cell>
          <cell r="AJ28">
            <v>0</v>
          </cell>
          <cell r="AK28">
            <v>0</v>
          </cell>
          <cell r="AL28">
            <v>4.9504950495049506E-3</v>
          </cell>
          <cell r="AM28">
            <v>4.5871559633027525E-3</v>
          </cell>
          <cell r="AN28">
            <v>1.7543859649122806E-2</v>
          </cell>
          <cell r="AO28">
            <v>2.0512820512820513E-2</v>
          </cell>
          <cell r="AP28">
            <v>1.4869888475836431E-2</v>
          </cell>
          <cell r="AQ28">
            <v>0</v>
          </cell>
          <cell r="AR28">
            <v>0</v>
          </cell>
          <cell r="AS28">
            <v>0</v>
          </cell>
          <cell r="AT28">
            <v>5.7142857142857143E-3</v>
          </cell>
          <cell r="AU28">
            <v>6.024096385542169E-3</v>
          </cell>
          <cell r="AV28">
            <v>3.937007874015748E-3</v>
          </cell>
          <cell r="AW28">
            <v>0</v>
          </cell>
          <cell r="AX28">
            <v>0</v>
          </cell>
          <cell r="AY28" t="e">
            <v>#DIV/0!</v>
          </cell>
          <cell r="AZ28" t="e">
            <v>#DIV/0!</v>
          </cell>
          <cell r="BB28" t="str">
            <v>Other</v>
          </cell>
          <cell r="BC28" t="str">
            <v>N/A</v>
          </cell>
          <cell r="BD28" t="str">
            <v>N/A</v>
          </cell>
          <cell r="BE28" t="str">
            <v>N/A</v>
          </cell>
          <cell r="BF28">
            <v>1.2195121951219513E-2</v>
          </cell>
          <cell r="BG28">
            <v>8.0808080808080808E-3</v>
          </cell>
          <cell r="BH28">
            <v>4.0650406504065045E-3</v>
          </cell>
          <cell r="BI28">
            <v>1.838235294117647E-3</v>
          </cell>
          <cell r="BJ28">
            <v>0</v>
          </cell>
          <cell r="BK28">
            <v>0</v>
          </cell>
          <cell r="BL28">
            <v>1.3477088948787063E-3</v>
          </cell>
          <cell r="BM28">
            <v>2.5510204081632651E-3</v>
          </cell>
          <cell r="BN28">
            <v>8.0645161290322578E-3</v>
          </cell>
          <cell r="BO28">
            <v>1.2222222222222223E-2</v>
          </cell>
          <cell r="BP28">
            <v>1.4477766287487074E-2</v>
          </cell>
          <cell r="BQ28">
            <v>1.2757605495583905E-2</v>
          </cell>
          <cell r="BR28">
            <v>8.0080080080080079E-3</v>
          </cell>
          <cell r="BS28">
            <v>4.048582995951417E-3</v>
          </cell>
          <cell r="BT28">
            <v>1.1185682326621924E-3</v>
          </cell>
          <cell r="BU28">
            <v>2.5316455696202532E-3</v>
          </cell>
          <cell r="BV28">
            <v>3.8510911424903724E-3</v>
          </cell>
          <cell r="BW28">
            <v>4.0705563093622792E-3</v>
          </cell>
          <cell r="BX28">
            <v>2.7586206896551722E-3</v>
          </cell>
          <cell r="BY28">
            <v>1.7889087656529517E-3</v>
          </cell>
          <cell r="BZ28">
            <v>0</v>
          </cell>
        </row>
        <row r="29">
          <cell r="B29" t="str">
            <v>Total</v>
          </cell>
          <cell r="C29">
            <v>95</v>
          </cell>
          <cell r="D29">
            <v>122</v>
          </cell>
          <cell r="E29">
            <v>124</v>
          </cell>
          <cell r="F29">
            <v>151</v>
          </cell>
          <cell r="G29">
            <v>98</v>
          </cell>
          <cell r="H29">
            <v>119</v>
          </cell>
          <cell r="I29">
            <v>176</v>
          </cell>
          <cell r="J29">
            <v>201</v>
          </cell>
          <cell r="K29">
            <v>163</v>
          </cell>
          <cell r="L29">
            <v>202</v>
          </cell>
          <cell r="M29">
            <v>218</v>
          </cell>
          <cell r="N29">
            <v>285</v>
          </cell>
          <cell r="O29">
            <v>195</v>
          </cell>
          <cell r="P29">
            <v>269</v>
          </cell>
          <cell r="Q29">
            <v>270</v>
          </cell>
          <cell r="R29">
            <v>265</v>
          </cell>
          <cell r="S29">
            <v>184</v>
          </cell>
          <cell r="T29">
            <v>175</v>
          </cell>
          <cell r="U29">
            <v>166</v>
          </cell>
          <cell r="V29">
            <v>254</v>
          </cell>
          <cell r="W29">
            <v>142</v>
          </cell>
          <cell r="X29">
            <v>163</v>
          </cell>
          <cell r="Y29">
            <v>0</v>
          </cell>
          <cell r="Z29">
            <v>0</v>
          </cell>
          <cell r="AB29" t="str">
            <v>Total</v>
          </cell>
          <cell r="AC29">
            <v>0.99999999999999989</v>
          </cell>
          <cell r="AD29">
            <v>1</v>
          </cell>
          <cell r="AE29">
            <v>1</v>
          </cell>
          <cell r="AF29">
            <v>1</v>
          </cell>
          <cell r="AG29">
            <v>0.99999999999999989</v>
          </cell>
          <cell r="AH29">
            <v>1</v>
          </cell>
          <cell r="AI29">
            <v>1</v>
          </cell>
          <cell r="AJ29">
            <v>0.99999999999999989</v>
          </cell>
          <cell r="AK29">
            <v>1.0000000000000002</v>
          </cell>
          <cell r="AL29">
            <v>1.0000000000000002</v>
          </cell>
          <cell r="AM29">
            <v>1.0000000000000002</v>
          </cell>
          <cell r="AN29">
            <v>1.0000000000000002</v>
          </cell>
          <cell r="AO29">
            <v>0.99999999999999989</v>
          </cell>
          <cell r="AP29">
            <v>0.99999999999999989</v>
          </cell>
          <cell r="AQ29">
            <v>0.99999999999999989</v>
          </cell>
          <cell r="AR29">
            <v>1</v>
          </cell>
          <cell r="AS29">
            <v>0.99999999999999989</v>
          </cell>
          <cell r="AT29">
            <v>0.99999999999999989</v>
          </cell>
          <cell r="AU29">
            <v>1</v>
          </cell>
          <cell r="AV29">
            <v>1</v>
          </cell>
          <cell r="AW29">
            <v>1</v>
          </cell>
          <cell r="AX29">
            <v>1</v>
          </cell>
          <cell r="AY29" t="e">
            <v>#DIV/0!</v>
          </cell>
          <cell r="AZ29" t="e">
            <v>#DIV/0!</v>
          </cell>
          <cell r="BB29" t="str">
            <v>Total</v>
          </cell>
          <cell r="BC29" t="str">
            <v>N/A</v>
          </cell>
          <cell r="BD29" t="str">
            <v>N/A</v>
          </cell>
          <cell r="BE29" t="str">
            <v>N/A</v>
          </cell>
          <cell r="BF29">
            <v>1</v>
          </cell>
          <cell r="BG29">
            <v>1.0000000000000002</v>
          </cell>
          <cell r="BH29">
            <v>0.99999999999999989</v>
          </cell>
          <cell r="BI29">
            <v>0.99999999999999989</v>
          </cell>
          <cell r="BJ29">
            <v>0.99999999999999989</v>
          </cell>
          <cell r="BK29">
            <v>0.99999999999999978</v>
          </cell>
          <cell r="BL29">
            <v>0.99999999999999989</v>
          </cell>
          <cell r="BM29">
            <v>0.99999999999999989</v>
          </cell>
          <cell r="BN29">
            <v>0.99999999999999989</v>
          </cell>
          <cell r="BO29">
            <v>1</v>
          </cell>
          <cell r="BP29">
            <v>0.99999999999999989</v>
          </cell>
          <cell r="BQ29">
            <v>1</v>
          </cell>
          <cell r="BR29">
            <v>1</v>
          </cell>
          <cell r="BS29">
            <v>1.0000000000000002</v>
          </cell>
          <cell r="BT29">
            <v>1</v>
          </cell>
          <cell r="BU29">
            <v>1</v>
          </cell>
          <cell r="BV29">
            <v>0.99999999999999989</v>
          </cell>
          <cell r="BW29">
            <v>1</v>
          </cell>
          <cell r="BX29">
            <v>1</v>
          </cell>
          <cell r="BY29">
            <v>1</v>
          </cell>
          <cell r="BZ29">
            <v>1</v>
          </cell>
        </row>
        <row r="36">
          <cell r="BB36" t="str">
            <v>Vendor</v>
          </cell>
          <cell r="BC36" t="str">
            <v>1Q05</v>
          </cell>
          <cell r="BD36" t="str">
            <v>2Q05</v>
          </cell>
          <cell r="BE36" t="str">
            <v>3Q05</v>
          </cell>
          <cell r="BF36" t="str">
            <v>4Q05</v>
          </cell>
          <cell r="BG36" t="str">
            <v>1Q06</v>
          </cell>
          <cell r="BH36" t="str">
            <v>2Q06</v>
          </cell>
          <cell r="BI36" t="str">
            <v>3Q06</v>
          </cell>
          <cell r="BJ36" t="str">
            <v>4Q06</v>
          </cell>
          <cell r="BK36" t="str">
            <v>1Q07</v>
          </cell>
          <cell r="BL36" t="str">
            <v>2Q07</v>
          </cell>
          <cell r="BM36" t="str">
            <v>3Q07</v>
          </cell>
          <cell r="BN36" t="str">
            <v>4Q07</v>
          </cell>
          <cell r="BO36" t="str">
            <v>1Q08</v>
          </cell>
          <cell r="BP36" t="str">
            <v>2Q08</v>
          </cell>
          <cell r="BQ36" t="str">
            <v>3Q08</v>
          </cell>
          <cell r="BR36" t="str">
            <v>4Q08</v>
          </cell>
          <cell r="BS36" t="str">
            <v>1Q09</v>
          </cell>
          <cell r="BT36" t="str">
            <v>2Q09</v>
          </cell>
          <cell r="BU36" t="str">
            <v>3Q09</v>
          </cell>
          <cell r="BV36" t="str">
            <v>4Q09</v>
          </cell>
          <cell r="BW36" t="str">
            <v>1Q10</v>
          </cell>
          <cell r="BX36" t="str">
            <v>2Q10</v>
          </cell>
          <cell r="BY36" t="str">
            <v>3Q10</v>
          </cell>
          <cell r="BZ36" t="str">
            <v>4Q10</v>
          </cell>
          <cell r="CB36" t="str">
            <v>Vendor</v>
          </cell>
          <cell r="CC36" t="str">
            <v>1Q05</v>
          </cell>
          <cell r="CD36" t="str">
            <v>2Q05</v>
          </cell>
          <cell r="CE36" t="str">
            <v>3Q05</v>
          </cell>
          <cell r="CF36" t="str">
            <v>4Q05</v>
          </cell>
          <cell r="CG36" t="str">
            <v>1Q06</v>
          </cell>
          <cell r="CH36" t="str">
            <v>2Q06</v>
          </cell>
          <cell r="CI36" t="str">
            <v>3Q06</v>
          </cell>
          <cell r="CJ36" t="str">
            <v>4Q06</v>
          </cell>
          <cell r="CK36" t="str">
            <v>1Q07</v>
          </cell>
          <cell r="CL36" t="str">
            <v>2Q07</v>
          </cell>
          <cell r="CM36" t="str">
            <v>3Q07</v>
          </cell>
          <cell r="CN36" t="str">
            <v>4Q07</v>
          </cell>
          <cell r="CO36" t="str">
            <v>1Q08</v>
          </cell>
          <cell r="CP36" t="str">
            <v>2Q08</v>
          </cell>
          <cell r="CQ36" t="str">
            <v>3Q08</v>
          </cell>
          <cell r="CR36" t="str">
            <v>4Q08</v>
          </cell>
          <cell r="CS36" t="str">
            <v>1Q09</v>
          </cell>
          <cell r="CT36" t="str">
            <v>2Q09</v>
          </cell>
          <cell r="CU36" t="str">
            <v>3Q09</v>
          </cell>
          <cell r="CV36" t="str">
            <v>4Q09</v>
          </cell>
          <cell r="CW36" t="str">
            <v>1Q10</v>
          </cell>
          <cell r="CX36" t="str">
            <v>2Q10</v>
          </cell>
          <cell r="CY36" t="str">
            <v>3Q10</v>
          </cell>
          <cell r="CZ36" t="str">
            <v>4Q10</v>
          </cell>
        </row>
        <row r="37">
          <cell r="BB37" t="str">
            <v>ADTRAN</v>
          </cell>
          <cell r="BC37" t="str">
            <v>N/A</v>
          </cell>
          <cell r="BD37" t="str">
            <v>N/A</v>
          </cell>
          <cell r="BE37" t="str">
            <v>N/A</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B37" t="str">
            <v>ADTRAN</v>
          </cell>
          <cell r="CC37" t="str">
            <v>N/A</v>
          </cell>
          <cell r="CD37" t="str">
            <v>N/A</v>
          </cell>
          <cell r="CE37" t="str">
            <v>N/A</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row>
        <row r="38">
          <cell r="BB38" t="str">
            <v>ADVA</v>
          </cell>
          <cell r="BC38" t="str">
            <v>N/A</v>
          </cell>
          <cell r="BD38" t="str">
            <v>N/A</v>
          </cell>
          <cell r="BE38" t="str">
            <v>N/A</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B38" t="str">
            <v>ADVA</v>
          </cell>
          <cell r="CC38" t="str">
            <v>N/A</v>
          </cell>
          <cell r="CD38" t="str">
            <v>N/A</v>
          </cell>
          <cell r="CE38" t="str">
            <v>N/A</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row>
        <row r="39">
          <cell r="BB39" t="str">
            <v>Alcatel-Lucent</v>
          </cell>
          <cell r="BC39" t="str">
            <v>N/A</v>
          </cell>
          <cell r="BD39" t="str">
            <v>N/A</v>
          </cell>
          <cell r="BE39" t="str">
            <v>N/A</v>
          </cell>
          <cell r="BF39">
            <v>0.35126582278481011</v>
          </cell>
          <cell r="BG39">
            <v>0.35714285714285715</v>
          </cell>
          <cell r="BH39">
            <v>0.36451612903225805</v>
          </cell>
          <cell r="BI39">
            <v>0.37047353760445684</v>
          </cell>
          <cell r="BJ39">
            <v>0.39893617021276595</v>
          </cell>
          <cell r="BK39">
            <v>0.39303482587064675</v>
          </cell>
          <cell r="BL39">
            <v>0.39373601789709173</v>
          </cell>
          <cell r="BM39">
            <v>0.37807606263982102</v>
          </cell>
          <cell r="BN39">
            <v>0.38640776699029128</v>
          </cell>
          <cell r="BO39">
            <v>0.3902439024390244</v>
          </cell>
          <cell r="BP39">
            <v>0.39459459459459462</v>
          </cell>
          <cell r="BQ39">
            <v>0.41281138790035588</v>
          </cell>
          <cell r="BR39">
            <v>0.40665434380776339</v>
          </cell>
          <cell r="BS39">
            <v>0.42015209125475284</v>
          </cell>
          <cell r="BT39">
            <v>0.42827004219409281</v>
          </cell>
          <cell r="BU39">
            <v>0.42758620689655175</v>
          </cell>
          <cell r="BV39">
            <v>0.38481012658227848</v>
          </cell>
          <cell r="BW39">
            <v>0.36612021857923499</v>
          </cell>
          <cell r="BX39">
            <v>0.34269662921348315</v>
          </cell>
          <cell r="BY39">
            <v>0.31698113207547168</v>
          </cell>
          <cell r="BZ39">
            <v>0.30821917808219179</v>
          </cell>
          <cell r="CB39" t="str">
            <v>Alcatel-Lucent</v>
          </cell>
          <cell r="CC39" t="str">
            <v>N/A</v>
          </cell>
          <cell r="CD39" t="str">
            <v>N/A</v>
          </cell>
          <cell r="CE39" t="str">
            <v>N/A</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row>
        <row r="40">
          <cell r="BB40" t="str">
            <v>Ciena</v>
          </cell>
          <cell r="BC40" t="str">
            <v>N/A</v>
          </cell>
          <cell r="BD40" t="str">
            <v>N/A</v>
          </cell>
          <cell r="BE40" t="str">
            <v>N/A</v>
          </cell>
          <cell r="BF40">
            <v>6.6455696202531639E-2</v>
          </cell>
          <cell r="BG40">
            <v>6.1688311688311688E-2</v>
          </cell>
          <cell r="BH40">
            <v>4.8387096774193547E-2</v>
          </cell>
          <cell r="BI40">
            <v>3.8997214484679667E-2</v>
          </cell>
          <cell r="BJ40">
            <v>2.9255319148936171E-2</v>
          </cell>
          <cell r="BK40">
            <v>2.736318407960199E-2</v>
          </cell>
          <cell r="BL40">
            <v>3.1319910514541388E-2</v>
          </cell>
          <cell r="BM40">
            <v>2.9082774049217001E-2</v>
          </cell>
          <cell r="BN40">
            <v>2.1359223300970873E-2</v>
          </cell>
          <cell r="BO40">
            <v>1.8761726078799251E-2</v>
          </cell>
          <cell r="BP40">
            <v>1.8018018018018018E-2</v>
          </cell>
          <cell r="BQ40">
            <v>1.7793594306049824E-2</v>
          </cell>
          <cell r="BR40">
            <v>2.0332717190388171E-2</v>
          </cell>
          <cell r="BS40">
            <v>1.9011406844106463E-2</v>
          </cell>
          <cell r="BT40">
            <v>1.4767932489451477E-2</v>
          </cell>
          <cell r="BU40">
            <v>1.1494252873563218E-2</v>
          </cell>
          <cell r="BV40">
            <v>1.0126582278481013E-2</v>
          </cell>
          <cell r="BW40">
            <v>1.092896174863388E-2</v>
          </cell>
          <cell r="BX40">
            <v>8.4269662921348312E-3</v>
          </cell>
          <cell r="BY40">
            <v>7.5471698113207548E-3</v>
          </cell>
          <cell r="BZ40">
            <v>6.8493150684931503E-3</v>
          </cell>
          <cell r="CB40" t="str">
            <v>Ciena</v>
          </cell>
          <cell r="CC40" t="str">
            <v>N/A</v>
          </cell>
          <cell r="CD40" t="str">
            <v>N/A</v>
          </cell>
          <cell r="CE40" t="str">
            <v>N/A</v>
          </cell>
          <cell r="CF40">
            <v>5</v>
          </cell>
          <cell r="CG40">
            <v>5</v>
          </cell>
          <cell r="CH40">
            <v>5</v>
          </cell>
          <cell r="CI40">
            <v>7</v>
          </cell>
          <cell r="CJ40">
            <v>8</v>
          </cell>
          <cell r="CK40">
            <v>8</v>
          </cell>
          <cell r="CL40">
            <v>6</v>
          </cell>
          <cell r="CM40">
            <v>7</v>
          </cell>
          <cell r="CN40">
            <v>8</v>
          </cell>
          <cell r="CO40">
            <v>10</v>
          </cell>
          <cell r="CP40">
            <v>10</v>
          </cell>
          <cell r="CQ40">
            <v>10</v>
          </cell>
          <cell r="CR40">
            <v>9</v>
          </cell>
          <cell r="CS40">
            <v>9</v>
          </cell>
          <cell r="CT40">
            <v>10</v>
          </cell>
          <cell r="CU40">
            <v>10</v>
          </cell>
          <cell r="CV40">
            <v>10</v>
          </cell>
          <cell r="CW40">
            <v>10</v>
          </cell>
          <cell r="CX40">
            <v>10</v>
          </cell>
          <cell r="CY40">
            <v>10</v>
          </cell>
          <cell r="CZ40">
            <v>10</v>
          </cell>
        </row>
        <row r="41">
          <cell r="BB41" t="str">
            <v>Cisco</v>
          </cell>
          <cell r="BC41" t="str">
            <v>N/A</v>
          </cell>
          <cell r="BD41" t="str">
            <v>N/A</v>
          </cell>
          <cell r="BE41" t="str">
            <v>N/A</v>
          </cell>
          <cell r="BF41">
            <v>2.2151898734177215E-2</v>
          </cell>
          <cell r="BG41">
            <v>2.2727272727272728E-2</v>
          </cell>
          <cell r="BH41">
            <v>2.5806451612903226E-2</v>
          </cell>
          <cell r="BI41">
            <v>2.2284122562674095E-2</v>
          </cell>
          <cell r="BJ41">
            <v>2.3936170212765957E-2</v>
          </cell>
          <cell r="BK41">
            <v>2.2388059701492536E-2</v>
          </cell>
          <cell r="BL41">
            <v>1.7897091722595078E-2</v>
          </cell>
          <cell r="BM41">
            <v>2.0134228187919462E-2</v>
          </cell>
          <cell r="BN41">
            <v>1.9417475728155338E-2</v>
          </cell>
          <cell r="BO41">
            <v>2.2514071294559099E-2</v>
          </cell>
          <cell r="BP41">
            <v>2.1621621621621623E-2</v>
          </cell>
          <cell r="BQ41">
            <v>1.9572953736654804E-2</v>
          </cell>
          <cell r="BR41">
            <v>1.8484288354898338E-2</v>
          </cell>
          <cell r="BS41">
            <v>1.9011406844106463E-2</v>
          </cell>
          <cell r="BT41">
            <v>2.3206751054852322E-2</v>
          </cell>
          <cell r="BU41">
            <v>2.9885057471264367E-2</v>
          </cell>
          <cell r="BV41">
            <v>3.5443037974683546E-2</v>
          </cell>
          <cell r="BW41">
            <v>3.825136612021858E-2</v>
          </cell>
          <cell r="BX41">
            <v>3.0898876404494381E-2</v>
          </cell>
          <cell r="BY41">
            <v>2.6415094339622643E-2</v>
          </cell>
          <cell r="BZ41">
            <v>2.7397260273972601E-2</v>
          </cell>
          <cell r="CB41" t="str">
            <v>Cisco</v>
          </cell>
          <cell r="CC41" t="str">
            <v>N/A</v>
          </cell>
          <cell r="CD41" t="str">
            <v>N/A</v>
          </cell>
          <cell r="CE41" t="str">
            <v>N/A</v>
          </cell>
          <cell r="CF41">
            <v>10</v>
          </cell>
          <cell r="CG41">
            <v>9</v>
          </cell>
          <cell r="CH41">
            <v>9</v>
          </cell>
          <cell r="CI41">
            <v>10</v>
          </cell>
          <cell r="CJ41">
            <v>10</v>
          </cell>
          <cell r="CK41">
            <v>10</v>
          </cell>
          <cell r="CL41">
            <v>10</v>
          </cell>
          <cell r="CM41">
            <v>10</v>
          </cell>
          <cell r="CN41">
            <v>9</v>
          </cell>
          <cell r="CO41">
            <v>8</v>
          </cell>
          <cell r="CP41">
            <v>9</v>
          </cell>
          <cell r="CQ41">
            <v>9</v>
          </cell>
          <cell r="CR41">
            <v>10</v>
          </cell>
          <cell r="CS41">
            <v>9</v>
          </cell>
          <cell r="CT41">
            <v>9</v>
          </cell>
          <cell r="CU41">
            <v>9</v>
          </cell>
          <cell r="CV41">
            <v>7</v>
          </cell>
          <cell r="CW41">
            <v>9</v>
          </cell>
          <cell r="CX41">
            <v>9</v>
          </cell>
          <cell r="CY41">
            <v>9</v>
          </cell>
          <cell r="CZ41">
            <v>9</v>
          </cell>
        </row>
        <row r="42">
          <cell r="BB42" t="str">
            <v>ECI Telecom</v>
          </cell>
          <cell r="BC42" t="str">
            <v>N/A</v>
          </cell>
          <cell r="BD42" t="str">
            <v>N/A</v>
          </cell>
          <cell r="BE42" t="str">
            <v>N/A</v>
          </cell>
          <cell r="BF42">
            <v>2.8481012658227847E-2</v>
          </cell>
          <cell r="BG42">
            <v>1.948051948051948E-2</v>
          </cell>
          <cell r="BH42">
            <v>2.2580645161290321E-2</v>
          </cell>
          <cell r="BI42">
            <v>2.5069637883008356E-2</v>
          </cell>
          <cell r="BJ42">
            <v>4.5212765957446811E-2</v>
          </cell>
          <cell r="BK42">
            <v>4.975124378109453E-2</v>
          </cell>
          <cell r="BL42">
            <v>4.2505592841163314E-2</v>
          </cell>
          <cell r="BM42">
            <v>4.4742729306487698E-2</v>
          </cell>
          <cell r="BN42">
            <v>2.9126213592233011E-2</v>
          </cell>
          <cell r="BO42">
            <v>2.4390243902439025E-2</v>
          </cell>
          <cell r="BP42">
            <v>3.2432432432432434E-2</v>
          </cell>
          <cell r="BQ42">
            <v>3.0249110320284697E-2</v>
          </cell>
          <cell r="BR42">
            <v>3.3271719038817003E-2</v>
          </cell>
          <cell r="BS42">
            <v>3.8022813688212927E-2</v>
          </cell>
          <cell r="BT42">
            <v>3.7974683544303799E-2</v>
          </cell>
          <cell r="BU42">
            <v>3.9080459770114942E-2</v>
          </cell>
          <cell r="BV42">
            <v>3.5443037974683546E-2</v>
          </cell>
          <cell r="BW42">
            <v>4.0983606557377046E-2</v>
          </cell>
          <cell r="BX42">
            <v>4.2134831460674156E-2</v>
          </cell>
          <cell r="BY42">
            <v>4.5283018867924525E-2</v>
          </cell>
          <cell r="BZ42">
            <v>6.1643835616438353E-2</v>
          </cell>
          <cell r="CB42" t="str">
            <v>ECI Telecom</v>
          </cell>
          <cell r="CC42" t="str">
            <v>N/A</v>
          </cell>
          <cell r="CD42" t="str">
            <v>N/A</v>
          </cell>
          <cell r="CE42" t="str">
            <v>N/A</v>
          </cell>
          <cell r="CF42">
            <v>9</v>
          </cell>
          <cell r="CG42">
            <v>10</v>
          </cell>
          <cell r="CH42">
            <v>10</v>
          </cell>
          <cell r="CI42">
            <v>9</v>
          </cell>
          <cell r="CJ42">
            <v>5</v>
          </cell>
          <cell r="CK42">
            <v>5</v>
          </cell>
          <cell r="CL42">
            <v>5</v>
          </cell>
          <cell r="CM42">
            <v>5</v>
          </cell>
          <cell r="CN42">
            <v>6</v>
          </cell>
          <cell r="CO42">
            <v>6</v>
          </cell>
          <cell r="CP42">
            <v>6</v>
          </cell>
          <cell r="CQ42">
            <v>8</v>
          </cell>
          <cell r="CR42">
            <v>8</v>
          </cell>
          <cell r="CS42">
            <v>8</v>
          </cell>
          <cell r="CT42">
            <v>8</v>
          </cell>
          <cell r="CU42">
            <v>6</v>
          </cell>
          <cell r="CV42">
            <v>7</v>
          </cell>
          <cell r="CW42">
            <v>7</v>
          </cell>
          <cell r="CX42">
            <v>8</v>
          </cell>
          <cell r="CY42">
            <v>8</v>
          </cell>
          <cell r="CZ42">
            <v>7</v>
          </cell>
        </row>
        <row r="43">
          <cell r="BB43" t="str">
            <v>Ericsson</v>
          </cell>
          <cell r="BC43" t="str">
            <v>N/A</v>
          </cell>
          <cell r="BD43" t="str">
            <v>N/A</v>
          </cell>
          <cell r="BE43" t="str">
            <v>N/A</v>
          </cell>
          <cell r="BF43">
            <v>4.4303797468354431E-2</v>
          </cell>
          <cell r="BG43">
            <v>4.5454545454545456E-2</v>
          </cell>
          <cell r="BH43">
            <v>4.8387096774193547E-2</v>
          </cell>
          <cell r="BI43">
            <v>4.1782729805013928E-2</v>
          </cell>
          <cell r="BJ43">
            <v>3.9893617021276598E-2</v>
          </cell>
          <cell r="BK43">
            <v>3.2338308457711441E-2</v>
          </cell>
          <cell r="BL43">
            <v>2.4608501118568233E-2</v>
          </cell>
          <cell r="BM43">
            <v>2.2371364653243849E-2</v>
          </cell>
          <cell r="BN43">
            <v>1.9417475728155338E-2</v>
          </cell>
          <cell r="BO43">
            <v>2.0637898686679174E-2</v>
          </cell>
          <cell r="BP43">
            <v>2.5225225225225224E-2</v>
          </cell>
          <cell r="BQ43">
            <v>3.5587188612099648E-2</v>
          </cell>
          <cell r="BR43">
            <v>4.2513863216266171E-2</v>
          </cell>
          <cell r="BS43">
            <v>4.5627376425855515E-2</v>
          </cell>
          <cell r="BT43">
            <v>5.0632911392405063E-2</v>
          </cell>
          <cell r="BU43">
            <v>4.8275862068965517E-2</v>
          </cell>
          <cell r="BV43">
            <v>5.0632911392405063E-2</v>
          </cell>
          <cell r="BW43">
            <v>5.737704918032787E-2</v>
          </cell>
          <cell r="BX43">
            <v>5.8988764044943819E-2</v>
          </cell>
          <cell r="BY43">
            <v>6.0377358490566038E-2</v>
          </cell>
          <cell r="BZ43">
            <v>6.8493150684931503E-2</v>
          </cell>
          <cell r="CB43" t="str">
            <v>Ericsson</v>
          </cell>
          <cell r="CC43" t="str">
            <v>N/A</v>
          </cell>
          <cell r="CD43" t="str">
            <v>N/A</v>
          </cell>
          <cell r="CE43" t="str">
            <v>N/A</v>
          </cell>
          <cell r="CF43">
            <v>6</v>
          </cell>
          <cell r="CG43">
            <v>6</v>
          </cell>
          <cell r="CH43">
            <v>5</v>
          </cell>
          <cell r="CI43">
            <v>6</v>
          </cell>
          <cell r="CJ43">
            <v>6</v>
          </cell>
          <cell r="CK43">
            <v>6</v>
          </cell>
          <cell r="CL43">
            <v>9</v>
          </cell>
          <cell r="CM43">
            <v>9</v>
          </cell>
          <cell r="CN43">
            <v>9</v>
          </cell>
          <cell r="CO43">
            <v>9</v>
          </cell>
          <cell r="CP43">
            <v>8</v>
          </cell>
          <cell r="CQ43">
            <v>6</v>
          </cell>
          <cell r="CR43">
            <v>6</v>
          </cell>
          <cell r="CS43">
            <v>6</v>
          </cell>
          <cell r="CT43">
            <v>5</v>
          </cell>
          <cell r="CU43">
            <v>5</v>
          </cell>
          <cell r="CV43">
            <v>5</v>
          </cell>
          <cell r="CW43">
            <v>5</v>
          </cell>
          <cell r="CX43">
            <v>6</v>
          </cell>
          <cell r="CY43">
            <v>5</v>
          </cell>
          <cell r="CZ43">
            <v>5</v>
          </cell>
        </row>
        <row r="44">
          <cell r="BB44" t="str">
            <v>FiberHome</v>
          </cell>
          <cell r="BC44" t="str">
            <v>N/A</v>
          </cell>
          <cell r="BD44" t="str">
            <v>N/A</v>
          </cell>
          <cell r="BE44" t="str">
            <v>N/A</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B44" t="str">
            <v>FiberHome</v>
          </cell>
          <cell r="CC44" t="str">
            <v>N/A</v>
          </cell>
          <cell r="CD44" t="str">
            <v>N/A</v>
          </cell>
          <cell r="CE44" t="str">
            <v>N/A</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row>
        <row r="45">
          <cell r="BB45" t="str">
            <v>Force 10</v>
          </cell>
          <cell r="BC45" t="str">
            <v>N/A</v>
          </cell>
          <cell r="BD45" t="str">
            <v>N/A</v>
          </cell>
          <cell r="BE45" t="str">
            <v>N/A</v>
          </cell>
          <cell r="BF45">
            <v>0</v>
          </cell>
          <cell r="BG45">
            <v>0</v>
          </cell>
          <cell r="BH45">
            <v>0</v>
          </cell>
          <cell r="BI45">
            <v>0</v>
          </cell>
          <cell r="BJ45">
            <v>0</v>
          </cell>
          <cell r="BK45">
            <v>0</v>
          </cell>
          <cell r="BL45">
            <v>0</v>
          </cell>
          <cell r="BM45">
            <v>0</v>
          </cell>
          <cell r="BN45">
            <v>0</v>
          </cell>
          <cell r="BO45">
            <v>1.876172607879925E-3</v>
          </cell>
          <cell r="BP45">
            <v>3.6036036036036037E-3</v>
          </cell>
          <cell r="BQ45">
            <v>3.5587188612099642E-3</v>
          </cell>
          <cell r="BR45">
            <v>3.6968576709796672E-3</v>
          </cell>
          <cell r="BS45">
            <v>1.9011406844106464E-3</v>
          </cell>
          <cell r="BT45">
            <v>0</v>
          </cell>
          <cell r="BU45">
            <v>0</v>
          </cell>
          <cell r="BV45">
            <v>2.5316455696202532E-3</v>
          </cell>
          <cell r="BW45">
            <v>2.7322404371584699E-3</v>
          </cell>
          <cell r="BX45">
            <v>2.8089887640449437E-3</v>
          </cell>
          <cell r="BY45">
            <v>3.7735849056603774E-3</v>
          </cell>
          <cell r="BZ45">
            <v>0</v>
          </cell>
          <cell r="CB45" t="str">
            <v>Force 10</v>
          </cell>
          <cell r="CC45" t="str">
            <v>N/A</v>
          </cell>
          <cell r="CD45" t="str">
            <v>N/A</v>
          </cell>
          <cell r="CE45" t="str">
            <v>N/A</v>
          </cell>
          <cell r="CF45" t="str">
            <v/>
          </cell>
          <cell r="CG45" t="str">
            <v/>
          </cell>
          <cell r="CH45" t="str">
            <v/>
          </cell>
          <cell r="CI45" t="str">
            <v/>
          </cell>
          <cell r="CJ45" t="str">
            <v/>
          </cell>
          <cell r="CK45" t="str">
            <v/>
          </cell>
          <cell r="CL45" t="str">
            <v/>
          </cell>
          <cell r="CM45" t="str">
            <v/>
          </cell>
          <cell r="CN45" t="str">
            <v/>
          </cell>
          <cell r="CO45">
            <v>11</v>
          </cell>
          <cell r="CP45">
            <v>11</v>
          </cell>
          <cell r="CQ45">
            <v>11</v>
          </cell>
          <cell r="CR45">
            <v>11</v>
          </cell>
          <cell r="CS45">
            <v>11</v>
          </cell>
          <cell r="CT45" t="str">
            <v/>
          </cell>
          <cell r="CU45" t="str">
            <v/>
          </cell>
          <cell r="CV45">
            <v>11</v>
          </cell>
          <cell r="CW45">
            <v>11</v>
          </cell>
          <cell r="CX45">
            <v>11</v>
          </cell>
          <cell r="CY45">
            <v>11</v>
          </cell>
          <cell r="CZ45" t="str">
            <v/>
          </cell>
        </row>
        <row r="46">
          <cell r="BB46" t="str">
            <v>Fujitsu</v>
          </cell>
          <cell r="BC46" t="str">
            <v>N/A</v>
          </cell>
          <cell r="BD46" t="str">
            <v>N/A</v>
          </cell>
          <cell r="BE46" t="str">
            <v>N/A</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B46" t="str">
            <v>Fujitsu</v>
          </cell>
          <cell r="CC46" t="str">
            <v>N/A</v>
          </cell>
          <cell r="CD46" t="str">
            <v>N/A</v>
          </cell>
          <cell r="CE46" t="str">
            <v>N/A</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row>
        <row r="47">
          <cell r="BB47" t="str">
            <v>Hitachi</v>
          </cell>
          <cell r="BC47" t="str">
            <v>N/A</v>
          </cell>
          <cell r="BD47" t="str">
            <v>N/A</v>
          </cell>
          <cell r="BE47" t="str">
            <v>N/A</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t="str">
            <v>Hitachi</v>
          </cell>
          <cell r="CC47" t="str">
            <v>N/A</v>
          </cell>
          <cell r="CD47" t="str">
            <v>N/A</v>
          </cell>
          <cell r="CE47" t="str">
            <v>N/A</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row>
        <row r="48">
          <cell r="BB48" t="str">
            <v>Huawei</v>
          </cell>
          <cell r="BC48" t="str">
            <v>N/A</v>
          </cell>
          <cell r="BD48" t="str">
            <v>N/A</v>
          </cell>
          <cell r="BE48" t="str">
            <v>N/A</v>
          </cell>
          <cell r="BF48">
            <v>0.11392405063291139</v>
          </cell>
          <cell r="BG48">
            <v>0.12012987012987013</v>
          </cell>
          <cell r="BH48">
            <v>0.11612903225806452</v>
          </cell>
          <cell r="BI48">
            <v>0.16713091922005571</v>
          </cell>
          <cell r="BJ48">
            <v>0.15957446808510639</v>
          </cell>
          <cell r="BK48">
            <v>0.1890547263681592</v>
          </cell>
          <cell r="BL48">
            <v>0.22595078299776286</v>
          </cell>
          <cell r="BM48">
            <v>0.2348993288590604</v>
          </cell>
          <cell r="BN48">
            <v>0.26407766990291265</v>
          </cell>
          <cell r="BO48">
            <v>0.27016885553470921</v>
          </cell>
          <cell r="BP48">
            <v>0.24144144144144145</v>
          </cell>
          <cell r="BQ48">
            <v>0.22597864768683273</v>
          </cell>
          <cell r="BR48">
            <v>0.20517560073937152</v>
          </cell>
          <cell r="BS48">
            <v>0.18441064638783269</v>
          </cell>
          <cell r="BT48">
            <v>0.18776371308016879</v>
          </cell>
          <cell r="BU48">
            <v>0.19310344827586207</v>
          </cell>
          <cell r="BV48">
            <v>0.24050632911392406</v>
          </cell>
          <cell r="BW48">
            <v>0.24590163934426229</v>
          </cell>
          <cell r="BX48">
            <v>0.2640449438202247</v>
          </cell>
          <cell r="BY48">
            <v>0.27169811320754716</v>
          </cell>
          <cell r="BZ48">
            <v>0.23972602739726026</v>
          </cell>
          <cell r="CB48" t="str">
            <v>Huawei</v>
          </cell>
          <cell r="CC48" t="str">
            <v>N/A</v>
          </cell>
          <cell r="CD48" t="str">
            <v>N/A</v>
          </cell>
          <cell r="CE48" t="str">
            <v>N/A</v>
          </cell>
          <cell r="CF48">
            <v>3</v>
          </cell>
          <cell r="CG48">
            <v>3</v>
          </cell>
          <cell r="CH48">
            <v>3</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row>
        <row r="49">
          <cell r="BB49" t="str">
            <v>Infinera</v>
          </cell>
          <cell r="BC49" t="str">
            <v>N/A</v>
          </cell>
          <cell r="BD49" t="str">
            <v>N/A</v>
          </cell>
          <cell r="BE49" t="str">
            <v>N/A</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B49" t="str">
            <v>Infinera</v>
          </cell>
          <cell r="CC49" t="str">
            <v>N/A</v>
          </cell>
          <cell r="CD49" t="str">
            <v>N/A</v>
          </cell>
          <cell r="CE49" t="str">
            <v>N/A</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row>
        <row r="50">
          <cell r="BB50" t="str">
            <v>NEC</v>
          </cell>
          <cell r="BC50" t="str">
            <v>N/A</v>
          </cell>
          <cell r="BD50" t="str">
            <v>N/A</v>
          </cell>
          <cell r="BE50" t="str">
            <v>N/A</v>
          </cell>
          <cell r="BF50">
            <v>9.8101265822784806E-2</v>
          </cell>
          <cell r="BG50">
            <v>9.0909090909090912E-2</v>
          </cell>
          <cell r="BH50">
            <v>0.1032258064516129</v>
          </cell>
          <cell r="BI50">
            <v>9.4707520891364902E-2</v>
          </cell>
          <cell r="BJ50">
            <v>0.10638297872340426</v>
          </cell>
          <cell r="BK50">
            <v>0.12189054726368159</v>
          </cell>
          <cell r="BL50">
            <v>0.11856823266219239</v>
          </cell>
          <cell r="BM50">
            <v>0.12975391498881431</v>
          </cell>
          <cell r="BN50">
            <v>0.12815533980582525</v>
          </cell>
          <cell r="BO50">
            <v>0.11444652908067542</v>
          </cell>
          <cell r="BP50">
            <v>0.1063063063063063</v>
          </cell>
          <cell r="BQ50">
            <v>9.6085409252669035E-2</v>
          </cell>
          <cell r="BR50">
            <v>8.8724584103512014E-2</v>
          </cell>
          <cell r="BS50">
            <v>8.9353612167300381E-2</v>
          </cell>
          <cell r="BT50">
            <v>9.9156118143459912E-2</v>
          </cell>
          <cell r="BU50">
            <v>0.10344827586206896</v>
          </cell>
          <cell r="BV50">
            <v>8.8607594936708861E-2</v>
          </cell>
          <cell r="BW50">
            <v>8.1967213114754092E-2</v>
          </cell>
          <cell r="BX50">
            <v>6.4606741573033713E-2</v>
          </cell>
          <cell r="BY50">
            <v>5.2830188679245285E-2</v>
          </cell>
          <cell r="BZ50">
            <v>6.8493150684931503E-2</v>
          </cell>
          <cell r="CB50" t="str">
            <v>NEC</v>
          </cell>
          <cell r="CC50" t="str">
            <v>N/A</v>
          </cell>
          <cell r="CD50" t="str">
            <v>N/A</v>
          </cell>
          <cell r="CE50" t="str">
            <v>N/A</v>
          </cell>
          <cell r="CF50">
            <v>4</v>
          </cell>
          <cell r="CG50">
            <v>4</v>
          </cell>
          <cell r="CH50">
            <v>4</v>
          </cell>
          <cell r="CI50">
            <v>4</v>
          </cell>
          <cell r="CJ50">
            <v>4</v>
          </cell>
          <cell r="CK50">
            <v>3</v>
          </cell>
          <cell r="CL50">
            <v>3</v>
          </cell>
          <cell r="CM50">
            <v>3</v>
          </cell>
          <cell r="CN50">
            <v>3</v>
          </cell>
          <cell r="CO50">
            <v>3</v>
          </cell>
          <cell r="CP50">
            <v>3</v>
          </cell>
          <cell r="CQ50">
            <v>3</v>
          </cell>
          <cell r="CR50">
            <v>3</v>
          </cell>
          <cell r="CS50">
            <v>3</v>
          </cell>
          <cell r="CT50">
            <v>3</v>
          </cell>
          <cell r="CU50">
            <v>3</v>
          </cell>
          <cell r="CV50">
            <v>3</v>
          </cell>
          <cell r="CW50">
            <v>3</v>
          </cell>
          <cell r="CX50">
            <v>5</v>
          </cell>
          <cell r="CY50">
            <v>7</v>
          </cell>
          <cell r="CZ50">
            <v>5</v>
          </cell>
        </row>
        <row r="51">
          <cell r="BB51" t="str">
            <v>Nokia Siemens</v>
          </cell>
          <cell r="BC51" t="str">
            <v>N/A</v>
          </cell>
          <cell r="BD51" t="str">
            <v>N/A</v>
          </cell>
          <cell r="BE51" t="str">
            <v>N/A</v>
          </cell>
          <cell r="BF51">
            <v>0.18037974683544303</v>
          </cell>
          <cell r="BG51">
            <v>0.18506493506493507</v>
          </cell>
          <cell r="BH51">
            <v>0.17741935483870969</v>
          </cell>
          <cell r="BI51">
            <v>0.15320334261838439</v>
          </cell>
          <cell r="BJ51">
            <v>0.13563829787234041</v>
          </cell>
          <cell r="BK51">
            <v>0.1044776119402985</v>
          </cell>
          <cell r="BL51">
            <v>8.5011185682326629E-2</v>
          </cell>
          <cell r="BM51">
            <v>7.3825503355704702E-2</v>
          </cell>
          <cell r="BN51">
            <v>6.7961165048543687E-2</v>
          </cell>
          <cell r="BO51">
            <v>7.3170731707317069E-2</v>
          </cell>
          <cell r="BP51">
            <v>7.3873873873873869E-2</v>
          </cell>
          <cell r="BQ51">
            <v>7.2953736654804271E-2</v>
          </cell>
          <cell r="BR51">
            <v>7.5785582255083181E-2</v>
          </cell>
          <cell r="BS51">
            <v>7.9847908745247151E-2</v>
          </cell>
          <cell r="BT51">
            <v>7.805907172995781E-2</v>
          </cell>
          <cell r="BU51">
            <v>7.586206896551724E-2</v>
          </cell>
          <cell r="BV51">
            <v>7.3417721518987344E-2</v>
          </cell>
          <cell r="BW51">
            <v>6.2841530054644809E-2</v>
          </cell>
          <cell r="BX51">
            <v>6.741573033707865E-2</v>
          </cell>
          <cell r="BY51">
            <v>7.1698113207547168E-2</v>
          </cell>
          <cell r="BZ51">
            <v>8.2191780821917804E-2</v>
          </cell>
          <cell r="CB51" t="str">
            <v>Nokia Siemens</v>
          </cell>
          <cell r="CC51" t="str">
            <v>N/A</v>
          </cell>
          <cell r="CD51" t="str">
            <v>N/A</v>
          </cell>
          <cell r="CE51" t="str">
            <v>N/A</v>
          </cell>
          <cell r="CF51">
            <v>2</v>
          </cell>
          <cell r="CG51">
            <v>2</v>
          </cell>
          <cell r="CH51">
            <v>2</v>
          </cell>
          <cell r="CI51">
            <v>3</v>
          </cell>
          <cell r="CJ51">
            <v>3</v>
          </cell>
          <cell r="CK51">
            <v>4</v>
          </cell>
          <cell r="CL51">
            <v>4</v>
          </cell>
          <cell r="CM51">
            <v>4</v>
          </cell>
          <cell r="CN51">
            <v>4</v>
          </cell>
          <cell r="CO51">
            <v>4</v>
          </cell>
          <cell r="CP51">
            <v>4</v>
          </cell>
          <cell r="CQ51">
            <v>4</v>
          </cell>
          <cell r="CR51">
            <v>4</v>
          </cell>
          <cell r="CS51">
            <v>4</v>
          </cell>
          <cell r="CT51">
            <v>4</v>
          </cell>
          <cell r="CU51">
            <v>4</v>
          </cell>
          <cell r="CV51">
            <v>4</v>
          </cell>
          <cell r="CW51">
            <v>4</v>
          </cell>
          <cell r="CX51">
            <v>3</v>
          </cell>
          <cell r="CY51">
            <v>4</v>
          </cell>
          <cell r="CZ51">
            <v>3</v>
          </cell>
        </row>
        <row r="52">
          <cell r="BB52" t="str">
            <v>Sycamore</v>
          </cell>
          <cell r="BC52" t="str">
            <v>N/A</v>
          </cell>
          <cell r="BD52" t="str">
            <v>N/A</v>
          </cell>
          <cell r="BE52" t="str">
            <v>N/A</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B52" t="str">
            <v>Sycamore</v>
          </cell>
          <cell r="CC52" t="str">
            <v>N/A</v>
          </cell>
          <cell r="CD52" t="str">
            <v>N/A</v>
          </cell>
          <cell r="CE52" t="str">
            <v>N/A</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row>
        <row r="53">
          <cell r="BB53" t="str">
            <v>Tejas</v>
          </cell>
          <cell r="BC53" t="str">
            <v>N/A</v>
          </cell>
          <cell r="BD53" t="str">
            <v>N/A</v>
          </cell>
          <cell r="BE53" t="str">
            <v>N/A</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t="str">
            <v>Tejas</v>
          </cell>
          <cell r="CC53" t="str">
            <v>N/A</v>
          </cell>
          <cell r="CD53" t="str">
            <v>N/A</v>
          </cell>
          <cell r="CE53" t="str">
            <v>N/A</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row>
        <row r="54">
          <cell r="BB54" t="str">
            <v>Tellabs</v>
          </cell>
          <cell r="BC54" t="str">
            <v>N/A</v>
          </cell>
          <cell r="BD54" t="str">
            <v>N/A</v>
          </cell>
          <cell r="BE54" t="str">
            <v>N/A</v>
          </cell>
          <cell r="BF54">
            <v>4.4303797468354431E-2</v>
          </cell>
          <cell r="BG54">
            <v>4.5454545454545456E-2</v>
          </cell>
          <cell r="BH54">
            <v>4.1935483870967745E-2</v>
          </cell>
          <cell r="BI54">
            <v>3.6211699164345405E-2</v>
          </cell>
          <cell r="BJ54">
            <v>3.4574468085106384E-2</v>
          </cell>
          <cell r="BK54">
            <v>3.2338308457711441E-2</v>
          </cell>
          <cell r="BL54">
            <v>2.9082774049217001E-2</v>
          </cell>
          <cell r="BM54">
            <v>2.9082774049217001E-2</v>
          </cell>
          <cell r="BN54">
            <v>2.524271844660194E-2</v>
          </cell>
          <cell r="BO54">
            <v>2.4390243902439025E-2</v>
          </cell>
          <cell r="BP54">
            <v>2.7027027027027029E-2</v>
          </cell>
          <cell r="BQ54">
            <v>3.2028469750889681E-2</v>
          </cell>
          <cell r="BR54">
            <v>3.6968576709796676E-2</v>
          </cell>
          <cell r="BS54">
            <v>3.9923954372623575E-2</v>
          </cell>
          <cell r="BT54">
            <v>4.0084388185654012E-2</v>
          </cell>
          <cell r="BU54">
            <v>3.6781609195402298E-2</v>
          </cell>
          <cell r="BV54">
            <v>3.5443037974683546E-2</v>
          </cell>
          <cell r="BW54">
            <v>4.0983606557377046E-2</v>
          </cell>
          <cell r="BX54">
            <v>5.0561797752808987E-2</v>
          </cell>
          <cell r="BY54">
            <v>5.6603773584905662E-2</v>
          </cell>
          <cell r="BZ54">
            <v>8.2191780821917804E-2</v>
          </cell>
          <cell r="CB54" t="str">
            <v>Tellabs</v>
          </cell>
          <cell r="CC54" t="str">
            <v>N/A</v>
          </cell>
          <cell r="CD54" t="str">
            <v>N/A</v>
          </cell>
          <cell r="CE54" t="str">
            <v>N/A</v>
          </cell>
          <cell r="CF54">
            <v>6</v>
          </cell>
          <cell r="CG54">
            <v>6</v>
          </cell>
          <cell r="CH54">
            <v>8</v>
          </cell>
          <cell r="CI54">
            <v>8</v>
          </cell>
          <cell r="CJ54">
            <v>7</v>
          </cell>
          <cell r="CK54">
            <v>6</v>
          </cell>
          <cell r="CL54">
            <v>8</v>
          </cell>
          <cell r="CM54">
            <v>7</v>
          </cell>
          <cell r="CN54">
            <v>7</v>
          </cell>
          <cell r="CO54">
            <v>6</v>
          </cell>
          <cell r="CP54">
            <v>7</v>
          </cell>
          <cell r="CQ54">
            <v>7</v>
          </cell>
          <cell r="CR54">
            <v>7</v>
          </cell>
          <cell r="CS54">
            <v>7</v>
          </cell>
          <cell r="CT54">
            <v>6</v>
          </cell>
          <cell r="CU54">
            <v>7</v>
          </cell>
          <cell r="CV54">
            <v>7</v>
          </cell>
          <cell r="CW54">
            <v>7</v>
          </cell>
          <cell r="CX54">
            <v>7</v>
          </cell>
          <cell r="CY54">
            <v>6</v>
          </cell>
          <cell r="CZ54">
            <v>3</v>
          </cell>
        </row>
        <row r="55">
          <cell r="BB55" t="str">
            <v>Transmode</v>
          </cell>
          <cell r="BC55" t="str">
            <v>N/A</v>
          </cell>
          <cell r="BD55" t="str">
            <v>N/A</v>
          </cell>
          <cell r="BE55" t="str">
            <v>N/A</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B55" t="str">
            <v>Transmode</v>
          </cell>
          <cell r="CC55" t="str">
            <v>N/A</v>
          </cell>
          <cell r="CD55" t="str">
            <v>N/A</v>
          </cell>
          <cell r="CE55" t="str">
            <v>N/A</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row>
        <row r="56">
          <cell r="BB56" t="str">
            <v>Tyco</v>
          </cell>
          <cell r="BC56" t="str">
            <v>N/A</v>
          </cell>
          <cell r="BD56" t="str">
            <v>N/A</v>
          </cell>
          <cell r="BE56" t="str">
            <v>N/A</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B56" t="str">
            <v>Tyco</v>
          </cell>
          <cell r="CC56" t="str">
            <v>N/A</v>
          </cell>
          <cell r="CD56" t="str">
            <v>N/A</v>
          </cell>
          <cell r="CE56" t="str">
            <v>N/A</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row>
        <row r="57">
          <cell r="BB57" t="str">
            <v>ZTE</v>
          </cell>
          <cell r="BC57" t="str">
            <v>N/A</v>
          </cell>
          <cell r="BD57" t="str">
            <v>N/A</v>
          </cell>
          <cell r="BE57" t="str">
            <v>N/A</v>
          </cell>
          <cell r="BF57">
            <v>3.1645569620253167E-2</v>
          </cell>
          <cell r="BG57">
            <v>3.896103896103896E-2</v>
          </cell>
          <cell r="BH57">
            <v>4.5161290322580643E-2</v>
          </cell>
          <cell r="BI57">
            <v>4.7353760445682451E-2</v>
          </cell>
          <cell r="BJ57">
            <v>2.6595744680851064E-2</v>
          </cell>
          <cell r="BK57">
            <v>2.736318407960199E-2</v>
          </cell>
          <cell r="BL57">
            <v>3.1319910514541388E-2</v>
          </cell>
          <cell r="BM57">
            <v>3.803131991051454E-2</v>
          </cell>
          <cell r="BN57">
            <v>3.8834951456310676E-2</v>
          </cell>
          <cell r="BO57">
            <v>3.9399624765478425E-2</v>
          </cell>
          <cell r="BP57">
            <v>5.5855855855855854E-2</v>
          </cell>
          <cell r="BQ57">
            <v>5.3380782918149468E-2</v>
          </cell>
          <cell r="BR57">
            <v>6.839186691312385E-2</v>
          </cell>
          <cell r="BS57">
            <v>6.2737642585551326E-2</v>
          </cell>
          <cell r="BT57">
            <v>4.0084388185654012E-2</v>
          </cell>
          <cell r="BU57">
            <v>3.4482758620689655E-2</v>
          </cell>
          <cell r="BV57">
            <v>4.3037974683544304E-2</v>
          </cell>
          <cell r="BW57">
            <v>5.1912568306010931E-2</v>
          </cell>
          <cell r="BX57">
            <v>6.741573033707865E-2</v>
          </cell>
          <cell r="BY57">
            <v>8.6792452830188674E-2</v>
          </cell>
          <cell r="BZ57">
            <v>5.4794520547945202E-2</v>
          </cell>
          <cell r="CB57" t="str">
            <v>ZTE</v>
          </cell>
          <cell r="CC57" t="str">
            <v>N/A</v>
          </cell>
          <cell r="CD57" t="str">
            <v>N/A</v>
          </cell>
          <cell r="CE57" t="str">
            <v>N/A</v>
          </cell>
          <cell r="CF57">
            <v>8</v>
          </cell>
          <cell r="CG57">
            <v>8</v>
          </cell>
          <cell r="CH57">
            <v>7</v>
          </cell>
          <cell r="CI57">
            <v>5</v>
          </cell>
          <cell r="CJ57">
            <v>9</v>
          </cell>
          <cell r="CK57">
            <v>8</v>
          </cell>
          <cell r="CL57">
            <v>6</v>
          </cell>
          <cell r="CM57">
            <v>6</v>
          </cell>
          <cell r="CN57">
            <v>5</v>
          </cell>
          <cell r="CO57">
            <v>5</v>
          </cell>
          <cell r="CP57">
            <v>5</v>
          </cell>
          <cell r="CQ57">
            <v>5</v>
          </cell>
          <cell r="CR57">
            <v>5</v>
          </cell>
          <cell r="CS57">
            <v>5</v>
          </cell>
          <cell r="CT57">
            <v>6</v>
          </cell>
          <cell r="CU57">
            <v>8</v>
          </cell>
          <cell r="CV57">
            <v>6</v>
          </cell>
          <cell r="CW57">
            <v>6</v>
          </cell>
          <cell r="CX57">
            <v>3</v>
          </cell>
          <cell r="CY57">
            <v>3</v>
          </cell>
          <cell r="CZ57">
            <v>8</v>
          </cell>
        </row>
        <row r="58">
          <cell r="BB58" t="str">
            <v>Other</v>
          </cell>
          <cell r="BC58" t="str">
            <v>N/A</v>
          </cell>
          <cell r="BD58" t="str">
            <v>N/A</v>
          </cell>
          <cell r="BE58" t="str">
            <v>N/A</v>
          </cell>
          <cell r="BF58">
            <v>1.8987341772151899E-2</v>
          </cell>
          <cell r="BG58">
            <v>1.2987012987012988E-2</v>
          </cell>
          <cell r="BH58">
            <v>6.4516129032258064E-3</v>
          </cell>
          <cell r="BI58">
            <v>2.7855153203342618E-3</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row>
        <row r="66">
          <cell r="BB66" t="str">
            <v>Vendor</v>
          </cell>
          <cell r="BC66" t="str">
            <v>1Q05</v>
          </cell>
          <cell r="BD66" t="str">
            <v>2Q05</v>
          </cell>
          <cell r="BE66" t="str">
            <v>3Q05</v>
          </cell>
          <cell r="BF66" t="str">
            <v>4Q05</v>
          </cell>
          <cell r="BG66" t="str">
            <v>1Q06</v>
          </cell>
          <cell r="BH66" t="str">
            <v>2Q06</v>
          </cell>
          <cell r="BI66" t="str">
            <v>3Q06</v>
          </cell>
          <cell r="BJ66" t="str">
            <v>4Q06</v>
          </cell>
          <cell r="BK66" t="str">
            <v>1Q07</v>
          </cell>
          <cell r="BL66" t="str">
            <v>2Q07</v>
          </cell>
          <cell r="BM66" t="str">
            <v>3Q07</v>
          </cell>
          <cell r="BN66" t="str">
            <v>4Q07</v>
          </cell>
          <cell r="BO66" t="str">
            <v>1Q08</v>
          </cell>
          <cell r="BP66" t="str">
            <v>2Q08</v>
          </cell>
          <cell r="BQ66" t="str">
            <v>3Q08</v>
          </cell>
          <cell r="BR66" t="str">
            <v>4Q08</v>
          </cell>
          <cell r="BS66" t="str">
            <v>1Q09</v>
          </cell>
          <cell r="BT66" t="str">
            <v>2Q09</v>
          </cell>
          <cell r="BU66" t="str">
            <v>3Q09</v>
          </cell>
          <cell r="BV66" t="str">
            <v>4Q09</v>
          </cell>
          <cell r="BW66" t="str">
            <v>1Q10</v>
          </cell>
          <cell r="BX66" t="str">
            <v>2Q10</v>
          </cell>
          <cell r="BY66" t="str">
            <v>3Q10</v>
          </cell>
          <cell r="BZ66" t="str">
            <v>4Q10</v>
          </cell>
          <cell r="CB66" t="str">
            <v>Vendor</v>
          </cell>
          <cell r="CC66" t="str">
            <v>1Q05</v>
          </cell>
          <cell r="CD66" t="str">
            <v>2Q05</v>
          </cell>
          <cell r="CE66" t="str">
            <v>3Q05</v>
          </cell>
          <cell r="CF66" t="str">
            <v>4Q05</v>
          </cell>
          <cell r="CG66" t="str">
            <v>1Q06</v>
          </cell>
          <cell r="CH66" t="str">
            <v>2Q06</v>
          </cell>
          <cell r="CI66" t="str">
            <v>3Q06</v>
          </cell>
          <cell r="CJ66" t="str">
            <v>4Q06</v>
          </cell>
          <cell r="CK66" t="str">
            <v>1Q07</v>
          </cell>
          <cell r="CL66" t="str">
            <v>2Q07</v>
          </cell>
          <cell r="CM66" t="str">
            <v>3Q07</v>
          </cell>
          <cell r="CN66" t="str">
            <v>4Q07</v>
          </cell>
          <cell r="CO66" t="str">
            <v>1Q08</v>
          </cell>
          <cell r="CP66" t="str">
            <v>2Q08</v>
          </cell>
          <cell r="CQ66" t="str">
            <v>3Q08</v>
          </cell>
          <cell r="CR66" t="str">
            <v>4Q08</v>
          </cell>
          <cell r="CS66" t="str">
            <v>1Q09</v>
          </cell>
          <cell r="CT66" t="str">
            <v>2Q09</v>
          </cell>
          <cell r="CU66" t="str">
            <v>3Q09</v>
          </cell>
          <cell r="CV66" t="str">
            <v>4Q09</v>
          </cell>
          <cell r="CW66" t="str">
            <v>1Q10</v>
          </cell>
          <cell r="CX66" t="str">
            <v>2Q10</v>
          </cell>
          <cell r="CY66" t="str">
            <v>3Q10</v>
          </cell>
          <cell r="CZ66" t="str">
            <v>4Q10</v>
          </cell>
        </row>
        <row r="67">
          <cell r="BB67" t="str">
            <v>ADTRAN</v>
          </cell>
          <cell r="BC67" t="str">
            <v>N/A</v>
          </cell>
          <cell r="BD67" t="str">
            <v>N/A</v>
          </cell>
          <cell r="BE67" t="str">
            <v>N/A</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B67" t="str">
            <v>ADTRAN</v>
          </cell>
          <cell r="CC67" t="str">
            <v>N/A</v>
          </cell>
          <cell r="CD67" t="str">
            <v>N/A</v>
          </cell>
          <cell r="CE67" t="str">
            <v>N/A</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row>
        <row r="68">
          <cell r="BB68" t="str">
            <v>ADVA</v>
          </cell>
          <cell r="BC68" t="str">
            <v>N/A</v>
          </cell>
          <cell r="BD68" t="str">
            <v>N/A</v>
          </cell>
          <cell r="BE68" t="str">
            <v>N/A</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t="str">
            <v>ADVA</v>
          </cell>
          <cell r="CC68" t="str">
            <v>N/A</v>
          </cell>
          <cell r="CD68" t="str">
            <v>N/A</v>
          </cell>
          <cell r="CE68" t="str">
            <v>N/A</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row>
        <row r="69">
          <cell r="BB69" t="str">
            <v>Alcatel-Lucent</v>
          </cell>
          <cell r="BC69" t="str">
            <v>N/A</v>
          </cell>
          <cell r="BD69" t="str">
            <v>N/A</v>
          </cell>
          <cell r="BE69" t="str">
            <v>N/A</v>
          </cell>
          <cell r="BF69">
            <v>0.4</v>
          </cell>
          <cell r="BG69">
            <v>0.40540540540540543</v>
          </cell>
          <cell r="BH69">
            <v>0.47058823529411764</v>
          </cell>
          <cell r="BI69">
            <v>0.375</v>
          </cell>
          <cell r="BJ69">
            <v>0.4375</v>
          </cell>
          <cell r="BK69">
            <v>0.52941176470588236</v>
          </cell>
          <cell r="BL69">
            <v>0.55000000000000004</v>
          </cell>
          <cell r="BM69">
            <v>0.6</v>
          </cell>
          <cell r="BN69">
            <v>0.45901639344262296</v>
          </cell>
          <cell r="BO69">
            <v>0.41025641025641024</v>
          </cell>
          <cell r="BP69">
            <v>0.40594059405940597</v>
          </cell>
          <cell r="BQ69">
            <v>0.40196078431372551</v>
          </cell>
          <cell r="BR69">
            <v>0.38181818181818183</v>
          </cell>
          <cell r="BS69">
            <v>0.37234042553191488</v>
          </cell>
          <cell r="BT69">
            <v>0.33333333333333331</v>
          </cell>
          <cell r="BU69">
            <v>0.27777777777777779</v>
          </cell>
          <cell r="BV69">
            <v>0.375</v>
          </cell>
          <cell r="BW69">
            <v>0.38235294117647056</v>
          </cell>
          <cell r="BX69">
            <v>0.31428571428571428</v>
          </cell>
          <cell r="BY69">
            <v>0.26666666666666666</v>
          </cell>
          <cell r="BZ69">
            <v>0.2</v>
          </cell>
          <cell r="CB69" t="str">
            <v>Alcatel-Lucent</v>
          </cell>
          <cell r="CC69" t="str">
            <v>N/A</v>
          </cell>
          <cell r="CD69" t="str">
            <v>N/A</v>
          </cell>
          <cell r="CE69" t="str">
            <v>N/A</v>
          </cell>
          <cell r="CF69">
            <v>1</v>
          </cell>
          <cell r="CG69">
            <v>1</v>
          </cell>
          <cell r="CH69">
            <v>1</v>
          </cell>
          <cell r="CI69">
            <v>1</v>
          </cell>
          <cell r="CJ69">
            <v>1</v>
          </cell>
          <cell r="CK69">
            <v>1</v>
          </cell>
          <cell r="CL69">
            <v>1</v>
          </cell>
          <cell r="CM69">
            <v>1</v>
          </cell>
          <cell r="CN69">
            <v>2</v>
          </cell>
          <cell r="CO69">
            <v>2</v>
          </cell>
          <cell r="CP69">
            <v>2</v>
          </cell>
          <cell r="CQ69">
            <v>2</v>
          </cell>
          <cell r="CR69">
            <v>2</v>
          </cell>
          <cell r="CS69">
            <v>2</v>
          </cell>
          <cell r="CT69">
            <v>2</v>
          </cell>
          <cell r="CU69">
            <v>2</v>
          </cell>
          <cell r="CV69">
            <v>2</v>
          </cell>
          <cell r="CW69">
            <v>2</v>
          </cell>
          <cell r="CX69">
            <v>2</v>
          </cell>
          <cell r="CY69">
            <v>2</v>
          </cell>
          <cell r="CZ69">
            <v>2</v>
          </cell>
        </row>
        <row r="70">
          <cell r="BB70" t="str">
            <v>Ciena</v>
          </cell>
          <cell r="BC70" t="str">
            <v>N/A</v>
          </cell>
          <cell r="BD70" t="str">
            <v>N/A</v>
          </cell>
          <cell r="BE70" t="str">
            <v>N/A</v>
          </cell>
          <cell r="BF70">
            <v>0.14285714285714285</v>
          </cell>
          <cell r="BG70">
            <v>0.13513513513513514</v>
          </cell>
          <cell r="BH70">
            <v>0.11764705882352941</v>
          </cell>
          <cell r="BI70">
            <v>0.125</v>
          </cell>
          <cell r="BJ70">
            <v>9.375E-2</v>
          </cell>
          <cell r="BK70">
            <v>5.8823529411764705E-2</v>
          </cell>
          <cell r="BL70">
            <v>0.05</v>
          </cell>
          <cell r="BM70">
            <v>0.02</v>
          </cell>
          <cell r="BN70">
            <v>0</v>
          </cell>
          <cell r="BO70">
            <v>1.282051282051282E-2</v>
          </cell>
          <cell r="BP70">
            <v>3.9603960396039604E-2</v>
          </cell>
          <cell r="BQ70">
            <v>5.8823529411764705E-2</v>
          </cell>
          <cell r="BR70">
            <v>5.4545454545454543E-2</v>
          </cell>
          <cell r="BS70">
            <v>5.3191489361702128E-2</v>
          </cell>
          <cell r="BT70">
            <v>2.8985507246376812E-2</v>
          </cell>
          <cell r="BU70">
            <v>0</v>
          </cell>
          <cell r="BV70">
            <v>0.05</v>
          </cell>
          <cell r="BW70">
            <v>5.8823529411764705E-2</v>
          </cell>
          <cell r="BX70">
            <v>8.5714285714285715E-2</v>
          </cell>
          <cell r="BY70">
            <v>0.1</v>
          </cell>
          <cell r="BZ70">
            <v>6.6666666666666666E-2</v>
          </cell>
          <cell r="CB70" t="str">
            <v>Ciena</v>
          </cell>
          <cell r="CC70" t="str">
            <v>N/A</v>
          </cell>
          <cell r="CD70" t="str">
            <v>N/A</v>
          </cell>
          <cell r="CE70" t="str">
            <v>N/A</v>
          </cell>
          <cell r="CF70">
            <v>3</v>
          </cell>
          <cell r="CG70">
            <v>4</v>
          </cell>
          <cell r="CH70">
            <v>4</v>
          </cell>
          <cell r="CI70">
            <v>4</v>
          </cell>
          <cell r="CJ70">
            <v>4</v>
          </cell>
          <cell r="CK70">
            <v>4</v>
          </cell>
          <cell r="CL70">
            <v>4</v>
          </cell>
          <cell r="CM70">
            <v>4</v>
          </cell>
          <cell r="CN70" t="str">
            <v/>
          </cell>
          <cell r="CO70">
            <v>4</v>
          </cell>
          <cell r="CP70">
            <v>3</v>
          </cell>
          <cell r="CQ70">
            <v>3</v>
          </cell>
          <cell r="CR70">
            <v>3</v>
          </cell>
          <cell r="CS70">
            <v>3</v>
          </cell>
          <cell r="CT70">
            <v>4</v>
          </cell>
          <cell r="CU70" t="str">
            <v/>
          </cell>
          <cell r="CV70">
            <v>4</v>
          </cell>
          <cell r="CW70">
            <v>3</v>
          </cell>
          <cell r="CX70">
            <v>3</v>
          </cell>
          <cell r="CY70">
            <v>3</v>
          </cell>
          <cell r="CZ70">
            <v>3</v>
          </cell>
        </row>
        <row r="71">
          <cell r="BB71" t="str">
            <v>Cisco</v>
          </cell>
          <cell r="BC71" t="str">
            <v>N/A</v>
          </cell>
          <cell r="BD71" t="str">
            <v>N/A</v>
          </cell>
          <cell r="BE71" t="str">
            <v>N/A</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B71" t="str">
            <v>Cisco</v>
          </cell>
          <cell r="CC71" t="str">
            <v>N/A</v>
          </cell>
          <cell r="CD71" t="str">
            <v>N/A</v>
          </cell>
          <cell r="CE71" t="str">
            <v>N/A</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row>
        <row r="72">
          <cell r="BB72" t="str">
            <v>ECI Telecom</v>
          </cell>
          <cell r="BC72" t="str">
            <v>N/A</v>
          </cell>
          <cell r="BD72" t="str">
            <v>N/A</v>
          </cell>
          <cell r="BE72" t="str">
            <v>N/A</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B72" t="str">
            <v>ECI Telecom</v>
          </cell>
          <cell r="CC72" t="str">
            <v>N/A</v>
          </cell>
          <cell r="CD72" t="str">
            <v>N/A</v>
          </cell>
          <cell r="CE72" t="str">
            <v>N/A</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row>
        <row r="73">
          <cell r="BB73" t="str">
            <v>Ericsson</v>
          </cell>
          <cell r="BC73" t="str">
            <v>N/A</v>
          </cell>
          <cell r="BD73" t="str">
            <v>N/A</v>
          </cell>
          <cell r="BE73" t="str">
            <v>N/A</v>
          </cell>
          <cell r="BF73">
            <v>0.2</v>
          </cell>
          <cell r="BG73">
            <v>0.1891891891891892</v>
          </cell>
          <cell r="BH73">
            <v>0.17647058823529413</v>
          </cell>
          <cell r="BI73">
            <v>0.15625</v>
          </cell>
          <cell r="BJ73">
            <v>0.125</v>
          </cell>
          <cell r="BK73">
            <v>0.11764705882352941</v>
          </cell>
          <cell r="BL73">
            <v>0.1</v>
          </cell>
          <cell r="BM73">
            <v>0.08</v>
          </cell>
          <cell r="BN73">
            <v>6.5573770491803282E-2</v>
          </cell>
          <cell r="BO73">
            <v>5.128205128205128E-2</v>
          </cell>
          <cell r="BP73">
            <v>3.9603960396039604E-2</v>
          </cell>
          <cell r="BQ73">
            <v>3.9215686274509803E-2</v>
          </cell>
          <cell r="BR73">
            <v>3.6363636363636362E-2</v>
          </cell>
          <cell r="BS73">
            <v>4.2553191489361701E-2</v>
          </cell>
          <cell r="BT73">
            <v>5.7971014492753624E-2</v>
          </cell>
          <cell r="BU73">
            <v>7.407407407407407E-2</v>
          </cell>
          <cell r="BV73">
            <v>7.4999999999999997E-2</v>
          </cell>
          <cell r="BW73">
            <v>5.8823529411764705E-2</v>
          </cell>
          <cell r="BX73">
            <v>2.8571428571428571E-2</v>
          </cell>
          <cell r="BY73">
            <v>0</v>
          </cell>
          <cell r="BZ73">
            <v>0</v>
          </cell>
          <cell r="CB73" t="str">
            <v>Ericsson</v>
          </cell>
          <cell r="CC73" t="str">
            <v>N/A</v>
          </cell>
          <cell r="CD73" t="str">
            <v>N/A</v>
          </cell>
          <cell r="CE73" t="str">
            <v>N/A</v>
          </cell>
          <cell r="CF73">
            <v>2</v>
          </cell>
          <cell r="CG73">
            <v>2</v>
          </cell>
          <cell r="CH73">
            <v>2</v>
          </cell>
          <cell r="CI73">
            <v>3</v>
          </cell>
          <cell r="CJ73">
            <v>3</v>
          </cell>
          <cell r="CK73">
            <v>3</v>
          </cell>
          <cell r="CL73">
            <v>3</v>
          </cell>
          <cell r="CM73">
            <v>3</v>
          </cell>
          <cell r="CN73">
            <v>3</v>
          </cell>
          <cell r="CO73">
            <v>3</v>
          </cell>
          <cell r="CP73">
            <v>3</v>
          </cell>
          <cell r="CQ73">
            <v>4</v>
          </cell>
          <cell r="CR73">
            <v>4</v>
          </cell>
          <cell r="CS73">
            <v>4</v>
          </cell>
          <cell r="CT73">
            <v>3</v>
          </cell>
          <cell r="CU73">
            <v>3</v>
          </cell>
          <cell r="CV73">
            <v>3</v>
          </cell>
          <cell r="CW73">
            <v>3</v>
          </cell>
          <cell r="CX73">
            <v>4</v>
          </cell>
          <cell r="CY73" t="str">
            <v/>
          </cell>
          <cell r="CZ73" t="str">
            <v/>
          </cell>
        </row>
        <row r="74">
          <cell r="BB74" t="str">
            <v>FiberHome</v>
          </cell>
          <cell r="BC74" t="str">
            <v>N/A</v>
          </cell>
          <cell r="BD74" t="str">
            <v>N/A</v>
          </cell>
          <cell r="BE74" t="str">
            <v>N/A</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B74" t="str">
            <v>FiberHome</v>
          </cell>
          <cell r="CC74" t="str">
            <v>N/A</v>
          </cell>
          <cell r="CD74" t="str">
            <v>N/A</v>
          </cell>
          <cell r="CE74" t="str">
            <v>N/A</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row>
        <row r="75">
          <cell r="BB75" t="str">
            <v>Force 10</v>
          </cell>
          <cell r="BC75" t="str">
            <v>N/A</v>
          </cell>
          <cell r="BD75" t="str">
            <v>N/A</v>
          </cell>
          <cell r="BE75" t="str">
            <v>N/A</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B75" t="str">
            <v>Force 10</v>
          </cell>
          <cell r="CC75" t="str">
            <v>N/A</v>
          </cell>
          <cell r="CD75" t="str">
            <v>N/A</v>
          </cell>
          <cell r="CE75" t="str">
            <v>N/A</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row>
        <row r="76">
          <cell r="BB76" t="str">
            <v>Fujitsu</v>
          </cell>
          <cell r="BC76" t="str">
            <v>N/A</v>
          </cell>
          <cell r="BD76" t="str">
            <v>N/A</v>
          </cell>
          <cell r="BE76" t="str">
            <v>N/A</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t="str">
            <v>Fujitsu</v>
          </cell>
          <cell r="CC76" t="str">
            <v>N/A</v>
          </cell>
          <cell r="CD76" t="str">
            <v>N/A</v>
          </cell>
          <cell r="CE76" t="str">
            <v>N/A</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row>
        <row r="77">
          <cell r="BB77" t="str">
            <v>Hitachi</v>
          </cell>
          <cell r="BC77" t="str">
            <v>N/A</v>
          </cell>
          <cell r="BD77" t="str">
            <v>N/A</v>
          </cell>
          <cell r="BE77" t="str">
            <v>N/A</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t="str">
            <v>Hitachi</v>
          </cell>
          <cell r="CC77" t="str">
            <v>N/A</v>
          </cell>
          <cell r="CD77" t="str">
            <v>N/A</v>
          </cell>
          <cell r="CE77" t="str">
            <v>N/A</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row>
        <row r="78">
          <cell r="BB78" t="str">
            <v>Huawei</v>
          </cell>
          <cell r="BC78" t="str">
            <v>N/A</v>
          </cell>
          <cell r="BD78" t="str">
            <v>N/A</v>
          </cell>
          <cell r="BE78" t="str">
            <v>N/A</v>
          </cell>
          <cell r="BF78">
            <v>0.14285714285714285</v>
          </cell>
          <cell r="BG78">
            <v>0.16216216216216217</v>
          </cell>
          <cell r="BH78">
            <v>0.14705882352941177</v>
          </cell>
          <cell r="BI78">
            <v>0.28125</v>
          </cell>
          <cell r="BJ78">
            <v>0.3125</v>
          </cell>
          <cell r="BK78">
            <v>0.29411764705882354</v>
          </cell>
          <cell r="BL78">
            <v>0.3</v>
          </cell>
          <cell r="BM78">
            <v>0.3</v>
          </cell>
          <cell r="BN78">
            <v>0.47540983606557374</v>
          </cell>
          <cell r="BO78">
            <v>0.52564102564102566</v>
          </cell>
          <cell r="BP78">
            <v>0.51485148514851486</v>
          </cell>
          <cell r="BQ78">
            <v>0.5</v>
          </cell>
          <cell r="BR78">
            <v>0.52727272727272723</v>
          </cell>
          <cell r="BS78">
            <v>0.53191489361702127</v>
          </cell>
          <cell r="BT78">
            <v>0.57971014492753625</v>
          </cell>
          <cell r="BU78">
            <v>0.64814814814814814</v>
          </cell>
          <cell r="BV78">
            <v>0.5</v>
          </cell>
          <cell r="BW78">
            <v>0.5</v>
          </cell>
          <cell r="BX78">
            <v>0.5714285714285714</v>
          </cell>
          <cell r="BY78">
            <v>0.6333333333333333</v>
          </cell>
          <cell r="BZ78">
            <v>0.73333333333333328</v>
          </cell>
          <cell r="CB78" t="str">
            <v>Huawei</v>
          </cell>
          <cell r="CC78" t="str">
            <v>N/A</v>
          </cell>
          <cell r="CD78" t="str">
            <v>N/A</v>
          </cell>
          <cell r="CE78" t="str">
            <v>N/A</v>
          </cell>
          <cell r="CF78">
            <v>3</v>
          </cell>
          <cell r="CG78">
            <v>3</v>
          </cell>
          <cell r="CH78">
            <v>3</v>
          </cell>
          <cell r="CI78">
            <v>2</v>
          </cell>
          <cell r="CJ78">
            <v>2</v>
          </cell>
          <cell r="CK78">
            <v>2</v>
          </cell>
          <cell r="CL78">
            <v>2</v>
          </cell>
          <cell r="CM78">
            <v>2</v>
          </cell>
          <cell r="CN78">
            <v>1</v>
          </cell>
          <cell r="CO78">
            <v>1</v>
          </cell>
          <cell r="CP78">
            <v>1</v>
          </cell>
          <cell r="CQ78">
            <v>1</v>
          </cell>
          <cell r="CR78">
            <v>1</v>
          </cell>
          <cell r="CS78">
            <v>1</v>
          </cell>
          <cell r="CT78">
            <v>1</v>
          </cell>
          <cell r="CU78">
            <v>1</v>
          </cell>
          <cell r="CV78">
            <v>1</v>
          </cell>
          <cell r="CW78">
            <v>1</v>
          </cell>
          <cell r="CX78">
            <v>1</v>
          </cell>
          <cell r="CY78">
            <v>1</v>
          </cell>
          <cell r="CZ78">
            <v>1</v>
          </cell>
        </row>
        <row r="79">
          <cell r="BB79" t="str">
            <v>Infinera</v>
          </cell>
          <cell r="BC79" t="str">
            <v>N/A</v>
          </cell>
          <cell r="BD79" t="str">
            <v>N/A</v>
          </cell>
          <cell r="BE79" t="str">
            <v>N/A</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B79" t="str">
            <v>Infinera</v>
          </cell>
          <cell r="CC79" t="str">
            <v>N/A</v>
          </cell>
          <cell r="CD79" t="str">
            <v>N/A</v>
          </cell>
          <cell r="CE79" t="str">
            <v>N/A</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row>
        <row r="80">
          <cell r="BB80" t="str">
            <v>NEC</v>
          </cell>
          <cell r="BC80" t="str">
            <v>N/A</v>
          </cell>
          <cell r="BD80" t="str">
            <v>N/A</v>
          </cell>
          <cell r="BE80" t="str">
            <v>N/A</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B80" t="str">
            <v>NEC</v>
          </cell>
          <cell r="CC80" t="str">
            <v>N/A</v>
          </cell>
          <cell r="CD80" t="str">
            <v>N/A</v>
          </cell>
          <cell r="CE80" t="str">
            <v>N/A</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row>
        <row r="81">
          <cell r="BB81" t="str">
            <v>Nokia Siemens</v>
          </cell>
          <cell r="BC81" t="str">
            <v>N/A</v>
          </cell>
          <cell r="BD81" t="str">
            <v>N/A</v>
          </cell>
          <cell r="BE81" t="str">
            <v>N/A</v>
          </cell>
          <cell r="BF81">
            <v>0.11428571428571428</v>
          </cell>
          <cell r="BG81">
            <v>0.10810810810810811</v>
          </cell>
          <cell r="BH81">
            <v>8.8235294117647065E-2</v>
          </cell>
          <cell r="BI81">
            <v>6.25E-2</v>
          </cell>
          <cell r="BJ81">
            <v>3.125E-2</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B81" t="str">
            <v>Nokia Siemens</v>
          </cell>
          <cell r="CC81" t="str">
            <v>N/A</v>
          </cell>
          <cell r="CD81" t="str">
            <v>N/A</v>
          </cell>
          <cell r="CE81" t="str">
            <v>N/A</v>
          </cell>
          <cell r="CF81">
            <v>5</v>
          </cell>
          <cell r="CG81">
            <v>5</v>
          </cell>
          <cell r="CH81">
            <v>5</v>
          </cell>
          <cell r="CI81">
            <v>5</v>
          </cell>
          <cell r="CJ81">
            <v>5</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row>
        <row r="82">
          <cell r="BB82" t="str">
            <v>Sycamore</v>
          </cell>
          <cell r="BC82" t="str">
            <v>N/A</v>
          </cell>
          <cell r="BD82" t="str">
            <v>N/A</v>
          </cell>
          <cell r="BE82" t="str">
            <v>N/A</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B82" t="str">
            <v>Sycamore</v>
          </cell>
          <cell r="CC82" t="str">
            <v>N/A</v>
          </cell>
          <cell r="CD82" t="str">
            <v>N/A</v>
          </cell>
          <cell r="CE82" t="str">
            <v>N/A</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row>
        <row r="83">
          <cell r="BB83" t="str">
            <v>Tejas</v>
          </cell>
          <cell r="BC83" t="str">
            <v>N/A</v>
          </cell>
          <cell r="BD83" t="str">
            <v>N/A</v>
          </cell>
          <cell r="BE83" t="str">
            <v>N/A</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B83" t="str">
            <v>Tejas</v>
          </cell>
          <cell r="CC83" t="str">
            <v>N/A</v>
          </cell>
          <cell r="CD83" t="str">
            <v>N/A</v>
          </cell>
          <cell r="CE83" t="str">
            <v>N/A</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row>
        <row r="84">
          <cell r="BB84" t="str">
            <v>Tellabs</v>
          </cell>
          <cell r="BC84" t="str">
            <v>N/A</v>
          </cell>
          <cell r="BD84" t="str">
            <v>N/A</v>
          </cell>
          <cell r="BE84" t="str">
            <v>N/A</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B84" t="str">
            <v>Tellabs</v>
          </cell>
          <cell r="CC84" t="str">
            <v>N/A</v>
          </cell>
          <cell r="CD84" t="str">
            <v>N/A</v>
          </cell>
          <cell r="CE84" t="str">
            <v>N/A</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row>
        <row r="85">
          <cell r="BB85" t="str">
            <v>Transmode</v>
          </cell>
          <cell r="BC85" t="str">
            <v>N/A</v>
          </cell>
          <cell r="BD85" t="str">
            <v>N/A</v>
          </cell>
          <cell r="BE85" t="str">
            <v>N/A</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t="str">
            <v>Transmode</v>
          </cell>
          <cell r="CC85" t="str">
            <v>N/A</v>
          </cell>
          <cell r="CD85" t="str">
            <v>N/A</v>
          </cell>
          <cell r="CE85" t="str">
            <v>N/A</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row>
        <row r="86">
          <cell r="BB86" t="str">
            <v>Tyco</v>
          </cell>
          <cell r="BC86" t="str">
            <v>N/A</v>
          </cell>
          <cell r="BD86" t="str">
            <v>N/A</v>
          </cell>
          <cell r="BE86" t="str">
            <v>N/A</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B86" t="str">
            <v>Tyco</v>
          </cell>
          <cell r="CC86" t="str">
            <v>N/A</v>
          </cell>
          <cell r="CD86" t="str">
            <v>N/A</v>
          </cell>
          <cell r="CE86" t="str">
            <v>N/A</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row>
        <row r="87">
          <cell r="BB87" t="str">
            <v>ZTE</v>
          </cell>
          <cell r="BC87" t="str">
            <v>N/A</v>
          </cell>
          <cell r="BD87" t="str">
            <v>N/A</v>
          </cell>
          <cell r="BE87" t="str">
            <v>N/A</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B87" t="str">
            <v>ZTE</v>
          </cell>
          <cell r="CC87" t="str">
            <v>N/A</v>
          </cell>
          <cell r="CD87" t="str">
            <v>N/A</v>
          </cell>
          <cell r="CE87" t="str">
            <v>N/A</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row>
        <row r="88">
          <cell r="BB88" t="str">
            <v>Other</v>
          </cell>
          <cell r="BC88" t="str">
            <v>N/A</v>
          </cell>
          <cell r="BD88" t="str">
            <v>N/A</v>
          </cell>
          <cell r="BE88" t="str">
            <v>N/A</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row>
        <row r="96">
          <cell r="BB96" t="str">
            <v>Vendor</v>
          </cell>
          <cell r="BC96" t="str">
            <v>1Q05</v>
          </cell>
          <cell r="BD96" t="str">
            <v>2Q05</v>
          </cell>
          <cell r="BE96" t="str">
            <v>3Q05</v>
          </cell>
          <cell r="BF96" t="str">
            <v>4Q05</v>
          </cell>
          <cell r="BG96" t="str">
            <v>1Q06</v>
          </cell>
          <cell r="BH96" t="str">
            <v>2Q06</v>
          </cell>
          <cell r="BI96" t="str">
            <v>3Q06</v>
          </cell>
          <cell r="BJ96" t="str">
            <v>4Q06</v>
          </cell>
          <cell r="BK96" t="str">
            <v>1Q07</v>
          </cell>
          <cell r="BL96" t="str">
            <v>2Q07</v>
          </cell>
          <cell r="BM96" t="str">
            <v>3Q07</v>
          </cell>
          <cell r="BN96" t="str">
            <v>4Q07</v>
          </cell>
          <cell r="BO96" t="str">
            <v>1Q08</v>
          </cell>
          <cell r="BP96" t="str">
            <v>2Q08</v>
          </cell>
          <cell r="BQ96" t="str">
            <v>3Q08</v>
          </cell>
          <cell r="BR96" t="str">
            <v>4Q08</v>
          </cell>
          <cell r="BS96" t="str">
            <v>1Q09</v>
          </cell>
          <cell r="BT96" t="str">
            <v>2Q09</v>
          </cell>
          <cell r="BU96" t="str">
            <v>3Q09</v>
          </cell>
          <cell r="BV96" t="str">
            <v>4Q09</v>
          </cell>
          <cell r="BW96" t="str">
            <v>1Q10</v>
          </cell>
          <cell r="BX96" t="str">
            <v>2Q10</v>
          </cell>
          <cell r="BY96" t="str">
            <v>3Q10</v>
          </cell>
          <cell r="BZ96" t="str">
            <v>4Q10</v>
          </cell>
          <cell r="CB96" t="str">
            <v>Vendor</v>
          </cell>
          <cell r="CC96" t="str">
            <v>1Q05</v>
          </cell>
          <cell r="CD96" t="str">
            <v>2Q05</v>
          </cell>
          <cell r="CE96" t="str">
            <v>3Q05</v>
          </cell>
          <cell r="CF96" t="str">
            <v>4Q05</v>
          </cell>
          <cell r="CG96" t="str">
            <v>1Q06</v>
          </cell>
          <cell r="CH96" t="str">
            <v>2Q06</v>
          </cell>
          <cell r="CI96" t="str">
            <v>3Q06</v>
          </cell>
          <cell r="CJ96" t="str">
            <v>4Q06</v>
          </cell>
          <cell r="CK96" t="str">
            <v>1Q07</v>
          </cell>
          <cell r="CL96" t="str">
            <v>2Q07</v>
          </cell>
          <cell r="CM96" t="str">
            <v>3Q07</v>
          </cell>
          <cell r="CN96" t="str">
            <v>4Q07</v>
          </cell>
          <cell r="CO96" t="str">
            <v>1Q08</v>
          </cell>
          <cell r="CP96" t="str">
            <v>2Q08</v>
          </cell>
          <cell r="CQ96" t="str">
            <v>3Q08</v>
          </cell>
          <cell r="CR96" t="str">
            <v>4Q08</v>
          </cell>
          <cell r="CS96" t="str">
            <v>1Q09</v>
          </cell>
          <cell r="CT96" t="str">
            <v>2Q09</v>
          </cell>
          <cell r="CU96" t="str">
            <v>3Q09</v>
          </cell>
          <cell r="CV96" t="str">
            <v>4Q09</v>
          </cell>
          <cell r="CW96" t="str">
            <v>1Q10</v>
          </cell>
          <cell r="CX96" t="str">
            <v>2Q10</v>
          </cell>
          <cell r="CY96" t="str">
            <v>3Q10</v>
          </cell>
          <cell r="CZ96" t="str">
            <v>4Q10</v>
          </cell>
        </row>
        <row r="97">
          <cell r="BB97" t="str">
            <v>ADTRAN</v>
          </cell>
          <cell r="BC97" t="str">
            <v>N/A</v>
          </cell>
          <cell r="BD97" t="str">
            <v>N/A</v>
          </cell>
          <cell r="BE97" t="str">
            <v>N/A</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B97" t="str">
            <v>ADTRAN</v>
          </cell>
          <cell r="CC97" t="str">
            <v>N/A</v>
          </cell>
          <cell r="CD97" t="str">
            <v>N/A</v>
          </cell>
          <cell r="CE97" t="str">
            <v>N/A</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row>
        <row r="98">
          <cell r="BB98" t="str">
            <v>ADVA</v>
          </cell>
          <cell r="BC98" t="str">
            <v>N/A</v>
          </cell>
          <cell r="BD98" t="str">
            <v>N/A</v>
          </cell>
          <cell r="BE98" t="str">
            <v>N/A</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B98" t="str">
            <v>ADVA</v>
          </cell>
          <cell r="CC98" t="str">
            <v>N/A</v>
          </cell>
          <cell r="CD98" t="str">
            <v>N/A</v>
          </cell>
          <cell r="CE98" t="str">
            <v>N/A</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row>
        <row r="99">
          <cell r="BB99" t="str">
            <v>Alcatel-Lucent</v>
          </cell>
          <cell r="BC99" t="str">
            <v>N/A</v>
          </cell>
          <cell r="BD99" t="str">
            <v>N/A</v>
          </cell>
          <cell r="BE99" t="str">
            <v>N/A</v>
          </cell>
          <cell r="BF99">
            <v>0.36585365853658536</v>
          </cell>
          <cell r="BG99">
            <v>0.34782608695652173</v>
          </cell>
          <cell r="BH99">
            <v>0.40425531914893614</v>
          </cell>
          <cell r="BI99">
            <v>0.2978723404255319</v>
          </cell>
          <cell r="BJ99">
            <v>0.21428571428571427</v>
          </cell>
          <cell r="BK99">
            <v>0.2</v>
          </cell>
          <cell r="BL99">
            <v>0.14634146341463414</v>
          </cell>
          <cell r="BM99">
            <v>0.12371134020618557</v>
          </cell>
          <cell r="BN99">
            <v>9.1836734693877556E-2</v>
          </cell>
          <cell r="BO99">
            <v>7.1428571428571425E-2</v>
          </cell>
          <cell r="BP99">
            <v>5.2631578947368418E-2</v>
          </cell>
          <cell r="BQ99">
            <v>6.25E-2</v>
          </cell>
          <cell r="BR99">
            <v>7.0796460176991149E-2</v>
          </cell>
          <cell r="BS99">
            <v>7.03125E-2</v>
          </cell>
          <cell r="BT99">
            <v>9.3525179856115109E-2</v>
          </cell>
          <cell r="BU99">
            <v>9.9173553719008267E-2</v>
          </cell>
          <cell r="BV99">
            <v>0.1076923076923077</v>
          </cell>
          <cell r="BW99">
            <v>0.11382113821138211</v>
          </cell>
          <cell r="BX99">
            <v>0.10714285714285714</v>
          </cell>
          <cell r="BY99">
            <v>0.11627906976744186</v>
          </cell>
          <cell r="BZ99">
            <v>0.11764705882352941</v>
          </cell>
          <cell r="CB99" t="str">
            <v>Alcatel-Lucent</v>
          </cell>
          <cell r="CC99" t="str">
            <v>N/A</v>
          </cell>
          <cell r="CD99" t="str">
            <v>N/A</v>
          </cell>
          <cell r="CE99" t="str">
            <v>N/A</v>
          </cell>
          <cell r="CF99">
            <v>1</v>
          </cell>
          <cell r="CG99">
            <v>1</v>
          </cell>
          <cell r="CH99">
            <v>1</v>
          </cell>
          <cell r="CI99">
            <v>1</v>
          </cell>
          <cell r="CJ99">
            <v>3</v>
          </cell>
          <cell r="CK99">
            <v>2</v>
          </cell>
          <cell r="CL99">
            <v>4</v>
          </cell>
          <cell r="CM99">
            <v>3</v>
          </cell>
          <cell r="CN99">
            <v>4</v>
          </cell>
          <cell r="CO99">
            <v>5</v>
          </cell>
          <cell r="CP99">
            <v>5</v>
          </cell>
          <cell r="CQ99">
            <v>4</v>
          </cell>
          <cell r="CR99">
            <v>4</v>
          </cell>
          <cell r="CS99">
            <v>4</v>
          </cell>
          <cell r="CT99">
            <v>4</v>
          </cell>
          <cell r="CU99">
            <v>4</v>
          </cell>
          <cell r="CV99">
            <v>4</v>
          </cell>
          <cell r="CW99">
            <v>4</v>
          </cell>
          <cell r="CX99">
            <v>4</v>
          </cell>
          <cell r="CY99">
            <v>3</v>
          </cell>
          <cell r="CZ99">
            <v>3</v>
          </cell>
        </row>
        <row r="100">
          <cell r="BB100" t="str">
            <v>Ciena</v>
          </cell>
          <cell r="BC100" t="str">
            <v>N/A</v>
          </cell>
          <cell r="BD100" t="str">
            <v>N/A</v>
          </cell>
          <cell r="BE100" t="str">
            <v>N/A</v>
          </cell>
          <cell r="BF100">
            <v>0.31707317073170732</v>
          </cell>
          <cell r="BG100">
            <v>0.30434782608695654</v>
          </cell>
          <cell r="BH100">
            <v>0.23404255319148937</v>
          </cell>
          <cell r="BI100">
            <v>0.25531914893617019</v>
          </cell>
          <cell r="BJ100">
            <v>0.23214285714285715</v>
          </cell>
          <cell r="BK100">
            <v>0.29230769230769232</v>
          </cell>
          <cell r="BL100">
            <v>0.36585365853658536</v>
          </cell>
          <cell r="BM100">
            <v>0.40206185567010311</v>
          </cell>
          <cell r="BN100">
            <v>0.38775510204081631</v>
          </cell>
          <cell r="BO100">
            <v>0.38775510204081631</v>
          </cell>
          <cell r="BP100">
            <v>0.37894736842105264</v>
          </cell>
          <cell r="BQ100">
            <v>0.3482142857142857</v>
          </cell>
          <cell r="BR100">
            <v>0.41592920353982299</v>
          </cell>
          <cell r="BS100">
            <v>0.4140625</v>
          </cell>
          <cell r="BT100">
            <v>0.37410071942446044</v>
          </cell>
          <cell r="BU100">
            <v>0.36363636363636365</v>
          </cell>
          <cell r="BV100">
            <v>0.31538461538461537</v>
          </cell>
          <cell r="BW100">
            <v>0.27642276422764228</v>
          </cell>
          <cell r="BX100">
            <v>0.24107142857142858</v>
          </cell>
          <cell r="BY100">
            <v>0.22093023255813954</v>
          </cell>
          <cell r="BZ100">
            <v>0.21568627450980393</v>
          </cell>
          <cell r="CB100" t="str">
            <v>Ciena</v>
          </cell>
          <cell r="CC100" t="str">
            <v>N/A</v>
          </cell>
          <cell r="CD100" t="str">
            <v>N/A</v>
          </cell>
          <cell r="CE100" t="str">
            <v>N/A</v>
          </cell>
          <cell r="CF100">
            <v>2</v>
          </cell>
          <cell r="CG100">
            <v>2</v>
          </cell>
          <cell r="CH100">
            <v>2</v>
          </cell>
          <cell r="CI100">
            <v>2</v>
          </cell>
          <cell r="CJ100">
            <v>2</v>
          </cell>
          <cell r="CK100">
            <v>1</v>
          </cell>
          <cell r="CL100">
            <v>1</v>
          </cell>
          <cell r="CM100">
            <v>1</v>
          </cell>
          <cell r="CN100">
            <v>1</v>
          </cell>
          <cell r="CO100">
            <v>1</v>
          </cell>
          <cell r="CP100">
            <v>1</v>
          </cell>
          <cell r="CQ100">
            <v>2</v>
          </cell>
          <cell r="CR100">
            <v>1</v>
          </cell>
          <cell r="CS100">
            <v>1</v>
          </cell>
          <cell r="CT100">
            <v>1</v>
          </cell>
          <cell r="CU100">
            <v>1</v>
          </cell>
          <cell r="CV100">
            <v>1</v>
          </cell>
          <cell r="CW100">
            <v>2</v>
          </cell>
          <cell r="CX100">
            <v>2</v>
          </cell>
          <cell r="CY100">
            <v>2</v>
          </cell>
          <cell r="CZ100">
            <v>2</v>
          </cell>
        </row>
        <row r="101">
          <cell r="BB101" t="str">
            <v>Cisco</v>
          </cell>
          <cell r="BC101" t="str">
            <v>N/A</v>
          </cell>
          <cell r="BD101" t="str">
            <v>N/A</v>
          </cell>
          <cell r="BE101" t="str">
            <v>N/A</v>
          </cell>
          <cell r="BF101">
            <v>0.14634146341463414</v>
          </cell>
          <cell r="BG101">
            <v>0.13043478260869565</v>
          </cell>
          <cell r="BH101">
            <v>0.1276595744680851</v>
          </cell>
          <cell r="BI101">
            <v>0.1276595744680851</v>
          </cell>
          <cell r="BJ101">
            <v>7.1428571428571425E-2</v>
          </cell>
          <cell r="BK101">
            <v>7.6923076923076927E-2</v>
          </cell>
          <cell r="BL101">
            <v>7.3170731707317069E-2</v>
          </cell>
          <cell r="BM101">
            <v>7.2164948453608241E-2</v>
          </cell>
          <cell r="BN101">
            <v>9.1836734693877556E-2</v>
          </cell>
          <cell r="BO101">
            <v>0.11224489795918367</v>
          </cell>
          <cell r="BP101">
            <v>0.11578947368421053</v>
          </cell>
          <cell r="BQ101">
            <v>9.8214285714285712E-2</v>
          </cell>
          <cell r="BR101">
            <v>9.7345132743362831E-2</v>
          </cell>
          <cell r="BS101">
            <v>9.375E-2</v>
          </cell>
          <cell r="BT101">
            <v>0.1079136690647482</v>
          </cell>
          <cell r="BU101">
            <v>0.1487603305785124</v>
          </cell>
          <cell r="BV101">
            <v>0.14615384615384616</v>
          </cell>
          <cell r="BW101">
            <v>0.15447154471544716</v>
          </cell>
          <cell r="BX101">
            <v>0.125</v>
          </cell>
          <cell r="BY101">
            <v>0.10465116279069768</v>
          </cell>
          <cell r="BZ101">
            <v>9.8039215686274508E-2</v>
          </cell>
          <cell r="CB101" t="str">
            <v>Cisco</v>
          </cell>
          <cell r="CC101" t="str">
            <v>N/A</v>
          </cell>
          <cell r="CD101" t="str">
            <v>N/A</v>
          </cell>
          <cell r="CE101" t="str">
            <v>N/A</v>
          </cell>
          <cell r="CF101">
            <v>3</v>
          </cell>
          <cell r="CG101">
            <v>3</v>
          </cell>
          <cell r="CH101">
            <v>4</v>
          </cell>
          <cell r="CI101">
            <v>4</v>
          </cell>
          <cell r="CJ101">
            <v>5</v>
          </cell>
          <cell r="CK101">
            <v>5</v>
          </cell>
          <cell r="CL101">
            <v>5</v>
          </cell>
          <cell r="CM101">
            <v>5</v>
          </cell>
          <cell r="CN101">
            <v>4</v>
          </cell>
          <cell r="CO101">
            <v>3</v>
          </cell>
          <cell r="CP101">
            <v>3</v>
          </cell>
          <cell r="CQ101">
            <v>3</v>
          </cell>
          <cell r="CR101">
            <v>3</v>
          </cell>
          <cell r="CS101">
            <v>3</v>
          </cell>
          <cell r="CT101">
            <v>3</v>
          </cell>
          <cell r="CU101">
            <v>3</v>
          </cell>
          <cell r="CV101">
            <v>3</v>
          </cell>
          <cell r="CW101">
            <v>3</v>
          </cell>
          <cell r="CX101">
            <v>3</v>
          </cell>
          <cell r="CY101">
            <v>4</v>
          </cell>
          <cell r="CZ101">
            <v>5</v>
          </cell>
        </row>
        <row r="102">
          <cell r="BB102" t="str">
            <v>ECI Telecom</v>
          </cell>
          <cell r="BC102" t="str">
            <v>N/A</v>
          </cell>
          <cell r="BD102" t="str">
            <v>N/A</v>
          </cell>
          <cell r="BE102" t="str">
            <v>N/A</v>
          </cell>
          <cell r="BF102">
            <v>0</v>
          </cell>
          <cell r="BG102">
            <v>0</v>
          </cell>
          <cell r="BH102">
            <v>0</v>
          </cell>
          <cell r="BI102">
            <v>8.5106382978723402E-2</v>
          </cell>
          <cell r="BJ102">
            <v>0.16071428571428573</v>
          </cell>
          <cell r="BK102">
            <v>0.18461538461538463</v>
          </cell>
          <cell r="BL102">
            <v>0.17073170731707318</v>
          </cell>
          <cell r="BM102">
            <v>0.12371134020618557</v>
          </cell>
          <cell r="BN102">
            <v>0.11224489795918367</v>
          </cell>
          <cell r="BO102">
            <v>8.1632653061224483E-2</v>
          </cell>
          <cell r="BP102">
            <v>7.3684210526315783E-2</v>
          </cell>
          <cell r="BQ102">
            <v>5.3571428571428568E-2</v>
          </cell>
          <cell r="BR102">
            <v>2.6548672566371681E-2</v>
          </cell>
          <cell r="BS102">
            <v>2.34375E-2</v>
          </cell>
          <cell r="BT102">
            <v>2.1582733812949641E-2</v>
          </cell>
          <cell r="BU102">
            <v>1.6528925619834711E-2</v>
          </cell>
          <cell r="BV102">
            <v>2.3076923076923078E-2</v>
          </cell>
          <cell r="BW102">
            <v>4.065040650406504E-2</v>
          </cell>
          <cell r="BX102">
            <v>4.4642857142857144E-2</v>
          </cell>
          <cell r="BY102">
            <v>5.8139534883720929E-2</v>
          </cell>
          <cell r="BZ102">
            <v>5.8823529411764705E-2</v>
          </cell>
          <cell r="CB102" t="str">
            <v>ECI Telecom</v>
          </cell>
          <cell r="CC102" t="str">
            <v>N/A</v>
          </cell>
          <cell r="CD102" t="str">
            <v>N/A</v>
          </cell>
          <cell r="CE102" t="str">
            <v>N/A</v>
          </cell>
          <cell r="CF102" t="str">
            <v/>
          </cell>
          <cell r="CG102" t="str">
            <v/>
          </cell>
          <cell r="CH102" t="str">
            <v/>
          </cell>
          <cell r="CI102">
            <v>5</v>
          </cell>
          <cell r="CJ102">
            <v>4</v>
          </cell>
          <cell r="CK102">
            <v>3</v>
          </cell>
          <cell r="CL102">
            <v>3</v>
          </cell>
          <cell r="CM102">
            <v>3</v>
          </cell>
          <cell r="CN102">
            <v>3</v>
          </cell>
          <cell r="CO102">
            <v>4</v>
          </cell>
          <cell r="CP102">
            <v>4</v>
          </cell>
          <cell r="CQ102">
            <v>5</v>
          </cell>
          <cell r="CR102">
            <v>6</v>
          </cell>
          <cell r="CS102">
            <v>6</v>
          </cell>
          <cell r="CT102">
            <v>6</v>
          </cell>
          <cell r="CU102">
            <v>6</v>
          </cell>
          <cell r="CV102">
            <v>8</v>
          </cell>
          <cell r="CW102">
            <v>7</v>
          </cell>
          <cell r="CX102">
            <v>7</v>
          </cell>
          <cell r="CY102">
            <v>7</v>
          </cell>
          <cell r="CZ102">
            <v>7</v>
          </cell>
        </row>
        <row r="103">
          <cell r="BB103" t="str">
            <v>Ericsson</v>
          </cell>
          <cell r="BC103" t="str">
            <v>N/A</v>
          </cell>
          <cell r="BD103" t="str">
            <v>N/A</v>
          </cell>
          <cell r="BE103" t="str">
            <v>N/A</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B103" t="str">
            <v>Ericsson</v>
          </cell>
          <cell r="CC103" t="str">
            <v>N/A</v>
          </cell>
          <cell r="CD103" t="str">
            <v>N/A</v>
          </cell>
          <cell r="CE103" t="str">
            <v>N/A</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row>
        <row r="104">
          <cell r="BB104" t="str">
            <v>FiberHome</v>
          </cell>
          <cell r="BC104" t="str">
            <v>N/A</v>
          </cell>
          <cell r="BD104" t="str">
            <v>N/A</v>
          </cell>
          <cell r="BE104" t="str">
            <v>N/A</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B104" t="str">
            <v>FiberHome</v>
          </cell>
          <cell r="CC104" t="str">
            <v>N/A</v>
          </cell>
          <cell r="CD104" t="str">
            <v>N/A</v>
          </cell>
          <cell r="CE104" t="str">
            <v>N/A</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row>
        <row r="105">
          <cell r="BB105" t="str">
            <v>Force 10</v>
          </cell>
          <cell r="BC105" t="str">
            <v>N/A</v>
          </cell>
          <cell r="BD105" t="str">
            <v>N/A</v>
          </cell>
          <cell r="BE105" t="str">
            <v>N/A</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B105" t="str">
            <v>Force 10</v>
          </cell>
          <cell r="CC105" t="str">
            <v>N/A</v>
          </cell>
          <cell r="CD105" t="str">
            <v>N/A</v>
          </cell>
          <cell r="CE105" t="str">
            <v>N/A</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row>
        <row r="106">
          <cell r="BB106" t="str">
            <v>Fujitsu</v>
          </cell>
          <cell r="BC106" t="str">
            <v>N/A</v>
          </cell>
          <cell r="BD106" t="str">
            <v>N/A</v>
          </cell>
          <cell r="BE106" t="str">
            <v>N/A</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B106" t="str">
            <v>Fujitsu</v>
          </cell>
          <cell r="CC106" t="str">
            <v>N/A</v>
          </cell>
          <cell r="CD106" t="str">
            <v>N/A</v>
          </cell>
          <cell r="CE106" t="str">
            <v>N/A</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row>
        <row r="107">
          <cell r="BB107" t="str">
            <v>Hitachi</v>
          </cell>
          <cell r="BC107" t="str">
            <v>N/A</v>
          </cell>
          <cell r="BD107" t="str">
            <v>N/A</v>
          </cell>
          <cell r="BE107" t="str">
            <v>N/A</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B107" t="str">
            <v>Hitachi</v>
          </cell>
          <cell r="CC107" t="str">
            <v>N/A</v>
          </cell>
          <cell r="CD107" t="str">
            <v>N/A</v>
          </cell>
          <cell r="CE107" t="str">
            <v>N/A</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row>
        <row r="108">
          <cell r="BB108" t="str">
            <v>Huawei</v>
          </cell>
          <cell r="BC108" t="str">
            <v>N/A</v>
          </cell>
          <cell r="BD108" t="str">
            <v>N/A</v>
          </cell>
          <cell r="BE108" t="str">
            <v>N/A</v>
          </cell>
          <cell r="BF108">
            <v>7.3170731707317069E-2</v>
          </cell>
          <cell r="BG108">
            <v>0.13043478260869565</v>
          </cell>
          <cell r="BH108">
            <v>0.14893617021276595</v>
          </cell>
          <cell r="BI108">
            <v>0.14893617021276595</v>
          </cell>
          <cell r="BJ108">
            <v>0.25</v>
          </cell>
          <cell r="BK108">
            <v>0.18461538461538463</v>
          </cell>
          <cell r="BL108">
            <v>0.18292682926829268</v>
          </cell>
          <cell r="BM108">
            <v>0.22680412371134021</v>
          </cell>
          <cell r="BN108">
            <v>0.26530612244897961</v>
          </cell>
          <cell r="BO108">
            <v>0.29591836734693877</v>
          </cell>
          <cell r="BP108">
            <v>0.32631578947368423</v>
          </cell>
          <cell r="BQ108">
            <v>0.36607142857142855</v>
          </cell>
          <cell r="BR108">
            <v>0.31858407079646017</v>
          </cell>
          <cell r="BS108">
            <v>0.3203125</v>
          </cell>
          <cell r="BT108">
            <v>0.33093525179856115</v>
          </cell>
          <cell r="BU108">
            <v>0.31404958677685951</v>
          </cell>
          <cell r="BV108">
            <v>0.30769230769230771</v>
          </cell>
          <cell r="BW108">
            <v>0.29268292682926828</v>
          </cell>
          <cell r="BX108">
            <v>0.32142857142857145</v>
          </cell>
          <cell r="BY108">
            <v>0.30232558139534882</v>
          </cell>
          <cell r="BZ108">
            <v>0.31372549019607843</v>
          </cell>
          <cell r="CB108" t="str">
            <v>Huawei</v>
          </cell>
          <cell r="CC108" t="str">
            <v>N/A</v>
          </cell>
          <cell r="CD108" t="str">
            <v>N/A</v>
          </cell>
          <cell r="CE108" t="str">
            <v>N/A</v>
          </cell>
          <cell r="CF108">
            <v>5</v>
          </cell>
          <cell r="CG108">
            <v>3</v>
          </cell>
          <cell r="CH108">
            <v>3</v>
          </cell>
          <cell r="CI108">
            <v>3</v>
          </cell>
          <cell r="CJ108">
            <v>1</v>
          </cell>
          <cell r="CK108">
            <v>3</v>
          </cell>
          <cell r="CL108">
            <v>2</v>
          </cell>
          <cell r="CM108">
            <v>2</v>
          </cell>
          <cell r="CN108">
            <v>2</v>
          </cell>
          <cell r="CO108">
            <v>2</v>
          </cell>
          <cell r="CP108">
            <v>2</v>
          </cell>
          <cell r="CQ108">
            <v>1</v>
          </cell>
          <cell r="CR108">
            <v>2</v>
          </cell>
          <cell r="CS108">
            <v>2</v>
          </cell>
          <cell r="CT108">
            <v>2</v>
          </cell>
          <cell r="CU108">
            <v>2</v>
          </cell>
          <cell r="CV108">
            <v>2</v>
          </cell>
          <cell r="CW108">
            <v>1</v>
          </cell>
          <cell r="CX108">
            <v>1</v>
          </cell>
          <cell r="CY108">
            <v>1</v>
          </cell>
          <cell r="CZ108">
            <v>1</v>
          </cell>
        </row>
        <row r="109">
          <cell r="BB109" t="str">
            <v>Infinera</v>
          </cell>
          <cell r="BC109" t="str">
            <v>N/A</v>
          </cell>
          <cell r="BD109" t="str">
            <v>N/A</v>
          </cell>
          <cell r="BE109" t="str">
            <v>N/A</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B109" t="str">
            <v>Infinera</v>
          </cell>
          <cell r="CC109" t="str">
            <v>N/A</v>
          </cell>
          <cell r="CD109" t="str">
            <v>N/A</v>
          </cell>
          <cell r="CE109" t="str">
            <v>N/A</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row>
        <row r="110">
          <cell r="BB110" t="str">
            <v>NEC</v>
          </cell>
          <cell r="BC110" t="str">
            <v>N/A</v>
          </cell>
          <cell r="BD110" t="str">
            <v>N/A</v>
          </cell>
          <cell r="BE110" t="str">
            <v>N/A</v>
          </cell>
          <cell r="BF110">
            <v>0</v>
          </cell>
          <cell r="BG110">
            <v>0</v>
          </cell>
          <cell r="BH110">
            <v>0</v>
          </cell>
          <cell r="BI110">
            <v>0</v>
          </cell>
          <cell r="BJ110">
            <v>0</v>
          </cell>
          <cell r="BK110">
            <v>0</v>
          </cell>
          <cell r="BL110">
            <v>0</v>
          </cell>
          <cell r="BM110">
            <v>0</v>
          </cell>
          <cell r="BN110">
            <v>0</v>
          </cell>
          <cell r="BO110">
            <v>0</v>
          </cell>
          <cell r="BP110">
            <v>2.1052631578947368E-2</v>
          </cell>
          <cell r="BQ110">
            <v>5.3571428571428568E-2</v>
          </cell>
          <cell r="BR110">
            <v>6.1946902654867256E-2</v>
          </cell>
          <cell r="BS110">
            <v>7.03125E-2</v>
          </cell>
          <cell r="BT110">
            <v>5.7553956834532377E-2</v>
          </cell>
          <cell r="BU110">
            <v>4.1322314049586778E-2</v>
          </cell>
          <cell r="BV110">
            <v>3.0769230769230771E-2</v>
          </cell>
          <cell r="BW110">
            <v>1.6260162601626018E-2</v>
          </cell>
          <cell r="BX110">
            <v>8.9285714285714281E-3</v>
          </cell>
          <cell r="BY110">
            <v>0</v>
          </cell>
          <cell r="BZ110">
            <v>0</v>
          </cell>
          <cell r="CB110" t="str">
            <v>NEC</v>
          </cell>
          <cell r="CC110" t="str">
            <v>N/A</v>
          </cell>
          <cell r="CD110" t="str">
            <v>N/A</v>
          </cell>
          <cell r="CE110" t="str">
            <v>N/A</v>
          </cell>
          <cell r="CF110" t="str">
            <v/>
          </cell>
          <cell r="CG110" t="str">
            <v/>
          </cell>
          <cell r="CH110" t="str">
            <v/>
          </cell>
          <cell r="CI110" t="str">
            <v/>
          </cell>
          <cell r="CJ110" t="str">
            <v/>
          </cell>
          <cell r="CK110" t="str">
            <v/>
          </cell>
          <cell r="CL110" t="str">
            <v/>
          </cell>
          <cell r="CM110" t="str">
            <v/>
          </cell>
          <cell r="CN110" t="str">
            <v/>
          </cell>
          <cell r="CO110" t="str">
            <v/>
          </cell>
          <cell r="CP110">
            <v>6</v>
          </cell>
          <cell r="CQ110">
            <v>5</v>
          </cell>
          <cell r="CR110">
            <v>5</v>
          </cell>
          <cell r="CS110">
            <v>4</v>
          </cell>
          <cell r="CT110">
            <v>5</v>
          </cell>
          <cell r="CU110">
            <v>5</v>
          </cell>
          <cell r="CV110">
            <v>6</v>
          </cell>
          <cell r="CW110">
            <v>8</v>
          </cell>
          <cell r="CX110">
            <v>8</v>
          </cell>
          <cell r="CY110" t="str">
            <v/>
          </cell>
          <cell r="CZ110" t="str">
            <v/>
          </cell>
        </row>
        <row r="111">
          <cell r="BB111" t="str">
            <v>Nokia Siemens</v>
          </cell>
          <cell r="BC111" t="str">
            <v>N/A</v>
          </cell>
          <cell r="BD111" t="str">
            <v>N/A</v>
          </cell>
          <cell r="BE111" t="str">
            <v>N/A</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B111" t="str">
            <v>Nokia Siemens</v>
          </cell>
          <cell r="CC111" t="str">
            <v>N/A</v>
          </cell>
          <cell r="CD111" t="str">
            <v>N/A</v>
          </cell>
          <cell r="CE111" t="str">
            <v>N/A</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row>
        <row r="112">
          <cell r="BB112" t="str">
            <v>Sycamore</v>
          </cell>
          <cell r="BC112" t="str">
            <v>N/A</v>
          </cell>
          <cell r="BD112" t="str">
            <v>N/A</v>
          </cell>
          <cell r="BE112" t="str">
            <v>N/A</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B112" t="str">
            <v>Sycamore</v>
          </cell>
          <cell r="CC112" t="str">
            <v>N/A</v>
          </cell>
          <cell r="CD112" t="str">
            <v>N/A</v>
          </cell>
          <cell r="CE112" t="str">
            <v>N/A</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row>
        <row r="113">
          <cell r="BB113" t="str">
            <v>Tejas</v>
          </cell>
          <cell r="BC113" t="str">
            <v>N/A</v>
          </cell>
          <cell r="BD113" t="str">
            <v>N/A</v>
          </cell>
          <cell r="BE113" t="str">
            <v>N/A</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B113" t="str">
            <v>Tejas</v>
          </cell>
          <cell r="CC113" t="str">
            <v>N/A</v>
          </cell>
          <cell r="CD113" t="str">
            <v>N/A</v>
          </cell>
          <cell r="CE113" t="str">
            <v>N/A</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row>
        <row r="114">
          <cell r="BB114" t="str">
            <v>Tellabs</v>
          </cell>
          <cell r="BC114" t="str">
            <v>N/A</v>
          </cell>
          <cell r="BD114" t="str">
            <v>N/A</v>
          </cell>
          <cell r="BE114" t="str">
            <v>N/A</v>
          </cell>
          <cell r="BF114">
            <v>9.7560975609756101E-2</v>
          </cell>
          <cell r="BG114">
            <v>8.6956521739130432E-2</v>
          </cell>
          <cell r="BH114">
            <v>8.5106382978723402E-2</v>
          </cell>
          <cell r="BI114">
            <v>8.5106382978723402E-2</v>
          </cell>
          <cell r="BJ114">
            <v>7.1428571428571425E-2</v>
          </cell>
          <cell r="BK114">
            <v>6.1538461538461542E-2</v>
          </cell>
          <cell r="BL114">
            <v>4.878048780487805E-2</v>
          </cell>
          <cell r="BM114">
            <v>3.0927835051546393E-2</v>
          </cell>
          <cell r="BN114">
            <v>2.0408163265306121E-2</v>
          </cell>
          <cell r="BO114">
            <v>2.0408163265306121E-2</v>
          </cell>
          <cell r="BP114">
            <v>1.0526315789473684E-2</v>
          </cell>
          <cell r="BQ114">
            <v>8.9285714285714281E-3</v>
          </cell>
          <cell r="BR114">
            <v>8.8495575221238937E-3</v>
          </cell>
          <cell r="BS114">
            <v>7.8125E-3</v>
          </cell>
          <cell r="BT114">
            <v>1.4388489208633094E-2</v>
          </cell>
          <cell r="BU114">
            <v>1.6528925619834711E-2</v>
          </cell>
          <cell r="BV114">
            <v>3.0769230769230771E-2</v>
          </cell>
          <cell r="BW114">
            <v>5.6910569105691054E-2</v>
          </cell>
          <cell r="BX114">
            <v>7.1428571428571425E-2</v>
          </cell>
          <cell r="BY114">
            <v>9.3023255813953487E-2</v>
          </cell>
          <cell r="BZ114">
            <v>0.11764705882352941</v>
          </cell>
          <cell r="CB114" t="str">
            <v>Tellabs</v>
          </cell>
          <cell r="CC114" t="str">
            <v>N/A</v>
          </cell>
          <cell r="CD114" t="str">
            <v>N/A</v>
          </cell>
          <cell r="CE114" t="str">
            <v>N/A</v>
          </cell>
          <cell r="CF114">
            <v>4</v>
          </cell>
          <cell r="CG114">
            <v>5</v>
          </cell>
          <cell r="CH114">
            <v>5</v>
          </cell>
          <cell r="CI114">
            <v>5</v>
          </cell>
          <cell r="CJ114">
            <v>5</v>
          </cell>
          <cell r="CK114">
            <v>6</v>
          </cell>
          <cell r="CL114">
            <v>6</v>
          </cell>
          <cell r="CM114">
            <v>6</v>
          </cell>
          <cell r="CN114">
            <v>6</v>
          </cell>
          <cell r="CO114">
            <v>6</v>
          </cell>
          <cell r="CP114">
            <v>7</v>
          </cell>
          <cell r="CQ114">
            <v>7</v>
          </cell>
          <cell r="CR114">
            <v>7</v>
          </cell>
          <cell r="CS114">
            <v>7</v>
          </cell>
          <cell r="CT114">
            <v>7</v>
          </cell>
          <cell r="CU114">
            <v>6</v>
          </cell>
          <cell r="CV114">
            <v>6</v>
          </cell>
          <cell r="CW114">
            <v>5</v>
          </cell>
          <cell r="CX114">
            <v>6</v>
          </cell>
          <cell r="CY114">
            <v>6</v>
          </cell>
          <cell r="CZ114">
            <v>3</v>
          </cell>
        </row>
        <row r="115">
          <cell r="BB115" t="str">
            <v>Transmode</v>
          </cell>
          <cell r="BC115" t="str">
            <v>N/A</v>
          </cell>
          <cell r="BD115" t="str">
            <v>N/A</v>
          </cell>
          <cell r="BE115" t="str">
            <v>N/A</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B115" t="str">
            <v>Transmode</v>
          </cell>
          <cell r="CC115" t="str">
            <v>N/A</v>
          </cell>
          <cell r="CD115" t="str">
            <v>N/A</v>
          </cell>
          <cell r="CE115" t="str">
            <v>N/A</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row>
        <row r="116">
          <cell r="BB116" t="str">
            <v>Tyco</v>
          </cell>
          <cell r="BC116" t="str">
            <v>N/A</v>
          </cell>
          <cell r="BD116" t="str">
            <v>N/A</v>
          </cell>
          <cell r="BE116" t="str">
            <v>N/A</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B116" t="str">
            <v>Tyco</v>
          </cell>
          <cell r="CC116" t="str">
            <v>N/A</v>
          </cell>
          <cell r="CD116" t="str">
            <v>N/A</v>
          </cell>
          <cell r="CE116" t="str">
            <v>N/A</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row>
        <row r="117">
          <cell r="BB117" t="str">
            <v>ZTE</v>
          </cell>
          <cell r="BC117" t="str">
            <v>N/A</v>
          </cell>
          <cell r="BD117" t="str">
            <v>N/A</v>
          </cell>
          <cell r="BE117" t="str">
            <v>N/A</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3.8461538461538464E-2</v>
          </cell>
          <cell r="BW117">
            <v>4.878048780487805E-2</v>
          </cell>
          <cell r="BX117">
            <v>8.0357142857142863E-2</v>
          </cell>
          <cell r="BY117">
            <v>0.10465116279069768</v>
          </cell>
          <cell r="BZ117">
            <v>7.8431372549019607E-2</v>
          </cell>
          <cell r="CB117" t="str">
            <v>ZTE</v>
          </cell>
          <cell r="CC117" t="str">
            <v>N/A</v>
          </cell>
          <cell r="CD117" t="str">
            <v>N/A</v>
          </cell>
          <cell r="CE117" t="str">
            <v>N/A</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v>5</v>
          </cell>
          <cell r="CW117">
            <v>6</v>
          </cell>
          <cell r="CX117">
            <v>5</v>
          </cell>
          <cell r="CY117">
            <v>4</v>
          </cell>
          <cell r="CZ117">
            <v>6</v>
          </cell>
        </row>
        <row r="118">
          <cell r="BB118" t="str">
            <v>Other</v>
          </cell>
          <cell r="BC118" t="str">
            <v>N/A</v>
          </cell>
          <cell r="BD118" t="str">
            <v>N/A</v>
          </cell>
          <cell r="BE118" t="str">
            <v>N/A</v>
          </cell>
          <cell r="BF118">
            <v>0</v>
          </cell>
          <cell r="BG118">
            <v>0</v>
          </cell>
          <cell r="BH118">
            <v>0</v>
          </cell>
          <cell r="BI118">
            <v>0</v>
          </cell>
          <cell r="BJ118">
            <v>0</v>
          </cell>
          <cell r="BK118">
            <v>0</v>
          </cell>
          <cell r="BL118">
            <v>1.2195121951219513E-2</v>
          </cell>
          <cell r="BM118">
            <v>2.0618556701030927E-2</v>
          </cell>
          <cell r="BN118">
            <v>3.0612244897959183E-2</v>
          </cell>
          <cell r="BO118">
            <v>3.0612244897959183E-2</v>
          </cell>
          <cell r="BP118">
            <v>2.1052631578947368E-2</v>
          </cell>
          <cell r="BQ118">
            <v>8.9285714285714281E-3</v>
          </cell>
          <cell r="BR118">
            <v>0</v>
          </cell>
          <cell r="BS118">
            <v>0</v>
          </cell>
          <cell r="BT118">
            <v>0</v>
          </cell>
          <cell r="BU118">
            <v>0</v>
          </cell>
          <cell r="BV118">
            <v>0</v>
          </cell>
          <cell r="BW118">
            <v>0</v>
          </cell>
          <cell r="BX118">
            <v>0</v>
          </cell>
          <cell r="BY118">
            <v>0</v>
          </cell>
          <cell r="BZ118">
            <v>0</v>
          </cell>
        </row>
        <row r="126">
          <cell r="BB126" t="str">
            <v>Vendor</v>
          </cell>
          <cell r="BC126" t="str">
            <v>1Q05</v>
          </cell>
          <cell r="BD126" t="str">
            <v>2Q05</v>
          </cell>
          <cell r="BE126" t="str">
            <v>3Q05</v>
          </cell>
          <cell r="BF126" t="str">
            <v>4Q05</v>
          </cell>
          <cell r="BG126" t="str">
            <v>1Q06</v>
          </cell>
          <cell r="BH126" t="str">
            <v>2Q06</v>
          </cell>
          <cell r="BI126" t="str">
            <v>3Q06</v>
          </cell>
          <cell r="BJ126" t="str">
            <v>4Q06</v>
          </cell>
          <cell r="BK126" t="str">
            <v>1Q07</v>
          </cell>
          <cell r="BL126" t="str">
            <v>2Q07</v>
          </cell>
          <cell r="BM126" t="str">
            <v>3Q07</v>
          </cell>
          <cell r="BN126" t="str">
            <v>4Q07</v>
          </cell>
          <cell r="BO126" t="str">
            <v>1Q08</v>
          </cell>
          <cell r="BP126" t="str">
            <v>2Q08</v>
          </cell>
          <cell r="BQ126" t="str">
            <v>3Q08</v>
          </cell>
          <cell r="BR126" t="str">
            <v>4Q08</v>
          </cell>
          <cell r="BS126" t="str">
            <v>1Q09</v>
          </cell>
          <cell r="BT126" t="str">
            <v>2Q09</v>
          </cell>
          <cell r="BU126" t="str">
            <v>3Q09</v>
          </cell>
          <cell r="BV126" t="str">
            <v>4Q09</v>
          </cell>
          <cell r="BW126" t="str">
            <v>1Q10</v>
          </cell>
          <cell r="BX126" t="str">
            <v>2Q10</v>
          </cell>
          <cell r="BY126" t="str">
            <v>3Q10</v>
          </cell>
          <cell r="BZ126" t="str">
            <v>4Q10</v>
          </cell>
          <cell r="CB126" t="str">
            <v>Vendor</v>
          </cell>
          <cell r="CC126" t="str">
            <v>1Q05</v>
          </cell>
          <cell r="CD126" t="str">
            <v>2Q05</v>
          </cell>
          <cell r="CE126" t="str">
            <v>3Q05</v>
          </cell>
          <cell r="CF126" t="str">
            <v>4Q05</v>
          </cell>
          <cell r="CG126" t="str">
            <v>1Q06</v>
          </cell>
          <cell r="CH126" t="str">
            <v>2Q06</v>
          </cell>
          <cell r="CI126" t="str">
            <v>3Q06</v>
          </cell>
          <cell r="CJ126" t="str">
            <v>4Q06</v>
          </cell>
          <cell r="CK126" t="str">
            <v>1Q07</v>
          </cell>
          <cell r="CL126" t="str">
            <v>2Q07</v>
          </cell>
          <cell r="CM126" t="str">
            <v>3Q07</v>
          </cell>
          <cell r="CN126" t="str">
            <v>4Q07</v>
          </cell>
          <cell r="CO126" t="str">
            <v>1Q08</v>
          </cell>
          <cell r="CP126" t="str">
            <v>2Q08</v>
          </cell>
          <cell r="CQ126" t="str">
            <v>3Q08</v>
          </cell>
          <cell r="CR126" t="str">
            <v>4Q08</v>
          </cell>
          <cell r="CS126" t="str">
            <v>1Q09</v>
          </cell>
          <cell r="CT126" t="str">
            <v>2Q09</v>
          </cell>
          <cell r="CU126" t="str">
            <v>3Q09</v>
          </cell>
          <cell r="CV126" t="str">
            <v>4Q09</v>
          </cell>
          <cell r="CW126" t="str">
            <v>1Q10</v>
          </cell>
          <cell r="CX126" t="str">
            <v>2Q10</v>
          </cell>
          <cell r="CY126" t="str">
            <v>3Q10</v>
          </cell>
          <cell r="CZ126" t="str">
            <v>4Q10</v>
          </cell>
        </row>
        <row r="127">
          <cell r="BB127" t="str">
            <v>ADTRAN</v>
          </cell>
          <cell r="BC127" t="str">
            <v>N/A</v>
          </cell>
          <cell r="BD127" t="str">
            <v>N/A</v>
          </cell>
          <cell r="BE127" t="str">
            <v>N/A</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B127" t="str">
            <v>ADTRAN</v>
          </cell>
          <cell r="CC127" t="str">
            <v>N/A</v>
          </cell>
          <cell r="CD127" t="str">
            <v>N/A</v>
          </cell>
          <cell r="CE127" t="str">
            <v>N/A</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row>
        <row r="128">
          <cell r="BB128" t="str">
            <v>ADVA</v>
          </cell>
          <cell r="BC128" t="str">
            <v>N/A</v>
          </cell>
          <cell r="BD128" t="str">
            <v>N/A</v>
          </cell>
          <cell r="BE128" t="str">
            <v>N/A</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B128" t="str">
            <v>ADVA</v>
          </cell>
          <cell r="CC128" t="str">
            <v>N/A</v>
          </cell>
          <cell r="CD128" t="str">
            <v>N/A</v>
          </cell>
          <cell r="CE128" t="str">
            <v>N/A</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row>
        <row r="129">
          <cell r="BB129" t="str">
            <v>Alcatel-Lucent</v>
          </cell>
          <cell r="BC129" t="str">
            <v>N/A</v>
          </cell>
          <cell r="BD129" t="str">
            <v>N/A</v>
          </cell>
          <cell r="BE129" t="str">
            <v>N/A</v>
          </cell>
          <cell r="BF129">
            <v>0.12</v>
          </cell>
          <cell r="BG129">
            <v>0.14423076923076922</v>
          </cell>
          <cell r="BH129">
            <v>0.22772277227722773</v>
          </cell>
          <cell r="BI129">
            <v>0.29245283018867924</v>
          </cell>
          <cell r="BJ129">
            <v>0.27692307692307694</v>
          </cell>
          <cell r="BK129">
            <v>0.30379746835443039</v>
          </cell>
          <cell r="BL129">
            <v>0.32369942196531792</v>
          </cell>
          <cell r="BM129">
            <v>0.33684210526315789</v>
          </cell>
          <cell r="BN129">
            <v>0.36082474226804123</v>
          </cell>
          <cell r="BO129">
            <v>0.34031413612565448</v>
          </cell>
          <cell r="BP129">
            <v>0.31018518518518517</v>
          </cell>
          <cell r="BQ129">
            <v>0.27160493827160492</v>
          </cell>
          <cell r="BR129">
            <v>0.24255319148936169</v>
          </cell>
          <cell r="BS129">
            <v>0.22916666666666666</v>
          </cell>
          <cell r="BT129">
            <v>0.23113207547169812</v>
          </cell>
          <cell r="BU129">
            <v>0.2</v>
          </cell>
          <cell r="BV129">
            <v>0.1822429906542056</v>
          </cell>
          <cell r="BW129">
            <v>0.17757009345794392</v>
          </cell>
          <cell r="BX129">
            <v>0.14864864864864866</v>
          </cell>
          <cell r="BY129">
            <v>0.16292134831460675</v>
          </cell>
          <cell r="BZ129">
            <v>0.17204301075268819</v>
          </cell>
          <cell r="CB129" t="str">
            <v>Alcatel-Lucent</v>
          </cell>
          <cell r="CC129" t="str">
            <v>N/A</v>
          </cell>
          <cell r="CD129" t="str">
            <v>N/A</v>
          </cell>
          <cell r="CE129" t="str">
            <v>N/A</v>
          </cell>
          <cell r="CF129">
            <v>4</v>
          </cell>
          <cell r="CG129">
            <v>4</v>
          </cell>
          <cell r="CH129">
            <v>2</v>
          </cell>
          <cell r="CI129">
            <v>1</v>
          </cell>
          <cell r="CJ129">
            <v>1</v>
          </cell>
          <cell r="CK129">
            <v>2</v>
          </cell>
          <cell r="CL129">
            <v>2</v>
          </cell>
          <cell r="CM129">
            <v>2</v>
          </cell>
          <cell r="CN129">
            <v>2</v>
          </cell>
          <cell r="CO129">
            <v>1</v>
          </cell>
          <cell r="CP129">
            <v>1</v>
          </cell>
          <cell r="CQ129">
            <v>2</v>
          </cell>
          <cell r="CR129">
            <v>2</v>
          </cell>
          <cell r="CS129">
            <v>3</v>
          </cell>
          <cell r="CT129">
            <v>3</v>
          </cell>
          <cell r="CU129">
            <v>3</v>
          </cell>
          <cell r="CV129">
            <v>2</v>
          </cell>
          <cell r="CW129">
            <v>2</v>
          </cell>
          <cell r="CX129">
            <v>3</v>
          </cell>
          <cell r="CY129">
            <v>3</v>
          </cell>
          <cell r="CZ129">
            <v>3</v>
          </cell>
        </row>
        <row r="130">
          <cell r="BB130" t="str">
            <v>Ciena</v>
          </cell>
          <cell r="BC130" t="str">
            <v>N/A</v>
          </cell>
          <cell r="BD130" t="str">
            <v>N/A</v>
          </cell>
          <cell r="BE130" t="str">
            <v>N/A</v>
          </cell>
          <cell r="BF130">
            <v>0.19</v>
          </cell>
          <cell r="BG130">
            <v>0.20192307692307693</v>
          </cell>
          <cell r="BH130">
            <v>0.16831683168316833</v>
          </cell>
          <cell r="BI130">
            <v>0.18867924528301888</v>
          </cell>
          <cell r="BJ130">
            <v>0.15384615384615385</v>
          </cell>
          <cell r="BK130">
            <v>0.12658227848101267</v>
          </cell>
          <cell r="BL130">
            <v>0.12716763005780346</v>
          </cell>
          <cell r="BM130">
            <v>0.1</v>
          </cell>
          <cell r="BN130">
            <v>7.7319587628865982E-2</v>
          </cell>
          <cell r="BO130">
            <v>9.4240837696335081E-2</v>
          </cell>
          <cell r="BP130">
            <v>9.2592592592592587E-2</v>
          </cell>
          <cell r="BQ130">
            <v>0.16049382716049382</v>
          </cell>
          <cell r="BR130">
            <v>0.2</v>
          </cell>
          <cell r="BS130">
            <v>0.24166666666666667</v>
          </cell>
          <cell r="BT130">
            <v>0.27830188679245282</v>
          </cell>
          <cell r="BU130">
            <v>0.23333333333333334</v>
          </cell>
          <cell r="BV130">
            <v>0.16355140186915887</v>
          </cell>
          <cell r="BW130">
            <v>8.4112149532710276E-2</v>
          </cell>
          <cell r="BX130">
            <v>5.4054054054054057E-2</v>
          </cell>
          <cell r="BY130">
            <v>3.3707865168539325E-2</v>
          </cell>
          <cell r="BZ130">
            <v>2.1505376344086023E-2</v>
          </cell>
          <cell r="CB130" t="str">
            <v>Ciena</v>
          </cell>
          <cell r="CC130" t="str">
            <v>N/A</v>
          </cell>
          <cell r="CD130" t="str">
            <v>N/A</v>
          </cell>
          <cell r="CE130" t="str">
            <v>N/A</v>
          </cell>
          <cell r="CF130">
            <v>3</v>
          </cell>
          <cell r="CG130">
            <v>2</v>
          </cell>
          <cell r="CH130">
            <v>4</v>
          </cell>
          <cell r="CI130">
            <v>2</v>
          </cell>
          <cell r="CJ130">
            <v>3</v>
          </cell>
          <cell r="CK130">
            <v>3</v>
          </cell>
          <cell r="CL130">
            <v>3</v>
          </cell>
          <cell r="CM130">
            <v>3</v>
          </cell>
          <cell r="CN130">
            <v>3</v>
          </cell>
          <cell r="CO130">
            <v>3</v>
          </cell>
          <cell r="CP130">
            <v>3</v>
          </cell>
          <cell r="CQ130">
            <v>3</v>
          </cell>
          <cell r="CR130">
            <v>3</v>
          </cell>
          <cell r="CS130">
            <v>2</v>
          </cell>
          <cell r="CT130">
            <v>1</v>
          </cell>
          <cell r="CU130">
            <v>2</v>
          </cell>
          <cell r="CV130">
            <v>3</v>
          </cell>
          <cell r="CW130">
            <v>4</v>
          </cell>
          <cell r="CX130">
            <v>6</v>
          </cell>
          <cell r="CY130">
            <v>6</v>
          </cell>
          <cell r="CZ130">
            <v>6</v>
          </cell>
        </row>
        <row r="131">
          <cell r="BB131" t="str">
            <v>Cisco</v>
          </cell>
          <cell r="BC131" t="str">
            <v>N/A</v>
          </cell>
          <cell r="BD131" t="str">
            <v>N/A</v>
          </cell>
          <cell r="BE131" t="str">
            <v>N/A</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B131" t="str">
            <v>Cisco</v>
          </cell>
          <cell r="CC131" t="str">
            <v>N/A</v>
          </cell>
          <cell r="CD131" t="str">
            <v>N/A</v>
          </cell>
          <cell r="CE131" t="str">
            <v>N/A</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row>
        <row r="132">
          <cell r="BB132" t="str">
            <v>ECI Telecom</v>
          </cell>
          <cell r="BC132" t="str">
            <v>N/A</v>
          </cell>
          <cell r="BD132" t="str">
            <v>N/A</v>
          </cell>
          <cell r="BE132" t="str">
            <v>N/A</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B132" t="str">
            <v>ECI Telecom</v>
          </cell>
          <cell r="CC132" t="str">
            <v>N/A</v>
          </cell>
          <cell r="CD132" t="str">
            <v>N/A</v>
          </cell>
          <cell r="CE132" t="str">
            <v>N/A</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row>
        <row r="133">
          <cell r="BB133" t="str">
            <v>Ericsson</v>
          </cell>
          <cell r="BC133" t="str">
            <v>N/A</v>
          </cell>
          <cell r="BD133" t="str">
            <v>N/A</v>
          </cell>
          <cell r="BE133" t="str">
            <v>N/A</v>
          </cell>
          <cell r="BF133">
            <v>0.2</v>
          </cell>
          <cell r="BG133">
            <v>0.19230769230769232</v>
          </cell>
          <cell r="BH133">
            <v>0.19801980198019803</v>
          </cell>
          <cell r="BI133">
            <v>0.18867924528301888</v>
          </cell>
          <cell r="BJ133">
            <v>0.15384615384615385</v>
          </cell>
          <cell r="BK133">
            <v>0.10759493670886076</v>
          </cell>
          <cell r="BL133">
            <v>8.0924855491329481E-2</v>
          </cell>
          <cell r="BM133">
            <v>6.8421052631578952E-2</v>
          </cell>
          <cell r="BN133">
            <v>7.2164948453608241E-2</v>
          </cell>
          <cell r="BO133">
            <v>7.8534031413612565E-2</v>
          </cell>
          <cell r="BP133">
            <v>7.8703703703703706E-2</v>
          </cell>
          <cell r="BQ133">
            <v>6.584362139917696E-2</v>
          </cell>
          <cell r="BR133">
            <v>5.5319148936170209E-2</v>
          </cell>
          <cell r="BS133">
            <v>0.05</v>
          </cell>
          <cell r="BT133">
            <v>5.1886792452830191E-2</v>
          </cell>
          <cell r="BU133">
            <v>6.1111111111111109E-2</v>
          </cell>
          <cell r="BV133">
            <v>5.6074766355140186E-2</v>
          </cell>
          <cell r="BW133">
            <v>7.0093457943925228E-2</v>
          </cell>
          <cell r="BX133">
            <v>7.6576576576576572E-2</v>
          </cell>
          <cell r="BY133">
            <v>7.8651685393258425E-2</v>
          </cell>
          <cell r="BZ133">
            <v>0.10752688172043011</v>
          </cell>
          <cell r="CB133" t="str">
            <v>Ericsson</v>
          </cell>
          <cell r="CC133" t="str">
            <v>N/A</v>
          </cell>
          <cell r="CD133" t="str">
            <v>N/A</v>
          </cell>
          <cell r="CE133" t="str">
            <v>N/A</v>
          </cell>
          <cell r="CF133">
            <v>2</v>
          </cell>
          <cell r="CG133">
            <v>3</v>
          </cell>
          <cell r="CH133">
            <v>3</v>
          </cell>
          <cell r="CI133">
            <v>2</v>
          </cell>
          <cell r="CJ133">
            <v>3</v>
          </cell>
          <cell r="CK133">
            <v>4</v>
          </cell>
          <cell r="CL133">
            <v>4</v>
          </cell>
          <cell r="CM133">
            <v>4</v>
          </cell>
          <cell r="CN133">
            <v>4</v>
          </cell>
          <cell r="CO133">
            <v>4</v>
          </cell>
          <cell r="CP133">
            <v>4</v>
          </cell>
          <cell r="CQ133">
            <v>5</v>
          </cell>
          <cell r="CR133">
            <v>6</v>
          </cell>
          <cell r="CS133">
            <v>6</v>
          </cell>
          <cell r="CT133">
            <v>6</v>
          </cell>
          <cell r="CU133">
            <v>5</v>
          </cell>
          <cell r="CV133">
            <v>6</v>
          </cell>
          <cell r="CW133">
            <v>5</v>
          </cell>
          <cell r="CX133">
            <v>4</v>
          </cell>
          <cell r="CY133">
            <v>4</v>
          </cell>
          <cell r="CZ133">
            <v>4</v>
          </cell>
        </row>
        <row r="134">
          <cell r="BB134" t="str">
            <v>FiberHome</v>
          </cell>
          <cell r="BC134" t="str">
            <v>N/A</v>
          </cell>
          <cell r="BD134" t="str">
            <v>N/A</v>
          </cell>
          <cell r="BE134" t="str">
            <v>N/A</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B134" t="str">
            <v>FiberHome</v>
          </cell>
          <cell r="CC134" t="str">
            <v>N/A</v>
          </cell>
          <cell r="CD134" t="str">
            <v>N/A</v>
          </cell>
          <cell r="CE134" t="str">
            <v>N/A</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row>
        <row r="135">
          <cell r="BB135" t="str">
            <v>Force 10</v>
          </cell>
          <cell r="BC135" t="str">
            <v>N/A</v>
          </cell>
          <cell r="BD135" t="str">
            <v>N/A</v>
          </cell>
          <cell r="BE135" t="str">
            <v>N/A</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B135" t="str">
            <v>Force 10</v>
          </cell>
          <cell r="CC135" t="str">
            <v>N/A</v>
          </cell>
          <cell r="CD135" t="str">
            <v>N/A</v>
          </cell>
          <cell r="CE135" t="str">
            <v>N/A</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row>
        <row r="136">
          <cell r="BB136" t="str">
            <v>Fujitsu</v>
          </cell>
          <cell r="BC136" t="str">
            <v>N/A</v>
          </cell>
          <cell r="BD136" t="str">
            <v>N/A</v>
          </cell>
          <cell r="BE136" t="str">
            <v>N/A</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B136" t="str">
            <v>Fujitsu</v>
          </cell>
          <cell r="CC136" t="str">
            <v>N/A</v>
          </cell>
          <cell r="CD136" t="str">
            <v>N/A</v>
          </cell>
          <cell r="CE136" t="str">
            <v>N/A</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row>
        <row r="137">
          <cell r="BB137" t="str">
            <v>Hitachi</v>
          </cell>
          <cell r="BC137" t="str">
            <v>N/A</v>
          </cell>
          <cell r="BD137" t="str">
            <v>N/A</v>
          </cell>
          <cell r="BE137" t="str">
            <v>N/A</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B137" t="str">
            <v>Hitachi</v>
          </cell>
          <cell r="CC137" t="str">
            <v>N/A</v>
          </cell>
          <cell r="CD137" t="str">
            <v>N/A</v>
          </cell>
          <cell r="CE137" t="str">
            <v>N/A</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row>
        <row r="138">
          <cell r="BB138" t="str">
            <v>Huawei</v>
          </cell>
          <cell r="BC138" t="str">
            <v>N/A</v>
          </cell>
          <cell r="BD138" t="str">
            <v>N/A</v>
          </cell>
          <cell r="BE138" t="str">
            <v>N/A</v>
          </cell>
          <cell r="BF138">
            <v>0.38</v>
          </cell>
          <cell r="BG138">
            <v>0.34615384615384615</v>
          </cell>
          <cell r="BH138">
            <v>0.26732673267326734</v>
          </cell>
          <cell r="BI138">
            <v>0.16981132075471697</v>
          </cell>
          <cell r="BJ138">
            <v>0.26923076923076922</v>
          </cell>
          <cell r="BK138">
            <v>0.32278481012658228</v>
          </cell>
          <cell r="BL138">
            <v>0.34104046242774566</v>
          </cell>
          <cell r="BM138">
            <v>0.37368421052631579</v>
          </cell>
          <cell r="BN138">
            <v>0.37113402061855671</v>
          </cell>
          <cell r="BO138">
            <v>0.33507853403141363</v>
          </cell>
          <cell r="BP138">
            <v>0.31018518518518517</v>
          </cell>
          <cell r="BQ138">
            <v>0.30041152263374488</v>
          </cell>
          <cell r="BR138">
            <v>0.2723404255319149</v>
          </cell>
          <cell r="BS138">
            <v>0.27916666666666667</v>
          </cell>
          <cell r="BT138">
            <v>0.27830188679245282</v>
          </cell>
          <cell r="BU138">
            <v>0.30555555555555558</v>
          </cell>
          <cell r="BV138">
            <v>0.35046728971962615</v>
          </cell>
          <cell r="BW138">
            <v>0.38317757009345793</v>
          </cell>
          <cell r="BX138">
            <v>0.38738738738738737</v>
          </cell>
          <cell r="BY138">
            <v>0.37640449438202245</v>
          </cell>
          <cell r="BZ138">
            <v>0.37634408602150538</v>
          </cell>
          <cell r="CB138" t="str">
            <v>Huawei</v>
          </cell>
          <cell r="CC138" t="str">
            <v>N/A</v>
          </cell>
          <cell r="CD138" t="str">
            <v>N/A</v>
          </cell>
          <cell r="CE138" t="str">
            <v>N/A</v>
          </cell>
          <cell r="CF138">
            <v>1</v>
          </cell>
          <cell r="CG138">
            <v>1</v>
          </cell>
          <cell r="CH138">
            <v>1</v>
          </cell>
          <cell r="CI138">
            <v>4</v>
          </cell>
          <cell r="CJ138">
            <v>2</v>
          </cell>
          <cell r="CK138">
            <v>1</v>
          </cell>
          <cell r="CL138">
            <v>1</v>
          </cell>
          <cell r="CM138">
            <v>1</v>
          </cell>
          <cell r="CN138">
            <v>1</v>
          </cell>
          <cell r="CO138">
            <v>2</v>
          </cell>
          <cell r="CP138">
            <v>1</v>
          </cell>
          <cell r="CQ138">
            <v>1</v>
          </cell>
          <cell r="CR138">
            <v>1</v>
          </cell>
          <cell r="CS138">
            <v>1</v>
          </cell>
          <cell r="CT138">
            <v>1</v>
          </cell>
          <cell r="CU138">
            <v>1</v>
          </cell>
          <cell r="CV138">
            <v>1</v>
          </cell>
          <cell r="CW138">
            <v>1</v>
          </cell>
          <cell r="CX138">
            <v>1</v>
          </cell>
          <cell r="CY138">
            <v>1</v>
          </cell>
          <cell r="CZ138">
            <v>1</v>
          </cell>
        </row>
        <row r="139">
          <cell r="BB139" t="str">
            <v>Infinera</v>
          </cell>
          <cell r="BC139" t="str">
            <v>N/A</v>
          </cell>
          <cell r="BD139" t="str">
            <v>N/A</v>
          </cell>
          <cell r="BE139" t="str">
            <v>N/A</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4.4444444444444446E-2</v>
          </cell>
          <cell r="BV139">
            <v>6.0747663551401869E-2</v>
          </cell>
          <cell r="BW139">
            <v>6.5420560747663545E-2</v>
          </cell>
          <cell r="BX139">
            <v>6.3063063063063057E-2</v>
          </cell>
          <cell r="BY139">
            <v>3.3707865168539325E-2</v>
          </cell>
          <cell r="BZ139">
            <v>1.0752688172043012E-2</v>
          </cell>
          <cell r="CB139" t="str">
            <v>Infinera</v>
          </cell>
          <cell r="CC139" t="str">
            <v>N/A</v>
          </cell>
          <cell r="CD139" t="str">
            <v>N/A</v>
          </cell>
          <cell r="CE139" t="str">
            <v>N/A</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v>7</v>
          </cell>
          <cell r="CV139">
            <v>5</v>
          </cell>
          <cell r="CW139">
            <v>6</v>
          </cell>
          <cell r="CX139">
            <v>5</v>
          </cell>
          <cell r="CY139">
            <v>6</v>
          </cell>
          <cell r="CZ139">
            <v>7</v>
          </cell>
        </row>
        <row r="140">
          <cell r="BB140" t="str">
            <v>NEC</v>
          </cell>
          <cell r="BC140" t="str">
            <v>N/A</v>
          </cell>
          <cell r="BD140" t="str">
            <v>N/A</v>
          </cell>
          <cell r="BE140" t="str">
            <v>N/A</v>
          </cell>
          <cell r="BF140">
            <v>0.01</v>
          </cell>
          <cell r="BG140">
            <v>9.6153846153846159E-3</v>
          </cell>
          <cell r="BH140">
            <v>9.9009900990099011E-3</v>
          </cell>
          <cell r="BI140">
            <v>2.8301886792452831E-2</v>
          </cell>
          <cell r="BJ140">
            <v>2.3076923076923078E-2</v>
          </cell>
          <cell r="BK140">
            <v>3.1645569620253167E-2</v>
          </cell>
          <cell r="BL140">
            <v>2.3121387283236993E-2</v>
          </cell>
          <cell r="BM140">
            <v>2.1052631578947368E-2</v>
          </cell>
          <cell r="BN140">
            <v>3.0927835051546393E-2</v>
          </cell>
          <cell r="BO140">
            <v>2.6178010471204188E-2</v>
          </cell>
          <cell r="BP140">
            <v>2.3148148148148147E-2</v>
          </cell>
          <cell r="BQ140">
            <v>1.2345679012345678E-2</v>
          </cell>
          <cell r="BR140">
            <v>8.5106382978723406E-3</v>
          </cell>
          <cell r="BS140">
            <v>4.1666666666666666E-3</v>
          </cell>
          <cell r="BT140">
            <v>4.7169811320754715E-3</v>
          </cell>
          <cell r="BU140">
            <v>1.1111111111111112E-2</v>
          </cell>
          <cell r="BV140">
            <v>4.6728971962616819E-3</v>
          </cell>
          <cell r="BW140">
            <v>4.6728971962616819E-3</v>
          </cell>
          <cell r="BX140">
            <v>4.5045045045045045E-3</v>
          </cell>
          <cell r="BY140">
            <v>0</v>
          </cell>
          <cell r="BZ140">
            <v>0</v>
          </cell>
          <cell r="CB140" t="str">
            <v>NEC</v>
          </cell>
          <cell r="CC140" t="str">
            <v>N/A</v>
          </cell>
          <cell r="CD140" t="str">
            <v>N/A</v>
          </cell>
          <cell r="CE140" t="str">
            <v>N/A</v>
          </cell>
          <cell r="CF140">
            <v>7</v>
          </cell>
          <cell r="CG140">
            <v>7</v>
          </cell>
          <cell r="CH140">
            <v>7</v>
          </cell>
          <cell r="CI140">
            <v>6</v>
          </cell>
          <cell r="CJ140">
            <v>7</v>
          </cell>
          <cell r="CK140">
            <v>7</v>
          </cell>
          <cell r="CL140">
            <v>7</v>
          </cell>
          <cell r="CM140">
            <v>7</v>
          </cell>
          <cell r="CN140">
            <v>6</v>
          </cell>
          <cell r="CO140">
            <v>7</v>
          </cell>
          <cell r="CP140">
            <v>7</v>
          </cell>
          <cell r="CQ140">
            <v>7</v>
          </cell>
          <cell r="CR140">
            <v>7</v>
          </cell>
          <cell r="CS140">
            <v>7</v>
          </cell>
          <cell r="CT140">
            <v>7</v>
          </cell>
          <cell r="CU140">
            <v>8</v>
          </cell>
          <cell r="CV140">
            <v>8</v>
          </cell>
          <cell r="CW140">
            <v>8</v>
          </cell>
          <cell r="CX140">
            <v>8</v>
          </cell>
          <cell r="CY140" t="str">
            <v/>
          </cell>
          <cell r="CZ140" t="str">
            <v/>
          </cell>
        </row>
        <row r="141">
          <cell r="BB141" t="str">
            <v>Nokia Siemens</v>
          </cell>
          <cell r="BC141" t="str">
            <v>N/A</v>
          </cell>
          <cell r="BD141" t="str">
            <v>N/A</v>
          </cell>
          <cell r="BE141" t="str">
            <v>N/A</v>
          </cell>
          <cell r="BF141">
            <v>0.02</v>
          </cell>
          <cell r="BG141">
            <v>1.9230769230769232E-2</v>
          </cell>
          <cell r="BH141">
            <v>1.9801980198019802E-2</v>
          </cell>
          <cell r="BI141">
            <v>9.433962264150943E-3</v>
          </cell>
          <cell r="BJ141">
            <v>6.1538461538461542E-2</v>
          </cell>
          <cell r="BK141">
            <v>5.6962025316455694E-2</v>
          </cell>
          <cell r="BL141">
            <v>6.358381502890173E-2</v>
          </cell>
          <cell r="BM141">
            <v>6.8421052631578952E-2</v>
          </cell>
          <cell r="BN141">
            <v>3.608247422680412E-2</v>
          </cell>
          <cell r="BO141">
            <v>5.2356020942408377E-2</v>
          </cell>
          <cell r="BP141">
            <v>5.5555555555555552E-2</v>
          </cell>
          <cell r="BQ141">
            <v>5.3497942386831275E-2</v>
          </cell>
          <cell r="BR141">
            <v>6.3829787234042548E-2</v>
          </cell>
          <cell r="BS141">
            <v>6.25E-2</v>
          </cell>
          <cell r="BT141">
            <v>6.6037735849056603E-2</v>
          </cell>
          <cell r="BU141">
            <v>7.2222222222222215E-2</v>
          </cell>
          <cell r="BV141">
            <v>5.6074766355140186E-2</v>
          </cell>
          <cell r="BW141">
            <v>4.6728971962616821E-2</v>
          </cell>
          <cell r="BX141">
            <v>4.5045045045045043E-2</v>
          </cell>
          <cell r="BY141">
            <v>4.49438202247191E-2</v>
          </cell>
          <cell r="BZ141">
            <v>5.3763440860215055E-2</v>
          </cell>
          <cell r="CB141" t="str">
            <v>Nokia Siemens</v>
          </cell>
          <cell r="CC141" t="str">
            <v>N/A</v>
          </cell>
          <cell r="CD141" t="str">
            <v>N/A</v>
          </cell>
          <cell r="CE141" t="str">
            <v>N/A</v>
          </cell>
          <cell r="CF141">
            <v>6</v>
          </cell>
          <cell r="CG141">
            <v>6</v>
          </cell>
          <cell r="CH141">
            <v>6</v>
          </cell>
          <cell r="CI141">
            <v>7</v>
          </cell>
          <cell r="CJ141">
            <v>5</v>
          </cell>
          <cell r="CK141">
            <v>5</v>
          </cell>
          <cell r="CL141">
            <v>5</v>
          </cell>
          <cell r="CM141">
            <v>4</v>
          </cell>
          <cell r="CN141">
            <v>5</v>
          </cell>
          <cell r="CO141">
            <v>5</v>
          </cell>
          <cell r="CP141">
            <v>6</v>
          </cell>
          <cell r="CQ141">
            <v>6</v>
          </cell>
          <cell r="CR141">
            <v>5</v>
          </cell>
          <cell r="CS141">
            <v>5</v>
          </cell>
          <cell r="CT141">
            <v>5</v>
          </cell>
          <cell r="CU141">
            <v>4</v>
          </cell>
          <cell r="CV141">
            <v>6</v>
          </cell>
          <cell r="CW141">
            <v>7</v>
          </cell>
          <cell r="CX141">
            <v>7</v>
          </cell>
          <cell r="CY141">
            <v>5</v>
          </cell>
          <cell r="CZ141">
            <v>5</v>
          </cell>
        </row>
        <row r="142">
          <cell r="BB142" t="str">
            <v>Sycamore</v>
          </cell>
          <cell r="BC142" t="str">
            <v>N/A</v>
          </cell>
          <cell r="BD142" t="str">
            <v>N/A</v>
          </cell>
          <cell r="BE142" t="str">
            <v>N/A</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B142" t="str">
            <v>Sycamore</v>
          </cell>
          <cell r="CC142" t="str">
            <v>N/A</v>
          </cell>
          <cell r="CD142" t="str">
            <v>N/A</v>
          </cell>
          <cell r="CE142" t="str">
            <v>N/A</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row>
        <row r="143">
          <cell r="BB143" t="str">
            <v>Tejas</v>
          </cell>
          <cell r="BC143" t="str">
            <v>N/A</v>
          </cell>
          <cell r="BD143" t="str">
            <v>N/A</v>
          </cell>
          <cell r="BE143" t="str">
            <v>N/A</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B143" t="str">
            <v>Tejas</v>
          </cell>
          <cell r="CC143" t="str">
            <v>N/A</v>
          </cell>
          <cell r="CD143" t="str">
            <v>N/A</v>
          </cell>
          <cell r="CE143" t="str">
            <v>N/A</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row>
        <row r="144">
          <cell r="BB144" t="str">
            <v>Tellabs</v>
          </cell>
          <cell r="BC144" t="str">
            <v>N/A</v>
          </cell>
          <cell r="BD144" t="str">
            <v>N/A</v>
          </cell>
          <cell r="BE144" t="str">
            <v>N/A</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B144" t="str">
            <v>Tellabs</v>
          </cell>
          <cell r="CC144" t="str">
            <v>N/A</v>
          </cell>
          <cell r="CD144" t="str">
            <v>N/A</v>
          </cell>
          <cell r="CE144" t="str">
            <v>N/A</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row>
        <row r="145">
          <cell r="BB145" t="str">
            <v>Transmode</v>
          </cell>
          <cell r="BC145" t="str">
            <v>N/A</v>
          </cell>
          <cell r="BD145" t="str">
            <v>N/A</v>
          </cell>
          <cell r="BE145" t="str">
            <v>N/A</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B145" t="str">
            <v>Transmode</v>
          </cell>
          <cell r="CC145" t="str">
            <v>N/A</v>
          </cell>
          <cell r="CD145" t="str">
            <v>N/A</v>
          </cell>
          <cell r="CE145" t="str">
            <v>N/A</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row>
        <row r="146">
          <cell r="BB146" t="str">
            <v>Tyco</v>
          </cell>
          <cell r="BC146" t="str">
            <v>N/A</v>
          </cell>
          <cell r="BD146" t="str">
            <v>N/A</v>
          </cell>
          <cell r="BE146" t="str">
            <v>N/A</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B146" t="str">
            <v>Tyco</v>
          </cell>
          <cell r="CC146" t="str">
            <v>N/A</v>
          </cell>
          <cell r="CD146" t="str">
            <v>N/A</v>
          </cell>
          <cell r="CE146" t="str">
            <v>N/A</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row>
        <row r="147">
          <cell r="BB147" t="str">
            <v>ZTE</v>
          </cell>
          <cell r="BC147" t="str">
            <v>N/A</v>
          </cell>
          <cell r="BD147" t="str">
            <v>N/A</v>
          </cell>
          <cell r="BE147" t="str">
            <v>N/A</v>
          </cell>
          <cell r="BF147">
            <v>0.08</v>
          </cell>
          <cell r="BG147">
            <v>8.6538461538461536E-2</v>
          </cell>
          <cell r="BH147">
            <v>0.10891089108910891</v>
          </cell>
          <cell r="BI147">
            <v>0.12264150943396226</v>
          </cell>
          <cell r="BJ147">
            <v>6.1538461538461542E-2</v>
          </cell>
          <cell r="BK147">
            <v>5.0632911392405063E-2</v>
          </cell>
          <cell r="BL147">
            <v>4.046242774566474E-2</v>
          </cell>
          <cell r="BM147">
            <v>3.1578947368421054E-2</v>
          </cell>
          <cell r="BN147">
            <v>3.0927835051546393E-2</v>
          </cell>
          <cell r="BO147">
            <v>3.1413612565445025E-2</v>
          </cell>
          <cell r="BP147">
            <v>7.407407407407407E-2</v>
          </cell>
          <cell r="BQ147">
            <v>8.6419753086419748E-2</v>
          </cell>
          <cell r="BR147">
            <v>0.12340425531914893</v>
          </cell>
          <cell r="BS147">
            <v>0.11666666666666667</v>
          </cell>
          <cell r="BT147">
            <v>8.4905660377358486E-2</v>
          </cell>
          <cell r="BU147">
            <v>6.1111111111111109E-2</v>
          </cell>
          <cell r="BV147">
            <v>0.11214953271028037</v>
          </cell>
          <cell r="BW147">
            <v>0.1542056074766355</v>
          </cell>
          <cell r="BX147">
            <v>0.21171171171171171</v>
          </cell>
          <cell r="BY147">
            <v>0.2640449438202247</v>
          </cell>
          <cell r="BZ147">
            <v>0.25806451612903225</v>
          </cell>
          <cell r="CB147" t="str">
            <v>ZTE</v>
          </cell>
          <cell r="CC147" t="str">
            <v>N/A</v>
          </cell>
          <cell r="CD147" t="str">
            <v>N/A</v>
          </cell>
          <cell r="CE147" t="str">
            <v>N/A</v>
          </cell>
          <cell r="CF147">
            <v>5</v>
          </cell>
          <cell r="CG147">
            <v>5</v>
          </cell>
          <cell r="CH147">
            <v>5</v>
          </cell>
          <cell r="CI147">
            <v>5</v>
          </cell>
          <cell r="CJ147">
            <v>5</v>
          </cell>
          <cell r="CK147">
            <v>6</v>
          </cell>
          <cell r="CL147">
            <v>6</v>
          </cell>
          <cell r="CM147">
            <v>6</v>
          </cell>
          <cell r="CN147">
            <v>6</v>
          </cell>
          <cell r="CO147">
            <v>6</v>
          </cell>
          <cell r="CP147">
            <v>5</v>
          </cell>
          <cell r="CQ147">
            <v>4</v>
          </cell>
          <cell r="CR147">
            <v>4</v>
          </cell>
          <cell r="CS147">
            <v>4</v>
          </cell>
          <cell r="CT147">
            <v>4</v>
          </cell>
          <cell r="CU147">
            <v>5</v>
          </cell>
          <cell r="CV147">
            <v>4</v>
          </cell>
          <cell r="CW147">
            <v>3</v>
          </cell>
          <cell r="CX147">
            <v>2</v>
          </cell>
          <cell r="CY147">
            <v>2</v>
          </cell>
          <cell r="CZ147">
            <v>2</v>
          </cell>
        </row>
        <row r="148">
          <cell r="BB148" t="str">
            <v>Other</v>
          </cell>
          <cell r="BC148" t="str">
            <v>N/A</v>
          </cell>
          <cell r="BD148" t="str">
            <v>N/A</v>
          </cell>
          <cell r="BE148" t="str">
            <v>N/A</v>
          </cell>
          <cell r="BF148">
            <v>0</v>
          </cell>
          <cell r="BG148">
            <v>0</v>
          </cell>
          <cell r="BH148">
            <v>0</v>
          </cell>
          <cell r="BI148">
            <v>0</v>
          </cell>
          <cell r="BJ148">
            <v>0</v>
          </cell>
          <cell r="BK148">
            <v>0</v>
          </cell>
          <cell r="BL148">
            <v>0</v>
          </cell>
          <cell r="BM148">
            <v>0</v>
          </cell>
          <cell r="BN148">
            <v>2.0618556701030927E-2</v>
          </cell>
          <cell r="BO148">
            <v>4.1884816753926704E-2</v>
          </cell>
          <cell r="BP148">
            <v>5.5555555555555552E-2</v>
          </cell>
          <cell r="BQ148">
            <v>4.9382716049382713E-2</v>
          </cell>
          <cell r="BR148">
            <v>3.4042553191489362E-2</v>
          </cell>
          <cell r="BS148">
            <v>1.6666666666666666E-2</v>
          </cell>
          <cell r="BT148">
            <v>4.7169811320754715E-3</v>
          </cell>
          <cell r="BU148">
            <v>1.1111111111111112E-2</v>
          </cell>
          <cell r="BV148">
            <v>1.4018691588785047E-2</v>
          </cell>
          <cell r="BW148">
            <v>1.4018691588785047E-2</v>
          </cell>
          <cell r="BX148">
            <v>9.0090090090090089E-3</v>
          </cell>
          <cell r="BY148">
            <v>5.6179775280898875E-3</v>
          </cell>
          <cell r="BZ148">
            <v>0</v>
          </cell>
        </row>
      </sheetData>
      <sheetData sheetId="13" refreshError="1"/>
      <sheetData sheetId="14">
        <row r="6">
          <cell r="B6" t="str">
            <v>Vendor</v>
          </cell>
          <cell r="C6" t="str">
            <v>4Q05</v>
          </cell>
          <cell r="D6" t="str">
            <v>1Q06</v>
          </cell>
          <cell r="E6" t="str">
            <v>2Q06</v>
          </cell>
          <cell r="F6" t="str">
            <v>3Q06</v>
          </cell>
          <cell r="G6" t="str">
            <v>4Q06</v>
          </cell>
          <cell r="H6" t="str">
            <v>1Q07</v>
          </cell>
          <cell r="I6" t="str">
            <v>2Q07</v>
          </cell>
          <cell r="J6" t="str">
            <v>3Q07</v>
          </cell>
          <cell r="K6" t="str">
            <v>4Q07</v>
          </cell>
          <cell r="L6" t="str">
            <v>1Q08</v>
          </cell>
          <cell r="M6" t="str">
            <v>2Q08</v>
          </cell>
          <cell r="N6" t="str">
            <v>3Q08</v>
          </cell>
          <cell r="O6" t="str">
            <v>4Q08</v>
          </cell>
          <cell r="P6" t="str">
            <v>1Q09</v>
          </cell>
          <cell r="Q6" t="str">
            <v>2Q09</v>
          </cell>
          <cell r="R6" t="str">
            <v>3Q09</v>
          </cell>
          <cell r="S6" t="str">
            <v>4Q09</v>
          </cell>
          <cell r="T6" t="str">
            <v>1Q10</v>
          </cell>
          <cell r="U6" t="str">
            <v>2Q10</v>
          </cell>
          <cell r="V6" t="str">
            <v>3Q10</v>
          </cell>
          <cell r="W6" t="str">
            <v>4Q10</v>
          </cell>
        </row>
        <row r="7">
          <cell r="B7" t="str">
            <v>ADTRAN</v>
          </cell>
          <cell r="C7">
            <v>36</v>
          </cell>
          <cell r="D7">
            <v>38</v>
          </cell>
          <cell r="E7">
            <v>39</v>
          </cell>
          <cell r="F7">
            <v>39</v>
          </cell>
          <cell r="G7">
            <v>36</v>
          </cell>
          <cell r="H7">
            <v>37</v>
          </cell>
          <cell r="I7">
            <v>38</v>
          </cell>
          <cell r="J7">
            <v>42</v>
          </cell>
          <cell r="K7">
            <v>44</v>
          </cell>
          <cell r="L7">
            <v>46</v>
          </cell>
          <cell r="M7">
            <v>49</v>
          </cell>
          <cell r="N7">
            <v>52</v>
          </cell>
          <cell r="O7">
            <v>54</v>
          </cell>
          <cell r="P7">
            <v>54</v>
          </cell>
          <cell r="Q7">
            <v>55</v>
          </cell>
          <cell r="R7">
            <v>58</v>
          </cell>
          <cell r="S7">
            <v>61</v>
          </cell>
          <cell r="T7">
            <v>61</v>
          </cell>
          <cell r="U7">
            <v>63</v>
          </cell>
          <cell r="V7">
            <v>43</v>
          </cell>
          <cell r="W7">
            <v>27</v>
          </cell>
        </row>
        <row r="8">
          <cell r="B8" t="str">
            <v>ADVA</v>
          </cell>
          <cell r="C8">
            <v>232</v>
          </cell>
          <cell r="D8">
            <v>237</v>
          </cell>
          <cell r="E8">
            <v>245</v>
          </cell>
          <cell r="F8">
            <v>254</v>
          </cell>
          <cell r="G8">
            <v>278</v>
          </cell>
          <cell r="H8">
            <v>308</v>
          </cell>
          <cell r="I8">
            <v>332</v>
          </cell>
          <cell r="J8">
            <v>349</v>
          </cell>
          <cell r="K8">
            <v>344</v>
          </cell>
          <cell r="L8">
            <v>330</v>
          </cell>
          <cell r="M8">
            <v>314</v>
          </cell>
          <cell r="N8">
            <v>306</v>
          </cell>
          <cell r="O8">
            <v>296</v>
          </cell>
          <cell r="P8">
            <v>288</v>
          </cell>
          <cell r="Q8">
            <v>283</v>
          </cell>
          <cell r="R8">
            <v>282</v>
          </cell>
          <cell r="S8">
            <v>293</v>
          </cell>
          <cell r="T8">
            <v>303</v>
          </cell>
          <cell r="U8">
            <v>311</v>
          </cell>
          <cell r="V8">
            <v>235</v>
          </cell>
          <cell r="W8">
            <v>156</v>
          </cell>
        </row>
        <row r="9">
          <cell r="B9" t="str">
            <v>Alcatel-Lucent</v>
          </cell>
          <cell r="C9">
            <v>2547</v>
          </cell>
          <cell r="D9">
            <v>2652</v>
          </cell>
          <cell r="E9">
            <v>2651</v>
          </cell>
          <cell r="F9">
            <v>2721</v>
          </cell>
          <cell r="G9">
            <v>2738</v>
          </cell>
          <cell r="H9">
            <v>2822</v>
          </cell>
          <cell r="I9">
            <v>3008</v>
          </cell>
          <cell r="J9">
            <v>3201</v>
          </cell>
          <cell r="K9">
            <v>3521</v>
          </cell>
          <cell r="L9">
            <v>3642</v>
          </cell>
          <cell r="M9">
            <v>3795</v>
          </cell>
          <cell r="N9">
            <v>3795</v>
          </cell>
          <cell r="O9">
            <v>3613</v>
          </cell>
          <cell r="P9">
            <v>3475</v>
          </cell>
          <cell r="Q9">
            <v>3262</v>
          </cell>
          <cell r="R9">
            <v>3016</v>
          </cell>
          <cell r="S9">
            <v>2853</v>
          </cell>
          <cell r="T9">
            <v>2765</v>
          </cell>
          <cell r="U9">
            <v>2597</v>
          </cell>
          <cell r="V9">
            <v>1896</v>
          </cell>
          <cell r="W9">
            <v>1129</v>
          </cell>
        </row>
        <row r="10">
          <cell r="B10" t="str">
            <v>Ciena</v>
          </cell>
          <cell r="C10">
            <v>1363</v>
          </cell>
          <cell r="D10">
            <v>1366</v>
          </cell>
          <cell r="E10">
            <v>1381</v>
          </cell>
          <cell r="F10">
            <v>1431</v>
          </cell>
          <cell r="G10">
            <v>1507</v>
          </cell>
          <cell r="H10">
            <v>1612</v>
          </cell>
          <cell r="I10">
            <v>1690</v>
          </cell>
          <cell r="J10">
            <v>1744</v>
          </cell>
          <cell r="K10">
            <v>1804</v>
          </cell>
          <cell r="L10">
            <v>1846</v>
          </cell>
          <cell r="M10">
            <v>1903</v>
          </cell>
          <cell r="N10">
            <v>1884</v>
          </cell>
          <cell r="O10">
            <v>1814</v>
          </cell>
          <cell r="P10">
            <v>1739</v>
          </cell>
          <cell r="Q10">
            <v>1569</v>
          </cell>
          <cell r="R10">
            <v>1431</v>
          </cell>
          <cell r="S10">
            <v>1314</v>
          </cell>
          <cell r="T10">
            <v>1192</v>
          </cell>
          <cell r="U10">
            <v>995</v>
          </cell>
          <cell r="V10">
            <v>685</v>
          </cell>
          <cell r="W10">
            <v>365</v>
          </cell>
        </row>
        <row r="11">
          <cell r="B11" t="str">
            <v>Cisco</v>
          </cell>
          <cell r="C11">
            <v>578</v>
          </cell>
          <cell r="D11">
            <v>567</v>
          </cell>
          <cell r="E11">
            <v>563</v>
          </cell>
          <cell r="F11">
            <v>592</v>
          </cell>
          <cell r="G11">
            <v>637</v>
          </cell>
          <cell r="H11">
            <v>671</v>
          </cell>
          <cell r="I11">
            <v>683</v>
          </cell>
          <cell r="J11">
            <v>702</v>
          </cell>
          <cell r="K11">
            <v>736</v>
          </cell>
          <cell r="L11">
            <v>752</v>
          </cell>
          <cell r="M11">
            <v>727</v>
          </cell>
          <cell r="N11">
            <v>704</v>
          </cell>
          <cell r="O11">
            <v>643</v>
          </cell>
          <cell r="P11">
            <v>557</v>
          </cell>
          <cell r="Q11">
            <v>523</v>
          </cell>
          <cell r="R11">
            <v>503</v>
          </cell>
          <cell r="S11">
            <v>489</v>
          </cell>
          <cell r="T11">
            <v>506</v>
          </cell>
          <cell r="U11">
            <v>390</v>
          </cell>
          <cell r="V11">
            <v>255</v>
          </cell>
          <cell r="W11">
            <v>127</v>
          </cell>
        </row>
        <row r="12">
          <cell r="B12" t="str">
            <v>ECI Telecom</v>
          </cell>
          <cell r="C12">
            <v>309</v>
          </cell>
          <cell r="D12">
            <v>320</v>
          </cell>
          <cell r="E12">
            <v>330</v>
          </cell>
          <cell r="F12">
            <v>345</v>
          </cell>
          <cell r="G12">
            <v>359</v>
          </cell>
          <cell r="H12">
            <v>373</v>
          </cell>
          <cell r="I12">
            <v>387</v>
          </cell>
          <cell r="J12">
            <v>403</v>
          </cell>
          <cell r="K12">
            <v>419</v>
          </cell>
          <cell r="L12">
            <v>430</v>
          </cell>
          <cell r="M12">
            <v>443</v>
          </cell>
          <cell r="N12">
            <v>456</v>
          </cell>
          <cell r="O12">
            <v>462</v>
          </cell>
          <cell r="P12">
            <v>465</v>
          </cell>
          <cell r="Q12">
            <v>465</v>
          </cell>
          <cell r="R12">
            <v>432</v>
          </cell>
          <cell r="S12">
            <v>405</v>
          </cell>
          <cell r="T12">
            <v>386</v>
          </cell>
          <cell r="U12">
            <v>370</v>
          </cell>
          <cell r="V12">
            <v>280</v>
          </cell>
          <cell r="W12">
            <v>189</v>
          </cell>
        </row>
        <row r="13">
          <cell r="B13" t="str">
            <v>Ericsson</v>
          </cell>
          <cell r="C13">
            <v>618</v>
          </cell>
          <cell r="D13">
            <v>597</v>
          </cell>
          <cell r="E13">
            <v>630</v>
          </cell>
          <cell r="F13">
            <v>665</v>
          </cell>
          <cell r="G13">
            <v>701</v>
          </cell>
          <cell r="H13">
            <v>724</v>
          </cell>
          <cell r="I13">
            <v>749</v>
          </cell>
          <cell r="J13">
            <v>785</v>
          </cell>
          <cell r="K13">
            <v>803</v>
          </cell>
          <cell r="L13">
            <v>818</v>
          </cell>
          <cell r="M13">
            <v>832</v>
          </cell>
          <cell r="N13">
            <v>836</v>
          </cell>
          <cell r="O13">
            <v>855</v>
          </cell>
          <cell r="P13">
            <v>809</v>
          </cell>
          <cell r="Q13">
            <v>771</v>
          </cell>
          <cell r="R13">
            <v>724</v>
          </cell>
          <cell r="S13">
            <v>683</v>
          </cell>
          <cell r="T13">
            <v>631</v>
          </cell>
          <cell r="U13">
            <v>591</v>
          </cell>
          <cell r="V13">
            <v>421</v>
          </cell>
          <cell r="W13">
            <v>230</v>
          </cell>
        </row>
        <row r="14">
          <cell r="B14" t="str">
            <v>FiberHome</v>
          </cell>
          <cell r="C14">
            <v>128</v>
          </cell>
          <cell r="D14">
            <v>143</v>
          </cell>
          <cell r="E14">
            <v>171</v>
          </cell>
          <cell r="F14">
            <v>190</v>
          </cell>
          <cell r="G14">
            <v>190</v>
          </cell>
          <cell r="H14">
            <v>194</v>
          </cell>
          <cell r="I14">
            <v>181</v>
          </cell>
          <cell r="J14">
            <v>174</v>
          </cell>
          <cell r="K14">
            <v>175</v>
          </cell>
          <cell r="L14">
            <v>172</v>
          </cell>
          <cell r="M14">
            <v>167</v>
          </cell>
          <cell r="N14">
            <v>169</v>
          </cell>
          <cell r="O14">
            <v>173</v>
          </cell>
          <cell r="P14">
            <v>194</v>
          </cell>
          <cell r="Q14">
            <v>210</v>
          </cell>
          <cell r="R14">
            <v>222</v>
          </cell>
          <cell r="S14">
            <v>229</v>
          </cell>
          <cell r="T14">
            <v>229</v>
          </cell>
          <cell r="U14">
            <v>171</v>
          </cell>
          <cell r="V14">
            <v>112</v>
          </cell>
          <cell r="W14">
            <v>56</v>
          </cell>
        </row>
        <row r="15">
          <cell r="B15" t="str">
            <v>Force 10</v>
          </cell>
          <cell r="C15">
            <v>34</v>
          </cell>
          <cell r="D15">
            <v>36</v>
          </cell>
          <cell r="E15">
            <v>42</v>
          </cell>
          <cell r="F15">
            <v>46</v>
          </cell>
          <cell r="G15">
            <v>52</v>
          </cell>
          <cell r="H15">
            <v>56</v>
          </cell>
          <cell r="I15">
            <v>60</v>
          </cell>
          <cell r="J15">
            <v>62</v>
          </cell>
          <cell r="K15">
            <v>64</v>
          </cell>
          <cell r="L15">
            <v>67</v>
          </cell>
          <cell r="M15">
            <v>71</v>
          </cell>
          <cell r="N15">
            <v>66</v>
          </cell>
          <cell r="O15">
            <v>60</v>
          </cell>
          <cell r="P15">
            <v>53</v>
          </cell>
          <cell r="Q15">
            <v>43</v>
          </cell>
          <cell r="R15">
            <v>40</v>
          </cell>
          <cell r="S15">
            <v>38</v>
          </cell>
          <cell r="T15">
            <v>37</v>
          </cell>
          <cell r="U15">
            <v>35</v>
          </cell>
          <cell r="V15">
            <v>27</v>
          </cell>
          <cell r="W15">
            <v>18</v>
          </cell>
        </row>
        <row r="16">
          <cell r="B16" t="str">
            <v>Fujitsu</v>
          </cell>
          <cell r="C16">
            <v>977</v>
          </cell>
          <cell r="D16">
            <v>907</v>
          </cell>
          <cell r="E16">
            <v>909</v>
          </cell>
          <cell r="F16">
            <v>867</v>
          </cell>
          <cell r="G16">
            <v>895</v>
          </cell>
          <cell r="H16">
            <v>881</v>
          </cell>
          <cell r="I16">
            <v>849</v>
          </cell>
          <cell r="J16">
            <v>897</v>
          </cell>
          <cell r="K16">
            <v>880</v>
          </cell>
          <cell r="L16">
            <v>960</v>
          </cell>
          <cell r="M16">
            <v>1008</v>
          </cell>
          <cell r="N16">
            <v>1013</v>
          </cell>
          <cell r="O16">
            <v>1031</v>
          </cell>
          <cell r="P16">
            <v>949</v>
          </cell>
          <cell r="Q16">
            <v>880</v>
          </cell>
          <cell r="R16">
            <v>865</v>
          </cell>
          <cell r="S16">
            <v>892</v>
          </cell>
          <cell r="T16">
            <v>875</v>
          </cell>
          <cell r="U16">
            <v>929</v>
          </cell>
          <cell r="V16">
            <v>690</v>
          </cell>
          <cell r="W16">
            <v>445</v>
          </cell>
        </row>
        <row r="17">
          <cell r="B17" t="str">
            <v>Hitachi</v>
          </cell>
          <cell r="C17">
            <v>76</v>
          </cell>
          <cell r="D17">
            <v>69</v>
          </cell>
          <cell r="E17">
            <v>56</v>
          </cell>
          <cell r="F17">
            <v>45</v>
          </cell>
          <cell r="G17">
            <v>50</v>
          </cell>
          <cell r="H17">
            <v>49</v>
          </cell>
          <cell r="I17">
            <v>45</v>
          </cell>
          <cell r="J17">
            <v>55</v>
          </cell>
          <cell r="K17">
            <v>55</v>
          </cell>
          <cell r="L17">
            <v>65</v>
          </cell>
          <cell r="M17">
            <v>86</v>
          </cell>
          <cell r="N17">
            <v>114</v>
          </cell>
          <cell r="O17">
            <v>141</v>
          </cell>
          <cell r="P17">
            <v>163</v>
          </cell>
          <cell r="Q17">
            <v>178</v>
          </cell>
          <cell r="R17">
            <v>177</v>
          </cell>
          <cell r="S17">
            <v>181</v>
          </cell>
          <cell r="T17">
            <v>169</v>
          </cell>
          <cell r="U17">
            <v>151</v>
          </cell>
          <cell r="V17">
            <v>104</v>
          </cell>
          <cell r="W17">
            <v>57</v>
          </cell>
        </row>
        <row r="18">
          <cell r="B18" t="str">
            <v>Huawei</v>
          </cell>
          <cell r="C18">
            <v>1022</v>
          </cell>
          <cell r="D18">
            <v>1059</v>
          </cell>
          <cell r="E18">
            <v>1200</v>
          </cell>
          <cell r="F18">
            <v>1257</v>
          </cell>
          <cell r="G18">
            <v>1334</v>
          </cell>
          <cell r="H18">
            <v>1448</v>
          </cell>
          <cell r="I18">
            <v>1570</v>
          </cell>
          <cell r="J18">
            <v>1780</v>
          </cell>
          <cell r="K18">
            <v>2157</v>
          </cell>
          <cell r="L18">
            <v>2378</v>
          </cell>
          <cell r="M18">
            <v>2574</v>
          </cell>
          <cell r="N18">
            <v>2723</v>
          </cell>
          <cell r="O18">
            <v>2832</v>
          </cell>
          <cell r="P18">
            <v>3070</v>
          </cell>
          <cell r="Q18">
            <v>3222</v>
          </cell>
          <cell r="R18">
            <v>3435</v>
          </cell>
          <cell r="S18">
            <v>3471</v>
          </cell>
          <cell r="T18">
            <v>3466</v>
          </cell>
          <cell r="U18">
            <v>3506</v>
          </cell>
          <cell r="V18">
            <v>2641</v>
          </cell>
          <cell r="W18">
            <v>1702</v>
          </cell>
        </row>
        <row r="19">
          <cell r="B19" t="str">
            <v>Infinera</v>
          </cell>
          <cell r="C19">
            <v>4</v>
          </cell>
          <cell r="D19">
            <v>17</v>
          </cell>
          <cell r="E19">
            <v>35</v>
          </cell>
          <cell r="F19">
            <v>74</v>
          </cell>
          <cell r="G19">
            <v>139</v>
          </cell>
          <cell r="H19">
            <v>189</v>
          </cell>
          <cell r="I19">
            <v>236</v>
          </cell>
          <cell r="J19">
            <v>272</v>
          </cell>
          <cell r="K19">
            <v>294</v>
          </cell>
          <cell r="L19">
            <v>322</v>
          </cell>
          <cell r="M19">
            <v>342</v>
          </cell>
          <cell r="N19">
            <v>342</v>
          </cell>
          <cell r="O19">
            <v>332</v>
          </cell>
          <cell r="P19">
            <v>302</v>
          </cell>
          <cell r="Q19">
            <v>278</v>
          </cell>
          <cell r="R19">
            <v>277</v>
          </cell>
          <cell r="S19">
            <v>281</v>
          </cell>
          <cell r="T19">
            <v>308</v>
          </cell>
          <cell r="U19">
            <v>346</v>
          </cell>
          <cell r="V19">
            <v>271</v>
          </cell>
          <cell r="W19">
            <v>188</v>
          </cell>
        </row>
        <row r="20">
          <cell r="B20" t="str">
            <v>NEC</v>
          </cell>
          <cell r="C20">
            <v>541</v>
          </cell>
          <cell r="D20">
            <v>529</v>
          </cell>
          <cell r="E20">
            <v>504</v>
          </cell>
          <cell r="F20">
            <v>553</v>
          </cell>
          <cell r="G20">
            <v>609</v>
          </cell>
          <cell r="H20">
            <v>633</v>
          </cell>
          <cell r="I20">
            <v>683</v>
          </cell>
          <cell r="J20">
            <v>699</v>
          </cell>
          <cell r="K20">
            <v>716</v>
          </cell>
          <cell r="L20">
            <v>775</v>
          </cell>
          <cell r="M20">
            <v>818</v>
          </cell>
          <cell r="N20">
            <v>861</v>
          </cell>
          <cell r="O20">
            <v>895</v>
          </cell>
          <cell r="P20">
            <v>894</v>
          </cell>
          <cell r="Q20">
            <v>845</v>
          </cell>
          <cell r="R20">
            <v>772</v>
          </cell>
          <cell r="S20">
            <v>674</v>
          </cell>
          <cell r="T20">
            <v>579</v>
          </cell>
          <cell r="U20">
            <v>507</v>
          </cell>
          <cell r="V20">
            <v>339</v>
          </cell>
          <cell r="W20">
            <v>205</v>
          </cell>
        </row>
        <row r="21">
          <cell r="B21" t="str">
            <v>Nokia Siemens</v>
          </cell>
          <cell r="C21">
            <v>619</v>
          </cell>
          <cell r="D21">
            <v>602</v>
          </cell>
          <cell r="E21">
            <v>659</v>
          </cell>
          <cell r="F21">
            <v>682</v>
          </cell>
          <cell r="G21">
            <v>678</v>
          </cell>
          <cell r="H21">
            <v>748</v>
          </cell>
          <cell r="I21">
            <v>777</v>
          </cell>
          <cell r="J21">
            <v>789</v>
          </cell>
          <cell r="K21">
            <v>866</v>
          </cell>
          <cell r="L21">
            <v>903</v>
          </cell>
          <cell r="M21">
            <v>930</v>
          </cell>
          <cell r="N21">
            <v>917</v>
          </cell>
          <cell r="O21">
            <v>834</v>
          </cell>
          <cell r="P21">
            <v>751</v>
          </cell>
          <cell r="Q21">
            <v>667</v>
          </cell>
          <cell r="R21">
            <v>595</v>
          </cell>
          <cell r="S21">
            <v>587</v>
          </cell>
          <cell r="T21">
            <v>561</v>
          </cell>
          <cell r="U21">
            <v>531</v>
          </cell>
          <cell r="V21">
            <v>419</v>
          </cell>
          <cell r="W21">
            <v>257</v>
          </cell>
        </row>
        <row r="22">
          <cell r="B22" t="str">
            <v>Sycamore</v>
          </cell>
          <cell r="C22">
            <v>79</v>
          </cell>
          <cell r="D22">
            <v>84</v>
          </cell>
          <cell r="E22">
            <v>78</v>
          </cell>
          <cell r="F22">
            <v>83</v>
          </cell>
          <cell r="G22">
            <v>96</v>
          </cell>
          <cell r="H22">
            <v>111</v>
          </cell>
          <cell r="I22">
            <v>136</v>
          </cell>
          <cell r="J22">
            <v>135</v>
          </cell>
          <cell r="K22">
            <v>133</v>
          </cell>
          <cell r="L22">
            <v>134</v>
          </cell>
          <cell r="M22">
            <v>111</v>
          </cell>
          <cell r="N22">
            <v>90</v>
          </cell>
          <cell r="O22">
            <v>68</v>
          </cell>
          <cell r="P22">
            <v>39</v>
          </cell>
          <cell r="Q22">
            <v>41</v>
          </cell>
          <cell r="R22">
            <v>43</v>
          </cell>
          <cell r="S22">
            <v>43</v>
          </cell>
          <cell r="T22">
            <v>47</v>
          </cell>
          <cell r="U22">
            <v>31</v>
          </cell>
          <cell r="V22">
            <v>20</v>
          </cell>
          <cell r="W22">
            <v>10</v>
          </cell>
        </row>
        <row r="23">
          <cell r="B23" t="str">
            <v>Tejas</v>
          </cell>
          <cell r="C23">
            <v>23</v>
          </cell>
          <cell r="D23">
            <v>28</v>
          </cell>
          <cell r="E23">
            <v>32</v>
          </cell>
          <cell r="F23">
            <v>40</v>
          </cell>
          <cell r="G23">
            <v>46</v>
          </cell>
          <cell r="H23">
            <v>53</v>
          </cell>
          <cell r="I23">
            <v>66</v>
          </cell>
          <cell r="J23">
            <v>77</v>
          </cell>
          <cell r="K23">
            <v>86</v>
          </cell>
          <cell r="L23">
            <v>91</v>
          </cell>
          <cell r="M23">
            <v>91</v>
          </cell>
          <cell r="N23">
            <v>102</v>
          </cell>
          <cell r="O23">
            <v>112</v>
          </cell>
          <cell r="P23">
            <v>133</v>
          </cell>
          <cell r="Q23">
            <v>142</v>
          </cell>
          <cell r="R23">
            <v>129</v>
          </cell>
          <cell r="S23">
            <v>132</v>
          </cell>
          <cell r="T23">
            <v>131</v>
          </cell>
          <cell r="U23">
            <v>101</v>
          </cell>
          <cell r="V23">
            <v>80</v>
          </cell>
          <cell r="W23">
            <v>44</v>
          </cell>
        </row>
        <row r="24">
          <cell r="B24" t="str">
            <v>Tellabs</v>
          </cell>
          <cell r="C24">
            <v>813</v>
          </cell>
          <cell r="D24">
            <v>861</v>
          </cell>
          <cell r="E24">
            <v>895</v>
          </cell>
          <cell r="F24">
            <v>942</v>
          </cell>
          <cell r="G24">
            <v>924</v>
          </cell>
          <cell r="H24">
            <v>901</v>
          </cell>
          <cell r="I24">
            <v>912</v>
          </cell>
          <cell r="J24">
            <v>830</v>
          </cell>
          <cell r="K24">
            <v>804</v>
          </cell>
          <cell r="L24">
            <v>823</v>
          </cell>
          <cell r="M24">
            <v>746</v>
          </cell>
          <cell r="N24">
            <v>745</v>
          </cell>
          <cell r="O24">
            <v>730</v>
          </cell>
          <cell r="P24">
            <v>640</v>
          </cell>
          <cell r="Q24">
            <v>599</v>
          </cell>
          <cell r="R24">
            <v>589</v>
          </cell>
          <cell r="S24">
            <v>583</v>
          </cell>
          <cell r="T24">
            <v>570</v>
          </cell>
          <cell r="U24">
            <v>583</v>
          </cell>
          <cell r="V24">
            <v>438</v>
          </cell>
          <cell r="W24">
            <v>290</v>
          </cell>
        </row>
        <row r="25">
          <cell r="B25" t="str">
            <v>Transmode</v>
          </cell>
          <cell r="C25">
            <v>29</v>
          </cell>
          <cell r="D25">
            <v>35</v>
          </cell>
          <cell r="E25">
            <v>43</v>
          </cell>
          <cell r="F25">
            <v>48</v>
          </cell>
          <cell r="G25">
            <v>52</v>
          </cell>
          <cell r="H25">
            <v>52</v>
          </cell>
          <cell r="I25">
            <v>54</v>
          </cell>
          <cell r="J25">
            <v>58</v>
          </cell>
          <cell r="K25">
            <v>68</v>
          </cell>
          <cell r="L25">
            <v>74</v>
          </cell>
          <cell r="M25">
            <v>80</v>
          </cell>
          <cell r="N25">
            <v>90</v>
          </cell>
          <cell r="O25">
            <v>89</v>
          </cell>
          <cell r="P25">
            <v>83</v>
          </cell>
          <cell r="Q25">
            <v>78</v>
          </cell>
          <cell r="R25">
            <v>66</v>
          </cell>
          <cell r="S25">
            <v>71</v>
          </cell>
          <cell r="T25">
            <v>76</v>
          </cell>
          <cell r="U25">
            <v>82</v>
          </cell>
          <cell r="V25">
            <v>68</v>
          </cell>
          <cell r="W25">
            <v>42</v>
          </cell>
        </row>
        <row r="26">
          <cell r="B26" t="str">
            <v>Tyco</v>
          </cell>
          <cell r="C26">
            <v>20</v>
          </cell>
          <cell r="D26">
            <v>28</v>
          </cell>
          <cell r="E26">
            <v>35</v>
          </cell>
          <cell r="F26">
            <v>47</v>
          </cell>
          <cell r="G26">
            <v>56</v>
          </cell>
          <cell r="H26">
            <v>64</v>
          </cell>
          <cell r="I26">
            <v>79</v>
          </cell>
          <cell r="J26">
            <v>99</v>
          </cell>
          <cell r="K26">
            <v>140</v>
          </cell>
          <cell r="L26">
            <v>167</v>
          </cell>
          <cell r="M26">
            <v>189</v>
          </cell>
          <cell r="N26">
            <v>205</v>
          </cell>
          <cell r="O26">
            <v>196</v>
          </cell>
          <cell r="P26">
            <v>202</v>
          </cell>
          <cell r="Q26">
            <v>209</v>
          </cell>
          <cell r="R26">
            <v>203</v>
          </cell>
          <cell r="S26">
            <v>192</v>
          </cell>
          <cell r="T26">
            <v>174</v>
          </cell>
          <cell r="U26">
            <v>148</v>
          </cell>
          <cell r="V26">
            <v>101</v>
          </cell>
          <cell r="W26">
            <v>66</v>
          </cell>
        </row>
        <row r="27">
          <cell r="B27" t="str">
            <v>ZTE</v>
          </cell>
          <cell r="C27">
            <v>265</v>
          </cell>
          <cell r="D27">
            <v>244</v>
          </cell>
          <cell r="E27">
            <v>257</v>
          </cell>
          <cell r="F27">
            <v>274</v>
          </cell>
          <cell r="G27">
            <v>242</v>
          </cell>
          <cell r="H27">
            <v>264</v>
          </cell>
          <cell r="I27">
            <v>291</v>
          </cell>
          <cell r="J27">
            <v>345</v>
          </cell>
          <cell r="K27">
            <v>429</v>
          </cell>
          <cell r="L27">
            <v>454</v>
          </cell>
          <cell r="M27">
            <v>642</v>
          </cell>
          <cell r="N27">
            <v>682</v>
          </cell>
          <cell r="O27">
            <v>785</v>
          </cell>
          <cell r="P27">
            <v>801</v>
          </cell>
          <cell r="Q27">
            <v>863</v>
          </cell>
          <cell r="R27">
            <v>900</v>
          </cell>
          <cell r="S27">
            <v>854</v>
          </cell>
          <cell r="T27">
            <v>1020</v>
          </cell>
          <cell r="U27">
            <v>1030</v>
          </cell>
          <cell r="V27">
            <v>832</v>
          </cell>
          <cell r="W27">
            <v>626</v>
          </cell>
        </row>
        <row r="28">
          <cell r="B28" t="str">
            <v>Other</v>
          </cell>
          <cell r="C28">
            <v>529</v>
          </cell>
          <cell r="D28">
            <v>502</v>
          </cell>
          <cell r="E28">
            <v>475</v>
          </cell>
          <cell r="F28">
            <v>456</v>
          </cell>
          <cell r="G28">
            <v>426</v>
          </cell>
          <cell r="H28">
            <v>418</v>
          </cell>
          <cell r="I28">
            <v>407</v>
          </cell>
          <cell r="J28">
            <v>399</v>
          </cell>
          <cell r="K28">
            <v>393</v>
          </cell>
          <cell r="L28">
            <v>400</v>
          </cell>
          <cell r="M28">
            <v>409</v>
          </cell>
          <cell r="N28">
            <v>419</v>
          </cell>
          <cell r="O28">
            <v>439</v>
          </cell>
          <cell r="P28">
            <v>435</v>
          </cell>
          <cell r="Q28">
            <v>426</v>
          </cell>
          <cell r="R28">
            <v>412</v>
          </cell>
          <cell r="S28">
            <v>410</v>
          </cell>
          <cell r="T28">
            <v>416</v>
          </cell>
          <cell r="U28">
            <v>318</v>
          </cell>
          <cell r="V28">
            <v>220</v>
          </cell>
          <cell r="W28">
            <v>109</v>
          </cell>
        </row>
        <row r="29">
          <cell r="B29" t="str">
            <v>Total</v>
          </cell>
          <cell r="C29">
            <v>10842</v>
          </cell>
          <cell r="D29">
            <v>10921</v>
          </cell>
          <cell r="E29">
            <v>11230</v>
          </cell>
          <cell r="F29">
            <v>11651</v>
          </cell>
          <cell r="G29">
            <v>12045</v>
          </cell>
          <cell r="H29">
            <v>12608</v>
          </cell>
          <cell r="I29">
            <v>13233</v>
          </cell>
          <cell r="J29">
            <v>13897</v>
          </cell>
          <cell r="K29">
            <v>14931</v>
          </cell>
          <cell r="L29">
            <v>15649</v>
          </cell>
          <cell r="M29">
            <v>16327</v>
          </cell>
          <cell r="N29">
            <v>16571</v>
          </cell>
          <cell r="O29">
            <v>16454</v>
          </cell>
          <cell r="P29">
            <v>16096</v>
          </cell>
          <cell r="Q29">
            <v>15609</v>
          </cell>
          <cell r="R29">
            <v>15171</v>
          </cell>
          <cell r="S29">
            <v>14736</v>
          </cell>
          <cell r="T29">
            <v>14502</v>
          </cell>
          <cell r="U29">
            <v>13786</v>
          </cell>
          <cell r="V29">
            <v>10177</v>
          </cell>
          <cell r="W29">
            <v>6338</v>
          </cell>
        </row>
        <row r="36">
          <cell r="Y36" t="str">
            <v>Vendor</v>
          </cell>
          <cell r="Z36" t="str">
            <v>4Q05</v>
          </cell>
          <cell r="AA36" t="str">
            <v>1Q06</v>
          </cell>
          <cell r="AB36" t="str">
            <v>2Q06</v>
          </cell>
          <cell r="AC36" t="str">
            <v>3Q06</v>
          </cell>
          <cell r="AD36" t="str">
            <v>4Q06</v>
          </cell>
          <cell r="AE36" t="str">
            <v>1Q07</v>
          </cell>
          <cell r="AF36" t="str">
            <v>2Q07</v>
          </cell>
          <cell r="AG36" t="str">
            <v>3Q07</v>
          </cell>
          <cell r="AH36" t="str">
            <v>4Q07</v>
          </cell>
          <cell r="AI36" t="str">
            <v>1Q08</v>
          </cell>
          <cell r="AJ36" t="str">
            <v>2Q08</v>
          </cell>
          <cell r="AK36" t="str">
            <v>3Q08</v>
          </cell>
          <cell r="AL36" t="str">
            <v>4Q08</v>
          </cell>
          <cell r="AM36" t="str">
            <v>1Q09</v>
          </cell>
          <cell r="AN36" t="str">
            <v>2Q09</v>
          </cell>
          <cell r="AO36" t="str">
            <v>3Q09</v>
          </cell>
          <cell r="AP36" t="str">
            <v>4Q09</v>
          </cell>
          <cell r="AQ36" t="str">
            <v>1Q10</v>
          </cell>
          <cell r="AR36" t="str">
            <v>2Q10</v>
          </cell>
          <cell r="AS36" t="str">
            <v>3Q10</v>
          </cell>
          <cell r="AT36" t="str">
            <v>4Q10</v>
          </cell>
          <cell r="AV36" t="str">
            <v>Vendor</v>
          </cell>
          <cell r="AW36" t="str">
            <v>4Q05</v>
          </cell>
          <cell r="AX36" t="str">
            <v>1Q06</v>
          </cell>
          <cell r="AY36" t="str">
            <v>2Q06</v>
          </cell>
          <cell r="AZ36" t="str">
            <v>3Q06</v>
          </cell>
          <cell r="BA36" t="str">
            <v>4Q06</v>
          </cell>
          <cell r="BB36" t="str">
            <v>1Q07</v>
          </cell>
          <cell r="BC36" t="str">
            <v>2Q07</v>
          </cell>
          <cell r="BD36" t="str">
            <v>3Q07</v>
          </cell>
          <cell r="BE36" t="str">
            <v>4Q07</v>
          </cell>
          <cell r="BF36" t="str">
            <v>1Q08</v>
          </cell>
          <cell r="BG36" t="str">
            <v>2Q08</v>
          </cell>
          <cell r="BH36" t="str">
            <v>3Q08</v>
          </cell>
          <cell r="BI36" t="str">
            <v>4Q08</v>
          </cell>
          <cell r="BJ36" t="str">
            <v>1Q09</v>
          </cell>
          <cell r="BK36" t="str">
            <v>2Q09</v>
          </cell>
          <cell r="BL36" t="str">
            <v>3Q09</v>
          </cell>
          <cell r="BM36" t="str">
            <v>4Q09</v>
          </cell>
          <cell r="BN36" t="str">
            <v>1Q10</v>
          </cell>
          <cell r="BO36" t="str">
            <v>2Q10</v>
          </cell>
          <cell r="BP36" t="str">
            <v>3Q10</v>
          </cell>
          <cell r="BQ36" t="str">
            <v>4Q10</v>
          </cell>
          <cell r="BS36" t="str">
            <v>Vendor</v>
          </cell>
          <cell r="BT36" t="str">
            <v>4Q05</v>
          </cell>
          <cell r="BU36" t="str">
            <v>1Q06</v>
          </cell>
          <cell r="BV36" t="str">
            <v>2Q06</v>
          </cell>
          <cell r="BW36" t="str">
            <v>3Q06</v>
          </cell>
          <cell r="BX36" t="str">
            <v>4Q06</v>
          </cell>
          <cell r="BY36" t="str">
            <v>1Q07</v>
          </cell>
          <cell r="BZ36" t="str">
            <v>2Q07</v>
          </cell>
          <cell r="CA36" t="str">
            <v>3Q07</v>
          </cell>
          <cell r="CB36" t="str">
            <v>4Q07</v>
          </cell>
          <cell r="CC36" t="str">
            <v>1Q08</v>
          </cell>
          <cell r="CD36" t="str">
            <v>2Q08</v>
          </cell>
          <cell r="CE36" t="str">
            <v>3Q08</v>
          </cell>
          <cell r="CF36" t="str">
            <v>4Q08</v>
          </cell>
          <cell r="CG36" t="str">
            <v>1Q09</v>
          </cell>
          <cell r="CH36" t="str">
            <v>2Q09</v>
          </cell>
          <cell r="CI36" t="str">
            <v>3Q09</v>
          </cell>
          <cell r="CJ36" t="str">
            <v>4Q09</v>
          </cell>
          <cell r="CK36" t="str">
            <v>1Q10</v>
          </cell>
          <cell r="CL36" t="str">
            <v>2Q10</v>
          </cell>
          <cell r="CM36" t="str">
            <v>3Q10</v>
          </cell>
          <cell r="CN36" t="str">
            <v>4Q10</v>
          </cell>
          <cell r="CP36" t="str">
            <v>Vendor</v>
          </cell>
          <cell r="CQ36" t="str">
            <v>4Q05</v>
          </cell>
          <cell r="CR36" t="str">
            <v>1Q06</v>
          </cell>
          <cell r="CS36" t="str">
            <v>2Q06</v>
          </cell>
          <cell r="CT36" t="str">
            <v>3Q06</v>
          </cell>
          <cell r="CU36" t="str">
            <v>4Q06</v>
          </cell>
          <cell r="CV36" t="str">
            <v>1Q07</v>
          </cell>
          <cell r="CW36" t="str">
            <v>2Q07</v>
          </cell>
          <cell r="CX36" t="str">
            <v>3Q07</v>
          </cell>
          <cell r="CY36" t="str">
            <v>4Q07</v>
          </cell>
          <cell r="CZ36" t="str">
            <v>1Q08</v>
          </cell>
          <cell r="DA36" t="str">
            <v>2Q08</v>
          </cell>
          <cell r="DB36" t="str">
            <v>3Q08</v>
          </cell>
          <cell r="DC36" t="str">
            <v>4Q08</v>
          </cell>
          <cell r="DD36" t="str">
            <v>1Q09</v>
          </cell>
          <cell r="DE36" t="str">
            <v>2Q09</v>
          </cell>
          <cell r="DF36" t="str">
            <v>3Q09</v>
          </cell>
          <cell r="DG36" t="str">
            <v>4Q09</v>
          </cell>
          <cell r="DH36" t="str">
            <v>1Q10</v>
          </cell>
          <cell r="DI36" t="str">
            <v>2Q10</v>
          </cell>
          <cell r="DJ36" t="str">
            <v>3Q10</v>
          </cell>
          <cell r="DK36" t="str">
            <v>4Q10</v>
          </cell>
        </row>
        <row r="37">
          <cell r="Y37" t="str">
            <v>ADTRAN</v>
          </cell>
          <cell r="Z37">
            <v>32</v>
          </cell>
          <cell r="AA37">
            <v>33</v>
          </cell>
          <cell r="AB37">
            <v>34</v>
          </cell>
          <cell r="AC37">
            <v>35</v>
          </cell>
          <cell r="AD37">
            <v>32</v>
          </cell>
          <cell r="AE37">
            <v>33</v>
          </cell>
          <cell r="AF37">
            <v>34</v>
          </cell>
          <cell r="AG37">
            <v>39</v>
          </cell>
          <cell r="AH37">
            <v>42</v>
          </cell>
          <cell r="AI37">
            <v>45</v>
          </cell>
          <cell r="AJ37">
            <v>49</v>
          </cell>
          <cell r="AK37">
            <v>52</v>
          </cell>
          <cell r="AL37">
            <v>54</v>
          </cell>
          <cell r="AM37">
            <v>54</v>
          </cell>
          <cell r="AN37">
            <v>55</v>
          </cell>
          <cell r="AO37">
            <v>58</v>
          </cell>
          <cell r="AP37">
            <v>61</v>
          </cell>
          <cell r="AQ37">
            <v>61</v>
          </cell>
          <cell r="AR37">
            <v>63</v>
          </cell>
          <cell r="AS37">
            <v>43</v>
          </cell>
          <cell r="AT37">
            <v>27</v>
          </cell>
          <cell r="AV37" t="str">
            <v>ADTRAN</v>
          </cell>
          <cell r="AW37">
            <v>4</v>
          </cell>
          <cell r="AX37">
            <v>5</v>
          </cell>
          <cell r="AY37">
            <v>5</v>
          </cell>
          <cell r="AZ37">
            <v>4</v>
          </cell>
          <cell r="BA37">
            <v>4</v>
          </cell>
          <cell r="BB37">
            <v>4</v>
          </cell>
          <cell r="BC37">
            <v>4</v>
          </cell>
          <cell r="BD37">
            <v>3</v>
          </cell>
          <cell r="BE37">
            <v>2</v>
          </cell>
          <cell r="BF37">
            <v>1</v>
          </cell>
          <cell r="BG37">
            <v>0</v>
          </cell>
          <cell r="BH37">
            <v>0</v>
          </cell>
          <cell r="BI37">
            <v>0</v>
          </cell>
          <cell r="BJ37">
            <v>0</v>
          </cell>
          <cell r="BK37">
            <v>0</v>
          </cell>
          <cell r="BL37">
            <v>0</v>
          </cell>
          <cell r="BM37">
            <v>0</v>
          </cell>
          <cell r="BN37">
            <v>0</v>
          </cell>
          <cell r="BO37">
            <v>0</v>
          </cell>
          <cell r="BP37">
            <v>0</v>
          </cell>
          <cell r="BQ37">
            <v>0</v>
          </cell>
          <cell r="BS37" t="str">
            <v>ADTRAN</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P37" t="str">
            <v>ADTRAN</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row>
        <row r="38">
          <cell r="Y38" t="str">
            <v>ADVA</v>
          </cell>
          <cell r="Z38">
            <v>1</v>
          </cell>
          <cell r="AA38">
            <v>2</v>
          </cell>
          <cell r="AB38">
            <v>3</v>
          </cell>
          <cell r="AC38">
            <v>5</v>
          </cell>
          <cell r="AD38">
            <v>6</v>
          </cell>
          <cell r="AE38">
            <v>7</v>
          </cell>
          <cell r="AF38">
            <v>8</v>
          </cell>
          <cell r="AG38">
            <v>8</v>
          </cell>
          <cell r="AH38">
            <v>8</v>
          </cell>
          <cell r="AI38">
            <v>8</v>
          </cell>
          <cell r="AJ38">
            <v>8</v>
          </cell>
          <cell r="AK38">
            <v>7</v>
          </cell>
          <cell r="AL38">
            <v>7</v>
          </cell>
          <cell r="AM38">
            <v>6</v>
          </cell>
          <cell r="AN38">
            <v>5</v>
          </cell>
          <cell r="AO38">
            <v>5</v>
          </cell>
          <cell r="AP38">
            <v>5</v>
          </cell>
          <cell r="AQ38">
            <v>6</v>
          </cell>
          <cell r="AR38">
            <v>8</v>
          </cell>
          <cell r="AS38">
            <v>7</v>
          </cell>
          <cell r="AT38">
            <v>5</v>
          </cell>
          <cell r="AV38" t="str">
            <v>ADVA</v>
          </cell>
          <cell r="AW38">
            <v>5</v>
          </cell>
          <cell r="AX38">
            <v>5</v>
          </cell>
          <cell r="AY38">
            <v>6</v>
          </cell>
          <cell r="AZ38">
            <v>6</v>
          </cell>
          <cell r="BA38">
            <v>7</v>
          </cell>
          <cell r="BB38">
            <v>7</v>
          </cell>
          <cell r="BC38">
            <v>6</v>
          </cell>
          <cell r="BD38">
            <v>7</v>
          </cell>
          <cell r="BE38">
            <v>7</v>
          </cell>
          <cell r="BF38">
            <v>9</v>
          </cell>
          <cell r="BG38">
            <v>9</v>
          </cell>
          <cell r="BH38">
            <v>10</v>
          </cell>
          <cell r="BI38">
            <v>10</v>
          </cell>
          <cell r="BJ38">
            <v>11</v>
          </cell>
          <cell r="BK38">
            <v>12</v>
          </cell>
          <cell r="BL38">
            <v>14</v>
          </cell>
          <cell r="BM38">
            <v>20</v>
          </cell>
          <cell r="BN38">
            <v>33</v>
          </cell>
          <cell r="BO38">
            <v>45</v>
          </cell>
          <cell r="BP38">
            <v>40</v>
          </cell>
          <cell r="BQ38">
            <v>32</v>
          </cell>
          <cell r="BS38" t="str">
            <v>ADVA</v>
          </cell>
          <cell r="BT38">
            <v>0</v>
          </cell>
          <cell r="BU38">
            <v>0</v>
          </cell>
          <cell r="BV38">
            <v>0</v>
          </cell>
          <cell r="BW38">
            <v>0</v>
          </cell>
          <cell r="BX38">
            <v>0</v>
          </cell>
          <cell r="BY38">
            <v>0</v>
          </cell>
          <cell r="BZ38">
            <v>0</v>
          </cell>
          <cell r="CA38">
            <v>0</v>
          </cell>
          <cell r="CB38">
            <v>0</v>
          </cell>
          <cell r="CC38">
            <v>1</v>
          </cell>
          <cell r="CD38">
            <v>1</v>
          </cell>
          <cell r="CE38">
            <v>1</v>
          </cell>
          <cell r="CF38">
            <v>1</v>
          </cell>
          <cell r="CG38">
            <v>0</v>
          </cell>
          <cell r="CH38">
            <v>0</v>
          </cell>
          <cell r="CI38">
            <v>0</v>
          </cell>
          <cell r="CJ38">
            <v>0</v>
          </cell>
          <cell r="CK38">
            <v>0</v>
          </cell>
          <cell r="CL38">
            <v>0</v>
          </cell>
          <cell r="CM38">
            <v>0</v>
          </cell>
          <cell r="CN38">
            <v>0</v>
          </cell>
          <cell r="CP38" t="str">
            <v>ADVA</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row>
        <row r="39">
          <cell r="Y39" t="str">
            <v>Alcatel-Lucent</v>
          </cell>
          <cell r="Z39">
            <v>331</v>
          </cell>
          <cell r="AA39">
            <v>367</v>
          </cell>
          <cell r="AB39">
            <v>356</v>
          </cell>
          <cell r="AC39">
            <v>343</v>
          </cell>
          <cell r="AD39">
            <v>287</v>
          </cell>
          <cell r="AE39">
            <v>261</v>
          </cell>
          <cell r="AF39">
            <v>287</v>
          </cell>
          <cell r="AG39">
            <v>300</v>
          </cell>
          <cell r="AH39">
            <v>378</v>
          </cell>
          <cell r="AI39">
            <v>358</v>
          </cell>
          <cell r="AJ39">
            <v>340</v>
          </cell>
          <cell r="AK39">
            <v>320</v>
          </cell>
          <cell r="AL39">
            <v>296</v>
          </cell>
          <cell r="AM39">
            <v>290</v>
          </cell>
          <cell r="AN39">
            <v>260</v>
          </cell>
          <cell r="AO39">
            <v>235</v>
          </cell>
          <cell r="AP39">
            <v>219</v>
          </cell>
          <cell r="AQ39">
            <v>213</v>
          </cell>
          <cell r="AR39">
            <v>218</v>
          </cell>
          <cell r="AS39">
            <v>168</v>
          </cell>
          <cell r="AT39">
            <v>101</v>
          </cell>
          <cell r="AV39" t="str">
            <v>Alcatel-Lucent</v>
          </cell>
          <cell r="AW39">
            <v>770</v>
          </cell>
          <cell r="AX39">
            <v>760</v>
          </cell>
          <cell r="AY39">
            <v>723</v>
          </cell>
          <cell r="AZ39">
            <v>709</v>
          </cell>
          <cell r="BA39">
            <v>701</v>
          </cell>
          <cell r="BB39">
            <v>694</v>
          </cell>
          <cell r="BC39">
            <v>678</v>
          </cell>
          <cell r="BD39">
            <v>703</v>
          </cell>
          <cell r="BE39">
            <v>760</v>
          </cell>
          <cell r="BF39">
            <v>779</v>
          </cell>
          <cell r="BG39">
            <v>837</v>
          </cell>
          <cell r="BH39">
            <v>848</v>
          </cell>
          <cell r="BI39">
            <v>768</v>
          </cell>
          <cell r="BJ39">
            <v>746</v>
          </cell>
          <cell r="BK39">
            <v>667</v>
          </cell>
          <cell r="BL39">
            <v>560</v>
          </cell>
          <cell r="BM39">
            <v>514</v>
          </cell>
          <cell r="BN39">
            <v>479</v>
          </cell>
          <cell r="BO39">
            <v>447</v>
          </cell>
          <cell r="BP39">
            <v>337</v>
          </cell>
          <cell r="BQ39">
            <v>200</v>
          </cell>
          <cell r="BS39" t="str">
            <v>Alcatel-Lucent</v>
          </cell>
          <cell r="BT39">
            <v>188</v>
          </cell>
          <cell r="BU39">
            <v>184</v>
          </cell>
          <cell r="BV39">
            <v>173</v>
          </cell>
          <cell r="BW39">
            <v>188</v>
          </cell>
          <cell r="BX39">
            <v>194</v>
          </cell>
          <cell r="BY39">
            <v>207</v>
          </cell>
          <cell r="BZ39">
            <v>234</v>
          </cell>
          <cell r="CA39">
            <v>244</v>
          </cell>
          <cell r="CB39">
            <v>276</v>
          </cell>
          <cell r="CC39">
            <v>276</v>
          </cell>
          <cell r="CD39">
            <v>287</v>
          </cell>
          <cell r="CE39">
            <v>286</v>
          </cell>
          <cell r="CF39">
            <v>300</v>
          </cell>
          <cell r="CG39">
            <v>332</v>
          </cell>
          <cell r="CH39">
            <v>368</v>
          </cell>
          <cell r="CI39">
            <v>394</v>
          </cell>
          <cell r="CJ39">
            <v>357</v>
          </cell>
          <cell r="CK39">
            <v>320</v>
          </cell>
          <cell r="CL39">
            <v>267</v>
          </cell>
          <cell r="CM39">
            <v>176</v>
          </cell>
          <cell r="CN39">
            <v>103</v>
          </cell>
          <cell r="CP39" t="str">
            <v>Alcatel-Lucent</v>
          </cell>
          <cell r="CQ39">
            <v>111</v>
          </cell>
          <cell r="CR39">
            <v>110</v>
          </cell>
          <cell r="CS39">
            <v>113</v>
          </cell>
          <cell r="CT39">
            <v>133</v>
          </cell>
          <cell r="CU39">
            <v>150</v>
          </cell>
          <cell r="CV39">
            <v>158</v>
          </cell>
          <cell r="CW39">
            <v>176</v>
          </cell>
          <cell r="CX39">
            <v>169</v>
          </cell>
          <cell r="CY39">
            <v>199</v>
          </cell>
          <cell r="CZ39">
            <v>208</v>
          </cell>
          <cell r="DA39">
            <v>219</v>
          </cell>
          <cell r="DB39">
            <v>232</v>
          </cell>
          <cell r="DC39">
            <v>220</v>
          </cell>
          <cell r="DD39">
            <v>221</v>
          </cell>
          <cell r="DE39">
            <v>203</v>
          </cell>
          <cell r="DF39">
            <v>186</v>
          </cell>
          <cell r="DG39">
            <v>152</v>
          </cell>
          <cell r="DH39">
            <v>134</v>
          </cell>
          <cell r="DI39">
            <v>122</v>
          </cell>
          <cell r="DJ39">
            <v>84</v>
          </cell>
          <cell r="DK39">
            <v>45</v>
          </cell>
        </row>
        <row r="40">
          <cell r="Y40" t="str">
            <v>Ciena</v>
          </cell>
          <cell r="Z40">
            <v>240</v>
          </cell>
          <cell r="AA40">
            <v>250</v>
          </cell>
          <cell r="AB40">
            <v>254</v>
          </cell>
          <cell r="AC40">
            <v>245</v>
          </cell>
          <cell r="AD40">
            <v>245</v>
          </cell>
          <cell r="AE40">
            <v>242</v>
          </cell>
          <cell r="AF40">
            <v>250</v>
          </cell>
          <cell r="AG40">
            <v>276</v>
          </cell>
          <cell r="AH40">
            <v>270</v>
          </cell>
          <cell r="AI40">
            <v>272</v>
          </cell>
          <cell r="AJ40">
            <v>250</v>
          </cell>
          <cell r="AK40">
            <v>212</v>
          </cell>
          <cell r="AL40">
            <v>193</v>
          </cell>
          <cell r="AM40">
            <v>171</v>
          </cell>
          <cell r="AN40">
            <v>151</v>
          </cell>
          <cell r="AO40">
            <v>129</v>
          </cell>
          <cell r="AP40">
            <v>103</v>
          </cell>
          <cell r="AQ40">
            <v>86</v>
          </cell>
          <cell r="AR40">
            <v>64</v>
          </cell>
          <cell r="AS40">
            <v>43</v>
          </cell>
          <cell r="AT40">
            <v>21</v>
          </cell>
          <cell r="AV40" t="str">
            <v>Ciena</v>
          </cell>
          <cell r="AW40">
            <v>158</v>
          </cell>
          <cell r="AX40">
            <v>155</v>
          </cell>
          <cell r="AY40">
            <v>147</v>
          </cell>
          <cell r="AZ40">
            <v>126</v>
          </cell>
          <cell r="BA40">
            <v>116</v>
          </cell>
          <cell r="BB40">
            <v>141</v>
          </cell>
          <cell r="BC40">
            <v>140</v>
          </cell>
          <cell r="BD40">
            <v>150</v>
          </cell>
          <cell r="BE40">
            <v>163</v>
          </cell>
          <cell r="BF40">
            <v>133</v>
          </cell>
          <cell r="BG40">
            <v>121</v>
          </cell>
          <cell r="BH40">
            <v>122</v>
          </cell>
          <cell r="BI40">
            <v>108</v>
          </cell>
          <cell r="BJ40">
            <v>106</v>
          </cell>
          <cell r="BK40">
            <v>99</v>
          </cell>
          <cell r="BL40">
            <v>78</v>
          </cell>
          <cell r="BM40">
            <v>55</v>
          </cell>
          <cell r="BN40">
            <v>45</v>
          </cell>
          <cell r="BO40">
            <v>33</v>
          </cell>
          <cell r="BP40">
            <v>21</v>
          </cell>
          <cell r="BQ40">
            <v>10</v>
          </cell>
          <cell r="BS40" t="str">
            <v>Ciena</v>
          </cell>
          <cell r="BT40">
            <v>84</v>
          </cell>
          <cell r="BU40">
            <v>90</v>
          </cell>
          <cell r="BV40">
            <v>118</v>
          </cell>
          <cell r="BW40">
            <v>156</v>
          </cell>
          <cell r="BX40">
            <v>164</v>
          </cell>
          <cell r="BY40">
            <v>170</v>
          </cell>
          <cell r="BZ40">
            <v>145</v>
          </cell>
          <cell r="CA40">
            <v>115</v>
          </cell>
          <cell r="CB40">
            <v>136</v>
          </cell>
          <cell r="CC40">
            <v>145</v>
          </cell>
          <cell r="CD40">
            <v>140</v>
          </cell>
          <cell r="CE40">
            <v>123</v>
          </cell>
          <cell r="CF40">
            <v>86</v>
          </cell>
          <cell r="CG40">
            <v>71</v>
          </cell>
          <cell r="CH40">
            <v>69</v>
          </cell>
          <cell r="CI40">
            <v>73</v>
          </cell>
          <cell r="CJ40">
            <v>70</v>
          </cell>
          <cell r="CK40">
            <v>53</v>
          </cell>
          <cell r="CL40">
            <v>36</v>
          </cell>
          <cell r="CM40">
            <v>21</v>
          </cell>
          <cell r="CN40">
            <v>8</v>
          </cell>
          <cell r="CP40" t="str">
            <v>Ciena</v>
          </cell>
          <cell r="CQ40">
            <v>21</v>
          </cell>
          <cell r="CR40">
            <v>19</v>
          </cell>
          <cell r="CS40">
            <v>15</v>
          </cell>
          <cell r="CT40">
            <v>14</v>
          </cell>
          <cell r="CU40">
            <v>11</v>
          </cell>
          <cell r="CV40">
            <v>11</v>
          </cell>
          <cell r="CW40">
            <v>14</v>
          </cell>
          <cell r="CX40">
            <v>13</v>
          </cell>
          <cell r="CY40">
            <v>11</v>
          </cell>
          <cell r="CZ40">
            <v>10</v>
          </cell>
          <cell r="DA40">
            <v>10</v>
          </cell>
          <cell r="DB40">
            <v>10</v>
          </cell>
          <cell r="DC40">
            <v>11</v>
          </cell>
          <cell r="DD40">
            <v>10</v>
          </cell>
          <cell r="DE40">
            <v>7</v>
          </cell>
          <cell r="DF40">
            <v>5</v>
          </cell>
          <cell r="DG40">
            <v>4</v>
          </cell>
          <cell r="DH40">
            <v>4</v>
          </cell>
          <cell r="DI40">
            <v>3</v>
          </cell>
          <cell r="DJ40">
            <v>2</v>
          </cell>
          <cell r="DK40">
            <v>1</v>
          </cell>
        </row>
        <row r="41">
          <cell r="Y41" t="str">
            <v>Cisco</v>
          </cell>
          <cell r="Z41">
            <v>281</v>
          </cell>
          <cell r="AA41">
            <v>274</v>
          </cell>
          <cell r="AB41">
            <v>260</v>
          </cell>
          <cell r="AC41">
            <v>266</v>
          </cell>
          <cell r="AD41">
            <v>272</v>
          </cell>
          <cell r="AE41">
            <v>281</v>
          </cell>
          <cell r="AF41">
            <v>283</v>
          </cell>
          <cell r="AG41">
            <v>273</v>
          </cell>
          <cell r="AH41">
            <v>269</v>
          </cell>
          <cell r="AI41">
            <v>260</v>
          </cell>
          <cell r="AJ41">
            <v>241</v>
          </cell>
          <cell r="AK41">
            <v>231</v>
          </cell>
          <cell r="AL41">
            <v>206</v>
          </cell>
          <cell r="AM41">
            <v>171</v>
          </cell>
          <cell r="AN41">
            <v>151</v>
          </cell>
          <cell r="AO41">
            <v>145</v>
          </cell>
          <cell r="AP41">
            <v>147</v>
          </cell>
          <cell r="AQ41">
            <v>156</v>
          </cell>
          <cell r="AR41">
            <v>124</v>
          </cell>
          <cell r="AS41">
            <v>80</v>
          </cell>
          <cell r="AT41">
            <v>38</v>
          </cell>
          <cell r="AV41" t="str">
            <v>Cisco</v>
          </cell>
          <cell r="AW41">
            <v>26</v>
          </cell>
          <cell r="AX41">
            <v>29</v>
          </cell>
          <cell r="AY41">
            <v>30</v>
          </cell>
          <cell r="AZ41">
            <v>32</v>
          </cell>
          <cell r="BA41">
            <v>38</v>
          </cell>
          <cell r="BB41">
            <v>39</v>
          </cell>
          <cell r="BC41">
            <v>39</v>
          </cell>
          <cell r="BD41">
            <v>42</v>
          </cell>
          <cell r="BE41">
            <v>44</v>
          </cell>
          <cell r="BF41">
            <v>48</v>
          </cell>
          <cell r="BG41">
            <v>46</v>
          </cell>
          <cell r="BH41">
            <v>45</v>
          </cell>
          <cell r="BI41">
            <v>42</v>
          </cell>
          <cell r="BJ41">
            <v>37</v>
          </cell>
          <cell r="BK41">
            <v>36</v>
          </cell>
          <cell r="BL41">
            <v>29</v>
          </cell>
          <cell r="BM41">
            <v>24</v>
          </cell>
          <cell r="BN41">
            <v>21</v>
          </cell>
          <cell r="BO41">
            <v>13</v>
          </cell>
          <cell r="BP41">
            <v>9</v>
          </cell>
          <cell r="BQ41">
            <v>5</v>
          </cell>
          <cell r="BS41" t="str">
            <v>Cisco</v>
          </cell>
          <cell r="BT41">
            <v>52</v>
          </cell>
          <cell r="BU41">
            <v>35</v>
          </cell>
          <cell r="BV41">
            <v>31</v>
          </cell>
          <cell r="BW41">
            <v>35</v>
          </cell>
          <cell r="BX41">
            <v>36</v>
          </cell>
          <cell r="BY41">
            <v>38</v>
          </cell>
          <cell r="BZ41">
            <v>36</v>
          </cell>
          <cell r="CA41">
            <v>36</v>
          </cell>
          <cell r="CB41">
            <v>38</v>
          </cell>
          <cell r="CC41">
            <v>34</v>
          </cell>
          <cell r="CD41">
            <v>30</v>
          </cell>
          <cell r="CE41">
            <v>30</v>
          </cell>
          <cell r="CF41">
            <v>25</v>
          </cell>
          <cell r="CG41">
            <v>21</v>
          </cell>
          <cell r="CH41">
            <v>23</v>
          </cell>
          <cell r="CI41">
            <v>19</v>
          </cell>
          <cell r="CJ41">
            <v>16</v>
          </cell>
          <cell r="CK41">
            <v>17</v>
          </cell>
          <cell r="CL41">
            <v>10</v>
          </cell>
          <cell r="CM41">
            <v>7</v>
          </cell>
          <cell r="CN41">
            <v>4</v>
          </cell>
          <cell r="CP41" t="str">
            <v>Cisco</v>
          </cell>
          <cell r="CQ41">
            <v>7</v>
          </cell>
          <cell r="CR41">
            <v>7</v>
          </cell>
          <cell r="CS41">
            <v>8</v>
          </cell>
          <cell r="CT41">
            <v>8</v>
          </cell>
          <cell r="CU41">
            <v>9</v>
          </cell>
          <cell r="CV41">
            <v>9</v>
          </cell>
          <cell r="CW41">
            <v>8</v>
          </cell>
          <cell r="CX41">
            <v>9</v>
          </cell>
          <cell r="CY41">
            <v>10</v>
          </cell>
          <cell r="CZ41">
            <v>12</v>
          </cell>
          <cell r="DA41">
            <v>12</v>
          </cell>
          <cell r="DB41">
            <v>11</v>
          </cell>
          <cell r="DC41">
            <v>10</v>
          </cell>
          <cell r="DD41">
            <v>10</v>
          </cell>
          <cell r="DE41">
            <v>11</v>
          </cell>
          <cell r="DF41">
            <v>13</v>
          </cell>
          <cell r="DG41">
            <v>14</v>
          </cell>
          <cell r="DH41">
            <v>14</v>
          </cell>
          <cell r="DI41">
            <v>11</v>
          </cell>
          <cell r="DJ41">
            <v>7</v>
          </cell>
          <cell r="DK41">
            <v>4</v>
          </cell>
        </row>
        <row r="42">
          <cell r="Y42" t="str">
            <v>ECI Telecom</v>
          </cell>
          <cell r="Z42">
            <v>8</v>
          </cell>
          <cell r="AA42">
            <v>7</v>
          </cell>
          <cell r="AB42">
            <v>5</v>
          </cell>
          <cell r="AC42">
            <v>4</v>
          </cell>
          <cell r="AD42">
            <v>2</v>
          </cell>
          <cell r="AE42">
            <v>2</v>
          </cell>
          <cell r="AF42">
            <v>3</v>
          </cell>
          <cell r="AG42">
            <v>3</v>
          </cell>
          <cell r="AH42">
            <v>6</v>
          </cell>
          <cell r="AI42">
            <v>13</v>
          </cell>
          <cell r="AJ42">
            <v>14</v>
          </cell>
          <cell r="AK42">
            <v>15</v>
          </cell>
          <cell r="AL42">
            <v>14</v>
          </cell>
          <cell r="AM42">
            <v>8</v>
          </cell>
          <cell r="AN42">
            <v>8</v>
          </cell>
          <cell r="AO42">
            <v>8</v>
          </cell>
          <cell r="AP42">
            <v>6</v>
          </cell>
          <cell r="AQ42">
            <v>5</v>
          </cell>
          <cell r="AR42">
            <v>5</v>
          </cell>
          <cell r="AS42">
            <v>3</v>
          </cell>
          <cell r="AT42">
            <v>3</v>
          </cell>
          <cell r="AV42" t="str">
            <v>ECI Telecom</v>
          </cell>
          <cell r="AW42">
            <v>183</v>
          </cell>
          <cell r="AX42">
            <v>167</v>
          </cell>
          <cell r="AY42">
            <v>154</v>
          </cell>
          <cell r="AZ42">
            <v>126</v>
          </cell>
          <cell r="BA42">
            <v>99</v>
          </cell>
          <cell r="BB42">
            <v>97</v>
          </cell>
          <cell r="BC42">
            <v>93</v>
          </cell>
          <cell r="BD42">
            <v>100</v>
          </cell>
          <cell r="BE42">
            <v>99</v>
          </cell>
          <cell r="BF42">
            <v>99</v>
          </cell>
          <cell r="BG42">
            <v>98</v>
          </cell>
          <cell r="BH42">
            <v>96</v>
          </cell>
          <cell r="BI42">
            <v>109</v>
          </cell>
          <cell r="BJ42">
            <v>110</v>
          </cell>
          <cell r="BK42">
            <v>107</v>
          </cell>
          <cell r="BL42">
            <v>104</v>
          </cell>
          <cell r="BM42">
            <v>96</v>
          </cell>
          <cell r="BN42">
            <v>92</v>
          </cell>
          <cell r="BO42">
            <v>91</v>
          </cell>
          <cell r="BP42">
            <v>68</v>
          </cell>
          <cell r="BQ42">
            <v>41</v>
          </cell>
          <cell r="BS42" t="str">
            <v>ECI Telecom</v>
          </cell>
          <cell r="BT42">
            <v>84</v>
          </cell>
          <cell r="BU42">
            <v>102</v>
          </cell>
          <cell r="BV42">
            <v>107</v>
          </cell>
          <cell r="BW42">
            <v>125</v>
          </cell>
          <cell r="BX42">
            <v>136</v>
          </cell>
          <cell r="BY42">
            <v>138</v>
          </cell>
          <cell r="BZ42">
            <v>150</v>
          </cell>
          <cell r="CA42">
            <v>157</v>
          </cell>
          <cell r="CB42">
            <v>168</v>
          </cell>
          <cell r="CC42">
            <v>174</v>
          </cell>
          <cell r="CD42">
            <v>179</v>
          </cell>
          <cell r="CE42">
            <v>192</v>
          </cell>
          <cell r="CF42">
            <v>203</v>
          </cell>
          <cell r="CG42">
            <v>217</v>
          </cell>
          <cell r="CH42">
            <v>230</v>
          </cell>
          <cell r="CI42">
            <v>210</v>
          </cell>
          <cell r="CJ42">
            <v>195</v>
          </cell>
          <cell r="CK42">
            <v>177</v>
          </cell>
          <cell r="CL42">
            <v>160</v>
          </cell>
          <cell r="CM42">
            <v>122</v>
          </cell>
          <cell r="CN42">
            <v>82</v>
          </cell>
          <cell r="CP42" t="str">
            <v>ECI Telecom</v>
          </cell>
          <cell r="CQ42">
            <v>9</v>
          </cell>
          <cell r="CR42">
            <v>6</v>
          </cell>
          <cell r="CS42">
            <v>7</v>
          </cell>
          <cell r="CT42">
            <v>9</v>
          </cell>
          <cell r="CU42">
            <v>17</v>
          </cell>
          <cell r="CV42">
            <v>20</v>
          </cell>
          <cell r="CW42">
            <v>19</v>
          </cell>
          <cell r="CX42">
            <v>20</v>
          </cell>
          <cell r="CY42">
            <v>15</v>
          </cell>
          <cell r="CZ42">
            <v>13</v>
          </cell>
          <cell r="DA42">
            <v>18</v>
          </cell>
          <cell r="DB42">
            <v>17</v>
          </cell>
          <cell r="DC42">
            <v>18</v>
          </cell>
          <cell r="DD42">
            <v>20</v>
          </cell>
          <cell r="DE42">
            <v>18</v>
          </cell>
          <cell r="DF42">
            <v>17</v>
          </cell>
          <cell r="DG42">
            <v>14</v>
          </cell>
          <cell r="DH42">
            <v>15</v>
          </cell>
          <cell r="DI42">
            <v>15</v>
          </cell>
          <cell r="DJ42">
            <v>12</v>
          </cell>
          <cell r="DK42">
            <v>9</v>
          </cell>
        </row>
        <row r="43">
          <cell r="Y43" t="str">
            <v>Ericsson</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V43" t="str">
            <v>Ericsson</v>
          </cell>
          <cell r="AW43">
            <v>265</v>
          </cell>
          <cell r="AX43">
            <v>244</v>
          </cell>
          <cell r="AY43">
            <v>256</v>
          </cell>
          <cell r="AZ43">
            <v>271</v>
          </cell>
          <cell r="BA43">
            <v>277</v>
          </cell>
          <cell r="BB43">
            <v>279</v>
          </cell>
          <cell r="BC43">
            <v>279</v>
          </cell>
          <cell r="BD43">
            <v>278</v>
          </cell>
          <cell r="BE43">
            <v>277</v>
          </cell>
          <cell r="BF43">
            <v>276</v>
          </cell>
          <cell r="BG43">
            <v>282</v>
          </cell>
          <cell r="BH43">
            <v>285</v>
          </cell>
          <cell r="BI43">
            <v>287</v>
          </cell>
          <cell r="BJ43">
            <v>276</v>
          </cell>
          <cell r="BK43">
            <v>256</v>
          </cell>
          <cell r="BL43">
            <v>231</v>
          </cell>
          <cell r="BM43">
            <v>215</v>
          </cell>
          <cell r="BN43">
            <v>186</v>
          </cell>
          <cell r="BO43">
            <v>177</v>
          </cell>
          <cell r="BP43">
            <v>128</v>
          </cell>
          <cell r="BQ43">
            <v>71</v>
          </cell>
          <cell r="BS43" t="str">
            <v>Ericsson</v>
          </cell>
          <cell r="BT43">
            <v>77</v>
          </cell>
          <cell r="BU43">
            <v>91</v>
          </cell>
          <cell r="BV43">
            <v>94</v>
          </cell>
          <cell r="BW43">
            <v>98</v>
          </cell>
          <cell r="BX43">
            <v>103</v>
          </cell>
          <cell r="BY43">
            <v>107</v>
          </cell>
          <cell r="BZ43">
            <v>110</v>
          </cell>
          <cell r="CA43">
            <v>112</v>
          </cell>
          <cell r="CB43">
            <v>107</v>
          </cell>
          <cell r="CC43">
            <v>107</v>
          </cell>
          <cell r="CD43">
            <v>99</v>
          </cell>
          <cell r="CE43">
            <v>92</v>
          </cell>
          <cell r="CF43">
            <v>97</v>
          </cell>
          <cell r="CG43">
            <v>80</v>
          </cell>
          <cell r="CH43">
            <v>79</v>
          </cell>
          <cell r="CI43">
            <v>78</v>
          </cell>
          <cell r="CJ43">
            <v>72</v>
          </cell>
          <cell r="CK43">
            <v>71</v>
          </cell>
          <cell r="CL43">
            <v>64</v>
          </cell>
          <cell r="CM43">
            <v>45</v>
          </cell>
          <cell r="CN43">
            <v>21</v>
          </cell>
          <cell r="CP43" t="str">
            <v>Ericsson</v>
          </cell>
          <cell r="CQ43">
            <v>14</v>
          </cell>
          <cell r="CR43">
            <v>14</v>
          </cell>
          <cell r="CS43">
            <v>15</v>
          </cell>
          <cell r="CT43">
            <v>15</v>
          </cell>
          <cell r="CU43">
            <v>15</v>
          </cell>
          <cell r="CV43">
            <v>13</v>
          </cell>
          <cell r="CW43">
            <v>11</v>
          </cell>
          <cell r="CX43">
            <v>10</v>
          </cell>
          <cell r="CY43">
            <v>10</v>
          </cell>
          <cell r="CZ43">
            <v>11</v>
          </cell>
          <cell r="DA43">
            <v>14</v>
          </cell>
          <cell r="DB43">
            <v>20</v>
          </cell>
          <cell r="DC43">
            <v>23</v>
          </cell>
          <cell r="DD43">
            <v>24</v>
          </cell>
          <cell r="DE43">
            <v>24</v>
          </cell>
          <cell r="DF43">
            <v>21</v>
          </cell>
          <cell r="DG43">
            <v>20</v>
          </cell>
          <cell r="DH43">
            <v>21</v>
          </cell>
          <cell r="DI43">
            <v>21</v>
          </cell>
          <cell r="DJ43">
            <v>16</v>
          </cell>
          <cell r="DK43">
            <v>10</v>
          </cell>
        </row>
        <row r="44">
          <cell r="Y44" t="str">
            <v>FiberHome</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V44" t="str">
            <v>FiberHome</v>
          </cell>
          <cell r="AW44">
            <v>0</v>
          </cell>
          <cell r="AX44">
            <v>0</v>
          </cell>
          <cell r="AY44">
            <v>0</v>
          </cell>
          <cell r="AZ44">
            <v>0</v>
          </cell>
          <cell r="BA44">
            <v>1</v>
          </cell>
          <cell r="BB44">
            <v>1</v>
          </cell>
          <cell r="BC44">
            <v>1</v>
          </cell>
          <cell r="BD44">
            <v>1</v>
          </cell>
          <cell r="BE44">
            <v>0</v>
          </cell>
          <cell r="BF44">
            <v>0</v>
          </cell>
          <cell r="BG44">
            <v>0</v>
          </cell>
          <cell r="BH44">
            <v>0</v>
          </cell>
          <cell r="BI44">
            <v>0</v>
          </cell>
          <cell r="BJ44">
            <v>0</v>
          </cell>
          <cell r="BK44">
            <v>0</v>
          </cell>
          <cell r="BL44">
            <v>0</v>
          </cell>
          <cell r="BM44">
            <v>0</v>
          </cell>
          <cell r="BN44">
            <v>0</v>
          </cell>
          <cell r="BO44">
            <v>0</v>
          </cell>
          <cell r="BP44">
            <v>0</v>
          </cell>
          <cell r="BQ44">
            <v>0</v>
          </cell>
          <cell r="BS44" t="str">
            <v>FiberHome</v>
          </cell>
          <cell r="BT44">
            <v>91</v>
          </cell>
          <cell r="BU44">
            <v>101</v>
          </cell>
          <cell r="BV44">
            <v>113</v>
          </cell>
          <cell r="BW44">
            <v>122</v>
          </cell>
          <cell r="BX44">
            <v>113</v>
          </cell>
          <cell r="BY44">
            <v>108</v>
          </cell>
          <cell r="BZ44">
            <v>98</v>
          </cell>
          <cell r="CA44">
            <v>87</v>
          </cell>
          <cell r="CB44">
            <v>87</v>
          </cell>
          <cell r="CC44">
            <v>85</v>
          </cell>
          <cell r="CD44">
            <v>81</v>
          </cell>
          <cell r="CE44">
            <v>81</v>
          </cell>
          <cell r="CF44">
            <v>82</v>
          </cell>
          <cell r="CG44">
            <v>90</v>
          </cell>
          <cell r="CH44">
            <v>95</v>
          </cell>
          <cell r="CI44">
            <v>99</v>
          </cell>
          <cell r="CJ44">
            <v>100</v>
          </cell>
          <cell r="CK44">
            <v>97</v>
          </cell>
          <cell r="CL44">
            <v>72</v>
          </cell>
          <cell r="CM44">
            <v>46</v>
          </cell>
          <cell r="CN44">
            <v>22</v>
          </cell>
          <cell r="CP44" t="str">
            <v>FiberHome</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row>
        <row r="45">
          <cell r="Y45" t="str">
            <v>Force 10</v>
          </cell>
          <cell r="Z45">
            <v>22</v>
          </cell>
          <cell r="AA45">
            <v>26</v>
          </cell>
          <cell r="AB45">
            <v>31</v>
          </cell>
          <cell r="AC45">
            <v>36</v>
          </cell>
          <cell r="AD45">
            <v>41</v>
          </cell>
          <cell r="AE45">
            <v>44</v>
          </cell>
          <cell r="AF45">
            <v>48</v>
          </cell>
          <cell r="AG45">
            <v>50</v>
          </cell>
          <cell r="AH45">
            <v>51</v>
          </cell>
          <cell r="AI45">
            <v>53</v>
          </cell>
          <cell r="AJ45">
            <v>56</v>
          </cell>
          <cell r="AK45">
            <v>53</v>
          </cell>
          <cell r="AL45">
            <v>49</v>
          </cell>
          <cell r="AM45">
            <v>44</v>
          </cell>
          <cell r="AN45">
            <v>36</v>
          </cell>
          <cell r="AO45">
            <v>33</v>
          </cell>
          <cell r="AP45">
            <v>31</v>
          </cell>
          <cell r="AQ45">
            <v>30</v>
          </cell>
          <cell r="AR45">
            <v>28</v>
          </cell>
          <cell r="AS45">
            <v>21</v>
          </cell>
          <cell r="AT45">
            <v>14</v>
          </cell>
          <cell r="AV45" t="str">
            <v>Force 10</v>
          </cell>
          <cell r="AW45">
            <v>11</v>
          </cell>
          <cell r="AX45">
            <v>9</v>
          </cell>
          <cell r="AY45">
            <v>8</v>
          </cell>
          <cell r="AZ45">
            <v>6</v>
          </cell>
          <cell r="BA45">
            <v>6</v>
          </cell>
          <cell r="BB45">
            <v>7</v>
          </cell>
          <cell r="BC45">
            <v>8</v>
          </cell>
          <cell r="BD45">
            <v>8</v>
          </cell>
          <cell r="BE45">
            <v>9</v>
          </cell>
          <cell r="BF45">
            <v>8</v>
          </cell>
          <cell r="BG45">
            <v>7</v>
          </cell>
          <cell r="BH45">
            <v>5</v>
          </cell>
          <cell r="BI45">
            <v>3</v>
          </cell>
          <cell r="BJ45">
            <v>3</v>
          </cell>
          <cell r="BK45">
            <v>2</v>
          </cell>
          <cell r="BL45">
            <v>2</v>
          </cell>
          <cell r="BM45">
            <v>2</v>
          </cell>
          <cell r="BN45">
            <v>2</v>
          </cell>
          <cell r="BO45">
            <v>3</v>
          </cell>
          <cell r="BP45">
            <v>3</v>
          </cell>
          <cell r="BQ45">
            <v>2</v>
          </cell>
          <cell r="BS45" t="str">
            <v>Force 10</v>
          </cell>
          <cell r="BT45">
            <v>1</v>
          </cell>
          <cell r="BU45">
            <v>1</v>
          </cell>
          <cell r="BV45">
            <v>3</v>
          </cell>
          <cell r="BW45">
            <v>4</v>
          </cell>
          <cell r="BX45">
            <v>5</v>
          </cell>
          <cell r="BY45">
            <v>5</v>
          </cell>
          <cell r="BZ45">
            <v>4</v>
          </cell>
          <cell r="CA45">
            <v>4</v>
          </cell>
          <cell r="CB45">
            <v>4</v>
          </cell>
          <cell r="CC45">
            <v>5</v>
          </cell>
          <cell r="CD45">
            <v>6</v>
          </cell>
          <cell r="CE45">
            <v>6</v>
          </cell>
          <cell r="CF45">
            <v>6</v>
          </cell>
          <cell r="CG45">
            <v>5</v>
          </cell>
          <cell r="CH45">
            <v>5</v>
          </cell>
          <cell r="CI45">
            <v>5</v>
          </cell>
          <cell r="CJ45">
            <v>4</v>
          </cell>
          <cell r="CK45">
            <v>4</v>
          </cell>
          <cell r="CL45">
            <v>3</v>
          </cell>
          <cell r="CM45">
            <v>2</v>
          </cell>
          <cell r="CN45">
            <v>2</v>
          </cell>
          <cell r="CP45" t="str">
            <v>Force 10</v>
          </cell>
          <cell r="CQ45">
            <v>0</v>
          </cell>
          <cell r="CR45">
            <v>0</v>
          </cell>
          <cell r="CS45">
            <v>0</v>
          </cell>
          <cell r="CT45">
            <v>0</v>
          </cell>
          <cell r="CU45">
            <v>0</v>
          </cell>
          <cell r="CV45">
            <v>0</v>
          </cell>
          <cell r="CW45">
            <v>0</v>
          </cell>
          <cell r="CX45">
            <v>0</v>
          </cell>
          <cell r="CY45">
            <v>0</v>
          </cell>
          <cell r="CZ45">
            <v>1</v>
          </cell>
          <cell r="DA45">
            <v>2</v>
          </cell>
          <cell r="DB45">
            <v>2</v>
          </cell>
          <cell r="DC45">
            <v>2</v>
          </cell>
          <cell r="DD45">
            <v>1</v>
          </cell>
          <cell r="DE45">
            <v>0</v>
          </cell>
          <cell r="DF45">
            <v>0</v>
          </cell>
          <cell r="DG45">
            <v>1</v>
          </cell>
          <cell r="DH45">
            <v>1</v>
          </cell>
          <cell r="DI45">
            <v>1</v>
          </cell>
          <cell r="DJ45">
            <v>1</v>
          </cell>
          <cell r="DK45">
            <v>0</v>
          </cell>
        </row>
        <row r="46">
          <cell r="Y46" t="str">
            <v>Fujitsu</v>
          </cell>
          <cell r="Z46">
            <v>501</v>
          </cell>
          <cell r="AA46">
            <v>550</v>
          </cell>
          <cell r="AB46">
            <v>544</v>
          </cell>
          <cell r="AC46">
            <v>513</v>
          </cell>
          <cell r="AD46">
            <v>499</v>
          </cell>
          <cell r="AE46">
            <v>481</v>
          </cell>
          <cell r="AF46">
            <v>465</v>
          </cell>
          <cell r="AG46">
            <v>480</v>
          </cell>
          <cell r="AH46">
            <v>475</v>
          </cell>
          <cell r="AI46">
            <v>466</v>
          </cell>
          <cell r="AJ46">
            <v>466</v>
          </cell>
          <cell r="AK46">
            <v>448</v>
          </cell>
          <cell r="AL46">
            <v>439</v>
          </cell>
          <cell r="AM46">
            <v>401</v>
          </cell>
          <cell r="AN46">
            <v>378</v>
          </cell>
          <cell r="AO46">
            <v>396</v>
          </cell>
          <cell r="AP46">
            <v>400</v>
          </cell>
          <cell r="AQ46">
            <v>398</v>
          </cell>
          <cell r="AR46">
            <v>395</v>
          </cell>
          <cell r="AS46">
            <v>271</v>
          </cell>
          <cell r="AT46">
            <v>176</v>
          </cell>
          <cell r="AV46" t="str">
            <v>Fujitsu</v>
          </cell>
          <cell r="AW46">
            <v>41</v>
          </cell>
          <cell r="AX46">
            <v>39</v>
          </cell>
          <cell r="AY46">
            <v>39</v>
          </cell>
          <cell r="AZ46">
            <v>37</v>
          </cell>
          <cell r="BA46">
            <v>35</v>
          </cell>
          <cell r="BB46">
            <v>32</v>
          </cell>
          <cell r="BC46">
            <v>36</v>
          </cell>
          <cell r="BD46">
            <v>77</v>
          </cell>
          <cell r="BE46">
            <v>78</v>
          </cell>
          <cell r="BF46">
            <v>81</v>
          </cell>
          <cell r="BG46">
            <v>82</v>
          </cell>
          <cell r="BH46">
            <v>46</v>
          </cell>
          <cell r="BI46">
            <v>47</v>
          </cell>
          <cell r="BJ46">
            <v>41</v>
          </cell>
          <cell r="BK46">
            <v>32</v>
          </cell>
          <cell r="BL46">
            <v>21</v>
          </cell>
          <cell r="BM46">
            <v>17</v>
          </cell>
          <cell r="BN46">
            <v>16</v>
          </cell>
          <cell r="BO46">
            <v>14</v>
          </cell>
          <cell r="BP46">
            <v>11</v>
          </cell>
          <cell r="BQ46">
            <v>6</v>
          </cell>
          <cell r="BS46" t="str">
            <v>Fujitsu</v>
          </cell>
          <cell r="BT46">
            <v>186</v>
          </cell>
          <cell r="BU46">
            <v>158</v>
          </cell>
          <cell r="BV46">
            <v>142</v>
          </cell>
          <cell r="BW46">
            <v>141</v>
          </cell>
          <cell r="BX46">
            <v>140</v>
          </cell>
          <cell r="BY46">
            <v>128</v>
          </cell>
          <cell r="BZ46">
            <v>116</v>
          </cell>
          <cell r="CA46">
            <v>103</v>
          </cell>
          <cell r="CB46">
            <v>86</v>
          </cell>
          <cell r="CC46">
            <v>85</v>
          </cell>
          <cell r="CD46">
            <v>85</v>
          </cell>
          <cell r="CE46">
            <v>76</v>
          </cell>
          <cell r="CF46">
            <v>74</v>
          </cell>
          <cell r="CG46">
            <v>72</v>
          </cell>
          <cell r="CH46">
            <v>63</v>
          </cell>
          <cell r="CI46">
            <v>72</v>
          </cell>
          <cell r="CJ46">
            <v>66</v>
          </cell>
          <cell r="CK46">
            <v>58</v>
          </cell>
          <cell r="CL46">
            <v>54</v>
          </cell>
          <cell r="CM46">
            <v>34</v>
          </cell>
          <cell r="CN46">
            <v>26</v>
          </cell>
          <cell r="CP46" t="str">
            <v>Fujitsu</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row>
        <row r="47">
          <cell r="Y47" t="str">
            <v>Hitachi</v>
          </cell>
          <cell r="Z47">
            <v>2</v>
          </cell>
          <cell r="AA47">
            <v>3</v>
          </cell>
          <cell r="AB47">
            <v>3</v>
          </cell>
          <cell r="AC47">
            <v>4</v>
          </cell>
          <cell r="AD47">
            <v>4</v>
          </cell>
          <cell r="AE47">
            <v>4</v>
          </cell>
          <cell r="AF47">
            <v>4</v>
          </cell>
          <cell r="AG47">
            <v>5</v>
          </cell>
          <cell r="AH47">
            <v>4</v>
          </cell>
          <cell r="AI47">
            <v>3</v>
          </cell>
          <cell r="AJ47">
            <v>2</v>
          </cell>
          <cell r="AK47">
            <v>0</v>
          </cell>
          <cell r="AL47">
            <v>0</v>
          </cell>
          <cell r="AM47">
            <v>0</v>
          </cell>
          <cell r="AN47">
            <v>0</v>
          </cell>
          <cell r="AO47">
            <v>0</v>
          </cell>
          <cell r="AP47">
            <v>0</v>
          </cell>
          <cell r="AQ47">
            <v>0</v>
          </cell>
          <cell r="AR47">
            <v>0</v>
          </cell>
          <cell r="AS47">
            <v>0</v>
          </cell>
          <cell r="AT47">
            <v>0</v>
          </cell>
          <cell r="AV47" t="str">
            <v>Hitachi</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S47" t="str">
            <v>Hitachi</v>
          </cell>
          <cell r="BT47">
            <v>4</v>
          </cell>
          <cell r="BU47">
            <v>5</v>
          </cell>
          <cell r="BV47">
            <v>6</v>
          </cell>
          <cell r="BW47">
            <v>7</v>
          </cell>
          <cell r="BX47">
            <v>7</v>
          </cell>
          <cell r="BY47">
            <v>7</v>
          </cell>
          <cell r="BZ47">
            <v>7</v>
          </cell>
          <cell r="CA47">
            <v>7</v>
          </cell>
          <cell r="CB47">
            <v>8</v>
          </cell>
          <cell r="CC47">
            <v>8</v>
          </cell>
          <cell r="CD47">
            <v>8</v>
          </cell>
          <cell r="CE47">
            <v>9</v>
          </cell>
          <cell r="CF47">
            <v>9</v>
          </cell>
          <cell r="CG47">
            <v>9</v>
          </cell>
          <cell r="CH47">
            <v>7</v>
          </cell>
          <cell r="CI47">
            <v>4</v>
          </cell>
          <cell r="CJ47">
            <v>2</v>
          </cell>
          <cell r="CK47">
            <v>0</v>
          </cell>
          <cell r="CL47">
            <v>1</v>
          </cell>
          <cell r="CM47">
            <v>1</v>
          </cell>
          <cell r="CN47">
            <v>1</v>
          </cell>
          <cell r="CP47" t="str">
            <v>Hitachi</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row>
        <row r="48">
          <cell r="Y48" t="str">
            <v>Huawei</v>
          </cell>
          <cell r="Z48">
            <v>9</v>
          </cell>
          <cell r="AA48">
            <v>11</v>
          </cell>
          <cell r="AB48">
            <v>8</v>
          </cell>
          <cell r="AC48">
            <v>6</v>
          </cell>
          <cell r="AD48">
            <v>6</v>
          </cell>
          <cell r="AE48">
            <v>5</v>
          </cell>
          <cell r="AF48">
            <v>6</v>
          </cell>
          <cell r="AG48">
            <v>7</v>
          </cell>
          <cell r="AH48">
            <v>20</v>
          </cell>
          <cell r="AI48">
            <v>21</v>
          </cell>
          <cell r="AJ48">
            <v>23</v>
          </cell>
          <cell r="AK48">
            <v>24</v>
          </cell>
          <cell r="AL48">
            <v>14</v>
          </cell>
          <cell r="AM48">
            <v>13</v>
          </cell>
          <cell r="AN48">
            <v>9</v>
          </cell>
          <cell r="AO48">
            <v>6</v>
          </cell>
          <cell r="AP48">
            <v>1</v>
          </cell>
          <cell r="AQ48">
            <v>0</v>
          </cell>
          <cell r="AR48">
            <v>0</v>
          </cell>
          <cell r="AS48">
            <v>0</v>
          </cell>
          <cell r="AT48">
            <v>0</v>
          </cell>
          <cell r="AV48" t="str">
            <v>Huawei</v>
          </cell>
          <cell r="AW48">
            <v>148</v>
          </cell>
          <cell r="AX48">
            <v>145</v>
          </cell>
          <cell r="AY48">
            <v>165</v>
          </cell>
          <cell r="AZ48">
            <v>168</v>
          </cell>
          <cell r="BA48">
            <v>190</v>
          </cell>
          <cell r="BB48">
            <v>230</v>
          </cell>
          <cell r="BC48">
            <v>275</v>
          </cell>
          <cell r="BD48">
            <v>298</v>
          </cell>
          <cell r="BE48">
            <v>290</v>
          </cell>
          <cell r="BF48">
            <v>286</v>
          </cell>
          <cell r="BG48">
            <v>259</v>
          </cell>
          <cell r="BH48">
            <v>257</v>
          </cell>
          <cell r="BI48">
            <v>292</v>
          </cell>
          <cell r="BJ48">
            <v>309</v>
          </cell>
          <cell r="BK48">
            <v>324</v>
          </cell>
          <cell r="BL48">
            <v>354</v>
          </cell>
          <cell r="BM48">
            <v>360</v>
          </cell>
          <cell r="BN48">
            <v>355</v>
          </cell>
          <cell r="BO48">
            <v>337</v>
          </cell>
          <cell r="BP48">
            <v>254</v>
          </cell>
          <cell r="BQ48">
            <v>152</v>
          </cell>
          <cell r="BS48" t="str">
            <v>Huawei</v>
          </cell>
          <cell r="BT48">
            <v>502</v>
          </cell>
          <cell r="BU48">
            <v>511</v>
          </cell>
          <cell r="BV48">
            <v>553</v>
          </cell>
          <cell r="BW48">
            <v>569</v>
          </cell>
          <cell r="BX48">
            <v>568</v>
          </cell>
          <cell r="BY48">
            <v>577</v>
          </cell>
          <cell r="BZ48">
            <v>610</v>
          </cell>
          <cell r="CA48">
            <v>669</v>
          </cell>
          <cell r="CB48">
            <v>805</v>
          </cell>
          <cell r="CC48">
            <v>880</v>
          </cell>
          <cell r="CD48">
            <v>852</v>
          </cell>
          <cell r="CE48">
            <v>844</v>
          </cell>
          <cell r="CF48">
            <v>791</v>
          </cell>
          <cell r="CG48">
            <v>891</v>
          </cell>
          <cell r="CH48">
            <v>1071</v>
          </cell>
          <cell r="CI48">
            <v>1231</v>
          </cell>
          <cell r="CJ48">
            <v>1293</v>
          </cell>
          <cell r="CK48">
            <v>1322</v>
          </cell>
          <cell r="CL48">
            <v>1312</v>
          </cell>
          <cell r="CM48">
            <v>965</v>
          </cell>
          <cell r="CN48">
            <v>653</v>
          </cell>
          <cell r="CP48" t="str">
            <v>Huawei</v>
          </cell>
          <cell r="CQ48">
            <v>36</v>
          </cell>
          <cell r="CR48">
            <v>37</v>
          </cell>
          <cell r="CS48">
            <v>36</v>
          </cell>
          <cell r="CT48">
            <v>60</v>
          </cell>
          <cell r="CU48">
            <v>60</v>
          </cell>
          <cell r="CV48">
            <v>76</v>
          </cell>
          <cell r="CW48">
            <v>101</v>
          </cell>
          <cell r="CX48">
            <v>105</v>
          </cell>
          <cell r="CY48">
            <v>136</v>
          </cell>
          <cell r="CZ48">
            <v>144</v>
          </cell>
          <cell r="DA48">
            <v>134</v>
          </cell>
          <cell r="DB48">
            <v>127</v>
          </cell>
          <cell r="DC48">
            <v>111</v>
          </cell>
          <cell r="DD48">
            <v>97</v>
          </cell>
          <cell r="DE48">
            <v>89</v>
          </cell>
          <cell r="DF48">
            <v>84</v>
          </cell>
          <cell r="DG48">
            <v>95</v>
          </cell>
          <cell r="DH48">
            <v>90</v>
          </cell>
          <cell r="DI48">
            <v>94</v>
          </cell>
          <cell r="DJ48">
            <v>72</v>
          </cell>
          <cell r="DK48">
            <v>35</v>
          </cell>
        </row>
        <row r="49">
          <cell r="Y49" t="str">
            <v>Infinera</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V49" t="str">
            <v>Infinera</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S49" t="str">
            <v>Infinera</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P49" t="str">
            <v>Infinera</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row>
        <row r="50">
          <cell r="Y50" t="str">
            <v>NEC</v>
          </cell>
          <cell r="Z50">
            <v>16</v>
          </cell>
          <cell r="AA50">
            <v>16</v>
          </cell>
          <cell r="AB50">
            <v>16</v>
          </cell>
          <cell r="AC50">
            <v>16</v>
          </cell>
          <cell r="AD50">
            <v>16</v>
          </cell>
          <cell r="AE50">
            <v>16</v>
          </cell>
          <cell r="AF50">
            <v>16</v>
          </cell>
          <cell r="AG50">
            <v>16</v>
          </cell>
          <cell r="AH50">
            <v>16</v>
          </cell>
          <cell r="AI50">
            <v>16</v>
          </cell>
          <cell r="AJ50">
            <v>16</v>
          </cell>
          <cell r="AK50">
            <v>16</v>
          </cell>
          <cell r="AL50">
            <v>16</v>
          </cell>
          <cell r="AM50">
            <v>16</v>
          </cell>
          <cell r="AN50">
            <v>16</v>
          </cell>
          <cell r="AO50">
            <v>14</v>
          </cell>
          <cell r="AP50">
            <v>13</v>
          </cell>
          <cell r="AQ50">
            <v>11</v>
          </cell>
          <cell r="AR50">
            <v>9</v>
          </cell>
          <cell r="AS50">
            <v>7</v>
          </cell>
          <cell r="AT50">
            <v>4</v>
          </cell>
          <cell r="AV50" t="str">
            <v>NEC</v>
          </cell>
          <cell r="AW50">
            <v>22</v>
          </cell>
          <cell r="AX50">
            <v>20</v>
          </cell>
          <cell r="AY50">
            <v>18</v>
          </cell>
          <cell r="AZ50">
            <v>22</v>
          </cell>
          <cell r="BA50">
            <v>26</v>
          </cell>
          <cell r="BB50">
            <v>28</v>
          </cell>
          <cell r="BC50">
            <v>29</v>
          </cell>
          <cell r="BD50">
            <v>23</v>
          </cell>
          <cell r="BE50">
            <v>17</v>
          </cell>
          <cell r="BF50">
            <v>15</v>
          </cell>
          <cell r="BG50">
            <v>14</v>
          </cell>
          <cell r="BH50">
            <v>18</v>
          </cell>
          <cell r="BI50">
            <v>19</v>
          </cell>
          <cell r="BJ50">
            <v>19</v>
          </cell>
          <cell r="BK50">
            <v>19</v>
          </cell>
          <cell r="BL50">
            <v>14</v>
          </cell>
          <cell r="BM50">
            <v>21</v>
          </cell>
          <cell r="BN50">
            <v>20</v>
          </cell>
          <cell r="BO50">
            <v>18</v>
          </cell>
          <cell r="BP50">
            <v>15</v>
          </cell>
          <cell r="BQ50">
            <v>5</v>
          </cell>
          <cell r="BS50" t="str">
            <v>NEC</v>
          </cell>
          <cell r="BT50">
            <v>290</v>
          </cell>
          <cell r="BU50">
            <v>290</v>
          </cell>
          <cell r="BV50">
            <v>268</v>
          </cell>
          <cell r="BW50">
            <v>270</v>
          </cell>
          <cell r="BX50">
            <v>266</v>
          </cell>
          <cell r="BY50">
            <v>261</v>
          </cell>
          <cell r="BZ50">
            <v>245</v>
          </cell>
          <cell r="CA50">
            <v>230</v>
          </cell>
          <cell r="CB50">
            <v>228</v>
          </cell>
          <cell r="CC50">
            <v>254</v>
          </cell>
          <cell r="CD50">
            <v>274</v>
          </cell>
          <cell r="CE50">
            <v>299</v>
          </cell>
          <cell r="CF50">
            <v>302</v>
          </cell>
          <cell r="CG50">
            <v>289</v>
          </cell>
          <cell r="CH50">
            <v>270</v>
          </cell>
          <cell r="CI50">
            <v>242</v>
          </cell>
          <cell r="CJ50">
            <v>225</v>
          </cell>
          <cell r="CK50">
            <v>190</v>
          </cell>
          <cell r="CL50">
            <v>181</v>
          </cell>
          <cell r="CM50">
            <v>127</v>
          </cell>
          <cell r="CN50">
            <v>76</v>
          </cell>
          <cell r="CP50" t="str">
            <v>NEC</v>
          </cell>
          <cell r="CQ50">
            <v>31</v>
          </cell>
          <cell r="CR50">
            <v>28</v>
          </cell>
          <cell r="CS50">
            <v>32</v>
          </cell>
          <cell r="CT50">
            <v>34</v>
          </cell>
          <cell r="CU50">
            <v>40</v>
          </cell>
          <cell r="CV50">
            <v>49</v>
          </cell>
          <cell r="CW50">
            <v>53</v>
          </cell>
          <cell r="CX50">
            <v>58</v>
          </cell>
          <cell r="CY50">
            <v>66</v>
          </cell>
          <cell r="CZ50">
            <v>61</v>
          </cell>
          <cell r="DA50">
            <v>59</v>
          </cell>
          <cell r="DB50">
            <v>54</v>
          </cell>
          <cell r="DC50">
            <v>48</v>
          </cell>
          <cell r="DD50">
            <v>47</v>
          </cell>
          <cell r="DE50">
            <v>47</v>
          </cell>
          <cell r="DF50">
            <v>45</v>
          </cell>
          <cell r="DG50">
            <v>35</v>
          </cell>
          <cell r="DH50">
            <v>30</v>
          </cell>
          <cell r="DI50">
            <v>23</v>
          </cell>
          <cell r="DJ50">
            <v>14</v>
          </cell>
          <cell r="DK50">
            <v>10</v>
          </cell>
        </row>
        <row r="51">
          <cell r="Y51" t="str">
            <v>Nokia Siemens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V51" t="str">
            <v>Nokia Siemens</v>
          </cell>
          <cell r="AW51">
            <v>352</v>
          </cell>
          <cell r="AX51">
            <v>309</v>
          </cell>
          <cell r="AY51">
            <v>303</v>
          </cell>
          <cell r="AZ51">
            <v>302</v>
          </cell>
          <cell r="BA51">
            <v>290</v>
          </cell>
          <cell r="BB51">
            <v>337</v>
          </cell>
          <cell r="BC51">
            <v>358</v>
          </cell>
          <cell r="BD51">
            <v>375</v>
          </cell>
          <cell r="BE51">
            <v>407</v>
          </cell>
          <cell r="BF51">
            <v>412</v>
          </cell>
          <cell r="BG51">
            <v>391</v>
          </cell>
          <cell r="BH51">
            <v>365</v>
          </cell>
          <cell r="BI51">
            <v>311</v>
          </cell>
          <cell r="BJ51">
            <v>256</v>
          </cell>
          <cell r="BK51">
            <v>213</v>
          </cell>
          <cell r="BL51">
            <v>182</v>
          </cell>
          <cell r="BM51">
            <v>175</v>
          </cell>
          <cell r="BN51">
            <v>164</v>
          </cell>
          <cell r="BO51">
            <v>168</v>
          </cell>
          <cell r="BP51">
            <v>130</v>
          </cell>
          <cell r="BQ51">
            <v>82</v>
          </cell>
          <cell r="BS51" t="str">
            <v>Nokia Siemens</v>
          </cell>
          <cell r="BT51">
            <v>86</v>
          </cell>
          <cell r="BU51">
            <v>84</v>
          </cell>
          <cell r="BV51">
            <v>85</v>
          </cell>
          <cell r="BW51">
            <v>72</v>
          </cell>
          <cell r="BX51">
            <v>67</v>
          </cell>
          <cell r="BY51">
            <v>70</v>
          </cell>
          <cell r="BZ51">
            <v>74</v>
          </cell>
          <cell r="CA51">
            <v>77</v>
          </cell>
          <cell r="CB51">
            <v>75</v>
          </cell>
          <cell r="CC51">
            <v>67</v>
          </cell>
          <cell r="CD51">
            <v>59</v>
          </cell>
          <cell r="CE51">
            <v>56</v>
          </cell>
          <cell r="CF51">
            <v>57</v>
          </cell>
          <cell r="CG51">
            <v>55</v>
          </cell>
          <cell r="CH51">
            <v>52</v>
          </cell>
          <cell r="CI51">
            <v>50</v>
          </cell>
          <cell r="CJ51">
            <v>44</v>
          </cell>
          <cell r="CK51">
            <v>42</v>
          </cell>
          <cell r="CL51">
            <v>40</v>
          </cell>
          <cell r="CM51">
            <v>30</v>
          </cell>
          <cell r="CN51">
            <v>18</v>
          </cell>
          <cell r="CP51" t="str">
            <v>Nokia Siemens</v>
          </cell>
          <cell r="CQ51">
            <v>57</v>
          </cell>
          <cell r="CR51">
            <v>57</v>
          </cell>
          <cell r="CS51">
            <v>55</v>
          </cell>
          <cell r="CT51">
            <v>55</v>
          </cell>
          <cell r="CU51">
            <v>51</v>
          </cell>
          <cell r="CV51">
            <v>42</v>
          </cell>
          <cell r="CW51">
            <v>38</v>
          </cell>
          <cell r="CX51">
            <v>33</v>
          </cell>
          <cell r="CY51">
            <v>35</v>
          </cell>
          <cell r="CZ51">
            <v>39</v>
          </cell>
          <cell r="DA51">
            <v>41</v>
          </cell>
          <cell r="DB51">
            <v>41</v>
          </cell>
          <cell r="DC51">
            <v>41</v>
          </cell>
          <cell r="DD51">
            <v>42</v>
          </cell>
          <cell r="DE51">
            <v>37</v>
          </cell>
          <cell r="DF51">
            <v>33</v>
          </cell>
          <cell r="DG51">
            <v>29</v>
          </cell>
          <cell r="DH51">
            <v>23</v>
          </cell>
          <cell r="DI51">
            <v>24</v>
          </cell>
          <cell r="DJ51">
            <v>19</v>
          </cell>
          <cell r="DK51">
            <v>12</v>
          </cell>
        </row>
        <row r="52">
          <cell r="Y52" t="str">
            <v>Sycamore</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V52" t="str">
            <v>Sycamore</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S52" t="str">
            <v>Sycamore</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P52" t="str">
            <v>Sycamore</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row>
        <row r="53">
          <cell r="Y53" t="str">
            <v>Tejas</v>
          </cell>
          <cell r="Z53">
            <v>0</v>
          </cell>
          <cell r="AA53">
            <v>0</v>
          </cell>
          <cell r="AB53">
            <v>0</v>
          </cell>
          <cell r="AC53">
            <v>1</v>
          </cell>
          <cell r="AD53">
            <v>4</v>
          </cell>
          <cell r="AE53">
            <v>7</v>
          </cell>
          <cell r="AF53">
            <v>9</v>
          </cell>
          <cell r="AG53">
            <v>10</v>
          </cell>
          <cell r="AH53">
            <v>10</v>
          </cell>
          <cell r="AI53">
            <v>9</v>
          </cell>
          <cell r="AJ53">
            <v>8</v>
          </cell>
          <cell r="AK53">
            <v>6</v>
          </cell>
          <cell r="AL53">
            <v>3</v>
          </cell>
          <cell r="AM53">
            <v>2</v>
          </cell>
          <cell r="AN53">
            <v>1</v>
          </cell>
          <cell r="AO53">
            <v>1</v>
          </cell>
          <cell r="AP53">
            <v>1</v>
          </cell>
          <cell r="AQ53">
            <v>0</v>
          </cell>
          <cell r="AR53">
            <v>0</v>
          </cell>
          <cell r="AS53">
            <v>0</v>
          </cell>
          <cell r="AT53">
            <v>0</v>
          </cell>
          <cell r="AV53" t="str">
            <v>Tejas</v>
          </cell>
          <cell r="AW53">
            <v>1</v>
          </cell>
          <cell r="AX53">
            <v>1</v>
          </cell>
          <cell r="AY53">
            <v>3</v>
          </cell>
          <cell r="AZ53">
            <v>3</v>
          </cell>
          <cell r="BA53">
            <v>3</v>
          </cell>
          <cell r="BB53">
            <v>2</v>
          </cell>
          <cell r="BC53">
            <v>4</v>
          </cell>
          <cell r="BD53">
            <v>14</v>
          </cell>
          <cell r="BE53">
            <v>23</v>
          </cell>
          <cell r="BF53">
            <v>26</v>
          </cell>
          <cell r="BG53">
            <v>27</v>
          </cell>
          <cell r="BH53">
            <v>24</v>
          </cell>
          <cell r="BI53">
            <v>19</v>
          </cell>
          <cell r="BJ53">
            <v>17</v>
          </cell>
          <cell r="BK53">
            <v>13</v>
          </cell>
          <cell r="BL53">
            <v>6</v>
          </cell>
          <cell r="BM53">
            <v>3</v>
          </cell>
          <cell r="BN53">
            <v>3</v>
          </cell>
          <cell r="BO53">
            <v>2</v>
          </cell>
          <cell r="BP53">
            <v>2</v>
          </cell>
          <cell r="BQ53">
            <v>1</v>
          </cell>
          <cell r="BS53" t="str">
            <v>Tejas</v>
          </cell>
          <cell r="BT53">
            <v>22</v>
          </cell>
          <cell r="BU53">
            <v>27</v>
          </cell>
          <cell r="BV53">
            <v>29</v>
          </cell>
          <cell r="BW53">
            <v>36</v>
          </cell>
          <cell r="BX53">
            <v>39</v>
          </cell>
          <cell r="BY53">
            <v>44</v>
          </cell>
          <cell r="BZ53">
            <v>53</v>
          </cell>
          <cell r="CA53">
            <v>53</v>
          </cell>
          <cell r="CB53">
            <v>53</v>
          </cell>
          <cell r="CC53">
            <v>56</v>
          </cell>
          <cell r="CD53">
            <v>56</v>
          </cell>
          <cell r="CE53">
            <v>72</v>
          </cell>
          <cell r="CF53">
            <v>90</v>
          </cell>
          <cell r="CG53">
            <v>114</v>
          </cell>
          <cell r="CH53">
            <v>128</v>
          </cell>
          <cell r="CI53">
            <v>122</v>
          </cell>
          <cell r="CJ53">
            <v>128</v>
          </cell>
          <cell r="CK53">
            <v>128</v>
          </cell>
          <cell r="CL53">
            <v>99</v>
          </cell>
          <cell r="CM53">
            <v>78</v>
          </cell>
          <cell r="CN53">
            <v>43</v>
          </cell>
          <cell r="CP53" t="str">
            <v>Tejas</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row>
        <row r="54">
          <cell r="Y54" t="str">
            <v>Tellabs</v>
          </cell>
          <cell r="Z54">
            <v>32</v>
          </cell>
          <cell r="AA54">
            <v>32</v>
          </cell>
          <cell r="AB54">
            <v>34</v>
          </cell>
          <cell r="AC54">
            <v>35</v>
          </cell>
          <cell r="AD54">
            <v>36</v>
          </cell>
          <cell r="AE54">
            <v>39</v>
          </cell>
          <cell r="AF54">
            <v>39</v>
          </cell>
          <cell r="AG54">
            <v>40</v>
          </cell>
          <cell r="AH54">
            <v>39</v>
          </cell>
          <cell r="AI54">
            <v>36</v>
          </cell>
          <cell r="AJ54">
            <v>37</v>
          </cell>
          <cell r="AK54">
            <v>33</v>
          </cell>
          <cell r="AL54">
            <v>31</v>
          </cell>
          <cell r="AM54">
            <v>25</v>
          </cell>
          <cell r="AN54">
            <v>17</v>
          </cell>
          <cell r="AO54">
            <v>14</v>
          </cell>
          <cell r="AP54">
            <v>10</v>
          </cell>
          <cell r="AQ54">
            <v>11</v>
          </cell>
          <cell r="AR54">
            <v>9</v>
          </cell>
          <cell r="AS54">
            <v>6</v>
          </cell>
          <cell r="AT54">
            <v>4</v>
          </cell>
          <cell r="AV54" t="str">
            <v>Tellabs</v>
          </cell>
          <cell r="AW54">
            <v>86</v>
          </cell>
          <cell r="AX54">
            <v>85</v>
          </cell>
          <cell r="AY54">
            <v>86</v>
          </cell>
          <cell r="AZ54">
            <v>86</v>
          </cell>
          <cell r="BA54">
            <v>85</v>
          </cell>
          <cell r="BB54">
            <v>83</v>
          </cell>
          <cell r="BC54">
            <v>76</v>
          </cell>
          <cell r="BD54">
            <v>71</v>
          </cell>
          <cell r="BE54">
            <v>67</v>
          </cell>
          <cell r="BF54">
            <v>69</v>
          </cell>
          <cell r="BG54">
            <v>71</v>
          </cell>
          <cell r="BH54">
            <v>79</v>
          </cell>
          <cell r="BI54">
            <v>85</v>
          </cell>
          <cell r="BJ54">
            <v>77</v>
          </cell>
          <cell r="BK54">
            <v>65</v>
          </cell>
          <cell r="BL54">
            <v>48</v>
          </cell>
          <cell r="BM54">
            <v>33</v>
          </cell>
          <cell r="BN54">
            <v>27</v>
          </cell>
          <cell r="BO54">
            <v>26</v>
          </cell>
          <cell r="BP54">
            <v>20</v>
          </cell>
          <cell r="BQ54">
            <v>13</v>
          </cell>
          <cell r="BS54" t="str">
            <v>Tellabs</v>
          </cell>
          <cell r="BT54">
            <v>35</v>
          </cell>
          <cell r="BU54">
            <v>34</v>
          </cell>
          <cell r="BV54">
            <v>31</v>
          </cell>
          <cell r="BW54">
            <v>29</v>
          </cell>
          <cell r="BX54">
            <v>28</v>
          </cell>
          <cell r="BY54">
            <v>27</v>
          </cell>
          <cell r="BZ54">
            <v>26</v>
          </cell>
          <cell r="CA54">
            <v>28</v>
          </cell>
          <cell r="CB54">
            <v>27</v>
          </cell>
          <cell r="CC54">
            <v>28</v>
          </cell>
          <cell r="CD54">
            <v>29</v>
          </cell>
          <cell r="CE54">
            <v>30</v>
          </cell>
          <cell r="CF54">
            <v>32</v>
          </cell>
          <cell r="CG54">
            <v>31</v>
          </cell>
          <cell r="CH54">
            <v>30</v>
          </cell>
          <cell r="CI54">
            <v>28</v>
          </cell>
          <cell r="CJ54">
            <v>28</v>
          </cell>
          <cell r="CK54">
            <v>24</v>
          </cell>
          <cell r="CL54">
            <v>23</v>
          </cell>
          <cell r="CM54">
            <v>16</v>
          </cell>
          <cell r="CN54">
            <v>8</v>
          </cell>
          <cell r="CP54" t="str">
            <v>Tellabs</v>
          </cell>
          <cell r="CQ54">
            <v>14</v>
          </cell>
          <cell r="CR54">
            <v>14</v>
          </cell>
          <cell r="CS54">
            <v>13</v>
          </cell>
          <cell r="CT54">
            <v>13</v>
          </cell>
          <cell r="CU54">
            <v>13</v>
          </cell>
          <cell r="CV54">
            <v>13</v>
          </cell>
          <cell r="CW54">
            <v>13</v>
          </cell>
          <cell r="CX54">
            <v>13</v>
          </cell>
          <cell r="CY54">
            <v>13</v>
          </cell>
          <cell r="CZ54">
            <v>13</v>
          </cell>
          <cell r="DA54">
            <v>15</v>
          </cell>
          <cell r="DB54">
            <v>18</v>
          </cell>
          <cell r="DC54">
            <v>20</v>
          </cell>
          <cell r="DD54">
            <v>21</v>
          </cell>
          <cell r="DE54">
            <v>19</v>
          </cell>
          <cell r="DF54">
            <v>16</v>
          </cell>
          <cell r="DG54">
            <v>14</v>
          </cell>
          <cell r="DH54">
            <v>15</v>
          </cell>
          <cell r="DI54">
            <v>18</v>
          </cell>
          <cell r="DJ54">
            <v>15</v>
          </cell>
          <cell r="DK54">
            <v>12</v>
          </cell>
        </row>
        <row r="55">
          <cell r="Y55" t="str">
            <v>Transmode</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V55" t="str">
            <v>Transmode</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S55" t="str">
            <v>Transmode</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P55" t="str">
            <v>Transmode</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row>
        <row r="56">
          <cell r="Y56" t="str">
            <v>Tyco</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V56" t="str">
            <v>Tyco</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S56" t="str">
            <v>Tyco</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P56" t="str">
            <v>Tyco</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row>
        <row r="57">
          <cell r="Y57" t="str">
            <v>ZTE</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V57" t="str">
            <v>ZTE</v>
          </cell>
          <cell r="AW57">
            <v>43</v>
          </cell>
          <cell r="AX57">
            <v>41</v>
          </cell>
          <cell r="AY57">
            <v>44</v>
          </cell>
          <cell r="AZ57">
            <v>47</v>
          </cell>
          <cell r="BA57">
            <v>39</v>
          </cell>
          <cell r="BB57">
            <v>40</v>
          </cell>
          <cell r="BC57">
            <v>40</v>
          </cell>
          <cell r="BD57">
            <v>48</v>
          </cell>
          <cell r="BE57">
            <v>66</v>
          </cell>
          <cell r="BF57">
            <v>73</v>
          </cell>
          <cell r="BG57">
            <v>96</v>
          </cell>
          <cell r="BH57">
            <v>111</v>
          </cell>
          <cell r="BI57">
            <v>109</v>
          </cell>
          <cell r="BJ57">
            <v>95</v>
          </cell>
          <cell r="BK57">
            <v>113</v>
          </cell>
          <cell r="BL57">
            <v>80</v>
          </cell>
          <cell r="BM57">
            <v>79</v>
          </cell>
          <cell r="BN57">
            <v>80</v>
          </cell>
          <cell r="BO57">
            <v>30</v>
          </cell>
          <cell r="BP57">
            <v>29</v>
          </cell>
          <cell r="BQ57">
            <v>7</v>
          </cell>
          <cell r="BS57" t="str">
            <v>ZTE</v>
          </cell>
          <cell r="BT57">
            <v>125</v>
          </cell>
          <cell r="BU57">
            <v>103</v>
          </cell>
          <cell r="BV57">
            <v>108</v>
          </cell>
          <cell r="BW57">
            <v>118</v>
          </cell>
          <cell r="BX57">
            <v>114</v>
          </cell>
          <cell r="BY57">
            <v>124</v>
          </cell>
          <cell r="BZ57">
            <v>135</v>
          </cell>
          <cell r="CA57">
            <v>157</v>
          </cell>
          <cell r="CB57">
            <v>187</v>
          </cell>
          <cell r="CC57">
            <v>198</v>
          </cell>
          <cell r="CD57">
            <v>262</v>
          </cell>
          <cell r="CE57">
            <v>236</v>
          </cell>
          <cell r="CF57">
            <v>270</v>
          </cell>
          <cell r="CG57">
            <v>312</v>
          </cell>
          <cell r="CH57">
            <v>403</v>
          </cell>
          <cell r="CI57">
            <v>527</v>
          </cell>
          <cell r="CJ57">
            <v>507</v>
          </cell>
          <cell r="CK57">
            <v>617</v>
          </cell>
          <cell r="CL57">
            <v>661</v>
          </cell>
          <cell r="CM57">
            <v>510</v>
          </cell>
          <cell r="CN57">
            <v>435</v>
          </cell>
          <cell r="CP57" t="str">
            <v>ZTE</v>
          </cell>
          <cell r="CQ57">
            <v>10</v>
          </cell>
          <cell r="CR57">
            <v>12</v>
          </cell>
          <cell r="CS57">
            <v>14</v>
          </cell>
          <cell r="CT57">
            <v>17</v>
          </cell>
          <cell r="CU57">
            <v>10</v>
          </cell>
          <cell r="CV57">
            <v>11</v>
          </cell>
          <cell r="CW57">
            <v>14</v>
          </cell>
          <cell r="CX57">
            <v>17</v>
          </cell>
          <cell r="CY57">
            <v>20</v>
          </cell>
          <cell r="CZ57">
            <v>21</v>
          </cell>
          <cell r="DA57">
            <v>31</v>
          </cell>
          <cell r="DB57">
            <v>30</v>
          </cell>
          <cell r="DC57">
            <v>37</v>
          </cell>
          <cell r="DD57">
            <v>33</v>
          </cell>
          <cell r="DE57">
            <v>19</v>
          </cell>
          <cell r="DF57">
            <v>15</v>
          </cell>
          <cell r="DG57">
            <v>17</v>
          </cell>
          <cell r="DH57">
            <v>19</v>
          </cell>
          <cell r="DI57">
            <v>24</v>
          </cell>
          <cell r="DJ57">
            <v>23</v>
          </cell>
          <cell r="DK57">
            <v>8</v>
          </cell>
        </row>
        <row r="58">
          <cell r="Y58" t="str">
            <v>Other</v>
          </cell>
          <cell r="Z58">
            <v>97</v>
          </cell>
          <cell r="AA58">
            <v>93</v>
          </cell>
          <cell r="AB58">
            <v>89</v>
          </cell>
          <cell r="AC58">
            <v>81</v>
          </cell>
          <cell r="AD58">
            <v>76</v>
          </cell>
          <cell r="AE58">
            <v>71</v>
          </cell>
          <cell r="AF58">
            <v>67</v>
          </cell>
          <cell r="AG58">
            <v>67</v>
          </cell>
          <cell r="AH58">
            <v>66</v>
          </cell>
          <cell r="AI58">
            <v>68</v>
          </cell>
          <cell r="AJ58">
            <v>68</v>
          </cell>
          <cell r="AK58">
            <v>69</v>
          </cell>
          <cell r="AL58">
            <v>74</v>
          </cell>
          <cell r="AM58">
            <v>74</v>
          </cell>
          <cell r="AN58">
            <v>74</v>
          </cell>
          <cell r="AO58">
            <v>75</v>
          </cell>
          <cell r="AP58">
            <v>80</v>
          </cell>
          <cell r="AQ58">
            <v>89</v>
          </cell>
          <cell r="AR58">
            <v>71</v>
          </cell>
          <cell r="AS58">
            <v>51</v>
          </cell>
          <cell r="AT58">
            <v>27</v>
          </cell>
          <cell r="AV58" t="str">
            <v>Other</v>
          </cell>
          <cell r="AW58">
            <v>67</v>
          </cell>
          <cell r="AX58">
            <v>63</v>
          </cell>
          <cell r="AY58">
            <v>56</v>
          </cell>
          <cell r="AZ58">
            <v>52</v>
          </cell>
          <cell r="BA58">
            <v>45</v>
          </cell>
          <cell r="BB58">
            <v>39</v>
          </cell>
          <cell r="BC58">
            <v>34</v>
          </cell>
          <cell r="BD58">
            <v>30</v>
          </cell>
          <cell r="BE58">
            <v>23</v>
          </cell>
          <cell r="BF58">
            <v>28</v>
          </cell>
          <cell r="BG58">
            <v>34</v>
          </cell>
          <cell r="BH58">
            <v>39</v>
          </cell>
          <cell r="BI58">
            <v>50</v>
          </cell>
          <cell r="BJ58">
            <v>49</v>
          </cell>
          <cell r="BK58">
            <v>47</v>
          </cell>
          <cell r="BL58">
            <v>47</v>
          </cell>
          <cell r="BM58">
            <v>47</v>
          </cell>
          <cell r="BN58">
            <v>48</v>
          </cell>
          <cell r="BO58">
            <v>37</v>
          </cell>
          <cell r="BP58">
            <v>25</v>
          </cell>
          <cell r="BQ58">
            <v>12</v>
          </cell>
          <cell r="BS58" t="str">
            <v>Other</v>
          </cell>
          <cell r="BT58">
            <v>244</v>
          </cell>
          <cell r="BU58">
            <v>235</v>
          </cell>
          <cell r="BV58">
            <v>217</v>
          </cell>
          <cell r="BW58">
            <v>194</v>
          </cell>
          <cell r="BX58">
            <v>155</v>
          </cell>
          <cell r="BY58">
            <v>128</v>
          </cell>
          <cell r="BZ58">
            <v>111</v>
          </cell>
          <cell r="CA58">
            <v>96</v>
          </cell>
          <cell r="CB58">
            <v>86</v>
          </cell>
          <cell r="CC58">
            <v>77</v>
          </cell>
          <cell r="CD58">
            <v>69</v>
          </cell>
          <cell r="CE58">
            <v>62</v>
          </cell>
          <cell r="CF58">
            <v>61</v>
          </cell>
          <cell r="CG58">
            <v>58</v>
          </cell>
          <cell r="CH58">
            <v>52</v>
          </cell>
          <cell r="CI58">
            <v>43</v>
          </cell>
          <cell r="CJ58">
            <v>35</v>
          </cell>
          <cell r="CK58">
            <v>31</v>
          </cell>
          <cell r="CL58">
            <v>24</v>
          </cell>
          <cell r="CM58">
            <v>17</v>
          </cell>
          <cell r="CN58">
            <v>9</v>
          </cell>
          <cell r="CP58" t="str">
            <v>Other</v>
          </cell>
          <cell r="CQ58">
            <v>6</v>
          </cell>
          <cell r="CR58">
            <v>4</v>
          </cell>
          <cell r="CS58">
            <v>2</v>
          </cell>
          <cell r="CT58">
            <v>1</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row>
        <row r="59">
          <cell r="Y59" t="str">
            <v>Total</v>
          </cell>
          <cell r="Z59">
            <v>1572</v>
          </cell>
          <cell r="AA59">
            <v>1664</v>
          </cell>
          <cell r="AB59">
            <v>1637</v>
          </cell>
          <cell r="AC59">
            <v>1590</v>
          </cell>
          <cell r="AD59">
            <v>1526</v>
          </cell>
          <cell r="AE59">
            <v>1493</v>
          </cell>
          <cell r="AF59">
            <v>1519</v>
          </cell>
          <cell r="AG59">
            <v>1574</v>
          </cell>
          <cell r="AH59">
            <v>1654</v>
          </cell>
          <cell r="AI59">
            <v>1628</v>
          </cell>
          <cell r="AJ59">
            <v>1578</v>
          </cell>
          <cell r="AK59">
            <v>1486</v>
          </cell>
          <cell r="AL59">
            <v>1396</v>
          </cell>
          <cell r="AM59">
            <v>1275</v>
          </cell>
          <cell r="AN59">
            <v>1161</v>
          </cell>
          <cell r="AO59">
            <v>1119</v>
          </cell>
          <cell r="AP59">
            <v>1077</v>
          </cell>
          <cell r="AQ59">
            <v>1066</v>
          </cell>
          <cell r="AR59">
            <v>994</v>
          </cell>
          <cell r="AS59">
            <v>700</v>
          </cell>
          <cell r="AT59">
            <v>420</v>
          </cell>
          <cell r="AV59" t="str">
            <v>Total</v>
          </cell>
          <cell r="AW59">
            <v>2182</v>
          </cell>
          <cell r="AX59">
            <v>2077</v>
          </cell>
          <cell r="AY59">
            <v>2043</v>
          </cell>
          <cell r="AZ59">
            <v>1997</v>
          </cell>
          <cell r="BA59">
            <v>1962</v>
          </cell>
          <cell r="BB59">
            <v>2060</v>
          </cell>
          <cell r="BC59">
            <v>2100</v>
          </cell>
          <cell r="BD59">
            <v>2228</v>
          </cell>
          <cell r="BE59">
            <v>2332</v>
          </cell>
          <cell r="BF59">
            <v>2343</v>
          </cell>
          <cell r="BG59">
            <v>2374</v>
          </cell>
          <cell r="BH59">
            <v>2350</v>
          </cell>
          <cell r="BI59">
            <v>2259</v>
          </cell>
          <cell r="BJ59">
            <v>2152</v>
          </cell>
          <cell r="BK59">
            <v>2005</v>
          </cell>
          <cell r="BL59">
            <v>1770</v>
          </cell>
          <cell r="BM59">
            <v>1661</v>
          </cell>
          <cell r="BN59">
            <v>1571</v>
          </cell>
          <cell r="BO59">
            <v>1441</v>
          </cell>
          <cell r="BP59">
            <v>1092</v>
          </cell>
          <cell r="BQ59">
            <v>639</v>
          </cell>
          <cell r="BS59" t="str">
            <v>Total</v>
          </cell>
          <cell r="BT59">
            <v>2071</v>
          </cell>
          <cell r="BU59">
            <v>2051</v>
          </cell>
          <cell r="BV59">
            <v>2078</v>
          </cell>
          <cell r="BW59">
            <v>2164</v>
          </cell>
          <cell r="BX59">
            <v>2135</v>
          </cell>
          <cell r="BY59">
            <v>2139</v>
          </cell>
          <cell r="BZ59">
            <v>2154</v>
          </cell>
          <cell r="CA59">
            <v>2175</v>
          </cell>
          <cell r="CB59">
            <v>2371</v>
          </cell>
          <cell r="CC59">
            <v>2480</v>
          </cell>
          <cell r="CD59">
            <v>2517</v>
          </cell>
          <cell r="CE59">
            <v>2495</v>
          </cell>
          <cell r="CF59">
            <v>2486</v>
          </cell>
          <cell r="CG59">
            <v>2647</v>
          </cell>
          <cell r="CH59">
            <v>2945</v>
          </cell>
          <cell r="CI59">
            <v>3197</v>
          </cell>
          <cell r="CJ59">
            <v>3142</v>
          </cell>
          <cell r="CK59">
            <v>3151</v>
          </cell>
          <cell r="CL59">
            <v>3007</v>
          </cell>
          <cell r="CM59">
            <v>2197</v>
          </cell>
          <cell r="CN59">
            <v>1511</v>
          </cell>
          <cell r="CP59" t="str">
            <v>Total</v>
          </cell>
          <cell r="CQ59">
            <v>316</v>
          </cell>
          <cell r="CR59">
            <v>308</v>
          </cell>
          <cell r="CS59">
            <v>310</v>
          </cell>
          <cell r="CT59">
            <v>359</v>
          </cell>
          <cell r="CU59">
            <v>376</v>
          </cell>
          <cell r="CV59">
            <v>402</v>
          </cell>
          <cell r="CW59">
            <v>447</v>
          </cell>
          <cell r="CX59">
            <v>447</v>
          </cell>
          <cell r="CY59">
            <v>515</v>
          </cell>
          <cell r="CZ59">
            <v>533</v>
          </cell>
          <cell r="DA59">
            <v>555</v>
          </cell>
          <cell r="DB59">
            <v>562</v>
          </cell>
          <cell r="DC59">
            <v>541</v>
          </cell>
          <cell r="DD59">
            <v>526</v>
          </cell>
          <cell r="DE59">
            <v>474</v>
          </cell>
          <cell r="DF59">
            <v>435</v>
          </cell>
          <cell r="DG59">
            <v>395</v>
          </cell>
          <cell r="DH59">
            <v>366</v>
          </cell>
          <cell r="DI59">
            <v>356</v>
          </cell>
          <cell r="DJ59">
            <v>265</v>
          </cell>
          <cell r="DK59">
            <v>146</v>
          </cell>
        </row>
        <row r="66">
          <cell r="Y66" t="str">
            <v>Vendor</v>
          </cell>
          <cell r="Z66" t="str">
            <v>4Q05</v>
          </cell>
          <cell r="AA66" t="str">
            <v>1Q06</v>
          </cell>
          <cell r="AB66" t="str">
            <v>2Q06</v>
          </cell>
          <cell r="AC66" t="str">
            <v>3Q06</v>
          </cell>
          <cell r="AD66" t="str">
            <v>4Q06</v>
          </cell>
          <cell r="AE66" t="str">
            <v>1Q07</v>
          </cell>
          <cell r="AF66" t="str">
            <v>2Q07</v>
          </cell>
          <cell r="AG66" t="str">
            <v>3Q07</v>
          </cell>
          <cell r="AH66" t="str">
            <v>4Q07</v>
          </cell>
          <cell r="AI66" t="str">
            <v>1Q08</v>
          </cell>
          <cell r="AJ66" t="str">
            <v>2Q08</v>
          </cell>
          <cell r="AK66" t="str">
            <v>3Q08</v>
          </cell>
          <cell r="AL66" t="str">
            <v>4Q08</v>
          </cell>
          <cell r="AM66" t="str">
            <v>1Q09</v>
          </cell>
          <cell r="AN66" t="str">
            <v>2Q09</v>
          </cell>
          <cell r="AO66" t="str">
            <v>3Q09</v>
          </cell>
          <cell r="AP66" t="str">
            <v>4Q09</v>
          </cell>
          <cell r="AQ66" t="str">
            <v>1Q10</v>
          </cell>
          <cell r="AR66" t="str">
            <v>2Q10</v>
          </cell>
          <cell r="AS66" t="str">
            <v>3Q10</v>
          </cell>
          <cell r="AT66" t="str">
            <v>4Q10</v>
          </cell>
          <cell r="AV66" t="str">
            <v>Vendor</v>
          </cell>
          <cell r="AW66" t="str">
            <v>4Q05</v>
          </cell>
          <cell r="AX66" t="str">
            <v>1Q06</v>
          </cell>
          <cell r="AY66" t="str">
            <v>2Q06</v>
          </cell>
          <cell r="AZ66" t="str">
            <v>3Q06</v>
          </cell>
          <cell r="BA66" t="str">
            <v>4Q06</v>
          </cell>
          <cell r="BB66" t="str">
            <v>1Q07</v>
          </cell>
          <cell r="BC66" t="str">
            <v>2Q07</v>
          </cell>
          <cell r="BD66" t="str">
            <v>3Q07</v>
          </cell>
          <cell r="BE66" t="str">
            <v>4Q07</v>
          </cell>
          <cell r="BF66" t="str">
            <v>1Q08</v>
          </cell>
          <cell r="BG66" t="str">
            <v>2Q08</v>
          </cell>
          <cell r="BH66" t="str">
            <v>3Q08</v>
          </cell>
          <cell r="BI66" t="str">
            <v>4Q08</v>
          </cell>
          <cell r="BJ66" t="str">
            <v>1Q09</v>
          </cell>
          <cell r="BK66" t="str">
            <v>2Q09</v>
          </cell>
          <cell r="BL66" t="str">
            <v>3Q09</v>
          </cell>
          <cell r="BM66" t="str">
            <v>4Q09</v>
          </cell>
          <cell r="BN66" t="str">
            <v>1Q10</v>
          </cell>
          <cell r="BO66" t="str">
            <v>2Q10</v>
          </cell>
          <cell r="BP66" t="str">
            <v>3Q10</v>
          </cell>
          <cell r="BQ66" t="str">
            <v>4Q10</v>
          </cell>
          <cell r="BS66" t="str">
            <v>Vendor</v>
          </cell>
          <cell r="BT66" t="str">
            <v>4Q05</v>
          </cell>
          <cell r="BU66" t="str">
            <v>1Q06</v>
          </cell>
          <cell r="BV66" t="str">
            <v>2Q06</v>
          </cell>
          <cell r="BW66" t="str">
            <v>3Q06</v>
          </cell>
          <cell r="BX66" t="str">
            <v>4Q06</v>
          </cell>
          <cell r="BY66" t="str">
            <v>1Q07</v>
          </cell>
          <cell r="BZ66" t="str">
            <v>2Q07</v>
          </cell>
          <cell r="CA66" t="str">
            <v>3Q07</v>
          </cell>
          <cell r="CB66" t="str">
            <v>4Q07</v>
          </cell>
          <cell r="CC66" t="str">
            <v>1Q08</v>
          </cell>
          <cell r="CD66" t="str">
            <v>2Q08</v>
          </cell>
          <cell r="CE66" t="str">
            <v>3Q08</v>
          </cell>
          <cell r="CF66" t="str">
            <v>4Q08</v>
          </cell>
          <cell r="CG66" t="str">
            <v>1Q09</v>
          </cell>
          <cell r="CH66" t="str">
            <v>2Q09</v>
          </cell>
          <cell r="CI66" t="str">
            <v>3Q09</v>
          </cell>
          <cell r="CJ66" t="str">
            <v>4Q09</v>
          </cell>
          <cell r="CK66" t="str">
            <v>1Q10</v>
          </cell>
          <cell r="CL66" t="str">
            <v>2Q10</v>
          </cell>
          <cell r="CM66" t="str">
            <v>3Q10</v>
          </cell>
          <cell r="CN66" t="str">
            <v>4Q10</v>
          </cell>
          <cell r="CP66" t="str">
            <v>Vendor</v>
          </cell>
          <cell r="CQ66" t="str">
            <v>4Q05</v>
          </cell>
          <cell r="CR66" t="str">
            <v>1Q06</v>
          </cell>
          <cell r="CS66" t="str">
            <v>2Q06</v>
          </cell>
          <cell r="CT66" t="str">
            <v>3Q06</v>
          </cell>
          <cell r="CU66" t="str">
            <v>4Q06</v>
          </cell>
          <cell r="CV66" t="str">
            <v>1Q07</v>
          </cell>
          <cell r="CW66" t="str">
            <v>2Q07</v>
          </cell>
          <cell r="CX66" t="str">
            <v>3Q07</v>
          </cell>
          <cell r="CY66" t="str">
            <v>4Q07</v>
          </cell>
          <cell r="CZ66" t="str">
            <v>1Q08</v>
          </cell>
          <cell r="DA66" t="str">
            <v>2Q08</v>
          </cell>
          <cell r="DB66" t="str">
            <v>3Q08</v>
          </cell>
          <cell r="DC66" t="str">
            <v>4Q08</v>
          </cell>
          <cell r="DD66" t="str">
            <v>1Q09</v>
          </cell>
          <cell r="DE66" t="str">
            <v>2Q09</v>
          </cell>
          <cell r="DF66" t="str">
            <v>3Q09</v>
          </cell>
          <cell r="DG66" t="str">
            <v>4Q09</v>
          </cell>
          <cell r="DH66" t="str">
            <v>1Q10</v>
          </cell>
          <cell r="DI66" t="str">
            <v>2Q10</v>
          </cell>
          <cell r="DJ66" t="str">
            <v>3Q10</v>
          </cell>
          <cell r="DK66" t="str">
            <v>4Q10</v>
          </cell>
        </row>
        <row r="67">
          <cell r="Y67" t="str">
            <v>ADTRAN</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V67" t="str">
            <v>ADTRAN</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S67" t="str">
            <v>ADTRAN</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P67" t="str">
            <v>ADTRAN</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row>
        <row r="68">
          <cell r="Y68" t="str">
            <v>ADVA</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V68" t="str">
            <v>ADVA</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S68" t="str">
            <v>ADVA</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P68" t="str">
            <v>ADVA</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row>
        <row r="69">
          <cell r="Y69" t="str">
            <v>Alcatel-Lucent</v>
          </cell>
          <cell r="Z69">
            <v>222</v>
          </cell>
          <cell r="AA69">
            <v>251</v>
          </cell>
          <cell r="AB69">
            <v>259</v>
          </cell>
          <cell r="AC69">
            <v>263</v>
          </cell>
          <cell r="AD69">
            <v>252</v>
          </cell>
          <cell r="AE69">
            <v>226</v>
          </cell>
          <cell r="AF69">
            <v>196</v>
          </cell>
          <cell r="AG69">
            <v>206</v>
          </cell>
          <cell r="AH69">
            <v>253</v>
          </cell>
          <cell r="AI69">
            <v>282</v>
          </cell>
          <cell r="AJ69">
            <v>322</v>
          </cell>
          <cell r="AK69">
            <v>325</v>
          </cell>
          <cell r="AL69">
            <v>297</v>
          </cell>
          <cell r="AM69">
            <v>277</v>
          </cell>
          <cell r="AN69">
            <v>262</v>
          </cell>
          <cell r="AO69">
            <v>236</v>
          </cell>
          <cell r="AP69">
            <v>235</v>
          </cell>
          <cell r="AQ69">
            <v>230</v>
          </cell>
          <cell r="AR69">
            <v>212</v>
          </cell>
          <cell r="AS69">
            <v>164</v>
          </cell>
          <cell r="AT69">
            <v>99</v>
          </cell>
          <cell r="AV69" t="str">
            <v>Alcatel-Lucent</v>
          </cell>
          <cell r="AW69">
            <v>144</v>
          </cell>
          <cell r="AX69">
            <v>143</v>
          </cell>
          <cell r="AY69">
            <v>144</v>
          </cell>
          <cell r="AZ69">
            <v>158</v>
          </cell>
          <cell r="BA69">
            <v>168</v>
          </cell>
          <cell r="BB69">
            <v>183</v>
          </cell>
          <cell r="BC69">
            <v>210</v>
          </cell>
          <cell r="BD69">
            <v>202</v>
          </cell>
          <cell r="BE69">
            <v>210</v>
          </cell>
          <cell r="BF69">
            <v>212</v>
          </cell>
          <cell r="BG69">
            <v>195</v>
          </cell>
          <cell r="BH69">
            <v>195</v>
          </cell>
          <cell r="BI69">
            <v>188</v>
          </cell>
          <cell r="BJ69">
            <v>187</v>
          </cell>
          <cell r="BK69">
            <v>197</v>
          </cell>
          <cell r="BL69">
            <v>167</v>
          </cell>
          <cell r="BM69">
            <v>164</v>
          </cell>
          <cell r="BN69">
            <v>147</v>
          </cell>
          <cell r="BO69">
            <v>117</v>
          </cell>
          <cell r="BP69">
            <v>95</v>
          </cell>
          <cell r="BQ69">
            <v>47</v>
          </cell>
          <cell r="BS69" t="str">
            <v>Alcatel-Lucent</v>
          </cell>
          <cell r="BT69">
            <v>26</v>
          </cell>
          <cell r="BU69">
            <v>23</v>
          </cell>
          <cell r="BV69">
            <v>26</v>
          </cell>
          <cell r="BW69">
            <v>41</v>
          </cell>
          <cell r="BX69">
            <v>62</v>
          </cell>
          <cell r="BY69">
            <v>72</v>
          </cell>
          <cell r="BZ69">
            <v>78</v>
          </cell>
          <cell r="CA69">
            <v>85</v>
          </cell>
          <cell r="CB69">
            <v>81</v>
          </cell>
          <cell r="CC69">
            <v>87</v>
          </cell>
          <cell r="CD69">
            <v>93</v>
          </cell>
          <cell r="CE69">
            <v>77</v>
          </cell>
          <cell r="CF69">
            <v>87</v>
          </cell>
          <cell r="CG69">
            <v>83</v>
          </cell>
          <cell r="CH69">
            <v>83</v>
          </cell>
          <cell r="CI69">
            <v>94</v>
          </cell>
          <cell r="CJ69">
            <v>79</v>
          </cell>
          <cell r="CK69">
            <v>66</v>
          </cell>
          <cell r="CL69">
            <v>54</v>
          </cell>
          <cell r="CM69">
            <v>29</v>
          </cell>
          <cell r="CN69">
            <v>12</v>
          </cell>
          <cell r="CP69" t="str">
            <v>Alcatel-Lucent</v>
          </cell>
          <cell r="CQ69">
            <v>14</v>
          </cell>
          <cell r="CR69">
            <v>15</v>
          </cell>
          <cell r="CS69">
            <v>16</v>
          </cell>
          <cell r="CT69">
            <v>12</v>
          </cell>
          <cell r="CU69">
            <v>14</v>
          </cell>
          <cell r="CV69">
            <v>18</v>
          </cell>
          <cell r="CW69">
            <v>22</v>
          </cell>
          <cell r="CX69">
            <v>30</v>
          </cell>
          <cell r="CY69">
            <v>28</v>
          </cell>
          <cell r="CZ69">
            <v>32</v>
          </cell>
          <cell r="DA69">
            <v>41</v>
          </cell>
          <cell r="DB69">
            <v>41</v>
          </cell>
          <cell r="DC69">
            <v>42</v>
          </cell>
          <cell r="DD69">
            <v>35</v>
          </cell>
          <cell r="DE69">
            <v>23</v>
          </cell>
          <cell r="DF69">
            <v>15</v>
          </cell>
          <cell r="DG69">
            <v>15</v>
          </cell>
          <cell r="DH69">
            <v>13</v>
          </cell>
          <cell r="DI69">
            <v>11</v>
          </cell>
          <cell r="DJ69">
            <v>8</v>
          </cell>
          <cell r="DK69">
            <v>3</v>
          </cell>
        </row>
        <row r="70">
          <cell r="Y70" t="str">
            <v>Ciena</v>
          </cell>
          <cell r="Z70">
            <v>48</v>
          </cell>
          <cell r="AA70">
            <v>48</v>
          </cell>
          <cell r="AB70">
            <v>55</v>
          </cell>
          <cell r="AC70">
            <v>63</v>
          </cell>
          <cell r="AD70">
            <v>70</v>
          </cell>
          <cell r="AE70">
            <v>90</v>
          </cell>
          <cell r="AF70">
            <v>107</v>
          </cell>
          <cell r="AG70">
            <v>137</v>
          </cell>
          <cell r="AH70">
            <v>171</v>
          </cell>
          <cell r="AI70">
            <v>193</v>
          </cell>
          <cell r="AJ70">
            <v>213</v>
          </cell>
          <cell r="AK70">
            <v>227</v>
          </cell>
          <cell r="AL70">
            <v>209</v>
          </cell>
          <cell r="AM70">
            <v>197</v>
          </cell>
          <cell r="AN70">
            <v>179</v>
          </cell>
          <cell r="AO70">
            <v>148</v>
          </cell>
          <cell r="AP70">
            <v>148</v>
          </cell>
          <cell r="AQ70">
            <v>127</v>
          </cell>
          <cell r="AR70">
            <v>114</v>
          </cell>
          <cell r="AS70">
            <v>83</v>
          </cell>
          <cell r="AT70">
            <v>47</v>
          </cell>
          <cell r="AV70" t="str">
            <v>Ciena</v>
          </cell>
          <cell r="AW70">
            <v>25</v>
          </cell>
          <cell r="AX70">
            <v>23</v>
          </cell>
          <cell r="AY70">
            <v>23</v>
          </cell>
          <cell r="AZ70">
            <v>23</v>
          </cell>
          <cell r="BA70">
            <v>28</v>
          </cell>
          <cell r="BB70">
            <v>36</v>
          </cell>
          <cell r="BC70">
            <v>42</v>
          </cell>
          <cell r="BD70">
            <v>51</v>
          </cell>
          <cell r="BE70">
            <v>63</v>
          </cell>
          <cell r="BF70">
            <v>63</v>
          </cell>
          <cell r="BG70">
            <v>74</v>
          </cell>
          <cell r="BH70">
            <v>71</v>
          </cell>
          <cell r="BI70">
            <v>52</v>
          </cell>
          <cell r="BJ70">
            <v>41</v>
          </cell>
          <cell r="BK70">
            <v>21</v>
          </cell>
          <cell r="BL70">
            <v>11</v>
          </cell>
          <cell r="BM70">
            <v>8</v>
          </cell>
          <cell r="BN70">
            <v>6</v>
          </cell>
          <cell r="BO70">
            <v>5</v>
          </cell>
          <cell r="BP70">
            <v>3</v>
          </cell>
          <cell r="BQ70">
            <v>2</v>
          </cell>
          <cell r="BS70" t="str">
            <v>Ciena</v>
          </cell>
          <cell r="BT70">
            <v>19</v>
          </cell>
          <cell r="BU70">
            <v>21</v>
          </cell>
          <cell r="BV70">
            <v>24</v>
          </cell>
          <cell r="BW70">
            <v>26</v>
          </cell>
          <cell r="BX70">
            <v>26</v>
          </cell>
          <cell r="BY70">
            <v>24</v>
          </cell>
          <cell r="BZ70">
            <v>19</v>
          </cell>
          <cell r="CA70">
            <v>15</v>
          </cell>
          <cell r="CB70">
            <v>11</v>
          </cell>
          <cell r="CC70">
            <v>11</v>
          </cell>
          <cell r="CD70">
            <v>13</v>
          </cell>
          <cell r="CE70">
            <v>18</v>
          </cell>
          <cell r="CF70">
            <v>20</v>
          </cell>
          <cell r="CG70">
            <v>19</v>
          </cell>
          <cell r="CH70">
            <v>18</v>
          </cell>
          <cell r="CI70">
            <v>15</v>
          </cell>
          <cell r="CJ70">
            <v>12</v>
          </cell>
          <cell r="CK70">
            <v>10</v>
          </cell>
          <cell r="CL70">
            <v>11</v>
          </cell>
          <cell r="CM70">
            <v>6</v>
          </cell>
          <cell r="CN70">
            <v>4</v>
          </cell>
          <cell r="CP70" t="str">
            <v>Ciena</v>
          </cell>
          <cell r="CQ70">
            <v>5</v>
          </cell>
          <cell r="CR70">
            <v>5</v>
          </cell>
          <cell r="CS70">
            <v>4</v>
          </cell>
          <cell r="CT70">
            <v>4</v>
          </cell>
          <cell r="CU70">
            <v>3</v>
          </cell>
          <cell r="CV70">
            <v>2</v>
          </cell>
          <cell r="CW70">
            <v>2</v>
          </cell>
          <cell r="CX70">
            <v>1</v>
          </cell>
          <cell r="CY70">
            <v>0</v>
          </cell>
          <cell r="CZ70">
            <v>1</v>
          </cell>
          <cell r="DA70">
            <v>4</v>
          </cell>
          <cell r="DB70">
            <v>6</v>
          </cell>
          <cell r="DC70">
            <v>6</v>
          </cell>
          <cell r="DD70">
            <v>5</v>
          </cell>
          <cell r="DE70">
            <v>2</v>
          </cell>
          <cell r="DF70">
            <v>0</v>
          </cell>
          <cell r="DG70">
            <v>2</v>
          </cell>
          <cell r="DH70">
            <v>2</v>
          </cell>
          <cell r="DI70">
            <v>3</v>
          </cell>
          <cell r="DJ70">
            <v>3</v>
          </cell>
          <cell r="DK70">
            <v>1</v>
          </cell>
        </row>
        <row r="71">
          <cell r="Y71" t="str">
            <v>Cisco</v>
          </cell>
          <cell r="Z71">
            <v>8</v>
          </cell>
          <cell r="AA71">
            <v>8</v>
          </cell>
          <cell r="AB71">
            <v>8</v>
          </cell>
          <cell r="AC71">
            <v>6</v>
          </cell>
          <cell r="AD71">
            <v>5</v>
          </cell>
          <cell r="AE71">
            <v>4</v>
          </cell>
          <cell r="AF71">
            <v>3</v>
          </cell>
          <cell r="AG71">
            <v>1</v>
          </cell>
          <cell r="AH71">
            <v>0</v>
          </cell>
          <cell r="AI71">
            <v>0</v>
          </cell>
          <cell r="AJ71">
            <v>0</v>
          </cell>
          <cell r="AK71">
            <v>0</v>
          </cell>
          <cell r="AL71">
            <v>0</v>
          </cell>
          <cell r="AM71">
            <v>0</v>
          </cell>
          <cell r="AN71">
            <v>0</v>
          </cell>
          <cell r="AO71">
            <v>0</v>
          </cell>
          <cell r="AP71">
            <v>0</v>
          </cell>
          <cell r="AQ71">
            <v>0</v>
          </cell>
          <cell r="AR71">
            <v>0</v>
          </cell>
          <cell r="AS71">
            <v>0</v>
          </cell>
          <cell r="AT71">
            <v>0</v>
          </cell>
          <cell r="AV71" t="str">
            <v>Cisco</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S71" t="str">
            <v>Cisco</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P71" t="str">
            <v>Cisco</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row>
        <row r="72">
          <cell r="Y72" t="str">
            <v>ECI Telecom</v>
          </cell>
          <cell r="Z72">
            <v>6</v>
          </cell>
          <cell r="AA72">
            <v>6</v>
          </cell>
          <cell r="AB72">
            <v>9</v>
          </cell>
          <cell r="AC72">
            <v>9</v>
          </cell>
          <cell r="AD72">
            <v>9</v>
          </cell>
          <cell r="AE72">
            <v>8</v>
          </cell>
          <cell r="AF72">
            <v>5</v>
          </cell>
          <cell r="AG72">
            <v>4</v>
          </cell>
          <cell r="AH72">
            <v>3</v>
          </cell>
          <cell r="AI72">
            <v>2</v>
          </cell>
          <cell r="AJ72">
            <v>1</v>
          </cell>
          <cell r="AK72">
            <v>0</v>
          </cell>
          <cell r="AL72">
            <v>0</v>
          </cell>
          <cell r="AM72">
            <v>0</v>
          </cell>
          <cell r="AN72">
            <v>0</v>
          </cell>
          <cell r="AO72">
            <v>0</v>
          </cell>
          <cell r="AP72">
            <v>0</v>
          </cell>
          <cell r="AQ72">
            <v>0</v>
          </cell>
          <cell r="AR72">
            <v>0</v>
          </cell>
          <cell r="AS72">
            <v>0</v>
          </cell>
          <cell r="AT72">
            <v>0</v>
          </cell>
          <cell r="AV72" t="str">
            <v>ECI Telecom</v>
          </cell>
          <cell r="AW72">
            <v>10</v>
          </cell>
          <cell r="AX72">
            <v>7</v>
          </cell>
          <cell r="AY72">
            <v>4</v>
          </cell>
          <cell r="AZ72">
            <v>2</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S72" t="str">
            <v>ECI Telecom</v>
          </cell>
          <cell r="BT72">
            <v>9</v>
          </cell>
          <cell r="BU72">
            <v>11</v>
          </cell>
          <cell r="BV72">
            <v>12</v>
          </cell>
          <cell r="BW72">
            <v>13</v>
          </cell>
          <cell r="BX72">
            <v>12</v>
          </cell>
          <cell r="BY72">
            <v>10</v>
          </cell>
          <cell r="BZ72">
            <v>8</v>
          </cell>
          <cell r="CA72">
            <v>5</v>
          </cell>
          <cell r="CB72">
            <v>3</v>
          </cell>
          <cell r="CC72">
            <v>1</v>
          </cell>
          <cell r="CD72">
            <v>0</v>
          </cell>
          <cell r="CE72">
            <v>0</v>
          </cell>
          <cell r="CF72">
            <v>0</v>
          </cell>
          <cell r="CG72">
            <v>0</v>
          </cell>
          <cell r="CH72">
            <v>0</v>
          </cell>
          <cell r="CI72">
            <v>0</v>
          </cell>
          <cell r="CJ72">
            <v>0</v>
          </cell>
          <cell r="CK72">
            <v>0</v>
          </cell>
          <cell r="CL72">
            <v>0</v>
          </cell>
          <cell r="CM72">
            <v>0</v>
          </cell>
          <cell r="CN72">
            <v>0</v>
          </cell>
          <cell r="CP72" t="str">
            <v>ECI Telecom</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row>
        <row r="73">
          <cell r="Y73" t="str">
            <v>Ericsson</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V73" t="str">
            <v>Ericsson</v>
          </cell>
          <cell r="AW73">
            <v>73</v>
          </cell>
          <cell r="AX73">
            <v>68</v>
          </cell>
          <cell r="AY73">
            <v>72</v>
          </cell>
          <cell r="AZ73">
            <v>74</v>
          </cell>
          <cell r="BA73">
            <v>79</v>
          </cell>
          <cell r="BB73">
            <v>80</v>
          </cell>
          <cell r="BC73">
            <v>81</v>
          </cell>
          <cell r="BD73">
            <v>90</v>
          </cell>
          <cell r="BE73">
            <v>90</v>
          </cell>
          <cell r="BF73">
            <v>91</v>
          </cell>
          <cell r="BG73">
            <v>94</v>
          </cell>
          <cell r="BH73">
            <v>84</v>
          </cell>
          <cell r="BI73">
            <v>81</v>
          </cell>
          <cell r="BJ73">
            <v>76</v>
          </cell>
          <cell r="BK73">
            <v>67</v>
          </cell>
          <cell r="BL73">
            <v>65</v>
          </cell>
          <cell r="BM73">
            <v>60</v>
          </cell>
          <cell r="BN73">
            <v>56</v>
          </cell>
          <cell r="BO73">
            <v>50</v>
          </cell>
          <cell r="BP73">
            <v>34</v>
          </cell>
          <cell r="BQ73">
            <v>20</v>
          </cell>
          <cell r="BS73" t="str">
            <v>Ericsson</v>
          </cell>
          <cell r="BT73">
            <v>12</v>
          </cell>
          <cell r="BU73">
            <v>12</v>
          </cell>
          <cell r="BV73">
            <v>12</v>
          </cell>
          <cell r="BW73">
            <v>9</v>
          </cell>
          <cell r="BX73">
            <v>6</v>
          </cell>
          <cell r="BY73">
            <v>3</v>
          </cell>
          <cell r="BZ73">
            <v>0</v>
          </cell>
          <cell r="CA73">
            <v>3</v>
          </cell>
          <cell r="CB73">
            <v>5</v>
          </cell>
          <cell r="CC73">
            <v>6</v>
          </cell>
          <cell r="CD73">
            <v>7</v>
          </cell>
          <cell r="CE73">
            <v>5</v>
          </cell>
          <cell r="CF73">
            <v>4</v>
          </cell>
          <cell r="CG73">
            <v>4</v>
          </cell>
          <cell r="CH73">
            <v>4</v>
          </cell>
          <cell r="CI73">
            <v>4</v>
          </cell>
          <cell r="CJ73">
            <v>4</v>
          </cell>
          <cell r="CK73">
            <v>4</v>
          </cell>
          <cell r="CL73">
            <v>4</v>
          </cell>
          <cell r="CM73">
            <v>3</v>
          </cell>
          <cell r="CN73">
            <v>2</v>
          </cell>
          <cell r="CP73" t="str">
            <v>Ericsson</v>
          </cell>
          <cell r="CQ73">
            <v>7</v>
          </cell>
          <cell r="CR73">
            <v>7</v>
          </cell>
          <cell r="CS73">
            <v>6</v>
          </cell>
          <cell r="CT73">
            <v>5</v>
          </cell>
          <cell r="CU73">
            <v>4</v>
          </cell>
          <cell r="CV73">
            <v>4</v>
          </cell>
          <cell r="CW73">
            <v>4</v>
          </cell>
          <cell r="CX73">
            <v>4</v>
          </cell>
          <cell r="CY73">
            <v>4</v>
          </cell>
          <cell r="CZ73">
            <v>4</v>
          </cell>
          <cell r="DA73">
            <v>4</v>
          </cell>
          <cell r="DB73">
            <v>4</v>
          </cell>
          <cell r="DC73">
            <v>4</v>
          </cell>
          <cell r="DD73">
            <v>4</v>
          </cell>
          <cell r="DE73">
            <v>4</v>
          </cell>
          <cell r="DF73">
            <v>4</v>
          </cell>
          <cell r="DG73">
            <v>3</v>
          </cell>
          <cell r="DH73">
            <v>2</v>
          </cell>
          <cell r="DI73">
            <v>1</v>
          </cell>
          <cell r="DJ73">
            <v>0</v>
          </cell>
          <cell r="DK73">
            <v>0</v>
          </cell>
        </row>
        <row r="74">
          <cell r="Y74" t="str">
            <v>FiberHome</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V74" t="str">
            <v>FiberHome</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S74" t="str">
            <v>FiberHome</v>
          </cell>
          <cell r="BT74">
            <v>8</v>
          </cell>
          <cell r="BU74">
            <v>9</v>
          </cell>
          <cell r="BV74">
            <v>10</v>
          </cell>
          <cell r="BW74">
            <v>17</v>
          </cell>
          <cell r="BX74">
            <v>19</v>
          </cell>
          <cell r="BY74">
            <v>23</v>
          </cell>
          <cell r="BZ74">
            <v>30</v>
          </cell>
          <cell r="CA74">
            <v>30</v>
          </cell>
          <cell r="CB74">
            <v>33</v>
          </cell>
          <cell r="CC74">
            <v>32</v>
          </cell>
          <cell r="CD74">
            <v>28</v>
          </cell>
          <cell r="CE74">
            <v>24</v>
          </cell>
          <cell r="CF74">
            <v>20</v>
          </cell>
          <cell r="CG74">
            <v>21</v>
          </cell>
          <cell r="CH74">
            <v>22</v>
          </cell>
          <cell r="CI74">
            <v>23</v>
          </cell>
          <cell r="CJ74">
            <v>24</v>
          </cell>
          <cell r="CK74">
            <v>24</v>
          </cell>
          <cell r="CL74">
            <v>18</v>
          </cell>
          <cell r="CM74">
            <v>12</v>
          </cell>
          <cell r="CN74">
            <v>6</v>
          </cell>
          <cell r="CP74" t="str">
            <v>FiberHome</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row>
        <row r="75">
          <cell r="Y75" t="str">
            <v>Force 10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V75" t="str">
            <v>Force 10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S75" t="str">
            <v>Force 10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P75" t="str">
            <v>Force 10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row>
        <row r="76">
          <cell r="Y76" t="str">
            <v>Fujitsu</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V76" t="str">
            <v>Fujitsu</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S76" t="str">
            <v>Fujitsu</v>
          </cell>
          <cell r="BT76">
            <v>30</v>
          </cell>
          <cell r="BU76">
            <v>11</v>
          </cell>
          <cell r="BV76">
            <v>13</v>
          </cell>
          <cell r="BW76">
            <v>14</v>
          </cell>
          <cell r="BX76">
            <v>14</v>
          </cell>
          <cell r="BY76">
            <v>13</v>
          </cell>
          <cell r="BZ76">
            <v>11</v>
          </cell>
          <cell r="CA76">
            <v>9</v>
          </cell>
          <cell r="CB76">
            <v>6</v>
          </cell>
          <cell r="CC76">
            <v>5</v>
          </cell>
          <cell r="CD76">
            <v>5</v>
          </cell>
          <cell r="CE76">
            <v>5</v>
          </cell>
          <cell r="CF76">
            <v>6</v>
          </cell>
          <cell r="CG76">
            <v>7</v>
          </cell>
          <cell r="CH76">
            <v>6</v>
          </cell>
          <cell r="CI76">
            <v>5</v>
          </cell>
          <cell r="CJ76">
            <v>3</v>
          </cell>
          <cell r="CK76">
            <v>0</v>
          </cell>
          <cell r="CL76">
            <v>0</v>
          </cell>
          <cell r="CM76">
            <v>0</v>
          </cell>
          <cell r="CN76">
            <v>0</v>
          </cell>
          <cell r="CP76" t="str">
            <v>Fujitsu</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row>
        <row r="77">
          <cell r="Y77" t="str">
            <v>Hitachi</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V77" t="str">
            <v>Hitachi</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S77" t="str">
            <v>Hitachi</v>
          </cell>
          <cell r="BT77">
            <v>5</v>
          </cell>
          <cell r="BU77">
            <v>5</v>
          </cell>
          <cell r="BV77">
            <v>3</v>
          </cell>
          <cell r="BW77">
            <v>2</v>
          </cell>
          <cell r="BX77">
            <v>2</v>
          </cell>
          <cell r="BY77">
            <v>1</v>
          </cell>
          <cell r="BZ77">
            <v>1</v>
          </cell>
          <cell r="CA77">
            <v>2</v>
          </cell>
          <cell r="CB77">
            <v>3</v>
          </cell>
          <cell r="CC77">
            <v>4</v>
          </cell>
          <cell r="CD77">
            <v>3</v>
          </cell>
          <cell r="CE77">
            <v>2</v>
          </cell>
          <cell r="CF77">
            <v>1</v>
          </cell>
          <cell r="CG77">
            <v>0</v>
          </cell>
          <cell r="CH77">
            <v>0</v>
          </cell>
          <cell r="CI77">
            <v>0</v>
          </cell>
          <cell r="CJ77">
            <v>0</v>
          </cell>
          <cell r="CK77">
            <v>0</v>
          </cell>
          <cell r="CL77">
            <v>0</v>
          </cell>
          <cell r="CM77">
            <v>0</v>
          </cell>
          <cell r="CN77">
            <v>0</v>
          </cell>
          <cell r="CP77" t="str">
            <v>Hitachi</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row>
        <row r="78">
          <cell r="Y78" t="str">
            <v>Huawei</v>
          </cell>
          <cell r="Z78">
            <v>0</v>
          </cell>
          <cell r="AA78">
            <v>0</v>
          </cell>
          <cell r="AB78">
            <v>0</v>
          </cell>
          <cell r="AC78">
            <v>0</v>
          </cell>
          <cell r="AD78">
            <v>0</v>
          </cell>
          <cell r="AE78">
            <v>0</v>
          </cell>
          <cell r="AF78">
            <v>2</v>
          </cell>
          <cell r="AG78">
            <v>3</v>
          </cell>
          <cell r="AH78">
            <v>11</v>
          </cell>
          <cell r="AI78">
            <v>11</v>
          </cell>
          <cell r="AJ78">
            <v>12</v>
          </cell>
          <cell r="AK78">
            <v>12</v>
          </cell>
          <cell r="AL78">
            <v>6</v>
          </cell>
          <cell r="AM78">
            <v>7</v>
          </cell>
          <cell r="AN78">
            <v>8</v>
          </cell>
          <cell r="AO78">
            <v>7</v>
          </cell>
          <cell r="AP78">
            <v>5</v>
          </cell>
          <cell r="AQ78">
            <v>4</v>
          </cell>
          <cell r="AR78">
            <v>0</v>
          </cell>
          <cell r="AS78">
            <v>0</v>
          </cell>
          <cell r="AT78">
            <v>0</v>
          </cell>
          <cell r="AV78" t="str">
            <v>Huawei</v>
          </cell>
          <cell r="AW78">
            <v>16</v>
          </cell>
          <cell r="AX78">
            <v>20</v>
          </cell>
          <cell r="AY78">
            <v>22</v>
          </cell>
          <cell r="AZ78">
            <v>23</v>
          </cell>
          <cell r="BA78">
            <v>21</v>
          </cell>
          <cell r="BB78">
            <v>23</v>
          </cell>
          <cell r="BC78">
            <v>26</v>
          </cell>
          <cell r="BD78">
            <v>31</v>
          </cell>
          <cell r="BE78">
            <v>73</v>
          </cell>
          <cell r="BF78">
            <v>88</v>
          </cell>
          <cell r="BG78">
            <v>102</v>
          </cell>
          <cell r="BH78">
            <v>108</v>
          </cell>
          <cell r="BI78">
            <v>105</v>
          </cell>
          <cell r="BJ78">
            <v>100</v>
          </cell>
          <cell r="BK78">
            <v>90</v>
          </cell>
          <cell r="BL78">
            <v>82</v>
          </cell>
          <cell r="BM78">
            <v>61</v>
          </cell>
          <cell r="BN78">
            <v>59</v>
          </cell>
          <cell r="BO78">
            <v>54</v>
          </cell>
          <cell r="BP78">
            <v>49</v>
          </cell>
          <cell r="BQ78">
            <v>28</v>
          </cell>
          <cell r="BS78" t="str">
            <v>Huawei</v>
          </cell>
          <cell r="BT78">
            <v>35</v>
          </cell>
          <cell r="BU78">
            <v>41</v>
          </cell>
          <cell r="BV78">
            <v>51</v>
          </cell>
          <cell r="BW78">
            <v>57</v>
          </cell>
          <cell r="BX78">
            <v>62</v>
          </cell>
          <cell r="BY78">
            <v>70</v>
          </cell>
          <cell r="BZ78">
            <v>67</v>
          </cell>
          <cell r="CA78">
            <v>79</v>
          </cell>
          <cell r="CB78">
            <v>72</v>
          </cell>
          <cell r="CC78">
            <v>77</v>
          </cell>
          <cell r="CD78">
            <v>85</v>
          </cell>
          <cell r="CE78">
            <v>87</v>
          </cell>
          <cell r="CF78">
            <v>168</v>
          </cell>
          <cell r="CG78">
            <v>232</v>
          </cell>
          <cell r="CH78">
            <v>310</v>
          </cell>
          <cell r="CI78">
            <v>364</v>
          </cell>
          <cell r="CJ78">
            <v>382</v>
          </cell>
          <cell r="CK78">
            <v>366</v>
          </cell>
          <cell r="CL78">
            <v>330</v>
          </cell>
          <cell r="CM78">
            <v>247</v>
          </cell>
          <cell r="CN78">
            <v>134</v>
          </cell>
          <cell r="CP78" t="str">
            <v>Huawei</v>
          </cell>
          <cell r="CQ78">
            <v>5</v>
          </cell>
          <cell r="CR78">
            <v>6</v>
          </cell>
          <cell r="CS78">
            <v>5</v>
          </cell>
          <cell r="CT78">
            <v>9</v>
          </cell>
          <cell r="CU78">
            <v>10</v>
          </cell>
          <cell r="CV78">
            <v>10</v>
          </cell>
          <cell r="CW78">
            <v>12</v>
          </cell>
          <cell r="CX78">
            <v>15</v>
          </cell>
          <cell r="CY78">
            <v>29</v>
          </cell>
          <cell r="CZ78">
            <v>41</v>
          </cell>
          <cell r="DA78">
            <v>52</v>
          </cell>
          <cell r="DB78">
            <v>51</v>
          </cell>
          <cell r="DC78">
            <v>58</v>
          </cell>
          <cell r="DD78">
            <v>50</v>
          </cell>
          <cell r="DE78">
            <v>40</v>
          </cell>
          <cell r="DF78">
            <v>35</v>
          </cell>
          <cell r="DG78">
            <v>20</v>
          </cell>
          <cell r="DH78">
            <v>17</v>
          </cell>
          <cell r="DI78">
            <v>20</v>
          </cell>
          <cell r="DJ78">
            <v>19</v>
          </cell>
          <cell r="DK78">
            <v>11</v>
          </cell>
        </row>
        <row r="79">
          <cell r="Y79" t="str">
            <v>Infinera</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V79" t="str">
            <v>Infinera</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S79" t="str">
            <v>Infinera</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P79" t="str">
            <v>Infinera</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row>
        <row r="80">
          <cell r="Y80" t="str">
            <v>NEC</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V80" t="str">
            <v>NEC</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S80" t="str">
            <v>NEC</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P80" t="str">
            <v>NEC</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row>
        <row r="81">
          <cell r="Y81" t="str">
            <v>Nokia Siemens</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V81" t="str">
            <v>Nokia Siemens</v>
          </cell>
          <cell r="AW81">
            <v>3</v>
          </cell>
          <cell r="AX81">
            <v>2</v>
          </cell>
          <cell r="AY81">
            <v>3</v>
          </cell>
          <cell r="AZ81">
            <v>3</v>
          </cell>
          <cell r="BA81">
            <v>4</v>
          </cell>
          <cell r="BB81">
            <v>4</v>
          </cell>
          <cell r="BC81">
            <v>2</v>
          </cell>
          <cell r="BD81">
            <v>1</v>
          </cell>
          <cell r="BE81">
            <v>0</v>
          </cell>
          <cell r="BF81">
            <v>0</v>
          </cell>
          <cell r="BG81">
            <v>0</v>
          </cell>
          <cell r="BH81">
            <v>0</v>
          </cell>
          <cell r="BI81">
            <v>0</v>
          </cell>
          <cell r="BJ81">
            <v>0</v>
          </cell>
          <cell r="BK81">
            <v>0</v>
          </cell>
          <cell r="BL81">
            <v>0</v>
          </cell>
          <cell r="BM81">
            <v>0</v>
          </cell>
          <cell r="BN81">
            <v>0</v>
          </cell>
          <cell r="BO81">
            <v>0</v>
          </cell>
          <cell r="BP81">
            <v>0</v>
          </cell>
          <cell r="BQ81">
            <v>0</v>
          </cell>
          <cell r="BS81" t="str">
            <v>Nokia Siemens</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P81" t="str">
            <v>Nokia Siemens</v>
          </cell>
          <cell r="CQ81">
            <v>4</v>
          </cell>
          <cell r="CR81">
            <v>4</v>
          </cell>
          <cell r="CS81">
            <v>3</v>
          </cell>
          <cell r="CT81">
            <v>2</v>
          </cell>
          <cell r="CU81">
            <v>1</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row>
        <row r="82">
          <cell r="Y82" t="str">
            <v>Sycamore</v>
          </cell>
          <cell r="Z82">
            <v>42</v>
          </cell>
          <cell r="AA82">
            <v>38</v>
          </cell>
          <cell r="AB82">
            <v>28</v>
          </cell>
          <cell r="AC82">
            <v>29</v>
          </cell>
          <cell r="AD82">
            <v>33</v>
          </cell>
          <cell r="AE82">
            <v>37</v>
          </cell>
          <cell r="AF82">
            <v>45</v>
          </cell>
          <cell r="AG82">
            <v>45</v>
          </cell>
          <cell r="AH82">
            <v>48</v>
          </cell>
          <cell r="AI82">
            <v>52</v>
          </cell>
          <cell r="AJ82">
            <v>49</v>
          </cell>
          <cell r="AK82">
            <v>44</v>
          </cell>
          <cell r="AL82">
            <v>36</v>
          </cell>
          <cell r="AM82">
            <v>25</v>
          </cell>
          <cell r="AN82">
            <v>27</v>
          </cell>
          <cell r="AO82">
            <v>28</v>
          </cell>
          <cell r="AP82">
            <v>27</v>
          </cell>
          <cell r="AQ82">
            <v>29</v>
          </cell>
          <cell r="AR82">
            <v>18</v>
          </cell>
          <cell r="AS82">
            <v>11</v>
          </cell>
          <cell r="AT82">
            <v>6</v>
          </cell>
          <cell r="AV82" t="str">
            <v>Sycamore</v>
          </cell>
          <cell r="AW82">
            <v>16</v>
          </cell>
          <cell r="AX82">
            <v>20</v>
          </cell>
          <cell r="AY82">
            <v>21</v>
          </cell>
          <cell r="AZ82">
            <v>28</v>
          </cell>
          <cell r="BA82">
            <v>38</v>
          </cell>
          <cell r="BB82">
            <v>45</v>
          </cell>
          <cell r="BC82">
            <v>56</v>
          </cell>
          <cell r="BD82">
            <v>57</v>
          </cell>
          <cell r="BE82">
            <v>57</v>
          </cell>
          <cell r="BF82">
            <v>58</v>
          </cell>
          <cell r="BG82">
            <v>45</v>
          </cell>
          <cell r="BH82">
            <v>34</v>
          </cell>
          <cell r="BI82">
            <v>23</v>
          </cell>
          <cell r="BJ82">
            <v>9</v>
          </cell>
          <cell r="BK82">
            <v>9</v>
          </cell>
          <cell r="BL82">
            <v>9</v>
          </cell>
          <cell r="BM82">
            <v>9</v>
          </cell>
          <cell r="BN82">
            <v>9</v>
          </cell>
          <cell r="BO82">
            <v>6</v>
          </cell>
          <cell r="BP82">
            <v>4</v>
          </cell>
          <cell r="BQ82">
            <v>1</v>
          </cell>
          <cell r="BS82" t="str">
            <v>Sycamore</v>
          </cell>
          <cell r="BT82">
            <v>21</v>
          </cell>
          <cell r="BU82">
            <v>26</v>
          </cell>
          <cell r="BV82">
            <v>29</v>
          </cell>
          <cell r="BW82">
            <v>26</v>
          </cell>
          <cell r="BX82">
            <v>25</v>
          </cell>
          <cell r="BY82">
            <v>29</v>
          </cell>
          <cell r="BZ82">
            <v>35</v>
          </cell>
          <cell r="CA82">
            <v>33</v>
          </cell>
          <cell r="CB82">
            <v>28</v>
          </cell>
          <cell r="CC82">
            <v>24</v>
          </cell>
          <cell r="CD82">
            <v>17</v>
          </cell>
          <cell r="CE82">
            <v>12</v>
          </cell>
          <cell r="CF82">
            <v>9</v>
          </cell>
          <cell r="CG82">
            <v>5</v>
          </cell>
          <cell r="CH82">
            <v>5</v>
          </cell>
          <cell r="CI82">
            <v>6</v>
          </cell>
          <cell r="CJ82">
            <v>7</v>
          </cell>
          <cell r="CK82">
            <v>9</v>
          </cell>
          <cell r="CL82">
            <v>7</v>
          </cell>
          <cell r="CM82">
            <v>5</v>
          </cell>
          <cell r="CN82">
            <v>3</v>
          </cell>
          <cell r="CP82" t="str">
            <v>Sycamore</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row>
        <row r="83">
          <cell r="Y83" t="str">
            <v>Tejas</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V83" t="str">
            <v>Tejas</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S83" t="str">
            <v>Tejas</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P83" t="str">
            <v>Tejas</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row>
        <row r="84">
          <cell r="Y84" t="str">
            <v>Tellabs</v>
          </cell>
          <cell r="Z84">
            <v>524</v>
          </cell>
          <cell r="AA84">
            <v>580</v>
          </cell>
          <cell r="AB84">
            <v>619</v>
          </cell>
          <cell r="AC84">
            <v>667</v>
          </cell>
          <cell r="AD84">
            <v>670</v>
          </cell>
          <cell r="AE84">
            <v>652</v>
          </cell>
          <cell r="AF84">
            <v>619</v>
          </cell>
          <cell r="AG84">
            <v>522</v>
          </cell>
          <cell r="AH84">
            <v>468</v>
          </cell>
          <cell r="AI84">
            <v>436</v>
          </cell>
          <cell r="AJ84">
            <v>359</v>
          </cell>
          <cell r="AK84">
            <v>342</v>
          </cell>
          <cell r="AL84">
            <v>341</v>
          </cell>
          <cell r="AM84">
            <v>289</v>
          </cell>
          <cell r="AN84">
            <v>276</v>
          </cell>
          <cell r="AO84">
            <v>273</v>
          </cell>
          <cell r="AP84">
            <v>252</v>
          </cell>
          <cell r="AQ84">
            <v>235</v>
          </cell>
          <cell r="AR84">
            <v>257</v>
          </cell>
          <cell r="AS84">
            <v>199</v>
          </cell>
          <cell r="AT84">
            <v>139</v>
          </cell>
          <cell r="AV84" t="str">
            <v>Tellabs</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t="str">
            <v>Tellabs</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P84" t="str">
            <v>Tellabs</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row>
        <row r="85">
          <cell r="Y85" t="str">
            <v>Transmode</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V85" t="str">
            <v>Transmode</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S85" t="str">
            <v>Transmode</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P85" t="str">
            <v>Transmode</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row>
        <row r="86">
          <cell r="Y86" t="str">
            <v>Tyco</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V86" t="str">
            <v>Tyco</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S86" t="str">
            <v>Tyco</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P86" t="str">
            <v>Tyco</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row>
        <row r="87">
          <cell r="Y87" t="str">
            <v>ZTE</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V87" t="str">
            <v>ZTE</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t="str">
            <v>ZTE</v>
          </cell>
          <cell r="BT87">
            <v>0</v>
          </cell>
          <cell r="BU87">
            <v>0</v>
          </cell>
          <cell r="BV87">
            <v>0</v>
          </cell>
          <cell r="BW87">
            <v>0</v>
          </cell>
          <cell r="BX87">
            <v>1</v>
          </cell>
          <cell r="BY87">
            <v>2</v>
          </cell>
          <cell r="BZ87">
            <v>3</v>
          </cell>
          <cell r="CA87">
            <v>4</v>
          </cell>
          <cell r="CB87">
            <v>4</v>
          </cell>
          <cell r="CC87">
            <v>4</v>
          </cell>
          <cell r="CD87">
            <v>4</v>
          </cell>
          <cell r="CE87">
            <v>4</v>
          </cell>
          <cell r="CF87">
            <v>4</v>
          </cell>
          <cell r="CG87">
            <v>3</v>
          </cell>
          <cell r="CH87">
            <v>2</v>
          </cell>
          <cell r="CI87">
            <v>1</v>
          </cell>
          <cell r="CJ87">
            <v>0</v>
          </cell>
          <cell r="CK87">
            <v>0</v>
          </cell>
          <cell r="CL87">
            <v>0</v>
          </cell>
          <cell r="CM87">
            <v>0</v>
          </cell>
          <cell r="CN87">
            <v>0</v>
          </cell>
          <cell r="CP87" t="str">
            <v>ZTE</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row>
        <row r="88">
          <cell r="Y88" t="str">
            <v>Other</v>
          </cell>
          <cell r="Z88">
            <v>9</v>
          </cell>
          <cell r="AA88">
            <v>7</v>
          </cell>
          <cell r="AB88">
            <v>6</v>
          </cell>
          <cell r="AC88">
            <v>5</v>
          </cell>
          <cell r="AD88">
            <v>3</v>
          </cell>
          <cell r="AE88">
            <v>2</v>
          </cell>
          <cell r="AF88">
            <v>1</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V88" t="str">
            <v>Other</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S88" t="str">
            <v>Other</v>
          </cell>
          <cell r="BT88">
            <v>4</v>
          </cell>
          <cell r="BU88">
            <v>3</v>
          </cell>
          <cell r="BV88">
            <v>2</v>
          </cell>
          <cell r="BW88">
            <v>1</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P88" t="str">
            <v>Other</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row>
        <row r="89">
          <cell r="Y89" t="str">
            <v>Total</v>
          </cell>
          <cell r="Z89">
            <v>859</v>
          </cell>
          <cell r="AA89">
            <v>938</v>
          </cell>
          <cell r="AB89">
            <v>984</v>
          </cell>
          <cell r="AC89">
            <v>1042</v>
          </cell>
          <cell r="AD89">
            <v>1042</v>
          </cell>
          <cell r="AE89">
            <v>1019</v>
          </cell>
          <cell r="AF89">
            <v>978</v>
          </cell>
          <cell r="AG89">
            <v>918</v>
          </cell>
          <cell r="AH89">
            <v>954</v>
          </cell>
          <cell r="AI89">
            <v>976</v>
          </cell>
          <cell r="AJ89">
            <v>956</v>
          </cell>
          <cell r="AK89">
            <v>950</v>
          </cell>
          <cell r="AL89">
            <v>889</v>
          </cell>
          <cell r="AM89">
            <v>795</v>
          </cell>
          <cell r="AN89">
            <v>752</v>
          </cell>
          <cell r="AO89">
            <v>692</v>
          </cell>
          <cell r="AP89">
            <v>667</v>
          </cell>
          <cell r="AQ89">
            <v>625</v>
          </cell>
          <cell r="AR89">
            <v>601</v>
          </cell>
          <cell r="AS89">
            <v>457</v>
          </cell>
          <cell r="AT89">
            <v>291</v>
          </cell>
          <cell r="AV89" t="str">
            <v>Total</v>
          </cell>
          <cell r="AW89">
            <v>287</v>
          </cell>
          <cell r="AX89">
            <v>283</v>
          </cell>
          <cell r="AY89">
            <v>289</v>
          </cell>
          <cell r="AZ89">
            <v>311</v>
          </cell>
          <cell r="BA89">
            <v>338</v>
          </cell>
          <cell r="BB89">
            <v>371</v>
          </cell>
          <cell r="BC89">
            <v>417</v>
          </cell>
          <cell r="BD89">
            <v>432</v>
          </cell>
          <cell r="BE89">
            <v>493</v>
          </cell>
          <cell r="BF89">
            <v>512</v>
          </cell>
          <cell r="BG89">
            <v>510</v>
          </cell>
          <cell r="BH89">
            <v>492</v>
          </cell>
          <cell r="BI89">
            <v>449</v>
          </cell>
          <cell r="BJ89">
            <v>413</v>
          </cell>
          <cell r="BK89">
            <v>384</v>
          </cell>
          <cell r="BL89">
            <v>334</v>
          </cell>
          <cell r="BM89">
            <v>302</v>
          </cell>
          <cell r="BN89">
            <v>277</v>
          </cell>
          <cell r="BO89">
            <v>232</v>
          </cell>
          <cell r="BP89">
            <v>185</v>
          </cell>
          <cell r="BQ89">
            <v>98</v>
          </cell>
          <cell r="BS89" t="str">
            <v>Total</v>
          </cell>
          <cell r="BT89">
            <v>169</v>
          </cell>
          <cell r="BU89">
            <v>162</v>
          </cell>
          <cell r="BV89">
            <v>182</v>
          </cell>
          <cell r="BW89">
            <v>206</v>
          </cell>
          <cell r="BX89">
            <v>229</v>
          </cell>
          <cell r="BY89">
            <v>247</v>
          </cell>
          <cell r="BZ89">
            <v>252</v>
          </cell>
          <cell r="CA89">
            <v>265</v>
          </cell>
          <cell r="CB89">
            <v>246</v>
          </cell>
          <cell r="CC89">
            <v>251</v>
          </cell>
          <cell r="CD89">
            <v>255</v>
          </cell>
          <cell r="CE89">
            <v>234</v>
          </cell>
          <cell r="CF89">
            <v>319</v>
          </cell>
          <cell r="CG89">
            <v>374</v>
          </cell>
          <cell r="CH89">
            <v>450</v>
          </cell>
          <cell r="CI89">
            <v>512</v>
          </cell>
          <cell r="CJ89">
            <v>511</v>
          </cell>
          <cell r="CK89">
            <v>479</v>
          </cell>
          <cell r="CL89">
            <v>424</v>
          </cell>
          <cell r="CM89">
            <v>302</v>
          </cell>
          <cell r="CN89">
            <v>161</v>
          </cell>
          <cell r="CP89" t="str">
            <v>Total</v>
          </cell>
          <cell r="CQ89">
            <v>35</v>
          </cell>
          <cell r="CR89">
            <v>37</v>
          </cell>
          <cell r="CS89">
            <v>34</v>
          </cell>
          <cell r="CT89">
            <v>32</v>
          </cell>
          <cell r="CU89">
            <v>32</v>
          </cell>
          <cell r="CV89">
            <v>34</v>
          </cell>
          <cell r="CW89">
            <v>40</v>
          </cell>
          <cell r="CX89">
            <v>50</v>
          </cell>
          <cell r="CY89">
            <v>61</v>
          </cell>
          <cell r="CZ89">
            <v>78</v>
          </cell>
          <cell r="DA89">
            <v>101</v>
          </cell>
          <cell r="DB89">
            <v>102</v>
          </cell>
          <cell r="DC89">
            <v>110</v>
          </cell>
          <cell r="DD89">
            <v>94</v>
          </cell>
          <cell r="DE89">
            <v>69</v>
          </cell>
          <cell r="DF89">
            <v>54</v>
          </cell>
          <cell r="DG89">
            <v>40</v>
          </cell>
          <cell r="DH89">
            <v>34</v>
          </cell>
          <cell r="DI89">
            <v>35</v>
          </cell>
          <cell r="DJ89">
            <v>30</v>
          </cell>
          <cell r="DK89">
            <v>15</v>
          </cell>
        </row>
        <row r="96">
          <cell r="Y96" t="str">
            <v>Vendor</v>
          </cell>
          <cell r="Z96" t="str">
            <v>4Q05</v>
          </cell>
          <cell r="AA96" t="str">
            <v>1Q06</v>
          </cell>
          <cell r="AB96" t="str">
            <v>2Q06</v>
          </cell>
          <cell r="AC96" t="str">
            <v>3Q06</v>
          </cell>
          <cell r="AD96" t="str">
            <v>4Q06</v>
          </cell>
          <cell r="AE96" t="str">
            <v>1Q07</v>
          </cell>
          <cell r="AF96" t="str">
            <v>2Q07</v>
          </cell>
          <cell r="AG96" t="str">
            <v>3Q07</v>
          </cell>
          <cell r="AH96" t="str">
            <v>4Q07</v>
          </cell>
          <cell r="AI96" t="str">
            <v>1Q08</v>
          </cell>
          <cell r="AJ96" t="str">
            <v>2Q08</v>
          </cell>
          <cell r="AK96" t="str">
            <v>3Q08</v>
          </cell>
          <cell r="AL96" t="str">
            <v>4Q08</v>
          </cell>
          <cell r="AM96" t="str">
            <v>1Q09</v>
          </cell>
          <cell r="AN96" t="str">
            <v>2Q09</v>
          </cell>
          <cell r="AO96" t="str">
            <v>3Q09</v>
          </cell>
          <cell r="AP96" t="str">
            <v>4Q09</v>
          </cell>
          <cell r="AQ96" t="str">
            <v>1Q10</v>
          </cell>
          <cell r="AR96" t="str">
            <v>2Q10</v>
          </cell>
          <cell r="AS96" t="str">
            <v>3Q10</v>
          </cell>
          <cell r="AT96" t="str">
            <v>4Q10</v>
          </cell>
          <cell r="AV96" t="str">
            <v>Vendor</v>
          </cell>
          <cell r="AW96" t="str">
            <v>4Q05</v>
          </cell>
          <cell r="AX96" t="str">
            <v>1Q06</v>
          </cell>
          <cell r="AY96" t="str">
            <v>2Q06</v>
          </cell>
          <cell r="AZ96" t="str">
            <v>3Q06</v>
          </cell>
          <cell r="BA96" t="str">
            <v>4Q06</v>
          </cell>
          <cell r="BB96" t="str">
            <v>1Q07</v>
          </cell>
          <cell r="BC96" t="str">
            <v>2Q07</v>
          </cell>
          <cell r="BD96" t="str">
            <v>3Q07</v>
          </cell>
          <cell r="BE96" t="str">
            <v>4Q07</v>
          </cell>
          <cell r="BF96" t="str">
            <v>1Q08</v>
          </cell>
          <cell r="BG96" t="str">
            <v>2Q08</v>
          </cell>
          <cell r="BH96" t="str">
            <v>3Q08</v>
          </cell>
          <cell r="BI96" t="str">
            <v>4Q08</v>
          </cell>
          <cell r="BJ96" t="str">
            <v>1Q09</v>
          </cell>
          <cell r="BK96" t="str">
            <v>2Q09</v>
          </cell>
          <cell r="BL96" t="str">
            <v>3Q09</v>
          </cell>
          <cell r="BM96" t="str">
            <v>4Q09</v>
          </cell>
          <cell r="BN96" t="str">
            <v>1Q10</v>
          </cell>
          <cell r="BO96" t="str">
            <v>2Q10</v>
          </cell>
          <cell r="BP96" t="str">
            <v>3Q10</v>
          </cell>
          <cell r="BQ96" t="str">
            <v>4Q10</v>
          </cell>
          <cell r="BS96" t="str">
            <v>Vendor</v>
          </cell>
          <cell r="BT96" t="str">
            <v>4Q05</v>
          </cell>
          <cell r="BU96" t="str">
            <v>1Q06</v>
          </cell>
          <cell r="BV96" t="str">
            <v>2Q06</v>
          </cell>
          <cell r="BW96" t="str">
            <v>3Q06</v>
          </cell>
          <cell r="BX96" t="str">
            <v>4Q06</v>
          </cell>
          <cell r="BY96" t="str">
            <v>1Q07</v>
          </cell>
          <cell r="BZ96" t="str">
            <v>2Q07</v>
          </cell>
          <cell r="CA96" t="str">
            <v>3Q07</v>
          </cell>
          <cell r="CB96" t="str">
            <v>4Q07</v>
          </cell>
          <cell r="CC96" t="str">
            <v>1Q08</v>
          </cell>
          <cell r="CD96" t="str">
            <v>2Q08</v>
          </cell>
          <cell r="CE96" t="str">
            <v>3Q08</v>
          </cell>
          <cell r="CF96" t="str">
            <v>4Q08</v>
          </cell>
          <cell r="CG96" t="str">
            <v>1Q09</v>
          </cell>
          <cell r="CH96" t="str">
            <v>2Q09</v>
          </cell>
          <cell r="CI96" t="str">
            <v>3Q09</v>
          </cell>
          <cell r="CJ96" t="str">
            <v>4Q09</v>
          </cell>
          <cell r="CK96" t="str">
            <v>1Q10</v>
          </cell>
          <cell r="CL96" t="str">
            <v>2Q10</v>
          </cell>
          <cell r="CM96" t="str">
            <v>3Q10</v>
          </cell>
          <cell r="CN96" t="str">
            <v>4Q10</v>
          </cell>
          <cell r="CP96" t="str">
            <v>Vendor</v>
          </cell>
          <cell r="CQ96" t="str">
            <v>4Q05</v>
          </cell>
          <cell r="CR96" t="str">
            <v>1Q06</v>
          </cell>
          <cell r="CS96" t="str">
            <v>2Q06</v>
          </cell>
          <cell r="CT96" t="str">
            <v>3Q06</v>
          </cell>
          <cell r="CU96" t="str">
            <v>4Q06</v>
          </cell>
          <cell r="CV96" t="str">
            <v>1Q07</v>
          </cell>
          <cell r="CW96" t="str">
            <v>2Q07</v>
          </cell>
          <cell r="CX96" t="str">
            <v>3Q07</v>
          </cell>
          <cell r="CY96" t="str">
            <v>4Q07</v>
          </cell>
          <cell r="CZ96" t="str">
            <v>1Q08</v>
          </cell>
          <cell r="DA96" t="str">
            <v>2Q08</v>
          </cell>
          <cell r="DB96" t="str">
            <v>3Q08</v>
          </cell>
          <cell r="DC96" t="str">
            <v>4Q08</v>
          </cell>
          <cell r="DD96" t="str">
            <v>1Q09</v>
          </cell>
          <cell r="DE96" t="str">
            <v>2Q09</v>
          </cell>
          <cell r="DF96" t="str">
            <v>3Q09</v>
          </cell>
          <cell r="DG96" t="str">
            <v>4Q09</v>
          </cell>
          <cell r="DH96" t="str">
            <v>1Q10</v>
          </cell>
          <cell r="DI96" t="str">
            <v>2Q10</v>
          </cell>
          <cell r="DJ96" t="str">
            <v>3Q10</v>
          </cell>
          <cell r="DK96" t="str">
            <v>4Q10</v>
          </cell>
        </row>
        <row r="97">
          <cell r="Y97" t="str">
            <v>ADTRAN</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V97" t="str">
            <v>ADTRAN</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S97" t="str">
            <v>ADTRAN</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P97" t="str">
            <v>ADTRAN</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row>
        <row r="98">
          <cell r="Y98" t="str">
            <v>ADVA</v>
          </cell>
          <cell r="Z98">
            <v>94</v>
          </cell>
          <cell r="AA98">
            <v>94</v>
          </cell>
          <cell r="AB98">
            <v>93</v>
          </cell>
          <cell r="AC98">
            <v>96</v>
          </cell>
          <cell r="AD98">
            <v>101</v>
          </cell>
          <cell r="AE98">
            <v>118</v>
          </cell>
          <cell r="AF98">
            <v>121</v>
          </cell>
          <cell r="AG98">
            <v>113</v>
          </cell>
          <cell r="AH98">
            <v>106</v>
          </cell>
          <cell r="AI98">
            <v>91</v>
          </cell>
          <cell r="AJ98">
            <v>86</v>
          </cell>
          <cell r="AK98">
            <v>87</v>
          </cell>
          <cell r="AL98">
            <v>80</v>
          </cell>
          <cell r="AM98">
            <v>72</v>
          </cell>
          <cell r="AN98">
            <v>65</v>
          </cell>
          <cell r="AO98">
            <v>61</v>
          </cell>
          <cell r="AP98">
            <v>61</v>
          </cell>
          <cell r="AQ98">
            <v>61</v>
          </cell>
          <cell r="AR98">
            <v>67</v>
          </cell>
          <cell r="AS98">
            <v>51</v>
          </cell>
          <cell r="AT98">
            <v>35</v>
          </cell>
          <cell r="AV98" t="str">
            <v>ADVA</v>
          </cell>
          <cell r="AW98">
            <v>125</v>
          </cell>
          <cell r="AX98">
            <v>131</v>
          </cell>
          <cell r="AY98">
            <v>137</v>
          </cell>
          <cell r="AZ98">
            <v>141</v>
          </cell>
          <cell r="BA98">
            <v>156</v>
          </cell>
          <cell r="BB98">
            <v>169</v>
          </cell>
          <cell r="BC98">
            <v>188</v>
          </cell>
          <cell r="BD98">
            <v>210</v>
          </cell>
          <cell r="BE98">
            <v>210</v>
          </cell>
          <cell r="BF98">
            <v>202</v>
          </cell>
          <cell r="BG98">
            <v>194</v>
          </cell>
          <cell r="BH98">
            <v>184</v>
          </cell>
          <cell r="BI98">
            <v>181</v>
          </cell>
          <cell r="BJ98">
            <v>184</v>
          </cell>
          <cell r="BK98">
            <v>183</v>
          </cell>
          <cell r="BL98">
            <v>185</v>
          </cell>
          <cell r="BM98">
            <v>192</v>
          </cell>
          <cell r="BN98">
            <v>188</v>
          </cell>
          <cell r="BO98">
            <v>177</v>
          </cell>
          <cell r="BP98">
            <v>126</v>
          </cell>
          <cell r="BQ98">
            <v>76</v>
          </cell>
          <cell r="BS98" t="str">
            <v>ADVA</v>
          </cell>
          <cell r="BT98">
            <v>7</v>
          </cell>
          <cell r="BU98">
            <v>5</v>
          </cell>
          <cell r="BV98">
            <v>6</v>
          </cell>
          <cell r="BW98">
            <v>6</v>
          </cell>
          <cell r="BX98">
            <v>8</v>
          </cell>
          <cell r="BY98">
            <v>7</v>
          </cell>
          <cell r="BZ98">
            <v>9</v>
          </cell>
          <cell r="CA98">
            <v>11</v>
          </cell>
          <cell r="CB98">
            <v>13</v>
          </cell>
          <cell r="CC98">
            <v>19</v>
          </cell>
          <cell r="CD98">
            <v>16</v>
          </cell>
          <cell r="CE98">
            <v>17</v>
          </cell>
          <cell r="CF98">
            <v>17</v>
          </cell>
          <cell r="CG98">
            <v>15</v>
          </cell>
          <cell r="CH98">
            <v>18</v>
          </cell>
          <cell r="CI98">
            <v>17</v>
          </cell>
          <cell r="CJ98">
            <v>15</v>
          </cell>
          <cell r="CK98">
            <v>15</v>
          </cell>
          <cell r="CL98">
            <v>14</v>
          </cell>
          <cell r="CM98">
            <v>11</v>
          </cell>
          <cell r="CN98">
            <v>8</v>
          </cell>
          <cell r="CP98" t="str">
            <v>ADVA</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row>
        <row r="99">
          <cell r="Y99" t="str">
            <v>Alcatel-Lucent</v>
          </cell>
          <cell r="Z99">
            <v>35</v>
          </cell>
          <cell r="AA99">
            <v>54</v>
          </cell>
          <cell r="AB99">
            <v>68</v>
          </cell>
          <cell r="AC99">
            <v>78</v>
          </cell>
          <cell r="AD99">
            <v>82</v>
          </cell>
          <cell r="AE99">
            <v>82</v>
          </cell>
          <cell r="AF99">
            <v>86</v>
          </cell>
          <cell r="AG99">
            <v>102</v>
          </cell>
          <cell r="AH99">
            <v>116</v>
          </cell>
          <cell r="AI99">
            <v>116</v>
          </cell>
          <cell r="AJ99">
            <v>114</v>
          </cell>
          <cell r="AK99">
            <v>96</v>
          </cell>
          <cell r="AL99">
            <v>89</v>
          </cell>
          <cell r="AM99">
            <v>74</v>
          </cell>
          <cell r="AN99">
            <v>71</v>
          </cell>
          <cell r="AO99">
            <v>74</v>
          </cell>
          <cell r="AP99">
            <v>78</v>
          </cell>
          <cell r="AQ99">
            <v>92</v>
          </cell>
          <cell r="AR99">
            <v>87</v>
          </cell>
          <cell r="AS99">
            <v>63</v>
          </cell>
          <cell r="AT99">
            <v>39</v>
          </cell>
          <cell r="AV99" t="str">
            <v>Alcatel-Lucent</v>
          </cell>
          <cell r="AW99">
            <v>86</v>
          </cell>
          <cell r="AX99">
            <v>91</v>
          </cell>
          <cell r="AY99">
            <v>90</v>
          </cell>
          <cell r="AZ99">
            <v>96</v>
          </cell>
          <cell r="BA99">
            <v>152</v>
          </cell>
          <cell r="BB99">
            <v>200</v>
          </cell>
          <cell r="BC99">
            <v>238</v>
          </cell>
          <cell r="BD99">
            <v>280</v>
          </cell>
          <cell r="BE99">
            <v>270</v>
          </cell>
          <cell r="BF99">
            <v>277</v>
          </cell>
          <cell r="BG99">
            <v>301</v>
          </cell>
          <cell r="BH99">
            <v>292</v>
          </cell>
          <cell r="BI99">
            <v>278</v>
          </cell>
          <cell r="BJ99">
            <v>247</v>
          </cell>
          <cell r="BK99">
            <v>214</v>
          </cell>
          <cell r="BL99">
            <v>206</v>
          </cell>
          <cell r="BM99">
            <v>196</v>
          </cell>
          <cell r="BN99">
            <v>191</v>
          </cell>
          <cell r="BO99">
            <v>174</v>
          </cell>
          <cell r="BP99">
            <v>119</v>
          </cell>
          <cell r="BQ99">
            <v>69</v>
          </cell>
          <cell r="BS99" t="str">
            <v>Alcatel-Lucent</v>
          </cell>
          <cell r="BT99">
            <v>27</v>
          </cell>
          <cell r="BU99">
            <v>28</v>
          </cell>
          <cell r="BV99">
            <v>30</v>
          </cell>
          <cell r="BW99">
            <v>35</v>
          </cell>
          <cell r="BX99">
            <v>42</v>
          </cell>
          <cell r="BY99">
            <v>46</v>
          </cell>
          <cell r="BZ99">
            <v>49</v>
          </cell>
          <cell r="CA99">
            <v>49</v>
          </cell>
          <cell r="CB99">
            <v>49</v>
          </cell>
          <cell r="CC99">
            <v>47</v>
          </cell>
          <cell r="CD99">
            <v>52</v>
          </cell>
          <cell r="CE99">
            <v>53</v>
          </cell>
          <cell r="CF99">
            <v>49</v>
          </cell>
          <cell r="CG99">
            <v>47</v>
          </cell>
          <cell r="CH99">
            <v>41</v>
          </cell>
          <cell r="CI99">
            <v>45</v>
          </cell>
          <cell r="CJ99">
            <v>53</v>
          </cell>
          <cell r="CK99">
            <v>54</v>
          </cell>
          <cell r="CL99">
            <v>59</v>
          </cell>
          <cell r="CM99">
            <v>41</v>
          </cell>
          <cell r="CN99">
            <v>23</v>
          </cell>
          <cell r="CP99" t="str">
            <v>Alcatel-Lucent</v>
          </cell>
          <cell r="CQ99">
            <v>15</v>
          </cell>
          <cell r="CR99">
            <v>16</v>
          </cell>
          <cell r="CS99">
            <v>19</v>
          </cell>
          <cell r="CT99">
            <v>14</v>
          </cell>
          <cell r="CU99">
            <v>12</v>
          </cell>
          <cell r="CV99">
            <v>13</v>
          </cell>
          <cell r="CW99">
            <v>12</v>
          </cell>
          <cell r="CX99">
            <v>12</v>
          </cell>
          <cell r="CY99">
            <v>9</v>
          </cell>
          <cell r="CZ99">
            <v>7</v>
          </cell>
          <cell r="DA99">
            <v>5</v>
          </cell>
          <cell r="DB99">
            <v>7</v>
          </cell>
          <cell r="DC99">
            <v>8</v>
          </cell>
          <cell r="DD99">
            <v>9</v>
          </cell>
          <cell r="DE99">
            <v>13</v>
          </cell>
          <cell r="DF99">
            <v>12</v>
          </cell>
          <cell r="DG99">
            <v>14</v>
          </cell>
          <cell r="DH99">
            <v>14</v>
          </cell>
          <cell r="DI99">
            <v>12</v>
          </cell>
          <cell r="DJ99">
            <v>10</v>
          </cell>
          <cell r="DK99">
            <v>6</v>
          </cell>
        </row>
        <row r="100">
          <cell r="Y100" t="str">
            <v>Ciena</v>
          </cell>
          <cell r="Z100">
            <v>194</v>
          </cell>
          <cell r="AA100">
            <v>194</v>
          </cell>
          <cell r="AB100">
            <v>196</v>
          </cell>
          <cell r="AC100">
            <v>191</v>
          </cell>
          <cell r="AD100">
            <v>209</v>
          </cell>
          <cell r="AE100">
            <v>230</v>
          </cell>
          <cell r="AF100">
            <v>251</v>
          </cell>
          <cell r="AG100">
            <v>276</v>
          </cell>
          <cell r="AH100">
            <v>297</v>
          </cell>
          <cell r="AI100">
            <v>309</v>
          </cell>
          <cell r="AJ100">
            <v>320</v>
          </cell>
          <cell r="AK100">
            <v>307</v>
          </cell>
          <cell r="AL100">
            <v>287</v>
          </cell>
          <cell r="AM100">
            <v>270</v>
          </cell>
          <cell r="AN100">
            <v>247</v>
          </cell>
          <cell r="AO100">
            <v>257</v>
          </cell>
          <cell r="AP100">
            <v>273</v>
          </cell>
          <cell r="AQ100">
            <v>278</v>
          </cell>
          <cell r="AR100">
            <v>250</v>
          </cell>
          <cell r="AS100">
            <v>176</v>
          </cell>
          <cell r="AT100">
            <v>95</v>
          </cell>
          <cell r="AV100" t="str">
            <v>Ciena</v>
          </cell>
          <cell r="AW100">
            <v>77</v>
          </cell>
          <cell r="AX100">
            <v>78</v>
          </cell>
          <cell r="AY100">
            <v>76</v>
          </cell>
          <cell r="AZ100">
            <v>81</v>
          </cell>
          <cell r="BA100">
            <v>105</v>
          </cell>
          <cell r="BB100">
            <v>126</v>
          </cell>
          <cell r="BC100">
            <v>140</v>
          </cell>
          <cell r="BD100">
            <v>151</v>
          </cell>
          <cell r="BE100">
            <v>149</v>
          </cell>
          <cell r="BF100">
            <v>145</v>
          </cell>
          <cell r="BG100">
            <v>176</v>
          </cell>
          <cell r="BH100">
            <v>180</v>
          </cell>
          <cell r="BI100">
            <v>201</v>
          </cell>
          <cell r="BJ100">
            <v>209</v>
          </cell>
          <cell r="BK100">
            <v>174</v>
          </cell>
          <cell r="BL100">
            <v>165</v>
          </cell>
          <cell r="BM100">
            <v>136</v>
          </cell>
          <cell r="BN100">
            <v>128</v>
          </cell>
          <cell r="BO100">
            <v>118</v>
          </cell>
          <cell r="BP100">
            <v>87</v>
          </cell>
          <cell r="BQ100">
            <v>52</v>
          </cell>
          <cell r="BS100" t="str">
            <v>Ciena</v>
          </cell>
          <cell r="BT100">
            <v>89</v>
          </cell>
          <cell r="BU100">
            <v>87</v>
          </cell>
          <cell r="BV100">
            <v>91</v>
          </cell>
          <cell r="BW100">
            <v>97</v>
          </cell>
          <cell r="BX100">
            <v>90</v>
          </cell>
          <cell r="BY100">
            <v>80</v>
          </cell>
          <cell r="BZ100">
            <v>67</v>
          </cell>
          <cell r="CA100">
            <v>48</v>
          </cell>
          <cell r="CB100">
            <v>45</v>
          </cell>
          <cell r="CC100">
            <v>54</v>
          </cell>
          <cell r="CD100">
            <v>53</v>
          </cell>
          <cell r="CE100">
            <v>56</v>
          </cell>
          <cell r="CF100">
            <v>61</v>
          </cell>
          <cell r="CG100">
            <v>58</v>
          </cell>
          <cell r="CH100">
            <v>57</v>
          </cell>
          <cell r="CI100">
            <v>56</v>
          </cell>
          <cell r="CJ100">
            <v>48</v>
          </cell>
          <cell r="CK100">
            <v>38</v>
          </cell>
          <cell r="CL100">
            <v>29</v>
          </cell>
          <cell r="CM100">
            <v>15</v>
          </cell>
          <cell r="CN100">
            <v>6</v>
          </cell>
          <cell r="CP100" t="str">
            <v>Ciena</v>
          </cell>
          <cell r="CQ100">
            <v>13</v>
          </cell>
          <cell r="CR100">
            <v>14</v>
          </cell>
          <cell r="CS100">
            <v>11</v>
          </cell>
          <cell r="CT100">
            <v>12</v>
          </cell>
          <cell r="CU100">
            <v>13</v>
          </cell>
          <cell r="CV100">
            <v>19</v>
          </cell>
          <cell r="CW100">
            <v>30</v>
          </cell>
          <cell r="CX100">
            <v>39</v>
          </cell>
          <cell r="CY100">
            <v>38</v>
          </cell>
          <cell r="CZ100">
            <v>38</v>
          </cell>
          <cell r="DA100">
            <v>36</v>
          </cell>
          <cell r="DB100">
            <v>39</v>
          </cell>
          <cell r="DC100">
            <v>47</v>
          </cell>
          <cell r="DD100">
            <v>53</v>
          </cell>
          <cell r="DE100">
            <v>52</v>
          </cell>
          <cell r="DF100">
            <v>44</v>
          </cell>
          <cell r="DG100">
            <v>41</v>
          </cell>
          <cell r="DH100">
            <v>34</v>
          </cell>
          <cell r="DI100">
            <v>27</v>
          </cell>
          <cell r="DJ100">
            <v>19</v>
          </cell>
          <cell r="DK100">
            <v>11</v>
          </cell>
        </row>
        <row r="101">
          <cell r="Y101" t="str">
            <v>Cisco</v>
          </cell>
          <cell r="Z101">
            <v>122</v>
          </cell>
          <cell r="AA101">
            <v>138</v>
          </cell>
          <cell r="AB101">
            <v>147</v>
          </cell>
          <cell r="AC101">
            <v>164</v>
          </cell>
          <cell r="AD101">
            <v>185</v>
          </cell>
          <cell r="AE101">
            <v>195</v>
          </cell>
          <cell r="AF101">
            <v>204</v>
          </cell>
          <cell r="AG101">
            <v>227</v>
          </cell>
          <cell r="AH101">
            <v>253</v>
          </cell>
          <cell r="AI101">
            <v>272</v>
          </cell>
          <cell r="AJ101">
            <v>274</v>
          </cell>
          <cell r="AK101">
            <v>263</v>
          </cell>
          <cell r="AL101">
            <v>247</v>
          </cell>
          <cell r="AM101">
            <v>216</v>
          </cell>
          <cell r="AN101">
            <v>204</v>
          </cell>
          <cell r="AO101">
            <v>204</v>
          </cell>
          <cell r="AP101">
            <v>202</v>
          </cell>
          <cell r="AQ101">
            <v>213</v>
          </cell>
          <cell r="AR101">
            <v>169</v>
          </cell>
          <cell r="AS101">
            <v>111</v>
          </cell>
          <cell r="AT101">
            <v>54</v>
          </cell>
          <cell r="AV101" t="str">
            <v>Cisco</v>
          </cell>
          <cell r="AW101">
            <v>39</v>
          </cell>
          <cell r="AX101">
            <v>40</v>
          </cell>
          <cell r="AY101">
            <v>40</v>
          </cell>
          <cell r="AZ101">
            <v>42</v>
          </cell>
          <cell r="BA101">
            <v>48</v>
          </cell>
          <cell r="BB101">
            <v>55</v>
          </cell>
          <cell r="BC101">
            <v>58</v>
          </cell>
          <cell r="BD101">
            <v>63</v>
          </cell>
          <cell r="BE101">
            <v>68</v>
          </cell>
          <cell r="BF101">
            <v>71</v>
          </cell>
          <cell r="BG101">
            <v>71</v>
          </cell>
          <cell r="BH101">
            <v>71</v>
          </cell>
          <cell r="BI101">
            <v>64</v>
          </cell>
          <cell r="BJ101">
            <v>58</v>
          </cell>
          <cell r="BK101">
            <v>56</v>
          </cell>
          <cell r="BL101">
            <v>52</v>
          </cell>
          <cell r="BM101">
            <v>49</v>
          </cell>
          <cell r="BN101">
            <v>48</v>
          </cell>
          <cell r="BO101">
            <v>35</v>
          </cell>
          <cell r="BP101">
            <v>23</v>
          </cell>
          <cell r="BQ101">
            <v>12</v>
          </cell>
          <cell r="BS101" t="str">
            <v>Cisco</v>
          </cell>
          <cell r="BT101">
            <v>33</v>
          </cell>
          <cell r="BU101">
            <v>27</v>
          </cell>
          <cell r="BV101">
            <v>31</v>
          </cell>
          <cell r="BW101">
            <v>32</v>
          </cell>
          <cell r="BX101">
            <v>40</v>
          </cell>
          <cell r="BY101">
            <v>45</v>
          </cell>
          <cell r="BZ101">
            <v>46</v>
          </cell>
          <cell r="CA101">
            <v>44</v>
          </cell>
          <cell r="CB101">
            <v>45</v>
          </cell>
          <cell r="CC101">
            <v>44</v>
          </cell>
          <cell r="CD101">
            <v>42</v>
          </cell>
          <cell r="CE101">
            <v>42</v>
          </cell>
          <cell r="CF101">
            <v>38</v>
          </cell>
          <cell r="CG101">
            <v>32</v>
          </cell>
          <cell r="CH101">
            <v>27</v>
          </cell>
          <cell r="CI101">
            <v>23</v>
          </cell>
          <cell r="CJ101">
            <v>18</v>
          </cell>
          <cell r="CK101">
            <v>18</v>
          </cell>
          <cell r="CL101">
            <v>14</v>
          </cell>
          <cell r="CM101">
            <v>9</v>
          </cell>
          <cell r="CN101">
            <v>5</v>
          </cell>
          <cell r="CP101" t="str">
            <v>Cisco</v>
          </cell>
          <cell r="CQ101">
            <v>6</v>
          </cell>
          <cell r="CR101">
            <v>6</v>
          </cell>
          <cell r="CS101">
            <v>6</v>
          </cell>
          <cell r="CT101">
            <v>6</v>
          </cell>
          <cell r="CU101">
            <v>4</v>
          </cell>
          <cell r="CV101">
            <v>5</v>
          </cell>
          <cell r="CW101">
            <v>6</v>
          </cell>
          <cell r="CX101">
            <v>7</v>
          </cell>
          <cell r="CY101">
            <v>9</v>
          </cell>
          <cell r="CZ101">
            <v>11</v>
          </cell>
          <cell r="DA101">
            <v>11</v>
          </cell>
          <cell r="DB101">
            <v>11</v>
          </cell>
          <cell r="DC101">
            <v>11</v>
          </cell>
          <cell r="DD101">
            <v>12</v>
          </cell>
          <cell r="DE101">
            <v>15</v>
          </cell>
          <cell r="DF101">
            <v>18</v>
          </cell>
          <cell r="DG101">
            <v>19</v>
          </cell>
          <cell r="DH101">
            <v>19</v>
          </cell>
          <cell r="DI101">
            <v>14</v>
          </cell>
          <cell r="DJ101">
            <v>9</v>
          </cell>
          <cell r="DK101">
            <v>5</v>
          </cell>
        </row>
        <row r="102">
          <cell r="Y102" t="str">
            <v>ECI Telecom</v>
          </cell>
          <cell r="Z102">
            <v>0</v>
          </cell>
          <cell r="AA102">
            <v>0</v>
          </cell>
          <cell r="AB102">
            <v>1</v>
          </cell>
          <cell r="AC102">
            <v>2</v>
          </cell>
          <cell r="AD102">
            <v>4</v>
          </cell>
          <cell r="AE102">
            <v>5</v>
          </cell>
          <cell r="AF102">
            <v>6</v>
          </cell>
          <cell r="AG102">
            <v>7</v>
          </cell>
          <cell r="AH102">
            <v>8</v>
          </cell>
          <cell r="AI102">
            <v>11</v>
          </cell>
          <cell r="AJ102">
            <v>12</v>
          </cell>
          <cell r="AK102">
            <v>14</v>
          </cell>
          <cell r="AL102">
            <v>13</v>
          </cell>
          <cell r="AM102">
            <v>12</v>
          </cell>
          <cell r="AN102">
            <v>12</v>
          </cell>
          <cell r="AO102">
            <v>11</v>
          </cell>
          <cell r="AP102">
            <v>10</v>
          </cell>
          <cell r="AQ102">
            <v>13</v>
          </cell>
          <cell r="AR102">
            <v>12</v>
          </cell>
          <cell r="AS102">
            <v>9</v>
          </cell>
          <cell r="AT102">
            <v>8</v>
          </cell>
          <cell r="AV102" t="str">
            <v>ECI Telecom</v>
          </cell>
          <cell r="AW102">
            <v>0</v>
          </cell>
          <cell r="AX102">
            <v>11</v>
          </cell>
          <cell r="AY102">
            <v>24</v>
          </cell>
          <cell r="AZ102">
            <v>39</v>
          </cell>
          <cell r="BA102">
            <v>52</v>
          </cell>
          <cell r="BB102">
            <v>58</v>
          </cell>
          <cell r="BC102">
            <v>63</v>
          </cell>
          <cell r="BD102">
            <v>67</v>
          </cell>
          <cell r="BE102">
            <v>80</v>
          </cell>
          <cell r="BF102">
            <v>81</v>
          </cell>
          <cell r="BG102">
            <v>89</v>
          </cell>
          <cell r="BH102">
            <v>94</v>
          </cell>
          <cell r="BI102">
            <v>80</v>
          </cell>
          <cell r="BJ102">
            <v>76</v>
          </cell>
          <cell r="BK102">
            <v>60</v>
          </cell>
          <cell r="BL102">
            <v>48</v>
          </cell>
          <cell r="BM102">
            <v>46</v>
          </cell>
          <cell r="BN102">
            <v>44</v>
          </cell>
          <cell r="BO102">
            <v>47</v>
          </cell>
          <cell r="BP102">
            <v>35</v>
          </cell>
          <cell r="BQ102">
            <v>25</v>
          </cell>
          <cell r="BS102" t="str">
            <v>ECI Telecom</v>
          </cell>
          <cell r="BT102">
            <v>0</v>
          </cell>
          <cell r="BU102">
            <v>3</v>
          </cell>
          <cell r="BV102">
            <v>7</v>
          </cell>
          <cell r="BW102">
            <v>12</v>
          </cell>
          <cell r="BX102">
            <v>19</v>
          </cell>
          <cell r="BY102">
            <v>23</v>
          </cell>
          <cell r="BZ102">
            <v>26</v>
          </cell>
          <cell r="CA102">
            <v>28</v>
          </cell>
          <cell r="CB102">
            <v>26</v>
          </cell>
          <cell r="CC102">
            <v>28</v>
          </cell>
          <cell r="CD102">
            <v>25</v>
          </cell>
          <cell r="CE102">
            <v>22</v>
          </cell>
          <cell r="CF102">
            <v>22</v>
          </cell>
          <cell r="CG102">
            <v>19</v>
          </cell>
          <cell r="CH102">
            <v>27</v>
          </cell>
          <cell r="CI102">
            <v>32</v>
          </cell>
          <cell r="CJ102">
            <v>35</v>
          </cell>
          <cell r="CK102">
            <v>35</v>
          </cell>
          <cell r="CL102">
            <v>35</v>
          </cell>
          <cell r="CM102">
            <v>26</v>
          </cell>
          <cell r="CN102">
            <v>18</v>
          </cell>
          <cell r="CP102" t="str">
            <v>ECI Telecom</v>
          </cell>
          <cell r="CQ102">
            <v>0</v>
          </cell>
          <cell r="CR102">
            <v>0</v>
          </cell>
          <cell r="CS102">
            <v>0</v>
          </cell>
          <cell r="CT102">
            <v>4</v>
          </cell>
          <cell r="CU102">
            <v>9</v>
          </cell>
          <cell r="CV102">
            <v>12</v>
          </cell>
          <cell r="CW102">
            <v>14</v>
          </cell>
          <cell r="CX102">
            <v>12</v>
          </cell>
          <cell r="CY102">
            <v>11</v>
          </cell>
          <cell r="CZ102">
            <v>8</v>
          </cell>
          <cell r="DA102">
            <v>7</v>
          </cell>
          <cell r="DB102">
            <v>6</v>
          </cell>
          <cell r="DC102">
            <v>3</v>
          </cell>
          <cell r="DD102">
            <v>3</v>
          </cell>
          <cell r="DE102">
            <v>3</v>
          </cell>
          <cell r="DF102">
            <v>2</v>
          </cell>
          <cell r="DG102">
            <v>3</v>
          </cell>
          <cell r="DH102">
            <v>5</v>
          </cell>
          <cell r="DI102">
            <v>5</v>
          </cell>
          <cell r="DJ102">
            <v>5</v>
          </cell>
          <cell r="DK102">
            <v>3</v>
          </cell>
        </row>
        <row r="103">
          <cell r="Y103" t="str">
            <v>Ericsson</v>
          </cell>
          <cell r="Z103">
            <v>0</v>
          </cell>
          <cell r="AA103">
            <v>0</v>
          </cell>
          <cell r="AB103">
            <v>0</v>
          </cell>
          <cell r="AC103">
            <v>0</v>
          </cell>
          <cell r="AD103">
            <v>0</v>
          </cell>
          <cell r="AE103">
            <v>0</v>
          </cell>
          <cell r="AF103">
            <v>0</v>
          </cell>
          <cell r="AG103">
            <v>0</v>
          </cell>
          <cell r="AH103">
            <v>2</v>
          </cell>
          <cell r="AI103">
            <v>5</v>
          </cell>
          <cell r="AJ103">
            <v>6</v>
          </cell>
          <cell r="AK103">
            <v>8</v>
          </cell>
          <cell r="AL103">
            <v>8</v>
          </cell>
          <cell r="AM103">
            <v>7</v>
          </cell>
          <cell r="AN103">
            <v>8</v>
          </cell>
          <cell r="AO103">
            <v>8</v>
          </cell>
          <cell r="AP103">
            <v>9</v>
          </cell>
          <cell r="AQ103">
            <v>8</v>
          </cell>
          <cell r="AR103">
            <v>8</v>
          </cell>
          <cell r="AS103">
            <v>6</v>
          </cell>
          <cell r="AT103">
            <v>3</v>
          </cell>
          <cell r="AV103" t="str">
            <v>Ericsson</v>
          </cell>
          <cell r="AW103">
            <v>19</v>
          </cell>
          <cell r="AX103">
            <v>16</v>
          </cell>
          <cell r="AY103">
            <v>16</v>
          </cell>
          <cell r="AZ103">
            <v>19</v>
          </cell>
          <cell r="BA103">
            <v>21</v>
          </cell>
          <cell r="BB103">
            <v>25</v>
          </cell>
          <cell r="BC103">
            <v>35</v>
          </cell>
          <cell r="BD103">
            <v>45</v>
          </cell>
          <cell r="BE103">
            <v>55</v>
          </cell>
          <cell r="BF103">
            <v>63</v>
          </cell>
          <cell r="BG103">
            <v>67</v>
          </cell>
          <cell r="BH103">
            <v>71</v>
          </cell>
          <cell r="BI103">
            <v>73</v>
          </cell>
          <cell r="BJ103">
            <v>67</v>
          </cell>
          <cell r="BK103">
            <v>61</v>
          </cell>
          <cell r="BL103">
            <v>56</v>
          </cell>
          <cell r="BM103">
            <v>51</v>
          </cell>
          <cell r="BN103">
            <v>48</v>
          </cell>
          <cell r="BO103">
            <v>46</v>
          </cell>
          <cell r="BP103">
            <v>31</v>
          </cell>
          <cell r="BQ103">
            <v>17</v>
          </cell>
          <cell r="BS103" t="str">
            <v>Ericsson</v>
          </cell>
          <cell r="BT103">
            <v>0</v>
          </cell>
          <cell r="BU103">
            <v>0</v>
          </cell>
          <cell r="BV103">
            <v>0</v>
          </cell>
          <cell r="BW103">
            <v>0</v>
          </cell>
          <cell r="BX103">
            <v>0</v>
          </cell>
          <cell r="BY103">
            <v>0</v>
          </cell>
          <cell r="BZ103">
            <v>2</v>
          </cell>
          <cell r="CA103">
            <v>7</v>
          </cell>
          <cell r="CB103">
            <v>12</v>
          </cell>
          <cell r="CC103">
            <v>17</v>
          </cell>
          <cell r="CD103">
            <v>21</v>
          </cell>
          <cell r="CE103">
            <v>24</v>
          </cell>
          <cell r="CF103">
            <v>29</v>
          </cell>
          <cell r="CG103">
            <v>31</v>
          </cell>
          <cell r="CH103">
            <v>36</v>
          </cell>
          <cell r="CI103">
            <v>37</v>
          </cell>
          <cell r="CJ103">
            <v>38</v>
          </cell>
          <cell r="CK103">
            <v>36</v>
          </cell>
          <cell r="CL103">
            <v>32</v>
          </cell>
          <cell r="CM103">
            <v>23</v>
          </cell>
          <cell r="CN103">
            <v>12</v>
          </cell>
          <cell r="CP103" t="str">
            <v>Ericsson</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row>
        <row r="104">
          <cell r="Y104" t="str">
            <v>FiberHome</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V104" t="str">
            <v>FiberHome</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S104" t="str">
            <v>FiberHome</v>
          </cell>
          <cell r="BT104">
            <v>6</v>
          </cell>
          <cell r="BU104">
            <v>9</v>
          </cell>
          <cell r="BV104">
            <v>15</v>
          </cell>
          <cell r="BW104">
            <v>16</v>
          </cell>
          <cell r="BX104">
            <v>19</v>
          </cell>
          <cell r="BY104">
            <v>18</v>
          </cell>
          <cell r="BZ104">
            <v>15</v>
          </cell>
          <cell r="CA104">
            <v>17</v>
          </cell>
          <cell r="CB104">
            <v>18</v>
          </cell>
          <cell r="CC104">
            <v>19</v>
          </cell>
          <cell r="CD104">
            <v>19</v>
          </cell>
          <cell r="CE104">
            <v>19</v>
          </cell>
          <cell r="CF104">
            <v>19</v>
          </cell>
          <cell r="CG104">
            <v>22</v>
          </cell>
          <cell r="CH104">
            <v>25</v>
          </cell>
          <cell r="CI104">
            <v>28</v>
          </cell>
          <cell r="CJ104">
            <v>31</v>
          </cell>
          <cell r="CK104">
            <v>33</v>
          </cell>
          <cell r="CL104">
            <v>25</v>
          </cell>
          <cell r="CM104">
            <v>17</v>
          </cell>
          <cell r="CN104">
            <v>9</v>
          </cell>
          <cell r="CP104" t="str">
            <v>FiberHome</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row>
        <row r="105">
          <cell r="Y105" t="str">
            <v>Force 10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V105" t="str">
            <v>Force 10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S105" t="str">
            <v>Force 10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P105" t="str">
            <v>Force 10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row>
        <row r="106">
          <cell r="Y106" t="str">
            <v>Fujitsu</v>
          </cell>
          <cell r="Z106">
            <v>30</v>
          </cell>
          <cell r="AA106">
            <v>39</v>
          </cell>
          <cell r="AB106">
            <v>75</v>
          </cell>
          <cell r="AC106">
            <v>95</v>
          </cell>
          <cell r="AD106">
            <v>112</v>
          </cell>
          <cell r="AE106">
            <v>123</v>
          </cell>
          <cell r="AF106">
            <v>125</v>
          </cell>
          <cell r="AG106">
            <v>139</v>
          </cell>
          <cell r="AH106">
            <v>164</v>
          </cell>
          <cell r="AI106">
            <v>201</v>
          </cell>
          <cell r="AJ106">
            <v>234</v>
          </cell>
          <cell r="AK106">
            <v>260</v>
          </cell>
          <cell r="AL106">
            <v>290</v>
          </cell>
          <cell r="AM106">
            <v>293</v>
          </cell>
          <cell r="AN106">
            <v>276</v>
          </cell>
          <cell r="AO106">
            <v>283</v>
          </cell>
          <cell r="AP106">
            <v>288</v>
          </cell>
          <cell r="AQ106">
            <v>308</v>
          </cell>
          <cell r="AR106">
            <v>359</v>
          </cell>
          <cell r="AS106">
            <v>283</v>
          </cell>
          <cell r="AT106">
            <v>198</v>
          </cell>
          <cell r="AV106" t="str">
            <v>Fujitsu</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S106" t="str">
            <v>Fujitsu</v>
          </cell>
          <cell r="BT106">
            <v>82</v>
          </cell>
          <cell r="BU106">
            <v>46</v>
          </cell>
          <cell r="BV106">
            <v>39</v>
          </cell>
          <cell r="BW106">
            <v>23</v>
          </cell>
          <cell r="BX106">
            <v>29</v>
          </cell>
          <cell r="BY106">
            <v>32</v>
          </cell>
          <cell r="BZ106">
            <v>27</v>
          </cell>
          <cell r="CA106">
            <v>25</v>
          </cell>
          <cell r="CB106">
            <v>29</v>
          </cell>
          <cell r="CC106">
            <v>32</v>
          </cell>
          <cell r="CD106">
            <v>35</v>
          </cell>
          <cell r="CE106">
            <v>35</v>
          </cell>
          <cell r="CF106">
            <v>24</v>
          </cell>
          <cell r="CG106">
            <v>23</v>
          </cell>
          <cell r="CH106">
            <v>22</v>
          </cell>
          <cell r="CI106">
            <v>23</v>
          </cell>
          <cell r="CJ106">
            <v>23</v>
          </cell>
          <cell r="CK106">
            <v>21</v>
          </cell>
          <cell r="CL106">
            <v>23</v>
          </cell>
          <cell r="CM106">
            <v>18</v>
          </cell>
          <cell r="CN106">
            <v>14</v>
          </cell>
          <cell r="CP106" t="str">
            <v>Fujitsu</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row>
        <row r="107">
          <cell r="Y107" t="str">
            <v>Hitachi</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V107" t="str">
            <v>Hitachi</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S107" t="str">
            <v>Hitachi</v>
          </cell>
          <cell r="BT107">
            <v>4</v>
          </cell>
          <cell r="BU107">
            <v>8</v>
          </cell>
          <cell r="BV107">
            <v>15</v>
          </cell>
          <cell r="BW107">
            <v>20</v>
          </cell>
          <cell r="BX107">
            <v>32</v>
          </cell>
          <cell r="BY107">
            <v>33</v>
          </cell>
          <cell r="BZ107">
            <v>29</v>
          </cell>
          <cell r="CA107">
            <v>37</v>
          </cell>
          <cell r="CB107">
            <v>36</v>
          </cell>
          <cell r="CC107">
            <v>46</v>
          </cell>
          <cell r="CD107">
            <v>69</v>
          </cell>
          <cell r="CE107">
            <v>99</v>
          </cell>
          <cell r="CF107">
            <v>127</v>
          </cell>
          <cell r="CG107">
            <v>150</v>
          </cell>
          <cell r="CH107">
            <v>168</v>
          </cell>
          <cell r="CI107">
            <v>171</v>
          </cell>
          <cell r="CJ107">
            <v>178</v>
          </cell>
          <cell r="CK107">
            <v>144</v>
          </cell>
          <cell r="CL107">
            <v>124</v>
          </cell>
          <cell r="CM107">
            <v>77</v>
          </cell>
          <cell r="CN107">
            <v>30</v>
          </cell>
          <cell r="CP107" t="str">
            <v>Hitachi</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row>
        <row r="108">
          <cell r="Y108" t="str">
            <v>Huawei</v>
          </cell>
          <cell r="Z108">
            <v>0</v>
          </cell>
          <cell r="AA108">
            <v>0</v>
          </cell>
          <cell r="AB108">
            <v>0</v>
          </cell>
          <cell r="AC108">
            <v>0</v>
          </cell>
          <cell r="AD108">
            <v>0</v>
          </cell>
          <cell r="AE108">
            <v>0</v>
          </cell>
          <cell r="AF108">
            <v>0</v>
          </cell>
          <cell r="AG108">
            <v>0</v>
          </cell>
          <cell r="AH108">
            <v>0</v>
          </cell>
          <cell r="AI108">
            <v>0</v>
          </cell>
          <cell r="AJ108">
            <v>0</v>
          </cell>
          <cell r="AK108">
            <v>0</v>
          </cell>
          <cell r="AL108">
            <v>10</v>
          </cell>
          <cell r="AM108">
            <v>11</v>
          </cell>
          <cell r="AN108">
            <v>11</v>
          </cell>
          <cell r="AO108">
            <v>11</v>
          </cell>
          <cell r="AP108">
            <v>3</v>
          </cell>
          <cell r="AQ108">
            <v>7</v>
          </cell>
          <cell r="AR108">
            <v>12</v>
          </cell>
          <cell r="AS108">
            <v>12</v>
          </cell>
          <cell r="AT108">
            <v>10</v>
          </cell>
          <cell r="AV108" t="str">
            <v>Huawei</v>
          </cell>
          <cell r="AW108">
            <v>28</v>
          </cell>
          <cell r="AX108">
            <v>38</v>
          </cell>
          <cell r="AY108">
            <v>56</v>
          </cell>
          <cell r="AZ108">
            <v>73</v>
          </cell>
          <cell r="BA108">
            <v>85</v>
          </cell>
          <cell r="BB108">
            <v>110</v>
          </cell>
          <cell r="BC108">
            <v>128</v>
          </cell>
          <cell r="BD108">
            <v>150</v>
          </cell>
          <cell r="BE108">
            <v>201</v>
          </cell>
          <cell r="BF108">
            <v>256</v>
          </cell>
          <cell r="BG108">
            <v>313</v>
          </cell>
          <cell r="BH108">
            <v>335</v>
          </cell>
          <cell r="BI108">
            <v>361</v>
          </cell>
          <cell r="BJ108">
            <v>368</v>
          </cell>
          <cell r="BK108">
            <v>337</v>
          </cell>
          <cell r="BL108">
            <v>335</v>
          </cell>
          <cell r="BM108">
            <v>324</v>
          </cell>
          <cell r="BN108">
            <v>279</v>
          </cell>
          <cell r="BO108">
            <v>308</v>
          </cell>
          <cell r="BP108">
            <v>238</v>
          </cell>
          <cell r="BQ108">
            <v>149</v>
          </cell>
          <cell r="BS108" t="str">
            <v>Huawei</v>
          </cell>
          <cell r="BT108">
            <v>24</v>
          </cell>
          <cell r="BU108">
            <v>24</v>
          </cell>
          <cell r="BV108">
            <v>29</v>
          </cell>
          <cell r="BW108">
            <v>31</v>
          </cell>
          <cell r="BX108">
            <v>26</v>
          </cell>
          <cell r="BY108">
            <v>26</v>
          </cell>
          <cell r="BZ108">
            <v>24</v>
          </cell>
          <cell r="CA108">
            <v>40</v>
          </cell>
          <cell r="CB108">
            <v>67</v>
          </cell>
          <cell r="CC108">
            <v>77</v>
          </cell>
          <cell r="CD108">
            <v>124</v>
          </cell>
          <cell r="CE108">
            <v>145</v>
          </cell>
          <cell r="CF108">
            <v>138</v>
          </cell>
          <cell r="CG108">
            <v>164</v>
          </cell>
          <cell r="CH108">
            <v>166</v>
          </cell>
          <cell r="CI108">
            <v>182</v>
          </cell>
          <cell r="CJ108">
            <v>212</v>
          </cell>
          <cell r="CK108">
            <v>235</v>
          </cell>
          <cell r="CL108">
            <v>248</v>
          </cell>
          <cell r="CM108">
            <v>191</v>
          </cell>
          <cell r="CN108">
            <v>133</v>
          </cell>
          <cell r="CP108" t="str">
            <v>Huawei</v>
          </cell>
          <cell r="CQ108">
            <v>3</v>
          </cell>
          <cell r="CR108">
            <v>6</v>
          </cell>
          <cell r="CS108">
            <v>7</v>
          </cell>
          <cell r="CT108">
            <v>7</v>
          </cell>
          <cell r="CU108">
            <v>14</v>
          </cell>
          <cell r="CV108">
            <v>12</v>
          </cell>
          <cell r="CW108">
            <v>15</v>
          </cell>
          <cell r="CX108">
            <v>22</v>
          </cell>
          <cell r="CY108">
            <v>26</v>
          </cell>
          <cell r="CZ108">
            <v>29</v>
          </cell>
          <cell r="DA108">
            <v>31</v>
          </cell>
          <cell r="DB108">
            <v>41</v>
          </cell>
          <cell r="DC108">
            <v>36</v>
          </cell>
          <cell r="DD108">
            <v>41</v>
          </cell>
          <cell r="DE108">
            <v>46</v>
          </cell>
          <cell r="DF108">
            <v>38</v>
          </cell>
          <cell r="DG108">
            <v>40</v>
          </cell>
          <cell r="DH108">
            <v>36</v>
          </cell>
          <cell r="DI108">
            <v>36</v>
          </cell>
          <cell r="DJ108">
            <v>26</v>
          </cell>
          <cell r="DK108">
            <v>16</v>
          </cell>
        </row>
        <row r="109">
          <cell r="Y109" t="str">
            <v>Infinera</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1</v>
          </cell>
          <cell r="AR109">
            <v>2</v>
          </cell>
          <cell r="AS109">
            <v>2</v>
          </cell>
          <cell r="AT109">
            <v>2</v>
          </cell>
          <cell r="AV109" t="str">
            <v>Infinera</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2</v>
          </cell>
          <cell r="BO109">
            <v>4</v>
          </cell>
          <cell r="BP109">
            <v>4</v>
          </cell>
          <cell r="BQ109">
            <v>4</v>
          </cell>
          <cell r="BS109" t="str">
            <v>Infinera</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P109" t="str">
            <v>Infinera</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row>
        <row r="110">
          <cell r="Y110" t="str">
            <v>NEC</v>
          </cell>
          <cell r="Z110">
            <v>6</v>
          </cell>
          <cell r="AA110">
            <v>8</v>
          </cell>
          <cell r="AB110">
            <v>8</v>
          </cell>
          <cell r="AC110">
            <v>7</v>
          </cell>
          <cell r="AD110">
            <v>5</v>
          </cell>
          <cell r="AE110">
            <v>5</v>
          </cell>
          <cell r="AF110">
            <v>5</v>
          </cell>
          <cell r="AG110">
            <v>5</v>
          </cell>
          <cell r="AH110">
            <v>6</v>
          </cell>
          <cell r="AI110">
            <v>5</v>
          </cell>
          <cell r="AJ110">
            <v>4</v>
          </cell>
          <cell r="AK110">
            <v>4</v>
          </cell>
          <cell r="AL110">
            <v>4</v>
          </cell>
          <cell r="AM110">
            <v>4</v>
          </cell>
          <cell r="AN110">
            <v>4</v>
          </cell>
          <cell r="AO110">
            <v>4</v>
          </cell>
          <cell r="AP110">
            <v>5</v>
          </cell>
          <cell r="AQ110">
            <v>5</v>
          </cell>
          <cell r="AR110">
            <v>5</v>
          </cell>
          <cell r="AS110">
            <v>4</v>
          </cell>
          <cell r="AT110">
            <v>2</v>
          </cell>
          <cell r="AV110" t="str">
            <v>NEC</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3</v>
          </cell>
          <cell r="BM110">
            <v>5</v>
          </cell>
          <cell r="BN110">
            <v>6</v>
          </cell>
          <cell r="BO110">
            <v>6</v>
          </cell>
          <cell r="BP110">
            <v>3</v>
          </cell>
          <cell r="BQ110">
            <v>1</v>
          </cell>
          <cell r="BS110" t="str">
            <v>NEC</v>
          </cell>
          <cell r="BT110">
            <v>22</v>
          </cell>
          <cell r="BU110">
            <v>10</v>
          </cell>
          <cell r="BV110">
            <v>10</v>
          </cell>
          <cell r="BW110">
            <v>11</v>
          </cell>
          <cell r="BX110">
            <v>25</v>
          </cell>
          <cell r="BY110">
            <v>30</v>
          </cell>
          <cell r="BZ110">
            <v>31</v>
          </cell>
          <cell r="CA110">
            <v>42</v>
          </cell>
          <cell r="CB110">
            <v>53</v>
          </cell>
          <cell r="CC110">
            <v>66</v>
          </cell>
          <cell r="CD110">
            <v>97</v>
          </cell>
          <cell r="CE110">
            <v>139</v>
          </cell>
          <cell r="CF110">
            <v>171</v>
          </cell>
          <cell r="CG110">
            <v>191</v>
          </cell>
          <cell r="CH110">
            <v>207</v>
          </cell>
          <cell r="CI110">
            <v>200</v>
          </cell>
          <cell r="CJ110">
            <v>176</v>
          </cell>
          <cell r="CK110">
            <v>172</v>
          </cell>
          <cell r="CL110">
            <v>155</v>
          </cell>
          <cell r="CM110">
            <v>104</v>
          </cell>
          <cell r="CN110">
            <v>70</v>
          </cell>
          <cell r="CP110" t="str">
            <v>NEC</v>
          </cell>
          <cell r="CQ110">
            <v>0</v>
          </cell>
          <cell r="CR110">
            <v>0</v>
          </cell>
          <cell r="CS110">
            <v>0</v>
          </cell>
          <cell r="CT110">
            <v>0</v>
          </cell>
          <cell r="CU110">
            <v>0</v>
          </cell>
          <cell r="CV110">
            <v>0</v>
          </cell>
          <cell r="CW110">
            <v>0</v>
          </cell>
          <cell r="CX110">
            <v>0</v>
          </cell>
          <cell r="CY110">
            <v>0</v>
          </cell>
          <cell r="CZ110">
            <v>0</v>
          </cell>
          <cell r="DA110">
            <v>2</v>
          </cell>
          <cell r="DB110">
            <v>6</v>
          </cell>
          <cell r="DC110">
            <v>7</v>
          </cell>
          <cell r="DD110">
            <v>9</v>
          </cell>
          <cell r="DE110">
            <v>8</v>
          </cell>
          <cell r="DF110">
            <v>5</v>
          </cell>
          <cell r="DG110">
            <v>4</v>
          </cell>
          <cell r="DH110">
            <v>2</v>
          </cell>
          <cell r="DI110">
            <v>1</v>
          </cell>
          <cell r="DJ110">
            <v>0</v>
          </cell>
          <cell r="DK110">
            <v>0</v>
          </cell>
        </row>
        <row r="111">
          <cell r="Y111" t="str">
            <v>Nokia Siemens</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V111" t="str">
            <v>Nokia Siemens</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t="str">
            <v>Nokia Siemens</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P111" t="str">
            <v>Nokia Siemens</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row>
        <row r="112">
          <cell r="Y112" t="str">
            <v>Sycamore</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V112" t="str">
            <v>Sycamore</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S112" t="str">
            <v>Sycamore</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P112" t="str">
            <v>Sycamore</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row>
        <row r="113">
          <cell r="Y113" t="str">
            <v>Tejas</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V113" t="str">
            <v>Tejas</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S113" t="str">
            <v>Tejas</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P113" t="str">
            <v>Tejas</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row>
        <row r="114">
          <cell r="Y114" t="str">
            <v>Tellabs</v>
          </cell>
          <cell r="Z114">
            <v>82</v>
          </cell>
          <cell r="AA114">
            <v>77</v>
          </cell>
          <cell r="AB114">
            <v>75</v>
          </cell>
          <cell r="AC114">
            <v>75</v>
          </cell>
          <cell r="AD114">
            <v>58</v>
          </cell>
          <cell r="AE114">
            <v>53</v>
          </cell>
          <cell r="AF114">
            <v>108</v>
          </cell>
          <cell r="AG114">
            <v>127</v>
          </cell>
          <cell r="AH114">
            <v>161</v>
          </cell>
          <cell r="AI114">
            <v>211</v>
          </cell>
          <cell r="AJ114">
            <v>205</v>
          </cell>
          <cell r="AK114">
            <v>211</v>
          </cell>
          <cell r="AL114">
            <v>191</v>
          </cell>
          <cell r="AM114">
            <v>163</v>
          </cell>
          <cell r="AN114">
            <v>156</v>
          </cell>
          <cell r="AO114">
            <v>178</v>
          </cell>
          <cell r="AP114">
            <v>214</v>
          </cell>
          <cell r="AQ114">
            <v>230</v>
          </cell>
          <cell r="AR114">
            <v>223</v>
          </cell>
          <cell r="AS114">
            <v>160</v>
          </cell>
          <cell r="AT114">
            <v>98</v>
          </cell>
          <cell r="AV114" t="str">
            <v>Tellabs</v>
          </cell>
          <cell r="AW114">
            <v>26</v>
          </cell>
          <cell r="AX114">
            <v>25</v>
          </cell>
          <cell r="AY114">
            <v>23</v>
          </cell>
          <cell r="AZ114">
            <v>22</v>
          </cell>
          <cell r="BA114">
            <v>20</v>
          </cell>
          <cell r="BB114">
            <v>20</v>
          </cell>
          <cell r="BC114">
            <v>18</v>
          </cell>
          <cell r="BD114">
            <v>17</v>
          </cell>
          <cell r="BE114">
            <v>17</v>
          </cell>
          <cell r="BF114">
            <v>18</v>
          </cell>
          <cell r="BG114">
            <v>18</v>
          </cell>
          <cell r="BH114">
            <v>19</v>
          </cell>
          <cell r="BI114">
            <v>17</v>
          </cell>
          <cell r="BJ114">
            <v>20</v>
          </cell>
          <cell r="BK114">
            <v>22</v>
          </cell>
          <cell r="BL114">
            <v>20</v>
          </cell>
          <cell r="BM114">
            <v>18</v>
          </cell>
          <cell r="BN114">
            <v>12</v>
          </cell>
          <cell r="BO114">
            <v>9</v>
          </cell>
          <cell r="BP114">
            <v>6</v>
          </cell>
          <cell r="BQ114">
            <v>5</v>
          </cell>
          <cell r="BS114" t="str">
            <v>Tellabs</v>
          </cell>
          <cell r="BT114">
            <v>10</v>
          </cell>
          <cell r="BU114">
            <v>10</v>
          </cell>
          <cell r="BV114">
            <v>10</v>
          </cell>
          <cell r="BW114">
            <v>11</v>
          </cell>
          <cell r="BX114">
            <v>10</v>
          </cell>
          <cell r="BY114">
            <v>10</v>
          </cell>
          <cell r="BZ114">
            <v>9</v>
          </cell>
          <cell r="CA114">
            <v>9</v>
          </cell>
          <cell r="CB114">
            <v>10</v>
          </cell>
          <cell r="CC114">
            <v>10</v>
          </cell>
          <cell r="CD114">
            <v>11</v>
          </cell>
          <cell r="CE114">
            <v>12</v>
          </cell>
          <cell r="CF114">
            <v>12</v>
          </cell>
          <cell r="CG114">
            <v>13</v>
          </cell>
          <cell r="CH114">
            <v>12</v>
          </cell>
          <cell r="CI114">
            <v>10</v>
          </cell>
          <cell r="CJ114">
            <v>10</v>
          </cell>
          <cell r="CK114">
            <v>9</v>
          </cell>
          <cell r="CL114">
            <v>10</v>
          </cell>
          <cell r="CM114">
            <v>8</v>
          </cell>
          <cell r="CN114">
            <v>5</v>
          </cell>
          <cell r="CP114" t="str">
            <v>Tellabs</v>
          </cell>
          <cell r="CQ114">
            <v>4</v>
          </cell>
          <cell r="CR114">
            <v>4</v>
          </cell>
          <cell r="CS114">
            <v>4</v>
          </cell>
          <cell r="CT114">
            <v>4</v>
          </cell>
          <cell r="CU114">
            <v>4</v>
          </cell>
          <cell r="CV114">
            <v>4</v>
          </cell>
          <cell r="CW114">
            <v>4</v>
          </cell>
          <cell r="CX114">
            <v>3</v>
          </cell>
          <cell r="CY114">
            <v>2</v>
          </cell>
          <cell r="CZ114">
            <v>2</v>
          </cell>
          <cell r="DA114">
            <v>1</v>
          </cell>
          <cell r="DB114">
            <v>1</v>
          </cell>
          <cell r="DC114">
            <v>1</v>
          </cell>
          <cell r="DD114">
            <v>1</v>
          </cell>
          <cell r="DE114">
            <v>2</v>
          </cell>
          <cell r="DF114">
            <v>2</v>
          </cell>
          <cell r="DG114">
            <v>4</v>
          </cell>
          <cell r="DH114">
            <v>7</v>
          </cell>
          <cell r="DI114">
            <v>8</v>
          </cell>
          <cell r="DJ114">
            <v>8</v>
          </cell>
          <cell r="DK114">
            <v>6</v>
          </cell>
        </row>
        <row r="115">
          <cell r="Y115" t="str">
            <v>Transmode</v>
          </cell>
          <cell r="Z115">
            <v>1</v>
          </cell>
          <cell r="AA115">
            <v>0</v>
          </cell>
          <cell r="AB115">
            <v>0</v>
          </cell>
          <cell r="AC115">
            <v>0</v>
          </cell>
          <cell r="AD115">
            <v>0</v>
          </cell>
          <cell r="AE115">
            <v>0</v>
          </cell>
          <cell r="AF115">
            <v>1</v>
          </cell>
          <cell r="AG115">
            <v>2</v>
          </cell>
          <cell r="AH115">
            <v>3</v>
          </cell>
          <cell r="AI115">
            <v>3</v>
          </cell>
          <cell r="AJ115">
            <v>3</v>
          </cell>
          <cell r="AK115">
            <v>3</v>
          </cell>
          <cell r="AL115">
            <v>5</v>
          </cell>
          <cell r="AM115">
            <v>6</v>
          </cell>
          <cell r="AN115">
            <v>6</v>
          </cell>
          <cell r="AO115">
            <v>6</v>
          </cell>
          <cell r="AP115">
            <v>5</v>
          </cell>
          <cell r="AQ115">
            <v>6</v>
          </cell>
          <cell r="AR115">
            <v>8</v>
          </cell>
          <cell r="AS115">
            <v>7</v>
          </cell>
          <cell r="AT115">
            <v>5</v>
          </cell>
          <cell r="AV115" t="str">
            <v>Transmode</v>
          </cell>
          <cell r="AW115">
            <v>28</v>
          </cell>
          <cell r="AX115">
            <v>35</v>
          </cell>
          <cell r="AY115">
            <v>43</v>
          </cell>
          <cell r="AZ115">
            <v>48</v>
          </cell>
          <cell r="BA115">
            <v>52</v>
          </cell>
          <cell r="BB115">
            <v>52</v>
          </cell>
          <cell r="BC115">
            <v>53</v>
          </cell>
          <cell r="BD115">
            <v>56</v>
          </cell>
          <cell r="BE115">
            <v>65</v>
          </cell>
          <cell r="BF115">
            <v>71</v>
          </cell>
          <cell r="BG115">
            <v>77</v>
          </cell>
          <cell r="BH115">
            <v>87</v>
          </cell>
          <cell r="BI115">
            <v>84</v>
          </cell>
          <cell r="BJ115">
            <v>77</v>
          </cell>
          <cell r="BK115">
            <v>72</v>
          </cell>
          <cell r="BL115">
            <v>60</v>
          </cell>
          <cell r="BM115">
            <v>66</v>
          </cell>
          <cell r="BN115">
            <v>69</v>
          </cell>
          <cell r="BO115">
            <v>73</v>
          </cell>
          <cell r="BP115">
            <v>60</v>
          </cell>
          <cell r="BQ115">
            <v>36</v>
          </cell>
          <cell r="BS115" t="str">
            <v>Transmode</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1</v>
          </cell>
          <cell r="CL115">
            <v>1</v>
          </cell>
          <cell r="CM115">
            <v>1</v>
          </cell>
          <cell r="CN115">
            <v>1</v>
          </cell>
          <cell r="CP115" t="str">
            <v>Transmode</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row>
        <row r="116">
          <cell r="Y116" t="str">
            <v>Tyco</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V116" t="str">
            <v>Tyco</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S116" t="str">
            <v>Tyco</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P116" t="str">
            <v>Tyco</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row>
        <row r="117">
          <cell r="Y117" t="str">
            <v>ZTE</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V117" t="str">
            <v>ZTE</v>
          </cell>
          <cell r="AW117">
            <v>4</v>
          </cell>
          <cell r="AX117">
            <v>3</v>
          </cell>
          <cell r="AY117">
            <v>3</v>
          </cell>
          <cell r="AZ117">
            <v>3</v>
          </cell>
          <cell r="BA117">
            <v>4</v>
          </cell>
          <cell r="BB117">
            <v>6</v>
          </cell>
          <cell r="BC117">
            <v>9</v>
          </cell>
          <cell r="BD117">
            <v>14</v>
          </cell>
          <cell r="BE117">
            <v>20</v>
          </cell>
          <cell r="BF117">
            <v>21</v>
          </cell>
          <cell r="BG117">
            <v>31</v>
          </cell>
          <cell r="BH117">
            <v>30</v>
          </cell>
          <cell r="BI117">
            <v>30</v>
          </cell>
          <cell r="BJ117">
            <v>27</v>
          </cell>
          <cell r="BK117">
            <v>23</v>
          </cell>
          <cell r="BL117">
            <v>18</v>
          </cell>
          <cell r="BM117">
            <v>18</v>
          </cell>
          <cell r="BN117">
            <v>20</v>
          </cell>
          <cell r="BO117">
            <v>14</v>
          </cell>
          <cell r="BP117">
            <v>14</v>
          </cell>
          <cell r="BQ117">
            <v>6</v>
          </cell>
          <cell r="BS117" t="str">
            <v>ZTE</v>
          </cell>
          <cell r="BT117">
            <v>6</v>
          </cell>
          <cell r="BU117">
            <v>6</v>
          </cell>
          <cell r="BV117">
            <v>6</v>
          </cell>
          <cell r="BW117">
            <v>6</v>
          </cell>
          <cell r="BX117">
            <v>7</v>
          </cell>
          <cell r="BY117">
            <v>9</v>
          </cell>
          <cell r="BZ117">
            <v>13</v>
          </cell>
          <cell r="CA117">
            <v>18</v>
          </cell>
          <cell r="CB117">
            <v>22</v>
          </cell>
          <cell r="CC117">
            <v>23</v>
          </cell>
          <cell r="CD117">
            <v>30</v>
          </cell>
          <cell r="CE117">
            <v>31</v>
          </cell>
          <cell r="CF117">
            <v>34</v>
          </cell>
          <cell r="CG117">
            <v>37</v>
          </cell>
          <cell r="CH117">
            <v>34</v>
          </cell>
          <cell r="CI117">
            <v>31</v>
          </cell>
          <cell r="CJ117">
            <v>25</v>
          </cell>
          <cell r="CK117">
            <v>23</v>
          </cell>
          <cell r="CL117">
            <v>21</v>
          </cell>
          <cell r="CM117">
            <v>16</v>
          </cell>
          <cell r="CN117">
            <v>12</v>
          </cell>
          <cell r="CP117" t="str">
            <v>ZTE</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5</v>
          </cell>
          <cell r="DH117">
            <v>6</v>
          </cell>
          <cell r="DI117">
            <v>9</v>
          </cell>
          <cell r="DJ117">
            <v>9</v>
          </cell>
          <cell r="DK117">
            <v>4</v>
          </cell>
        </row>
        <row r="118">
          <cell r="Y118" t="str">
            <v>Other</v>
          </cell>
          <cell r="Z118">
            <v>32</v>
          </cell>
          <cell r="AA118">
            <v>33</v>
          </cell>
          <cell r="AB118">
            <v>43</v>
          </cell>
          <cell r="AC118">
            <v>57</v>
          </cell>
          <cell r="AD118">
            <v>73</v>
          </cell>
          <cell r="AE118">
            <v>89</v>
          </cell>
          <cell r="AF118">
            <v>95</v>
          </cell>
          <cell r="AG118">
            <v>103</v>
          </cell>
          <cell r="AH118">
            <v>110</v>
          </cell>
          <cell r="AI118">
            <v>115</v>
          </cell>
          <cell r="AJ118">
            <v>119</v>
          </cell>
          <cell r="AK118">
            <v>125</v>
          </cell>
          <cell r="AL118">
            <v>129</v>
          </cell>
          <cell r="AM118">
            <v>132</v>
          </cell>
          <cell r="AN118">
            <v>132</v>
          </cell>
          <cell r="AO118">
            <v>123</v>
          </cell>
          <cell r="AP118">
            <v>113</v>
          </cell>
          <cell r="AQ118">
            <v>104</v>
          </cell>
          <cell r="AR118">
            <v>74</v>
          </cell>
          <cell r="AS118">
            <v>48</v>
          </cell>
          <cell r="AT118">
            <v>24</v>
          </cell>
          <cell r="AV118" t="str">
            <v>Other</v>
          </cell>
          <cell r="AW118">
            <v>31</v>
          </cell>
          <cell r="AX118">
            <v>28</v>
          </cell>
          <cell r="AY118">
            <v>24</v>
          </cell>
          <cell r="AZ118">
            <v>25</v>
          </cell>
          <cell r="BA118">
            <v>29</v>
          </cell>
          <cell r="BB118">
            <v>34</v>
          </cell>
          <cell r="BC118">
            <v>38</v>
          </cell>
          <cell r="BD118">
            <v>41</v>
          </cell>
          <cell r="BE118">
            <v>42</v>
          </cell>
          <cell r="BF118">
            <v>38</v>
          </cell>
          <cell r="BG118">
            <v>35</v>
          </cell>
          <cell r="BH118">
            <v>33</v>
          </cell>
          <cell r="BI118">
            <v>31</v>
          </cell>
          <cell r="BJ118">
            <v>34</v>
          </cell>
          <cell r="BK118">
            <v>39</v>
          </cell>
          <cell r="BL118">
            <v>43</v>
          </cell>
          <cell r="BM118">
            <v>52</v>
          </cell>
          <cell r="BN118">
            <v>58</v>
          </cell>
          <cell r="BO118">
            <v>46</v>
          </cell>
          <cell r="BP118">
            <v>33</v>
          </cell>
          <cell r="BQ118">
            <v>15</v>
          </cell>
          <cell r="BS118" t="str">
            <v>Other</v>
          </cell>
          <cell r="BT118">
            <v>14</v>
          </cell>
          <cell r="BU118">
            <v>13</v>
          </cell>
          <cell r="BV118">
            <v>14</v>
          </cell>
          <cell r="BW118">
            <v>15</v>
          </cell>
          <cell r="BX118">
            <v>16</v>
          </cell>
          <cell r="BY118">
            <v>17</v>
          </cell>
          <cell r="BZ118">
            <v>16</v>
          </cell>
          <cell r="CA118">
            <v>16</v>
          </cell>
          <cell r="CB118">
            <v>16</v>
          </cell>
          <cell r="CC118">
            <v>19</v>
          </cell>
          <cell r="CD118">
            <v>22</v>
          </cell>
          <cell r="CE118">
            <v>24</v>
          </cell>
          <cell r="CF118">
            <v>27</v>
          </cell>
          <cell r="CG118">
            <v>25</v>
          </cell>
          <cell r="CH118">
            <v>23</v>
          </cell>
          <cell r="CI118">
            <v>23</v>
          </cell>
          <cell r="CJ118">
            <v>25</v>
          </cell>
          <cell r="CK118">
            <v>27</v>
          </cell>
          <cell r="CL118">
            <v>22</v>
          </cell>
          <cell r="CM118">
            <v>16</v>
          </cell>
          <cell r="CN118">
            <v>7</v>
          </cell>
          <cell r="CP118" t="str">
            <v>Other</v>
          </cell>
          <cell r="CQ118">
            <v>0</v>
          </cell>
          <cell r="CR118">
            <v>0</v>
          </cell>
          <cell r="CS118">
            <v>0</v>
          </cell>
          <cell r="CT118">
            <v>0</v>
          </cell>
          <cell r="CU118">
            <v>0</v>
          </cell>
          <cell r="CV118">
            <v>0</v>
          </cell>
          <cell r="CW118">
            <v>1</v>
          </cell>
          <cell r="CX118">
            <v>2</v>
          </cell>
          <cell r="CY118">
            <v>3</v>
          </cell>
          <cell r="CZ118">
            <v>3</v>
          </cell>
          <cell r="DA118">
            <v>2</v>
          </cell>
          <cell r="DB118">
            <v>1</v>
          </cell>
          <cell r="DC118">
            <v>0</v>
          </cell>
          <cell r="DD118">
            <v>0</v>
          </cell>
          <cell r="DE118">
            <v>0</v>
          </cell>
          <cell r="DF118">
            <v>0</v>
          </cell>
          <cell r="DG118">
            <v>0</v>
          </cell>
          <cell r="DH118">
            <v>0</v>
          </cell>
          <cell r="DI118">
            <v>0</v>
          </cell>
          <cell r="DJ118">
            <v>0</v>
          </cell>
          <cell r="DK118">
            <v>0</v>
          </cell>
        </row>
        <row r="119">
          <cell r="Y119" t="str">
            <v>Total</v>
          </cell>
          <cell r="Z119">
            <v>596</v>
          </cell>
          <cell r="AA119">
            <v>637</v>
          </cell>
          <cell r="AB119">
            <v>706</v>
          </cell>
          <cell r="AC119">
            <v>765</v>
          </cell>
          <cell r="AD119">
            <v>829</v>
          </cell>
          <cell r="AE119">
            <v>900</v>
          </cell>
          <cell r="AF119">
            <v>1002</v>
          </cell>
          <cell r="AG119">
            <v>1101</v>
          </cell>
          <cell r="AH119">
            <v>1226</v>
          </cell>
          <cell r="AI119">
            <v>1339</v>
          </cell>
          <cell r="AJ119">
            <v>1377</v>
          </cell>
          <cell r="AK119">
            <v>1378</v>
          </cell>
          <cell r="AL119">
            <v>1353</v>
          </cell>
          <cell r="AM119">
            <v>1260</v>
          </cell>
          <cell r="AN119">
            <v>1192</v>
          </cell>
          <cell r="AO119">
            <v>1220</v>
          </cell>
          <cell r="AP119">
            <v>1261</v>
          </cell>
          <cell r="AQ119">
            <v>1326</v>
          </cell>
          <cell r="AR119">
            <v>1276</v>
          </cell>
          <cell r="AS119">
            <v>932</v>
          </cell>
          <cell r="AT119">
            <v>573</v>
          </cell>
          <cell r="AV119" t="str">
            <v>Total</v>
          </cell>
          <cell r="AW119">
            <v>463</v>
          </cell>
          <cell r="AX119">
            <v>496</v>
          </cell>
          <cell r="AY119">
            <v>532</v>
          </cell>
          <cell r="AZ119">
            <v>589</v>
          </cell>
          <cell r="BA119">
            <v>724</v>
          </cell>
          <cell r="BB119">
            <v>855</v>
          </cell>
          <cell r="BC119">
            <v>968</v>
          </cell>
          <cell r="BD119">
            <v>1094</v>
          </cell>
          <cell r="BE119">
            <v>1177</v>
          </cell>
          <cell r="BF119">
            <v>1243</v>
          </cell>
          <cell r="BG119">
            <v>1372</v>
          </cell>
          <cell r="BH119">
            <v>1396</v>
          </cell>
          <cell r="BI119">
            <v>1400</v>
          </cell>
          <cell r="BJ119">
            <v>1367</v>
          </cell>
          <cell r="BK119">
            <v>1241</v>
          </cell>
          <cell r="BL119">
            <v>1191</v>
          </cell>
          <cell r="BM119">
            <v>1153</v>
          </cell>
          <cell r="BN119">
            <v>1093</v>
          </cell>
          <cell r="BO119">
            <v>1057</v>
          </cell>
          <cell r="BP119">
            <v>779</v>
          </cell>
          <cell r="BQ119">
            <v>467</v>
          </cell>
          <cell r="BS119" t="str">
            <v>Total</v>
          </cell>
          <cell r="BT119">
            <v>324</v>
          </cell>
          <cell r="BU119">
            <v>276</v>
          </cell>
          <cell r="BV119">
            <v>303</v>
          </cell>
          <cell r="BW119">
            <v>315</v>
          </cell>
          <cell r="BX119">
            <v>363</v>
          </cell>
          <cell r="BY119">
            <v>376</v>
          </cell>
          <cell r="BZ119">
            <v>363</v>
          </cell>
          <cell r="CA119">
            <v>391</v>
          </cell>
          <cell r="CB119">
            <v>441</v>
          </cell>
          <cell r="CC119">
            <v>501</v>
          </cell>
          <cell r="CD119">
            <v>616</v>
          </cell>
          <cell r="CE119">
            <v>718</v>
          </cell>
          <cell r="CF119">
            <v>768</v>
          </cell>
          <cell r="CG119">
            <v>827</v>
          </cell>
          <cell r="CH119">
            <v>863</v>
          </cell>
          <cell r="CI119">
            <v>878</v>
          </cell>
          <cell r="CJ119">
            <v>887</v>
          </cell>
          <cell r="CK119">
            <v>861</v>
          </cell>
          <cell r="CL119">
            <v>812</v>
          </cell>
          <cell r="CM119">
            <v>573</v>
          </cell>
          <cell r="CN119">
            <v>353</v>
          </cell>
          <cell r="CP119" t="str">
            <v>Total</v>
          </cell>
          <cell r="CQ119">
            <v>41</v>
          </cell>
          <cell r="CR119">
            <v>46</v>
          </cell>
          <cell r="CS119">
            <v>47</v>
          </cell>
          <cell r="CT119">
            <v>47</v>
          </cell>
          <cell r="CU119">
            <v>56</v>
          </cell>
          <cell r="CV119">
            <v>65</v>
          </cell>
          <cell r="CW119">
            <v>82</v>
          </cell>
          <cell r="CX119">
            <v>97</v>
          </cell>
          <cell r="CY119">
            <v>98</v>
          </cell>
          <cell r="CZ119">
            <v>98</v>
          </cell>
          <cell r="DA119">
            <v>95</v>
          </cell>
          <cell r="DB119">
            <v>112</v>
          </cell>
          <cell r="DC119">
            <v>113</v>
          </cell>
          <cell r="DD119">
            <v>128</v>
          </cell>
          <cell r="DE119">
            <v>139</v>
          </cell>
          <cell r="DF119">
            <v>121</v>
          </cell>
          <cell r="DG119">
            <v>130</v>
          </cell>
          <cell r="DH119">
            <v>123</v>
          </cell>
          <cell r="DI119">
            <v>112</v>
          </cell>
          <cell r="DJ119">
            <v>86</v>
          </cell>
          <cell r="DK119">
            <v>51</v>
          </cell>
        </row>
        <row r="126">
          <cell r="Y126" t="str">
            <v>Vendor</v>
          </cell>
          <cell r="Z126" t="str">
            <v>4Q05</v>
          </cell>
          <cell r="AA126" t="str">
            <v>1Q06</v>
          </cell>
          <cell r="AB126" t="str">
            <v>2Q06</v>
          </cell>
          <cell r="AC126" t="str">
            <v>3Q06</v>
          </cell>
          <cell r="AD126" t="str">
            <v>4Q06</v>
          </cell>
          <cell r="AE126" t="str">
            <v>1Q07</v>
          </cell>
          <cell r="AF126" t="str">
            <v>2Q07</v>
          </cell>
          <cell r="AG126" t="str">
            <v>3Q07</v>
          </cell>
          <cell r="AH126" t="str">
            <v>4Q07</v>
          </cell>
          <cell r="AI126" t="str">
            <v>1Q08</v>
          </cell>
          <cell r="AJ126" t="str">
            <v>2Q08</v>
          </cell>
          <cell r="AK126" t="str">
            <v>3Q08</v>
          </cell>
          <cell r="AL126" t="str">
            <v>4Q08</v>
          </cell>
          <cell r="AM126" t="str">
            <v>1Q09</v>
          </cell>
          <cell r="AN126" t="str">
            <v>2Q09</v>
          </cell>
          <cell r="AO126" t="str">
            <v>3Q09</v>
          </cell>
          <cell r="AP126" t="str">
            <v>4Q09</v>
          </cell>
          <cell r="AQ126" t="str">
            <v>1Q10</v>
          </cell>
          <cell r="AR126" t="str">
            <v>2Q10</v>
          </cell>
          <cell r="AS126" t="str">
            <v>3Q10</v>
          </cell>
          <cell r="AT126" t="str">
            <v>4Q10</v>
          </cell>
          <cell r="AV126" t="str">
            <v>Vendor</v>
          </cell>
          <cell r="AW126" t="str">
            <v>4Q05</v>
          </cell>
          <cell r="AX126" t="str">
            <v>1Q06</v>
          </cell>
          <cell r="AY126" t="str">
            <v>2Q06</v>
          </cell>
          <cell r="AZ126" t="str">
            <v>3Q06</v>
          </cell>
          <cell r="BA126" t="str">
            <v>4Q06</v>
          </cell>
          <cell r="BB126" t="str">
            <v>1Q07</v>
          </cell>
          <cell r="BC126" t="str">
            <v>2Q07</v>
          </cell>
          <cell r="BD126" t="str">
            <v>3Q07</v>
          </cell>
          <cell r="BE126" t="str">
            <v>4Q07</v>
          </cell>
          <cell r="BF126" t="str">
            <v>1Q08</v>
          </cell>
          <cell r="BG126" t="str">
            <v>2Q08</v>
          </cell>
          <cell r="BH126" t="str">
            <v>3Q08</v>
          </cell>
          <cell r="BI126" t="str">
            <v>4Q08</v>
          </cell>
          <cell r="BJ126" t="str">
            <v>1Q09</v>
          </cell>
          <cell r="BK126" t="str">
            <v>2Q09</v>
          </cell>
          <cell r="BL126" t="str">
            <v>3Q09</v>
          </cell>
          <cell r="BM126" t="str">
            <v>4Q09</v>
          </cell>
          <cell r="BN126" t="str">
            <v>1Q10</v>
          </cell>
          <cell r="BO126" t="str">
            <v>2Q10</v>
          </cell>
          <cell r="BP126" t="str">
            <v>3Q10</v>
          </cell>
          <cell r="BQ126" t="str">
            <v>4Q10</v>
          </cell>
          <cell r="BS126" t="str">
            <v>Vendor</v>
          </cell>
          <cell r="BT126" t="str">
            <v>4Q05</v>
          </cell>
          <cell r="BU126" t="str">
            <v>1Q06</v>
          </cell>
          <cell r="BV126" t="str">
            <v>2Q06</v>
          </cell>
          <cell r="BW126" t="str">
            <v>3Q06</v>
          </cell>
          <cell r="BX126" t="str">
            <v>4Q06</v>
          </cell>
          <cell r="BY126" t="str">
            <v>1Q07</v>
          </cell>
          <cell r="BZ126" t="str">
            <v>2Q07</v>
          </cell>
          <cell r="CA126" t="str">
            <v>3Q07</v>
          </cell>
          <cell r="CB126" t="str">
            <v>4Q07</v>
          </cell>
          <cell r="CC126" t="str">
            <v>1Q08</v>
          </cell>
          <cell r="CD126" t="str">
            <v>2Q08</v>
          </cell>
          <cell r="CE126" t="str">
            <v>3Q08</v>
          </cell>
          <cell r="CF126" t="str">
            <v>4Q08</v>
          </cell>
          <cell r="CG126" t="str">
            <v>1Q09</v>
          </cell>
          <cell r="CH126" t="str">
            <v>2Q09</v>
          </cell>
          <cell r="CI126" t="str">
            <v>3Q09</v>
          </cell>
          <cell r="CJ126" t="str">
            <v>4Q09</v>
          </cell>
          <cell r="CK126" t="str">
            <v>1Q10</v>
          </cell>
          <cell r="CL126" t="str">
            <v>2Q10</v>
          </cell>
          <cell r="CM126" t="str">
            <v>3Q10</v>
          </cell>
          <cell r="CN126" t="str">
            <v>4Q10</v>
          </cell>
          <cell r="CP126" t="str">
            <v>Vendor</v>
          </cell>
          <cell r="CQ126" t="str">
            <v>4Q05</v>
          </cell>
          <cell r="CR126" t="str">
            <v>1Q06</v>
          </cell>
          <cell r="CS126" t="str">
            <v>2Q06</v>
          </cell>
          <cell r="CT126" t="str">
            <v>3Q06</v>
          </cell>
          <cell r="CU126" t="str">
            <v>4Q06</v>
          </cell>
          <cell r="CV126" t="str">
            <v>1Q07</v>
          </cell>
          <cell r="CW126" t="str">
            <v>2Q07</v>
          </cell>
          <cell r="CX126" t="str">
            <v>3Q07</v>
          </cell>
          <cell r="CY126" t="str">
            <v>4Q07</v>
          </cell>
          <cell r="CZ126" t="str">
            <v>1Q08</v>
          </cell>
          <cell r="DA126" t="str">
            <v>2Q08</v>
          </cell>
          <cell r="DB126" t="str">
            <v>3Q08</v>
          </cell>
          <cell r="DC126" t="str">
            <v>4Q08</v>
          </cell>
          <cell r="DD126" t="str">
            <v>1Q09</v>
          </cell>
          <cell r="DE126" t="str">
            <v>2Q09</v>
          </cell>
          <cell r="DF126" t="str">
            <v>3Q09</v>
          </cell>
          <cell r="DG126" t="str">
            <v>4Q09</v>
          </cell>
          <cell r="DH126" t="str">
            <v>1Q10</v>
          </cell>
          <cell r="DI126" t="str">
            <v>2Q10</v>
          </cell>
          <cell r="DJ126" t="str">
            <v>3Q10</v>
          </cell>
          <cell r="DK126" t="str">
            <v>4Q10</v>
          </cell>
        </row>
        <row r="127">
          <cell r="Y127" t="str">
            <v>ADTRAN</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V127" t="str">
            <v>ADTRAN</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S127" t="str">
            <v>ADTRAN</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P127" t="str">
            <v>ADTRAN</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row>
        <row r="128">
          <cell r="Y128" t="str">
            <v>ADVA</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V128" t="str">
            <v>ADVA</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S128" t="str">
            <v>ADVA</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P128" t="str">
            <v>ADVA</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row>
        <row r="129">
          <cell r="Y129" t="str">
            <v>Alcatel-Lucent</v>
          </cell>
          <cell r="Z129">
            <v>97</v>
          </cell>
          <cell r="AA129">
            <v>106</v>
          </cell>
          <cell r="AB129">
            <v>98</v>
          </cell>
          <cell r="AC129">
            <v>87</v>
          </cell>
          <cell r="AD129">
            <v>67</v>
          </cell>
          <cell r="AE129">
            <v>75</v>
          </cell>
          <cell r="AF129">
            <v>85</v>
          </cell>
          <cell r="AG129">
            <v>104</v>
          </cell>
          <cell r="AH129">
            <v>141</v>
          </cell>
          <cell r="AI129">
            <v>151</v>
          </cell>
          <cell r="AJ129">
            <v>150</v>
          </cell>
          <cell r="AK129">
            <v>124</v>
          </cell>
          <cell r="AL129">
            <v>98</v>
          </cell>
          <cell r="AM129">
            <v>62</v>
          </cell>
          <cell r="AN129">
            <v>58</v>
          </cell>
          <cell r="AO129">
            <v>68</v>
          </cell>
          <cell r="AP129">
            <v>78</v>
          </cell>
          <cell r="AQ129">
            <v>89</v>
          </cell>
          <cell r="AR129">
            <v>90</v>
          </cell>
          <cell r="AS129">
            <v>66</v>
          </cell>
          <cell r="AT129">
            <v>40</v>
          </cell>
          <cell r="AV129" t="str">
            <v>Alcatel-Lucent</v>
          </cell>
          <cell r="AW129">
            <v>145</v>
          </cell>
          <cell r="AX129">
            <v>168</v>
          </cell>
          <cell r="AY129">
            <v>187</v>
          </cell>
          <cell r="AZ129">
            <v>207</v>
          </cell>
          <cell r="BA129">
            <v>235</v>
          </cell>
          <cell r="BB129">
            <v>255</v>
          </cell>
          <cell r="BC129">
            <v>278</v>
          </cell>
          <cell r="BD129">
            <v>311</v>
          </cell>
          <cell r="BE129">
            <v>300</v>
          </cell>
          <cell r="BF129">
            <v>309</v>
          </cell>
          <cell r="BG129">
            <v>334</v>
          </cell>
          <cell r="BH129">
            <v>342</v>
          </cell>
          <cell r="BI129">
            <v>357</v>
          </cell>
          <cell r="BJ129">
            <v>347</v>
          </cell>
          <cell r="BK129">
            <v>302</v>
          </cell>
          <cell r="BL129">
            <v>271</v>
          </cell>
          <cell r="BM129">
            <v>241</v>
          </cell>
          <cell r="BN129">
            <v>218</v>
          </cell>
          <cell r="BO129">
            <v>212</v>
          </cell>
          <cell r="BP129">
            <v>148</v>
          </cell>
          <cell r="BQ129">
            <v>84</v>
          </cell>
          <cell r="BS129" t="str">
            <v>Alcatel-Lucent</v>
          </cell>
          <cell r="BT129">
            <v>69</v>
          </cell>
          <cell r="BU129">
            <v>56</v>
          </cell>
          <cell r="BV129">
            <v>58</v>
          </cell>
          <cell r="BW129">
            <v>74</v>
          </cell>
          <cell r="BX129">
            <v>97</v>
          </cell>
          <cell r="BY129">
            <v>112</v>
          </cell>
          <cell r="BZ129">
            <v>128</v>
          </cell>
          <cell r="CA129">
            <v>116</v>
          </cell>
          <cell r="CB129">
            <v>107</v>
          </cell>
          <cell r="CC129">
            <v>103</v>
          </cell>
          <cell r="CD129">
            <v>98</v>
          </cell>
          <cell r="CE129">
            <v>92</v>
          </cell>
          <cell r="CF129">
            <v>88</v>
          </cell>
          <cell r="CG129">
            <v>78</v>
          </cell>
          <cell r="CH129">
            <v>65</v>
          </cell>
          <cell r="CI129">
            <v>76</v>
          </cell>
          <cell r="CJ129">
            <v>91</v>
          </cell>
          <cell r="CK129">
            <v>93</v>
          </cell>
          <cell r="CL129">
            <v>106</v>
          </cell>
          <cell r="CM129">
            <v>79</v>
          </cell>
          <cell r="CN129">
            <v>42</v>
          </cell>
          <cell r="CP129" t="str">
            <v>Alcatel-Lucent</v>
          </cell>
          <cell r="CQ129">
            <v>12</v>
          </cell>
          <cell r="CR129">
            <v>15</v>
          </cell>
          <cell r="CS129">
            <v>23</v>
          </cell>
          <cell r="CT129">
            <v>31</v>
          </cell>
          <cell r="CU129">
            <v>36</v>
          </cell>
          <cell r="CV129">
            <v>48</v>
          </cell>
          <cell r="CW129">
            <v>56</v>
          </cell>
          <cell r="CX129">
            <v>64</v>
          </cell>
          <cell r="CY129">
            <v>70</v>
          </cell>
          <cell r="CZ129">
            <v>65</v>
          </cell>
          <cell r="DA129">
            <v>67</v>
          </cell>
          <cell r="DB129">
            <v>66</v>
          </cell>
          <cell r="DC129">
            <v>57</v>
          </cell>
          <cell r="DD129">
            <v>55</v>
          </cell>
          <cell r="DE129">
            <v>49</v>
          </cell>
          <cell r="DF129">
            <v>36</v>
          </cell>
          <cell r="DG129">
            <v>39</v>
          </cell>
          <cell r="DH129">
            <v>38</v>
          </cell>
          <cell r="DI129">
            <v>33</v>
          </cell>
          <cell r="DJ129">
            <v>29</v>
          </cell>
          <cell r="DK129">
            <v>16</v>
          </cell>
        </row>
        <row r="130">
          <cell r="Y130" t="str">
            <v>Ciena</v>
          </cell>
          <cell r="Z130">
            <v>228</v>
          </cell>
          <cell r="AA130">
            <v>237</v>
          </cell>
          <cell r="AB130">
            <v>239</v>
          </cell>
          <cell r="AC130">
            <v>258</v>
          </cell>
          <cell r="AD130">
            <v>285</v>
          </cell>
          <cell r="AE130">
            <v>293</v>
          </cell>
          <cell r="AF130">
            <v>332</v>
          </cell>
          <cell r="AG130">
            <v>332</v>
          </cell>
          <cell r="AH130">
            <v>302</v>
          </cell>
          <cell r="AI130">
            <v>321</v>
          </cell>
          <cell r="AJ130">
            <v>325</v>
          </cell>
          <cell r="AK130">
            <v>318</v>
          </cell>
          <cell r="AL130">
            <v>318</v>
          </cell>
          <cell r="AM130">
            <v>297</v>
          </cell>
          <cell r="AN130">
            <v>264</v>
          </cell>
          <cell r="AO130">
            <v>246</v>
          </cell>
          <cell r="AP130">
            <v>241</v>
          </cell>
          <cell r="AQ130">
            <v>237</v>
          </cell>
          <cell r="AR130">
            <v>194</v>
          </cell>
          <cell r="AS130">
            <v>135</v>
          </cell>
          <cell r="AT130">
            <v>74</v>
          </cell>
          <cell r="AV130" t="str">
            <v>Ciena</v>
          </cell>
          <cell r="AW130">
            <v>75</v>
          </cell>
          <cell r="AX130">
            <v>66</v>
          </cell>
          <cell r="AY130">
            <v>52</v>
          </cell>
          <cell r="AZ130">
            <v>54</v>
          </cell>
          <cell r="BA130">
            <v>61</v>
          </cell>
          <cell r="BB130">
            <v>67</v>
          </cell>
          <cell r="BC130">
            <v>79</v>
          </cell>
          <cell r="BD130">
            <v>81</v>
          </cell>
          <cell r="BE130">
            <v>91</v>
          </cell>
          <cell r="BF130">
            <v>92</v>
          </cell>
          <cell r="BG130">
            <v>111</v>
          </cell>
          <cell r="BH130">
            <v>125</v>
          </cell>
          <cell r="BI130">
            <v>134</v>
          </cell>
          <cell r="BJ130">
            <v>143</v>
          </cell>
          <cell r="BK130">
            <v>131</v>
          </cell>
          <cell r="BL130">
            <v>120</v>
          </cell>
          <cell r="BM130">
            <v>104</v>
          </cell>
          <cell r="BN130">
            <v>91</v>
          </cell>
          <cell r="BO130">
            <v>71</v>
          </cell>
          <cell r="BP130">
            <v>48</v>
          </cell>
          <cell r="BQ130">
            <v>23</v>
          </cell>
          <cell r="BS130" t="str">
            <v>Ciena</v>
          </cell>
          <cell r="BT130">
            <v>68</v>
          </cell>
          <cell r="BU130">
            <v>58</v>
          </cell>
          <cell r="BV130">
            <v>59</v>
          </cell>
          <cell r="BW130">
            <v>61</v>
          </cell>
          <cell r="BX130">
            <v>61</v>
          </cell>
          <cell r="BY130">
            <v>61</v>
          </cell>
          <cell r="BZ130">
            <v>50</v>
          </cell>
          <cell r="CA130">
            <v>40</v>
          </cell>
          <cell r="CB130">
            <v>42</v>
          </cell>
          <cell r="CC130">
            <v>41</v>
          </cell>
          <cell r="CD130">
            <v>37</v>
          </cell>
          <cell r="CE130">
            <v>31</v>
          </cell>
          <cell r="CF130">
            <v>34</v>
          </cell>
          <cell r="CG130">
            <v>31</v>
          </cell>
          <cell r="CH130">
            <v>39</v>
          </cell>
          <cell r="CI130">
            <v>42</v>
          </cell>
          <cell r="CJ130">
            <v>34</v>
          </cell>
          <cell r="CK130">
            <v>35</v>
          </cell>
          <cell r="CL130">
            <v>25</v>
          </cell>
          <cell r="CM130">
            <v>17</v>
          </cell>
          <cell r="CN130">
            <v>8</v>
          </cell>
          <cell r="CP130" t="str">
            <v>Ciena</v>
          </cell>
          <cell r="CQ130">
            <v>19</v>
          </cell>
          <cell r="CR130">
            <v>21</v>
          </cell>
          <cell r="CS130">
            <v>17</v>
          </cell>
          <cell r="CT130">
            <v>20</v>
          </cell>
          <cell r="CU130">
            <v>20</v>
          </cell>
          <cell r="CV130">
            <v>20</v>
          </cell>
          <cell r="CW130">
            <v>22</v>
          </cell>
          <cell r="CX130">
            <v>19</v>
          </cell>
          <cell r="CY130">
            <v>15</v>
          </cell>
          <cell r="CZ130">
            <v>18</v>
          </cell>
          <cell r="DA130">
            <v>20</v>
          </cell>
          <cell r="DB130">
            <v>39</v>
          </cell>
          <cell r="DC130">
            <v>47</v>
          </cell>
          <cell r="DD130">
            <v>58</v>
          </cell>
          <cell r="DE130">
            <v>59</v>
          </cell>
          <cell r="DF130">
            <v>42</v>
          </cell>
          <cell r="DG130">
            <v>35</v>
          </cell>
          <cell r="DH130">
            <v>18</v>
          </cell>
          <cell r="DI130">
            <v>12</v>
          </cell>
          <cell r="DJ130">
            <v>6</v>
          </cell>
          <cell r="DK130">
            <v>2</v>
          </cell>
        </row>
        <row r="131">
          <cell r="Y131" t="str">
            <v>Cisco</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V131" t="str">
            <v>Cisco</v>
          </cell>
          <cell r="AW131">
            <v>4</v>
          </cell>
          <cell r="AX131">
            <v>3</v>
          </cell>
          <cell r="AY131">
            <v>2</v>
          </cell>
          <cell r="AZ131">
            <v>1</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S131" t="str">
            <v>Cisco</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P131" t="str">
            <v>Cisco</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row>
        <row r="132">
          <cell r="Y132" t="str">
            <v>ECI Telecom</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V132" t="str">
            <v>ECI Telecom</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S132" t="str">
            <v>ECI Telecom</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P132" t="str">
            <v>ECI Telecom</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row>
        <row r="133">
          <cell r="Y133" t="str">
            <v>Ericsson</v>
          </cell>
          <cell r="Z133">
            <v>0</v>
          </cell>
          <cell r="AA133">
            <v>0</v>
          </cell>
          <cell r="AB133">
            <v>0</v>
          </cell>
          <cell r="AC133">
            <v>0</v>
          </cell>
          <cell r="AD133">
            <v>0</v>
          </cell>
          <cell r="AE133">
            <v>0</v>
          </cell>
          <cell r="AF133">
            <v>1</v>
          </cell>
          <cell r="AG133">
            <v>1</v>
          </cell>
          <cell r="AH133">
            <v>1</v>
          </cell>
          <cell r="AI133">
            <v>1</v>
          </cell>
          <cell r="AJ133">
            <v>0</v>
          </cell>
          <cell r="AK133">
            <v>0</v>
          </cell>
          <cell r="AL133">
            <v>0</v>
          </cell>
          <cell r="AM133">
            <v>0</v>
          </cell>
          <cell r="AN133">
            <v>0</v>
          </cell>
          <cell r="AO133">
            <v>0</v>
          </cell>
          <cell r="AP133">
            <v>0</v>
          </cell>
          <cell r="AQ133">
            <v>0</v>
          </cell>
          <cell r="AR133">
            <v>0</v>
          </cell>
          <cell r="AS133">
            <v>0</v>
          </cell>
          <cell r="AT133">
            <v>0</v>
          </cell>
          <cell r="AV133" t="str">
            <v>Ericsson</v>
          </cell>
          <cell r="AW133">
            <v>99</v>
          </cell>
          <cell r="AX133">
            <v>91</v>
          </cell>
          <cell r="AY133">
            <v>103</v>
          </cell>
          <cell r="AZ133">
            <v>113</v>
          </cell>
          <cell r="BA133">
            <v>124</v>
          </cell>
          <cell r="BB133">
            <v>133</v>
          </cell>
          <cell r="BC133">
            <v>140</v>
          </cell>
          <cell r="BD133">
            <v>148</v>
          </cell>
          <cell r="BE133">
            <v>155</v>
          </cell>
          <cell r="BF133">
            <v>156</v>
          </cell>
          <cell r="BG133">
            <v>158</v>
          </cell>
          <cell r="BH133">
            <v>163</v>
          </cell>
          <cell r="BI133">
            <v>165</v>
          </cell>
          <cell r="BJ133">
            <v>156</v>
          </cell>
          <cell r="BK133">
            <v>149</v>
          </cell>
          <cell r="BL133">
            <v>138</v>
          </cell>
          <cell r="BM133">
            <v>133</v>
          </cell>
          <cell r="BN133">
            <v>125</v>
          </cell>
          <cell r="BO133">
            <v>112</v>
          </cell>
          <cell r="BP133">
            <v>78</v>
          </cell>
          <cell r="BQ133">
            <v>39</v>
          </cell>
          <cell r="BS133" t="str">
            <v>Ericsson</v>
          </cell>
          <cell r="BT133">
            <v>32</v>
          </cell>
          <cell r="BU133">
            <v>34</v>
          </cell>
          <cell r="BV133">
            <v>36</v>
          </cell>
          <cell r="BW133">
            <v>41</v>
          </cell>
          <cell r="BX133">
            <v>52</v>
          </cell>
          <cell r="BY133">
            <v>63</v>
          </cell>
          <cell r="BZ133">
            <v>72</v>
          </cell>
          <cell r="CA133">
            <v>74</v>
          </cell>
          <cell r="CB133">
            <v>71</v>
          </cell>
          <cell r="CC133">
            <v>66</v>
          </cell>
          <cell r="CD133">
            <v>63</v>
          </cell>
          <cell r="CE133">
            <v>64</v>
          </cell>
          <cell r="CF133">
            <v>71</v>
          </cell>
          <cell r="CG133">
            <v>72</v>
          </cell>
          <cell r="CH133">
            <v>72</v>
          </cell>
          <cell r="CI133">
            <v>71</v>
          </cell>
          <cell r="CJ133">
            <v>66</v>
          </cell>
          <cell r="CK133">
            <v>59</v>
          </cell>
          <cell r="CL133">
            <v>59</v>
          </cell>
          <cell r="CM133">
            <v>43</v>
          </cell>
          <cell r="CN133">
            <v>25</v>
          </cell>
          <cell r="CP133" t="str">
            <v>Ericsson</v>
          </cell>
          <cell r="CQ133">
            <v>20</v>
          </cell>
          <cell r="CR133">
            <v>20</v>
          </cell>
          <cell r="CS133">
            <v>20</v>
          </cell>
          <cell r="CT133">
            <v>20</v>
          </cell>
          <cell r="CU133">
            <v>20</v>
          </cell>
          <cell r="CV133">
            <v>17</v>
          </cell>
          <cell r="CW133">
            <v>14</v>
          </cell>
          <cell r="CX133">
            <v>13</v>
          </cell>
          <cell r="CY133">
            <v>14</v>
          </cell>
          <cell r="CZ133">
            <v>15</v>
          </cell>
          <cell r="DA133">
            <v>17</v>
          </cell>
          <cell r="DB133">
            <v>16</v>
          </cell>
          <cell r="DC133">
            <v>13</v>
          </cell>
          <cell r="DD133">
            <v>12</v>
          </cell>
          <cell r="DE133">
            <v>11</v>
          </cell>
          <cell r="DF133">
            <v>11</v>
          </cell>
          <cell r="DG133">
            <v>12</v>
          </cell>
          <cell r="DH133">
            <v>15</v>
          </cell>
          <cell r="DI133">
            <v>17</v>
          </cell>
          <cell r="DJ133">
            <v>14</v>
          </cell>
          <cell r="DK133">
            <v>10</v>
          </cell>
        </row>
        <row r="134">
          <cell r="Y134" t="str">
            <v>FiberHome</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V134" t="str">
            <v>FiberHome</v>
          </cell>
          <cell r="AW134">
            <v>0</v>
          </cell>
          <cell r="AX134">
            <v>0</v>
          </cell>
          <cell r="AY134">
            <v>0</v>
          </cell>
          <cell r="AZ134">
            <v>0</v>
          </cell>
          <cell r="BA134">
            <v>2</v>
          </cell>
          <cell r="BB134">
            <v>2</v>
          </cell>
          <cell r="BC134">
            <v>2</v>
          </cell>
          <cell r="BD134">
            <v>2</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S134" t="str">
            <v>FiberHome</v>
          </cell>
          <cell r="BT134">
            <v>23</v>
          </cell>
          <cell r="BU134">
            <v>24</v>
          </cell>
          <cell r="BV134">
            <v>33</v>
          </cell>
          <cell r="BW134">
            <v>35</v>
          </cell>
          <cell r="BX134">
            <v>36</v>
          </cell>
          <cell r="BY134">
            <v>42</v>
          </cell>
          <cell r="BZ134">
            <v>35</v>
          </cell>
          <cell r="CA134">
            <v>37</v>
          </cell>
          <cell r="CB134">
            <v>37</v>
          </cell>
          <cell r="CC134">
            <v>36</v>
          </cell>
          <cell r="CD134">
            <v>39</v>
          </cell>
          <cell r="CE134">
            <v>45</v>
          </cell>
          <cell r="CF134">
            <v>52</v>
          </cell>
          <cell r="CG134">
            <v>61</v>
          </cell>
          <cell r="CH134">
            <v>68</v>
          </cell>
          <cell r="CI134">
            <v>72</v>
          </cell>
          <cell r="CJ134">
            <v>74</v>
          </cell>
          <cell r="CK134">
            <v>75</v>
          </cell>
          <cell r="CL134">
            <v>56</v>
          </cell>
          <cell r="CM134">
            <v>37</v>
          </cell>
          <cell r="CN134">
            <v>19</v>
          </cell>
          <cell r="CP134" t="str">
            <v>FiberHome</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row>
        <row r="135">
          <cell r="Y135" t="str">
            <v>Force 10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V135" t="str">
            <v>Force 10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S135" t="str">
            <v>Force 10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P135" t="str">
            <v>Force 10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row>
        <row r="136">
          <cell r="Y136" t="str">
            <v>Fujitsu</v>
          </cell>
          <cell r="Z136">
            <v>24</v>
          </cell>
          <cell r="AA136">
            <v>11</v>
          </cell>
          <cell r="AB136">
            <v>12</v>
          </cell>
          <cell r="AC136">
            <v>7</v>
          </cell>
          <cell r="AD136">
            <v>8</v>
          </cell>
          <cell r="AE136">
            <v>6</v>
          </cell>
          <cell r="AF136">
            <v>3</v>
          </cell>
          <cell r="AG136">
            <v>3</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V136" t="str">
            <v>Fujitsu</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S136" t="str">
            <v>Fujitsu</v>
          </cell>
          <cell r="BT136">
            <v>44</v>
          </cell>
          <cell r="BU136">
            <v>36</v>
          </cell>
          <cell r="BV136">
            <v>27</v>
          </cell>
          <cell r="BW136">
            <v>27</v>
          </cell>
          <cell r="BX136">
            <v>37</v>
          </cell>
          <cell r="BY136">
            <v>38</v>
          </cell>
          <cell r="BZ136">
            <v>39</v>
          </cell>
          <cell r="CA136">
            <v>33</v>
          </cell>
          <cell r="CB136">
            <v>24</v>
          </cell>
          <cell r="CC136">
            <v>33</v>
          </cell>
          <cell r="CD136">
            <v>43</v>
          </cell>
          <cell r="CE136">
            <v>54</v>
          </cell>
          <cell r="CF136">
            <v>56</v>
          </cell>
          <cell r="CG136">
            <v>45</v>
          </cell>
          <cell r="CH136">
            <v>37</v>
          </cell>
          <cell r="CI136">
            <v>29</v>
          </cell>
          <cell r="CJ136">
            <v>28</v>
          </cell>
          <cell r="CK136">
            <v>29</v>
          </cell>
          <cell r="CL136">
            <v>27</v>
          </cell>
          <cell r="CM136">
            <v>18</v>
          </cell>
          <cell r="CN136">
            <v>10</v>
          </cell>
          <cell r="CP136" t="str">
            <v>Fujitsu</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row>
        <row r="137">
          <cell r="Y137" t="str">
            <v>Hitachi</v>
          </cell>
          <cell r="Z137">
            <v>2</v>
          </cell>
          <cell r="AA137">
            <v>1</v>
          </cell>
          <cell r="AB137">
            <v>1</v>
          </cell>
          <cell r="AC137">
            <v>2</v>
          </cell>
          <cell r="AD137">
            <v>1</v>
          </cell>
          <cell r="AE137">
            <v>1</v>
          </cell>
          <cell r="AF137">
            <v>1</v>
          </cell>
          <cell r="AG137">
            <v>0</v>
          </cell>
          <cell r="AH137">
            <v>1</v>
          </cell>
          <cell r="AI137">
            <v>1</v>
          </cell>
          <cell r="AJ137">
            <v>2</v>
          </cell>
          <cell r="AK137">
            <v>2</v>
          </cell>
          <cell r="AL137">
            <v>1</v>
          </cell>
          <cell r="AM137">
            <v>1</v>
          </cell>
          <cell r="AN137">
            <v>0</v>
          </cell>
          <cell r="AO137">
            <v>0</v>
          </cell>
          <cell r="AP137">
            <v>0</v>
          </cell>
          <cell r="AQ137">
            <v>0</v>
          </cell>
          <cell r="AR137">
            <v>1</v>
          </cell>
          <cell r="AS137">
            <v>1</v>
          </cell>
          <cell r="AT137">
            <v>1</v>
          </cell>
          <cell r="AV137" t="str">
            <v>Hitachi</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S137" t="str">
            <v>Hitachi</v>
          </cell>
          <cell r="BT137">
            <v>59</v>
          </cell>
          <cell r="BU137">
            <v>47</v>
          </cell>
          <cell r="BV137">
            <v>28</v>
          </cell>
          <cell r="BW137">
            <v>10</v>
          </cell>
          <cell r="BX137">
            <v>4</v>
          </cell>
          <cell r="BY137">
            <v>3</v>
          </cell>
          <cell r="BZ137">
            <v>3</v>
          </cell>
          <cell r="CA137">
            <v>4</v>
          </cell>
          <cell r="CB137">
            <v>3</v>
          </cell>
          <cell r="CC137">
            <v>3</v>
          </cell>
          <cell r="CD137">
            <v>2</v>
          </cell>
          <cell r="CE137">
            <v>2</v>
          </cell>
          <cell r="CF137">
            <v>3</v>
          </cell>
          <cell r="CG137">
            <v>3</v>
          </cell>
          <cell r="CH137">
            <v>3</v>
          </cell>
          <cell r="CI137">
            <v>2</v>
          </cell>
          <cell r="CJ137">
            <v>1</v>
          </cell>
          <cell r="CK137">
            <v>25</v>
          </cell>
          <cell r="CL137">
            <v>25</v>
          </cell>
          <cell r="CM137">
            <v>25</v>
          </cell>
          <cell r="CN137">
            <v>25</v>
          </cell>
          <cell r="CP137" t="str">
            <v>Hitachi</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row>
        <row r="138">
          <cell r="Y138" t="str">
            <v>Huawei</v>
          </cell>
          <cell r="Z138">
            <v>3</v>
          </cell>
          <cell r="AA138">
            <v>3</v>
          </cell>
          <cell r="AB138">
            <v>8</v>
          </cell>
          <cell r="AC138">
            <v>9</v>
          </cell>
          <cell r="AD138">
            <v>20</v>
          </cell>
          <cell r="AE138">
            <v>23</v>
          </cell>
          <cell r="AF138">
            <v>20</v>
          </cell>
          <cell r="AG138">
            <v>21</v>
          </cell>
          <cell r="AH138">
            <v>44</v>
          </cell>
          <cell r="AI138">
            <v>47</v>
          </cell>
          <cell r="AJ138">
            <v>56</v>
          </cell>
          <cell r="AK138">
            <v>63</v>
          </cell>
          <cell r="AL138">
            <v>47</v>
          </cell>
          <cell r="AM138">
            <v>49</v>
          </cell>
          <cell r="AN138">
            <v>42</v>
          </cell>
          <cell r="AO138">
            <v>39</v>
          </cell>
          <cell r="AP138">
            <v>23</v>
          </cell>
          <cell r="AQ138">
            <v>17</v>
          </cell>
          <cell r="AR138">
            <v>18</v>
          </cell>
          <cell r="AS138">
            <v>12</v>
          </cell>
          <cell r="AT138">
            <v>8</v>
          </cell>
          <cell r="AV138" t="str">
            <v>Huawei</v>
          </cell>
          <cell r="AW138">
            <v>98</v>
          </cell>
          <cell r="AX138">
            <v>73</v>
          </cell>
          <cell r="AY138">
            <v>95</v>
          </cell>
          <cell r="AZ138">
            <v>92</v>
          </cell>
          <cell r="BA138">
            <v>93</v>
          </cell>
          <cell r="BB138">
            <v>109</v>
          </cell>
          <cell r="BC138">
            <v>99</v>
          </cell>
          <cell r="BD138">
            <v>125</v>
          </cell>
          <cell r="BE138">
            <v>151</v>
          </cell>
          <cell r="BF138">
            <v>166</v>
          </cell>
          <cell r="BG138">
            <v>179</v>
          </cell>
          <cell r="BH138">
            <v>211</v>
          </cell>
          <cell r="BI138">
            <v>215</v>
          </cell>
          <cell r="BJ138">
            <v>224</v>
          </cell>
          <cell r="BK138">
            <v>228</v>
          </cell>
          <cell r="BL138">
            <v>205</v>
          </cell>
          <cell r="BM138">
            <v>224</v>
          </cell>
          <cell r="BN138">
            <v>229</v>
          </cell>
          <cell r="BO138">
            <v>229</v>
          </cell>
          <cell r="BP138">
            <v>178</v>
          </cell>
          <cell r="BQ138">
            <v>103</v>
          </cell>
          <cell r="BS138" t="str">
            <v>Huawei</v>
          </cell>
          <cell r="BT138">
            <v>77</v>
          </cell>
          <cell r="BU138">
            <v>108</v>
          </cell>
          <cell r="BV138">
            <v>138</v>
          </cell>
          <cell r="BW138">
            <v>135</v>
          </cell>
          <cell r="BX138">
            <v>144</v>
          </cell>
          <cell r="BY138">
            <v>126</v>
          </cell>
          <cell r="BZ138">
            <v>126</v>
          </cell>
          <cell r="CA138">
            <v>144</v>
          </cell>
          <cell r="CB138">
            <v>160</v>
          </cell>
          <cell r="CC138">
            <v>186</v>
          </cell>
          <cell r="CD138">
            <v>277</v>
          </cell>
          <cell r="CE138">
            <v>335</v>
          </cell>
          <cell r="CF138">
            <v>403</v>
          </cell>
          <cell r="CG138">
            <v>434</v>
          </cell>
          <cell r="CH138">
            <v>379</v>
          </cell>
          <cell r="CI138">
            <v>393</v>
          </cell>
          <cell r="CJ138">
            <v>341</v>
          </cell>
          <cell r="CK138">
            <v>357</v>
          </cell>
          <cell r="CL138">
            <v>411</v>
          </cell>
          <cell r="CM138">
            <v>303</v>
          </cell>
          <cell r="CN138">
            <v>228</v>
          </cell>
          <cell r="CP138" t="str">
            <v>Huawei</v>
          </cell>
          <cell r="CQ138">
            <v>38</v>
          </cell>
          <cell r="CR138">
            <v>36</v>
          </cell>
          <cell r="CS138">
            <v>27</v>
          </cell>
          <cell r="CT138">
            <v>18</v>
          </cell>
          <cell r="CU138">
            <v>35</v>
          </cell>
          <cell r="CV138">
            <v>51</v>
          </cell>
          <cell r="CW138">
            <v>59</v>
          </cell>
          <cell r="CX138">
            <v>71</v>
          </cell>
          <cell r="CY138">
            <v>72</v>
          </cell>
          <cell r="CZ138">
            <v>64</v>
          </cell>
          <cell r="DA138">
            <v>67</v>
          </cell>
          <cell r="DB138">
            <v>73</v>
          </cell>
          <cell r="DC138">
            <v>64</v>
          </cell>
          <cell r="DD138">
            <v>67</v>
          </cell>
          <cell r="DE138">
            <v>59</v>
          </cell>
          <cell r="DF138">
            <v>55</v>
          </cell>
          <cell r="DG138">
            <v>75</v>
          </cell>
          <cell r="DH138">
            <v>82</v>
          </cell>
          <cell r="DI138">
            <v>86</v>
          </cell>
          <cell r="DJ138">
            <v>67</v>
          </cell>
          <cell r="DK138">
            <v>35</v>
          </cell>
        </row>
        <row r="139">
          <cell r="Y139" t="str">
            <v>Infinera</v>
          </cell>
          <cell r="Z139">
            <v>3</v>
          </cell>
          <cell r="AA139">
            <v>14</v>
          </cell>
          <cell r="AB139">
            <v>29</v>
          </cell>
          <cell r="AC139">
            <v>62</v>
          </cell>
          <cell r="AD139">
            <v>117</v>
          </cell>
          <cell r="AE139">
            <v>157</v>
          </cell>
          <cell r="AF139">
            <v>194</v>
          </cell>
          <cell r="AG139">
            <v>222</v>
          </cell>
          <cell r="AH139">
            <v>238</v>
          </cell>
          <cell r="AI139">
            <v>262</v>
          </cell>
          <cell r="AJ139">
            <v>276</v>
          </cell>
          <cell r="AK139">
            <v>276</v>
          </cell>
          <cell r="AL139">
            <v>262</v>
          </cell>
          <cell r="AM139">
            <v>232</v>
          </cell>
          <cell r="AN139">
            <v>205</v>
          </cell>
          <cell r="AO139">
            <v>191</v>
          </cell>
          <cell r="AP139">
            <v>194</v>
          </cell>
          <cell r="AQ139">
            <v>216</v>
          </cell>
          <cell r="AR139">
            <v>256</v>
          </cell>
          <cell r="AS139">
            <v>208</v>
          </cell>
          <cell r="AT139">
            <v>147</v>
          </cell>
          <cell r="AV139" t="str">
            <v>Infinera</v>
          </cell>
          <cell r="AW139">
            <v>1</v>
          </cell>
          <cell r="AX139">
            <v>3</v>
          </cell>
          <cell r="AY139">
            <v>6</v>
          </cell>
          <cell r="AZ139">
            <v>12</v>
          </cell>
          <cell r="BA139">
            <v>22</v>
          </cell>
          <cell r="BB139">
            <v>32</v>
          </cell>
          <cell r="BC139">
            <v>41</v>
          </cell>
          <cell r="BD139">
            <v>46</v>
          </cell>
          <cell r="BE139">
            <v>50</v>
          </cell>
          <cell r="BF139">
            <v>52</v>
          </cell>
          <cell r="BG139">
            <v>56</v>
          </cell>
          <cell r="BH139">
            <v>56</v>
          </cell>
          <cell r="BI139">
            <v>58</v>
          </cell>
          <cell r="BJ139">
            <v>58</v>
          </cell>
          <cell r="BK139">
            <v>60</v>
          </cell>
          <cell r="BL139">
            <v>67</v>
          </cell>
          <cell r="BM139">
            <v>66</v>
          </cell>
          <cell r="BN139">
            <v>66</v>
          </cell>
          <cell r="BO139">
            <v>60</v>
          </cell>
          <cell r="BP139">
            <v>42</v>
          </cell>
          <cell r="BQ139">
            <v>26</v>
          </cell>
          <cell r="BS139" t="str">
            <v>Infinera</v>
          </cell>
          <cell r="BT139">
            <v>0</v>
          </cell>
          <cell r="BU139">
            <v>0</v>
          </cell>
          <cell r="BV139">
            <v>0</v>
          </cell>
          <cell r="BW139">
            <v>0</v>
          </cell>
          <cell r="BX139">
            <v>0</v>
          </cell>
          <cell r="BY139">
            <v>0</v>
          </cell>
          <cell r="BZ139">
            <v>1</v>
          </cell>
          <cell r="CA139">
            <v>4</v>
          </cell>
          <cell r="CB139">
            <v>6</v>
          </cell>
          <cell r="CC139">
            <v>8</v>
          </cell>
          <cell r="CD139">
            <v>10</v>
          </cell>
          <cell r="CE139">
            <v>10</v>
          </cell>
          <cell r="CF139">
            <v>12</v>
          </cell>
          <cell r="CG139">
            <v>12</v>
          </cell>
          <cell r="CH139">
            <v>13</v>
          </cell>
          <cell r="CI139">
            <v>11</v>
          </cell>
          <cell r="CJ139">
            <v>8</v>
          </cell>
          <cell r="CK139">
            <v>7</v>
          </cell>
          <cell r="CL139">
            <v>6</v>
          </cell>
          <cell r="CM139">
            <v>5</v>
          </cell>
          <cell r="CN139">
            <v>4</v>
          </cell>
          <cell r="CP139" t="str">
            <v>Infinera</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8</v>
          </cell>
          <cell r="DG139">
            <v>13</v>
          </cell>
          <cell r="DH139">
            <v>14</v>
          </cell>
          <cell r="DI139">
            <v>14</v>
          </cell>
          <cell r="DJ139">
            <v>6</v>
          </cell>
          <cell r="DK139">
            <v>1</v>
          </cell>
        </row>
        <row r="140">
          <cell r="Y140" t="str">
            <v>NEC</v>
          </cell>
          <cell r="Z140">
            <v>38</v>
          </cell>
          <cell r="AA140">
            <v>42</v>
          </cell>
          <cell r="AB140">
            <v>51</v>
          </cell>
          <cell r="AC140">
            <v>69</v>
          </cell>
          <cell r="AD140">
            <v>89</v>
          </cell>
          <cell r="AE140">
            <v>104</v>
          </cell>
          <cell r="AF140">
            <v>130</v>
          </cell>
          <cell r="AG140">
            <v>137</v>
          </cell>
          <cell r="AH140">
            <v>139</v>
          </cell>
          <cell r="AI140">
            <v>143</v>
          </cell>
          <cell r="AJ140">
            <v>124</v>
          </cell>
          <cell r="AK140">
            <v>115</v>
          </cell>
          <cell r="AL140">
            <v>97</v>
          </cell>
          <cell r="AM140">
            <v>80</v>
          </cell>
          <cell r="AN140">
            <v>62</v>
          </cell>
          <cell r="AO140">
            <v>44</v>
          </cell>
          <cell r="AP140">
            <v>35</v>
          </cell>
          <cell r="AQ140">
            <v>27</v>
          </cell>
          <cell r="AR140">
            <v>24</v>
          </cell>
          <cell r="AS140">
            <v>16</v>
          </cell>
          <cell r="AT140">
            <v>11</v>
          </cell>
          <cell r="AV140" t="str">
            <v>NEC</v>
          </cell>
          <cell r="AW140">
            <v>10</v>
          </cell>
          <cell r="AX140">
            <v>9</v>
          </cell>
          <cell r="AY140">
            <v>12</v>
          </cell>
          <cell r="AZ140">
            <v>26</v>
          </cell>
          <cell r="BA140">
            <v>31</v>
          </cell>
          <cell r="BB140">
            <v>35</v>
          </cell>
          <cell r="BC140">
            <v>34</v>
          </cell>
          <cell r="BD140">
            <v>26</v>
          </cell>
          <cell r="BE140">
            <v>20</v>
          </cell>
          <cell r="BF140">
            <v>20</v>
          </cell>
          <cell r="BG140">
            <v>21</v>
          </cell>
          <cell r="BH140">
            <v>14</v>
          </cell>
          <cell r="BI140">
            <v>19</v>
          </cell>
          <cell r="BJ140">
            <v>18</v>
          </cell>
          <cell r="BK140">
            <v>16</v>
          </cell>
          <cell r="BL140">
            <v>17</v>
          </cell>
          <cell r="BM140">
            <v>14</v>
          </cell>
          <cell r="BN140">
            <v>15</v>
          </cell>
          <cell r="BO140">
            <v>14</v>
          </cell>
          <cell r="BP140">
            <v>11</v>
          </cell>
          <cell r="BQ140">
            <v>6</v>
          </cell>
          <cell r="BS140" t="str">
            <v>NEC</v>
          </cell>
          <cell r="BT140">
            <v>97</v>
          </cell>
          <cell r="BU140">
            <v>86</v>
          </cell>
          <cell r="BV140">
            <v>65</v>
          </cell>
          <cell r="BW140">
            <v>63</v>
          </cell>
          <cell r="BX140">
            <v>52</v>
          </cell>
          <cell r="BY140">
            <v>49</v>
          </cell>
          <cell r="BZ140">
            <v>53</v>
          </cell>
          <cell r="CA140">
            <v>50</v>
          </cell>
          <cell r="CB140">
            <v>48</v>
          </cell>
          <cell r="CC140">
            <v>53</v>
          </cell>
          <cell r="CD140">
            <v>56</v>
          </cell>
          <cell r="CE140">
            <v>48</v>
          </cell>
          <cell r="CF140">
            <v>47</v>
          </cell>
          <cell r="CG140">
            <v>37</v>
          </cell>
          <cell r="CH140">
            <v>26</v>
          </cell>
          <cell r="CI140">
            <v>25</v>
          </cell>
          <cell r="CJ140">
            <v>25</v>
          </cell>
          <cell r="CK140">
            <v>28</v>
          </cell>
          <cell r="CL140">
            <v>28</v>
          </cell>
          <cell r="CM140">
            <v>21</v>
          </cell>
          <cell r="CN140">
            <v>13</v>
          </cell>
          <cell r="CP140" t="str">
            <v>NEC</v>
          </cell>
          <cell r="CQ140">
            <v>1</v>
          </cell>
          <cell r="CR140">
            <v>1</v>
          </cell>
          <cell r="CS140">
            <v>1</v>
          </cell>
          <cell r="CT140">
            <v>3</v>
          </cell>
          <cell r="CU140">
            <v>3</v>
          </cell>
          <cell r="CV140">
            <v>5</v>
          </cell>
          <cell r="CW140">
            <v>4</v>
          </cell>
          <cell r="CX140">
            <v>4</v>
          </cell>
          <cell r="CY140">
            <v>6</v>
          </cell>
          <cell r="CZ140">
            <v>5</v>
          </cell>
          <cell r="DA140">
            <v>5</v>
          </cell>
          <cell r="DB140">
            <v>3</v>
          </cell>
          <cell r="DC140">
            <v>2</v>
          </cell>
          <cell r="DD140">
            <v>1</v>
          </cell>
          <cell r="DE140">
            <v>1</v>
          </cell>
          <cell r="DF140">
            <v>2</v>
          </cell>
          <cell r="DG140">
            <v>1</v>
          </cell>
          <cell r="DH140">
            <v>1</v>
          </cell>
          <cell r="DI140">
            <v>1</v>
          </cell>
          <cell r="DJ140">
            <v>0</v>
          </cell>
          <cell r="DK140">
            <v>0</v>
          </cell>
        </row>
        <row r="141">
          <cell r="Y141" t="str">
            <v>Nokia Siemens</v>
          </cell>
          <cell r="Z141">
            <v>75</v>
          </cell>
          <cell r="AA141">
            <v>90</v>
          </cell>
          <cell r="AB141">
            <v>137</v>
          </cell>
          <cell r="AC141">
            <v>146</v>
          </cell>
          <cell r="AD141">
            <v>134</v>
          </cell>
          <cell r="AE141">
            <v>152</v>
          </cell>
          <cell r="AF141">
            <v>153</v>
          </cell>
          <cell r="AG141">
            <v>162</v>
          </cell>
          <cell r="AH141">
            <v>188</v>
          </cell>
          <cell r="AI141">
            <v>211</v>
          </cell>
          <cell r="AJ141">
            <v>237</v>
          </cell>
          <cell r="AK141">
            <v>232</v>
          </cell>
          <cell r="AL141">
            <v>228</v>
          </cell>
          <cell r="AM141">
            <v>210</v>
          </cell>
          <cell r="AN141">
            <v>187</v>
          </cell>
          <cell r="AO141">
            <v>168</v>
          </cell>
          <cell r="AP141">
            <v>157</v>
          </cell>
          <cell r="AQ141">
            <v>141</v>
          </cell>
          <cell r="AR141">
            <v>115</v>
          </cell>
          <cell r="AS141">
            <v>93</v>
          </cell>
          <cell r="AT141">
            <v>59</v>
          </cell>
          <cell r="AV141" t="str">
            <v>Nokia Siemens</v>
          </cell>
          <cell r="AW141">
            <v>30</v>
          </cell>
          <cell r="AX141">
            <v>48</v>
          </cell>
          <cell r="AY141">
            <v>60</v>
          </cell>
          <cell r="AZ141">
            <v>85</v>
          </cell>
          <cell r="BA141">
            <v>100</v>
          </cell>
          <cell r="BB141">
            <v>112</v>
          </cell>
          <cell r="BC141">
            <v>124</v>
          </cell>
          <cell r="BD141">
            <v>113</v>
          </cell>
          <cell r="BE141">
            <v>143</v>
          </cell>
          <cell r="BF141">
            <v>149</v>
          </cell>
          <cell r="BG141">
            <v>175</v>
          </cell>
          <cell r="BH141">
            <v>198</v>
          </cell>
          <cell r="BI141">
            <v>171</v>
          </cell>
          <cell r="BJ141">
            <v>164</v>
          </cell>
          <cell r="BK141">
            <v>154</v>
          </cell>
          <cell r="BL141">
            <v>139</v>
          </cell>
          <cell r="BM141">
            <v>160</v>
          </cell>
          <cell r="BN141">
            <v>165</v>
          </cell>
          <cell r="BO141">
            <v>155</v>
          </cell>
          <cell r="BP141">
            <v>121</v>
          </cell>
          <cell r="BQ141">
            <v>67</v>
          </cell>
          <cell r="BS141" t="str">
            <v>Nokia Siemens</v>
          </cell>
          <cell r="BT141">
            <v>10</v>
          </cell>
          <cell r="BU141">
            <v>6</v>
          </cell>
          <cell r="BV141">
            <v>11</v>
          </cell>
          <cell r="BW141">
            <v>16</v>
          </cell>
          <cell r="BX141">
            <v>23</v>
          </cell>
          <cell r="BY141">
            <v>22</v>
          </cell>
          <cell r="BZ141">
            <v>17</v>
          </cell>
          <cell r="CA141">
            <v>15</v>
          </cell>
          <cell r="CB141">
            <v>11</v>
          </cell>
          <cell r="CC141">
            <v>15</v>
          </cell>
          <cell r="CD141">
            <v>15</v>
          </cell>
          <cell r="CE141">
            <v>12</v>
          </cell>
          <cell r="CF141">
            <v>11</v>
          </cell>
          <cell r="CG141">
            <v>9</v>
          </cell>
          <cell r="CH141">
            <v>10</v>
          </cell>
          <cell r="CI141">
            <v>10</v>
          </cell>
          <cell r="CJ141">
            <v>10</v>
          </cell>
          <cell r="CK141">
            <v>16</v>
          </cell>
          <cell r="CL141">
            <v>19</v>
          </cell>
          <cell r="CM141">
            <v>18</v>
          </cell>
          <cell r="CN141">
            <v>14</v>
          </cell>
          <cell r="CP141" t="str">
            <v>Nokia Siemens</v>
          </cell>
          <cell r="CQ141">
            <v>2</v>
          </cell>
          <cell r="CR141">
            <v>2</v>
          </cell>
          <cell r="CS141">
            <v>2</v>
          </cell>
          <cell r="CT141">
            <v>1</v>
          </cell>
          <cell r="CU141">
            <v>8</v>
          </cell>
          <cell r="CV141">
            <v>9</v>
          </cell>
          <cell r="CW141">
            <v>11</v>
          </cell>
          <cell r="CX141">
            <v>13</v>
          </cell>
          <cell r="CY141">
            <v>7</v>
          </cell>
          <cell r="CZ141">
            <v>10</v>
          </cell>
          <cell r="DA141">
            <v>12</v>
          </cell>
          <cell r="DB141">
            <v>13</v>
          </cell>
          <cell r="DC141">
            <v>15</v>
          </cell>
          <cell r="DD141">
            <v>15</v>
          </cell>
          <cell r="DE141">
            <v>14</v>
          </cell>
          <cell r="DF141">
            <v>13</v>
          </cell>
          <cell r="DG141">
            <v>12</v>
          </cell>
          <cell r="DH141">
            <v>10</v>
          </cell>
          <cell r="DI141">
            <v>10</v>
          </cell>
          <cell r="DJ141">
            <v>8</v>
          </cell>
          <cell r="DK141">
            <v>5</v>
          </cell>
        </row>
        <row r="142">
          <cell r="Y142" t="str">
            <v>Sycamore</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V142" t="str">
            <v>Sycamore</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S142" t="str">
            <v>Sycamore</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P142" t="str">
            <v>Sycamore</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row>
        <row r="143">
          <cell r="Y143" t="str">
            <v>Tejas</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V143" t="str">
            <v>Tejas</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S143" t="str">
            <v>Tejas</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P143" t="str">
            <v>Tejas</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row>
        <row r="144">
          <cell r="Y144" t="str">
            <v>Tellabs</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V144" t="str">
            <v>Tellabs</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S144" t="str">
            <v>Tellabs</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P144" t="str">
            <v>Tellabs</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row>
        <row r="145">
          <cell r="Y145" t="str">
            <v>Transmode</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V145" t="str">
            <v>Transmode</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S145" t="str">
            <v>Transmode</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P145" t="str">
            <v>Transmode</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row>
        <row r="146">
          <cell r="Y146" t="str">
            <v>Tyco</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V146" t="str">
            <v>Tyco</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S146" t="str">
            <v>Tyco</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P146" t="str">
            <v>Tyco</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row>
        <row r="147">
          <cell r="Y147" t="str">
            <v>ZTE</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V147" t="str">
            <v>ZTE</v>
          </cell>
          <cell r="AW147">
            <v>40</v>
          </cell>
          <cell r="AX147">
            <v>36</v>
          </cell>
          <cell r="AY147">
            <v>36</v>
          </cell>
          <cell r="AZ147">
            <v>33</v>
          </cell>
          <cell r="BA147">
            <v>24</v>
          </cell>
          <cell r="BB147">
            <v>25</v>
          </cell>
          <cell r="BC147">
            <v>32</v>
          </cell>
          <cell r="BD147">
            <v>42</v>
          </cell>
          <cell r="BE147">
            <v>57</v>
          </cell>
          <cell r="BF147">
            <v>61</v>
          </cell>
          <cell r="BG147">
            <v>80</v>
          </cell>
          <cell r="BH147">
            <v>93</v>
          </cell>
          <cell r="BI147">
            <v>103</v>
          </cell>
          <cell r="BJ147">
            <v>92</v>
          </cell>
          <cell r="BK147">
            <v>98</v>
          </cell>
          <cell r="BL147">
            <v>73</v>
          </cell>
          <cell r="BM147">
            <v>81</v>
          </cell>
          <cell r="BN147">
            <v>87</v>
          </cell>
          <cell r="BO147">
            <v>62</v>
          </cell>
          <cell r="BP147">
            <v>58</v>
          </cell>
          <cell r="BQ147">
            <v>20</v>
          </cell>
          <cell r="BS147" t="str">
            <v>ZTE</v>
          </cell>
          <cell r="BT147">
            <v>29</v>
          </cell>
          <cell r="BU147">
            <v>34</v>
          </cell>
          <cell r="BV147">
            <v>35</v>
          </cell>
          <cell r="BW147">
            <v>37</v>
          </cell>
          <cell r="BX147">
            <v>35</v>
          </cell>
          <cell r="BY147">
            <v>39</v>
          </cell>
          <cell r="BZ147">
            <v>38</v>
          </cell>
          <cell r="CA147">
            <v>39</v>
          </cell>
          <cell r="CB147">
            <v>47</v>
          </cell>
          <cell r="CC147">
            <v>47</v>
          </cell>
          <cell r="CD147">
            <v>92</v>
          </cell>
          <cell r="CE147">
            <v>126</v>
          </cell>
          <cell r="CF147">
            <v>169</v>
          </cell>
          <cell r="CG147">
            <v>174</v>
          </cell>
          <cell r="CH147">
            <v>153</v>
          </cell>
          <cell r="CI147">
            <v>144</v>
          </cell>
          <cell r="CJ147">
            <v>98</v>
          </cell>
          <cell r="CK147">
            <v>135</v>
          </cell>
          <cell r="CL147">
            <v>162</v>
          </cell>
          <cell r="CM147">
            <v>126</v>
          </cell>
          <cell r="CN147">
            <v>110</v>
          </cell>
          <cell r="CP147" t="str">
            <v>ZTE</v>
          </cell>
          <cell r="CQ147">
            <v>8</v>
          </cell>
          <cell r="CR147">
            <v>9</v>
          </cell>
          <cell r="CS147">
            <v>11</v>
          </cell>
          <cell r="CT147">
            <v>13</v>
          </cell>
          <cell r="CU147">
            <v>8</v>
          </cell>
          <cell r="CV147">
            <v>8</v>
          </cell>
          <cell r="CW147">
            <v>7</v>
          </cell>
          <cell r="CX147">
            <v>6</v>
          </cell>
          <cell r="CY147">
            <v>6</v>
          </cell>
          <cell r="CZ147">
            <v>6</v>
          </cell>
          <cell r="DA147">
            <v>16</v>
          </cell>
          <cell r="DB147">
            <v>21</v>
          </cell>
          <cell r="DC147">
            <v>29</v>
          </cell>
          <cell r="DD147">
            <v>28</v>
          </cell>
          <cell r="DE147">
            <v>18</v>
          </cell>
          <cell r="DF147">
            <v>11</v>
          </cell>
          <cell r="DG147">
            <v>24</v>
          </cell>
          <cell r="DH147">
            <v>33</v>
          </cell>
          <cell r="DI147">
            <v>47</v>
          </cell>
          <cell r="DJ147">
            <v>47</v>
          </cell>
          <cell r="DK147">
            <v>24</v>
          </cell>
        </row>
        <row r="148">
          <cell r="Y148" t="str">
            <v>Other</v>
          </cell>
          <cell r="Z148">
            <v>1</v>
          </cell>
          <cell r="AA148">
            <v>1</v>
          </cell>
          <cell r="AB148">
            <v>1</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V148" t="str">
            <v>Other</v>
          </cell>
          <cell r="AW148">
            <v>16</v>
          </cell>
          <cell r="AX148">
            <v>16</v>
          </cell>
          <cell r="AY148">
            <v>17</v>
          </cell>
          <cell r="AZ148">
            <v>23</v>
          </cell>
          <cell r="BA148">
            <v>29</v>
          </cell>
          <cell r="BB148">
            <v>38</v>
          </cell>
          <cell r="BC148">
            <v>44</v>
          </cell>
          <cell r="BD148">
            <v>44</v>
          </cell>
          <cell r="BE148">
            <v>43</v>
          </cell>
          <cell r="BF148">
            <v>44</v>
          </cell>
          <cell r="BG148">
            <v>48</v>
          </cell>
          <cell r="BH148">
            <v>54</v>
          </cell>
          <cell r="BI148">
            <v>59</v>
          </cell>
          <cell r="BJ148">
            <v>59</v>
          </cell>
          <cell r="BK148">
            <v>58</v>
          </cell>
          <cell r="BL148">
            <v>56</v>
          </cell>
          <cell r="BM148">
            <v>53</v>
          </cell>
          <cell r="BN148">
            <v>50</v>
          </cell>
          <cell r="BO148">
            <v>36</v>
          </cell>
          <cell r="BP148">
            <v>23</v>
          </cell>
          <cell r="BQ148">
            <v>11</v>
          </cell>
          <cell r="BS148" t="str">
            <v>Other</v>
          </cell>
          <cell r="BT148">
            <v>8</v>
          </cell>
          <cell r="BU148">
            <v>6</v>
          </cell>
          <cell r="BV148">
            <v>4</v>
          </cell>
          <cell r="BW148">
            <v>2</v>
          </cell>
          <cell r="BX148">
            <v>0</v>
          </cell>
          <cell r="BY148">
            <v>0</v>
          </cell>
          <cell r="BZ148">
            <v>0</v>
          </cell>
          <cell r="CA148">
            <v>0</v>
          </cell>
          <cell r="CB148">
            <v>0</v>
          </cell>
          <cell r="CC148">
            <v>0</v>
          </cell>
          <cell r="CD148">
            <v>0</v>
          </cell>
          <cell r="CE148">
            <v>0</v>
          </cell>
          <cell r="CF148">
            <v>0</v>
          </cell>
          <cell r="CG148">
            <v>0</v>
          </cell>
          <cell r="CH148">
            <v>0</v>
          </cell>
          <cell r="CI148">
            <v>0</v>
          </cell>
          <cell r="CJ148">
            <v>2</v>
          </cell>
          <cell r="CK148">
            <v>3</v>
          </cell>
          <cell r="CL148">
            <v>3</v>
          </cell>
          <cell r="CM148">
            <v>3</v>
          </cell>
          <cell r="CN148">
            <v>1</v>
          </cell>
          <cell r="CP148" t="str">
            <v>Other</v>
          </cell>
          <cell r="CQ148">
            <v>0</v>
          </cell>
          <cell r="CR148">
            <v>0</v>
          </cell>
          <cell r="CS148">
            <v>0</v>
          </cell>
          <cell r="CT148">
            <v>0</v>
          </cell>
          <cell r="CU148">
            <v>0</v>
          </cell>
          <cell r="CV148">
            <v>0</v>
          </cell>
          <cell r="CW148">
            <v>0</v>
          </cell>
          <cell r="CX148">
            <v>0</v>
          </cell>
          <cell r="CY148">
            <v>4</v>
          </cell>
          <cell r="CZ148">
            <v>8</v>
          </cell>
          <cell r="DA148">
            <v>12</v>
          </cell>
          <cell r="DB148">
            <v>12</v>
          </cell>
          <cell r="DC148">
            <v>8</v>
          </cell>
          <cell r="DD148">
            <v>4</v>
          </cell>
          <cell r="DE148">
            <v>1</v>
          </cell>
          <cell r="DF148">
            <v>2</v>
          </cell>
          <cell r="DG148">
            <v>3</v>
          </cell>
          <cell r="DH148">
            <v>3</v>
          </cell>
          <cell r="DI148">
            <v>2</v>
          </cell>
          <cell r="DJ148">
            <v>1</v>
          </cell>
          <cell r="DK148">
            <v>0</v>
          </cell>
        </row>
        <row r="149">
          <cell r="Y149" t="str">
            <v>Total</v>
          </cell>
          <cell r="Z149">
            <v>471</v>
          </cell>
          <cell r="AA149">
            <v>505</v>
          </cell>
          <cell r="AB149">
            <v>576</v>
          </cell>
          <cell r="AC149">
            <v>640</v>
          </cell>
          <cell r="AD149">
            <v>721</v>
          </cell>
          <cell r="AE149">
            <v>811</v>
          </cell>
          <cell r="AF149">
            <v>919</v>
          </cell>
          <cell r="AG149">
            <v>982</v>
          </cell>
          <cell r="AH149">
            <v>1054</v>
          </cell>
          <cell r="AI149">
            <v>1137</v>
          </cell>
          <cell r="AJ149">
            <v>1170</v>
          </cell>
          <cell r="AK149">
            <v>1130</v>
          </cell>
          <cell r="AL149">
            <v>1051</v>
          </cell>
          <cell r="AM149">
            <v>931</v>
          </cell>
          <cell r="AN149">
            <v>818</v>
          </cell>
          <cell r="AO149">
            <v>756</v>
          </cell>
          <cell r="AP149">
            <v>728</v>
          </cell>
          <cell r="AQ149">
            <v>727</v>
          </cell>
          <cell r="AR149">
            <v>698</v>
          </cell>
          <cell r="AS149">
            <v>531</v>
          </cell>
          <cell r="AT149">
            <v>340</v>
          </cell>
          <cell r="AV149" t="str">
            <v>Total</v>
          </cell>
          <cell r="AW149">
            <v>518</v>
          </cell>
          <cell r="AX149">
            <v>513</v>
          </cell>
          <cell r="AY149">
            <v>570</v>
          </cell>
          <cell r="AZ149">
            <v>646</v>
          </cell>
          <cell r="BA149">
            <v>721</v>
          </cell>
          <cell r="BB149">
            <v>808</v>
          </cell>
          <cell r="BC149">
            <v>873</v>
          </cell>
          <cell r="BD149">
            <v>938</v>
          </cell>
          <cell r="BE149">
            <v>1010</v>
          </cell>
          <cell r="BF149">
            <v>1049</v>
          </cell>
          <cell r="BG149">
            <v>1162</v>
          </cell>
          <cell r="BH149">
            <v>1256</v>
          </cell>
          <cell r="BI149">
            <v>1281</v>
          </cell>
          <cell r="BJ149">
            <v>1261</v>
          </cell>
          <cell r="BK149">
            <v>1196</v>
          </cell>
          <cell r="BL149">
            <v>1086</v>
          </cell>
          <cell r="BM149">
            <v>1076</v>
          </cell>
          <cell r="BN149">
            <v>1046</v>
          </cell>
          <cell r="BO149">
            <v>951</v>
          </cell>
          <cell r="BP149">
            <v>707</v>
          </cell>
          <cell r="BQ149">
            <v>379</v>
          </cell>
          <cell r="BS149" t="str">
            <v>Total</v>
          </cell>
          <cell r="BT149">
            <v>516</v>
          </cell>
          <cell r="BU149">
            <v>495</v>
          </cell>
          <cell r="BV149">
            <v>494</v>
          </cell>
          <cell r="BW149">
            <v>501</v>
          </cell>
          <cell r="BX149">
            <v>541</v>
          </cell>
          <cell r="BY149">
            <v>555</v>
          </cell>
          <cell r="BZ149">
            <v>562</v>
          </cell>
          <cell r="CA149">
            <v>556</v>
          </cell>
          <cell r="CB149">
            <v>556</v>
          </cell>
          <cell r="CC149">
            <v>591</v>
          </cell>
          <cell r="CD149">
            <v>732</v>
          </cell>
          <cell r="CE149">
            <v>819</v>
          </cell>
          <cell r="CF149">
            <v>946</v>
          </cell>
          <cell r="CG149">
            <v>956</v>
          </cell>
          <cell r="CH149">
            <v>865</v>
          </cell>
          <cell r="CI149">
            <v>875</v>
          </cell>
          <cell r="CJ149">
            <v>778</v>
          </cell>
          <cell r="CK149">
            <v>862</v>
          </cell>
          <cell r="CL149">
            <v>927</v>
          </cell>
          <cell r="CM149">
            <v>695</v>
          </cell>
          <cell r="CN149">
            <v>499</v>
          </cell>
          <cell r="CP149" t="str">
            <v>Total</v>
          </cell>
          <cell r="CQ149">
            <v>100</v>
          </cell>
          <cell r="CR149">
            <v>104</v>
          </cell>
          <cell r="CS149">
            <v>101</v>
          </cell>
          <cell r="CT149">
            <v>106</v>
          </cell>
          <cell r="CU149">
            <v>130</v>
          </cell>
          <cell r="CV149">
            <v>158</v>
          </cell>
          <cell r="CW149">
            <v>173</v>
          </cell>
          <cell r="CX149">
            <v>190</v>
          </cell>
          <cell r="CY149">
            <v>194</v>
          </cell>
          <cell r="CZ149">
            <v>191</v>
          </cell>
          <cell r="DA149">
            <v>216</v>
          </cell>
          <cell r="DB149">
            <v>243</v>
          </cell>
          <cell r="DC149">
            <v>235</v>
          </cell>
          <cell r="DD149">
            <v>240</v>
          </cell>
          <cell r="DE149">
            <v>212</v>
          </cell>
          <cell r="DF149">
            <v>180</v>
          </cell>
          <cell r="DG149">
            <v>214</v>
          </cell>
          <cell r="DH149">
            <v>214</v>
          </cell>
          <cell r="DI149">
            <v>222</v>
          </cell>
          <cell r="DJ149">
            <v>178</v>
          </cell>
          <cell r="DK149">
            <v>93</v>
          </cell>
        </row>
        <row r="246">
          <cell r="B246" t="str">
            <v>Vendor</v>
          </cell>
          <cell r="C246" t="str">
            <v>4Q05</v>
          </cell>
          <cell r="D246" t="str">
            <v>1Q06</v>
          </cell>
          <cell r="E246" t="str">
            <v>2Q06</v>
          </cell>
          <cell r="F246" t="str">
            <v>3Q06</v>
          </cell>
          <cell r="G246" t="str">
            <v>4Q06</v>
          </cell>
          <cell r="H246" t="str">
            <v>1Q07</v>
          </cell>
          <cell r="I246" t="str">
            <v>2Q07</v>
          </cell>
          <cell r="J246" t="str">
            <v>3Q07</v>
          </cell>
          <cell r="K246" t="str">
            <v>4Q07</v>
          </cell>
          <cell r="L246" t="str">
            <v>1Q08</v>
          </cell>
          <cell r="M246" t="str">
            <v>2Q08</v>
          </cell>
          <cell r="N246" t="str">
            <v>3Q08</v>
          </cell>
          <cell r="O246" t="str">
            <v>4Q08</v>
          </cell>
          <cell r="P246" t="str">
            <v>1Q09</v>
          </cell>
          <cell r="Q246" t="str">
            <v>2Q09</v>
          </cell>
          <cell r="R246" t="str">
            <v>3Q09</v>
          </cell>
          <cell r="S246" t="str">
            <v>4Q09</v>
          </cell>
          <cell r="T246" t="str">
            <v>1Q10</v>
          </cell>
          <cell r="U246" t="str">
            <v>2Q10</v>
          </cell>
          <cell r="V246" t="str">
            <v>3Q10</v>
          </cell>
          <cell r="W246" t="str">
            <v>4Q10</v>
          </cell>
        </row>
        <row r="247">
          <cell r="B247" t="str">
            <v>ADTRAN</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8">
          <cell r="B248" t="str">
            <v>ADVA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row>
        <row r="249">
          <cell r="B249" t="str">
            <v>Alcatel-Lucent</v>
          </cell>
          <cell r="C249">
            <v>255</v>
          </cell>
          <cell r="D249">
            <v>265</v>
          </cell>
          <cell r="E249">
            <v>268</v>
          </cell>
          <cell r="F249">
            <v>252</v>
          </cell>
          <cell r="G249">
            <v>187</v>
          </cell>
          <cell r="H249">
            <v>172</v>
          </cell>
          <cell r="I249">
            <v>195</v>
          </cell>
          <cell r="J249">
            <v>224</v>
          </cell>
          <cell r="K249">
            <v>274</v>
          </cell>
          <cell r="L249">
            <v>333</v>
          </cell>
          <cell r="M249">
            <v>340</v>
          </cell>
          <cell r="N249">
            <v>399</v>
          </cell>
          <cell r="O249">
            <v>391</v>
          </cell>
          <cell r="P249">
            <v>385</v>
          </cell>
          <cell r="Q249">
            <v>386</v>
          </cell>
          <cell r="R249">
            <v>341</v>
          </cell>
          <cell r="S249">
            <v>328</v>
          </cell>
          <cell r="T249">
            <v>374</v>
          </cell>
          <cell r="U249">
            <v>376</v>
          </cell>
          <cell r="V249">
            <v>280</v>
          </cell>
          <cell r="W249">
            <v>200</v>
          </cell>
        </row>
        <row r="250">
          <cell r="B250" t="str">
            <v>Ciena</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row>
        <row r="251">
          <cell r="B251" t="str">
            <v>Cisco</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row>
        <row r="252">
          <cell r="B252" t="str">
            <v>ECI Telecom</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row>
        <row r="253">
          <cell r="B253" t="str">
            <v>Ericsson</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row>
        <row r="254">
          <cell r="B254" t="str">
            <v>FiberHome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row>
        <row r="255">
          <cell r="B255" t="str">
            <v>Force 10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row>
        <row r="256">
          <cell r="B256" t="str">
            <v>Fujitsu</v>
          </cell>
          <cell r="C256">
            <v>39</v>
          </cell>
          <cell r="D256">
            <v>17</v>
          </cell>
          <cell r="E256">
            <v>18</v>
          </cell>
          <cell r="F256">
            <v>10</v>
          </cell>
          <cell r="G256">
            <v>21</v>
          </cell>
          <cell r="H256">
            <v>28</v>
          </cell>
          <cell r="I256">
            <v>27</v>
          </cell>
          <cell r="J256">
            <v>28</v>
          </cell>
          <cell r="K256">
            <v>18</v>
          </cell>
          <cell r="L256">
            <v>57</v>
          </cell>
          <cell r="M256">
            <v>58</v>
          </cell>
          <cell r="N256">
            <v>89</v>
          </cell>
          <cell r="O256">
            <v>95</v>
          </cell>
          <cell r="P256">
            <v>67</v>
          </cell>
          <cell r="Q256">
            <v>66</v>
          </cell>
          <cell r="R256">
            <v>36</v>
          </cell>
          <cell r="S256">
            <v>67</v>
          </cell>
          <cell r="T256">
            <v>45</v>
          </cell>
          <cell r="U256">
            <v>57</v>
          </cell>
          <cell r="V256">
            <v>55</v>
          </cell>
          <cell r="W256">
            <v>15</v>
          </cell>
        </row>
        <row r="257">
          <cell r="B257" t="str">
            <v>Hitachi</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row>
        <row r="258">
          <cell r="B258" t="str">
            <v>Huawei</v>
          </cell>
          <cell r="C258">
            <v>0</v>
          </cell>
          <cell r="D258">
            <v>0</v>
          </cell>
          <cell r="E258">
            <v>0</v>
          </cell>
          <cell r="F258">
            <v>0</v>
          </cell>
          <cell r="G258">
            <v>0</v>
          </cell>
          <cell r="H258">
            <v>0</v>
          </cell>
          <cell r="I258">
            <v>0</v>
          </cell>
          <cell r="J258">
            <v>0</v>
          </cell>
          <cell r="K258">
            <v>0</v>
          </cell>
          <cell r="L258">
            <v>5</v>
          </cell>
          <cell r="M258">
            <v>8</v>
          </cell>
          <cell r="N258">
            <v>10</v>
          </cell>
          <cell r="O258">
            <v>13</v>
          </cell>
          <cell r="P258">
            <v>13</v>
          </cell>
          <cell r="Q258">
            <v>13</v>
          </cell>
          <cell r="R258">
            <v>14</v>
          </cell>
          <cell r="S258">
            <v>12</v>
          </cell>
          <cell r="T258">
            <v>11</v>
          </cell>
          <cell r="U258">
            <v>11</v>
          </cell>
          <cell r="V258">
            <v>8</v>
          </cell>
          <cell r="W258">
            <v>7</v>
          </cell>
        </row>
        <row r="259">
          <cell r="B259" t="str">
            <v>Infinera</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2</v>
          </cell>
          <cell r="U259">
            <v>4</v>
          </cell>
          <cell r="V259">
            <v>4</v>
          </cell>
          <cell r="W259">
            <v>4</v>
          </cell>
        </row>
        <row r="260">
          <cell r="B260" t="str">
            <v>NEC</v>
          </cell>
          <cell r="C260">
            <v>8</v>
          </cell>
          <cell r="D260">
            <v>19</v>
          </cell>
          <cell r="E260">
            <v>23</v>
          </cell>
          <cell r="F260">
            <v>32</v>
          </cell>
          <cell r="G260">
            <v>56</v>
          </cell>
          <cell r="H260">
            <v>51</v>
          </cell>
          <cell r="I260">
            <v>83</v>
          </cell>
          <cell r="J260">
            <v>108</v>
          </cell>
          <cell r="K260">
            <v>117</v>
          </cell>
          <cell r="L260">
            <v>137</v>
          </cell>
          <cell r="M260">
            <v>146</v>
          </cell>
          <cell r="N260">
            <v>145</v>
          </cell>
          <cell r="O260">
            <v>163</v>
          </cell>
          <cell r="P260">
            <v>183</v>
          </cell>
          <cell r="Q260">
            <v>169</v>
          </cell>
          <cell r="R260">
            <v>157</v>
          </cell>
          <cell r="S260">
            <v>115</v>
          </cell>
          <cell r="T260">
            <v>72</v>
          </cell>
          <cell r="U260">
            <v>42</v>
          </cell>
          <cell r="V260">
            <v>17</v>
          </cell>
          <cell r="W260">
            <v>7</v>
          </cell>
        </row>
        <row r="261">
          <cell r="B261" t="str">
            <v>Nokia Siemens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row>
        <row r="262">
          <cell r="B262" t="str">
            <v>Sycamore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row>
        <row r="263">
          <cell r="B263" t="str">
            <v>Tejas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row>
        <row r="264">
          <cell r="B264" t="str">
            <v>Tellabs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row>
        <row r="265">
          <cell r="B265" t="str">
            <v>Transmode</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row>
        <row r="266">
          <cell r="B266" t="str">
            <v>Tyco</v>
          </cell>
          <cell r="C266">
            <v>20</v>
          </cell>
          <cell r="D266">
            <v>28</v>
          </cell>
          <cell r="E266">
            <v>35</v>
          </cell>
          <cell r="F266">
            <v>47</v>
          </cell>
          <cell r="G266">
            <v>56</v>
          </cell>
          <cell r="H266">
            <v>64</v>
          </cell>
          <cell r="I266">
            <v>79</v>
          </cell>
          <cell r="J266">
            <v>99</v>
          </cell>
          <cell r="K266">
            <v>140</v>
          </cell>
          <cell r="L266">
            <v>167</v>
          </cell>
          <cell r="M266">
            <v>189</v>
          </cell>
          <cell r="N266">
            <v>205</v>
          </cell>
          <cell r="O266">
            <v>196</v>
          </cell>
          <cell r="P266">
            <v>202</v>
          </cell>
          <cell r="Q266">
            <v>209</v>
          </cell>
          <cell r="R266">
            <v>203</v>
          </cell>
          <cell r="S266">
            <v>192</v>
          </cell>
          <cell r="T266">
            <v>174</v>
          </cell>
          <cell r="U266">
            <v>148</v>
          </cell>
          <cell r="V266">
            <v>101</v>
          </cell>
          <cell r="W266">
            <v>66</v>
          </cell>
        </row>
        <row r="267">
          <cell r="B267" t="str">
            <v>ZTE</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row>
        <row r="268">
          <cell r="B268" t="str">
            <v>Other</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3</v>
          </cell>
          <cell r="U268">
            <v>3</v>
          </cell>
          <cell r="V268">
            <v>3</v>
          </cell>
          <cell r="W268">
            <v>3</v>
          </cell>
        </row>
        <row r="269">
          <cell r="B269" t="str">
            <v>Total</v>
          </cell>
          <cell r="C269">
            <v>322</v>
          </cell>
          <cell r="D269">
            <v>329</v>
          </cell>
          <cell r="E269">
            <v>344</v>
          </cell>
          <cell r="F269">
            <v>341</v>
          </cell>
          <cell r="G269">
            <v>320</v>
          </cell>
          <cell r="H269">
            <v>315</v>
          </cell>
          <cell r="I269">
            <v>384</v>
          </cell>
          <cell r="J269">
            <v>459</v>
          </cell>
          <cell r="K269">
            <v>549</v>
          </cell>
          <cell r="L269">
            <v>699</v>
          </cell>
          <cell r="M269">
            <v>741</v>
          </cell>
          <cell r="N269">
            <v>848</v>
          </cell>
          <cell r="O269">
            <v>858</v>
          </cell>
          <cell r="P269">
            <v>850</v>
          </cell>
          <cell r="Q269">
            <v>843</v>
          </cell>
          <cell r="R269">
            <v>751</v>
          </cell>
          <cell r="S269">
            <v>714</v>
          </cell>
          <cell r="T269">
            <v>681</v>
          </cell>
          <cell r="U269">
            <v>641</v>
          </cell>
          <cell r="V269">
            <v>468</v>
          </cell>
          <cell r="W269">
            <v>302</v>
          </cell>
        </row>
      </sheetData>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put NA"/>
      <sheetName val="Input EMEA"/>
      <sheetName val="Input AP"/>
      <sheetName val="Input SCA"/>
      <sheetName val="Global"/>
      <sheetName val="Vendor list"/>
      <sheetName val="Range names"/>
    </sheetNames>
    <sheetDataSet>
      <sheetData sheetId="0">
        <row r="7">
          <cell r="B7" t="str">
            <v>Vendor</v>
          </cell>
          <cell r="C7" t="str">
            <v xml:space="preserve">Core IP/MPLS </v>
          </cell>
          <cell r="D7" t="str">
            <v>Edge IP/MPLS</v>
          </cell>
          <cell r="E7" t="str">
            <v>Subscriber Service Router</v>
          </cell>
          <cell r="F7" t="str">
            <v>BRAS</v>
          </cell>
          <cell r="G7" t="str">
            <v>IP/Ethernet</v>
          </cell>
          <cell r="H7" t="str">
            <v>ATM/MPLS</v>
          </cell>
          <cell r="I7" t="str">
            <v>Total IPS</v>
          </cell>
          <cell r="K7" t="str">
            <v>Vendor</v>
          </cell>
          <cell r="L7" t="str">
            <v>Core IP/MPLS</v>
          </cell>
          <cell r="M7" t="str">
            <v xml:space="preserve">Edge IP/MPLS </v>
          </cell>
          <cell r="N7" t="str">
            <v>Subscriber Service Router</v>
          </cell>
          <cell r="O7" t="str">
            <v>BRAS</v>
          </cell>
          <cell r="P7" t="str">
            <v>IP/Ethernet</v>
          </cell>
          <cell r="Q7" t="str">
            <v>ATM/MPLS</v>
          </cell>
          <cell r="R7" t="str">
            <v>Total IPS</v>
          </cell>
        </row>
        <row r="8">
          <cell r="B8" t="str">
            <v>Alaxala Networks</v>
          </cell>
          <cell r="I8">
            <v>0</v>
          </cell>
          <cell r="K8" t="str">
            <v>Alaxala Networks</v>
          </cell>
          <cell r="R8">
            <v>0</v>
          </cell>
        </row>
        <row r="9">
          <cell r="B9" t="str">
            <v>Alcatel-Lucent</v>
          </cell>
          <cell r="C9">
            <v>0</v>
          </cell>
          <cell r="D9">
            <v>0</v>
          </cell>
          <cell r="E9">
            <v>5</v>
          </cell>
          <cell r="F9">
            <v>0</v>
          </cell>
          <cell r="G9">
            <v>0</v>
          </cell>
          <cell r="H9">
            <v>345</v>
          </cell>
          <cell r="I9">
            <v>350</v>
          </cell>
          <cell r="K9" t="str">
            <v>Alcatel-Lucent</v>
          </cell>
          <cell r="L9">
            <v>0</v>
          </cell>
          <cell r="M9">
            <v>0</v>
          </cell>
          <cell r="N9">
            <v>30</v>
          </cell>
          <cell r="O9">
            <v>0</v>
          </cell>
          <cell r="P9">
            <v>0</v>
          </cell>
          <cell r="Q9">
            <v>2716</v>
          </cell>
          <cell r="R9">
            <v>2746</v>
          </cell>
        </row>
        <row r="10">
          <cell r="B10" t="str">
            <v>Atrica</v>
          </cell>
          <cell r="I10">
            <v>0</v>
          </cell>
          <cell r="K10" t="str">
            <v>Atrica</v>
          </cell>
          <cell r="R10">
            <v>0</v>
          </cell>
        </row>
        <row r="11">
          <cell r="B11" t="str">
            <v>Avici</v>
          </cell>
          <cell r="C11">
            <v>15.2</v>
          </cell>
          <cell r="D11">
            <v>0</v>
          </cell>
          <cell r="E11">
            <v>0</v>
          </cell>
          <cell r="F11">
            <v>0</v>
          </cell>
          <cell r="G11">
            <v>0</v>
          </cell>
          <cell r="H11">
            <v>0</v>
          </cell>
          <cell r="I11">
            <v>15.2</v>
          </cell>
          <cell r="K11" t="str">
            <v>Avici</v>
          </cell>
          <cell r="L11">
            <v>20</v>
          </cell>
          <cell r="M11">
            <v>0</v>
          </cell>
          <cell r="N11">
            <v>0</v>
          </cell>
          <cell r="O11">
            <v>0</v>
          </cell>
          <cell r="P11">
            <v>0</v>
          </cell>
          <cell r="Q11">
            <v>0</v>
          </cell>
          <cell r="R11">
            <v>20</v>
          </cell>
        </row>
        <row r="12">
          <cell r="B12" t="str">
            <v>Brocade</v>
          </cell>
          <cell r="C12">
            <v>0</v>
          </cell>
          <cell r="D12">
            <v>0</v>
          </cell>
          <cell r="E12">
            <v>0</v>
          </cell>
          <cell r="F12">
            <v>0</v>
          </cell>
          <cell r="G12">
            <v>0</v>
          </cell>
          <cell r="H12">
            <v>0</v>
          </cell>
          <cell r="I12">
            <v>0</v>
          </cell>
          <cell r="K12" t="str">
            <v>Brocade</v>
          </cell>
          <cell r="L12">
            <v>0</v>
          </cell>
          <cell r="M12">
            <v>0</v>
          </cell>
          <cell r="N12">
            <v>0</v>
          </cell>
          <cell r="O12">
            <v>0</v>
          </cell>
          <cell r="P12">
            <v>0</v>
          </cell>
          <cell r="Q12">
            <v>0</v>
          </cell>
          <cell r="R12">
            <v>0</v>
          </cell>
        </row>
        <row r="13">
          <cell r="B13" t="str">
            <v>Caspian</v>
          </cell>
          <cell r="C13">
            <v>0</v>
          </cell>
          <cell r="D13">
            <v>0</v>
          </cell>
          <cell r="E13">
            <v>0</v>
          </cell>
          <cell r="F13">
            <v>0</v>
          </cell>
          <cell r="G13">
            <v>0</v>
          </cell>
          <cell r="H13">
            <v>0</v>
          </cell>
          <cell r="I13">
            <v>0</v>
          </cell>
          <cell r="K13" t="str">
            <v>Caspian</v>
          </cell>
          <cell r="L13">
            <v>0</v>
          </cell>
          <cell r="M13">
            <v>0</v>
          </cell>
          <cell r="N13">
            <v>0</v>
          </cell>
          <cell r="O13">
            <v>0</v>
          </cell>
          <cell r="P13">
            <v>0</v>
          </cell>
          <cell r="Q13">
            <v>0</v>
          </cell>
          <cell r="R13">
            <v>0</v>
          </cell>
        </row>
        <row r="14">
          <cell r="B14" t="str">
            <v>Chiaro</v>
          </cell>
          <cell r="C14">
            <v>0</v>
          </cell>
          <cell r="D14">
            <v>0</v>
          </cell>
          <cell r="E14">
            <v>0</v>
          </cell>
          <cell r="F14">
            <v>0</v>
          </cell>
          <cell r="G14">
            <v>0</v>
          </cell>
          <cell r="H14">
            <v>0</v>
          </cell>
          <cell r="I14">
            <v>0</v>
          </cell>
          <cell r="K14" t="str">
            <v>Chiaro</v>
          </cell>
          <cell r="L14">
            <v>0</v>
          </cell>
          <cell r="M14">
            <v>0</v>
          </cell>
          <cell r="N14">
            <v>0</v>
          </cell>
          <cell r="O14">
            <v>0</v>
          </cell>
          <cell r="P14">
            <v>0</v>
          </cell>
          <cell r="Q14">
            <v>0</v>
          </cell>
          <cell r="R14">
            <v>0</v>
          </cell>
        </row>
        <row r="15">
          <cell r="B15" t="str">
            <v>Ciena</v>
          </cell>
          <cell r="C15">
            <v>0</v>
          </cell>
          <cell r="D15">
            <v>0</v>
          </cell>
          <cell r="E15">
            <v>0</v>
          </cell>
          <cell r="F15">
            <v>0</v>
          </cell>
          <cell r="G15">
            <v>0</v>
          </cell>
          <cell r="H15">
            <v>0</v>
          </cell>
          <cell r="I15">
            <v>0</v>
          </cell>
          <cell r="K15" t="str">
            <v>Ciena</v>
          </cell>
          <cell r="L15">
            <v>0</v>
          </cell>
          <cell r="M15">
            <v>0</v>
          </cell>
          <cell r="N15">
            <v>0</v>
          </cell>
          <cell r="O15">
            <v>0</v>
          </cell>
          <cell r="P15">
            <v>0</v>
          </cell>
          <cell r="Q15">
            <v>0</v>
          </cell>
          <cell r="R15">
            <v>0</v>
          </cell>
        </row>
        <row r="16">
          <cell r="B16" t="str">
            <v>Cisco</v>
          </cell>
          <cell r="C16">
            <v>148.30000000000001</v>
          </cell>
          <cell r="D16">
            <v>194</v>
          </cell>
          <cell r="E16">
            <v>21</v>
          </cell>
          <cell r="F16">
            <v>0</v>
          </cell>
          <cell r="G16">
            <v>0</v>
          </cell>
          <cell r="H16">
            <v>115.4</v>
          </cell>
          <cell r="I16">
            <v>478.70000000000005</v>
          </cell>
          <cell r="K16" t="str">
            <v>Cisco</v>
          </cell>
          <cell r="L16">
            <v>296</v>
          </cell>
          <cell r="M16">
            <v>4644</v>
          </cell>
          <cell r="N16">
            <v>699</v>
          </cell>
          <cell r="O16">
            <v>0</v>
          </cell>
          <cell r="P16">
            <v>0</v>
          </cell>
          <cell r="Q16">
            <v>1090</v>
          </cell>
          <cell r="R16">
            <v>6729</v>
          </cell>
        </row>
        <row r="17">
          <cell r="B17" t="str">
            <v>Cosine</v>
          </cell>
          <cell r="C17">
            <v>0</v>
          </cell>
          <cell r="D17">
            <v>0</v>
          </cell>
          <cell r="E17">
            <v>1.9</v>
          </cell>
          <cell r="F17">
            <v>0</v>
          </cell>
          <cell r="G17">
            <v>0</v>
          </cell>
          <cell r="H17">
            <v>0</v>
          </cell>
          <cell r="I17">
            <v>1.9</v>
          </cell>
          <cell r="K17" t="str">
            <v>Cosine</v>
          </cell>
          <cell r="L17">
            <v>0</v>
          </cell>
          <cell r="M17">
            <v>0</v>
          </cell>
          <cell r="N17">
            <v>7</v>
          </cell>
          <cell r="O17">
            <v>0</v>
          </cell>
          <cell r="P17">
            <v>0</v>
          </cell>
          <cell r="Q17">
            <v>0</v>
          </cell>
          <cell r="R17">
            <v>7</v>
          </cell>
        </row>
        <row r="18">
          <cell r="B18" t="str">
            <v>ECI Telecom</v>
          </cell>
          <cell r="C18">
            <v>0</v>
          </cell>
          <cell r="D18">
            <v>0</v>
          </cell>
          <cell r="E18">
            <v>0</v>
          </cell>
          <cell r="F18">
            <v>0</v>
          </cell>
          <cell r="G18">
            <v>0</v>
          </cell>
          <cell r="H18">
            <v>0</v>
          </cell>
          <cell r="I18">
            <v>0</v>
          </cell>
          <cell r="K18" t="str">
            <v>ECI Telecom</v>
          </cell>
          <cell r="L18">
            <v>0</v>
          </cell>
          <cell r="M18">
            <v>0</v>
          </cell>
          <cell r="N18">
            <v>0</v>
          </cell>
          <cell r="O18">
            <v>0</v>
          </cell>
          <cell r="P18">
            <v>0</v>
          </cell>
          <cell r="Q18">
            <v>0</v>
          </cell>
          <cell r="R18">
            <v>0</v>
          </cell>
        </row>
        <row r="19">
          <cell r="B19" t="str">
            <v>Equipe</v>
          </cell>
          <cell r="C19">
            <v>0</v>
          </cell>
          <cell r="D19">
            <v>0</v>
          </cell>
          <cell r="E19">
            <v>0</v>
          </cell>
          <cell r="F19">
            <v>0</v>
          </cell>
          <cell r="G19">
            <v>0</v>
          </cell>
          <cell r="H19">
            <v>0</v>
          </cell>
          <cell r="I19">
            <v>0</v>
          </cell>
          <cell r="K19" t="str">
            <v>Equipe</v>
          </cell>
          <cell r="L19">
            <v>0</v>
          </cell>
          <cell r="M19">
            <v>0</v>
          </cell>
          <cell r="N19">
            <v>0</v>
          </cell>
          <cell r="O19">
            <v>0</v>
          </cell>
          <cell r="P19">
            <v>0</v>
          </cell>
          <cell r="Q19">
            <v>0</v>
          </cell>
          <cell r="R19">
            <v>0</v>
          </cell>
        </row>
        <row r="20">
          <cell r="B20" t="str">
            <v>Ericsson</v>
          </cell>
          <cell r="C20">
            <v>0</v>
          </cell>
          <cell r="D20">
            <v>1</v>
          </cell>
          <cell r="E20">
            <v>30</v>
          </cell>
          <cell r="F20">
            <v>0</v>
          </cell>
          <cell r="G20">
            <v>0</v>
          </cell>
          <cell r="H20">
            <v>177</v>
          </cell>
          <cell r="I20">
            <v>208</v>
          </cell>
          <cell r="K20" t="str">
            <v>Ericsson</v>
          </cell>
          <cell r="L20">
            <v>0</v>
          </cell>
          <cell r="M20">
            <v>0</v>
          </cell>
          <cell r="N20">
            <v>298</v>
          </cell>
          <cell r="O20">
            <v>0</v>
          </cell>
          <cell r="P20">
            <v>0</v>
          </cell>
          <cell r="Q20">
            <v>999</v>
          </cell>
          <cell r="R20">
            <v>1297</v>
          </cell>
        </row>
        <row r="21">
          <cell r="B21" t="str">
            <v>Extreme</v>
          </cell>
          <cell r="C21">
            <v>0</v>
          </cell>
          <cell r="D21">
            <v>0</v>
          </cell>
          <cell r="E21">
            <v>0</v>
          </cell>
          <cell r="F21">
            <v>0</v>
          </cell>
          <cell r="G21">
            <v>0</v>
          </cell>
          <cell r="H21">
            <v>0</v>
          </cell>
          <cell r="I21">
            <v>0</v>
          </cell>
          <cell r="K21" t="str">
            <v>Extreme</v>
          </cell>
          <cell r="L21">
            <v>0</v>
          </cell>
          <cell r="M21">
            <v>0</v>
          </cell>
          <cell r="N21">
            <v>0</v>
          </cell>
          <cell r="O21">
            <v>0</v>
          </cell>
          <cell r="P21">
            <v>0</v>
          </cell>
          <cell r="Q21">
            <v>0</v>
          </cell>
          <cell r="R21">
            <v>0</v>
          </cell>
        </row>
        <row r="22">
          <cell r="B22" t="str">
            <v>Force10</v>
          </cell>
          <cell r="C22">
            <v>0</v>
          </cell>
          <cell r="D22">
            <v>0</v>
          </cell>
          <cell r="E22">
            <v>0</v>
          </cell>
          <cell r="F22">
            <v>0</v>
          </cell>
          <cell r="G22">
            <v>0</v>
          </cell>
          <cell r="H22">
            <v>0</v>
          </cell>
          <cell r="I22">
            <v>0</v>
          </cell>
          <cell r="K22" t="str">
            <v>Force10</v>
          </cell>
          <cell r="L22">
            <v>0</v>
          </cell>
          <cell r="M22">
            <v>0</v>
          </cell>
          <cell r="N22">
            <v>0</v>
          </cell>
          <cell r="O22">
            <v>0</v>
          </cell>
          <cell r="P22">
            <v>0</v>
          </cell>
          <cell r="Q22">
            <v>0</v>
          </cell>
          <cell r="R22">
            <v>0</v>
          </cell>
        </row>
        <row r="23">
          <cell r="B23" t="str">
            <v>Fujitsu</v>
          </cell>
          <cell r="C23">
            <v>0</v>
          </cell>
          <cell r="D23">
            <v>0</v>
          </cell>
          <cell r="E23">
            <v>0</v>
          </cell>
          <cell r="F23">
            <v>0</v>
          </cell>
          <cell r="G23">
            <v>0</v>
          </cell>
          <cell r="H23">
            <v>0</v>
          </cell>
          <cell r="I23">
            <v>0</v>
          </cell>
          <cell r="K23" t="str">
            <v>Fujitsu</v>
          </cell>
          <cell r="L23">
            <v>0</v>
          </cell>
          <cell r="M23">
            <v>0</v>
          </cell>
          <cell r="N23">
            <v>0</v>
          </cell>
          <cell r="O23">
            <v>0</v>
          </cell>
          <cell r="P23">
            <v>0</v>
          </cell>
          <cell r="Q23">
            <v>0</v>
          </cell>
          <cell r="R23">
            <v>0</v>
          </cell>
        </row>
        <row r="24">
          <cell r="B24" t="str">
            <v>Hammerhead Systems</v>
          </cell>
          <cell r="C24">
            <v>0</v>
          </cell>
          <cell r="D24">
            <v>0</v>
          </cell>
          <cell r="E24">
            <v>0</v>
          </cell>
          <cell r="F24">
            <v>0</v>
          </cell>
          <cell r="G24">
            <v>0</v>
          </cell>
          <cell r="H24">
            <v>0</v>
          </cell>
          <cell r="I24">
            <v>0</v>
          </cell>
          <cell r="K24" t="str">
            <v>Hammerhead Systems</v>
          </cell>
          <cell r="L24">
            <v>0</v>
          </cell>
          <cell r="M24">
            <v>0</v>
          </cell>
          <cell r="N24">
            <v>0</v>
          </cell>
          <cell r="O24">
            <v>0</v>
          </cell>
          <cell r="P24">
            <v>0</v>
          </cell>
          <cell r="Q24">
            <v>0</v>
          </cell>
          <cell r="R24">
            <v>0</v>
          </cell>
        </row>
        <row r="25">
          <cell r="B25" t="str">
            <v>Hitachi</v>
          </cell>
          <cell r="C25">
            <v>0</v>
          </cell>
          <cell r="D25">
            <v>0</v>
          </cell>
          <cell r="E25">
            <v>0</v>
          </cell>
          <cell r="F25">
            <v>0</v>
          </cell>
          <cell r="G25">
            <v>0</v>
          </cell>
          <cell r="H25">
            <v>0</v>
          </cell>
          <cell r="I25">
            <v>0</v>
          </cell>
          <cell r="K25" t="str">
            <v>Hitachi</v>
          </cell>
          <cell r="L25">
            <v>0</v>
          </cell>
          <cell r="M25">
            <v>0</v>
          </cell>
          <cell r="N25">
            <v>0</v>
          </cell>
          <cell r="O25">
            <v>0</v>
          </cell>
          <cell r="P25">
            <v>0</v>
          </cell>
          <cell r="Q25">
            <v>0</v>
          </cell>
          <cell r="R25">
            <v>0</v>
          </cell>
        </row>
        <row r="26">
          <cell r="B26" t="str">
            <v>Hitachi Cable</v>
          </cell>
          <cell r="C26">
            <v>0</v>
          </cell>
          <cell r="D26">
            <v>0</v>
          </cell>
          <cell r="E26">
            <v>0</v>
          </cell>
          <cell r="F26">
            <v>0</v>
          </cell>
          <cell r="G26">
            <v>0</v>
          </cell>
          <cell r="H26">
            <v>0</v>
          </cell>
          <cell r="I26">
            <v>0</v>
          </cell>
          <cell r="K26" t="str">
            <v>Hitachi Cable</v>
          </cell>
          <cell r="L26">
            <v>0</v>
          </cell>
          <cell r="M26">
            <v>0</v>
          </cell>
          <cell r="N26">
            <v>0</v>
          </cell>
          <cell r="O26">
            <v>0</v>
          </cell>
          <cell r="P26">
            <v>0</v>
          </cell>
          <cell r="Q26">
            <v>0</v>
          </cell>
          <cell r="R26">
            <v>0</v>
          </cell>
        </row>
        <row r="27">
          <cell r="B27" t="str">
            <v>Huawei</v>
          </cell>
          <cell r="C27">
            <v>0</v>
          </cell>
          <cell r="D27">
            <v>0</v>
          </cell>
          <cell r="E27">
            <v>0</v>
          </cell>
          <cell r="F27">
            <v>0</v>
          </cell>
          <cell r="G27">
            <v>0</v>
          </cell>
          <cell r="H27">
            <v>0</v>
          </cell>
          <cell r="I27">
            <v>0</v>
          </cell>
          <cell r="K27" t="str">
            <v>Huawei</v>
          </cell>
          <cell r="L27">
            <v>0</v>
          </cell>
          <cell r="M27">
            <v>0</v>
          </cell>
          <cell r="N27">
            <v>0</v>
          </cell>
          <cell r="O27">
            <v>0</v>
          </cell>
          <cell r="P27">
            <v>0</v>
          </cell>
          <cell r="Q27">
            <v>0</v>
          </cell>
          <cell r="R27">
            <v>0</v>
          </cell>
        </row>
        <row r="28">
          <cell r="B28" t="str">
            <v>Hyperchip</v>
          </cell>
          <cell r="C28">
            <v>0</v>
          </cell>
          <cell r="D28">
            <v>0</v>
          </cell>
          <cell r="E28">
            <v>0</v>
          </cell>
          <cell r="F28">
            <v>0</v>
          </cell>
          <cell r="G28">
            <v>0</v>
          </cell>
          <cell r="H28">
            <v>0</v>
          </cell>
          <cell r="I28">
            <v>0</v>
          </cell>
          <cell r="K28" t="str">
            <v>Hyperchip</v>
          </cell>
          <cell r="L28">
            <v>0</v>
          </cell>
          <cell r="M28">
            <v>0</v>
          </cell>
          <cell r="N28">
            <v>0</v>
          </cell>
          <cell r="O28">
            <v>0</v>
          </cell>
          <cell r="P28">
            <v>0</v>
          </cell>
          <cell r="Q28">
            <v>0</v>
          </cell>
          <cell r="R28">
            <v>0</v>
          </cell>
        </row>
        <row r="29">
          <cell r="B29" t="str">
            <v>Juniper</v>
          </cell>
          <cell r="C29">
            <v>105.5</v>
          </cell>
          <cell r="D29">
            <v>70</v>
          </cell>
          <cell r="E29">
            <v>13</v>
          </cell>
          <cell r="F29">
            <v>0</v>
          </cell>
          <cell r="G29">
            <v>0</v>
          </cell>
          <cell r="H29">
            <v>0</v>
          </cell>
          <cell r="I29">
            <v>188.5</v>
          </cell>
          <cell r="K29" t="str">
            <v>Juniper</v>
          </cell>
          <cell r="L29">
            <v>282</v>
          </cell>
          <cell r="M29">
            <v>282</v>
          </cell>
          <cell r="N29">
            <v>133</v>
          </cell>
          <cell r="O29">
            <v>0</v>
          </cell>
          <cell r="P29">
            <v>0</v>
          </cell>
          <cell r="Q29">
            <v>0</v>
          </cell>
          <cell r="R29">
            <v>697</v>
          </cell>
        </row>
        <row r="30">
          <cell r="B30" t="str">
            <v>Laurel Networks</v>
          </cell>
          <cell r="C30">
            <v>0</v>
          </cell>
          <cell r="D30">
            <v>0</v>
          </cell>
          <cell r="E30">
            <v>0</v>
          </cell>
          <cell r="F30">
            <v>0</v>
          </cell>
          <cell r="G30">
            <v>0</v>
          </cell>
          <cell r="H30">
            <v>0</v>
          </cell>
          <cell r="I30">
            <v>0</v>
          </cell>
          <cell r="K30" t="str">
            <v>Laurel Networks</v>
          </cell>
          <cell r="L30">
            <v>0</v>
          </cell>
          <cell r="M30">
            <v>0</v>
          </cell>
          <cell r="N30">
            <v>0</v>
          </cell>
          <cell r="O30">
            <v>0</v>
          </cell>
          <cell r="P30">
            <v>0</v>
          </cell>
          <cell r="Q30">
            <v>0</v>
          </cell>
          <cell r="R30">
            <v>0</v>
          </cell>
        </row>
        <row r="31">
          <cell r="B31" t="str">
            <v>Lucent</v>
          </cell>
          <cell r="C31">
            <v>0</v>
          </cell>
          <cell r="D31">
            <v>0</v>
          </cell>
          <cell r="E31">
            <v>0</v>
          </cell>
          <cell r="F31">
            <v>0</v>
          </cell>
          <cell r="G31">
            <v>0</v>
          </cell>
          <cell r="H31">
            <v>0</v>
          </cell>
          <cell r="I31">
            <v>0</v>
          </cell>
          <cell r="K31" t="str">
            <v>Lucent</v>
          </cell>
          <cell r="L31">
            <v>0</v>
          </cell>
          <cell r="M31">
            <v>0</v>
          </cell>
          <cell r="N31">
            <v>0</v>
          </cell>
          <cell r="O31">
            <v>0</v>
          </cell>
          <cell r="P31">
            <v>0</v>
          </cell>
          <cell r="Q31">
            <v>0</v>
          </cell>
          <cell r="R31">
            <v>0</v>
          </cell>
        </row>
        <row r="32">
          <cell r="B32" t="str">
            <v>NEC</v>
          </cell>
          <cell r="C32">
            <v>0</v>
          </cell>
          <cell r="D32">
            <v>0</v>
          </cell>
          <cell r="E32">
            <v>0</v>
          </cell>
          <cell r="F32">
            <v>0</v>
          </cell>
          <cell r="G32">
            <v>0</v>
          </cell>
          <cell r="H32">
            <v>0</v>
          </cell>
          <cell r="I32">
            <v>0</v>
          </cell>
          <cell r="K32" t="str">
            <v>NEC</v>
          </cell>
          <cell r="L32">
            <v>0</v>
          </cell>
          <cell r="M32">
            <v>0</v>
          </cell>
          <cell r="N32">
            <v>0</v>
          </cell>
          <cell r="O32">
            <v>0</v>
          </cell>
          <cell r="P32">
            <v>0</v>
          </cell>
          <cell r="Q32">
            <v>0</v>
          </cell>
          <cell r="R32">
            <v>0</v>
          </cell>
        </row>
        <row r="33">
          <cell r="B33" t="str">
            <v>Nokia Siemens Networks</v>
          </cell>
          <cell r="C33">
            <v>0</v>
          </cell>
          <cell r="D33">
            <v>0</v>
          </cell>
          <cell r="E33">
            <v>0</v>
          </cell>
          <cell r="F33">
            <v>0</v>
          </cell>
          <cell r="G33">
            <v>0</v>
          </cell>
          <cell r="H33">
            <v>0</v>
          </cell>
          <cell r="I33">
            <v>0</v>
          </cell>
          <cell r="K33" t="str">
            <v>Nokia Siemens Networks</v>
          </cell>
          <cell r="L33">
            <v>0</v>
          </cell>
          <cell r="M33">
            <v>0</v>
          </cell>
          <cell r="N33">
            <v>0</v>
          </cell>
          <cell r="O33">
            <v>0</v>
          </cell>
          <cell r="P33">
            <v>0</v>
          </cell>
          <cell r="Q33">
            <v>0</v>
          </cell>
          <cell r="R33">
            <v>0</v>
          </cell>
        </row>
        <row r="34">
          <cell r="B34" t="str">
            <v>Nortel</v>
          </cell>
          <cell r="C34">
            <v>0</v>
          </cell>
          <cell r="D34">
            <v>0</v>
          </cell>
          <cell r="E34">
            <v>13.9</v>
          </cell>
          <cell r="F34">
            <v>0</v>
          </cell>
          <cell r="G34">
            <v>0</v>
          </cell>
          <cell r="H34">
            <v>83.3</v>
          </cell>
          <cell r="I34">
            <v>97.2</v>
          </cell>
          <cell r="K34" t="str">
            <v>Nortel</v>
          </cell>
          <cell r="L34">
            <v>0</v>
          </cell>
          <cell r="M34">
            <v>0</v>
          </cell>
          <cell r="N34">
            <v>66</v>
          </cell>
          <cell r="O34">
            <v>0</v>
          </cell>
          <cell r="P34">
            <v>0</v>
          </cell>
          <cell r="Q34">
            <v>410</v>
          </cell>
          <cell r="R34">
            <v>476</v>
          </cell>
        </row>
        <row r="35">
          <cell r="B35" t="str">
            <v>Procket</v>
          </cell>
          <cell r="C35">
            <v>0</v>
          </cell>
          <cell r="D35">
            <v>0</v>
          </cell>
          <cell r="E35">
            <v>0</v>
          </cell>
          <cell r="F35">
            <v>0</v>
          </cell>
          <cell r="G35">
            <v>0</v>
          </cell>
          <cell r="H35">
            <v>0</v>
          </cell>
          <cell r="I35">
            <v>0</v>
          </cell>
          <cell r="K35" t="str">
            <v>Procket</v>
          </cell>
          <cell r="L35">
            <v>0</v>
          </cell>
          <cell r="M35">
            <v>0</v>
          </cell>
          <cell r="N35">
            <v>0</v>
          </cell>
          <cell r="O35">
            <v>0</v>
          </cell>
          <cell r="P35">
            <v>0</v>
          </cell>
          <cell r="Q35">
            <v>0</v>
          </cell>
          <cell r="R35">
            <v>0</v>
          </cell>
        </row>
        <row r="36">
          <cell r="B36" t="str">
            <v>Quarry</v>
          </cell>
          <cell r="C36">
            <v>0</v>
          </cell>
          <cell r="D36">
            <v>0</v>
          </cell>
          <cell r="E36">
            <v>0</v>
          </cell>
          <cell r="F36">
            <v>0</v>
          </cell>
          <cell r="G36">
            <v>0</v>
          </cell>
          <cell r="H36">
            <v>0</v>
          </cell>
          <cell r="I36">
            <v>0</v>
          </cell>
          <cell r="K36" t="str">
            <v>Quarry</v>
          </cell>
          <cell r="L36">
            <v>0</v>
          </cell>
          <cell r="M36">
            <v>0</v>
          </cell>
          <cell r="N36">
            <v>0</v>
          </cell>
          <cell r="O36">
            <v>0</v>
          </cell>
          <cell r="P36">
            <v>0</v>
          </cell>
          <cell r="Q36">
            <v>0</v>
          </cell>
          <cell r="R36">
            <v>0</v>
          </cell>
        </row>
        <row r="37">
          <cell r="B37" t="str">
            <v>Redback</v>
          </cell>
          <cell r="C37">
            <v>0</v>
          </cell>
          <cell r="D37">
            <v>0</v>
          </cell>
          <cell r="E37">
            <v>0</v>
          </cell>
          <cell r="F37">
            <v>0</v>
          </cell>
          <cell r="G37">
            <v>0</v>
          </cell>
          <cell r="H37">
            <v>0</v>
          </cell>
          <cell r="I37">
            <v>0</v>
          </cell>
          <cell r="K37" t="str">
            <v>Redback</v>
          </cell>
          <cell r="L37">
            <v>0</v>
          </cell>
          <cell r="M37">
            <v>0</v>
          </cell>
          <cell r="O37">
            <v>0</v>
          </cell>
          <cell r="P37">
            <v>0</v>
          </cell>
          <cell r="Q37">
            <v>0</v>
          </cell>
          <cell r="R37">
            <v>0</v>
          </cell>
        </row>
        <row r="38">
          <cell r="B38" t="str">
            <v>Riverstone</v>
          </cell>
          <cell r="C38">
            <v>0</v>
          </cell>
          <cell r="D38">
            <v>0</v>
          </cell>
          <cell r="E38">
            <v>0</v>
          </cell>
          <cell r="F38">
            <v>0</v>
          </cell>
          <cell r="G38">
            <v>0</v>
          </cell>
          <cell r="H38">
            <v>0</v>
          </cell>
          <cell r="I38">
            <v>0</v>
          </cell>
          <cell r="K38" t="str">
            <v>Riverstone</v>
          </cell>
          <cell r="L38">
            <v>0</v>
          </cell>
          <cell r="M38">
            <v>0</v>
          </cell>
          <cell r="N38">
            <v>0</v>
          </cell>
          <cell r="O38">
            <v>0</v>
          </cell>
          <cell r="P38">
            <v>0</v>
          </cell>
          <cell r="Q38">
            <v>0</v>
          </cell>
          <cell r="R38">
            <v>0</v>
          </cell>
        </row>
        <row r="39">
          <cell r="B39" t="str">
            <v>Tellabs</v>
          </cell>
          <cell r="C39">
            <v>0</v>
          </cell>
          <cell r="D39">
            <v>0</v>
          </cell>
          <cell r="E39">
            <v>0</v>
          </cell>
          <cell r="F39">
            <v>0</v>
          </cell>
          <cell r="G39">
            <v>0</v>
          </cell>
          <cell r="H39">
            <v>0</v>
          </cell>
          <cell r="I39">
            <v>0</v>
          </cell>
          <cell r="K39" t="str">
            <v>Tellabs</v>
          </cell>
          <cell r="L39">
            <v>0</v>
          </cell>
          <cell r="M39">
            <v>0</v>
          </cell>
          <cell r="N39">
            <v>0</v>
          </cell>
          <cell r="O39">
            <v>0</v>
          </cell>
          <cell r="P39">
            <v>0</v>
          </cell>
          <cell r="Q39">
            <v>0</v>
          </cell>
          <cell r="R39">
            <v>0</v>
          </cell>
        </row>
        <row r="40">
          <cell r="B40" t="str">
            <v>ZTE</v>
          </cell>
          <cell r="C40">
            <v>0</v>
          </cell>
          <cell r="D40">
            <v>0</v>
          </cell>
          <cell r="E40">
            <v>0</v>
          </cell>
          <cell r="F40">
            <v>0</v>
          </cell>
          <cell r="G40">
            <v>0</v>
          </cell>
          <cell r="H40">
            <v>0</v>
          </cell>
          <cell r="I40">
            <v>0</v>
          </cell>
          <cell r="K40" t="str">
            <v>ZTE</v>
          </cell>
          <cell r="L40">
            <v>0</v>
          </cell>
          <cell r="M40">
            <v>0</v>
          </cell>
          <cell r="N40">
            <v>0</v>
          </cell>
          <cell r="O40">
            <v>0</v>
          </cell>
          <cell r="P40">
            <v>0</v>
          </cell>
          <cell r="Q40">
            <v>0</v>
          </cell>
          <cell r="R40">
            <v>0</v>
          </cell>
        </row>
        <row r="41">
          <cell r="B41" t="str">
            <v>Other</v>
          </cell>
          <cell r="C41">
            <v>0</v>
          </cell>
          <cell r="D41">
            <v>0</v>
          </cell>
          <cell r="E41">
            <v>0</v>
          </cell>
          <cell r="F41">
            <v>0</v>
          </cell>
          <cell r="G41">
            <v>0</v>
          </cell>
          <cell r="H41">
            <v>0</v>
          </cell>
          <cell r="I41">
            <v>0</v>
          </cell>
          <cell r="K41" t="str">
            <v>Other</v>
          </cell>
          <cell r="L41">
            <v>0</v>
          </cell>
          <cell r="M41">
            <v>0</v>
          </cell>
          <cell r="N41">
            <v>0</v>
          </cell>
          <cell r="O41">
            <v>0</v>
          </cell>
          <cell r="P41">
            <v>0</v>
          </cell>
          <cell r="Q41">
            <v>0</v>
          </cell>
          <cell r="R41">
            <v>0</v>
          </cell>
        </row>
        <row r="42">
          <cell r="B42" t="str">
            <v>Total</v>
          </cell>
          <cell r="C42">
            <v>269</v>
          </cell>
          <cell r="D42">
            <v>265</v>
          </cell>
          <cell r="E42">
            <v>84.800000000000011</v>
          </cell>
          <cell r="F42">
            <v>0</v>
          </cell>
          <cell r="G42">
            <v>0</v>
          </cell>
          <cell r="H42">
            <v>720.69999999999993</v>
          </cell>
          <cell r="I42">
            <v>1339.5000000000002</v>
          </cell>
          <cell r="K42" t="str">
            <v>Total</v>
          </cell>
          <cell r="L42">
            <v>598</v>
          </cell>
          <cell r="M42">
            <v>4926</v>
          </cell>
          <cell r="N42">
            <v>1233</v>
          </cell>
          <cell r="O42">
            <v>0</v>
          </cell>
          <cell r="P42">
            <v>0</v>
          </cell>
          <cell r="Q42">
            <v>5215</v>
          </cell>
          <cell r="R42">
            <v>11972</v>
          </cell>
        </row>
        <row r="45">
          <cell r="B45" t="str">
            <v>Vendor</v>
          </cell>
          <cell r="C45" t="str">
            <v>Core IP/MPLS</v>
          </cell>
          <cell r="D45" t="str">
            <v xml:space="preserve">Edge IP/MPLS </v>
          </cell>
          <cell r="E45" t="str">
            <v>Subscriber Service Router</v>
          </cell>
          <cell r="F45" t="str">
            <v>BRAS</v>
          </cell>
          <cell r="G45" t="str">
            <v>IP/Ethernet</v>
          </cell>
          <cell r="H45" t="str">
            <v>ATM/MPLS</v>
          </cell>
          <cell r="I45" t="str">
            <v>Total IPS</v>
          </cell>
          <cell r="K45" t="str">
            <v>Vendor</v>
          </cell>
          <cell r="L45" t="str">
            <v>Core IP/MPLS</v>
          </cell>
          <cell r="M45" t="str">
            <v>Edge IP/MPLS</v>
          </cell>
          <cell r="N45" t="str">
            <v>Subscriber Service Router</v>
          </cell>
          <cell r="O45" t="str">
            <v>BRAS</v>
          </cell>
          <cell r="P45" t="str">
            <v>IP/Ethernet</v>
          </cell>
          <cell r="Q45" t="str">
            <v>ATM/MPLS</v>
          </cell>
          <cell r="R45" t="str">
            <v>Total IPS</v>
          </cell>
        </row>
        <row r="46">
          <cell r="B46" t="str">
            <v>Alaxala Networks</v>
          </cell>
          <cell r="I46">
            <v>0</v>
          </cell>
          <cell r="K46" t="str">
            <v>Alaxala Networks</v>
          </cell>
          <cell r="R46">
            <v>0</v>
          </cell>
        </row>
        <row r="47">
          <cell r="B47" t="str">
            <v>Alcatel-Lucent</v>
          </cell>
          <cell r="C47">
            <v>0</v>
          </cell>
          <cell r="D47">
            <v>0</v>
          </cell>
          <cell r="E47">
            <v>5</v>
          </cell>
          <cell r="F47">
            <v>0</v>
          </cell>
          <cell r="G47">
            <v>0</v>
          </cell>
          <cell r="H47">
            <v>234</v>
          </cell>
          <cell r="I47">
            <v>239</v>
          </cell>
          <cell r="K47" t="str">
            <v>Alcatel-Lucent</v>
          </cell>
          <cell r="L47">
            <v>0</v>
          </cell>
          <cell r="M47">
            <v>0</v>
          </cell>
          <cell r="N47">
            <v>18</v>
          </cell>
          <cell r="O47">
            <v>0</v>
          </cell>
          <cell r="P47">
            <v>0</v>
          </cell>
          <cell r="Q47">
            <v>1964</v>
          </cell>
          <cell r="R47">
            <v>1982</v>
          </cell>
        </row>
        <row r="48">
          <cell r="B48" t="str">
            <v>Atrica</v>
          </cell>
          <cell r="I48">
            <v>0</v>
          </cell>
          <cell r="K48" t="str">
            <v>Atrica</v>
          </cell>
          <cell r="R48">
            <v>0</v>
          </cell>
        </row>
        <row r="49">
          <cell r="B49" t="str">
            <v>Avici</v>
          </cell>
          <cell r="C49">
            <v>19.899999999999999</v>
          </cell>
          <cell r="D49">
            <v>0</v>
          </cell>
          <cell r="E49">
            <v>0</v>
          </cell>
          <cell r="F49">
            <v>0</v>
          </cell>
          <cell r="G49">
            <v>0</v>
          </cell>
          <cell r="H49">
            <v>0</v>
          </cell>
          <cell r="I49">
            <v>19.899999999999999</v>
          </cell>
          <cell r="K49" t="str">
            <v>Avici</v>
          </cell>
          <cell r="L49">
            <v>27</v>
          </cell>
          <cell r="M49">
            <v>0</v>
          </cell>
          <cell r="N49">
            <v>0</v>
          </cell>
          <cell r="O49">
            <v>0</v>
          </cell>
          <cell r="P49">
            <v>0</v>
          </cell>
          <cell r="Q49">
            <v>0</v>
          </cell>
          <cell r="R49">
            <v>27</v>
          </cell>
        </row>
        <row r="50">
          <cell r="B50" t="str">
            <v>Brocade</v>
          </cell>
          <cell r="C50">
            <v>0</v>
          </cell>
          <cell r="D50">
            <v>0</v>
          </cell>
          <cell r="E50">
            <v>0</v>
          </cell>
          <cell r="F50">
            <v>0</v>
          </cell>
          <cell r="G50">
            <v>0</v>
          </cell>
          <cell r="H50">
            <v>0</v>
          </cell>
          <cell r="I50">
            <v>0</v>
          </cell>
          <cell r="K50" t="str">
            <v>Brocade</v>
          </cell>
          <cell r="L50">
            <v>0</v>
          </cell>
          <cell r="M50">
            <v>0</v>
          </cell>
          <cell r="N50">
            <v>0</v>
          </cell>
          <cell r="O50">
            <v>0</v>
          </cell>
          <cell r="P50">
            <v>0</v>
          </cell>
          <cell r="Q50">
            <v>0</v>
          </cell>
          <cell r="R50">
            <v>0</v>
          </cell>
        </row>
        <row r="51">
          <cell r="B51" t="str">
            <v>Caspian</v>
          </cell>
          <cell r="C51">
            <v>0</v>
          </cell>
          <cell r="D51">
            <v>0</v>
          </cell>
          <cell r="E51">
            <v>0</v>
          </cell>
          <cell r="F51">
            <v>0</v>
          </cell>
          <cell r="G51">
            <v>0</v>
          </cell>
          <cell r="H51">
            <v>0</v>
          </cell>
          <cell r="I51">
            <v>0</v>
          </cell>
          <cell r="K51" t="str">
            <v>Caspian</v>
          </cell>
          <cell r="L51">
            <v>0</v>
          </cell>
          <cell r="M51">
            <v>0</v>
          </cell>
          <cell r="N51">
            <v>0</v>
          </cell>
          <cell r="O51">
            <v>0</v>
          </cell>
          <cell r="P51">
            <v>0</v>
          </cell>
          <cell r="Q51">
            <v>0</v>
          </cell>
          <cell r="R51">
            <v>0</v>
          </cell>
        </row>
        <row r="52">
          <cell r="B52" t="str">
            <v>Chiaro</v>
          </cell>
          <cell r="C52">
            <v>0</v>
          </cell>
          <cell r="D52">
            <v>0</v>
          </cell>
          <cell r="E52">
            <v>0</v>
          </cell>
          <cell r="F52">
            <v>0</v>
          </cell>
          <cell r="G52">
            <v>0</v>
          </cell>
          <cell r="H52">
            <v>0</v>
          </cell>
          <cell r="I52">
            <v>0</v>
          </cell>
          <cell r="K52" t="str">
            <v>Chiaro</v>
          </cell>
          <cell r="L52">
            <v>0</v>
          </cell>
          <cell r="M52">
            <v>0</v>
          </cell>
          <cell r="N52">
            <v>0</v>
          </cell>
          <cell r="O52">
            <v>0</v>
          </cell>
          <cell r="P52">
            <v>0</v>
          </cell>
          <cell r="Q52">
            <v>0</v>
          </cell>
          <cell r="R52">
            <v>0</v>
          </cell>
        </row>
        <row r="53">
          <cell r="B53" t="str">
            <v>Ciena</v>
          </cell>
          <cell r="C53">
            <v>0</v>
          </cell>
          <cell r="D53">
            <v>0</v>
          </cell>
          <cell r="E53">
            <v>0</v>
          </cell>
          <cell r="F53">
            <v>0</v>
          </cell>
          <cell r="G53">
            <v>0</v>
          </cell>
          <cell r="H53">
            <v>0</v>
          </cell>
          <cell r="I53">
            <v>0</v>
          </cell>
          <cell r="K53" t="str">
            <v>Ciena</v>
          </cell>
          <cell r="L53">
            <v>0</v>
          </cell>
          <cell r="M53">
            <v>0</v>
          </cell>
          <cell r="N53">
            <v>0</v>
          </cell>
          <cell r="O53">
            <v>0</v>
          </cell>
          <cell r="P53">
            <v>0</v>
          </cell>
          <cell r="Q53">
            <v>0</v>
          </cell>
          <cell r="R53">
            <v>0</v>
          </cell>
        </row>
        <row r="54">
          <cell r="B54" t="str">
            <v>Cisco</v>
          </cell>
          <cell r="C54">
            <v>172.1</v>
          </cell>
          <cell r="D54">
            <v>164</v>
          </cell>
          <cell r="E54">
            <v>13</v>
          </cell>
          <cell r="F54">
            <v>0</v>
          </cell>
          <cell r="G54">
            <v>0</v>
          </cell>
          <cell r="H54">
            <v>96</v>
          </cell>
          <cell r="I54">
            <v>445.1</v>
          </cell>
          <cell r="K54" t="str">
            <v>Cisco</v>
          </cell>
          <cell r="L54">
            <v>345</v>
          </cell>
          <cell r="M54">
            <v>3963</v>
          </cell>
          <cell r="N54">
            <v>419</v>
          </cell>
          <cell r="O54">
            <v>0</v>
          </cell>
          <cell r="P54">
            <v>0</v>
          </cell>
          <cell r="Q54">
            <v>827</v>
          </cell>
          <cell r="R54">
            <v>5554</v>
          </cell>
        </row>
        <row r="55">
          <cell r="B55" t="str">
            <v>Cosine</v>
          </cell>
          <cell r="C55">
            <v>0</v>
          </cell>
          <cell r="D55">
            <v>0</v>
          </cell>
          <cell r="E55">
            <v>2.2000000000000002</v>
          </cell>
          <cell r="F55">
            <v>0</v>
          </cell>
          <cell r="G55">
            <v>0</v>
          </cell>
          <cell r="H55">
            <v>0</v>
          </cell>
          <cell r="I55">
            <v>2.2000000000000002</v>
          </cell>
          <cell r="K55" t="str">
            <v>Cosine</v>
          </cell>
          <cell r="L55">
            <v>0</v>
          </cell>
          <cell r="M55">
            <v>0</v>
          </cell>
          <cell r="N55">
            <v>8</v>
          </cell>
          <cell r="O55">
            <v>0</v>
          </cell>
          <cell r="P55">
            <v>0</v>
          </cell>
          <cell r="Q55">
            <v>0</v>
          </cell>
          <cell r="R55">
            <v>8</v>
          </cell>
        </row>
        <row r="56">
          <cell r="B56" t="str">
            <v>ECI Telecom</v>
          </cell>
          <cell r="C56">
            <v>0</v>
          </cell>
          <cell r="D56">
            <v>0</v>
          </cell>
          <cell r="E56">
            <v>0</v>
          </cell>
          <cell r="F56">
            <v>0</v>
          </cell>
          <cell r="G56">
            <v>0</v>
          </cell>
          <cell r="H56">
            <v>0</v>
          </cell>
          <cell r="I56">
            <v>0</v>
          </cell>
          <cell r="K56" t="str">
            <v>ECI Telecom</v>
          </cell>
          <cell r="L56">
            <v>0</v>
          </cell>
          <cell r="M56">
            <v>0</v>
          </cell>
          <cell r="N56">
            <v>0</v>
          </cell>
          <cell r="O56">
            <v>0</v>
          </cell>
          <cell r="P56">
            <v>0</v>
          </cell>
          <cell r="Q56">
            <v>0</v>
          </cell>
          <cell r="R56">
            <v>0</v>
          </cell>
        </row>
        <row r="57">
          <cell r="B57" t="str">
            <v>Equipe</v>
          </cell>
          <cell r="C57">
            <v>0</v>
          </cell>
          <cell r="D57">
            <v>0</v>
          </cell>
          <cell r="E57">
            <v>0</v>
          </cell>
          <cell r="F57">
            <v>0</v>
          </cell>
          <cell r="G57">
            <v>0</v>
          </cell>
          <cell r="H57">
            <v>0</v>
          </cell>
          <cell r="I57">
            <v>0</v>
          </cell>
          <cell r="K57" t="str">
            <v>Equipe</v>
          </cell>
          <cell r="L57">
            <v>0</v>
          </cell>
          <cell r="M57">
            <v>0</v>
          </cell>
          <cell r="N57">
            <v>0</v>
          </cell>
          <cell r="O57">
            <v>0</v>
          </cell>
          <cell r="P57">
            <v>0</v>
          </cell>
          <cell r="Q57">
            <v>0</v>
          </cell>
          <cell r="R57">
            <v>0</v>
          </cell>
        </row>
        <row r="58">
          <cell r="B58" t="str">
            <v>Ericsson</v>
          </cell>
          <cell r="C58">
            <v>0</v>
          </cell>
          <cell r="D58">
            <v>0.6</v>
          </cell>
          <cell r="E58">
            <v>18</v>
          </cell>
          <cell r="F58">
            <v>0</v>
          </cell>
          <cell r="G58">
            <v>0</v>
          </cell>
          <cell r="H58">
            <v>109</v>
          </cell>
          <cell r="I58">
            <v>127.6</v>
          </cell>
          <cell r="K58" t="str">
            <v>Ericsson</v>
          </cell>
          <cell r="L58">
            <v>0</v>
          </cell>
          <cell r="M58">
            <v>8</v>
          </cell>
          <cell r="N58">
            <v>149</v>
          </cell>
          <cell r="O58">
            <v>0</v>
          </cell>
          <cell r="P58">
            <v>0</v>
          </cell>
          <cell r="Q58">
            <v>607</v>
          </cell>
          <cell r="R58">
            <v>764</v>
          </cell>
        </row>
        <row r="59">
          <cell r="B59" t="str">
            <v>Extreme</v>
          </cell>
          <cell r="C59">
            <v>0</v>
          </cell>
          <cell r="D59">
            <v>0</v>
          </cell>
          <cell r="E59">
            <v>0</v>
          </cell>
          <cell r="F59">
            <v>0</v>
          </cell>
          <cell r="G59">
            <v>0</v>
          </cell>
          <cell r="H59">
            <v>0</v>
          </cell>
          <cell r="I59">
            <v>0</v>
          </cell>
          <cell r="K59" t="str">
            <v>Extreme</v>
          </cell>
          <cell r="L59">
            <v>0</v>
          </cell>
          <cell r="M59">
            <v>0</v>
          </cell>
          <cell r="N59">
            <v>0</v>
          </cell>
          <cell r="O59">
            <v>0</v>
          </cell>
          <cell r="P59">
            <v>0</v>
          </cell>
          <cell r="Q59">
            <v>0</v>
          </cell>
          <cell r="R59">
            <v>0</v>
          </cell>
        </row>
        <row r="60">
          <cell r="B60" t="str">
            <v>Force10</v>
          </cell>
          <cell r="C60">
            <v>0</v>
          </cell>
          <cell r="D60">
            <v>0</v>
          </cell>
          <cell r="E60">
            <v>0</v>
          </cell>
          <cell r="F60">
            <v>0</v>
          </cell>
          <cell r="G60">
            <v>0</v>
          </cell>
          <cell r="H60">
            <v>0</v>
          </cell>
          <cell r="I60">
            <v>0</v>
          </cell>
          <cell r="K60" t="str">
            <v>Force10</v>
          </cell>
          <cell r="L60">
            <v>0</v>
          </cell>
          <cell r="M60">
            <v>0</v>
          </cell>
          <cell r="N60">
            <v>0</v>
          </cell>
          <cell r="O60">
            <v>0</v>
          </cell>
          <cell r="P60">
            <v>0</v>
          </cell>
          <cell r="Q60">
            <v>0</v>
          </cell>
          <cell r="R60">
            <v>0</v>
          </cell>
        </row>
        <row r="61">
          <cell r="B61" t="str">
            <v>Fujitsu</v>
          </cell>
          <cell r="C61">
            <v>0</v>
          </cell>
          <cell r="D61">
            <v>0</v>
          </cell>
          <cell r="E61">
            <v>0</v>
          </cell>
          <cell r="F61">
            <v>0</v>
          </cell>
          <cell r="G61">
            <v>0</v>
          </cell>
          <cell r="H61">
            <v>0</v>
          </cell>
          <cell r="I61">
            <v>0</v>
          </cell>
          <cell r="K61" t="str">
            <v>Fujitsu</v>
          </cell>
          <cell r="L61">
            <v>0</v>
          </cell>
          <cell r="M61">
            <v>0</v>
          </cell>
          <cell r="N61">
            <v>0</v>
          </cell>
          <cell r="O61">
            <v>0</v>
          </cell>
          <cell r="P61">
            <v>0</v>
          </cell>
          <cell r="Q61">
            <v>0</v>
          </cell>
          <cell r="R61">
            <v>0</v>
          </cell>
        </row>
        <row r="62">
          <cell r="B62" t="str">
            <v>Hammerhead Systems</v>
          </cell>
          <cell r="C62">
            <v>0</v>
          </cell>
          <cell r="D62">
            <v>0</v>
          </cell>
          <cell r="E62">
            <v>0</v>
          </cell>
          <cell r="F62">
            <v>0</v>
          </cell>
          <cell r="G62">
            <v>0</v>
          </cell>
          <cell r="H62">
            <v>0</v>
          </cell>
          <cell r="I62">
            <v>0</v>
          </cell>
          <cell r="K62" t="str">
            <v>Hammerhead Systems</v>
          </cell>
          <cell r="L62">
            <v>0</v>
          </cell>
          <cell r="M62">
            <v>0</v>
          </cell>
          <cell r="N62">
            <v>0</v>
          </cell>
          <cell r="O62">
            <v>0</v>
          </cell>
          <cell r="P62">
            <v>0</v>
          </cell>
          <cell r="Q62">
            <v>0</v>
          </cell>
          <cell r="R62">
            <v>0</v>
          </cell>
        </row>
        <row r="63">
          <cell r="B63" t="str">
            <v>Hitachi</v>
          </cell>
          <cell r="C63">
            <v>0</v>
          </cell>
          <cell r="D63">
            <v>0</v>
          </cell>
          <cell r="E63">
            <v>0</v>
          </cell>
          <cell r="F63">
            <v>0</v>
          </cell>
          <cell r="G63">
            <v>0</v>
          </cell>
          <cell r="H63">
            <v>0</v>
          </cell>
          <cell r="I63">
            <v>0</v>
          </cell>
          <cell r="K63" t="str">
            <v>Hitachi</v>
          </cell>
          <cell r="L63">
            <v>0</v>
          </cell>
          <cell r="M63">
            <v>0</v>
          </cell>
          <cell r="N63">
            <v>0</v>
          </cell>
          <cell r="O63">
            <v>0</v>
          </cell>
          <cell r="P63">
            <v>0</v>
          </cell>
          <cell r="Q63">
            <v>0</v>
          </cell>
          <cell r="R63">
            <v>0</v>
          </cell>
        </row>
        <row r="64">
          <cell r="B64" t="str">
            <v>Hitachi Cable</v>
          </cell>
          <cell r="C64">
            <v>0</v>
          </cell>
          <cell r="D64">
            <v>0</v>
          </cell>
          <cell r="E64">
            <v>0</v>
          </cell>
          <cell r="F64">
            <v>0</v>
          </cell>
          <cell r="G64">
            <v>0</v>
          </cell>
          <cell r="H64">
            <v>0</v>
          </cell>
          <cell r="I64">
            <v>0</v>
          </cell>
          <cell r="K64" t="str">
            <v>Hitachi Cable</v>
          </cell>
          <cell r="L64">
            <v>0</v>
          </cell>
          <cell r="M64">
            <v>0</v>
          </cell>
          <cell r="N64">
            <v>0</v>
          </cell>
          <cell r="O64">
            <v>0</v>
          </cell>
          <cell r="P64">
            <v>0</v>
          </cell>
          <cell r="Q64">
            <v>0</v>
          </cell>
          <cell r="R64">
            <v>0</v>
          </cell>
        </row>
        <row r="65">
          <cell r="B65" t="str">
            <v>Huawei</v>
          </cell>
          <cell r="C65">
            <v>0</v>
          </cell>
          <cell r="D65">
            <v>0</v>
          </cell>
          <cell r="E65">
            <v>0</v>
          </cell>
          <cell r="F65">
            <v>0</v>
          </cell>
          <cell r="G65">
            <v>0</v>
          </cell>
          <cell r="H65">
            <v>0</v>
          </cell>
          <cell r="I65">
            <v>0</v>
          </cell>
          <cell r="K65" t="str">
            <v>Huawei</v>
          </cell>
          <cell r="L65">
            <v>0</v>
          </cell>
          <cell r="M65">
            <v>0</v>
          </cell>
          <cell r="N65">
            <v>0</v>
          </cell>
          <cell r="O65">
            <v>0</v>
          </cell>
          <cell r="P65">
            <v>0</v>
          </cell>
          <cell r="Q65">
            <v>0</v>
          </cell>
          <cell r="R65">
            <v>0</v>
          </cell>
        </row>
        <row r="66">
          <cell r="B66" t="str">
            <v>Hyperchip</v>
          </cell>
          <cell r="C66">
            <v>0</v>
          </cell>
          <cell r="D66">
            <v>0</v>
          </cell>
          <cell r="E66">
            <v>0</v>
          </cell>
          <cell r="F66">
            <v>0</v>
          </cell>
          <cell r="G66">
            <v>0</v>
          </cell>
          <cell r="H66">
            <v>0</v>
          </cell>
          <cell r="I66">
            <v>0</v>
          </cell>
          <cell r="K66" t="str">
            <v>Hyperchip</v>
          </cell>
          <cell r="L66">
            <v>0</v>
          </cell>
          <cell r="M66">
            <v>0</v>
          </cell>
          <cell r="N66">
            <v>0</v>
          </cell>
          <cell r="O66">
            <v>0</v>
          </cell>
          <cell r="P66">
            <v>0</v>
          </cell>
          <cell r="Q66">
            <v>0</v>
          </cell>
          <cell r="R66">
            <v>0</v>
          </cell>
        </row>
        <row r="67">
          <cell r="B67" t="str">
            <v>Juniper</v>
          </cell>
          <cell r="C67">
            <v>82.2</v>
          </cell>
          <cell r="D67">
            <v>37</v>
          </cell>
          <cell r="E67">
            <v>16.399999999999999</v>
          </cell>
          <cell r="F67">
            <v>0</v>
          </cell>
          <cell r="G67">
            <v>0</v>
          </cell>
          <cell r="H67">
            <v>0</v>
          </cell>
          <cell r="I67">
            <v>135.6</v>
          </cell>
          <cell r="K67" t="str">
            <v>Juniper</v>
          </cell>
          <cell r="L67">
            <v>231</v>
          </cell>
          <cell r="M67">
            <v>231</v>
          </cell>
          <cell r="N67">
            <v>163</v>
          </cell>
          <cell r="O67">
            <v>0</v>
          </cell>
          <cell r="P67">
            <v>0</v>
          </cell>
          <cell r="Q67">
            <v>0</v>
          </cell>
          <cell r="R67">
            <v>625</v>
          </cell>
        </row>
        <row r="68">
          <cell r="B68" t="str">
            <v>Laurel Networks</v>
          </cell>
          <cell r="C68">
            <v>0</v>
          </cell>
          <cell r="D68">
            <v>0</v>
          </cell>
          <cell r="E68">
            <v>0</v>
          </cell>
          <cell r="F68">
            <v>0</v>
          </cell>
          <cell r="G68">
            <v>0</v>
          </cell>
          <cell r="H68">
            <v>0</v>
          </cell>
          <cell r="I68">
            <v>0</v>
          </cell>
          <cell r="K68" t="str">
            <v>Laurel Networks</v>
          </cell>
          <cell r="L68">
            <v>0</v>
          </cell>
          <cell r="M68">
            <v>0</v>
          </cell>
          <cell r="N68">
            <v>0</v>
          </cell>
          <cell r="O68">
            <v>0</v>
          </cell>
          <cell r="P68">
            <v>0</v>
          </cell>
          <cell r="Q68">
            <v>0</v>
          </cell>
          <cell r="R68">
            <v>0</v>
          </cell>
        </row>
        <row r="69">
          <cell r="B69" t="str">
            <v>Lucent</v>
          </cell>
          <cell r="C69">
            <v>0</v>
          </cell>
          <cell r="D69">
            <v>0</v>
          </cell>
          <cell r="E69">
            <v>0</v>
          </cell>
          <cell r="F69">
            <v>0</v>
          </cell>
          <cell r="G69">
            <v>0</v>
          </cell>
          <cell r="H69">
            <v>0</v>
          </cell>
          <cell r="I69">
            <v>0</v>
          </cell>
          <cell r="K69" t="str">
            <v>Lucent</v>
          </cell>
          <cell r="L69">
            <v>0</v>
          </cell>
          <cell r="M69">
            <v>0</v>
          </cell>
          <cell r="N69">
            <v>0</v>
          </cell>
          <cell r="O69">
            <v>0</v>
          </cell>
          <cell r="P69">
            <v>0</v>
          </cell>
          <cell r="Q69">
            <v>0</v>
          </cell>
          <cell r="R69">
            <v>0</v>
          </cell>
        </row>
        <row r="70">
          <cell r="B70" t="str">
            <v>NEC</v>
          </cell>
          <cell r="C70">
            <v>0</v>
          </cell>
          <cell r="D70">
            <v>0</v>
          </cell>
          <cell r="E70">
            <v>0</v>
          </cell>
          <cell r="F70">
            <v>0</v>
          </cell>
          <cell r="G70">
            <v>0</v>
          </cell>
          <cell r="H70">
            <v>0</v>
          </cell>
          <cell r="I70">
            <v>0</v>
          </cell>
          <cell r="K70" t="str">
            <v>NEC</v>
          </cell>
          <cell r="L70">
            <v>0</v>
          </cell>
          <cell r="M70">
            <v>0</v>
          </cell>
          <cell r="N70">
            <v>0</v>
          </cell>
          <cell r="O70">
            <v>0</v>
          </cell>
          <cell r="P70">
            <v>0</v>
          </cell>
          <cell r="Q70">
            <v>0</v>
          </cell>
          <cell r="R70">
            <v>0</v>
          </cell>
        </row>
        <row r="71">
          <cell r="B71" t="str">
            <v>Nokia Siemens Networks</v>
          </cell>
          <cell r="C71">
            <v>0</v>
          </cell>
          <cell r="D71">
            <v>0</v>
          </cell>
          <cell r="E71">
            <v>0</v>
          </cell>
          <cell r="F71">
            <v>0</v>
          </cell>
          <cell r="G71">
            <v>0</v>
          </cell>
          <cell r="H71">
            <v>0</v>
          </cell>
          <cell r="I71">
            <v>0</v>
          </cell>
          <cell r="K71" t="str">
            <v>Nokia Siemens Networks</v>
          </cell>
          <cell r="L71">
            <v>0</v>
          </cell>
          <cell r="M71">
            <v>0</v>
          </cell>
          <cell r="N71">
            <v>0</v>
          </cell>
          <cell r="O71">
            <v>0</v>
          </cell>
          <cell r="P71">
            <v>0</v>
          </cell>
          <cell r="Q71">
            <v>0</v>
          </cell>
          <cell r="R71">
            <v>0</v>
          </cell>
        </row>
        <row r="72">
          <cell r="B72" t="str">
            <v>Nortel</v>
          </cell>
          <cell r="C72">
            <v>0</v>
          </cell>
          <cell r="D72">
            <v>0</v>
          </cell>
          <cell r="E72">
            <v>7.5</v>
          </cell>
          <cell r="F72">
            <v>0</v>
          </cell>
          <cell r="G72">
            <v>0</v>
          </cell>
          <cell r="H72">
            <v>67</v>
          </cell>
          <cell r="I72">
            <v>74.5</v>
          </cell>
          <cell r="K72" t="str">
            <v>Nortel</v>
          </cell>
          <cell r="L72">
            <v>0</v>
          </cell>
          <cell r="M72">
            <v>0</v>
          </cell>
          <cell r="N72">
            <v>38</v>
          </cell>
          <cell r="O72">
            <v>0</v>
          </cell>
          <cell r="P72">
            <v>0</v>
          </cell>
          <cell r="Q72">
            <v>292</v>
          </cell>
          <cell r="R72">
            <v>330</v>
          </cell>
        </row>
        <row r="73">
          <cell r="B73" t="str">
            <v>Procket</v>
          </cell>
          <cell r="C73">
            <v>0</v>
          </cell>
          <cell r="D73">
            <v>0</v>
          </cell>
          <cell r="E73">
            <v>0</v>
          </cell>
          <cell r="F73">
            <v>0</v>
          </cell>
          <cell r="G73">
            <v>0</v>
          </cell>
          <cell r="H73">
            <v>0</v>
          </cell>
          <cell r="I73">
            <v>0</v>
          </cell>
          <cell r="K73" t="str">
            <v>Procket</v>
          </cell>
          <cell r="L73">
            <v>0</v>
          </cell>
          <cell r="M73">
            <v>0</v>
          </cell>
          <cell r="N73">
            <v>0</v>
          </cell>
          <cell r="O73">
            <v>0</v>
          </cell>
          <cell r="P73">
            <v>0</v>
          </cell>
          <cell r="Q73">
            <v>0</v>
          </cell>
          <cell r="R73">
            <v>0</v>
          </cell>
        </row>
        <row r="74">
          <cell r="B74" t="str">
            <v>Quarry</v>
          </cell>
          <cell r="C74">
            <v>0</v>
          </cell>
          <cell r="D74">
            <v>0</v>
          </cell>
          <cell r="E74">
            <v>0</v>
          </cell>
          <cell r="F74">
            <v>0</v>
          </cell>
          <cell r="G74">
            <v>0</v>
          </cell>
          <cell r="H74">
            <v>0</v>
          </cell>
          <cell r="I74">
            <v>0</v>
          </cell>
          <cell r="K74" t="str">
            <v>Quarry</v>
          </cell>
          <cell r="L74">
            <v>0</v>
          </cell>
          <cell r="M74">
            <v>0</v>
          </cell>
          <cell r="N74">
            <v>0</v>
          </cell>
          <cell r="O74">
            <v>0</v>
          </cell>
          <cell r="P74">
            <v>0</v>
          </cell>
          <cell r="Q74">
            <v>0</v>
          </cell>
          <cell r="R74">
            <v>0</v>
          </cell>
        </row>
        <row r="75">
          <cell r="B75" t="str">
            <v>Redback</v>
          </cell>
          <cell r="C75">
            <v>0</v>
          </cell>
          <cell r="D75">
            <v>0</v>
          </cell>
          <cell r="E75">
            <v>0</v>
          </cell>
          <cell r="F75">
            <v>0</v>
          </cell>
          <cell r="G75">
            <v>0</v>
          </cell>
          <cell r="H75">
            <v>0</v>
          </cell>
          <cell r="I75">
            <v>0</v>
          </cell>
          <cell r="K75" t="str">
            <v>Redback</v>
          </cell>
          <cell r="L75">
            <v>0</v>
          </cell>
          <cell r="M75">
            <v>0</v>
          </cell>
          <cell r="N75">
            <v>0</v>
          </cell>
          <cell r="O75">
            <v>0</v>
          </cell>
          <cell r="P75">
            <v>0</v>
          </cell>
          <cell r="Q75">
            <v>0</v>
          </cell>
          <cell r="R75">
            <v>0</v>
          </cell>
        </row>
        <row r="76">
          <cell r="B76" t="str">
            <v>Riverstone</v>
          </cell>
          <cell r="C76">
            <v>0</v>
          </cell>
          <cell r="D76">
            <v>0</v>
          </cell>
          <cell r="E76">
            <v>0</v>
          </cell>
          <cell r="F76">
            <v>0</v>
          </cell>
          <cell r="G76">
            <v>0</v>
          </cell>
          <cell r="H76">
            <v>0</v>
          </cell>
          <cell r="I76">
            <v>0</v>
          </cell>
          <cell r="K76" t="str">
            <v>Riverstone</v>
          </cell>
          <cell r="L76">
            <v>0</v>
          </cell>
          <cell r="M76">
            <v>0</v>
          </cell>
          <cell r="N76">
            <v>0</v>
          </cell>
          <cell r="O76">
            <v>0</v>
          </cell>
          <cell r="P76">
            <v>0</v>
          </cell>
          <cell r="Q76">
            <v>0</v>
          </cell>
          <cell r="R76">
            <v>0</v>
          </cell>
        </row>
        <row r="77">
          <cell r="B77" t="str">
            <v>Tellabs</v>
          </cell>
          <cell r="C77">
            <v>0</v>
          </cell>
          <cell r="D77">
            <v>0</v>
          </cell>
          <cell r="E77">
            <v>0</v>
          </cell>
          <cell r="F77">
            <v>0</v>
          </cell>
          <cell r="G77">
            <v>0</v>
          </cell>
          <cell r="H77">
            <v>0</v>
          </cell>
          <cell r="I77">
            <v>0</v>
          </cell>
          <cell r="K77" t="str">
            <v>Tellabs</v>
          </cell>
          <cell r="L77">
            <v>0</v>
          </cell>
          <cell r="M77">
            <v>0</v>
          </cell>
          <cell r="N77">
            <v>0</v>
          </cell>
          <cell r="O77">
            <v>0</v>
          </cell>
          <cell r="P77">
            <v>0</v>
          </cell>
          <cell r="Q77">
            <v>0</v>
          </cell>
          <cell r="R77">
            <v>0</v>
          </cell>
        </row>
        <row r="78">
          <cell r="B78" t="str">
            <v>ZTE</v>
          </cell>
          <cell r="C78">
            <v>0</v>
          </cell>
          <cell r="D78">
            <v>0</v>
          </cell>
          <cell r="E78">
            <v>0</v>
          </cell>
          <cell r="F78">
            <v>0</v>
          </cell>
          <cell r="G78">
            <v>0</v>
          </cell>
          <cell r="H78">
            <v>0</v>
          </cell>
          <cell r="I78">
            <v>0</v>
          </cell>
          <cell r="K78" t="str">
            <v>ZTE</v>
          </cell>
          <cell r="L78">
            <v>0</v>
          </cell>
          <cell r="M78">
            <v>0</v>
          </cell>
          <cell r="N78">
            <v>0</v>
          </cell>
          <cell r="O78">
            <v>0</v>
          </cell>
          <cell r="P78">
            <v>0</v>
          </cell>
          <cell r="Q78">
            <v>0</v>
          </cell>
          <cell r="R78">
            <v>0</v>
          </cell>
        </row>
        <row r="79">
          <cell r="B79" t="str">
            <v>Other</v>
          </cell>
          <cell r="C79">
            <v>0</v>
          </cell>
          <cell r="D79">
            <v>0</v>
          </cell>
          <cell r="E79">
            <v>0</v>
          </cell>
          <cell r="F79">
            <v>0</v>
          </cell>
          <cell r="G79">
            <v>0</v>
          </cell>
          <cell r="H79">
            <v>0</v>
          </cell>
          <cell r="I79">
            <v>0</v>
          </cell>
          <cell r="K79" t="str">
            <v>Other</v>
          </cell>
          <cell r="L79">
            <v>0</v>
          </cell>
          <cell r="M79">
            <v>0</v>
          </cell>
          <cell r="N79">
            <v>0</v>
          </cell>
          <cell r="O79">
            <v>0</v>
          </cell>
          <cell r="P79">
            <v>0</v>
          </cell>
          <cell r="Q79">
            <v>0</v>
          </cell>
          <cell r="R79">
            <v>0</v>
          </cell>
        </row>
        <row r="80">
          <cell r="B80" t="str">
            <v>Total</v>
          </cell>
          <cell r="C80">
            <v>274.2</v>
          </cell>
          <cell r="D80">
            <v>201.6</v>
          </cell>
          <cell r="E80">
            <v>62.1</v>
          </cell>
          <cell r="F80">
            <v>0</v>
          </cell>
          <cell r="G80">
            <v>0</v>
          </cell>
          <cell r="H80">
            <v>506</v>
          </cell>
          <cell r="I80">
            <v>1043.9000000000001</v>
          </cell>
          <cell r="K80" t="str">
            <v>Total</v>
          </cell>
          <cell r="L80">
            <v>603</v>
          </cell>
          <cell r="M80">
            <v>4202</v>
          </cell>
          <cell r="N80">
            <v>795</v>
          </cell>
          <cell r="O80">
            <v>0</v>
          </cell>
          <cell r="P80">
            <v>0</v>
          </cell>
          <cell r="Q80">
            <v>3690</v>
          </cell>
          <cell r="R80">
            <v>9290</v>
          </cell>
        </row>
        <row r="83">
          <cell r="B83" t="str">
            <v>Vendor</v>
          </cell>
          <cell r="C83" t="str">
            <v>Core IP/MPLS</v>
          </cell>
          <cell r="D83" t="str">
            <v xml:space="preserve">Edge IP/MPLS </v>
          </cell>
          <cell r="E83" t="str">
            <v>Subscriber Service Router</v>
          </cell>
          <cell r="F83" t="str">
            <v>BRAS</v>
          </cell>
          <cell r="G83" t="str">
            <v>IP/Ethernet</v>
          </cell>
          <cell r="H83" t="str">
            <v>ATM/MPLS</v>
          </cell>
          <cell r="I83" t="str">
            <v>Total IPS</v>
          </cell>
          <cell r="K83" t="str">
            <v>Vendor</v>
          </cell>
          <cell r="L83" t="str">
            <v>Core IP/MPLS</v>
          </cell>
          <cell r="M83" t="str">
            <v xml:space="preserve">Edge IP/MPLS </v>
          </cell>
          <cell r="N83" t="str">
            <v>Subscriber Service Router</v>
          </cell>
          <cell r="O83" t="str">
            <v>BRAS</v>
          </cell>
          <cell r="P83" t="str">
            <v>IP/Ethernet</v>
          </cell>
          <cell r="Q83" t="str">
            <v>ATM/MPLS</v>
          </cell>
          <cell r="R83" t="str">
            <v>Total IPS</v>
          </cell>
        </row>
        <row r="84">
          <cell r="B84" t="str">
            <v>Alaxala Networks</v>
          </cell>
          <cell r="I84">
            <v>0</v>
          </cell>
          <cell r="K84" t="str">
            <v>Alaxala Networks</v>
          </cell>
          <cell r="R84">
            <v>0</v>
          </cell>
        </row>
        <row r="85">
          <cell r="B85" t="str">
            <v>Alcatel-Lucent</v>
          </cell>
          <cell r="C85">
            <v>0</v>
          </cell>
          <cell r="D85">
            <v>0</v>
          </cell>
          <cell r="E85">
            <v>5</v>
          </cell>
          <cell r="F85">
            <v>0</v>
          </cell>
          <cell r="G85">
            <v>0</v>
          </cell>
          <cell r="H85">
            <v>184</v>
          </cell>
          <cell r="I85">
            <v>189</v>
          </cell>
          <cell r="K85" t="str">
            <v>Alcatel-Lucent</v>
          </cell>
          <cell r="L85">
            <v>0</v>
          </cell>
          <cell r="M85">
            <v>0</v>
          </cell>
          <cell r="N85">
            <v>24</v>
          </cell>
          <cell r="O85">
            <v>0</v>
          </cell>
          <cell r="P85">
            <v>0</v>
          </cell>
          <cell r="Q85">
            <v>1566</v>
          </cell>
          <cell r="R85">
            <v>1590</v>
          </cell>
        </row>
        <row r="86">
          <cell r="B86" t="str">
            <v>Atrica</v>
          </cell>
          <cell r="I86">
            <v>0</v>
          </cell>
          <cell r="K86" t="str">
            <v>Atrica</v>
          </cell>
          <cell r="R86">
            <v>0</v>
          </cell>
        </row>
        <row r="87">
          <cell r="B87" t="str">
            <v>Avici</v>
          </cell>
          <cell r="C87">
            <v>7.5</v>
          </cell>
          <cell r="D87">
            <v>0</v>
          </cell>
          <cell r="E87">
            <v>0</v>
          </cell>
          <cell r="F87">
            <v>0</v>
          </cell>
          <cell r="G87">
            <v>0</v>
          </cell>
          <cell r="H87">
            <v>0</v>
          </cell>
          <cell r="I87">
            <v>7.5</v>
          </cell>
          <cell r="K87" t="str">
            <v>Avici</v>
          </cell>
          <cell r="L87">
            <v>10</v>
          </cell>
          <cell r="M87">
            <v>0</v>
          </cell>
          <cell r="N87">
            <v>0</v>
          </cell>
          <cell r="O87">
            <v>0</v>
          </cell>
          <cell r="P87">
            <v>0</v>
          </cell>
          <cell r="Q87">
            <v>0</v>
          </cell>
          <cell r="R87">
            <v>10</v>
          </cell>
        </row>
        <row r="88">
          <cell r="B88" t="str">
            <v>Brocade</v>
          </cell>
          <cell r="C88">
            <v>0</v>
          </cell>
          <cell r="D88">
            <v>0</v>
          </cell>
          <cell r="E88">
            <v>0</v>
          </cell>
          <cell r="F88">
            <v>0</v>
          </cell>
          <cell r="G88">
            <v>0</v>
          </cell>
          <cell r="H88">
            <v>0</v>
          </cell>
          <cell r="I88">
            <v>0</v>
          </cell>
          <cell r="K88" t="str">
            <v>Brocade</v>
          </cell>
          <cell r="L88">
            <v>0</v>
          </cell>
          <cell r="M88">
            <v>0</v>
          </cell>
          <cell r="N88">
            <v>0</v>
          </cell>
          <cell r="O88">
            <v>0</v>
          </cell>
          <cell r="P88">
            <v>0</v>
          </cell>
          <cell r="Q88">
            <v>0</v>
          </cell>
          <cell r="R88">
            <v>0</v>
          </cell>
        </row>
        <row r="89">
          <cell r="B89" t="str">
            <v>Caspian</v>
          </cell>
          <cell r="C89">
            <v>0</v>
          </cell>
          <cell r="D89">
            <v>0</v>
          </cell>
          <cell r="E89">
            <v>0</v>
          </cell>
          <cell r="F89">
            <v>0</v>
          </cell>
          <cell r="G89">
            <v>0</v>
          </cell>
          <cell r="H89">
            <v>0</v>
          </cell>
          <cell r="I89">
            <v>0</v>
          </cell>
          <cell r="K89" t="str">
            <v>Caspian</v>
          </cell>
          <cell r="L89">
            <v>0</v>
          </cell>
          <cell r="M89">
            <v>0</v>
          </cell>
          <cell r="N89">
            <v>0</v>
          </cell>
          <cell r="O89">
            <v>0</v>
          </cell>
          <cell r="P89">
            <v>0</v>
          </cell>
          <cell r="Q89">
            <v>0</v>
          </cell>
          <cell r="R89">
            <v>0</v>
          </cell>
        </row>
        <row r="90">
          <cell r="B90" t="str">
            <v>Chiaro</v>
          </cell>
          <cell r="C90">
            <v>0</v>
          </cell>
          <cell r="D90">
            <v>0</v>
          </cell>
          <cell r="E90">
            <v>0</v>
          </cell>
          <cell r="F90">
            <v>0</v>
          </cell>
          <cell r="G90">
            <v>0</v>
          </cell>
          <cell r="H90">
            <v>0</v>
          </cell>
          <cell r="I90">
            <v>0</v>
          </cell>
          <cell r="K90" t="str">
            <v>Chiaro</v>
          </cell>
          <cell r="L90">
            <v>0</v>
          </cell>
          <cell r="M90">
            <v>0</v>
          </cell>
          <cell r="N90">
            <v>0</v>
          </cell>
          <cell r="O90">
            <v>0</v>
          </cell>
          <cell r="P90">
            <v>0</v>
          </cell>
          <cell r="Q90">
            <v>0</v>
          </cell>
          <cell r="R90">
            <v>0</v>
          </cell>
        </row>
        <row r="91">
          <cell r="B91" t="str">
            <v>Ciena</v>
          </cell>
          <cell r="C91">
            <v>0</v>
          </cell>
          <cell r="D91">
            <v>0</v>
          </cell>
          <cell r="E91">
            <v>0</v>
          </cell>
          <cell r="F91">
            <v>0</v>
          </cell>
          <cell r="G91">
            <v>0</v>
          </cell>
          <cell r="H91">
            <v>0</v>
          </cell>
          <cell r="I91">
            <v>0</v>
          </cell>
          <cell r="K91" t="str">
            <v>Ciena</v>
          </cell>
          <cell r="L91">
            <v>0</v>
          </cell>
          <cell r="M91">
            <v>0</v>
          </cell>
          <cell r="N91">
            <v>0</v>
          </cell>
          <cell r="O91">
            <v>0</v>
          </cell>
          <cell r="P91">
            <v>0</v>
          </cell>
          <cell r="Q91">
            <v>0</v>
          </cell>
          <cell r="R91">
            <v>0</v>
          </cell>
        </row>
        <row r="92">
          <cell r="B92" t="str">
            <v>Cisco</v>
          </cell>
          <cell r="C92">
            <v>159.4</v>
          </cell>
          <cell r="D92">
            <v>152.4</v>
          </cell>
          <cell r="E92">
            <v>8.1999999999999993</v>
          </cell>
          <cell r="F92">
            <v>0</v>
          </cell>
          <cell r="G92">
            <v>0</v>
          </cell>
          <cell r="H92">
            <v>61.4</v>
          </cell>
          <cell r="I92">
            <v>381.4</v>
          </cell>
          <cell r="K92" t="str">
            <v>Cisco</v>
          </cell>
          <cell r="L92">
            <v>318</v>
          </cell>
          <cell r="M92">
            <v>3824</v>
          </cell>
          <cell r="N92">
            <v>258</v>
          </cell>
          <cell r="O92">
            <v>0</v>
          </cell>
          <cell r="P92">
            <v>0</v>
          </cell>
          <cell r="Q92">
            <v>504</v>
          </cell>
          <cell r="R92">
            <v>4904</v>
          </cell>
        </row>
        <row r="93">
          <cell r="B93" t="str">
            <v>Cosine</v>
          </cell>
          <cell r="C93">
            <v>0</v>
          </cell>
          <cell r="D93">
            <v>0</v>
          </cell>
          <cell r="E93">
            <v>3.1</v>
          </cell>
          <cell r="F93">
            <v>0</v>
          </cell>
          <cell r="G93">
            <v>0</v>
          </cell>
          <cell r="H93">
            <v>0</v>
          </cell>
          <cell r="I93">
            <v>3.1</v>
          </cell>
          <cell r="K93" t="str">
            <v>Cosine</v>
          </cell>
          <cell r="L93">
            <v>0</v>
          </cell>
          <cell r="M93">
            <v>0</v>
          </cell>
          <cell r="N93">
            <v>11</v>
          </cell>
          <cell r="O93">
            <v>0</v>
          </cell>
          <cell r="P93">
            <v>0</v>
          </cell>
          <cell r="Q93">
            <v>0</v>
          </cell>
          <cell r="R93">
            <v>11</v>
          </cell>
        </row>
        <row r="94">
          <cell r="B94" t="str">
            <v>ECI Telecom</v>
          </cell>
          <cell r="C94">
            <v>0</v>
          </cell>
          <cell r="D94">
            <v>0</v>
          </cell>
          <cell r="E94">
            <v>0</v>
          </cell>
          <cell r="F94">
            <v>0</v>
          </cell>
          <cell r="G94">
            <v>0</v>
          </cell>
          <cell r="H94">
            <v>0</v>
          </cell>
          <cell r="I94">
            <v>0</v>
          </cell>
          <cell r="K94" t="str">
            <v>ECI Telecom</v>
          </cell>
          <cell r="L94">
            <v>0</v>
          </cell>
          <cell r="M94">
            <v>0</v>
          </cell>
          <cell r="N94">
            <v>0</v>
          </cell>
          <cell r="O94">
            <v>0</v>
          </cell>
          <cell r="P94">
            <v>0</v>
          </cell>
          <cell r="Q94">
            <v>0</v>
          </cell>
          <cell r="R94">
            <v>0</v>
          </cell>
        </row>
        <row r="95">
          <cell r="B95" t="str">
            <v>Equipe</v>
          </cell>
          <cell r="C95">
            <v>0</v>
          </cell>
          <cell r="D95">
            <v>0</v>
          </cell>
          <cell r="E95">
            <v>0</v>
          </cell>
          <cell r="F95">
            <v>0</v>
          </cell>
          <cell r="G95">
            <v>0</v>
          </cell>
          <cell r="H95">
            <v>0</v>
          </cell>
          <cell r="I95">
            <v>0</v>
          </cell>
          <cell r="K95" t="str">
            <v>Equipe</v>
          </cell>
          <cell r="L95">
            <v>0</v>
          </cell>
          <cell r="M95">
            <v>0</v>
          </cell>
          <cell r="N95">
            <v>0</v>
          </cell>
          <cell r="O95">
            <v>0</v>
          </cell>
          <cell r="P95">
            <v>0</v>
          </cell>
          <cell r="Q95">
            <v>0</v>
          </cell>
          <cell r="R95">
            <v>0</v>
          </cell>
        </row>
        <row r="96">
          <cell r="B96" t="str">
            <v>Ericsson</v>
          </cell>
          <cell r="C96">
            <v>0</v>
          </cell>
          <cell r="D96">
            <v>0.5</v>
          </cell>
          <cell r="E96">
            <v>11</v>
          </cell>
          <cell r="F96">
            <v>0</v>
          </cell>
          <cell r="G96">
            <v>0</v>
          </cell>
          <cell r="H96">
            <v>118</v>
          </cell>
          <cell r="I96">
            <v>129.5</v>
          </cell>
          <cell r="K96" t="str">
            <v>Ericsson</v>
          </cell>
          <cell r="L96">
            <v>0</v>
          </cell>
          <cell r="M96">
            <v>7</v>
          </cell>
          <cell r="N96">
            <v>92</v>
          </cell>
          <cell r="O96">
            <v>0</v>
          </cell>
          <cell r="P96">
            <v>0</v>
          </cell>
          <cell r="Q96">
            <v>663</v>
          </cell>
          <cell r="R96">
            <v>762</v>
          </cell>
        </row>
        <row r="97">
          <cell r="B97" t="str">
            <v>Extreme</v>
          </cell>
          <cell r="C97">
            <v>0</v>
          </cell>
          <cell r="D97">
            <v>0</v>
          </cell>
          <cell r="E97">
            <v>0</v>
          </cell>
          <cell r="F97">
            <v>0</v>
          </cell>
          <cell r="G97">
            <v>0</v>
          </cell>
          <cell r="H97">
            <v>0</v>
          </cell>
          <cell r="I97">
            <v>0</v>
          </cell>
          <cell r="K97" t="str">
            <v>Extreme</v>
          </cell>
          <cell r="L97">
            <v>0</v>
          </cell>
          <cell r="M97">
            <v>0</v>
          </cell>
          <cell r="N97">
            <v>0</v>
          </cell>
          <cell r="O97">
            <v>0</v>
          </cell>
          <cell r="P97">
            <v>0</v>
          </cell>
          <cell r="Q97">
            <v>0</v>
          </cell>
          <cell r="R97">
            <v>0</v>
          </cell>
        </row>
        <row r="98">
          <cell r="B98" t="str">
            <v>Force10</v>
          </cell>
          <cell r="C98">
            <v>0</v>
          </cell>
          <cell r="D98">
            <v>0</v>
          </cell>
          <cell r="E98">
            <v>0</v>
          </cell>
          <cell r="F98">
            <v>0</v>
          </cell>
          <cell r="G98">
            <v>0</v>
          </cell>
          <cell r="H98">
            <v>0</v>
          </cell>
          <cell r="I98">
            <v>0</v>
          </cell>
          <cell r="K98" t="str">
            <v>Force10</v>
          </cell>
          <cell r="L98">
            <v>0</v>
          </cell>
          <cell r="M98">
            <v>0</v>
          </cell>
          <cell r="N98">
            <v>0</v>
          </cell>
          <cell r="O98">
            <v>0</v>
          </cell>
          <cell r="P98">
            <v>0</v>
          </cell>
          <cell r="Q98">
            <v>0</v>
          </cell>
          <cell r="R98">
            <v>0</v>
          </cell>
        </row>
        <row r="99">
          <cell r="B99" t="str">
            <v>Fujitsu</v>
          </cell>
          <cell r="C99">
            <v>0</v>
          </cell>
          <cell r="D99">
            <v>0</v>
          </cell>
          <cell r="E99">
            <v>0</v>
          </cell>
          <cell r="F99">
            <v>0</v>
          </cell>
          <cell r="G99">
            <v>0</v>
          </cell>
          <cell r="H99">
            <v>0</v>
          </cell>
          <cell r="I99">
            <v>0</v>
          </cell>
          <cell r="K99" t="str">
            <v>Fujitsu</v>
          </cell>
          <cell r="L99">
            <v>0</v>
          </cell>
          <cell r="M99">
            <v>0</v>
          </cell>
          <cell r="N99">
            <v>0</v>
          </cell>
          <cell r="O99">
            <v>0</v>
          </cell>
          <cell r="P99">
            <v>0</v>
          </cell>
          <cell r="Q99">
            <v>0</v>
          </cell>
          <cell r="R99">
            <v>0</v>
          </cell>
        </row>
        <row r="100">
          <cell r="B100" t="str">
            <v>Hammerhead Systems</v>
          </cell>
          <cell r="C100">
            <v>0</v>
          </cell>
          <cell r="D100">
            <v>0</v>
          </cell>
          <cell r="E100">
            <v>0</v>
          </cell>
          <cell r="F100">
            <v>0</v>
          </cell>
          <cell r="G100">
            <v>0</v>
          </cell>
          <cell r="H100">
            <v>0</v>
          </cell>
          <cell r="I100">
            <v>0</v>
          </cell>
          <cell r="K100" t="str">
            <v>Hammerhead Systems</v>
          </cell>
          <cell r="L100">
            <v>0</v>
          </cell>
          <cell r="M100">
            <v>0</v>
          </cell>
          <cell r="N100">
            <v>0</v>
          </cell>
          <cell r="O100">
            <v>0</v>
          </cell>
          <cell r="P100">
            <v>0</v>
          </cell>
          <cell r="Q100">
            <v>0</v>
          </cell>
          <cell r="R100">
            <v>0</v>
          </cell>
        </row>
        <row r="101">
          <cell r="B101" t="str">
            <v>Hitachi</v>
          </cell>
          <cell r="C101">
            <v>0</v>
          </cell>
          <cell r="D101">
            <v>0</v>
          </cell>
          <cell r="E101">
            <v>0</v>
          </cell>
          <cell r="F101">
            <v>0</v>
          </cell>
          <cell r="G101">
            <v>0</v>
          </cell>
          <cell r="H101">
            <v>0</v>
          </cell>
          <cell r="I101">
            <v>0</v>
          </cell>
          <cell r="K101" t="str">
            <v>Hitachi</v>
          </cell>
          <cell r="L101">
            <v>0</v>
          </cell>
          <cell r="M101">
            <v>0</v>
          </cell>
          <cell r="N101">
            <v>0</v>
          </cell>
          <cell r="O101">
            <v>0</v>
          </cell>
          <cell r="P101">
            <v>0</v>
          </cell>
          <cell r="Q101">
            <v>0</v>
          </cell>
          <cell r="R101">
            <v>0</v>
          </cell>
        </row>
        <row r="102">
          <cell r="B102" t="str">
            <v>Hitachi Cable</v>
          </cell>
          <cell r="C102">
            <v>0</v>
          </cell>
          <cell r="D102">
            <v>0</v>
          </cell>
          <cell r="E102">
            <v>0</v>
          </cell>
          <cell r="F102">
            <v>0</v>
          </cell>
          <cell r="G102">
            <v>0</v>
          </cell>
          <cell r="H102">
            <v>0</v>
          </cell>
          <cell r="I102">
            <v>0</v>
          </cell>
          <cell r="K102" t="str">
            <v>Hitachi Cable</v>
          </cell>
          <cell r="L102">
            <v>0</v>
          </cell>
          <cell r="M102">
            <v>0</v>
          </cell>
          <cell r="N102">
            <v>0</v>
          </cell>
          <cell r="O102">
            <v>0</v>
          </cell>
          <cell r="P102">
            <v>0</v>
          </cell>
          <cell r="Q102">
            <v>0</v>
          </cell>
          <cell r="R102">
            <v>0</v>
          </cell>
        </row>
        <row r="103">
          <cell r="B103" t="str">
            <v>Huawei</v>
          </cell>
          <cell r="C103">
            <v>0</v>
          </cell>
          <cell r="D103">
            <v>0</v>
          </cell>
          <cell r="E103">
            <v>0</v>
          </cell>
          <cell r="F103">
            <v>0</v>
          </cell>
          <cell r="G103">
            <v>0</v>
          </cell>
          <cell r="H103">
            <v>0</v>
          </cell>
          <cell r="I103">
            <v>0</v>
          </cell>
          <cell r="K103" t="str">
            <v>Huawei</v>
          </cell>
          <cell r="L103">
            <v>0</v>
          </cell>
          <cell r="M103">
            <v>0</v>
          </cell>
          <cell r="N103">
            <v>0</v>
          </cell>
          <cell r="O103">
            <v>0</v>
          </cell>
          <cell r="P103">
            <v>0</v>
          </cell>
          <cell r="Q103">
            <v>0</v>
          </cell>
          <cell r="R103">
            <v>0</v>
          </cell>
        </row>
        <row r="104">
          <cell r="B104" t="str">
            <v>Hyperchip</v>
          </cell>
          <cell r="C104">
            <v>0</v>
          </cell>
          <cell r="D104">
            <v>0</v>
          </cell>
          <cell r="E104">
            <v>0</v>
          </cell>
          <cell r="F104">
            <v>0</v>
          </cell>
          <cell r="G104">
            <v>0</v>
          </cell>
          <cell r="H104">
            <v>0</v>
          </cell>
          <cell r="I104">
            <v>0</v>
          </cell>
          <cell r="K104" t="str">
            <v>Hyperchip</v>
          </cell>
          <cell r="L104">
            <v>0</v>
          </cell>
          <cell r="M104">
            <v>0</v>
          </cell>
          <cell r="N104">
            <v>0</v>
          </cell>
          <cell r="O104">
            <v>0</v>
          </cell>
          <cell r="P104">
            <v>0</v>
          </cell>
          <cell r="Q104">
            <v>0</v>
          </cell>
          <cell r="R104">
            <v>0</v>
          </cell>
        </row>
        <row r="105">
          <cell r="B105" t="str">
            <v>Juniper</v>
          </cell>
          <cell r="C105">
            <v>76</v>
          </cell>
          <cell r="D105">
            <v>32</v>
          </cell>
          <cell r="E105">
            <v>16.399999999999999</v>
          </cell>
          <cell r="F105">
            <v>0</v>
          </cell>
          <cell r="G105">
            <v>0</v>
          </cell>
          <cell r="H105">
            <v>0</v>
          </cell>
          <cell r="I105">
            <v>124.4</v>
          </cell>
          <cell r="K105" t="str">
            <v>Juniper</v>
          </cell>
          <cell r="L105">
            <v>293</v>
          </cell>
          <cell r="M105">
            <v>293</v>
          </cell>
          <cell r="N105">
            <v>142</v>
          </cell>
          <cell r="O105">
            <v>0</v>
          </cell>
          <cell r="P105">
            <v>0</v>
          </cell>
          <cell r="Q105">
            <v>0</v>
          </cell>
          <cell r="R105">
            <v>728</v>
          </cell>
        </row>
        <row r="106">
          <cell r="B106" t="str">
            <v>Laurel Networks</v>
          </cell>
          <cell r="C106">
            <v>0</v>
          </cell>
          <cell r="D106">
            <v>0</v>
          </cell>
          <cell r="E106">
            <v>0</v>
          </cell>
          <cell r="F106">
            <v>0</v>
          </cell>
          <cell r="G106">
            <v>0</v>
          </cell>
          <cell r="H106">
            <v>0</v>
          </cell>
          <cell r="I106">
            <v>0</v>
          </cell>
          <cell r="K106" t="str">
            <v>Laurel Networks</v>
          </cell>
          <cell r="L106">
            <v>0</v>
          </cell>
          <cell r="M106">
            <v>0</v>
          </cell>
          <cell r="N106">
            <v>0</v>
          </cell>
          <cell r="O106">
            <v>0</v>
          </cell>
          <cell r="P106">
            <v>0</v>
          </cell>
          <cell r="Q106">
            <v>0</v>
          </cell>
          <cell r="R106">
            <v>0</v>
          </cell>
        </row>
        <row r="107">
          <cell r="B107" t="str">
            <v>Lucent</v>
          </cell>
          <cell r="C107">
            <v>0</v>
          </cell>
          <cell r="D107">
            <v>0</v>
          </cell>
          <cell r="E107">
            <v>0</v>
          </cell>
          <cell r="F107">
            <v>0</v>
          </cell>
          <cell r="G107">
            <v>0</v>
          </cell>
          <cell r="H107">
            <v>0</v>
          </cell>
          <cell r="I107">
            <v>0</v>
          </cell>
          <cell r="K107" t="str">
            <v>Lucent</v>
          </cell>
          <cell r="L107">
            <v>0</v>
          </cell>
          <cell r="M107">
            <v>0</v>
          </cell>
          <cell r="N107">
            <v>0</v>
          </cell>
          <cell r="O107">
            <v>0</v>
          </cell>
          <cell r="P107">
            <v>0</v>
          </cell>
          <cell r="Q107">
            <v>0</v>
          </cell>
          <cell r="R107">
            <v>0</v>
          </cell>
        </row>
        <row r="108">
          <cell r="B108" t="str">
            <v>NEC</v>
          </cell>
          <cell r="C108">
            <v>0</v>
          </cell>
          <cell r="D108">
            <v>0</v>
          </cell>
          <cell r="E108">
            <v>0</v>
          </cell>
          <cell r="F108">
            <v>0</v>
          </cell>
          <cell r="G108">
            <v>0</v>
          </cell>
          <cell r="H108">
            <v>0</v>
          </cell>
          <cell r="I108">
            <v>0</v>
          </cell>
          <cell r="K108" t="str">
            <v>NEC</v>
          </cell>
          <cell r="L108">
            <v>0</v>
          </cell>
          <cell r="M108">
            <v>0</v>
          </cell>
          <cell r="N108">
            <v>0</v>
          </cell>
          <cell r="O108">
            <v>0</v>
          </cell>
          <cell r="P108">
            <v>0</v>
          </cell>
          <cell r="Q108">
            <v>0</v>
          </cell>
          <cell r="R108">
            <v>0</v>
          </cell>
        </row>
        <row r="109">
          <cell r="B109" t="str">
            <v>Nokia Siemens Networks</v>
          </cell>
          <cell r="C109">
            <v>0</v>
          </cell>
          <cell r="D109">
            <v>0</v>
          </cell>
          <cell r="E109">
            <v>0</v>
          </cell>
          <cell r="F109">
            <v>0</v>
          </cell>
          <cell r="G109">
            <v>0</v>
          </cell>
          <cell r="H109">
            <v>0</v>
          </cell>
          <cell r="I109">
            <v>0</v>
          </cell>
          <cell r="K109" t="str">
            <v>Nokia Siemens Networks</v>
          </cell>
          <cell r="L109">
            <v>0</v>
          </cell>
          <cell r="M109">
            <v>0</v>
          </cell>
          <cell r="N109">
            <v>0</v>
          </cell>
          <cell r="O109">
            <v>0</v>
          </cell>
          <cell r="P109">
            <v>0</v>
          </cell>
          <cell r="Q109">
            <v>0</v>
          </cell>
          <cell r="R109">
            <v>0</v>
          </cell>
        </row>
        <row r="110">
          <cell r="B110" t="str">
            <v>Nortel</v>
          </cell>
          <cell r="C110">
            <v>0</v>
          </cell>
          <cell r="D110">
            <v>0</v>
          </cell>
          <cell r="E110">
            <v>13.6</v>
          </cell>
          <cell r="F110">
            <v>0</v>
          </cell>
          <cell r="G110">
            <v>0</v>
          </cell>
          <cell r="H110">
            <v>47.5</v>
          </cell>
          <cell r="I110">
            <v>61.1</v>
          </cell>
          <cell r="K110" t="str">
            <v>Nortel</v>
          </cell>
          <cell r="L110">
            <v>0</v>
          </cell>
          <cell r="M110">
            <v>0</v>
          </cell>
          <cell r="N110">
            <v>67</v>
          </cell>
          <cell r="O110">
            <v>0</v>
          </cell>
          <cell r="P110">
            <v>0</v>
          </cell>
          <cell r="Q110">
            <v>223</v>
          </cell>
          <cell r="R110">
            <v>290</v>
          </cell>
        </row>
        <row r="111">
          <cell r="B111" t="str">
            <v>Procket</v>
          </cell>
          <cell r="C111">
            <v>0</v>
          </cell>
          <cell r="D111">
            <v>0</v>
          </cell>
          <cell r="E111">
            <v>0</v>
          </cell>
          <cell r="F111">
            <v>0</v>
          </cell>
          <cell r="G111">
            <v>0</v>
          </cell>
          <cell r="H111">
            <v>0</v>
          </cell>
          <cell r="I111">
            <v>0</v>
          </cell>
          <cell r="K111" t="str">
            <v>Procket</v>
          </cell>
          <cell r="L111">
            <v>0</v>
          </cell>
          <cell r="M111">
            <v>0</v>
          </cell>
          <cell r="N111">
            <v>0</v>
          </cell>
          <cell r="O111">
            <v>0</v>
          </cell>
          <cell r="P111">
            <v>0</v>
          </cell>
          <cell r="Q111">
            <v>0</v>
          </cell>
          <cell r="R111">
            <v>0</v>
          </cell>
        </row>
        <row r="112">
          <cell r="B112" t="str">
            <v>Quarry</v>
          </cell>
          <cell r="C112">
            <v>0</v>
          </cell>
          <cell r="D112">
            <v>0</v>
          </cell>
          <cell r="E112">
            <v>0</v>
          </cell>
          <cell r="F112">
            <v>0</v>
          </cell>
          <cell r="G112">
            <v>0</v>
          </cell>
          <cell r="H112">
            <v>0</v>
          </cell>
          <cell r="I112">
            <v>0</v>
          </cell>
          <cell r="K112" t="str">
            <v>Quarry</v>
          </cell>
          <cell r="L112">
            <v>0</v>
          </cell>
          <cell r="M112">
            <v>0</v>
          </cell>
          <cell r="N112">
            <v>0</v>
          </cell>
          <cell r="O112">
            <v>0</v>
          </cell>
          <cell r="P112">
            <v>0</v>
          </cell>
          <cell r="Q112">
            <v>0</v>
          </cell>
          <cell r="R112">
            <v>0</v>
          </cell>
        </row>
        <row r="113">
          <cell r="B113" t="str">
            <v>Redback</v>
          </cell>
          <cell r="C113">
            <v>0</v>
          </cell>
          <cell r="D113">
            <v>0</v>
          </cell>
          <cell r="E113">
            <v>0</v>
          </cell>
          <cell r="F113">
            <v>0</v>
          </cell>
          <cell r="G113">
            <v>0</v>
          </cell>
          <cell r="H113">
            <v>0</v>
          </cell>
          <cell r="I113">
            <v>0</v>
          </cell>
          <cell r="K113" t="str">
            <v>Redback</v>
          </cell>
          <cell r="L113">
            <v>0</v>
          </cell>
          <cell r="M113">
            <v>0</v>
          </cell>
          <cell r="N113">
            <v>0</v>
          </cell>
          <cell r="O113">
            <v>0</v>
          </cell>
          <cell r="P113">
            <v>0</v>
          </cell>
          <cell r="Q113">
            <v>0</v>
          </cell>
          <cell r="R113">
            <v>0</v>
          </cell>
        </row>
        <row r="114">
          <cell r="B114" t="str">
            <v>Riverstone</v>
          </cell>
          <cell r="C114">
            <v>0</v>
          </cell>
          <cell r="D114">
            <v>0</v>
          </cell>
          <cell r="E114">
            <v>0</v>
          </cell>
          <cell r="F114">
            <v>0</v>
          </cell>
          <cell r="G114">
            <v>0</v>
          </cell>
          <cell r="H114">
            <v>0</v>
          </cell>
          <cell r="I114">
            <v>0</v>
          </cell>
          <cell r="K114" t="str">
            <v>Riverstone</v>
          </cell>
          <cell r="L114">
            <v>0</v>
          </cell>
          <cell r="M114">
            <v>0</v>
          </cell>
          <cell r="N114">
            <v>0</v>
          </cell>
          <cell r="O114">
            <v>0</v>
          </cell>
          <cell r="P114">
            <v>0</v>
          </cell>
          <cell r="Q114">
            <v>0</v>
          </cell>
          <cell r="R114">
            <v>0</v>
          </cell>
        </row>
        <row r="115">
          <cell r="B115" t="str">
            <v>Tellabs</v>
          </cell>
          <cell r="C115">
            <v>0</v>
          </cell>
          <cell r="D115">
            <v>0</v>
          </cell>
          <cell r="E115">
            <v>0</v>
          </cell>
          <cell r="F115">
            <v>0</v>
          </cell>
          <cell r="G115">
            <v>0</v>
          </cell>
          <cell r="H115">
            <v>0</v>
          </cell>
          <cell r="I115">
            <v>0</v>
          </cell>
          <cell r="K115" t="str">
            <v>Tellabs</v>
          </cell>
          <cell r="L115">
            <v>0</v>
          </cell>
          <cell r="M115">
            <v>0</v>
          </cell>
          <cell r="N115">
            <v>0</v>
          </cell>
          <cell r="O115">
            <v>0</v>
          </cell>
          <cell r="P115">
            <v>0</v>
          </cell>
          <cell r="Q115">
            <v>0</v>
          </cell>
          <cell r="R115">
            <v>0</v>
          </cell>
        </row>
        <row r="116">
          <cell r="B116" t="str">
            <v>ZTE</v>
          </cell>
          <cell r="C116">
            <v>0</v>
          </cell>
          <cell r="D116">
            <v>0</v>
          </cell>
          <cell r="E116">
            <v>0</v>
          </cell>
          <cell r="F116">
            <v>0</v>
          </cell>
          <cell r="G116">
            <v>0</v>
          </cell>
          <cell r="H116">
            <v>0</v>
          </cell>
          <cell r="I116">
            <v>0</v>
          </cell>
          <cell r="K116" t="str">
            <v>ZTE</v>
          </cell>
          <cell r="L116">
            <v>0</v>
          </cell>
          <cell r="M116">
            <v>0</v>
          </cell>
          <cell r="N116">
            <v>0</v>
          </cell>
          <cell r="O116">
            <v>0</v>
          </cell>
          <cell r="P116">
            <v>0</v>
          </cell>
          <cell r="Q116">
            <v>0</v>
          </cell>
          <cell r="R116">
            <v>0</v>
          </cell>
        </row>
        <row r="117">
          <cell r="B117" t="str">
            <v>Other</v>
          </cell>
          <cell r="C117">
            <v>0</v>
          </cell>
          <cell r="D117">
            <v>0</v>
          </cell>
          <cell r="E117">
            <v>0</v>
          </cell>
          <cell r="F117">
            <v>0</v>
          </cell>
          <cell r="G117">
            <v>0</v>
          </cell>
          <cell r="H117">
            <v>0</v>
          </cell>
          <cell r="I117">
            <v>0</v>
          </cell>
          <cell r="K117" t="str">
            <v>Other</v>
          </cell>
          <cell r="L117">
            <v>0</v>
          </cell>
          <cell r="M117">
            <v>0</v>
          </cell>
          <cell r="N117">
            <v>0</v>
          </cell>
          <cell r="O117">
            <v>0</v>
          </cell>
          <cell r="P117">
            <v>0</v>
          </cell>
          <cell r="Q117">
            <v>0</v>
          </cell>
          <cell r="R117">
            <v>0</v>
          </cell>
        </row>
        <row r="118">
          <cell r="B118" t="str">
            <v>Total</v>
          </cell>
          <cell r="C118">
            <v>242.9</v>
          </cell>
          <cell r="D118">
            <v>184.9</v>
          </cell>
          <cell r="E118">
            <v>57.300000000000004</v>
          </cell>
          <cell r="F118">
            <v>0</v>
          </cell>
          <cell r="G118">
            <v>0</v>
          </cell>
          <cell r="H118">
            <v>410.9</v>
          </cell>
          <cell r="I118">
            <v>896</v>
          </cell>
          <cell r="K118" t="str">
            <v>Total</v>
          </cell>
          <cell r="L118">
            <v>621</v>
          </cell>
          <cell r="M118">
            <v>4124</v>
          </cell>
          <cell r="N118">
            <v>594</v>
          </cell>
          <cell r="O118">
            <v>0</v>
          </cell>
          <cell r="P118">
            <v>0</v>
          </cell>
          <cell r="Q118">
            <v>2956</v>
          </cell>
          <cell r="R118">
            <v>8295</v>
          </cell>
        </row>
        <row r="121">
          <cell r="B121" t="str">
            <v>Vendor</v>
          </cell>
          <cell r="C121" t="str">
            <v>Core IP/MPLS</v>
          </cell>
          <cell r="D121" t="str">
            <v>Edge IP/MPLS</v>
          </cell>
          <cell r="E121" t="str">
            <v>Subscriber Service Router</v>
          </cell>
          <cell r="F121" t="str">
            <v>BRAS</v>
          </cell>
          <cell r="G121" t="str">
            <v>IP/Ethernet</v>
          </cell>
          <cell r="H121" t="str">
            <v>ATM/MPLS</v>
          </cell>
          <cell r="I121" t="str">
            <v>Total IPS</v>
          </cell>
          <cell r="K121" t="str">
            <v>Vendor</v>
          </cell>
          <cell r="L121" t="str">
            <v xml:space="preserve">Core IP/MPLS </v>
          </cell>
          <cell r="M121" t="str">
            <v>Edge IP/MPLS</v>
          </cell>
          <cell r="N121" t="str">
            <v>Subscriber Service Router</v>
          </cell>
          <cell r="O121" t="str">
            <v>BRAS</v>
          </cell>
          <cell r="P121" t="str">
            <v>IP/Ethernet</v>
          </cell>
          <cell r="Q121" t="str">
            <v>ATM/MPLS</v>
          </cell>
          <cell r="R121" t="str">
            <v>Total IPS</v>
          </cell>
        </row>
        <row r="122">
          <cell r="B122" t="str">
            <v>Alaxala Networks</v>
          </cell>
          <cell r="I122">
            <v>0</v>
          </cell>
          <cell r="K122" t="str">
            <v>Alaxala Networks</v>
          </cell>
          <cell r="R122">
            <v>0</v>
          </cell>
        </row>
        <row r="123">
          <cell r="B123" t="str">
            <v>Alcatel-Lucent</v>
          </cell>
          <cell r="C123">
            <v>0</v>
          </cell>
          <cell r="D123">
            <v>0</v>
          </cell>
          <cell r="E123">
            <v>5</v>
          </cell>
          <cell r="F123">
            <v>0</v>
          </cell>
          <cell r="G123">
            <v>0</v>
          </cell>
          <cell r="H123">
            <v>181</v>
          </cell>
          <cell r="I123">
            <v>186</v>
          </cell>
          <cell r="K123" t="str">
            <v>Alcatel-Lucent</v>
          </cell>
          <cell r="L123">
            <v>0</v>
          </cell>
          <cell r="M123">
            <v>0</v>
          </cell>
          <cell r="N123">
            <v>24</v>
          </cell>
          <cell r="O123">
            <v>0</v>
          </cell>
          <cell r="P123">
            <v>0</v>
          </cell>
          <cell r="Q123">
            <v>1548</v>
          </cell>
          <cell r="R123">
            <v>1572</v>
          </cell>
        </row>
        <row r="124">
          <cell r="B124" t="str">
            <v>Atrica</v>
          </cell>
          <cell r="I124">
            <v>0</v>
          </cell>
          <cell r="K124" t="str">
            <v>Atrica</v>
          </cell>
          <cell r="R124">
            <v>0</v>
          </cell>
        </row>
        <row r="125">
          <cell r="B125" t="str">
            <v>Avici</v>
          </cell>
          <cell r="C125">
            <v>6.7</v>
          </cell>
          <cell r="D125">
            <v>0</v>
          </cell>
          <cell r="E125">
            <v>0</v>
          </cell>
          <cell r="F125">
            <v>0</v>
          </cell>
          <cell r="G125">
            <v>0</v>
          </cell>
          <cell r="H125">
            <v>0</v>
          </cell>
          <cell r="I125">
            <v>6.7</v>
          </cell>
          <cell r="K125" t="str">
            <v>Avici</v>
          </cell>
          <cell r="L125">
            <v>9</v>
          </cell>
          <cell r="M125">
            <v>0</v>
          </cell>
          <cell r="N125">
            <v>0</v>
          </cell>
          <cell r="O125">
            <v>0</v>
          </cell>
          <cell r="P125">
            <v>0</v>
          </cell>
          <cell r="Q125">
            <v>0</v>
          </cell>
          <cell r="R125">
            <v>9</v>
          </cell>
        </row>
        <row r="126">
          <cell r="B126" t="str">
            <v>Brocade</v>
          </cell>
          <cell r="C126">
            <v>0</v>
          </cell>
          <cell r="D126">
            <v>0</v>
          </cell>
          <cell r="E126">
            <v>0</v>
          </cell>
          <cell r="F126">
            <v>0</v>
          </cell>
          <cell r="G126">
            <v>0</v>
          </cell>
          <cell r="H126">
            <v>0</v>
          </cell>
          <cell r="I126">
            <v>0</v>
          </cell>
          <cell r="K126" t="str">
            <v>Brocade</v>
          </cell>
          <cell r="L126">
            <v>0</v>
          </cell>
          <cell r="M126">
            <v>0</v>
          </cell>
          <cell r="N126">
            <v>0</v>
          </cell>
          <cell r="O126">
            <v>0</v>
          </cell>
          <cell r="P126">
            <v>0</v>
          </cell>
          <cell r="Q126">
            <v>0</v>
          </cell>
          <cell r="R126">
            <v>0</v>
          </cell>
        </row>
        <row r="127">
          <cell r="B127" t="str">
            <v>Caspian</v>
          </cell>
          <cell r="C127">
            <v>0</v>
          </cell>
          <cell r="D127">
            <v>0</v>
          </cell>
          <cell r="E127">
            <v>0</v>
          </cell>
          <cell r="F127">
            <v>0</v>
          </cell>
          <cell r="G127">
            <v>0</v>
          </cell>
          <cell r="H127">
            <v>0</v>
          </cell>
          <cell r="I127">
            <v>0</v>
          </cell>
          <cell r="K127" t="str">
            <v>Caspian</v>
          </cell>
          <cell r="L127">
            <v>0</v>
          </cell>
          <cell r="M127">
            <v>0</v>
          </cell>
          <cell r="N127">
            <v>0</v>
          </cell>
          <cell r="O127">
            <v>0</v>
          </cell>
          <cell r="P127">
            <v>0</v>
          </cell>
          <cell r="Q127">
            <v>0</v>
          </cell>
          <cell r="R127">
            <v>0</v>
          </cell>
        </row>
        <row r="128">
          <cell r="B128" t="str">
            <v>Chiaro</v>
          </cell>
          <cell r="C128">
            <v>0</v>
          </cell>
          <cell r="D128">
            <v>0</v>
          </cell>
          <cell r="E128">
            <v>0</v>
          </cell>
          <cell r="F128">
            <v>0</v>
          </cell>
          <cell r="G128">
            <v>0</v>
          </cell>
          <cell r="H128">
            <v>0</v>
          </cell>
          <cell r="I128">
            <v>0</v>
          </cell>
          <cell r="K128" t="str">
            <v>Chiaro</v>
          </cell>
          <cell r="L128">
            <v>0</v>
          </cell>
          <cell r="M128">
            <v>0</v>
          </cell>
          <cell r="N128">
            <v>0</v>
          </cell>
          <cell r="O128">
            <v>0</v>
          </cell>
          <cell r="P128">
            <v>0</v>
          </cell>
          <cell r="Q128">
            <v>0</v>
          </cell>
          <cell r="R128">
            <v>0</v>
          </cell>
        </row>
        <row r="129">
          <cell r="B129" t="str">
            <v>Ciena</v>
          </cell>
          <cell r="C129">
            <v>0</v>
          </cell>
          <cell r="D129">
            <v>0</v>
          </cell>
          <cell r="E129">
            <v>0</v>
          </cell>
          <cell r="F129">
            <v>0</v>
          </cell>
          <cell r="G129">
            <v>0</v>
          </cell>
          <cell r="H129">
            <v>0</v>
          </cell>
          <cell r="I129">
            <v>0</v>
          </cell>
          <cell r="K129" t="str">
            <v>Ciena</v>
          </cell>
          <cell r="L129">
            <v>0</v>
          </cell>
          <cell r="M129">
            <v>0</v>
          </cell>
          <cell r="N129">
            <v>0</v>
          </cell>
          <cell r="O129">
            <v>0</v>
          </cell>
          <cell r="P129">
            <v>0</v>
          </cell>
          <cell r="Q129">
            <v>0</v>
          </cell>
          <cell r="R129">
            <v>0</v>
          </cell>
        </row>
        <row r="130">
          <cell r="B130" t="str">
            <v>Cisco</v>
          </cell>
          <cell r="C130">
            <v>171.8</v>
          </cell>
          <cell r="D130">
            <v>174.4</v>
          </cell>
          <cell r="E130">
            <v>7.2</v>
          </cell>
          <cell r="F130">
            <v>0</v>
          </cell>
          <cell r="G130">
            <v>0</v>
          </cell>
          <cell r="H130">
            <v>62.4</v>
          </cell>
          <cell r="I130">
            <v>415.8</v>
          </cell>
          <cell r="K130" t="str">
            <v>Cisco</v>
          </cell>
          <cell r="L130">
            <v>381</v>
          </cell>
          <cell r="M130">
            <v>4386</v>
          </cell>
          <cell r="N130">
            <v>228</v>
          </cell>
          <cell r="O130">
            <v>0</v>
          </cell>
          <cell r="P130">
            <v>0</v>
          </cell>
          <cell r="Q130">
            <v>513</v>
          </cell>
          <cell r="R130">
            <v>5508</v>
          </cell>
        </row>
        <row r="131">
          <cell r="B131" t="str">
            <v>Cosine</v>
          </cell>
          <cell r="C131">
            <v>0</v>
          </cell>
          <cell r="D131">
            <v>0</v>
          </cell>
          <cell r="E131">
            <v>3.6</v>
          </cell>
          <cell r="F131">
            <v>0</v>
          </cell>
          <cell r="G131">
            <v>0</v>
          </cell>
          <cell r="H131">
            <v>0</v>
          </cell>
          <cell r="I131">
            <v>3.6</v>
          </cell>
          <cell r="K131" t="str">
            <v>Cosine</v>
          </cell>
          <cell r="L131">
            <v>0</v>
          </cell>
          <cell r="M131">
            <v>0</v>
          </cell>
          <cell r="N131">
            <v>13</v>
          </cell>
          <cell r="O131">
            <v>0</v>
          </cell>
          <cell r="P131">
            <v>0</v>
          </cell>
          <cell r="Q131">
            <v>0</v>
          </cell>
          <cell r="R131">
            <v>13</v>
          </cell>
        </row>
        <row r="132">
          <cell r="B132" t="str">
            <v>ECI Telecom</v>
          </cell>
          <cell r="C132">
            <v>0</v>
          </cell>
          <cell r="D132">
            <v>0</v>
          </cell>
          <cell r="E132">
            <v>0</v>
          </cell>
          <cell r="F132">
            <v>0</v>
          </cell>
          <cell r="G132">
            <v>0</v>
          </cell>
          <cell r="H132">
            <v>0</v>
          </cell>
          <cell r="I132">
            <v>0</v>
          </cell>
          <cell r="K132" t="str">
            <v>ECI Telecom</v>
          </cell>
          <cell r="L132">
            <v>0</v>
          </cell>
          <cell r="M132">
            <v>0</v>
          </cell>
          <cell r="N132">
            <v>0</v>
          </cell>
          <cell r="O132">
            <v>0</v>
          </cell>
          <cell r="P132">
            <v>0</v>
          </cell>
          <cell r="Q132">
            <v>0</v>
          </cell>
          <cell r="R132">
            <v>0</v>
          </cell>
        </row>
        <row r="133">
          <cell r="B133" t="str">
            <v>Equipe</v>
          </cell>
          <cell r="C133">
            <v>0</v>
          </cell>
          <cell r="D133">
            <v>0</v>
          </cell>
          <cell r="E133">
            <v>0</v>
          </cell>
          <cell r="F133">
            <v>0</v>
          </cell>
          <cell r="G133">
            <v>0</v>
          </cell>
          <cell r="H133">
            <v>0</v>
          </cell>
          <cell r="I133">
            <v>0</v>
          </cell>
          <cell r="K133" t="str">
            <v>Equipe</v>
          </cell>
          <cell r="L133">
            <v>0</v>
          </cell>
          <cell r="M133">
            <v>0</v>
          </cell>
          <cell r="N133">
            <v>0</v>
          </cell>
          <cell r="O133">
            <v>0</v>
          </cell>
          <cell r="P133">
            <v>0</v>
          </cell>
          <cell r="Q133">
            <v>0</v>
          </cell>
          <cell r="R133">
            <v>0</v>
          </cell>
        </row>
        <row r="134">
          <cell r="B134" t="str">
            <v>Ericsson</v>
          </cell>
          <cell r="C134">
            <v>0</v>
          </cell>
          <cell r="D134">
            <v>0</v>
          </cell>
          <cell r="E134">
            <v>10</v>
          </cell>
          <cell r="F134">
            <v>0</v>
          </cell>
          <cell r="G134">
            <v>0</v>
          </cell>
          <cell r="H134">
            <v>79</v>
          </cell>
          <cell r="I134">
            <v>89</v>
          </cell>
          <cell r="K134" t="str">
            <v>Ericsson</v>
          </cell>
          <cell r="L134">
            <v>0</v>
          </cell>
          <cell r="M134">
            <v>0</v>
          </cell>
          <cell r="N134">
            <v>81</v>
          </cell>
          <cell r="O134">
            <v>0</v>
          </cell>
          <cell r="P134">
            <v>0</v>
          </cell>
          <cell r="Q134">
            <v>432</v>
          </cell>
          <cell r="R134">
            <v>513</v>
          </cell>
        </row>
        <row r="135">
          <cell r="B135" t="str">
            <v>Extreme</v>
          </cell>
          <cell r="C135">
            <v>0</v>
          </cell>
          <cell r="D135">
            <v>0</v>
          </cell>
          <cell r="E135">
            <v>0</v>
          </cell>
          <cell r="F135">
            <v>0</v>
          </cell>
          <cell r="G135">
            <v>0</v>
          </cell>
          <cell r="H135">
            <v>0</v>
          </cell>
          <cell r="I135">
            <v>0</v>
          </cell>
          <cell r="K135" t="str">
            <v>Extreme</v>
          </cell>
          <cell r="L135">
            <v>0</v>
          </cell>
          <cell r="M135">
            <v>0</v>
          </cell>
          <cell r="N135">
            <v>0</v>
          </cell>
          <cell r="O135">
            <v>0</v>
          </cell>
          <cell r="P135">
            <v>0</v>
          </cell>
          <cell r="Q135">
            <v>0</v>
          </cell>
          <cell r="R135">
            <v>0</v>
          </cell>
        </row>
        <row r="136">
          <cell r="B136" t="str">
            <v>Force10</v>
          </cell>
          <cell r="C136">
            <v>0</v>
          </cell>
          <cell r="D136">
            <v>0</v>
          </cell>
          <cell r="E136">
            <v>0</v>
          </cell>
          <cell r="F136">
            <v>0</v>
          </cell>
          <cell r="G136">
            <v>0</v>
          </cell>
          <cell r="H136">
            <v>0</v>
          </cell>
          <cell r="I136">
            <v>0</v>
          </cell>
          <cell r="K136" t="str">
            <v>Force10</v>
          </cell>
          <cell r="L136">
            <v>0</v>
          </cell>
          <cell r="M136">
            <v>0</v>
          </cell>
          <cell r="N136">
            <v>0</v>
          </cell>
          <cell r="O136">
            <v>0</v>
          </cell>
          <cell r="P136">
            <v>0</v>
          </cell>
          <cell r="Q136">
            <v>0</v>
          </cell>
          <cell r="R136">
            <v>0</v>
          </cell>
        </row>
        <row r="137">
          <cell r="B137" t="str">
            <v>Fujitsu</v>
          </cell>
          <cell r="C137">
            <v>0</v>
          </cell>
          <cell r="D137">
            <v>0</v>
          </cell>
          <cell r="E137">
            <v>0</v>
          </cell>
          <cell r="F137">
            <v>0</v>
          </cell>
          <cell r="G137">
            <v>0</v>
          </cell>
          <cell r="H137">
            <v>0</v>
          </cell>
          <cell r="I137">
            <v>0</v>
          </cell>
          <cell r="K137" t="str">
            <v>Fujitsu</v>
          </cell>
          <cell r="L137">
            <v>0</v>
          </cell>
          <cell r="M137">
            <v>0</v>
          </cell>
          <cell r="N137">
            <v>0</v>
          </cell>
          <cell r="O137">
            <v>0</v>
          </cell>
          <cell r="P137">
            <v>0</v>
          </cell>
          <cell r="Q137">
            <v>0</v>
          </cell>
          <cell r="R137">
            <v>0</v>
          </cell>
        </row>
        <row r="138">
          <cell r="B138" t="str">
            <v>Hammerhead Systems</v>
          </cell>
          <cell r="C138">
            <v>0</v>
          </cell>
          <cell r="D138">
            <v>0</v>
          </cell>
          <cell r="E138">
            <v>0</v>
          </cell>
          <cell r="F138">
            <v>0</v>
          </cell>
          <cell r="G138">
            <v>0</v>
          </cell>
          <cell r="H138">
            <v>0</v>
          </cell>
          <cell r="I138">
            <v>0</v>
          </cell>
          <cell r="K138" t="str">
            <v>Hammerhead Systems</v>
          </cell>
          <cell r="L138">
            <v>0</v>
          </cell>
          <cell r="M138">
            <v>0</v>
          </cell>
          <cell r="N138">
            <v>0</v>
          </cell>
          <cell r="O138">
            <v>0</v>
          </cell>
          <cell r="P138">
            <v>0</v>
          </cell>
          <cell r="Q138">
            <v>0</v>
          </cell>
          <cell r="R138">
            <v>0</v>
          </cell>
        </row>
        <row r="139">
          <cell r="B139" t="str">
            <v>Hitachi</v>
          </cell>
          <cell r="C139">
            <v>0</v>
          </cell>
          <cell r="D139">
            <v>0</v>
          </cell>
          <cell r="E139">
            <v>0</v>
          </cell>
          <cell r="F139">
            <v>0</v>
          </cell>
          <cell r="G139">
            <v>0</v>
          </cell>
          <cell r="H139">
            <v>0</v>
          </cell>
          <cell r="I139">
            <v>0</v>
          </cell>
          <cell r="K139" t="str">
            <v>Hitachi</v>
          </cell>
          <cell r="L139">
            <v>0</v>
          </cell>
          <cell r="M139">
            <v>0</v>
          </cell>
          <cell r="N139">
            <v>0</v>
          </cell>
          <cell r="O139">
            <v>0</v>
          </cell>
          <cell r="P139">
            <v>0</v>
          </cell>
          <cell r="Q139">
            <v>0</v>
          </cell>
          <cell r="R139">
            <v>0</v>
          </cell>
        </row>
        <row r="140">
          <cell r="B140" t="str">
            <v>Hitachi Cable</v>
          </cell>
          <cell r="C140">
            <v>0</v>
          </cell>
          <cell r="D140">
            <v>0</v>
          </cell>
          <cell r="E140">
            <v>0</v>
          </cell>
          <cell r="F140">
            <v>0</v>
          </cell>
          <cell r="G140">
            <v>0</v>
          </cell>
          <cell r="H140">
            <v>0</v>
          </cell>
          <cell r="I140">
            <v>0</v>
          </cell>
          <cell r="K140" t="str">
            <v>Hitachi Cable</v>
          </cell>
          <cell r="L140">
            <v>0</v>
          </cell>
          <cell r="M140">
            <v>0</v>
          </cell>
          <cell r="N140">
            <v>0</v>
          </cell>
          <cell r="O140">
            <v>0</v>
          </cell>
          <cell r="P140">
            <v>0</v>
          </cell>
          <cell r="Q140">
            <v>0</v>
          </cell>
          <cell r="R140">
            <v>0</v>
          </cell>
        </row>
        <row r="141">
          <cell r="B141" t="str">
            <v>Huawei</v>
          </cell>
          <cell r="C141">
            <v>0</v>
          </cell>
          <cell r="D141">
            <v>0</v>
          </cell>
          <cell r="E141">
            <v>0</v>
          </cell>
          <cell r="F141">
            <v>0</v>
          </cell>
          <cell r="G141">
            <v>0</v>
          </cell>
          <cell r="H141">
            <v>0</v>
          </cell>
          <cell r="I141">
            <v>0</v>
          </cell>
          <cell r="K141" t="str">
            <v>Huawei</v>
          </cell>
          <cell r="L141">
            <v>0</v>
          </cell>
          <cell r="M141">
            <v>0</v>
          </cell>
          <cell r="N141">
            <v>0</v>
          </cell>
          <cell r="O141">
            <v>0</v>
          </cell>
          <cell r="P141">
            <v>0</v>
          </cell>
          <cell r="Q141">
            <v>0</v>
          </cell>
          <cell r="R141">
            <v>0</v>
          </cell>
        </row>
        <row r="142">
          <cell r="B142" t="str">
            <v>Hyperchip</v>
          </cell>
          <cell r="C142">
            <v>0</v>
          </cell>
          <cell r="D142">
            <v>0</v>
          </cell>
          <cell r="E142">
            <v>0</v>
          </cell>
          <cell r="F142">
            <v>0</v>
          </cell>
          <cell r="G142">
            <v>0</v>
          </cell>
          <cell r="H142">
            <v>0</v>
          </cell>
          <cell r="I142">
            <v>0</v>
          </cell>
          <cell r="K142" t="str">
            <v>Hyperchip</v>
          </cell>
          <cell r="L142">
            <v>0</v>
          </cell>
          <cell r="M142">
            <v>0</v>
          </cell>
          <cell r="N142">
            <v>0</v>
          </cell>
          <cell r="O142">
            <v>0</v>
          </cell>
          <cell r="P142">
            <v>0</v>
          </cell>
          <cell r="Q142">
            <v>0</v>
          </cell>
          <cell r="R142">
            <v>0</v>
          </cell>
        </row>
        <row r="143">
          <cell r="B143" t="str">
            <v>Juniper</v>
          </cell>
          <cell r="C143">
            <v>57</v>
          </cell>
          <cell r="D143">
            <v>35.5</v>
          </cell>
          <cell r="E143">
            <v>17</v>
          </cell>
          <cell r="F143">
            <v>0</v>
          </cell>
          <cell r="G143">
            <v>0</v>
          </cell>
          <cell r="H143">
            <v>0</v>
          </cell>
          <cell r="I143">
            <v>109.5</v>
          </cell>
          <cell r="K143" t="str">
            <v>Juniper</v>
          </cell>
          <cell r="L143">
            <v>237</v>
          </cell>
          <cell r="M143">
            <v>237</v>
          </cell>
          <cell r="N143">
            <v>149</v>
          </cell>
          <cell r="O143">
            <v>0</v>
          </cell>
          <cell r="P143">
            <v>0</v>
          </cell>
          <cell r="Q143">
            <v>0</v>
          </cell>
          <cell r="R143">
            <v>623</v>
          </cell>
        </row>
        <row r="144">
          <cell r="B144" t="str">
            <v>Laurel Networks</v>
          </cell>
          <cell r="C144">
            <v>0</v>
          </cell>
          <cell r="D144">
            <v>0</v>
          </cell>
          <cell r="E144">
            <v>0</v>
          </cell>
          <cell r="F144">
            <v>0</v>
          </cell>
          <cell r="G144">
            <v>0</v>
          </cell>
          <cell r="H144">
            <v>0</v>
          </cell>
          <cell r="I144">
            <v>0</v>
          </cell>
          <cell r="K144" t="str">
            <v>Laurel Networks</v>
          </cell>
          <cell r="L144">
            <v>0</v>
          </cell>
          <cell r="M144">
            <v>0</v>
          </cell>
          <cell r="N144">
            <v>0</v>
          </cell>
          <cell r="O144">
            <v>0</v>
          </cell>
          <cell r="P144">
            <v>0</v>
          </cell>
          <cell r="Q144">
            <v>0</v>
          </cell>
          <cell r="R144">
            <v>0</v>
          </cell>
        </row>
        <row r="145">
          <cell r="B145" t="str">
            <v>Lucent</v>
          </cell>
          <cell r="C145">
            <v>0</v>
          </cell>
          <cell r="D145">
            <v>0</v>
          </cell>
          <cell r="E145">
            <v>0</v>
          </cell>
          <cell r="F145">
            <v>0</v>
          </cell>
          <cell r="G145">
            <v>0</v>
          </cell>
          <cell r="H145">
            <v>0</v>
          </cell>
          <cell r="I145">
            <v>0</v>
          </cell>
          <cell r="K145" t="str">
            <v>Lucent</v>
          </cell>
          <cell r="L145">
            <v>0</v>
          </cell>
          <cell r="M145">
            <v>0</v>
          </cell>
          <cell r="N145">
            <v>0</v>
          </cell>
          <cell r="O145">
            <v>0</v>
          </cell>
          <cell r="P145">
            <v>0</v>
          </cell>
          <cell r="Q145">
            <v>0</v>
          </cell>
          <cell r="R145">
            <v>0</v>
          </cell>
        </row>
        <row r="146">
          <cell r="B146" t="str">
            <v>NEC</v>
          </cell>
          <cell r="C146">
            <v>0</v>
          </cell>
          <cell r="D146">
            <v>0</v>
          </cell>
          <cell r="E146">
            <v>0</v>
          </cell>
          <cell r="F146">
            <v>0</v>
          </cell>
          <cell r="G146">
            <v>0</v>
          </cell>
          <cell r="H146">
            <v>0</v>
          </cell>
          <cell r="I146">
            <v>0</v>
          </cell>
          <cell r="K146" t="str">
            <v>NEC</v>
          </cell>
          <cell r="L146">
            <v>0</v>
          </cell>
          <cell r="M146">
            <v>0</v>
          </cell>
          <cell r="N146">
            <v>0</v>
          </cell>
          <cell r="O146">
            <v>0</v>
          </cell>
          <cell r="P146">
            <v>0</v>
          </cell>
          <cell r="Q146">
            <v>0</v>
          </cell>
          <cell r="R146">
            <v>0</v>
          </cell>
        </row>
        <row r="147">
          <cell r="B147" t="str">
            <v>Nokia Siemens Networks</v>
          </cell>
          <cell r="C147">
            <v>0</v>
          </cell>
          <cell r="D147">
            <v>0</v>
          </cell>
          <cell r="E147">
            <v>0</v>
          </cell>
          <cell r="F147">
            <v>0</v>
          </cell>
          <cell r="G147">
            <v>0</v>
          </cell>
          <cell r="H147">
            <v>0</v>
          </cell>
          <cell r="I147">
            <v>0</v>
          </cell>
          <cell r="K147" t="str">
            <v>Nokia Siemens Networks</v>
          </cell>
          <cell r="L147">
            <v>0</v>
          </cell>
          <cell r="M147">
            <v>0</v>
          </cell>
          <cell r="N147">
            <v>0</v>
          </cell>
          <cell r="O147">
            <v>0</v>
          </cell>
          <cell r="P147">
            <v>0</v>
          </cell>
          <cell r="Q147">
            <v>0</v>
          </cell>
          <cell r="R147">
            <v>0</v>
          </cell>
        </row>
        <row r="148">
          <cell r="B148" t="str">
            <v>Nortel</v>
          </cell>
          <cell r="C148">
            <v>0</v>
          </cell>
          <cell r="D148">
            <v>0</v>
          </cell>
          <cell r="E148">
            <v>24</v>
          </cell>
          <cell r="F148">
            <v>0</v>
          </cell>
          <cell r="G148">
            <v>0</v>
          </cell>
          <cell r="H148">
            <v>67.7</v>
          </cell>
          <cell r="I148">
            <v>91.7</v>
          </cell>
          <cell r="K148" t="str">
            <v>Nortel</v>
          </cell>
          <cell r="L148">
            <v>0</v>
          </cell>
          <cell r="M148">
            <v>0</v>
          </cell>
          <cell r="N148">
            <v>118</v>
          </cell>
          <cell r="O148">
            <v>0</v>
          </cell>
          <cell r="P148">
            <v>0</v>
          </cell>
          <cell r="Q148">
            <v>281</v>
          </cell>
          <cell r="R148">
            <v>399</v>
          </cell>
        </row>
        <row r="149">
          <cell r="B149" t="str">
            <v>Procket</v>
          </cell>
          <cell r="C149">
            <v>0</v>
          </cell>
          <cell r="D149">
            <v>0</v>
          </cell>
          <cell r="E149">
            <v>0</v>
          </cell>
          <cell r="F149">
            <v>0</v>
          </cell>
          <cell r="G149">
            <v>0</v>
          </cell>
          <cell r="H149">
            <v>0</v>
          </cell>
          <cell r="I149">
            <v>0</v>
          </cell>
          <cell r="K149" t="str">
            <v>Procket</v>
          </cell>
          <cell r="L149">
            <v>0</v>
          </cell>
          <cell r="M149">
            <v>0</v>
          </cell>
          <cell r="N149">
            <v>0</v>
          </cell>
          <cell r="O149">
            <v>0</v>
          </cell>
          <cell r="P149">
            <v>0</v>
          </cell>
          <cell r="Q149">
            <v>0</v>
          </cell>
          <cell r="R149">
            <v>0</v>
          </cell>
        </row>
        <row r="150">
          <cell r="B150" t="str">
            <v>Quarry</v>
          </cell>
          <cell r="C150">
            <v>0</v>
          </cell>
          <cell r="D150">
            <v>0</v>
          </cell>
          <cell r="E150">
            <v>0</v>
          </cell>
          <cell r="F150">
            <v>0</v>
          </cell>
          <cell r="G150">
            <v>0</v>
          </cell>
          <cell r="H150">
            <v>0</v>
          </cell>
          <cell r="I150">
            <v>0</v>
          </cell>
          <cell r="K150" t="str">
            <v>Quarry</v>
          </cell>
          <cell r="L150">
            <v>0</v>
          </cell>
          <cell r="M150">
            <v>0</v>
          </cell>
          <cell r="N150">
            <v>0</v>
          </cell>
          <cell r="O150">
            <v>0</v>
          </cell>
          <cell r="P150">
            <v>0</v>
          </cell>
          <cell r="Q150">
            <v>0</v>
          </cell>
          <cell r="R150">
            <v>0</v>
          </cell>
        </row>
        <row r="151">
          <cell r="B151" t="str">
            <v>Redback</v>
          </cell>
          <cell r="C151">
            <v>0</v>
          </cell>
          <cell r="D151">
            <v>0</v>
          </cell>
          <cell r="E151">
            <v>0</v>
          </cell>
          <cell r="F151">
            <v>0</v>
          </cell>
          <cell r="G151">
            <v>0</v>
          </cell>
          <cell r="H151">
            <v>0</v>
          </cell>
          <cell r="I151">
            <v>0</v>
          </cell>
          <cell r="K151" t="str">
            <v>Redback</v>
          </cell>
          <cell r="L151">
            <v>0</v>
          </cell>
          <cell r="M151">
            <v>0</v>
          </cell>
          <cell r="N151">
            <v>0</v>
          </cell>
          <cell r="O151">
            <v>0</v>
          </cell>
          <cell r="P151">
            <v>0</v>
          </cell>
          <cell r="Q151">
            <v>0</v>
          </cell>
          <cell r="R151">
            <v>0</v>
          </cell>
        </row>
        <row r="152">
          <cell r="B152" t="str">
            <v>Riverstone</v>
          </cell>
          <cell r="C152">
            <v>0</v>
          </cell>
          <cell r="D152">
            <v>0</v>
          </cell>
          <cell r="E152">
            <v>0</v>
          </cell>
          <cell r="F152">
            <v>0</v>
          </cell>
          <cell r="G152">
            <v>0</v>
          </cell>
          <cell r="H152">
            <v>0</v>
          </cell>
          <cell r="I152">
            <v>0</v>
          </cell>
          <cell r="K152" t="str">
            <v>Riverstone</v>
          </cell>
          <cell r="L152">
            <v>0</v>
          </cell>
          <cell r="M152">
            <v>0</v>
          </cell>
          <cell r="N152">
            <v>0</v>
          </cell>
          <cell r="O152">
            <v>0</v>
          </cell>
          <cell r="P152">
            <v>0</v>
          </cell>
          <cell r="Q152">
            <v>0</v>
          </cell>
          <cell r="R152">
            <v>0</v>
          </cell>
        </row>
        <row r="153">
          <cell r="B153" t="str">
            <v>Tellabs</v>
          </cell>
          <cell r="C153">
            <v>0</v>
          </cell>
          <cell r="D153">
            <v>0</v>
          </cell>
          <cell r="E153">
            <v>0</v>
          </cell>
          <cell r="F153">
            <v>0</v>
          </cell>
          <cell r="G153">
            <v>0</v>
          </cell>
          <cell r="H153">
            <v>0</v>
          </cell>
          <cell r="I153">
            <v>0</v>
          </cell>
          <cell r="K153" t="str">
            <v>Tellabs</v>
          </cell>
          <cell r="L153">
            <v>0</v>
          </cell>
          <cell r="M153">
            <v>0</v>
          </cell>
          <cell r="N153">
            <v>0</v>
          </cell>
          <cell r="O153">
            <v>0</v>
          </cell>
          <cell r="P153">
            <v>0</v>
          </cell>
          <cell r="Q153">
            <v>0</v>
          </cell>
          <cell r="R153">
            <v>0</v>
          </cell>
        </row>
        <row r="154">
          <cell r="B154" t="str">
            <v>ZTE</v>
          </cell>
          <cell r="C154">
            <v>0</v>
          </cell>
          <cell r="D154">
            <v>0</v>
          </cell>
          <cell r="E154">
            <v>0</v>
          </cell>
          <cell r="F154">
            <v>0</v>
          </cell>
          <cell r="G154">
            <v>0</v>
          </cell>
          <cell r="H154">
            <v>0</v>
          </cell>
          <cell r="I154">
            <v>0</v>
          </cell>
          <cell r="K154" t="str">
            <v>ZTE</v>
          </cell>
          <cell r="L154">
            <v>0</v>
          </cell>
          <cell r="M154">
            <v>0</v>
          </cell>
          <cell r="N154">
            <v>0</v>
          </cell>
          <cell r="O154">
            <v>0</v>
          </cell>
          <cell r="P154">
            <v>0</v>
          </cell>
          <cell r="Q154">
            <v>0</v>
          </cell>
          <cell r="R154">
            <v>0</v>
          </cell>
        </row>
        <row r="155">
          <cell r="B155" t="str">
            <v>Other</v>
          </cell>
          <cell r="C155">
            <v>0</v>
          </cell>
          <cell r="D155">
            <v>0</v>
          </cell>
          <cell r="E155">
            <v>0</v>
          </cell>
          <cell r="F155">
            <v>0</v>
          </cell>
          <cell r="G155">
            <v>0</v>
          </cell>
          <cell r="H155">
            <v>0</v>
          </cell>
          <cell r="I155">
            <v>0</v>
          </cell>
          <cell r="K155" t="str">
            <v>Other</v>
          </cell>
          <cell r="L155">
            <v>0</v>
          </cell>
          <cell r="M155">
            <v>0</v>
          </cell>
          <cell r="N155">
            <v>0</v>
          </cell>
          <cell r="O155">
            <v>0</v>
          </cell>
          <cell r="P155">
            <v>0</v>
          </cell>
          <cell r="Q155">
            <v>0</v>
          </cell>
          <cell r="R155">
            <v>0</v>
          </cell>
        </row>
        <row r="156">
          <cell r="B156" t="str">
            <v>Total</v>
          </cell>
          <cell r="C156">
            <v>235.5</v>
          </cell>
          <cell r="D156">
            <v>209.9</v>
          </cell>
          <cell r="E156">
            <v>66.8</v>
          </cell>
          <cell r="F156">
            <v>0</v>
          </cell>
          <cell r="G156">
            <v>0</v>
          </cell>
          <cell r="H156">
            <v>390.09999999999997</v>
          </cell>
          <cell r="I156">
            <v>902.30000000000007</v>
          </cell>
          <cell r="K156" t="str">
            <v>Total</v>
          </cell>
          <cell r="L156">
            <v>627</v>
          </cell>
          <cell r="M156">
            <v>4623</v>
          </cell>
          <cell r="N156">
            <v>613</v>
          </cell>
          <cell r="O156">
            <v>0</v>
          </cell>
          <cell r="P156">
            <v>0</v>
          </cell>
          <cell r="Q156">
            <v>2774</v>
          </cell>
          <cell r="R156">
            <v>8637</v>
          </cell>
        </row>
        <row r="159">
          <cell r="B159" t="str">
            <v>Vendor</v>
          </cell>
          <cell r="C159" t="str">
            <v>Core IP/MPLS</v>
          </cell>
          <cell r="D159" t="str">
            <v xml:space="preserve">Edge IP/MPLS </v>
          </cell>
          <cell r="E159" t="str">
            <v>Subscriber Service Router</v>
          </cell>
          <cell r="F159" t="str">
            <v>BRAS</v>
          </cell>
          <cell r="G159" t="str">
            <v>IP/Ethernet</v>
          </cell>
          <cell r="H159" t="str">
            <v>ATM/MPLS</v>
          </cell>
          <cell r="I159" t="str">
            <v>Total IPS</v>
          </cell>
          <cell r="K159" t="str">
            <v>Vendor</v>
          </cell>
          <cell r="L159" t="str">
            <v>Core IP/MPLS</v>
          </cell>
          <cell r="M159" t="str">
            <v>Edge IP/MPLS</v>
          </cell>
          <cell r="N159" t="str">
            <v>Subscriber Service Router</v>
          </cell>
          <cell r="O159" t="str">
            <v>BRAS</v>
          </cell>
          <cell r="P159" t="str">
            <v>IP/Ethernet</v>
          </cell>
          <cell r="Q159" t="str">
            <v>ATM/MPLS</v>
          </cell>
          <cell r="R159" t="str">
            <v>Total IPS</v>
          </cell>
        </row>
        <row r="160">
          <cell r="B160" t="str">
            <v>Alaxala Networks</v>
          </cell>
          <cell r="I160">
            <v>0</v>
          </cell>
          <cell r="K160" t="str">
            <v>Alaxala Networks</v>
          </cell>
          <cell r="R160">
            <v>0</v>
          </cell>
        </row>
        <row r="161">
          <cell r="B161" t="str">
            <v>Alcatel-Lucent</v>
          </cell>
          <cell r="C161">
            <v>0</v>
          </cell>
          <cell r="D161">
            <v>0</v>
          </cell>
          <cell r="E161">
            <v>3</v>
          </cell>
          <cell r="F161">
            <v>0</v>
          </cell>
          <cell r="G161">
            <v>16</v>
          </cell>
          <cell r="H161">
            <v>131</v>
          </cell>
          <cell r="I161">
            <v>150</v>
          </cell>
          <cell r="K161" t="str">
            <v>Alcatel-Lucent</v>
          </cell>
          <cell r="L161">
            <v>0</v>
          </cell>
          <cell r="M161">
            <v>0</v>
          </cell>
          <cell r="N161">
            <v>15</v>
          </cell>
          <cell r="O161">
            <v>0</v>
          </cell>
          <cell r="P161">
            <v>428</v>
          </cell>
          <cell r="Q161">
            <v>1080</v>
          </cell>
          <cell r="R161">
            <v>1523</v>
          </cell>
        </row>
        <row r="162">
          <cell r="B162" t="str">
            <v>Atrica</v>
          </cell>
          <cell r="I162">
            <v>0</v>
          </cell>
          <cell r="K162" t="str">
            <v>Atrica</v>
          </cell>
          <cell r="R162">
            <v>0</v>
          </cell>
        </row>
        <row r="163">
          <cell r="B163" t="str">
            <v>Avici</v>
          </cell>
          <cell r="C163">
            <v>7.2</v>
          </cell>
          <cell r="D163">
            <v>0</v>
          </cell>
          <cell r="E163">
            <v>0</v>
          </cell>
          <cell r="F163">
            <v>0</v>
          </cell>
          <cell r="G163">
            <v>0</v>
          </cell>
          <cell r="H163">
            <v>0</v>
          </cell>
          <cell r="I163">
            <v>7.2</v>
          </cell>
          <cell r="K163" t="str">
            <v>Avici</v>
          </cell>
          <cell r="L163">
            <v>8</v>
          </cell>
          <cell r="M163">
            <v>0</v>
          </cell>
          <cell r="N163">
            <v>0</v>
          </cell>
          <cell r="O163">
            <v>0</v>
          </cell>
          <cell r="P163">
            <v>0</v>
          </cell>
          <cell r="Q163">
            <v>0</v>
          </cell>
          <cell r="R163">
            <v>8</v>
          </cell>
        </row>
        <row r="164">
          <cell r="B164" t="str">
            <v>Brocade</v>
          </cell>
          <cell r="C164">
            <v>0</v>
          </cell>
          <cell r="D164">
            <v>0</v>
          </cell>
          <cell r="E164">
            <v>0</v>
          </cell>
          <cell r="F164">
            <v>0</v>
          </cell>
          <cell r="G164">
            <v>0</v>
          </cell>
          <cell r="H164">
            <v>0</v>
          </cell>
          <cell r="I164">
            <v>0</v>
          </cell>
          <cell r="K164" t="str">
            <v>Brocade</v>
          </cell>
          <cell r="L164">
            <v>0</v>
          </cell>
          <cell r="M164">
            <v>0</v>
          </cell>
          <cell r="N164">
            <v>0</v>
          </cell>
          <cell r="O164">
            <v>0</v>
          </cell>
          <cell r="P164">
            <v>0</v>
          </cell>
          <cell r="Q164">
            <v>0</v>
          </cell>
          <cell r="R164">
            <v>0</v>
          </cell>
        </row>
        <row r="165">
          <cell r="B165" t="str">
            <v>Caspian</v>
          </cell>
          <cell r="C165">
            <v>0</v>
          </cell>
          <cell r="D165">
            <v>0</v>
          </cell>
          <cell r="E165">
            <v>0</v>
          </cell>
          <cell r="F165">
            <v>0</v>
          </cell>
          <cell r="G165">
            <v>0</v>
          </cell>
          <cell r="H165">
            <v>0</v>
          </cell>
          <cell r="I165">
            <v>0</v>
          </cell>
          <cell r="K165" t="str">
            <v>Caspian</v>
          </cell>
          <cell r="L165">
            <v>0</v>
          </cell>
          <cell r="M165">
            <v>0</v>
          </cell>
          <cell r="N165">
            <v>0</v>
          </cell>
          <cell r="O165">
            <v>0</v>
          </cell>
          <cell r="P165">
            <v>0</v>
          </cell>
          <cell r="Q165">
            <v>0</v>
          </cell>
          <cell r="R165">
            <v>0</v>
          </cell>
        </row>
        <row r="166">
          <cell r="B166" t="str">
            <v>Chiaro</v>
          </cell>
          <cell r="C166">
            <v>0</v>
          </cell>
          <cell r="D166">
            <v>0</v>
          </cell>
          <cell r="E166">
            <v>0</v>
          </cell>
          <cell r="F166">
            <v>0</v>
          </cell>
          <cell r="G166">
            <v>0</v>
          </cell>
          <cell r="H166">
            <v>0</v>
          </cell>
          <cell r="I166">
            <v>0</v>
          </cell>
          <cell r="K166" t="str">
            <v>Chiaro</v>
          </cell>
          <cell r="L166">
            <v>0</v>
          </cell>
          <cell r="M166">
            <v>0</v>
          </cell>
          <cell r="N166">
            <v>0</v>
          </cell>
          <cell r="O166">
            <v>0</v>
          </cell>
          <cell r="P166">
            <v>0</v>
          </cell>
          <cell r="Q166">
            <v>0</v>
          </cell>
          <cell r="R166">
            <v>0</v>
          </cell>
        </row>
        <row r="167">
          <cell r="B167" t="str">
            <v>Ciena</v>
          </cell>
          <cell r="C167">
            <v>0</v>
          </cell>
          <cell r="D167">
            <v>0</v>
          </cell>
          <cell r="E167">
            <v>0</v>
          </cell>
          <cell r="F167">
            <v>0</v>
          </cell>
          <cell r="G167">
            <v>0</v>
          </cell>
          <cell r="H167">
            <v>0</v>
          </cell>
          <cell r="I167">
            <v>0</v>
          </cell>
          <cell r="K167" t="str">
            <v>Ciena</v>
          </cell>
          <cell r="L167">
            <v>0</v>
          </cell>
          <cell r="M167">
            <v>0</v>
          </cell>
          <cell r="N167">
            <v>0</v>
          </cell>
          <cell r="O167">
            <v>0</v>
          </cell>
          <cell r="P167">
            <v>0</v>
          </cell>
          <cell r="Q167">
            <v>0</v>
          </cell>
          <cell r="R167">
            <v>0</v>
          </cell>
        </row>
        <row r="168">
          <cell r="B168" t="str">
            <v>Cisco</v>
          </cell>
          <cell r="C168">
            <v>114.3</v>
          </cell>
          <cell r="D168">
            <v>160.80000000000001</v>
          </cell>
          <cell r="E168">
            <v>2.2999999999999998</v>
          </cell>
          <cell r="F168">
            <v>0</v>
          </cell>
          <cell r="G168">
            <v>0</v>
          </cell>
          <cell r="H168">
            <v>45.1</v>
          </cell>
          <cell r="I168">
            <v>322.50000000000006</v>
          </cell>
          <cell r="K168" t="str">
            <v>Cisco</v>
          </cell>
          <cell r="L168">
            <v>336</v>
          </cell>
          <cell r="M168">
            <v>4146</v>
          </cell>
          <cell r="N168">
            <v>81</v>
          </cell>
          <cell r="O168">
            <v>0</v>
          </cell>
          <cell r="P168">
            <v>0</v>
          </cell>
          <cell r="Q168">
            <v>335</v>
          </cell>
          <cell r="R168">
            <v>4898</v>
          </cell>
        </row>
        <row r="169">
          <cell r="B169" t="str">
            <v>Cosine</v>
          </cell>
          <cell r="C169">
            <v>0</v>
          </cell>
          <cell r="D169">
            <v>0</v>
          </cell>
          <cell r="E169">
            <v>3.1</v>
          </cell>
          <cell r="F169">
            <v>0</v>
          </cell>
          <cell r="G169">
            <v>0</v>
          </cell>
          <cell r="H169">
            <v>0</v>
          </cell>
          <cell r="I169">
            <v>3.1</v>
          </cell>
          <cell r="K169" t="str">
            <v>Cosine</v>
          </cell>
          <cell r="L169">
            <v>0</v>
          </cell>
          <cell r="M169">
            <v>0</v>
          </cell>
          <cell r="N169">
            <v>16</v>
          </cell>
          <cell r="O169">
            <v>0</v>
          </cell>
          <cell r="P169">
            <v>0</v>
          </cell>
          <cell r="Q169">
            <v>0</v>
          </cell>
          <cell r="R169">
            <v>16</v>
          </cell>
        </row>
        <row r="170">
          <cell r="B170" t="str">
            <v>ECI Telecom</v>
          </cell>
          <cell r="C170">
            <v>0</v>
          </cell>
          <cell r="D170">
            <v>0</v>
          </cell>
          <cell r="E170">
            <v>0</v>
          </cell>
          <cell r="F170">
            <v>0</v>
          </cell>
          <cell r="G170">
            <v>0</v>
          </cell>
          <cell r="H170">
            <v>0</v>
          </cell>
          <cell r="I170">
            <v>0</v>
          </cell>
          <cell r="K170" t="str">
            <v>ECI Telecom</v>
          </cell>
          <cell r="L170">
            <v>0</v>
          </cell>
          <cell r="M170">
            <v>0</v>
          </cell>
          <cell r="N170">
            <v>0</v>
          </cell>
          <cell r="O170">
            <v>0</v>
          </cell>
          <cell r="P170">
            <v>0</v>
          </cell>
          <cell r="Q170">
            <v>0</v>
          </cell>
          <cell r="R170">
            <v>0</v>
          </cell>
        </row>
        <row r="171">
          <cell r="B171" t="str">
            <v>Equipe</v>
          </cell>
          <cell r="C171">
            <v>0</v>
          </cell>
          <cell r="D171">
            <v>0</v>
          </cell>
          <cell r="E171">
            <v>0</v>
          </cell>
          <cell r="F171">
            <v>0</v>
          </cell>
          <cell r="G171">
            <v>0</v>
          </cell>
          <cell r="H171">
            <v>0</v>
          </cell>
          <cell r="I171">
            <v>0</v>
          </cell>
          <cell r="K171" t="str">
            <v>Equipe</v>
          </cell>
          <cell r="L171">
            <v>0</v>
          </cell>
          <cell r="M171">
            <v>0</v>
          </cell>
          <cell r="N171">
            <v>0</v>
          </cell>
          <cell r="O171">
            <v>0</v>
          </cell>
          <cell r="P171">
            <v>0</v>
          </cell>
          <cell r="Q171">
            <v>0</v>
          </cell>
          <cell r="R171">
            <v>0</v>
          </cell>
        </row>
        <row r="172">
          <cell r="B172" t="str">
            <v>Ericsson</v>
          </cell>
          <cell r="C172">
            <v>0</v>
          </cell>
          <cell r="D172">
            <v>2.2000000000000002</v>
          </cell>
          <cell r="E172">
            <v>16</v>
          </cell>
          <cell r="F172">
            <v>0</v>
          </cell>
          <cell r="G172">
            <v>0</v>
          </cell>
          <cell r="H172">
            <v>40</v>
          </cell>
          <cell r="I172">
            <v>58.2</v>
          </cell>
          <cell r="K172" t="str">
            <v>Ericsson</v>
          </cell>
          <cell r="L172">
            <v>0</v>
          </cell>
          <cell r="M172">
            <v>27</v>
          </cell>
          <cell r="N172">
            <v>134</v>
          </cell>
          <cell r="O172">
            <v>0</v>
          </cell>
          <cell r="P172">
            <v>0</v>
          </cell>
          <cell r="Q172">
            <v>182</v>
          </cell>
          <cell r="R172">
            <v>343</v>
          </cell>
        </row>
        <row r="173">
          <cell r="B173" t="str">
            <v>Extreme</v>
          </cell>
          <cell r="C173">
            <v>0</v>
          </cell>
          <cell r="D173">
            <v>0</v>
          </cell>
          <cell r="E173">
            <v>0</v>
          </cell>
          <cell r="F173">
            <v>0</v>
          </cell>
          <cell r="G173">
            <v>0</v>
          </cell>
          <cell r="H173">
            <v>0</v>
          </cell>
          <cell r="I173">
            <v>0</v>
          </cell>
          <cell r="K173" t="str">
            <v>Extreme</v>
          </cell>
          <cell r="L173">
            <v>0</v>
          </cell>
          <cell r="M173">
            <v>0</v>
          </cell>
          <cell r="N173">
            <v>0</v>
          </cell>
          <cell r="O173">
            <v>0</v>
          </cell>
          <cell r="P173">
            <v>0</v>
          </cell>
          <cell r="Q173">
            <v>0</v>
          </cell>
          <cell r="R173">
            <v>0</v>
          </cell>
        </row>
        <row r="174">
          <cell r="B174" t="str">
            <v>Force10</v>
          </cell>
          <cell r="C174">
            <v>0</v>
          </cell>
          <cell r="D174">
            <v>0</v>
          </cell>
          <cell r="E174">
            <v>0</v>
          </cell>
          <cell r="F174">
            <v>0</v>
          </cell>
          <cell r="G174">
            <v>0</v>
          </cell>
          <cell r="H174">
            <v>0</v>
          </cell>
          <cell r="I174">
            <v>0</v>
          </cell>
          <cell r="K174" t="str">
            <v>Force10</v>
          </cell>
          <cell r="L174">
            <v>0</v>
          </cell>
          <cell r="M174">
            <v>0</v>
          </cell>
          <cell r="N174">
            <v>0</v>
          </cell>
          <cell r="O174">
            <v>0</v>
          </cell>
          <cell r="P174">
            <v>0</v>
          </cell>
          <cell r="Q174">
            <v>0</v>
          </cell>
          <cell r="R174">
            <v>0</v>
          </cell>
        </row>
        <row r="175">
          <cell r="B175" t="str">
            <v>Fujitsu</v>
          </cell>
          <cell r="C175">
            <v>0</v>
          </cell>
          <cell r="D175">
            <v>0</v>
          </cell>
          <cell r="E175">
            <v>0</v>
          </cell>
          <cell r="F175">
            <v>0</v>
          </cell>
          <cell r="G175">
            <v>0</v>
          </cell>
          <cell r="H175">
            <v>0</v>
          </cell>
          <cell r="I175">
            <v>0</v>
          </cell>
          <cell r="K175" t="str">
            <v>Fujitsu</v>
          </cell>
          <cell r="L175">
            <v>0</v>
          </cell>
          <cell r="M175">
            <v>0</v>
          </cell>
          <cell r="N175">
            <v>0</v>
          </cell>
          <cell r="O175">
            <v>0</v>
          </cell>
          <cell r="P175">
            <v>0</v>
          </cell>
          <cell r="Q175">
            <v>0</v>
          </cell>
          <cell r="R175">
            <v>0</v>
          </cell>
        </row>
        <row r="176">
          <cell r="B176" t="str">
            <v>Hammerhead Systems</v>
          </cell>
          <cell r="C176">
            <v>0</v>
          </cell>
          <cell r="D176">
            <v>0</v>
          </cell>
          <cell r="E176">
            <v>0</v>
          </cell>
          <cell r="F176">
            <v>0</v>
          </cell>
          <cell r="G176">
            <v>0</v>
          </cell>
          <cell r="H176">
            <v>0</v>
          </cell>
          <cell r="I176">
            <v>0</v>
          </cell>
          <cell r="K176" t="str">
            <v>Hammerhead Systems</v>
          </cell>
          <cell r="L176">
            <v>0</v>
          </cell>
          <cell r="M176">
            <v>0</v>
          </cell>
          <cell r="N176">
            <v>0</v>
          </cell>
          <cell r="O176">
            <v>0</v>
          </cell>
          <cell r="P176">
            <v>0</v>
          </cell>
          <cell r="Q176">
            <v>0</v>
          </cell>
          <cell r="R176">
            <v>0</v>
          </cell>
        </row>
        <row r="177">
          <cell r="B177" t="str">
            <v>Hitachi</v>
          </cell>
          <cell r="C177">
            <v>0</v>
          </cell>
          <cell r="D177">
            <v>0</v>
          </cell>
          <cell r="E177">
            <v>0</v>
          </cell>
          <cell r="F177">
            <v>0</v>
          </cell>
          <cell r="G177">
            <v>0</v>
          </cell>
          <cell r="H177">
            <v>0</v>
          </cell>
          <cell r="I177">
            <v>0</v>
          </cell>
          <cell r="K177" t="str">
            <v>Hitachi</v>
          </cell>
          <cell r="L177">
            <v>0</v>
          </cell>
          <cell r="M177">
            <v>0</v>
          </cell>
          <cell r="N177">
            <v>0</v>
          </cell>
          <cell r="O177">
            <v>0</v>
          </cell>
          <cell r="P177">
            <v>0</v>
          </cell>
          <cell r="Q177">
            <v>0</v>
          </cell>
          <cell r="R177">
            <v>0</v>
          </cell>
        </row>
        <row r="178">
          <cell r="B178" t="str">
            <v>Hitachi Cable</v>
          </cell>
          <cell r="C178">
            <v>0</v>
          </cell>
          <cell r="D178">
            <v>0</v>
          </cell>
          <cell r="E178">
            <v>0</v>
          </cell>
          <cell r="F178">
            <v>0</v>
          </cell>
          <cell r="G178">
            <v>0</v>
          </cell>
          <cell r="H178">
            <v>0</v>
          </cell>
          <cell r="I178">
            <v>0</v>
          </cell>
          <cell r="K178" t="str">
            <v>Hitachi Cable</v>
          </cell>
          <cell r="L178">
            <v>0</v>
          </cell>
          <cell r="M178">
            <v>0</v>
          </cell>
          <cell r="N178">
            <v>0</v>
          </cell>
          <cell r="O178">
            <v>0</v>
          </cell>
          <cell r="P178">
            <v>0</v>
          </cell>
          <cell r="Q178">
            <v>0</v>
          </cell>
          <cell r="R178">
            <v>0</v>
          </cell>
        </row>
        <row r="179">
          <cell r="B179" t="str">
            <v>Huawei</v>
          </cell>
          <cell r="C179">
            <v>0</v>
          </cell>
          <cell r="D179">
            <v>0</v>
          </cell>
          <cell r="E179">
            <v>0</v>
          </cell>
          <cell r="F179">
            <v>0</v>
          </cell>
          <cell r="G179">
            <v>0</v>
          </cell>
          <cell r="H179">
            <v>0</v>
          </cell>
          <cell r="I179">
            <v>0</v>
          </cell>
          <cell r="K179" t="str">
            <v>Huawei</v>
          </cell>
          <cell r="L179">
            <v>0</v>
          </cell>
          <cell r="M179">
            <v>0</v>
          </cell>
          <cell r="N179">
            <v>0</v>
          </cell>
          <cell r="O179">
            <v>0</v>
          </cell>
          <cell r="P179">
            <v>0</v>
          </cell>
          <cell r="Q179">
            <v>0</v>
          </cell>
          <cell r="R179">
            <v>0</v>
          </cell>
        </row>
        <row r="180">
          <cell r="B180" t="str">
            <v>Hyperchip</v>
          </cell>
          <cell r="C180">
            <v>0</v>
          </cell>
          <cell r="D180">
            <v>0</v>
          </cell>
          <cell r="E180">
            <v>0</v>
          </cell>
          <cell r="F180">
            <v>0</v>
          </cell>
          <cell r="G180">
            <v>0</v>
          </cell>
          <cell r="H180">
            <v>0</v>
          </cell>
          <cell r="I180">
            <v>0</v>
          </cell>
          <cell r="K180" t="str">
            <v>Hyperchip</v>
          </cell>
          <cell r="L180">
            <v>0</v>
          </cell>
          <cell r="M180">
            <v>0</v>
          </cell>
          <cell r="N180">
            <v>0</v>
          </cell>
          <cell r="O180">
            <v>0</v>
          </cell>
          <cell r="P180">
            <v>0</v>
          </cell>
          <cell r="Q180">
            <v>0</v>
          </cell>
          <cell r="R180">
            <v>0</v>
          </cell>
        </row>
        <row r="181">
          <cell r="B181" t="str">
            <v>Juniper</v>
          </cell>
          <cell r="C181">
            <v>48.9</v>
          </cell>
          <cell r="D181">
            <v>21.7</v>
          </cell>
          <cell r="E181">
            <v>16</v>
          </cell>
          <cell r="F181">
            <v>0</v>
          </cell>
          <cell r="G181">
            <v>0</v>
          </cell>
          <cell r="H181">
            <v>0</v>
          </cell>
          <cell r="I181">
            <v>86.6</v>
          </cell>
          <cell r="K181" t="str">
            <v>Juniper</v>
          </cell>
          <cell r="L181">
            <v>137</v>
          </cell>
          <cell r="M181">
            <v>379</v>
          </cell>
          <cell r="N181">
            <v>136</v>
          </cell>
          <cell r="O181">
            <v>0</v>
          </cell>
          <cell r="P181">
            <v>0</v>
          </cell>
          <cell r="Q181">
            <v>0</v>
          </cell>
          <cell r="R181">
            <v>652</v>
          </cell>
        </row>
        <row r="182">
          <cell r="B182" t="str">
            <v>Laurel Networks</v>
          </cell>
          <cell r="C182">
            <v>0</v>
          </cell>
          <cell r="D182">
            <v>0</v>
          </cell>
          <cell r="E182">
            <v>0</v>
          </cell>
          <cell r="F182">
            <v>0</v>
          </cell>
          <cell r="G182">
            <v>0</v>
          </cell>
          <cell r="H182">
            <v>0</v>
          </cell>
          <cell r="I182">
            <v>0</v>
          </cell>
          <cell r="K182" t="str">
            <v>Laurel Networks</v>
          </cell>
          <cell r="L182">
            <v>0</v>
          </cell>
          <cell r="M182">
            <v>0</v>
          </cell>
          <cell r="N182">
            <v>0</v>
          </cell>
          <cell r="O182">
            <v>0</v>
          </cell>
          <cell r="P182">
            <v>0</v>
          </cell>
          <cell r="Q182">
            <v>0</v>
          </cell>
          <cell r="R182">
            <v>0</v>
          </cell>
        </row>
        <row r="183">
          <cell r="B183" t="str">
            <v>Lucent</v>
          </cell>
          <cell r="C183">
            <v>0</v>
          </cell>
          <cell r="D183">
            <v>0</v>
          </cell>
          <cell r="E183">
            <v>0</v>
          </cell>
          <cell r="F183">
            <v>0</v>
          </cell>
          <cell r="G183">
            <v>0</v>
          </cell>
          <cell r="H183">
            <v>0</v>
          </cell>
          <cell r="I183">
            <v>0</v>
          </cell>
          <cell r="K183" t="str">
            <v>Lucent</v>
          </cell>
          <cell r="L183">
            <v>0</v>
          </cell>
          <cell r="M183">
            <v>0</v>
          </cell>
          <cell r="N183">
            <v>0</v>
          </cell>
          <cell r="O183">
            <v>0</v>
          </cell>
          <cell r="P183">
            <v>0</v>
          </cell>
          <cell r="Q183">
            <v>0</v>
          </cell>
          <cell r="R183">
            <v>0</v>
          </cell>
        </row>
        <row r="184">
          <cell r="B184" t="str">
            <v>NEC</v>
          </cell>
          <cell r="C184">
            <v>0</v>
          </cell>
          <cell r="D184">
            <v>0</v>
          </cell>
          <cell r="E184">
            <v>0</v>
          </cell>
          <cell r="F184">
            <v>0</v>
          </cell>
          <cell r="G184">
            <v>0</v>
          </cell>
          <cell r="H184">
            <v>0</v>
          </cell>
          <cell r="I184">
            <v>0</v>
          </cell>
          <cell r="K184" t="str">
            <v>NEC</v>
          </cell>
          <cell r="L184">
            <v>0</v>
          </cell>
          <cell r="M184">
            <v>0</v>
          </cell>
          <cell r="N184">
            <v>0</v>
          </cell>
          <cell r="O184">
            <v>0</v>
          </cell>
          <cell r="P184">
            <v>0</v>
          </cell>
          <cell r="Q184">
            <v>0</v>
          </cell>
          <cell r="R184">
            <v>0</v>
          </cell>
        </row>
        <row r="185">
          <cell r="B185" t="str">
            <v>Nokia Siemens Networks</v>
          </cell>
          <cell r="C185">
            <v>0</v>
          </cell>
          <cell r="D185">
            <v>0</v>
          </cell>
          <cell r="E185">
            <v>0</v>
          </cell>
          <cell r="F185">
            <v>0</v>
          </cell>
          <cell r="G185">
            <v>0</v>
          </cell>
          <cell r="H185">
            <v>0</v>
          </cell>
          <cell r="I185">
            <v>0</v>
          </cell>
          <cell r="K185" t="str">
            <v>Nokia Siemens Networks</v>
          </cell>
          <cell r="L185">
            <v>0</v>
          </cell>
          <cell r="M185">
            <v>0</v>
          </cell>
          <cell r="N185">
            <v>0</v>
          </cell>
          <cell r="O185">
            <v>0</v>
          </cell>
          <cell r="P185">
            <v>0</v>
          </cell>
          <cell r="Q185">
            <v>0</v>
          </cell>
          <cell r="R185">
            <v>0</v>
          </cell>
        </row>
        <row r="186">
          <cell r="B186" t="str">
            <v>Nortel</v>
          </cell>
          <cell r="C186">
            <v>0</v>
          </cell>
          <cell r="D186">
            <v>0</v>
          </cell>
          <cell r="E186">
            <v>16.600000000000001</v>
          </cell>
          <cell r="F186">
            <v>0</v>
          </cell>
          <cell r="G186">
            <v>0</v>
          </cell>
          <cell r="H186">
            <v>72.400000000000006</v>
          </cell>
          <cell r="I186">
            <v>89</v>
          </cell>
          <cell r="K186" t="str">
            <v>Nortel</v>
          </cell>
          <cell r="L186">
            <v>0</v>
          </cell>
          <cell r="M186">
            <v>0</v>
          </cell>
          <cell r="N186">
            <v>81</v>
          </cell>
          <cell r="O186">
            <v>0</v>
          </cell>
          <cell r="P186">
            <v>0</v>
          </cell>
          <cell r="Q186">
            <v>294</v>
          </cell>
          <cell r="R186">
            <v>375</v>
          </cell>
        </row>
        <row r="187">
          <cell r="B187" t="str">
            <v>Procket</v>
          </cell>
          <cell r="C187">
            <v>0</v>
          </cell>
          <cell r="D187">
            <v>0</v>
          </cell>
          <cell r="E187">
            <v>0</v>
          </cell>
          <cell r="F187">
            <v>0</v>
          </cell>
          <cell r="G187">
            <v>0</v>
          </cell>
          <cell r="H187">
            <v>0</v>
          </cell>
          <cell r="I187">
            <v>0</v>
          </cell>
          <cell r="K187" t="str">
            <v>Procket</v>
          </cell>
          <cell r="L187">
            <v>0</v>
          </cell>
          <cell r="M187">
            <v>0</v>
          </cell>
          <cell r="N187">
            <v>0</v>
          </cell>
          <cell r="O187">
            <v>0</v>
          </cell>
          <cell r="P187">
            <v>0</v>
          </cell>
          <cell r="Q187">
            <v>0</v>
          </cell>
          <cell r="R187">
            <v>0</v>
          </cell>
        </row>
        <row r="188">
          <cell r="B188" t="str">
            <v>Quarry</v>
          </cell>
          <cell r="C188">
            <v>0</v>
          </cell>
          <cell r="D188">
            <v>0</v>
          </cell>
          <cell r="E188">
            <v>0</v>
          </cell>
          <cell r="F188">
            <v>0</v>
          </cell>
          <cell r="G188">
            <v>0</v>
          </cell>
          <cell r="H188">
            <v>0</v>
          </cell>
          <cell r="I188">
            <v>0</v>
          </cell>
          <cell r="K188" t="str">
            <v>Quarry</v>
          </cell>
          <cell r="L188">
            <v>0</v>
          </cell>
          <cell r="M188">
            <v>0</v>
          </cell>
          <cell r="N188">
            <v>0</v>
          </cell>
          <cell r="O188">
            <v>0</v>
          </cell>
          <cell r="P188">
            <v>0</v>
          </cell>
          <cell r="Q188">
            <v>0</v>
          </cell>
          <cell r="R188">
            <v>0</v>
          </cell>
        </row>
        <row r="189">
          <cell r="B189" t="str">
            <v>Redback</v>
          </cell>
          <cell r="C189">
            <v>0</v>
          </cell>
          <cell r="D189">
            <v>0</v>
          </cell>
          <cell r="E189">
            <v>0</v>
          </cell>
          <cell r="F189">
            <v>0</v>
          </cell>
          <cell r="G189">
            <v>0</v>
          </cell>
          <cell r="H189">
            <v>0</v>
          </cell>
          <cell r="I189">
            <v>0</v>
          </cell>
          <cell r="K189" t="str">
            <v>Redback</v>
          </cell>
          <cell r="L189">
            <v>0</v>
          </cell>
          <cell r="M189">
            <v>0</v>
          </cell>
          <cell r="N189">
            <v>0</v>
          </cell>
          <cell r="O189">
            <v>0</v>
          </cell>
          <cell r="P189">
            <v>0</v>
          </cell>
          <cell r="Q189">
            <v>0</v>
          </cell>
          <cell r="R189">
            <v>0</v>
          </cell>
        </row>
        <row r="190">
          <cell r="B190" t="str">
            <v>Riverstone</v>
          </cell>
          <cell r="C190">
            <v>0</v>
          </cell>
          <cell r="D190">
            <v>0</v>
          </cell>
          <cell r="E190">
            <v>0</v>
          </cell>
          <cell r="F190">
            <v>0</v>
          </cell>
          <cell r="G190">
            <v>0</v>
          </cell>
          <cell r="H190">
            <v>0</v>
          </cell>
          <cell r="I190">
            <v>0</v>
          </cell>
          <cell r="K190" t="str">
            <v>Riverstone</v>
          </cell>
          <cell r="L190">
            <v>0</v>
          </cell>
          <cell r="M190">
            <v>0</v>
          </cell>
          <cell r="N190">
            <v>0</v>
          </cell>
          <cell r="O190">
            <v>0</v>
          </cell>
          <cell r="P190">
            <v>0</v>
          </cell>
          <cell r="Q190">
            <v>0</v>
          </cell>
          <cell r="R190">
            <v>0</v>
          </cell>
        </row>
        <row r="191">
          <cell r="B191" t="str">
            <v>Tellabs</v>
          </cell>
          <cell r="C191">
            <v>0</v>
          </cell>
          <cell r="D191">
            <v>0</v>
          </cell>
          <cell r="E191">
            <v>0</v>
          </cell>
          <cell r="F191">
            <v>0</v>
          </cell>
          <cell r="G191">
            <v>0</v>
          </cell>
          <cell r="H191">
            <v>0</v>
          </cell>
          <cell r="I191">
            <v>0</v>
          </cell>
          <cell r="K191" t="str">
            <v>Tellabs</v>
          </cell>
          <cell r="L191">
            <v>0</v>
          </cell>
          <cell r="M191">
            <v>0</v>
          </cell>
          <cell r="N191">
            <v>0</v>
          </cell>
          <cell r="O191">
            <v>0</v>
          </cell>
          <cell r="P191">
            <v>0</v>
          </cell>
          <cell r="Q191">
            <v>0</v>
          </cell>
          <cell r="R191">
            <v>0</v>
          </cell>
        </row>
        <row r="192">
          <cell r="B192" t="str">
            <v>ZTE</v>
          </cell>
          <cell r="C192">
            <v>0</v>
          </cell>
          <cell r="D192">
            <v>0</v>
          </cell>
          <cell r="E192">
            <v>0</v>
          </cell>
          <cell r="F192">
            <v>0</v>
          </cell>
          <cell r="G192">
            <v>0</v>
          </cell>
          <cell r="H192">
            <v>0</v>
          </cell>
          <cell r="I192">
            <v>0</v>
          </cell>
          <cell r="K192" t="str">
            <v>ZTE</v>
          </cell>
          <cell r="L192">
            <v>0</v>
          </cell>
          <cell r="M192">
            <v>0</v>
          </cell>
          <cell r="N192">
            <v>0</v>
          </cell>
          <cell r="O192">
            <v>0</v>
          </cell>
          <cell r="P192">
            <v>0</v>
          </cell>
          <cell r="Q192">
            <v>0</v>
          </cell>
          <cell r="R192">
            <v>0</v>
          </cell>
        </row>
        <row r="193">
          <cell r="B193" t="str">
            <v>Other</v>
          </cell>
          <cell r="C193">
            <v>0</v>
          </cell>
          <cell r="D193">
            <v>0</v>
          </cell>
          <cell r="E193">
            <v>0</v>
          </cell>
          <cell r="F193">
            <v>0</v>
          </cell>
          <cell r="G193">
            <v>0</v>
          </cell>
          <cell r="H193">
            <v>0</v>
          </cell>
          <cell r="I193">
            <v>0</v>
          </cell>
          <cell r="K193" t="str">
            <v>Other</v>
          </cell>
          <cell r="L193">
            <v>0</v>
          </cell>
          <cell r="M193">
            <v>0</v>
          </cell>
          <cell r="N193">
            <v>0</v>
          </cell>
          <cell r="O193">
            <v>0</v>
          </cell>
          <cell r="P193">
            <v>0</v>
          </cell>
          <cell r="Q193">
            <v>0</v>
          </cell>
          <cell r="R193">
            <v>0</v>
          </cell>
        </row>
        <row r="194">
          <cell r="B194" t="str">
            <v>Total</v>
          </cell>
          <cell r="C194">
            <v>170.4</v>
          </cell>
          <cell r="D194">
            <v>184.7</v>
          </cell>
          <cell r="E194">
            <v>57</v>
          </cell>
          <cell r="F194">
            <v>0</v>
          </cell>
          <cell r="G194">
            <v>16</v>
          </cell>
          <cell r="H194">
            <v>288.5</v>
          </cell>
          <cell r="I194">
            <v>716.60000000000014</v>
          </cell>
          <cell r="K194" t="str">
            <v>Total</v>
          </cell>
          <cell r="L194">
            <v>481</v>
          </cell>
          <cell r="M194">
            <v>4552</v>
          </cell>
          <cell r="N194">
            <v>463</v>
          </cell>
          <cell r="O194">
            <v>0</v>
          </cell>
          <cell r="P194">
            <v>428</v>
          </cell>
          <cell r="Q194">
            <v>1891</v>
          </cell>
          <cell r="R194">
            <v>7815</v>
          </cell>
        </row>
        <row r="198">
          <cell r="B198" t="str">
            <v>Vendor</v>
          </cell>
          <cell r="C198" t="str">
            <v>Core IP/MPLS</v>
          </cell>
          <cell r="D198" t="str">
            <v xml:space="preserve">Edge IP/MPLS </v>
          </cell>
          <cell r="E198" t="str">
            <v>Subscriber Service Router</v>
          </cell>
          <cell r="F198" t="str">
            <v>BRAS</v>
          </cell>
          <cell r="G198" t="str">
            <v>IP/Ethernet</v>
          </cell>
          <cell r="H198" t="str">
            <v>ATM/MPLS</v>
          </cell>
          <cell r="I198" t="str">
            <v>Total IPS</v>
          </cell>
          <cell r="K198" t="str">
            <v>Vendor</v>
          </cell>
          <cell r="L198" t="str">
            <v>Core IP/MPLS</v>
          </cell>
          <cell r="M198" t="str">
            <v>Edge IP/MPLS</v>
          </cell>
          <cell r="N198" t="str">
            <v>Subscriber Service Router</v>
          </cell>
          <cell r="O198" t="str">
            <v>BRAS</v>
          </cell>
          <cell r="P198" t="str">
            <v>IP/Ethernet</v>
          </cell>
          <cell r="Q198" t="str">
            <v>ATM/MPLS</v>
          </cell>
          <cell r="R198" t="str">
            <v>Total IPS</v>
          </cell>
        </row>
        <row r="199">
          <cell r="B199" t="str">
            <v>Alaxala Networks</v>
          </cell>
          <cell r="I199">
            <v>0</v>
          </cell>
          <cell r="K199" t="str">
            <v>Alaxala Networks</v>
          </cell>
          <cell r="R199">
            <v>0</v>
          </cell>
        </row>
        <row r="200">
          <cell r="B200" t="str">
            <v>Alcatel-Lucent</v>
          </cell>
          <cell r="C200">
            <v>0</v>
          </cell>
          <cell r="D200">
            <v>0</v>
          </cell>
          <cell r="E200">
            <v>2</v>
          </cell>
          <cell r="F200">
            <v>0</v>
          </cell>
          <cell r="G200">
            <v>10</v>
          </cell>
          <cell r="H200">
            <v>107</v>
          </cell>
          <cell r="I200">
            <v>119</v>
          </cell>
          <cell r="K200" t="str">
            <v>Alcatel-Lucent</v>
          </cell>
          <cell r="L200">
            <v>0</v>
          </cell>
          <cell r="M200">
            <v>0</v>
          </cell>
          <cell r="N200">
            <v>15</v>
          </cell>
          <cell r="O200">
            <v>0</v>
          </cell>
          <cell r="P200">
            <v>251</v>
          </cell>
          <cell r="Q200">
            <v>906</v>
          </cell>
          <cell r="R200">
            <v>1172</v>
          </cell>
        </row>
        <row r="201">
          <cell r="B201" t="str">
            <v>Atrica</v>
          </cell>
          <cell r="I201">
            <v>0</v>
          </cell>
          <cell r="K201" t="str">
            <v>Atrica</v>
          </cell>
          <cell r="R201">
            <v>0</v>
          </cell>
        </row>
        <row r="202">
          <cell r="B202" t="str">
            <v>Avici</v>
          </cell>
          <cell r="C202">
            <v>6.2</v>
          </cell>
          <cell r="D202">
            <v>0</v>
          </cell>
          <cell r="E202">
            <v>0</v>
          </cell>
          <cell r="F202">
            <v>0</v>
          </cell>
          <cell r="G202">
            <v>0</v>
          </cell>
          <cell r="H202">
            <v>0</v>
          </cell>
          <cell r="I202">
            <v>6.2</v>
          </cell>
          <cell r="K202" t="str">
            <v>Avici</v>
          </cell>
          <cell r="L202">
            <v>7</v>
          </cell>
          <cell r="M202">
            <v>0</v>
          </cell>
          <cell r="N202">
            <v>0</v>
          </cell>
          <cell r="O202">
            <v>0</v>
          </cell>
          <cell r="P202">
            <v>0</v>
          </cell>
          <cell r="Q202">
            <v>0</v>
          </cell>
          <cell r="R202">
            <v>7</v>
          </cell>
        </row>
        <row r="203">
          <cell r="B203" t="str">
            <v>Brocade</v>
          </cell>
          <cell r="C203">
            <v>0</v>
          </cell>
          <cell r="D203">
            <v>0</v>
          </cell>
          <cell r="E203">
            <v>0</v>
          </cell>
          <cell r="F203">
            <v>0</v>
          </cell>
          <cell r="G203">
            <v>0</v>
          </cell>
          <cell r="H203">
            <v>0</v>
          </cell>
          <cell r="I203">
            <v>0</v>
          </cell>
          <cell r="K203" t="str">
            <v>Brocade</v>
          </cell>
          <cell r="L203">
            <v>0</v>
          </cell>
          <cell r="M203">
            <v>0</v>
          </cell>
          <cell r="N203">
            <v>0</v>
          </cell>
          <cell r="O203">
            <v>0</v>
          </cell>
          <cell r="P203">
            <v>0</v>
          </cell>
          <cell r="Q203">
            <v>0</v>
          </cell>
          <cell r="R203">
            <v>0</v>
          </cell>
        </row>
        <row r="204">
          <cell r="B204" t="str">
            <v>Caspian</v>
          </cell>
          <cell r="C204">
            <v>0</v>
          </cell>
          <cell r="D204">
            <v>0</v>
          </cell>
          <cell r="E204">
            <v>0</v>
          </cell>
          <cell r="F204">
            <v>0</v>
          </cell>
          <cell r="G204">
            <v>0</v>
          </cell>
          <cell r="H204">
            <v>0</v>
          </cell>
          <cell r="I204">
            <v>0</v>
          </cell>
          <cell r="K204" t="str">
            <v>Caspian</v>
          </cell>
          <cell r="L204">
            <v>0</v>
          </cell>
          <cell r="M204">
            <v>0</v>
          </cell>
          <cell r="N204">
            <v>0</v>
          </cell>
          <cell r="O204">
            <v>0</v>
          </cell>
          <cell r="P204">
            <v>0</v>
          </cell>
          <cell r="Q204">
            <v>0</v>
          </cell>
          <cell r="R204">
            <v>0</v>
          </cell>
        </row>
        <row r="205">
          <cell r="B205" t="str">
            <v>Chiaro</v>
          </cell>
          <cell r="C205">
            <v>0</v>
          </cell>
          <cell r="D205">
            <v>0</v>
          </cell>
          <cell r="E205">
            <v>0</v>
          </cell>
          <cell r="F205">
            <v>0</v>
          </cell>
          <cell r="G205">
            <v>0</v>
          </cell>
          <cell r="H205">
            <v>0</v>
          </cell>
          <cell r="I205">
            <v>0</v>
          </cell>
          <cell r="K205" t="str">
            <v>Chiaro</v>
          </cell>
          <cell r="L205">
            <v>0</v>
          </cell>
          <cell r="M205">
            <v>0</v>
          </cell>
          <cell r="N205">
            <v>0</v>
          </cell>
          <cell r="O205">
            <v>0</v>
          </cell>
          <cell r="P205">
            <v>0</v>
          </cell>
          <cell r="Q205">
            <v>0</v>
          </cell>
          <cell r="R205">
            <v>0</v>
          </cell>
        </row>
        <row r="206">
          <cell r="B206" t="str">
            <v>Ciena</v>
          </cell>
          <cell r="C206">
            <v>0</v>
          </cell>
          <cell r="D206">
            <v>0</v>
          </cell>
          <cell r="E206">
            <v>0</v>
          </cell>
          <cell r="F206">
            <v>0</v>
          </cell>
          <cell r="G206">
            <v>0</v>
          </cell>
          <cell r="H206">
            <v>0</v>
          </cell>
          <cell r="I206">
            <v>0</v>
          </cell>
          <cell r="K206" t="str">
            <v>Ciena</v>
          </cell>
          <cell r="L206">
            <v>0</v>
          </cell>
          <cell r="M206">
            <v>0</v>
          </cell>
          <cell r="N206">
            <v>0</v>
          </cell>
          <cell r="O206">
            <v>0</v>
          </cell>
          <cell r="P206">
            <v>0</v>
          </cell>
          <cell r="Q206">
            <v>0</v>
          </cell>
          <cell r="R206">
            <v>0</v>
          </cell>
        </row>
        <row r="207">
          <cell r="B207" t="str">
            <v>Cisco</v>
          </cell>
          <cell r="C207">
            <v>127.5</v>
          </cell>
          <cell r="D207">
            <v>135.9</v>
          </cell>
          <cell r="E207">
            <v>4</v>
          </cell>
          <cell r="F207">
            <v>0</v>
          </cell>
          <cell r="G207">
            <v>0</v>
          </cell>
          <cell r="H207">
            <v>52</v>
          </cell>
          <cell r="I207">
            <v>319.39999999999998</v>
          </cell>
          <cell r="K207" t="str">
            <v>Cisco</v>
          </cell>
          <cell r="L207">
            <v>334</v>
          </cell>
          <cell r="M207">
            <v>3507</v>
          </cell>
          <cell r="N207">
            <v>144</v>
          </cell>
          <cell r="O207">
            <v>0</v>
          </cell>
          <cell r="P207">
            <v>0</v>
          </cell>
          <cell r="Q207">
            <v>392</v>
          </cell>
          <cell r="R207">
            <v>4377</v>
          </cell>
        </row>
        <row r="208">
          <cell r="B208" t="str">
            <v>Cosine</v>
          </cell>
          <cell r="C208">
            <v>0</v>
          </cell>
          <cell r="D208">
            <v>0</v>
          </cell>
          <cell r="E208">
            <v>0.9</v>
          </cell>
          <cell r="F208">
            <v>0</v>
          </cell>
          <cell r="G208">
            <v>0</v>
          </cell>
          <cell r="H208">
            <v>0</v>
          </cell>
          <cell r="I208">
            <v>0.9</v>
          </cell>
          <cell r="K208" t="str">
            <v>Cosine</v>
          </cell>
          <cell r="L208">
            <v>0</v>
          </cell>
          <cell r="M208">
            <v>0</v>
          </cell>
          <cell r="N208">
            <v>4</v>
          </cell>
          <cell r="O208">
            <v>0</v>
          </cell>
          <cell r="P208">
            <v>0</v>
          </cell>
          <cell r="Q208">
            <v>0</v>
          </cell>
          <cell r="R208">
            <v>4</v>
          </cell>
        </row>
        <row r="209">
          <cell r="B209" t="str">
            <v>ECI Telecom</v>
          </cell>
          <cell r="C209">
            <v>0</v>
          </cell>
          <cell r="D209">
            <v>0</v>
          </cell>
          <cell r="E209">
            <v>0</v>
          </cell>
          <cell r="F209">
            <v>0</v>
          </cell>
          <cell r="G209">
            <v>0</v>
          </cell>
          <cell r="H209">
            <v>0</v>
          </cell>
          <cell r="I209">
            <v>0</v>
          </cell>
          <cell r="K209" t="str">
            <v>ECI Telecom</v>
          </cell>
          <cell r="L209">
            <v>0</v>
          </cell>
          <cell r="M209">
            <v>0</v>
          </cell>
          <cell r="N209">
            <v>0</v>
          </cell>
          <cell r="O209">
            <v>0</v>
          </cell>
          <cell r="P209">
            <v>0</v>
          </cell>
          <cell r="Q209">
            <v>0</v>
          </cell>
          <cell r="R209">
            <v>0</v>
          </cell>
        </row>
        <row r="210">
          <cell r="B210" t="str">
            <v>Equipe</v>
          </cell>
          <cell r="C210">
            <v>0</v>
          </cell>
          <cell r="D210">
            <v>0</v>
          </cell>
          <cell r="E210">
            <v>0</v>
          </cell>
          <cell r="F210">
            <v>0</v>
          </cell>
          <cell r="G210">
            <v>0</v>
          </cell>
          <cell r="H210">
            <v>0</v>
          </cell>
          <cell r="I210">
            <v>0</v>
          </cell>
          <cell r="K210" t="str">
            <v>Equipe</v>
          </cell>
          <cell r="L210">
            <v>0</v>
          </cell>
          <cell r="M210">
            <v>0</v>
          </cell>
          <cell r="N210">
            <v>0</v>
          </cell>
          <cell r="O210">
            <v>0</v>
          </cell>
          <cell r="P210">
            <v>0</v>
          </cell>
          <cell r="Q210">
            <v>0</v>
          </cell>
          <cell r="R210">
            <v>0</v>
          </cell>
        </row>
        <row r="211">
          <cell r="B211" t="str">
            <v>Ericsson</v>
          </cell>
          <cell r="C211">
            <v>0</v>
          </cell>
          <cell r="D211">
            <v>1.6</v>
          </cell>
          <cell r="E211">
            <v>15</v>
          </cell>
          <cell r="F211">
            <v>0</v>
          </cell>
          <cell r="G211">
            <v>0</v>
          </cell>
          <cell r="H211">
            <v>34</v>
          </cell>
          <cell r="I211">
            <v>50.6</v>
          </cell>
          <cell r="K211" t="str">
            <v>Ericsson</v>
          </cell>
          <cell r="L211">
            <v>0</v>
          </cell>
          <cell r="M211">
            <v>13</v>
          </cell>
          <cell r="N211">
            <v>96</v>
          </cell>
          <cell r="O211">
            <v>0</v>
          </cell>
          <cell r="P211">
            <v>0</v>
          </cell>
          <cell r="Q211">
            <v>153</v>
          </cell>
          <cell r="R211">
            <v>262</v>
          </cell>
        </row>
        <row r="212">
          <cell r="B212" t="str">
            <v>Extreme</v>
          </cell>
          <cell r="C212">
            <v>0</v>
          </cell>
          <cell r="D212">
            <v>0</v>
          </cell>
          <cell r="E212">
            <v>0</v>
          </cell>
          <cell r="F212">
            <v>0</v>
          </cell>
          <cell r="G212">
            <v>0</v>
          </cell>
          <cell r="H212">
            <v>0</v>
          </cell>
          <cell r="I212">
            <v>0</v>
          </cell>
          <cell r="K212" t="str">
            <v>Extreme</v>
          </cell>
          <cell r="L212">
            <v>0</v>
          </cell>
          <cell r="M212">
            <v>0</v>
          </cell>
          <cell r="N212">
            <v>0</v>
          </cell>
          <cell r="O212">
            <v>0</v>
          </cell>
          <cell r="P212">
            <v>0</v>
          </cell>
          <cell r="Q212">
            <v>0</v>
          </cell>
          <cell r="R212">
            <v>0</v>
          </cell>
        </row>
        <row r="213">
          <cell r="B213" t="str">
            <v>Force10</v>
          </cell>
          <cell r="C213">
            <v>0</v>
          </cell>
          <cell r="D213">
            <v>0</v>
          </cell>
          <cell r="E213">
            <v>0</v>
          </cell>
          <cell r="F213">
            <v>0</v>
          </cell>
          <cell r="G213">
            <v>0</v>
          </cell>
          <cell r="H213">
            <v>0</v>
          </cell>
          <cell r="I213">
            <v>0</v>
          </cell>
          <cell r="K213" t="str">
            <v>Force10</v>
          </cell>
          <cell r="L213">
            <v>0</v>
          </cell>
          <cell r="M213">
            <v>0</v>
          </cell>
          <cell r="N213">
            <v>0</v>
          </cell>
          <cell r="O213">
            <v>0</v>
          </cell>
          <cell r="P213">
            <v>0</v>
          </cell>
          <cell r="Q213">
            <v>0</v>
          </cell>
          <cell r="R213">
            <v>0</v>
          </cell>
        </row>
        <row r="214">
          <cell r="B214" t="str">
            <v>Fujitsu</v>
          </cell>
          <cell r="C214">
            <v>0</v>
          </cell>
          <cell r="D214">
            <v>0</v>
          </cell>
          <cell r="E214">
            <v>0</v>
          </cell>
          <cell r="F214">
            <v>0</v>
          </cell>
          <cell r="G214">
            <v>0</v>
          </cell>
          <cell r="H214">
            <v>0</v>
          </cell>
          <cell r="I214">
            <v>0</v>
          </cell>
          <cell r="K214" t="str">
            <v>Fujitsu</v>
          </cell>
          <cell r="L214">
            <v>0</v>
          </cell>
          <cell r="M214">
            <v>0</v>
          </cell>
          <cell r="N214">
            <v>0</v>
          </cell>
          <cell r="O214">
            <v>0</v>
          </cell>
          <cell r="P214">
            <v>0</v>
          </cell>
          <cell r="Q214">
            <v>0</v>
          </cell>
          <cell r="R214">
            <v>0</v>
          </cell>
        </row>
        <row r="215">
          <cell r="B215" t="str">
            <v>Hammerhead Systems</v>
          </cell>
          <cell r="C215">
            <v>0</v>
          </cell>
          <cell r="D215">
            <v>0</v>
          </cell>
          <cell r="E215">
            <v>0</v>
          </cell>
          <cell r="F215">
            <v>0</v>
          </cell>
          <cell r="G215">
            <v>0</v>
          </cell>
          <cell r="H215">
            <v>0</v>
          </cell>
          <cell r="I215">
            <v>0</v>
          </cell>
          <cell r="K215" t="str">
            <v>Hammerhead Systems</v>
          </cell>
          <cell r="L215">
            <v>0</v>
          </cell>
          <cell r="M215">
            <v>0</v>
          </cell>
          <cell r="N215">
            <v>0</v>
          </cell>
          <cell r="O215">
            <v>0</v>
          </cell>
          <cell r="P215">
            <v>0</v>
          </cell>
          <cell r="Q215">
            <v>0</v>
          </cell>
          <cell r="R215">
            <v>0</v>
          </cell>
        </row>
        <row r="216">
          <cell r="B216" t="str">
            <v>Hitachi</v>
          </cell>
          <cell r="C216">
            <v>0</v>
          </cell>
          <cell r="D216">
            <v>0</v>
          </cell>
          <cell r="E216">
            <v>0</v>
          </cell>
          <cell r="F216">
            <v>0</v>
          </cell>
          <cell r="G216">
            <v>0</v>
          </cell>
          <cell r="H216">
            <v>0</v>
          </cell>
          <cell r="I216">
            <v>0</v>
          </cell>
          <cell r="K216" t="str">
            <v>Hitachi</v>
          </cell>
          <cell r="L216">
            <v>0</v>
          </cell>
          <cell r="M216">
            <v>0</v>
          </cell>
          <cell r="N216">
            <v>0</v>
          </cell>
          <cell r="O216">
            <v>0</v>
          </cell>
          <cell r="P216">
            <v>0</v>
          </cell>
          <cell r="Q216">
            <v>0</v>
          </cell>
          <cell r="R216">
            <v>0</v>
          </cell>
        </row>
        <row r="217">
          <cell r="B217" t="str">
            <v>Hitachi Cable</v>
          </cell>
          <cell r="C217">
            <v>0</v>
          </cell>
          <cell r="D217">
            <v>0</v>
          </cell>
          <cell r="E217">
            <v>0</v>
          </cell>
          <cell r="F217">
            <v>0</v>
          </cell>
          <cell r="G217">
            <v>0</v>
          </cell>
          <cell r="H217">
            <v>0</v>
          </cell>
          <cell r="I217">
            <v>0</v>
          </cell>
          <cell r="K217" t="str">
            <v>Hitachi Cable</v>
          </cell>
          <cell r="L217">
            <v>0</v>
          </cell>
          <cell r="M217">
            <v>0</v>
          </cell>
          <cell r="N217">
            <v>0</v>
          </cell>
          <cell r="O217">
            <v>0</v>
          </cell>
          <cell r="P217">
            <v>0</v>
          </cell>
          <cell r="Q217">
            <v>0</v>
          </cell>
          <cell r="R217">
            <v>0</v>
          </cell>
        </row>
        <row r="218">
          <cell r="B218" t="str">
            <v>Huawei</v>
          </cell>
          <cell r="C218">
            <v>0</v>
          </cell>
          <cell r="D218">
            <v>0</v>
          </cell>
          <cell r="E218">
            <v>0</v>
          </cell>
          <cell r="F218">
            <v>0</v>
          </cell>
          <cell r="G218">
            <v>0</v>
          </cell>
          <cell r="H218">
            <v>0</v>
          </cell>
          <cell r="I218">
            <v>0</v>
          </cell>
          <cell r="K218" t="str">
            <v>Huawei</v>
          </cell>
          <cell r="L218">
            <v>0</v>
          </cell>
          <cell r="M218">
            <v>0</v>
          </cell>
          <cell r="N218">
            <v>0</v>
          </cell>
          <cell r="O218">
            <v>0</v>
          </cell>
          <cell r="P218">
            <v>0</v>
          </cell>
          <cell r="Q218">
            <v>0</v>
          </cell>
          <cell r="R218">
            <v>0</v>
          </cell>
        </row>
        <row r="219">
          <cell r="B219" t="str">
            <v>Hyperchip</v>
          </cell>
          <cell r="C219">
            <v>0</v>
          </cell>
          <cell r="D219">
            <v>0</v>
          </cell>
          <cell r="E219">
            <v>0</v>
          </cell>
          <cell r="F219">
            <v>0</v>
          </cell>
          <cell r="G219">
            <v>0</v>
          </cell>
          <cell r="H219">
            <v>0</v>
          </cell>
          <cell r="I219">
            <v>0</v>
          </cell>
          <cell r="K219" t="str">
            <v>Hyperchip</v>
          </cell>
          <cell r="L219">
            <v>0</v>
          </cell>
          <cell r="M219">
            <v>0</v>
          </cell>
          <cell r="N219">
            <v>0</v>
          </cell>
          <cell r="O219">
            <v>0</v>
          </cell>
          <cell r="P219">
            <v>0</v>
          </cell>
          <cell r="Q219">
            <v>0</v>
          </cell>
          <cell r="R219">
            <v>0</v>
          </cell>
        </row>
        <row r="220">
          <cell r="B220" t="str">
            <v>Juniper</v>
          </cell>
          <cell r="C220">
            <v>22</v>
          </cell>
          <cell r="D220">
            <v>12</v>
          </cell>
          <cell r="E220">
            <v>12</v>
          </cell>
          <cell r="F220">
            <v>0</v>
          </cell>
          <cell r="G220">
            <v>0</v>
          </cell>
          <cell r="H220">
            <v>0</v>
          </cell>
          <cell r="I220">
            <v>46</v>
          </cell>
          <cell r="K220" t="str">
            <v>Juniper</v>
          </cell>
          <cell r="L220">
            <v>73</v>
          </cell>
          <cell r="M220">
            <v>220</v>
          </cell>
          <cell r="N220">
            <v>106</v>
          </cell>
          <cell r="O220">
            <v>0</v>
          </cell>
          <cell r="P220">
            <v>0</v>
          </cell>
          <cell r="Q220">
            <v>0</v>
          </cell>
          <cell r="R220">
            <v>399</v>
          </cell>
        </row>
        <row r="221">
          <cell r="B221" t="str">
            <v>Laurel Networks</v>
          </cell>
          <cell r="C221">
            <v>0</v>
          </cell>
          <cell r="D221">
            <v>0</v>
          </cell>
          <cell r="E221">
            <v>0</v>
          </cell>
          <cell r="F221">
            <v>0</v>
          </cell>
          <cell r="G221">
            <v>0</v>
          </cell>
          <cell r="H221">
            <v>0</v>
          </cell>
          <cell r="I221">
            <v>0</v>
          </cell>
          <cell r="K221" t="str">
            <v>Laurel Networks</v>
          </cell>
          <cell r="L221">
            <v>0</v>
          </cell>
          <cell r="M221">
            <v>0</v>
          </cell>
          <cell r="N221">
            <v>0</v>
          </cell>
          <cell r="O221">
            <v>0</v>
          </cell>
          <cell r="P221">
            <v>0</v>
          </cell>
          <cell r="Q221">
            <v>0</v>
          </cell>
          <cell r="R221">
            <v>0</v>
          </cell>
        </row>
        <row r="222">
          <cell r="B222" t="str">
            <v>Lucent</v>
          </cell>
          <cell r="C222">
            <v>0</v>
          </cell>
          <cell r="D222">
            <v>0</v>
          </cell>
          <cell r="E222">
            <v>0</v>
          </cell>
          <cell r="F222">
            <v>0</v>
          </cell>
          <cell r="G222">
            <v>0</v>
          </cell>
          <cell r="H222">
            <v>0</v>
          </cell>
          <cell r="I222">
            <v>0</v>
          </cell>
          <cell r="K222" t="str">
            <v>Lucent</v>
          </cell>
          <cell r="L222">
            <v>0</v>
          </cell>
          <cell r="M222">
            <v>0</v>
          </cell>
          <cell r="N222">
            <v>0</v>
          </cell>
          <cell r="O222">
            <v>0</v>
          </cell>
          <cell r="P222">
            <v>0</v>
          </cell>
          <cell r="Q222">
            <v>0</v>
          </cell>
          <cell r="R222">
            <v>0</v>
          </cell>
        </row>
        <row r="223">
          <cell r="B223" t="str">
            <v>NEC</v>
          </cell>
          <cell r="C223">
            <v>0</v>
          </cell>
          <cell r="D223">
            <v>0</v>
          </cell>
          <cell r="E223">
            <v>0</v>
          </cell>
          <cell r="F223">
            <v>0</v>
          </cell>
          <cell r="G223">
            <v>0</v>
          </cell>
          <cell r="H223">
            <v>0</v>
          </cell>
          <cell r="I223">
            <v>0</v>
          </cell>
          <cell r="K223" t="str">
            <v>NEC</v>
          </cell>
          <cell r="L223">
            <v>0</v>
          </cell>
          <cell r="M223">
            <v>0</v>
          </cell>
          <cell r="N223">
            <v>0</v>
          </cell>
          <cell r="O223">
            <v>0</v>
          </cell>
          <cell r="P223">
            <v>0</v>
          </cell>
          <cell r="Q223">
            <v>0</v>
          </cell>
          <cell r="R223">
            <v>0</v>
          </cell>
        </row>
        <row r="224">
          <cell r="B224" t="str">
            <v>Nokia Siemens Networks</v>
          </cell>
          <cell r="C224">
            <v>0</v>
          </cell>
          <cell r="D224">
            <v>0</v>
          </cell>
          <cell r="E224">
            <v>0</v>
          </cell>
          <cell r="F224">
            <v>0</v>
          </cell>
          <cell r="G224">
            <v>0</v>
          </cell>
          <cell r="H224">
            <v>0</v>
          </cell>
          <cell r="I224">
            <v>0</v>
          </cell>
          <cell r="K224" t="str">
            <v>Nokia Siemens Networks</v>
          </cell>
          <cell r="L224">
            <v>0</v>
          </cell>
          <cell r="M224">
            <v>0</v>
          </cell>
          <cell r="N224">
            <v>0</v>
          </cell>
          <cell r="O224">
            <v>0</v>
          </cell>
          <cell r="P224">
            <v>0</v>
          </cell>
          <cell r="Q224">
            <v>0</v>
          </cell>
          <cell r="R224">
            <v>0</v>
          </cell>
        </row>
        <row r="225">
          <cell r="B225" t="str">
            <v>Nortel</v>
          </cell>
          <cell r="C225">
            <v>0</v>
          </cell>
          <cell r="D225">
            <v>0</v>
          </cell>
          <cell r="E225">
            <v>7</v>
          </cell>
          <cell r="F225">
            <v>0</v>
          </cell>
          <cell r="G225">
            <v>0</v>
          </cell>
          <cell r="H225">
            <v>70</v>
          </cell>
          <cell r="I225">
            <v>77</v>
          </cell>
          <cell r="K225" t="str">
            <v>Nortel</v>
          </cell>
          <cell r="L225">
            <v>0</v>
          </cell>
          <cell r="M225">
            <v>0</v>
          </cell>
          <cell r="N225">
            <v>29</v>
          </cell>
          <cell r="O225">
            <v>0</v>
          </cell>
          <cell r="P225">
            <v>0</v>
          </cell>
          <cell r="Q225">
            <v>262</v>
          </cell>
          <cell r="R225">
            <v>291</v>
          </cell>
        </row>
        <row r="226">
          <cell r="B226" t="str">
            <v>Procket</v>
          </cell>
          <cell r="C226">
            <v>0</v>
          </cell>
          <cell r="D226">
            <v>0</v>
          </cell>
          <cell r="E226">
            <v>0</v>
          </cell>
          <cell r="F226">
            <v>0</v>
          </cell>
          <cell r="G226">
            <v>0</v>
          </cell>
          <cell r="H226">
            <v>0</v>
          </cell>
          <cell r="I226">
            <v>0</v>
          </cell>
          <cell r="K226" t="str">
            <v>Procket</v>
          </cell>
          <cell r="L226">
            <v>0</v>
          </cell>
          <cell r="M226">
            <v>0</v>
          </cell>
          <cell r="N226">
            <v>0</v>
          </cell>
          <cell r="O226">
            <v>0</v>
          </cell>
          <cell r="P226">
            <v>0</v>
          </cell>
          <cell r="Q226">
            <v>0</v>
          </cell>
          <cell r="R226">
            <v>0</v>
          </cell>
        </row>
        <row r="227">
          <cell r="B227" t="str">
            <v>Quarry</v>
          </cell>
          <cell r="C227">
            <v>0</v>
          </cell>
          <cell r="D227">
            <v>0</v>
          </cell>
          <cell r="E227">
            <v>0</v>
          </cell>
          <cell r="F227">
            <v>0</v>
          </cell>
          <cell r="G227">
            <v>0</v>
          </cell>
          <cell r="H227">
            <v>0</v>
          </cell>
          <cell r="I227">
            <v>0</v>
          </cell>
          <cell r="K227" t="str">
            <v>Quarry</v>
          </cell>
          <cell r="L227">
            <v>0</v>
          </cell>
          <cell r="M227">
            <v>0</v>
          </cell>
          <cell r="N227">
            <v>0</v>
          </cell>
          <cell r="O227">
            <v>0</v>
          </cell>
          <cell r="P227">
            <v>0</v>
          </cell>
          <cell r="Q227">
            <v>0</v>
          </cell>
          <cell r="R227">
            <v>0</v>
          </cell>
        </row>
        <row r="228">
          <cell r="B228" t="str">
            <v>Redback</v>
          </cell>
          <cell r="C228">
            <v>0</v>
          </cell>
          <cell r="D228">
            <v>0</v>
          </cell>
          <cell r="E228">
            <v>0</v>
          </cell>
          <cell r="F228">
            <v>0</v>
          </cell>
          <cell r="G228">
            <v>0</v>
          </cell>
          <cell r="H228">
            <v>0</v>
          </cell>
          <cell r="I228">
            <v>0</v>
          </cell>
          <cell r="K228" t="str">
            <v>Redback</v>
          </cell>
          <cell r="L228">
            <v>0</v>
          </cell>
          <cell r="M228">
            <v>0</v>
          </cell>
          <cell r="N228">
            <v>0</v>
          </cell>
          <cell r="O228">
            <v>0</v>
          </cell>
          <cell r="P228">
            <v>0</v>
          </cell>
          <cell r="Q228">
            <v>0</v>
          </cell>
          <cell r="R228">
            <v>0</v>
          </cell>
        </row>
        <row r="229">
          <cell r="B229" t="str">
            <v>Riverstone</v>
          </cell>
          <cell r="C229">
            <v>0</v>
          </cell>
          <cell r="D229">
            <v>0</v>
          </cell>
          <cell r="E229">
            <v>0</v>
          </cell>
          <cell r="F229">
            <v>0</v>
          </cell>
          <cell r="G229">
            <v>0</v>
          </cell>
          <cell r="H229">
            <v>0</v>
          </cell>
          <cell r="I229">
            <v>0</v>
          </cell>
          <cell r="K229" t="str">
            <v>Riverstone</v>
          </cell>
          <cell r="L229">
            <v>0</v>
          </cell>
          <cell r="M229">
            <v>0</v>
          </cell>
          <cell r="N229">
            <v>0</v>
          </cell>
          <cell r="O229">
            <v>0</v>
          </cell>
          <cell r="P229">
            <v>0</v>
          </cell>
          <cell r="Q229">
            <v>0</v>
          </cell>
          <cell r="R229">
            <v>0</v>
          </cell>
        </row>
        <row r="230">
          <cell r="B230" t="str">
            <v>Tellabs</v>
          </cell>
          <cell r="C230">
            <v>0</v>
          </cell>
          <cell r="D230">
            <v>0</v>
          </cell>
          <cell r="E230">
            <v>0</v>
          </cell>
          <cell r="F230">
            <v>0</v>
          </cell>
          <cell r="G230">
            <v>0</v>
          </cell>
          <cell r="H230">
            <v>0</v>
          </cell>
          <cell r="I230">
            <v>0</v>
          </cell>
          <cell r="K230" t="str">
            <v>Tellabs</v>
          </cell>
          <cell r="L230">
            <v>0</v>
          </cell>
          <cell r="M230">
            <v>0</v>
          </cell>
          <cell r="N230">
            <v>0</v>
          </cell>
          <cell r="O230">
            <v>0</v>
          </cell>
          <cell r="P230">
            <v>0</v>
          </cell>
          <cell r="Q230">
            <v>0</v>
          </cell>
          <cell r="R230">
            <v>0</v>
          </cell>
        </row>
        <row r="231">
          <cell r="B231" t="str">
            <v>ZTE</v>
          </cell>
          <cell r="C231">
            <v>0</v>
          </cell>
          <cell r="D231">
            <v>0</v>
          </cell>
          <cell r="E231">
            <v>0</v>
          </cell>
          <cell r="F231">
            <v>0</v>
          </cell>
          <cell r="G231">
            <v>0</v>
          </cell>
          <cell r="H231">
            <v>0</v>
          </cell>
          <cell r="I231">
            <v>0</v>
          </cell>
          <cell r="K231" t="str">
            <v>ZTE</v>
          </cell>
          <cell r="L231">
            <v>0</v>
          </cell>
          <cell r="M231">
            <v>0</v>
          </cell>
          <cell r="N231">
            <v>0</v>
          </cell>
          <cell r="O231">
            <v>0</v>
          </cell>
          <cell r="P231">
            <v>0</v>
          </cell>
          <cell r="Q231">
            <v>0</v>
          </cell>
          <cell r="R231">
            <v>0</v>
          </cell>
        </row>
        <row r="232">
          <cell r="B232" t="str">
            <v>Other</v>
          </cell>
          <cell r="C232">
            <v>0</v>
          </cell>
          <cell r="D232">
            <v>0</v>
          </cell>
          <cell r="E232">
            <v>0</v>
          </cell>
          <cell r="F232">
            <v>0</v>
          </cell>
          <cell r="G232">
            <v>0</v>
          </cell>
          <cell r="H232">
            <v>0</v>
          </cell>
          <cell r="I232">
            <v>0</v>
          </cell>
          <cell r="K232" t="str">
            <v>Other</v>
          </cell>
          <cell r="L232">
            <v>0</v>
          </cell>
          <cell r="M232">
            <v>0</v>
          </cell>
          <cell r="N232">
            <v>0</v>
          </cell>
          <cell r="O232">
            <v>0</v>
          </cell>
          <cell r="P232">
            <v>0</v>
          </cell>
          <cell r="Q232">
            <v>0</v>
          </cell>
          <cell r="R232">
            <v>0</v>
          </cell>
        </row>
        <row r="233">
          <cell r="B233" t="str">
            <v>Total</v>
          </cell>
          <cell r="C233">
            <v>155.69999999999999</v>
          </cell>
          <cell r="D233">
            <v>149.5</v>
          </cell>
          <cell r="E233">
            <v>40.9</v>
          </cell>
          <cell r="F233">
            <v>0</v>
          </cell>
          <cell r="G233">
            <v>10</v>
          </cell>
          <cell r="H233">
            <v>263</v>
          </cell>
          <cell r="I233">
            <v>619.09999999999991</v>
          </cell>
          <cell r="K233" t="str">
            <v>Total</v>
          </cell>
          <cell r="L233">
            <v>414</v>
          </cell>
          <cell r="M233">
            <v>3740</v>
          </cell>
          <cell r="N233">
            <v>394</v>
          </cell>
          <cell r="O233">
            <v>0</v>
          </cell>
          <cell r="P233">
            <v>251</v>
          </cell>
          <cell r="Q233">
            <v>1713</v>
          </cell>
          <cell r="R233">
            <v>6512</v>
          </cell>
        </row>
        <row r="237">
          <cell r="B237" t="str">
            <v>Vendor</v>
          </cell>
          <cell r="C237" t="str">
            <v>Core IP/MPLS</v>
          </cell>
          <cell r="D237" t="str">
            <v xml:space="preserve">Edge IP/MPLS </v>
          </cell>
          <cell r="E237" t="str">
            <v>Subscriber Service Router</v>
          </cell>
          <cell r="F237" t="str">
            <v>BRAS</v>
          </cell>
          <cell r="G237" t="str">
            <v>IP/Ethernet</v>
          </cell>
          <cell r="H237" t="str">
            <v>ATM/MPLS</v>
          </cell>
          <cell r="I237" t="str">
            <v>Total IPS</v>
          </cell>
          <cell r="K237" t="str">
            <v>Vendor</v>
          </cell>
          <cell r="L237" t="str">
            <v>Core IP/MPLS</v>
          </cell>
          <cell r="M237" t="str">
            <v>Edge IP/MPLS</v>
          </cell>
          <cell r="N237" t="str">
            <v>Subscriber Service Router</v>
          </cell>
          <cell r="O237" t="str">
            <v>BRAS</v>
          </cell>
          <cell r="P237" t="str">
            <v>IP/Ethernet</v>
          </cell>
          <cell r="Q237" t="str">
            <v>ATM/MPLS</v>
          </cell>
          <cell r="R237" t="str">
            <v>Total IPS</v>
          </cell>
        </row>
        <row r="238">
          <cell r="B238" t="str">
            <v>Alaxala Networks</v>
          </cell>
          <cell r="I238">
            <v>0</v>
          </cell>
          <cell r="K238" t="str">
            <v>Alaxala Networks</v>
          </cell>
          <cell r="R238">
            <v>0</v>
          </cell>
        </row>
        <row r="239">
          <cell r="B239" t="str">
            <v>Alcatel-Lucent</v>
          </cell>
          <cell r="C239">
            <v>0</v>
          </cell>
          <cell r="D239">
            <v>0</v>
          </cell>
          <cell r="E239">
            <v>1</v>
          </cell>
          <cell r="F239">
            <v>0</v>
          </cell>
          <cell r="G239">
            <v>4</v>
          </cell>
          <cell r="H239">
            <v>121</v>
          </cell>
          <cell r="I239">
            <v>126</v>
          </cell>
          <cell r="K239" t="str">
            <v>Alcatel-Lucent</v>
          </cell>
          <cell r="L239">
            <v>0</v>
          </cell>
          <cell r="M239">
            <v>0</v>
          </cell>
          <cell r="N239">
            <v>9</v>
          </cell>
          <cell r="O239">
            <v>0</v>
          </cell>
          <cell r="P239">
            <v>104</v>
          </cell>
          <cell r="Q239">
            <v>994</v>
          </cell>
          <cell r="R239">
            <v>1107</v>
          </cell>
        </row>
        <row r="240">
          <cell r="B240" t="str">
            <v>Atrica</v>
          </cell>
          <cell r="I240">
            <v>0</v>
          </cell>
          <cell r="K240" t="str">
            <v>Atrica</v>
          </cell>
          <cell r="R240">
            <v>0</v>
          </cell>
        </row>
        <row r="241">
          <cell r="B241" t="str">
            <v>Avici</v>
          </cell>
          <cell r="C241">
            <v>4.9000000000000004</v>
          </cell>
          <cell r="D241">
            <v>0</v>
          </cell>
          <cell r="E241">
            <v>0</v>
          </cell>
          <cell r="F241">
            <v>0</v>
          </cell>
          <cell r="G241">
            <v>0</v>
          </cell>
          <cell r="H241">
            <v>0</v>
          </cell>
          <cell r="I241">
            <v>4.9000000000000004</v>
          </cell>
          <cell r="K241" t="str">
            <v>Avici</v>
          </cell>
          <cell r="L241">
            <v>6</v>
          </cell>
          <cell r="M241">
            <v>0</v>
          </cell>
          <cell r="N241">
            <v>0</v>
          </cell>
          <cell r="O241">
            <v>0</v>
          </cell>
          <cell r="P241">
            <v>0</v>
          </cell>
          <cell r="Q241">
            <v>0</v>
          </cell>
          <cell r="R241">
            <v>6</v>
          </cell>
        </row>
        <row r="242">
          <cell r="B242" t="str">
            <v>Brocade</v>
          </cell>
          <cell r="C242">
            <v>0</v>
          </cell>
          <cell r="D242">
            <v>0</v>
          </cell>
          <cell r="E242">
            <v>0</v>
          </cell>
          <cell r="F242">
            <v>0</v>
          </cell>
          <cell r="G242">
            <v>0</v>
          </cell>
          <cell r="H242">
            <v>0</v>
          </cell>
          <cell r="I242">
            <v>0</v>
          </cell>
          <cell r="K242" t="str">
            <v>Brocade</v>
          </cell>
          <cell r="L242">
            <v>0</v>
          </cell>
          <cell r="M242">
            <v>0</v>
          </cell>
          <cell r="N242">
            <v>0</v>
          </cell>
          <cell r="O242">
            <v>0</v>
          </cell>
          <cell r="P242">
            <v>0</v>
          </cell>
          <cell r="Q242">
            <v>0</v>
          </cell>
          <cell r="R242">
            <v>0</v>
          </cell>
        </row>
        <row r="243">
          <cell r="B243" t="str">
            <v>Caspian</v>
          </cell>
          <cell r="C243">
            <v>0</v>
          </cell>
          <cell r="D243">
            <v>0</v>
          </cell>
          <cell r="E243">
            <v>0</v>
          </cell>
          <cell r="F243">
            <v>0</v>
          </cell>
          <cell r="G243">
            <v>0</v>
          </cell>
          <cell r="H243">
            <v>0</v>
          </cell>
          <cell r="I243">
            <v>0</v>
          </cell>
          <cell r="K243" t="str">
            <v>Caspian</v>
          </cell>
          <cell r="L243">
            <v>0</v>
          </cell>
          <cell r="M243">
            <v>0</v>
          </cell>
          <cell r="N243">
            <v>0</v>
          </cell>
          <cell r="O243">
            <v>0</v>
          </cell>
          <cell r="P243">
            <v>0</v>
          </cell>
          <cell r="Q243">
            <v>0</v>
          </cell>
          <cell r="R243">
            <v>0</v>
          </cell>
        </row>
        <row r="244">
          <cell r="B244" t="str">
            <v>Chiaro</v>
          </cell>
          <cell r="C244">
            <v>0</v>
          </cell>
          <cell r="D244">
            <v>0</v>
          </cell>
          <cell r="E244">
            <v>0</v>
          </cell>
          <cell r="F244">
            <v>0</v>
          </cell>
          <cell r="G244">
            <v>0</v>
          </cell>
          <cell r="H244">
            <v>0</v>
          </cell>
          <cell r="I244">
            <v>0</v>
          </cell>
          <cell r="K244" t="str">
            <v>Chiaro</v>
          </cell>
          <cell r="L244">
            <v>0</v>
          </cell>
          <cell r="M244">
            <v>0</v>
          </cell>
          <cell r="N244">
            <v>0</v>
          </cell>
          <cell r="O244">
            <v>0</v>
          </cell>
          <cell r="P244">
            <v>0</v>
          </cell>
          <cell r="Q244">
            <v>0</v>
          </cell>
          <cell r="R244">
            <v>0</v>
          </cell>
        </row>
        <row r="245">
          <cell r="B245" t="str">
            <v>Ciena</v>
          </cell>
          <cell r="C245">
            <v>0</v>
          </cell>
          <cell r="D245">
            <v>0</v>
          </cell>
          <cell r="E245">
            <v>0</v>
          </cell>
          <cell r="F245">
            <v>0</v>
          </cell>
          <cell r="G245">
            <v>0</v>
          </cell>
          <cell r="H245">
            <v>0</v>
          </cell>
          <cell r="I245">
            <v>0</v>
          </cell>
          <cell r="K245" t="str">
            <v>Ciena</v>
          </cell>
          <cell r="L245">
            <v>0</v>
          </cell>
          <cell r="M245">
            <v>0</v>
          </cell>
          <cell r="N245">
            <v>0</v>
          </cell>
          <cell r="O245">
            <v>0</v>
          </cell>
          <cell r="P245">
            <v>0</v>
          </cell>
          <cell r="Q245">
            <v>0</v>
          </cell>
          <cell r="R245">
            <v>0</v>
          </cell>
        </row>
        <row r="246">
          <cell r="B246" t="str">
            <v>Cisco</v>
          </cell>
          <cell r="C246">
            <v>117.3</v>
          </cell>
          <cell r="D246">
            <v>114.3</v>
          </cell>
          <cell r="E246">
            <v>2.6</v>
          </cell>
          <cell r="F246">
            <v>0</v>
          </cell>
          <cell r="G246">
            <v>0</v>
          </cell>
          <cell r="H246">
            <v>49.6</v>
          </cell>
          <cell r="I246">
            <v>283.8</v>
          </cell>
          <cell r="K246" t="str">
            <v>Cisco</v>
          </cell>
          <cell r="L246">
            <v>307</v>
          </cell>
          <cell r="M246">
            <v>3105</v>
          </cell>
          <cell r="N246">
            <v>93</v>
          </cell>
          <cell r="O246">
            <v>0</v>
          </cell>
          <cell r="P246">
            <v>0</v>
          </cell>
          <cell r="Q246">
            <v>385</v>
          </cell>
          <cell r="R246">
            <v>3890</v>
          </cell>
        </row>
        <row r="247">
          <cell r="B247" t="str">
            <v>Cosine</v>
          </cell>
          <cell r="C247">
            <v>0</v>
          </cell>
          <cell r="D247">
            <v>0</v>
          </cell>
          <cell r="E247">
            <v>0.5</v>
          </cell>
          <cell r="F247">
            <v>0</v>
          </cell>
          <cell r="G247">
            <v>0</v>
          </cell>
          <cell r="H247">
            <v>0</v>
          </cell>
          <cell r="I247">
            <v>0.5</v>
          </cell>
          <cell r="K247" t="str">
            <v>Cosine</v>
          </cell>
          <cell r="L247">
            <v>0</v>
          </cell>
          <cell r="M247">
            <v>0</v>
          </cell>
          <cell r="N247">
            <v>3</v>
          </cell>
          <cell r="O247">
            <v>0</v>
          </cell>
          <cell r="P247">
            <v>0</v>
          </cell>
          <cell r="Q247">
            <v>0</v>
          </cell>
          <cell r="R247">
            <v>3</v>
          </cell>
        </row>
        <row r="248">
          <cell r="B248" t="str">
            <v>ECI Telecom</v>
          </cell>
          <cell r="C248">
            <v>0</v>
          </cell>
          <cell r="D248">
            <v>0</v>
          </cell>
          <cell r="E248">
            <v>0</v>
          </cell>
          <cell r="F248">
            <v>0</v>
          </cell>
          <cell r="G248">
            <v>0</v>
          </cell>
          <cell r="H248">
            <v>0</v>
          </cell>
          <cell r="I248">
            <v>0</v>
          </cell>
          <cell r="K248" t="str">
            <v>ECI Telecom</v>
          </cell>
          <cell r="L248">
            <v>0</v>
          </cell>
          <cell r="M248">
            <v>0</v>
          </cell>
          <cell r="N248">
            <v>0</v>
          </cell>
          <cell r="O248">
            <v>0</v>
          </cell>
          <cell r="P248">
            <v>0</v>
          </cell>
          <cell r="Q248">
            <v>0</v>
          </cell>
          <cell r="R248">
            <v>0</v>
          </cell>
        </row>
        <row r="249">
          <cell r="B249" t="str">
            <v>Equipe</v>
          </cell>
          <cell r="C249">
            <v>0</v>
          </cell>
          <cell r="D249">
            <v>0</v>
          </cell>
          <cell r="E249">
            <v>0</v>
          </cell>
          <cell r="F249">
            <v>0</v>
          </cell>
          <cell r="G249">
            <v>0</v>
          </cell>
          <cell r="H249">
            <v>0</v>
          </cell>
          <cell r="I249">
            <v>0</v>
          </cell>
          <cell r="K249" t="str">
            <v>Equipe</v>
          </cell>
          <cell r="L249">
            <v>0</v>
          </cell>
          <cell r="M249">
            <v>0</v>
          </cell>
          <cell r="N249">
            <v>0</v>
          </cell>
          <cell r="O249">
            <v>0</v>
          </cell>
          <cell r="P249">
            <v>0</v>
          </cell>
          <cell r="Q249">
            <v>0</v>
          </cell>
          <cell r="R249">
            <v>0</v>
          </cell>
        </row>
        <row r="250">
          <cell r="B250" t="str">
            <v>Ericsson</v>
          </cell>
          <cell r="C250">
            <v>0</v>
          </cell>
          <cell r="D250">
            <v>1.5</v>
          </cell>
          <cell r="E250">
            <v>9</v>
          </cell>
          <cell r="F250">
            <v>0</v>
          </cell>
          <cell r="G250">
            <v>0</v>
          </cell>
          <cell r="H250">
            <v>16</v>
          </cell>
          <cell r="I250">
            <v>26.5</v>
          </cell>
          <cell r="K250" t="str">
            <v>Ericsson</v>
          </cell>
          <cell r="L250">
            <v>0</v>
          </cell>
          <cell r="M250">
            <v>12</v>
          </cell>
          <cell r="N250">
            <v>97</v>
          </cell>
          <cell r="O250">
            <v>0</v>
          </cell>
          <cell r="P250">
            <v>0</v>
          </cell>
          <cell r="Q250">
            <v>74</v>
          </cell>
          <cell r="R250">
            <v>183</v>
          </cell>
        </row>
        <row r="251">
          <cell r="B251" t="str">
            <v>Extreme</v>
          </cell>
          <cell r="C251">
            <v>0</v>
          </cell>
          <cell r="D251">
            <v>0</v>
          </cell>
          <cell r="E251">
            <v>0</v>
          </cell>
          <cell r="F251">
            <v>0</v>
          </cell>
          <cell r="G251">
            <v>0</v>
          </cell>
          <cell r="H251">
            <v>0</v>
          </cell>
          <cell r="I251">
            <v>0</v>
          </cell>
          <cell r="K251" t="str">
            <v>Extreme</v>
          </cell>
          <cell r="L251">
            <v>0</v>
          </cell>
          <cell r="M251">
            <v>0</v>
          </cell>
          <cell r="N251">
            <v>0</v>
          </cell>
          <cell r="O251">
            <v>0</v>
          </cell>
          <cell r="P251">
            <v>0</v>
          </cell>
          <cell r="Q251">
            <v>0</v>
          </cell>
          <cell r="R251">
            <v>0</v>
          </cell>
        </row>
        <row r="252">
          <cell r="B252" t="str">
            <v>Force10</v>
          </cell>
          <cell r="C252">
            <v>0</v>
          </cell>
          <cell r="D252">
            <v>0</v>
          </cell>
          <cell r="E252">
            <v>0</v>
          </cell>
          <cell r="F252">
            <v>0</v>
          </cell>
          <cell r="G252">
            <v>0</v>
          </cell>
          <cell r="H252">
            <v>0</v>
          </cell>
          <cell r="I252">
            <v>0</v>
          </cell>
          <cell r="K252" t="str">
            <v>Force10</v>
          </cell>
          <cell r="L252">
            <v>0</v>
          </cell>
          <cell r="M252">
            <v>0</v>
          </cell>
          <cell r="N252">
            <v>0</v>
          </cell>
          <cell r="O252">
            <v>0</v>
          </cell>
          <cell r="P252">
            <v>0</v>
          </cell>
          <cell r="Q252">
            <v>0</v>
          </cell>
          <cell r="R252">
            <v>0</v>
          </cell>
        </row>
        <row r="253">
          <cell r="B253" t="str">
            <v>Fujitsu</v>
          </cell>
          <cell r="C253">
            <v>0</v>
          </cell>
          <cell r="D253">
            <v>0</v>
          </cell>
          <cell r="E253">
            <v>0</v>
          </cell>
          <cell r="F253">
            <v>0</v>
          </cell>
          <cell r="G253">
            <v>0</v>
          </cell>
          <cell r="H253">
            <v>0</v>
          </cell>
          <cell r="I253">
            <v>0</v>
          </cell>
          <cell r="K253" t="str">
            <v>Fujitsu</v>
          </cell>
          <cell r="L253">
            <v>0</v>
          </cell>
          <cell r="M253">
            <v>0</v>
          </cell>
          <cell r="N253">
            <v>0</v>
          </cell>
          <cell r="O253">
            <v>0</v>
          </cell>
          <cell r="P253">
            <v>0</v>
          </cell>
          <cell r="Q253">
            <v>0</v>
          </cell>
          <cell r="R253">
            <v>0</v>
          </cell>
        </row>
        <row r="254">
          <cell r="B254" t="str">
            <v>Hammerhead Systems</v>
          </cell>
          <cell r="C254">
            <v>0</v>
          </cell>
          <cell r="D254">
            <v>0</v>
          </cell>
          <cell r="E254">
            <v>0</v>
          </cell>
          <cell r="F254">
            <v>0</v>
          </cell>
          <cell r="G254">
            <v>0</v>
          </cell>
          <cell r="H254">
            <v>0</v>
          </cell>
          <cell r="I254">
            <v>0</v>
          </cell>
          <cell r="K254" t="str">
            <v>Hammerhead Systems</v>
          </cell>
          <cell r="L254">
            <v>0</v>
          </cell>
          <cell r="M254">
            <v>0</v>
          </cell>
          <cell r="N254">
            <v>0</v>
          </cell>
          <cell r="O254">
            <v>0</v>
          </cell>
          <cell r="P254">
            <v>0</v>
          </cell>
          <cell r="Q254">
            <v>0</v>
          </cell>
          <cell r="R254">
            <v>0</v>
          </cell>
        </row>
        <row r="255">
          <cell r="B255" t="str">
            <v>Hitachi</v>
          </cell>
          <cell r="C255">
            <v>0</v>
          </cell>
          <cell r="D255">
            <v>0</v>
          </cell>
          <cell r="E255">
            <v>0</v>
          </cell>
          <cell r="F255">
            <v>0</v>
          </cell>
          <cell r="G255">
            <v>0</v>
          </cell>
          <cell r="H255">
            <v>0</v>
          </cell>
          <cell r="I255">
            <v>0</v>
          </cell>
          <cell r="K255" t="str">
            <v>Hitachi</v>
          </cell>
          <cell r="L255">
            <v>0</v>
          </cell>
          <cell r="M255">
            <v>0</v>
          </cell>
          <cell r="N255">
            <v>0</v>
          </cell>
          <cell r="O255">
            <v>0</v>
          </cell>
          <cell r="P255">
            <v>0</v>
          </cell>
          <cell r="Q255">
            <v>0</v>
          </cell>
          <cell r="R255">
            <v>0</v>
          </cell>
        </row>
        <row r="256">
          <cell r="B256" t="str">
            <v>Hitachi Cable</v>
          </cell>
          <cell r="C256">
            <v>0</v>
          </cell>
          <cell r="D256">
            <v>0</v>
          </cell>
          <cell r="E256">
            <v>0</v>
          </cell>
          <cell r="F256">
            <v>0</v>
          </cell>
          <cell r="G256">
            <v>0</v>
          </cell>
          <cell r="H256">
            <v>0</v>
          </cell>
          <cell r="I256">
            <v>0</v>
          </cell>
          <cell r="K256" t="str">
            <v>Hitachi Cable</v>
          </cell>
          <cell r="L256">
            <v>0</v>
          </cell>
          <cell r="M256">
            <v>0</v>
          </cell>
          <cell r="N256">
            <v>0</v>
          </cell>
          <cell r="O256">
            <v>0</v>
          </cell>
          <cell r="P256">
            <v>0</v>
          </cell>
          <cell r="Q256">
            <v>0</v>
          </cell>
          <cell r="R256">
            <v>0</v>
          </cell>
        </row>
        <row r="257">
          <cell r="B257" t="str">
            <v>Huawei</v>
          </cell>
          <cell r="C257">
            <v>0</v>
          </cell>
          <cell r="D257">
            <v>0</v>
          </cell>
          <cell r="E257">
            <v>0</v>
          </cell>
          <cell r="F257">
            <v>0</v>
          </cell>
          <cell r="G257">
            <v>0</v>
          </cell>
          <cell r="H257">
            <v>0</v>
          </cell>
          <cell r="I257">
            <v>0</v>
          </cell>
          <cell r="K257" t="str">
            <v>Huawei</v>
          </cell>
          <cell r="L257">
            <v>0</v>
          </cell>
          <cell r="M257">
            <v>0</v>
          </cell>
          <cell r="N257">
            <v>0</v>
          </cell>
          <cell r="O257">
            <v>0</v>
          </cell>
          <cell r="P257">
            <v>0</v>
          </cell>
          <cell r="Q257">
            <v>0</v>
          </cell>
          <cell r="R257">
            <v>0</v>
          </cell>
        </row>
        <row r="258">
          <cell r="B258" t="str">
            <v>Hyperchip</v>
          </cell>
          <cell r="C258">
            <v>0</v>
          </cell>
          <cell r="D258">
            <v>0</v>
          </cell>
          <cell r="E258">
            <v>0</v>
          </cell>
          <cell r="F258">
            <v>0</v>
          </cell>
          <cell r="G258">
            <v>0</v>
          </cell>
          <cell r="H258">
            <v>0</v>
          </cell>
          <cell r="I258">
            <v>0</v>
          </cell>
          <cell r="K258" t="str">
            <v>Hyperchip</v>
          </cell>
          <cell r="L258">
            <v>0</v>
          </cell>
          <cell r="M258">
            <v>0</v>
          </cell>
          <cell r="N258">
            <v>0</v>
          </cell>
          <cell r="O258">
            <v>0</v>
          </cell>
          <cell r="P258">
            <v>0</v>
          </cell>
          <cell r="Q258">
            <v>0</v>
          </cell>
          <cell r="R258">
            <v>0</v>
          </cell>
        </row>
        <row r="259">
          <cell r="B259" t="str">
            <v>Juniper</v>
          </cell>
          <cell r="C259">
            <v>25</v>
          </cell>
          <cell r="D259">
            <v>12</v>
          </cell>
          <cell r="E259">
            <v>23.4</v>
          </cell>
          <cell r="F259">
            <v>0</v>
          </cell>
          <cell r="G259">
            <v>0</v>
          </cell>
          <cell r="H259">
            <v>0</v>
          </cell>
          <cell r="I259">
            <v>60.4</v>
          </cell>
          <cell r="K259" t="str">
            <v>Juniper</v>
          </cell>
          <cell r="L259">
            <v>76</v>
          </cell>
          <cell r="M259">
            <v>161</v>
          </cell>
          <cell r="N259">
            <v>199</v>
          </cell>
          <cell r="O259">
            <v>0</v>
          </cell>
          <cell r="P259">
            <v>0</v>
          </cell>
          <cell r="Q259">
            <v>0</v>
          </cell>
          <cell r="R259">
            <v>436</v>
          </cell>
        </row>
        <row r="260">
          <cell r="B260" t="str">
            <v>Laurel Networks</v>
          </cell>
          <cell r="C260">
            <v>0</v>
          </cell>
          <cell r="D260">
            <v>0</v>
          </cell>
          <cell r="E260">
            <v>0</v>
          </cell>
          <cell r="F260">
            <v>0</v>
          </cell>
          <cell r="G260">
            <v>0</v>
          </cell>
          <cell r="H260">
            <v>0</v>
          </cell>
          <cell r="I260">
            <v>0</v>
          </cell>
          <cell r="K260" t="str">
            <v>Laurel Networks</v>
          </cell>
          <cell r="L260">
            <v>0</v>
          </cell>
          <cell r="M260">
            <v>0</v>
          </cell>
          <cell r="N260">
            <v>0</v>
          </cell>
          <cell r="O260">
            <v>0</v>
          </cell>
          <cell r="P260">
            <v>0</v>
          </cell>
          <cell r="Q260">
            <v>0</v>
          </cell>
          <cell r="R260">
            <v>0</v>
          </cell>
        </row>
        <row r="261">
          <cell r="B261" t="str">
            <v>Lucent</v>
          </cell>
          <cell r="C261">
            <v>0</v>
          </cell>
          <cell r="D261">
            <v>0</v>
          </cell>
          <cell r="E261">
            <v>0</v>
          </cell>
          <cell r="F261">
            <v>0</v>
          </cell>
          <cell r="G261">
            <v>0</v>
          </cell>
          <cell r="H261">
            <v>0</v>
          </cell>
          <cell r="I261">
            <v>0</v>
          </cell>
          <cell r="K261" t="str">
            <v>Lucent</v>
          </cell>
          <cell r="L261">
            <v>0</v>
          </cell>
          <cell r="M261">
            <v>0</v>
          </cell>
          <cell r="N261">
            <v>0</v>
          </cell>
          <cell r="O261">
            <v>0</v>
          </cell>
          <cell r="P261">
            <v>0</v>
          </cell>
          <cell r="Q261">
            <v>0</v>
          </cell>
          <cell r="R261">
            <v>0</v>
          </cell>
        </row>
        <row r="262">
          <cell r="B262" t="str">
            <v>NEC</v>
          </cell>
          <cell r="C262">
            <v>0</v>
          </cell>
          <cell r="D262">
            <v>0</v>
          </cell>
          <cell r="E262">
            <v>0</v>
          </cell>
          <cell r="F262">
            <v>0</v>
          </cell>
          <cell r="G262">
            <v>0</v>
          </cell>
          <cell r="H262">
            <v>0</v>
          </cell>
          <cell r="I262">
            <v>0</v>
          </cell>
          <cell r="K262" t="str">
            <v>NEC</v>
          </cell>
          <cell r="L262">
            <v>0</v>
          </cell>
          <cell r="M262">
            <v>0</v>
          </cell>
          <cell r="N262">
            <v>0</v>
          </cell>
          <cell r="O262">
            <v>0</v>
          </cell>
          <cell r="P262">
            <v>0</v>
          </cell>
          <cell r="Q262">
            <v>0</v>
          </cell>
          <cell r="R262">
            <v>0</v>
          </cell>
        </row>
        <row r="263">
          <cell r="B263" t="str">
            <v>Nokia Siemens Networks</v>
          </cell>
          <cell r="C263">
            <v>0</v>
          </cell>
          <cell r="D263">
            <v>0</v>
          </cell>
          <cell r="E263">
            <v>0</v>
          </cell>
          <cell r="F263">
            <v>0</v>
          </cell>
          <cell r="G263">
            <v>0</v>
          </cell>
          <cell r="H263">
            <v>0</v>
          </cell>
          <cell r="I263">
            <v>0</v>
          </cell>
          <cell r="K263" t="str">
            <v>Nokia Siemens Networks</v>
          </cell>
          <cell r="L263">
            <v>0</v>
          </cell>
          <cell r="M263">
            <v>0</v>
          </cell>
          <cell r="N263">
            <v>0</v>
          </cell>
          <cell r="O263">
            <v>0</v>
          </cell>
          <cell r="P263">
            <v>0</v>
          </cell>
          <cell r="Q263">
            <v>0</v>
          </cell>
          <cell r="R263">
            <v>0</v>
          </cell>
        </row>
        <row r="264">
          <cell r="B264" t="str">
            <v>Nortel</v>
          </cell>
          <cell r="C264">
            <v>0</v>
          </cell>
          <cell r="D264">
            <v>0</v>
          </cell>
          <cell r="E264">
            <v>7.7</v>
          </cell>
          <cell r="F264">
            <v>0</v>
          </cell>
          <cell r="G264">
            <v>0</v>
          </cell>
          <cell r="H264">
            <v>54.6</v>
          </cell>
          <cell r="I264">
            <v>62.300000000000004</v>
          </cell>
          <cell r="K264" t="str">
            <v>Nortel</v>
          </cell>
          <cell r="L264">
            <v>0</v>
          </cell>
          <cell r="M264">
            <v>0</v>
          </cell>
          <cell r="N264">
            <v>32</v>
          </cell>
          <cell r="O264">
            <v>0</v>
          </cell>
          <cell r="P264">
            <v>0</v>
          </cell>
          <cell r="Q264">
            <v>241</v>
          </cell>
          <cell r="R264">
            <v>273</v>
          </cell>
        </row>
        <row r="265">
          <cell r="B265" t="str">
            <v>Procket</v>
          </cell>
          <cell r="C265">
            <v>0</v>
          </cell>
          <cell r="D265">
            <v>0</v>
          </cell>
          <cell r="E265">
            <v>0</v>
          </cell>
          <cell r="F265">
            <v>0</v>
          </cell>
          <cell r="G265">
            <v>0</v>
          </cell>
          <cell r="H265">
            <v>0</v>
          </cell>
          <cell r="I265">
            <v>0</v>
          </cell>
          <cell r="K265" t="str">
            <v>Procket</v>
          </cell>
          <cell r="L265">
            <v>0</v>
          </cell>
          <cell r="M265">
            <v>0</v>
          </cell>
          <cell r="N265">
            <v>0</v>
          </cell>
          <cell r="O265">
            <v>0</v>
          </cell>
          <cell r="P265">
            <v>0</v>
          </cell>
          <cell r="Q265">
            <v>0</v>
          </cell>
          <cell r="R265">
            <v>0</v>
          </cell>
        </row>
        <row r="266">
          <cell r="B266" t="str">
            <v>Quarry</v>
          </cell>
          <cell r="C266">
            <v>0</v>
          </cell>
          <cell r="D266">
            <v>0</v>
          </cell>
          <cell r="E266">
            <v>0</v>
          </cell>
          <cell r="F266">
            <v>0</v>
          </cell>
          <cell r="G266">
            <v>0</v>
          </cell>
          <cell r="H266">
            <v>0</v>
          </cell>
          <cell r="I266">
            <v>0</v>
          </cell>
          <cell r="K266" t="str">
            <v>Quarry</v>
          </cell>
          <cell r="L266">
            <v>0</v>
          </cell>
          <cell r="M266">
            <v>0</v>
          </cell>
          <cell r="N266">
            <v>0</v>
          </cell>
          <cell r="O266">
            <v>0</v>
          </cell>
          <cell r="P266">
            <v>0</v>
          </cell>
          <cell r="Q266">
            <v>0</v>
          </cell>
          <cell r="R266">
            <v>0</v>
          </cell>
        </row>
        <row r="267">
          <cell r="B267" t="str">
            <v>Redback</v>
          </cell>
          <cell r="C267">
            <v>0</v>
          </cell>
          <cell r="D267">
            <v>0</v>
          </cell>
          <cell r="E267">
            <v>0</v>
          </cell>
          <cell r="F267">
            <v>0</v>
          </cell>
          <cell r="G267">
            <v>0</v>
          </cell>
          <cell r="H267">
            <v>0</v>
          </cell>
          <cell r="I267">
            <v>0</v>
          </cell>
          <cell r="K267" t="str">
            <v>Redback</v>
          </cell>
          <cell r="L267">
            <v>0</v>
          </cell>
          <cell r="M267">
            <v>0</v>
          </cell>
          <cell r="N267">
            <v>0</v>
          </cell>
          <cell r="O267">
            <v>0</v>
          </cell>
          <cell r="P267">
            <v>0</v>
          </cell>
          <cell r="Q267">
            <v>0</v>
          </cell>
          <cell r="R267">
            <v>0</v>
          </cell>
        </row>
        <row r="268">
          <cell r="B268" t="str">
            <v>Riverstone</v>
          </cell>
          <cell r="C268">
            <v>0</v>
          </cell>
          <cell r="D268">
            <v>0</v>
          </cell>
          <cell r="E268">
            <v>0</v>
          </cell>
          <cell r="F268">
            <v>0</v>
          </cell>
          <cell r="G268">
            <v>0</v>
          </cell>
          <cell r="H268">
            <v>0</v>
          </cell>
          <cell r="I268">
            <v>0</v>
          </cell>
          <cell r="K268" t="str">
            <v>Riverstone</v>
          </cell>
          <cell r="L268">
            <v>0</v>
          </cell>
          <cell r="M268">
            <v>0</v>
          </cell>
          <cell r="N268">
            <v>0</v>
          </cell>
          <cell r="O268">
            <v>0</v>
          </cell>
          <cell r="P268">
            <v>0</v>
          </cell>
          <cell r="Q268">
            <v>0</v>
          </cell>
          <cell r="R268">
            <v>0</v>
          </cell>
        </row>
        <row r="269">
          <cell r="B269" t="str">
            <v>Tellabs</v>
          </cell>
          <cell r="C269">
            <v>0</v>
          </cell>
          <cell r="D269">
            <v>0</v>
          </cell>
          <cell r="E269">
            <v>0</v>
          </cell>
          <cell r="F269">
            <v>0</v>
          </cell>
          <cell r="G269">
            <v>0</v>
          </cell>
          <cell r="H269">
            <v>0</v>
          </cell>
          <cell r="I269">
            <v>0</v>
          </cell>
          <cell r="K269" t="str">
            <v>Tellabs</v>
          </cell>
          <cell r="L269">
            <v>0</v>
          </cell>
          <cell r="M269">
            <v>0</v>
          </cell>
          <cell r="N269">
            <v>0</v>
          </cell>
          <cell r="O269">
            <v>0</v>
          </cell>
          <cell r="P269">
            <v>0</v>
          </cell>
          <cell r="Q269">
            <v>0</v>
          </cell>
          <cell r="R269">
            <v>0</v>
          </cell>
        </row>
        <row r="270">
          <cell r="B270" t="str">
            <v>ZTE</v>
          </cell>
          <cell r="C270">
            <v>0</v>
          </cell>
          <cell r="D270">
            <v>0</v>
          </cell>
          <cell r="E270">
            <v>0</v>
          </cell>
          <cell r="F270">
            <v>0</v>
          </cell>
          <cell r="G270">
            <v>0</v>
          </cell>
          <cell r="H270">
            <v>0</v>
          </cell>
          <cell r="I270">
            <v>0</v>
          </cell>
          <cell r="K270" t="str">
            <v>ZTE</v>
          </cell>
          <cell r="L270">
            <v>0</v>
          </cell>
          <cell r="M270">
            <v>0</v>
          </cell>
          <cell r="N270">
            <v>0</v>
          </cell>
          <cell r="O270">
            <v>0</v>
          </cell>
          <cell r="P270">
            <v>0</v>
          </cell>
          <cell r="Q270">
            <v>0</v>
          </cell>
          <cell r="R270">
            <v>0</v>
          </cell>
        </row>
        <row r="271">
          <cell r="B271" t="str">
            <v>Other</v>
          </cell>
          <cell r="C271">
            <v>0</v>
          </cell>
          <cell r="D271">
            <v>0</v>
          </cell>
          <cell r="E271">
            <v>0</v>
          </cell>
          <cell r="F271">
            <v>0</v>
          </cell>
          <cell r="G271">
            <v>0</v>
          </cell>
          <cell r="H271">
            <v>0</v>
          </cell>
          <cell r="I271">
            <v>0</v>
          </cell>
          <cell r="K271" t="str">
            <v>Other</v>
          </cell>
          <cell r="L271">
            <v>0</v>
          </cell>
          <cell r="M271">
            <v>0</v>
          </cell>
          <cell r="N271">
            <v>0</v>
          </cell>
          <cell r="O271">
            <v>0</v>
          </cell>
          <cell r="P271">
            <v>0</v>
          </cell>
          <cell r="Q271">
            <v>0</v>
          </cell>
          <cell r="R271">
            <v>0</v>
          </cell>
        </row>
        <row r="272">
          <cell r="B272" t="str">
            <v>Total</v>
          </cell>
          <cell r="C272">
            <v>147.19999999999999</v>
          </cell>
          <cell r="D272">
            <v>127.8</v>
          </cell>
          <cell r="E272">
            <v>44.2</v>
          </cell>
          <cell r="F272">
            <v>0</v>
          </cell>
          <cell r="G272">
            <v>4</v>
          </cell>
          <cell r="H272">
            <v>241.2</v>
          </cell>
          <cell r="I272">
            <v>564.4</v>
          </cell>
          <cell r="K272" t="str">
            <v>Total</v>
          </cell>
          <cell r="L272">
            <v>389</v>
          </cell>
          <cell r="M272">
            <v>3278</v>
          </cell>
          <cell r="N272">
            <v>433</v>
          </cell>
          <cell r="O272">
            <v>0</v>
          </cell>
          <cell r="P272">
            <v>104</v>
          </cell>
          <cell r="Q272">
            <v>1694</v>
          </cell>
          <cell r="R272">
            <v>5898</v>
          </cell>
        </row>
        <row r="276">
          <cell r="B276" t="str">
            <v>Vendor</v>
          </cell>
          <cell r="C276" t="str">
            <v>Core IP/MPLS</v>
          </cell>
          <cell r="D276" t="str">
            <v xml:space="preserve">Edge IP/MPLS </v>
          </cell>
          <cell r="E276" t="str">
            <v>Subscriber Service Router</v>
          </cell>
          <cell r="F276" t="str">
            <v>BRAS</v>
          </cell>
          <cell r="G276" t="str">
            <v>IP/Ethernet</v>
          </cell>
          <cell r="H276" t="str">
            <v>ATM/MPLS</v>
          </cell>
          <cell r="I276" t="str">
            <v>Total IPS</v>
          </cell>
          <cell r="K276" t="str">
            <v>Vendor</v>
          </cell>
          <cell r="L276" t="str">
            <v>Core IP/MPLS</v>
          </cell>
          <cell r="M276" t="str">
            <v>Edge IP/MPLS</v>
          </cell>
          <cell r="N276" t="str">
            <v>Subscriber Service Router</v>
          </cell>
          <cell r="O276" t="str">
            <v>BRAS</v>
          </cell>
          <cell r="P276" t="str">
            <v>IP/Ethernet</v>
          </cell>
          <cell r="Q276" t="str">
            <v>ATM/MPLS</v>
          </cell>
          <cell r="R276" t="str">
            <v>Total IPS</v>
          </cell>
        </row>
        <row r="277">
          <cell r="B277" t="str">
            <v>Alaxala Networks</v>
          </cell>
          <cell r="I277">
            <v>0</v>
          </cell>
          <cell r="K277" t="str">
            <v>Alaxala Networks</v>
          </cell>
          <cell r="R277">
            <v>0</v>
          </cell>
        </row>
        <row r="278">
          <cell r="B278" t="str">
            <v>Alcatel-Lucent</v>
          </cell>
          <cell r="C278">
            <v>0</v>
          </cell>
          <cell r="D278">
            <v>0</v>
          </cell>
          <cell r="E278">
            <v>1</v>
          </cell>
          <cell r="F278">
            <v>0</v>
          </cell>
          <cell r="G278">
            <v>5</v>
          </cell>
          <cell r="H278">
            <v>131</v>
          </cell>
          <cell r="I278">
            <v>137</v>
          </cell>
          <cell r="K278" t="str">
            <v>Alcatel-Lucent</v>
          </cell>
          <cell r="L278">
            <v>0</v>
          </cell>
          <cell r="M278">
            <v>0</v>
          </cell>
          <cell r="N278">
            <v>3</v>
          </cell>
          <cell r="O278">
            <v>0</v>
          </cell>
          <cell r="P278">
            <v>149</v>
          </cell>
          <cell r="Q278">
            <v>1209</v>
          </cell>
          <cell r="R278">
            <v>1361</v>
          </cell>
        </row>
        <row r="279">
          <cell r="B279" t="str">
            <v>Atrica</v>
          </cell>
          <cell r="I279">
            <v>0</v>
          </cell>
          <cell r="K279" t="str">
            <v>Atrica</v>
          </cell>
          <cell r="R279">
            <v>0</v>
          </cell>
        </row>
        <row r="280">
          <cell r="B280" t="str">
            <v>Avici</v>
          </cell>
          <cell r="C280">
            <v>4.9000000000000004</v>
          </cell>
          <cell r="D280">
            <v>0</v>
          </cell>
          <cell r="E280">
            <v>0</v>
          </cell>
          <cell r="F280">
            <v>0</v>
          </cell>
          <cell r="G280">
            <v>0</v>
          </cell>
          <cell r="H280">
            <v>0</v>
          </cell>
          <cell r="I280">
            <v>4.9000000000000004</v>
          </cell>
          <cell r="K280" t="str">
            <v>Avici</v>
          </cell>
          <cell r="L280">
            <v>8</v>
          </cell>
          <cell r="M280">
            <v>0</v>
          </cell>
          <cell r="N280">
            <v>0</v>
          </cell>
          <cell r="O280">
            <v>0</v>
          </cell>
          <cell r="P280">
            <v>0</v>
          </cell>
          <cell r="Q280">
            <v>0</v>
          </cell>
          <cell r="R280">
            <v>8</v>
          </cell>
        </row>
        <row r="281">
          <cell r="B281" t="str">
            <v>Brocade</v>
          </cell>
          <cell r="C281">
            <v>0</v>
          </cell>
          <cell r="D281">
            <v>0</v>
          </cell>
          <cell r="E281">
            <v>0</v>
          </cell>
          <cell r="F281">
            <v>0</v>
          </cell>
          <cell r="G281">
            <v>0</v>
          </cell>
          <cell r="H281">
            <v>0</v>
          </cell>
          <cell r="I281">
            <v>0</v>
          </cell>
          <cell r="K281" t="str">
            <v>Brocade</v>
          </cell>
          <cell r="L281">
            <v>0</v>
          </cell>
          <cell r="M281">
            <v>0</v>
          </cell>
          <cell r="N281">
            <v>0</v>
          </cell>
          <cell r="O281">
            <v>0</v>
          </cell>
          <cell r="P281">
            <v>0</v>
          </cell>
          <cell r="Q281">
            <v>0</v>
          </cell>
          <cell r="R281">
            <v>0</v>
          </cell>
        </row>
        <row r="282">
          <cell r="B282" t="str">
            <v>Caspian</v>
          </cell>
          <cell r="C282">
            <v>0</v>
          </cell>
          <cell r="D282">
            <v>0</v>
          </cell>
          <cell r="E282">
            <v>0</v>
          </cell>
          <cell r="F282">
            <v>0</v>
          </cell>
          <cell r="G282">
            <v>0</v>
          </cell>
          <cell r="H282">
            <v>0</v>
          </cell>
          <cell r="I282">
            <v>0</v>
          </cell>
          <cell r="K282" t="str">
            <v>Caspian</v>
          </cell>
          <cell r="L282">
            <v>0</v>
          </cell>
          <cell r="M282">
            <v>0</v>
          </cell>
          <cell r="N282">
            <v>0</v>
          </cell>
          <cell r="O282">
            <v>0</v>
          </cell>
          <cell r="P282">
            <v>0</v>
          </cell>
          <cell r="Q282">
            <v>0</v>
          </cell>
          <cell r="R282">
            <v>0</v>
          </cell>
        </row>
        <row r="283">
          <cell r="B283" t="str">
            <v>Chiaro</v>
          </cell>
          <cell r="C283">
            <v>0</v>
          </cell>
          <cell r="D283">
            <v>0</v>
          </cell>
          <cell r="E283">
            <v>0</v>
          </cell>
          <cell r="F283">
            <v>0</v>
          </cell>
          <cell r="G283">
            <v>0</v>
          </cell>
          <cell r="H283">
            <v>0</v>
          </cell>
          <cell r="I283">
            <v>0</v>
          </cell>
          <cell r="K283" t="str">
            <v>Chiaro</v>
          </cell>
          <cell r="L283">
            <v>0</v>
          </cell>
          <cell r="M283">
            <v>0</v>
          </cell>
          <cell r="N283">
            <v>0</v>
          </cell>
          <cell r="O283">
            <v>0</v>
          </cell>
          <cell r="P283">
            <v>0</v>
          </cell>
          <cell r="Q283">
            <v>0</v>
          </cell>
          <cell r="R283">
            <v>0</v>
          </cell>
        </row>
        <row r="284">
          <cell r="B284" t="str">
            <v>Ciena</v>
          </cell>
          <cell r="C284">
            <v>0</v>
          </cell>
          <cell r="D284">
            <v>0</v>
          </cell>
          <cell r="E284">
            <v>0</v>
          </cell>
          <cell r="F284">
            <v>0</v>
          </cell>
          <cell r="G284">
            <v>0</v>
          </cell>
          <cell r="H284">
            <v>0</v>
          </cell>
          <cell r="I284">
            <v>0</v>
          </cell>
          <cell r="K284" t="str">
            <v>Ciena</v>
          </cell>
          <cell r="L284">
            <v>0</v>
          </cell>
          <cell r="M284">
            <v>0</v>
          </cell>
          <cell r="N284">
            <v>0</v>
          </cell>
          <cell r="O284">
            <v>0</v>
          </cell>
          <cell r="P284">
            <v>0</v>
          </cell>
          <cell r="Q284">
            <v>0</v>
          </cell>
          <cell r="R284">
            <v>0</v>
          </cell>
        </row>
        <row r="285">
          <cell r="B285" t="str">
            <v>Cisco</v>
          </cell>
          <cell r="C285">
            <v>96.7</v>
          </cell>
          <cell r="D285">
            <v>98</v>
          </cell>
          <cell r="E285">
            <v>1.7</v>
          </cell>
          <cell r="F285">
            <v>0</v>
          </cell>
          <cell r="G285">
            <v>0</v>
          </cell>
          <cell r="H285">
            <v>56</v>
          </cell>
          <cell r="I285">
            <v>252.39999999999998</v>
          </cell>
          <cell r="K285" t="str">
            <v>Cisco</v>
          </cell>
          <cell r="L285">
            <v>249</v>
          </cell>
          <cell r="M285">
            <v>2404</v>
          </cell>
          <cell r="N285">
            <v>61</v>
          </cell>
          <cell r="O285">
            <v>0</v>
          </cell>
          <cell r="P285">
            <v>0</v>
          </cell>
          <cell r="Q285">
            <v>414</v>
          </cell>
          <cell r="R285">
            <v>3128</v>
          </cell>
        </row>
        <row r="286">
          <cell r="B286" t="str">
            <v>Cosine</v>
          </cell>
          <cell r="C286">
            <v>0</v>
          </cell>
          <cell r="D286">
            <v>0</v>
          </cell>
          <cell r="E286">
            <v>2.2999999999999998</v>
          </cell>
          <cell r="F286">
            <v>0</v>
          </cell>
          <cell r="G286">
            <v>0</v>
          </cell>
          <cell r="H286">
            <v>0</v>
          </cell>
          <cell r="I286">
            <v>2.2999999999999998</v>
          </cell>
          <cell r="K286" t="str">
            <v>Cosine</v>
          </cell>
          <cell r="L286">
            <v>0</v>
          </cell>
          <cell r="M286">
            <v>0</v>
          </cell>
          <cell r="N286">
            <v>13</v>
          </cell>
          <cell r="O286">
            <v>0</v>
          </cell>
          <cell r="P286">
            <v>0</v>
          </cell>
          <cell r="Q286">
            <v>0</v>
          </cell>
          <cell r="R286">
            <v>13</v>
          </cell>
        </row>
        <row r="287">
          <cell r="B287" t="str">
            <v>ECI Telecom</v>
          </cell>
          <cell r="C287">
            <v>0</v>
          </cell>
          <cell r="D287">
            <v>0</v>
          </cell>
          <cell r="E287">
            <v>0</v>
          </cell>
          <cell r="F287">
            <v>0</v>
          </cell>
          <cell r="G287">
            <v>0</v>
          </cell>
          <cell r="H287">
            <v>0</v>
          </cell>
          <cell r="I287">
            <v>0</v>
          </cell>
          <cell r="K287" t="str">
            <v>ECI Telecom</v>
          </cell>
          <cell r="L287">
            <v>0</v>
          </cell>
          <cell r="M287">
            <v>0</v>
          </cell>
          <cell r="N287">
            <v>0</v>
          </cell>
          <cell r="O287">
            <v>0</v>
          </cell>
          <cell r="P287">
            <v>0</v>
          </cell>
          <cell r="Q287">
            <v>0</v>
          </cell>
          <cell r="R287">
            <v>0</v>
          </cell>
        </row>
        <row r="288">
          <cell r="B288" t="str">
            <v>Equipe</v>
          </cell>
          <cell r="C288">
            <v>0</v>
          </cell>
          <cell r="D288">
            <v>0</v>
          </cell>
          <cell r="E288">
            <v>0</v>
          </cell>
          <cell r="F288">
            <v>0</v>
          </cell>
          <cell r="G288">
            <v>0</v>
          </cell>
          <cell r="H288">
            <v>0</v>
          </cell>
          <cell r="I288">
            <v>0</v>
          </cell>
          <cell r="K288" t="str">
            <v>Equipe</v>
          </cell>
          <cell r="L288">
            <v>0</v>
          </cell>
          <cell r="M288">
            <v>0</v>
          </cell>
          <cell r="N288">
            <v>0</v>
          </cell>
          <cell r="O288">
            <v>0</v>
          </cell>
          <cell r="P288">
            <v>0</v>
          </cell>
          <cell r="Q288">
            <v>0</v>
          </cell>
          <cell r="R288">
            <v>0</v>
          </cell>
        </row>
        <row r="289">
          <cell r="B289" t="str">
            <v>Ericsson</v>
          </cell>
          <cell r="C289">
            <v>0</v>
          </cell>
          <cell r="D289">
            <v>2.4</v>
          </cell>
          <cell r="E289">
            <v>16</v>
          </cell>
          <cell r="F289">
            <v>0</v>
          </cell>
          <cell r="G289">
            <v>0</v>
          </cell>
          <cell r="H289">
            <v>16</v>
          </cell>
          <cell r="I289">
            <v>34.4</v>
          </cell>
          <cell r="K289" t="str">
            <v>Ericsson</v>
          </cell>
          <cell r="L289">
            <v>0</v>
          </cell>
          <cell r="M289">
            <v>19</v>
          </cell>
          <cell r="N289">
            <v>13</v>
          </cell>
          <cell r="O289">
            <v>0</v>
          </cell>
          <cell r="P289">
            <v>0</v>
          </cell>
          <cell r="Q289">
            <v>59</v>
          </cell>
          <cell r="R289">
            <v>91</v>
          </cell>
        </row>
        <row r="290">
          <cell r="B290" t="str">
            <v>Extreme</v>
          </cell>
          <cell r="C290">
            <v>0</v>
          </cell>
          <cell r="D290">
            <v>0</v>
          </cell>
          <cell r="E290">
            <v>0</v>
          </cell>
          <cell r="F290">
            <v>0</v>
          </cell>
          <cell r="G290">
            <v>0</v>
          </cell>
          <cell r="H290">
            <v>0</v>
          </cell>
          <cell r="I290">
            <v>0</v>
          </cell>
          <cell r="K290" t="str">
            <v>Extreme</v>
          </cell>
          <cell r="L290">
            <v>0</v>
          </cell>
          <cell r="M290">
            <v>0</v>
          </cell>
          <cell r="N290">
            <v>0</v>
          </cell>
          <cell r="O290">
            <v>0</v>
          </cell>
          <cell r="P290">
            <v>0</v>
          </cell>
          <cell r="Q290">
            <v>0</v>
          </cell>
          <cell r="R290">
            <v>0</v>
          </cell>
        </row>
        <row r="291">
          <cell r="B291" t="str">
            <v>Force10</v>
          </cell>
          <cell r="C291">
            <v>0</v>
          </cell>
          <cell r="D291">
            <v>0</v>
          </cell>
          <cell r="E291">
            <v>0</v>
          </cell>
          <cell r="F291">
            <v>0</v>
          </cell>
          <cell r="G291">
            <v>0</v>
          </cell>
          <cell r="H291">
            <v>0</v>
          </cell>
          <cell r="I291">
            <v>0</v>
          </cell>
          <cell r="K291" t="str">
            <v>Force10</v>
          </cell>
          <cell r="L291">
            <v>0</v>
          </cell>
          <cell r="M291">
            <v>0</v>
          </cell>
          <cell r="N291">
            <v>0</v>
          </cell>
          <cell r="O291">
            <v>0</v>
          </cell>
          <cell r="P291">
            <v>0</v>
          </cell>
          <cell r="Q291">
            <v>0</v>
          </cell>
          <cell r="R291">
            <v>0</v>
          </cell>
        </row>
        <row r="292">
          <cell r="B292" t="str">
            <v>Fujitsu</v>
          </cell>
          <cell r="C292">
            <v>0</v>
          </cell>
          <cell r="D292">
            <v>0</v>
          </cell>
          <cell r="E292">
            <v>0</v>
          </cell>
          <cell r="F292">
            <v>0</v>
          </cell>
          <cell r="G292">
            <v>0</v>
          </cell>
          <cell r="H292">
            <v>0</v>
          </cell>
          <cell r="I292">
            <v>0</v>
          </cell>
          <cell r="K292" t="str">
            <v>Fujitsu</v>
          </cell>
          <cell r="L292">
            <v>0</v>
          </cell>
          <cell r="M292">
            <v>0</v>
          </cell>
          <cell r="N292">
            <v>0</v>
          </cell>
          <cell r="O292">
            <v>0</v>
          </cell>
          <cell r="P292">
            <v>0</v>
          </cell>
          <cell r="Q292">
            <v>0</v>
          </cell>
          <cell r="R292">
            <v>0</v>
          </cell>
        </row>
        <row r="293">
          <cell r="B293" t="str">
            <v>Hammerhead Systems</v>
          </cell>
          <cell r="C293">
            <v>0</v>
          </cell>
          <cell r="D293">
            <v>0</v>
          </cell>
          <cell r="E293">
            <v>0</v>
          </cell>
          <cell r="F293">
            <v>0</v>
          </cell>
          <cell r="G293">
            <v>0</v>
          </cell>
          <cell r="H293">
            <v>0</v>
          </cell>
          <cell r="I293">
            <v>0</v>
          </cell>
          <cell r="K293" t="str">
            <v>Hammerhead Systems</v>
          </cell>
          <cell r="L293">
            <v>0</v>
          </cell>
          <cell r="M293">
            <v>0</v>
          </cell>
          <cell r="N293">
            <v>0</v>
          </cell>
          <cell r="O293">
            <v>0</v>
          </cell>
          <cell r="P293">
            <v>0</v>
          </cell>
          <cell r="Q293">
            <v>0</v>
          </cell>
          <cell r="R293">
            <v>0</v>
          </cell>
        </row>
        <row r="294">
          <cell r="B294" t="str">
            <v>Hitachi</v>
          </cell>
          <cell r="C294">
            <v>0</v>
          </cell>
          <cell r="D294">
            <v>0</v>
          </cell>
          <cell r="E294">
            <v>0</v>
          </cell>
          <cell r="F294">
            <v>0</v>
          </cell>
          <cell r="G294">
            <v>0</v>
          </cell>
          <cell r="H294">
            <v>0</v>
          </cell>
          <cell r="I294">
            <v>0</v>
          </cell>
          <cell r="K294" t="str">
            <v>Hitachi</v>
          </cell>
          <cell r="L294">
            <v>0</v>
          </cell>
          <cell r="M294">
            <v>0</v>
          </cell>
          <cell r="N294">
            <v>0</v>
          </cell>
          <cell r="O294">
            <v>0</v>
          </cell>
          <cell r="P294">
            <v>0</v>
          </cell>
          <cell r="Q294">
            <v>0</v>
          </cell>
          <cell r="R294">
            <v>0</v>
          </cell>
        </row>
        <row r="295">
          <cell r="B295" t="str">
            <v>Hitachi Cable</v>
          </cell>
          <cell r="C295">
            <v>0</v>
          </cell>
          <cell r="D295">
            <v>0</v>
          </cell>
          <cell r="E295">
            <v>0</v>
          </cell>
          <cell r="F295">
            <v>0</v>
          </cell>
          <cell r="G295">
            <v>0</v>
          </cell>
          <cell r="H295">
            <v>0</v>
          </cell>
          <cell r="I295">
            <v>0</v>
          </cell>
          <cell r="K295" t="str">
            <v>Hitachi Cable</v>
          </cell>
          <cell r="L295">
            <v>0</v>
          </cell>
          <cell r="M295">
            <v>0</v>
          </cell>
          <cell r="N295">
            <v>0</v>
          </cell>
          <cell r="O295">
            <v>0</v>
          </cell>
          <cell r="P295">
            <v>0</v>
          </cell>
          <cell r="Q295">
            <v>0</v>
          </cell>
          <cell r="R295">
            <v>0</v>
          </cell>
        </row>
        <row r="296">
          <cell r="B296" t="str">
            <v>Huawei</v>
          </cell>
          <cell r="C296">
            <v>0</v>
          </cell>
          <cell r="D296">
            <v>0</v>
          </cell>
          <cell r="E296">
            <v>0</v>
          </cell>
          <cell r="F296">
            <v>0</v>
          </cell>
          <cell r="G296">
            <v>0</v>
          </cell>
          <cell r="H296">
            <v>0</v>
          </cell>
          <cell r="I296">
            <v>0</v>
          </cell>
          <cell r="K296" t="str">
            <v>Huawei</v>
          </cell>
          <cell r="L296">
            <v>0</v>
          </cell>
          <cell r="M296">
            <v>0</v>
          </cell>
          <cell r="N296">
            <v>0</v>
          </cell>
          <cell r="O296">
            <v>0</v>
          </cell>
          <cell r="P296">
            <v>0</v>
          </cell>
          <cell r="Q296">
            <v>0</v>
          </cell>
          <cell r="R296">
            <v>0</v>
          </cell>
        </row>
        <row r="297">
          <cell r="B297" t="str">
            <v>Hyperchip</v>
          </cell>
          <cell r="C297">
            <v>0</v>
          </cell>
          <cell r="D297">
            <v>0</v>
          </cell>
          <cell r="E297">
            <v>0</v>
          </cell>
          <cell r="F297">
            <v>0</v>
          </cell>
          <cell r="G297">
            <v>0</v>
          </cell>
          <cell r="H297">
            <v>0</v>
          </cell>
          <cell r="I297">
            <v>0</v>
          </cell>
          <cell r="K297" t="str">
            <v>Hyperchip</v>
          </cell>
          <cell r="L297">
            <v>0</v>
          </cell>
          <cell r="M297">
            <v>0</v>
          </cell>
          <cell r="N297">
            <v>0</v>
          </cell>
          <cell r="O297">
            <v>0</v>
          </cell>
          <cell r="P297">
            <v>0</v>
          </cell>
          <cell r="Q297">
            <v>0</v>
          </cell>
          <cell r="R297">
            <v>0</v>
          </cell>
        </row>
        <row r="298">
          <cell r="B298" t="str">
            <v>Juniper</v>
          </cell>
          <cell r="C298">
            <v>29.9</v>
          </cell>
          <cell r="D298">
            <v>13</v>
          </cell>
          <cell r="E298">
            <v>13</v>
          </cell>
          <cell r="F298">
            <v>0</v>
          </cell>
          <cell r="G298">
            <v>0</v>
          </cell>
          <cell r="H298">
            <v>0</v>
          </cell>
          <cell r="I298">
            <v>55.9</v>
          </cell>
          <cell r="K298" t="str">
            <v>Juniper</v>
          </cell>
          <cell r="L298">
            <v>99</v>
          </cell>
          <cell r="M298">
            <v>114</v>
          </cell>
          <cell r="N298">
            <v>167</v>
          </cell>
          <cell r="O298">
            <v>0</v>
          </cell>
          <cell r="P298">
            <v>0</v>
          </cell>
          <cell r="Q298">
            <v>0</v>
          </cell>
          <cell r="R298">
            <v>380</v>
          </cell>
        </row>
        <row r="299">
          <cell r="B299" t="str">
            <v>Laurel Networks</v>
          </cell>
          <cell r="C299">
            <v>0</v>
          </cell>
          <cell r="D299">
            <v>0</v>
          </cell>
          <cell r="E299">
            <v>0</v>
          </cell>
          <cell r="F299">
            <v>0</v>
          </cell>
          <cell r="G299">
            <v>0</v>
          </cell>
          <cell r="H299">
            <v>0</v>
          </cell>
          <cell r="I299">
            <v>0</v>
          </cell>
          <cell r="K299" t="str">
            <v>Laurel Networks</v>
          </cell>
          <cell r="L299">
            <v>0</v>
          </cell>
          <cell r="M299">
            <v>0</v>
          </cell>
          <cell r="N299">
            <v>0</v>
          </cell>
          <cell r="O299">
            <v>0</v>
          </cell>
          <cell r="P299">
            <v>0</v>
          </cell>
          <cell r="Q299">
            <v>0</v>
          </cell>
          <cell r="R299">
            <v>0</v>
          </cell>
        </row>
        <row r="300">
          <cell r="B300" t="str">
            <v>Lucent</v>
          </cell>
          <cell r="C300">
            <v>0</v>
          </cell>
          <cell r="D300">
            <v>0</v>
          </cell>
          <cell r="E300">
            <v>0</v>
          </cell>
          <cell r="F300">
            <v>0</v>
          </cell>
          <cell r="G300">
            <v>0</v>
          </cell>
          <cell r="H300">
            <v>0</v>
          </cell>
          <cell r="I300">
            <v>0</v>
          </cell>
          <cell r="K300" t="str">
            <v>Lucent</v>
          </cell>
          <cell r="L300">
            <v>0</v>
          </cell>
          <cell r="M300">
            <v>0</v>
          </cell>
          <cell r="N300">
            <v>0</v>
          </cell>
          <cell r="O300">
            <v>0</v>
          </cell>
          <cell r="P300">
            <v>0</v>
          </cell>
          <cell r="Q300">
            <v>0</v>
          </cell>
          <cell r="R300">
            <v>0</v>
          </cell>
        </row>
        <row r="301">
          <cell r="B301" t="str">
            <v>NEC</v>
          </cell>
          <cell r="C301">
            <v>0</v>
          </cell>
          <cell r="D301">
            <v>0</v>
          </cell>
          <cell r="E301">
            <v>0</v>
          </cell>
          <cell r="F301">
            <v>0</v>
          </cell>
          <cell r="G301">
            <v>0</v>
          </cell>
          <cell r="H301">
            <v>0</v>
          </cell>
          <cell r="I301">
            <v>0</v>
          </cell>
          <cell r="K301" t="str">
            <v>NEC</v>
          </cell>
          <cell r="L301">
            <v>0</v>
          </cell>
          <cell r="M301">
            <v>0</v>
          </cell>
          <cell r="N301">
            <v>0</v>
          </cell>
          <cell r="O301">
            <v>0</v>
          </cell>
          <cell r="P301">
            <v>0</v>
          </cell>
          <cell r="Q301">
            <v>0</v>
          </cell>
          <cell r="R301">
            <v>0</v>
          </cell>
        </row>
        <row r="302">
          <cell r="B302" t="str">
            <v>Nokia Siemens Networks</v>
          </cell>
          <cell r="C302">
            <v>0</v>
          </cell>
          <cell r="D302">
            <v>0</v>
          </cell>
          <cell r="E302">
            <v>0</v>
          </cell>
          <cell r="F302">
            <v>0</v>
          </cell>
          <cell r="G302">
            <v>0</v>
          </cell>
          <cell r="H302">
            <v>0</v>
          </cell>
          <cell r="I302">
            <v>0</v>
          </cell>
          <cell r="K302" t="str">
            <v>Nokia Siemens Networks</v>
          </cell>
          <cell r="L302">
            <v>0</v>
          </cell>
          <cell r="M302">
            <v>0</v>
          </cell>
          <cell r="N302">
            <v>0</v>
          </cell>
          <cell r="O302">
            <v>0</v>
          </cell>
          <cell r="P302">
            <v>0</v>
          </cell>
          <cell r="Q302">
            <v>0</v>
          </cell>
          <cell r="R302">
            <v>0</v>
          </cell>
        </row>
        <row r="303">
          <cell r="B303" t="str">
            <v>Nortel</v>
          </cell>
          <cell r="C303">
            <v>0</v>
          </cell>
          <cell r="D303">
            <v>0</v>
          </cell>
          <cell r="E303">
            <v>7</v>
          </cell>
          <cell r="F303">
            <v>0</v>
          </cell>
          <cell r="G303">
            <v>0</v>
          </cell>
          <cell r="H303">
            <v>92.1</v>
          </cell>
          <cell r="I303">
            <v>99.1</v>
          </cell>
          <cell r="K303" t="str">
            <v>Nortel</v>
          </cell>
          <cell r="L303">
            <v>0</v>
          </cell>
          <cell r="M303">
            <v>0</v>
          </cell>
          <cell r="N303">
            <v>32</v>
          </cell>
          <cell r="O303">
            <v>0</v>
          </cell>
          <cell r="P303">
            <v>0</v>
          </cell>
          <cell r="Q303">
            <v>348</v>
          </cell>
          <cell r="R303">
            <v>380</v>
          </cell>
        </row>
        <row r="304">
          <cell r="B304" t="str">
            <v>Procket</v>
          </cell>
          <cell r="C304">
            <v>0</v>
          </cell>
          <cell r="D304">
            <v>0</v>
          </cell>
          <cell r="E304">
            <v>0</v>
          </cell>
          <cell r="F304">
            <v>0</v>
          </cell>
          <cell r="G304">
            <v>0</v>
          </cell>
          <cell r="H304">
            <v>0</v>
          </cell>
          <cell r="I304">
            <v>0</v>
          </cell>
          <cell r="K304" t="str">
            <v>Procket</v>
          </cell>
          <cell r="L304">
            <v>0</v>
          </cell>
          <cell r="M304">
            <v>0</v>
          </cell>
          <cell r="N304">
            <v>0</v>
          </cell>
          <cell r="O304">
            <v>0</v>
          </cell>
          <cell r="P304">
            <v>0</v>
          </cell>
          <cell r="Q304">
            <v>0</v>
          </cell>
          <cell r="R304">
            <v>0</v>
          </cell>
        </row>
        <row r="305">
          <cell r="B305" t="str">
            <v>Quarry</v>
          </cell>
          <cell r="C305">
            <v>0</v>
          </cell>
          <cell r="D305">
            <v>0</v>
          </cell>
          <cell r="E305">
            <v>0</v>
          </cell>
          <cell r="F305">
            <v>0</v>
          </cell>
          <cell r="G305">
            <v>0</v>
          </cell>
          <cell r="H305">
            <v>0</v>
          </cell>
          <cell r="I305">
            <v>0</v>
          </cell>
          <cell r="K305" t="str">
            <v>Quarry</v>
          </cell>
          <cell r="L305">
            <v>0</v>
          </cell>
          <cell r="M305">
            <v>0</v>
          </cell>
          <cell r="N305">
            <v>0</v>
          </cell>
          <cell r="O305">
            <v>0</v>
          </cell>
          <cell r="P305">
            <v>0</v>
          </cell>
          <cell r="Q305">
            <v>0</v>
          </cell>
          <cell r="R305">
            <v>0</v>
          </cell>
        </row>
        <row r="306">
          <cell r="B306" t="str">
            <v>Redback</v>
          </cell>
          <cell r="C306">
            <v>0</v>
          </cell>
          <cell r="D306">
            <v>0</v>
          </cell>
          <cell r="E306">
            <v>0</v>
          </cell>
          <cell r="F306">
            <v>0</v>
          </cell>
          <cell r="G306">
            <v>0</v>
          </cell>
          <cell r="H306">
            <v>0</v>
          </cell>
          <cell r="I306">
            <v>0</v>
          </cell>
          <cell r="K306" t="str">
            <v>Redback</v>
          </cell>
          <cell r="L306">
            <v>0</v>
          </cell>
          <cell r="M306">
            <v>0</v>
          </cell>
          <cell r="N306">
            <v>0</v>
          </cell>
          <cell r="O306">
            <v>0</v>
          </cell>
          <cell r="P306">
            <v>0</v>
          </cell>
          <cell r="Q306">
            <v>0</v>
          </cell>
          <cell r="R306">
            <v>0</v>
          </cell>
        </row>
        <row r="307">
          <cell r="B307" t="str">
            <v>Riverstone</v>
          </cell>
          <cell r="C307">
            <v>0</v>
          </cell>
          <cell r="D307">
            <v>0</v>
          </cell>
          <cell r="E307">
            <v>0</v>
          </cell>
          <cell r="F307">
            <v>0</v>
          </cell>
          <cell r="G307">
            <v>0</v>
          </cell>
          <cell r="H307">
            <v>0</v>
          </cell>
          <cell r="I307">
            <v>0</v>
          </cell>
          <cell r="K307" t="str">
            <v>Riverstone</v>
          </cell>
          <cell r="L307">
            <v>0</v>
          </cell>
          <cell r="M307">
            <v>0</v>
          </cell>
          <cell r="N307">
            <v>0</v>
          </cell>
          <cell r="O307">
            <v>0</v>
          </cell>
          <cell r="P307">
            <v>0</v>
          </cell>
          <cell r="Q307">
            <v>0</v>
          </cell>
          <cell r="R307">
            <v>0</v>
          </cell>
        </row>
        <row r="308">
          <cell r="B308" t="str">
            <v>Tellabs</v>
          </cell>
          <cell r="C308">
            <v>0</v>
          </cell>
          <cell r="D308">
            <v>0</v>
          </cell>
          <cell r="E308">
            <v>0</v>
          </cell>
          <cell r="F308">
            <v>0</v>
          </cell>
          <cell r="G308">
            <v>0</v>
          </cell>
          <cell r="H308">
            <v>0</v>
          </cell>
          <cell r="I308">
            <v>0</v>
          </cell>
          <cell r="K308" t="str">
            <v>Tellabs</v>
          </cell>
          <cell r="L308">
            <v>0</v>
          </cell>
          <cell r="M308">
            <v>0</v>
          </cell>
          <cell r="N308">
            <v>0</v>
          </cell>
          <cell r="O308">
            <v>0</v>
          </cell>
          <cell r="P308">
            <v>0</v>
          </cell>
          <cell r="Q308">
            <v>0</v>
          </cell>
          <cell r="R308">
            <v>0</v>
          </cell>
        </row>
        <row r="309">
          <cell r="B309" t="str">
            <v>ZTE</v>
          </cell>
          <cell r="C309">
            <v>0</v>
          </cell>
          <cell r="D309">
            <v>0</v>
          </cell>
          <cell r="E309">
            <v>0</v>
          </cell>
          <cell r="F309">
            <v>0</v>
          </cell>
          <cell r="G309">
            <v>0</v>
          </cell>
          <cell r="H309">
            <v>0</v>
          </cell>
          <cell r="I309">
            <v>0</v>
          </cell>
          <cell r="K309" t="str">
            <v>ZTE</v>
          </cell>
          <cell r="L309">
            <v>0</v>
          </cell>
          <cell r="M309">
            <v>0</v>
          </cell>
          <cell r="N309">
            <v>0</v>
          </cell>
          <cell r="O309">
            <v>0</v>
          </cell>
          <cell r="P309">
            <v>0</v>
          </cell>
          <cell r="Q309">
            <v>0</v>
          </cell>
          <cell r="R309">
            <v>0</v>
          </cell>
        </row>
        <row r="310">
          <cell r="B310" t="str">
            <v>Other</v>
          </cell>
          <cell r="C310">
            <v>0</v>
          </cell>
          <cell r="D310">
            <v>0</v>
          </cell>
          <cell r="E310">
            <v>0</v>
          </cell>
          <cell r="F310">
            <v>0</v>
          </cell>
          <cell r="G310">
            <v>0</v>
          </cell>
          <cell r="H310">
            <v>0</v>
          </cell>
          <cell r="I310">
            <v>0</v>
          </cell>
          <cell r="K310" t="str">
            <v>Other</v>
          </cell>
          <cell r="L310">
            <v>0</v>
          </cell>
          <cell r="M310">
            <v>0</v>
          </cell>
          <cell r="N310">
            <v>0</v>
          </cell>
          <cell r="O310">
            <v>0</v>
          </cell>
          <cell r="P310">
            <v>0</v>
          </cell>
          <cell r="Q310">
            <v>0</v>
          </cell>
          <cell r="R310">
            <v>0</v>
          </cell>
        </row>
        <row r="311">
          <cell r="B311" t="str">
            <v>Total</v>
          </cell>
          <cell r="C311">
            <v>131.5</v>
          </cell>
          <cell r="D311">
            <v>113.4</v>
          </cell>
          <cell r="E311">
            <v>41</v>
          </cell>
          <cell r="F311">
            <v>0</v>
          </cell>
          <cell r="G311">
            <v>5</v>
          </cell>
          <cell r="H311">
            <v>295.10000000000002</v>
          </cell>
          <cell r="I311">
            <v>585.99999999999989</v>
          </cell>
          <cell r="K311" t="str">
            <v>Total</v>
          </cell>
          <cell r="L311">
            <v>356</v>
          </cell>
          <cell r="M311">
            <v>2537</v>
          </cell>
          <cell r="N311">
            <v>289</v>
          </cell>
          <cell r="O311">
            <v>0</v>
          </cell>
          <cell r="P311">
            <v>149</v>
          </cell>
          <cell r="Q311">
            <v>2030</v>
          </cell>
          <cell r="R311">
            <v>5361</v>
          </cell>
        </row>
        <row r="316">
          <cell r="B316" t="str">
            <v>Vendor</v>
          </cell>
          <cell r="C316" t="str">
            <v>Core IP/MPLS</v>
          </cell>
          <cell r="D316" t="str">
            <v xml:space="preserve">Edge IP/MPLS </v>
          </cell>
          <cell r="E316" t="str">
            <v>Subscriber Service Router</v>
          </cell>
          <cell r="F316" t="str">
            <v>BRAS</v>
          </cell>
          <cell r="G316" t="str">
            <v>IP/Ethernet</v>
          </cell>
          <cell r="H316" t="str">
            <v>ATM/MPLS</v>
          </cell>
          <cell r="I316" t="str">
            <v>Total IPS</v>
          </cell>
          <cell r="K316" t="str">
            <v>Vendor</v>
          </cell>
          <cell r="L316" t="str">
            <v>Core IP/MPLS</v>
          </cell>
          <cell r="M316" t="str">
            <v>Edge IP/MPLS</v>
          </cell>
          <cell r="N316" t="str">
            <v>Subscriber Service Router</v>
          </cell>
          <cell r="O316" t="str">
            <v>BRAS</v>
          </cell>
          <cell r="P316" t="str">
            <v>IP/Ethernet</v>
          </cell>
          <cell r="Q316" t="str">
            <v>ATM/MPLS</v>
          </cell>
          <cell r="R316" t="str">
            <v>Total IPS</v>
          </cell>
        </row>
        <row r="317">
          <cell r="B317" t="str">
            <v>Alaxala Networks</v>
          </cell>
          <cell r="I317">
            <v>0</v>
          </cell>
          <cell r="K317" t="str">
            <v>Alaxala Networks</v>
          </cell>
          <cell r="R317">
            <v>0</v>
          </cell>
        </row>
        <row r="318">
          <cell r="B318" t="str">
            <v>Alcatel-Lucent</v>
          </cell>
          <cell r="C318">
            <v>0.2</v>
          </cell>
          <cell r="D318">
            <v>0</v>
          </cell>
          <cell r="E318">
            <v>0</v>
          </cell>
          <cell r="F318">
            <v>0</v>
          </cell>
          <cell r="G318">
            <v>6</v>
          </cell>
          <cell r="H318">
            <v>91</v>
          </cell>
          <cell r="I318">
            <v>97.2</v>
          </cell>
          <cell r="K318" t="str">
            <v>Alcatel-Lucent</v>
          </cell>
          <cell r="L318">
            <v>1</v>
          </cell>
          <cell r="M318">
            <v>0</v>
          </cell>
          <cell r="N318">
            <v>0</v>
          </cell>
          <cell r="O318">
            <v>0</v>
          </cell>
          <cell r="P318">
            <v>252</v>
          </cell>
          <cell r="Q318">
            <v>750</v>
          </cell>
          <cell r="R318">
            <v>1003</v>
          </cell>
        </row>
        <row r="319">
          <cell r="B319" t="str">
            <v>Atrica</v>
          </cell>
          <cell r="I319">
            <v>0</v>
          </cell>
          <cell r="K319" t="str">
            <v>Atrica</v>
          </cell>
          <cell r="R319">
            <v>0</v>
          </cell>
        </row>
        <row r="320">
          <cell r="B320" t="str">
            <v>Avici</v>
          </cell>
          <cell r="C320">
            <v>5.5</v>
          </cell>
          <cell r="D320">
            <v>0</v>
          </cell>
          <cell r="E320">
            <v>0</v>
          </cell>
          <cell r="F320">
            <v>0</v>
          </cell>
          <cell r="G320">
            <v>0</v>
          </cell>
          <cell r="H320">
            <v>0</v>
          </cell>
          <cell r="I320">
            <v>5.5</v>
          </cell>
          <cell r="K320" t="str">
            <v>Avici</v>
          </cell>
          <cell r="L320">
            <v>6</v>
          </cell>
          <cell r="M320">
            <v>0</v>
          </cell>
          <cell r="N320">
            <v>0</v>
          </cell>
          <cell r="O320">
            <v>0</v>
          </cell>
          <cell r="P320">
            <v>0</v>
          </cell>
          <cell r="Q320">
            <v>0</v>
          </cell>
          <cell r="R320">
            <v>6</v>
          </cell>
        </row>
        <row r="321">
          <cell r="B321" t="str">
            <v>Brocade</v>
          </cell>
          <cell r="C321">
            <v>0</v>
          </cell>
          <cell r="D321">
            <v>0</v>
          </cell>
          <cell r="E321">
            <v>0</v>
          </cell>
          <cell r="F321">
            <v>0</v>
          </cell>
          <cell r="G321">
            <v>6</v>
          </cell>
          <cell r="H321">
            <v>0</v>
          </cell>
          <cell r="I321">
            <v>6</v>
          </cell>
          <cell r="K321" t="str">
            <v>Brocade</v>
          </cell>
          <cell r="L321">
            <v>0</v>
          </cell>
          <cell r="M321">
            <v>0</v>
          </cell>
          <cell r="N321">
            <v>0</v>
          </cell>
          <cell r="O321">
            <v>0</v>
          </cell>
          <cell r="P321">
            <v>200</v>
          </cell>
          <cell r="Q321">
            <v>0</v>
          </cell>
          <cell r="R321">
            <v>200</v>
          </cell>
        </row>
        <row r="322">
          <cell r="B322" t="str">
            <v>Caspian</v>
          </cell>
          <cell r="C322">
            <v>0</v>
          </cell>
          <cell r="D322">
            <v>0</v>
          </cell>
          <cell r="E322">
            <v>0</v>
          </cell>
          <cell r="F322">
            <v>0</v>
          </cell>
          <cell r="G322">
            <v>0</v>
          </cell>
          <cell r="H322">
            <v>0</v>
          </cell>
          <cell r="I322">
            <v>0</v>
          </cell>
          <cell r="K322" t="str">
            <v>Caspian</v>
          </cell>
          <cell r="L322">
            <v>0</v>
          </cell>
          <cell r="M322">
            <v>0</v>
          </cell>
          <cell r="N322">
            <v>0</v>
          </cell>
          <cell r="O322">
            <v>0</v>
          </cell>
          <cell r="P322">
            <v>0</v>
          </cell>
          <cell r="Q322">
            <v>0</v>
          </cell>
          <cell r="R322">
            <v>0</v>
          </cell>
        </row>
        <row r="323">
          <cell r="B323" t="str">
            <v>Chiaro</v>
          </cell>
          <cell r="C323">
            <v>0</v>
          </cell>
          <cell r="D323">
            <v>0</v>
          </cell>
          <cell r="E323">
            <v>0</v>
          </cell>
          <cell r="F323">
            <v>0</v>
          </cell>
          <cell r="G323">
            <v>0</v>
          </cell>
          <cell r="H323">
            <v>0</v>
          </cell>
          <cell r="I323">
            <v>0</v>
          </cell>
          <cell r="K323" t="str">
            <v>Chiaro</v>
          </cell>
          <cell r="L323">
            <v>0</v>
          </cell>
          <cell r="M323">
            <v>0</v>
          </cell>
          <cell r="N323">
            <v>0</v>
          </cell>
          <cell r="O323">
            <v>0</v>
          </cell>
          <cell r="P323">
            <v>0</v>
          </cell>
          <cell r="Q323">
            <v>0</v>
          </cell>
          <cell r="R323">
            <v>0</v>
          </cell>
        </row>
        <row r="324">
          <cell r="B324" t="str">
            <v>Ciena</v>
          </cell>
          <cell r="C324">
            <v>0</v>
          </cell>
          <cell r="D324">
            <v>0</v>
          </cell>
          <cell r="E324">
            <v>0</v>
          </cell>
          <cell r="F324">
            <v>0</v>
          </cell>
          <cell r="G324">
            <v>0</v>
          </cell>
          <cell r="H324">
            <v>0</v>
          </cell>
          <cell r="I324">
            <v>0</v>
          </cell>
          <cell r="K324" t="str">
            <v>Ciena</v>
          </cell>
          <cell r="L324">
            <v>0</v>
          </cell>
          <cell r="M324">
            <v>0</v>
          </cell>
          <cell r="N324">
            <v>0</v>
          </cell>
          <cell r="O324">
            <v>0</v>
          </cell>
          <cell r="P324">
            <v>0</v>
          </cell>
          <cell r="Q324">
            <v>0</v>
          </cell>
          <cell r="R324">
            <v>0</v>
          </cell>
        </row>
        <row r="325">
          <cell r="B325" t="str">
            <v>Cisco</v>
          </cell>
          <cell r="C325">
            <v>94.6</v>
          </cell>
          <cell r="D325">
            <v>64.2</v>
          </cell>
          <cell r="E325">
            <v>21.2</v>
          </cell>
          <cell r="F325">
            <v>0</v>
          </cell>
          <cell r="G325">
            <v>126</v>
          </cell>
          <cell r="H325">
            <v>47.2</v>
          </cell>
          <cell r="I325">
            <v>353.2</v>
          </cell>
          <cell r="K325" t="str">
            <v>Cisco</v>
          </cell>
          <cell r="L325">
            <v>227</v>
          </cell>
          <cell r="M325">
            <v>1539</v>
          </cell>
          <cell r="N325">
            <v>706</v>
          </cell>
          <cell r="O325">
            <v>0</v>
          </cell>
          <cell r="P325">
            <v>4081</v>
          </cell>
          <cell r="Q325">
            <v>354</v>
          </cell>
          <cell r="R325">
            <v>6907</v>
          </cell>
        </row>
        <row r="326">
          <cell r="B326" t="str">
            <v>Cosine</v>
          </cell>
          <cell r="C326">
            <v>0</v>
          </cell>
          <cell r="D326">
            <v>0</v>
          </cell>
          <cell r="E326">
            <v>1</v>
          </cell>
          <cell r="F326">
            <v>0</v>
          </cell>
          <cell r="G326">
            <v>0</v>
          </cell>
          <cell r="H326">
            <v>0</v>
          </cell>
          <cell r="I326">
            <v>1</v>
          </cell>
          <cell r="K326" t="str">
            <v>Cosine</v>
          </cell>
          <cell r="L326">
            <v>0</v>
          </cell>
          <cell r="M326">
            <v>0</v>
          </cell>
          <cell r="N326">
            <v>6</v>
          </cell>
          <cell r="O326">
            <v>0</v>
          </cell>
          <cell r="P326">
            <v>0</v>
          </cell>
          <cell r="Q326">
            <v>0</v>
          </cell>
          <cell r="R326">
            <v>6</v>
          </cell>
        </row>
        <row r="327">
          <cell r="B327" t="str">
            <v>ECI Telecom</v>
          </cell>
          <cell r="C327">
            <v>0</v>
          </cell>
          <cell r="D327">
            <v>0</v>
          </cell>
          <cell r="E327">
            <v>0</v>
          </cell>
          <cell r="F327">
            <v>0</v>
          </cell>
          <cell r="G327">
            <v>0</v>
          </cell>
          <cell r="H327">
            <v>0</v>
          </cell>
          <cell r="I327">
            <v>0</v>
          </cell>
          <cell r="K327" t="str">
            <v>ECI Telecom</v>
          </cell>
          <cell r="L327">
            <v>0</v>
          </cell>
          <cell r="M327">
            <v>0</v>
          </cell>
          <cell r="N327">
            <v>0</v>
          </cell>
          <cell r="O327">
            <v>0</v>
          </cell>
          <cell r="P327">
            <v>0</v>
          </cell>
          <cell r="Q327">
            <v>0</v>
          </cell>
          <cell r="R327">
            <v>0</v>
          </cell>
        </row>
        <row r="328">
          <cell r="B328" t="str">
            <v>Equipe</v>
          </cell>
          <cell r="C328">
            <v>0</v>
          </cell>
          <cell r="D328">
            <v>0</v>
          </cell>
          <cell r="E328">
            <v>0</v>
          </cell>
          <cell r="F328">
            <v>0</v>
          </cell>
          <cell r="G328">
            <v>0</v>
          </cell>
          <cell r="H328">
            <v>0</v>
          </cell>
          <cell r="I328">
            <v>0</v>
          </cell>
          <cell r="K328" t="str">
            <v>Equipe</v>
          </cell>
          <cell r="L328">
            <v>0</v>
          </cell>
          <cell r="M328">
            <v>0</v>
          </cell>
          <cell r="N328">
            <v>0</v>
          </cell>
          <cell r="O328">
            <v>0</v>
          </cell>
          <cell r="P328">
            <v>0</v>
          </cell>
          <cell r="Q328">
            <v>0</v>
          </cell>
          <cell r="R328">
            <v>0</v>
          </cell>
        </row>
        <row r="329">
          <cell r="B329" t="str">
            <v>Ericsson</v>
          </cell>
          <cell r="C329">
            <v>0</v>
          </cell>
          <cell r="D329">
            <v>1.3</v>
          </cell>
          <cell r="E329">
            <v>9</v>
          </cell>
          <cell r="F329">
            <v>0</v>
          </cell>
          <cell r="G329">
            <v>0</v>
          </cell>
          <cell r="H329">
            <v>23</v>
          </cell>
          <cell r="I329">
            <v>33.299999999999997</v>
          </cell>
          <cell r="K329" t="str">
            <v>Ericsson</v>
          </cell>
          <cell r="L329">
            <v>0</v>
          </cell>
          <cell r="M329">
            <v>11</v>
          </cell>
          <cell r="N329">
            <v>74</v>
          </cell>
          <cell r="O329">
            <v>0</v>
          </cell>
          <cell r="P329">
            <v>0</v>
          </cell>
          <cell r="Q329">
            <v>102</v>
          </cell>
          <cell r="R329">
            <v>187</v>
          </cell>
        </row>
        <row r="330">
          <cell r="B330" t="str">
            <v>Extreme</v>
          </cell>
          <cell r="C330">
            <v>0</v>
          </cell>
          <cell r="D330">
            <v>0</v>
          </cell>
          <cell r="E330">
            <v>0</v>
          </cell>
          <cell r="F330">
            <v>0</v>
          </cell>
          <cell r="G330">
            <v>4</v>
          </cell>
          <cell r="H330">
            <v>0</v>
          </cell>
          <cell r="I330">
            <v>4</v>
          </cell>
          <cell r="K330" t="str">
            <v>Extreme</v>
          </cell>
          <cell r="L330">
            <v>0</v>
          </cell>
          <cell r="M330">
            <v>0</v>
          </cell>
          <cell r="N330">
            <v>0</v>
          </cell>
          <cell r="O330">
            <v>0</v>
          </cell>
          <cell r="P330">
            <v>162</v>
          </cell>
          <cell r="Q330">
            <v>0</v>
          </cell>
          <cell r="R330">
            <v>162</v>
          </cell>
        </row>
        <row r="331">
          <cell r="B331" t="str">
            <v>Force10</v>
          </cell>
          <cell r="C331">
            <v>0</v>
          </cell>
          <cell r="D331">
            <v>0</v>
          </cell>
          <cell r="E331">
            <v>0</v>
          </cell>
          <cell r="F331">
            <v>0</v>
          </cell>
          <cell r="G331">
            <v>0</v>
          </cell>
          <cell r="H331">
            <v>0</v>
          </cell>
          <cell r="I331">
            <v>0</v>
          </cell>
          <cell r="K331" t="str">
            <v>Force10</v>
          </cell>
          <cell r="L331">
            <v>0</v>
          </cell>
          <cell r="M331">
            <v>0</v>
          </cell>
          <cell r="N331">
            <v>0</v>
          </cell>
          <cell r="O331">
            <v>0</v>
          </cell>
          <cell r="P331">
            <v>0</v>
          </cell>
          <cell r="Q331">
            <v>0</v>
          </cell>
          <cell r="R331">
            <v>0</v>
          </cell>
        </row>
        <row r="332">
          <cell r="B332" t="str">
            <v>Fujitsu</v>
          </cell>
          <cell r="C332">
            <v>0</v>
          </cell>
          <cell r="D332">
            <v>0</v>
          </cell>
          <cell r="E332">
            <v>0</v>
          </cell>
          <cell r="F332">
            <v>0</v>
          </cell>
          <cell r="G332">
            <v>0</v>
          </cell>
          <cell r="H332">
            <v>0</v>
          </cell>
          <cell r="I332">
            <v>0</v>
          </cell>
          <cell r="K332" t="str">
            <v>Fujitsu</v>
          </cell>
          <cell r="L332">
            <v>0</v>
          </cell>
          <cell r="M332">
            <v>0</v>
          </cell>
          <cell r="N332">
            <v>0</v>
          </cell>
          <cell r="O332">
            <v>0</v>
          </cell>
          <cell r="P332">
            <v>0</v>
          </cell>
          <cell r="Q332">
            <v>0</v>
          </cell>
          <cell r="R332">
            <v>0</v>
          </cell>
        </row>
        <row r="333">
          <cell r="B333" t="str">
            <v>Hammerhead Systems</v>
          </cell>
          <cell r="C333">
            <v>0</v>
          </cell>
          <cell r="D333">
            <v>0</v>
          </cell>
          <cell r="E333">
            <v>0</v>
          </cell>
          <cell r="F333">
            <v>0</v>
          </cell>
          <cell r="G333">
            <v>0</v>
          </cell>
          <cell r="H333">
            <v>0</v>
          </cell>
          <cell r="I333">
            <v>0</v>
          </cell>
          <cell r="K333" t="str">
            <v>Hammerhead Systems</v>
          </cell>
          <cell r="L333">
            <v>0</v>
          </cell>
          <cell r="M333">
            <v>0</v>
          </cell>
          <cell r="N333">
            <v>0</v>
          </cell>
          <cell r="O333">
            <v>0</v>
          </cell>
          <cell r="P333">
            <v>0</v>
          </cell>
          <cell r="Q333">
            <v>0</v>
          </cell>
          <cell r="R333">
            <v>0</v>
          </cell>
        </row>
        <row r="334">
          <cell r="B334" t="str">
            <v>Hitachi</v>
          </cell>
          <cell r="C334">
            <v>0</v>
          </cell>
          <cell r="D334">
            <v>0</v>
          </cell>
          <cell r="E334">
            <v>0</v>
          </cell>
          <cell r="F334">
            <v>0</v>
          </cell>
          <cell r="G334">
            <v>0</v>
          </cell>
          <cell r="H334">
            <v>0</v>
          </cell>
          <cell r="I334">
            <v>0</v>
          </cell>
          <cell r="K334" t="str">
            <v>Hitachi</v>
          </cell>
          <cell r="L334">
            <v>0</v>
          </cell>
          <cell r="M334">
            <v>0</v>
          </cell>
          <cell r="N334">
            <v>0</v>
          </cell>
          <cell r="O334">
            <v>0</v>
          </cell>
          <cell r="P334">
            <v>0</v>
          </cell>
          <cell r="Q334">
            <v>0</v>
          </cell>
          <cell r="R334">
            <v>0</v>
          </cell>
        </row>
        <row r="335">
          <cell r="B335" t="str">
            <v>Hitachi Cable</v>
          </cell>
          <cell r="C335">
            <v>0</v>
          </cell>
          <cell r="D335">
            <v>0</v>
          </cell>
          <cell r="E335">
            <v>0</v>
          </cell>
          <cell r="F335">
            <v>0</v>
          </cell>
          <cell r="G335">
            <v>0</v>
          </cell>
          <cell r="H335">
            <v>0</v>
          </cell>
          <cell r="I335">
            <v>0</v>
          </cell>
          <cell r="K335" t="str">
            <v>Hitachi Cable</v>
          </cell>
          <cell r="L335">
            <v>0</v>
          </cell>
          <cell r="M335">
            <v>0</v>
          </cell>
          <cell r="N335">
            <v>0</v>
          </cell>
          <cell r="O335">
            <v>0</v>
          </cell>
          <cell r="P335">
            <v>0</v>
          </cell>
          <cell r="Q335">
            <v>0</v>
          </cell>
          <cell r="R335">
            <v>0</v>
          </cell>
        </row>
        <row r="336">
          <cell r="B336" t="str">
            <v>Huawei</v>
          </cell>
          <cell r="C336">
            <v>0</v>
          </cell>
          <cell r="D336">
            <v>0</v>
          </cell>
          <cell r="E336">
            <v>0</v>
          </cell>
          <cell r="F336">
            <v>0</v>
          </cell>
          <cell r="G336">
            <v>0</v>
          </cell>
          <cell r="H336">
            <v>0</v>
          </cell>
          <cell r="I336">
            <v>0</v>
          </cell>
          <cell r="K336" t="str">
            <v>Huawei</v>
          </cell>
          <cell r="L336">
            <v>0</v>
          </cell>
          <cell r="M336">
            <v>0</v>
          </cell>
          <cell r="N336">
            <v>0</v>
          </cell>
          <cell r="O336">
            <v>0</v>
          </cell>
          <cell r="P336">
            <v>0</v>
          </cell>
          <cell r="Q336">
            <v>0</v>
          </cell>
          <cell r="R336">
            <v>0</v>
          </cell>
        </row>
        <row r="337">
          <cell r="B337" t="str">
            <v>Hyperchip</v>
          </cell>
          <cell r="C337">
            <v>0</v>
          </cell>
          <cell r="D337">
            <v>0</v>
          </cell>
          <cell r="E337">
            <v>0</v>
          </cell>
          <cell r="F337">
            <v>0</v>
          </cell>
          <cell r="G337">
            <v>0</v>
          </cell>
          <cell r="H337">
            <v>0</v>
          </cell>
          <cell r="I337">
            <v>0</v>
          </cell>
          <cell r="K337" t="str">
            <v>Hyperchip</v>
          </cell>
          <cell r="L337">
            <v>0</v>
          </cell>
          <cell r="M337">
            <v>0</v>
          </cell>
          <cell r="N337">
            <v>0</v>
          </cell>
          <cell r="O337">
            <v>0</v>
          </cell>
          <cell r="P337">
            <v>0</v>
          </cell>
          <cell r="Q337">
            <v>0</v>
          </cell>
          <cell r="R337">
            <v>0</v>
          </cell>
        </row>
        <row r="338">
          <cell r="B338" t="str">
            <v>Juniper</v>
          </cell>
          <cell r="C338">
            <v>27</v>
          </cell>
          <cell r="D338">
            <v>12.7</v>
          </cell>
          <cell r="E338">
            <v>13</v>
          </cell>
          <cell r="F338">
            <v>0</v>
          </cell>
          <cell r="G338">
            <v>0</v>
          </cell>
          <cell r="H338">
            <v>0</v>
          </cell>
          <cell r="I338">
            <v>52.7</v>
          </cell>
          <cell r="K338" t="str">
            <v>Juniper</v>
          </cell>
          <cell r="L338">
            <v>99</v>
          </cell>
          <cell r="M338">
            <v>114</v>
          </cell>
          <cell r="N338">
            <v>168</v>
          </cell>
          <cell r="O338">
            <v>0</v>
          </cell>
          <cell r="P338">
            <v>0</v>
          </cell>
          <cell r="Q338">
            <v>0</v>
          </cell>
          <cell r="R338">
            <v>381</v>
          </cell>
        </row>
        <row r="339">
          <cell r="B339" t="str">
            <v>Laurel Networks</v>
          </cell>
          <cell r="C339">
            <v>0</v>
          </cell>
          <cell r="D339">
            <v>0</v>
          </cell>
          <cell r="E339">
            <v>0</v>
          </cell>
          <cell r="F339">
            <v>0</v>
          </cell>
          <cell r="G339">
            <v>0</v>
          </cell>
          <cell r="H339">
            <v>0</v>
          </cell>
          <cell r="I339">
            <v>0</v>
          </cell>
          <cell r="K339" t="str">
            <v>Laurel Networks</v>
          </cell>
          <cell r="L339">
            <v>0</v>
          </cell>
          <cell r="M339">
            <v>0</v>
          </cell>
          <cell r="N339">
            <v>0</v>
          </cell>
          <cell r="O339">
            <v>0</v>
          </cell>
          <cell r="P339">
            <v>0</v>
          </cell>
          <cell r="Q339">
            <v>0</v>
          </cell>
          <cell r="R339">
            <v>0</v>
          </cell>
        </row>
        <row r="340">
          <cell r="B340" t="str">
            <v>Lucent</v>
          </cell>
          <cell r="C340">
            <v>0</v>
          </cell>
          <cell r="D340">
            <v>0</v>
          </cell>
          <cell r="E340">
            <v>0</v>
          </cell>
          <cell r="F340">
            <v>0</v>
          </cell>
          <cell r="G340">
            <v>0</v>
          </cell>
          <cell r="H340">
            <v>0</v>
          </cell>
          <cell r="I340">
            <v>0</v>
          </cell>
          <cell r="K340" t="str">
            <v>Lucent</v>
          </cell>
          <cell r="L340">
            <v>0</v>
          </cell>
          <cell r="M340">
            <v>0</v>
          </cell>
          <cell r="N340">
            <v>0</v>
          </cell>
          <cell r="O340">
            <v>0</v>
          </cell>
          <cell r="P340">
            <v>0</v>
          </cell>
          <cell r="Q340">
            <v>0</v>
          </cell>
          <cell r="R340">
            <v>0</v>
          </cell>
        </row>
        <row r="341">
          <cell r="B341" t="str">
            <v>NEC</v>
          </cell>
          <cell r="C341">
            <v>0</v>
          </cell>
          <cell r="D341">
            <v>0</v>
          </cell>
          <cell r="E341">
            <v>0</v>
          </cell>
          <cell r="F341">
            <v>0</v>
          </cell>
          <cell r="G341">
            <v>0</v>
          </cell>
          <cell r="H341">
            <v>0</v>
          </cell>
          <cell r="I341">
            <v>0</v>
          </cell>
          <cell r="K341" t="str">
            <v>NEC</v>
          </cell>
          <cell r="L341">
            <v>0</v>
          </cell>
          <cell r="M341">
            <v>0</v>
          </cell>
          <cell r="N341">
            <v>0</v>
          </cell>
          <cell r="O341">
            <v>0</v>
          </cell>
          <cell r="P341">
            <v>0</v>
          </cell>
          <cell r="Q341">
            <v>0</v>
          </cell>
          <cell r="R341">
            <v>0</v>
          </cell>
        </row>
        <row r="342">
          <cell r="B342" t="str">
            <v>Nokia Siemens Networks</v>
          </cell>
          <cell r="C342">
            <v>0</v>
          </cell>
          <cell r="D342">
            <v>0</v>
          </cell>
          <cell r="E342">
            <v>0</v>
          </cell>
          <cell r="F342">
            <v>0</v>
          </cell>
          <cell r="G342">
            <v>0</v>
          </cell>
          <cell r="H342">
            <v>0</v>
          </cell>
          <cell r="I342">
            <v>0</v>
          </cell>
          <cell r="K342" t="str">
            <v>Nokia Siemens Networks</v>
          </cell>
          <cell r="L342">
            <v>0</v>
          </cell>
          <cell r="M342">
            <v>0</v>
          </cell>
          <cell r="N342">
            <v>0</v>
          </cell>
          <cell r="O342">
            <v>0</v>
          </cell>
          <cell r="P342">
            <v>0</v>
          </cell>
          <cell r="Q342">
            <v>0</v>
          </cell>
          <cell r="R342">
            <v>0</v>
          </cell>
        </row>
        <row r="343">
          <cell r="B343" t="str">
            <v>Nortel</v>
          </cell>
          <cell r="C343">
            <v>0</v>
          </cell>
          <cell r="D343">
            <v>0</v>
          </cell>
          <cell r="E343">
            <v>9</v>
          </cell>
          <cell r="F343">
            <v>0</v>
          </cell>
          <cell r="G343">
            <v>4.7</v>
          </cell>
          <cell r="H343">
            <v>68.400000000000006</v>
          </cell>
          <cell r="I343">
            <v>82.100000000000009</v>
          </cell>
          <cell r="K343" t="str">
            <v>Nortel</v>
          </cell>
          <cell r="L343">
            <v>0</v>
          </cell>
          <cell r="M343">
            <v>0</v>
          </cell>
          <cell r="N343">
            <v>38</v>
          </cell>
          <cell r="O343">
            <v>0</v>
          </cell>
          <cell r="P343">
            <v>155</v>
          </cell>
          <cell r="Q343">
            <v>260</v>
          </cell>
          <cell r="R343">
            <v>453</v>
          </cell>
        </row>
        <row r="344">
          <cell r="B344" t="str">
            <v>Procket</v>
          </cell>
          <cell r="C344">
            <v>0</v>
          </cell>
          <cell r="D344">
            <v>0</v>
          </cell>
          <cell r="E344">
            <v>0</v>
          </cell>
          <cell r="F344">
            <v>0</v>
          </cell>
          <cell r="G344">
            <v>0</v>
          </cell>
          <cell r="H344">
            <v>0</v>
          </cell>
          <cell r="I344">
            <v>0</v>
          </cell>
          <cell r="K344" t="str">
            <v>Procket</v>
          </cell>
          <cell r="L344">
            <v>0</v>
          </cell>
          <cell r="M344">
            <v>0</v>
          </cell>
          <cell r="N344">
            <v>0</v>
          </cell>
          <cell r="O344">
            <v>0</v>
          </cell>
          <cell r="P344">
            <v>0</v>
          </cell>
          <cell r="Q344">
            <v>0</v>
          </cell>
          <cell r="R344">
            <v>0</v>
          </cell>
        </row>
        <row r="345">
          <cell r="B345" t="str">
            <v>Quarry</v>
          </cell>
          <cell r="C345">
            <v>0</v>
          </cell>
          <cell r="D345">
            <v>0</v>
          </cell>
          <cell r="E345">
            <v>0</v>
          </cell>
          <cell r="F345">
            <v>0</v>
          </cell>
          <cell r="G345">
            <v>0</v>
          </cell>
          <cell r="H345">
            <v>0</v>
          </cell>
          <cell r="I345">
            <v>0</v>
          </cell>
          <cell r="K345" t="str">
            <v>Quarry</v>
          </cell>
          <cell r="L345">
            <v>0</v>
          </cell>
          <cell r="M345">
            <v>0</v>
          </cell>
          <cell r="N345">
            <v>0</v>
          </cell>
          <cell r="O345">
            <v>0</v>
          </cell>
          <cell r="P345">
            <v>0</v>
          </cell>
          <cell r="Q345">
            <v>0</v>
          </cell>
          <cell r="R345">
            <v>0</v>
          </cell>
        </row>
        <row r="346">
          <cell r="B346" t="str">
            <v>Redback</v>
          </cell>
          <cell r="C346">
            <v>0</v>
          </cell>
          <cell r="D346">
            <v>0</v>
          </cell>
          <cell r="E346">
            <v>0</v>
          </cell>
          <cell r="F346">
            <v>0</v>
          </cell>
          <cell r="G346">
            <v>0</v>
          </cell>
          <cell r="H346">
            <v>0</v>
          </cell>
          <cell r="I346">
            <v>0</v>
          </cell>
          <cell r="K346" t="str">
            <v>Redback</v>
          </cell>
          <cell r="L346">
            <v>0</v>
          </cell>
          <cell r="M346">
            <v>0</v>
          </cell>
          <cell r="N346">
            <v>0</v>
          </cell>
          <cell r="O346">
            <v>0</v>
          </cell>
          <cell r="P346">
            <v>0</v>
          </cell>
          <cell r="Q346">
            <v>0</v>
          </cell>
          <cell r="R346">
            <v>0</v>
          </cell>
        </row>
        <row r="347">
          <cell r="B347" t="str">
            <v>Riverstone</v>
          </cell>
          <cell r="C347">
            <v>0</v>
          </cell>
          <cell r="D347">
            <v>0</v>
          </cell>
          <cell r="E347">
            <v>0</v>
          </cell>
          <cell r="F347">
            <v>0</v>
          </cell>
          <cell r="G347">
            <v>0</v>
          </cell>
          <cell r="H347">
            <v>0</v>
          </cell>
          <cell r="I347">
            <v>0</v>
          </cell>
          <cell r="K347" t="str">
            <v>Riverstone</v>
          </cell>
          <cell r="L347">
            <v>0</v>
          </cell>
          <cell r="M347">
            <v>0</v>
          </cell>
          <cell r="N347">
            <v>0</v>
          </cell>
          <cell r="O347">
            <v>0</v>
          </cell>
          <cell r="P347">
            <v>0</v>
          </cell>
          <cell r="Q347">
            <v>0</v>
          </cell>
          <cell r="R347">
            <v>0</v>
          </cell>
        </row>
        <row r="348">
          <cell r="B348" t="str">
            <v>Tellabs</v>
          </cell>
          <cell r="C348">
            <v>0</v>
          </cell>
          <cell r="D348">
            <v>0</v>
          </cell>
          <cell r="E348">
            <v>0</v>
          </cell>
          <cell r="F348">
            <v>0</v>
          </cell>
          <cell r="G348">
            <v>0</v>
          </cell>
          <cell r="H348">
            <v>0</v>
          </cell>
          <cell r="I348">
            <v>0</v>
          </cell>
          <cell r="K348" t="str">
            <v>Tellabs</v>
          </cell>
          <cell r="L348">
            <v>0</v>
          </cell>
          <cell r="M348">
            <v>0</v>
          </cell>
          <cell r="N348">
            <v>0</v>
          </cell>
          <cell r="O348">
            <v>0</v>
          </cell>
          <cell r="P348">
            <v>0</v>
          </cell>
          <cell r="Q348">
            <v>0</v>
          </cell>
          <cell r="R348">
            <v>0</v>
          </cell>
        </row>
        <row r="349">
          <cell r="B349" t="str">
            <v>ZTE</v>
          </cell>
          <cell r="C349">
            <v>0</v>
          </cell>
          <cell r="D349">
            <v>0</v>
          </cell>
          <cell r="E349">
            <v>0</v>
          </cell>
          <cell r="F349">
            <v>0</v>
          </cell>
          <cell r="G349">
            <v>0</v>
          </cell>
          <cell r="H349">
            <v>0</v>
          </cell>
          <cell r="I349">
            <v>0</v>
          </cell>
          <cell r="K349" t="str">
            <v>ZTE</v>
          </cell>
          <cell r="L349">
            <v>0</v>
          </cell>
          <cell r="M349">
            <v>0</v>
          </cell>
          <cell r="N349">
            <v>0</v>
          </cell>
          <cell r="O349">
            <v>0</v>
          </cell>
          <cell r="P349">
            <v>0</v>
          </cell>
          <cell r="Q349">
            <v>0</v>
          </cell>
          <cell r="R349">
            <v>0</v>
          </cell>
        </row>
        <row r="350">
          <cell r="B350" t="str">
            <v>Other</v>
          </cell>
          <cell r="C350">
            <v>0</v>
          </cell>
          <cell r="D350">
            <v>0</v>
          </cell>
          <cell r="E350">
            <v>0</v>
          </cell>
          <cell r="F350">
            <v>0</v>
          </cell>
          <cell r="G350">
            <v>0</v>
          </cell>
          <cell r="H350">
            <v>0</v>
          </cell>
          <cell r="I350">
            <v>0</v>
          </cell>
          <cell r="K350" t="str">
            <v>Other</v>
          </cell>
          <cell r="L350">
            <v>0</v>
          </cell>
          <cell r="M350">
            <v>0</v>
          </cell>
          <cell r="N350">
            <v>0</v>
          </cell>
          <cell r="O350">
            <v>0</v>
          </cell>
          <cell r="P350">
            <v>0</v>
          </cell>
          <cell r="Q350">
            <v>0</v>
          </cell>
          <cell r="R350">
            <v>0</v>
          </cell>
        </row>
        <row r="351">
          <cell r="B351" t="str">
            <v>Total</v>
          </cell>
          <cell r="C351">
            <v>127.3</v>
          </cell>
          <cell r="D351">
            <v>78.2</v>
          </cell>
          <cell r="E351">
            <v>53.2</v>
          </cell>
          <cell r="F351">
            <v>0</v>
          </cell>
          <cell r="G351">
            <v>146.69999999999999</v>
          </cell>
          <cell r="H351">
            <v>229.6</v>
          </cell>
          <cell r="I351">
            <v>635</v>
          </cell>
          <cell r="K351" t="str">
            <v>Total</v>
          </cell>
          <cell r="L351">
            <v>333</v>
          </cell>
          <cell r="M351">
            <v>1664</v>
          </cell>
          <cell r="N351">
            <v>992</v>
          </cell>
          <cell r="O351">
            <v>0</v>
          </cell>
          <cell r="P351">
            <v>4850</v>
          </cell>
          <cell r="Q351">
            <v>1466</v>
          </cell>
          <cell r="R351">
            <v>9305</v>
          </cell>
        </row>
        <row r="355">
          <cell r="B355" t="str">
            <v>Vendor</v>
          </cell>
          <cell r="C355" t="str">
            <v>Core IP/MPLS</v>
          </cell>
          <cell r="D355" t="str">
            <v xml:space="preserve">Edge IP/MPLS </v>
          </cell>
          <cell r="E355" t="str">
            <v>Subscriber Service Router</v>
          </cell>
          <cell r="F355" t="str">
            <v>BRAS</v>
          </cell>
          <cell r="G355" t="str">
            <v>IP/Ethernet</v>
          </cell>
          <cell r="H355" t="str">
            <v>ATM/MPLS</v>
          </cell>
          <cell r="I355" t="str">
            <v>Total IPS</v>
          </cell>
          <cell r="K355" t="str">
            <v>Vendor</v>
          </cell>
          <cell r="L355" t="str">
            <v>Core IP/MPLS</v>
          </cell>
          <cell r="M355" t="str">
            <v>Edge IP/MPLS</v>
          </cell>
          <cell r="N355" t="str">
            <v>Subscriber Service Router</v>
          </cell>
          <cell r="O355" t="str">
            <v>BRAS</v>
          </cell>
          <cell r="P355" t="str">
            <v>IP/Ethernet</v>
          </cell>
          <cell r="Q355" t="str">
            <v>ATM/MPLS</v>
          </cell>
          <cell r="R355" t="str">
            <v>Total IPS</v>
          </cell>
        </row>
        <row r="356">
          <cell r="B356" t="str">
            <v>Alaxala Networks</v>
          </cell>
          <cell r="I356">
            <v>0</v>
          </cell>
          <cell r="K356" t="str">
            <v>Alaxala Networks</v>
          </cell>
          <cell r="R356">
            <v>0</v>
          </cell>
        </row>
        <row r="357">
          <cell r="B357" t="str">
            <v>Alcatel-Lucent</v>
          </cell>
          <cell r="C357">
            <v>0.5</v>
          </cell>
          <cell r="D357">
            <v>0</v>
          </cell>
          <cell r="E357">
            <v>0</v>
          </cell>
          <cell r="F357">
            <v>0</v>
          </cell>
          <cell r="G357">
            <v>4</v>
          </cell>
          <cell r="H357">
            <v>95</v>
          </cell>
          <cell r="I357">
            <v>99.5</v>
          </cell>
          <cell r="K357" t="str">
            <v>Alcatel-Lucent</v>
          </cell>
          <cell r="L357">
            <v>2</v>
          </cell>
          <cell r="M357">
            <v>0</v>
          </cell>
          <cell r="N357">
            <v>0</v>
          </cell>
          <cell r="O357">
            <v>0</v>
          </cell>
          <cell r="P357">
            <v>164</v>
          </cell>
          <cell r="Q357">
            <v>767</v>
          </cell>
          <cell r="R357">
            <v>933</v>
          </cell>
        </row>
        <row r="358">
          <cell r="B358" t="str">
            <v>Atrica</v>
          </cell>
          <cell r="I358">
            <v>0</v>
          </cell>
          <cell r="K358" t="str">
            <v>Atrica</v>
          </cell>
          <cell r="R358">
            <v>0</v>
          </cell>
        </row>
        <row r="359">
          <cell r="B359" t="str">
            <v>Avici</v>
          </cell>
          <cell r="C359">
            <v>6.1</v>
          </cell>
          <cell r="D359">
            <v>0</v>
          </cell>
          <cell r="E359">
            <v>0</v>
          </cell>
          <cell r="F359">
            <v>0</v>
          </cell>
          <cell r="G359">
            <v>0</v>
          </cell>
          <cell r="H359">
            <v>0</v>
          </cell>
          <cell r="I359">
            <v>6.1</v>
          </cell>
          <cell r="K359" t="str">
            <v>Avici</v>
          </cell>
          <cell r="L359">
            <v>7</v>
          </cell>
          <cell r="M359">
            <v>0</v>
          </cell>
          <cell r="N359">
            <v>0</v>
          </cell>
          <cell r="O359">
            <v>0</v>
          </cell>
          <cell r="P359">
            <v>0</v>
          </cell>
          <cell r="Q359">
            <v>0</v>
          </cell>
          <cell r="R359">
            <v>7</v>
          </cell>
        </row>
        <row r="360">
          <cell r="B360" t="str">
            <v>Brocade</v>
          </cell>
          <cell r="C360">
            <v>0</v>
          </cell>
          <cell r="D360">
            <v>0</v>
          </cell>
          <cell r="E360">
            <v>0</v>
          </cell>
          <cell r="F360">
            <v>0</v>
          </cell>
          <cell r="G360">
            <v>6.7</v>
          </cell>
          <cell r="H360">
            <v>0</v>
          </cell>
          <cell r="I360">
            <v>6.7</v>
          </cell>
          <cell r="K360" t="str">
            <v>Brocade</v>
          </cell>
          <cell r="L360">
            <v>0</v>
          </cell>
          <cell r="M360">
            <v>0</v>
          </cell>
          <cell r="N360">
            <v>0</v>
          </cell>
          <cell r="O360">
            <v>0</v>
          </cell>
          <cell r="P360">
            <v>218</v>
          </cell>
          <cell r="Q360">
            <v>0</v>
          </cell>
          <cell r="R360">
            <v>218</v>
          </cell>
        </row>
        <row r="361">
          <cell r="B361" t="str">
            <v>Caspian</v>
          </cell>
          <cell r="C361">
            <v>0</v>
          </cell>
          <cell r="D361">
            <v>0</v>
          </cell>
          <cell r="E361">
            <v>0</v>
          </cell>
          <cell r="F361">
            <v>0</v>
          </cell>
          <cell r="G361">
            <v>0</v>
          </cell>
          <cell r="H361">
            <v>0</v>
          </cell>
          <cell r="I361">
            <v>0</v>
          </cell>
          <cell r="K361" t="str">
            <v>Caspian</v>
          </cell>
          <cell r="L361">
            <v>0</v>
          </cell>
          <cell r="M361">
            <v>0</v>
          </cell>
          <cell r="N361">
            <v>0</v>
          </cell>
          <cell r="O361">
            <v>0</v>
          </cell>
          <cell r="P361">
            <v>0</v>
          </cell>
          <cell r="Q361">
            <v>0</v>
          </cell>
          <cell r="R361">
            <v>0</v>
          </cell>
        </row>
        <row r="362">
          <cell r="B362" t="str">
            <v>Chiaro</v>
          </cell>
          <cell r="C362">
            <v>0</v>
          </cell>
          <cell r="D362">
            <v>0</v>
          </cell>
          <cell r="E362">
            <v>0</v>
          </cell>
          <cell r="F362">
            <v>0</v>
          </cell>
          <cell r="G362">
            <v>0</v>
          </cell>
          <cell r="H362">
            <v>0</v>
          </cell>
          <cell r="I362">
            <v>0</v>
          </cell>
          <cell r="K362" t="str">
            <v>Chiaro</v>
          </cell>
          <cell r="L362">
            <v>0</v>
          </cell>
          <cell r="M362">
            <v>0</v>
          </cell>
          <cell r="N362">
            <v>0</v>
          </cell>
          <cell r="O362">
            <v>0</v>
          </cell>
          <cell r="P362">
            <v>0</v>
          </cell>
          <cell r="Q362">
            <v>0</v>
          </cell>
          <cell r="R362">
            <v>0</v>
          </cell>
        </row>
        <row r="363">
          <cell r="B363" t="str">
            <v>Ciena</v>
          </cell>
          <cell r="C363">
            <v>0</v>
          </cell>
          <cell r="D363">
            <v>0</v>
          </cell>
          <cell r="E363">
            <v>0</v>
          </cell>
          <cell r="F363">
            <v>0</v>
          </cell>
          <cell r="G363">
            <v>0</v>
          </cell>
          <cell r="H363">
            <v>0</v>
          </cell>
          <cell r="I363">
            <v>0</v>
          </cell>
          <cell r="K363" t="str">
            <v>Ciena</v>
          </cell>
          <cell r="L363">
            <v>0</v>
          </cell>
          <cell r="M363">
            <v>0</v>
          </cell>
          <cell r="N363">
            <v>0</v>
          </cell>
          <cell r="O363">
            <v>0</v>
          </cell>
          <cell r="P363">
            <v>0</v>
          </cell>
          <cell r="Q363">
            <v>0</v>
          </cell>
          <cell r="R363">
            <v>0</v>
          </cell>
        </row>
        <row r="364">
          <cell r="B364" t="str">
            <v>Cisco</v>
          </cell>
          <cell r="C364">
            <v>98</v>
          </cell>
          <cell r="D364">
            <v>83</v>
          </cell>
          <cell r="E364">
            <v>26.9</v>
          </cell>
          <cell r="F364">
            <v>0</v>
          </cell>
          <cell r="G364">
            <v>140</v>
          </cell>
          <cell r="H364">
            <v>40.4</v>
          </cell>
          <cell r="I364">
            <v>388.29999999999995</v>
          </cell>
          <cell r="K364" t="str">
            <v>Cisco</v>
          </cell>
          <cell r="L364">
            <v>252</v>
          </cell>
          <cell r="M364">
            <v>1603</v>
          </cell>
          <cell r="N364">
            <v>898</v>
          </cell>
          <cell r="O364">
            <v>0</v>
          </cell>
          <cell r="P364">
            <v>4445</v>
          </cell>
          <cell r="Q364">
            <v>299</v>
          </cell>
          <cell r="R364">
            <v>7497</v>
          </cell>
        </row>
        <row r="365">
          <cell r="B365" t="str">
            <v>Cosine</v>
          </cell>
          <cell r="C365">
            <v>0</v>
          </cell>
          <cell r="D365">
            <v>0</v>
          </cell>
          <cell r="E365">
            <v>3.7</v>
          </cell>
          <cell r="F365">
            <v>0</v>
          </cell>
          <cell r="G365">
            <v>0</v>
          </cell>
          <cell r="H365">
            <v>0</v>
          </cell>
          <cell r="I365">
            <v>3.7</v>
          </cell>
          <cell r="K365" t="str">
            <v>Cosine</v>
          </cell>
          <cell r="L365">
            <v>0</v>
          </cell>
          <cell r="M365">
            <v>0</v>
          </cell>
          <cell r="N365">
            <v>12</v>
          </cell>
          <cell r="O365">
            <v>0</v>
          </cell>
          <cell r="P365">
            <v>0</v>
          </cell>
          <cell r="Q365">
            <v>0</v>
          </cell>
          <cell r="R365">
            <v>12</v>
          </cell>
        </row>
        <row r="366">
          <cell r="B366" t="str">
            <v>ECI Telecom</v>
          </cell>
          <cell r="C366">
            <v>0</v>
          </cell>
          <cell r="D366">
            <v>0</v>
          </cell>
          <cell r="E366">
            <v>0</v>
          </cell>
          <cell r="F366">
            <v>0</v>
          </cell>
          <cell r="G366">
            <v>0</v>
          </cell>
          <cell r="H366">
            <v>0</v>
          </cell>
          <cell r="I366">
            <v>0</v>
          </cell>
          <cell r="K366" t="str">
            <v>ECI Telecom</v>
          </cell>
          <cell r="L366">
            <v>0</v>
          </cell>
          <cell r="M366">
            <v>0</v>
          </cell>
          <cell r="N366">
            <v>0</v>
          </cell>
          <cell r="O366">
            <v>0</v>
          </cell>
          <cell r="P366">
            <v>0</v>
          </cell>
          <cell r="Q366">
            <v>0</v>
          </cell>
          <cell r="R366">
            <v>0</v>
          </cell>
        </row>
        <row r="367">
          <cell r="B367" t="str">
            <v>Equipe</v>
          </cell>
          <cell r="C367">
            <v>0</v>
          </cell>
          <cell r="D367">
            <v>0</v>
          </cell>
          <cell r="E367">
            <v>0</v>
          </cell>
          <cell r="F367">
            <v>0</v>
          </cell>
          <cell r="G367">
            <v>0</v>
          </cell>
          <cell r="H367">
            <v>0</v>
          </cell>
          <cell r="I367">
            <v>0</v>
          </cell>
          <cell r="K367" t="str">
            <v>Equipe</v>
          </cell>
          <cell r="L367">
            <v>0</v>
          </cell>
          <cell r="M367">
            <v>0</v>
          </cell>
          <cell r="N367">
            <v>0</v>
          </cell>
          <cell r="O367">
            <v>0</v>
          </cell>
          <cell r="P367">
            <v>0</v>
          </cell>
          <cell r="Q367">
            <v>0</v>
          </cell>
          <cell r="R367">
            <v>0</v>
          </cell>
        </row>
        <row r="368">
          <cell r="B368" t="str">
            <v>Ericsson</v>
          </cell>
          <cell r="C368">
            <v>0</v>
          </cell>
          <cell r="D368">
            <v>8.5</v>
          </cell>
          <cell r="E368">
            <v>6</v>
          </cell>
          <cell r="F368">
            <v>0</v>
          </cell>
          <cell r="G368">
            <v>0</v>
          </cell>
          <cell r="H368">
            <v>11</v>
          </cell>
          <cell r="I368">
            <v>25.5</v>
          </cell>
          <cell r="K368" t="str">
            <v>Ericsson</v>
          </cell>
          <cell r="L368">
            <v>0</v>
          </cell>
          <cell r="M368">
            <v>10</v>
          </cell>
          <cell r="N368">
            <v>85</v>
          </cell>
          <cell r="O368">
            <v>0</v>
          </cell>
          <cell r="P368">
            <v>0</v>
          </cell>
          <cell r="Q368">
            <v>45</v>
          </cell>
          <cell r="R368">
            <v>140</v>
          </cell>
        </row>
        <row r="369">
          <cell r="B369" t="str">
            <v>Extreme</v>
          </cell>
          <cell r="C369">
            <v>0</v>
          </cell>
          <cell r="D369">
            <v>0</v>
          </cell>
          <cell r="E369">
            <v>0</v>
          </cell>
          <cell r="F369">
            <v>0</v>
          </cell>
          <cell r="G369">
            <v>8.3000000000000007</v>
          </cell>
          <cell r="H369">
            <v>0</v>
          </cell>
          <cell r="I369">
            <v>8.3000000000000007</v>
          </cell>
          <cell r="K369" t="str">
            <v>Extreme</v>
          </cell>
          <cell r="L369">
            <v>0</v>
          </cell>
          <cell r="M369">
            <v>0</v>
          </cell>
          <cell r="N369">
            <v>0</v>
          </cell>
          <cell r="O369">
            <v>0</v>
          </cell>
          <cell r="P369">
            <v>304</v>
          </cell>
          <cell r="Q369">
            <v>0</v>
          </cell>
          <cell r="R369">
            <v>304</v>
          </cell>
        </row>
        <row r="370">
          <cell r="B370" t="str">
            <v>Force10</v>
          </cell>
          <cell r="C370">
            <v>0</v>
          </cell>
          <cell r="D370">
            <v>0</v>
          </cell>
          <cell r="E370">
            <v>0</v>
          </cell>
          <cell r="F370">
            <v>0</v>
          </cell>
          <cell r="G370">
            <v>0</v>
          </cell>
          <cell r="H370">
            <v>0</v>
          </cell>
          <cell r="I370">
            <v>0</v>
          </cell>
          <cell r="K370" t="str">
            <v>Force10</v>
          </cell>
          <cell r="L370">
            <v>0</v>
          </cell>
          <cell r="M370">
            <v>0</v>
          </cell>
          <cell r="N370">
            <v>0</v>
          </cell>
          <cell r="O370">
            <v>0</v>
          </cell>
          <cell r="P370">
            <v>0</v>
          </cell>
          <cell r="Q370">
            <v>0</v>
          </cell>
          <cell r="R370">
            <v>0</v>
          </cell>
        </row>
        <row r="371">
          <cell r="B371" t="str">
            <v>Fujitsu</v>
          </cell>
          <cell r="C371">
            <v>0</v>
          </cell>
          <cell r="D371">
            <v>0</v>
          </cell>
          <cell r="E371">
            <v>0</v>
          </cell>
          <cell r="F371">
            <v>0</v>
          </cell>
          <cell r="G371">
            <v>0</v>
          </cell>
          <cell r="H371">
            <v>0</v>
          </cell>
          <cell r="I371">
            <v>0</v>
          </cell>
          <cell r="K371" t="str">
            <v>Fujitsu</v>
          </cell>
          <cell r="L371">
            <v>0</v>
          </cell>
          <cell r="M371">
            <v>0</v>
          </cell>
          <cell r="N371">
            <v>0</v>
          </cell>
          <cell r="O371">
            <v>0</v>
          </cell>
          <cell r="P371">
            <v>0</v>
          </cell>
          <cell r="Q371">
            <v>0</v>
          </cell>
          <cell r="R371">
            <v>0</v>
          </cell>
        </row>
        <row r="372">
          <cell r="B372" t="str">
            <v>Hammerhead Systems</v>
          </cell>
          <cell r="C372">
            <v>0</v>
          </cell>
          <cell r="D372">
            <v>0</v>
          </cell>
          <cell r="E372">
            <v>0</v>
          </cell>
          <cell r="F372">
            <v>0</v>
          </cell>
          <cell r="G372">
            <v>0</v>
          </cell>
          <cell r="H372">
            <v>0</v>
          </cell>
          <cell r="I372">
            <v>0</v>
          </cell>
          <cell r="K372" t="str">
            <v>Hammerhead Systems</v>
          </cell>
          <cell r="L372">
            <v>0</v>
          </cell>
          <cell r="M372">
            <v>0</v>
          </cell>
          <cell r="N372">
            <v>0</v>
          </cell>
          <cell r="O372">
            <v>0</v>
          </cell>
          <cell r="P372">
            <v>0</v>
          </cell>
          <cell r="Q372">
            <v>0</v>
          </cell>
          <cell r="R372">
            <v>0</v>
          </cell>
        </row>
        <row r="373">
          <cell r="B373" t="str">
            <v>Hitachi</v>
          </cell>
          <cell r="C373">
            <v>0</v>
          </cell>
          <cell r="D373">
            <v>0</v>
          </cell>
          <cell r="E373">
            <v>0</v>
          </cell>
          <cell r="F373">
            <v>0</v>
          </cell>
          <cell r="G373">
            <v>0</v>
          </cell>
          <cell r="H373">
            <v>0</v>
          </cell>
          <cell r="I373">
            <v>0</v>
          </cell>
          <cell r="K373" t="str">
            <v>Hitachi</v>
          </cell>
          <cell r="L373">
            <v>0</v>
          </cell>
          <cell r="M373">
            <v>0</v>
          </cell>
          <cell r="N373">
            <v>0</v>
          </cell>
          <cell r="O373">
            <v>0</v>
          </cell>
          <cell r="P373">
            <v>0</v>
          </cell>
          <cell r="Q373">
            <v>0</v>
          </cell>
          <cell r="R373">
            <v>0</v>
          </cell>
        </row>
        <row r="374">
          <cell r="B374" t="str">
            <v>Hitachi Cable</v>
          </cell>
          <cell r="C374">
            <v>0</v>
          </cell>
          <cell r="D374">
            <v>0</v>
          </cell>
          <cell r="E374">
            <v>0</v>
          </cell>
          <cell r="F374">
            <v>0</v>
          </cell>
          <cell r="G374">
            <v>0</v>
          </cell>
          <cell r="H374">
            <v>0</v>
          </cell>
          <cell r="I374">
            <v>0</v>
          </cell>
          <cell r="K374" t="str">
            <v>Hitachi Cable</v>
          </cell>
          <cell r="L374">
            <v>0</v>
          </cell>
          <cell r="M374">
            <v>0</v>
          </cell>
          <cell r="N374">
            <v>0</v>
          </cell>
          <cell r="O374">
            <v>0</v>
          </cell>
          <cell r="P374">
            <v>0</v>
          </cell>
          <cell r="Q374">
            <v>0</v>
          </cell>
          <cell r="R374">
            <v>0</v>
          </cell>
        </row>
        <row r="375">
          <cell r="B375" t="str">
            <v>Huawei</v>
          </cell>
          <cell r="C375">
            <v>0</v>
          </cell>
          <cell r="D375">
            <v>0</v>
          </cell>
          <cell r="E375">
            <v>0</v>
          </cell>
          <cell r="F375">
            <v>0</v>
          </cell>
          <cell r="G375">
            <v>0</v>
          </cell>
          <cell r="H375">
            <v>0</v>
          </cell>
          <cell r="I375">
            <v>0</v>
          </cell>
          <cell r="K375" t="str">
            <v>Huawei</v>
          </cell>
          <cell r="L375">
            <v>0</v>
          </cell>
          <cell r="M375">
            <v>0</v>
          </cell>
          <cell r="N375">
            <v>0</v>
          </cell>
          <cell r="O375">
            <v>0</v>
          </cell>
          <cell r="P375">
            <v>0</v>
          </cell>
          <cell r="Q375">
            <v>0</v>
          </cell>
          <cell r="R375">
            <v>0</v>
          </cell>
        </row>
        <row r="376">
          <cell r="B376" t="str">
            <v>Hyperchip</v>
          </cell>
          <cell r="C376">
            <v>0</v>
          </cell>
          <cell r="D376">
            <v>0</v>
          </cell>
          <cell r="E376">
            <v>0</v>
          </cell>
          <cell r="F376">
            <v>0</v>
          </cell>
          <cell r="G376">
            <v>0</v>
          </cell>
          <cell r="H376">
            <v>0</v>
          </cell>
          <cell r="I376">
            <v>0</v>
          </cell>
          <cell r="K376" t="str">
            <v>Hyperchip</v>
          </cell>
          <cell r="L376">
            <v>0</v>
          </cell>
          <cell r="M376">
            <v>0</v>
          </cell>
          <cell r="N376">
            <v>0</v>
          </cell>
          <cell r="O376">
            <v>0</v>
          </cell>
          <cell r="P376">
            <v>0</v>
          </cell>
          <cell r="Q376">
            <v>0</v>
          </cell>
          <cell r="R376">
            <v>0</v>
          </cell>
        </row>
        <row r="377">
          <cell r="B377" t="str">
            <v>Juniper</v>
          </cell>
          <cell r="C377">
            <v>30.9</v>
          </cell>
          <cell r="D377">
            <v>13</v>
          </cell>
          <cell r="E377">
            <v>13.8</v>
          </cell>
          <cell r="F377">
            <v>0</v>
          </cell>
          <cell r="G377">
            <v>0</v>
          </cell>
          <cell r="H377">
            <v>0</v>
          </cell>
          <cell r="I377">
            <v>57.7</v>
          </cell>
          <cell r="K377" t="str">
            <v>Juniper</v>
          </cell>
          <cell r="L377">
            <v>103</v>
          </cell>
          <cell r="M377">
            <v>119</v>
          </cell>
          <cell r="N377">
            <v>174</v>
          </cell>
          <cell r="O377">
            <v>0</v>
          </cell>
          <cell r="P377">
            <v>0</v>
          </cell>
          <cell r="Q377">
            <v>0</v>
          </cell>
          <cell r="R377">
            <v>396</v>
          </cell>
        </row>
        <row r="378">
          <cell r="B378" t="str">
            <v>Laurel Networks</v>
          </cell>
          <cell r="C378">
            <v>0</v>
          </cell>
          <cell r="D378">
            <v>0</v>
          </cell>
          <cell r="E378">
            <v>0</v>
          </cell>
          <cell r="F378">
            <v>0</v>
          </cell>
          <cell r="G378">
            <v>0</v>
          </cell>
          <cell r="H378">
            <v>0</v>
          </cell>
          <cell r="I378">
            <v>0</v>
          </cell>
          <cell r="K378" t="str">
            <v>Laurel Networks</v>
          </cell>
          <cell r="L378">
            <v>0</v>
          </cell>
          <cell r="M378">
            <v>0</v>
          </cell>
          <cell r="N378">
            <v>0</v>
          </cell>
          <cell r="O378">
            <v>0</v>
          </cell>
          <cell r="P378">
            <v>0</v>
          </cell>
          <cell r="Q378">
            <v>0</v>
          </cell>
          <cell r="R378">
            <v>0</v>
          </cell>
        </row>
        <row r="379">
          <cell r="B379" t="str">
            <v>Lucent</v>
          </cell>
          <cell r="C379">
            <v>0</v>
          </cell>
          <cell r="D379">
            <v>0</v>
          </cell>
          <cell r="E379">
            <v>0</v>
          </cell>
          <cell r="F379">
            <v>0</v>
          </cell>
          <cell r="G379">
            <v>0</v>
          </cell>
          <cell r="H379">
            <v>0</v>
          </cell>
          <cell r="I379">
            <v>0</v>
          </cell>
          <cell r="K379" t="str">
            <v>Lucent</v>
          </cell>
          <cell r="L379">
            <v>0</v>
          </cell>
          <cell r="M379">
            <v>0</v>
          </cell>
          <cell r="N379">
            <v>0</v>
          </cell>
          <cell r="O379">
            <v>0</v>
          </cell>
          <cell r="P379">
            <v>0</v>
          </cell>
          <cell r="Q379">
            <v>0</v>
          </cell>
          <cell r="R379">
            <v>0</v>
          </cell>
        </row>
        <row r="380">
          <cell r="B380" t="str">
            <v>NEC</v>
          </cell>
          <cell r="C380">
            <v>0</v>
          </cell>
          <cell r="D380">
            <v>0</v>
          </cell>
          <cell r="E380">
            <v>0</v>
          </cell>
          <cell r="F380">
            <v>0</v>
          </cell>
          <cell r="G380">
            <v>0</v>
          </cell>
          <cell r="H380">
            <v>0</v>
          </cell>
          <cell r="I380">
            <v>0</v>
          </cell>
          <cell r="K380" t="str">
            <v>NEC</v>
          </cell>
          <cell r="L380">
            <v>0</v>
          </cell>
          <cell r="M380">
            <v>0</v>
          </cell>
          <cell r="N380">
            <v>0</v>
          </cell>
          <cell r="O380">
            <v>0</v>
          </cell>
          <cell r="P380">
            <v>0</v>
          </cell>
          <cell r="Q380">
            <v>0</v>
          </cell>
          <cell r="R380">
            <v>0</v>
          </cell>
        </row>
        <row r="381">
          <cell r="B381" t="str">
            <v>Nokia Siemens Networks</v>
          </cell>
          <cell r="C381">
            <v>0</v>
          </cell>
          <cell r="D381">
            <v>0</v>
          </cell>
          <cell r="E381">
            <v>0</v>
          </cell>
          <cell r="F381">
            <v>0</v>
          </cell>
          <cell r="G381">
            <v>0</v>
          </cell>
          <cell r="H381">
            <v>0</v>
          </cell>
          <cell r="I381">
            <v>0</v>
          </cell>
          <cell r="K381" t="str">
            <v>Nokia Siemens Networks</v>
          </cell>
          <cell r="L381">
            <v>0</v>
          </cell>
          <cell r="M381">
            <v>0</v>
          </cell>
          <cell r="N381">
            <v>0</v>
          </cell>
          <cell r="O381">
            <v>0</v>
          </cell>
          <cell r="P381">
            <v>0</v>
          </cell>
          <cell r="Q381">
            <v>0</v>
          </cell>
          <cell r="R381">
            <v>0</v>
          </cell>
        </row>
        <row r="382">
          <cell r="B382" t="str">
            <v>Nortel</v>
          </cell>
          <cell r="C382">
            <v>0</v>
          </cell>
          <cell r="D382">
            <v>0</v>
          </cell>
          <cell r="E382">
            <v>7</v>
          </cell>
          <cell r="F382">
            <v>0</v>
          </cell>
          <cell r="G382">
            <v>5.4</v>
          </cell>
          <cell r="H382">
            <v>74.3</v>
          </cell>
          <cell r="I382">
            <v>86.7</v>
          </cell>
          <cell r="K382" t="str">
            <v>Nortel</v>
          </cell>
          <cell r="L382">
            <v>0</v>
          </cell>
          <cell r="M382">
            <v>0</v>
          </cell>
          <cell r="N382">
            <v>33</v>
          </cell>
          <cell r="O382">
            <v>0</v>
          </cell>
          <cell r="P382">
            <v>212</v>
          </cell>
          <cell r="Q382">
            <v>283</v>
          </cell>
          <cell r="R382">
            <v>528</v>
          </cell>
        </row>
        <row r="383">
          <cell r="B383" t="str">
            <v>Procket</v>
          </cell>
          <cell r="C383">
            <v>0</v>
          </cell>
          <cell r="D383">
            <v>0</v>
          </cell>
          <cell r="E383">
            <v>0</v>
          </cell>
          <cell r="F383">
            <v>0</v>
          </cell>
          <cell r="G383">
            <v>0</v>
          </cell>
          <cell r="H383">
            <v>0</v>
          </cell>
          <cell r="I383">
            <v>0</v>
          </cell>
          <cell r="K383" t="str">
            <v>Procket</v>
          </cell>
          <cell r="L383">
            <v>0</v>
          </cell>
          <cell r="M383">
            <v>0</v>
          </cell>
          <cell r="N383">
            <v>0</v>
          </cell>
          <cell r="O383">
            <v>0</v>
          </cell>
          <cell r="P383">
            <v>0</v>
          </cell>
          <cell r="Q383">
            <v>0</v>
          </cell>
          <cell r="R383">
            <v>0</v>
          </cell>
        </row>
        <row r="384">
          <cell r="B384" t="str">
            <v>Quarry</v>
          </cell>
          <cell r="C384">
            <v>0</v>
          </cell>
          <cell r="D384">
            <v>0</v>
          </cell>
          <cell r="E384">
            <v>0</v>
          </cell>
          <cell r="F384">
            <v>0</v>
          </cell>
          <cell r="G384">
            <v>0</v>
          </cell>
          <cell r="H384">
            <v>0</v>
          </cell>
          <cell r="I384">
            <v>0</v>
          </cell>
          <cell r="K384" t="str">
            <v>Quarry</v>
          </cell>
          <cell r="L384">
            <v>0</v>
          </cell>
          <cell r="M384">
            <v>0</v>
          </cell>
          <cell r="N384">
            <v>0</v>
          </cell>
          <cell r="O384">
            <v>0</v>
          </cell>
          <cell r="P384">
            <v>0</v>
          </cell>
          <cell r="Q384">
            <v>0</v>
          </cell>
          <cell r="R384">
            <v>0</v>
          </cell>
        </row>
        <row r="385">
          <cell r="B385" t="str">
            <v>Redback</v>
          </cell>
          <cell r="C385">
            <v>0</v>
          </cell>
          <cell r="D385">
            <v>0</v>
          </cell>
          <cell r="E385">
            <v>0</v>
          </cell>
          <cell r="F385">
            <v>0</v>
          </cell>
          <cell r="G385">
            <v>0</v>
          </cell>
          <cell r="H385">
            <v>0</v>
          </cell>
          <cell r="I385">
            <v>0</v>
          </cell>
          <cell r="K385" t="str">
            <v>Redback</v>
          </cell>
          <cell r="L385">
            <v>0</v>
          </cell>
          <cell r="M385">
            <v>0</v>
          </cell>
          <cell r="N385">
            <v>0</v>
          </cell>
          <cell r="O385">
            <v>0</v>
          </cell>
          <cell r="P385">
            <v>0</v>
          </cell>
          <cell r="Q385">
            <v>0</v>
          </cell>
          <cell r="R385">
            <v>0</v>
          </cell>
        </row>
        <row r="386">
          <cell r="B386" t="str">
            <v>Riverstone</v>
          </cell>
          <cell r="C386">
            <v>0</v>
          </cell>
          <cell r="D386">
            <v>0</v>
          </cell>
          <cell r="E386">
            <v>0</v>
          </cell>
          <cell r="F386">
            <v>0</v>
          </cell>
          <cell r="G386">
            <v>0</v>
          </cell>
          <cell r="H386">
            <v>0</v>
          </cell>
          <cell r="I386">
            <v>0</v>
          </cell>
          <cell r="K386" t="str">
            <v>Riverstone</v>
          </cell>
          <cell r="L386">
            <v>0</v>
          </cell>
          <cell r="M386">
            <v>0</v>
          </cell>
          <cell r="N386">
            <v>0</v>
          </cell>
          <cell r="O386">
            <v>0</v>
          </cell>
          <cell r="P386">
            <v>0</v>
          </cell>
          <cell r="Q386">
            <v>0</v>
          </cell>
          <cell r="R386">
            <v>0</v>
          </cell>
        </row>
        <row r="387">
          <cell r="B387" t="str">
            <v>Tellabs</v>
          </cell>
          <cell r="C387">
            <v>0</v>
          </cell>
          <cell r="D387">
            <v>0</v>
          </cell>
          <cell r="E387">
            <v>0</v>
          </cell>
          <cell r="F387">
            <v>0</v>
          </cell>
          <cell r="G387">
            <v>0</v>
          </cell>
          <cell r="H387">
            <v>0</v>
          </cell>
          <cell r="I387">
            <v>0</v>
          </cell>
          <cell r="K387" t="str">
            <v>Tellabs</v>
          </cell>
          <cell r="L387">
            <v>0</v>
          </cell>
          <cell r="M387">
            <v>0</v>
          </cell>
          <cell r="N387">
            <v>0</v>
          </cell>
          <cell r="O387">
            <v>0</v>
          </cell>
          <cell r="P387">
            <v>0</v>
          </cell>
          <cell r="Q387">
            <v>0</v>
          </cell>
          <cell r="R387">
            <v>0</v>
          </cell>
        </row>
        <row r="388">
          <cell r="B388" t="str">
            <v>ZTE</v>
          </cell>
          <cell r="C388">
            <v>0</v>
          </cell>
          <cell r="D388">
            <v>0</v>
          </cell>
          <cell r="E388">
            <v>0</v>
          </cell>
          <cell r="F388">
            <v>0</v>
          </cell>
          <cell r="G388">
            <v>0</v>
          </cell>
          <cell r="H388">
            <v>0</v>
          </cell>
          <cell r="I388">
            <v>0</v>
          </cell>
          <cell r="K388" t="str">
            <v>ZTE</v>
          </cell>
          <cell r="L388">
            <v>0</v>
          </cell>
          <cell r="M388">
            <v>0</v>
          </cell>
          <cell r="N388">
            <v>0</v>
          </cell>
          <cell r="O388">
            <v>0</v>
          </cell>
          <cell r="P388">
            <v>0</v>
          </cell>
          <cell r="Q388">
            <v>0</v>
          </cell>
          <cell r="R388">
            <v>0</v>
          </cell>
        </row>
        <row r="389">
          <cell r="B389" t="str">
            <v>Other</v>
          </cell>
          <cell r="C389">
            <v>0</v>
          </cell>
          <cell r="D389">
            <v>0</v>
          </cell>
          <cell r="E389">
            <v>0.3</v>
          </cell>
          <cell r="F389">
            <v>0</v>
          </cell>
          <cell r="G389">
            <v>0</v>
          </cell>
          <cell r="H389">
            <v>0</v>
          </cell>
          <cell r="I389">
            <v>0.3</v>
          </cell>
          <cell r="K389" t="str">
            <v>Other</v>
          </cell>
          <cell r="L389">
            <v>0</v>
          </cell>
          <cell r="M389">
            <v>0</v>
          </cell>
          <cell r="N389">
            <v>0</v>
          </cell>
          <cell r="O389">
            <v>0</v>
          </cell>
          <cell r="P389">
            <v>0</v>
          </cell>
          <cell r="Q389">
            <v>0</v>
          </cell>
          <cell r="R389">
            <v>0</v>
          </cell>
        </row>
        <row r="390">
          <cell r="B390" t="str">
            <v>Total</v>
          </cell>
          <cell r="C390">
            <v>135.5</v>
          </cell>
          <cell r="D390">
            <v>104.5</v>
          </cell>
          <cell r="E390">
            <v>57.699999999999989</v>
          </cell>
          <cell r="F390">
            <v>0</v>
          </cell>
          <cell r="G390">
            <v>164.4</v>
          </cell>
          <cell r="H390">
            <v>220.7</v>
          </cell>
          <cell r="I390">
            <v>682.8</v>
          </cell>
          <cell r="K390" t="str">
            <v>Total</v>
          </cell>
          <cell r="L390">
            <v>364</v>
          </cell>
          <cell r="M390">
            <v>1732</v>
          </cell>
          <cell r="N390">
            <v>1202</v>
          </cell>
          <cell r="O390">
            <v>0</v>
          </cell>
          <cell r="P390">
            <v>5343</v>
          </cell>
          <cell r="Q390">
            <v>1394</v>
          </cell>
          <cell r="R390">
            <v>10035</v>
          </cell>
        </row>
        <row r="394">
          <cell r="B394" t="str">
            <v>Vendor</v>
          </cell>
          <cell r="C394" t="str">
            <v>Core IP/MPLS</v>
          </cell>
          <cell r="D394" t="str">
            <v xml:space="preserve">Edge IP/MPLS </v>
          </cell>
          <cell r="E394" t="str">
            <v>Subscriber Service Router</v>
          </cell>
          <cell r="F394" t="str">
            <v>BRAS</v>
          </cell>
          <cell r="G394" t="str">
            <v>IP/Ethernet</v>
          </cell>
          <cell r="H394" t="str">
            <v>ATM/MPLS</v>
          </cell>
          <cell r="I394" t="str">
            <v>Total IPS</v>
          </cell>
          <cell r="K394" t="str">
            <v>Vendor</v>
          </cell>
          <cell r="L394" t="str">
            <v>Core IP/MPLS</v>
          </cell>
          <cell r="M394" t="str">
            <v>Edge IP/MPLS</v>
          </cell>
          <cell r="N394" t="str">
            <v>Subscriber Service Router</v>
          </cell>
          <cell r="O394" t="str">
            <v>BRAS</v>
          </cell>
          <cell r="P394" t="str">
            <v>IP/Ethernet</v>
          </cell>
          <cell r="Q394" t="str">
            <v>ATM/MPLS</v>
          </cell>
          <cell r="R394" t="str">
            <v>Total IPS</v>
          </cell>
        </row>
        <row r="395">
          <cell r="B395" t="str">
            <v>Alaxala Networks</v>
          </cell>
          <cell r="I395">
            <v>0</v>
          </cell>
          <cell r="K395" t="str">
            <v>Alaxala Networks</v>
          </cell>
          <cell r="R395">
            <v>0</v>
          </cell>
        </row>
        <row r="396">
          <cell r="B396" t="str">
            <v>Alcatel-Lucent</v>
          </cell>
          <cell r="C396">
            <v>0</v>
          </cell>
          <cell r="D396">
            <v>0</v>
          </cell>
          <cell r="E396">
            <v>0</v>
          </cell>
          <cell r="F396">
            <v>0</v>
          </cell>
          <cell r="G396">
            <v>4</v>
          </cell>
          <cell r="H396">
            <v>101</v>
          </cell>
          <cell r="I396">
            <v>105</v>
          </cell>
          <cell r="K396" t="str">
            <v>Alcatel-Lucent</v>
          </cell>
          <cell r="L396">
            <v>0</v>
          </cell>
          <cell r="M396">
            <v>0</v>
          </cell>
          <cell r="N396">
            <v>0</v>
          </cell>
          <cell r="O396">
            <v>0</v>
          </cell>
          <cell r="P396">
            <v>165</v>
          </cell>
          <cell r="Q396">
            <v>909</v>
          </cell>
          <cell r="R396">
            <v>1074</v>
          </cell>
        </row>
        <row r="397">
          <cell r="B397" t="str">
            <v>Atrica</v>
          </cell>
          <cell r="I397">
            <v>0</v>
          </cell>
          <cell r="K397" t="str">
            <v>Atrica</v>
          </cell>
          <cell r="R397">
            <v>0</v>
          </cell>
        </row>
        <row r="398">
          <cell r="B398" t="str">
            <v>Avici</v>
          </cell>
          <cell r="C398">
            <v>6.6</v>
          </cell>
          <cell r="D398">
            <v>0</v>
          </cell>
          <cell r="E398">
            <v>0</v>
          </cell>
          <cell r="F398">
            <v>0</v>
          </cell>
          <cell r="G398">
            <v>0</v>
          </cell>
          <cell r="H398">
            <v>0</v>
          </cell>
          <cell r="I398">
            <v>6.6</v>
          </cell>
          <cell r="K398" t="str">
            <v>Avici</v>
          </cell>
          <cell r="L398">
            <v>7</v>
          </cell>
          <cell r="M398">
            <v>0</v>
          </cell>
          <cell r="N398">
            <v>0</v>
          </cell>
          <cell r="O398">
            <v>0</v>
          </cell>
          <cell r="P398">
            <v>0</v>
          </cell>
          <cell r="Q398">
            <v>0</v>
          </cell>
          <cell r="R398">
            <v>7</v>
          </cell>
        </row>
        <row r="399">
          <cell r="B399" t="str">
            <v>Brocade</v>
          </cell>
          <cell r="C399">
            <v>0</v>
          </cell>
          <cell r="D399">
            <v>0</v>
          </cell>
          <cell r="E399">
            <v>0</v>
          </cell>
          <cell r="F399">
            <v>0</v>
          </cell>
          <cell r="G399">
            <v>6.8</v>
          </cell>
          <cell r="H399">
            <v>0</v>
          </cell>
          <cell r="I399">
            <v>6.8</v>
          </cell>
          <cell r="K399" t="str">
            <v>Brocade</v>
          </cell>
          <cell r="L399">
            <v>0</v>
          </cell>
          <cell r="M399">
            <v>0</v>
          </cell>
          <cell r="N399">
            <v>0</v>
          </cell>
          <cell r="O399">
            <v>0</v>
          </cell>
          <cell r="P399">
            <v>218</v>
          </cell>
          <cell r="Q399">
            <v>0</v>
          </cell>
          <cell r="R399">
            <v>218</v>
          </cell>
        </row>
        <row r="400">
          <cell r="B400" t="str">
            <v>Caspian</v>
          </cell>
          <cell r="C400">
            <v>0</v>
          </cell>
          <cell r="D400">
            <v>0</v>
          </cell>
          <cell r="E400">
            <v>0</v>
          </cell>
          <cell r="F400">
            <v>0</v>
          </cell>
          <cell r="G400">
            <v>0</v>
          </cell>
          <cell r="H400">
            <v>0</v>
          </cell>
          <cell r="I400">
            <v>0</v>
          </cell>
          <cell r="K400" t="str">
            <v>Caspian</v>
          </cell>
          <cell r="L400">
            <v>0</v>
          </cell>
          <cell r="M400">
            <v>0</v>
          </cell>
          <cell r="N400">
            <v>0</v>
          </cell>
          <cell r="O400">
            <v>0</v>
          </cell>
          <cell r="P400">
            <v>0</v>
          </cell>
          <cell r="Q400">
            <v>0</v>
          </cell>
          <cell r="R400">
            <v>0</v>
          </cell>
        </row>
        <row r="401">
          <cell r="B401" t="str">
            <v>Chiaro</v>
          </cell>
          <cell r="C401">
            <v>0</v>
          </cell>
          <cell r="D401">
            <v>0</v>
          </cell>
          <cell r="E401">
            <v>0</v>
          </cell>
          <cell r="F401">
            <v>0</v>
          </cell>
          <cell r="G401">
            <v>0</v>
          </cell>
          <cell r="H401">
            <v>0</v>
          </cell>
          <cell r="I401">
            <v>0</v>
          </cell>
          <cell r="K401" t="str">
            <v>Chiaro</v>
          </cell>
          <cell r="L401">
            <v>0</v>
          </cell>
          <cell r="M401">
            <v>0</v>
          </cell>
          <cell r="N401">
            <v>0</v>
          </cell>
          <cell r="O401">
            <v>0</v>
          </cell>
          <cell r="P401">
            <v>0</v>
          </cell>
          <cell r="Q401">
            <v>0</v>
          </cell>
          <cell r="R401">
            <v>0</v>
          </cell>
        </row>
        <row r="402">
          <cell r="B402" t="str">
            <v>Ciena</v>
          </cell>
          <cell r="C402">
            <v>0</v>
          </cell>
          <cell r="D402">
            <v>0</v>
          </cell>
          <cell r="E402">
            <v>0</v>
          </cell>
          <cell r="F402">
            <v>0</v>
          </cell>
          <cell r="G402">
            <v>0</v>
          </cell>
          <cell r="H402">
            <v>0</v>
          </cell>
          <cell r="I402">
            <v>0</v>
          </cell>
          <cell r="K402" t="str">
            <v>Ciena</v>
          </cell>
          <cell r="L402">
            <v>0</v>
          </cell>
          <cell r="M402">
            <v>0</v>
          </cell>
          <cell r="N402">
            <v>0</v>
          </cell>
          <cell r="O402">
            <v>0</v>
          </cell>
          <cell r="P402">
            <v>0</v>
          </cell>
          <cell r="Q402">
            <v>0</v>
          </cell>
          <cell r="R402">
            <v>0</v>
          </cell>
        </row>
        <row r="403">
          <cell r="B403" t="str">
            <v>Cisco</v>
          </cell>
          <cell r="C403">
            <v>124</v>
          </cell>
          <cell r="D403">
            <v>104</v>
          </cell>
          <cell r="E403">
            <v>31</v>
          </cell>
          <cell r="F403">
            <v>0</v>
          </cell>
          <cell r="G403">
            <v>147</v>
          </cell>
          <cell r="H403">
            <v>38</v>
          </cell>
          <cell r="I403">
            <v>444</v>
          </cell>
          <cell r="K403" t="str">
            <v>Cisco</v>
          </cell>
          <cell r="L403">
            <v>310</v>
          </cell>
          <cell r="M403">
            <v>2036</v>
          </cell>
          <cell r="N403">
            <v>1036</v>
          </cell>
          <cell r="O403">
            <v>0</v>
          </cell>
          <cell r="P403">
            <v>4550</v>
          </cell>
          <cell r="Q403">
            <v>279</v>
          </cell>
          <cell r="R403">
            <v>8211</v>
          </cell>
        </row>
        <row r="404">
          <cell r="B404" t="str">
            <v>Cosine</v>
          </cell>
          <cell r="C404">
            <v>0</v>
          </cell>
          <cell r="D404">
            <v>0</v>
          </cell>
          <cell r="E404">
            <v>0.7</v>
          </cell>
          <cell r="F404">
            <v>0</v>
          </cell>
          <cell r="G404">
            <v>0</v>
          </cell>
          <cell r="H404">
            <v>0</v>
          </cell>
          <cell r="I404">
            <v>0.7</v>
          </cell>
          <cell r="K404" t="str">
            <v>Cosine</v>
          </cell>
          <cell r="L404">
            <v>0</v>
          </cell>
          <cell r="M404">
            <v>0</v>
          </cell>
          <cell r="N404">
            <v>3</v>
          </cell>
          <cell r="O404">
            <v>0</v>
          </cell>
          <cell r="P404">
            <v>0</v>
          </cell>
          <cell r="Q404">
            <v>0</v>
          </cell>
          <cell r="R404">
            <v>3</v>
          </cell>
        </row>
        <row r="405">
          <cell r="B405" t="str">
            <v>ECI Telecom</v>
          </cell>
          <cell r="C405">
            <v>0</v>
          </cell>
          <cell r="D405">
            <v>0</v>
          </cell>
          <cell r="E405">
            <v>0</v>
          </cell>
          <cell r="F405">
            <v>0</v>
          </cell>
          <cell r="G405">
            <v>0</v>
          </cell>
          <cell r="H405">
            <v>0</v>
          </cell>
          <cell r="I405">
            <v>0</v>
          </cell>
          <cell r="K405" t="str">
            <v>ECI Telecom</v>
          </cell>
          <cell r="L405">
            <v>0</v>
          </cell>
          <cell r="M405">
            <v>0</v>
          </cell>
          <cell r="N405">
            <v>0</v>
          </cell>
          <cell r="O405">
            <v>0</v>
          </cell>
          <cell r="P405">
            <v>0</v>
          </cell>
          <cell r="Q405">
            <v>0</v>
          </cell>
          <cell r="R405">
            <v>0</v>
          </cell>
        </row>
        <row r="406">
          <cell r="B406" t="str">
            <v>Equipe</v>
          </cell>
          <cell r="C406">
            <v>0</v>
          </cell>
          <cell r="D406">
            <v>0</v>
          </cell>
          <cell r="E406">
            <v>0</v>
          </cell>
          <cell r="F406">
            <v>0</v>
          </cell>
          <cell r="G406">
            <v>0</v>
          </cell>
          <cell r="H406">
            <v>0</v>
          </cell>
          <cell r="I406">
            <v>0</v>
          </cell>
          <cell r="K406" t="str">
            <v>Equipe</v>
          </cell>
          <cell r="L406">
            <v>0</v>
          </cell>
          <cell r="M406">
            <v>0</v>
          </cell>
          <cell r="N406">
            <v>0</v>
          </cell>
          <cell r="O406">
            <v>0</v>
          </cell>
          <cell r="P406">
            <v>0</v>
          </cell>
          <cell r="Q406">
            <v>0</v>
          </cell>
          <cell r="R406">
            <v>0</v>
          </cell>
        </row>
        <row r="407">
          <cell r="B407" t="str">
            <v>Ericsson</v>
          </cell>
          <cell r="C407">
            <v>0</v>
          </cell>
          <cell r="D407">
            <v>0</v>
          </cell>
          <cell r="E407">
            <v>10</v>
          </cell>
          <cell r="F407">
            <v>0</v>
          </cell>
          <cell r="G407">
            <v>0</v>
          </cell>
          <cell r="H407">
            <v>19</v>
          </cell>
          <cell r="I407">
            <v>29</v>
          </cell>
          <cell r="K407" t="str">
            <v>Ericsson</v>
          </cell>
          <cell r="L407">
            <v>0</v>
          </cell>
          <cell r="M407">
            <v>0</v>
          </cell>
          <cell r="N407">
            <v>137</v>
          </cell>
          <cell r="O407">
            <v>0</v>
          </cell>
          <cell r="P407">
            <v>0</v>
          </cell>
          <cell r="Q407">
            <v>90</v>
          </cell>
          <cell r="R407">
            <v>227</v>
          </cell>
        </row>
        <row r="408">
          <cell r="B408" t="str">
            <v>Extreme</v>
          </cell>
          <cell r="C408">
            <v>0</v>
          </cell>
          <cell r="D408">
            <v>0</v>
          </cell>
          <cell r="E408">
            <v>0</v>
          </cell>
          <cell r="F408">
            <v>0</v>
          </cell>
          <cell r="G408">
            <v>6.3</v>
          </cell>
          <cell r="H408">
            <v>0</v>
          </cell>
          <cell r="I408">
            <v>6.3</v>
          </cell>
          <cell r="K408" t="str">
            <v>Extreme</v>
          </cell>
          <cell r="L408">
            <v>0</v>
          </cell>
          <cell r="M408">
            <v>0</v>
          </cell>
          <cell r="N408">
            <v>0</v>
          </cell>
          <cell r="O408">
            <v>0</v>
          </cell>
          <cell r="P408">
            <v>212</v>
          </cell>
          <cell r="Q408">
            <v>0</v>
          </cell>
          <cell r="R408">
            <v>212</v>
          </cell>
        </row>
        <row r="409">
          <cell r="B409" t="str">
            <v>Force10</v>
          </cell>
          <cell r="C409">
            <v>0</v>
          </cell>
          <cell r="D409">
            <v>0</v>
          </cell>
          <cell r="E409">
            <v>0</v>
          </cell>
          <cell r="F409">
            <v>0</v>
          </cell>
          <cell r="G409">
            <v>0</v>
          </cell>
          <cell r="H409">
            <v>0</v>
          </cell>
          <cell r="I409">
            <v>0</v>
          </cell>
          <cell r="K409" t="str">
            <v>Force10</v>
          </cell>
          <cell r="L409">
            <v>0</v>
          </cell>
          <cell r="M409">
            <v>0</v>
          </cell>
          <cell r="N409">
            <v>0</v>
          </cell>
          <cell r="O409">
            <v>0</v>
          </cell>
          <cell r="P409">
            <v>0</v>
          </cell>
          <cell r="Q409">
            <v>0</v>
          </cell>
          <cell r="R409">
            <v>0</v>
          </cell>
        </row>
        <row r="410">
          <cell r="B410" t="str">
            <v>Fujitsu</v>
          </cell>
          <cell r="C410">
            <v>0</v>
          </cell>
          <cell r="D410">
            <v>0</v>
          </cell>
          <cell r="E410">
            <v>0</v>
          </cell>
          <cell r="F410">
            <v>0</v>
          </cell>
          <cell r="G410">
            <v>0</v>
          </cell>
          <cell r="H410">
            <v>0</v>
          </cell>
          <cell r="I410">
            <v>0</v>
          </cell>
          <cell r="K410" t="str">
            <v>Fujitsu</v>
          </cell>
          <cell r="L410">
            <v>0</v>
          </cell>
          <cell r="M410">
            <v>0</v>
          </cell>
          <cell r="N410">
            <v>0</v>
          </cell>
          <cell r="O410">
            <v>0</v>
          </cell>
          <cell r="P410">
            <v>0</v>
          </cell>
          <cell r="Q410">
            <v>0</v>
          </cell>
          <cell r="R410">
            <v>0</v>
          </cell>
        </row>
        <row r="411">
          <cell r="B411" t="str">
            <v>Hammerhead Systems</v>
          </cell>
          <cell r="C411">
            <v>0</v>
          </cell>
          <cell r="D411">
            <v>0</v>
          </cell>
          <cell r="E411">
            <v>0</v>
          </cell>
          <cell r="F411">
            <v>0</v>
          </cell>
          <cell r="G411">
            <v>0</v>
          </cell>
          <cell r="H411">
            <v>0</v>
          </cell>
          <cell r="I411">
            <v>0</v>
          </cell>
          <cell r="K411" t="str">
            <v>Hammerhead Systems</v>
          </cell>
          <cell r="L411">
            <v>0</v>
          </cell>
          <cell r="M411">
            <v>0</v>
          </cell>
          <cell r="N411">
            <v>0</v>
          </cell>
          <cell r="O411">
            <v>0</v>
          </cell>
          <cell r="P411">
            <v>0</v>
          </cell>
          <cell r="Q411">
            <v>0</v>
          </cell>
          <cell r="R411">
            <v>0</v>
          </cell>
        </row>
        <row r="412">
          <cell r="B412" t="str">
            <v>Hitachi</v>
          </cell>
          <cell r="C412">
            <v>0</v>
          </cell>
          <cell r="D412">
            <v>0</v>
          </cell>
          <cell r="E412">
            <v>0</v>
          </cell>
          <cell r="F412">
            <v>0</v>
          </cell>
          <cell r="G412">
            <v>0</v>
          </cell>
          <cell r="H412">
            <v>0</v>
          </cell>
          <cell r="I412">
            <v>0</v>
          </cell>
          <cell r="K412" t="str">
            <v>Hitachi</v>
          </cell>
          <cell r="L412">
            <v>0</v>
          </cell>
          <cell r="M412">
            <v>0</v>
          </cell>
          <cell r="N412">
            <v>0</v>
          </cell>
          <cell r="O412">
            <v>0</v>
          </cell>
          <cell r="P412">
            <v>0</v>
          </cell>
          <cell r="Q412">
            <v>0</v>
          </cell>
          <cell r="R412">
            <v>0</v>
          </cell>
        </row>
        <row r="413">
          <cell r="B413" t="str">
            <v>Hitachi Cable</v>
          </cell>
          <cell r="C413">
            <v>0</v>
          </cell>
          <cell r="D413">
            <v>0</v>
          </cell>
          <cell r="E413">
            <v>0</v>
          </cell>
          <cell r="F413">
            <v>0</v>
          </cell>
          <cell r="G413">
            <v>0</v>
          </cell>
          <cell r="H413">
            <v>0</v>
          </cell>
          <cell r="I413">
            <v>0</v>
          </cell>
          <cell r="K413" t="str">
            <v>Hitachi Cable</v>
          </cell>
          <cell r="L413">
            <v>0</v>
          </cell>
          <cell r="M413">
            <v>0</v>
          </cell>
          <cell r="N413">
            <v>0</v>
          </cell>
          <cell r="O413">
            <v>0</v>
          </cell>
          <cell r="P413">
            <v>0</v>
          </cell>
          <cell r="Q413">
            <v>0</v>
          </cell>
          <cell r="R413">
            <v>0</v>
          </cell>
        </row>
        <row r="414">
          <cell r="B414" t="str">
            <v>Huawei</v>
          </cell>
          <cell r="C414">
            <v>0</v>
          </cell>
          <cell r="D414">
            <v>0</v>
          </cell>
          <cell r="E414">
            <v>0</v>
          </cell>
          <cell r="F414">
            <v>0</v>
          </cell>
          <cell r="G414">
            <v>0</v>
          </cell>
          <cell r="H414">
            <v>0</v>
          </cell>
          <cell r="I414">
            <v>0</v>
          </cell>
          <cell r="K414" t="str">
            <v>Huawei</v>
          </cell>
          <cell r="L414">
            <v>0</v>
          </cell>
          <cell r="M414">
            <v>0</v>
          </cell>
          <cell r="N414">
            <v>0</v>
          </cell>
          <cell r="O414">
            <v>0</v>
          </cell>
          <cell r="P414">
            <v>0</v>
          </cell>
          <cell r="Q414">
            <v>0</v>
          </cell>
          <cell r="R414">
            <v>0</v>
          </cell>
        </row>
        <row r="415">
          <cell r="B415" t="str">
            <v>Hyperchip</v>
          </cell>
          <cell r="C415">
            <v>0</v>
          </cell>
          <cell r="D415">
            <v>0</v>
          </cell>
          <cell r="E415">
            <v>0</v>
          </cell>
          <cell r="F415">
            <v>0</v>
          </cell>
          <cell r="G415">
            <v>0</v>
          </cell>
          <cell r="H415">
            <v>0</v>
          </cell>
          <cell r="I415">
            <v>0</v>
          </cell>
          <cell r="K415" t="str">
            <v>Hyperchip</v>
          </cell>
          <cell r="L415">
            <v>0</v>
          </cell>
          <cell r="M415">
            <v>0</v>
          </cell>
          <cell r="N415">
            <v>0</v>
          </cell>
          <cell r="O415">
            <v>0</v>
          </cell>
          <cell r="P415">
            <v>0</v>
          </cell>
          <cell r="Q415">
            <v>0</v>
          </cell>
          <cell r="R415">
            <v>0</v>
          </cell>
        </row>
        <row r="416">
          <cell r="B416" t="str">
            <v>Juniper</v>
          </cell>
          <cell r="C416">
            <v>31</v>
          </cell>
          <cell r="D416">
            <v>17.5</v>
          </cell>
          <cell r="E416">
            <v>14.7</v>
          </cell>
          <cell r="F416">
            <v>0</v>
          </cell>
          <cell r="G416">
            <v>0</v>
          </cell>
          <cell r="H416">
            <v>0</v>
          </cell>
          <cell r="I416">
            <v>63.2</v>
          </cell>
          <cell r="K416" t="str">
            <v>Juniper</v>
          </cell>
          <cell r="L416">
            <v>103</v>
          </cell>
          <cell r="M416">
            <v>225</v>
          </cell>
          <cell r="N416">
            <v>172</v>
          </cell>
          <cell r="O416">
            <v>0</v>
          </cell>
          <cell r="P416">
            <v>0</v>
          </cell>
          <cell r="Q416">
            <v>0</v>
          </cell>
          <cell r="R416">
            <v>500</v>
          </cell>
        </row>
        <row r="417">
          <cell r="B417" t="str">
            <v>Laurel Networks</v>
          </cell>
          <cell r="C417">
            <v>0</v>
          </cell>
          <cell r="D417">
            <v>0</v>
          </cell>
          <cell r="E417">
            <v>0</v>
          </cell>
          <cell r="F417">
            <v>0</v>
          </cell>
          <cell r="G417">
            <v>0</v>
          </cell>
          <cell r="H417">
            <v>0</v>
          </cell>
          <cell r="I417">
            <v>0</v>
          </cell>
          <cell r="K417" t="str">
            <v>Laurel Networks</v>
          </cell>
          <cell r="L417">
            <v>0</v>
          </cell>
          <cell r="M417">
            <v>0</v>
          </cell>
          <cell r="N417">
            <v>0</v>
          </cell>
          <cell r="O417">
            <v>0</v>
          </cell>
          <cell r="P417">
            <v>0</v>
          </cell>
          <cell r="Q417">
            <v>0</v>
          </cell>
          <cell r="R417">
            <v>0</v>
          </cell>
        </row>
        <row r="418">
          <cell r="B418" t="str">
            <v>Lucent</v>
          </cell>
          <cell r="C418">
            <v>0</v>
          </cell>
          <cell r="D418">
            <v>0</v>
          </cell>
          <cell r="E418">
            <v>0</v>
          </cell>
          <cell r="F418">
            <v>0</v>
          </cell>
          <cell r="G418">
            <v>0</v>
          </cell>
          <cell r="H418">
            <v>0</v>
          </cell>
          <cell r="I418">
            <v>0</v>
          </cell>
          <cell r="K418" t="str">
            <v>Lucent</v>
          </cell>
          <cell r="L418">
            <v>0</v>
          </cell>
          <cell r="M418">
            <v>0</v>
          </cell>
          <cell r="N418">
            <v>0</v>
          </cell>
          <cell r="O418">
            <v>0</v>
          </cell>
          <cell r="P418">
            <v>0</v>
          </cell>
          <cell r="Q418">
            <v>0</v>
          </cell>
          <cell r="R418">
            <v>0</v>
          </cell>
        </row>
        <row r="419">
          <cell r="B419" t="str">
            <v>NEC</v>
          </cell>
          <cell r="C419">
            <v>0</v>
          </cell>
          <cell r="D419">
            <v>0</v>
          </cell>
          <cell r="E419">
            <v>0</v>
          </cell>
          <cell r="F419">
            <v>0</v>
          </cell>
          <cell r="G419">
            <v>0</v>
          </cell>
          <cell r="H419">
            <v>0</v>
          </cell>
          <cell r="I419">
            <v>0</v>
          </cell>
          <cell r="K419" t="str">
            <v>NEC</v>
          </cell>
          <cell r="L419">
            <v>0</v>
          </cell>
          <cell r="M419">
            <v>0</v>
          </cell>
          <cell r="N419">
            <v>0</v>
          </cell>
          <cell r="O419">
            <v>0</v>
          </cell>
          <cell r="P419">
            <v>0</v>
          </cell>
          <cell r="Q419">
            <v>0</v>
          </cell>
          <cell r="R419">
            <v>0</v>
          </cell>
        </row>
        <row r="420">
          <cell r="B420" t="str">
            <v>Nokia Siemens Networks</v>
          </cell>
          <cell r="C420">
            <v>0</v>
          </cell>
          <cell r="D420">
            <v>0</v>
          </cell>
          <cell r="E420">
            <v>0</v>
          </cell>
          <cell r="F420">
            <v>0</v>
          </cell>
          <cell r="G420">
            <v>0</v>
          </cell>
          <cell r="H420">
            <v>0</v>
          </cell>
          <cell r="I420">
            <v>0</v>
          </cell>
          <cell r="K420" t="str">
            <v>Nokia Siemens Networks</v>
          </cell>
          <cell r="L420">
            <v>0</v>
          </cell>
          <cell r="M420">
            <v>0</v>
          </cell>
          <cell r="N420">
            <v>0</v>
          </cell>
          <cell r="O420">
            <v>0</v>
          </cell>
          <cell r="P420">
            <v>0</v>
          </cell>
          <cell r="Q420">
            <v>0</v>
          </cell>
          <cell r="R420">
            <v>0</v>
          </cell>
        </row>
        <row r="421">
          <cell r="B421" t="str">
            <v>Nortel</v>
          </cell>
          <cell r="C421">
            <v>0</v>
          </cell>
          <cell r="D421">
            <v>0</v>
          </cell>
          <cell r="E421">
            <v>11.4</v>
          </cell>
          <cell r="F421">
            <v>0</v>
          </cell>
          <cell r="G421">
            <v>7.4</v>
          </cell>
          <cell r="H421">
            <v>58.4</v>
          </cell>
          <cell r="I421">
            <v>77.2</v>
          </cell>
          <cell r="K421" t="str">
            <v>Nortel</v>
          </cell>
          <cell r="L421">
            <v>0</v>
          </cell>
          <cell r="M421">
            <v>0</v>
          </cell>
          <cell r="N421">
            <v>51</v>
          </cell>
          <cell r="O421">
            <v>0</v>
          </cell>
          <cell r="P421">
            <v>50</v>
          </cell>
          <cell r="Q421">
            <v>222</v>
          </cell>
          <cell r="R421">
            <v>323</v>
          </cell>
        </row>
        <row r="422">
          <cell r="B422" t="str">
            <v>Procket</v>
          </cell>
          <cell r="C422">
            <v>0</v>
          </cell>
          <cell r="D422">
            <v>0</v>
          </cell>
          <cell r="E422">
            <v>0</v>
          </cell>
          <cell r="F422">
            <v>0</v>
          </cell>
          <cell r="G422">
            <v>0</v>
          </cell>
          <cell r="H422">
            <v>0</v>
          </cell>
          <cell r="I422">
            <v>0</v>
          </cell>
          <cell r="K422" t="str">
            <v>Procket</v>
          </cell>
          <cell r="L422">
            <v>0</v>
          </cell>
          <cell r="M422">
            <v>0</v>
          </cell>
          <cell r="N422">
            <v>0</v>
          </cell>
          <cell r="O422">
            <v>0</v>
          </cell>
          <cell r="P422">
            <v>0</v>
          </cell>
          <cell r="Q422">
            <v>0</v>
          </cell>
          <cell r="R422">
            <v>0</v>
          </cell>
        </row>
        <row r="423">
          <cell r="B423" t="str">
            <v>Quarry</v>
          </cell>
          <cell r="C423">
            <v>0</v>
          </cell>
          <cell r="D423">
            <v>0</v>
          </cell>
          <cell r="E423">
            <v>0</v>
          </cell>
          <cell r="F423">
            <v>0</v>
          </cell>
          <cell r="G423">
            <v>0</v>
          </cell>
          <cell r="H423">
            <v>0</v>
          </cell>
          <cell r="I423">
            <v>0</v>
          </cell>
          <cell r="K423" t="str">
            <v>Quarry</v>
          </cell>
          <cell r="L423">
            <v>0</v>
          </cell>
          <cell r="M423">
            <v>0</v>
          </cell>
          <cell r="N423">
            <v>0</v>
          </cell>
          <cell r="O423">
            <v>0</v>
          </cell>
          <cell r="P423">
            <v>0</v>
          </cell>
          <cell r="Q423">
            <v>0</v>
          </cell>
          <cell r="R423">
            <v>0</v>
          </cell>
        </row>
        <row r="424">
          <cell r="B424" t="str">
            <v>Redback</v>
          </cell>
          <cell r="C424">
            <v>0</v>
          </cell>
          <cell r="D424">
            <v>0</v>
          </cell>
          <cell r="E424">
            <v>0</v>
          </cell>
          <cell r="F424">
            <v>0</v>
          </cell>
          <cell r="G424">
            <v>0</v>
          </cell>
          <cell r="H424">
            <v>0</v>
          </cell>
          <cell r="I424">
            <v>0</v>
          </cell>
          <cell r="K424" t="str">
            <v>Redback</v>
          </cell>
          <cell r="L424">
            <v>0</v>
          </cell>
          <cell r="M424">
            <v>0</v>
          </cell>
          <cell r="N424">
            <v>0</v>
          </cell>
          <cell r="O424">
            <v>0</v>
          </cell>
          <cell r="P424">
            <v>0</v>
          </cell>
          <cell r="Q424">
            <v>0</v>
          </cell>
          <cell r="R424">
            <v>0</v>
          </cell>
        </row>
        <row r="425">
          <cell r="B425" t="str">
            <v>Riverstone</v>
          </cell>
          <cell r="C425">
            <v>0</v>
          </cell>
          <cell r="D425">
            <v>0</v>
          </cell>
          <cell r="E425">
            <v>0</v>
          </cell>
          <cell r="F425">
            <v>0</v>
          </cell>
          <cell r="G425">
            <v>0</v>
          </cell>
          <cell r="H425">
            <v>0</v>
          </cell>
          <cell r="I425">
            <v>0</v>
          </cell>
          <cell r="K425" t="str">
            <v>Riverstone</v>
          </cell>
          <cell r="L425">
            <v>0</v>
          </cell>
          <cell r="M425">
            <v>0</v>
          </cell>
          <cell r="N425">
            <v>0</v>
          </cell>
          <cell r="O425">
            <v>0</v>
          </cell>
          <cell r="P425">
            <v>0</v>
          </cell>
          <cell r="Q425">
            <v>0</v>
          </cell>
          <cell r="R425">
            <v>0</v>
          </cell>
        </row>
        <row r="426">
          <cell r="B426" t="str">
            <v>Tellabs</v>
          </cell>
          <cell r="C426">
            <v>0</v>
          </cell>
          <cell r="D426">
            <v>2</v>
          </cell>
          <cell r="E426">
            <v>0</v>
          </cell>
          <cell r="F426">
            <v>0</v>
          </cell>
          <cell r="G426">
            <v>0</v>
          </cell>
          <cell r="H426">
            <v>0</v>
          </cell>
          <cell r="I426">
            <v>2</v>
          </cell>
          <cell r="K426" t="str">
            <v>Tellabs</v>
          </cell>
          <cell r="L426">
            <v>0</v>
          </cell>
          <cell r="M426">
            <v>27</v>
          </cell>
          <cell r="N426">
            <v>0</v>
          </cell>
          <cell r="O426">
            <v>0</v>
          </cell>
          <cell r="P426">
            <v>0</v>
          </cell>
          <cell r="Q426">
            <v>0</v>
          </cell>
          <cell r="R426">
            <v>27</v>
          </cell>
        </row>
        <row r="427">
          <cell r="B427" t="str">
            <v>ZTE</v>
          </cell>
          <cell r="C427">
            <v>0</v>
          </cell>
          <cell r="D427">
            <v>0</v>
          </cell>
          <cell r="E427">
            <v>0</v>
          </cell>
          <cell r="F427">
            <v>0</v>
          </cell>
          <cell r="G427">
            <v>0</v>
          </cell>
          <cell r="H427">
            <v>0</v>
          </cell>
          <cell r="I427">
            <v>0</v>
          </cell>
          <cell r="K427" t="str">
            <v>ZTE</v>
          </cell>
          <cell r="L427">
            <v>0</v>
          </cell>
          <cell r="M427">
            <v>0</v>
          </cell>
          <cell r="N427">
            <v>0</v>
          </cell>
          <cell r="O427">
            <v>0</v>
          </cell>
          <cell r="P427">
            <v>0</v>
          </cell>
          <cell r="Q427">
            <v>0</v>
          </cell>
          <cell r="R427">
            <v>0</v>
          </cell>
        </row>
        <row r="428">
          <cell r="B428" t="str">
            <v>Other</v>
          </cell>
          <cell r="C428">
            <v>0</v>
          </cell>
          <cell r="D428">
            <v>0</v>
          </cell>
          <cell r="E428">
            <v>0.4</v>
          </cell>
          <cell r="F428">
            <v>0</v>
          </cell>
          <cell r="G428">
            <v>0</v>
          </cell>
          <cell r="H428">
            <v>0</v>
          </cell>
          <cell r="I428">
            <v>0.4</v>
          </cell>
          <cell r="K428" t="str">
            <v>Other</v>
          </cell>
          <cell r="L428">
            <v>0</v>
          </cell>
          <cell r="M428">
            <v>0</v>
          </cell>
          <cell r="N428">
            <v>0</v>
          </cell>
          <cell r="O428">
            <v>0</v>
          </cell>
          <cell r="P428">
            <v>0</v>
          </cell>
          <cell r="Q428">
            <v>0</v>
          </cell>
          <cell r="R428">
            <v>0</v>
          </cell>
        </row>
        <row r="429">
          <cell r="B429" t="str">
            <v>Total</v>
          </cell>
          <cell r="C429">
            <v>161.6</v>
          </cell>
          <cell r="D429">
            <v>123.5</v>
          </cell>
          <cell r="E429">
            <v>68.200000000000017</v>
          </cell>
          <cell r="F429">
            <v>0</v>
          </cell>
          <cell r="G429">
            <v>171.50000000000003</v>
          </cell>
          <cell r="H429">
            <v>216.4</v>
          </cell>
          <cell r="I429">
            <v>741.2</v>
          </cell>
          <cell r="K429" t="str">
            <v>Total</v>
          </cell>
          <cell r="L429">
            <v>420</v>
          </cell>
          <cell r="M429">
            <v>2288</v>
          </cell>
          <cell r="N429">
            <v>1399</v>
          </cell>
          <cell r="O429">
            <v>0</v>
          </cell>
          <cell r="P429">
            <v>5195</v>
          </cell>
          <cell r="Q429">
            <v>1500</v>
          </cell>
          <cell r="R429">
            <v>10802</v>
          </cell>
        </row>
        <row r="433">
          <cell r="B433" t="str">
            <v>Vendor</v>
          </cell>
          <cell r="C433" t="str">
            <v>Core IP/MPLS</v>
          </cell>
          <cell r="D433" t="str">
            <v xml:space="preserve">Edge IP/MPLS </v>
          </cell>
          <cell r="E433" t="str">
            <v>Subscriber Service Router</v>
          </cell>
          <cell r="F433" t="str">
            <v>BRAS</v>
          </cell>
          <cell r="G433" t="str">
            <v>IP/Ethernet</v>
          </cell>
          <cell r="H433" t="str">
            <v>ATM/MPLS</v>
          </cell>
          <cell r="I433" t="str">
            <v>Total IPS</v>
          </cell>
          <cell r="K433" t="str">
            <v>Vendor</v>
          </cell>
          <cell r="L433" t="str">
            <v>Core IP/MPLS</v>
          </cell>
          <cell r="M433" t="str">
            <v>Edge IP/MPLS</v>
          </cell>
          <cell r="N433" t="str">
            <v>Subscriber Service Router</v>
          </cell>
          <cell r="O433" t="str">
            <v>BRAS</v>
          </cell>
          <cell r="P433" t="str">
            <v>IP/Ethernet</v>
          </cell>
          <cell r="Q433" t="str">
            <v>ATM/MPLS</v>
          </cell>
          <cell r="R433" t="str">
            <v>Total IPS</v>
          </cell>
        </row>
        <row r="434">
          <cell r="B434" t="str">
            <v>Alaxala Networks</v>
          </cell>
          <cell r="I434">
            <v>0</v>
          </cell>
          <cell r="K434" t="str">
            <v>Alaxala Networks</v>
          </cell>
          <cell r="R434">
            <v>0</v>
          </cell>
        </row>
        <row r="435">
          <cell r="B435" t="str">
            <v>Alcatel-Lucent</v>
          </cell>
          <cell r="C435">
            <v>0</v>
          </cell>
          <cell r="D435">
            <v>0</v>
          </cell>
          <cell r="E435">
            <v>0</v>
          </cell>
          <cell r="F435">
            <v>0</v>
          </cell>
          <cell r="G435">
            <v>4</v>
          </cell>
          <cell r="H435">
            <v>113</v>
          </cell>
          <cell r="I435">
            <v>117</v>
          </cell>
          <cell r="K435" t="str">
            <v>Alcatel-Lucent</v>
          </cell>
          <cell r="L435">
            <v>0</v>
          </cell>
          <cell r="M435">
            <v>0</v>
          </cell>
          <cell r="N435">
            <v>0</v>
          </cell>
          <cell r="O435">
            <v>0</v>
          </cell>
          <cell r="P435">
            <v>167</v>
          </cell>
          <cell r="Q435">
            <v>903</v>
          </cell>
          <cell r="R435">
            <v>1070</v>
          </cell>
        </row>
        <row r="436">
          <cell r="B436" t="str">
            <v>Atrica</v>
          </cell>
          <cell r="I436">
            <v>0</v>
          </cell>
          <cell r="K436" t="str">
            <v>Atrica</v>
          </cell>
          <cell r="R436">
            <v>0</v>
          </cell>
        </row>
        <row r="437">
          <cell r="B437" t="str">
            <v>Avici</v>
          </cell>
          <cell r="C437">
            <v>7.8</v>
          </cell>
          <cell r="D437">
            <v>0</v>
          </cell>
          <cell r="E437">
            <v>0</v>
          </cell>
          <cell r="F437">
            <v>0</v>
          </cell>
          <cell r="G437">
            <v>0</v>
          </cell>
          <cell r="H437">
            <v>0</v>
          </cell>
          <cell r="I437">
            <v>7.8</v>
          </cell>
          <cell r="K437" t="str">
            <v>Avici</v>
          </cell>
          <cell r="L437">
            <v>9</v>
          </cell>
          <cell r="M437">
            <v>0</v>
          </cell>
          <cell r="N437">
            <v>0</v>
          </cell>
          <cell r="O437">
            <v>0</v>
          </cell>
          <cell r="P437">
            <v>0</v>
          </cell>
          <cell r="Q437">
            <v>0</v>
          </cell>
          <cell r="R437">
            <v>9</v>
          </cell>
        </row>
        <row r="438">
          <cell r="B438" t="str">
            <v>Brocade</v>
          </cell>
          <cell r="C438">
            <v>0</v>
          </cell>
          <cell r="D438">
            <v>0</v>
          </cell>
          <cell r="E438">
            <v>0</v>
          </cell>
          <cell r="F438">
            <v>0</v>
          </cell>
          <cell r="G438">
            <v>7</v>
          </cell>
          <cell r="H438">
            <v>0</v>
          </cell>
          <cell r="I438">
            <v>7</v>
          </cell>
          <cell r="K438" t="str">
            <v>Brocade</v>
          </cell>
          <cell r="L438">
            <v>0</v>
          </cell>
          <cell r="M438">
            <v>0</v>
          </cell>
          <cell r="N438">
            <v>0</v>
          </cell>
          <cell r="O438">
            <v>0</v>
          </cell>
          <cell r="P438">
            <v>246</v>
          </cell>
          <cell r="Q438">
            <v>0</v>
          </cell>
          <cell r="R438">
            <v>246</v>
          </cell>
        </row>
        <row r="439">
          <cell r="B439" t="str">
            <v>Caspian</v>
          </cell>
          <cell r="C439">
            <v>0</v>
          </cell>
          <cell r="D439">
            <v>0</v>
          </cell>
          <cell r="E439">
            <v>0</v>
          </cell>
          <cell r="F439">
            <v>0</v>
          </cell>
          <cell r="G439">
            <v>0</v>
          </cell>
          <cell r="H439">
            <v>0</v>
          </cell>
          <cell r="I439">
            <v>0</v>
          </cell>
          <cell r="K439" t="str">
            <v>Caspian</v>
          </cell>
          <cell r="L439">
            <v>0</v>
          </cell>
          <cell r="M439">
            <v>0</v>
          </cell>
          <cell r="N439">
            <v>0</v>
          </cell>
          <cell r="O439">
            <v>0</v>
          </cell>
          <cell r="P439">
            <v>0</v>
          </cell>
          <cell r="Q439">
            <v>0</v>
          </cell>
          <cell r="R439">
            <v>0</v>
          </cell>
        </row>
        <row r="440">
          <cell r="B440" t="str">
            <v>Chiaro</v>
          </cell>
          <cell r="C440">
            <v>0</v>
          </cell>
          <cell r="D440">
            <v>0</v>
          </cell>
          <cell r="E440">
            <v>0</v>
          </cell>
          <cell r="F440">
            <v>0</v>
          </cell>
          <cell r="G440">
            <v>0</v>
          </cell>
          <cell r="H440">
            <v>0</v>
          </cell>
          <cell r="I440">
            <v>0</v>
          </cell>
          <cell r="K440" t="str">
            <v>Chiaro</v>
          </cell>
          <cell r="L440">
            <v>0</v>
          </cell>
          <cell r="M440">
            <v>0</v>
          </cell>
          <cell r="N440">
            <v>0</v>
          </cell>
          <cell r="O440">
            <v>0</v>
          </cell>
          <cell r="P440">
            <v>0</v>
          </cell>
          <cell r="Q440">
            <v>0</v>
          </cell>
          <cell r="R440">
            <v>0</v>
          </cell>
        </row>
        <row r="441">
          <cell r="B441" t="str">
            <v>Ciena</v>
          </cell>
          <cell r="C441">
            <v>0</v>
          </cell>
          <cell r="D441">
            <v>0</v>
          </cell>
          <cell r="E441">
            <v>0</v>
          </cell>
          <cell r="F441">
            <v>0</v>
          </cell>
          <cell r="G441">
            <v>0</v>
          </cell>
          <cell r="H441">
            <v>3</v>
          </cell>
          <cell r="I441">
            <v>3</v>
          </cell>
          <cell r="K441" t="str">
            <v>Ciena</v>
          </cell>
          <cell r="L441">
            <v>0</v>
          </cell>
          <cell r="M441">
            <v>0</v>
          </cell>
          <cell r="N441">
            <v>0</v>
          </cell>
          <cell r="O441">
            <v>0</v>
          </cell>
          <cell r="P441">
            <v>0</v>
          </cell>
          <cell r="Q441">
            <v>43</v>
          </cell>
          <cell r="R441">
            <v>43</v>
          </cell>
        </row>
        <row r="442">
          <cell r="B442" t="str">
            <v>Cisco</v>
          </cell>
          <cell r="C442">
            <v>126.7</v>
          </cell>
          <cell r="D442">
            <v>104.2</v>
          </cell>
          <cell r="E442">
            <v>37.299999999999997</v>
          </cell>
          <cell r="F442">
            <v>0</v>
          </cell>
          <cell r="G442">
            <v>140</v>
          </cell>
          <cell r="H442">
            <v>40</v>
          </cell>
          <cell r="I442">
            <v>448.2</v>
          </cell>
          <cell r="K442" t="str">
            <v>Cisco</v>
          </cell>
          <cell r="L442">
            <v>348</v>
          </cell>
          <cell r="M442">
            <v>2204</v>
          </cell>
          <cell r="N442">
            <v>1243</v>
          </cell>
          <cell r="O442">
            <v>0</v>
          </cell>
          <cell r="P442">
            <v>4074</v>
          </cell>
          <cell r="Q442">
            <v>285</v>
          </cell>
          <cell r="R442">
            <v>8154</v>
          </cell>
        </row>
        <row r="443">
          <cell r="B443" t="str">
            <v>Cosine</v>
          </cell>
          <cell r="C443">
            <v>0</v>
          </cell>
          <cell r="D443">
            <v>0</v>
          </cell>
          <cell r="E443">
            <v>1.4</v>
          </cell>
          <cell r="F443">
            <v>0</v>
          </cell>
          <cell r="G443">
            <v>0</v>
          </cell>
          <cell r="H443">
            <v>0</v>
          </cell>
          <cell r="I443">
            <v>1.4</v>
          </cell>
          <cell r="K443" t="str">
            <v>Cosine</v>
          </cell>
          <cell r="L443">
            <v>0</v>
          </cell>
          <cell r="M443">
            <v>0</v>
          </cell>
          <cell r="N443">
            <v>7</v>
          </cell>
          <cell r="O443">
            <v>0</v>
          </cell>
          <cell r="P443">
            <v>0</v>
          </cell>
          <cell r="Q443">
            <v>0</v>
          </cell>
          <cell r="R443">
            <v>7</v>
          </cell>
        </row>
        <row r="444">
          <cell r="B444" t="str">
            <v>ECI Telecom</v>
          </cell>
          <cell r="C444">
            <v>0</v>
          </cell>
          <cell r="D444">
            <v>0</v>
          </cell>
          <cell r="E444">
            <v>0</v>
          </cell>
          <cell r="F444">
            <v>0</v>
          </cell>
          <cell r="G444">
            <v>0</v>
          </cell>
          <cell r="H444">
            <v>0</v>
          </cell>
          <cell r="I444">
            <v>0</v>
          </cell>
          <cell r="K444" t="str">
            <v>ECI Telecom</v>
          </cell>
          <cell r="L444">
            <v>0</v>
          </cell>
          <cell r="M444">
            <v>0</v>
          </cell>
          <cell r="N444">
            <v>0</v>
          </cell>
          <cell r="O444">
            <v>0</v>
          </cell>
          <cell r="P444">
            <v>0</v>
          </cell>
          <cell r="Q444">
            <v>0</v>
          </cell>
          <cell r="R444">
            <v>0</v>
          </cell>
        </row>
        <row r="445">
          <cell r="B445" t="str">
            <v>Equipe</v>
          </cell>
          <cell r="C445">
            <v>0</v>
          </cell>
          <cell r="D445">
            <v>0</v>
          </cell>
          <cell r="E445">
            <v>0</v>
          </cell>
          <cell r="F445">
            <v>0</v>
          </cell>
          <cell r="G445">
            <v>0</v>
          </cell>
          <cell r="H445">
            <v>0</v>
          </cell>
          <cell r="I445">
            <v>0</v>
          </cell>
          <cell r="K445" t="str">
            <v>Equipe</v>
          </cell>
          <cell r="L445">
            <v>0</v>
          </cell>
          <cell r="M445">
            <v>0</v>
          </cell>
          <cell r="N445">
            <v>0</v>
          </cell>
          <cell r="O445">
            <v>0</v>
          </cell>
          <cell r="P445">
            <v>0</v>
          </cell>
          <cell r="Q445">
            <v>0</v>
          </cell>
          <cell r="R445">
            <v>0</v>
          </cell>
        </row>
        <row r="446">
          <cell r="B446" t="str">
            <v>Ericsson</v>
          </cell>
          <cell r="C446">
            <v>0</v>
          </cell>
          <cell r="D446">
            <v>0</v>
          </cell>
          <cell r="E446">
            <v>10</v>
          </cell>
          <cell r="F446">
            <v>0</v>
          </cell>
          <cell r="G446">
            <v>0</v>
          </cell>
          <cell r="H446">
            <v>11</v>
          </cell>
          <cell r="I446">
            <v>21</v>
          </cell>
          <cell r="K446" t="str">
            <v>Ericsson</v>
          </cell>
          <cell r="L446">
            <v>0</v>
          </cell>
          <cell r="M446">
            <v>0</v>
          </cell>
          <cell r="N446">
            <v>68</v>
          </cell>
          <cell r="O446">
            <v>0</v>
          </cell>
          <cell r="P446">
            <v>0</v>
          </cell>
          <cell r="Q446">
            <v>44</v>
          </cell>
          <cell r="R446">
            <v>112</v>
          </cell>
        </row>
        <row r="447">
          <cell r="B447" t="str">
            <v>Extreme</v>
          </cell>
          <cell r="C447">
            <v>0</v>
          </cell>
          <cell r="D447">
            <v>0</v>
          </cell>
          <cell r="E447">
            <v>0</v>
          </cell>
          <cell r="F447">
            <v>0</v>
          </cell>
          <cell r="G447">
            <v>5</v>
          </cell>
          <cell r="H447">
            <v>0</v>
          </cell>
          <cell r="I447">
            <v>5</v>
          </cell>
          <cell r="K447" t="str">
            <v>Extreme</v>
          </cell>
          <cell r="L447">
            <v>0</v>
          </cell>
          <cell r="M447">
            <v>0</v>
          </cell>
          <cell r="N447">
            <v>0</v>
          </cell>
          <cell r="O447">
            <v>0</v>
          </cell>
          <cell r="P447">
            <v>166</v>
          </cell>
          <cell r="Q447">
            <v>0</v>
          </cell>
          <cell r="R447">
            <v>166</v>
          </cell>
        </row>
        <row r="448">
          <cell r="B448" t="str">
            <v>Force10</v>
          </cell>
          <cell r="C448">
            <v>0</v>
          </cell>
          <cell r="D448">
            <v>0</v>
          </cell>
          <cell r="E448">
            <v>0</v>
          </cell>
          <cell r="F448">
            <v>0</v>
          </cell>
          <cell r="G448">
            <v>0</v>
          </cell>
          <cell r="H448">
            <v>0</v>
          </cell>
          <cell r="I448">
            <v>0</v>
          </cell>
          <cell r="K448" t="str">
            <v>Force10</v>
          </cell>
          <cell r="L448">
            <v>0</v>
          </cell>
          <cell r="M448">
            <v>0</v>
          </cell>
          <cell r="N448">
            <v>0</v>
          </cell>
          <cell r="O448">
            <v>0</v>
          </cell>
          <cell r="P448">
            <v>0</v>
          </cell>
          <cell r="Q448">
            <v>0</v>
          </cell>
          <cell r="R448">
            <v>0</v>
          </cell>
        </row>
        <row r="449">
          <cell r="B449" t="str">
            <v>Fujitsu</v>
          </cell>
          <cell r="C449">
            <v>0</v>
          </cell>
          <cell r="D449">
            <v>0</v>
          </cell>
          <cell r="E449">
            <v>0</v>
          </cell>
          <cell r="F449">
            <v>0</v>
          </cell>
          <cell r="G449">
            <v>0</v>
          </cell>
          <cell r="H449">
            <v>0</v>
          </cell>
          <cell r="I449">
            <v>0</v>
          </cell>
          <cell r="K449" t="str">
            <v>Fujitsu</v>
          </cell>
          <cell r="L449">
            <v>0</v>
          </cell>
          <cell r="M449">
            <v>0</v>
          </cell>
          <cell r="N449">
            <v>0</v>
          </cell>
          <cell r="O449">
            <v>0</v>
          </cell>
          <cell r="P449">
            <v>0</v>
          </cell>
          <cell r="Q449">
            <v>0</v>
          </cell>
          <cell r="R449">
            <v>0</v>
          </cell>
        </row>
        <row r="450">
          <cell r="B450" t="str">
            <v>Hammerhead Systems</v>
          </cell>
          <cell r="C450">
            <v>0</v>
          </cell>
          <cell r="D450">
            <v>0</v>
          </cell>
          <cell r="E450">
            <v>0</v>
          </cell>
          <cell r="F450">
            <v>0</v>
          </cell>
          <cell r="G450">
            <v>0</v>
          </cell>
          <cell r="H450">
            <v>0</v>
          </cell>
          <cell r="I450">
            <v>0</v>
          </cell>
          <cell r="K450" t="str">
            <v>Hammerhead Systems</v>
          </cell>
          <cell r="L450">
            <v>0</v>
          </cell>
          <cell r="M450">
            <v>0</v>
          </cell>
          <cell r="N450">
            <v>0</v>
          </cell>
          <cell r="O450">
            <v>0</v>
          </cell>
          <cell r="P450">
            <v>0</v>
          </cell>
          <cell r="Q450">
            <v>0</v>
          </cell>
          <cell r="R450">
            <v>0</v>
          </cell>
        </row>
        <row r="451">
          <cell r="B451" t="str">
            <v>Hitachi</v>
          </cell>
          <cell r="C451">
            <v>0</v>
          </cell>
          <cell r="D451">
            <v>0</v>
          </cell>
          <cell r="E451">
            <v>0</v>
          </cell>
          <cell r="F451">
            <v>0</v>
          </cell>
          <cell r="G451">
            <v>0</v>
          </cell>
          <cell r="H451">
            <v>0</v>
          </cell>
          <cell r="I451">
            <v>0</v>
          </cell>
          <cell r="K451" t="str">
            <v>Hitachi</v>
          </cell>
          <cell r="L451">
            <v>0</v>
          </cell>
          <cell r="M451">
            <v>0</v>
          </cell>
          <cell r="N451">
            <v>0</v>
          </cell>
          <cell r="O451">
            <v>0</v>
          </cell>
          <cell r="P451">
            <v>0</v>
          </cell>
          <cell r="Q451">
            <v>0</v>
          </cell>
          <cell r="R451">
            <v>0</v>
          </cell>
        </row>
        <row r="452">
          <cell r="B452" t="str">
            <v>Hitachi Cable</v>
          </cell>
          <cell r="C452">
            <v>0</v>
          </cell>
          <cell r="D452">
            <v>0</v>
          </cell>
          <cell r="E452">
            <v>0</v>
          </cell>
          <cell r="F452">
            <v>0</v>
          </cell>
          <cell r="G452">
            <v>0</v>
          </cell>
          <cell r="H452">
            <v>0</v>
          </cell>
          <cell r="I452">
            <v>0</v>
          </cell>
          <cell r="K452" t="str">
            <v>Hitachi Cable</v>
          </cell>
          <cell r="L452">
            <v>0</v>
          </cell>
          <cell r="M452">
            <v>0</v>
          </cell>
          <cell r="N452">
            <v>0</v>
          </cell>
          <cell r="O452">
            <v>0</v>
          </cell>
          <cell r="P452">
            <v>0</v>
          </cell>
          <cell r="Q452">
            <v>0</v>
          </cell>
          <cell r="R452">
            <v>0</v>
          </cell>
        </row>
        <row r="453">
          <cell r="B453" t="str">
            <v>Huawei</v>
          </cell>
          <cell r="C453">
            <v>0</v>
          </cell>
          <cell r="D453">
            <v>0</v>
          </cell>
          <cell r="E453">
            <v>0</v>
          </cell>
          <cell r="F453">
            <v>0</v>
          </cell>
          <cell r="G453">
            <v>0</v>
          </cell>
          <cell r="H453">
            <v>0</v>
          </cell>
          <cell r="I453">
            <v>0</v>
          </cell>
          <cell r="K453" t="str">
            <v>Huawei</v>
          </cell>
          <cell r="L453">
            <v>0</v>
          </cell>
          <cell r="M453">
            <v>0</v>
          </cell>
          <cell r="N453">
            <v>0</v>
          </cell>
          <cell r="O453">
            <v>0</v>
          </cell>
          <cell r="P453">
            <v>0</v>
          </cell>
          <cell r="Q453">
            <v>0</v>
          </cell>
          <cell r="R453">
            <v>0</v>
          </cell>
        </row>
        <row r="454">
          <cell r="B454" t="str">
            <v>Hyperchip</v>
          </cell>
          <cell r="C454">
            <v>0</v>
          </cell>
          <cell r="D454">
            <v>0</v>
          </cell>
          <cell r="E454">
            <v>0</v>
          </cell>
          <cell r="F454">
            <v>0</v>
          </cell>
          <cell r="G454">
            <v>0</v>
          </cell>
          <cell r="H454">
            <v>0</v>
          </cell>
          <cell r="I454">
            <v>0</v>
          </cell>
          <cell r="K454" t="str">
            <v>Hyperchip</v>
          </cell>
          <cell r="L454">
            <v>0</v>
          </cell>
          <cell r="M454">
            <v>0</v>
          </cell>
          <cell r="N454">
            <v>0</v>
          </cell>
          <cell r="O454">
            <v>0</v>
          </cell>
          <cell r="P454">
            <v>0</v>
          </cell>
          <cell r="Q454">
            <v>0</v>
          </cell>
          <cell r="R454">
            <v>0</v>
          </cell>
        </row>
        <row r="455">
          <cell r="B455" t="str">
            <v>Juniper</v>
          </cell>
          <cell r="C455">
            <v>41.8</v>
          </cell>
          <cell r="D455">
            <v>17</v>
          </cell>
          <cell r="E455">
            <v>23.3</v>
          </cell>
          <cell r="F455">
            <v>0</v>
          </cell>
          <cell r="G455">
            <v>0</v>
          </cell>
          <cell r="H455">
            <v>0</v>
          </cell>
          <cell r="I455">
            <v>82.1</v>
          </cell>
          <cell r="K455" t="str">
            <v>Juniper</v>
          </cell>
          <cell r="L455">
            <v>139</v>
          </cell>
          <cell r="M455">
            <v>212</v>
          </cell>
          <cell r="N455">
            <v>275</v>
          </cell>
          <cell r="O455">
            <v>0</v>
          </cell>
          <cell r="P455">
            <v>0</v>
          </cell>
          <cell r="Q455">
            <v>0</v>
          </cell>
          <cell r="R455">
            <v>626</v>
          </cell>
        </row>
        <row r="456">
          <cell r="B456" t="str">
            <v>Laurel Networks</v>
          </cell>
          <cell r="C456">
            <v>0</v>
          </cell>
          <cell r="D456">
            <v>0</v>
          </cell>
          <cell r="E456">
            <v>0</v>
          </cell>
          <cell r="F456">
            <v>0</v>
          </cell>
          <cell r="G456">
            <v>0</v>
          </cell>
          <cell r="H456">
            <v>0</v>
          </cell>
          <cell r="I456">
            <v>0</v>
          </cell>
          <cell r="K456" t="str">
            <v>Laurel Networks</v>
          </cell>
          <cell r="L456">
            <v>0</v>
          </cell>
          <cell r="M456">
            <v>0</v>
          </cell>
          <cell r="N456">
            <v>0</v>
          </cell>
          <cell r="O456">
            <v>0</v>
          </cell>
          <cell r="P456">
            <v>0</v>
          </cell>
          <cell r="Q456">
            <v>0</v>
          </cell>
          <cell r="R456">
            <v>0</v>
          </cell>
        </row>
        <row r="457">
          <cell r="B457" t="str">
            <v>Lucent</v>
          </cell>
          <cell r="C457">
            <v>0</v>
          </cell>
          <cell r="D457">
            <v>0</v>
          </cell>
          <cell r="E457">
            <v>0</v>
          </cell>
          <cell r="F457">
            <v>0</v>
          </cell>
          <cell r="G457">
            <v>0</v>
          </cell>
          <cell r="H457">
            <v>0</v>
          </cell>
          <cell r="I457">
            <v>0</v>
          </cell>
          <cell r="K457" t="str">
            <v>Lucent</v>
          </cell>
          <cell r="L457">
            <v>0</v>
          </cell>
          <cell r="M457">
            <v>0</v>
          </cell>
          <cell r="N457">
            <v>0</v>
          </cell>
          <cell r="O457">
            <v>0</v>
          </cell>
          <cell r="P457">
            <v>0</v>
          </cell>
          <cell r="Q457">
            <v>0</v>
          </cell>
          <cell r="R457">
            <v>0</v>
          </cell>
        </row>
        <row r="458">
          <cell r="B458" t="str">
            <v>NEC</v>
          </cell>
          <cell r="C458">
            <v>0</v>
          </cell>
          <cell r="D458">
            <v>0</v>
          </cell>
          <cell r="E458">
            <v>0</v>
          </cell>
          <cell r="F458">
            <v>0</v>
          </cell>
          <cell r="G458">
            <v>0</v>
          </cell>
          <cell r="H458">
            <v>0</v>
          </cell>
          <cell r="I458">
            <v>0</v>
          </cell>
          <cell r="K458" t="str">
            <v>NEC</v>
          </cell>
          <cell r="L458">
            <v>0</v>
          </cell>
          <cell r="M458">
            <v>0</v>
          </cell>
          <cell r="N458">
            <v>0</v>
          </cell>
          <cell r="O458">
            <v>0</v>
          </cell>
          <cell r="P458">
            <v>0</v>
          </cell>
          <cell r="Q458">
            <v>0</v>
          </cell>
          <cell r="R458">
            <v>0</v>
          </cell>
        </row>
        <row r="459">
          <cell r="B459" t="str">
            <v>Nokia Siemens Networks</v>
          </cell>
          <cell r="C459">
            <v>0</v>
          </cell>
          <cell r="D459">
            <v>0</v>
          </cell>
          <cell r="E459">
            <v>0</v>
          </cell>
          <cell r="F459">
            <v>0</v>
          </cell>
          <cell r="G459">
            <v>0</v>
          </cell>
          <cell r="H459">
            <v>0</v>
          </cell>
          <cell r="I459">
            <v>0</v>
          </cell>
          <cell r="K459" t="str">
            <v>Nokia Siemens Networks</v>
          </cell>
          <cell r="L459">
            <v>0</v>
          </cell>
          <cell r="M459">
            <v>0</v>
          </cell>
          <cell r="N459">
            <v>0</v>
          </cell>
          <cell r="O459">
            <v>0</v>
          </cell>
          <cell r="P459">
            <v>0</v>
          </cell>
          <cell r="Q459">
            <v>0</v>
          </cell>
          <cell r="R459">
            <v>0</v>
          </cell>
        </row>
        <row r="460">
          <cell r="B460" t="str">
            <v>Nortel</v>
          </cell>
          <cell r="C460">
            <v>0</v>
          </cell>
          <cell r="D460">
            <v>0</v>
          </cell>
          <cell r="E460">
            <v>13.8</v>
          </cell>
          <cell r="F460">
            <v>0</v>
          </cell>
          <cell r="G460">
            <v>8.3000000000000007</v>
          </cell>
          <cell r="H460">
            <v>48.2</v>
          </cell>
          <cell r="I460">
            <v>70.300000000000011</v>
          </cell>
          <cell r="K460" t="str">
            <v>Nortel</v>
          </cell>
          <cell r="L460">
            <v>0</v>
          </cell>
          <cell r="M460">
            <v>0</v>
          </cell>
          <cell r="N460">
            <v>70</v>
          </cell>
          <cell r="O460">
            <v>0</v>
          </cell>
          <cell r="P460">
            <v>48</v>
          </cell>
          <cell r="Q460">
            <v>182</v>
          </cell>
          <cell r="R460">
            <v>300</v>
          </cell>
        </row>
        <row r="461">
          <cell r="B461" t="str">
            <v>Procket</v>
          </cell>
          <cell r="C461">
            <v>0</v>
          </cell>
          <cell r="D461">
            <v>0</v>
          </cell>
          <cell r="E461">
            <v>0</v>
          </cell>
          <cell r="F461">
            <v>0</v>
          </cell>
          <cell r="G461">
            <v>0</v>
          </cell>
          <cell r="H461">
            <v>0</v>
          </cell>
          <cell r="I461">
            <v>0</v>
          </cell>
          <cell r="K461" t="str">
            <v>Procket</v>
          </cell>
          <cell r="L461">
            <v>0</v>
          </cell>
          <cell r="M461">
            <v>0</v>
          </cell>
          <cell r="N461">
            <v>0</v>
          </cell>
          <cell r="O461">
            <v>0</v>
          </cell>
          <cell r="P461">
            <v>0</v>
          </cell>
          <cell r="Q461">
            <v>0</v>
          </cell>
          <cell r="R461">
            <v>0</v>
          </cell>
        </row>
        <row r="462">
          <cell r="B462" t="str">
            <v>Quarry</v>
          </cell>
          <cell r="C462">
            <v>0</v>
          </cell>
          <cell r="D462">
            <v>0</v>
          </cell>
          <cell r="E462">
            <v>0</v>
          </cell>
          <cell r="F462">
            <v>0</v>
          </cell>
          <cell r="G462">
            <v>0</v>
          </cell>
          <cell r="H462">
            <v>0</v>
          </cell>
          <cell r="I462">
            <v>0</v>
          </cell>
          <cell r="K462" t="str">
            <v>Quarry</v>
          </cell>
          <cell r="L462">
            <v>0</v>
          </cell>
          <cell r="M462">
            <v>0</v>
          </cell>
          <cell r="N462">
            <v>0</v>
          </cell>
          <cell r="O462">
            <v>0</v>
          </cell>
          <cell r="P462">
            <v>0</v>
          </cell>
          <cell r="Q462">
            <v>0</v>
          </cell>
          <cell r="R462">
            <v>0</v>
          </cell>
        </row>
        <row r="463">
          <cell r="B463" t="str">
            <v>Redback</v>
          </cell>
          <cell r="C463">
            <v>0</v>
          </cell>
          <cell r="D463">
            <v>0</v>
          </cell>
          <cell r="E463">
            <v>0</v>
          </cell>
          <cell r="F463">
            <v>0</v>
          </cell>
          <cell r="G463">
            <v>0</v>
          </cell>
          <cell r="H463">
            <v>0</v>
          </cell>
          <cell r="I463">
            <v>0</v>
          </cell>
          <cell r="K463" t="str">
            <v>Redback</v>
          </cell>
          <cell r="L463">
            <v>0</v>
          </cell>
          <cell r="M463">
            <v>0</v>
          </cell>
          <cell r="N463">
            <v>0</v>
          </cell>
          <cell r="O463">
            <v>0</v>
          </cell>
          <cell r="P463">
            <v>0</v>
          </cell>
          <cell r="Q463">
            <v>0</v>
          </cell>
          <cell r="R463">
            <v>0</v>
          </cell>
        </row>
        <row r="464">
          <cell r="B464" t="str">
            <v>Riverstone</v>
          </cell>
          <cell r="C464">
            <v>0</v>
          </cell>
          <cell r="D464">
            <v>0</v>
          </cell>
          <cell r="E464">
            <v>0</v>
          </cell>
          <cell r="F464">
            <v>0</v>
          </cell>
          <cell r="G464">
            <v>0</v>
          </cell>
          <cell r="H464">
            <v>0</v>
          </cell>
          <cell r="I464">
            <v>0</v>
          </cell>
          <cell r="K464" t="str">
            <v>Riverstone</v>
          </cell>
          <cell r="L464">
            <v>0</v>
          </cell>
          <cell r="M464">
            <v>0</v>
          </cell>
          <cell r="N464">
            <v>0</v>
          </cell>
          <cell r="O464">
            <v>0</v>
          </cell>
          <cell r="P464">
            <v>0</v>
          </cell>
          <cell r="Q464">
            <v>0</v>
          </cell>
          <cell r="R464">
            <v>0</v>
          </cell>
        </row>
        <row r="465">
          <cell r="B465" t="str">
            <v>Tellabs</v>
          </cell>
          <cell r="C465">
            <v>0</v>
          </cell>
          <cell r="D465">
            <v>1.5</v>
          </cell>
          <cell r="E465">
            <v>0</v>
          </cell>
          <cell r="F465">
            <v>0</v>
          </cell>
          <cell r="G465">
            <v>0</v>
          </cell>
          <cell r="H465">
            <v>0</v>
          </cell>
          <cell r="I465">
            <v>1.5</v>
          </cell>
          <cell r="K465" t="str">
            <v>Tellabs</v>
          </cell>
          <cell r="L465">
            <v>0</v>
          </cell>
          <cell r="M465">
            <v>20</v>
          </cell>
          <cell r="N465">
            <v>0</v>
          </cell>
          <cell r="O465">
            <v>0</v>
          </cell>
          <cell r="P465">
            <v>0</v>
          </cell>
          <cell r="Q465">
            <v>0</v>
          </cell>
          <cell r="R465">
            <v>20</v>
          </cell>
        </row>
        <row r="466">
          <cell r="B466" t="str">
            <v>ZTE</v>
          </cell>
          <cell r="C466">
            <v>0</v>
          </cell>
          <cell r="D466">
            <v>0</v>
          </cell>
          <cell r="E466">
            <v>0</v>
          </cell>
          <cell r="F466">
            <v>0</v>
          </cell>
          <cell r="G466">
            <v>0</v>
          </cell>
          <cell r="H466">
            <v>0</v>
          </cell>
          <cell r="I466">
            <v>0</v>
          </cell>
          <cell r="K466" t="str">
            <v>ZTE</v>
          </cell>
          <cell r="L466">
            <v>0</v>
          </cell>
          <cell r="M466">
            <v>0</v>
          </cell>
          <cell r="N466">
            <v>0</v>
          </cell>
          <cell r="O466">
            <v>0</v>
          </cell>
          <cell r="P466">
            <v>0</v>
          </cell>
          <cell r="Q466">
            <v>0</v>
          </cell>
          <cell r="R466">
            <v>0</v>
          </cell>
        </row>
        <row r="467">
          <cell r="B467" t="str">
            <v>Other</v>
          </cell>
          <cell r="C467">
            <v>0.3</v>
          </cell>
          <cell r="D467">
            <v>0</v>
          </cell>
          <cell r="E467">
            <v>0.4</v>
          </cell>
          <cell r="F467">
            <v>0</v>
          </cell>
          <cell r="G467">
            <v>0</v>
          </cell>
          <cell r="H467">
            <v>0</v>
          </cell>
          <cell r="I467">
            <v>0.7</v>
          </cell>
          <cell r="K467" t="str">
            <v>Other</v>
          </cell>
          <cell r="L467">
            <v>2</v>
          </cell>
          <cell r="M467">
            <v>0</v>
          </cell>
          <cell r="N467">
            <v>0</v>
          </cell>
          <cell r="O467">
            <v>0</v>
          </cell>
          <cell r="P467">
            <v>0</v>
          </cell>
          <cell r="Q467">
            <v>0</v>
          </cell>
          <cell r="R467">
            <v>2</v>
          </cell>
        </row>
        <row r="468">
          <cell r="B468" t="str">
            <v>Total</v>
          </cell>
          <cell r="C468">
            <v>176.60000000000002</v>
          </cell>
          <cell r="D468">
            <v>122.7</v>
          </cell>
          <cell r="E468">
            <v>86.2</v>
          </cell>
          <cell r="F468">
            <v>0</v>
          </cell>
          <cell r="G468">
            <v>164.3</v>
          </cell>
          <cell r="H468">
            <v>215.2</v>
          </cell>
          <cell r="I468">
            <v>765</v>
          </cell>
          <cell r="K468" t="str">
            <v>Total</v>
          </cell>
          <cell r="L468">
            <v>498</v>
          </cell>
          <cell r="M468">
            <v>2436</v>
          </cell>
          <cell r="N468">
            <v>1663</v>
          </cell>
          <cell r="O468">
            <v>0</v>
          </cell>
          <cell r="P468">
            <v>4701</v>
          </cell>
          <cell r="Q468">
            <v>1457</v>
          </cell>
          <cell r="R468">
            <v>10755</v>
          </cell>
        </row>
        <row r="472">
          <cell r="B472" t="str">
            <v>Vendor</v>
          </cell>
          <cell r="C472" t="str">
            <v>Core IP/MPLS</v>
          </cell>
          <cell r="D472" t="str">
            <v xml:space="preserve">Edge IP/MPLS </v>
          </cell>
          <cell r="E472" t="str">
            <v>Subscriber Service Router</v>
          </cell>
          <cell r="F472" t="str">
            <v>BRAS</v>
          </cell>
          <cell r="G472" t="str">
            <v>IP/Ethernet</v>
          </cell>
          <cell r="H472" t="str">
            <v>ATM/MPLS</v>
          </cell>
          <cell r="I472" t="str">
            <v>Total IPS</v>
          </cell>
          <cell r="K472" t="str">
            <v>Vendor</v>
          </cell>
          <cell r="L472" t="str">
            <v>Core IP/MPLS</v>
          </cell>
          <cell r="M472" t="str">
            <v>Edge IP/MPLS</v>
          </cell>
          <cell r="N472" t="str">
            <v>Subscriber Service Router</v>
          </cell>
          <cell r="O472" t="str">
            <v>BRAS</v>
          </cell>
          <cell r="P472" t="str">
            <v>IP/Ethernet</v>
          </cell>
          <cell r="Q472" t="str">
            <v>ATM/MPLS</v>
          </cell>
          <cell r="R472" t="str">
            <v>Total IPS</v>
          </cell>
        </row>
        <row r="473">
          <cell r="B473" t="str">
            <v>Alaxala Networks</v>
          </cell>
          <cell r="I473">
            <v>0</v>
          </cell>
          <cell r="K473" t="str">
            <v>Alaxala Networks</v>
          </cell>
          <cell r="R473">
            <v>0</v>
          </cell>
        </row>
        <row r="474">
          <cell r="B474" t="str">
            <v>Alcatel-Lucent</v>
          </cell>
          <cell r="C474">
            <v>0</v>
          </cell>
          <cell r="D474">
            <v>1</v>
          </cell>
          <cell r="E474">
            <v>0</v>
          </cell>
          <cell r="F474">
            <v>0</v>
          </cell>
          <cell r="G474">
            <v>4</v>
          </cell>
          <cell r="H474">
            <v>92</v>
          </cell>
          <cell r="I474">
            <v>97</v>
          </cell>
          <cell r="K474" t="str">
            <v>Alcatel-Lucent</v>
          </cell>
          <cell r="L474">
            <v>0</v>
          </cell>
          <cell r="M474">
            <v>8</v>
          </cell>
          <cell r="N474">
            <v>0</v>
          </cell>
          <cell r="O474">
            <v>0</v>
          </cell>
          <cell r="P474">
            <v>164</v>
          </cell>
          <cell r="Q474">
            <v>728</v>
          </cell>
          <cell r="R474">
            <v>900</v>
          </cell>
        </row>
        <row r="475">
          <cell r="B475" t="str">
            <v>Atrica</v>
          </cell>
          <cell r="I475">
            <v>0</v>
          </cell>
          <cell r="K475" t="str">
            <v>Atrica</v>
          </cell>
          <cell r="R475">
            <v>0</v>
          </cell>
        </row>
        <row r="476">
          <cell r="B476" t="str">
            <v>Avici</v>
          </cell>
          <cell r="C476">
            <v>4.4000000000000004</v>
          </cell>
          <cell r="D476">
            <v>0</v>
          </cell>
          <cell r="E476">
            <v>0</v>
          </cell>
          <cell r="F476">
            <v>0</v>
          </cell>
          <cell r="G476">
            <v>0</v>
          </cell>
          <cell r="H476">
            <v>0</v>
          </cell>
          <cell r="I476">
            <v>4.4000000000000004</v>
          </cell>
          <cell r="K476" t="str">
            <v>Avici</v>
          </cell>
          <cell r="L476">
            <v>6</v>
          </cell>
          <cell r="M476">
            <v>0</v>
          </cell>
          <cell r="N476">
            <v>0</v>
          </cell>
          <cell r="O476">
            <v>0</v>
          </cell>
          <cell r="P476">
            <v>0</v>
          </cell>
          <cell r="Q476">
            <v>0</v>
          </cell>
          <cell r="R476">
            <v>6</v>
          </cell>
        </row>
        <row r="477">
          <cell r="B477" t="str">
            <v>Brocade</v>
          </cell>
          <cell r="C477">
            <v>0</v>
          </cell>
          <cell r="D477">
            <v>0</v>
          </cell>
          <cell r="E477">
            <v>0</v>
          </cell>
          <cell r="F477">
            <v>0</v>
          </cell>
          <cell r="G477">
            <v>7</v>
          </cell>
          <cell r="H477">
            <v>0</v>
          </cell>
          <cell r="I477">
            <v>7</v>
          </cell>
          <cell r="K477" t="str">
            <v>Brocade</v>
          </cell>
          <cell r="L477">
            <v>0</v>
          </cell>
          <cell r="M477">
            <v>0</v>
          </cell>
          <cell r="N477">
            <v>0</v>
          </cell>
          <cell r="O477">
            <v>0</v>
          </cell>
          <cell r="P477">
            <v>229</v>
          </cell>
          <cell r="Q477">
            <v>0</v>
          </cell>
          <cell r="R477">
            <v>229</v>
          </cell>
        </row>
        <row r="478">
          <cell r="B478" t="str">
            <v>Caspian</v>
          </cell>
          <cell r="C478">
            <v>0</v>
          </cell>
          <cell r="D478">
            <v>0</v>
          </cell>
          <cell r="E478">
            <v>0</v>
          </cell>
          <cell r="F478">
            <v>0</v>
          </cell>
          <cell r="G478">
            <v>0</v>
          </cell>
          <cell r="H478">
            <v>0</v>
          </cell>
          <cell r="I478">
            <v>0</v>
          </cell>
          <cell r="K478" t="str">
            <v>Caspian</v>
          </cell>
          <cell r="L478">
            <v>0</v>
          </cell>
          <cell r="M478">
            <v>0</v>
          </cell>
          <cell r="N478">
            <v>0</v>
          </cell>
          <cell r="O478">
            <v>0</v>
          </cell>
          <cell r="P478">
            <v>0</v>
          </cell>
          <cell r="Q478">
            <v>0</v>
          </cell>
          <cell r="R478">
            <v>0</v>
          </cell>
        </row>
        <row r="479">
          <cell r="B479" t="str">
            <v>Chiaro</v>
          </cell>
          <cell r="C479">
            <v>0</v>
          </cell>
          <cell r="D479">
            <v>0</v>
          </cell>
          <cell r="E479">
            <v>0</v>
          </cell>
          <cell r="F479">
            <v>0</v>
          </cell>
          <cell r="G479">
            <v>0</v>
          </cell>
          <cell r="H479">
            <v>0</v>
          </cell>
          <cell r="I479">
            <v>0</v>
          </cell>
          <cell r="K479" t="str">
            <v>Chiaro</v>
          </cell>
          <cell r="L479">
            <v>0</v>
          </cell>
          <cell r="M479">
            <v>0</v>
          </cell>
          <cell r="N479">
            <v>0</v>
          </cell>
          <cell r="O479">
            <v>0</v>
          </cell>
          <cell r="P479">
            <v>0</v>
          </cell>
          <cell r="Q479">
            <v>0</v>
          </cell>
          <cell r="R479">
            <v>0</v>
          </cell>
        </row>
        <row r="480">
          <cell r="B480" t="str">
            <v>Ciena</v>
          </cell>
          <cell r="C480">
            <v>0</v>
          </cell>
          <cell r="D480">
            <v>0</v>
          </cell>
          <cell r="E480">
            <v>0</v>
          </cell>
          <cell r="F480">
            <v>0</v>
          </cell>
          <cell r="G480">
            <v>0</v>
          </cell>
          <cell r="H480">
            <v>3</v>
          </cell>
          <cell r="I480">
            <v>3</v>
          </cell>
          <cell r="K480" t="str">
            <v>Ciena</v>
          </cell>
          <cell r="L480">
            <v>0</v>
          </cell>
          <cell r="M480">
            <v>0</v>
          </cell>
          <cell r="N480">
            <v>0</v>
          </cell>
          <cell r="O480">
            <v>0</v>
          </cell>
          <cell r="P480">
            <v>0</v>
          </cell>
          <cell r="Q480">
            <v>39</v>
          </cell>
          <cell r="R480">
            <v>39</v>
          </cell>
        </row>
        <row r="481">
          <cell r="B481" t="str">
            <v>Cisco</v>
          </cell>
          <cell r="C481">
            <v>119</v>
          </cell>
          <cell r="D481">
            <v>99.8</v>
          </cell>
          <cell r="E481">
            <v>37.299999999999997</v>
          </cell>
          <cell r="F481">
            <v>0</v>
          </cell>
          <cell r="G481">
            <v>118</v>
          </cell>
          <cell r="H481">
            <v>37.4</v>
          </cell>
          <cell r="I481">
            <v>411.5</v>
          </cell>
          <cell r="K481" t="str">
            <v>Cisco</v>
          </cell>
          <cell r="L481">
            <v>356</v>
          </cell>
          <cell r="M481">
            <v>3531</v>
          </cell>
          <cell r="N481">
            <v>1230</v>
          </cell>
          <cell r="O481">
            <v>0</v>
          </cell>
          <cell r="P481">
            <v>4137</v>
          </cell>
          <cell r="Q481">
            <v>257</v>
          </cell>
          <cell r="R481">
            <v>9511</v>
          </cell>
        </row>
        <row r="482">
          <cell r="B482" t="str">
            <v>Cosine</v>
          </cell>
          <cell r="C482">
            <v>0</v>
          </cell>
          <cell r="D482">
            <v>0</v>
          </cell>
          <cell r="E482">
            <v>1.9</v>
          </cell>
          <cell r="F482">
            <v>0</v>
          </cell>
          <cell r="G482">
            <v>0</v>
          </cell>
          <cell r="H482">
            <v>0</v>
          </cell>
          <cell r="I482">
            <v>1.9</v>
          </cell>
          <cell r="K482" t="str">
            <v>Cosine</v>
          </cell>
          <cell r="L482">
            <v>0</v>
          </cell>
          <cell r="M482">
            <v>0</v>
          </cell>
          <cell r="N482">
            <v>8</v>
          </cell>
          <cell r="O482">
            <v>0</v>
          </cell>
          <cell r="P482">
            <v>0</v>
          </cell>
          <cell r="Q482">
            <v>0</v>
          </cell>
          <cell r="R482">
            <v>8</v>
          </cell>
        </row>
        <row r="483">
          <cell r="B483" t="str">
            <v>ECI Telecom</v>
          </cell>
          <cell r="C483">
            <v>0</v>
          </cell>
          <cell r="D483">
            <v>0</v>
          </cell>
          <cell r="E483">
            <v>0</v>
          </cell>
          <cell r="F483">
            <v>0</v>
          </cell>
          <cell r="G483">
            <v>0</v>
          </cell>
          <cell r="H483">
            <v>0</v>
          </cell>
          <cell r="I483">
            <v>0</v>
          </cell>
          <cell r="K483" t="str">
            <v>ECI Telecom</v>
          </cell>
          <cell r="L483">
            <v>0</v>
          </cell>
          <cell r="M483">
            <v>0</v>
          </cell>
          <cell r="N483">
            <v>0</v>
          </cell>
          <cell r="O483">
            <v>0</v>
          </cell>
          <cell r="P483">
            <v>0</v>
          </cell>
          <cell r="Q483">
            <v>0</v>
          </cell>
          <cell r="R483">
            <v>0</v>
          </cell>
        </row>
        <row r="484">
          <cell r="B484" t="str">
            <v>Equipe</v>
          </cell>
          <cell r="C484">
            <v>0</v>
          </cell>
          <cell r="D484">
            <v>0</v>
          </cell>
          <cell r="E484">
            <v>0</v>
          </cell>
          <cell r="F484">
            <v>0</v>
          </cell>
          <cell r="G484">
            <v>0</v>
          </cell>
          <cell r="H484">
            <v>0</v>
          </cell>
          <cell r="I484">
            <v>0</v>
          </cell>
          <cell r="K484" t="str">
            <v>Equipe</v>
          </cell>
          <cell r="L484">
            <v>0</v>
          </cell>
          <cell r="M484">
            <v>0</v>
          </cell>
          <cell r="N484">
            <v>0</v>
          </cell>
          <cell r="O484">
            <v>0</v>
          </cell>
          <cell r="P484">
            <v>0</v>
          </cell>
          <cell r="Q484">
            <v>0</v>
          </cell>
          <cell r="R484">
            <v>0</v>
          </cell>
        </row>
        <row r="485">
          <cell r="B485" t="str">
            <v>Ericsson</v>
          </cell>
          <cell r="C485">
            <v>0</v>
          </cell>
          <cell r="D485">
            <v>0</v>
          </cell>
          <cell r="E485">
            <v>10</v>
          </cell>
          <cell r="F485">
            <v>0</v>
          </cell>
          <cell r="G485">
            <v>0</v>
          </cell>
          <cell r="H485">
            <v>14</v>
          </cell>
          <cell r="I485">
            <v>24</v>
          </cell>
          <cell r="K485" t="str">
            <v>Ericsson</v>
          </cell>
          <cell r="L485">
            <v>0</v>
          </cell>
          <cell r="M485">
            <v>0</v>
          </cell>
          <cell r="N485">
            <v>91</v>
          </cell>
          <cell r="O485">
            <v>0</v>
          </cell>
          <cell r="P485">
            <v>0</v>
          </cell>
          <cell r="Q485">
            <v>71</v>
          </cell>
          <cell r="R485">
            <v>162</v>
          </cell>
        </row>
        <row r="486">
          <cell r="B486" t="str">
            <v>Extreme</v>
          </cell>
          <cell r="C486">
            <v>0</v>
          </cell>
          <cell r="D486">
            <v>0</v>
          </cell>
          <cell r="E486">
            <v>0</v>
          </cell>
          <cell r="F486">
            <v>0</v>
          </cell>
          <cell r="G486">
            <v>5.9</v>
          </cell>
          <cell r="H486">
            <v>0</v>
          </cell>
          <cell r="I486">
            <v>5.9</v>
          </cell>
          <cell r="K486" t="str">
            <v>Extreme</v>
          </cell>
          <cell r="L486">
            <v>0</v>
          </cell>
          <cell r="M486">
            <v>0</v>
          </cell>
          <cell r="N486">
            <v>0</v>
          </cell>
          <cell r="O486">
            <v>0</v>
          </cell>
          <cell r="P486">
            <v>232</v>
          </cell>
          <cell r="Q486">
            <v>0</v>
          </cell>
          <cell r="R486">
            <v>232</v>
          </cell>
        </row>
        <row r="487">
          <cell r="B487" t="str">
            <v>Force10</v>
          </cell>
          <cell r="C487">
            <v>0</v>
          </cell>
          <cell r="D487">
            <v>0</v>
          </cell>
          <cell r="E487">
            <v>0</v>
          </cell>
          <cell r="F487">
            <v>0</v>
          </cell>
          <cell r="G487">
            <v>0.6</v>
          </cell>
          <cell r="H487">
            <v>0</v>
          </cell>
          <cell r="I487">
            <v>0.6</v>
          </cell>
          <cell r="K487" t="str">
            <v>Force10</v>
          </cell>
          <cell r="L487">
            <v>0</v>
          </cell>
          <cell r="M487">
            <v>0</v>
          </cell>
          <cell r="N487">
            <v>0</v>
          </cell>
          <cell r="O487">
            <v>0</v>
          </cell>
          <cell r="P487">
            <v>17</v>
          </cell>
          <cell r="Q487">
            <v>0</v>
          </cell>
          <cell r="R487">
            <v>17</v>
          </cell>
        </row>
        <row r="488">
          <cell r="B488" t="str">
            <v>Fujitsu</v>
          </cell>
          <cell r="C488">
            <v>0</v>
          </cell>
          <cell r="D488">
            <v>0</v>
          </cell>
          <cell r="E488">
            <v>0</v>
          </cell>
          <cell r="F488">
            <v>0</v>
          </cell>
          <cell r="G488">
            <v>0</v>
          </cell>
          <cell r="H488">
            <v>0</v>
          </cell>
          <cell r="I488">
            <v>0</v>
          </cell>
          <cell r="K488" t="str">
            <v>Fujitsu</v>
          </cell>
          <cell r="L488">
            <v>0</v>
          </cell>
          <cell r="M488">
            <v>0</v>
          </cell>
          <cell r="N488">
            <v>0</v>
          </cell>
          <cell r="O488">
            <v>0</v>
          </cell>
          <cell r="P488">
            <v>0</v>
          </cell>
          <cell r="Q488">
            <v>0</v>
          </cell>
          <cell r="R488">
            <v>0</v>
          </cell>
        </row>
        <row r="489">
          <cell r="B489" t="str">
            <v>Hammerhead Systems</v>
          </cell>
          <cell r="C489">
            <v>0</v>
          </cell>
          <cell r="D489">
            <v>0</v>
          </cell>
          <cell r="E489">
            <v>0</v>
          </cell>
          <cell r="F489">
            <v>0</v>
          </cell>
          <cell r="G489">
            <v>0</v>
          </cell>
          <cell r="H489">
            <v>0</v>
          </cell>
          <cell r="I489">
            <v>0</v>
          </cell>
          <cell r="K489" t="str">
            <v>Hammerhead Systems</v>
          </cell>
          <cell r="L489">
            <v>0</v>
          </cell>
          <cell r="M489">
            <v>0</v>
          </cell>
          <cell r="N489">
            <v>0</v>
          </cell>
          <cell r="O489">
            <v>0</v>
          </cell>
          <cell r="P489">
            <v>0</v>
          </cell>
          <cell r="Q489">
            <v>0</v>
          </cell>
          <cell r="R489">
            <v>0</v>
          </cell>
        </row>
        <row r="490">
          <cell r="B490" t="str">
            <v>Hitachi</v>
          </cell>
          <cell r="C490">
            <v>0</v>
          </cell>
          <cell r="D490">
            <v>0</v>
          </cell>
          <cell r="E490">
            <v>0</v>
          </cell>
          <cell r="F490">
            <v>0</v>
          </cell>
          <cell r="G490">
            <v>0</v>
          </cell>
          <cell r="H490">
            <v>0</v>
          </cell>
          <cell r="I490">
            <v>0</v>
          </cell>
          <cell r="K490" t="str">
            <v>Hitachi</v>
          </cell>
          <cell r="L490">
            <v>0</v>
          </cell>
          <cell r="M490">
            <v>0</v>
          </cell>
          <cell r="N490">
            <v>0</v>
          </cell>
          <cell r="O490">
            <v>0</v>
          </cell>
          <cell r="P490">
            <v>0</v>
          </cell>
          <cell r="Q490">
            <v>0</v>
          </cell>
          <cell r="R490">
            <v>0</v>
          </cell>
        </row>
        <row r="491">
          <cell r="B491" t="str">
            <v>Hitachi Cable</v>
          </cell>
          <cell r="C491">
            <v>0</v>
          </cell>
          <cell r="D491">
            <v>0</v>
          </cell>
          <cell r="E491">
            <v>0</v>
          </cell>
          <cell r="F491">
            <v>0</v>
          </cell>
          <cell r="G491">
            <v>0</v>
          </cell>
          <cell r="H491">
            <v>0</v>
          </cell>
          <cell r="I491">
            <v>0</v>
          </cell>
          <cell r="K491" t="str">
            <v>Hitachi Cable</v>
          </cell>
          <cell r="L491">
            <v>0</v>
          </cell>
          <cell r="M491">
            <v>0</v>
          </cell>
          <cell r="N491">
            <v>0</v>
          </cell>
          <cell r="O491">
            <v>0</v>
          </cell>
          <cell r="P491">
            <v>0</v>
          </cell>
          <cell r="Q491">
            <v>0</v>
          </cell>
          <cell r="R491">
            <v>0</v>
          </cell>
        </row>
        <row r="492">
          <cell r="B492" t="str">
            <v>Huawei</v>
          </cell>
          <cell r="C492">
            <v>0</v>
          </cell>
          <cell r="D492">
            <v>0</v>
          </cell>
          <cell r="E492">
            <v>0</v>
          </cell>
          <cell r="F492">
            <v>0</v>
          </cell>
          <cell r="G492">
            <v>0</v>
          </cell>
          <cell r="H492">
            <v>0</v>
          </cell>
          <cell r="I492">
            <v>0</v>
          </cell>
          <cell r="K492" t="str">
            <v>Huawei</v>
          </cell>
          <cell r="L492">
            <v>0</v>
          </cell>
          <cell r="M492">
            <v>0</v>
          </cell>
          <cell r="N492">
            <v>0</v>
          </cell>
          <cell r="O492">
            <v>0</v>
          </cell>
          <cell r="P492">
            <v>0</v>
          </cell>
          <cell r="Q492">
            <v>0</v>
          </cell>
          <cell r="R492">
            <v>0</v>
          </cell>
        </row>
        <row r="493">
          <cell r="B493" t="str">
            <v>Hyperchip</v>
          </cell>
          <cell r="C493">
            <v>0</v>
          </cell>
          <cell r="D493">
            <v>0</v>
          </cell>
          <cell r="E493">
            <v>0</v>
          </cell>
          <cell r="F493">
            <v>0</v>
          </cell>
          <cell r="G493">
            <v>0</v>
          </cell>
          <cell r="H493">
            <v>0</v>
          </cell>
          <cell r="I493">
            <v>0</v>
          </cell>
          <cell r="K493" t="str">
            <v>Hyperchip</v>
          </cell>
          <cell r="L493">
            <v>0</v>
          </cell>
          <cell r="M493">
            <v>0</v>
          </cell>
          <cell r="N493">
            <v>0</v>
          </cell>
          <cell r="O493">
            <v>0</v>
          </cell>
          <cell r="P493">
            <v>0</v>
          </cell>
          <cell r="Q493">
            <v>0</v>
          </cell>
          <cell r="R493">
            <v>0</v>
          </cell>
        </row>
        <row r="494">
          <cell r="B494" t="str">
            <v>Juniper</v>
          </cell>
          <cell r="C494">
            <v>40</v>
          </cell>
          <cell r="D494">
            <v>20.399999999999999</v>
          </cell>
          <cell r="E494">
            <v>20.9</v>
          </cell>
          <cell r="F494">
            <v>0</v>
          </cell>
          <cell r="G494">
            <v>0</v>
          </cell>
          <cell r="H494">
            <v>0</v>
          </cell>
          <cell r="I494">
            <v>81.3</v>
          </cell>
          <cell r="K494" t="str">
            <v>Juniper</v>
          </cell>
          <cell r="L494">
            <v>131</v>
          </cell>
          <cell r="M494">
            <v>204</v>
          </cell>
          <cell r="N494">
            <v>189</v>
          </cell>
          <cell r="O494">
            <v>0</v>
          </cell>
          <cell r="P494">
            <v>0</v>
          </cell>
          <cell r="Q494">
            <v>0</v>
          </cell>
          <cell r="R494">
            <v>524</v>
          </cell>
        </row>
        <row r="495">
          <cell r="B495" t="str">
            <v>Laurel Networks</v>
          </cell>
          <cell r="C495">
            <v>0</v>
          </cell>
          <cell r="D495">
            <v>0</v>
          </cell>
          <cell r="E495">
            <v>0</v>
          </cell>
          <cell r="F495">
            <v>0</v>
          </cell>
          <cell r="G495">
            <v>0</v>
          </cell>
          <cell r="H495">
            <v>0</v>
          </cell>
          <cell r="I495">
            <v>0</v>
          </cell>
          <cell r="K495" t="str">
            <v>Laurel Networks</v>
          </cell>
          <cell r="L495">
            <v>0</v>
          </cell>
          <cell r="M495">
            <v>0</v>
          </cell>
          <cell r="N495">
            <v>0</v>
          </cell>
          <cell r="O495">
            <v>0</v>
          </cell>
          <cell r="P495">
            <v>0</v>
          </cell>
          <cell r="Q495">
            <v>0</v>
          </cell>
          <cell r="R495">
            <v>0</v>
          </cell>
        </row>
        <row r="496">
          <cell r="B496" t="str">
            <v>Lucent</v>
          </cell>
          <cell r="C496">
            <v>0</v>
          </cell>
          <cell r="D496">
            <v>0</v>
          </cell>
          <cell r="E496">
            <v>0</v>
          </cell>
          <cell r="F496">
            <v>0</v>
          </cell>
          <cell r="G496">
            <v>0</v>
          </cell>
          <cell r="H496">
            <v>0</v>
          </cell>
          <cell r="I496">
            <v>0</v>
          </cell>
          <cell r="K496" t="str">
            <v>Lucent</v>
          </cell>
          <cell r="L496">
            <v>0</v>
          </cell>
          <cell r="M496">
            <v>0</v>
          </cell>
          <cell r="N496">
            <v>0</v>
          </cell>
          <cell r="O496">
            <v>0</v>
          </cell>
          <cell r="P496">
            <v>0</v>
          </cell>
          <cell r="Q496">
            <v>0</v>
          </cell>
          <cell r="R496">
            <v>0</v>
          </cell>
        </row>
        <row r="497">
          <cell r="B497" t="str">
            <v>NEC</v>
          </cell>
          <cell r="C497">
            <v>0</v>
          </cell>
          <cell r="D497">
            <v>0</v>
          </cell>
          <cell r="E497">
            <v>0</v>
          </cell>
          <cell r="F497">
            <v>0</v>
          </cell>
          <cell r="G497">
            <v>0</v>
          </cell>
          <cell r="H497">
            <v>0</v>
          </cell>
          <cell r="I497">
            <v>0</v>
          </cell>
          <cell r="K497" t="str">
            <v>NEC</v>
          </cell>
          <cell r="L497">
            <v>0</v>
          </cell>
          <cell r="M497">
            <v>0</v>
          </cell>
          <cell r="N497">
            <v>0</v>
          </cell>
          <cell r="O497">
            <v>0</v>
          </cell>
          <cell r="P497">
            <v>0</v>
          </cell>
          <cell r="Q497">
            <v>0</v>
          </cell>
          <cell r="R497">
            <v>0</v>
          </cell>
        </row>
        <row r="498">
          <cell r="B498" t="str">
            <v>Nokia Siemens Networks</v>
          </cell>
          <cell r="C498">
            <v>0</v>
          </cell>
          <cell r="D498">
            <v>0</v>
          </cell>
          <cell r="E498">
            <v>0</v>
          </cell>
          <cell r="F498">
            <v>0</v>
          </cell>
          <cell r="G498">
            <v>0</v>
          </cell>
          <cell r="H498">
            <v>0</v>
          </cell>
          <cell r="I498">
            <v>0</v>
          </cell>
          <cell r="K498" t="str">
            <v>Nokia Siemens Networks</v>
          </cell>
          <cell r="L498">
            <v>0</v>
          </cell>
          <cell r="M498">
            <v>0</v>
          </cell>
          <cell r="N498">
            <v>0</v>
          </cell>
          <cell r="O498">
            <v>0</v>
          </cell>
          <cell r="P498">
            <v>0</v>
          </cell>
          <cell r="Q498">
            <v>0</v>
          </cell>
          <cell r="R498">
            <v>0</v>
          </cell>
        </row>
        <row r="499">
          <cell r="B499" t="str">
            <v>Nortel</v>
          </cell>
          <cell r="C499">
            <v>0</v>
          </cell>
          <cell r="D499">
            <v>0</v>
          </cell>
          <cell r="E499">
            <v>4.9000000000000004</v>
          </cell>
          <cell r="F499">
            <v>0</v>
          </cell>
          <cell r="G499">
            <v>7.4</v>
          </cell>
          <cell r="H499">
            <v>18.2</v>
          </cell>
          <cell r="I499">
            <v>30.5</v>
          </cell>
          <cell r="K499" t="str">
            <v>Nortel</v>
          </cell>
          <cell r="L499">
            <v>0</v>
          </cell>
          <cell r="M499">
            <v>0</v>
          </cell>
          <cell r="N499">
            <v>27</v>
          </cell>
          <cell r="O499">
            <v>0</v>
          </cell>
          <cell r="P499">
            <v>251</v>
          </cell>
          <cell r="Q499">
            <v>64</v>
          </cell>
          <cell r="R499">
            <v>342</v>
          </cell>
        </row>
        <row r="500">
          <cell r="B500" t="str">
            <v>Procket</v>
          </cell>
          <cell r="C500">
            <v>0</v>
          </cell>
          <cell r="D500">
            <v>0</v>
          </cell>
          <cell r="E500">
            <v>0</v>
          </cell>
          <cell r="F500">
            <v>0</v>
          </cell>
          <cell r="G500">
            <v>0</v>
          </cell>
          <cell r="H500">
            <v>0</v>
          </cell>
          <cell r="I500">
            <v>0</v>
          </cell>
          <cell r="K500" t="str">
            <v>Procket</v>
          </cell>
          <cell r="L500">
            <v>1</v>
          </cell>
          <cell r="M500">
            <v>0</v>
          </cell>
          <cell r="N500">
            <v>0</v>
          </cell>
          <cell r="O500">
            <v>0</v>
          </cell>
          <cell r="P500">
            <v>0</v>
          </cell>
          <cell r="Q500">
            <v>0</v>
          </cell>
          <cell r="R500">
            <v>1</v>
          </cell>
        </row>
        <row r="501">
          <cell r="B501" t="str">
            <v>Quarry</v>
          </cell>
          <cell r="C501">
            <v>0</v>
          </cell>
          <cell r="D501">
            <v>0</v>
          </cell>
          <cell r="E501">
            <v>0</v>
          </cell>
          <cell r="F501">
            <v>0</v>
          </cell>
          <cell r="G501">
            <v>0</v>
          </cell>
          <cell r="H501">
            <v>0</v>
          </cell>
          <cell r="I501">
            <v>0</v>
          </cell>
          <cell r="K501" t="str">
            <v>Quarry</v>
          </cell>
          <cell r="L501">
            <v>0</v>
          </cell>
          <cell r="M501">
            <v>0</v>
          </cell>
          <cell r="N501">
            <v>0</v>
          </cell>
          <cell r="O501">
            <v>0</v>
          </cell>
          <cell r="P501">
            <v>0</v>
          </cell>
          <cell r="Q501">
            <v>0</v>
          </cell>
          <cell r="R501">
            <v>0</v>
          </cell>
        </row>
        <row r="502">
          <cell r="B502" t="str">
            <v>Redback</v>
          </cell>
          <cell r="C502">
            <v>0</v>
          </cell>
          <cell r="D502">
            <v>0</v>
          </cell>
          <cell r="E502">
            <v>0</v>
          </cell>
          <cell r="F502">
            <v>0</v>
          </cell>
          <cell r="G502">
            <v>0</v>
          </cell>
          <cell r="H502">
            <v>0</v>
          </cell>
          <cell r="I502">
            <v>0</v>
          </cell>
          <cell r="K502" t="str">
            <v>Redback</v>
          </cell>
          <cell r="L502">
            <v>0</v>
          </cell>
          <cell r="M502">
            <v>0</v>
          </cell>
          <cell r="N502">
            <v>0</v>
          </cell>
          <cell r="O502">
            <v>0</v>
          </cell>
          <cell r="P502">
            <v>0</v>
          </cell>
          <cell r="Q502">
            <v>0</v>
          </cell>
          <cell r="R502">
            <v>0</v>
          </cell>
        </row>
        <row r="503">
          <cell r="B503" t="str">
            <v>Riverstone</v>
          </cell>
          <cell r="C503">
            <v>0</v>
          </cell>
          <cell r="D503">
            <v>0</v>
          </cell>
          <cell r="E503">
            <v>0</v>
          </cell>
          <cell r="F503">
            <v>0</v>
          </cell>
          <cell r="G503">
            <v>0</v>
          </cell>
          <cell r="H503">
            <v>0</v>
          </cell>
          <cell r="I503">
            <v>0</v>
          </cell>
          <cell r="K503" t="str">
            <v>Riverstone</v>
          </cell>
          <cell r="L503">
            <v>0</v>
          </cell>
          <cell r="M503">
            <v>0</v>
          </cell>
          <cell r="N503">
            <v>0</v>
          </cell>
          <cell r="O503">
            <v>0</v>
          </cell>
          <cell r="P503">
            <v>0</v>
          </cell>
          <cell r="Q503">
            <v>0</v>
          </cell>
          <cell r="R503">
            <v>0</v>
          </cell>
        </row>
        <row r="504">
          <cell r="B504" t="str">
            <v>Tellabs</v>
          </cell>
          <cell r="C504">
            <v>0</v>
          </cell>
          <cell r="D504">
            <v>2</v>
          </cell>
          <cell r="E504">
            <v>0</v>
          </cell>
          <cell r="F504">
            <v>0</v>
          </cell>
          <cell r="G504">
            <v>0</v>
          </cell>
          <cell r="H504">
            <v>0</v>
          </cell>
          <cell r="I504">
            <v>2</v>
          </cell>
          <cell r="K504" t="str">
            <v>Tellabs</v>
          </cell>
          <cell r="L504">
            <v>0</v>
          </cell>
          <cell r="M504">
            <v>26</v>
          </cell>
          <cell r="N504">
            <v>0</v>
          </cell>
          <cell r="O504">
            <v>0</v>
          </cell>
          <cell r="P504">
            <v>0</v>
          </cell>
          <cell r="Q504">
            <v>0</v>
          </cell>
          <cell r="R504">
            <v>26</v>
          </cell>
        </row>
        <row r="505">
          <cell r="B505" t="str">
            <v>ZTE</v>
          </cell>
          <cell r="C505">
            <v>0</v>
          </cell>
          <cell r="D505">
            <v>0</v>
          </cell>
          <cell r="E505">
            <v>0</v>
          </cell>
          <cell r="F505">
            <v>0</v>
          </cell>
          <cell r="G505">
            <v>0</v>
          </cell>
          <cell r="H505">
            <v>0</v>
          </cell>
          <cell r="I505">
            <v>0</v>
          </cell>
          <cell r="K505" t="str">
            <v>ZTE</v>
          </cell>
          <cell r="L505">
            <v>0</v>
          </cell>
          <cell r="M505">
            <v>0</v>
          </cell>
          <cell r="N505">
            <v>0</v>
          </cell>
          <cell r="O505">
            <v>0</v>
          </cell>
          <cell r="P505">
            <v>0</v>
          </cell>
          <cell r="Q505">
            <v>0</v>
          </cell>
          <cell r="R505">
            <v>0</v>
          </cell>
        </row>
        <row r="506">
          <cell r="B506" t="str">
            <v>Other</v>
          </cell>
          <cell r="C506">
            <v>0</v>
          </cell>
          <cell r="D506">
            <v>0</v>
          </cell>
          <cell r="E506">
            <v>0.23</v>
          </cell>
          <cell r="F506">
            <v>0</v>
          </cell>
          <cell r="G506">
            <v>0</v>
          </cell>
          <cell r="H506">
            <v>0</v>
          </cell>
          <cell r="I506">
            <v>0.23</v>
          </cell>
          <cell r="K506" t="str">
            <v>Other</v>
          </cell>
          <cell r="L506">
            <v>0</v>
          </cell>
          <cell r="M506">
            <v>0</v>
          </cell>
          <cell r="N506">
            <v>2</v>
          </cell>
          <cell r="O506">
            <v>0</v>
          </cell>
          <cell r="P506">
            <v>0</v>
          </cell>
          <cell r="Q506">
            <v>0</v>
          </cell>
          <cell r="R506">
            <v>2</v>
          </cell>
        </row>
        <row r="507">
          <cell r="B507" t="str">
            <v>Total</v>
          </cell>
          <cell r="C507">
            <v>163.4</v>
          </cell>
          <cell r="D507">
            <v>123.19999999999999</v>
          </cell>
          <cell r="E507">
            <v>75.23</v>
          </cell>
          <cell r="F507">
            <v>0</v>
          </cell>
          <cell r="G507">
            <v>142.9</v>
          </cell>
          <cell r="H507">
            <v>164.6</v>
          </cell>
          <cell r="I507">
            <v>669.32999999999993</v>
          </cell>
          <cell r="K507" t="str">
            <v>Total</v>
          </cell>
          <cell r="L507">
            <v>494</v>
          </cell>
          <cell r="M507">
            <v>3769</v>
          </cell>
          <cell r="N507">
            <v>1547</v>
          </cell>
          <cell r="O507">
            <v>0</v>
          </cell>
          <cell r="P507">
            <v>5030</v>
          </cell>
          <cell r="Q507">
            <v>1159</v>
          </cell>
          <cell r="R507">
            <v>11999</v>
          </cell>
        </row>
        <row r="511">
          <cell r="B511" t="str">
            <v>Vendor</v>
          </cell>
          <cell r="C511" t="str">
            <v>Core IP/MPLS</v>
          </cell>
          <cell r="D511" t="str">
            <v xml:space="preserve">Edge IP/MPLS </v>
          </cell>
          <cell r="E511" t="str">
            <v>Subscriber Service Router</v>
          </cell>
          <cell r="F511" t="str">
            <v>BRAS</v>
          </cell>
          <cell r="G511" t="str">
            <v>IP/Ethernet</v>
          </cell>
          <cell r="H511" t="str">
            <v>ATM/MPLS</v>
          </cell>
          <cell r="I511" t="str">
            <v>Total IPS</v>
          </cell>
          <cell r="K511" t="str">
            <v>Vendor</v>
          </cell>
          <cell r="L511" t="str">
            <v>Core IP/MPLS</v>
          </cell>
          <cell r="M511" t="str">
            <v>Edge IP/MPLS</v>
          </cell>
          <cell r="N511" t="str">
            <v>Subscriber Service Router</v>
          </cell>
          <cell r="O511" t="str">
            <v>BRAS</v>
          </cell>
          <cell r="P511" t="str">
            <v>IP/Ethernet</v>
          </cell>
          <cell r="Q511" t="str">
            <v>ATM/MPLS</v>
          </cell>
          <cell r="R511" t="str">
            <v>Total IPS</v>
          </cell>
        </row>
        <row r="512">
          <cell r="B512" t="str">
            <v>Alaxala Networks</v>
          </cell>
          <cell r="I512">
            <v>0</v>
          </cell>
          <cell r="K512" t="str">
            <v>Alaxala Networks</v>
          </cell>
          <cell r="R512">
            <v>0</v>
          </cell>
        </row>
        <row r="513">
          <cell r="B513" t="str">
            <v>Alcatel-Lucent</v>
          </cell>
          <cell r="C513">
            <v>0</v>
          </cell>
          <cell r="D513">
            <v>1.7</v>
          </cell>
          <cell r="E513">
            <v>0</v>
          </cell>
          <cell r="F513">
            <v>0</v>
          </cell>
          <cell r="G513">
            <v>3</v>
          </cell>
          <cell r="H513">
            <v>100</v>
          </cell>
          <cell r="I513">
            <v>104.7</v>
          </cell>
          <cell r="K513" t="str">
            <v>Alcatel-Lucent</v>
          </cell>
          <cell r="L513">
            <v>0</v>
          </cell>
          <cell r="M513">
            <v>15</v>
          </cell>
          <cell r="N513">
            <v>0</v>
          </cell>
          <cell r="O513">
            <v>0</v>
          </cell>
          <cell r="P513">
            <v>133</v>
          </cell>
          <cell r="Q513">
            <v>806</v>
          </cell>
          <cell r="R513">
            <v>954</v>
          </cell>
        </row>
        <row r="514">
          <cell r="B514" t="str">
            <v>Atrica</v>
          </cell>
          <cell r="I514">
            <v>0</v>
          </cell>
          <cell r="K514" t="str">
            <v>Atrica</v>
          </cell>
          <cell r="R514">
            <v>0</v>
          </cell>
        </row>
        <row r="515">
          <cell r="B515" t="str">
            <v>Avici</v>
          </cell>
          <cell r="C515">
            <v>7.9</v>
          </cell>
          <cell r="D515">
            <v>0</v>
          </cell>
          <cell r="E515">
            <v>0</v>
          </cell>
          <cell r="F515">
            <v>0</v>
          </cell>
          <cell r="G515">
            <v>0</v>
          </cell>
          <cell r="H515">
            <v>0</v>
          </cell>
          <cell r="I515">
            <v>7.9</v>
          </cell>
          <cell r="K515" t="str">
            <v>Avici</v>
          </cell>
          <cell r="L515">
            <v>11</v>
          </cell>
          <cell r="M515">
            <v>0</v>
          </cell>
          <cell r="N515">
            <v>0</v>
          </cell>
          <cell r="O515">
            <v>0</v>
          </cell>
          <cell r="P515">
            <v>0</v>
          </cell>
          <cell r="Q515">
            <v>0</v>
          </cell>
          <cell r="R515">
            <v>11</v>
          </cell>
        </row>
        <row r="516">
          <cell r="B516" t="str">
            <v>Brocade</v>
          </cell>
          <cell r="C516">
            <v>0</v>
          </cell>
          <cell r="D516">
            <v>0</v>
          </cell>
          <cell r="E516">
            <v>0</v>
          </cell>
          <cell r="F516">
            <v>0</v>
          </cell>
          <cell r="G516">
            <v>5</v>
          </cell>
          <cell r="H516">
            <v>0</v>
          </cell>
          <cell r="I516">
            <v>5</v>
          </cell>
          <cell r="K516" t="str">
            <v>Brocade</v>
          </cell>
          <cell r="L516">
            <v>0</v>
          </cell>
          <cell r="M516">
            <v>0</v>
          </cell>
          <cell r="N516">
            <v>0</v>
          </cell>
          <cell r="O516">
            <v>0</v>
          </cell>
          <cell r="P516">
            <v>186</v>
          </cell>
          <cell r="Q516">
            <v>0</v>
          </cell>
          <cell r="R516">
            <v>186</v>
          </cell>
        </row>
        <row r="517">
          <cell r="B517" t="str">
            <v>Caspian</v>
          </cell>
          <cell r="C517">
            <v>0</v>
          </cell>
          <cell r="D517">
            <v>0</v>
          </cell>
          <cell r="E517">
            <v>0</v>
          </cell>
          <cell r="F517">
            <v>0</v>
          </cell>
          <cell r="G517">
            <v>0</v>
          </cell>
          <cell r="H517">
            <v>0</v>
          </cell>
          <cell r="I517">
            <v>0</v>
          </cell>
          <cell r="K517" t="str">
            <v>Caspian</v>
          </cell>
          <cell r="L517">
            <v>0</v>
          </cell>
          <cell r="M517">
            <v>0</v>
          </cell>
          <cell r="N517">
            <v>0</v>
          </cell>
          <cell r="O517">
            <v>0</v>
          </cell>
          <cell r="P517">
            <v>0</v>
          </cell>
          <cell r="Q517">
            <v>0</v>
          </cell>
          <cell r="R517">
            <v>0</v>
          </cell>
        </row>
        <row r="518">
          <cell r="B518" t="str">
            <v>Chiaro</v>
          </cell>
          <cell r="C518">
            <v>0</v>
          </cell>
          <cell r="D518">
            <v>0</v>
          </cell>
          <cell r="E518">
            <v>0</v>
          </cell>
          <cell r="F518">
            <v>0</v>
          </cell>
          <cell r="G518">
            <v>0</v>
          </cell>
          <cell r="H518">
            <v>0</v>
          </cell>
          <cell r="I518">
            <v>0</v>
          </cell>
          <cell r="K518" t="str">
            <v>Chiaro</v>
          </cell>
          <cell r="L518">
            <v>0</v>
          </cell>
          <cell r="M518">
            <v>0</v>
          </cell>
          <cell r="N518">
            <v>0</v>
          </cell>
          <cell r="O518">
            <v>0</v>
          </cell>
          <cell r="P518">
            <v>0</v>
          </cell>
          <cell r="Q518">
            <v>0</v>
          </cell>
          <cell r="R518">
            <v>0</v>
          </cell>
        </row>
        <row r="519">
          <cell r="B519" t="str">
            <v>Ciena</v>
          </cell>
          <cell r="C519">
            <v>0</v>
          </cell>
          <cell r="D519">
            <v>0</v>
          </cell>
          <cell r="E519">
            <v>0</v>
          </cell>
          <cell r="F519">
            <v>0</v>
          </cell>
          <cell r="G519">
            <v>0</v>
          </cell>
          <cell r="H519">
            <v>3</v>
          </cell>
          <cell r="I519">
            <v>3</v>
          </cell>
          <cell r="K519" t="str">
            <v>Ciena</v>
          </cell>
          <cell r="L519">
            <v>0</v>
          </cell>
          <cell r="M519">
            <v>0</v>
          </cell>
          <cell r="N519">
            <v>0</v>
          </cell>
          <cell r="O519">
            <v>0</v>
          </cell>
          <cell r="P519">
            <v>0</v>
          </cell>
          <cell r="Q519">
            <v>41</v>
          </cell>
          <cell r="R519">
            <v>41</v>
          </cell>
        </row>
        <row r="520">
          <cell r="B520" t="str">
            <v>Cisco</v>
          </cell>
          <cell r="C520">
            <v>107.9</v>
          </cell>
          <cell r="D520">
            <v>114.3</v>
          </cell>
          <cell r="E520">
            <v>38</v>
          </cell>
          <cell r="F520">
            <v>0</v>
          </cell>
          <cell r="G520">
            <v>110</v>
          </cell>
          <cell r="H520">
            <v>38.4</v>
          </cell>
          <cell r="I520">
            <v>408.59999999999997</v>
          </cell>
          <cell r="K520" t="str">
            <v>Cisco</v>
          </cell>
          <cell r="L520">
            <v>348</v>
          </cell>
          <cell r="M520">
            <v>3448</v>
          </cell>
          <cell r="N520">
            <v>1264</v>
          </cell>
          <cell r="O520">
            <v>0</v>
          </cell>
          <cell r="P520">
            <v>3960</v>
          </cell>
          <cell r="Q520">
            <v>239</v>
          </cell>
          <cell r="R520">
            <v>9259</v>
          </cell>
        </row>
        <row r="521">
          <cell r="B521" t="str">
            <v>Cosine</v>
          </cell>
          <cell r="C521">
            <v>0</v>
          </cell>
          <cell r="D521">
            <v>0</v>
          </cell>
          <cell r="E521">
            <v>0.4</v>
          </cell>
          <cell r="F521">
            <v>0</v>
          </cell>
          <cell r="G521">
            <v>0</v>
          </cell>
          <cell r="H521">
            <v>0</v>
          </cell>
          <cell r="I521">
            <v>0.4</v>
          </cell>
          <cell r="K521" t="str">
            <v>Cosine</v>
          </cell>
          <cell r="L521">
            <v>0</v>
          </cell>
          <cell r="M521">
            <v>0</v>
          </cell>
          <cell r="N521">
            <v>2</v>
          </cell>
          <cell r="O521">
            <v>0</v>
          </cell>
          <cell r="P521">
            <v>0</v>
          </cell>
          <cell r="Q521">
            <v>0</v>
          </cell>
          <cell r="R521">
            <v>2</v>
          </cell>
        </row>
        <row r="522">
          <cell r="B522" t="str">
            <v>ECI Telecom</v>
          </cell>
          <cell r="C522">
            <v>0</v>
          </cell>
          <cell r="D522">
            <v>0</v>
          </cell>
          <cell r="E522">
            <v>0</v>
          </cell>
          <cell r="F522">
            <v>0</v>
          </cell>
          <cell r="G522">
            <v>0</v>
          </cell>
          <cell r="H522">
            <v>0</v>
          </cell>
          <cell r="I522">
            <v>0</v>
          </cell>
          <cell r="K522" t="str">
            <v>ECI Telecom</v>
          </cell>
          <cell r="L522">
            <v>0</v>
          </cell>
          <cell r="M522">
            <v>0</v>
          </cell>
          <cell r="N522">
            <v>0</v>
          </cell>
          <cell r="O522">
            <v>0</v>
          </cell>
          <cell r="P522">
            <v>0</v>
          </cell>
          <cell r="Q522">
            <v>0</v>
          </cell>
          <cell r="R522">
            <v>0</v>
          </cell>
        </row>
        <row r="523">
          <cell r="B523" t="str">
            <v>Equipe</v>
          </cell>
          <cell r="C523">
            <v>0</v>
          </cell>
          <cell r="D523">
            <v>0</v>
          </cell>
          <cell r="E523">
            <v>0</v>
          </cell>
          <cell r="F523">
            <v>0</v>
          </cell>
          <cell r="G523">
            <v>0</v>
          </cell>
          <cell r="H523">
            <v>0</v>
          </cell>
          <cell r="I523">
            <v>0</v>
          </cell>
          <cell r="K523" t="str">
            <v>Equipe</v>
          </cell>
          <cell r="L523">
            <v>0</v>
          </cell>
          <cell r="M523">
            <v>0</v>
          </cell>
          <cell r="N523">
            <v>0</v>
          </cell>
          <cell r="O523">
            <v>0</v>
          </cell>
          <cell r="P523">
            <v>0</v>
          </cell>
          <cell r="Q523">
            <v>0</v>
          </cell>
          <cell r="R523">
            <v>0</v>
          </cell>
        </row>
        <row r="524">
          <cell r="B524" t="str">
            <v>Ericsson</v>
          </cell>
          <cell r="C524">
            <v>0</v>
          </cell>
          <cell r="D524">
            <v>0</v>
          </cell>
          <cell r="E524">
            <v>12</v>
          </cell>
          <cell r="F524">
            <v>0</v>
          </cell>
          <cell r="G524">
            <v>0</v>
          </cell>
          <cell r="H524">
            <v>7</v>
          </cell>
          <cell r="I524">
            <v>19</v>
          </cell>
          <cell r="K524" t="str">
            <v>Ericsson</v>
          </cell>
          <cell r="L524">
            <v>0</v>
          </cell>
          <cell r="M524">
            <v>0</v>
          </cell>
          <cell r="N524">
            <v>77</v>
          </cell>
          <cell r="O524">
            <v>0</v>
          </cell>
          <cell r="P524">
            <v>0</v>
          </cell>
          <cell r="Q524">
            <v>38</v>
          </cell>
          <cell r="R524">
            <v>115</v>
          </cell>
        </row>
        <row r="525">
          <cell r="B525" t="str">
            <v>Extreme</v>
          </cell>
          <cell r="C525">
            <v>0</v>
          </cell>
          <cell r="D525">
            <v>0</v>
          </cell>
          <cell r="E525">
            <v>0</v>
          </cell>
          <cell r="F525">
            <v>0</v>
          </cell>
          <cell r="G525">
            <v>5</v>
          </cell>
          <cell r="H525">
            <v>0</v>
          </cell>
          <cell r="I525">
            <v>5</v>
          </cell>
          <cell r="K525" t="str">
            <v>Extreme</v>
          </cell>
          <cell r="L525">
            <v>0</v>
          </cell>
          <cell r="M525">
            <v>0</v>
          </cell>
          <cell r="N525">
            <v>0</v>
          </cell>
          <cell r="O525">
            <v>0</v>
          </cell>
          <cell r="P525">
            <v>182</v>
          </cell>
          <cell r="Q525">
            <v>0</v>
          </cell>
          <cell r="R525">
            <v>182</v>
          </cell>
        </row>
        <row r="526">
          <cell r="B526" t="str">
            <v>Force10</v>
          </cell>
          <cell r="C526">
            <v>0</v>
          </cell>
          <cell r="D526">
            <v>0</v>
          </cell>
          <cell r="E526">
            <v>0</v>
          </cell>
          <cell r="F526">
            <v>0</v>
          </cell>
          <cell r="G526">
            <v>2</v>
          </cell>
          <cell r="H526">
            <v>0</v>
          </cell>
          <cell r="I526">
            <v>2</v>
          </cell>
          <cell r="K526" t="str">
            <v>Force10</v>
          </cell>
          <cell r="L526">
            <v>0</v>
          </cell>
          <cell r="M526">
            <v>0</v>
          </cell>
          <cell r="N526">
            <v>0</v>
          </cell>
          <cell r="O526">
            <v>0</v>
          </cell>
          <cell r="P526">
            <v>12</v>
          </cell>
          <cell r="Q526">
            <v>0</v>
          </cell>
          <cell r="R526">
            <v>12</v>
          </cell>
        </row>
        <row r="527">
          <cell r="B527" t="str">
            <v>Fujitsu</v>
          </cell>
          <cell r="C527">
            <v>0</v>
          </cell>
          <cell r="D527">
            <v>0</v>
          </cell>
          <cell r="E527">
            <v>0</v>
          </cell>
          <cell r="F527">
            <v>0</v>
          </cell>
          <cell r="G527">
            <v>0</v>
          </cell>
          <cell r="H527">
            <v>0</v>
          </cell>
          <cell r="I527">
            <v>0</v>
          </cell>
          <cell r="K527" t="str">
            <v>Fujitsu</v>
          </cell>
          <cell r="L527">
            <v>0</v>
          </cell>
          <cell r="M527">
            <v>0</v>
          </cell>
          <cell r="N527">
            <v>0</v>
          </cell>
          <cell r="O527">
            <v>0</v>
          </cell>
          <cell r="P527">
            <v>0</v>
          </cell>
          <cell r="Q527">
            <v>0</v>
          </cell>
          <cell r="R527">
            <v>0</v>
          </cell>
        </row>
        <row r="528">
          <cell r="B528" t="str">
            <v>Hammerhead Systems</v>
          </cell>
          <cell r="C528">
            <v>0</v>
          </cell>
          <cell r="D528">
            <v>0</v>
          </cell>
          <cell r="E528">
            <v>0</v>
          </cell>
          <cell r="F528">
            <v>0</v>
          </cell>
          <cell r="G528">
            <v>0</v>
          </cell>
          <cell r="H528">
            <v>0</v>
          </cell>
          <cell r="I528">
            <v>0</v>
          </cell>
          <cell r="K528" t="str">
            <v>Hammerhead Systems</v>
          </cell>
          <cell r="L528">
            <v>0</v>
          </cell>
          <cell r="M528">
            <v>0</v>
          </cell>
          <cell r="N528">
            <v>0</v>
          </cell>
          <cell r="O528">
            <v>0</v>
          </cell>
          <cell r="P528">
            <v>0</v>
          </cell>
          <cell r="Q528">
            <v>0</v>
          </cell>
          <cell r="R528">
            <v>0</v>
          </cell>
        </row>
        <row r="529">
          <cell r="B529" t="str">
            <v>Hitachi</v>
          </cell>
          <cell r="C529">
            <v>0</v>
          </cell>
          <cell r="D529">
            <v>0</v>
          </cell>
          <cell r="E529">
            <v>0</v>
          </cell>
          <cell r="F529">
            <v>0</v>
          </cell>
          <cell r="G529">
            <v>0</v>
          </cell>
          <cell r="H529">
            <v>0</v>
          </cell>
          <cell r="I529">
            <v>0</v>
          </cell>
          <cell r="K529" t="str">
            <v>Hitachi</v>
          </cell>
          <cell r="L529">
            <v>0</v>
          </cell>
          <cell r="M529">
            <v>0</v>
          </cell>
          <cell r="N529">
            <v>0</v>
          </cell>
          <cell r="O529">
            <v>0</v>
          </cell>
          <cell r="P529">
            <v>0</v>
          </cell>
          <cell r="Q529">
            <v>0</v>
          </cell>
          <cell r="R529">
            <v>0</v>
          </cell>
        </row>
        <row r="530">
          <cell r="B530" t="str">
            <v>Hitachi Cable</v>
          </cell>
          <cell r="C530">
            <v>0</v>
          </cell>
          <cell r="D530">
            <v>0</v>
          </cell>
          <cell r="E530">
            <v>0</v>
          </cell>
          <cell r="F530">
            <v>0</v>
          </cell>
          <cell r="G530">
            <v>0</v>
          </cell>
          <cell r="H530">
            <v>0</v>
          </cell>
          <cell r="I530">
            <v>0</v>
          </cell>
          <cell r="K530" t="str">
            <v>Hitachi Cable</v>
          </cell>
          <cell r="L530">
            <v>0</v>
          </cell>
          <cell r="M530">
            <v>0</v>
          </cell>
          <cell r="N530">
            <v>0</v>
          </cell>
          <cell r="O530">
            <v>0</v>
          </cell>
          <cell r="P530">
            <v>0</v>
          </cell>
          <cell r="Q530">
            <v>0</v>
          </cell>
          <cell r="R530">
            <v>0</v>
          </cell>
        </row>
        <row r="531">
          <cell r="B531" t="str">
            <v>Huawei</v>
          </cell>
          <cell r="C531">
            <v>0</v>
          </cell>
          <cell r="D531">
            <v>0</v>
          </cell>
          <cell r="E531">
            <v>0</v>
          </cell>
          <cell r="F531">
            <v>0</v>
          </cell>
          <cell r="G531">
            <v>0</v>
          </cell>
          <cell r="H531">
            <v>0</v>
          </cell>
          <cell r="I531">
            <v>0</v>
          </cell>
          <cell r="K531" t="str">
            <v>Huawei</v>
          </cell>
          <cell r="L531">
            <v>0</v>
          </cell>
          <cell r="M531">
            <v>0</v>
          </cell>
          <cell r="N531">
            <v>0</v>
          </cell>
          <cell r="O531">
            <v>0</v>
          </cell>
          <cell r="P531">
            <v>0</v>
          </cell>
          <cell r="Q531">
            <v>0</v>
          </cell>
          <cell r="R531">
            <v>0</v>
          </cell>
        </row>
        <row r="532">
          <cell r="B532" t="str">
            <v>Hyperchip</v>
          </cell>
          <cell r="C532">
            <v>0</v>
          </cell>
          <cell r="D532">
            <v>0</v>
          </cell>
          <cell r="E532">
            <v>0</v>
          </cell>
          <cell r="F532">
            <v>0</v>
          </cell>
          <cell r="G532">
            <v>0</v>
          </cell>
          <cell r="H532">
            <v>0</v>
          </cell>
          <cell r="I532">
            <v>0</v>
          </cell>
          <cell r="K532" t="str">
            <v>Hyperchip</v>
          </cell>
          <cell r="L532">
            <v>0</v>
          </cell>
          <cell r="M532">
            <v>0</v>
          </cell>
          <cell r="N532">
            <v>0</v>
          </cell>
          <cell r="O532">
            <v>0</v>
          </cell>
          <cell r="P532">
            <v>0</v>
          </cell>
          <cell r="Q532">
            <v>0</v>
          </cell>
          <cell r="R532">
            <v>0</v>
          </cell>
        </row>
        <row r="533">
          <cell r="B533" t="str">
            <v>Juniper</v>
          </cell>
          <cell r="C533">
            <v>50.8</v>
          </cell>
          <cell r="D533">
            <v>31.4</v>
          </cell>
          <cell r="E533">
            <v>25.5</v>
          </cell>
          <cell r="F533">
            <v>0</v>
          </cell>
          <cell r="G533">
            <v>0</v>
          </cell>
          <cell r="H533">
            <v>0</v>
          </cell>
          <cell r="I533">
            <v>107.69999999999999</v>
          </cell>
          <cell r="K533" t="str">
            <v>Juniper</v>
          </cell>
          <cell r="L533">
            <v>125</v>
          </cell>
          <cell r="M533">
            <v>349</v>
          </cell>
          <cell r="N533">
            <v>286</v>
          </cell>
          <cell r="O533">
            <v>0</v>
          </cell>
          <cell r="P533">
            <v>0</v>
          </cell>
          <cell r="Q533">
            <v>0</v>
          </cell>
          <cell r="R533">
            <v>760</v>
          </cell>
        </row>
        <row r="534">
          <cell r="B534" t="str">
            <v>Laurel Networks</v>
          </cell>
          <cell r="C534">
            <v>0</v>
          </cell>
          <cell r="D534">
            <v>0</v>
          </cell>
          <cell r="E534">
            <v>0</v>
          </cell>
          <cell r="F534">
            <v>0</v>
          </cell>
          <cell r="G534">
            <v>0</v>
          </cell>
          <cell r="H534">
            <v>0</v>
          </cell>
          <cell r="I534">
            <v>0</v>
          </cell>
          <cell r="K534" t="str">
            <v>Laurel Networks</v>
          </cell>
          <cell r="L534">
            <v>0</v>
          </cell>
          <cell r="M534">
            <v>0</v>
          </cell>
          <cell r="N534">
            <v>0</v>
          </cell>
          <cell r="O534">
            <v>0</v>
          </cell>
          <cell r="P534">
            <v>0</v>
          </cell>
          <cell r="Q534">
            <v>0</v>
          </cell>
          <cell r="R534">
            <v>0</v>
          </cell>
        </row>
        <row r="535">
          <cell r="B535" t="str">
            <v>Lucent</v>
          </cell>
          <cell r="C535">
            <v>0</v>
          </cell>
          <cell r="D535">
            <v>0</v>
          </cell>
          <cell r="E535">
            <v>0</v>
          </cell>
          <cell r="F535">
            <v>0</v>
          </cell>
          <cell r="G535">
            <v>0</v>
          </cell>
          <cell r="H535">
            <v>0</v>
          </cell>
          <cell r="I535">
            <v>0</v>
          </cell>
          <cell r="K535" t="str">
            <v>Lucent</v>
          </cell>
          <cell r="L535">
            <v>0</v>
          </cell>
          <cell r="M535">
            <v>0</v>
          </cell>
          <cell r="N535">
            <v>0</v>
          </cell>
          <cell r="O535">
            <v>0</v>
          </cell>
          <cell r="P535">
            <v>0</v>
          </cell>
          <cell r="Q535">
            <v>0</v>
          </cell>
          <cell r="R535">
            <v>0</v>
          </cell>
        </row>
        <row r="536">
          <cell r="B536" t="str">
            <v>NEC</v>
          </cell>
          <cell r="C536">
            <v>0</v>
          </cell>
          <cell r="D536">
            <v>0</v>
          </cell>
          <cell r="E536">
            <v>0</v>
          </cell>
          <cell r="F536">
            <v>0</v>
          </cell>
          <cell r="G536">
            <v>0</v>
          </cell>
          <cell r="H536">
            <v>0</v>
          </cell>
          <cell r="I536">
            <v>0</v>
          </cell>
          <cell r="K536" t="str">
            <v>NEC</v>
          </cell>
          <cell r="L536">
            <v>0</v>
          </cell>
          <cell r="M536">
            <v>0</v>
          </cell>
          <cell r="N536">
            <v>0</v>
          </cell>
          <cell r="O536">
            <v>0</v>
          </cell>
          <cell r="P536">
            <v>0</v>
          </cell>
          <cell r="Q536">
            <v>0</v>
          </cell>
          <cell r="R536">
            <v>0</v>
          </cell>
        </row>
        <row r="537">
          <cell r="B537" t="str">
            <v>Nokia Siemens Networks</v>
          </cell>
          <cell r="C537">
            <v>0</v>
          </cell>
          <cell r="D537">
            <v>0</v>
          </cell>
          <cell r="E537">
            <v>0</v>
          </cell>
          <cell r="F537">
            <v>0</v>
          </cell>
          <cell r="G537">
            <v>0</v>
          </cell>
          <cell r="H537">
            <v>0</v>
          </cell>
          <cell r="I537">
            <v>0</v>
          </cell>
          <cell r="K537" t="str">
            <v>Nokia Siemens Networks</v>
          </cell>
          <cell r="L537">
            <v>0</v>
          </cell>
          <cell r="M537">
            <v>0</v>
          </cell>
          <cell r="N537">
            <v>0</v>
          </cell>
          <cell r="O537">
            <v>0</v>
          </cell>
          <cell r="P537">
            <v>0</v>
          </cell>
          <cell r="Q537">
            <v>0</v>
          </cell>
          <cell r="R537">
            <v>0</v>
          </cell>
        </row>
        <row r="538">
          <cell r="B538" t="str">
            <v>Nortel</v>
          </cell>
          <cell r="C538">
            <v>0</v>
          </cell>
          <cell r="D538">
            <v>0</v>
          </cell>
          <cell r="E538">
            <v>4</v>
          </cell>
          <cell r="F538">
            <v>0</v>
          </cell>
          <cell r="G538">
            <v>6</v>
          </cell>
          <cell r="H538">
            <v>37.6</v>
          </cell>
          <cell r="I538">
            <v>47.6</v>
          </cell>
          <cell r="K538" t="str">
            <v>Nortel</v>
          </cell>
          <cell r="L538">
            <v>0</v>
          </cell>
          <cell r="M538">
            <v>0</v>
          </cell>
          <cell r="N538">
            <v>25</v>
          </cell>
          <cell r="O538">
            <v>0</v>
          </cell>
          <cell r="P538">
            <v>219</v>
          </cell>
          <cell r="Q538">
            <v>126</v>
          </cell>
          <cell r="R538">
            <v>370</v>
          </cell>
        </row>
        <row r="539">
          <cell r="B539" t="str">
            <v>Procket</v>
          </cell>
          <cell r="C539">
            <v>0</v>
          </cell>
          <cell r="D539">
            <v>0</v>
          </cell>
          <cell r="E539">
            <v>0</v>
          </cell>
          <cell r="F539">
            <v>0</v>
          </cell>
          <cell r="G539">
            <v>0</v>
          </cell>
          <cell r="H539">
            <v>0</v>
          </cell>
          <cell r="I539">
            <v>0</v>
          </cell>
          <cell r="K539" t="str">
            <v>Procket</v>
          </cell>
          <cell r="L539">
            <v>0</v>
          </cell>
          <cell r="M539">
            <v>0</v>
          </cell>
          <cell r="N539">
            <v>0</v>
          </cell>
          <cell r="O539">
            <v>0</v>
          </cell>
          <cell r="P539">
            <v>0</v>
          </cell>
          <cell r="Q539">
            <v>0</v>
          </cell>
          <cell r="R539">
            <v>0</v>
          </cell>
        </row>
        <row r="540">
          <cell r="B540" t="str">
            <v>Quarry</v>
          </cell>
          <cell r="C540">
            <v>0</v>
          </cell>
          <cell r="D540">
            <v>0</v>
          </cell>
          <cell r="E540">
            <v>0</v>
          </cell>
          <cell r="F540">
            <v>0</v>
          </cell>
          <cell r="G540">
            <v>0</v>
          </cell>
          <cell r="H540">
            <v>0</v>
          </cell>
          <cell r="I540">
            <v>0</v>
          </cell>
          <cell r="K540" t="str">
            <v>Quarry</v>
          </cell>
          <cell r="L540">
            <v>0</v>
          </cell>
          <cell r="M540">
            <v>0</v>
          </cell>
          <cell r="N540">
            <v>0</v>
          </cell>
          <cell r="O540">
            <v>0</v>
          </cell>
          <cell r="P540">
            <v>0</v>
          </cell>
          <cell r="Q540">
            <v>0</v>
          </cell>
          <cell r="R540">
            <v>0</v>
          </cell>
        </row>
        <row r="541">
          <cell r="B541" t="str">
            <v>Redback</v>
          </cell>
          <cell r="C541">
            <v>0</v>
          </cell>
          <cell r="D541">
            <v>0</v>
          </cell>
          <cell r="E541">
            <v>0</v>
          </cell>
          <cell r="F541">
            <v>0</v>
          </cell>
          <cell r="G541">
            <v>0</v>
          </cell>
          <cell r="H541">
            <v>0</v>
          </cell>
          <cell r="I541">
            <v>0</v>
          </cell>
          <cell r="K541" t="str">
            <v>Redback</v>
          </cell>
          <cell r="L541">
            <v>0</v>
          </cell>
          <cell r="M541">
            <v>0</v>
          </cell>
          <cell r="N541">
            <v>0</v>
          </cell>
          <cell r="O541">
            <v>0</v>
          </cell>
          <cell r="P541">
            <v>0</v>
          </cell>
          <cell r="Q541">
            <v>0</v>
          </cell>
          <cell r="R541">
            <v>0</v>
          </cell>
        </row>
        <row r="542">
          <cell r="B542" t="str">
            <v>Riverstone</v>
          </cell>
          <cell r="C542">
            <v>0</v>
          </cell>
          <cell r="D542">
            <v>0</v>
          </cell>
          <cell r="E542">
            <v>0</v>
          </cell>
          <cell r="F542">
            <v>0</v>
          </cell>
          <cell r="G542">
            <v>0</v>
          </cell>
          <cell r="H542">
            <v>0</v>
          </cell>
          <cell r="I542">
            <v>0</v>
          </cell>
          <cell r="K542" t="str">
            <v>Riverstone</v>
          </cell>
          <cell r="L542">
            <v>0</v>
          </cell>
          <cell r="M542">
            <v>0</v>
          </cell>
          <cell r="N542">
            <v>0</v>
          </cell>
          <cell r="O542">
            <v>0</v>
          </cell>
          <cell r="P542">
            <v>0</v>
          </cell>
          <cell r="Q542">
            <v>0</v>
          </cell>
          <cell r="R542">
            <v>0</v>
          </cell>
        </row>
        <row r="543">
          <cell r="B543" t="str">
            <v>Tellabs</v>
          </cell>
          <cell r="C543">
            <v>0</v>
          </cell>
          <cell r="D543">
            <v>0.8</v>
          </cell>
          <cell r="E543">
            <v>0</v>
          </cell>
          <cell r="F543">
            <v>0</v>
          </cell>
          <cell r="G543">
            <v>0</v>
          </cell>
          <cell r="H543">
            <v>0</v>
          </cell>
          <cell r="I543">
            <v>0.8</v>
          </cell>
          <cell r="K543" t="str">
            <v>Tellabs</v>
          </cell>
          <cell r="L543">
            <v>0</v>
          </cell>
          <cell r="M543">
            <v>12</v>
          </cell>
          <cell r="N543">
            <v>0</v>
          </cell>
          <cell r="O543">
            <v>0</v>
          </cell>
          <cell r="P543">
            <v>0</v>
          </cell>
          <cell r="Q543">
            <v>0</v>
          </cell>
          <cell r="R543">
            <v>12</v>
          </cell>
        </row>
        <row r="544">
          <cell r="B544" t="str">
            <v>ZTE</v>
          </cell>
          <cell r="C544">
            <v>0</v>
          </cell>
          <cell r="D544">
            <v>0</v>
          </cell>
          <cell r="E544">
            <v>0</v>
          </cell>
          <cell r="F544">
            <v>0</v>
          </cell>
          <cell r="G544">
            <v>0</v>
          </cell>
          <cell r="H544">
            <v>0</v>
          </cell>
          <cell r="I544">
            <v>0</v>
          </cell>
          <cell r="K544" t="str">
            <v>ZTE</v>
          </cell>
          <cell r="L544">
            <v>0</v>
          </cell>
          <cell r="M544">
            <v>0</v>
          </cell>
          <cell r="N544">
            <v>0</v>
          </cell>
          <cell r="O544">
            <v>0</v>
          </cell>
          <cell r="P544">
            <v>0</v>
          </cell>
          <cell r="Q544">
            <v>0</v>
          </cell>
          <cell r="R544">
            <v>0</v>
          </cell>
        </row>
        <row r="545">
          <cell r="B545" t="str">
            <v>Other</v>
          </cell>
          <cell r="C545">
            <v>0</v>
          </cell>
          <cell r="D545">
            <v>0</v>
          </cell>
          <cell r="E545">
            <v>2</v>
          </cell>
          <cell r="F545">
            <v>0</v>
          </cell>
          <cell r="G545">
            <v>0</v>
          </cell>
          <cell r="H545">
            <v>0</v>
          </cell>
          <cell r="I545">
            <v>2</v>
          </cell>
          <cell r="K545" t="str">
            <v>Other</v>
          </cell>
          <cell r="L545">
            <v>0</v>
          </cell>
          <cell r="M545">
            <v>0</v>
          </cell>
          <cell r="N545">
            <v>20</v>
          </cell>
          <cell r="O545">
            <v>0</v>
          </cell>
          <cell r="P545">
            <v>0</v>
          </cell>
          <cell r="Q545">
            <v>0</v>
          </cell>
          <cell r="R545">
            <v>20</v>
          </cell>
        </row>
        <row r="546">
          <cell r="B546" t="str">
            <v>Total</v>
          </cell>
          <cell r="C546">
            <v>166.60000000000002</v>
          </cell>
          <cell r="D546">
            <v>148.20000000000002</v>
          </cell>
          <cell r="E546">
            <v>81.900000000000006</v>
          </cell>
          <cell r="F546">
            <v>0</v>
          </cell>
          <cell r="G546">
            <v>131</v>
          </cell>
          <cell r="H546">
            <v>186</v>
          </cell>
          <cell r="I546">
            <v>713.69999999999993</v>
          </cell>
          <cell r="K546" t="str">
            <v>Total</v>
          </cell>
          <cell r="L546">
            <v>484</v>
          </cell>
          <cell r="M546">
            <v>3824</v>
          </cell>
          <cell r="N546">
            <v>1674</v>
          </cell>
          <cell r="O546">
            <v>0</v>
          </cell>
          <cell r="P546">
            <v>4692</v>
          </cell>
          <cell r="Q546">
            <v>1250</v>
          </cell>
          <cell r="R546">
            <v>11924</v>
          </cell>
        </row>
        <row r="550">
          <cell r="B550" t="str">
            <v>Vendor</v>
          </cell>
          <cell r="C550" t="str">
            <v>Core IP/MPLS</v>
          </cell>
          <cell r="D550" t="str">
            <v xml:space="preserve">Edge IP/MPLS </v>
          </cell>
          <cell r="E550" t="str">
            <v>Subscriber Service Router</v>
          </cell>
          <cell r="F550" t="str">
            <v>BRAS</v>
          </cell>
          <cell r="G550" t="str">
            <v>IP/Ethernet</v>
          </cell>
          <cell r="H550" t="str">
            <v>ATM/MPLS</v>
          </cell>
          <cell r="I550" t="str">
            <v>Total IPS</v>
          </cell>
          <cell r="K550" t="str">
            <v>Vendor</v>
          </cell>
          <cell r="L550" t="str">
            <v>Core IP/MPLS</v>
          </cell>
          <cell r="M550" t="str">
            <v>Edge IP/MPLS</v>
          </cell>
          <cell r="N550" t="str">
            <v>Subscriber Service Router</v>
          </cell>
          <cell r="O550" t="str">
            <v>BRAS</v>
          </cell>
          <cell r="P550" t="str">
            <v>IP/Ethernet</v>
          </cell>
          <cell r="Q550" t="str">
            <v>ATM/MPLS</v>
          </cell>
          <cell r="R550" t="str">
            <v>Total IPS</v>
          </cell>
        </row>
        <row r="551">
          <cell r="B551" t="str">
            <v>Alaxala Networks</v>
          </cell>
          <cell r="I551">
            <v>0</v>
          </cell>
          <cell r="K551" t="str">
            <v>Alaxala Networks</v>
          </cell>
          <cell r="R551">
            <v>0</v>
          </cell>
        </row>
        <row r="552">
          <cell r="B552" t="str">
            <v>Alcatel-Lucent</v>
          </cell>
          <cell r="C552">
            <v>0</v>
          </cell>
          <cell r="D552">
            <v>2</v>
          </cell>
          <cell r="E552">
            <v>0</v>
          </cell>
          <cell r="F552">
            <v>0</v>
          </cell>
          <cell r="G552">
            <v>3</v>
          </cell>
          <cell r="H552">
            <v>96</v>
          </cell>
          <cell r="I552">
            <v>101</v>
          </cell>
          <cell r="K552" t="str">
            <v>Alcatel-Lucent</v>
          </cell>
          <cell r="L552">
            <v>0</v>
          </cell>
          <cell r="M552">
            <v>19</v>
          </cell>
          <cell r="N552">
            <v>0</v>
          </cell>
          <cell r="O552">
            <v>0</v>
          </cell>
          <cell r="P552">
            <v>141</v>
          </cell>
          <cell r="Q552">
            <v>770</v>
          </cell>
          <cell r="R552">
            <v>930</v>
          </cell>
        </row>
        <row r="553">
          <cell r="B553" t="str">
            <v>Atrica</v>
          </cell>
          <cell r="I553">
            <v>0</v>
          </cell>
          <cell r="K553" t="str">
            <v>Atrica</v>
          </cell>
          <cell r="R553">
            <v>0</v>
          </cell>
        </row>
        <row r="554">
          <cell r="B554" t="str">
            <v>Avici</v>
          </cell>
          <cell r="C554">
            <v>2.8</v>
          </cell>
          <cell r="D554">
            <v>0</v>
          </cell>
          <cell r="E554">
            <v>0</v>
          </cell>
          <cell r="F554">
            <v>0</v>
          </cell>
          <cell r="G554">
            <v>0</v>
          </cell>
          <cell r="H554">
            <v>0</v>
          </cell>
          <cell r="I554">
            <v>2.8</v>
          </cell>
          <cell r="K554" t="str">
            <v>Avici</v>
          </cell>
          <cell r="L554">
            <v>4</v>
          </cell>
          <cell r="M554">
            <v>0</v>
          </cell>
          <cell r="N554">
            <v>0</v>
          </cell>
          <cell r="O554">
            <v>0</v>
          </cell>
          <cell r="P554">
            <v>0</v>
          </cell>
          <cell r="Q554">
            <v>0</v>
          </cell>
          <cell r="R554">
            <v>4</v>
          </cell>
        </row>
        <row r="555">
          <cell r="B555" t="str">
            <v>Brocade</v>
          </cell>
          <cell r="C555">
            <v>0</v>
          </cell>
          <cell r="D555">
            <v>0</v>
          </cell>
          <cell r="E555">
            <v>0</v>
          </cell>
          <cell r="F555">
            <v>0</v>
          </cell>
          <cell r="G555">
            <v>5.7</v>
          </cell>
          <cell r="H555">
            <v>0</v>
          </cell>
          <cell r="I555">
            <v>5.7</v>
          </cell>
          <cell r="K555" t="str">
            <v>Brocade</v>
          </cell>
          <cell r="L555">
            <v>0</v>
          </cell>
          <cell r="M555">
            <v>0</v>
          </cell>
          <cell r="N555">
            <v>0</v>
          </cell>
          <cell r="O555">
            <v>0</v>
          </cell>
          <cell r="P555">
            <v>211</v>
          </cell>
          <cell r="Q555">
            <v>0</v>
          </cell>
          <cell r="R555">
            <v>211</v>
          </cell>
        </row>
        <row r="556">
          <cell r="B556" t="str">
            <v>Caspian</v>
          </cell>
          <cell r="C556">
            <v>0</v>
          </cell>
          <cell r="D556">
            <v>0</v>
          </cell>
          <cell r="E556">
            <v>0</v>
          </cell>
          <cell r="F556">
            <v>0</v>
          </cell>
          <cell r="G556">
            <v>0</v>
          </cell>
          <cell r="H556">
            <v>0</v>
          </cell>
          <cell r="I556">
            <v>0</v>
          </cell>
          <cell r="K556" t="str">
            <v>Caspian</v>
          </cell>
          <cell r="L556">
            <v>0</v>
          </cell>
          <cell r="M556">
            <v>0</v>
          </cell>
          <cell r="N556">
            <v>0</v>
          </cell>
          <cell r="O556">
            <v>0</v>
          </cell>
          <cell r="P556">
            <v>0</v>
          </cell>
          <cell r="Q556">
            <v>0</v>
          </cell>
          <cell r="R556">
            <v>0</v>
          </cell>
        </row>
        <row r="557">
          <cell r="B557" t="str">
            <v>Chiaro</v>
          </cell>
          <cell r="C557">
            <v>0</v>
          </cell>
          <cell r="D557">
            <v>0</v>
          </cell>
          <cell r="E557">
            <v>0</v>
          </cell>
          <cell r="F557">
            <v>0</v>
          </cell>
          <cell r="G557">
            <v>0</v>
          </cell>
          <cell r="H557">
            <v>0</v>
          </cell>
          <cell r="I557">
            <v>0</v>
          </cell>
          <cell r="K557" t="str">
            <v>Chiaro</v>
          </cell>
          <cell r="L557">
            <v>0</v>
          </cell>
          <cell r="M557">
            <v>0</v>
          </cell>
          <cell r="N557">
            <v>0</v>
          </cell>
          <cell r="O557">
            <v>0</v>
          </cell>
          <cell r="P557">
            <v>0</v>
          </cell>
          <cell r="Q557">
            <v>0</v>
          </cell>
          <cell r="R557">
            <v>0</v>
          </cell>
        </row>
        <row r="558">
          <cell r="B558" t="str">
            <v>Ciena</v>
          </cell>
          <cell r="C558">
            <v>0</v>
          </cell>
          <cell r="D558">
            <v>0</v>
          </cell>
          <cell r="E558">
            <v>0</v>
          </cell>
          <cell r="F558">
            <v>0</v>
          </cell>
          <cell r="G558">
            <v>0</v>
          </cell>
          <cell r="H558">
            <v>6</v>
          </cell>
          <cell r="I558">
            <v>6</v>
          </cell>
          <cell r="K558" t="str">
            <v>Ciena</v>
          </cell>
          <cell r="L558">
            <v>0</v>
          </cell>
          <cell r="M558">
            <v>0</v>
          </cell>
          <cell r="N558">
            <v>0</v>
          </cell>
          <cell r="O558">
            <v>0</v>
          </cell>
          <cell r="P558">
            <v>0</v>
          </cell>
          <cell r="Q558">
            <v>84</v>
          </cell>
          <cell r="R558">
            <v>84</v>
          </cell>
        </row>
        <row r="559">
          <cell r="B559" t="str">
            <v>Cisco</v>
          </cell>
          <cell r="C559">
            <v>90.8</v>
          </cell>
          <cell r="D559">
            <v>102.6</v>
          </cell>
          <cell r="E559">
            <v>26.4</v>
          </cell>
          <cell r="F559">
            <v>0</v>
          </cell>
          <cell r="G559">
            <v>133</v>
          </cell>
          <cell r="H559">
            <v>44.6</v>
          </cell>
          <cell r="I559">
            <v>397.4</v>
          </cell>
          <cell r="K559" t="str">
            <v>Cisco</v>
          </cell>
          <cell r="L559">
            <v>223</v>
          </cell>
          <cell r="M559">
            <v>2212</v>
          </cell>
          <cell r="N559">
            <v>878</v>
          </cell>
          <cell r="O559">
            <v>0</v>
          </cell>
          <cell r="P559">
            <v>4788</v>
          </cell>
          <cell r="Q559">
            <v>309</v>
          </cell>
          <cell r="R559">
            <v>8410</v>
          </cell>
        </row>
        <row r="560">
          <cell r="B560" t="str">
            <v>Cosine</v>
          </cell>
          <cell r="C560">
            <v>0</v>
          </cell>
          <cell r="D560">
            <v>0</v>
          </cell>
          <cell r="E560">
            <v>0.2</v>
          </cell>
          <cell r="F560">
            <v>0</v>
          </cell>
          <cell r="G560">
            <v>0</v>
          </cell>
          <cell r="H560">
            <v>0</v>
          </cell>
          <cell r="I560">
            <v>0.2</v>
          </cell>
          <cell r="K560" t="str">
            <v>Cosine</v>
          </cell>
          <cell r="L560">
            <v>0</v>
          </cell>
          <cell r="M560">
            <v>0</v>
          </cell>
          <cell r="N560">
            <v>1</v>
          </cell>
          <cell r="O560">
            <v>0</v>
          </cell>
          <cell r="P560">
            <v>0</v>
          </cell>
          <cell r="Q560">
            <v>0</v>
          </cell>
          <cell r="R560">
            <v>1</v>
          </cell>
        </row>
        <row r="561">
          <cell r="B561" t="str">
            <v>ECI Telecom</v>
          </cell>
          <cell r="C561">
            <v>0</v>
          </cell>
          <cell r="D561">
            <v>0</v>
          </cell>
          <cell r="E561">
            <v>0</v>
          </cell>
          <cell r="F561">
            <v>0</v>
          </cell>
          <cell r="G561">
            <v>0</v>
          </cell>
          <cell r="H561">
            <v>0</v>
          </cell>
          <cell r="I561">
            <v>0</v>
          </cell>
          <cell r="K561" t="str">
            <v>ECI Telecom</v>
          </cell>
          <cell r="L561">
            <v>0</v>
          </cell>
          <cell r="M561">
            <v>0</v>
          </cell>
          <cell r="N561">
            <v>0</v>
          </cell>
          <cell r="O561">
            <v>0</v>
          </cell>
          <cell r="P561">
            <v>0</v>
          </cell>
          <cell r="Q561">
            <v>0</v>
          </cell>
          <cell r="R561">
            <v>0</v>
          </cell>
        </row>
        <row r="562">
          <cell r="B562" t="str">
            <v>Equipe</v>
          </cell>
          <cell r="C562">
            <v>0</v>
          </cell>
          <cell r="D562">
            <v>0</v>
          </cell>
          <cell r="E562">
            <v>0</v>
          </cell>
          <cell r="F562">
            <v>0</v>
          </cell>
          <cell r="G562">
            <v>0</v>
          </cell>
          <cell r="H562">
            <v>0</v>
          </cell>
          <cell r="I562">
            <v>0</v>
          </cell>
          <cell r="K562" t="str">
            <v>Equipe</v>
          </cell>
          <cell r="L562">
            <v>0</v>
          </cell>
          <cell r="M562">
            <v>0</v>
          </cell>
          <cell r="N562">
            <v>0</v>
          </cell>
          <cell r="O562">
            <v>0</v>
          </cell>
          <cell r="P562">
            <v>0</v>
          </cell>
          <cell r="Q562">
            <v>0</v>
          </cell>
          <cell r="R562">
            <v>0</v>
          </cell>
        </row>
        <row r="563">
          <cell r="B563" t="str">
            <v>Ericsson</v>
          </cell>
          <cell r="C563">
            <v>0</v>
          </cell>
          <cell r="D563">
            <v>0</v>
          </cell>
          <cell r="E563">
            <v>4</v>
          </cell>
          <cell r="F563">
            <v>0</v>
          </cell>
          <cell r="G563">
            <v>0</v>
          </cell>
          <cell r="H563">
            <v>7</v>
          </cell>
          <cell r="I563">
            <v>11</v>
          </cell>
          <cell r="K563" t="str">
            <v>Ericsson</v>
          </cell>
          <cell r="L563">
            <v>0</v>
          </cell>
          <cell r="M563">
            <v>0</v>
          </cell>
          <cell r="N563">
            <v>28</v>
          </cell>
          <cell r="O563">
            <v>0</v>
          </cell>
          <cell r="P563">
            <v>0</v>
          </cell>
          <cell r="Q563">
            <v>36</v>
          </cell>
          <cell r="R563">
            <v>64</v>
          </cell>
        </row>
        <row r="564">
          <cell r="B564" t="str">
            <v>Extreme</v>
          </cell>
          <cell r="C564">
            <v>0</v>
          </cell>
          <cell r="D564">
            <v>0</v>
          </cell>
          <cell r="E564">
            <v>0</v>
          </cell>
          <cell r="F564">
            <v>0</v>
          </cell>
          <cell r="G564">
            <v>4.7</v>
          </cell>
          <cell r="H564">
            <v>0</v>
          </cell>
          <cell r="I564">
            <v>4.7</v>
          </cell>
          <cell r="K564" t="str">
            <v>Extreme</v>
          </cell>
          <cell r="L564">
            <v>0</v>
          </cell>
          <cell r="M564">
            <v>0</v>
          </cell>
          <cell r="N564">
            <v>0</v>
          </cell>
          <cell r="O564">
            <v>0</v>
          </cell>
          <cell r="P564">
            <v>176</v>
          </cell>
          <cell r="Q564">
            <v>0</v>
          </cell>
          <cell r="R564">
            <v>176</v>
          </cell>
        </row>
        <row r="565">
          <cell r="B565" t="str">
            <v>Force10</v>
          </cell>
          <cell r="C565">
            <v>0</v>
          </cell>
          <cell r="D565">
            <v>0</v>
          </cell>
          <cell r="E565">
            <v>0</v>
          </cell>
          <cell r="F565">
            <v>0</v>
          </cell>
          <cell r="G565">
            <v>2</v>
          </cell>
          <cell r="H565">
            <v>0</v>
          </cell>
          <cell r="I565">
            <v>2</v>
          </cell>
          <cell r="K565" t="str">
            <v>Force10</v>
          </cell>
          <cell r="L565">
            <v>0</v>
          </cell>
          <cell r="M565">
            <v>0</v>
          </cell>
          <cell r="N565">
            <v>0</v>
          </cell>
          <cell r="O565">
            <v>0</v>
          </cell>
          <cell r="P565">
            <v>15</v>
          </cell>
          <cell r="Q565">
            <v>0</v>
          </cell>
          <cell r="R565">
            <v>15</v>
          </cell>
        </row>
        <row r="566">
          <cell r="B566" t="str">
            <v>Fujitsu</v>
          </cell>
          <cell r="C566">
            <v>0</v>
          </cell>
          <cell r="D566">
            <v>0</v>
          </cell>
          <cell r="E566">
            <v>0</v>
          </cell>
          <cell r="F566">
            <v>0</v>
          </cell>
          <cell r="G566">
            <v>0</v>
          </cell>
          <cell r="H566">
            <v>0</v>
          </cell>
          <cell r="I566">
            <v>0</v>
          </cell>
          <cell r="K566" t="str">
            <v>Fujitsu</v>
          </cell>
          <cell r="L566">
            <v>0</v>
          </cell>
          <cell r="M566">
            <v>0</v>
          </cell>
          <cell r="N566">
            <v>0</v>
          </cell>
          <cell r="O566">
            <v>0</v>
          </cell>
          <cell r="P566">
            <v>0</v>
          </cell>
          <cell r="Q566">
            <v>0</v>
          </cell>
          <cell r="R566">
            <v>0</v>
          </cell>
        </row>
        <row r="567">
          <cell r="B567" t="str">
            <v>Hammerhead Systems</v>
          </cell>
          <cell r="C567">
            <v>0</v>
          </cell>
          <cell r="D567">
            <v>0</v>
          </cell>
          <cell r="E567">
            <v>0</v>
          </cell>
          <cell r="F567">
            <v>0</v>
          </cell>
          <cell r="G567">
            <v>0</v>
          </cell>
          <cell r="H567">
            <v>0</v>
          </cell>
          <cell r="I567">
            <v>0</v>
          </cell>
          <cell r="K567" t="str">
            <v>Hammerhead Systems</v>
          </cell>
          <cell r="L567">
            <v>0</v>
          </cell>
          <cell r="M567">
            <v>0</v>
          </cell>
          <cell r="N567">
            <v>0</v>
          </cell>
          <cell r="O567">
            <v>0</v>
          </cell>
          <cell r="P567">
            <v>0</v>
          </cell>
          <cell r="Q567">
            <v>0</v>
          </cell>
          <cell r="R567">
            <v>0</v>
          </cell>
        </row>
        <row r="568">
          <cell r="B568" t="str">
            <v>Hitachi</v>
          </cell>
          <cell r="C568">
            <v>0</v>
          </cell>
          <cell r="D568">
            <v>0</v>
          </cell>
          <cell r="E568">
            <v>0</v>
          </cell>
          <cell r="F568">
            <v>0</v>
          </cell>
          <cell r="G568">
            <v>0</v>
          </cell>
          <cell r="H568">
            <v>0</v>
          </cell>
          <cell r="I568">
            <v>0</v>
          </cell>
          <cell r="K568" t="str">
            <v>Hitachi</v>
          </cell>
          <cell r="L568">
            <v>0</v>
          </cell>
          <cell r="M568">
            <v>0</v>
          </cell>
          <cell r="N568">
            <v>0</v>
          </cell>
          <cell r="O568">
            <v>0</v>
          </cell>
          <cell r="P568">
            <v>0</v>
          </cell>
          <cell r="Q568">
            <v>0</v>
          </cell>
          <cell r="R568">
            <v>0</v>
          </cell>
        </row>
        <row r="569">
          <cell r="B569" t="str">
            <v>Hitachi Cable</v>
          </cell>
          <cell r="C569">
            <v>0</v>
          </cell>
          <cell r="D569">
            <v>0</v>
          </cell>
          <cell r="E569">
            <v>0</v>
          </cell>
          <cell r="F569">
            <v>0</v>
          </cell>
          <cell r="G569">
            <v>0</v>
          </cell>
          <cell r="H569">
            <v>0</v>
          </cell>
          <cell r="I569">
            <v>0</v>
          </cell>
          <cell r="K569" t="str">
            <v>Hitachi Cable</v>
          </cell>
          <cell r="L569">
            <v>0</v>
          </cell>
          <cell r="M569">
            <v>0</v>
          </cell>
          <cell r="N569">
            <v>0</v>
          </cell>
          <cell r="O569">
            <v>0</v>
          </cell>
          <cell r="P569">
            <v>0</v>
          </cell>
          <cell r="Q569">
            <v>0</v>
          </cell>
          <cell r="R569">
            <v>0</v>
          </cell>
        </row>
        <row r="570">
          <cell r="B570" t="str">
            <v>Huawei</v>
          </cell>
          <cell r="C570">
            <v>0</v>
          </cell>
          <cell r="D570">
            <v>0</v>
          </cell>
          <cell r="E570">
            <v>0</v>
          </cell>
          <cell r="F570">
            <v>0</v>
          </cell>
          <cell r="G570">
            <v>0</v>
          </cell>
          <cell r="H570">
            <v>0</v>
          </cell>
          <cell r="I570">
            <v>0</v>
          </cell>
          <cell r="K570" t="str">
            <v>Huawei</v>
          </cell>
          <cell r="L570">
            <v>0</v>
          </cell>
          <cell r="M570">
            <v>0</v>
          </cell>
          <cell r="N570">
            <v>0</v>
          </cell>
          <cell r="O570">
            <v>0</v>
          </cell>
          <cell r="P570">
            <v>0</v>
          </cell>
          <cell r="Q570">
            <v>0</v>
          </cell>
          <cell r="R570">
            <v>0</v>
          </cell>
        </row>
        <row r="571">
          <cell r="B571" t="str">
            <v>Hyperchip</v>
          </cell>
          <cell r="C571">
            <v>0</v>
          </cell>
          <cell r="D571">
            <v>0</v>
          </cell>
          <cell r="E571">
            <v>0</v>
          </cell>
          <cell r="F571">
            <v>0</v>
          </cell>
          <cell r="G571">
            <v>0</v>
          </cell>
          <cell r="H571">
            <v>0</v>
          </cell>
          <cell r="I571">
            <v>0</v>
          </cell>
          <cell r="K571" t="str">
            <v>Hyperchip</v>
          </cell>
          <cell r="L571">
            <v>0</v>
          </cell>
          <cell r="M571">
            <v>0</v>
          </cell>
          <cell r="N571">
            <v>0</v>
          </cell>
          <cell r="O571">
            <v>0</v>
          </cell>
          <cell r="P571">
            <v>0</v>
          </cell>
          <cell r="Q571">
            <v>0</v>
          </cell>
          <cell r="R571">
            <v>0</v>
          </cell>
        </row>
        <row r="572">
          <cell r="B572" t="str">
            <v>Juniper</v>
          </cell>
          <cell r="C572">
            <v>52.1</v>
          </cell>
          <cell r="D572">
            <v>40.299999999999997</v>
          </cell>
          <cell r="E572">
            <v>33.200000000000003</v>
          </cell>
          <cell r="F572">
            <v>0</v>
          </cell>
          <cell r="G572">
            <v>0</v>
          </cell>
          <cell r="H572">
            <v>0</v>
          </cell>
          <cell r="I572">
            <v>125.60000000000001</v>
          </cell>
          <cell r="K572" t="str">
            <v>Juniper</v>
          </cell>
          <cell r="L572">
            <v>133</v>
          </cell>
          <cell r="M572">
            <v>447</v>
          </cell>
          <cell r="N572">
            <v>371</v>
          </cell>
          <cell r="O572">
            <v>0</v>
          </cell>
          <cell r="P572">
            <v>0</v>
          </cell>
          <cell r="Q572">
            <v>0</v>
          </cell>
          <cell r="R572">
            <v>951</v>
          </cell>
        </row>
        <row r="573">
          <cell r="B573" t="str">
            <v>Laurel Networks</v>
          </cell>
          <cell r="C573">
            <v>0</v>
          </cell>
          <cell r="D573">
            <v>0</v>
          </cell>
          <cell r="E573">
            <v>0</v>
          </cell>
          <cell r="F573">
            <v>0</v>
          </cell>
          <cell r="G573">
            <v>0</v>
          </cell>
          <cell r="H573">
            <v>0</v>
          </cell>
          <cell r="I573">
            <v>0</v>
          </cell>
          <cell r="K573" t="str">
            <v>Laurel Networks</v>
          </cell>
          <cell r="L573">
            <v>0</v>
          </cell>
          <cell r="M573">
            <v>0</v>
          </cell>
          <cell r="N573">
            <v>0</v>
          </cell>
          <cell r="O573">
            <v>0</v>
          </cell>
          <cell r="P573">
            <v>0</v>
          </cell>
          <cell r="Q573">
            <v>0</v>
          </cell>
          <cell r="R573">
            <v>0</v>
          </cell>
        </row>
        <row r="574">
          <cell r="B574" t="str">
            <v>Lucent</v>
          </cell>
          <cell r="C574">
            <v>0</v>
          </cell>
          <cell r="D574">
            <v>0</v>
          </cell>
          <cell r="E574">
            <v>0</v>
          </cell>
          <cell r="F574">
            <v>0</v>
          </cell>
          <cell r="G574">
            <v>0</v>
          </cell>
          <cell r="H574">
            <v>0</v>
          </cell>
          <cell r="I574">
            <v>0</v>
          </cell>
          <cell r="K574" t="str">
            <v>Lucent</v>
          </cell>
          <cell r="L574">
            <v>0</v>
          </cell>
          <cell r="M574">
            <v>0</v>
          </cell>
          <cell r="N574">
            <v>0</v>
          </cell>
          <cell r="O574">
            <v>0</v>
          </cell>
          <cell r="P574">
            <v>0</v>
          </cell>
          <cell r="Q574">
            <v>0</v>
          </cell>
          <cell r="R574">
            <v>0</v>
          </cell>
        </row>
        <row r="575">
          <cell r="B575" t="str">
            <v>NEC</v>
          </cell>
          <cell r="C575">
            <v>0</v>
          </cell>
          <cell r="D575">
            <v>0</v>
          </cell>
          <cell r="E575">
            <v>0</v>
          </cell>
          <cell r="F575">
            <v>0</v>
          </cell>
          <cell r="G575">
            <v>0</v>
          </cell>
          <cell r="H575">
            <v>0</v>
          </cell>
          <cell r="I575">
            <v>0</v>
          </cell>
          <cell r="K575" t="str">
            <v>NEC</v>
          </cell>
          <cell r="L575">
            <v>0</v>
          </cell>
          <cell r="M575">
            <v>0</v>
          </cell>
          <cell r="N575">
            <v>0</v>
          </cell>
          <cell r="O575">
            <v>0</v>
          </cell>
          <cell r="P575">
            <v>0</v>
          </cell>
          <cell r="Q575">
            <v>0</v>
          </cell>
          <cell r="R575">
            <v>0</v>
          </cell>
        </row>
        <row r="576">
          <cell r="B576" t="str">
            <v>Nokia Siemens Networks</v>
          </cell>
          <cell r="C576">
            <v>0</v>
          </cell>
          <cell r="D576">
            <v>0</v>
          </cell>
          <cell r="E576">
            <v>0</v>
          </cell>
          <cell r="F576">
            <v>0</v>
          </cell>
          <cell r="G576">
            <v>0</v>
          </cell>
          <cell r="H576">
            <v>0</v>
          </cell>
          <cell r="I576">
            <v>0</v>
          </cell>
          <cell r="K576" t="str">
            <v>Nokia Siemens Networks</v>
          </cell>
          <cell r="L576">
            <v>0</v>
          </cell>
          <cell r="M576">
            <v>0</v>
          </cell>
          <cell r="N576">
            <v>0</v>
          </cell>
          <cell r="O576">
            <v>0</v>
          </cell>
          <cell r="P576">
            <v>0</v>
          </cell>
          <cell r="Q576">
            <v>0</v>
          </cell>
          <cell r="R576">
            <v>0</v>
          </cell>
        </row>
        <row r="577">
          <cell r="B577" t="str">
            <v>Nortel</v>
          </cell>
          <cell r="C577">
            <v>0</v>
          </cell>
          <cell r="D577">
            <v>0</v>
          </cell>
          <cell r="E577">
            <v>2.7</v>
          </cell>
          <cell r="F577">
            <v>0</v>
          </cell>
          <cell r="G577">
            <v>6.3</v>
          </cell>
          <cell r="H577">
            <v>15.5</v>
          </cell>
          <cell r="I577">
            <v>24.5</v>
          </cell>
          <cell r="K577" t="str">
            <v>Nortel</v>
          </cell>
          <cell r="L577">
            <v>0</v>
          </cell>
          <cell r="M577">
            <v>0</v>
          </cell>
          <cell r="N577">
            <v>18</v>
          </cell>
          <cell r="O577">
            <v>0</v>
          </cell>
          <cell r="P577">
            <v>219</v>
          </cell>
          <cell r="Q577">
            <v>53</v>
          </cell>
          <cell r="R577">
            <v>290</v>
          </cell>
        </row>
        <row r="578">
          <cell r="B578" t="str">
            <v>Procket</v>
          </cell>
          <cell r="C578">
            <v>0</v>
          </cell>
          <cell r="D578">
            <v>0</v>
          </cell>
          <cell r="E578">
            <v>0</v>
          </cell>
          <cell r="F578">
            <v>0</v>
          </cell>
          <cell r="G578">
            <v>0</v>
          </cell>
          <cell r="H578">
            <v>0</v>
          </cell>
          <cell r="I578">
            <v>0</v>
          </cell>
          <cell r="K578" t="str">
            <v>Procket</v>
          </cell>
          <cell r="L578">
            <v>0</v>
          </cell>
          <cell r="M578">
            <v>0</v>
          </cell>
          <cell r="N578">
            <v>0</v>
          </cell>
          <cell r="O578">
            <v>0</v>
          </cell>
          <cell r="P578">
            <v>0</v>
          </cell>
          <cell r="Q578">
            <v>0</v>
          </cell>
          <cell r="R578">
            <v>0</v>
          </cell>
        </row>
        <row r="579">
          <cell r="B579" t="str">
            <v>Quarry</v>
          </cell>
          <cell r="C579">
            <v>0</v>
          </cell>
          <cell r="D579">
            <v>0</v>
          </cell>
          <cell r="E579">
            <v>0</v>
          </cell>
          <cell r="F579">
            <v>0</v>
          </cell>
          <cell r="G579">
            <v>0</v>
          </cell>
          <cell r="H579">
            <v>0</v>
          </cell>
          <cell r="I579">
            <v>0</v>
          </cell>
          <cell r="K579" t="str">
            <v>Quarry</v>
          </cell>
          <cell r="L579">
            <v>0</v>
          </cell>
          <cell r="M579">
            <v>0</v>
          </cell>
          <cell r="N579">
            <v>0</v>
          </cell>
          <cell r="O579">
            <v>0</v>
          </cell>
          <cell r="P579">
            <v>0</v>
          </cell>
          <cell r="Q579">
            <v>0</v>
          </cell>
          <cell r="R579">
            <v>0</v>
          </cell>
        </row>
        <row r="580">
          <cell r="B580" t="str">
            <v>Redback</v>
          </cell>
          <cell r="C580">
            <v>0</v>
          </cell>
          <cell r="D580">
            <v>0</v>
          </cell>
          <cell r="E580">
            <v>0</v>
          </cell>
          <cell r="F580">
            <v>0</v>
          </cell>
          <cell r="G580">
            <v>0</v>
          </cell>
          <cell r="H580">
            <v>0</v>
          </cell>
          <cell r="I580">
            <v>0</v>
          </cell>
          <cell r="K580" t="str">
            <v>Redback</v>
          </cell>
          <cell r="L580">
            <v>0</v>
          </cell>
          <cell r="M580">
            <v>0</v>
          </cell>
          <cell r="N580">
            <v>0</v>
          </cell>
          <cell r="O580">
            <v>0</v>
          </cell>
          <cell r="P580">
            <v>0</v>
          </cell>
          <cell r="Q580">
            <v>0</v>
          </cell>
          <cell r="R580">
            <v>0</v>
          </cell>
        </row>
        <row r="581">
          <cell r="B581" t="str">
            <v>Riverstone</v>
          </cell>
          <cell r="C581">
            <v>0</v>
          </cell>
          <cell r="D581">
            <v>0</v>
          </cell>
          <cell r="E581">
            <v>0</v>
          </cell>
          <cell r="F581">
            <v>0</v>
          </cell>
          <cell r="G581">
            <v>0</v>
          </cell>
          <cell r="H581">
            <v>0</v>
          </cell>
          <cell r="I581">
            <v>0</v>
          </cell>
          <cell r="K581" t="str">
            <v>Riverstone</v>
          </cell>
          <cell r="L581">
            <v>0</v>
          </cell>
          <cell r="M581">
            <v>0</v>
          </cell>
          <cell r="N581">
            <v>0</v>
          </cell>
          <cell r="O581">
            <v>0</v>
          </cell>
          <cell r="P581">
            <v>0</v>
          </cell>
          <cell r="Q581">
            <v>0</v>
          </cell>
          <cell r="R581">
            <v>0</v>
          </cell>
        </row>
        <row r="582">
          <cell r="B582" t="str">
            <v>Tellabs</v>
          </cell>
          <cell r="C582">
            <v>0</v>
          </cell>
          <cell r="D582">
            <v>4</v>
          </cell>
          <cell r="E582">
            <v>0</v>
          </cell>
          <cell r="F582">
            <v>0</v>
          </cell>
          <cell r="G582">
            <v>0</v>
          </cell>
          <cell r="H582">
            <v>0</v>
          </cell>
          <cell r="I582">
            <v>4</v>
          </cell>
          <cell r="K582" t="str">
            <v>Tellabs</v>
          </cell>
          <cell r="L582">
            <v>0</v>
          </cell>
          <cell r="M582">
            <v>51</v>
          </cell>
          <cell r="N582">
            <v>0</v>
          </cell>
          <cell r="O582">
            <v>0</v>
          </cell>
          <cell r="P582">
            <v>0</v>
          </cell>
          <cell r="Q582">
            <v>0</v>
          </cell>
          <cell r="R582">
            <v>51</v>
          </cell>
        </row>
        <row r="583">
          <cell r="B583" t="str">
            <v>ZTE</v>
          </cell>
          <cell r="C583">
            <v>0</v>
          </cell>
          <cell r="D583">
            <v>0</v>
          </cell>
          <cell r="E583">
            <v>0</v>
          </cell>
          <cell r="F583">
            <v>0</v>
          </cell>
          <cell r="G583">
            <v>0</v>
          </cell>
          <cell r="H583">
            <v>0</v>
          </cell>
          <cell r="I583">
            <v>0</v>
          </cell>
          <cell r="K583" t="str">
            <v>ZTE</v>
          </cell>
          <cell r="L583">
            <v>0</v>
          </cell>
          <cell r="M583">
            <v>0</v>
          </cell>
          <cell r="N583">
            <v>0</v>
          </cell>
          <cell r="O583">
            <v>0</v>
          </cell>
          <cell r="P583">
            <v>0</v>
          </cell>
          <cell r="Q583">
            <v>0</v>
          </cell>
          <cell r="R583">
            <v>0</v>
          </cell>
        </row>
        <row r="584">
          <cell r="B584" t="str">
            <v>Other</v>
          </cell>
          <cell r="C584">
            <v>0</v>
          </cell>
          <cell r="D584">
            <v>0</v>
          </cell>
          <cell r="E584">
            <v>3</v>
          </cell>
          <cell r="F584">
            <v>0</v>
          </cell>
          <cell r="G584">
            <v>0</v>
          </cell>
          <cell r="H584">
            <v>0</v>
          </cell>
          <cell r="I584">
            <v>3</v>
          </cell>
          <cell r="K584" t="str">
            <v>Other</v>
          </cell>
          <cell r="L584">
            <v>0</v>
          </cell>
          <cell r="M584">
            <v>0</v>
          </cell>
          <cell r="N584">
            <v>37</v>
          </cell>
          <cell r="O584">
            <v>0</v>
          </cell>
          <cell r="P584">
            <v>0</v>
          </cell>
          <cell r="Q584">
            <v>0</v>
          </cell>
          <cell r="R584">
            <v>37</v>
          </cell>
        </row>
        <row r="585">
          <cell r="B585" t="str">
            <v>Total</v>
          </cell>
          <cell r="C585">
            <v>145.69999999999999</v>
          </cell>
          <cell r="D585">
            <v>148.89999999999998</v>
          </cell>
          <cell r="E585">
            <v>69.5</v>
          </cell>
          <cell r="F585">
            <v>0</v>
          </cell>
          <cell r="G585">
            <v>154.69999999999999</v>
          </cell>
          <cell r="H585">
            <v>169.1</v>
          </cell>
          <cell r="I585">
            <v>687.90000000000009</v>
          </cell>
          <cell r="K585" t="str">
            <v>Total</v>
          </cell>
          <cell r="L585">
            <v>360</v>
          </cell>
          <cell r="M585">
            <v>2729</v>
          </cell>
          <cell r="N585">
            <v>1333</v>
          </cell>
          <cell r="O585">
            <v>0</v>
          </cell>
          <cell r="P585">
            <v>5550</v>
          </cell>
          <cell r="Q585">
            <v>1252</v>
          </cell>
          <cell r="R585">
            <v>11224</v>
          </cell>
        </row>
        <row r="589">
          <cell r="B589" t="str">
            <v>Vendor</v>
          </cell>
          <cell r="C589" t="str">
            <v>Core IP/MPLS</v>
          </cell>
          <cell r="D589" t="str">
            <v xml:space="preserve">Edge IP/MPLS </v>
          </cell>
          <cell r="E589" t="str">
            <v>Subscriber Service Router</v>
          </cell>
          <cell r="F589" t="str">
            <v>BRAS</v>
          </cell>
          <cell r="G589" t="str">
            <v>IP/Ethernet</v>
          </cell>
          <cell r="H589" t="str">
            <v>ATM/MPLS</v>
          </cell>
          <cell r="I589" t="str">
            <v>Total IPS</v>
          </cell>
          <cell r="K589" t="str">
            <v>Vendor</v>
          </cell>
          <cell r="L589" t="str">
            <v>Core IP/MPLS</v>
          </cell>
          <cell r="M589" t="str">
            <v>Edge IP/MPLS</v>
          </cell>
          <cell r="N589" t="str">
            <v>Subscriber Service Router</v>
          </cell>
          <cell r="O589" t="str">
            <v>BRAS</v>
          </cell>
          <cell r="P589" t="str">
            <v>IP/Ethernet</v>
          </cell>
          <cell r="Q589" t="str">
            <v>ATM/MPLS</v>
          </cell>
          <cell r="R589" t="str">
            <v>Total IPS</v>
          </cell>
        </row>
        <row r="590">
          <cell r="B590" t="str">
            <v>Alaxala Networks</v>
          </cell>
          <cell r="I590">
            <v>0</v>
          </cell>
          <cell r="K590" t="str">
            <v>Alaxala Networks</v>
          </cell>
          <cell r="R590">
            <v>0</v>
          </cell>
        </row>
        <row r="591">
          <cell r="B591" t="str">
            <v>Alcatel-Lucent</v>
          </cell>
          <cell r="C591">
            <v>0</v>
          </cell>
          <cell r="D591">
            <v>4.2</v>
          </cell>
          <cell r="E591">
            <v>0</v>
          </cell>
          <cell r="F591">
            <v>0</v>
          </cell>
          <cell r="G591">
            <v>3</v>
          </cell>
          <cell r="H591">
            <v>85</v>
          </cell>
          <cell r="I591">
            <v>92.2</v>
          </cell>
          <cell r="K591" t="str">
            <v>Alcatel-Lucent</v>
          </cell>
          <cell r="L591">
            <v>0</v>
          </cell>
          <cell r="M591">
            <v>40</v>
          </cell>
          <cell r="N591">
            <v>0</v>
          </cell>
          <cell r="O591">
            <v>0</v>
          </cell>
          <cell r="P591">
            <v>128</v>
          </cell>
          <cell r="Q591">
            <v>674</v>
          </cell>
          <cell r="R591">
            <v>842</v>
          </cell>
        </row>
        <row r="592">
          <cell r="B592" t="str">
            <v>Atrica</v>
          </cell>
          <cell r="I592">
            <v>0</v>
          </cell>
          <cell r="K592" t="str">
            <v>Atrica</v>
          </cell>
          <cell r="R592">
            <v>0</v>
          </cell>
        </row>
        <row r="593">
          <cell r="B593" t="str">
            <v>Avici</v>
          </cell>
          <cell r="C593">
            <v>1.9</v>
          </cell>
          <cell r="D593">
            <v>0</v>
          </cell>
          <cell r="E593">
            <v>0</v>
          </cell>
          <cell r="F593">
            <v>0</v>
          </cell>
          <cell r="G593">
            <v>0</v>
          </cell>
          <cell r="H593">
            <v>0</v>
          </cell>
          <cell r="I593">
            <v>1.9</v>
          </cell>
          <cell r="K593" t="str">
            <v>Avici</v>
          </cell>
          <cell r="L593">
            <v>3</v>
          </cell>
          <cell r="M593">
            <v>0</v>
          </cell>
          <cell r="N593">
            <v>0</v>
          </cell>
          <cell r="O593">
            <v>0</v>
          </cell>
          <cell r="P593">
            <v>0</v>
          </cell>
          <cell r="Q593">
            <v>0</v>
          </cell>
          <cell r="R593">
            <v>3</v>
          </cell>
        </row>
        <row r="594">
          <cell r="B594" t="str">
            <v>Brocade</v>
          </cell>
          <cell r="C594">
            <v>0</v>
          </cell>
          <cell r="D594">
            <v>0</v>
          </cell>
          <cell r="E594">
            <v>0</v>
          </cell>
          <cell r="F594">
            <v>0</v>
          </cell>
          <cell r="G594">
            <v>6.1</v>
          </cell>
          <cell r="H594">
            <v>0</v>
          </cell>
          <cell r="I594">
            <v>6.1</v>
          </cell>
          <cell r="K594" t="str">
            <v>Brocade</v>
          </cell>
          <cell r="L594">
            <v>0</v>
          </cell>
          <cell r="M594">
            <v>0</v>
          </cell>
          <cell r="N594">
            <v>0</v>
          </cell>
          <cell r="O594">
            <v>0</v>
          </cell>
          <cell r="P594">
            <v>224</v>
          </cell>
          <cell r="Q594">
            <v>0</v>
          </cell>
          <cell r="R594">
            <v>224</v>
          </cell>
        </row>
        <row r="595">
          <cell r="B595" t="str">
            <v>Caspian</v>
          </cell>
          <cell r="C595">
            <v>0</v>
          </cell>
          <cell r="D595">
            <v>0</v>
          </cell>
          <cell r="E595">
            <v>0</v>
          </cell>
          <cell r="F595">
            <v>0</v>
          </cell>
          <cell r="G595">
            <v>0</v>
          </cell>
          <cell r="H595">
            <v>0</v>
          </cell>
          <cell r="I595">
            <v>0</v>
          </cell>
          <cell r="K595" t="str">
            <v>Caspian</v>
          </cell>
          <cell r="L595">
            <v>0</v>
          </cell>
          <cell r="M595">
            <v>0</v>
          </cell>
          <cell r="N595">
            <v>0</v>
          </cell>
          <cell r="O595">
            <v>0</v>
          </cell>
          <cell r="P595">
            <v>0</v>
          </cell>
          <cell r="Q595">
            <v>0</v>
          </cell>
          <cell r="R595">
            <v>0</v>
          </cell>
        </row>
        <row r="596">
          <cell r="B596" t="str">
            <v>Chiaro</v>
          </cell>
          <cell r="C596">
            <v>0</v>
          </cell>
          <cell r="D596">
            <v>0</v>
          </cell>
          <cell r="E596">
            <v>0</v>
          </cell>
          <cell r="F596">
            <v>0</v>
          </cell>
          <cell r="G596">
            <v>0</v>
          </cell>
          <cell r="H596">
            <v>0</v>
          </cell>
          <cell r="I596">
            <v>0</v>
          </cell>
          <cell r="K596" t="str">
            <v>Chiaro</v>
          </cell>
          <cell r="L596">
            <v>0</v>
          </cell>
          <cell r="M596">
            <v>0</v>
          </cell>
          <cell r="N596">
            <v>0</v>
          </cell>
          <cell r="O596">
            <v>0</v>
          </cell>
          <cell r="P596">
            <v>0</v>
          </cell>
          <cell r="Q596">
            <v>0</v>
          </cell>
          <cell r="R596">
            <v>0</v>
          </cell>
        </row>
        <row r="597">
          <cell r="B597" t="str">
            <v>Ciena</v>
          </cell>
          <cell r="C597">
            <v>0</v>
          </cell>
          <cell r="D597">
            <v>0</v>
          </cell>
          <cell r="E597">
            <v>0</v>
          </cell>
          <cell r="F597">
            <v>0</v>
          </cell>
          <cell r="G597">
            <v>0</v>
          </cell>
          <cell r="H597">
            <v>6</v>
          </cell>
          <cell r="I597">
            <v>6</v>
          </cell>
          <cell r="K597" t="str">
            <v>Ciena</v>
          </cell>
          <cell r="L597">
            <v>0</v>
          </cell>
          <cell r="M597">
            <v>0</v>
          </cell>
          <cell r="N597">
            <v>0</v>
          </cell>
          <cell r="O597">
            <v>0</v>
          </cell>
          <cell r="P597">
            <v>0</v>
          </cell>
          <cell r="Q597">
            <v>76</v>
          </cell>
          <cell r="R597">
            <v>76</v>
          </cell>
        </row>
        <row r="598">
          <cell r="B598" t="str">
            <v>Cisco</v>
          </cell>
          <cell r="C598">
            <v>90.9</v>
          </cell>
          <cell r="D598">
            <v>100.9</v>
          </cell>
          <cell r="E598">
            <v>35.6</v>
          </cell>
          <cell r="F598">
            <v>0</v>
          </cell>
          <cell r="G598">
            <v>115</v>
          </cell>
          <cell r="H598">
            <v>37</v>
          </cell>
          <cell r="I598">
            <v>379.4</v>
          </cell>
          <cell r="K598" t="str">
            <v>Cisco</v>
          </cell>
          <cell r="L598">
            <v>271</v>
          </cell>
          <cell r="M598">
            <v>2681</v>
          </cell>
          <cell r="N598">
            <v>1186</v>
          </cell>
          <cell r="O598">
            <v>0</v>
          </cell>
          <cell r="P598">
            <v>4140</v>
          </cell>
          <cell r="Q598">
            <v>224</v>
          </cell>
          <cell r="R598">
            <v>8502</v>
          </cell>
        </row>
        <row r="599">
          <cell r="B599" t="str">
            <v>Cosine</v>
          </cell>
          <cell r="C599">
            <v>0</v>
          </cell>
          <cell r="D599">
            <v>0</v>
          </cell>
          <cell r="E599">
            <v>0</v>
          </cell>
          <cell r="F599">
            <v>0</v>
          </cell>
          <cell r="G599">
            <v>0</v>
          </cell>
          <cell r="H599">
            <v>0</v>
          </cell>
          <cell r="I599">
            <v>0</v>
          </cell>
          <cell r="K599" t="str">
            <v>Cosine</v>
          </cell>
          <cell r="L599">
            <v>0</v>
          </cell>
          <cell r="M599">
            <v>0</v>
          </cell>
          <cell r="N599">
            <v>0</v>
          </cell>
          <cell r="O599">
            <v>0</v>
          </cell>
          <cell r="P599">
            <v>0</v>
          </cell>
          <cell r="Q599">
            <v>0</v>
          </cell>
          <cell r="R599">
            <v>0</v>
          </cell>
        </row>
        <row r="600">
          <cell r="B600" t="str">
            <v>ECI Telecom</v>
          </cell>
          <cell r="C600">
            <v>0</v>
          </cell>
          <cell r="D600">
            <v>0</v>
          </cell>
          <cell r="E600">
            <v>0</v>
          </cell>
          <cell r="F600">
            <v>0</v>
          </cell>
          <cell r="G600">
            <v>0</v>
          </cell>
          <cell r="H600">
            <v>0</v>
          </cell>
          <cell r="I600">
            <v>0</v>
          </cell>
          <cell r="K600" t="str">
            <v>ECI Telecom</v>
          </cell>
          <cell r="L600">
            <v>0</v>
          </cell>
          <cell r="M600">
            <v>0</v>
          </cell>
          <cell r="N600">
            <v>0</v>
          </cell>
          <cell r="O600">
            <v>0</v>
          </cell>
          <cell r="P600">
            <v>0</v>
          </cell>
          <cell r="Q600">
            <v>0</v>
          </cell>
          <cell r="R600">
            <v>0</v>
          </cell>
        </row>
        <row r="601">
          <cell r="B601" t="str">
            <v>Equipe</v>
          </cell>
          <cell r="C601">
            <v>0</v>
          </cell>
          <cell r="D601">
            <v>0</v>
          </cell>
          <cell r="E601">
            <v>0</v>
          </cell>
          <cell r="F601">
            <v>0</v>
          </cell>
          <cell r="G601">
            <v>0</v>
          </cell>
          <cell r="H601">
            <v>0</v>
          </cell>
          <cell r="I601">
            <v>0</v>
          </cell>
          <cell r="K601" t="str">
            <v>Equipe</v>
          </cell>
          <cell r="L601">
            <v>0</v>
          </cell>
          <cell r="M601">
            <v>0</v>
          </cell>
          <cell r="N601">
            <v>0</v>
          </cell>
          <cell r="O601">
            <v>0</v>
          </cell>
          <cell r="P601">
            <v>0</v>
          </cell>
          <cell r="Q601">
            <v>0</v>
          </cell>
          <cell r="R601">
            <v>0</v>
          </cell>
        </row>
        <row r="602">
          <cell r="B602" t="str">
            <v>Ericsson</v>
          </cell>
          <cell r="C602">
            <v>0</v>
          </cell>
          <cell r="D602">
            <v>0</v>
          </cell>
          <cell r="E602">
            <v>7</v>
          </cell>
          <cell r="F602">
            <v>0</v>
          </cell>
          <cell r="G602">
            <v>0</v>
          </cell>
          <cell r="H602">
            <v>6</v>
          </cell>
          <cell r="I602">
            <v>13</v>
          </cell>
          <cell r="K602" t="str">
            <v>Ericsson</v>
          </cell>
          <cell r="L602">
            <v>0</v>
          </cell>
          <cell r="M602">
            <v>0</v>
          </cell>
          <cell r="N602">
            <v>50</v>
          </cell>
          <cell r="O602">
            <v>0</v>
          </cell>
          <cell r="P602">
            <v>0</v>
          </cell>
          <cell r="Q602">
            <v>32</v>
          </cell>
          <cell r="R602">
            <v>82</v>
          </cell>
        </row>
        <row r="603">
          <cell r="B603" t="str">
            <v>Extreme</v>
          </cell>
          <cell r="C603">
            <v>0</v>
          </cell>
          <cell r="D603">
            <v>0</v>
          </cell>
          <cell r="E603">
            <v>0</v>
          </cell>
          <cell r="F603">
            <v>0</v>
          </cell>
          <cell r="G603">
            <v>4.8</v>
          </cell>
          <cell r="H603">
            <v>0</v>
          </cell>
          <cell r="I603">
            <v>4.8</v>
          </cell>
          <cell r="K603" t="str">
            <v>Extreme</v>
          </cell>
          <cell r="L603">
            <v>0</v>
          </cell>
          <cell r="M603">
            <v>0</v>
          </cell>
          <cell r="N603">
            <v>0</v>
          </cell>
          <cell r="O603">
            <v>0</v>
          </cell>
          <cell r="P603">
            <v>186</v>
          </cell>
          <cell r="Q603">
            <v>0</v>
          </cell>
          <cell r="R603">
            <v>186</v>
          </cell>
        </row>
        <row r="604">
          <cell r="B604" t="str">
            <v>Force10</v>
          </cell>
          <cell r="C604">
            <v>0</v>
          </cell>
          <cell r="D604">
            <v>0</v>
          </cell>
          <cell r="E604">
            <v>0</v>
          </cell>
          <cell r="F604">
            <v>0</v>
          </cell>
          <cell r="G604">
            <v>3.1</v>
          </cell>
          <cell r="H604">
            <v>0</v>
          </cell>
          <cell r="I604">
            <v>3.1</v>
          </cell>
          <cell r="K604" t="str">
            <v>Force10</v>
          </cell>
          <cell r="L604">
            <v>0</v>
          </cell>
          <cell r="M604">
            <v>0</v>
          </cell>
          <cell r="N604">
            <v>0</v>
          </cell>
          <cell r="O604">
            <v>0</v>
          </cell>
          <cell r="P604">
            <v>17</v>
          </cell>
          <cell r="Q604">
            <v>0</v>
          </cell>
          <cell r="R604">
            <v>17</v>
          </cell>
        </row>
        <row r="605">
          <cell r="B605" t="str">
            <v>Fujitsu</v>
          </cell>
          <cell r="C605">
            <v>0</v>
          </cell>
          <cell r="D605">
            <v>0</v>
          </cell>
          <cell r="E605">
            <v>0</v>
          </cell>
          <cell r="F605">
            <v>0</v>
          </cell>
          <cell r="G605">
            <v>0</v>
          </cell>
          <cell r="H605">
            <v>0</v>
          </cell>
          <cell r="I605">
            <v>0</v>
          </cell>
          <cell r="K605" t="str">
            <v>Fujitsu</v>
          </cell>
          <cell r="L605">
            <v>0</v>
          </cell>
          <cell r="M605">
            <v>0</v>
          </cell>
          <cell r="N605">
            <v>0</v>
          </cell>
          <cell r="O605">
            <v>0</v>
          </cell>
          <cell r="P605">
            <v>0</v>
          </cell>
          <cell r="Q605">
            <v>0</v>
          </cell>
          <cell r="R605">
            <v>0</v>
          </cell>
        </row>
        <row r="606">
          <cell r="B606" t="str">
            <v>Hammerhead Systems</v>
          </cell>
          <cell r="C606">
            <v>0</v>
          </cell>
          <cell r="D606">
            <v>0</v>
          </cell>
          <cell r="E606">
            <v>0</v>
          </cell>
          <cell r="F606">
            <v>0</v>
          </cell>
          <cell r="G606">
            <v>0</v>
          </cell>
          <cell r="H606">
            <v>0</v>
          </cell>
          <cell r="I606">
            <v>0</v>
          </cell>
          <cell r="K606" t="str">
            <v>Hammerhead Systems</v>
          </cell>
          <cell r="L606">
            <v>0</v>
          </cell>
          <cell r="M606">
            <v>0</v>
          </cell>
          <cell r="N606">
            <v>0</v>
          </cell>
          <cell r="O606">
            <v>0</v>
          </cell>
          <cell r="P606">
            <v>0</v>
          </cell>
          <cell r="Q606">
            <v>0</v>
          </cell>
          <cell r="R606">
            <v>0</v>
          </cell>
        </row>
        <row r="607">
          <cell r="B607" t="str">
            <v>Hitachi</v>
          </cell>
          <cell r="C607">
            <v>0</v>
          </cell>
          <cell r="D607">
            <v>0</v>
          </cell>
          <cell r="E607">
            <v>0</v>
          </cell>
          <cell r="F607">
            <v>0</v>
          </cell>
          <cell r="G607">
            <v>0</v>
          </cell>
          <cell r="H607">
            <v>0</v>
          </cell>
          <cell r="I607">
            <v>0</v>
          </cell>
          <cell r="K607" t="str">
            <v>Hitachi</v>
          </cell>
          <cell r="L607">
            <v>0</v>
          </cell>
          <cell r="M607">
            <v>0</v>
          </cell>
          <cell r="N607">
            <v>0</v>
          </cell>
          <cell r="O607">
            <v>0</v>
          </cell>
          <cell r="P607">
            <v>0</v>
          </cell>
          <cell r="Q607">
            <v>0</v>
          </cell>
          <cell r="R607">
            <v>0</v>
          </cell>
        </row>
        <row r="608">
          <cell r="B608" t="str">
            <v>Hitachi Cable</v>
          </cell>
          <cell r="C608">
            <v>0</v>
          </cell>
          <cell r="D608">
            <v>0</v>
          </cell>
          <cell r="E608">
            <v>0</v>
          </cell>
          <cell r="F608">
            <v>0</v>
          </cell>
          <cell r="G608">
            <v>0</v>
          </cell>
          <cell r="H608">
            <v>0</v>
          </cell>
          <cell r="I608">
            <v>0</v>
          </cell>
          <cell r="K608" t="str">
            <v>Hitachi Cable</v>
          </cell>
          <cell r="L608">
            <v>0</v>
          </cell>
          <cell r="M608">
            <v>0</v>
          </cell>
          <cell r="N608">
            <v>0</v>
          </cell>
          <cell r="O608">
            <v>0</v>
          </cell>
          <cell r="P608">
            <v>0</v>
          </cell>
          <cell r="Q608">
            <v>0</v>
          </cell>
          <cell r="R608">
            <v>0</v>
          </cell>
        </row>
        <row r="609">
          <cell r="B609" t="str">
            <v>Huawei</v>
          </cell>
          <cell r="C609">
            <v>0</v>
          </cell>
          <cell r="D609">
            <v>0</v>
          </cell>
          <cell r="E609">
            <v>0</v>
          </cell>
          <cell r="F609">
            <v>0</v>
          </cell>
          <cell r="G609">
            <v>0</v>
          </cell>
          <cell r="H609">
            <v>0</v>
          </cell>
          <cell r="I609">
            <v>0</v>
          </cell>
          <cell r="K609" t="str">
            <v>Huawei</v>
          </cell>
          <cell r="L609">
            <v>0</v>
          </cell>
          <cell r="M609">
            <v>0</v>
          </cell>
          <cell r="N609">
            <v>0</v>
          </cell>
          <cell r="O609">
            <v>0</v>
          </cell>
          <cell r="P609">
            <v>0</v>
          </cell>
          <cell r="Q609">
            <v>0</v>
          </cell>
          <cell r="R609">
            <v>0</v>
          </cell>
        </row>
        <row r="610">
          <cell r="B610" t="str">
            <v>Hyperchip</v>
          </cell>
          <cell r="C610">
            <v>0</v>
          </cell>
          <cell r="D610">
            <v>0</v>
          </cell>
          <cell r="E610">
            <v>0</v>
          </cell>
          <cell r="F610">
            <v>0</v>
          </cell>
          <cell r="G610">
            <v>0</v>
          </cell>
          <cell r="H610">
            <v>0</v>
          </cell>
          <cell r="I610">
            <v>0</v>
          </cell>
          <cell r="K610" t="str">
            <v>Hyperchip</v>
          </cell>
          <cell r="L610">
            <v>0</v>
          </cell>
          <cell r="M610">
            <v>0</v>
          </cell>
          <cell r="N610">
            <v>0</v>
          </cell>
          <cell r="O610">
            <v>0</v>
          </cell>
          <cell r="P610">
            <v>0</v>
          </cell>
          <cell r="Q610">
            <v>0</v>
          </cell>
          <cell r="R610">
            <v>0</v>
          </cell>
        </row>
        <row r="611">
          <cell r="B611" t="str">
            <v>Juniper</v>
          </cell>
          <cell r="C611">
            <v>50.8</v>
          </cell>
          <cell r="D611">
            <v>27</v>
          </cell>
          <cell r="E611">
            <v>25.7</v>
          </cell>
          <cell r="F611">
            <v>0</v>
          </cell>
          <cell r="G611">
            <v>0</v>
          </cell>
          <cell r="H611">
            <v>0</v>
          </cell>
          <cell r="I611">
            <v>103.5</v>
          </cell>
          <cell r="K611" t="str">
            <v>Juniper</v>
          </cell>
          <cell r="L611">
            <v>155</v>
          </cell>
          <cell r="M611">
            <v>333</v>
          </cell>
          <cell r="N611">
            <v>286</v>
          </cell>
          <cell r="O611">
            <v>0</v>
          </cell>
          <cell r="P611">
            <v>0</v>
          </cell>
          <cell r="Q611">
            <v>0</v>
          </cell>
          <cell r="R611">
            <v>774</v>
          </cell>
        </row>
        <row r="612">
          <cell r="B612" t="str">
            <v>Laurel Networks</v>
          </cell>
          <cell r="C612">
            <v>0</v>
          </cell>
          <cell r="D612">
            <v>0</v>
          </cell>
          <cell r="E612">
            <v>0</v>
          </cell>
          <cell r="F612">
            <v>0</v>
          </cell>
          <cell r="G612">
            <v>0</v>
          </cell>
          <cell r="H612">
            <v>0</v>
          </cell>
          <cell r="I612">
            <v>0</v>
          </cell>
          <cell r="K612" t="str">
            <v>Laurel Networks</v>
          </cell>
          <cell r="L612">
            <v>0</v>
          </cell>
          <cell r="M612">
            <v>0</v>
          </cell>
          <cell r="N612">
            <v>0</v>
          </cell>
          <cell r="O612">
            <v>0</v>
          </cell>
          <cell r="P612">
            <v>0</v>
          </cell>
          <cell r="Q612">
            <v>0</v>
          </cell>
          <cell r="R612">
            <v>0</v>
          </cell>
        </row>
        <row r="613">
          <cell r="B613" t="str">
            <v>Lucent</v>
          </cell>
          <cell r="C613">
            <v>0</v>
          </cell>
          <cell r="D613">
            <v>0</v>
          </cell>
          <cell r="E613">
            <v>0</v>
          </cell>
          <cell r="F613">
            <v>0</v>
          </cell>
          <cell r="G613">
            <v>0</v>
          </cell>
          <cell r="H613">
            <v>0</v>
          </cell>
          <cell r="I613">
            <v>0</v>
          </cell>
          <cell r="K613" t="str">
            <v>Lucent</v>
          </cell>
          <cell r="L613">
            <v>0</v>
          </cell>
          <cell r="M613">
            <v>0</v>
          </cell>
          <cell r="N613">
            <v>0</v>
          </cell>
          <cell r="O613">
            <v>0</v>
          </cell>
          <cell r="P613">
            <v>0</v>
          </cell>
          <cell r="Q613">
            <v>0</v>
          </cell>
          <cell r="R613">
            <v>0</v>
          </cell>
        </row>
        <row r="614">
          <cell r="B614" t="str">
            <v>NEC</v>
          </cell>
          <cell r="C614">
            <v>0</v>
          </cell>
          <cell r="D614">
            <v>0</v>
          </cell>
          <cell r="E614">
            <v>0</v>
          </cell>
          <cell r="F614">
            <v>0</v>
          </cell>
          <cell r="G614">
            <v>0</v>
          </cell>
          <cell r="H614">
            <v>0</v>
          </cell>
          <cell r="I614">
            <v>0</v>
          </cell>
          <cell r="K614" t="str">
            <v>NEC</v>
          </cell>
          <cell r="L614">
            <v>0</v>
          </cell>
          <cell r="M614">
            <v>0</v>
          </cell>
          <cell r="N614">
            <v>0</v>
          </cell>
          <cell r="O614">
            <v>0</v>
          </cell>
          <cell r="P614">
            <v>0</v>
          </cell>
          <cell r="Q614">
            <v>0</v>
          </cell>
          <cell r="R614">
            <v>0</v>
          </cell>
        </row>
        <row r="615">
          <cell r="B615" t="str">
            <v>Nokia Siemens Networks</v>
          </cell>
          <cell r="C615">
            <v>0</v>
          </cell>
          <cell r="D615">
            <v>0</v>
          </cell>
          <cell r="E615">
            <v>0</v>
          </cell>
          <cell r="F615">
            <v>0</v>
          </cell>
          <cell r="G615">
            <v>0</v>
          </cell>
          <cell r="H615">
            <v>0</v>
          </cell>
          <cell r="I615">
            <v>0</v>
          </cell>
          <cell r="K615" t="str">
            <v>Nokia Siemens Networks</v>
          </cell>
          <cell r="L615">
            <v>0</v>
          </cell>
          <cell r="M615">
            <v>0</v>
          </cell>
          <cell r="N615">
            <v>0</v>
          </cell>
          <cell r="O615">
            <v>0</v>
          </cell>
          <cell r="P615">
            <v>0</v>
          </cell>
          <cell r="Q615">
            <v>0</v>
          </cell>
          <cell r="R615">
            <v>0</v>
          </cell>
        </row>
        <row r="616">
          <cell r="B616" t="str">
            <v>Nortel</v>
          </cell>
          <cell r="C616">
            <v>0</v>
          </cell>
          <cell r="D616">
            <v>0</v>
          </cell>
          <cell r="E616">
            <v>5.9</v>
          </cell>
          <cell r="F616">
            <v>0</v>
          </cell>
          <cell r="G616">
            <v>7</v>
          </cell>
          <cell r="H616">
            <v>48</v>
          </cell>
          <cell r="I616">
            <v>60.9</v>
          </cell>
          <cell r="K616" t="str">
            <v>Nortel</v>
          </cell>
          <cell r="L616">
            <v>0</v>
          </cell>
          <cell r="M616">
            <v>0</v>
          </cell>
          <cell r="N616">
            <v>32</v>
          </cell>
          <cell r="O616">
            <v>0</v>
          </cell>
          <cell r="P616">
            <v>233</v>
          </cell>
          <cell r="Q616">
            <v>168</v>
          </cell>
          <cell r="R616">
            <v>433</v>
          </cell>
        </row>
        <row r="617">
          <cell r="B617" t="str">
            <v>Procket</v>
          </cell>
          <cell r="C617">
            <v>0</v>
          </cell>
          <cell r="D617">
            <v>0</v>
          </cell>
          <cell r="E617">
            <v>0</v>
          </cell>
          <cell r="F617">
            <v>0</v>
          </cell>
          <cell r="G617">
            <v>0</v>
          </cell>
          <cell r="H617">
            <v>0</v>
          </cell>
          <cell r="I617">
            <v>0</v>
          </cell>
          <cell r="K617" t="str">
            <v>Procket</v>
          </cell>
          <cell r="L617">
            <v>0</v>
          </cell>
          <cell r="M617">
            <v>0</v>
          </cell>
          <cell r="N617">
            <v>0</v>
          </cell>
          <cell r="O617">
            <v>0</v>
          </cell>
          <cell r="P617">
            <v>0</v>
          </cell>
          <cell r="Q617">
            <v>0</v>
          </cell>
          <cell r="R617">
            <v>0</v>
          </cell>
        </row>
        <row r="618">
          <cell r="B618" t="str">
            <v>Quarry</v>
          </cell>
          <cell r="C618">
            <v>0</v>
          </cell>
          <cell r="D618">
            <v>0</v>
          </cell>
          <cell r="E618">
            <v>0</v>
          </cell>
          <cell r="F618">
            <v>0</v>
          </cell>
          <cell r="G618">
            <v>0</v>
          </cell>
          <cell r="H618">
            <v>0</v>
          </cell>
          <cell r="I618">
            <v>0</v>
          </cell>
          <cell r="K618" t="str">
            <v>Quarry</v>
          </cell>
          <cell r="L618">
            <v>0</v>
          </cell>
          <cell r="M618">
            <v>0</v>
          </cell>
          <cell r="N618">
            <v>0</v>
          </cell>
          <cell r="O618">
            <v>0</v>
          </cell>
          <cell r="P618">
            <v>0</v>
          </cell>
          <cell r="Q618">
            <v>0</v>
          </cell>
          <cell r="R618">
            <v>0</v>
          </cell>
        </row>
        <row r="619">
          <cell r="B619" t="str">
            <v>Redback</v>
          </cell>
          <cell r="C619">
            <v>0</v>
          </cell>
          <cell r="D619">
            <v>0</v>
          </cell>
          <cell r="E619">
            <v>0</v>
          </cell>
          <cell r="F619">
            <v>0</v>
          </cell>
          <cell r="G619">
            <v>0</v>
          </cell>
          <cell r="H619">
            <v>0</v>
          </cell>
          <cell r="I619">
            <v>0</v>
          </cell>
          <cell r="K619" t="str">
            <v>Redback</v>
          </cell>
          <cell r="L619">
            <v>0</v>
          </cell>
          <cell r="M619">
            <v>0</v>
          </cell>
          <cell r="N619">
            <v>0</v>
          </cell>
          <cell r="O619">
            <v>0</v>
          </cell>
          <cell r="P619">
            <v>0</v>
          </cell>
          <cell r="Q619">
            <v>0</v>
          </cell>
          <cell r="R619">
            <v>0</v>
          </cell>
        </row>
        <row r="620">
          <cell r="B620" t="str">
            <v>Riverstone</v>
          </cell>
          <cell r="C620">
            <v>0</v>
          </cell>
          <cell r="D620">
            <v>0</v>
          </cell>
          <cell r="E620">
            <v>0</v>
          </cell>
          <cell r="F620">
            <v>0</v>
          </cell>
          <cell r="G620">
            <v>0</v>
          </cell>
          <cell r="H620">
            <v>0</v>
          </cell>
          <cell r="I620">
            <v>0</v>
          </cell>
          <cell r="K620" t="str">
            <v>Riverstone</v>
          </cell>
          <cell r="L620">
            <v>0</v>
          </cell>
          <cell r="M620">
            <v>0</v>
          </cell>
          <cell r="N620">
            <v>0</v>
          </cell>
          <cell r="O620">
            <v>0</v>
          </cell>
          <cell r="P620">
            <v>0</v>
          </cell>
          <cell r="Q620">
            <v>0</v>
          </cell>
          <cell r="R620">
            <v>0</v>
          </cell>
        </row>
        <row r="621">
          <cell r="B621" t="str">
            <v>Tellabs</v>
          </cell>
          <cell r="C621">
            <v>0</v>
          </cell>
          <cell r="D621">
            <v>1</v>
          </cell>
          <cell r="E621">
            <v>0</v>
          </cell>
          <cell r="F621">
            <v>0</v>
          </cell>
          <cell r="G621">
            <v>0</v>
          </cell>
          <cell r="H621">
            <v>0</v>
          </cell>
          <cell r="I621">
            <v>1</v>
          </cell>
          <cell r="K621" t="str">
            <v>Tellabs</v>
          </cell>
          <cell r="L621">
            <v>0</v>
          </cell>
          <cell r="M621">
            <v>14</v>
          </cell>
          <cell r="N621">
            <v>0</v>
          </cell>
          <cell r="O621">
            <v>0</v>
          </cell>
          <cell r="P621">
            <v>0</v>
          </cell>
          <cell r="Q621">
            <v>0</v>
          </cell>
          <cell r="R621">
            <v>14</v>
          </cell>
        </row>
        <row r="622">
          <cell r="B622" t="str">
            <v>ZTE</v>
          </cell>
          <cell r="C622">
            <v>0</v>
          </cell>
          <cell r="D622">
            <v>0</v>
          </cell>
          <cell r="E622">
            <v>0</v>
          </cell>
          <cell r="F622">
            <v>0</v>
          </cell>
          <cell r="G622">
            <v>0</v>
          </cell>
          <cell r="H622">
            <v>0</v>
          </cell>
          <cell r="I622">
            <v>0</v>
          </cell>
          <cell r="K622" t="str">
            <v>ZTE</v>
          </cell>
          <cell r="L622">
            <v>0</v>
          </cell>
          <cell r="M622">
            <v>0</v>
          </cell>
          <cell r="N622">
            <v>0</v>
          </cell>
          <cell r="O622">
            <v>0</v>
          </cell>
          <cell r="P622">
            <v>0</v>
          </cell>
          <cell r="Q622">
            <v>0</v>
          </cell>
          <cell r="R622">
            <v>0</v>
          </cell>
        </row>
        <row r="623">
          <cell r="B623" t="str">
            <v>Other</v>
          </cell>
          <cell r="C623">
            <v>0</v>
          </cell>
          <cell r="D623">
            <v>3.7</v>
          </cell>
          <cell r="E623">
            <v>3.5</v>
          </cell>
          <cell r="F623">
            <v>0</v>
          </cell>
          <cell r="G623">
            <v>3.5</v>
          </cell>
          <cell r="H623">
            <v>0</v>
          </cell>
          <cell r="I623">
            <v>10.7</v>
          </cell>
          <cell r="K623" t="str">
            <v>Other</v>
          </cell>
          <cell r="L623">
            <v>0</v>
          </cell>
          <cell r="M623">
            <v>29</v>
          </cell>
          <cell r="N623">
            <v>39</v>
          </cell>
          <cell r="O623">
            <v>0</v>
          </cell>
          <cell r="P623">
            <v>26</v>
          </cell>
          <cell r="Q623">
            <v>0</v>
          </cell>
          <cell r="R623">
            <v>94</v>
          </cell>
        </row>
        <row r="624">
          <cell r="B624" t="str">
            <v>Total</v>
          </cell>
          <cell r="C624">
            <v>143.60000000000002</v>
          </cell>
          <cell r="D624">
            <v>136.80000000000001</v>
          </cell>
          <cell r="E624">
            <v>77.7</v>
          </cell>
          <cell r="F624">
            <v>0</v>
          </cell>
          <cell r="G624">
            <v>142.5</v>
          </cell>
          <cell r="H624">
            <v>182</v>
          </cell>
          <cell r="I624">
            <v>682.6</v>
          </cell>
          <cell r="K624" t="str">
            <v>Total</v>
          </cell>
          <cell r="L624">
            <v>429</v>
          </cell>
          <cell r="M624">
            <v>3097</v>
          </cell>
          <cell r="N624">
            <v>1593</v>
          </cell>
          <cell r="O624">
            <v>0</v>
          </cell>
          <cell r="P624">
            <v>4954</v>
          </cell>
          <cell r="Q624">
            <v>1174</v>
          </cell>
          <cell r="R624">
            <v>11247</v>
          </cell>
        </row>
        <row r="628">
          <cell r="B628" t="str">
            <v>Vendor</v>
          </cell>
          <cell r="C628" t="str">
            <v>Core IP/MPLS</v>
          </cell>
          <cell r="D628" t="str">
            <v xml:space="preserve">Edge IP/MPLS </v>
          </cell>
          <cell r="E628" t="str">
            <v>Subscriber Service Router</v>
          </cell>
          <cell r="F628" t="str">
            <v>BRAS</v>
          </cell>
          <cell r="G628" t="str">
            <v>IP/Ethernet</v>
          </cell>
          <cell r="H628" t="str">
            <v>ATM/MPLS</v>
          </cell>
          <cell r="I628" t="str">
            <v>Total IPS</v>
          </cell>
          <cell r="K628" t="str">
            <v>Vendor</v>
          </cell>
          <cell r="L628" t="str">
            <v>Core IP/MPLS</v>
          </cell>
          <cell r="M628" t="str">
            <v>Edge IP/MPLS</v>
          </cell>
          <cell r="N628" t="str">
            <v>Subscriber Service Router</v>
          </cell>
          <cell r="O628" t="str">
            <v>BRAS</v>
          </cell>
          <cell r="P628" t="str">
            <v>IP/Ethernet</v>
          </cell>
          <cell r="Q628" t="str">
            <v>ATM/MPLS</v>
          </cell>
          <cell r="R628" t="str">
            <v>Total IPS</v>
          </cell>
        </row>
        <row r="629">
          <cell r="B629" t="str">
            <v>Alaxala Networks</v>
          </cell>
          <cell r="I629">
            <v>0</v>
          </cell>
          <cell r="K629" t="str">
            <v>Alaxala Networks</v>
          </cell>
          <cell r="R629">
            <v>0</v>
          </cell>
        </row>
        <row r="630">
          <cell r="B630" t="str">
            <v>Alcatel-Lucent</v>
          </cell>
          <cell r="C630">
            <v>0</v>
          </cell>
          <cell r="D630">
            <v>3.1</v>
          </cell>
          <cell r="E630">
            <v>0</v>
          </cell>
          <cell r="F630">
            <v>0</v>
          </cell>
          <cell r="G630">
            <v>3</v>
          </cell>
          <cell r="H630">
            <v>75</v>
          </cell>
          <cell r="I630">
            <v>81.099999999999994</v>
          </cell>
          <cell r="K630" t="str">
            <v>Alcatel-Lucent</v>
          </cell>
          <cell r="L630">
            <v>0</v>
          </cell>
          <cell r="M630">
            <v>39</v>
          </cell>
          <cell r="N630">
            <v>0</v>
          </cell>
          <cell r="O630">
            <v>0</v>
          </cell>
          <cell r="P630">
            <v>128</v>
          </cell>
          <cell r="Q630">
            <v>600</v>
          </cell>
          <cell r="R630">
            <v>767</v>
          </cell>
        </row>
        <row r="631">
          <cell r="B631" t="str">
            <v>Atrica</v>
          </cell>
          <cell r="I631">
            <v>0</v>
          </cell>
          <cell r="K631" t="str">
            <v>Atrica</v>
          </cell>
          <cell r="R631">
            <v>0</v>
          </cell>
        </row>
        <row r="632">
          <cell r="B632" t="str">
            <v>Avici</v>
          </cell>
          <cell r="C632">
            <v>7.2</v>
          </cell>
          <cell r="D632">
            <v>0</v>
          </cell>
          <cell r="E632">
            <v>0</v>
          </cell>
          <cell r="F632">
            <v>0</v>
          </cell>
          <cell r="G632">
            <v>0</v>
          </cell>
          <cell r="H632">
            <v>0</v>
          </cell>
          <cell r="I632">
            <v>7.2</v>
          </cell>
          <cell r="K632" t="str">
            <v>Avici</v>
          </cell>
          <cell r="L632">
            <v>10</v>
          </cell>
          <cell r="M632">
            <v>0</v>
          </cell>
          <cell r="N632">
            <v>0</v>
          </cell>
          <cell r="O632">
            <v>0</v>
          </cell>
          <cell r="P632">
            <v>0</v>
          </cell>
          <cell r="Q632">
            <v>0</v>
          </cell>
          <cell r="R632">
            <v>10</v>
          </cell>
        </row>
        <row r="633">
          <cell r="B633" t="str">
            <v>Brocade</v>
          </cell>
          <cell r="C633">
            <v>0</v>
          </cell>
          <cell r="D633">
            <v>0</v>
          </cell>
          <cell r="E633">
            <v>0</v>
          </cell>
          <cell r="F633">
            <v>0</v>
          </cell>
          <cell r="G633">
            <v>1</v>
          </cell>
          <cell r="H633">
            <v>0</v>
          </cell>
          <cell r="I633">
            <v>1</v>
          </cell>
          <cell r="K633" t="str">
            <v>Brocade</v>
          </cell>
          <cell r="L633">
            <v>0</v>
          </cell>
          <cell r="M633">
            <v>0</v>
          </cell>
          <cell r="N633">
            <v>0</v>
          </cell>
          <cell r="O633">
            <v>0</v>
          </cell>
          <cell r="P633">
            <v>39</v>
          </cell>
          <cell r="Q633">
            <v>0</v>
          </cell>
          <cell r="R633">
            <v>39</v>
          </cell>
        </row>
        <row r="634">
          <cell r="B634" t="str">
            <v>Caspian</v>
          </cell>
          <cell r="C634">
            <v>0</v>
          </cell>
          <cell r="D634">
            <v>0</v>
          </cell>
          <cell r="E634">
            <v>0</v>
          </cell>
          <cell r="F634">
            <v>0</v>
          </cell>
          <cell r="G634">
            <v>0</v>
          </cell>
          <cell r="H634">
            <v>0</v>
          </cell>
          <cell r="I634">
            <v>0</v>
          </cell>
          <cell r="K634" t="str">
            <v>Caspian</v>
          </cell>
          <cell r="L634">
            <v>0</v>
          </cell>
          <cell r="M634">
            <v>0</v>
          </cell>
          <cell r="N634">
            <v>0</v>
          </cell>
          <cell r="O634">
            <v>0</v>
          </cell>
          <cell r="P634">
            <v>0</v>
          </cell>
          <cell r="Q634">
            <v>0</v>
          </cell>
          <cell r="R634">
            <v>0</v>
          </cell>
        </row>
        <row r="635">
          <cell r="B635" t="str">
            <v>Chiaro</v>
          </cell>
          <cell r="C635">
            <v>0</v>
          </cell>
          <cell r="D635">
            <v>0</v>
          </cell>
          <cell r="E635">
            <v>0</v>
          </cell>
          <cell r="F635">
            <v>0</v>
          </cell>
          <cell r="G635">
            <v>0</v>
          </cell>
          <cell r="H635">
            <v>0</v>
          </cell>
          <cell r="I635">
            <v>0</v>
          </cell>
          <cell r="K635" t="str">
            <v>Chiaro</v>
          </cell>
          <cell r="L635">
            <v>0</v>
          </cell>
          <cell r="M635">
            <v>0</v>
          </cell>
          <cell r="N635">
            <v>0</v>
          </cell>
          <cell r="O635">
            <v>0</v>
          </cell>
          <cell r="P635">
            <v>0</v>
          </cell>
          <cell r="Q635">
            <v>0</v>
          </cell>
          <cell r="R635">
            <v>0</v>
          </cell>
        </row>
        <row r="636">
          <cell r="B636" t="str">
            <v>Ciena</v>
          </cell>
          <cell r="C636">
            <v>0</v>
          </cell>
          <cell r="D636">
            <v>0</v>
          </cell>
          <cell r="E636">
            <v>0</v>
          </cell>
          <cell r="F636">
            <v>0</v>
          </cell>
          <cell r="G636">
            <v>0</v>
          </cell>
          <cell r="H636">
            <v>7</v>
          </cell>
          <cell r="I636">
            <v>7</v>
          </cell>
          <cell r="K636" t="str">
            <v>Ciena</v>
          </cell>
          <cell r="L636">
            <v>0</v>
          </cell>
          <cell r="M636">
            <v>0</v>
          </cell>
          <cell r="N636">
            <v>0</v>
          </cell>
          <cell r="O636">
            <v>0</v>
          </cell>
          <cell r="P636">
            <v>0</v>
          </cell>
          <cell r="Q636">
            <v>88</v>
          </cell>
          <cell r="R636">
            <v>88</v>
          </cell>
        </row>
        <row r="637">
          <cell r="B637" t="str">
            <v>Cisco</v>
          </cell>
          <cell r="C637">
            <v>89</v>
          </cell>
          <cell r="D637">
            <v>93</v>
          </cell>
          <cell r="E637">
            <v>36.4</v>
          </cell>
          <cell r="F637">
            <v>0</v>
          </cell>
          <cell r="G637">
            <v>111</v>
          </cell>
          <cell r="H637">
            <v>30</v>
          </cell>
          <cell r="I637">
            <v>359.4</v>
          </cell>
          <cell r="K637" t="str">
            <v>Cisco</v>
          </cell>
          <cell r="L637">
            <v>295</v>
          </cell>
          <cell r="M637">
            <v>2923</v>
          </cell>
          <cell r="N637">
            <v>1213</v>
          </cell>
          <cell r="O637">
            <v>0</v>
          </cell>
          <cell r="P637">
            <v>3996</v>
          </cell>
          <cell r="Q637">
            <v>163</v>
          </cell>
          <cell r="R637">
            <v>8590</v>
          </cell>
        </row>
        <row r="638">
          <cell r="B638" t="str">
            <v>Cosine</v>
          </cell>
          <cell r="C638">
            <v>0</v>
          </cell>
          <cell r="D638">
            <v>0</v>
          </cell>
          <cell r="E638">
            <v>0</v>
          </cell>
          <cell r="F638">
            <v>0</v>
          </cell>
          <cell r="G638">
            <v>0</v>
          </cell>
          <cell r="H638">
            <v>0</v>
          </cell>
          <cell r="I638">
            <v>0</v>
          </cell>
          <cell r="K638" t="str">
            <v>Cosine</v>
          </cell>
          <cell r="L638">
            <v>0</v>
          </cell>
          <cell r="M638">
            <v>0</v>
          </cell>
          <cell r="N638">
            <v>0</v>
          </cell>
          <cell r="O638">
            <v>0</v>
          </cell>
          <cell r="P638">
            <v>0</v>
          </cell>
          <cell r="Q638">
            <v>0</v>
          </cell>
          <cell r="R638">
            <v>0</v>
          </cell>
        </row>
        <row r="639">
          <cell r="B639" t="str">
            <v>ECI Telecom</v>
          </cell>
          <cell r="C639">
            <v>0</v>
          </cell>
          <cell r="D639">
            <v>0</v>
          </cell>
          <cell r="E639">
            <v>0</v>
          </cell>
          <cell r="F639">
            <v>0</v>
          </cell>
          <cell r="G639">
            <v>0</v>
          </cell>
          <cell r="H639">
            <v>0</v>
          </cell>
          <cell r="I639">
            <v>0</v>
          </cell>
          <cell r="K639" t="str">
            <v>ECI Telecom</v>
          </cell>
          <cell r="L639">
            <v>0</v>
          </cell>
          <cell r="M639">
            <v>0</v>
          </cell>
          <cell r="N639">
            <v>0</v>
          </cell>
          <cell r="O639">
            <v>0</v>
          </cell>
          <cell r="P639">
            <v>0</v>
          </cell>
          <cell r="Q639">
            <v>0</v>
          </cell>
          <cell r="R639">
            <v>0</v>
          </cell>
        </row>
        <row r="640">
          <cell r="B640" t="str">
            <v>Equipe</v>
          </cell>
          <cell r="C640">
            <v>0</v>
          </cell>
          <cell r="D640">
            <v>0</v>
          </cell>
          <cell r="E640">
            <v>0</v>
          </cell>
          <cell r="F640">
            <v>0</v>
          </cell>
          <cell r="G640">
            <v>0</v>
          </cell>
          <cell r="H640">
            <v>0</v>
          </cell>
          <cell r="I640">
            <v>0</v>
          </cell>
          <cell r="K640" t="str">
            <v>Equipe</v>
          </cell>
          <cell r="L640">
            <v>0</v>
          </cell>
          <cell r="M640">
            <v>0</v>
          </cell>
          <cell r="N640">
            <v>0</v>
          </cell>
          <cell r="O640">
            <v>0</v>
          </cell>
          <cell r="P640">
            <v>0</v>
          </cell>
          <cell r="Q640">
            <v>0</v>
          </cell>
          <cell r="R640">
            <v>0</v>
          </cell>
        </row>
        <row r="641">
          <cell r="B641" t="str">
            <v>Ericsson</v>
          </cell>
          <cell r="C641">
            <v>0</v>
          </cell>
          <cell r="D641">
            <v>0</v>
          </cell>
          <cell r="E641">
            <v>9</v>
          </cell>
          <cell r="F641">
            <v>0</v>
          </cell>
          <cell r="G641">
            <v>0</v>
          </cell>
          <cell r="H641">
            <v>6</v>
          </cell>
          <cell r="I641">
            <v>15</v>
          </cell>
          <cell r="K641" t="str">
            <v>Ericsson</v>
          </cell>
          <cell r="L641">
            <v>0</v>
          </cell>
          <cell r="M641">
            <v>0</v>
          </cell>
          <cell r="N641">
            <v>66</v>
          </cell>
          <cell r="O641">
            <v>0</v>
          </cell>
          <cell r="P641">
            <v>0</v>
          </cell>
          <cell r="Q641">
            <v>27</v>
          </cell>
          <cell r="R641">
            <v>93</v>
          </cell>
        </row>
        <row r="642">
          <cell r="B642" t="str">
            <v>Extreme</v>
          </cell>
          <cell r="C642">
            <v>0</v>
          </cell>
          <cell r="D642">
            <v>0</v>
          </cell>
          <cell r="E642">
            <v>0</v>
          </cell>
          <cell r="F642">
            <v>0</v>
          </cell>
          <cell r="G642">
            <v>6</v>
          </cell>
          <cell r="H642">
            <v>0</v>
          </cell>
          <cell r="I642">
            <v>6</v>
          </cell>
          <cell r="K642" t="str">
            <v>Extreme</v>
          </cell>
          <cell r="L642">
            <v>0</v>
          </cell>
          <cell r="M642">
            <v>0</v>
          </cell>
          <cell r="N642">
            <v>0</v>
          </cell>
          <cell r="O642">
            <v>0</v>
          </cell>
          <cell r="P642">
            <v>216</v>
          </cell>
          <cell r="Q642">
            <v>0</v>
          </cell>
          <cell r="R642">
            <v>216</v>
          </cell>
        </row>
        <row r="643">
          <cell r="B643" t="str">
            <v>Force10</v>
          </cell>
          <cell r="C643">
            <v>0</v>
          </cell>
          <cell r="D643">
            <v>0</v>
          </cell>
          <cell r="E643">
            <v>0</v>
          </cell>
          <cell r="F643">
            <v>0</v>
          </cell>
          <cell r="G643">
            <v>0</v>
          </cell>
          <cell r="H643">
            <v>0</v>
          </cell>
          <cell r="I643">
            <v>0</v>
          </cell>
          <cell r="K643" t="str">
            <v>Force10</v>
          </cell>
          <cell r="L643">
            <v>0</v>
          </cell>
          <cell r="M643">
            <v>0</v>
          </cell>
          <cell r="N643">
            <v>0</v>
          </cell>
          <cell r="O643">
            <v>0</v>
          </cell>
          <cell r="P643">
            <v>0</v>
          </cell>
          <cell r="Q643">
            <v>0</v>
          </cell>
          <cell r="R643">
            <v>0</v>
          </cell>
        </row>
        <row r="644">
          <cell r="B644" t="str">
            <v>Fujitsu</v>
          </cell>
          <cell r="C644">
            <v>0</v>
          </cell>
          <cell r="D644">
            <v>0</v>
          </cell>
          <cell r="E644">
            <v>0</v>
          </cell>
          <cell r="F644">
            <v>0</v>
          </cell>
          <cell r="G644">
            <v>0</v>
          </cell>
          <cell r="H644">
            <v>0</v>
          </cell>
          <cell r="I644">
            <v>0</v>
          </cell>
          <cell r="K644" t="str">
            <v>Fujitsu</v>
          </cell>
          <cell r="L644">
            <v>0</v>
          </cell>
          <cell r="M644">
            <v>0</v>
          </cell>
          <cell r="N644">
            <v>0</v>
          </cell>
          <cell r="O644">
            <v>0</v>
          </cell>
          <cell r="P644">
            <v>0</v>
          </cell>
          <cell r="Q644">
            <v>0</v>
          </cell>
          <cell r="R644">
            <v>0</v>
          </cell>
        </row>
        <row r="645">
          <cell r="B645" t="str">
            <v>Hammerhead Systems</v>
          </cell>
          <cell r="C645">
            <v>0</v>
          </cell>
          <cell r="D645">
            <v>0</v>
          </cell>
          <cell r="E645">
            <v>0</v>
          </cell>
          <cell r="F645">
            <v>0</v>
          </cell>
          <cell r="G645">
            <v>0</v>
          </cell>
          <cell r="H645">
            <v>0</v>
          </cell>
          <cell r="I645">
            <v>0</v>
          </cell>
          <cell r="K645" t="str">
            <v>Hammerhead Systems</v>
          </cell>
          <cell r="L645">
            <v>0</v>
          </cell>
          <cell r="M645">
            <v>0</v>
          </cell>
          <cell r="N645">
            <v>0</v>
          </cell>
          <cell r="O645">
            <v>0</v>
          </cell>
          <cell r="P645">
            <v>0</v>
          </cell>
          <cell r="Q645">
            <v>0</v>
          </cell>
          <cell r="R645">
            <v>0</v>
          </cell>
        </row>
        <row r="646">
          <cell r="B646" t="str">
            <v>Hitachi</v>
          </cell>
          <cell r="C646">
            <v>0</v>
          </cell>
          <cell r="D646">
            <v>0</v>
          </cell>
          <cell r="E646">
            <v>0</v>
          </cell>
          <cell r="F646">
            <v>0</v>
          </cell>
          <cell r="G646">
            <v>0</v>
          </cell>
          <cell r="H646">
            <v>0</v>
          </cell>
          <cell r="I646">
            <v>0</v>
          </cell>
          <cell r="K646" t="str">
            <v>Hitachi</v>
          </cell>
          <cell r="L646">
            <v>0</v>
          </cell>
          <cell r="M646">
            <v>0</v>
          </cell>
          <cell r="N646">
            <v>0</v>
          </cell>
          <cell r="O646">
            <v>0</v>
          </cell>
          <cell r="P646">
            <v>0</v>
          </cell>
          <cell r="Q646">
            <v>0</v>
          </cell>
          <cell r="R646">
            <v>0</v>
          </cell>
        </row>
        <row r="647">
          <cell r="B647" t="str">
            <v>Hitachi Cable</v>
          </cell>
          <cell r="C647">
            <v>0</v>
          </cell>
          <cell r="D647">
            <v>0</v>
          </cell>
          <cell r="E647">
            <v>0</v>
          </cell>
          <cell r="F647">
            <v>0</v>
          </cell>
          <cell r="G647">
            <v>0</v>
          </cell>
          <cell r="H647">
            <v>0</v>
          </cell>
          <cell r="I647">
            <v>0</v>
          </cell>
          <cell r="K647" t="str">
            <v>Hitachi Cable</v>
          </cell>
          <cell r="L647">
            <v>0</v>
          </cell>
          <cell r="M647">
            <v>0</v>
          </cell>
          <cell r="N647">
            <v>0</v>
          </cell>
          <cell r="O647">
            <v>0</v>
          </cell>
          <cell r="P647">
            <v>0</v>
          </cell>
          <cell r="Q647">
            <v>0</v>
          </cell>
          <cell r="R647">
            <v>0</v>
          </cell>
        </row>
        <row r="648">
          <cell r="B648" t="str">
            <v>Huawei</v>
          </cell>
          <cell r="C648">
            <v>0</v>
          </cell>
          <cell r="D648">
            <v>0</v>
          </cell>
          <cell r="E648">
            <v>0</v>
          </cell>
          <cell r="F648">
            <v>0</v>
          </cell>
          <cell r="G648">
            <v>0</v>
          </cell>
          <cell r="H648">
            <v>0</v>
          </cell>
          <cell r="I648">
            <v>0</v>
          </cell>
          <cell r="K648" t="str">
            <v>Huawei</v>
          </cell>
          <cell r="L648">
            <v>0</v>
          </cell>
          <cell r="M648">
            <v>0</v>
          </cell>
          <cell r="N648">
            <v>0</v>
          </cell>
          <cell r="O648">
            <v>0</v>
          </cell>
          <cell r="P648">
            <v>0</v>
          </cell>
          <cell r="Q648">
            <v>0</v>
          </cell>
          <cell r="R648">
            <v>0</v>
          </cell>
        </row>
        <row r="649">
          <cell r="B649" t="str">
            <v>Hyperchip</v>
          </cell>
          <cell r="C649">
            <v>0</v>
          </cell>
          <cell r="D649">
            <v>0</v>
          </cell>
          <cell r="E649">
            <v>0</v>
          </cell>
          <cell r="F649">
            <v>0</v>
          </cell>
          <cell r="G649">
            <v>0</v>
          </cell>
          <cell r="H649">
            <v>0</v>
          </cell>
          <cell r="I649">
            <v>0</v>
          </cell>
          <cell r="K649" t="str">
            <v>Hyperchip</v>
          </cell>
          <cell r="L649">
            <v>0</v>
          </cell>
          <cell r="M649">
            <v>0</v>
          </cell>
          <cell r="N649">
            <v>0</v>
          </cell>
          <cell r="O649">
            <v>0</v>
          </cell>
          <cell r="P649">
            <v>0</v>
          </cell>
          <cell r="Q649">
            <v>0</v>
          </cell>
          <cell r="R649">
            <v>0</v>
          </cell>
        </row>
        <row r="650">
          <cell r="B650" t="str">
            <v>Juniper</v>
          </cell>
          <cell r="C650">
            <v>58.2</v>
          </cell>
          <cell r="D650">
            <v>29</v>
          </cell>
          <cell r="E650">
            <v>24.6</v>
          </cell>
          <cell r="F650">
            <v>0</v>
          </cell>
          <cell r="G650">
            <v>0</v>
          </cell>
          <cell r="H650">
            <v>0</v>
          </cell>
          <cell r="I650">
            <v>111.80000000000001</v>
          </cell>
          <cell r="K650" t="str">
            <v>Juniper</v>
          </cell>
          <cell r="L650">
            <v>175</v>
          </cell>
          <cell r="M650">
            <v>377</v>
          </cell>
          <cell r="N650">
            <v>325</v>
          </cell>
          <cell r="O650">
            <v>0</v>
          </cell>
          <cell r="P650">
            <v>0</v>
          </cell>
          <cell r="Q650">
            <v>0</v>
          </cell>
          <cell r="R650">
            <v>877</v>
          </cell>
        </row>
        <row r="651">
          <cell r="B651" t="str">
            <v>Laurel Networks</v>
          </cell>
          <cell r="C651">
            <v>0</v>
          </cell>
          <cell r="D651">
            <v>0</v>
          </cell>
          <cell r="E651">
            <v>0</v>
          </cell>
          <cell r="F651">
            <v>0</v>
          </cell>
          <cell r="G651">
            <v>0</v>
          </cell>
          <cell r="H651">
            <v>0</v>
          </cell>
          <cell r="I651">
            <v>0</v>
          </cell>
          <cell r="K651" t="str">
            <v>Laurel Networks</v>
          </cell>
          <cell r="L651">
            <v>0</v>
          </cell>
          <cell r="M651">
            <v>0</v>
          </cell>
          <cell r="N651">
            <v>0</v>
          </cell>
          <cell r="O651">
            <v>0</v>
          </cell>
          <cell r="P651">
            <v>0</v>
          </cell>
          <cell r="Q651">
            <v>0</v>
          </cell>
          <cell r="R651">
            <v>0</v>
          </cell>
        </row>
        <row r="652">
          <cell r="B652" t="str">
            <v>Lucent</v>
          </cell>
          <cell r="C652">
            <v>0</v>
          </cell>
          <cell r="D652">
            <v>0</v>
          </cell>
          <cell r="E652">
            <v>0</v>
          </cell>
          <cell r="F652">
            <v>0</v>
          </cell>
          <cell r="G652">
            <v>0</v>
          </cell>
          <cell r="H652">
            <v>0</v>
          </cell>
          <cell r="I652">
            <v>0</v>
          </cell>
          <cell r="K652" t="str">
            <v>Lucent</v>
          </cell>
          <cell r="L652">
            <v>0</v>
          </cell>
          <cell r="M652">
            <v>0</v>
          </cell>
          <cell r="N652">
            <v>0</v>
          </cell>
          <cell r="O652">
            <v>0</v>
          </cell>
          <cell r="P652">
            <v>0</v>
          </cell>
          <cell r="Q652">
            <v>0</v>
          </cell>
          <cell r="R652">
            <v>0</v>
          </cell>
        </row>
        <row r="653">
          <cell r="B653" t="str">
            <v>NEC</v>
          </cell>
          <cell r="C653">
            <v>0</v>
          </cell>
          <cell r="D653">
            <v>0</v>
          </cell>
          <cell r="E653">
            <v>0</v>
          </cell>
          <cell r="F653">
            <v>0</v>
          </cell>
          <cell r="G653">
            <v>0</v>
          </cell>
          <cell r="H653">
            <v>0</v>
          </cell>
          <cell r="I653">
            <v>0</v>
          </cell>
          <cell r="K653" t="str">
            <v>NEC</v>
          </cell>
          <cell r="L653">
            <v>0</v>
          </cell>
          <cell r="M653">
            <v>0</v>
          </cell>
          <cell r="N653">
            <v>0</v>
          </cell>
          <cell r="O653">
            <v>0</v>
          </cell>
          <cell r="P653">
            <v>0</v>
          </cell>
          <cell r="Q653">
            <v>0</v>
          </cell>
          <cell r="R653">
            <v>0</v>
          </cell>
        </row>
        <row r="654">
          <cell r="B654" t="str">
            <v>Nokia Siemens Networks</v>
          </cell>
          <cell r="C654">
            <v>0</v>
          </cell>
          <cell r="D654">
            <v>0</v>
          </cell>
          <cell r="E654">
            <v>0</v>
          </cell>
          <cell r="F654">
            <v>0</v>
          </cell>
          <cell r="G654">
            <v>0</v>
          </cell>
          <cell r="H654">
            <v>0</v>
          </cell>
          <cell r="I654">
            <v>0</v>
          </cell>
          <cell r="K654" t="str">
            <v>Nokia Siemens Networks</v>
          </cell>
          <cell r="L654">
            <v>0</v>
          </cell>
          <cell r="M654">
            <v>0</v>
          </cell>
          <cell r="N654">
            <v>0</v>
          </cell>
          <cell r="O654">
            <v>0</v>
          </cell>
          <cell r="P654">
            <v>0</v>
          </cell>
          <cell r="Q654">
            <v>0</v>
          </cell>
          <cell r="R654">
            <v>0</v>
          </cell>
        </row>
        <row r="655">
          <cell r="B655" t="str">
            <v>Nortel</v>
          </cell>
          <cell r="C655">
            <v>0</v>
          </cell>
          <cell r="D655">
            <v>0</v>
          </cell>
          <cell r="E655">
            <v>1</v>
          </cell>
          <cell r="F655">
            <v>0</v>
          </cell>
          <cell r="G655">
            <v>6.4</v>
          </cell>
          <cell r="H655">
            <v>36</v>
          </cell>
          <cell r="I655">
            <v>43.4</v>
          </cell>
          <cell r="K655" t="str">
            <v>Nortel</v>
          </cell>
          <cell r="L655">
            <v>0</v>
          </cell>
          <cell r="M655">
            <v>0</v>
          </cell>
          <cell r="N655">
            <v>6</v>
          </cell>
          <cell r="O655">
            <v>0</v>
          </cell>
          <cell r="P655">
            <v>219</v>
          </cell>
          <cell r="Q655">
            <v>103</v>
          </cell>
          <cell r="R655">
            <v>328</v>
          </cell>
        </row>
        <row r="656">
          <cell r="B656" t="str">
            <v>Procket</v>
          </cell>
          <cell r="C656">
            <v>0</v>
          </cell>
          <cell r="D656">
            <v>0</v>
          </cell>
          <cell r="E656">
            <v>0</v>
          </cell>
          <cell r="F656">
            <v>0</v>
          </cell>
          <cell r="G656">
            <v>0</v>
          </cell>
          <cell r="H656">
            <v>0</v>
          </cell>
          <cell r="I656">
            <v>0</v>
          </cell>
          <cell r="K656" t="str">
            <v>Procket</v>
          </cell>
          <cell r="L656">
            <v>0</v>
          </cell>
          <cell r="M656">
            <v>0</v>
          </cell>
          <cell r="N656">
            <v>0</v>
          </cell>
          <cell r="O656">
            <v>0</v>
          </cell>
          <cell r="P656">
            <v>0</v>
          </cell>
          <cell r="Q656">
            <v>0</v>
          </cell>
          <cell r="R656">
            <v>0</v>
          </cell>
        </row>
        <row r="657">
          <cell r="B657" t="str">
            <v>Quarry</v>
          </cell>
          <cell r="C657">
            <v>0</v>
          </cell>
          <cell r="D657">
            <v>0</v>
          </cell>
          <cell r="E657">
            <v>0</v>
          </cell>
          <cell r="F657">
            <v>0</v>
          </cell>
          <cell r="G657">
            <v>0</v>
          </cell>
          <cell r="H657">
            <v>0</v>
          </cell>
          <cell r="I657">
            <v>0</v>
          </cell>
          <cell r="K657" t="str">
            <v>Quarry</v>
          </cell>
          <cell r="L657">
            <v>0</v>
          </cell>
          <cell r="M657">
            <v>0</v>
          </cell>
          <cell r="N657">
            <v>0</v>
          </cell>
          <cell r="O657">
            <v>0</v>
          </cell>
          <cell r="P657">
            <v>0</v>
          </cell>
          <cell r="Q657">
            <v>0</v>
          </cell>
          <cell r="R657">
            <v>0</v>
          </cell>
        </row>
        <row r="658">
          <cell r="B658" t="str">
            <v>Redback</v>
          </cell>
          <cell r="C658">
            <v>0</v>
          </cell>
          <cell r="D658">
            <v>0</v>
          </cell>
          <cell r="E658">
            <v>0</v>
          </cell>
          <cell r="F658">
            <v>0</v>
          </cell>
          <cell r="G658">
            <v>0</v>
          </cell>
          <cell r="H658">
            <v>0</v>
          </cell>
          <cell r="I658">
            <v>0</v>
          </cell>
          <cell r="K658" t="str">
            <v>Redback</v>
          </cell>
          <cell r="L658">
            <v>0</v>
          </cell>
          <cell r="M658">
            <v>0</v>
          </cell>
          <cell r="N658">
            <v>0</v>
          </cell>
          <cell r="O658">
            <v>0</v>
          </cell>
          <cell r="P658">
            <v>0</v>
          </cell>
          <cell r="Q658">
            <v>0</v>
          </cell>
          <cell r="R658">
            <v>0</v>
          </cell>
        </row>
        <row r="659">
          <cell r="B659" t="str">
            <v>Riverstone</v>
          </cell>
          <cell r="C659">
            <v>0</v>
          </cell>
          <cell r="D659">
            <v>0</v>
          </cell>
          <cell r="E659">
            <v>0</v>
          </cell>
          <cell r="F659">
            <v>0</v>
          </cell>
          <cell r="G659">
            <v>0</v>
          </cell>
          <cell r="H659">
            <v>0</v>
          </cell>
          <cell r="I659">
            <v>0</v>
          </cell>
          <cell r="K659" t="str">
            <v>Riverstone</v>
          </cell>
          <cell r="L659">
            <v>0</v>
          </cell>
          <cell r="M659">
            <v>0</v>
          </cell>
          <cell r="N659">
            <v>0</v>
          </cell>
          <cell r="O659">
            <v>0</v>
          </cell>
          <cell r="P659">
            <v>0</v>
          </cell>
          <cell r="Q659">
            <v>0</v>
          </cell>
          <cell r="R659">
            <v>0</v>
          </cell>
        </row>
        <row r="660">
          <cell r="B660" t="str">
            <v>Tellabs</v>
          </cell>
          <cell r="C660">
            <v>0</v>
          </cell>
          <cell r="D660">
            <v>4</v>
          </cell>
          <cell r="E660">
            <v>0</v>
          </cell>
          <cell r="F660">
            <v>0</v>
          </cell>
          <cell r="G660">
            <v>0</v>
          </cell>
          <cell r="H660">
            <v>0</v>
          </cell>
          <cell r="I660">
            <v>4</v>
          </cell>
          <cell r="K660" t="str">
            <v>Tellabs</v>
          </cell>
          <cell r="L660">
            <v>0</v>
          </cell>
          <cell r="M660">
            <v>45</v>
          </cell>
          <cell r="N660">
            <v>0</v>
          </cell>
          <cell r="O660">
            <v>0</v>
          </cell>
          <cell r="P660">
            <v>0</v>
          </cell>
          <cell r="Q660">
            <v>0</v>
          </cell>
          <cell r="R660">
            <v>45</v>
          </cell>
        </row>
        <row r="661">
          <cell r="B661" t="str">
            <v>ZTE</v>
          </cell>
          <cell r="C661">
            <v>0</v>
          </cell>
          <cell r="D661">
            <v>0</v>
          </cell>
          <cell r="E661">
            <v>0</v>
          </cell>
          <cell r="F661">
            <v>0</v>
          </cell>
          <cell r="G661">
            <v>0</v>
          </cell>
          <cell r="H661">
            <v>0</v>
          </cell>
          <cell r="I661">
            <v>0</v>
          </cell>
          <cell r="K661" t="str">
            <v>ZTE</v>
          </cell>
          <cell r="L661">
            <v>0</v>
          </cell>
          <cell r="M661">
            <v>0</v>
          </cell>
          <cell r="N661">
            <v>0</v>
          </cell>
          <cell r="O661">
            <v>0</v>
          </cell>
          <cell r="P661">
            <v>0</v>
          </cell>
          <cell r="Q661">
            <v>0</v>
          </cell>
          <cell r="R661">
            <v>0</v>
          </cell>
        </row>
        <row r="662">
          <cell r="B662" t="str">
            <v>Other</v>
          </cell>
          <cell r="C662">
            <v>0</v>
          </cell>
          <cell r="D662">
            <v>2.2999999999999998</v>
          </cell>
          <cell r="E662">
            <v>6</v>
          </cell>
          <cell r="F662">
            <v>0</v>
          </cell>
          <cell r="G662">
            <v>2.2000000000000002</v>
          </cell>
          <cell r="H662">
            <v>0</v>
          </cell>
          <cell r="I662">
            <v>10.5</v>
          </cell>
          <cell r="K662" t="str">
            <v>Other</v>
          </cell>
          <cell r="L662">
            <v>0</v>
          </cell>
          <cell r="M662">
            <v>22</v>
          </cell>
          <cell r="N662">
            <v>56</v>
          </cell>
          <cell r="O662">
            <v>0</v>
          </cell>
          <cell r="P662">
            <v>16</v>
          </cell>
          <cell r="Q662">
            <v>0</v>
          </cell>
          <cell r="R662">
            <v>94</v>
          </cell>
        </row>
        <row r="663">
          <cell r="B663" t="str">
            <v>Total</v>
          </cell>
          <cell r="C663">
            <v>154.4</v>
          </cell>
          <cell r="D663">
            <v>131.4</v>
          </cell>
          <cell r="E663">
            <v>77</v>
          </cell>
          <cell r="F663">
            <v>0</v>
          </cell>
          <cell r="G663">
            <v>129.6</v>
          </cell>
          <cell r="H663">
            <v>154</v>
          </cell>
          <cell r="I663">
            <v>646.4</v>
          </cell>
          <cell r="K663" t="str">
            <v>Total</v>
          </cell>
          <cell r="L663">
            <v>480</v>
          </cell>
          <cell r="M663">
            <v>3406</v>
          </cell>
          <cell r="N663">
            <v>1666</v>
          </cell>
          <cell r="O663">
            <v>0</v>
          </cell>
          <cell r="P663">
            <v>4614</v>
          </cell>
          <cell r="Q663">
            <v>981</v>
          </cell>
          <cell r="R663">
            <v>11147</v>
          </cell>
        </row>
        <row r="667">
          <cell r="B667" t="str">
            <v>Vendor</v>
          </cell>
          <cell r="C667" t="str">
            <v>Core IP/MPLS</v>
          </cell>
          <cell r="D667" t="str">
            <v xml:space="preserve">Edge IP/MPLS </v>
          </cell>
          <cell r="E667" t="str">
            <v>Subscriber Service Router</v>
          </cell>
          <cell r="F667" t="str">
            <v>BRAS</v>
          </cell>
          <cell r="G667" t="str">
            <v>IP/Ethernet</v>
          </cell>
          <cell r="H667" t="str">
            <v>ATM/MPLS</v>
          </cell>
          <cell r="I667" t="str">
            <v>Total IPS</v>
          </cell>
          <cell r="K667" t="str">
            <v>Vendor</v>
          </cell>
          <cell r="L667" t="str">
            <v>Core IP/MPLS</v>
          </cell>
          <cell r="M667" t="str">
            <v>Edge IP/MPLS</v>
          </cell>
          <cell r="N667" t="str">
            <v>Subscriber Service Router</v>
          </cell>
          <cell r="O667" t="str">
            <v>BRAS</v>
          </cell>
          <cell r="P667" t="str">
            <v>IP/Ethernet</v>
          </cell>
          <cell r="Q667" t="str">
            <v>ATM/MPLS</v>
          </cell>
          <cell r="R667" t="str">
            <v>Total IPS</v>
          </cell>
        </row>
        <row r="668">
          <cell r="B668" t="str">
            <v>Alaxala Networks</v>
          </cell>
          <cell r="I668">
            <v>0</v>
          </cell>
          <cell r="K668" t="str">
            <v>Alaxala Networks</v>
          </cell>
          <cell r="R668">
            <v>0</v>
          </cell>
        </row>
        <row r="669">
          <cell r="B669" t="str">
            <v>Alcatel-Lucent</v>
          </cell>
          <cell r="C669">
            <v>0</v>
          </cell>
          <cell r="D669">
            <v>11</v>
          </cell>
          <cell r="E669">
            <v>0</v>
          </cell>
          <cell r="F669">
            <v>0</v>
          </cell>
          <cell r="G669">
            <v>4</v>
          </cell>
          <cell r="H669">
            <v>66</v>
          </cell>
          <cell r="I669">
            <v>81</v>
          </cell>
          <cell r="K669" t="str">
            <v>Alcatel-Lucent</v>
          </cell>
          <cell r="L669">
            <v>0</v>
          </cell>
          <cell r="M669">
            <v>90</v>
          </cell>
          <cell r="N669">
            <v>0</v>
          </cell>
          <cell r="O669">
            <v>0</v>
          </cell>
          <cell r="P669">
            <v>155</v>
          </cell>
          <cell r="Q669">
            <v>487</v>
          </cell>
          <cell r="R669">
            <v>732</v>
          </cell>
        </row>
        <row r="670">
          <cell r="B670" t="str">
            <v>Atrica</v>
          </cell>
          <cell r="I670">
            <v>0</v>
          </cell>
          <cell r="K670" t="str">
            <v>Atrica</v>
          </cell>
          <cell r="R670">
            <v>0</v>
          </cell>
        </row>
        <row r="671">
          <cell r="B671" t="str">
            <v>Avici</v>
          </cell>
          <cell r="C671">
            <v>7.9</v>
          </cell>
          <cell r="D671">
            <v>0</v>
          </cell>
          <cell r="E671">
            <v>0</v>
          </cell>
          <cell r="F671">
            <v>0</v>
          </cell>
          <cell r="G671">
            <v>0</v>
          </cell>
          <cell r="H671">
            <v>0</v>
          </cell>
          <cell r="I671">
            <v>7.9</v>
          </cell>
          <cell r="K671" t="str">
            <v>Avici</v>
          </cell>
          <cell r="L671">
            <v>11</v>
          </cell>
          <cell r="M671">
            <v>0</v>
          </cell>
          <cell r="N671">
            <v>0</v>
          </cell>
          <cell r="O671">
            <v>0</v>
          </cell>
          <cell r="P671">
            <v>0</v>
          </cell>
          <cell r="Q671">
            <v>0</v>
          </cell>
          <cell r="R671">
            <v>11</v>
          </cell>
        </row>
        <row r="672">
          <cell r="B672" t="str">
            <v>Brocade</v>
          </cell>
          <cell r="C672">
            <v>0</v>
          </cell>
          <cell r="D672">
            <v>0</v>
          </cell>
          <cell r="E672">
            <v>0</v>
          </cell>
          <cell r="F672">
            <v>0</v>
          </cell>
          <cell r="G672">
            <v>1</v>
          </cell>
          <cell r="H672">
            <v>0</v>
          </cell>
          <cell r="I672">
            <v>1</v>
          </cell>
          <cell r="K672" t="str">
            <v>Brocade</v>
          </cell>
          <cell r="L672">
            <v>0</v>
          </cell>
          <cell r="M672">
            <v>0</v>
          </cell>
          <cell r="N672">
            <v>0</v>
          </cell>
          <cell r="O672">
            <v>0</v>
          </cell>
          <cell r="P672">
            <v>47</v>
          </cell>
          <cell r="Q672">
            <v>0</v>
          </cell>
          <cell r="R672">
            <v>47</v>
          </cell>
        </row>
        <row r="673">
          <cell r="B673" t="str">
            <v>Caspian</v>
          </cell>
          <cell r="C673">
            <v>0</v>
          </cell>
          <cell r="D673">
            <v>0</v>
          </cell>
          <cell r="E673">
            <v>0</v>
          </cell>
          <cell r="F673">
            <v>0</v>
          </cell>
          <cell r="G673">
            <v>0</v>
          </cell>
          <cell r="H673">
            <v>0</v>
          </cell>
          <cell r="I673">
            <v>0</v>
          </cell>
          <cell r="K673" t="str">
            <v>Caspian</v>
          </cell>
          <cell r="L673">
            <v>0</v>
          </cell>
          <cell r="M673">
            <v>0</v>
          </cell>
          <cell r="N673">
            <v>0</v>
          </cell>
          <cell r="O673">
            <v>0</v>
          </cell>
          <cell r="P673">
            <v>0</v>
          </cell>
          <cell r="Q673">
            <v>0</v>
          </cell>
          <cell r="R673">
            <v>0</v>
          </cell>
        </row>
        <row r="674">
          <cell r="B674" t="str">
            <v>Chiaro</v>
          </cell>
          <cell r="C674">
            <v>0</v>
          </cell>
          <cell r="D674">
            <v>0</v>
          </cell>
          <cell r="E674">
            <v>0</v>
          </cell>
          <cell r="F674">
            <v>0</v>
          </cell>
          <cell r="G674">
            <v>0</v>
          </cell>
          <cell r="H674">
            <v>0</v>
          </cell>
          <cell r="I674">
            <v>0</v>
          </cell>
          <cell r="K674" t="str">
            <v>Chiaro</v>
          </cell>
          <cell r="L674">
            <v>0</v>
          </cell>
          <cell r="M674">
            <v>0</v>
          </cell>
          <cell r="N674">
            <v>0</v>
          </cell>
          <cell r="O674">
            <v>0</v>
          </cell>
          <cell r="P674">
            <v>0</v>
          </cell>
          <cell r="Q674">
            <v>0</v>
          </cell>
          <cell r="R674">
            <v>0</v>
          </cell>
        </row>
        <row r="675">
          <cell r="B675" t="str">
            <v>Ciena</v>
          </cell>
          <cell r="C675">
            <v>0</v>
          </cell>
          <cell r="D675">
            <v>0</v>
          </cell>
          <cell r="E675">
            <v>0</v>
          </cell>
          <cell r="F675">
            <v>0</v>
          </cell>
          <cell r="G675">
            <v>0</v>
          </cell>
          <cell r="H675">
            <v>7</v>
          </cell>
          <cell r="I675">
            <v>7</v>
          </cell>
          <cell r="K675" t="str">
            <v>Ciena</v>
          </cell>
          <cell r="L675">
            <v>0</v>
          </cell>
          <cell r="M675">
            <v>0</v>
          </cell>
          <cell r="N675">
            <v>0</v>
          </cell>
          <cell r="O675">
            <v>0</v>
          </cell>
          <cell r="P675">
            <v>0</v>
          </cell>
          <cell r="Q675">
            <v>94</v>
          </cell>
          <cell r="R675">
            <v>94</v>
          </cell>
        </row>
        <row r="676">
          <cell r="B676" t="str">
            <v>Cisco</v>
          </cell>
          <cell r="C676">
            <v>96</v>
          </cell>
          <cell r="D676">
            <v>94.8</v>
          </cell>
          <cell r="E676">
            <v>36</v>
          </cell>
          <cell r="F676">
            <v>0</v>
          </cell>
          <cell r="G676">
            <v>134</v>
          </cell>
          <cell r="H676">
            <v>26.2</v>
          </cell>
          <cell r="I676">
            <v>387</v>
          </cell>
          <cell r="K676" t="str">
            <v>Cisco</v>
          </cell>
          <cell r="L676">
            <v>249</v>
          </cell>
          <cell r="M676">
            <v>2465</v>
          </cell>
          <cell r="N676">
            <v>1201</v>
          </cell>
          <cell r="O676">
            <v>0</v>
          </cell>
          <cell r="P676">
            <v>4958</v>
          </cell>
          <cell r="Q676">
            <v>101</v>
          </cell>
          <cell r="R676">
            <v>8974</v>
          </cell>
        </row>
        <row r="677">
          <cell r="B677" t="str">
            <v>Cosine</v>
          </cell>
          <cell r="C677">
            <v>0</v>
          </cell>
          <cell r="D677">
            <v>0</v>
          </cell>
          <cell r="E677">
            <v>0</v>
          </cell>
          <cell r="F677">
            <v>0</v>
          </cell>
          <cell r="G677">
            <v>0</v>
          </cell>
          <cell r="H677">
            <v>0</v>
          </cell>
          <cell r="I677">
            <v>0</v>
          </cell>
          <cell r="K677" t="str">
            <v>Cosine</v>
          </cell>
          <cell r="L677">
            <v>0</v>
          </cell>
          <cell r="M677">
            <v>0</v>
          </cell>
          <cell r="N677">
            <v>0</v>
          </cell>
          <cell r="O677">
            <v>0</v>
          </cell>
          <cell r="P677">
            <v>0</v>
          </cell>
          <cell r="Q677">
            <v>0</v>
          </cell>
          <cell r="R677">
            <v>0</v>
          </cell>
        </row>
        <row r="678">
          <cell r="B678" t="str">
            <v>ECI Telecom</v>
          </cell>
          <cell r="C678">
            <v>0</v>
          </cell>
          <cell r="D678">
            <v>0</v>
          </cell>
          <cell r="E678">
            <v>0</v>
          </cell>
          <cell r="F678">
            <v>0</v>
          </cell>
          <cell r="G678">
            <v>0</v>
          </cell>
          <cell r="H678">
            <v>0</v>
          </cell>
          <cell r="I678">
            <v>0</v>
          </cell>
          <cell r="K678" t="str">
            <v>ECI Telecom</v>
          </cell>
          <cell r="L678">
            <v>0</v>
          </cell>
          <cell r="M678">
            <v>0</v>
          </cell>
          <cell r="N678">
            <v>0</v>
          </cell>
          <cell r="O678">
            <v>0</v>
          </cell>
          <cell r="P678">
            <v>0</v>
          </cell>
          <cell r="Q678">
            <v>0</v>
          </cell>
          <cell r="R678">
            <v>0</v>
          </cell>
        </row>
        <row r="679">
          <cell r="B679" t="str">
            <v>Equipe</v>
          </cell>
          <cell r="C679">
            <v>0</v>
          </cell>
          <cell r="D679">
            <v>0</v>
          </cell>
          <cell r="E679">
            <v>0</v>
          </cell>
          <cell r="F679">
            <v>0</v>
          </cell>
          <cell r="G679">
            <v>0</v>
          </cell>
          <cell r="H679">
            <v>0</v>
          </cell>
          <cell r="I679">
            <v>0</v>
          </cell>
          <cell r="K679" t="str">
            <v>Equipe</v>
          </cell>
          <cell r="L679">
            <v>0</v>
          </cell>
          <cell r="M679">
            <v>0</v>
          </cell>
          <cell r="N679">
            <v>0</v>
          </cell>
          <cell r="O679">
            <v>0</v>
          </cell>
          <cell r="P679">
            <v>0</v>
          </cell>
          <cell r="Q679">
            <v>0</v>
          </cell>
          <cell r="R679">
            <v>0</v>
          </cell>
        </row>
        <row r="680">
          <cell r="B680" t="str">
            <v>Ericsson</v>
          </cell>
          <cell r="C680">
            <v>0</v>
          </cell>
          <cell r="D680">
            <v>0</v>
          </cell>
          <cell r="E680">
            <v>9</v>
          </cell>
          <cell r="F680">
            <v>0</v>
          </cell>
          <cell r="G680">
            <v>0</v>
          </cell>
          <cell r="H680">
            <v>22</v>
          </cell>
          <cell r="I680">
            <v>31</v>
          </cell>
          <cell r="K680" t="str">
            <v>Ericsson</v>
          </cell>
          <cell r="L680">
            <v>0</v>
          </cell>
          <cell r="M680">
            <v>0</v>
          </cell>
          <cell r="N680">
            <v>74</v>
          </cell>
          <cell r="O680">
            <v>0</v>
          </cell>
          <cell r="P680">
            <v>0</v>
          </cell>
          <cell r="Q680">
            <v>107</v>
          </cell>
          <cell r="R680">
            <v>181</v>
          </cell>
        </row>
        <row r="681">
          <cell r="B681" t="str">
            <v>Extreme</v>
          </cell>
          <cell r="C681">
            <v>0</v>
          </cell>
          <cell r="D681">
            <v>0</v>
          </cell>
          <cell r="E681">
            <v>0</v>
          </cell>
          <cell r="F681">
            <v>0</v>
          </cell>
          <cell r="G681">
            <v>5</v>
          </cell>
          <cell r="H681">
            <v>0</v>
          </cell>
          <cell r="I681">
            <v>5</v>
          </cell>
          <cell r="K681" t="str">
            <v>Extreme</v>
          </cell>
          <cell r="L681">
            <v>0</v>
          </cell>
          <cell r="M681">
            <v>0</v>
          </cell>
          <cell r="N681">
            <v>0</v>
          </cell>
          <cell r="O681">
            <v>0</v>
          </cell>
          <cell r="P681">
            <v>201</v>
          </cell>
          <cell r="Q681">
            <v>0</v>
          </cell>
          <cell r="R681">
            <v>201</v>
          </cell>
        </row>
        <row r="682">
          <cell r="B682" t="str">
            <v>Force10</v>
          </cell>
          <cell r="C682">
            <v>0</v>
          </cell>
          <cell r="D682">
            <v>0</v>
          </cell>
          <cell r="E682">
            <v>0</v>
          </cell>
          <cell r="F682">
            <v>0</v>
          </cell>
          <cell r="G682">
            <v>0</v>
          </cell>
          <cell r="H682">
            <v>0</v>
          </cell>
          <cell r="I682">
            <v>0</v>
          </cell>
          <cell r="K682" t="str">
            <v>Force10</v>
          </cell>
          <cell r="L682">
            <v>0</v>
          </cell>
          <cell r="M682">
            <v>0</v>
          </cell>
          <cell r="N682">
            <v>0</v>
          </cell>
          <cell r="O682">
            <v>0</v>
          </cell>
          <cell r="P682">
            <v>0</v>
          </cell>
          <cell r="Q682">
            <v>0</v>
          </cell>
          <cell r="R682">
            <v>0</v>
          </cell>
        </row>
        <row r="683">
          <cell r="B683" t="str">
            <v>Fujitsu</v>
          </cell>
          <cell r="C683">
            <v>0</v>
          </cell>
          <cell r="D683">
            <v>0</v>
          </cell>
          <cell r="E683">
            <v>0</v>
          </cell>
          <cell r="F683">
            <v>0</v>
          </cell>
          <cell r="G683">
            <v>0</v>
          </cell>
          <cell r="H683">
            <v>0</v>
          </cell>
          <cell r="I683">
            <v>0</v>
          </cell>
          <cell r="K683" t="str">
            <v>Fujitsu</v>
          </cell>
          <cell r="L683">
            <v>0</v>
          </cell>
          <cell r="M683">
            <v>0</v>
          </cell>
          <cell r="N683">
            <v>0</v>
          </cell>
          <cell r="O683">
            <v>0</v>
          </cell>
          <cell r="P683">
            <v>0</v>
          </cell>
          <cell r="Q683">
            <v>0</v>
          </cell>
          <cell r="R683">
            <v>0</v>
          </cell>
        </row>
        <row r="684">
          <cell r="B684" t="str">
            <v>Hammerhead Systems</v>
          </cell>
          <cell r="C684">
            <v>0</v>
          </cell>
          <cell r="D684">
            <v>0</v>
          </cell>
          <cell r="E684">
            <v>0</v>
          </cell>
          <cell r="F684">
            <v>0</v>
          </cell>
          <cell r="G684">
            <v>0</v>
          </cell>
          <cell r="H684">
            <v>0</v>
          </cell>
          <cell r="I684">
            <v>0</v>
          </cell>
          <cell r="K684" t="str">
            <v>Hammerhead Systems</v>
          </cell>
          <cell r="L684">
            <v>0</v>
          </cell>
          <cell r="M684">
            <v>0</v>
          </cell>
          <cell r="N684">
            <v>0</v>
          </cell>
          <cell r="O684">
            <v>0</v>
          </cell>
          <cell r="P684">
            <v>0</v>
          </cell>
          <cell r="Q684">
            <v>0</v>
          </cell>
          <cell r="R684">
            <v>0</v>
          </cell>
        </row>
        <row r="685">
          <cell r="B685" t="str">
            <v>Hitachi</v>
          </cell>
          <cell r="C685">
            <v>0</v>
          </cell>
          <cell r="D685">
            <v>0</v>
          </cell>
          <cell r="E685">
            <v>0</v>
          </cell>
          <cell r="F685">
            <v>0</v>
          </cell>
          <cell r="G685">
            <v>0</v>
          </cell>
          <cell r="H685">
            <v>0</v>
          </cell>
          <cell r="I685">
            <v>0</v>
          </cell>
          <cell r="K685" t="str">
            <v>Hitachi</v>
          </cell>
          <cell r="L685">
            <v>0</v>
          </cell>
          <cell r="M685">
            <v>0</v>
          </cell>
          <cell r="N685">
            <v>0</v>
          </cell>
          <cell r="O685">
            <v>0</v>
          </cell>
          <cell r="P685">
            <v>0</v>
          </cell>
          <cell r="Q685">
            <v>0</v>
          </cell>
          <cell r="R685">
            <v>0</v>
          </cell>
        </row>
        <row r="686">
          <cell r="B686" t="str">
            <v>Hitachi Cable</v>
          </cell>
          <cell r="C686">
            <v>0</v>
          </cell>
          <cell r="D686">
            <v>0</v>
          </cell>
          <cell r="E686">
            <v>0</v>
          </cell>
          <cell r="F686">
            <v>0</v>
          </cell>
          <cell r="G686">
            <v>0</v>
          </cell>
          <cell r="H686">
            <v>0</v>
          </cell>
          <cell r="I686">
            <v>0</v>
          </cell>
          <cell r="K686" t="str">
            <v>Hitachi Cable</v>
          </cell>
          <cell r="L686">
            <v>0</v>
          </cell>
          <cell r="M686">
            <v>0</v>
          </cell>
          <cell r="N686">
            <v>0</v>
          </cell>
          <cell r="O686">
            <v>0</v>
          </cell>
          <cell r="P686">
            <v>0</v>
          </cell>
          <cell r="Q686">
            <v>0</v>
          </cell>
          <cell r="R686">
            <v>0</v>
          </cell>
        </row>
        <row r="687">
          <cell r="B687" t="str">
            <v>Huawei</v>
          </cell>
          <cell r="C687">
            <v>0</v>
          </cell>
          <cell r="D687">
            <v>0</v>
          </cell>
          <cell r="E687">
            <v>0</v>
          </cell>
          <cell r="F687">
            <v>0</v>
          </cell>
          <cell r="G687">
            <v>0</v>
          </cell>
          <cell r="H687">
            <v>0</v>
          </cell>
          <cell r="I687">
            <v>0</v>
          </cell>
          <cell r="K687" t="str">
            <v>Huawei</v>
          </cell>
          <cell r="L687">
            <v>0</v>
          </cell>
          <cell r="M687">
            <v>0</v>
          </cell>
          <cell r="N687">
            <v>0</v>
          </cell>
          <cell r="O687">
            <v>0</v>
          </cell>
          <cell r="P687">
            <v>0</v>
          </cell>
          <cell r="Q687">
            <v>0</v>
          </cell>
          <cell r="R687">
            <v>0</v>
          </cell>
        </row>
        <row r="688">
          <cell r="B688" t="str">
            <v>Hyperchip</v>
          </cell>
          <cell r="C688">
            <v>0</v>
          </cell>
          <cell r="D688">
            <v>0</v>
          </cell>
          <cell r="E688">
            <v>0</v>
          </cell>
          <cell r="F688">
            <v>0</v>
          </cell>
          <cell r="G688">
            <v>0</v>
          </cell>
          <cell r="H688">
            <v>0</v>
          </cell>
          <cell r="I688">
            <v>0</v>
          </cell>
          <cell r="K688" t="str">
            <v>Hyperchip</v>
          </cell>
          <cell r="L688">
            <v>0</v>
          </cell>
          <cell r="M688">
            <v>0</v>
          </cell>
          <cell r="N688">
            <v>0</v>
          </cell>
          <cell r="O688">
            <v>0</v>
          </cell>
          <cell r="P688">
            <v>0</v>
          </cell>
          <cell r="Q688">
            <v>0</v>
          </cell>
          <cell r="R688">
            <v>0</v>
          </cell>
        </row>
        <row r="689">
          <cell r="B689" t="str">
            <v>Juniper</v>
          </cell>
          <cell r="C689">
            <v>64</v>
          </cell>
          <cell r="D689">
            <v>32</v>
          </cell>
          <cell r="E689">
            <v>36</v>
          </cell>
          <cell r="F689">
            <v>0</v>
          </cell>
          <cell r="G689">
            <v>0</v>
          </cell>
          <cell r="H689">
            <v>0</v>
          </cell>
          <cell r="I689">
            <v>132</v>
          </cell>
          <cell r="K689" t="str">
            <v>Juniper</v>
          </cell>
          <cell r="L689">
            <v>191</v>
          </cell>
          <cell r="M689">
            <v>411</v>
          </cell>
          <cell r="N689">
            <v>354</v>
          </cell>
          <cell r="O689">
            <v>0</v>
          </cell>
          <cell r="P689">
            <v>0</v>
          </cell>
          <cell r="Q689">
            <v>0</v>
          </cell>
          <cell r="R689">
            <v>956</v>
          </cell>
        </row>
        <row r="690">
          <cell r="B690" t="str">
            <v>Laurel Networks</v>
          </cell>
          <cell r="C690">
            <v>0</v>
          </cell>
          <cell r="D690">
            <v>0</v>
          </cell>
          <cell r="E690">
            <v>0</v>
          </cell>
          <cell r="F690">
            <v>0</v>
          </cell>
          <cell r="G690">
            <v>0</v>
          </cell>
          <cell r="H690">
            <v>0</v>
          </cell>
          <cell r="I690">
            <v>0</v>
          </cell>
          <cell r="K690" t="str">
            <v>Laurel Networks</v>
          </cell>
          <cell r="L690">
            <v>0</v>
          </cell>
          <cell r="M690">
            <v>0</v>
          </cell>
          <cell r="N690">
            <v>0</v>
          </cell>
          <cell r="O690">
            <v>0</v>
          </cell>
          <cell r="P690">
            <v>0</v>
          </cell>
          <cell r="Q690">
            <v>0</v>
          </cell>
          <cell r="R690">
            <v>0</v>
          </cell>
        </row>
        <row r="691">
          <cell r="B691" t="str">
            <v>Lucent</v>
          </cell>
          <cell r="C691">
            <v>0</v>
          </cell>
          <cell r="D691">
            <v>0</v>
          </cell>
          <cell r="E691">
            <v>0</v>
          </cell>
          <cell r="F691">
            <v>0</v>
          </cell>
          <cell r="G691">
            <v>0</v>
          </cell>
          <cell r="H691">
            <v>0</v>
          </cell>
          <cell r="I691">
            <v>0</v>
          </cell>
          <cell r="K691" t="str">
            <v>Lucent</v>
          </cell>
          <cell r="L691">
            <v>0</v>
          </cell>
          <cell r="M691">
            <v>0</v>
          </cell>
          <cell r="N691">
            <v>0</v>
          </cell>
          <cell r="O691">
            <v>0</v>
          </cell>
          <cell r="P691">
            <v>0</v>
          </cell>
          <cell r="Q691">
            <v>0</v>
          </cell>
          <cell r="R691">
            <v>0</v>
          </cell>
        </row>
        <row r="692">
          <cell r="B692" t="str">
            <v>NEC</v>
          </cell>
          <cell r="C692">
            <v>0</v>
          </cell>
          <cell r="D692">
            <v>0</v>
          </cell>
          <cell r="E692">
            <v>0</v>
          </cell>
          <cell r="F692">
            <v>0</v>
          </cell>
          <cell r="G692">
            <v>0</v>
          </cell>
          <cell r="H692">
            <v>0</v>
          </cell>
          <cell r="I692">
            <v>0</v>
          </cell>
          <cell r="K692" t="str">
            <v>NEC</v>
          </cell>
          <cell r="L692">
            <v>0</v>
          </cell>
          <cell r="M692">
            <v>0</v>
          </cell>
          <cell r="N692">
            <v>0</v>
          </cell>
          <cell r="O692">
            <v>0</v>
          </cell>
          <cell r="P692">
            <v>0</v>
          </cell>
          <cell r="Q692">
            <v>0</v>
          </cell>
          <cell r="R692">
            <v>0</v>
          </cell>
        </row>
        <row r="693">
          <cell r="B693" t="str">
            <v>Nokia Siemens Networks</v>
          </cell>
          <cell r="C693">
            <v>0</v>
          </cell>
          <cell r="D693">
            <v>0</v>
          </cell>
          <cell r="E693">
            <v>0</v>
          </cell>
          <cell r="F693">
            <v>0</v>
          </cell>
          <cell r="G693">
            <v>0</v>
          </cell>
          <cell r="H693">
            <v>0</v>
          </cell>
          <cell r="I693">
            <v>0</v>
          </cell>
          <cell r="K693" t="str">
            <v>Nokia Siemens Networks</v>
          </cell>
          <cell r="L693">
            <v>0</v>
          </cell>
          <cell r="M693">
            <v>0</v>
          </cell>
          <cell r="N693">
            <v>0</v>
          </cell>
          <cell r="O693">
            <v>0</v>
          </cell>
          <cell r="P693">
            <v>0</v>
          </cell>
          <cell r="Q693">
            <v>0</v>
          </cell>
          <cell r="R693">
            <v>0</v>
          </cell>
        </row>
        <row r="694">
          <cell r="B694" t="str">
            <v>Nortel</v>
          </cell>
          <cell r="C694">
            <v>0</v>
          </cell>
          <cell r="D694">
            <v>0</v>
          </cell>
          <cell r="E694">
            <v>1.7</v>
          </cell>
          <cell r="F694">
            <v>0</v>
          </cell>
          <cell r="G694">
            <v>6.3</v>
          </cell>
          <cell r="H694">
            <v>39.200000000000003</v>
          </cell>
          <cell r="I694">
            <v>47.2</v>
          </cell>
          <cell r="K694" t="str">
            <v>Nortel</v>
          </cell>
          <cell r="L694">
            <v>0</v>
          </cell>
          <cell r="M694">
            <v>0</v>
          </cell>
          <cell r="N694">
            <v>9</v>
          </cell>
          <cell r="O694">
            <v>0</v>
          </cell>
          <cell r="P694">
            <v>219</v>
          </cell>
          <cell r="Q694">
            <v>150</v>
          </cell>
          <cell r="R694">
            <v>378</v>
          </cell>
        </row>
        <row r="695">
          <cell r="B695" t="str">
            <v>Procket</v>
          </cell>
          <cell r="C695">
            <v>0</v>
          </cell>
          <cell r="D695">
            <v>0</v>
          </cell>
          <cell r="E695">
            <v>0</v>
          </cell>
          <cell r="F695">
            <v>0</v>
          </cell>
          <cell r="G695">
            <v>0</v>
          </cell>
          <cell r="H695">
            <v>0</v>
          </cell>
          <cell r="I695">
            <v>0</v>
          </cell>
          <cell r="K695" t="str">
            <v>Procket</v>
          </cell>
          <cell r="L695">
            <v>0</v>
          </cell>
          <cell r="M695">
            <v>0</v>
          </cell>
          <cell r="N695">
            <v>0</v>
          </cell>
          <cell r="O695">
            <v>0</v>
          </cell>
          <cell r="P695">
            <v>0</v>
          </cell>
          <cell r="Q695">
            <v>0</v>
          </cell>
          <cell r="R695">
            <v>0</v>
          </cell>
        </row>
        <row r="696">
          <cell r="B696" t="str">
            <v>Quarry</v>
          </cell>
          <cell r="C696">
            <v>0</v>
          </cell>
          <cell r="D696">
            <v>0</v>
          </cell>
          <cell r="E696">
            <v>0</v>
          </cell>
          <cell r="F696">
            <v>0</v>
          </cell>
          <cell r="G696">
            <v>0</v>
          </cell>
          <cell r="H696">
            <v>0</v>
          </cell>
          <cell r="I696">
            <v>0</v>
          </cell>
          <cell r="K696" t="str">
            <v>Quarry</v>
          </cell>
          <cell r="L696">
            <v>0</v>
          </cell>
          <cell r="M696">
            <v>0</v>
          </cell>
          <cell r="N696">
            <v>0</v>
          </cell>
          <cell r="O696">
            <v>0</v>
          </cell>
          <cell r="P696">
            <v>0</v>
          </cell>
          <cell r="Q696">
            <v>0</v>
          </cell>
          <cell r="R696">
            <v>0</v>
          </cell>
        </row>
        <row r="697">
          <cell r="B697" t="str">
            <v>Redback</v>
          </cell>
          <cell r="C697">
            <v>0</v>
          </cell>
          <cell r="D697">
            <v>0</v>
          </cell>
          <cell r="E697">
            <v>0</v>
          </cell>
          <cell r="F697">
            <v>0</v>
          </cell>
          <cell r="G697">
            <v>0</v>
          </cell>
          <cell r="H697">
            <v>0</v>
          </cell>
          <cell r="I697">
            <v>0</v>
          </cell>
          <cell r="K697" t="str">
            <v>Redback</v>
          </cell>
          <cell r="L697">
            <v>0</v>
          </cell>
          <cell r="M697">
            <v>0</v>
          </cell>
          <cell r="N697">
            <v>0</v>
          </cell>
          <cell r="O697">
            <v>0</v>
          </cell>
          <cell r="P697">
            <v>0</v>
          </cell>
          <cell r="Q697">
            <v>0</v>
          </cell>
          <cell r="R697">
            <v>0</v>
          </cell>
        </row>
        <row r="698">
          <cell r="B698" t="str">
            <v>Riverstone</v>
          </cell>
          <cell r="C698">
            <v>0</v>
          </cell>
          <cell r="D698">
            <v>0</v>
          </cell>
          <cell r="E698">
            <v>0</v>
          </cell>
          <cell r="F698">
            <v>0</v>
          </cell>
          <cell r="G698">
            <v>0</v>
          </cell>
          <cell r="H698">
            <v>0</v>
          </cell>
          <cell r="I698">
            <v>0</v>
          </cell>
          <cell r="K698" t="str">
            <v>Riverstone</v>
          </cell>
          <cell r="L698">
            <v>0</v>
          </cell>
          <cell r="M698">
            <v>0</v>
          </cell>
          <cell r="N698">
            <v>0</v>
          </cell>
          <cell r="O698">
            <v>0</v>
          </cell>
          <cell r="P698">
            <v>0</v>
          </cell>
          <cell r="Q698">
            <v>0</v>
          </cell>
          <cell r="R698">
            <v>0</v>
          </cell>
        </row>
        <row r="699">
          <cell r="B699" t="str">
            <v>Tellabs</v>
          </cell>
          <cell r="C699">
            <v>0</v>
          </cell>
          <cell r="D699">
            <v>6.2</v>
          </cell>
          <cell r="E699">
            <v>0</v>
          </cell>
          <cell r="F699">
            <v>0</v>
          </cell>
          <cell r="G699">
            <v>0</v>
          </cell>
          <cell r="H699">
            <v>0</v>
          </cell>
          <cell r="I699">
            <v>6.2</v>
          </cell>
          <cell r="K699" t="str">
            <v>Tellabs</v>
          </cell>
          <cell r="L699">
            <v>0</v>
          </cell>
          <cell r="M699">
            <v>67</v>
          </cell>
          <cell r="N699">
            <v>0</v>
          </cell>
          <cell r="O699">
            <v>0</v>
          </cell>
          <cell r="P699">
            <v>0</v>
          </cell>
          <cell r="Q699">
            <v>0</v>
          </cell>
          <cell r="R699">
            <v>67</v>
          </cell>
        </row>
        <row r="700">
          <cell r="B700" t="str">
            <v>ZTE</v>
          </cell>
          <cell r="C700">
            <v>0</v>
          </cell>
          <cell r="D700">
            <v>0</v>
          </cell>
          <cell r="E700">
            <v>0</v>
          </cell>
          <cell r="F700">
            <v>0</v>
          </cell>
          <cell r="G700">
            <v>0</v>
          </cell>
          <cell r="H700">
            <v>0</v>
          </cell>
          <cell r="I700">
            <v>0</v>
          </cell>
          <cell r="K700" t="str">
            <v>ZTE</v>
          </cell>
          <cell r="L700">
            <v>0</v>
          </cell>
          <cell r="M700">
            <v>0</v>
          </cell>
          <cell r="N700">
            <v>0</v>
          </cell>
          <cell r="O700">
            <v>0</v>
          </cell>
          <cell r="P700">
            <v>0</v>
          </cell>
          <cell r="Q700">
            <v>0</v>
          </cell>
          <cell r="R700">
            <v>0</v>
          </cell>
        </row>
        <row r="701">
          <cell r="B701" t="str">
            <v>Other</v>
          </cell>
          <cell r="C701">
            <v>0</v>
          </cell>
          <cell r="D701">
            <v>0.5</v>
          </cell>
          <cell r="E701">
            <v>4.9000000000000004</v>
          </cell>
          <cell r="F701">
            <v>0</v>
          </cell>
          <cell r="G701">
            <v>4</v>
          </cell>
          <cell r="H701">
            <v>0</v>
          </cell>
          <cell r="I701">
            <v>9.4</v>
          </cell>
          <cell r="K701" t="str">
            <v>Other</v>
          </cell>
          <cell r="L701">
            <v>0</v>
          </cell>
          <cell r="M701">
            <v>2</v>
          </cell>
          <cell r="N701">
            <v>49</v>
          </cell>
          <cell r="O701">
            <v>0</v>
          </cell>
          <cell r="P701">
            <v>26</v>
          </cell>
          <cell r="Q701">
            <v>0</v>
          </cell>
          <cell r="R701">
            <v>77</v>
          </cell>
        </row>
        <row r="702">
          <cell r="B702" t="str">
            <v>Total</v>
          </cell>
          <cell r="C702">
            <v>167.9</v>
          </cell>
          <cell r="D702">
            <v>144.5</v>
          </cell>
          <cell r="E702">
            <v>87.600000000000009</v>
          </cell>
          <cell r="F702">
            <v>0</v>
          </cell>
          <cell r="G702">
            <v>154.30000000000001</v>
          </cell>
          <cell r="H702">
            <v>160.4</v>
          </cell>
          <cell r="I702">
            <v>714.7</v>
          </cell>
          <cell r="K702" t="str">
            <v>Total</v>
          </cell>
          <cell r="L702">
            <v>451</v>
          </cell>
          <cell r="M702">
            <v>3035</v>
          </cell>
          <cell r="N702">
            <v>1687</v>
          </cell>
          <cell r="O702">
            <v>0</v>
          </cell>
          <cell r="P702">
            <v>5606</v>
          </cell>
          <cell r="Q702">
            <v>939</v>
          </cell>
          <cell r="R702">
            <v>11718</v>
          </cell>
        </row>
        <row r="706">
          <cell r="B706" t="str">
            <v>Vendor</v>
          </cell>
          <cell r="C706" t="str">
            <v>Core IP/MPLS</v>
          </cell>
          <cell r="D706" t="str">
            <v xml:space="preserve">Edge IP/MPLS </v>
          </cell>
          <cell r="E706" t="str">
            <v>Subscriber Service Router</v>
          </cell>
          <cell r="F706" t="str">
            <v>BRAS</v>
          </cell>
          <cell r="G706" t="str">
            <v>IP/Ethernet</v>
          </cell>
          <cell r="H706" t="str">
            <v>ATM/MPLS</v>
          </cell>
          <cell r="I706" t="str">
            <v>Total IPS</v>
          </cell>
          <cell r="K706" t="str">
            <v>Vendor</v>
          </cell>
          <cell r="L706" t="str">
            <v>Core IP/MPLS</v>
          </cell>
          <cell r="M706" t="str">
            <v>Edge IP/MPLS</v>
          </cell>
          <cell r="N706" t="str">
            <v>Subscriber Service Router</v>
          </cell>
          <cell r="O706" t="str">
            <v>BRAS</v>
          </cell>
          <cell r="P706" t="str">
            <v>IP/Ethernet</v>
          </cell>
          <cell r="Q706" t="str">
            <v>ATM/MPLS</v>
          </cell>
          <cell r="R706" t="str">
            <v>Total IPS</v>
          </cell>
        </row>
        <row r="707">
          <cell r="B707" t="str">
            <v>Alaxala Networks</v>
          </cell>
          <cell r="I707">
            <v>0</v>
          </cell>
          <cell r="K707" t="str">
            <v>Alaxala Networks</v>
          </cell>
          <cell r="R707">
            <v>0</v>
          </cell>
        </row>
        <row r="708">
          <cell r="B708" t="str">
            <v>Alcatel-Lucent</v>
          </cell>
          <cell r="C708">
            <v>0</v>
          </cell>
          <cell r="D708">
            <v>27.9</v>
          </cell>
          <cell r="E708">
            <v>0</v>
          </cell>
          <cell r="F708">
            <v>0</v>
          </cell>
          <cell r="G708">
            <v>2</v>
          </cell>
          <cell r="H708">
            <v>77</v>
          </cell>
          <cell r="I708">
            <v>106.9</v>
          </cell>
          <cell r="K708" t="str">
            <v>Alcatel-Lucent</v>
          </cell>
          <cell r="L708">
            <v>0</v>
          </cell>
          <cell r="M708">
            <v>227</v>
          </cell>
          <cell r="N708">
            <v>0</v>
          </cell>
          <cell r="O708">
            <v>0</v>
          </cell>
          <cell r="P708">
            <v>101</v>
          </cell>
          <cell r="Q708">
            <v>549</v>
          </cell>
          <cell r="R708">
            <v>877</v>
          </cell>
        </row>
        <row r="709">
          <cell r="B709" t="str">
            <v>Atrica</v>
          </cell>
          <cell r="I709">
            <v>0</v>
          </cell>
          <cell r="K709" t="str">
            <v>Atrica</v>
          </cell>
          <cell r="R709">
            <v>0</v>
          </cell>
        </row>
        <row r="710">
          <cell r="B710" t="str">
            <v>Avici</v>
          </cell>
          <cell r="C710">
            <v>5.7</v>
          </cell>
          <cell r="D710">
            <v>0</v>
          </cell>
          <cell r="E710">
            <v>0</v>
          </cell>
          <cell r="F710">
            <v>0</v>
          </cell>
          <cell r="G710">
            <v>0</v>
          </cell>
          <cell r="H710">
            <v>0</v>
          </cell>
          <cell r="I710">
            <v>5.7</v>
          </cell>
          <cell r="K710" t="str">
            <v>Avici</v>
          </cell>
          <cell r="L710">
            <v>8</v>
          </cell>
          <cell r="M710">
            <v>0</v>
          </cell>
          <cell r="N710">
            <v>0</v>
          </cell>
          <cell r="O710">
            <v>0</v>
          </cell>
          <cell r="P710">
            <v>0</v>
          </cell>
          <cell r="Q710">
            <v>0</v>
          </cell>
          <cell r="R710">
            <v>8</v>
          </cell>
        </row>
        <row r="711">
          <cell r="B711" t="str">
            <v>Brocade</v>
          </cell>
          <cell r="C711">
            <v>0</v>
          </cell>
          <cell r="D711">
            <v>0</v>
          </cell>
          <cell r="E711">
            <v>0</v>
          </cell>
          <cell r="F711">
            <v>0</v>
          </cell>
          <cell r="G711">
            <v>1</v>
          </cell>
          <cell r="H711">
            <v>0</v>
          </cell>
          <cell r="I711">
            <v>1</v>
          </cell>
          <cell r="K711" t="str">
            <v>Brocade</v>
          </cell>
          <cell r="L711">
            <v>0</v>
          </cell>
          <cell r="M711">
            <v>0</v>
          </cell>
          <cell r="N711">
            <v>0</v>
          </cell>
          <cell r="O711">
            <v>0</v>
          </cell>
          <cell r="P711">
            <v>42</v>
          </cell>
          <cell r="Q711">
            <v>0</v>
          </cell>
          <cell r="R711">
            <v>42</v>
          </cell>
        </row>
        <row r="712">
          <cell r="B712" t="str">
            <v>Caspian</v>
          </cell>
          <cell r="C712">
            <v>0</v>
          </cell>
          <cell r="D712">
            <v>0</v>
          </cell>
          <cell r="E712">
            <v>0</v>
          </cell>
          <cell r="F712">
            <v>0</v>
          </cell>
          <cell r="G712">
            <v>0</v>
          </cell>
          <cell r="H712">
            <v>0</v>
          </cell>
          <cell r="I712">
            <v>0</v>
          </cell>
          <cell r="K712" t="str">
            <v>Caspian</v>
          </cell>
          <cell r="L712">
            <v>0</v>
          </cell>
          <cell r="M712">
            <v>0</v>
          </cell>
          <cell r="N712">
            <v>0</v>
          </cell>
          <cell r="O712">
            <v>0</v>
          </cell>
          <cell r="P712">
            <v>0</v>
          </cell>
          <cell r="Q712">
            <v>0</v>
          </cell>
          <cell r="R712">
            <v>0</v>
          </cell>
        </row>
        <row r="713">
          <cell r="B713" t="str">
            <v>Chiaro</v>
          </cell>
          <cell r="C713">
            <v>0</v>
          </cell>
          <cell r="D713">
            <v>0</v>
          </cell>
          <cell r="E713">
            <v>0</v>
          </cell>
          <cell r="F713">
            <v>0</v>
          </cell>
          <cell r="G713">
            <v>0</v>
          </cell>
          <cell r="H713">
            <v>0</v>
          </cell>
          <cell r="I713">
            <v>0</v>
          </cell>
          <cell r="K713" t="str">
            <v>Chiaro</v>
          </cell>
          <cell r="L713">
            <v>0</v>
          </cell>
          <cell r="M713">
            <v>0</v>
          </cell>
          <cell r="N713">
            <v>0</v>
          </cell>
          <cell r="O713">
            <v>0</v>
          </cell>
          <cell r="P713">
            <v>0</v>
          </cell>
          <cell r="Q713">
            <v>0</v>
          </cell>
          <cell r="R713">
            <v>0</v>
          </cell>
        </row>
        <row r="714">
          <cell r="B714" t="str">
            <v>Ciena</v>
          </cell>
          <cell r="C714">
            <v>0</v>
          </cell>
          <cell r="D714">
            <v>0</v>
          </cell>
          <cell r="E714">
            <v>0</v>
          </cell>
          <cell r="F714">
            <v>0</v>
          </cell>
          <cell r="G714">
            <v>0</v>
          </cell>
          <cell r="H714">
            <v>8</v>
          </cell>
          <cell r="I714">
            <v>8</v>
          </cell>
          <cell r="K714" t="str">
            <v>Ciena</v>
          </cell>
          <cell r="L714">
            <v>0</v>
          </cell>
          <cell r="M714">
            <v>0</v>
          </cell>
          <cell r="N714">
            <v>0</v>
          </cell>
          <cell r="O714">
            <v>0</v>
          </cell>
          <cell r="P714">
            <v>0</v>
          </cell>
          <cell r="Q714">
            <v>100</v>
          </cell>
          <cell r="R714">
            <v>100</v>
          </cell>
        </row>
        <row r="715">
          <cell r="B715" t="str">
            <v>Cisco</v>
          </cell>
          <cell r="C715">
            <v>99.7</v>
          </cell>
          <cell r="D715">
            <v>96.3</v>
          </cell>
          <cell r="E715">
            <v>38.200000000000003</v>
          </cell>
          <cell r="F715">
            <v>0</v>
          </cell>
          <cell r="G715">
            <v>141</v>
          </cell>
          <cell r="H715">
            <v>32</v>
          </cell>
          <cell r="I715">
            <v>407.2</v>
          </cell>
          <cell r="K715" t="str">
            <v>Cisco</v>
          </cell>
          <cell r="L715">
            <v>273</v>
          </cell>
          <cell r="M715">
            <v>2702</v>
          </cell>
          <cell r="N715">
            <v>1273</v>
          </cell>
          <cell r="O715">
            <v>0</v>
          </cell>
          <cell r="P715">
            <v>5217</v>
          </cell>
          <cell r="Q715">
            <v>139</v>
          </cell>
          <cell r="R715">
            <v>9604</v>
          </cell>
        </row>
        <row r="716">
          <cell r="B716" t="str">
            <v>Cosine</v>
          </cell>
          <cell r="C716">
            <v>0</v>
          </cell>
          <cell r="D716">
            <v>0</v>
          </cell>
          <cell r="E716">
            <v>0</v>
          </cell>
          <cell r="F716">
            <v>0</v>
          </cell>
          <cell r="G716">
            <v>0</v>
          </cell>
          <cell r="H716">
            <v>0</v>
          </cell>
          <cell r="I716">
            <v>0</v>
          </cell>
          <cell r="K716" t="str">
            <v>Cosine</v>
          </cell>
          <cell r="L716">
            <v>0</v>
          </cell>
          <cell r="M716">
            <v>0</v>
          </cell>
          <cell r="N716">
            <v>0</v>
          </cell>
          <cell r="O716">
            <v>0</v>
          </cell>
          <cell r="P716">
            <v>0</v>
          </cell>
          <cell r="Q716">
            <v>0</v>
          </cell>
          <cell r="R716">
            <v>0</v>
          </cell>
        </row>
        <row r="717">
          <cell r="B717" t="str">
            <v>ECI Telecom</v>
          </cell>
          <cell r="C717">
            <v>0</v>
          </cell>
          <cell r="D717">
            <v>0</v>
          </cell>
          <cell r="E717">
            <v>0</v>
          </cell>
          <cell r="F717">
            <v>0</v>
          </cell>
          <cell r="G717">
            <v>0</v>
          </cell>
          <cell r="H717">
            <v>0</v>
          </cell>
          <cell r="I717">
            <v>0</v>
          </cell>
          <cell r="K717" t="str">
            <v>ECI Telecom</v>
          </cell>
          <cell r="L717">
            <v>0</v>
          </cell>
          <cell r="M717">
            <v>0</v>
          </cell>
          <cell r="N717">
            <v>0</v>
          </cell>
          <cell r="O717">
            <v>0</v>
          </cell>
          <cell r="P717">
            <v>0</v>
          </cell>
          <cell r="Q717">
            <v>0</v>
          </cell>
          <cell r="R717">
            <v>0</v>
          </cell>
        </row>
        <row r="718">
          <cell r="B718" t="str">
            <v>Equipe</v>
          </cell>
          <cell r="C718">
            <v>0</v>
          </cell>
          <cell r="D718">
            <v>0</v>
          </cell>
          <cell r="E718">
            <v>0</v>
          </cell>
          <cell r="F718">
            <v>0</v>
          </cell>
          <cell r="G718">
            <v>0</v>
          </cell>
          <cell r="H718">
            <v>0</v>
          </cell>
          <cell r="I718">
            <v>0</v>
          </cell>
          <cell r="K718" t="str">
            <v>Equipe</v>
          </cell>
          <cell r="L718">
            <v>0</v>
          </cell>
          <cell r="M718">
            <v>0</v>
          </cell>
          <cell r="N718">
            <v>0</v>
          </cell>
          <cell r="O718">
            <v>0</v>
          </cell>
          <cell r="P718">
            <v>0</v>
          </cell>
          <cell r="Q718">
            <v>0</v>
          </cell>
          <cell r="R718">
            <v>0</v>
          </cell>
        </row>
        <row r="719">
          <cell r="B719" t="str">
            <v>Ericsson</v>
          </cell>
          <cell r="C719">
            <v>0</v>
          </cell>
          <cell r="D719">
            <v>0</v>
          </cell>
          <cell r="E719">
            <v>14</v>
          </cell>
          <cell r="F719">
            <v>0</v>
          </cell>
          <cell r="G719">
            <v>0</v>
          </cell>
          <cell r="H719">
            <v>21</v>
          </cell>
          <cell r="I719">
            <v>35</v>
          </cell>
          <cell r="K719" t="str">
            <v>Ericsson</v>
          </cell>
          <cell r="L719">
            <v>0</v>
          </cell>
          <cell r="M719">
            <v>0</v>
          </cell>
          <cell r="N719">
            <v>126</v>
          </cell>
          <cell r="O719">
            <v>0</v>
          </cell>
          <cell r="P719">
            <v>0</v>
          </cell>
          <cell r="Q719">
            <v>101</v>
          </cell>
          <cell r="R719">
            <v>227</v>
          </cell>
        </row>
        <row r="720">
          <cell r="B720" t="str">
            <v>Extreme</v>
          </cell>
          <cell r="C720">
            <v>0</v>
          </cell>
          <cell r="D720">
            <v>0</v>
          </cell>
          <cell r="E720">
            <v>0</v>
          </cell>
          <cell r="F720">
            <v>0</v>
          </cell>
          <cell r="G720">
            <v>3.4</v>
          </cell>
          <cell r="H720">
            <v>0</v>
          </cell>
          <cell r="I720">
            <v>3.4</v>
          </cell>
          <cell r="K720" t="str">
            <v>Extreme</v>
          </cell>
          <cell r="L720">
            <v>0</v>
          </cell>
          <cell r="M720">
            <v>0</v>
          </cell>
          <cell r="N720">
            <v>0</v>
          </cell>
          <cell r="O720">
            <v>0</v>
          </cell>
          <cell r="P720">
            <v>130</v>
          </cell>
          <cell r="Q720">
            <v>0</v>
          </cell>
          <cell r="R720">
            <v>130</v>
          </cell>
        </row>
        <row r="721">
          <cell r="B721" t="str">
            <v>Force10</v>
          </cell>
          <cell r="C721">
            <v>0</v>
          </cell>
          <cell r="D721">
            <v>0</v>
          </cell>
          <cell r="E721">
            <v>0</v>
          </cell>
          <cell r="F721">
            <v>0</v>
          </cell>
          <cell r="G721">
            <v>0</v>
          </cell>
          <cell r="H721">
            <v>0</v>
          </cell>
          <cell r="I721">
            <v>0</v>
          </cell>
          <cell r="K721" t="str">
            <v>Force10</v>
          </cell>
          <cell r="L721">
            <v>0</v>
          </cell>
          <cell r="M721">
            <v>0</v>
          </cell>
          <cell r="N721">
            <v>0</v>
          </cell>
          <cell r="O721">
            <v>0</v>
          </cell>
          <cell r="P721">
            <v>0</v>
          </cell>
          <cell r="Q721">
            <v>0</v>
          </cell>
          <cell r="R721">
            <v>0</v>
          </cell>
        </row>
        <row r="722">
          <cell r="B722" t="str">
            <v>Fujitsu</v>
          </cell>
          <cell r="C722">
            <v>0</v>
          </cell>
          <cell r="D722">
            <v>0</v>
          </cell>
          <cell r="E722">
            <v>0</v>
          </cell>
          <cell r="F722">
            <v>0</v>
          </cell>
          <cell r="G722">
            <v>0</v>
          </cell>
          <cell r="H722">
            <v>0</v>
          </cell>
          <cell r="I722">
            <v>0</v>
          </cell>
          <cell r="K722" t="str">
            <v>Fujitsu</v>
          </cell>
          <cell r="L722">
            <v>0</v>
          </cell>
          <cell r="M722">
            <v>0</v>
          </cell>
          <cell r="N722">
            <v>0</v>
          </cell>
          <cell r="O722">
            <v>0</v>
          </cell>
          <cell r="P722">
            <v>0</v>
          </cell>
          <cell r="Q722">
            <v>0</v>
          </cell>
          <cell r="R722">
            <v>0</v>
          </cell>
        </row>
        <row r="723">
          <cell r="B723" t="str">
            <v>Hammerhead Systems</v>
          </cell>
          <cell r="C723">
            <v>0</v>
          </cell>
          <cell r="D723">
            <v>0</v>
          </cell>
          <cell r="E723">
            <v>0</v>
          </cell>
          <cell r="F723">
            <v>0</v>
          </cell>
          <cell r="G723">
            <v>0</v>
          </cell>
          <cell r="H723">
            <v>0</v>
          </cell>
          <cell r="I723">
            <v>0</v>
          </cell>
          <cell r="K723" t="str">
            <v>Hammerhead Systems</v>
          </cell>
          <cell r="L723">
            <v>0</v>
          </cell>
          <cell r="M723">
            <v>0</v>
          </cell>
          <cell r="N723">
            <v>0</v>
          </cell>
          <cell r="O723">
            <v>0</v>
          </cell>
          <cell r="P723">
            <v>0</v>
          </cell>
          <cell r="Q723">
            <v>0</v>
          </cell>
          <cell r="R723">
            <v>0</v>
          </cell>
        </row>
        <row r="724">
          <cell r="B724" t="str">
            <v>Hitachi</v>
          </cell>
          <cell r="C724">
            <v>0</v>
          </cell>
          <cell r="D724">
            <v>0</v>
          </cell>
          <cell r="E724">
            <v>0</v>
          </cell>
          <cell r="F724">
            <v>0</v>
          </cell>
          <cell r="G724">
            <v>0</v>
          </cell>
          <cell r="H724">
            <v>0</v>
          </cell>
          <cell r="I724">
            <v>0</v>
          </cell>
          <cell r="K724" t="str">
            <v>Hitachi</v>
          </cell>
          <cell r="L724">
            <v>0</v>
          </cell>
          <cell r="M724">
            <v>0</v>
          </cell>
          <cell r="N724">
            <v>0</v>
          </cell>
          <cell r="O724">
            <v>0</v>
          </cell>
          <cell r="P724">
            <v>0</v>
          </cell>
          <cell r="Q724">
            <v>0</v>
          </cell>
          <cell r="R724">
            <v>0</v>
          </cell>
        </row>
        <row r="725">
          <cell r="B725" t="str">
            <v>Hitachi Cable</v>
          </cell>
          <cell r="C725">
            <v>0</v>
          </cell>
          <cell r="D725">
            <v>0</v>
          </cell>
          <cell r="E725">
            <v>0</v>
          </cell>
          <cell r="F725">
            <v>0</v>
          </cell>
          <cell r="G725">
            <v>0</v>
          </cell>
          <cell r="H725">
            <v>0</v>
          </cell>
          <cell r="I725">
            <v>0</v>
          </cell>
          <cell r="K725" t="str">
            <v>Hitachi Cable</v>
          </cell>
          <cell r="L725">
            <v>0</v>
          </cell>
          <cell r="M725">
            <v>0</v>
          </cell>
          <cell r="N725">
            <v>0</v>
          </cell>
          <cell r="O725">
            <v>0</v>
          </cell>
          <cell r="P725">
            <v>0</v>
          </cell>
          <cell r="Q725">
            <v>0</v>
          </cell>
          <cell r="R725">
            <v>0</v>
          </cell>
        </row>
        <row r="726">
          <cell r="B726" t="str">
            <v>Huawei</v>
          </cell>
          <cell r="C726">
            <v>0</v>
          </cell>
          <cell r="D726">
            <v>0</v>
          </cell>
          <cell r="E726">
            <v>0</v>
          </cell>
          <cell r="F726">
            <v>0</v>
          </cell>
          <cell r="G726">
            <v>0</v>
          </cell>
          <cell r="H726">
            <v>0</v>
          </cell>
          <cell r="I726">
            <v>0</v>
          </cell>
          <cell r="K726" t="str">
            <v>Huawei</v>
          </cell>
          <cell r="L726">
            <v>1</v>
          </cell>
          <cell r="M726">
            <v>1</v>
          </cell>
          <cell r="N726">
            <v>0</v>
          </cell>
          <cell r="O726">
            <v>0</v>
          </cell>
          <cell r="P726">
            <v>0</v>
          </cell>
          <cell r="Q726">
            <v>0</v>
          </cell>
          <cell r="R726">
            <v>2</v>
          </cell>
        </row>
        <row r="727">
          <cell r="B727" t="str">
            <v>Hyperchip</v>
          </cell>
          <cell r="C727">
            <v>0</v>
          </cell>
          <cell r="D727">
            <v>0</v>
          </cell>
          <cell r="E727">
            <v>0</v>
          </cell>
          <cell r="F727">
            <v>0</v>
          </cell>
          <cell r="G727">
            <v>0</v>
          </cell>
          <cell r="H727">
            <v>0</v>
          </cell>
          <cell r="I727">
            <v>0</v>
          </cell>
          <cell r="K727" t="str">
            <v>Hyperchip</v>
          </cell>
          <cell r="L727">
            <v>0</v>
          </cell>
          <cell r="M727">
            <v>0</v>
          </cell>
          <cell r="N727">
            <v>0</v>
          </cell>
          <cell r="O727">
            <v>0</v>
          </cell>
          <cell r="P727">
            <v>0</v>
          </cell>
          <cell r="Q727">
            <v>0</v>
          </cell>
          <cell r="R727">
            <v>0</v>
          </cell>
        </row>
        <row r="728">
          <cell r="B728" t="str">
            <v>Juniper</v>
          </cell>
          <cell r="C728">
            <v>68.2</v>
          </cell>
          <cell r="D728">
            <v>34.700000000000003</v>
          </cell>
          <cell r="E728">
            <v>31.6</v>
          </cell>
          <cell r="F728">
            <v>0</v>
          </cell>
          <cell r="G728">
            <v>0</v>
          </cell>
          <cell r="H728">
            <v>0</v>
          </cell>
          <cell r="I728">
            <v>134.5</v>
          </cell>
          <cell r="K728" t="str">
            <v>Juniper</v>
          </cell>
          <cell r="L728">
            <v>147</v>
          </cell>
          <cell r="M728">
            <v>546</v>
          </cell>
          <cell r="N728">
            <v>205</v>
          </cell>
          <cell r="O728">
            <v>0</v>
          </cell>
          <cell r="P728">
            <v>0</v>
          </cell>
          <cell r="Q728">
            <v>0</v>
          </cell>
          <cell r="R728">
            <v>898</v>
          </cell>
        </row>
        <row r="729">
          <cell r="B729" t="str">
            <v>Laurel Networks</v>
          </cell>
          <cell r="C729">
            <v>0</v>
          </cell>
          <cell r="D729">
            <v>0</v>
          </cell>
          <cell r="E729">
            <v>0</v>
          </cell>
          <cell r="F729">
            <v>0</v>
          </cell>
          <cell r="G729">
            <v>0</v>
          </cell>
          <cell r="H729">
            <v>0</v>
          </cell>
          <cell r="I729">
            <v>0</v>
          </cell>
          <cell r="K729" t="str">
            <v>Laurel Networks</v>
          </cell>
          <cell r="L729">
            <v>0</v>
          </cell>
          <cell r="M729">
            <v>0</v>
          </cell>
          <cell r="N729">
            <v>0</v>
          </cell>
          <cell r="O729">
            <v>0</v>
          </cell>
          <cell r="P729">
            <v>0</v>
          </cell>
          <cell r="Q729">
            <v>0</v>
          </cell>
          <cell r="R729">
            <v>0</v>
          </cell>
        </row>
        <row r="730">
          <cell r="B730" t="str">
            <v>Lucent</v>
          </cell>
          <cell r="C730">
            <v>0</v>
          </cell>
          <cell r="D730">
            <v>0</v>
          </cell>
          <cell r="E730">
            <v>0</v>
          </cell>
          <cell r="F730">
            <v>0</v>
          </cell>
          <cell r="G730">
            <v>0</v>
          </cell>
          <cell r="H730">
            <v>0</v>
          </cell>
          <cell r="I730">
            <v>0</v>
          </cell>
          <cell r="K730" t="str">
            <v>Lucent</v>
          </cell>
          <cell r="L730">
            <v>0</v>
          </cell>
          <cell r="M730">
            <v>0</v>
          </cell>
          <cell r="N730">
            <v>0</v>
          </cell>
          <cell r="O730">
            <v>0</v>
          </cell>
          <cell r="P730">
            <v>0</v>
          </cell>
          <cell r="Q730">
            <v>0</v>
          </cell>
          <cell r="R730">
            <v>0</v>
          </cell>
        </row>
        <row r="731">
          <cell r="B731" t="str">
            <v>NEC</v>
          </cell>
          <cell r="C731">
            <v>0</v>
          </cell>
          <cell r="D731">
            <v>0</v>
          </cell>
          <cell r="E731">
            <v>0</v>
          </cell>
          <cell r="F731">
            <v>0</v>
          </cell>
          <cell r="G731">
            <v>0</v>
          </cell>
          <cell r="H731">
            <v>0</v>
          </cell>
          <cell r="I731">
            <v>0</v>
          </cell>
          <cell r="K731" t="str">
            <v>NEC</v>
          </cell>
          <cell r="L731">
            <v>0</v>
          </cell>
          <cell r="M731">
            <v>0</v>
          </cell>
          <cell r="N731">
            <v>0</v>
          </cell>
          <cell r="O731">
            <v>0</v>
          </cell>
          <cell r="P731">
            <v>0</v>
          </cell>
          <cell r="Q731">
            <v>0</v>
          </cell>
          <cell r="R731">
            <v>0</v>
          </cell>
        </row>
        <row r="732">
          <cell r="B732" t="str">
            <v>Nokia Siemens Networks</v>
          </cell>
          <cell r="C732">
            <v>0</v>
          </cell>
          <cell r="D732">
            <v>0</v>
          </cell>
          <cell r="E732">
            <v>0</v>
          </cell>
          <cell r="F732">
            <v>0</v>
          </cell>
          <cell r="G732">
            <v>0</v>
          </cell>
          <cell r="H732">
            <v>0</v>
          </cell>
          <cell r="I732">
            <v>0</v>
          </cell>
          <cell r="K732" t="str">
            <v>Nokia Siemens Networks</v>
          </cell>
          <cell r="L732">
            <v>0</v>
          </cell>
          <cell r="M732">
            <v>0</v>
          </cell>
          <cell r="N732">
            <v>0</v>
          </cell>
          <cell r="O732">
            <v>0</v>
          </cell>
          <cell r="P732">
            <v>0</v>
          </cell>
          <cell r="Q732">
            <v>0</v>
          </cell>
          <cell r="R732">
            <v>0</v>
          </cell>
        </row>
        <row r="733">
          <cell r="B733" t="str">
            <v>Nortel</v>
          </cell>
          <cell r="C733">
            <v>0</v>
          </cell>
          <cell r="D733">
            <v>0</v>
          </cell>
          <cell r="E733">
            <v>0.2</v>
          </cell>
          <cell r="F733">
            <v>0</v>
          </cell>
          <cell r="G733">
            <v>6.3</v>
          </cell>
          <cell r="H733">
            <v>7</v>
          </cell>
          <cell r="I733">
            <v>13.5</v>
          </cell>
          <cell r="K733" t="str">
            <v>Nortel</v>
          </cell>
          <cell r="L733">
            <v>0</v>
          </cell>
          <cell r="M733">
            <v>0</v>
          </cell>
          <cell r="N733">
            <v>1</v>
          </cell>
          <cell r="O733">
            <v>0</v>
          </cell>
          <cell r="P733">
            <v>219</v>
          </cell>
          <cell r="Q733">
            <v>30</v>
          </cell>
          <cell r="R733">
            <v>250</v>
          </cell>
        </row>
        <row r="734">
          <cell r="B734" t="str">
            <v>Procket</v>
          </cell>
          <cell r="C734">
            <v>0</v>
          </cell>
          <cell r="D734">
            <v>0</v>
          </cell>
          <cell r="E734">
            <v>0</v>
          </cell>
          <cell r="F734">
            <v>0</v>
          </cell>
          <cell r="G734">
            <v>0</v>
          </cell>
          <cell r="H734">
            <v>0</v>
          </cell>
          <cell r="I734">
            <v>0</v>
          </cell>
          <cell r="K734" t="str">
            <v>Procket</v>
          </cell>
          <cell r="L734">
            <v>0</v>
          </cell>
          <cell r="M734">
            <v>0</v>
          </cell>
          <cell r="N734">
            <v>0</v>
          </cell>
          <cell r="O734">
            <v>0</v>
          </cell>
          <cell r="P734">
            <v>0</v>
          </cell>
          <cell r="Q734">
            <v>0</v>
          </cell>
          <cell r="R734">
            <v>0</v>
          </cell>
        </row>
        <row r="735">
          <cell r="B735" t="str">
            <v>Quarry</v>
          </cell>
          <cell r="C735">
            <v>0</v>
          </cell>
          <cell r="D735">
            <v>0</v>
          </cell>
          <cell r="E735">
            <v>0</v>
          </cell>
          <cell r="F735">
            <v>0</v>
          </cell>
          <cell r="G735">
            <v>0</v>
          </cell>
          <cell r="H735">
            <v>0</v>
          </cell>
          <cell r="I735">
            <v>0</v>
          </cell>
          <cell r="K735" t="str">
            <v>Quarry</v>
          </cell>
          <cell r="L735">
            <v>0</v>
          </cell>
          <cell r="M735">
            <v>0</v>
          </cell>
          <cell r="N735">
            <v>0</v>
          </cell>
          <cell r="O735">
            <v>0</v>
          </cell>
          <cell r="P735">
            <v>0</v>
          </cell>
          <cell r="Q735">
            <v>0</v>
          </cell>
          <cell r="R735">
            <v>0</v>
          </cell>
        </row>
        <row r="736">
          <cell r="B736" t="str">
            <v>Redback</v>
          </cell>
          <cell r="C736">
            <v>0</v>
          </cell>
          <cell r="D736">
            <v>0</v>
          </cell>
          <cell r="E736">
            <v>0</v>
          </cell>
          <cell r="F736">
            <v>0</v>
          </cell>
          <cell r="G736">
            <v>0</v>
          </cell>
          <cell r="H736">
            <v>0</v>
          </cell>
          <cell r="I736">
            <v>0</v>
          </cell>
          <cell r="K736" t="str">
            <v>Redback</v>
          </cell>
          <cell r="L736">
            <v>0</v>
          </cell>
          <cell r="M736">
            <v>0</v>
          </cell>
          <cell r="N736">
            <v>0</v>
          </cell>
          <cell r="O736">
            <v>0</v>
          </cell>
          <cell r="P736">
            <v>0</v>
          </cell>
          <cell r="Q736">
            <v>0</v>
          </cell>
          <cell r="R736">
            <v>0</v>
          </cell>
        </row>
        <row r="737">
          <cell r="B737" t="str">
            <v>Riverstone</v>
          </cell>
          <cell r="C737">
            <v>0</v>
          </cell>
          <cell r="D737">
            <v>0</v>
          </cell>
          <cell r="E737">
            <v>0</v>
          </cell>
          <cell r="F737">
            <v>0</v>
          </cell>
          <cell r="G737">
            <v>0</v>
          </cell>
          <cell r="H737">
            <v>0</v>
          </cell>
          <cell r="I737">
            <v>0</v>
          </cell>
          <cell r="K737" t="str">
            <v>Riverstone</v>
          </cell>
          <cell r="L737">
            <v>0</v>
          </cell>
          <cell r="M737">
            <v>0</v>
          </cell>
          <cell r="N737">
            <v>0</v>
          </cell>
          <cell r="O737">
            <v>0</v>
          </cell>
          <cell r="P737">
            <v>0</v>
          </cell>
          <cell r="Q737">
            <v>0</v>
          </cell>
          <cell r="R737">
            <v>0</v>
          </cell>
        </row>
        <row r="738">
          <cell r="B738" t="str">
            <v>Tellabs</v>
          </cell>
          <cell r="C738">
            <v>0</v>
          </cell>
          <cell r="D738">
            <v>9</v>
          </cell>
          <cell r="E738">
            <v>0</v>
          </cell>
          <cell r="F738">
            <v>0</v>
          </cell>
          <cell r="G738">
            <v>0</v>
          </cell>
          <cell r="H738">
            <v>0</v>
          </cell>
          <cell r="I738">
            <v>9</v>
          </cell>
          <cell r="K738" t="str">
            <v>Tellabs</v>
          </cell>
          <cell r="L738">
            <v>0</v>
          </cell>
          <cell r="M738">
            <v>93</v>
          </cell>
          <cell r="N738">
            <v>0</v>
          </cell>
          <cell r="O738">
            <v>0</v>
          </cell>
          <cell r="P738">
            <v>0</v>
          </cell>
          <cell r="Q738">
            <v>0</v>
          </cell>
          <cell r="R738">
            <v>93</v>
          </cell>
        </row>
        <row r="739">
          <cell r="B739" t="str">
            <v>ZTE</v>
          </cell>
          <cell r="C739">
            <v>0</v>
          </cell>
          <cell r="D739">
            <v>0</v>
          </cell>
          <cell r="E739">
            <v>0</v>
          </cell>
          <cell r="F739">
            <v>0</v>
          </cell>
          <cell r="G739">
            <v>0</v>
          </cell>
          <cell r="H739">
            <v>0</v>
          </cell>
          <cell r="I739">
            <v>0</v>
          </cell>
          <cell r="K739" t="str">
            <v>ZTE</v>
          </cell>
          <cell r="L739">
            <v>0</v>
          </cell>
          <cell r="M739">
            <v>0</v>
          </cell>
          <cell r="N739">
            <v>0</v>
          </cell>
          <cell r="O739">
            <v>0</v>
          </cell>
          <cell r="P739">
            <v>0</v>
          </cell>
          <cell r="Q739">
            <v>0</v>
          </cell>
          <cell r="R739">
            <v>0</v>
          </cell>
        </row>
        <row r="740">
          <cell r="B740" t="str">
            <v>Other</v>
          </cell>
          <cell r="C740">
            <v>0</v>
          </cell>
          <cell r="D740">
            <v>1</v>
          </cell>
          <cell r="E740">
            <v>5</v>
          </cell>
          <cell r="F740">
            <v>0</v>
          </cell>
          <cell r="G740">
            <v>3.2</v>
          </cell>
          <cell r="H740">
            <v>0</v>
          </cell>
          <cell r="I740">
            <v>9.1999999999999993</v>
          </cell>
          <cell r="K740" t="str">
            <v>Other</v>
          </cell>
          <cell r="L740">
            <v>0</v>
          </cell>
          <cell r="M740">
            <v>10</v>
          </cell>
          <cell r="N740">
            <v>49</v>
          </cell>
          <cell r="O740">
            <v>0</v>
          </cell>
          <cell r="P740">
            <v>21</v>
          </cell>
          <cell r="Q740">
            <v>0</v>
          </cell>
          <cell r="R740">
            <v>80</v>
          </cell>
        </row>
        <row r="741">
          <cell r="B741" t="str">
            <v>Total</v>
          </cell>
          <cell r="C741">
            <v>173.60000000000002</v>
          </cell>
          <cell r="D741">
            <v>168.89999999999998</v>
          </cell>
          <cell r="E741">
            <v>89.000000000000014</v>
          </cell>
          <cell r="F741">
            <v>0</v>
          </cell>
          <cell r="G741">
            <v>156.9</v>
          </cell>
          <cell r="H741">
            <v>145</v>
          </cell>
          <cell r="I741">
            <v>733.4</v>
          </cell>
          <cell r="K741" t="str">
            <v>Total</v>
          </cell>
          <cell r="L741">
            <v>429</v>
          </cell>
          <cell r="M741">
            <v>3579</v>
          </cell>
          <cell r="N741">
            <v>1654</v>
          </cell>
          <cell r="O741">
            <v>0</v>
          </cell>
          <cell r="P741">
            <v>5730</v>
          </cell>
          <cell r="Q741">
            <v>919</v>
          </cell>
          <cell r="R741">
            <v>12311</v>
          </cell>
        </row>
        <row r="745">
          <cell r="B745" t="str">
            <v>Vendor</v>
          </cell>
          <cell r="C745" t="str">
            <v>Core IP/MPLS</v>
          </cell>
          <cell r="D745" t="str">
            <v xml:space="preserve">Edge IP/MPLS </v>
          </cell>
          <cell r="E745" t="str">
            <v>Subscriber Service Router</v>
          </cell>
          <cell r="F745" t="str">
            <v>BRAS</v>
          </cell>
          <cell r="G745" t="str">
            <v>IP/Ethernet</v>
          </cell>
          <cell r="H745" t="str">
            <v>ATM/MPLS</v>
          </cell>
          <cell r="I745" t="str">
            <v>Total IPS</v>
          </cell>
          <cell r="K745" t="str">
            <v>Vendor</v>
          </cell>
          <cell r="L745" t="str">
            <v>Core IP/MPLS</v>
          </cell>
          <cell r="M745" t="str">
            <v>Edge IP/MPLS</v>
          </cell>
          <cell r="N745" t="str">
            <v>Subscriber Service Router</v>
          </cell>
          <cell r="O745" t="str">
            <v>BRAS</v>
          </cell>
          <cell r="P745" t="str">
            <v>IP/Ethernet</v>
          </cell>
          <cell r="Q745" t="str">
            <v>ATM/MPLS</v>
          </cell>
          <cell r="R745" t="str">
            <v>Total IPS</v>
          </cell>
        </row>
        <row r="746">
          <cell r="B746" t="str">
            <v>Alaxala Networks</v>
          </cell>
          <cell r="I746">
            <v>0</v>
          </cell>
          <cell r="K746" t="str">
            <v>Alaxala Networks</v>
          </cell>
          <cell r="R746">
            <v>0</v>
          </cell>
        </row>
        <row r="747">
          <cell r="B747" t="str">
            <v>Alcatel-Lucent</v>
          </cell>
          <cell r="C747">
            <v>0</v>
          </cell>
          <cell r="D747">
            <v>44</v>
          </cell>
          <cell r="E747">
            <v>0</v>
          </cell>
          <cell r="F747">
            <v>0</v>
          </cell>
          <cell r="G747">
            <v>2</v>
          </cell>
          <cell r="H747">
            <v>67</v>
          </cell>
          <cell r="I747">
            <v>113</v>
          </cell>
          <cell r="K747" t="str">
            <v>Alcatel-Lucent</v>
          </cell>
          <cell r="L747">
            <v>0</v>
          </cell>
          <cell r="M747">
            <v>353</v>
          </cell>
          <cell r="N747">
            <v>0</v>
          </cell>
          <cell r="O747">
            <v>0</v>
          </cell>
          <cell r="P747">
            <v>101</v>
          </cell>
          <cell r="Q747">
            <v>449</v>
          </cell>
          <cell r="R747">
            <v>903</v>
          </cell>
        </row>
        <row r="748">
          <cell r="B748" t="str">
            <v>Atrica</v>
          </cell>
          <cell r="I748">
            <v>0</v>
          </cell>
          <cell r="K748" t="str">
            <v>Atrica</v>
          </cell>
          <cell r="R748">
            <v>0</v>
          </cell>
        </row>
        <row r="749">
          <cell r="B749" t="str">
            <v>Avici</v>
          </cell>
          <cell r="C749">
            <v>4</v>
          </cell>
          <cell r="D749">
            <v>0</v>
          </cell>
          <cell r="E749">
            <v>0</v>
          </cell>
          <cell r="F749">
            <v>0</v>
          </cell>
          <cell r="G749">
            <v>0</v>
          </cell>
          <cell r="H749">
            <v>0</v>
          </cell>
          <cell r="I749">
            <v>4</v>
          </cell>
          <cell r="K749" t="str">
            <v>Avici</v>
          </cell>
          <cell r="L749">
            <v>6</v>
          </cell>
          <cell r="M749">
            <v>0</v>
          </cell>
          <cell r="N749">
            <v>0</v>
          </cell>
          <cell r="O749">
            <v>0</v>
          </cell>
          <cell r="P749">
            <v>0</v>
          </cell>
          <cell r="Q749">
            <v>0</v>
          </cell>
          <cell r="R749">
            <v>6</v>
          </cell>
        </row>
        <row r="750">
          <cell r="B750" t="str">
            <v>Brocade</v>
          </cell>
          <cell r="C750">
            <v>0</v>
          </cell>
          <cell r="D750">
            <v>0</v>
          </cell>
          <cell r="E750">
            <v>0</v>
          </cell>
          <cell r="F750">
            <v>0</v>
          </cell>
          <cell r="G750">
            <v>1</v>
          </cell>
          <cell r="H750">
            <v>0</v>
          </cell>
          <cell r="I750">
            <v>1</v>
          </cell>
          <cell r="K750" t="str">
            <v>Brocade</v>
          </cell>
          <cell r="L750">
            <v>0</v>
          </cell>
          <cell r="M750">
            <v>0</v>
          </cell>
          <cell r="N750">
            <v>0</v>
          </cell>
          <cell r="O750">
            <v>0</v>
          </cell>
          <cell r="P750">
            <v>37</v>
          </cell>
          <cell r="Q750">
            <v>0</v>
          </cell>
          <cell r="R750">
            <v>37</v>
          </cell>
        </row>
        <row r="751">
          <cell r="B751" t="str">
            <v>Caspian</v>
          </cell>
          <cell r="C751">
            <v>0</v>
          </cell>
          <cell r="D751">
            <v>0</v>
          </cell>
          <cell r="E751">
            <v>0</v>
          </cell>
          <cell r="F751">
            <v>0</v>
          </cell>
          <cell r="G751">
            <v>0</v>
          </cell>
          <cell r="H751">
            <v>0</v>
          </cell>
          <cell r="I751">
            <v>0</v>
          </cell>
          <cell r="K751" t="str">
            <v>Caspian</v>
          </cell>
          <cell r="L751">
            <v>0</v>
          </cell>
          <cell r="M751">
            <v>0</v>
          </cell>
          <cell r="N751">
            <v>0</v>
          </cell>
          <cell r="O751">
            <v>0</v>
          </cell>
          <cell r="P751">
            <v>0</v>
          </cell>
          <cell r="Q751">
            <v>0</v>
          </cell>
          <cell r="R751">
            <v>0</v>
          </cell>
        </row>
        <row r="752">
          <cell r="B752" t="str">
            <v>Chiaro</v>
          </cell>
          <cell r="C752">
            <v>0</v>
          </cell>
          <cell r="D752">
            <v>0</v>
          </cell>
          <cell r="E752">
            <v>0</v>
          </cell>
          <cell r="F752">
            <v>0</v>
          </cell>
          <cell r="G752">
            <v>0</v>
          </cell>
          <cell r="H752">
            <v>0</v>
          </cell>
          <cell r="I752">
            <v>0</v>
          </cell>
          <cell r="K752" t="str">
            <v>Chiaro</v>
          </cell>
          <cell r="L752">
            <v>0</v>
          </cell>
          <cell r="M752">
            <v>0</v>
          </cell>
          <cell r="N752">
            <v>0</v>
          </cell>
          <cell r="O752">
            <v>0</v>
          </cell>
          <cell r="P752">
            <v>0</v>
          </cell>
          <cell r="Q752">
            <v>0</v>
          </cell>
          <cell r="R752">
            <v>0</v>
          </cell>
        </row>
        <row r="753">
          <cell r="B753" t="str">
            <v>Ciena</v>
          </cell>
          <cell r="C753">
            <v>0</v>
          </cell>
          <cell r="D753">
            <v>0</v>
          </cell>
          <cell r="E753">
            <v>0</v>
          </cell>
          <cell r="F753">
            <v>0</v>
          </cell>
          <cell r="G753">
            <v>0</v>
          </cell>
          <cell r="H753">
            <v>7</v>
          </cell>
          <cell r="I753">
            <v>7</v>
          </cell>
          <cell r="K753" t="str">
            <v>Ciena</v>
          </cell>
          <cell r="L753">
            <v>0</v>
          </cell>
          <cell r="M753">
            <v>0</v>
          </cell>
          <cell r="N753">
            <v>0</v>
          </cell>
          <cell r="O753">
            <v>0</v>
          </cell>
          <cell r="P753">
            <v>0</v>
          </cell>
          <cell r="Q753">
            <v>93</v>
          </cell>
          <cell r="R753">
            <v>93</v>
          </cell>
        </row>
        <row r="754">
          <cell r="B754" t="str">
            <v>Cisco</v>
          </cell>
          <cell r="C754">
            <v>99</v>
          </cell>
          <cell r="D754">
            <v>104</v>
          </cell>
          <cell r="E754">
            <v>36</v>
          </cell>
          <cell r="F754">
            <v>0</v>
          </cell>
          <cell r="G754">
            <v>145</v>
          </cell>
          <cell r="H754">
            <v>24</v>
          </cell>
          <cell r="I754">
            <v>408</v>
          </cell>
          <cell r="K754" t="str">
            <v>Cisco</v>
          </cell>
          <cell r="L754">
            <v>281</v>
          </cell>
          <cell r="M754">
            <v>2788</v>
          </cell>
          <cell r="N754">
            <v>1200</v>
          </cell>
          <cell r="O754">
            <v>0</v>
          </cell>
          <cell r="P754">
            <v>5075</v>
          </cell>
          <cell r="Q754">
            <v>105</v>
          </cell>
          <cell r="R754">
            <v>9449</v>
          </cell>
        </row>
        <row r="755">
          <cell r="B755" t="str">
            <v>Cosine</v>
          </cell>
          <cell r="C755">
            <v>0</v>
          </cell>
          <cell r="D755">
            <v>0</v>
          </cell>
          <cell r="E755">
            <v>0</v>
          </cell>
          <cell r="F755">
            <v>0</v>
          </cell>
          <cell r="G755">
            <v>0</v>
          </cell>
          <cell r="H755">
            <v>0</v>
          </cell>
          <cell r="I755">
            <v>0</v>
          </cell>
          <cell r="K755" t="str">
            <v>Cosine</v>
          </cell>
          <cell r="L755">
            <v>0</v>
          </cell>
          <cell r="M755">
            <v>0</v>
          </cell>
          <cell r="N755">
            <v>0</v>
          </cell>
          <cell r="O755">
            <v>0</v>
          </cell>
          <cell r="P755">
            <v>0</v>
          </cell>
          <cell r="Q755">
            <v>0</v>
          </cell>
          <cell r="R755">
            <v>0</v>
          </cell>
        </row>
        <row r="756">
          <cell r="B756" t="str">
            <v>ECI Telecom</v>
          </cell>
          <cell r="C756">
            <v>0</v>
          </cell>
          <cell r="D756">
            <v>1</v>
          </cell>
          <cell r="E756">
            <v>0</v>
          </cell>
          <cell r="F756">
            <v>0</v>
          </cell>
          <cell r="G756">
            <v>0</v>
          </cell>
          <cell r="H756">
            <v>0</v>
          </cell>
          <cell r="I756">
            <v>1</v>
          </cell>
          <cell r="K756" t="str">
            <v>ECI Telecom</v>
          </cell>
          <cell r="L756">
            <v>0</v>
          </cell>
          <cell r="M756">
            <v>10</v>
          </cell>
          <cell r="N756">
            <v>0</v>
          </cell>
          <cell r="O756">
            <v>0</v>
          </cell>
          <cell r="P756">
            <v>0</v>
          </cell>
          <cell r="Q756">
            <v>0</v>
          </cell>
          <cell r="R756">
            <v>10</v>
          </cell>
        </row>
        <row r="757">
          <cell r="B757" t="str">
            <v>Equipe</v>
          </cell>
          <cell r="C757">
            <v>0</v>
          </cell>
          <cell r="D757">
            <v>0</v>
          </cell>
          <cell r="E757">
            <v>0</v>
          </cell>
          <cell r="F757">
            <v>0</v>
          </cell>
          <cell r="G757">
            <v>0</v>
          </cell>
          <cell r="H757">
            <v>0</v>
          </cell>
          <cell r="I757">
            <v>0</v>
          </cell>
          <cell r="K757" t="str">
            <v>Equipe</v>
          </cell>
          <cell r="L757">
            <v>0</v>
          </cell>
          <cell r="M757">
            <v>0</v>
          </cell>
          <cell r="N757">
            <v>0</v>
          </cell>
          <cell r="O757">
            <v>0</v>
          </cell>
          <cell r="P757">
            <v>0</v>
          </cell>
          <cell r="Q757">
            <v>0</v>
          </cell>
          <cell r="R757">
            <v>0</v>
          </cell>
        </row>
        <row r="758">
          <cell r="B758" t="str">
            <v>Ericsson</v>
          </cell>
          <cell r="C758">
            <v>0</v>
          </cell>
          <cell r="D758">
            <v>0</v>
          </cell>
          <cell r="E758">
            <v>23</v>
          </cell>
          <cell r="F758">
            <v>0</v>
          </cell>
          <cell r="G758">
            <v>0</v>
          </cell>
          <cell r="H758">
            <v>20</v>
          </cell>
          <cell r="I758">
            <v>43</v>
          </cell>
          <cell r="K758" t="str">
            <v>Ericsson</v>
          </cell>
          <cell r="L758">
            <v>0</v>
          </cell>
          <cell r="M758">
            <v>0</v>
          </cell>
          <cell r="N758">
            <v>252</v>
          </cell>
          <cell r="O758">
            <v>0</v>
          </cell>
          <cell r="P758">
            <v>0</v>
          </cell>
          <cell r="Q758">
            <v>100</v>
          </cell>
          <cell r="R758">
            <v>352</v>
          </cell>
        </row>
        <row r="759">
          <cell r="B759" t="str">
            <v>Extreme</v>
          </cell>
          <cell r="C759">
            <v>0</v>
          </cell>
          <cell r="D759">
            <v>0</v>
          </cell>
          <cell r="E759">
            <v>0</v>
          </cell>
          <cell r="F759">
            <v>0</v>
          </cell>
          <cell r="G759">
            <v>4</v>
          </cell>
          <cell r="H759">
            <v>0</v>
          </cell>
          <cell r="I759">
            <v>4</v>
          </cell>
          <cell r="K759" t="str">
            <v>Extreme</v>
          </cell>
          <cell r="L759">
            <v>0</v>
          </cell>
          <cell r="M759">
            <v>0</v>
          </cell>
          <cell r="N759">
            <v>0</v>
          </cell>
          <cell r="O759">
            <v>0</v>
          </cell>
          <cell r="P759">
            <v>147</v>
          </cell>
          <cell r="Q759">
            <v>0</v>
          </cell>
          <cell r="R759">
            <v>147</v>
          </cell>
        </row>
        <row r="760">
          <cell r="B760" t="str">
            <v>Force10</v>
          </cell>
          <cell r="C760">
            <v>0</v>
          </cell>
          <cell r="D760">
            <v>0</v>
          </cell>
          <cell r="E760">
            <v>0</v>
          </cell>
          <cell r="F760">
            <v>0</v>
          </cell>
          <cell r="G760">
            <v>4</v>
          </cell>
          <cell r="H760">
            <v>0</v>
          </cell>
          <cell r="I760">
            <v>4</v>
          </cell>
          <cell r="K760" t="str">
            <v>Force10</v>
          </cell>
          <cell r="L760">
            <v>0</v>
          </cell>
          <cell r="M760">
            <v>0</v>
          </cell>
          <cell r="N760">
            <v>0</v>
          </cell>
          <cell r="O760">
            <v>0</v>
          </cell>
          <cell r="P760">
            <v>27</v>
          </cell>
          <cell r="Q760">
            <v>0</v>
          </cell>
          <cell r="R760">
            <v>27</v>
          </cell>
        </row>
        <row r="761">
          <cell r="B761" t="str">
            <v>Fujitsu</v>
          </cell>
          <cell r="C761">
            <v>0</v>
          </cell>
          <cell r="D761">
            <v>0</v>
          </cell>
          <cell r="E761">
            <v>0</v>
          </cell>
          <cell r="F761">
            <v>0</v>
          </cell>
          <cell r="G761">
            <v>0</v>
          </cell>
          <cell r="H761">
            <v>0</v>
          </cell>
          <cell r="I761">
            <v>0</v>
          </cell>
          <cell r="K761" t="str">
            <v>Fujitsu</v>
          </cell>
          <cell r="L761">
            <v>0</v>
          </cell>
          <cell r="M761">
            <v>0</v>
          </cell>
          <cell r="N761">
            <v>0</v>
          </cell>
          <cell r="O761">
            <v>0</v>
          </cell>
          <cell r="P761">
            <v>0</v>
          </cell>
          <cell r="Q761">
            <v>0</v>
          </cell>
          <cell r="R761">
            <v>0</v>
          </cell>
        </row>
        <row r="762">
          <cell r="B762" t="str">
            <v>Hammerhead Systems</v>
          </cell>
          <cell r="C762">
            <v>0</v>
          </cell>
          <cell r="D762">
            <v>0</v>
          </cell>
          <cell r="E762">
            <v>0</v>
          </cell>
          <cell r="F762">
            <v>0</v>
          </cell>
          <cell r="G762">
            <v>0</v>
          </cell>
          <cell r="H762">
            <v>0</v>
          </cell>
          <cell r="I762">
            <v>0</v>
          </cell>
          <cell r="K762" t="str">
            <v>Hammerhead Systems</v>
          </cell>
          <cell r="L762">
            <v>0</v>
          </cell>
          <cell r="M762">
            <v>0</v>
          </cell>
          <cell r="N762">
            <v>0</v>
          </cell>
          <cell r="O762">
            <v>0</v>
          </cell>
          <cell r="P762">
            <v>0</v>
          </cell>
          <cell r="Q762">
            <v>0</v>
          </cell>
          <cell r="R762">
            <v>0</v>
          </cell>
        </row>
        <row r="763">
          <cell r="B763" t="str">
            <v>Hitachi</v>
          </cell>
          <cell r="C763">
            <v>0</v>
          </cell>
          <cell r="D763">
            <v>0</v>
          </cell>
          <cell r="E763">
            <v>0</v>
          </cell>
          <cell r="F763">
            <v>0</v>
          </cell>
          <cell r="G763">
            <v>0</v>
          </cell>
          <cell r="H763">
            <v>0</v>
          </cell>
          <cell r="I763">
            <v>0</v>
          </cell>
          <cell r="K763" t="str">
            <v>Hitachi</v>
          </cell>
          <cell r="L763">
            <v>0</v>
          </cell>
          <cell r="M763">
            <v>0</v>
          </cell>
          <cell r="N763">
            <v>0</v>
          </cell>
          <cell r="O763">
            <v>0</v>
          </cell>
          <cell r="P763">
            <v>0</v>
          </cell>
          <cell r="Q763">
            <v>0</v>
          </cell>
          <cell r="R763">
            <v>0</v>
          </cell>
        </row>
        <row r="764">
          <cell r="B764" t="str">
            <v>Hitachi Cable</v>
          </cell>
          <cell r="C764">
            <v>0</v>
          </cell>
          <cell r="D764">
            <v>0</v>
          </cell>
          <cell r="E764">
            <v>0</v>
          </cell>
          <cell r="F764">
            <v>0</v>
          </cell>
          <cell r="G764">
            <v>0</v>
          </cell>
          <cell r="H764">
            <v>0</v>
          </cell>
          <cell r="I764">
            <v>0</v>
          </cell>
          <cell r="K764" t="str">
            <v>Hitachi Cable</v>
          </cell>
          <cell r="L764">
            <v>0</v>
          </cell>
          <cell r="M764">
            <v>0</v>
          </cell>
          <cell r="N764">
            <v>0</v>
          </cell>
          <cell r="O764">
            <v>0</v>
          </cell>
          <cell r="P764">
            <v>0</v>
          </cell>
          <cell r="Q764">
            <v>0</v>
          </cell>
          <cell r="R764">
            <v>0</v>
          </cell>
        </row>
        <row r="765">
          <cell r="B765" t="str">
            <v>Huawei</v>
          </cell>
          <cell r="C765">
            <v>0</v>
          </cell>
          <cell r="D765">
            <v>0</v>
          </cell>
          <cell r="E765">
            <v>0</v>
          </cell>
          <cell r="F765">
            <v>0</v>
          </cell>
          <cell r="G765">
            <v>0</v>
          </cell>
          <cell r="H765">
            <v>0</v>
          </cell>
          <cell r="I765">
            <v>0</v>
          </cell>
          <cell r="K765" t="str">
            <v>Huawei</v>
          </cell>
          <cell r="L765">
            <v>0</v>
          </cell>
          <cell r="M765">
            <v>0</v>
          </cell>
          <cell r="N765">
            <v>0</v>
          </cell>
          <cell r="O765">
            <v>0</v>
          </cell>
          <cell r="P765">
            <v>0</v>
          </cell>
          <cell r="Q765">
            <v>0</v>
          </cell>
          <cell r="R765">
            <v>0</v>
          </cell>
        </row>
        <row r="766">
          <cell r="B766" t="str">
            <v>Hyperchip</v>
          </cell>
          <cell r="C766">
            <v>0</v>
          </cell>
          <cell r="D766">
            <v>0</v>
          </cell>
          <cell r="E766">
            <v>0</v>
          </cell>
          <cell r="F766">
            <v>0</v>
          </cell>
          <cell r="G766">
            <v>0</v>
          </cell>
          <cell r="H766">
            <v>0</v>
          </cell>
          <cell r="I766">
            <v>0</v>
          </cell>
          <cell r="K766" t="str">
            <v>Hyperchip</v>
          </cell>
          <cell r="L766">
            <v>0</v>
          </cell>
          <cell r="M766">
            <v>0</v>
          </cell>
          <cell r="N766">
            <v>0</v>
          </cell>
          <cell r="O766">
            <v>0</v>
          </cell>
          <cell r="P766">
            <v>0</v>
          </cell>
          <cell r="Q766">
            <v>0</v>
          </cell>
          <cell r="R766">
            <v>0</v>
          </cell>
        </row>
        <row r="767">
          <cell r="B767" t="str">
            <v>Juniper</v>
          </cell>
          <cell r="C767">
            <v>76</v>
          </cell>
          <cell r="D767">
            <v>39</v>
          </cell>
          <cell r="E767">
            <v>34</v>
          </cell>
          <cell r="F767">
            <v>0</v>
          </cell>
          <cell r="G767">
            <v>0</v>
          </cell>
          <cell r="H767">
            <v>0</v>
          </cell>
          <cell r="I767">
            <v>149</v>
          </cell>
          <cell r="K767" t="str">
            <v>Juniper</v>
          </cell>
          <cell r="L767">
            <v>128</v>
          </cell>
          <cell r="M767">
            <v>635</v>
          </cell>
          <cell r="N767">
            <v>284</v>
          </cell>
          <cell r="O767">
            <v>0</v>
          </cell>
          <cell r="P767">
            <v>0</v>
          </cell>
          <cell r="Q767">
            <v>0</v>
          </cell>
          <cell r="R767">
            <v>1047</v>
          </cell>
        </row>
        <row r="768">
          <cell r="B768" t="str">
            <v>Laurel Networks</v>
          </cell>
          <cell r="C768">
            <v>0</v>
          </cell>
          <cell r="D768">
            <v>0</v>
          </cell>
          <cell r="E768">
            <v>0</v>
          </cell>
          <cell r="F768">
            <v>0</v>
          </cell>
          <cell r="G768">
            <v>0</v>
          </cell>
          <cell r="H768">
            <v>0</v>
          </cell>
          <cell r="I768">
            <v>0</v>
          </cell>
          <cell r="K768" t="str">
            <v>Laurel Networks</v>
          </cell>
          <cell r="L768">
            <v>0</v>
          </cell>
          <cell r="M768">
            <v>0</v>
          </cell>
          <cell r="N768">
            <v>0</v>
          </cell>
          <cell r="O768">
            <v>0</v>
          </cell>
          <cell r="P768">
            <v>0</v>
          </cell>
          <cell r="Q768">
            <v>0</v>
          </cell>
          <cell r="R768">
            <v>0</v>
          </cell>
        </row>
        <row r="769">
          <cell r="B769" t="str">
            <v>Lucent</v>
          </cell>
          <cell r="C769">
            <v>0</v>
          </cell>
          <cell r="D769">
            <v>0</v>
          </cell>
          <cell r="E769">
            <v>0</v>
          </cell>
          <cell r="F769">
            <v>0</v>
          </cell>
          <cell r="G769">
            <v>0</v>
          </cell>
          <cell r="H769">
            <v>0</v>
          </cell>
          <cell r="I769">
            <v>0</v>
          </cell>
          <cell r="K769" t="str">
            <v>Lucent</v>
          </cell>
          <cell r="L769">
            <v>0</v>
          </cell>
          <cell r="M769">
            <v>0</v>
          </cell>
          <cell r="N769">
            <v>0</v>
          </cell>
          <cell r="O769">
            <v>0</v>
          </cell>
          <cell r="P769">
            <v>0</v>
          </cell>
          <cell r="Q769">
            <v>0</v>
          </cell>
          <cell r="R769">
            <v>0</v>
          </cell>
        </row>
        <row r="770">
          <cell r="B770" t="str">
            <v>NEC</v>
          </cell>
          <cell r="C770">
            <v>0</v>
          </cell>
          <cell r="D770">
            <v>0</v>
          </cell>
          <cell r="E770">
            <v>0</v>
          </cell>
          <cell r="F770">
            <v>0</v>
          </cell>
          <cell r="G770">
            <v>0</v>
          </cell>
          <cell r="H770">
            <v>0</v>
          </cell>
          <cell r="I770">
            <v>0</v>
          </cell>
          <cell r="K770" t="str">
            <v>NEC</v>
          </cell>
          <cell r="L770">
            <v>0</v>
          </cell>
          <cell r="M770">
            <v>0</v>
          </cell>
          <cell r="N770">
            <v>0</v>
          </cell>
          <cell r="O770">
            <v>0</v>
          </cell>
          <cell r="P770">
            <v>0</v>
          </cell>
          <cell r="Q770">
            <v>0</v>
          </cell>
          <cell r="R770">
            <v>0</v>
          </cell>
        </row>
        <row r="771">
          <cell r="B771" t="str">
            <v>Nokia Siemens Networks</v>
          </cell>
          <cell r="C771">
            <v>0</v>
          </cell>
          <cell r="D771">
            <v>0</v>
          </cell>
          <cell r="E771">
            <v>0</v>
          </cell>
          <cell r="F771">
            <v>0</v>
          </cell>
          <cell r="G771">
            <v>0</v>
          </cell>
          <cell r="H771">
            <v>0</v>
          </cell>
          <cell r="I771">
            <v>0</v>
          </cell>
          <cell r="K771" t="str">
            <v>Nokia Siemens Networks</v>
          </cell>
          <cell r="L771">
            <v>0</v>
          </cell>
          <cell r="M771">
            <v>0</v>
          </cell>
          <cell r="N771">
            <v>0</v>
          </cell>
          <cell r="O771">
            <v>0</v>
          </cell>
          <cell r="P771">
            <v>0</v>
          </cell>
          <cell r="Q771">
            <v>0</v>
          </cell>
          <cell r="R771">
            <v>0</v>
          </cell>
        </row>
        <row r="772">
          <cell r="B772" t="str">
            <v>Nortel</v>
          </cell>
          <cell r="C772">
            <v>0</v>
          </cell>
          <cell r="D772">
            <v>0</v>
          </cell>
          <cell r="E772">
            <v>2</v>
          </cell>
          <cell r="F772">
            <v>0</v>
          </cell>
          <cell r="G772">
            <v>6</v>
          </cell>
          <cell r="H772">
            <v>43</v>
          </cell>
          <cell r="I772">
            <v>51</v>
          </cell>
          <cell r="K772" t="str">
            <v>Nortel</v>
          </cell>
          <cell r="L772">
            <v>0</v>
          </cell>
          <cell r="M772">
            <v>0</v>
          </cell>
          <cell r="N772">
            <v>13</v>
          </cell>
          <cell r="O772">
            <v>0</v>
          </cell>
          <cell r="P772">
            <v>219</v>
          </cell>
          <cell r="Q772">
            <v>182</v>
          </cell>
          <cell r="R772">
            <v>414</v>
          </cell>
        </row>
        <row r="773">
          <cell r="B773" t="str">
            <v>Procket</v>
          </cell>
          <cell r="C773">
            <v>0</v>
          </cell>
          <cell r="D773">
            <v>0</v>
          </cell>
          <cell r="E773">
            <v>0</v>
          </cell>
          <cell r="F773">
            <v>0</v>
          </cell>
          <cell r="G773">
            <v>0</v>
          </cell>
          <cell r="H773">
            <v>0</v>
          </cell>
          <cell r="I773">
            <v>0</v>
          </cell>
          <cell r="K773" t="str">
            <v>Procket</v>
          </cell>
          <cell r="L773">
            <v>0</v>
          </cell>
          <cell r="M773">
            <v>0</v>
          </cell>
          <cell r="N773">
            <v>0</v>
          </cell>
          <cell r="O773">
            <v>0</v>
          </cell>
          <cell r="P773">
            <v>0</v>
          </cell>
          <cell r="Q773">
            <v>0</v>
          </cell>
          <cell r="R773">
            <v>0</v>
          </cell>
        </row>
        <row r="774">
          <cell r="B774" t="str">
            <v>Quarry</v>
          </cell>
          <cell r="C774">
            <v>0</v>
          </cell>
          <cell r="D774">
            <v>0</v>
          </cell>
          <cell r="E774">
            <v>0</v>
          </cell>
          <cell r="F774">
            <v>0</v>
          </cell>
          <cell r="G774">
            <v>0</v>
          </cell>
          <cell r="H774">
            <v>0</v>
          </cell>
          <cell r="I774">
            <v>0</v>
          </cell>
          <cell r="K774" t="str">
            <v>Quarry</v>
          </cell>
          <cell r="L774">
            <v>0</v>
          </cell>
          <cell r="M774">
            <v>0</v>
          </cell>
          <cell r="N774">
            <v>0</v>
          </cell>
          <cell r="O774">
            <v>0</v>
          </cell>
          <cell r="P774">
            <v>0</v>
          </cell>
          <cell r="Q774">
            <v>0</v>
          </cell>
          <cell r="R774">
            <v>0</v>
          </cell>
        </row>
        <row r="775">
          <cell r="B775" t="str">
            <v>Redback</v>
          </cell>
          <cell r="C775">
            <v>0</v>
          </cell>
          <cell r="D775">
            <v>0</v>
          </cell>
          <cell r="E775">
            <v>0</v>
          </cell>
          <cell r="F775">
            <v>0</v>
          </cell>
          <cell r="G775">
            <v>0</v>
          </cell>
          <cell r="H775">
            <v>0</v>
          </cell>
          <cell r="I775">
            <v>0</v>
          </cell>
          <cell r="K775" t="str">
            <v>Redback</v>
          </cell>
          <cell r="L775">
            <v>0</v>
          </cell>
          <cell r="M775">
            <v>0</v>
          </cell>
          <cell r="N775">
            <v>0</v>
          </cell>
          <cell r="O775">
            <v>0</v>
          </cell>
          <cell r="P775">
            <v>0</v>
          </cell>
          <cell r="Q775">
            <v>0</v>
          </cell>
          <cell r="R775">
            <v>0</v>
          </cell>
        </row>
        <row r="776">
          <cell r="B776" t="str">
            <v>Riverstone</v>
          </cell>
          <cell r="C776">
            <v>0</v>
          </cell>
          <cell r="D776">
            <v>0</v>
          </cell>
          <cell r="E776">
            <v>0</v>
          </cell>
          <cell r="F776">
            <v>0</v>
          </cell>
          <cell r="G776">
            <v>0</v>
          </cell>
          <cell r="H776">
            <v>0</v>
          </cell>
          <cell r="I776">
            <v>0</v>
          </cell>
          <cell r="K776" t="str">
            <v>Riverstone</v>
          </cell>
          <cell r="L776">
            <v>0</v>
          </cell>
          <cell r="M776">
            <v>0</v>
          </cell>
          <cell r="N776">
            <v>0</v>
          </cell>
          <cell r="O776">
            <v>0</v>
          </cell>
          <cell r="P776">
            <v>0</v>
          </cell>
          <cell r="Q776">
            <v>0</v>
          </cell>
          <cell r="R776">
            <v>0</v>
          </cell>
        </row>
        <row r="777">
          <cell r="B777" t="str">
            <v>Tellabs</v>
          </cell>
          <cell r="C777">
            <v>0</v>
          </cell>
          <cell r="D777">
            <v>19</v>
          </cell>
          <cell r="E777">
            <v>0</v>
          </cell>
          <cell r="F777">
            <v>0</v>
          </cell>
          <cell r="G777">
            <v>0</v>
          </cell>
          <cell r="H777">
            <v>0</v>
          </cell>
          <cell r="I777">
            <v>19</v>
          </cell>
          <cell r="K777" t="str">
            <v>Tellabs</v>
          </cell>
          <cell r="L777">
            <v>0</v>
          </cell>
          <cell r="M777">
            <v>196</v>
          </cell>
          <cell r="N777">
            <v>0</v>
          </cell>
          <cell r="O777">
            <v>0</v>
          </cell>
          <cell r="P777">
            <v>0</v>
          </cell>
          <cell r="Q777">
            <v>0</v>
          </cell>
          <cell r="R777">
            <v>196</v>
          </cell>
        </row>
        <row r="778">
          <cell r="B778" t="str">
            <v>ZTE</v>
          </cell>
          <cell r="C778">
            <v>0</v>
          </cell>
          <cell r="D778">
            <v>0</v>
          </cell>
          <cell r="E778">
            <v>0</v>
          </cell>
          <cell r="F778">
            <v>0</v>
          </cell>
          <cell r="G778">
            <v>0</v>
          </cell>
          <cell r="H778">
            <v>0</v>
          </cell>
          <cell r="I778">
            <v>0</v>
          </cell>
          <cell r="K778" t="str">
            <v>ZTE</v>
          </cell>
          <cell r="L778">
            <v>0</v>
          </cell>
          <cell r="M778">
            <v>0</v>
          </cell>
          <cell r="N778">
            <v>0</v>
          </cell>
          <cell r="O778">
            <v>0</v>
          </cell>
          <cell r="P778">
            <v>0</v>
          </cell>
          <cell r="Q778">
            <v>0</v>
          </cell>
          <cell r="R778">
            <v>0</v>
          </cell>
        </row>
        <row r="779">
          <cell r="B779" t="str">
            <v>Other</v>
          </cell>
          <cell r="C779">
            <v>0</v>
          </cell>
          <cell r="D779">
            <v>0</v>
          </cell>
          <cell r="E779">
            <v>0</v>
          </cell>
          <cell r="F779">
            <v>0</v>
          </cell>
          <cell r="G779">
            <v>3</v>
          </cell>
          <cell r="H779">
            <v>0</v>
          </cell>
          <cell r="I779">
            <v>3</v>
          </cell>
          <cell r="K779" t="str">
            <v>Other</v>
          </cell>
          <cell r="L779">
            <v>0</v>
          </cell>
          <cell r="M779">
            <v>0</v>
          </cell>
          <cell r="N779">
            <v>0</v>
          </cell>
          <cell r="O779">
            <v>0</v>
          </cell>
          <cell r="P779">
            <v>21</v>
          </cell>
          <cell r="Q779">
            <v>0</v>
          </cell>
          <cell r="R779">
            <v>21</v>
          </cell>
        </row>
        <row r="780">
          <cell r="B780" t="str">
            <v>Total</v>
          </cell>
          <cell r="C780">
            <v>179</v>
          </cell>
          <cell r="D780">
            <v>207</v>
          </cell>
          <cell r="E780">
            <v>95</v>
          </cell>
          <cell r="F780">
            <v>0</v>
          </cell>
          <cell r="G780">
            <v>165</v>
          </cell>
          <cell r="H780">
            <v>161</v>
          </cell>
          <cell r="I780">
            <v>807</v>
          </cell>
          <cell r="K780" t="str">
            <v>Total</v>
          </cell>
          <cell r="L780">
            <v>415</v>
          </cell>
          <cell r="M780">
            <v>3982</v>
          </cell>
          <cell r="N780">
            <v>1749</v>
          </cell>
          <cell r="O780">
            <v>0</v>
          </cell>
          <cell r="P780">
            <v>5627</v>
          </cell>
          <cell r="Q780">
            <v>929</v>
          </cell>
          <cell r="R780">
            <v>12702</v>
          </cell>
        </row>
        <row r="784">
          <cell r="B784" t="str">
            <v>Vendor</v>
          </cell>
          <cell r="C784" t="str">
            <v>Core IP/MPLS</v>
          </cell>
          <cell r="D784" t="str">
            <v xml:space="preserve">Edge IP/MPLS </v>
          </cell>
          <cell r="E784" t="str">
            <v>Subscriber Service Router</v>
          </cell>
          <cell r="F784" t="str">
            <v>BRAS</v>
          </cell>
          <cell r="G784" t="str">
            <v>IP/Ethernet</v>
          </cell>
          <cell r="H784" t="str">
            <v>ATM/MPLS</v>
          </cell>
          <cell r="I784" t="str">
            <v>Total IPS</v>
          </cell>
          <cell r="K784" t="str">
            <v>Vendor</v>
          </cell>
          <cell r="L784" t="str">
            <v>Core IP/MPLS</v>
          </cell>
          <cell r="M784" t="str">
            <v>Edge IP/MPLS</v>
          </cell>
          <cell r="N784" t="str">
            <v>Subscriber Service Router</v>
          </cell>
          <cell r="O784" t="str">
            <v>BRAS</v>
          </cell>
          <cell r="P784" t="str">
            <v>IP/Ethernet</v>
          </cell>
          <cell r="Q784" t="str">
            <v>ATM/MPLS</v>
          </cell>
          <cell r="R784" t="str">
            <v>Total IPS</v>
          </cell>
        </row>
        <row r="785">
          <cell r="B785" t="str">
            <v>Alaxala Networks</v>
          </cell>
          <cell r="I785">
            <v>0</v>
          </cell>
          <cell r="K785" t="str">
            <v>Alaxala Networks</v>
          </cell>
          <cell r="R785">
            <v>0</v>
          </cell>
        </row>
        <row r="786">
          <cell r="B786" t="str">
            <v>Alcatel-Lucent</v>
          </cell>
          <cell r="C786">
            <v>0</v>
          </cell>
          <cell r="D786">
            <v>60</v>
          </cell>
          <cell r="E786">
            <v>0</v>
          </cell>
          <cell r="F786">
            <v>0</v>
          </cell>
          <cell r="G786">
            <v>1</v>
          </cell>
          <cell r="H786">
            <v>82</v>
          </cell>
          <cell r="I786">
            <v>143</v>
          </cell>
          <cell r="K786" t="str">
            <v>Alcatel-Lucent</v>
          </cell>
          <cell r="L786">
            <v>0</v>
          </cell>
          <cell r="M786">
            <v>478</v>
          </cell>
          <cell r="N786">
            <v>0</v>
          </cell>
          <cell r="O786">
            <v>0</v>
          </cell>
          <cell r="P786">
            <v>50</v>
          </cell>
          <cell r="Q786">
            <v>532</v>
          </cell>
          <cell r="R786">
            <v>1060</v>
          </cell>
        </row>
        <row r="787">
          <cell r="B787" t="str">
            <v>Atrica</v>
          </cell>
          <cell r="C787">
            <v>0</v>
          </cell>
          <cell r="D787">
            <v>0</v>
          </cell>
          <cell r="E787">
            <v>0</v>
          </cell>
          <cell r="F787">
            <v>0</v>
          </cell>
          <cell r="G787">
            <v>3</v>
          </cell>
          <cell r="H787">
            <v>0</v>
          </cell>
          <cell r="I787">
            <v>3</v>
          </cell>
          <cell r="K787" t="str">
            <v>Atrica</v>
          </cell>
          <cell r="L787">
            <v>0</v>
          </cell>
          <cell r="M787">
            <v>0</v>
          </cell>
          <cell r="N787">
            <v>0</v>
          </cell>
          <cell r="O787">
            <v>0</v>
          </cell>
          <cell r="P787">
            <v>21</v>
          </cell>
          <cell r="Q787">
            <v>0</v>
          </cell>
          <cell r="R787">
            <v>21</v>
          </cell>
        </row>
        <row r="788">
          <cell r="B788" t="str">
            <v>Avici</v>
          </cell>
          <cell r="C788">
            <v>15</v>
          </cell>
          <cell r="D788">
            <v>0</v>
          </cell>
          <cell r="E788">
            <v>0</v>
          </cell>
          <cell r="F788">
            <v>0</v>
          </cell>
          <cell r="G788">
            <v>0</v>
          </cell>
          <cell r="H788">
            <v>0</v>
          </cell>
          <cell r="I788">
            <v>15</v>
          </cell>
          <cell r="K788" t="str">
            <v>Avici</v>
          </cell>
          <cell r="L788">
            <v>22</v>
          </cell>
          <cell r="M788">
            <v>0</v>
          </cell>
          <cell r="N788">
            <v>0</v>
          </cell>
          <cell r="O788">
            <v>0</v>
          </cell>
          <cell r="P788">
            <v>0</v>
          </cell>
          <cell r="Q788">
            <v>0</v>
          </cell>
          <cell r="R788">
            <v>22</v>
          </cell>
        </row>
        <row r="789">
          <cell r="B789" t="str">
            <v>Brocade</v>
          </cell>
          <cell r="C789">
            <v>0</v>
          </cell>
          <cell r="D789">
            <v>0</v>
          </cell>
          <cell r="E789">
            <v>0</v>
          </cell>
          <cell r="F789">
            <v>0</v>
          </cell>
          <cell r="G789">
            <v>1</v>
          </cell>
          <cell r="H789">
            <v>0</v>
          </cell>
          <cell r="I789">
            <v>1</v>
          </cell>
          <cell r="K789" t="str">
            <v>Brocade</v>
          </cell>
          <cell r="L789">
            <v>0</v>
          </cell>
          <cell r="M789">
            <v>0</v>
          </cell>
          <cell r="N789">
            <v>0</v>
          </cell>
          <cell r="O789">
            <v>0</v>
          </cell>
          <cell r="P789">
            <v>37</v>
          </cell>
          <cell r="Q789">
            <v>0</v>
          </cell>
          <cell r="R789">
            <v>37</v>
          </cell>
        </row>
        <row r="790">
          <cell r="B790" t="str">
            <v>Caspian</v>
          </cell>
          <cell r="C790">
            <v>0</v>
          </cell>
          <cell r="D790">
            <v>0</v>
          </cell>
          <cell r="E790">
            <v>0</v>
          </cell>
          <cell r="F790">
            <v>0</v>
          </cell>
          <cell r="G790">
            <v>0</v>
          </cell>
          <cell r="H790">
            <v>0</v>
          </cell>
          <cell r="I790">
            <v>0</v>
          </cell>
          <cell r="K790" t="str">
            <v>Caspian</v>
          </cell>
          <cell r="L790">
            <v>0</v>
          </cell>
          <cell r="M790">
            <v>0</v>
          </cell>
          <cell r="N790">
            <v>0</v>
          </cell>
          <cell r="O790">
            <v>0</v>
          </cell>
          <cell r="P790">
            <v>0</v>
          </cell>
          <cell r="Q790">
            <v>0</v>
          </cell>
          <cell r="R790">
            <v>0</v>
          </cell>
        </row>
        <row r="791">
          <cell r="B791" t="str">
            <v>Chiaro</v>
          </cell>
          <cell r="C791">
            <v>0</v>
          </cell>
          <cell r="D791">
            <v>0</v>
          </cell>
          <cell r="E791">
            <v>0</v>
          </cell>
          <cell r="F791">
            <v>0</v>
          </cell>
          <cell r="G791">
            <v>0</v>
          </cell>
          <cell r="H791">
            <v>0</v>
          </cell>
          <cell r="I791">
            <v>0</v>
          </cell>
          <cell r="K791" t="str">
            <v>Chiaro</v>
          </cell>
          <cell r="L791">
            <v>0</v>
          </cell>
          <cell r="M791">
            <v>0</v>
          </cell>
          <cell r="N791">
            <v>0</v>
          </cell>
          <cell r="O791">
            <v>0</v>
          </cell>
          <cell r="P791">
            <v>0</v>
          </cell>
          <cell r="Q791">
            <v>0</v>
          </cell>
          <cell r="R791">
            <v>0</v>
          </cell>
        </row>
        <row r="792">
          <cell r="B792" t="str">
            <v>Ciena</v>
          </cell>
          <cell r="C792">
            <v>0</v>
          </cell>
          <cell r="D792">
            <v>0</v>
          </cell>
          <cell r="E792">
            <v>0</v>
          </cell>
          <cell r="F792">
            <v>0</v>
          </cell>
          <cell r="G792">
            <v>0</v>
          </cell>
          <cell r="H792">
            <v>7</v>
          </cell>
          <cell r="I792">
            <v>7</v>
          </cell>
          <cell r="K792" t="str">
            <v>Ciena</v>
          </cell>
          <cell r="L792">
            <v>0</v>
          </cell>
          <cell r="M792">
            <v>0</v>
          </cell>
          <cell r="N792">
            <v>0</v>
          </cell>
          <cell r="O792">
            <v>0</v>
          </cell>
          <cell r="P792">
            <v>0</v>
          </cell>
          <cell r="Q792">
            <v>93</v>
          </cell>
          <cell r="R792">
            <v>93</v>
          </cell>
        </row>
        <row r="793">
          <cell r="B793" t="str">
            <v>Cisco</v>
          </cell>
          <cell r="C793">
            <v>99</v>
          </cell>
          <cell r="D793">
            <v>119</v>
          </cell>
          <cell r="E793">
            <v>38</v>
          </cell>
          <cell r="F793">
            <v>0</v>
          </cell>
          <cell r="G793">
            <v>147</v>
          </cell>
          <cell r="H793">
            <v>23</v>
          </cell>
          <cell r="I793">
            <v>426</v>
          </cell>
          <cell r="K793" t="str">
            <v>Cisco</v>
          </cell>
          <cell r="L793">
            <v>294</v>
          </cell>
          <cell r="M793">
            <v>2913</v>
          </cell>
          <cell r="N793">
            <v>1265</v>
          </cell>
          <cell r="O793">
            <v>0</v>
          </cell>
          <cell r="P793">
            <v>5145</v>
          </cell>
          <cell r="Q793">
            <v>100</v>
          </cell>
          <cell r="R793">
            <v>9717</v>
          </cell>
        </row>
        <row r="794">
          <cell r="B794" t="str">
            <v>Cosine</v>
          </cell>
          <cell r="C794">
            <v>0</v>
          </cell>
          <cell r="D794">
            <v>0</v>
          </cell>
          <cell r="E794">
            <v>0</v>
          </cell>
          <cell r="F794">
            <v>0</v>
          </cell>
          <cell r="G794">
            <v>0</v>
          </cell>
          <cell r="H794">
            <v>0</v>
          </cell>
          <cell r="I794">
            <v>0</v>
          </cell>
          <cell r="K794" t="str">
            <v>Cosine</v>
          </cell>
          <cell r="L794">
            <v>0</v>
          </cell>
          <cell r="M794">
            <v>0</v>
          </cell>
          <cell r="N794">
            <v>0</v>
          </cell>
          <cell r="O794">
            <v>0</v>
          </cell>
          <cell r="P794">
            <v>0</v>
          </cell>
          <cell r="Q794">
            <v>0</v>
          </cell>
          <cell r="R794">
            <v>0</v>
          </cell>
        </row>
        <row r="795">
          <cell r="B795" t="str">
            <v>ECI Telecom</v>
          </cell>
          <cell r="C795">
            <v>0</v>
          </cell>
          <cell r="D795">
            <v>1</v>
          </cell>
          <cell r="E795">
            <v>0</v>
          </cell>
          <cell r="F795">
            <v>0</v>
          </cell>
          <cell r="G795">
            <v>0</v>
          </cell>
          <cell r="H795">
            <v>0</v>
          </cell>
          <cell r="I795">
            <v>1</v>
          </cell>
          <cell r="K795" t="str">
            <v>ECI Telecom</v>
          </cell>
          <cell r="L795">
            <v>0</v>
          </cell>
          <cell r="M795">
            <v>10</v>
          </cell>
          <cell r="N795">
            <v>0</v>
          </cell>
          <cell r="O795">
            <v>0</v>
          </cell>
          <cell r="P795">
            <v>0</v>
          </cell>
          <cell r="Q795">
            <v>0</v>
          </cell>
          <cell r="R795">
            <v>10</v>
          </cell>
        </row>
        <row r="796">
          <cell r="B796" t="str">
            <v>Equipe</v>
          </cell>
          <cell r="C796">
            <v>0</v>
          </cell>
          <cell r="D796">
            <v>0</v>
          </cell>
          <cell r="E796">
            <v>0</v>
          </cell>
          <cell r="F796">
            <v>0</v>
          </cell>
          <cell r="G796">
            <v>0</v>
          </cell>
          <cell r="H796">
            <v>0</v>
          </cell>
          <cell r="I796">
            <v>0</v>
          </cell>
          <cell r="K796" t="str">
            <v>Equipe</v>
          </cell>
          <cell r="L796">
            <v>0</v>
          </cell>
          <cell r="M796">
            <v>0</v>
          </cell>
          <cell r="N796">
            <v>0</v>
          </cell>
          <cell r="O796">
            <v>0</v>
          </cell>
          <cell r="P796">
            <v>0</v>
          </cell>
          <cell r="Q796">
            <v>0</v>
          </cell>
          <cell r="R796">
            <v>0</v>
          </cell>
        </row>
        <row r="797">
          <cell r="B797" t="str">
            <v>Ericsson</v>
          </cell>
          <cell r="C797">
            <v>0</v>
          </cell>
          <cell r="D797">
            <v>0</v>
          </cell>
          <cell r="E797">
            <v>33</v>
          </cell>
          <cell r="F797">
            <v>0</v>
          </cell>
          <cell r="G797">
            <v>0</v>
          </cell>
          <cell r="H797">
            <v>30</v>
          </cell>
          <cell r="I797">
            <v>63</v>
          </cell>
          <cell r="K797" t="str">
            <v>Ericsson</v>
          </cell>
          <cell r="L797">
            <v>0</v>
          </cell>
          <cell r="M797">
            <v>0</v>
          </cell>
          <cell r="N797">
            <v>352</v>
          </cell>
          <cell r="O797">
            <v>0</v>
          </cell>
          <cell r="P797">
            <v>0</v>
          </cell>
          <cell r="Q797">
            <v>152</v>
          </cell>
          <cell r="R797">
            <v>504</v>
          </cell>
        </row>
        <row r="798">
          <cell r="B798" t="str">
            <v>Extreme</v>
          </cell>
          <cell r="C798">
            <v>0</v>
          </cell>
          <cell r="D798">
            <v>0</v>
          </cell>
          <cell r="E798">
            <v>0</v>
          </cell>
          <cell r="F798">
            <v>0</v>
          </cell>
          <cell r="G798">
            <v>4</v>
          </cell>
          <cell r="H798">
            <v>0</v>
          </cell>
          <cell r="I798">
            <v>4</v>
          </cell>
          <cell r="K798" t="str">
            <v>Extreme</v>
          </cell>
          <cell r="L798">
            <v>0</v>
          </cell>
          <cell r="M798">
            <v>0</v>
          </cell>
          <cell r="N798">
            <v>0</v>
          </cell>
          <cell r="O798">
            <v>0</v>
          </cell>
          <cell r="P798">
            <v>140</v>
          </cell>
          <cell r="Q798">
            <v>0</v>
          </cell>
          <cell r="R798">
            <v>140</v>
          </cell>
        </row>
        <row r="799">
          <cell r="B799" t="str">
            <v>Force10</v>
          </cell>
          <cell r="C799">
            <v>0</v>
          </cell>
          <cell r="D799">
            <v>0</v>
          </cell>
          <cell r="E799">
            <v>0</v>
          </cell>
          <cell r="F799">
            <v>0</v>
          </cell>
          <cell r="G799">
            <v>2</v>
          </cell>
          <cell r="H799">
            <v>0</v>
          </cell>
          <cell r="I799">
            <v>2</v>
          </cell>
          <cell r="K799" t="str">
            <v>Force10</v>
          </cell>
          <cell r="L799">
            <v>0</v>
          </cell>
          <cell r="M799">
            <v>0</v>
          </cell>
          <cell r="N799">
            <v>0</v>
          </cell>
          <cell r="O799">
            <v>0</v>
          </cell>
          <cell r="P799">
            <v>13</v>
          </cell>
          <cell r="Q799">
            <v>0</v>
          </cell>
          <cell r="R799">
            <v>13</v>
          </cell>
        </row>
        <row r="800">
          <cell r="B800" t="str">
            <v>Fujitsu</v>
          </cell>
          <cell r="C800">
            <v>0</v>
          </cell>
          <cell r="D800">
            <v>0</v>
          </cell>
          <cell r="E800">
            <v>0</v>
          </cell>
          <cell r="F800">
            <v>0</v>
          </cell>
          <cell r="G800">
            <v>0</v>
          </cell>
          <cell r="H800">
            <v>0</v>
          </cell>
          <cell r="I800">
            <v>0</v>
          </cell>
          <cell r="K800" t="str">
            <v>Fujitsu</v>
          </cell>
          <cell r="L800">
            <v>0</v>
          </cell>
          <cell r="M800">
            <v>0</v>
          </cell>
          <cell r="N800">
            <v>0</v>
          </cell>
          <cell r="O800">
            <v>0</v>
          </cell>
          <cell r="P800">
            <v>0</v>
          </cell>
          <cell r="Q800">
            <v>0</v>
          </cell>
          <cell r="R800">
            <v>0</v>
          </cell>
        </row>
        <row r="801">
          <cell r="B801" t="str">
            <v>Hammerhead Systems</v>
          </cell>
          <cell r="C801">
            <v>0</v>
          </cell>
          <cell r="D801">
            <v>0</v>
          </cell>
          <cell r="E801">
            <v>0</v>
          </cell>
          <cell r="F801">
            <v>0</v>
          </cell>
          <cell r="G801">
            <v>0</v>
          </cell>
          <cell r="H801">
            <v>0</v>
          </cell>
          <cell r="I801">
            <v>0</v>
          </cell>
          <cell r="K801" t="str">
            <v>Hammerhead Systems</v>
          </cell>
          <cell r="L801">
            <v>0</v>
          </cell>
          <cell r="M801">
            <v>0</v>
          </cell>
          <cell r="N801">
            <v>0</v>
          </cell>
          <cell r="O801">
            <v>0</v>
          </cell>
          <cell r="P801">
            <v>0</v>
          </cell>
          <cell r="Q801">
            <v>0</v>
          </cell>
          <cell r="R801">
            <v>0</v>
          </cell>
        </row>
        <row r="802">
          <cell r="B802" t="str">
            <v>Hitachi</v>
          </cell>
          <cell r="C802">
            <v>0</v>
          </cell>
          <cell r="D802">
            <v>0</v>
          </cell>
          <cell r="E802">
            <v>0</v>
          </cell>
          <cell r="F802">
            <v>0</v>
          </cell>
          <cell r="G802">
            <v>0</v>
          </cell>
          <cell r="H802">
            <v>0</v>
          </cell>
          <cell r="I802">
            <v>0</v>
          </cell>
          <cell r="K802" t="str">
            <v>Hitachi</v>
          </cell>
          <cell r="L802">
            <v>0</v>
          </cell>
          <cell r="M802">
            <v>0</v>
          </cell>
          <cell r="N802">
            <v>0</v>
          </cell>
          <cell r="O802">
            <v>0</v>
          </cell>
          <cell r="P802">
            <v>0</v>
          </cell>
          <cell r="Q802">
            <v>0</v>
          </cell>
          <cell r="R802">
            <v>0</v>
          </cell>
        </row>
        <row r="803">
          <cell r="B803" t="str">
            <v>Hitachi Cable</v>
          </cell>
          <cell r="C803">
            <v>0</v>
          </cell>
          <cell r="D803">
            <v>0</v>
          </cell>
          <cell r="E803">
            <v>0</v>
          </cell>
          <cell r="F803">
            <v>0</v>
          </cell>
          <cell r="G803">
            <v>0</v>
          </cell>
          <cell r="H803">
            <v>0</v>
          </cell>
          <cell r="I803">
            <v>0</v>
          </cell>
          <cell r="K803" t="str">
            <v>Hitachi Cable</v>
          </cell>
          <cell r="L803">
            <v>0</v>
          </cell>
          <cell r="M803">
            <v>0</v>
          </cell>
          <cell r="N803">
            <v>0</v>
          </cell>
          <cell r="O803">
            <v>0</v>
          </cell>
          <cell r="P803">
            <v>0</v>
          </cell>
          <cell r="Q803">
            <v>0</v>
          </cell>
          <cell r="R803">
            <v>0</v>
          </cell>
        </row>
        <row r="804">
          <cell r="B804" t="str">
            <v>Huawei</v>
          </cell>
          <cell r="C804">
            <v>0</v>
          </cell>
          <cell r="D804">
            <v>0</v>
          </cell>
          <cell r="E804">
            <v>0</v>
          </cell>
          <cell r="F804">
            <v>0</v>
          </cell>
          <cell r="G804">
            <v>1</v>
          </cell>
          <cell r="H804">
            <v>0</v>
          </cell>
          <cell r="I804">
            <v>1</v>
          </cell>
          <cell r="K804" t="str">
            <v>Huawei</v>
          </cell>
          <cell r="L804">
            <v>0</v>
          </cell>
          <cell r="M804">
            <v>0</v>
          </cell>
          <cell r="N804">
            <v>0</v>
          </cell>
          <cell r="O804">
            <v>0</v>
          </cell>
          <cell r="P804">
            <v>1991</v>
          </cell>
          <cell r="Q804">
            <v>0</v>
          </cell>
          <cell r="R804">
            <v>1991</v>
          </cell>
        </row>
        <row r="805">
          <cell r="B805" t="str">
            <v>Hyperchip</v>
          </cell>
          <cell r="C805">
            <v>0</v>
          </cell>
          <cell r="D805">
            <v>0</v>
          </cell>
          <cell r="E805">
            <v>0</v>
          </cell>
          <cell r="F805">
            <v>0</v>
          </cell>
          <cell r="G805">
            <v>0</v>
          </cell>
          <cell r="H805">
            <v>0</v>
          </cell>
          <cell r="I805">
            <v>0</v>
          </cell>
          <cell r="K805" t="str">
            <v>Hyperchip</v>
          </cell>
          <cell r="L805">
            <v>0</v>
          </cell>
          <cell r="M805">
            <v>0</v>
          </cell>
          <cell r="N805">
            <v>0</v>
          </cell>
          <cell r="O805">
            <v>0</v>
          </cell>
          <cell r="P805">
            <v>0</v>
          </cell>
          <cell r="Q805">
            <v>0</v>
          </cell>
          <cell r="R805">
            <v>0</v>
          </cell>
        </row>
        <row r="806">
          <cell r="B806" t="str">
            <v>Juniper</v>
          </cell>
          <cell r="C806">
            <v>79</v>
          </cell>
          <cell r="D806">
            <v>35</v>
          </cell>
          <cell r="E806">
            <v>30</v>
          </cell>
          <cell r="F806">
            <v>0</v>
          </cell>
          <cell r="G806">
            <v>0</v>
          </cell>
          <cell r="H806">
            <v>0</v>
          </cell>
          <cell r="I806">
            <v>144</v>
          </cell>
          <cell r="K806" t="str">
            <v>Juniper</v>
          </cell>
          <cell r="L806">
            <v>141</v>
          </cell>
          <cell r="M806">
            <v>575</v>
          </cell>
          <cell r="N806">
            <v>209</v>
          </cell>
          <cell r="O806">
            <v>0</v>
          </cell>
          <cell r="P806">
            <v>0</v>
          </cell>
          <cell r="Q806">
            <v>0</v>
          </cell>
          <cell r="R806">
            <v>925</v>
          </cell>
        </row>
        <row r="807">
          <cell r="B807" t="str">
            <v>Laurel Networks</v>
          </cell>
          <cell r="C807">
            <v>0</v>
          </cell>
          <cell r="D807">
            <v>0</v>
          </cell>
          <cell r="E807">
            <v>0</v>
          </cell>
          <cell r="F807">
            <v>0</v>
          </cell>
          <cell r="G807">
            <v>0</v>
          </cell>
          <cell r="H807">
            <v>0</v>
          </cell>
          <cell r="I807">
            <v>0</v>
          </cell>
          <cell r="K807" t="str">
            <v>Laurel Networks</v>
          </cell>
          <cell r="L807">
            <v>0</v>
          </cell>
          <cell r="M807">
            <v>0</v>
          </cell>
          <cell r="N807">
            <v>0</v>
          </cell>
          <cell r="O807">
            <v>0</v>
          </cell>
          <cell r="P807">
            <v>0</v>
          </cell>
          <cell r="Q807">
            <v>0</v>
          </cell>
          <cell r="R807">
            <v>0</v>
          </cell>
        </row>
        <row r="808">
          <cell r="B808" t="str">
            <v>Lucent</v>
          </cell>
          <cell r="C808">
            <v>0</v>
          </cell>
          <cell r="D808">
            <v>0</v>
          </cell>
          <cell r="E808">
            <v>0</v>
          </cell>
          <cell r="F808">
            <v>0</v>
          </cell>
          <cell r="G808">
            <v>0</v>
          </cell>
          <cell r="H808">
            <v>0</v>
          </cell>
          <cell r="I808">
            <v>0</v>
          </cell>
          <cell r="K808" t="str">
            <v>Lucent</v>
          </cell>
          <cell r="L808">
            <v>0</v>
          </cell>
          <cell r="M808">
            <v>0</v>
          </cell>
          <cell r="N808">
            <v>0</v>
          </cell>
          <cell r="O808">
            <v>0</v>
          </cell>
          <cell r="P808">
            <v>0</v>
          </cell>
          <cell r="Q808">
            <v>0</v>
          </cell>
          <cell r="R808">
            <v>0</v>
          </cell>
        </row>
        <row r="809">
          <cell r="B809" t="str">
            <v>NEC</v>
          </cell>
          <cell r="C809">
            <v>0</v>
          </cell>
          <cell r="D809">
            <v>0</v>
          </cell>
          <cell r="E809">
            <v>0</v>
          </cell>
          <cell r="F809">
            <v>0</v>
          </cell>
          <cell r="G809">
            <v>0</v>
          </cell>
          <cell r="H809">
            <v>0</v>
          </cell>
          <cell r="I809">
            <v>0</v>
          </cell>
          <cell r="K809" t="str">
            <v>NEC</v>
          </cell>
          <cell r="L809">
            <v>0</v>
          </cell>
          <cell r="M809">
            <v>0</v>
          </cell>
          <cell r="N809">
            <v>0</v>
          </cell>
          <cell r="O809">
            <v>0</v>
          </cell>
          <cell r="P809">
            <v>0</v>
          </cell>
          <cell r="Q809">
            <v>0</v>
          </cell>
          <cell r="R809">
            <v>0</v>
          </cell>
        </row>
        <row r="810">
          <cell r="B810" t="str">
            <v>Nokia Siemens Networks</v>
          </cell>
          <cell r="C810">
            <v>0</v>
          </cell>
          <cell r="D810">
            <v>0</v>
          </cell>
          <cell r="E810">
            <v>0</v>
          </cell>
          <cell r="F810">
            <v>0</v>
          </cell>
          <cell r="G810">
            <v>0</v>
          </cell>
          <cell r="H810">
            <v>0</v>
          </cell>
          <cell r="I810">
            <v>0</v>
          </cell>
          <cell r="K810" t="str">
            <v>Nokia Siemens Networks</v>
          </cell>
          <cell r="L810">
            <v>0</v>
          </cell>
          <cell r="M810">
            <v>0</v>
          </cell>
          <cell r="N810">
            <v>0</v>
          </cell>
          <cell r="O810">
            <v>0</v>
          </cell>
          <cell r="P810">
            <v>0</v>
          </cell>
          <cell r="Q810">
            <v>0</v>
          </cell>
          <cell r="R810">
            <v>0</v>
          </cell>
        </row>
        <row r="811">
          <cell r="B811" t="str">
            <v>Nortel</v>
          </cell>
          <cell r="C811">
            <v>0</v>
          </cell>
          <cell r="D811">
            <v>0</v>
          </cell>
          <cell r="E811">
            <v>1</v>
          </cell>
          <cell r="F811">
            <v>0</v>
          </cell>
          <cell r="G811">
            <v>7</v>
          </cell>
          <cell r="H811">
            <v>32</v>
          </cell>
          <cell r="I811">
            <v>40</v>
          </cell>
          <cell r="K811" t="str">
            <v>Nortel</v>
          </cell>
          <cell r="L811">
            <v>0</v>
          </cell>
          <cell r="M811">
            <v>0</v>
          </cell>
          <cell r="N811">
            <v>6</v>
          </cell>
          <cell r="O811">
            <v>0</v>
          </cell>
          <cell r="P811">
            <v>242</v>
          </cell>
          <cell r="Q811">
            <v>144</v>
          </cell>
          <cell r="R811">
            <v>392</v>
          </cell>
        </row>
        <row r="812">
          <cell r="B812" t="str">
            <v>Procket</v>
          </cell>
          <cell r="C812">
            <v>0</v>
          </cell>
          <cell r="D812">
            <v>0</v>
          </cell>
          <cell r="E812">
            <v>0</v>
          </cell>
          <cell r="F812">
            <v>0</v>
          </cell>
          <cell r="G812">
            <v>0</v>
          </cell>
          <cell r="H812">
            <v>0</v>
          </cell>
          <cell r="I812">
            <v>0</v>
          </cell>
          <cell r="K812" t="str">
            <v>Procket</v>
          </cell>
          <cell r="L812">
            <v>0</v>
          </cell>
          <cell r="M812">
            <v>0</v>
          </cell>
          <cell r="N812">
            <v>0</v>
          </cell>
          <cell r="O812">
            <v>0</v>
          </cell>
          <cell r="P812">
            <v>0</v>
          </cell>
          <cell r="Q812">
            <v>0</v>
          </cell>
          <cell r="R812">
            <v>0</v>
          </cell>
        </row>
        <row r="813">
          <cell r="B813" t="str">
            <v>Quarry</v>
          </cell>
          <cell r="C813">
            <v>0</v>
          </cell>
          <cell r="D813">
            <v>0</v>
          </cell>
          <cell r="E813">
            <v>0</v>
          </cell>
          <cell r="F813">
            <v>0</v>
          </cell>
          <cell r="G813">
            <v>0</v>
          </cell>
          <cell r="H813">
            <v>0</v>
          </cell>
          <cell r="I813">
            <v>0</v>
          </cell>
          <cell r="K813" t="str">
            <v>Quarry</v>
          </cell>
          <cell r="L813">
            <v>0</v>
          </cell>
          <cell r="M813">
            <v>0</v>
          </cell>
          <cell r="N813">
            <v>0</v>
          </cell>
          <cell r="O813">
            <v>0</v>
          </cell>
          <cell r="P813">
            <v>0</v>
          </cell>
          <cell r="Q813">
            <v>0</v>
          </cell>
          <cell r="R813">
            <v>0</v>
          </cell>
        </row>
        <row r="814">
          <cell r="B814" t="str">
            <v>Redback</v>
          </cell>
          <cell r="C814">
            <v>0</v>
          </cell>
          <cell r="D814">
            <v>0</v>
          </cell>
          <cell r="E814">
            <v>0</v>
          </cell>
          <cell r="F814">
            <v>0</v>
          </cell>
          <cell r="G814">
            <v>0</v>
          </cell>
          <cell r="H814">
            <v>0</v>
          </cell>
          <cell r="I814">
            <v>0</v>
          </cell>
          <cell r="K814" t="str">
            <v>Redback</v>
          </cell>
          <cell r="L814">
            <v>0</v>
          </cell>
          <cell r="M814">
            <v>0</v>
          </cell>
          <cell r="N814">
            <v>0</v>
          </cell>
          <cell r="O814">
            <v>0</v>
          </cell>
          <cell r="P814">
            <v>0</v>
          </cell>
          <cell r="Q814">
            <v>0</v>
          </cell>
          <cell r="R814">
            <v>0</v>
          </cell>
        </row>
        <row r="815">
          <cell r="B815" t="str">
            <v>Riverstone</v>
          </cell>
          <cell r="C815">
            <v>0</v>
          </cell>
          <cell r="D815">
            <v>0</v>
          </cell>
          <cell r="E815">
            <v>0</v>
          </cell>
          <cell r="F815">
            <v>0</v>
          </cell>
          <cell r="G815">
            <v>0</v>
          </cell>
          <cell r="H815">
            <v>0</v>
          </cell>
          <cell r="I815">
            <v>0</v>
          </cell>
          <cell r="K815" t="str">
            <v>Riverstone</v>
          </cell>
          <cell r="L815">
            <v>0</v>
          </cell>
          <cell r="M815">
            <v>0</v>
          </cell>
          <cell r="N815">
            <v>0</v>
          </cell>
          <cell r="O815">
            <v>0</v>
          </cell>
          <cell r="P815">
            <v>0</v>
          </cell>
          <cell r="Q815">
            <v>0</v>
          </cell>
          <cell r="R815">
            <v>0</v>
          </cell>
        </row>
        <row r="816">
          <cell r="B816" t="str">
            <v>Tellabs</v>
          </cell>
          <cell r="C816">
            <v>0</v>
          </cell>
          <cell r="D816">
            <v>14</v>
          </cell>
          <cell r="E816">
            <v>0</v>
          </cell>
          <cell r="F816">
            <v>0</v>
          </cell>
          <cell r="G816">
            <v>0</v>
          </cell>
          <cell r="H816">
            <v>0</v>
          </cell>
          <cell r="I816">
            <v>14</v>
          </cell>
          <cell r="K816" t="str">
            <v>Tellabs</v>
          </cell>
          <cell r="L816">
            <v>0</v>
          </cell>
          <cell r="M816">
            <v>151</v>
          </cell>
          <cell r="N816">
            <v>0</v>
          </cell>
          <cell r="O816">
            <v>0</v>
          </cell>
          <cell r="P816">
            <v>0</v>
          </cell>
          <cell r="Q816">
            <v>0</v>
          </cell>
          <cell r="R816">
            <v>151</v>
          </cell>
        </row>
        <row r="817">
          <cell r="B817" t="str">
            <v>ZTE</v>
          </cell>
          <cell r="C817">
            <v>0</v>
          </cell>
          <cell r="D817">
            <v>0</v>
          </cell>
          <cell r="E817">
            <v>0</v>
          </cell>
          <cell r="F817">
            <v>0</v>
          </cell>
          <cell r="G817">
            <v>0</v>
          </cell>
          <cell r="H817">
            <v>0</v>
          </cell>
          <cell r="I817">
            <v>0</v>
          </cell>
          <cell r="K817" t="str">
            <v>ZTE</v>
          </cell>
          <cell r="L817">
            <v>0</v>
          </cell>
          <cell r="M817">
            <v>0</v>
          </cell>
          <cell r="N817">
            <v>0</v>
          </cell>
          <cell r="O817">
            <v>0</v>
          </cell>
          <cell r="P817">
            <v>0</v>
          </cell>
          <cell r="Q817">
            <v>0</v>
          </cell>
          <cell r="R817">
            <v>0</v>
          </cell>
        </row>
        <row r="818">
          <cell r="B818" t="str">
            <v>Other</v>
          </cell>
          <cell r="C818">
            <v>0</v>
          </cell>
          <cell r="D818">
            <v>0</v>
          </cell>
          <cell r="E818">
            <v>0</v>
          </cell>
          <cell r="F818">
            <v>0</v>
          </cell>
          <cell r="G818">
            <v>0</v>
          </cell>
          <cell r="H818">
            <v>0</v>
          </cell>
          <cell r="I818">
            <v>0</v>
          </cell>
          <cell r="K818" t="str">
            <v>Other</v>
          </cell>
          <cell r="L818">
            <v>0</v>
          </cell>
          <cell r="M818">
            <v>0</v>
          </cell>
          <cell r="N818">
            <v>0</v>
          </cell>
          <cell r="O818">
            <v>0</v>
          </cell>
          <cell r="P818">
            <v>0</v>
          </cell>
          <cell r="Q818">
            <v>0</v>
          </cell>
          <cell r="R818">
            <v>0</v>
          </cell>
        </row>
        <row r="819">
          <cell r="B819" t="str">
            <v>Total</v>
          </cell>
          <cell r="C819">
            <v>193</v>
          </cell>
          <cell r="D819">
            <v>229</v>
          </cell>
          <cell r="E819">
            <v>102</v>
          </cell>
          <cell r="F819">
            <v>0</v>
          </cell>
          <cell r="G819">
            <v>166</v>
          </cell>
          <cell r="H819">
            <v>174</v>
          </cell>
          <cell r="I819">
            <v>864</v>
          </cell>
          <cell r="K819" t="str">
            <v>Total</v>
          </cell>
          <cell r="L819">
            <v>457</v>
          </cell>
          <cell r="M819">
            <v>4127</v>
          </cell>
          <cell r="N819">
            <v>1832</v>
          </cell>
          <cell r="O819">
            <v>0</v>
          </cell>
          <cell r="P819">
            <v>7639</v>
          </cell>
          <cell r="Q819">
            <v>1021</v>
          </cell>
          <cell r="R819">
            <v>15076</v>
          </cell>
        </row>
        <row r="823">
          <cell r="B823" t="str">
            <v>Vendor</v>
          </cell>
          <cell r="C823" t="str">
            <v>Core IP/MPLS</v>
          </cell>
          <cell r="D823" t="str">
            <v xml:space="preserve">Edge IP/MPLS </v>
          </cell>
          <cell r="E823" t="str">
            <v>Subscriber Service Router</v>
          </cell>
          <cell r="F823" t="str">
            <v>BRAS</v>
          </cell>
          <cell r="G823" t="str">
            <v>IP/Ethernet</v>
          </cell>
          <cell r="H823" t="str">
            <v>ATM/MPLS</v>
          </cell>
          <cell r="I823" t="str">
            <v>Total IPS</v>
          </cell>
          <cell r="K823" t="str">
            <v>Vendor</v>
          </cell>
          <cell r="L823" t="str">
            <v>Core IP/MPLS</v>
          </cell>
          <cell r="M823" t="str">
            <v>Edge IP/MPLS</v>
          </cell>
          <cell r="N823" t="str">
            <v>Subscriber Service Router</v>
          </cell>
          <cell r="O823" t="str">
            <v>BRAS</v>
          </cell>
          <cell r="P823" t="str">
            <v>IP/Ethernet</v>
          </cell>
          <cell r="Q823" t="str">
            <v>ATM/MPLS</v>
          </cell>
          <cell r="R823" t="str">
            <v>Total IPS</v>
          </cell>
        </row>
        <row r="824">
          <cell r="B824" t="str">
            <v>Alaxala Networks</v>
          </cell>
          <cell r="C824">
            <v>0</v>
          </cell>
          <cell r="D824">
            <v>0</v>
          </cell>
          <cell r="E824">
            <v>0</v>
          </cell>
          <cell r="F824">
            <v>0</v>
          </cell>
          <cell r="G824">
            <v>0</v>
          </cell>
          <cell r="H824">
            <v>0</v>
          </cell>
          <cell r="I824">
            <v>0</v>
          </cell>
          <cell r="K824" t="str">
            <v>Alaxala Networks</v>
          </cell>
          <cell r="R824">
            <v>0</v>
          </cell>
        </row>
        <row r="825">
          <cell r="B825" t="str">
            <v>Alcatel-Lucent</v>
          </cell>
          <cell r="C825">
            <v>0</v>
          </cell>
          <cell r="D825">
            <v>69</v>
          </cell>
          <cell r="E825">
            <v>0</v>
          </cell>
          <cell r="F825">
            <v>0</v>
          </cell>
          <cell r="G825">
            <v>0</v>
          </cell>
          <cell r="H825">
            <v>91</v>
          </cell>
          <cell r="I825">
            <v>160</v>
          </cell>
          <cell r="K825" t="str">
            <v>Alcatel-Lucent</v>
          </cell>
          <cell r="L825">
            <v>0</v>
          </cell>
          <cell r="M825">
            <v>551</v>
          </cell>
          <cell r="N825">
            <v>0</v>
          </cell>
          <cell r="O825">
            <v>0</v>
          </cell>
          <cell r="P825">
            <v>0</v>
          </cell>
          <cell r="Q825">
            <v>616</v>
          </cell>
          <cell r="R825">
            <v>1167</v>
          </cell>
        </row>
        <row r="826">
          <cell r="B826" t="str">
            <v>Atrica</v>
          </cell>
          <cell r="C826">
            <v>0</v>
          </cell>
          <cell r="D826">
            <v>0</v>
          </cell>
          <cell r="E826">
            <v>0</v>
          </cell>
          <cell r="F826">
            <v>0</v>
          </cell>
          <cell r="G826">
            <v>3</v>
          </cell>
          <cell r="H826">
            <v>0</v>
          </cell>
          <cell r="I826">
            <v>3</v>
          </cell>
          <cell r="K826" t="str">
            <v>Atrica</v>
          </cell>
          <cell r="L826">
            <v>0</v>
          </cell>
          <cell r="M826">
            <v>0</v>
          </cell>
          <cell r="N826">
            <v>0</v>
          </cell>
          <cell r="O826">
            <v>0</v>
          </cell>
          <cell r="P826">
            <v>21</v>
          </cell>
          <cell r="Q826">
            <v>0</v>
          </cell>
          <cell r="R826">
            <v>21</v>
          </cell>
        </row>
        <row r="827">
          <cell r="B827" t="str">
            <v>Avici</v>
          </cell>
          <cell r="C827">
            <v>19</v>
          </cell>
          <cell r="D827">
            <v>0</v>
          </cell>
          <cell r="E827">
            <v>0</v>
          </cell>
          <cell r="F827">
            <v>0</v>
          </cell>
          <cell r="G827">
            <v>0</v>
          </cell>
          <cell r="H827">
            <v>0</v>
          </cell>
          <cell r="I827">
            <v>19</v>
          </cell>
          <cell r="K827" t="str">
            <v>Avici</v>
          </cell>
          <cell r="L827">
            <v>27</v>
          </cell>
          <cell r="M827">
            <v>0</v>
          </cell>
          <cell r="N827">
            <v>0</v>
          </cell>
          <cell r="O827">
            <v>0</v>
          </cell>
          <cell r="P827">
            <v>0</v>
          </cell>
          <cell r="Q827">
            <v>0</v>
          </cell>
          <cell r="R827">
            <v>27</v>
          </cell>
        </row>
        <row r="828">
          <cell r="B828" t="str">
            <v>Brocade</v>
          </cell>
          <cell r="C828">
            <v>0</v>
          </cell>
          <cell r="D828">
            <v>0</v>
          </cell>
          <cell r="E828">
            <v>0</v>
          </cell>
          <cell r="F828">
            <v>0</v>
          </cell>
          <cell r="G828">
            <v>1</v>
          </cell>
          <cell r="H828">
            <v>0</v>
          </cell>
          <cell r="I828">
            <v>1</v>
          </cell>
          <cell r="K828" t="str">
            <v>Brocade</v>
          </cell>
          <cell r="L828">
            <v>0</v>
          </cell>
          <cell r="M828">
            <v>0</v>
          </cell>
          <cell r="N828">
            <v>0</v>
          </cell>
          <cell r="O828">
            <v>0</v>
          </cell>
          <cell r="P828">
            <v>37</v>
          </cell>
          <cell r="Q828">
            <v>0</v>
          </cell>
          <cell r="R828">
            <v>37</v>
          </cell>
        </row>
        <row r="829">
          <cell r="B829" t="str">
            <v>Caspian</v>
          </cell>
          <cell r="C829">
            <v>0</v>
          </cell>
          <cell r="D829">
            <v>0</v>
          </cell>
          <cell r="E829">
            <v>0</v>
          </cell>
          <cell r="F829">
            <v>0</v>
          </cell>
          <cell r="G829">
            <v>0</v>
          </cell>
          <cell r="H829">
            <v>0</v>
          </cell>
          <cell r="I829">
            <v>0</v>
          </cell>
          <cell r="K829" t="str">
            <v>Caspian</v>
          </cell>
          <cell r="L829">
            <v>0</v>
          </cell>
          <cell r="M829">
            <v>0</v>
          </cell>
          <cell r="N829">
            <v>0</v>
          </cell>
          <cell r="O829">
            <v>0</v>
          </cell>
          <cell r="P829">
            <v>0</v>
          </cell>
          <cell r="Q829">
            <v>0</v>
          </cell>
          <cell r="R829">
            <v>0</v>
          </cell>
        </row>
        <row r="830">
          <cell r="B830" t="str">
            <v>Chiaro</v>
          </cell>
          <cell r="C830">
            <v>0</v>
          </cell>
          <cell r="D830">
            <v>0</v>
          </cell>
          <cell r="E830">
            <v>0</v>
          </cell>
          <cell r="F830">
            <v>0</v>
          </cell>
          <cell r="G830">
            <v>0</v>
          </cell>
          <cell r="H830">
            <v>0</v>
          </cell>
          <cell r="I830">
            <v>0</v>
          </cell>
          <cell r="K830" t="str">
            <v>Chiaro</v>
          </cell>
          <cell r="L830">
            <v>0</v>
          </cell>
          <cell r="M830">
            <v>0</v>
          </cell>
          <cell r="N830">
            <v>0</v>
          </cell>
          <cell r="O830">
            <v>0</v>
          </cell>
          <cell r="P830">
            <v>0</v>
          </cell>
          <cell r="Q830">
            <v>0</v>
          </cell>
          <cell r="R830">
            <v>0</v>
          </cell>
        </row>
        <row r="831">
          <cell r="B831" t="str">
            <v>Ciena</v>
          </cell>
          <cell r="C831">
            <v>0</v>
          </cell>
          <cell r="D831">
            <v>0</v>
          </cell>
          <cell r="E831">
            <v>0</v>
          </cell>
          <cell r="F831">
            <v>0</v>
          </cell>
          <cell r="G831">
            <v>0</v>
          </cell>
          <cell r="H831">
            <v>10</v>
          </cell>
          <cell r="I831">
            <v>10</v>
          </cell>
          <cell r="K831" t="str">
            <v>Ciena</v>
          </cell>
          <cell r="L831">
            <v>0</v>
          </cell>
          <cell r="M831">
            <v>0</v>
          </cell>
          <cell r="N831">
            <v>0</v>
          </cell>
          <cell r="O831">
            <v>0</v>
          </cell>
          <cell r="P831">
            <v>0</v>
          </cell>
          <cell r="Q831">
            <v>134</v>
          </cell>
          <cell r="R831">
            <v>134</v>
          </cell>
        </row>
        <row r="832">
          <cell r="B832" t="str">
            <v>Cisco</v>
          </cell>
          <cell r="C832">
            <v>120</v>
          </cell>
          <cell r="D832">
            <v>172</v>
          </cell>
          <cell r="E832">
            <v>45</v>
          </cell>
          <cell r="F832">
            <v>0</v>
          </cell>
          <cell r="G832">
            <v>140</v>
          </cell>
          <cell r="H832">
            <v>21</v>
          </cell>
          <cell r="I832">
            <v>498</v>
          </cell>
          <cell r="K832" t="str">
            <v>Cisco</v>
          </cell>
          <cell r="L832">
            <v>333</v>
          </cell>
          <cell r="M832">
            <v>3217</v>
          </cell>
          <cell r="N832">
            <v>1505</v>
          </cell>
          <cell r="O832">
            <v>0</v>
          </cell>
          <cell r="P832">
            <v>4897</v>
          </cell>
          <cell r="Q832">
            <v>90</v>
          </cell>
          <cell r="R832">
            <v>10042</v>
          </cell>
        </row>
        <row r="833">
          <cell r="B833" t="str">
            <v>Cosine</v>
          </cell>
          <cell r="C833">
            <v>0</v>
          </cell>
          <cell r="D833">
            <v>0</v>
          </cell>
          <cell r="E833">
            <v>0</v>
          </cell>
          <cell r="F833">
            <v>0</v>
          </cell>
          <cell r="G833">
            <v>0</v>
          </cell>
          <cell r="H833">
            <v>0</v>
          </cell>
          <cell r="I833">
            <v>0</v>
          </cell>
          <cell r="K833" t="str">
            <v>Cosine</v>
          </cell>
          <cell r="L833">
            <v>0</v>
          </cell>
          <cell r="M833">
            <v>0</v>
          </cell>
          <cell r="N833">
            <v>0</v>
          </cell>
          <cell r="O833">
            <v>0</v>
          </cell>
          <cell r="P833">
            <v>0</v>
          </cell>
          <cell r="Q833">
            <v>0</v>
          </cell>
          <cell r="R833">
            <v>0</v>
          </cell>
        </row>
        <row r="834">
          <cell r="B834" t="str">
            <v>ECI Telecom</v>
          </cell>
          <cell r="C834">
            <v>0</v>
          </cell>
          <cell r="D834">
            <v>2</v>
          </cell>
          <cell r="E834">
            <v>0</v>
          </cell>
          <cell r="F834">
            <v>0</v>
          </cell>
          <cell r="G834">
            <v>0</v>
          </cell>
          <cell r="H834">
            <v>0</v>
          </cell>
          <cell r="I834">
            <v>2</v>
          </cell>
          <cell r="K834" t="str">
            <v>ECI Telecom</v>
          </cell>
          <cell r="L834">
            <v>0</v>
          </cell>
          <cell r="M834">
            <v>20</v>
          </cell>
          <cell r="N834">
            <v>0</v>
          </cell>
          <cell r="O834">
            <v>0</v>
          </cell>
          <cell r="P834">
            <v>0</v>
          </cell>
          <cell r="Q834">
            <v>0</v>
          </cell>
          <cell r="R834">
            <v>20</v>
          </cell>
        </row>
        <row r="835">
          <cell r="B835" t="str">
            <v>Equipe</v>
          </cell>
          <cell r="C835">
            <v>0</v>
          </cell>
          <cell r="D835">
            <v>0</v>
          </cell>
          <cell r="E835">
            <v>0</v>
          </cell>
          <cell r="F835">
            <v>0</v>
          </cell>
          <cell r="G835">
            <v>0</v>
          </cell>
          <cell r="H835">
            <v>0</v>
          </cell>
          <cell r="I835">
            <v>0</v>
          </cell>
          <cell r="K835" t="str">
            <v>Equipe</v>
          </cell>
          <cell r="L835">
            <v>0</v>
          </cell>
          <cell r="M835">
            <v>0</v>
          </cell>
          <cell r="N835">
            <v>0</v>
          </cell>
          <cell r="O835">
            <v>0</v>
          </cell>
          <cell r="P835">
            <v>0</v>
          </cell>
          <cell r="Q835">
            <v>0</v>
          </cell>
          <cell r="R835">
            <v>0</v>
          </cell>
        </row>
        <row r="836">
          <cell r="B836" t="str">
            <v>Ericsson</v>
          </cell>
          <cell r="C836">
            <v>0</v>
          </cell>
          <cell r="D836">
            <v>0</v>
          </cell>
          <cell r="E836">
            <v>34</v>
          </cell>
          <cell r="F836">
            <v>0</v>
          </cell>
          <cell r="G836">
            <v>0</v>
          </cell>
          <cell r="H836">
            <v>22</v>
          </cell>
          <cell r="I836">
            <v>56</v>
          </cell>
          <cell r="K836" t="str">
            <v>Ericsson</v>
          </cell>
          <cell r="L836">
            <v>0</v>
          </cell>
          <cell r="M836">
            <v>0</v>
          </cell>
          <cell r="N836">
            <v>372</v>
          </cell>
          <cell r="O836">
            <v>0</v>
          </cell>
          <cell r="P836">
            <v>0</v>
          </cell>
          <cell r="Q836">
            <v>111</v>
          </cell>
          <cell r="R836">
            <v>483</v>
          </cell>
        </row>
        <row r="837">
          <cell r="B837" t="str">
            <v>Extreme</v>
          </cell>
          <cell r="C837">
            <v>0</v>
          </cell>
          <cell r="D837">
            <v>0</v>
          </cell>
          <cell r="E837">
            <v>0</v>
          </cell>
          <cell r="F837">
            <v>0</v>
          </cell>
          <cell r="G837">
            <v>5</v>
          </cell>
          <cell r="H837">
            <v>0</v>
          </cell>
          <cell r="I837">
            <v>5</v>
          </cell>
          <cell r="K837" t="str">
            <v>Extreme</v>
          </cell>
          <cell r="L837">
            <v>0</v>
          </cell>
          <cell r="M837">
            <v>0</v>
          </cell>
          <cell r="N837">
            <v>0</v>
          </cell>
          <cell r="O837">
            <v>0</v>
          </cell>
          <cell r="P837">
            <v>184</v>
          </cell>
          <cell r="Q837">
            <v>0</v>
          </cell>
          <cell r="R837">
            <v>184</v>
          </cell>
        </row>
        <row r="838">
          <cell r="B838" t="str">
            <v>Force10</v>
          </cell>
          <cell r="C838">
            <v>0</v>
          </cell>
          <cell r="D838">
            <v>0</v>
          </cell>
          <cell r="E838">
            <v>0</v>
          </cell>
          <cell r="F838">
            <v>0</v>
          </cell>
          <cell r="G838">
            <v>2</v>
          </cell>
          <cell r="H838">
            <v>0</v>
          </cell>
          <cell r="I838">
            <v>2</v>
          </cell>
          <cell r="K838" t="str">
            <v>Force10</v>
          </cell>
          <cell r="L838">
            <v>0</v>
          </cell>
          <cell r="M838">
            <v>0</v>
          </cell>
          <cell r="N838">
            <v>0</v>
          </cell>
          <cell r="O838">
            <v>0</v>
          </cell>
          <cell r="P838">
            <v>13</v>
          </cell>
          <cell r="Q838">
            <v>0</v>
          </cell>
          <cell r="R838">
            <v>13</v>
          </cell>
        </row>
        <row r="839">
          <cell r="B839" t="str">
            <v>Fujitsu</v>
          </cell>
          <cell r="C839">
            <v>0</v>
          </cell>
          <cell r="D839">
            <v>0</v>
          </cell>
          <cell r="E839">
            <v>0</v>
          </cell>
          <cell r="F839">
            <v>0</v>
          </cell>
          <cell r="G839">
            <v>0</v>
          </cell>
          <cell r="H839">
            <v>0</v>
          </cell>
          <cell r="I839">
            <v>0</v>
          </cell>
          <cell r="K839" t="str">
            <v>Fujitsu</v>
          </cell>
          <cell r="L839">
            <v>0</v>
          </cell>
          <cell r="M839">
            <v>0</v>
          </cell>
          <cell r="N839">
            <v>0</v>
          </cell>
          <cell r="O839">
            <v>0</v>
          </cell>
          <cell r="P839">
            <v>0</v>
          </cell>
          <cell r="Q839">
            <v>0</v>
          </cell>
          <cell r="R839">
            <v>0</v>
          </cell>
        </row>
        <row r="840">
          <cell r="B840" t="str">
            <v>Hammerhead Systems</v>
          </cell>
          <cell r="C840">
            <v>0</v>
          </cell>
          <cell r="D840">
            <v>0</v>
          </cell>
          <cell r="E840">
            <v>0</v>
          </cell>
          <cell r="F840">
            <v>0</v>
          </cell>
          <cell r="G840">
            <v>0</v>
          </cell>
          <cell r="H840">
            <v>0</v>
          </cell>
          <cell r="I840">
            <v>0</v>
          </cell>
          <cell r="K840" t="str">
            <v>Hammerhead Systems</v>
          </cell>
          <cell r="L840">
            <v>0</v>
          </cell>
          <cell r="M840">
            <v>0</v>
          </cell>
          <cell r="N840">
            <v>0</v>
          </cell>
          <cell r="O840">
            <v>0</v>
          </cell>
          <cell r="P840">
            <v>0</v>
          </cell>
          <cell r="Q840">
            <v>0</v>
          </cell>
          <cell r="R840">
            <v>0</v>
          </cell>
        </row>
        <row r="841">
          <cell r="B841" t="str">
            <v>Hitachi</v>
          </cell>
          <cell r="C841">
            <v>0</v>
          </cell>
          <cell r="D841">
            <v>0</v>
          </cell>
          <cell r="E841">
            <v>0</v>
          </cell>
          <cell r="F841">
            <v>0</v>
          </cell>
          <cell r="G841">
            <v>0</v>
          </cell>
          <cell r="H841">
            <v>0</v>
          </cell>
          <cell r="I841">
            <v>0</v>
          </cell>
          <cell r="K841" t="str">
            <v>Hitachi</v>
          </cell>
          <cell r="L841">
            <v>0</v>
          </cell>
          <cell r="M841">
            <v>0</v>
          </cell>
          <cell r="N841">
            <v>0</v>
          </cell>
          <cell r="O841">
            <v>0</v>
          </cell>
          <cell r="P841">
            <v>0</v>
          </cell>
          <cell r="Q841">
            <v>0</v>
          </cell>
          <cell r="R841">
            <v>0</v>
          </cell>
        </row>
        <row r="842">
          <cell r="B842" t="str">
            <v>Hitachi Cable</v>
          </cell>
          <cell r="C842">
            <v>0</v>
          </cell>
          <cell r="D842">
            <v>0</v>
          </cell>
          <cell r="E842">
            <v>0</v>
          </cell>
          <cell r="F842">
            <v>0</v>
          </cell>
          <cell r="G842">
            <v>0</v>
          </cell>
          <cell r="H842">
            <v>0</v>
          </cell>
          <cell r="I842">
            <v>0</v>
          </cell>
          <cell r="K842" t="str">
            <v>Hitachi Cable</v>
          </cell>
          <cell r="L842">
            <v>0</v>
          </cell>
          <cell r="M842">
            <v>0</v>
          </cell>
          <cell r="N842">
            <v>0</v>
          </cell>
          <cell r="O842">
            <v>0</v>
          </cell>
          <cell r="P842">
            <v>0</v>
          </cell>
          <cell r="Q842">
            <v>0</v>
          </cell>
          <cell r="R842">
            <v>0</v>
          </cell>
        </row>
        <row r="843">
          <cell r="B843" t="str">
            <v>Huawei</v>
          </cell>
          <cell r="C843">
            <v>0</v>
          </cell>
          <cell r="D843">
            <v>0</v>
          </cell>
          <cell r="E843">
            <v>0</v>
          </cell>
          <cell r="F843">
            <v>0</v>
          </cell>
          <cell r="G843">
            <v>1</v>
          </cell>
          <cell r="H843">
            <v>0</v>
          </cell>
          <cell r="I843">
            <v>1</v>
          </cell>
          <cell r="K843" t="str">
            <v>Huawei</v>
          </cell>
          <cell r="L843">
            <v>0</v>
          </cell>
          <cell r="M843">
            <v>0</v>
          </cell>
          <cell r="N843">
            <v>0</v>
          </cell>
          <cell r="O843">
            <v>0</v>
          </cell>
          <cell r="P843">
            <v>1944</v>
          </cell>
          <cell r="Q843">
            <v>0</v>
          </cell>
          <cell r="R843">
            <v>1944</v>
          </cell>
        </row>
        <row r="844">
          <cell r="B844" t="str">
            <v>Hyperchip</v>
          </cell>
          <cell r="C844">
            <v>0</v>
          </cell>
          <cell r="D844">
            <v>0</v>
          </cell>
          <cell r="E844">
            <v>0</v>
          </cell>
          <cell r="F844">
            <v>0</v>
          </cell>
          <cell r="G844">
            <v>0</v>
          </cell>
          <cell r="H844">
            <v>0</v>
          </cell>
          <cell r="I844">
            <v>0</v>
          </cell>
          <cell r="K844" t="str">
            <v>Hyperchip</v>
          </cell>
          <cell r="L844">
            <v>0</v>
          </cell>
          <cell r="M844">
            <v>0</v>
          </cell>
          <cell r="N844">
            <v>0</v>
          </cell>
          <cell r="O844">
            <v>0</v>
          </cell>
          <cell r="P844">
            <v>0</v>
          </cell>
          <cell r="Q844">
            <v>0</v>
          </cell>
          <cell r="R844">
            <v>0</v>
          </cell>
        </row>
        <row r="845">
          <cell r="B845" t="str">
            <v>Juniper</v>
          </cell>
          <cell r="C845">
            <v>74</v>
          </cell>
          <cell r="D845">
            <v>36</v>
          </cell>
          <cell r="E845">
            <v>32</v>
          </cell>
          <cell r="F845">
            <v>0</v>
          </cell>
          <cell r="G845">
            <v>0</v>
          </cell>
          <cell r="H845">
            <v>0</v>
          </cell>
          <cell r="I845">
            <v>142</v>
          </cell>
          <cell r="K845" t="str">
            <v>Juniper</v>
          </cell>
          <cell r="L845">
            <v>126</v>
          </cell>
          <cell r="M845">
            <v>675</v>
          </cell>
          <cell r="N845">
            <v>239</v>
          </cell>
          <cell r="O845">
            <v>0</v>
          </cell>
          <cell r="P845">
            <v>0</v>
          </cell>
          <cell r="Q845">
            <v>0</v>
          </cell>
          <cell r="R845">
            <v>1040</v>
          </cell>
        </row>
        <row r="846">
          <cell r="B846" t="str">
            <v>Laurel Networks</v>
          </cell>
          <cell r="C846">
            <v>0</v>
          </cell>
          <cell r="D846">
            <v>0</v>
          </cell>
          <cell r="E846">
            <v>0</v>
          </cell>
          <cell r="F846">
            <v>0</v>
          </cell>
          <cell r="G846">
            <v>0</v>
          </cell>
          <cell r="H846">
            <v>0</v>
          </cell>
          <cell r="I846">
            <v>0</v>
          </cell>
          <cell r="K846" t="str">
            <v>Laurel Networks</v>
          </cell>
          <cell r="L846">
            <v>0</v>
          </cell>
          <cell r="M846">
            <v>0</v>
          </cell>
          <cell r="N846">
            <v>0</v>
          </cell>
          <cell r="O846">
            <v>0</v>
          </cell>
          <cell r="P846">
            <v>0</v>
          </cell>
          <cell r="Q846">
            <v>0</v>
          </cell>
          <cell r="R846">
            <v>0</v>
          </cell>
        </row>
        <row r="847">
          <cell r="B847" t="str">
            <v>Lucent</v>
          </cell>
          <cell r="C847">
            <v>0</v>
          </cell>
          <cell r="D847">
            <v>0</v>
          </cell>
          <cell r="E847">
            <v>0</v>
          </cell>
          <cell r="F847">
            <v>0</v>
          </cell>
          <cell r="G847">
            <v>0</v>
          </cell>
          <cell r="H847">
            <v>0</v>
          </cell>
          <cell r="I847">
            <v>0</v>
          </cell>
          <cell r="K847" t="str">
            <v>Lucent</v>
          </cell>
          <cell r="L847">
            <v>0</v>
          </cell>
          <cell r="M847">
            <v>0</v>
          </cell>
          <cell r="N847">
            <v>0</v>
          </cell>
          <cell r="O847">
            <v>0</v>
          </cell>
          <cell r="P847">
            <v>0</v>
          </cell>
          <cell r="Q847">
            <v>0</v>
          </cell>
          <cell r="R847">
            <v>0</v>
          </cell>
        </row>
        <row r="848">
          <cell r="B848" t="str">
            <v>NEC</v>
          </cell>
          <cell r="C848">
            <v>0</v>
          </cell>
          <cell r="D848">
            <v>0</v>
          </cell>
          <cell r="E848">
            <v>0</v>
          </cell>
          <cell r="F848">
            <v>0</v>
          </cell>
          <cell r="G848">
            <v>0</v>
          </cell>
          <cell r="H848">
            <v>0</v>
          </cell>
          <cell r="I848">
            <v>0</v>
          </cell>
          <cell r="K848" t="str">
            <v>NEC</v>
          </cell>
          <cell r="L848">
            <v>0</v>
          </cell>
          <cell r="M848">
            <v>0</v>
          </cell>
          <cell r="N848">
            <v>0</v>
          </cell>
          <cell r="O848">
            <v>0</v>
          </cell>
          <cell r="P848">
            <v>0</v>
          </cell>
          <cell r="Q848">
            <v>0</v>
          </cell>
          <cell r="R848">
            <v>0</v>
          </cell>
        </row>
        <row r="849">
          <cell r="B849" t="str">
            <v>Nokia Siemens Networks</v>
          </cell>
          <cell r="C849">
            <v>0</v>
          </cell>
          <cell r="D849">
            <v>0</v>
          </cell>
          <cell r="E849">
            <v>0</v>
          </cell>
          <cell r="F849">
            <v>0</v>
          </cell>
          <cell r="G849">
            <v>0</v>
          </cell>
          <cell r="H849">
            <v>0</v>
          </cell>
          <cell r="I849">
            <v>0</v>
          </cell>
          <cell r="K849" t="str">
            <v>Nokia Siemens Networks</v>
          </cell>
          <cell r="L849">
            <v>0</v>
          </cell>
          <cell r="M849">
            <v>0</v>
          </cell>
          <cell r="N849">
            <v>0</v>
          </cell>
          <cell r="O849">
            <v>0</v>
          </cell>
          <cell r="P849">
            <v>0</v>
          </cell>
          <cell r="Q849">
            <v>0</v>
          </cell>
          <cell r="R849">
            <v>0</v>
          </cell>
        </row>
        <row r="850">
          <cell r="B850" t="str">
            <v>Nortel</v>
          </cell>
          <cell r="C850">
            <v>0</v>
          </cell>
          <cell r="D850">
            <v>0</v>
          </cell>
          <cell r="E850">
            <v>1</v>
          </cell>
          <cell r="F850">
            <v>0</v>
          </cell>
          <cell r="G850">
            <v>7</v>
          </cell>
          <cell r="H850">
            <v>36</v>
          </cell>
          <cell r="I850">
            <v>44</v>
          </cell>
          <cell r="K850" t="str">
            <v>Nortel</v>
          </cell>
          <cell r="L850">
            <v>0</v>
          </cell>
          <cell r="M850">
            <v>0</v>
          </cell>
          <cell r="N850">
            <v>6</v>
          </cell>
          <cell r="O850">
            <v>0</v>
          </cell>
          <cell r="P850">
            <v>242</v>
          </cell>
          <cell r="Q850">
            <v>159</v>
          </cell>
          <cell r="R850">
            <v>407</v>
          </cell>
        </row>
        <row r="851">
          <cell r="B851" t="str">
            <v>Procket</v>
          </cell>
          <cell r="C851">
            <v>0</v>
          </cell>
          <cell r="D851">
            <v>0</v>
          </cell>
          <cell r="E851">
            <v>0</v>
          </cell>
          <cell r="F851">
            <v>0</v>
          </cell>
          <cell r="G851">
            <v>0</v>
          </cell>
          <cell r="H851">
            <v>0</v>
          </cell>
          <cell r="I851">
            <v>0</v>
          </cell>
          <cell r="K851" t="str">
            <v>Procket</v>
          </cell>
          <cell r="L851">
            <v>0</v>
          </cell>
          <cell r="M851">
            <v>0</v>
          </cell>
          <cell r="N851">
            <v>0</v>
          </cell>
          <cell r="O851">
            <v>0</v>
          </cell>
          <cell r="P851">
            <v>0</v>
          </cell>
          <cell r="Q851">
            <v>0</v>
          </cell>
          <cell r="R851">
            <v>0</v>
          </cell>
        </row>
        <row r="852">
          <cell r="B852" t="str">
            <v>Quarry</v>
          </cell>
          <cell r="C852">
            <v>0</v>
          </cell>
          <cell r="D852">
            <v>0</v>
          </cell>
          <cell r="E852">
            <v>0</v>
          </cell>
          <cell r="F852">
            <v>0</v>
          </cell>
          <cell r="G852">
            <v>0</v>
          </cell>
          <cell r="H852">
            <v>0</v>
          </cell>
          <cell r="I852">
            <v>0</v>
          </cell>
          <cell r="K852" t="str">
            <v>Quarry</v>
          </cell>
          <cell r="L852">
            <v>0</v>
          </cell>
          <cell r="M852">
            <v>0</v>
          </cell>
          <cell r="N852">
            <v>0</v>
          </cell>
          <cell r="O852">
            <v>0</v>
          </cell>
          <cell r="P852">
            <v>0</v>
          </cell>
          <cell r="Q852">
            <v>0</v>
          </cell>
          <cell r="R852">
            <v>0</v>
          </cell>
        </row>
        <row r="853">
          <cell r="B853" t="str">
            <v>Redback</v>
          </cell>
          <cell r="C853">
            <v>0</v>
          </cell>
          <cell r="D853">
            <v>0</v>
          </cell>
          <cell r="E853">
            <v>0</v>
          </cell>
          <cell r="F853">
            <v>0</v>
          </cell>
          <cell r="G853">
            <v>0</v>
          </cell>
          <cell r="H853">
            <v>0</v>
          </cell>
          <cell r="I853">
            <v>0</v>
          </cell>
          <cell r="K853" t="str">
            <v>Redback</v>
          </cell>
          <cell r="L853">
            <v>0</v>
          </cell>
          <cell r="M853">
            <v>0</v>
          </cell>
          <cell r="N853">
            <v>0</v>
          </cell>
          <cell r="O853">
            <v>0</v>
          </cell>
          <cell r="P853">
            <v>0</v>
          </cell>
          <cell r="Q853">
            <v>0</v>
          </cell>
          <cell r="R853">
            <v>0</v>
          </cell>
        </row>
        <row r="854">
          <cell r="B854" t="str">
            <v>Riverstone</v>
          </cell>
          <cell r="C854">
            <v>0</v>
          </cell>
          <cell r="D854">
            <v>0</v>
          </cell>
          <cell r="E854">
            <v>0</v>
          </cell>
          <cell r="F854">
            <v>0</v>
          </cell>
          <cell r="G854">
            <v>0</v>
          </cell>
          <cell r="H854">
            <v>0</v>
          </cell>
          <cell r="I854">
            <v>0</v>
          </cell>
          <cell r="K854" t="str">
            <v>Riverstone</v>
          </cell>
          <cell r="L854">
            <v>0</v>
          </cell>
          <cell r="M854">
            <v>0</v>
          </cell>
          <cell r="N854">
            <v>0</v>
          </cell>
          <cell r="O854">
            <v>0</v>
          </cell>
          <cell r="P854">
            <v>0</v>
          </cell>
          <cell r="Q854">
            <v>0</v>
          </cell>
          <cell r="R854">
            <v>0</v>
          </cell>
        </row>
        <row r="855">
          <cell r="B855" t="str">
            <v>Tellabs</v>
          </cell>
          <cell r="C855">
            <v>0</v>
          </cell>
          <cell r="D855">
            <v>12</v>
          </cell>
          <cell r="E855">
            <v>0</v>
          </cell>
          <cell r="F855">
            <v>0</v>
          </cell>
          <cell r="G855">
            <v>0</v>
          </cell>
          <cell r="H855">
            <v>0</v>
          </cell>
          <cell r="I855">
            <v>12</v>
          </cell>
          <cell r="K855" t="str">
            <v>Tellabs</v>
          </cell>
          <cell r="L855">
            <v>0</v>
          </cell>
          <cell r="M855">
            <v>128</v>
          </cell>
          <cell r="N855">
            <v>0</v>
          </cell>
          <cell r="O855">
            <v>0</v>
          </cell>
          <cell r="P855">
            <v>0</v>
          </cell>
          <cell r="Q855">
            <v>0</v>
          </cell>
          <cell r="R855">
            <v>128</v>
          </cell>
        </row>
        <row r="856">
          <cell r="B856" t="str">
            <v>ZTE</v>
          </cell>
          <cell r="C856">
            <v>0</v>
          </cell>
          <cell r="D856">
            <v>0</v>
          </cell>
          <cell r="E856">
            <v>0</v>
          </cell>
          <cell r="F856">
            <v>0</v>
          </cell>
          <cell r="G856">
            <v>0</v>
          </cell>
          <cell r="H856">
            <v>0</v>
          </cell>
          <cell r="I856">
            <v>0</v>
          </cell>
          <cell r="K856" t="str">
            <v>ZTE</v>
          </cell>
          <cell r="L856">
            <v>0</v>
          </cell>
          <cell r="M856">
            <v>0</v>
          </cell>
          <cell r="N856">
            <v>0</v>
          </cell>
          <cell r="O856">
            <v>0</v>
          </cell>
          <cell r="P856">
            <v>0</v>
          </cell>
          <cell r="Q856">
            <v>0</v>
          </cell>
          <cell r="R856">
            <v>0</v>
          </cell>
        </row>
        <row r="857">
          <cell r="B857" t="str">
            <v>Other</v>
          </cell>
          <cell r="C857">
            <v>0</v>
          </cell>
          <cell r="D857">
            <v>0</v>
          </cell>
          <cell r="E857">
            <v>0</v>
          </cell>
          <cell r="F857">
            <v>0</v>
          </cell>
          <cell r="G857">
            <v>0</v>
          </cell>
          <cell r="H857">
            <v>0</v>
          </cell>
          <cell r="I857">
            <v>0</v>
          </cell>
          <cell r="K857" t="str">
            <v>Other</v>
          </cell>
          <cell r="L857">
            <v>0</v>
          </cell>
          <cell r="M857">
            <v>0</v>
          </cell>
          <cell r="N857">
            <v>0</v>
          </cell>
          <cell r="O857">
            <v>0</v>
          </cell>
          <cell r="P857">
            <v>0</v>
          </cell>
          <cell r="Q857">
            <v>0</v>
          </cell>
          <cell r="R857">
            <v>0</v>
          </cell>
        </row>
        <row r="858">
          <cell r="B858" t="str">
            <v>Total</v>
          </cell>
          <cell r="C858">
            <v>213</v>
          </cell>
          <cell r="D858">
            <v>291</v>
          </cell>
          <cell r="E858">
            <v>112</v>
          </cell>
          <cell r="F858">
            <v>0</v>
          </cell>
          <cell r="G858">
            <v>159</v>
          </cell>
          <cell r="H858">
            <v>180</v>
          </cell>
          <cell r="I858">
            <v>955</v>
          </cell>
          <cell r="K858" t="str">
            <v>Total</v>
          </cell>
          <cell r="L858">
            <v>486</v>
          </cell>
          <cell r="M858">
            <v>4591</v>
          </cell>
          <cell r="N858">
            <v>2122</v>
          </cell>
          <cell r="O858">
            <v>0</v>
          </cell>
          <cell r="P858">
            <v>7338</v>
          </cell>
          <cell r="Q858">
            <v>1110</v>
          </cell>
          <cell r="R858">
            <v>15647</v>
          </cell>
        </row>
        <row r="862">
          <cell r="B862" t="str">
            <v>Vendor</v>
          </cell>
          <cell r="C862" t="str">
            <v>Core IP/MPLS</v>
          </cell>
          <cell r="D862" t="str">
            <v xml:space="preserve">Edge IP/MPLS </v>
          </cell>
          <cell r="E862" t="str">
            <v>Subscriber Service Router</v>
          </cell>
          <cell r="F862" t="str">
            <v>BRAS</v>
          </cell>
          <cell r="G862" t="str">
            <v>IP/Ethernet</v>
          </cell>
          <cell r="H862" t="str">
            <v>ATM/MPLS</v>
          </cell>
          <cell r="I862" t="str">
            <v>Total IPS</v>
          </cell>
          <cell r="K862" t="str">
            <v>Vendor</v>
          </cell>
          <cell r="L862" t="str">
            <v>Core IP/MPLS</v>
          </cell>
          <cell r="M862" t="str">
            <v>Edge IP/MPLS</v>
          </cell>
          <cell r="N862" t="str">
            <v>Subscriber Service Router</v>
          </cell>
          <cell r="O862" t="str">
            <v>BRAS</v>
          </cell>
          <cell r="P862" t="str">
            <v>IP/Ethernet</v>
          </cell>
          <cell r="Q862" t="str">
            <v>ATM/MPLS</v>
          </cell>
          <cell r="R862" t="str">
            <v>Total IPS</v>
          </cell>
        </row>
        <row r="863">
          <cell r="B863" t="str">
            <v>Alaxala Networks</v>
          </cell>
          <cell r="C863">
            <v>0</v>
          </cell>
          <cell r="D863">
            <v>0</v>
          </cell>
          <cell r="E863">
            <v>0</v>
          </cell>
          <cell r="F863">
            <v>0</v>
          </cell>
          <cell r="G863">
            <v>0</v>
          </cell>
          <cell r="H863">
            <v>0</v>
          </cell>
          <cell r="I863">
            <v>0</v>
          </cell>
          <cell r="K863" t="str">
            <v>Alaxala Networks</v>
          </cell>
          <cell r="L863">
            <v>0</v>
          </cell>
          <cell r="M863">
            <v>0</v>
          </cell>
          <cell r="N863">
            <v>0</v>
          </cell>
          <cell r="O863">
            <v>0</v>
          </cell>
          <cell r="P863">
            <v>0</v>
          </cell>
          <cell r="Q863">
            <v>0</v>
          </cell>
          <cell r="R863">
            <v>0</v>
          </cell>
        </row>
        <row r="864">
          <cell r="B864" t="str">
            <v>Alcatel-Lucent</v>
          </cell>
          <cell r="C864">
            <v>0</v>
          </cell>
          <cell r="D864">
            <v>81</v>
          </cell>
          <cell r="E864">
            <v>0</v>
          </cell>
          <cell r="F864">
            <v>0</v>
          </cell>
          <cell r="G864">
            <v>0</v>
          </cell>
          <cell r="H864">
            <v>66</v>
          </cell>
          <cell r="I864">
            <v>147</v>
          </cell>
          <cell r="K864" t="str">
            <v>Alcatel-Lucent</v>
          </cell>
          <cell r="L864">
            <v>0</v>
          </cell>
          <cell r="M864">
            <v>663</v>
          </cell>
          <cell r="N864">
            <v>0</v>
          </cell>
          <cell r="O864">
            <v>0</v>
          </cell>
          <cell r="P864">
            <v>0</v>
          </cell>
          <cell r="Q864">
            <v>439</v>
          </cell>
          <cell r="R864">
            <v>1102</v>
          </cell>
        </row>
        <row r="865">
          <cell r="B865" t="str">
            <v>Atrica</v>
          </cell>
          <cell r="C865">
            <v>0</v>
          </cell>
          <cell r="D865">
            <v>0</v>
          </cell>
          <cell r="E865">
            <v>0</v>
          </cell>
          <cell r="F865">
            <v>0</v>
          </cell>
          <cell r="G865">
            <v>3</v>
          </cell>
          <cell r="H865">
            <v>0</v>
          </cell>
          <cell r="I865">
            <v>3</v>
          </cell>
          <cell r="K865" t="str">
            <v>Atrica</v>
          </cell>
          <cell r="L865">
            <v>0</v>
          </cell>
          <cell r="M865">
            <v>0</v>
          </cell>
          <cell r="N865">
            <v>0</v>
          </cell>
          <cell r="O865">
            <v>0</v>
          </cell>
          <cell r="P865">
            <v>21</v>
          </cell>
          <cell r="Q865">
            <v>0</v>
          </cell>
          <cell r="R865">
            <v>21</v>
          </cell>
        </row>
        <row r="866">
          <cell r="B866" t="str">
            <v>Avici</v>
          </cell>
          <cell r="C866">
            <v>16</v>
          </cell>
          <cell r="D866">
            <v>0</v>
          </cell>
          <cell r="E866">
            <v>0</v>
          </cell>
          <cell r="F866">
            <v>0</v>
          </cell>
          <cell r="G866">
            <v>0</v>
          </cell>
          <cell r="H866">
            <v>0</v>
          </cell>
          <cell r="I866">
            <v>16</v>
          </cell>
          <cell r="K866" t="str">
            <v>Avici</v>
          </cell>
          <cell r="L866">
            <v>23</v>
          </cell>
          <cell r="M866">
            <v>0</v>
          </cell>
          <cell r="N866">
            <v>0</v>
          </cell>
          <cell r="O866">
            <v>0</v>
          </cell>
          <cell r="P866">
            <v>0</v>
          </cell>
          <cell r="Q866">
            <v>0</v>
          </cell>
          <cell r="R866">
            <v>23</v>
          </cell>
        </row>
        <row r="867">
          <cell r="B867" t="str">
            <v>Brocade</v>
          </cell>
          <cell r="C867">
            <v>0</v>
          </cell>
          <cell r="D867">
            <v>0</v>
          </cell>
          <cell r="E867">
            <v>0</v>
          </cell>
          <cell r="F867">
            <v>0</v>
          </cell>
          <cell r="G867">
            <v>1</v>
          </cell>
          <cell r="H867">
            <v>0</v>
          </cell>
          <cell r="I867">
            <v>1</v>
          </cell>
          <cell r="K867" t="str">
            <v>Brocade</v>
          </cell>
          <cell r="L867">
            <v>0</v>
          </cell>
          <cell r="M867">
            <v>0</v>
          </cell>
          <cell r="N867">
            <v>0</v>
          </cell>
          <cell r="O867">
            <v>0</v>
          </cell>
          <cell r="P867">
            <v>37</v>
          </cell>
          <cell r="Q867">
            <v>0</v>
          </cell>
          <cell r="R867">
            <v>37</v>
          </cell>
        </row>
        <row r="868">
          <cell r="B868" t="str">
            <v>Caspian</v>
          </cell>
          <cell r="C868">
            <v>0</v>
          </cell>
          <cell r="D868">
            <v>0</v>
          </cell>
          <cell r="E868">
            <v>0</v>
          </cell>
          <cell r="F868">
            <v>0</v>
          </cell>
          <cell r="G868">
            <v>0</v>
          </cell>
          <cell r="H868">
            <v>0</v>
          </cell>
          <cell r="I868">
            <v>0</v>
          </cell>
          <cell r="K868" t="str">
            <v>Caspian</v>
          </cell>
          <cell r="L868">
            <v>0</v>
          </cell>
          <cell r="M868">
            <v>0</v>
          </cell>
          <cell r="N868">
            <v>0</v>
          </cell>
          <cell r="O868">
            <v>0</v>
          </cell>
          <cell r="P868">
            <v>0</v>
          </cell>
          <cell r="Q868">
            <v>0</v>
          </cell>
          <cell r="R868">
            <v>0</v>
          </cell>
        </row>
        <row r="869">
          <cell r="B869" t="str">
            <v>Chiaro</v>
          </cell>
          <cell r="C869">
            <v>0</v>
          </cell>
          <cell r="D869">
            <v>0</v>
          </cell>
          <cell r="E869">
            <v>0</v>
          </cell>
          <cell r="F869">
            <v>0</v>
          </cell>
          <cell r="G869">
            <v>0</v>
          </cell>
          <cell r="H869">
            <v>0</v>
          </cell>
          <cell r="I869">
            <v>0</v>
          </cell>
          <cell r="K869" t="str">
            <v>Chiaro</v>
          </cell>
          <cell r="L869">
            <v>0</v>
          </cell>
          <cell r="M869">
            <v>0</v>
          </cell>
          <cell r="N869">
            <v>0</v>
          </cell>
          <cell r="O869">
            <v>0</v>
          </cell>
          <cell r="P869">
            <v>0</v>
          </cell>
          <cell r="Q869">
            <v>0</v>
          </cell>
          <cell r="R869">
            <v>0</v>
          </cell>
        </row>
        <row r="870">
          <cell r="B870" t="str">
            <v>Ciena</v>
          </cell>
          <cell r="C870">
            <v>0</v>
          </cell>
          <cell r="D870">
            <v>0</v>
          </cell>
          <cell r="E870">
            <v>0</v>
          </cell>
          <cell r="F870">
            <v>0</v>
          </cell>
          <cell r="G870">
            <v>0</v>
          </cell>
          <cell r="H870">
            <v>13</v>
          </cell>
          <cell r="I870">
            <v>13</v>
          </cell>
          <cell r="K870" t="str">
            <v>Ciena</v>
          </cell>
          <cell r="L870">
            <v>0</v>
          </cell>
          <cell r="M870">
            <v>0</v>
          </cell>
          <cell r="N870">
            <v>0</v>
          </cell>
          <cell r="O870">
            <v>0</v>
          </cell>
          <cell r="P870">
            <v>0</v>
          </cell>
          <cell r="Q870">
            <v>171</v>
          </cell>
          <cell r="R870">
            <v>171</v>
          </cell>
        </row>
        <row r="871">
          <cell r="B871" t="str">
            <v>Cisco</v>
          </cell>
          <cell r="C871">
            <v>114</v>
          </cell>
          <cell r="D871">
            <v>163</v>
          </cell>
          <cell r="E871">
            <v>39</v>
          </cell>
          <cell r="F871">
            <v>0</v>
          </cell>
          <cell r="G871">
            <v>161</v>
          </cell>
          <cell r="H871">
            <v>20</v>
          </cell>
          <cell r="I871">
            <v>497</v>
          </cell>
          <cell r="K871" t="str">
            <v>Cisco</v>
          </cell>
          <cell r="L871">
            <v>295</v>
          </cell>
          <cell r="M871">
            <v>3232</v>
          </cell>
          <cell r="N871">
            <v>1307</v>
          </cell>
          <cell r="O871">
            <v>0</v>
          </cell>
          <cell r="P871">
            <v>5642</v>
          </cell>
          <cell r="Q871">
            <v>87</v>
          </cell>
          <cell r="R871">
            <v>10563</v>
          </cell>
        </row>
        <row r="872">
          <cell r="B872" t="str">
            <v>Cosine</v>
          </cell>
          <cell r="C872">
            <v>0</v>
          </cell>
          <cell r="D872">
            <v>0</v>
          </cell>
          <cell r="E872">
            <v>0</v>
          </cell>
          <cell r="F872">
            <v>0</v>
          </cell>
          <cell r="G872">
            <v>0</v>
          </cell>
          <cell r="H872">
            <v>0</v>
          </cell>
          <cell r="I872">
            <v>0</v>
          </cell>
          <cell r="K872" t="str">
            <v>Cosine</v>
          </cell>
          <cell r="L872">
            <v>0</v>
          </cell>
          <cell r="M872">
            <v>0</v>
          </cell>
          <cell r="N872">
            <v>0</v>
          </cell>
          <cell r="O872">
            <v>0</v>
          </cell>
          <cell r="P872">
            <v>0</v>
          </cell>
          <cell r="Q872">
            <v>0</v>
          </cell>
          <cell r="R872">
            <v>0</v>
          </cell>
        </row>
        <row r="873">
          <cell r="B873" t="str">
            <v>ECI Telecom</v>
          </cell>
          <cell r="C873">
            <v>0</v>
          </cell>
          <cell r="D873">
            <v>3</v>
          </cell>
          <cell r="E873">
            <v>0</v>
          </cell>
          <cell r="F873">
            <v>0</v>
          </cell>
          <cell r="G873">
            <v>0</v>
          </cell>
          <cell r="H873">
            <v>0</v>
          </cell>
          <cell r="I873">
            <v>3</v>
          </cell>
          <cell r="K873" t="str">
            <v>ECI Telecom</v>
          </cell>
          <cell r="L873">
            <v>0</v>
          </cell>
          <cell r="M873">
            <v>422</v>
          </cell>
          <cell r="N873">
            <v>0</v>
          </cell>
          <cell r="O873">
            <v>0</v>
          </cell>
          <cell r="P873">
            <v>0</v>
          </cell>
          <cell r="Q873">
            <v>0</v>
          </cell>
          <cell r="R873">
            <v>422</v>
          </cell>
        </row>
        <row r="874">
          <cell r="B874" t="str">
            <v>Equipe</v>
          </cell>
          <cell r="C874">
            <v>0</v>
          </cell>
          <cell r="D874">
            <v>0</v>
          </cell>
          <cell r="E874">
            <v>0</v>
          </cell>
          <cell r="F874">
            <v>0</v>
          </cell>
          <cell r="G874">
            <v>0</v>
          </cell>
          <cell r="H874">
            <v>0</v>
          </cell>
          <cell r="I874">
            <v>0</v>
          </cell>
          <cell r="K874" t="str">
            <v>Equipe</v>
          </cell>
          <cell r="L874">
            <v>0</v>
          </cell>
          <cell r="M874">
            <v>0</v>
          </cell>
          <cell r="N874">
            <v>0</v>
          </cell>
          <cell r="O874">
            <v>0</v>
          </cell>
          <cell r="P874">
            <v>0</v>
          </cell>
          <cell r="Q874">
            <v>0</v>
          </cell>
          <cell r="R874">
            <v>0</v>
          </cell>
        </row>
        <row r="875">
          <cell r="B875" t="str">
            <v>Ericsson</v>
          </cell>
          <cell r="C875">
            <v>0</v>
          </cell>
          <cell r="D875">
            <v>0</v>
          </cell>
          <cell r="E875">
            <v>23</v>
          </cell>
          <cell r="F875">
            <v>0</v>
          </cell>
          <cell r="G875">
            <v>0</v>
          </cell>
          <cell r="H875">
            <v>25</v>
          </cell>
          <cell r="I875">
            <v>48</v>
          </cell>
          <cell r="K875" t="str">
            <v>Ericsson</v>
          </cell>
          <cell r="L875">
            <v>0</v>
          </cell>
          <cell r="M875">
            <v>0</v>
          </cell>
          <cell r="N875">
            <v>250</v>
          </cell>
          <cell r="O875">
            <v>0</v>
          </cell>
          <cell r="P875">
            <v>0</v>
          </cell>
          <cell r="Q875">
            <v>126</v>
          </cell>
          <cell r="R875">
            <v>376</v>
          </cell>
        </row>
        <row r="876">
          <cell r="B876" t="str">
            <v>Extreme</v>
          </cell>
          <cell r="C876">
            <v>0</v>
          </cell>
          <cell r="D876">
            <v>0</v>
          </cell>
          <cell r="E876">
            <v>0</v>
          </cell>
          <cell r="F876">
            <v>0</v>
          </cell>
          <cell r="G876">
            <v>4</v>
          </cell>
          <cell r="H876">
            <v>0</v>
          </cell>
          <cell r="I876">
            <v>4</v>
          </cell>
          <cell r="K876" t="str">
            <v>Extreme</v>
          </cell>
          <cell r="L876">
            <v>0</v>
          </cell>
          <cell r="M876">
            <v>0</v>
          </cell>
          <cell r="N876">
            <v>0</v>
          </cell>
          <cell r="O876">
            <v>0</v>
          </cell>
          <cell r="P876">
            <v>151</v>
          </cell>
          <cell r="Q876">
            <v>0</v>
          </cell>
          <cell r="R876">
            <v>151</v>
          </cell>
        </row>
        <row r="877">
          <cell r="B877" t="str">
            <v>Force10</v>
          </cell>
          <cell r="C877">
            <v>0</v>
          </cell>
          <cell r="D877">
            <v>0</v>
          </cell>
          <cell r="E877">
            <v>0</v>
          </cell>
          <cell r="F877">
            <v>0</v>
          </cell>
          <cell r="G877">
            <v>2</v>
          </cell>
          <cell r="H877">
            <v>0</v>
          </cell>
          <cell r="I877">
            <v>2</v>
          </cell>
          <cell r="K877" t="str">
            <v>Force10</v>
          </cell>
          <cell r="L877">
            <v>0</v>
          </cell>
          <cell r="M877">
            <v>0</v>
          </cell>
          <cell r="N877">
            <v>0</v>
          </cell>
          <cell r="O877">
            <v>0</v>
          </cell>
          <cell r="P877">
            <v>13</v>
          </cell>
          <cell r="Q877">
            <v>0</v>
          </cell>
          <cell r="R877">
            <v>13</v>
          </cell>
        </row>
        <row r="878">
          <cell r="B878" t="str">
            <v>Fujitsu</v>
          </cell>
          <cell r="C878">
            <v>0</v>
          </cell>
          <cell r="D878">
            <v>0</v>
          </cell>
          <cell r="E878">
            <v>0</v>
          </cell>
          <cell r="F878">
            <v>0</v>
          </cell>
          <cell r="G878">
            <v>0</v>
          </cell>
          <cell r="H878">
            <v>0</v>
          </cell>
          <cell r="I878">
            <v>0</v>
          </cell>
          <cell r="K878" t="str">
            <v>Fujitsu</v>
          </cell>
          <cell r="L878">
            <v>0</v>
          </cell>
          <cell r="M878">
            <v>0</v>
          </cell>
          <cell r="N878">
            <v>0</v>
          </cell>
          <cell r="O878">
            <v>0</v>
          </cell>
          <cell r="P878">
            <v>0</v>
          </cell>
          <cell r="Q878">
            <v>0</v>
          </cell>
          <cell r="R878">
            <v>0</v>
          </cell>
        </row>
        <row r="879">
          <cell r="B879" t="str">
            <v>Hammerhead Systems</v>
          </cell>
          <cell r="C879">
            <v>0</v>
          </cell>
          <cell r="D879">
            <v>0</v>
          </cell>
          <cell r="E879">
            <v>0</v>
          </cell>
          <cell r="F879">
            <v>0</v>
          </cell>
          <cell r="G879">
            <v>0</v>
          </cell>
          <cell r="H879">
            <v>0</v>
          </cell>
          <cell r="I879">
            <v>0</v>
          </cell>
          <cell r="K879" t="str">
            <v>Hammerhead Systems</v>
          </cell>
          <cell r="L879">
            <v>0</v>
          </cell>
          <cell r="M879">
            <v>0</v>
          </cell>
          <cell r="N879">
            <v>0</v>
          </cell>
          <cell r="O879">
            <v>0</v>
          </cell>
          <cell r="P879">
            <v>0</v>
          </cell>
          <cell r="Q879">
            <v>0</v>
          </cell>
          <cell r="R879">
            <v>0</v>
          </cell>
        </row>
        <row r="880">
          <cell r="B880" t="str">
            <v>Hitachi</v>
          </cell>
          <cell r="C880">
            <v>0</v>
          </cell>
          <cell r="D880">
            <v>0</v>
          </cell>
          <cell r="E880">
            <v>0</v>
          </cell>
          <cell r="F880">
            <v>0</v>
          </cell>
          <cell r="H880">
            <v>0</v>
          </cell>
          <cell r="I880">
            <v>0</v>
          </cell>
          <cell r="K880" t="str">
            <v>Hitachi</v>
          </cell>
          <cell r="L880">
            <v>0</v>
          </cell>
          <cell r="M880">
            <v>0</v>
          </cell>
          <cell r="N880">
            <v>0</v>
          </cell>
          <cell r="O880">
            <v>0</v>
          </cell>
          <cell r="P880">
            <v>0</v>
          </cell>
          <cell r="Q880">
            <v>0</v>
          </cell>
          <cell r="R880">
            <v>0</v>
          </cell>
        </row>
        <row r="881">
          <cell r="B881" t="str">
            <v>Hitachi Cable</v>
          </cell>
          <cell r="C881">
            <v>0</v>
          </cell>
          <cell r="D881">
            <v>0</v>
          </cell>
          <cell r="E881">
            <v>0</v>
          </cell>
          <cell r="F881">
            <v>0</v>
          </cell>
          <cell r="G881">
            <v>0</v>
          </cell>
          <cell r="H881">
            <v>0</v>
          </cell>
          <cell r="I881">
            <v>0</v>
          </cell>
          <cell r="K881" t="str">
            <v>Hitachi Cable</v>
          </cell>
          <cell r="L881">
            <v>0</v>
          </cell>
          <cell r="M881">
            <v>0</v>
          </cell>
          <cell r="N881">
            <v>0</v>
          </cell>
          <cell r="O881">
            <v>0</v>
          </cell>
          <cell r="P881">
            <v>0</v>
          </cell>
          <cell r="Q881">
            <v>0</v>
          </cell>
          <cell r="R881">
            <v>0</v>
          </cell>
        </row>
        <row r="882">
          <cell r="B882" t="str">
            <v>Huawei</v>
          </cell>
          <cell r="C882">
            <v>0</v>
          </cell>
          <cell r="D882">
            <v>0</v>
          </cell>
          <cell r="E882">
            <v>0</v>
          </cell>
          <cell r="F882">
            <v>0</v>
          </cell>
          <cell r="G882">
            <v>3</v>
          </cell>
          <cell r="H882">
            <v>0</v>
          </cell>
          <cell r="I882">
            <v>3</v>
          </cell>
          <cell r="K882" t="str">
            <v>Huawei</v>
          </cell>
          <cell r="L882">
            <v>0</v>
          </cell>
          <cell r="M882">
            <v>0</v>
          </cell>
          <cell r="N882">
            <v>0</v>
          </cell>
          <cell r="O882">
            <v>0</v>
          </cell>
          <cell r="P882">
            <v>2113</v>
          </cell>
          <cell r="Q882">
            <v>0</v>
          </cell>
          <cell r="R882">
            <v>2113</v>
          </cell>
        </row>
        <row r="883">
          <cell r="B883" t="str">
            <v>Hyperchip</v>
          </cell>
          <cell r="C883">
            <v>0</v>
          </cell>
          <cell r="D883">
            <v>0</v>
          </cell>
          <cell r="E883">
            <v>0</v>
          </cell>
          <cell r="F883">
            <v>0</v>
          </cell>
          <cell r="G883">
            <v>0</v>
          </cell>
          <cell r="H883">
            <v>0</v>
          </cell>
          <cell r="I883">
            <v>0</v>
          </cell>
          <cell r="K883" t="str">
            <v>Hyperchip</v>
          </cell>
          <cell r="L883">
            <v>0</v>
          </cell>
          <cell r="M883">
            <v>0</v>
          </cell>
          <cell r="N883">
            <v>0</v>
          </cell>
          <cell r="O883">
            <v>0</v>
          </cell>
          <cell r="P883">
            <v>0</v>
          </cell>
          <cell r="Q883">
            <v>0</v>
          </cell>
          <cell r="R883">
            <v>0</v>
          </cell>
        </row>
        <row r="884">
          <cell r="B884" t="str">
            <v>Juniper</v>
          </cell>
          <cell r="C884">
            <v>68</v>
          </cell>
          <cell r="D884">
            <v>28</v>
          </cell>
          <cell r="E884">
            <v>32</v>
          </cell>
          <cell r="F884">
            <v>0</v>
          </cell>
          <cell r="G884">
            <v>0</v>
          </cell>
          <cell r="H884">
            <v>0</v>
          </cell>
          <cell r="I884">
            <v>128</v>
          </cell>
          <cell r="K884" t="str">
            <v>Juniper</v>
          </cell>
          <cell r="L884">
            <v>118</v>
          </cell>
          <cell r="M884">
            <v>674</v>
          </cell>
          <cell r="N884">
            <v>238</v>
          </cell>
          <cell r="O884">
            <v>0</v>
          </cell>
          <cell r="P884">
            <v>0</v>
          </cell>
          <cell r="Q884">
            <v>0</v>
          </cell>
          <cell r="R884">
            <v>1030</v>
          </cell>
        </row>
        <row r="885">
          <cell r="B885" t="str">
            <v>Laurel Networks</v>
          </cell>
          <cell r="C885">
            <v>0</v>
          </cell>
          <cell r="D885">
            <v>0</v>
          </cell>
          <cell r="E885">
            <v>0</v>
          </cell>
          <cell r="F885">
            <v>0</v>
          </cell>
          <cell r="G885">
            <v>0</v>
          </cell>
          <cell r="H885">
            <v>0</v>
          </cell>
          <cell r="I885">
            <v>0</v>
          </cell>
          <cell r="K885" t="str">
            <v>Laurel Networks</v>
          </cell>
          <cell r="L885">
            <v>0</v>
          </cell>
          <cell r="M885">
            <v>0</v>
          </cell>
          <cell r="N885">
            <v>0</v>
          </cell>
          <cell r="O885">
            <v>0</v>
          </cell>
          <cell r="P885">
            <v>0</v>
          </cell>
          <cell r="Q885">
            <v>0</v>
          </cell>
          <cell r="R885">
            <v>0</v>
          </cell>
        </row>
        <row r="886">
          <cell r="B886" t="str">
            <v>Lucent</v>
          </cell>
          <cell r="C886">
            <v>0</v>
          </cell>
          <cell r="D886">
            <v>0</v>
          </cell>
          <cell r="E886">
            <v>0</v>
          </cell>
          <cell r="F886">
            <v>0</v>
          </cell>
          <cell r="G886">
            <v>0</v>
          </cell>
          <cell r="H886">
            <v>0</v>
          </cell>
          <cell r="I886">
            <v>0</v>
          </cell>
          <cell r="K886" t="str">
            <v>Lucent</v>
          </cell>
          <cell r="L886">
            <v>0</v>
          </cell>
          <cell r="M886">
            <v>0</v>
          </cell>
          <cell r="N886">
            <v>0</v>
          </cell>
          <cell r="O886">
            <v>0</v>
          </cell>
          <cell r="P886">
            <v>0</v>
          </cell>
          <cell r="Q886">
            <v>0</v>
          </cell>
          <cell r="R886">
            <v>0</v>
          </cell>
        </row>
        <row r="887">
          <cell r="B887" t="str">
            <v>NEC</v>
          </cell>
          <cell r="C887">
            <v>0</v>
          </cell>
          <cell r="D887">
            <v>0</v>
          </cell>
          <cell r="E887">
            <v>0</v>
          </cell>
          <cell r="F887">
            <v>0</v>
          </cell>
          <cell r="G887">
            <v>0</v>
          </cell>
          <cell r="H887">
            <v>0</v>
          </cell>
          <cell r="I887">
            <v>0</v>
          </cell>
          <cell r="K887" t="str">
            <v>NEC</v>
          </cell>
          <cell r="L887">
            <v>0</v>
          </cell>
          <cell r="M887">
            <v>0</v>
          </cell>
          <cell r="N887">
            <v>0</v>
          </cell>
          <cell r="O887">
            <v>0</v>
          </cell>
          <cell r="P887">
            <v>0</v>
          </cell>
          <cell r="Q887">
            <v>0</v>
          </cell>
          <cell r="R887">
            <v>0</v>
          </cell>
        </row>
        <row r="888">
          <cell r="B888" t="str">
            <v>Nokia Siemens Networks</v>
          </cell>
          <cell r="C888">
            <v>0</v>
          </cell>
          <cell r="D888">
            <v>0</v>
          </cell>
          <cell r="E888">
            <v>0</v>
          </cell>
          <cell r="F888">
            <v>0</v>
          </cell>
          <cell r="G888">
            <v>0</v>
          </cell>
          <cell r="H888">
            <v>0</v>
          </cell>
          <cell r="I888">
            <v>0</v>
          </cell>
          <cell r="K888" t="str">
            <v>Nokia Siemens Networks</v>
          </cell>
          <cell r="L888">
            <v>0</v>
          </cell>
          <cell r="M888">
            <v>0</v>
          </cell>
          <cell r="N888">
            <v>0</v>
          </cell>
          <cell r="O888">
            <v>0</v>
          </cell>
          <cell r="P888">
            <v>0</v>
          </cell>
          <cell r="Q888">
            <v>0</v>
          </cell>
          <cell r="R888">
            <v>0</v>
          </cell>
        </row>
        <row r="889">
          <cell r="B889" t="str">
            <v>Nortel</v>
          </cell>
          <cell r="C889">
            <v>0</v>
          </cell>
          <cell r="D889">
            <v>0</v>
          </cell>
          <cell r="E889">
            <v>1</v>
          </cell>
          <cell r="F889">
            <v>0</v>
          </cell>
          <cell r="G889">
            <v>7</v>
          </cell>
          <cell r="H889">
            <v>23</v>
          </cell>
          <cell r="I889">
            <v>31</v>
          </cell>
          <cell r="K889" t="str">
            <v>Nortel</v>
          </cell>
          <cell r="L889">
            <v>0</v>
          </cell>
          <cell r="M889">
            <v>0</v>
          </cell>
          <cell r="N889">
            <v>6</v>
          </cell>
          <cell r="O889">
            <v>0</v>
          </cell>
          <cell r="P889">
            <v>242</v>
          </cell>
          <cell r="Q889">
            <v>104</v>
          </cell>
          <cell r="R889">
            <v>352</v>
          </cell>
        </row>
        <row r="890">
          <cell r="B890" t="str">
            <v>Procket</v>
          </cell>
          <cell r="C890">
            <v>0</v>
          </cell>
          <cell r="D890">
            <v>0</v>
          </cell>
          <cell r="E890">
            <v>0</v>
          </cell>
          <cell r="F890">
            <v>0</v>
          </cell>
          <cell r="G890">
            <v>0</v>
          </cell>
          <cell r="H890">
            <v>0</v>
          </cell>
          <cell r="I890">
            <v>0</v>
          </cell>
          <cell r="K890" t="str">
            <v>Procket</v>
          </cell>
          <cell r="L890">
            <v>0</v>
          </cell>
          <cell r="M890">
            <v>0</v>
          </cell>
          <cell r="N890">
            <v>0</v>
          </cell>
          <cell r="O890">
            <v>0</v>
          </cell>
          <cell r="P890">
            <v>0</v>
          </cell>
          <cell r="Q890">
            <v>0</v>
          </cell>
          <cell r="R890">
            <v>0</v>
          </cell>
        </row>
        <row r="891">
          <cell r="B891" t="str">
            <v>Quarry</v>
          </cell>
          <cell r="C891">
            <v>0</v>
          </cell>
          <cell r="D891">
            <v>0</v>
          </cell>
          <cell r="E891">
            <v>0</v>
          </cell>
          <cell r="F891">
            <v>0</v>
          </cell>
          <cell r="G891">
            <v>0</v>
          </cell>
          <cell r="H891">
            <v>0</v>
          </cell>
          <cell r="I891">
            <v>0</v>
          </cell>
          <cell r="K891" t="str">
            <v>Quarry</v>
          </cell>
          <cell r="L891">
            <v>0</v>
          </cell>
          <cell r="M891">
            <v>0</v>
          </cell>
          <cell r="N891">
            <v>0</v>
          </cell>
          <cell r="O891">
            <v>0</v>
          </cell>
          <cell r="P891">
            <v>0</v>
          </cell>
          <cell r="Q891">
            <v>0</v>
          </cell>
          <cell r="R891">
            <v>0</v>
          </cell>
        </row>
        <row r="892">
          <cell r="B892" t="str">
            <v>Redback</v>
          </cell>
          <cell r="C892">
            <v>0</v>
          </cell>
          <cell r="D892">
            <v>0</v>
          </cell>
          <cell r="E892">
            <v>0</v>
          </cell>
          <cell r="F892">
            <v>0</v>
          </cell>
          <cell r="G892">
            <v>0</v>
          </cell>
          <cell r="H892">
            <v>0</v>
          </cell>
          <cell r="I892">
            <v>0</v>
          </cell>
          <cell r="K892" t="str">
            <v>Redback</v>
          </cell>
          <cell r="L892">
            <v>0</v>
          </cell>
          <cell r="M892">
            <v>0</v>
          </cell>
          <cell r="N892">
            <v>0</v>
          </cell>
          <cell r="O892">
            <v>0</v>
          </cell>
          <cell r="P892">
            <v>0</v>
          </cell>
          <cell r="Q892">
            <v>0</v>
          </cell>
          <cell r="R892">
            <v>0</v>
          </cell>
        </row>
        <row r="893">
          <cell r="B893" t="str">
            <v>Riverstone</v>
          </cell>
          <cell r="C893">
            <v>0</v>
          </cell>
          <cell r="D893">
            <v>0</v>
          </cell>
          <cell r="E893">
            <v>0</v>
          </cell>
          <cell r="F893">
            <v>0</v>
          </cell>
          <cell r="G893">
            <v>0</v>
          </cell>
          <cell r="H893">
            <v>0</v>
          </cell>
          <cell r="I893">
            <v>0</v>
          </cell>
          <cell r="K893" t="str">
            <v>Riverstone</v>
          </cell>
          <cell r="L893">
            <v>0</v>
          </cell>
          <cell r="M893">
            <v>0</v>
          </cell>
          <cell r="N893">
            <v>0</v>
          </cell>
          <cell r="O893">
            <v>0</v>
          </cell>
          <cell r="P893">
            <v>0</v>
          </cell>
          <cell r="Q893">
            <v>0</v>
          </cell>
          <cell r="R893">
            <v>0</v>
          </cell>
        </row>
        <row r="894">
          <cell r="B894" t="str">
            <v>Tellabs</v>
          </cell>
          <cell r="C894">
            <v>0</v>
          </cell>
          <cell r="D894">
            <v>19</v>
          </cell>
          <cell r="E894">
            <v>0</v>
          </cell>
          <cell r="F894">
            <v>0</v>
          </cell>
          <cell r="G894">
            <v>0</v>
          </cell>
          <cell r="H894">
            <v>0</v>
          </cell>
          <cell r="I894">
            <v>19</v>
          </cell>
          <cell r="K894" t="str">
            <v>Tellabs</v>
          </cell>
          <cell r="L894">
            <v>0</v>
          </cell>
          <cell r="M894">
            <v>199</v>
          </cell>
          <cell r="N894">
            <v>0</v>
          </cell>
          <cell r="O894">
            <v>0</v>
          </cell>
          <cell r="P894">
            <v>0</v>
          </cell>
          <cell r="Q894">
            <v>0</v>
          </cell>
          <cell r="R894">
            <v>199</v>
          </cell>
        </row>
        <row r="895">
          <cell r="B895" t="str">
            <v>ZTE</v>
          </cell>
          <cell r="C895">
            <v>0</v>
          </cell>
          <cell r="D895">
            <v>0</v>
          </cell>
          <cell r="E895">
            <v>0</v>
          </cell>
          <cell r="F895">
            <v>0</v>
          </cell>
          <cell r="G895">
            <v>0</v>
          </cell>
          <cell r="H895">
            <v>0</v>
          </cell>
          <cell r="I895">
            <v>0</v>
          </cell>
          <cell r="K895" t="str">
            <v>ZTE</v>
          </cell>
          <cell r="L895">
            <v>0</v>
          </cell>
          <cell r="M895">
            <v>0</v>
          </cell>
          <cell r="N895">
            <v>0</v>
          </cell>
          <cell r="O895">
            <v>0</v>
          </cell>
          <cell r="P895">
            <v>0</v>
          </cell>
          <cell r="Q895">
            <v>0</v>
          </cell>
          <cell r="R895">
            <v>0</v>
          </cell>
        </row>
        <row r="896">
          <cell r="B896" t="str">
            <v>Other</v>
          </cell>
          <cell r="C896">
            <v>0</v>
          </cell>
          <cell r="D896">
            <v>0</v>
          </cell>
          <cell r="E896">
            <v>0</v>
          </cell>
          <cell r="F896">
            <v>0</v>
          </cell>
          <cell r="G896">
            <v>0</v>
          </cell>
          <cell r="H896">
            <v>0</v>
          </cell>
          <cell r="I896">
            <v>0</v>
          </cell>
          <cell r="K896" t="str">
            <v>Other</v>
          </cell>
          <cell r="L896">
            <v>0</v>
          </cell>
          <cell r="M896">
            <v>0</v>
          </cell>
          <cell r="N896">
            <v>0</v>
          </cell>
          <cell r="O896">
            <v>0</v>
          </cell>
          <cell r="P896">
            <v>0</v>
          </cell>
          <cell r="Q896">
            <v>0</v>
          </cell>
          <cell r="R896">
            <v>0</v>
          </cell>
        </row>
        <row r="897">
          <cell r="B897" t="str">
            <v>Total</v>
          </cell>
          <cell r="C897">
            <v>198</v>
          </cell>
          <cell r="D897">
            <v>294</v>
          </cell>
          <cell r="E897">
            <v>95</v>
          </cell>
          <cell r="F897">
            <v>0</v>
          </cell>
          <cell r="G897">
            <v>181</v>
          </cell>
          <cell r="H897">
            <v>147</v>
          </cell>
          <cell r="I897">
            <v>915</v>
          </cell>
          <cell r="K897" t="str">
            <v>Total</v>
          </cell>
          <cell r="L897">
            <v>436</v>
          </cell>
          <cell r="M897">
            <v>5190</v>
          </cell>
          <cell r="N897">
            <v>1801</v>
          </cell>
          <cell r="O897">
            <v>0</v>
          </cell>
          <cell r="P897">
            <v>8219</v>
          </cell>
          <cell r="Q897">
            <v>927</v>
          </cell>
          <cell r="R897">
            <v>16573</v>
          </cell>
        </row>
        <row r="901">
          <cell r="B901" t="str">
            <v>Vendor</v>
          </cell>
          <cell r="C901" t="str">
            <v>Core IP/MPLS</v>
          </cell>
          <cell r="D901" t="str">
            <v xml:space="preserve">Edge IP/MPLS </v>
          </cell>
          <cell r="E901" t="str">
            <v>Subscriber Service Router</v>
          </cell>
          <cell r="F901" t="str">
            <v>BRAS</v>
          </cell>
          <cell r="G901" t="str">
            <v>IP/Ethernet</v>
          </cell>
          <cell r="H901" t="str">
            <v>ATM/MPLS</v>
          </cell>
          <cell r="I901" t="str">
            <v>Total IPS</v>
          </cell>
          <cell r="K901" t="str">
            <v>Vendor</v>
          </cell>
          <cell r="L901" t="str">
            <v>Core IP/MPLS</v>
          </cell>
          <cell r="M901" t="str">
            <v>Edge IP/MPLS</v>
          </cell>
          <cell r="N901" t="str">
            <v>Subscriber Service Router</v>
          </cell>
          <cell r="O901" t="str">
            <v>BRAS</v>
          </cell>
          <cell r="P901" t="str">
            <v>IP/Ethernet</v>
          </cell>
          <cell r="Q901" t="str">
            <v>ATM/MPLS</v>
          </cell>
          <cell r="R901" t="str">
            <v>Total IPS</v>
          </cell>
        </row>
        <row r="902">
          <cell r="B902" t="str">
            <v>Alaxala Networks</v>
          </cell>
          <cell r="C902">
            <v>0</v>
          </cell>
          <cell r="D902">
            <v>0</v>
          </cell>
          <cell r="E902">
            <v>0</v>
          </cell>
          <cell r="F902">
            <v>0</v>
          </cell>
          <cell r="G902">
            <v>0</v>
          </cell>
          <cell r="H902">
            <v>0</v>
          </cell>
          <cell r="I902">
            <v>0</v>
          </cell>
          <cell r="K902" t="str">
            <v>Alaxala Networks</v>
          </cell>
          <cell r="L902">
            <v>0</v>
          </cell>
          <cell r="M902">
            <v>0</v>
          </cell>
          <cell r="N902">
            <v>0</v>
          </cell>
          <cell r="O902">
            <v>0</v>
          </cell>
          <cell r="P902">
            <v>0</v>
          </cell>
          <cell r="Q902">
            <v>0</v>
          </cell>
          <cell r="R902">
            <v>0</v>
          </cell>
        </row>
        <row r="903">
          <cell r="B903" t="str">
            <v>Alcatel-Lucent</v>
          </cell>
          <cell r="C903">
            <v>0</v>
          </cell>
          <cell r="D903">
            <v>59</v>
          </cell>
          <cell r="E903">
            <v>0</v>
          </cell>
          <cell r="F903">
            <v>0</v>
          </cell>
          <cell r="G903">
            <v>0</v>
          </cell>
          <cell r="H903">
            <v>58</v>
          </cell>
          <cell r="I903">
            <v>117</v>
          </cell>
          <cell r="K903" t="str">
            <v>Alcatel-Lucent</v>
          </cell>
          <cell r="L903">
            <v>0</v>
          </cell>
          <cell r="M903">
            <v>475</v>
          </cell>
          <cell r="N903">
            <v>0</v>
          </cell>
          <cell r="O903">
            <v>0</v>
          </cell>
          <cell r="P903">
            <v>0</v>
          </cell>
          <cell r="Q903">
            <v>394</v>
          </cell>
          <cell r="R903">
            <v>869</v>
          </cell>
        </row>
        <row r="904">
          <cell r="B904" t="str">
            <v>Atrica</v>
          </cell>
          <cell r="C904">
            <v>0</v>
          </cell>
          <cell r="D904">
            <v>0</v>
          </cell>
          <cell r="E904">
            <v>0</v>
          </cell>
          <cell r="F904">
            <v>0</v>
          </cell>
          <cell r="G904">
            <v>3</v>
          </cell>
          <cell r="H904">
            <v>0</v>
          </cell>
          <cell r="I904">
            <v>3</v>
          </cell>
          <cell r="K904" t="str">
            <v>Atrica</v>
          </cell>
          <cell r="L904">
            <v>0</v>
          </cell>
          <cell r="M904">
            <v>0</v>
          </cell>
          <cell r="N904">
            <v>0</v>
          </cell>
          <cell r="O904">
            <v>0</v>
          </cell>
          <cell r="P904">
            <v>21</v>
          </cell>
          <cell r="Q904">
            <v>0</v>
          </cell>
          <cell r="R904">
            <v>21</v>
          </cell>
        </row>
        <row r="905">
          <cell r="B905" t="str">
            <v>Avici</v>
          </cell>
          <cell r="C905">
            <v>14</v>
          </cell>
          <cell r="D905">
            <v>0</v>
          </cell>
          <cell r="E905">
            <v>0</v>
          </cell>
          <cell r="F905">
            <v>0</v>
          </cell>
          <cell r="G905">
            <v>0</v>
          </cell>
          <cell r="H905">
            <v>0</v>
          </cell>
          <cell r="I905">
            <v>14</v>
          </cell>
          <cell r="K905" t="str">
            <v>Avici</v>
          </cell>
          <cell r="L905">
            <v>20</v>
          </cell>
          <cell r="M905">
            <v>0</v>
          </cell>
          <cell r="N905">
            <v>0</v>
          </cell>
          <cell r="O905">
            <v>0</v>
          </cell>
          <cell r="P905">
            <v>0</v>
          </cell>
          <cell r="Q905">
            <v>0</v>
          </cell>
          <cell r="R905">
            <v>20</v>
          </cell>
        </row>
        <row r="906">
          <cell r="B906" t="str">
            <v>Brocade</v>
          </cell>
          <cell r="C906">
            <v>0</v>
          </cell>
          <cell r="D906">
            <v>0</v>
          </cell>
          <cell r="E906">
            <v>0</v>
          </cell>
          <cell r="F906">
            <v>0</v>
          </cell>
          <cell r="G906">
            <v>9</v>
          </cell>
          <cell r="H906">
            <v>0</v>
          </cell>
          <cell r="I906">
            <v>9</v>
          </cell>
          <cell r="K906" t="str">
            <v>Brocade</v>
          </cell>
          <cell r="L906">
            <v>0</v>
          </cell>
          <cell r="M906">
            <v>0</v>
          </cell>
          <cell r="N906">
            <v>0</v>
          </cell>
          <cell r="O906">
            <v>0</v>
          </cell>
          <cell r="P906">
            <v>333</v>
          </cell>
          <cell r="Q906">
            <v>0</v>
          </cell>
          <cell r="R906">
            <v>333</v>
          </cell>
        </row>
        <row r="907">
          <cell r="B907" t="str">
            <v>Caspian</v>
          </cell>
          <cell r="C907">
            <v>0</v>
          </cell>
          <cell r="D907">
            <v>0</v>
          </cell>
          <cell r="E907">
            <v>0</v>
          </cell>
          <cell r="F907">
            <v>0</v>
          </cell>
          <cell r="G907">
            <v>0</v>
          </cell>
          <cell r="H907">
            <v>0</v>
          </cell>
          <cell r="I907">
            <v>0</v>
          </cell>
          <cell r="K907" t="str">
            <v>Caspian</v>
          </cell>
          <cell r="L907">
            <v>0</v>
          </cell>
          <cell r="M907">
            <v>0</v>
          </cell>
          <cell r="N907">
            <v>0</v>
          </cell>
          <cell r="O907">
            <v>0</v>
          </cell>
          <cell r="P907">
            <v>0</v>
          </cell>
          <cell r="Q907">
            <v>0</v>
          </cell>
          <cell r="R907">
            <v>0</v>
          </cell>
        </row>
        <row r="908">
          <cell r="B908" t="str">
            <v>Chiaro</v>
          </cell>
          <cell r="C908">
            <v>0</v>
          </cell>
          <cell r="D908">
            <v>0</v>
          </cell>
          <cell r="E908">
            <v>0</v>
          </cell>
          <cell r="F908">
            <v>0</v>
          </cell>
          <cell r="G908">
            <v>0</v>
          </cell>
          <cell r="H908">
            <v>0</v>
          </cell>
          <cell r="I908">
            <v>0</v>
          </cell>
          <cell r="K908" t="str">
            <v>Chiaro</v>
          </cell>
          <cell r="L908">
            <v>0</v>
          </cell>
          <cell r="M908">
            <v>0</v>
          </cell>
          <cell r="N908">
            <v>0</v>
          </cell>
          <cell r="O908">
            <v>0</v>
          </cell>
          <cell r="P908">
            <v>0</v>
          </cell>
          <cell r="Q908">
            <v>0</v>
          </cell>
          <cell r="R908">
            <v>0</v>
          </cell>
        </row>
        <row r="909">
          <cell r="B909" t="str">
            <v>Ciena</v>
          </cell>
          <cell r="C909">
            <v>0</v>
          </cell>
          <cell r="D909">
            <v>0</v>
          </cell>
          <cell r="E909">
            <v>0</v>
          </cell>
          <cell r="F909">
            <v>0</v>
          </cell>
          <cell r="G909">
            <v>0</v>
          </cell>
          <cell r="H909">
            <v>5</v>
          </cell>
          <cell r="I909">
            <v>5</v>
          </cell>
          <cell r="K909" t="str">
            <v>Ciena</v>
          </cell>
          <cell r="L909">
            <v>0</v>
          </cell>
          <cell r="M909">
            <v>0</v>
          </cell>
          <cell r="N909">
            <v>0</v>
          </cell>
          <cell r="O909">
            <v>0</v>
          </cell>
          <cell r="P909">
            <v>0</v>
          </cell>
          <cell r="Q909">
            <v>68</v>
          </cell>
          <cell r="R909">
            <v>68</v>
          </cell>
        </row>
        <row r="910">
          <cell r="B910" t="str">
            <v>Cisco</v>
          </cell>
          <cell r="C910">
            <v>136</v>
          </cell>
          <cell r="D910">
            <v>203</v>
          </cell>
          <cell r="E910">
            <v>43</v>
          </cell>
          <cell r="F910">
            <v>0</v>
          </cell>
          <cell r="G910">
            <v>165</v>
          </cell>
          <cell r="H910">
            <v>19</v>
          </cell>
          <cell r="I910">
            <v>566</v>
          </cell>
          <cell r="K910" t="str">
            <v>Cisco</v>
          </cell>
          <cell r="L910">
            <v>354</v>
          </cell>
          <cell r="M910">
            <v>4016</v>
          </cell>
          <cell r="N910">
            <v>1440</v>
          </cell>
          <cell r="O910">
            <v>0</v>
          </cell>
          <cell r="P910">
            <v>5769</v>
          </cell>
          <cell r="Q910">
            <v>83</v>
          </cell>
          <cell r="R910">
            <v>11662</v>
          </cell>
        </row>
        <row r="911">
          <cell r="B911" t="str">
            <v>Cosine</v>
          </cell>
          <cell r="C911">
            <v>0</v>
          </cell>
          <cell r="D911">
            <v>0</v>
          </cell>
          <cell r="E911">
            <v>0</v>
          </cell>
          <cell r="F911">
            <v>0</v>
          </cell>
          <cell r="G911">
            <v>0</v>
          </cell>
          <cell r="H911">
            <v>0</v>
          </cell>
          <cell r="I911">
            <v>0</v>
          </cell>
          <cell r="K911" t="str">
            <v>Cosine</v>
          </cell>
          <cell r="L911">
            <v>0</v>
          </cell>
          <cell r="M911">
            <v>0</v>
          </cell>
          <cell r="N911">
            <v>0</v>
          </cell>
          <cell r="O911">
            <v>0</v>
          </cell>
          <cell r="P911">
            <v>0</v>
          </cell>
          <cell r="Q911">
            <v>0</v>
          </cell>
          <cell r="R911">
            <v>0</v>
          </cell>
        </row>
        <row r="912">
          <cell r="B912" t="str">
            <v>ECI Telecom</v>
          </cell>
          <cell r="C912">
            <v>0</v>
          </cell>
          <cell r="D912">
            <v>2</v>
          </cell>
          <cell r="E912">
            <v>0</v>
          </cell>
          <cell r="F912">
            <v>0</v>
          </cell>
          <cell r="G912">
            <v>0</v>
          </cell>
          <cell r="H912">
            <v>0</v>
          </cell>
          <cell r="I912">
            <v>2</v>
          </cell>
          <cell r="K912" t="str">
            <v>ECI Telecom</v>
          </cell>
          <cell r="L912">
            <v>0</v>
          </cell>
          <cell r="M912">
            <v>310</v>
          </cell>
          <cell r="N912">
            <v>0</v>
          </cell>
          <cell r="O912">
            <v>0</v>
          </cell>
          <cell r="P912">
            <v>0</v>
          </cell>
          <cell r="Q912">
            <v>0</v>
          </cell>
          <cell r="R912">
            <v>310</v>
          </cell>
        </row>
        <row r="913">
          <cell r="B913" t="str">
            <v>Equipe</v>
          </cell>
          <cell r="C913">
            <v>0</v>
          </cell>
          <cell r="D913">
            <v>0</v>
          </cell>
          <cell r="E913">
            <v>0</v>
          </cell>
          <cell r="F913">
            <v>0</v>
          </cell>
          <cell r="G913">
            <v>0</v>
          </cell>
          <cell r="H913">
            <v>0</v>
          </cell>
          <cell r="I913">
            <v>0</v>
          </cell>
          <cell r="K913" t="str">
            <v>Equipe</v>
          </cell>
          <cell r="L913">
            <v>0</v>
          </cell>
          <cell r="M913">
            <v>0</v>
          </cell>
          <cell r="N913">
            <v>0</v>
          </cell>
          <cell r="O913">
            <v>0</v>
          </cell>
          <cell r="P913">
            <v>0</v>
          </cell>
          <cell r="Q913">
            <v>0</v>
          </cell>
          <cell r="R913">
            <v>0</v>
          </cell>
        </row>
        <row r="914">
          <cell r="B914" t="str">
            <v>Ericsson</v>
          </cell>
          <cell r="C914">
            <v>0</v>
          </cell>
          <cell r="D914">
            <v>0</v>
          </cell>
          <cell r="E914">
            <v>22</v>
          </cell>
          <cell r="F914">
            <v>0</v>
          </cell>
          <cell r="G914">
            <v>0</v>
          </cell>
          <cell r="H914">
            <v>34</v>
          </cell>
          <cell r="I914">
            <v>56</v>
          </cell>
          <cell r="K914" t="str">
            <v>Ericsson</v>
          </cell>
          <cell r="L914">
            <v>0</v>
          </cell>
          <cell r="M914">
            <v>0</v>
          </cell>
          <cell r="N914">
            <v>239</v>
          </cell>
          <cell r="O914">
            <v>0</v>
          </cell>
          <cell r="P914">
            <v>0</v>
          </cell>
          <cell r="Q914">
            <v>172</v>
          </cell>
          <cell r="R914">
            <v>411</v>
          </cell>
        </row>
        <row r="915">
          <cell r="B915" t="str">
            <v>Extreme</v>
          </cell>
          <cell r="C915">
            <v>0</v>
          </cell>
          <cell r="D915">
            <v>0</v>
          </cell>
          <cell r="E915">
            <v>0</v>
          </cell>
          <cell r="F915">
            <v>0</v>
          </cell>
          <cell r="G915">
            <v>4</v>
          </cell>
          <cell r="H915">
            <v>0</v>
          </cell>
          <cell r="I915">
            <v>4</v>
          </cell>
          <cell r="K915" t="str">
            <v>Extreme</v>
          </cell>
          <cell r="L915">
            <v>0</v>
          </cell>
          <cell r="M915">
            <v>0</v>
          </cell>
          <cell r="N915">
            <v>0</v>
          </cell>
          <cell r="O915">
            <v>0</v>
          </cell>
          <cell r="P915">
            <v>139</v>
          </cell>
          <cell r="Q915">
            <v>0</v>
          </cell>
          <cell r="R915">
            <v>139</v>
          </cell>
        </row>
        <row r="916">
          <cell r="B916" t="str">
            <v>Force10</v>
          </cell>
          <cell r="C916">
            <v>0</v>
          </cell>
          <cell r="D916">
            <v>0</v>
          </cell>
          <cell r="E916">
            <v>0</v>
          </cell>
          <cell r="F916">
            <v>0</v>
          </cell>
          <cell r="G916">
            <v>6</v>
          </cell>
          <cell r="H916">
            <v>0</v>
          </cell>
          <cell r="I916">
            <v>6</v>
          </cell>
          <cell r="K916" t="str">
            <v>Force10</v>
          </cell>
          <cell r="L916">
            <v>0</v>
          </cell>
          <cell r="M916">
            <v>0</v>
          </cell>
          <cell r="N916">
            <v>0</v>
          </cell>
          <cell r="O916">
            <v>0</v>
          </cell>
          <cell r="P916">
            <v>40</v>
          </cell>
          <cell r="Q916">
            <v>0</v>
          </cell>
          <cell r="R916">
            <v>40</v>
          </cell>
        </row>
        <row r="917">
          <cell r="B917" t="str">
            <v>Fujitsu</v>
          </cell>
          <cell r="C917">
            <v>0</v>
          </cell>
          <cell r="D917">
            <v>0</v>
          </cell>
          <cell r="E917">
            <v>0</v>
          </cell>
          <cell r="F917">
            <v>0</v>
          </cell>
          <cell r="G917">
            <v>0</v>
          </cell>
          <cell r="H917">
            <v>0</v>
          </cell>
          <cell r="I917">
            <v>0</v>
          </cell>
          <cell r="K917" t="str">
            <v>Fujitsu</v>
          </cell>
          <cell r="L917">
            <v>0</v>
          </cell>
          <cell r="M917">
            <v>0</v>
          </cell>
          <cell r="N917">
            <v>0</v>
          </cell>
          <cell r="O917">
            <v>0</v>
          </cell>
          <cell r="P917">
            <v>0</v>
          </cell>
          <cell r="Q917">
            <v>0</v>
          </cell>
          <cell r="R917">
            <v>0</v>
          </cell>
        </row>
        <row r="918">
          <cell r="B918" t="str">
            <v>Hammerhead Systems</v>
          </cell>
          <cell r="C918">
            <v>0</v>
          </cell>
          <cell r="D918">
            <v>0</v>
          </cell>
          <cell r="E918">
            <v>0</v>
          </cell>
          <cell r="F918">
            <v>0</v>
          </cell>
          <cell r="G918">
            <v>0</v>
          </cell>
          <cell r="H918">
            <v>0</v>
          </cell>
          <cell r="I918">
            <v>0</v>
          </cell>
          <cell r="K918" t="str">
            <v>Hammerhead Systems</v>
          </cell>
          <cell r="L918">
            <v>0</v>
          </cell>
          <cell r="M918">
            <v>0</v>
          </cell>
          <cell r="N918">
            <v>0</v>
          </cell>
          <cell r="O918">
            <v>0</v>
          </cell>
          <cell r="P918">
            <v>0</v>
          </cell>
          <cell r="Q918">
            <v>0</v>
          </cell>
          <cell r="R918">
            <v>0</v>
          </cell>
        </row>
        <row r="919">
          <cell r="B919" t="str">
            <v>Hitachi</v>
          </cell>
          <cell r="C919">
            <v>0</v>
          </cell>
          <cell r="D919">
            <v>0</v>
          </cell>
          <cell r="E919">
            <v>0</v>
          </cell>
          <cell r="F919">
            <v>0</v>
          </cell>
          <cell r="G919">
            <v>0</v>
          </cell>
          <cell r="H919">
            <v>0</v>
          </cell>
          <cell r="I919">
            <v>0</v>
          </cell>
          <cell r="K919" t="str">
            <v>Hitachi</v>
          </cell>
          <cell r="L919">
            <v>0</v>
          </cell>
          <cell r="M919">
            <v>0</v>
          </cell>
          <cell r="N919">
            <v>0</v>
          </cell>
          <cell r="O919">
            <v>0</v>
          </cell>
          <cell r="P919">
            <v>0</v>
          </cell>
          <cell r="Q919">
            <v>0</v>
          </cell>
          <cell r="R919">
            <v>0</v>
          </cell>
        </row>
        <row r="920">
          <cell r="B920" t="str">
            <v>Hitachi Cable</v>
          </cell>
          <cell r="C920">
            <v>0</v>
          </cell>
          <cell r="D920">
            <v>0</v>
          </cell>
          <cell r="E920">
            <v>0</v>
          </cell>
          <cell r="F920">
            <v>0</v>
          </cell>
          <cell r="G920">
            <v>0</v>
          </cell>
          <cell r="H920">
            <v>0</v>
          </cell>
          <cell r="I920">
            <v>0</v>
          </cell>
          <cell r="K920" t="str">
            <v>Hitachi Cable</v>
          </cell>
          <cell r="L920">
            <v>0</v>
          </cell>
          <cell r="M920">
            <v>0</v>
          </cell>
          <cell r="N920">
            <v>0</v>
          </cell>
          <cell r="O920">
            <v>0</v>
          </cell>
          <cell r="P920">
            <v>0</v>
          </cell>
          <cell r="Q920">
            <v>0</v>
          </cell>
          <cell r="R920">
            <v>0</v>
          </cell>
        </row>
        <row r="921">
          <cell r="B921" t="str">
            <v>Huawei</v>
          </cell>
          <cell r="C921">
            <v>0</v>
          </cell>
          <cell r="D921">
            <v>0</v>
          </cell>
          <cell r="E921">
            <v>0</v>
          </cell>
          <cell r="F921">
            <v>0</v>
          </cell>
          <cell r="G921">
            <v>4</v>
          </cell>
          <cell r="H921">
            <v>0</v>
          </cell>
          <cell r="I921">
            <v>4</v>
          </cell>
          <cell r="K921" t="str">
            <v>Huawei</v>
          </cell>
          <cell r="L921">
            <v>0</v>
          </cell>
          <cell r="M921">
            <v>0</v>
          </cell>
          <cell r="N921">
            <v>0</v>
          </cell>
          <cell r="O921">
            <v>0</v>
          </cell>
          <cell r="P921">
            <v>2500</v>
          </cell>
          <cell r="Q921">
            <v>0</v>
          </cell>
          <cell r="R921">
            <v>2500</v>
          </cell>
        </row>
        <row r="922">
          <cell r="B922" t="str">
            <v>Hyperchip</v>
          </cell>
          <cell r="C922">
            <v>0</v>
          </cell>
          <cell r="D922">
            <v>0</v>
          </cell>
          <cell r="E922">
            <v>0</v>
          </cell>
          <cell r="F922">
            <v>0</v>
          </cell>
          <cell r="G922">
            <v>0</v>
          </cell>
          <cell r="H922">
            <v>0</v>
          </cell>
          <cell r="I922">
            <v>0</v>
          </cell>
          <cell r="K922" t="str">
            <v>Hyperchip</v>
          </cell>
          <cell r="L922">
            <v>0</v>
          </cell>
          <cell r="M922">
            <v>0</v>
          </cell>
          <cell r="N922">
            <v>0</v>
          </cell>
          <cell r="O922">
            <v>0</v>
          </cell>
          <cell r="P922">
            <v>0</v>
          </cell>
          <cell r="Q922">
            <v>0</v>
          </cell>
          <cell r="R922">
            <v>0</v>
          </cell>
        </row>
        <row r="923">
          <cell r="B923" t="str">
            <v>Juniper</v>
          </cell>
          <cell r="C923">
            <v>70</v>
          </cell>
          <cell r="D923">
            <v>29</v>
          </cell>
          <cell r="E923">
            <v>28</v>
          </cell>
          <cell r="F923">
            <v>0</v>
          </cell>
          <cell r="G923">
            <v>0</v>
          </cell>
          <cell r="H923">
            <v>0</v>
          </cell>
          <cell r="I923">
            <v>127</v>
          </cell>
          <cell r="K923" t="str">
            <v>Juniper</v>
          </cell>
          <cell r="L923">
            <v>120</v>
          </cell>
          <cell r="M923">
            <v>629</v>
          </cell>
          <cell r="N923">
            <v>232</v>
          </cell>
          <cell r="O923">
            <v>0</v>
          </cell>
          <cell r="P923">
            <v>0</v>
          </cell>
          <cell r="Q923">
            <v>0</v>
          </cell>
          <cell r="R923">
            <v>981</v>
          </cell>
        </row>
        <row r="924">
          <cell r="B924" t="str">
            <v>Laurel Networks</v>
          </cell>
          <cell r="C924">
            <v>0</v>
          </cell>
          <cell r="D924">
            <v>0</v>
          </cell>
          <cell r="E924">
            <v>0</v>
          </cell>
          <cell r="F924">
            <v>0</v>
          </cell>
          <cell r="G924">
            <v>0</v>
          </cell>
          <cell r="H924">
            <v>0</v>
          </cell>
          <cell r="I924">
            <v>0</v>
          </cell>
          <cell r="K924" t="str">
            <v>Laurel Networks</v>
          </cell>
          <cell r="L924">
            <v>0</v>
          </cell>
          <cell r="M924">
            <v>0</v>
          </cell>
          <cell r="N924">
            <v>0</v>
          </cell>
          <cell r="O924">
            <v>0</v>
          </cell>
          <cell r="P924">
            <v>0</v>
          </cell>
          <cell r="Q924">
            <v>0</v>
          </cell>
          <cell r="R924">
            <v>0</v>
          </cell>
        </row>
        <row r="925">
          <cell r="B925" t="str">
            <v>Lucent</v>
          </cell>
          <cell r="C925">
            <v>0</v>
          </cell>
          <cell r="D925">
            <v>0</v>
          </cell>
          <cell r="E925">
            <v>0</v>
          </cell>
          <cell r="F925">
            <v>0</v>
          </cell>
          <cell r="G925">
            <v>0</v>
          </cell>
          <cell r="H925">
            <v>0</v>
          </cell>
          <cell r="I925">
            <v>0</v>
          </cell>
          <cell r="K925" t="str">
            <v>Lucent</v>
          </cell>
          <cell r="L925">
            <v>0</v>
          </cell>
          <cell r="M925">
            <v>0</v>
          </cell>
          <cell r="N925">
            <v>0</v>
          </cell>
          <cell r="O925">
            <v>0</v>
          </cell>
          <cell r="P925">
            <v>0</v>
          </cell>
          <cell r="Q925">
            <v>0</v>
          </cell>
          <cell r="R925">
            <v>0</v>
          </cell>
        </row>
        <row r="926">
          <cell r="B926" t="str">
            <v>NEC</v>
          </cell>
          <cell r="C926">
            <v>0</v>
          </cell>
          <cell r="D926">
            <v>0</v>
          </cell>
          <cell r="E926">
            <v>0</v>
          </cell>
          <cell r="F926">
            <v>0</v>
          </cell>
          <cell r="G926">
            <v>0</v>
          </cell>
          <cell r="H926">
            <v>0</v>
          </cell>
          <cell r="I926">
            <v>0</v>
          </cell>
          <cell r="K926" t="str">
            <v>NEC</v>
          </cell>
          <cell r="L926">
            <v>0</v>
          </cell>
          <cell r="M926">
            <v>0</v>
          </cell>
          <cell r="N926">
            <v>0</v>
          </cell>
          <cell r="O926">
            <v>0</v>
          </cell>
          <cell r="P926">
            <v>0</v>
          </cell>
          <cell r="Q926">
            <v>0</v>
          </cell>
          <cell r="R926">
            <v>0</v>
          </cell>
        </row>
        <row r="927">
          <cell r="B927" t="str">
            <v>Nokia Siemens Networks</v>
          </cell>
          <cell r="C927">
            <v>0</v>
          </cell>
          <cell r="D927">
            <v>0</v>
          </cell>
          <cell r="E927">
            <v>0</v>
          </cell>
          <cell r="F927">
            <v>0</v>
          </cell>
          <cell r="G927">
            <v>0</v>
          </cell>
          <cell r="H927">
            <v>0</v>
          </cell>
          <cell r="I927">
            <v>0</v>
          </cell>
          <cell r="K927" t="str">
            <v>Nokia Siemens Networks</v>
          </cell>
          <cell r="L927">
            <v>0</v>
          </cell>
          <cell r="M927">
            <v>0</v>
          </cell>
          <cell r="N927">
            <v>0</v>
          </cell>
          <cell r="O927">
            <v>0</v>
          </cell>
          <cell r="P927">
            <v>0</v>
          </cell>
          <cell r="Q927">
            <v>0</v>
          </cell>
          <cell r="R927">
            <v>0</v>
          </cell>
        </row>
        <row r="928">
          <cell r="B928" t="str">
            <v>Nortel</v>
          </cell>
          <cell r="C928">
            <v>0</v>
          </cell>
          <cell r="D928">
            <v>0</v>
          </cell>
          <cell r="E928">
            <v>0</v>
          </cell>
          <cell r="F928">
            <v>0</v>
          </cell>
          <cell r="G928">
            <v>7</v>
          </cell>
          <cell r="H928">
            <v>32</v>
          </cell>
          <cell r="I928">
            <v>39</v>
          </cell>
          <cell r="K928" t="str">
            <v>Nortel</v>
          </cell>
          <cell r="L928">
            <v>0</v>
          </cell>
          <cell r="M928">
            <v>0</v>
          </cell>
          <cell r="N928">
            <v>0</v>
          </cell>
          <cell r="O928">
            <v>0</v>
          </cell>
          <cell r="P928">
            <v>242</v>
          </cell>
          <cell r="Q928">
            <v>141</v>
          </cell>
          <cell r="R928">
            <v>383</v>
          </cell>
        </row>
        <row r="929">
          <cell r="B929" t="str">
            <v>Procket</v>
          </cell>
          <cell r="C929">
            <v>0</v>
          </cell>
          <cell r="D929">
            <v>0</v>
          </cell>
          <cell r="E929">
            <v>0</v>
          </cell>
          <cell r="F929">
            <v>0</v>
          </cell>
          <cell r="G929">
            <v>0</v>
          </cell>
          <cell r="H929">
            <v>0</v>
          </cell>
          <cell r="I929">
            <v>0</v>
          </cell>
          <cell r="K929" t="str">
            <v>Procket</v>
          </cell>
          <cell r="L929">
            <v>0</v>
          </cell>
          <cell r="M929">
            <v>0</v>
          </cell>
          <cell r="N929">
            <v>0</v>
          </cell>
          <cell r="O929">
            <v>0</v>
          </cell>
          <cell r="P929">
            <v>0</v>
          </cell>
          <cell r="Q929">
            <v>0</v>
          </cell>
          <cell r="R929">
            <v>0</v>
          </cell>
        </row>
        <row r="930">
          <cell r="B930" t="str">
            <v>Quarry</v>
          </cell>
          <cell r="C930">
            <v>0</v>
          </cell>
          <cell r="D930">
            <v>0</v>
          </cell>
          <cell r="E930">
            <v>0</v>
          </cell>
          <cell r="F930">
            <v>0</v>
          </cell>
          <cell r="G930">
            <v>0</v>
          </cell>
          <cell r="H930">
            <v>0</v>
          </cell>
          <cell r="I930">
            <v>0</v>
          </cell>
          <cell r="K930" t="str">
            <v>Quarry</v>
          </cell>
          <cell r="L930">
            <v>0</v>
          </cell>
          <cell r="M930">
            <v>0</v>
          </cell>
          <cell r="N930">
            <v>0</v>
          </cell>
          <cell r="O930">
            <v>0</v>
          </cell>
          <cell r="P930">
            <v>0</v>
          </cell>
          <cell r="Q930">
            <v>0</v>
          </cell>
          <cell r="R930">
            <v>0</v>
          </cell>
        </row>
        <row r="931">
          <cell r="B931" t="str">
            <v>Redback</v>
          </cell>
          <cell r="C931">
            <v>0</v>
          </cell>
          <cell r="D931">
            <v>0</v>
          </cell>
          <cell r="E931">
            <v>0</v>
          </cell>
          <cell r="F931">
            <v>0</v>
          </cell>
          <cell r="G931">
            <v>0</v>
          </cell>
          <cell r="H931">
            <v>0</v>
          </cell>
          <cell r="I931">
            <v>0</v>
          </cell>
          <cell r="K931" t="str">
            <v>Redback</v>
          </cell>
          <cell r="L931">
            <v>0</v>
          </cell>
          <cell r="M931">
            <v>0</v>
          </cell>
          <cell r="N931">
            <v>0</v>
          </cell>
          <cell r="O931">
            <v>0</v>
          </cell>
          <cell r="P931">
            <v>0</v>
          </cell>
          <cell r="Q931">
            <v>0</v>
          </cell>
          <cell r="R931">
            <v>0</v>
          </cell>
        </row>
        <row r="932">
          <cell r="B932" t="str">
            <v>Riverstone</v>
          </cell>
          <cell r="C932">
            <v>0</v>
          </cell>
          <cell r="D932">
            <v>0</v>
          </cell>
          <cell r="E932">
            <v>0</v>
          </cell>
          <cell r="F932">
            <v>0</v>
          </cell>
          <cell r="G932">
            <v>0</v>
          </cell>
          <cell r="H932">
            <v>0</v>
          </cell>
          <cell r="I932">
            <v>0</v>
          </cell>
          <cell r="K932" t="str">
            <v>Riverstone</v>
          </cell>
          <cell r="L932">
            <v>0</v>
          </cell>
          <cell r="M932">
            <v>0</v>
          </cell>
          <cell r="N932">
            <v>0</v>
          </cell>
          <cell r="O932">
            <v>0</v>
          </cell>
          <cell r="P932">
            <v>0</v>
          </cell>
          <cell r="Q932">
            <v>0</v>
          </cell>
          <cell r="R932">
            <v>0</v>
          </cell>
        </row>
        <row r="933">
          <cell r="B933" t="str">
            <v>Tellabs</v>
          </cell>
          <cell r="C933">
            <v>0</v>
          </cell>
          <cell r="D933">
            <v>17</v>
          </cell>
          <cell r="E933">
            <v>0</v>
          </cell>
          <cell r="F933">
            <v>0</v>
          </cell>
          <cell r="G933">
            <v>0</v>
          </cell>
          <cell r="H933">
            <v>0</v>
          </cell>
          <cell r="I933">
            <v>17</v>
          </cell>
          <cell r="K933" t="str">
            <v>Tellabs</v>
          </cell>
          <cell r="L933">
            <v>0</v>
          </cell>
          <cell r="M933">
            <v>179</v>
          </cell>
          <cell r="N933">
            <v>0</v>
          </cell>
          <cell r="O933">
            <v>0</v>
          </cell>
          <cell r="P933">
            <v>0</v>
          </cell>
          <cell r="Q933">
            <v>0</v>
          </cell>
          <cell r="R933">
            <v>179</v>
          </cell>
        </row>
        <row r="934">
          <cell r="B934" t="str">
            <v>ZTE</v>
          </cell>
          <cell r="C934">
            <v>0</v>
          </cell>
          <cell r="D934">
            <v>0</v>
          </cell>
          <cell r="E934">
            <v>0</v>
          </cell>
          <cell r="F934">
            <v>0</v>
          </cell>
          <cell r="G934">
            <v>0</v>
          </cell>
          <cell r="H934">
            <v>0</v>
          </cell>
          <cell r="I934">
            <v>0</v>
          </cell>
          <cell r="K934" t="str">
            <v>ZTE</v>
          </cell>
          <cell r="L934">
            <v>0</v>
          </cell>
          <cell r="M934">
            <v>0</v>
          </cell>
          <cell r="N934">
            <v>0</v>
          </cell>
          <cell r="O934">
            <v>0</v>
          </cell>
          <cell r="P934">
            <v>0</v>
          </cell>
          <cell r="Q934">
            <v>0</v>
          </cell>
          <cell r="R934">
            <v>0</v>
          </cell>
        </row>
        <row r="935">
          <cell r="B935" t="str">
            <v>Other</v>
          </cell>
          <cell r="C935">
            <v>0</v>
          </cell>
          <cell r="D935">
            <v>0</v>
          </cell>
          <cell r="E935">
            <v>0</v>
          </cell>
          <cell r="F935">
            <v>0</v>
          </cell>
          <cell r="G935">
            <v>0</v>
          </cell>
          <cell r="H935">
            <v>0</v>
          </cell>
          <cell r="I935">
            <v>0</v>
          </cell>
          <cell r="K935" t="str">
            <v>Other</v>
          </cell>
          <cell r="L935">
            <v>0</v>
          </cell>
          <cell r="M935">
            <v>0</v>
          </cell>
          <cell r="N935">
            <v>0</v>
          </cell>
          <cell r="O935">
            <v>0</v>
          </cell>
          <cell r="P935">
            <v>0</v>
          </cell>
          <cell r="Q935">
            <v>0</v>
          </cell>
          <cell r="R935">
            <v>0</v>
          </cell>
        </row>
        <row r="936">
          <cell r="B936" t="str">
            <v>Total</v>
          </cell>
          <cell r="C936">
            <v>220</v>
          </cell>
          <cell r="D936">
            <v>310</v>
          </cell>
          <cell r="E936">
            <v>93</v>
          </cell>
          <cell r="F936">
            <v>0</v>
          </cell>
          <cell r="G936">
            <v>198</v>
          </cell>
          <cell r="H936">
            <v>148</v>
          </cell>
          <cell r="I936">
            <v>969</v>
          </cell>
          <cell r="K936" t="str">
            <v>Total</v>
          </cell>
          <cell r="L936">
            <v>494</v>
          </cell>
          <cell r="M936">
            <v>5609</v>
          </cell>
          <cell r="N936">
            <v>1911</v>
          </cell>
          <cell r="O936">
            <v>0</v>
          </cell>
          <cell r="P936">
            <v>9044</v>
          </cell>
          <cell r="Q936">
            <v>858</v>
          </cell>
          <cell r="R936">
            <v>17916</v>
          </cell>
        </row>
        <row r="940">
          <cell r="B940" t="str">
            <v>Vendor</v>
          </cell>
          <cell r="C940" t="str">
            <v>Core IP/MPLS</v>
          </cell>
          <cell r="D940" t="str">
            <v xml:space="preserve">Edge IP/MPLS </v>
          </cell>
          <cell r="E940" t="str">
            <v>Subscriber Service Router</v>
          </cell>
          <cell r="F940" t="str">
            <v>BRAS</v>
          </cell>
          <cell r="G940" t="str">
            <v>IP/Ethernet</v>
          </cell>
          <cell r="H940" t="str">
            <v>ATM/MPLS</v>
          </cell>
          <cell r="I940" t="str">
            <v>Total IPS</v>
          </cell>
          <cell r="K940" t="str">
            <v>Vendor</v>
          </cell>
          <cell r="L940" t="str">
            <v>Core IP/MPLS</v>
          </cell>
          <cell r="M940" t="str">
            <v>Edge IP/MPLS</v>
          </cell>
          <cell r="N940" t="str">
            <v>Subscriber Service Router</v>
          </cell>
          <cell r="O940" t="str">
            <v>BRAS</v>
          </cell>
          <cell r="P940" t="str">
            <v>IP/Ethernet</v>
          </cell>
          <cell r="Q940" t="str">
            <v>ATM/MPLS</v>
          </cell>
          <cell r="R940" t="str">
            <v>Total IPS</v>
          </cell>
        </row>
        <row r="941">
          <cell r="B941" t="str">
            <v>Alaxala Networks</v>
          </cell>
          <cell r="C941">
            <v>0</v>
          </cell>
          <cell r="D941">
            <v>0</v>
          </cell>
          <cell r="E941">
            <v>0</v>
          </cell>
          <cell r="F941">
            <v>0</v>
          </cell>
          <cell r="G941">
            <v>0</v>
          </cell>
          <cell r="H941">
            <v>0</v>
          </cell>
          <cell r="I941">
            <v>0</v>
          </cell>
          <cell r="K941" t="str">
            <v>Alaxala Networks</v>
          </cell>
          <cell r="L941">
            <v>0</v>
          </cell>
          <cell r="M941">
            <v>0</v>
          </cell>
          <cell r="N941">
            <v>0</v>
          </cell>
          <cell r="O941">
            <v>0</v>
          </cell>
          <cell r="P941">
            <v>0</v>
          </cell>
          <cell r="Q941">
            <v>0</v>
          </cell>
          <cell r="R941">
            <v>0</v>
          </cell>
        </row>
        <row r="942">
          <cell r="B942" t="str">
            <v>Alcatel-Lucent</v>
          </cell>
          <cell r="C942">
            <v>0</v>
          </cell>
          <cell r="D942">
            <v>80</v>
          </cell>
          <cell r="E942">
            <v>0</v>
          </cell>
          <cell r="F942">
            <v>0</v>
          </cell>
          <cell r="G942">
            <v>6</v>
          </cell>
          <cell r="H942">
            <v>70</v>
          </cell>
          <cell r="I942">
            <v>156</v>
          </cell>
          <cell r="K942" t="str">
            <v>Alcatel-Lucent</v>
          </cell>
          <cell r="L942">
            <v>0</v>
          </cell>
          <cell r="M942">
            <v>640</v>
          </cell>
          <cell r="N942">
            <v>0</v>
          </cell>
          <cell r="O942">
            <v>0</v>
          </cell>
          <cell r="P942">
            <v>48</v>
          </cell>
          <cell r="Q942">
            <v>452</v>
          </cell>
          <cell r="R942">
            <v>1140</v>
          </cell>
        </row>
        <row r="943">
          <cell r="B943" t="str">
            <v>Atrica</v>
          </cell>
          <cell r="C943">
            <v>0</v>
          </cell>
          <cell r="D943">
            <v>0</v>
          </cell>
          <cell r="E943">
            <v>0</v>
          </cell>
          <cell r="F943">
            <v>0</v>
          </cell>
          <cell r="G943">
            <v>3</v>
          </cell>
          <cell r="H943">
            <v>0</v>
          </cell>
          <cell r="I943">
            <v>3</v>
          </cell>
          <cell r="K943" t="str">
            <v>Atrica</v>
          </cell>
          <cell r="L943">
            <v>0</v>
          </cell>
          <cell r="M943">
            <v>0</v>
          </cell>
          <cell r="N943">
            <v>0</v>
          </cell>
          <cell r="O943">
            <v>0</v>
          </cell>
          <cell r="P943">
            <v>21</v>
          </cell>
          <cell r="Q943">
            <v>0</v>
          </cell>
          <cell r="R943">
            <v>21</v>
          </cell>
        </row>
        <row r="944">
          <cell r="B944" t="str">
            <v>Avici</v>
          </cell>
          <cell r="C944">
            <v>17</v>
          </cell>
          <cell r="D944">
            <v>0</v>
          </cell>
          <cell r="E944">
            <v>0</v>
          </cell>
          <cell r="F944">
            <v>0</v>
          </cell>
          <cell r="G944">
            <v>0</v>
          </cell>
          <cell r="H944">
            <v>0</v>
          </cell>
          <cell r="I944">
            <v>17</v>
          </cell>
          <cell r="K944" t="str">
            <v>Avici</v>
          </cell>
          <cell r="L944">
            <v>24</v>
          </cell>
          <cell r="M944">
            <v>0</v>
          </cell>
          <cell r="N944">
            <v>0</v>
          </cell>
          <cell r="O944">
            <v>0</v>
          </cell>
          <cell r="P944">
            <v>0</v>
          </cell>
          <cell r="Q944">
            <v>0</v>
          </cell>
          <cell r="R944">
            <v>24</v>
          </cell>
        </row>
        <row r="945">
          <cell r="B945" t="str">
            <v>Brocade</v>
          </cell>
          <cell r="C945">
            <v>5</v>
          </cell>
          <cell r="D945">
            <v>0</v>
          </cell>
          <cell r="E945">
            <v>0</v>
          </cell>
          <cell r="F945">
            <v>0</v>
          </cell>
          <cell r="G945">
            <v>17</v>
          </cell>
          <cell r="H945">
            <v>0</v>
          </cell>
          <cell r="I945">
            <v>22</v>
          </cell>
          <cell r="K945" t="str">
            <v>Brocade</v>
          </cell>
          <cell r="L945">
            <v>83</v>
          </cell>
          <cell r="M945">
            <v>0</v>
          </cell>
          <cell r="N945">
            <v>0</v>
          </cell>
          <cell r="O945">
            <v>0</v>
          </cell>
          <cell r="P945">
            <v>280</v>
          </cell>
          <cell r="Q945">
            <v>0</v>
          </cell>
          <cell r="R945">
            <v>363</v>
          </cell>
        </row>
        <row r="946">
          <cell r="B946" t="str">
            <v>Caspian</v>
          </cell>
          <cell r="I946">
            <v>0</v>
          </cell>
          <cell r="K946" t="str">
            <v>Caspian</v>
          </cell>
          <cell r="R946">
            <v>0</v>
          </cell>
        </row>
        <row r="947">
          <cell r="B947" t="str">
            <v>Chiaro</v>
          </cell>
          <cell r="I947">
            <v>0</v>
          </cell>
          <cell r="K947" t="str">
            <v>Chiaro</v>
          </cell>
          <cell r="R947">
            <v>0</v>
          </cell>
        </row>
        <row r="948">
          <cell r="B948" t="str">
            <v>Ciena</v>
          </cell>
          <cell r="C948">
            <v>0</v>
          </cell>
          <cell r="D948">
            <v>0</v>
          </cell>
          <cell r="E948">
            <v>0</v>
          </cell>
          <cell r="F948">
            <v>0</v>
          </cell>
          <cell r="G948">
            <v>0</v>
          </cell>
          <cell r="H948">
            <v>5</v>
          </cell>
          <cell r="I948">
            <v>5</v>
          </cell>
          <cell r="K948" t="str">
            <v>Ciena</v>
          </cell>
          <cell r="L948">
            <v>0</v>
          </cell>
          <cell r="M948">
            <v>0</v>
          </cell>
          <cell r="N948">
            <v>0</v>
          </cell>
          <cell r="O948">
            <v>0</v>
          </cell>
          <cell r="P948">
            <v>0</v>
          </cell>
          <cell r="Q948">
            <v>65</v>
          </cell>
          <cell r="R948">
            <v>65</v>
          </cell>
        </row>
        <row r="949">
          <cell r="B949" t="str">
            <v>Cisco</v>
          </cell>
          <cell r="C949">
            <v>130</v>
          </cell>
          <cell r="D949">
            <v>185</v>
          </cell>
          <cell r="E949">
            <v>35</v>
          </cell>
          <cell r="F949">
            <v>0</v>
          </cell>
          <cell r="G949">
            <v>135</v>
          </cell>
          <cell r="H949">
            <v>16</v>
          </cell>
          <cell r="I949">
            <v>501</v>
          </cell>
          <cell r="K949" t="str">
            <v>Cisco</v>
          </cell>
          <cell r="L949">
            <v>339</v>
          </cell>
          <cell r="M949">
            <v>3667</v>
          </cell>
          <cell r="N949">
            <v>1176</v>
          </cell>
          <cell r="O949">
            <v>0</v>
          </cell>
          <cell r="P949">
            <v>4733</v>
          </cell>
          <cell r="Q949">
            <v>74</v>
          </cell>
          <cell r="R949">
            <v>9989</v>
          </cell>
        </row>
        <row r="950">
          <cell r="B950" t="str">
            <v>Cosine</v>
          </cell>
          <cell r="I950">
            <v>0</v>
          </cell>
          <cell r="K950" t="str">
            <v>Cosine</v>
          </cell>
          <cell r="R950">
            <v>0</v>
          </cell>
        </row>
        <row r="951">
          <cell r="B951" t="str">
            <v>ECI Telecom</v>
          </cell>
          <cell r="I951">
            <v>0</v>
          </cell>
          <cell r="K951" t="str">
            <v>ECI Telecom</v>
          </cell>
          <cell r="R951">
            <v>0</v>
          </cell>
        </row>
        <row r="952">
          <cell r="B952" t="str">
            <v>Equipe</v>
          </cell>
          <cell r="I952">
            <v>0</v>
          </cell>
          <cell r="K952" t="str">
            <v>Equipe</v>
          </cell>
          <cell r="R952">
            <v>0</v>
          </cell>
        </row>
        <row r="953">
          <cell r="B953" t="str">
            <v>Ericsson</v>
          </cell>
          <cell r="C953">
            <v>0</v>
          </cell>
          <cell r="D953">
            <v>0</v>
          </cell>
          <cell r="E953">
            <v>30</v>
          </cell>
          <cell r="F953">
            <v>0</v>
          </cell>
          <cell r="G953">
            <v>0</v>
          </cell>
          <cell r="H953">
            <v>27</v>
          </cell>
          <cell r="I953">
            <v>57</v>
          </cell>
          <cell r="K953" t="str">
            <v>Ericsson</v>
          </cell>
          <cell r="L953">
            <v>0</v>
          </cell>
          <cell r="M953">
            <v>0</v>
          </cell>
          <cell r="N953">
            <v>327</v>
          </cell>
          <cell r="O953">
            <v>0</v>
          </cell>
          <cell r="P953">
            <v>0</v>
          </cell>
          <cell r="Q953">
            <v>137</v>
          </cell>
          <cell r="R953">
            <v>464</v>
          </cell>
        </row>
        <row r="954">
          <cell r="B954" t="str">
            <v>Extreme</v>
          </cell>
          <cell r="C954">
            <v>0</v>
          </cell>
          <cell r="D954">
            <v>0</v>
          </cell>
          <cell r="E954">
            <v>0</v>
          </cell>
          <cell r="F954">
            <v>0</v>
          </cell>
          <cell r="G954">
            <v>4</v>
          </cell>
          <cell r="H954">
            <v>0</v>
          </cell>
          <cell r="I954">
            <v>4</v>
          </cell>
          <cell r="K954" t="str">
            <v>Extreme</v>
          </cell>
          <cell r="L954">
            <v>0</v>
          </cell>
          <cell r="M954">
            <v>0</v>
          </cell>
          <cell r="N954">
            <v>0</v>
          </cell>
          <cell r="O954">
            <v>0</v>
          </cell>
          <cell r="P954">
            <v>139</v>
          </cell>
          <cell r="Q954">
            <v>0</v>
          </cell>
          <cell r="R954">
            <v>139</v>
          </cell>
        </row>
        <row r="955">
          <cell r="B955" t="str">
            <v>Force10</v>
          </cell>
          <cell r="C955">
            <v>0</v>
          </cell>
          <cell r="D955">
            <v>0</v>
          </cell>
          <cell r="E955">
            <v>0</v>
          </cell>
          <cell r="F955">
            <v>0</v>
          </cell>
          <cell r="G955">
            <v>3</v>
          </cell>
          <cell r="H955">
            <v>0</v>
          </cell>
          <cell r="I955">
            <v>3</v>
          </cell>
          <cell r="K955" t="str">
            <v>Force10</v>
          </cell>
          <cell r="L955">
            <v>0</v>
          </cell>
          <cell r="M955">
            <v>0</v>
          </cell>
          <cell r="N955">
            <v>0</v>
          </cell>
          <cell r="O955">
            <v>0</v>
          </cell>
          <cell r="P955">
            <v>22</v>
          </cell>
          <cell r="Q955">
            <v>0</v>
          </cell>
          <cell r="R955">
            <v>22</v>
          </cell>
        </row>
        <row r="956">
          <cell r="B956" t="str">
            <v>Fujitsu</v>
          </cell>
          <cell r="C956">
            <v>0</v>
          </cell>
          <cell r="D956">
            <v>0</v>
          </cell>
          <cell r="E956">
            <v>0</v>
          </cell>
          <cell r="F956">
            <v>0</v>
          </cell>
          <cell r="G956">
            <v>0</v>
          </cell>
          <cell r="H956">
            <v>0</v>
          </cell>
          <cell r="I956">
            <v>0</v>
          </cell>
          <cell r="K956" t="str">
            <v>Fujitsu</v>
          </cell>
          <cell r="L956">
            <v>0</v>
          </cell>
          <cell r="M956">
            <v>0</v>
          </cell>
          <cell r="N956">
            <v>0</v>
          </cell>
          <cell r="O956">
            <v>0</v>
          </cell>
          <cell r="P956">
            <v>0</v>
          </cell>
          <cell r="Q956">
            <v>0</v>
          </cell>
          <cell r="R956">
            <v>0</v>
          </cell>
        </row>
        <row r="957">
          <cell r="B957" t="str">
            <v>Hammerhead Systems</v>
          </cell>
          <cell r="I957">
            <v>0</v>
          </cell>
          <cell r="K957" t="str">
            <v>Hammerhead Systems</v>
          </cell>
          <cell r="R957">
            <v>0</v>
          </cell>
        </row>
        <row r="958">
          <cell r="B958" t="str">
            <v>Hitachi</v>
          </cell>
          <cell r="I958">
            <v>0</v>
          </cell>
          <cell r="K958" t="str">
            <v>Hitachi</v>
          </cell>
          <cell r="R958">
            <v>0</v>
          </cell>
        </row>
        <row r="959">
          <cell r="B959" t="str">
            <v>Hitachi Cable</v>
          </cell>
          <cell r="C959">
            <v>0</v>
          </cell>
          <cell r="D959">
            <v>0</v>
          </cell>
          <cell r="E959">
            <v>0</v>
          </cell>
          <cell r="F959">
            <v>0</v>
          </cell>
          <cell r="G959">
            <v>0</v>
          </cell>
          <cell r="H959">
            <v>0</v>
          </cell>
          <cell r="I959">
            <v>0</v>
          </cell>
          <cell r="K959" t="str">
            <v>Hitachi Cable</v>
          </cell>
          <cell r="L959">
            <v>0</v>
          </cell>
          <cell r="M959">
            <v>0</v>
          </cell>
          <cell r="N959">
            <v>0</v>
          </cell>
          <cell r="O959">
            <v>0</v>
          </cell>
          <cell r="P959">
            <v>0</v>
          </cell>
          <cell r="Q959">
            <v>0</v>
          </cell>
          <cell r="R959">
            <v>0</v>
          </cell>
        </row>
        <row r="960">
          <cell r="B960" t="str">
            <v>Huawei</v>
          </cell>
          <cell r="C960">
            <v>1</v>
          </cell>
          <cell r="D960">
            <v>3</v>
          </cell>
          <cell r="E960">
            <v>0</v>
          </cell>
          <cell r="F960">
            <v>0</v>
          </cell>
          <cell r="G960">
            <v>3</v>
          </cell>
          <cell r="H960">
            <v>0</v>
          </cell>
          <cell r="I960">
            <v>7</v>
          </cell>
          <cell r="K960" t="str">
            <v>Huawei</v>
          </cell>
          <cell r="L960">
            <v>8</v>
          </cell>
          <cell r="M960">
            <v>49</v>
          </cell>
          <cell r="N960">
            <v>0</v>
          </cell>
          <cell r="O960">
            <v>0</v>
          </cell>
          <cell r="P960">
            <v>3120</v>
          </cell>
          <cell r="Q960">
            <v>0</v>
          </cell>
          <cell r="R960">
            <v>3177</v>
          </cell>
        </row>
        <row r="961">
          <cell r="B961" t="str">
            <v>Hyperchip</v>
          </cell>
          <cell r="I961">
            <v>0</v>
          </cell>
          <cell r="K961" t="str">
            <v>Hyperchip</v>
          </cell>
          <cell r="R961">
            <v>0</v>
          </cell>
        </row>
        <row r="962">
          <cell r="B962" t="str">
            <v>Juniper</v>
          </cell>
          <cell r="C962">
            <v>75</v>
          </cell>
          <cell r="D962">
            <v>38</v>
          </cell>
          <cell r="E962">
            <v>44</v>
          </cell>
          <cell r="F962">
            <v>0</v>
          </cell>
          <cell r="G962">
            <v>0</v>
          </cell>
          <cell r="H962">
            <v>0</v>
          </cell>
          <cell r="I962">
            <v>157</v>
          </cell>
          <cell r="K962" t="str">
            <v>Juniper</v>
          </cell>
          <cell r="L962">
            <v>127</v>
          </cell>
          <cell r="M962">
            <v>529</v>
          </cell>
          <cell r="N962">
            <v>351</v>
          </cell>
          <cell r="O962">
            <v>0</v>
          </cell>
          <cell r="P962">
            <v>0</v>
          </cell>
          <cell r="Q962">
            <v>0</v>
          </cell>
          <cell r="R962">
            <v>1007</v>
          </cell>
        </row>
        <row r="963">
          <cell r="B963" t="str">
            <v>Laurel Networks</v>
          </cell>
          <cell r="I963">
            <v>0</v>
          </cell>
          <cell r="K963" t="str">
            <v>Laurel Networks</v>
          </cell>
          <cell r="R963">
            <v>0</v>
          </cell>
        </row>
        <row r="964">
          <cell r="B964" t="str">
            <v>Lucent</v>
          </cell>
          <cell r="I964">
            <v>0</v>
          </cell>
          <cell r="K964" t="str">
            <v>Lucent</v>
          </cell>
          <cell r="R964">
            <v>0</v>
          </cell>
        </row>
        <row r="965">
          <cell r="B965" t="str">
            <v>NEC</v>
          </cell>
          <cell r="C965">
            <v>0</v>
          </cell>
          <cell r="D965">
            <v>0</v>
          </cell>
          <cell r="E965">
            <v>0</v>
          </cell>
          <cell r="F965">
            <v>0</v>
          </cell>
          <cell r="G965">
            <v>0</v>
          </cell>
          <cell r="H965">
            <v>0</v>
          </cell>
          <cell r="I965">
            <v>0</v>
          </cell>
          <cell r="K965" t="str">
            <v>NEC</v>
          </cell>
          <cell r="L965">
            <v>0</v>
          </cell>
          <cell r="M965">
            <v>0</v>
          </cell>
          <cell r="N965">
            <v>0</v>
          </cell>
          <cell r="O965">
            <v>0</v>
          </cell>
          <cell r="P965">
            <v>0</v>
          </cell>
          <cell r="Q965">
            <v>0</v>
          </cell>
          <cell r="R965">
            <v>0</v>
          </cell>
        </row>
        <row r="966">
          <cell r="B966" t="str">
            <v>Nokia Siemens Networks</v>
          </cell>
          <cell r="C966">
            <v>0</v>
          </cell>
          <cell r="D966">
            <v>0</v>
          </cell>
          <cell r="E966">
            <v>0</v>
          </cell>
          <cell r="F966">
            <v>0</v>
          </cell>
          <cell r="G966">
            <v>0</v>
          </cell>
          <cell r="H966">
            <v>0</v>
          </cell>
          <cell r="I966">
            <v>0</v>
          </cell>
          <cell r="K966" t="str">
            <v>Nokia Siemens Networks</v>
          </cell>
          <cell r="L966">
            <v>0</v>
          </cell>
          <cell r="M966">
            <v>0</v>
          </cell>
          <cell r="N966">
            <v>0</v>
          </cell>
          <cell r="O966">
            <v>0</v>
          </cell>
          <cell r="P966">
            <v>0</v>
          </cell>
          <cell r="Q966">
            <v>0</v>
          </cell>
          <cell r="R966">
            <v>0</v>
          </cell>
        </row>
        <row r="967">
          <cell r="B967" t="str">
            <v>Nortel</v>
          </cell>
          <cell r="C967">
            <v>0</v>
          </cell>
          <cell r="D967">
            <v>0</v>
          </cell>
          <cell r="E967">
            <v>0</v>
          </cell>
          <cell r="F967">
            <v>0</v>
          </cell>
          <cell r="G967">
            <v>6</v>
          </cell>
          <cell r="H967">
            <v>16</v>
          </cell>
          <cell r="I967">
            <v>22</v>
          </cell>
          <cell r="K967" t="str">
            <v>Nortel</v>
          </cell>
          <cell r="L967">
            <v>0</v>
          </cell>
          <cell r="M967">
            <v>0</v>
          </cell>
          <cell r="N967">
            <v>0</v>
          </cell>
          <cell r="O967">
            <v>0</v>
          </cell>
          <cell r="P967">
            <v>207</v>
          </cell>
          <cell r="Q967">
            <v>72</v>
          </cell>
          <cell r="R967">
            <v>279</v>
          </cell>
        </row>
        <row r="968">
          <cell r="B968" t="str">
            <v>Procket</v>
          </cell>
          <cell r="I968">
            <v>0</v>
          </cell>
          <cell r="K968" t="str">
            <v>Procket</v>
          </cell>
          <cell r="R968">
            <v>0</v>
          </cell>
        </row>
        <row r="969">
          <cell r="B969" t="str">
            <v>Quarry</v>
          </cell>
          <cell r="I969">
            <v>0</v>
          </cell>
          <cell r="K969" t="str">
            <v>Quarry</v>
          </cell>
          <cell r="R969">
            <v>0</v>
          </cell>
        </row>
        <row r="970">
          <cell r="B970" t="str">
            <v>Redback</v>
          </cell>
          <cell r="C970">
            <v>0</v>
          </cell>
          <cell r="D970">
            <v>0</v>
          </cell>
          <cell r="E970">
            <v>0</v>
          </cell>
          <cell r="F970">
            <v>0</v>
          </cell>
          <cell r="G970">
            <v>0</v>
          </cell>
          <cell r="H970">
            <v>0</v>
          </cell>
          <cell r="I970">
            <v>0</v>
          </cell>
          <cell r="K970" t="str">
            <v>Redback</v>
          </cell>
          <cell r="L970">
            <v>0</v>
          </cell>
          <cell r="M970">
            <v>0</v>
          </cell>
          <cell r="N970">
            <v>0</v>
          </cell>
          <cell r="O970">
            <v>0</v>
          </cell>
          <cell r="P970">
            <v>0</v>
          </cell>
          <cell r="Q970">
            <v>0</v>
          </cell>
          <cell r="R970">
            <v>0</v>
          </cell>
        </row>
        <row r="971">
          <cell r="B971" t="str">
            <v>Riverstone</v>
          </cell>
          <cell r="I971">
            <v>0</v>
          </cell>
          <cell r="K971" t="str">
            <v>Riverstone</v>
          </cell>
          <cell r="R971">
            <v>0</v>
          </cell>
        </row>
        <row r="972">
          <cell r="B972" t="str">
            <v>Tellabs</v>
          </cell>
          <cell r="C972">
            <v>0</v>
          </cell>
          <cell r="D972">
            <v>14</v>
          </cell>
          <cell r="E972">
            <v>0</v>
          </cell>
          <cell r="F972">
            <v>0</v>
          </cell>
          <cell r="G972">
            <v>0</v>
          </cell>
          <cell r="H972">
            <v>0</v>
          </cell>
          <cell r="I972">
            <v>14</v>
          </cell>
          <cell r="K972" t="str">
            <v>Tellabs</v>
          </cell>
          <cell r="L972">
            <v>0</v>
          </cell>
          <cell r="M972">
            <v>156</v>
          </cell>
          <cell r="N972">
            <v>0</v>
          </cell>
          <cell r="O972">
            <v>0</v>
          </cell>
          <cell r="P972">
            <v>0</v>
          </cell>
          <cell r="Q972">
            <v>0</v>
          </cell>
          <cell r="R972">
            <v>156</v>
          </cell>
        </row>
        <row r="973">
          <cell r="B973" t="str">
            <v>ZTE</v>
          </cell>
          <cell r="C973">
            <v>0</v>
          </cell>
          <cell r="D973">
            <v>0</v>
          </cell>
          <cell r="E973">
            <v>0</v>
          </cell>
          <cell r="F973">
            <v>0</v>
          </cell>
          <cell r="G973">
            <v>0</v>
          </cell>
          <cell r="H973">
            <v>0</v>
          </cell>
          <cell r="I973">
            <v>0</v>
          </cell>
          <cell r="K973" t="str">
            <v>ZTE</v>
          </cell>
          <cell r="L973">
            <v>0</v>
          </cell>
          <cell r="M973">
            <v>0</v>
          </cell>
          <cell r="N973">
            <v>0</v>
          </cell>
          <cell r="O973">
            <v>0</v>
          </cell>
          <cell r="P973">
            <v>0</v>
          </cell>
          <cell r="Q973">
            <v>0</v>
          </cell>
          <cell r="R973">
            <v>0</v>
          </cell>
        </row>
        <row r="974">
          <cell r="B974" t="str">
            <v>Other</v>
          </cell>
          <cell r="I974">
            <v>0</v>
          </cell>
          <cell r="K974" t="str">
            <v>Other</v>
          </cell>
          <cell r="R974">
            <v>0</v>
          </cell>
        </row>
        <row r="975">
          <cell r="B975" t="str">
            <v>Total</v>
          </cell>
          <cell r="C975">
            <v>228</v>
          </cell>
          <cell r="D975">
            <v>320</v>
          </cell>
          <cell r="E975">
            <v>109</v>
          </cell>
          <cell r="F975">
            <v>0</v>
          </cell>
          <cell r="G975">
            <v>177</v>
          </cell>
          <cell r="H975">
            <v>134</v>
          </cell>
          <cell r="I975">
            <v>968</v>
          </cell>
          <cell r="K975" t="str">
            <v>Total</v>
          </cell>
          <cell r="L975">
            <v>581</v>
          </cell>
          <cell r="M975">
            <v>5041</v>
          </cell>
          <cell r="N975">
            <v>1854</v>
          </cell>
          <cell r="O975">
            <v>0</v>
          </cell>
          <cell r="P975">
            <v>8570</v>
          </cell>
          <cell r="Q975">
            <v>800</v>
          </cell>
          <cell r="R975">
            <v>16846</v>
          </cell>
        </row>
        <row r="979">
          <cell r="B979" t="str">
            <v>Vendor</v>
          </cell>
          <cell r="C979" t="str">
            <v>Core IP/MPLS</v>
          </cell>
          <cell r="D979" t="str">
            <v xml:space="preserve">Edge IP/MPLS </v>
          </cell>
          <cell r="E979" t="str">
            <v>Subscriber Service Router</v>
          </cell>
          <cell r="F979" t="str">
            <v>BRAS</v>
          </cell>
          <cell r="G979" t="str">
            <v>IP/Ethernet</v>
          </cell>
          <cell r="H979" t="str">
            <v>ATM/MPLS</v>
          </cell>
          <cell r="I979" t="str">
            <v>Total IPS</v>
          </cell>
          <cell r="K979" t="str">
            <v>Vendor</v>
          </cell>
          <cell r="L979" t="str">
            <v>Core IP/MPLS</v>
          </cell>
          <cell r="M979" t="str">
            <v>Edge IP/MPLS</v>
          </cell>
          <cell r="N979" t="str">
            <v>Subscriber Service Router</v>
          </cell>
          <cell r="O979" t="str">
            <v>BRAS</v>
          </cell>
          <cell r="P979" t="str">
            <v>IP/Ethernet</v>
          </cell>
          <cell r="Q979" t="str">
            <v>ATM/MPLS</v>
          </cell>
          <cell r="R979" t="str">
            <v>Total IPS</v>
          </cell>
        </row>
        <row r="980">
          <cell r="B980" t="str">
            <v>Alaxala Networks</v>
          </cell>
          <cell r="C980">
            <v>0</v>
          </cell>
          <cell r="D980">
            <v>0</v>
          </cell>
          <cell r="E980">
            <v>0</v>
          </cell>
          <cell r="F980">
            <v>0</v>
          </cell>
          <cell r="G980">
            <v>0</v>
          </cell>
          <cell r="H980">
            <v>0</v>
          </cell>
          <cell r="I980">
            <v>0</v>
          </cell>
          <cell r="K980" t="str">
            <v>Alaxala Networks</v>
          </cell>
          <cell r="L980">
            <v>0</v>
          </cell>
          <cell r="M980">
            <v>0</v>
          </cell>
          <cell r="N980">
            <v>0</v>
          </cell>
          <cell r="O980">
            <v>0</v>
          </cell>
          <cell r="P980">
            <v>0</v>
          </cell>
          <cell r="Q980">
            <v>0</v>
          </cell>
          <cell r="R980">
            <v>0</v>
          </cell>
        </row>
        <row r="981">
          <cell r="B981" t="str">
            <v>Alcatel-Lucent</v>
          </cell>
          <cell r="C981">
            <v>0</v>
          </cell>
          <cell r="D981">
            <v>111</v>
          </cell>
          <cell r="G981">
            <v>4</v>
          </cell>
          <cell r="H981">
            <v>69</v>
          </cell>
          <cell r="I981">
            <v>184</v>
          </cell>
          <cell r="K981" t="str">
            <v>Alcatel-Lucent</v>
          </cell>
          <cell r="L981">
            <v>0</v>
          </cell>
          <cell r="M981">
            <v>924</v>
          </cell>
          <cell r="N981">
            <v>0</v>
          </cell>
          <cell r="O981">
            <v>0</v>
          </cell>
          <cell r="P981">
            <v>32</v>
          </cell>
          <cell r="Q981">
            <v>446</v>
          </cell>
          <cell r="R981">
            <v>1402</v>
          </cell>
        </row>
        <row r="982">
          <cell r="B982" t="str">
            <v>Atrica</v>
          </cell>
          <cell r="C982">
            <v>0</v>
          </cell>
          <cell r="D982">
            <v>0</v>
          </cell>
          <cell r="E982">
            <v>0</v>
          </cell>
          <cell r="F982">
            <v>0</v>
          </cell>
          <cell r="G982">
            <v>3</v>
          </cell>
          <cell r="H982">
            <v>0</v>
          </cell>
          <cell r="I982">
            <v>3</v>
          </cell>
          <cell r="K982" t="str">
            <v>Atrica</v>
          </cell>
          <cell r="L982">
            <v>0</v>
          </cell>
          <cell r="M982">
            <v>0</v>
          </cell>
          <cell r="N982">
            <v>0</v>
          </cell>
          <cell r="O982">
            <v>0</v>
          </cell>
          <cell r="P982">
            <v>21</v>
          </cell>
          <cell r="Q982">
            <v>0</v>
          </cell>
          <cell r="R982">
            <v>21</v>
          </cell>
        </row>
        <row r="983">
          <cell r="B983" t="str">
            <v>Avici</v>
          </cell>
          <cell r="C983">
            <v>25</v>
          </cell>
          <cell r="D983">
            <v>0</v>
          </cell>
          <cell r="E983">
            <v>0</v>
          </cell>
          <cell r="F983">
            <v>0</v>
          </cell>
          <cell r="G983">
            <v>0</v>
          </cell>
          <cell r="H983">
            <v>0</v>
          </cell>
          <cell r="I983">
            <v>25</v>
          </cell>
          <cell r="K983" t="str">
            <v>Avici</v>
          </cell>
          <cell r="L983">
            <v>35</v>
          </cell>
          <cell r="M983">
            <v>0</v>
          </cell>
          <cell r="N983">
            <v>0</v>
          </cell>
          <cell r="O983">
            <v>0</v>
          </cell>
          <cell r="P983">
            <v>0</v>
          </cell>
          <cell r="Q983">
            <v>0</v>
          </cell>
          <cell r="R983">
            <v>35</v>
          </cell>
        </row>
        <row r="984">
          <cell r="B984" t="str">
            <v>Brocade</v>
          </cell>
          <cell r="C984">
            <v>5</v>
          </cell>
          <cell r="D984">
            <v>0</v>
          </cell>
          <cell r="E984">
            <v>0</v>
          </cell>
          <cell r="F984">
            <v>0</v>
          </cell>
          <cell r="G984">
            <v>18</v>
          </cell>
          <cell r="H984">
            <v>0</v>
          </cell>
          <cell r="I984">
            <v>23</v>
          </cell>
          <cell r="K984" t="str">
            <v>Brocade</v>
          </cell>
          <cell r="L984">
            <v>85</v>
          </cell>
          <cell r="M984">
            <v>0</v>
          </cell>
          <cell r="N984">
            <v>0</v>
          </cell>
          <cell r="O984">
            <v>0</v>
          </cell>
          <cell r="P984">
            <v>296</v>
          </cell>
          <cell r="Q984">
            <v>0</v>
          </cell>
          <cell r="R984">
            <v>381</v>
          </cell>
        </row>
        <row r="985">
          <cell r="B985" t="str">
            <v>Caspian</v>
          </cell>
          <cell r="I985">
            <v>0</v>
          </cell>
          <cell r="K985" t="str">
            <v>Caspian</v>
          </cell>
          <cell r="R985">
            <v>0</v>
          </cell>
        </row>
        <row r="986">
          <cell r="B986" t="str">
            <v>Chiaro</v>
          </cell>
          <cell r="I986">
            <v>0</v>
          </cell>
          <cell r="K986" t="str">
            <v>Chiaro</v>
          </cell>
          <cell r="R986">
            <v>0</v>
          </cell>
        </row>
        <row r="987">
          <cell r="B987" t="str">
            <v>Ciena</v>
          </cell>
          <cell r="C987">
            <v>0</v>
          </cell>
          <cell r="D987">
            <v>0</v>
          </cell>
          <cell r="E987">
            <v>0</v>
          </cell>
          <cell r="F987">
            <v>0</v>
          </cell>
          <cell r="G987">
            <v>0</v>
          </cell>
          <cell r="H987">
            <v>5</v>
          </cell>
          <cell r="I987">
            <v>5</v>
          </cell>
          <cell r="K987" t="str">
            <v>Ciena</v>
          </cell>
          <cell r="L987">
            <v>0</v>
          </cell>
          <cell r="M987">
            <v>0</v>
          </cell>
          <cell r="N987">
            <v>0</v>
          </cell>
          <cell r="O987">
            <v>0</v>
          </cell>
          <cell r="P987">
            <v>0</v>
          </cell>
          <cell r="Q987">
            <v>67</v>
          </cell>
          <cell r="R987">
            <v>67</v>
          </cell>
        </row>
        <row r="988">
          <cell r="B988" t="str">
            <v>Cisco</v>
          </cell>
          <cell r="C988">
            <v>154</v>
          </cell>
          <cell r="D988">
            <v>232</v>
          </cell>
          <cell r="E988">
            <v>44</v>
          </cell>
          <cell r="F988">
            <v>0</v>
          </cell>
          <cell r="G988">
            <v>155</v>
          </cell>
          <cell r="H988">
            <v>13</v>
          </cell>
          <cell r="I988">
            <v>598</v>
          </cell>
          <cell r="K988" t="str">
            <v>Cisco</v>
          </cell>
          <cell r="L988">
            <v>400</v>
          </cell>
          <cell r="M988">
            <v>4600</v>
          </cell>
          <cell r="N988">
            <v>1452</v>
          </cell>
          <cell r="O988">
            <v>0</v>
          </cell>
          <cell r="P988">
            <v>5425</v>
          </cell>
          <cell r="Q988">
            <v>56</v>
          </cell>
          <cell r="R988">
            <v>11933</v>
          </cell>
        </row>
        <row r="989">
          <cell r="B989" t="str">
            <v>Cosine</v>
          </cell>
          <cell r="I989">
            <v>0</v>
          </cell>
          <cell r="K989" t="str">
            <v>Cosine</v>
          </cell>
          <cell r="R989">
            <v>0</v>
          </cell>
        </row>
        <row r="990">
          <cell r="B990" t="str">
            <v>ECI Telecom</v>
          </cell>
          <cell r="I990">
            <v>0</v>
          </cell>
          <cell r="K990" t="str">
            <v>ECI Telecom</v>
          </cell>
          <cell r="R990">
            <v>0</v>
          </cell>
        </row>
        <row r="991">
          <cell r="B991" t="str">
            <v>Equipe</v>
          </cell>
          <cell r="I991">
            <v>0</v>
          </cell>
          <cell r="K991" t="str">
            <v>Equipe</v>
          </cell>
          <cell r="R991">
            <v>0</v>
          </cell>
        </row>
        <row r="992">
          <cell r="B992" t="str">
            <v>Ericsson</v>
          </cell>
          <cell r="C992">
            <v>0</v>
          </cell>
          <cell r="D992">
            <v>0</v>
          </cell>
          <cell r="E992">
            <v>14</v>
          </cell>
          <cell r="F992">
            <v>0</v>
          </cell>
          <cell r="G992">
            <v>0</v>
          </cell>
          <cell r="H992">
            <v>27</v>
          </cell>
          <cell r="I992">
            <v>41</v>
          </cell>
          <cell r="K992" t="str">
            <v>Ericsson</v>
          </cell>
          <cell r="L992">
            <v>0</v>
          </cell>
          <cell r="M992">
            <v>0</v>
          </cell>
          <cell r="N992">
            <v>154</v>
          </cell>
          <cell r="O992">
            <v>0</v>
          </cell>
          <cell r="P992">
            <v>0</v>
          </cell>
          <cell r="Q992">
            <v>137</v>
          </cell>
          <cell r="R992">
            <v>291</v>
          </cell>
        </row>
        <row r="993">
          <cell r="B993" t="str">
            <v>Extreme</v>
          </cell>
          <cell r="C993">
            <v>0</v>
          </cell>
          <cell r="D993">
            <v>0</v>
          </cell>
          <cell r="E993">
            <v>0</v>
          </cell>
          <cell r="F993">
            <v>0</v>
          </cell>
          <cell r="G993">
            <v>8</v>
          </cell>
          <cell r="H993">
            <v>0</v>
          </cell>
          <cell r="I993">
            <v>8</v>
          </cell>
          <cell r="K993" t="str">
            <v>Extreme</v>
          </cell>
          <cell r="L993">
            <v>0</v>
          </cell>
          <cell r="M993">
            <v>0</v>
          </cell>
          <cell r="N993">
            <v>0</v>
          </cell>
          <cell r="O993">
            <v>0</v>
          </cell>
          <cell r="P993">
            <v>320</v>
          </cell>
          <cell r="Q993">
            <v>0</v>
          </cell>
          <cell r="R993">
            <v>320</v>
          </cell>
        </row>
        <row r="994">
          <cell r="B994" t="str">
            <v>Force10</v>
          </cell>
          <cell r="C994">
            <v>0</v>
          </cell>
          <cell r="D994">
            <v>0</v>
          </cell>
          <cell r="E994">
            <v>0</v>
          </cell>
          <cell r="F994">
            <v>0</v>
          </cell>
          <cell r="G994">
            <v>7</v>
          </cell>
          <cell r="H994">
            <v>0</v>
          </cell>
          <cell r="I994">
            <v>7</v>
          </cell>
          <cell r="K994" t="str">
            <v>Force10</v>
          </cell>
          <cell r="L994">
            <v>0</v>
          </cell>
          <cell r="M994">
            <v>0</v>
          </cell>
          <cell r="N994">
            <v>0</v>
          </cell>
          <cell r="O994">
            <v>0</v>
          </cell>
          <cell r="P994">
            <v>45</v>
          </cell>
          <cell r="Q994">
            <v>0</v>
          </cell>
          <cell r="R994">
            <v>45</v>
          </cell>
        </row>
        <row r="995">
          <cell r="B995" t="str">
            <v>Fujitsu</v>
          </cell>
          <cell r="C995">
            <v>0</v>
          </cell>
          <cell r="D995">
            <v>0</v>
          </cell>
          <cell r="E995">
            <v>0</v>
          </cell>
          <cell r="F995">
            <v>0</v>
          </cell>
          <cell r="G995">
            <v>0</v>
          </cell>
          <cell r="H995">
            <v>0</v>
          </cell>
          <cell r="I995">
            <v>0</v>
          </cell>
          <cell r="K995" t="str">
            <v>Fujitsu</v>
          </cell>
          <cell r="L995">
            <v>0</v>
          </cell>
          <cell r="M995">
            <v>0</v>
          </cell>
          <cell r="N995">
            <v>0</v>
          </cell>
          <cell r="O995">
            <v>0</v>
          </cell>
          <cell r="P995">
            <v>0</v>
          </cell>
          <cell r="Q995">
            <v>0</v>
          </cell>
          <cell r="R995">
            <v>0</v>
          </cell>
        </row>
        <row r="996">
          <cell r="B996" t="str">
            <v>Hammerhead Systems</v>
          </cell>
          <cell r="I996">
            <v>0</v>
          </cell>
          <cell r="K996" t="str">
            <v>Hammerhead Systems</v>
          </cell>
          <cell r="R996">
            <v>0</v>
          </cell>
        </row>
        <row r="997">
          <cell r="B997" t="str">
            <v>Hitachi</v>
          </cell>
          <cell r="I997">
            <v>0</v>
          </cell>
          <cell r="K997" t="str">
            <v>Hitachi</v>
          </cell>
          <cell r="R997">
            <v>0</v>
          </cell>
        </row>
        <row r="998">
          <cell r="B998" t="str">
            <v>Hitachi Cable</v>
          </cell>
          <cell r="C998">
            <v>0</v>
          </cell>
          <cell r="D998">
            <v>0</v>
          </cell>
          <cell r="E998">
            <v>0</v>
          </cell>
          <cell r="F998">
            <v>0</v>
          </cell>
          <cell r="G998">
            <v>0</v>
          </cell>
          <cell r="H998">
            <v>0</v>
          </cell>
          <cell r="I998">
            <v>0</v>
          </cell>
          <cell r="K998" t="str">
            <v>Hitachi Cable</v>
          </cell>
          <cell r="L998">
            <v>0</v>
          </cell>
          <cell r="M998">
            <v>0</v>
          </cell>
          <cell r="N998">
            <v>0</v>
          </cell>
          <cell r="O998">
            <v>0</v>
          </cell>
          <cell r="P998">
            <v>0</v>
          </cell>
          <cell r="Q998">
            <v>0</v>
          </cell>
          <cell r="R998">
            <v>0</v>
          </cell>
        </row>
        <row r="999">
          <cell r="B999" t="str">
            <v>Huawei</v>
          </cell>
          <cell r="C999">
            <v>3</v>
          </cell>
          <cell r="D999">
            <v>7</v>
          </cell>
          <cell r="E999">
            <v>2</v>
          </cell>
          <cell r="F999">
            <v>0</v>
          </cell>
          <cell r="G999">
            <v>6</v>
          </cell>
          <cell r="H999">
            <v>0</v>
          </cell>
          <cell r="I999">
            <v>18</v>
          </cell>
          <cell r="K999" t="str">
            <v>Huawei</v>
          </cell>
          <cell r="L999">
            <v>18</v>
          </cell>
          <cell r="M999">
            <v>114</v>
          </cell>
          <cell r="N999">
            <v>21</v>
          </cell>
          <cell r="O999">
            <v>0</v>
          </cell>
          <cell r="P999">
            <v>3241</v>
          </cell>
          <cell r="Q999">
            <v>0</v>
          </cell>
          <cell r="R999">
            <v>3394</v>
          </cell>
        </row>
        <row r="1000">
          <cell r="B1000" t="str">
            <v>Hyperchip</v>
          </cell>
          <cell r="I1000">
            <v>0</v>
          </cell>
          <cell r="K1000" t="str">
            <v>Hyperchip</v>
          </cell>
          <cell r="R1000">
            <v>0</v>
          </cell>
        </row>
        <row r="1001">
          <cell r="B1001" t="str">
            <v>Juniper</v>
          </cell>
          <cell r="C1001">
            <v>83</v>
          </cell>
          <cell r="D1001">
            <v>47</v>
          </cell>
          <cell r="E1001">
            <v>33</v>
          </cell>
          <cell r="F1001">
            <v>0</v>
          </cell>
          <cell r="G1001">
            <v>0</v>
          </cell>
          <cell r="H1001">
            <v>0</v>
          </cell>
          <cell r="I1001">
            <v>163</v>
          </cell>
          <cell r="K1001" t="str">
            <v>Juniper</v>
          </cell>
          <cell r="L1001">
            <v>140</v>
          </cell>
          <cell r="M1001">
            <v>503</v>
          </cell>
          <cell r="N1001">
            <v>353</v>
          </cell>
          <cell r="O1001">
            <v>0</v>
          </cell>
          <cell r="P1001">
            <v>0</v>
          </cell>
          <cell r="Q1001">
            <v>0</v>
          </cell>
          <cell r="R1001">
            <v>996</v>
          </cell>
        </row>
        <row r="1002">
          <cell r="B1002" t="str">
            <v>Laurel Networks</v>
          </cell>
          <cell r="I1002">
            <v>0</v>
          </cell>
          <cell r="K1002" t="str">
            <v>Laurel Networks</v>
          </cell>
          <cell r="R1002">
            <v>0</v>
          </cell>
        </row>
        <row r="1003">
          <cell r="B1003" t="str">
            <v>Lucent</v>
          </cell>
          <cell r="I1003">
            <v>0</v>
          </cell>
          <cell r="K1003" t="str">
            <v>Lucent</v>
          </cell>
          <cell r="R1003">
            <v>0</v>
          </cell>
        </row>
        <row r="1004">
          <cell r="B1004" t="str">
            <v>NEC</v>
          </cell>
          <cell r="C1004">
            <v>0</v>
          </cell>
          <cell r="D1004">
            <v>0</v>
          </cell>
          <cell r="E1004">
            <v>0</v>
          </cell>
          <cell r="F1004">
            <v>0</v>
          </cell>
          <cell r="G1004">
            <v>0</v>
          </cell>
          <cell r="H1004">
            <v>0</v>
          </cell>
          <cell r="I1004">
            <v>0</v>
          </cell>
          <cell r="K1004" t="str">
            <v>NEC</v>
          </cell>
          <cell r="L1004">
            <v>0</v>
          </cell>
          <cell r="M1004">
            <v>0</v>
          </cell>
          <cell r="N1004">
            <v>0</v>
          </cell>
          <cell r="O1004">
            <v>0</v>
          </cell>
          <cell r="P1004">
            <v>0</v>
          </cell>
          <cell r="Q1004">
            <v>0</v>
          </cell>
          <cell r="R1004">
            <v>0</v>
          </cell>
        </row>
        <row r="1005">
          <cell r="B1005" t="str">
            <v>Nokia Siemens Networks</v>
          </cell>
          <cell r="C1005">
            <v>0</v>
          </cell>
          <cell r="D1005">
            <v>0</v>
          </cell>
          <cell r="E1005">
            <v>0</v>
          </cell>
          <cell r="F1005">
            <v>0</v>
          </cell>
          <cell r="G1005">
            <v>0</v>
          </cell>
          <cell r="H1005">
            <v>0</v>
          </cell>
          <cell r="I1005">
            <v>0</v>
          </cell>
          <cell r="K1005" t="str">
            <v>Nokia Siemens Networks</v>
          </cell>
          <cell r="L1005">
            <v>0</v>
          </cell>
          <cell r="M1005">
            <v>0</v>
          </cell>
          <cell r="N1005">
            <v>0</v>
          </cell>
          <cell r="O1005">
            <v>0</v>
          </cell>
          <cell r="P1005">
            <v>0</v>
          </cell>
          <cell r="Q1005">
            <v>0</v>
          </cell>
          <cell r="R1005">
            <v>0</v>
          </cell>
        </row>
        <row r="1006">
          <cell r="B1006" t="str">
            <v>Nortel</v>
          </cell>
          <cell r="C1006">
            <v>0</v>
          </cell>
          <cell r="D1006">
            <v>0</v>
          </cell>
          <cell r="E1006">
            <v>0</v>
          </cell>
          <cell r="F1006">
            <v>0</v>
          </cell>
          <cell r="G1006">
            <v>5</v>
          </cell>
          <cell r="H1006">
            <v>18</v>
          </cell>
          <cell r="I1006">
            <v>23</v>
          </cell>
          <cell r="K1006" t="str">
            <v>Nortel</v>
          </cell>
          <cell r="L1006">
            <v>0</v>
          </cell>
          <cell r="M1006">
            <v>0</v>
          </cell>
          <cell r="N1006">
            <v>0</v>
          </cell>
          <cell r="O1006">
            <v>0</v>
          </cell>
          <cell r="P1006">
            <v>170</v>
          </cell>
          <cell r="Q1006">
            <v>86</v>
          </cell>
          <cell r="R1006">
            <v>256</v>
          </cell>
        </row>
        <row r="1007">
          <cell r="B1007" t="str">
            <v>Procket</v>
          </cell>
          <cell r="I1007">
            <v>0</v>
          </cell>
          <cell r="K1007" t="str">
            <v>Procket</v>
          </cell>
          <cell r="R1007">
            <v>0</v>
          </cell>
        </row>
        <row r="1008">
          <cell r="B1008" t="str">
            <v>Quarry</v>
          </cell>
          <cell r="I1008">
            <v>0</v>
          </cell>
          <cell r="K1008" t="str">
            <v>Quarry</v>
          </cell>
          <cell r="R1008">
            <v>0</v>
          </cell>
        </row>
        <row r="1009">
          <cell r="B1009" t="str">
            <v>Redback</v>
          </cell>
          <cell r="C1009">
            <v>0</v>
          </cell>
          <cell r="D1009">
            <v>0</v>
          </cell>
          <cell r="E1009">
            <v>0</v>
          </cell>
          <cell r="F1009">
            <v>0</v>
          </cell>
          <cell r="G1009">
            <v>0</v>
          </cell>
          <cell r="H1009">
            <v>0</v>
          </cell>
          <cell r="I1009">
            <v>0</v>
          </cell>
          <cell r="K1009" t="str">
            <v>Redback</v>
          </cell>
          <cell r="L1009">
            <v>0</v>
          </cell>
          <cell r="M1009">
            <v>0</v>
          </cell>
          <cell r="N1009">
            <v>0</v>
          </cell>
          <cell r="O1009">
            <v>0</v>
          </cell>
          <cell r="P1009">
            <v>0</v>
          </cell>
          <cell r="Q1009">
            <v>0</v>
          </cell>
          <cell r="R1009">
            <v>0</v>
          </cell>
        </row>
        <row r="1010">
          <cell r="B1010" t="str">
            <v>Riverstone</v>
          </cell>
          <cell r="I1010">
            <v>0</v>
          </cell>
          <cell r="K1010" t="str">
            <v>Riverstone</v>
          </cell>
          <cell r="R1010">
            <v>0</v>
          </cell>
        </row>
        <row r="1011">
          <cell r="B1011" t="str">
            <v>Tellabs</v>
          </cell>
          <cell r="C1011">
            <v>0</v>
          </cell>
          <cell r="D1011">
            <v>18</v>
          </cell>
          <cell r="E1011">
            <v>0</v>
          </cell>
          <cell r="F1011">
            <v>0</v>
          </cell>
          <cell r="G1011">
            <v>0</v>
          </cell>
          <cell r="H1011">
            <v>0</v>
          </cell>
          <cell r="I1011">
            <v>18</v>
          </cell>
          <cell r="K1011" t="str">
            <v>Tellabs</v>
          </cell>
          <cell r="L1011">
            <v>0</v>
          </cell>
          <cell r="M1011">
            <v>186</v>
          </cell>
          <cell r="N1011">
            <v>0</v>
          </cell>
          <cell r="O1011">
            <v>0</v>
          </cell>
          <cell r="P1011">
            <v>0</v>
          </cell>
          <cell r="Q1011">
            <v>0</v>
          </cell>
          <cell r="R1011">
            <v>186</v>
          </cell>
        </row>
        <row r="1012">
          <cell r="B1012" t="str">
            <v>ZTE</v>
          </cell>
          <cell r="C1012">
            <v>0</v>
          </cell>
          <cell r="D1012">
            <v>0</v>
          </cell>
          <cell r="E1012">
            <v>0</v>
          </cell>
          <cell r="F1012">
            <v>0</v>
          </cell>
          <cell r="G1012">
            <v>0</v>
          </cell>
          <cell r="H1012">
            <v>0</v>
          </cell>
          <cell r="I1012">
            <v>0</v>
          </cell>
          <cell r="K1012" t="str">
            <v>ZTE</v>
          </cell>
          <cell r="L1012">
            <v>0</v>
          </cell>
          <cell r="M1012">
            <v>0</v>
          </cell>
          <cell r="N1012">
            <v>0</v>
          </cell>
          <cell r="O1012">
            <v>0</v>
          </cell>
          <cell r="P1012">
            <v>0</v>
          </cell>
          <cell r="Q1012">
            <v>0</v>
          </cell>
          <cell r="R1012">
            <v>0</v>
          </cell>
        </row>
        <row r="1013">
          <cell r="B1013" t="str">
            <v>Other</v>
          </cell>
          <cell r="I1013">
            <v>0</v>
          </cell>
          <cell r="K1013" t="str">
            <v>Other</v>
          </cell>
          <cell r="R1013">
            <v>0</v>
          </cell>
        </row>
        <row r="1014">
          <cell r="B1014" t="str">
            <v>Total</v>
          </cell>
          <cell r="C1014">
            <v>270</v>
          </cell>
          <cell r="D1014">
            <v>415</v>
          </cell>
          <cell r="E1014">
            <v>93</v>
          </cell>
          <cell r="F1014">
            <v>0</v>
          </cell>
          <cell r="G1014">
            <v>206</v>
          </cell>
          <cell r="H1014">
            <v>132</v>
          </cell>
          <cell r="I1014">
            <v>1116</v>
          </cell>
          <cell r="K1014" t="str">
            <v>Total</v>
          </cell>
          <cell r="L1014">
            <v>678</v>
          </cell>
          <cell r="M1014">
            <v>6327</v>
          </cell>
          <cell r="N1014">
            <v>1980</v>
          </cell>
          <cell r="O1014">
            <v>0</v>
          </cell>
          <cell r="P1014">
            <v>9550</v>
          </cell>
          <cell r="Q1014">
            <v>792</v>
          </cell>
          <cell r="R1014">
            <v>19327</v>
          </cell>
        </row>
        <row r="1018">
          <cell r="B1018" t="str">
            <v>Vendor</v>
          </cell>
          <cell r="C1018" t="str">
            <v>Core IP/MPLS</v>
          </cell>
          <cell r="D1018" t="str">
            <v xml:space="preserve">Edge IP/MPLS </v>
          </cell>
          <cell r="E1018" t="str">
            <v>Subscriber Service Router</v>
          </cell>
          <cell r="F1018" t="str">
            <v>BRAS</v>
          </cell>
          <cell r="G1018" t="str">
            <v>IP/Ethernet</v>
          </cell>
          <cell r="H1018" t="str">
            <v>ATM/MPLS</v>
          </cell>
          <cell r="I1018" t="str">
            <v>Total IPS</v>
          </cell>
          <cell r="K1018" t="str">
            <v>Vendor</v>
          </cell>
          <cell r="L1018" t="str">
            <v>Core IP/MPLS</v>
          </cell>
          <cell r="M1018" t="str">
            <v>Edge IP/MPLS</v>
          </cell>
          <cell r="N1018" t="str">
            <v>Subscriber Service Router</v>
          </cell>
          <cell r="O1018" t="str">
            <v>BRAS</v>
          </cell>
          <cell r="P1018" t="str">
            <v>IP/Ethernet</v>
          </cell>
          <cell r="Q1018" t="str">
            <v>ATM/MPLS</v>
          </cell>
          <cell r="R1018" t="str">
            <v>Total IPS</v>
          </cell>
        </row>
        <row r="1019">
          <cell r="B1019" t="str">
            <v>Alaxala Networks</v>
          </cell>
          <cell r="C1019">
            <v>0</v>
          </cell>
          <cell r="D1019">
            <v>0</v>
          </cell>
          <cell r="E1019">
            <v>0</v>
          </cell>
          <cell r="F1019">
            <v>0</v>
          </cell>
          <cell r="G1019">
            <v>0</v>
          </cell>
          <cell r="H1019">
            <v>0</v>
          </cell>
          <cell r="I1019">
            <v>0</v>
          </cell>
          <cell r="K1019" t="str">
            <v>Alaxala Networks</v>
          </cell>
          <cell r="L1019">
            <v>0</v>
          </cell>
          <cell r="M1019">
            <v>0</v>
          </cell>
          <cell r="N1019">
            <v>0</v>
          </cell>
          <cell r="O1019">
            <v>0</v>
          </cell>
          <cell r="P1019">
            <v>0</v>
          </cell>
          <cell r="Q1019">
            <v>0</v>
          </cell>
          <cell r="R1019">
            <v>0</v>
          </cell>
        </row>
        <row r="1020">
          <cell r="B1020" t="str">
            <v>Alcatel-Lucent</v>
          </cell>
          <cell r="C1020">
            <v>0</v>
          </cell>
          <cell r="D1020">
            <v>72</v>
          </cell>
          <cell r="E1020">
            <v>0</v>
          </cell>
          <cell r="F1020">
            <v>0</v>
          </cell>
          <cell r="G1020">
            <v>3</v>
          </cell>
          <cell r="H1020">
            <v>64</v>
          </cell>
          <cell r="I1020">
            <v>139</v>
          </cell>
          <cell r="K1020" t="str">
            <v>Alcatel-Lucent</v>
          </cell>
          <cell r="L1020">
            <v>0</v>
          </cell>
          <cell r="M1020">
            <v>597</v>
          </cell>
          <cell r="N1020">
            <v>0</v>
          </cell>
          <cell r="O1020">
            <v>0</v>
          </cell>
          <cell r="P1020">
            <v>24</v>
          </cell>
          <cell r="Q1020">
            <v>414</v>
          </cell>
          <cell r="R1020">
            <v>1035</v>
          </cell>
        </row>
        <row r="1021">
          <cell r="B1021" t="str">
            <v>Atrica</v>
          </cell>
          <cell r="C1021">
            <v>0</v>
          </cell>
          <cell r="D1021">
            <v>0</v>
          </cell>
          <cell r="E1021">
            <v>0</v>
          </cell>
          <cell r="F1021">
            <v>0</v>
          </cell>
          <cell r="G1021">
            <v>3</v>
          </cell>
          <cell r="H1021">
            <v>0</v>
          </cell>
          <cell r="I1021">
            <v>3</v>
          </cell>
          <cell r="K1021" t="str">
            <v>Atrica</v>
          </cell>
          <cell r="L1021">
            <v>0</v>
          </cell>
          <cell r="M1021">
            <v>0</v>
          </cell>
          <cell r="N1021">
            <v>0</v>
          </cell>
          <cell r="O1021">
            <v>0</v>
          </cell>
          <cell r="P1021">
            <v>21</v>
          </cell>
          <cell r="Q1021">
            <v>0</v>
          </cell>
          <cell r="R1021">
            <v>21</v>
          </cell>
        </row>
        <row r="1022">
          <cell r="B1022" t="str">
            <v>Avici</v>
          </cell>
          <cell r="C1022">
            <v>25</v>
          </cell>
          <cell r="D1022">
            <v>0</v>
          </cell>
          <cell r="E1022">
            <v>0</v>
          </cell>
          <cell r="F1022">
            <v>0</v>
          </cell>
          <cell r="G1022">
            <v>0</v>
          </cell>
          <cell r="H1022">
            <v>0</v>
          </cell>
          <cell r="I1022">
            <v>25</v>
          </cell>
          <cell r="K1022" t="str">
            <v>Avici</v>
          </cell>
          <cell r="L1022">
            <v>35</v>
          </cell>
          <cell r="M1022">
            <v>0</v>
          </cell>
          <cell r="N1022">
            <v>0</v>
          </cell>
          <cell r="O1022">
            <v>0</v>
          </cell>
          <cell r="P1022">
            <v>0</v>
          </cell>
          <cell r="Q1022">
            <v>0</v>
          </cell>
          <cell r="R1022">
            <v>35</v>
          </cell>
        </row>
        <row r="1023">
          <cell r="B1023" t="str">
            <v>Brocade</v>
          </cell>
          <cell r="C1023">
            <v>7</v>
          </cell>
          <cell r="D1023">
            <v>0</v>
          </cell>
          <cell r="E1023">
            <v>0</v>
          </cell>
          <cell r="F1023">
            <v>0</v>
          </cell>
          <cell r="G1023">
            <v>22</v>
          </cell>
          <cell r="H1023">
            <v>0</v>
          </cell>
          <cell r="I1023">
            <v>29</v>
          </cell>
          <cell r="K1023" t="str">
            <v>Brocade</v>
          </cell>
          <cell r="L1023">
            <v>116</v>
          </cell>
          <cell r="M1023">
            <v>0</v>
          </cell>
          <cell r="N1023">
            <v>0</v>
          </cell>
          <cell r="O1023">
            <v>0</v>
          </cell>
          <cell r="P1023">
            <v>362</v>
          </cell>
          <cell r="Q1023">
            <v>0</v>
          </cell>
          <cell r="R1023">
            <v>478</v>
          </cell>
        </row>
        <row r="1024">
          <cell r="B1024" t="str">
            <v>Caspian</v>
          </cell>
          <cell r="I1024">
            <v>0</v>
          </cell>
          <cell r="K1024" t="str">
            <v>Caspian</v>
          </cell>
          <cell r="R1024">
            <v>0</v>
          </cell>
        </row>
        <row r="1025">
          <cell r="B1025" t="str">
            <v>Chiaro</v>
          </cell>
          <cell r="I1025">
            <v>0</v>
          </cell>
          <cell r="K1025" t="str">
            <v>Chiaro</v>
          </cell>
          <cell r="R1025">
            <v>0</v>
          </cell>
        </row>
        <row r="1026">
          <cell r="B1026" t="str">
            <v>Ciena</v>
          </cell>
          <cell r="C1026">
            <v>0</v>
          </cell>
          <cell r="D1026">
            <v>0</v>
          </cell>
          <cell r="E1026">
            <v>0</v>
          </cell>
          <cell r="F1026">
            <v>0</v>
          </cell>
          <cell r="G1026">
            <v>0</v>
          </cell>
          <cell r="H1026">
            <v>5</v>
          </cell>
          <cell r="I1026">
            <v>5</v>
          </cell>
          <cell r="K1026" t="str">
            <v>Ciena</v>
          </cell>
          <cell r="L1026">
            <v>0</v>
          </cell>
          <cell r="M1026">
            <v>0</v>
          </cell>
          <cell r="N1026">
            <v>0</v>
          </cell>
          <cell r="O1026">
            <v>0</v>
          </cell>
          <cell r="P1026">
            <v>0</v>
          </cell>
          <cell r="Q1026">
            <v>67</v>
          </cell>
          <cell r="R1026">
            <v>67</v>
          </cell>
        </row>
        <row r="1027">
          <cell r="B1027" t="str">
            <v>Cisco</v>
          </cell>
          <cell r="C1027">
            <v>167</v>
          </cell>
          <cell r="D1027">
            <v>245</v>
          </cell>
          <cell r="E1027">
            <v>38</v>
          </cell>
          <cell r="F1027">
            <v>0</v>
          </cell>
          <cell r="G1027">
            <v>166</v>
          </cell>
          <cell r="H1027">
            <v>10</v>
          </cell>
          <cell r="I1027">
            <v>626</v>
          </cell>
          <cell r="K1027" t="str">
            <v>Cisco</v>
          </cell>
          <cell r="L1027">
            <v>433</v>
          </cell>
          <cell r="M1027">
            <v>4854</v>
          </cell>
          <cell r="N1027">
            <v>126</v>
          </cell>
          <cell r="O1027">
            <v>0</v>
          </cell>
          <cell r="P1027">
            <v>5813</v>
          </cell>
          <cell r="Q1027">
            <v>43</v>
          </cell>
          <cell r="R1027">
            <v>11269</v>
          </cell>
        </row>
        <row r="1028">
          <cell r="B1028" t="str">
            <v>Cosine</v>
          </cell>
          <cell r="I1028">
            <v>0</v>
          </cell>
          <cell r="K1028" t="str">
            <v>Cosine</v>
          </cell>
          <cell r="R1028">
            <v>0</v>
          </cell>
        </row>
        <row r="1029">
          <cell r="B1029" t="str">
            <v>ECI Telecom</v>
          </cell>
          <cell r="I1029">
            <v>0</v>
          </cell>
          <cell r="K1029" t="str">
            <v>ECI Telecom</v>
          </cell>
          <cell r="R1029">
            <v>0</v>
          </cell>
        </row>
        <row r="1030">
          <cell r="B1030" t="str">
            <v>Equipe</v>
          </cell>
          <cell r="I1030">
            <v>0</v>
          </cell>
          <cell r="K1030" t="str">
            <v>Equipe</v>
          </cell>
          <cell r="R1030">
            <v>0</v>
          </cell>
        </row>
        <row r="1031">
          <cell r="B1031" t="str">
            <v>Ericsson</v>
          </cell>
          <cell r="C1031">
            <v>0</v>
          </cell>
          <cell r="D1031">
            <v>0</v>
          </cell>
          <cell r="E1031">
            <v>13</v>
          </cell>
          <cell r="F1031">
            <v>0</v>
          </cell>
          <cell r="G1031">
            <v>0</v>
          </cell>
          <cell r="H1031">
            <v>24</v>
          </cell>
          <cell r="I1031">
            <v>37</v>
          </cell>
          <cell r="K1031" t="str">
            <v>Ericsson</v>
          </cell>
          <cell r="L1031">
            <v>0</v>
          </cell>
          <cell r="M1031">
            <v>0</v>
          </cell>
          <cell r="N1031">
            <v>144</v>
          </cell>
          <cell r="O1031">
            <v>0</v>
          </cell>
          <cell r="P1031">
            <v>0</v>
          </cell>
          <cell r="Q1031">
            <v>122</v>
          </cell>
          <cell r="R1031">
            <v>266</v>
          </cell>
        </row>
        <row r="1032">
          <cell r="B1032" t="str">
            <v>Extreme</v>
          </cell>
          <cell r="C1032">
            <v>0</v>
          </cell>
          <cell r="D1032">
            <v>0</v>
          </cell>
          <cell r="E1032">
            <v>0</v>
          </cell>
          <cell r="F1032">
            <v>0</v>
          </cell>
          <cell r="G1032">
            <v>8</v>
          </cell>
          <cell r="H1032">
            <v>0</v>
          </cell>
          <cell r="I1032">
            <v>8</v>
          </cell>
          <cell r="K1032" t="str">
            <v>Extreme</v>
          </cell>
          <cell r="L1032">
            <v>0</v>
          </cell>
          <cell r="M1032">
            <v>0</v>
          </cell>
          <cell r="N1032">
            <v>0</v>
          </cell>
          <cell r="O1032">
            <v>0</v>
          </cell>
          <cell r="P1032">
            <v>300</v>
          </cell>
          <cell r="Q1032">
            <v>0</v>
          </cell>
          <cell r="R1032">
            <v>300</v>
          </cell>
        </row>
        <row r="1033">
          <cell r="B1033" t="str">
            <v>Force10</v>
          </cell>
          <cell r="C1033">
            <v>0</v>
          </cell>
          <cell r="D1033">
            <v>0</v>
          </cell>
          <cell r="E1033">
            <v>0</v>
          </cell>
          <cell r="F1033">
            <v>0</v>
          </cell>
          <cell r="G1033">
            <v>6</v>
          </cell>
          <cell r="H1033">
            <v>0</v>
          </cell>
          <cell r="I1033">
            <v>6</v>
          </cell>
          <cell r="K1033" t="str">
            <v>Force10</v>
          </cell>
          <cell r="L1033">
            <v>0</v>
          </cell>
          <cell r="M1033">
            <v>0</v>
          </cell>
          <cell r="N1033">
            <v>0</v>
          </cell>
          <cell r="O1033">
            <v>0</v>
          </cell>
          <cell r="P1033">
            <v>40</v>
          </cell>
          <cell r="Q1033">
            <v>0</v>
          </cell>
          <cell r="R1033">
            <v>40</v>
          </cell>
        </row>
        <row r="1034">
          <cell r="B1034" t="str">
            <v>Fujitsu</v>
          </cell>
          <cell r="C1034">
            <v>0</v>
          </cell>
          <cell r="D1034">
            <v>0</v>
          </cell>
          <cell r="E1034">
            <v>0</v>
          </cell>
          <cell r="G1034">
            <v>0</v>
          </cell>
          <cell r="H1034">
            <v>0</v>
          </cell>
          <cell r="I1034">
            <v>0</v>
          </cell>
          <cell r="K1034" t="str">
            <v>Fujitsu</v>
          </cell>
          <cell r="L1034">
            <v>0</v>
          </cell>
          <cell r="M1034">
            <v>0</v>
          </cell>
          <cell r="N1034">
            <v>0</v>
          </cell>
          <cell r="O1034">
            <v>0</v>
          </cell>
          <cell r="P1034">
            <v>0</v>
          </cell>
          <cell r="Q1034">
            <v>0</v>
          </cell>
          <cell r="R1034">
            <v>0</v>
          </cell>
        </row>
        <row r="1035">
          <cell r="B1035" t="str">
            <v>Hammerhead Systems</v>
          </cell>
          <cell r="I1035">
            <v>0</v>
          </cell>
          <cell r="K1035" t="str">
            <v>Hammerhead Systems</v>
          </cell>
          <cell r="R1035">
            <v>0</v>
          </cell>
        </row>
        <row r="1036">
          <cell r="B1036" t="str">
            <v>Hitachi</v>
          </cell>
          <cell r="I1036">
            <v>0</v>
          </cell>
          <cell r="K1036" t="str">
            <v>Hitachi</v>
          </cell>
          <cell r="R1036">
            <v>0</v>
          </cell>
        </row>
        <row r="1037">
          <cell r="B1037" t="str">
            <v>Hitachi Cable</v>
          </cell>
          <cell r="C1037">
            <v>0</v>
          </cell>
          <cell r="D1037">
            <v>0</v>
          </cell>
          <cell r="E1037">
            <v>0</v>
          </cell>
          <cell r="F1037">
            <v>0</v>
          </cell>
          <cell r="G1037">
            <v>0</v>
          </cell>
          <cell r="H1037">
            <v>0</v>
          </cell>
          <cell r="I1037">
            <v>0</v>
          </cell>
          <cell r="K1037" t="str">
            <v>Hitachi Cable</v>
          </cell>
          <cell r="L1037">
            <v>0</v>
          </cell>
          <cell r="M1037">
            <v>0</v>
          </cell>
          <cell r="N1037">
            <v>0</v>
          </cell>
          <cell r="O1037">
            <v>0</v>
          </cell>
          <cell r="P1037">
            <v>0</v>
          </cell>
          <cell r="Q1037">
            <v>0</v>
          </cell>
          <cell r="R1037">
            <v>0</v>
          </cell>
        </row>
        <row r="1038">
          <cell r="B1038" t="str">
            <v>Huawei</v>
          </cell>
          <cell r="C1038">
            <v>5</v>
          </cell>
          <cell r="D1038">
            <v>10</v>
          </cell>
          <cell r="E1038">
            <v>2</v>
          </cell>
          <cell r="F1038">
            <v>0</v>
          </cell>
          <cell r="G1038">
            <v>8</v>
          </cell>
          <cell r="H1038">
            <v>0</v>
          </cell>
          <cell r="I1038">
            <v>25</v>
          </cell>
          <cell r="K1038" t="str">
            <v>Huawei</v>
          </cell>
          <cell r="L1038">
            <v>31</v>
          </cell>
          <cell r="M1038">
            <v>179</v>
          </cell>
          <cell r="N1038">
            <v>25</v>
          </cell>
          <cell r="O1038">
            <v>0</v>
          </cell>
          <cell r="P1038">
            <v>3430</v>
          </cell>
          <cell r="Q1038">
            <v>0</v>
          </cell>
          <cell r="R1038">
            <v>3665</v>
          </cell>
        </row>
        <row r="1039">
          <cell r="B1039" t="str">
            <v>Hyperchip</v>
          </cell>
          <cell r="I1039">
            <v>0</v>
          </cell>
          <cell r="K1039" t="str">
            <v>Hyperchip</v>
          </cell>
          <cell r="R1039">
            <v>0</v>
          </cell>
        </row>
        <row r="1040">
          <cell r="B1040" t="str">
            <v>Juniper</v>
          </cell>
          <cell r="C1040">
            <v>96</v>
          </cell>
          <cell r="D1040">
            <v>62</v>
          </cell>
          <cell r="E1040">
            <v>32</v>
          </cell>
          <cell r="F1040">
            <v>0</v>
          </cell>
          <cell r="G1040">
            <v>0</v>
          </cell>
          <cell r="H1040">
            <v>0</v>
          </cell>
          <cell r="I1040">
            <v>190</v>
          </cell>
          <cell r="K1040" t="str">
            <v>Juniper</v>
          </cell>
          <cell r="L1040">
            <v>153</v>
          </cell>
          <cell r="M1040">
            <v>806</v>
          </cell>
          <cell r="N1040">
            <v>239</v>
          </cell>
          <cell r="O1040">
            <v>0</v>
          </cell>
          <cell r="P1040">
            <v>0</v>
          </cell>
          <cell r="Q1040">
            <v>0</v>
          </cell>
          <cell r="R1040">
            <v>1198</v>
          </cell>
        </row>
        <row r="1041">
          <cell r="B1041" t="str">
            <v>Laurel Networks</v>
          </cell>
          <cell r="I1041">
            <v>0</v>
          </cell>
          <cell r="K1041" t="str">
            <v>Laurel Networks</v>
          </cell>
          <cell r="R1041">
            <v>0</v>
          </cell>
        </row>
        <row r="1042">
          <cell r="B1042" t="str">
            <v>Lucent</v>
          </cell>
          <cell r="I1042">
            <v>0</v>
          </cell>
          <cell r="K1042" t="str">
            <v>Lucent</v>
          </cell>
          <cell r="R1042">
            <v>0</v>
          </cell>
        </row>
        <row r="1043">
          <cell r="B1043" t="str">
            <v>NEC</v>
          </cell>
          <cell r="C1043">
            <v>0</v>
          </cell>
          <cell r="D1043">
            <v>0</v>
          </cell>
          <cell r="E1043">
            <v>0</v>
          </cell>
          <cell r="F1043">
            <v>0</v>
          </cell>
          <cell r="G1043">
            <v>0</v>
          </cell>
          <cell r="H1043">
            <v>0</v>
          </cell>
          <cell r="I1043">
            <v>0</v>
          </cell>
          <cell r="K1043" t="str">
            <v>NEC</v>
          </cell>
          <cell r="L1043">
            <v>0</v>
          </cell>
          <cell r="M1043">
            <v>0</v>
          </cell>
          <cell r="N1043">
            <v>0</v>
          </cell>
          <cell r="O1043">
            <v>0</v>
          </cell>
          <cell r="P1043">
            <v>0</v>
          </cell>
          <cell r="Q1043">
            <v>0</v>
          </cell>
          <cell r="R1043">
            <v>0</v>
          </cell>
        </row>
        <row r="1044">
          <cell r="B1044" t="str">
            <v>Nokia Siemens Networks</v>
          </cell>
          <cell r="C1044">
            <v>0</v>
          </cell>
          <cell r="D1044">
            <v>0</v>
          </cell>
          <cell r="E1044">
            <v>0</v>
          </cell>
          <cell r="F1044">
            <v>0</v>
          </cell>
          <cell r="G1044">
            <v>0</v>
          </cell>
          <cell r="H1044">
            <v>0</v>
          </cell>
          <cell r="I1044">
            <v>0</v>
          </cell>
          <cell r="K1044" t="str">
            <v>Nokia Siemens Networks</v>
          </cell>
          <cell r="L1044">
            <v>0</v>
          </cell>
          <cell r="M1044">
            <v>0</v>
          </cell>
          <cell r="N1044">
            <v>0</v>
          </cell>
          <cell r="O1044">
            <v>0</v>
          </cell>
          <cell r="P1044">
            <v>0</v>
          </cell>
          <cell r="Q1044">
            <v>0</v>
          </cell>
          <cell r="R1044">
            <v>0</v>
          </cell>
        </row>
        <row r="1045">
          <cell r="B1045" t="str">
            <v>Nortel</v>
          </cell>
          <cell r="C1045">
            <v>0</v>
          </cell>
          <cell r="D1045">
            <v>0</v>
          </cell>
          <cell r="E1045">
            <v>0</v>
          </cell>
          <cell r="F1045">
            <v>0</v>
          </cell>
          <cell r="G1045">
            <v>5</v>
          </cell>
          <cell r="H1045">
            <v>10</v>
          </cell>
          <cell r="I1045">
            <v>15</v>
          </cell>
          <cell r="K1045" t="str">
            <v>Nortel</v>
          </cell>
          <cell r="L1045">
            <v>0</v>
          </cell>
          <cell r="M1045">
            <v>0</v>
          </cell>
          <cell r="N1045">
            <v>0</v>
          </cell>
          <cell r="O1045">
            <v>0</v>
          </cell>
          <cell r="P1045">
            <v>170</v>
          </cell>
          <cell r="Q1045">
            <v>48</v>
          </cell>
          <cell r="R1045">
            <v>218</v>
          </cell>
        </row>
        <row r="1046">
          <cell r="B1046" t="str">
            <v>Procket</v>
          </cell>
          <cell r="I1046">
            <v>0</v>
          </cell>
          <cell r="K1046" t="str">
            <v>Procket</v>
          </cell>
          <cell r="R1046">
            <v>0</v>
          </cell>
        </row>
        <row r="1047">
          <cell r="B1047" t="str">
            <v>Quarry</v>
          </cell>
          <cell r="I1047">
            <v>0</v>
          </cell>
          <cell r="K1047" t="str">
            <v>Quarry</v>
          </cell>
          <cell r="R1047">
            <v>0</v>
          </cell>
        </row>
        <row r="1048">
          <cell r="B1048" t="str">
            <v>Redback</v>
          </cell>
          <cell r="C1048">
            <v>0</v>
          </cell>
          <cell r="D1048">
            <v>0</v>
          </cell>
          <cell r="E1048">
            <v>0</v>
          </cell>
          <cell r="F1048">
            <v>0</v>
          </cell>
          <cell r="G1048">
            <v>0</v>
          </cell>
          <cell r="H1048">
            <v>0</v>
          </cell>
          <cell r="I1048">
            <v>0</v>
          </cell>
          <cell r="K1048" t="str">
            <v>Redback</v>
          </cell>
          <cell r="L1048">
            <v>0</v>
          </cell>
          <cell r="M1048">
            <v>0</v>
          </cell>
          <cell r="N1048">
            <v>0</v>
          </cell>
          <cell r="O1048">
            <v>0</v>
          </cell>
          <cell r="P1048">
            <v>0</v>
          </cell>
          <cell r="Q1048">
            <v>0</v>
          </cell>
          <cell r="R1048">
            <v>0</v>
          </cell>
        </row>
        <row r="1049">
          <cell r="B1049" t="str">
            <v>Riverstone</v>
          </cell>
          <cell r="I1049">
            <v>0</v>
          </cell>
          <cell r="K1049" t="str">
            <v>Riverstone</v>
          </cell>
          <cell r="R1049">
            <v>0</v>
          </cell>
        </row>
        <row r="1050">
          <cell r="B1050" t="str">
            <v>Tellabs</v>
          </cell>
          <cell r="C1050">
            <v>0</v>
          </cell>
          <cell r="D1050">
            <v>23</v>
          </cell>
          <cell r="E1050">
            <v>0</v>
          </cell>
          <cell r="F1050">
            <v>0</v>
          </cell>
          <cell r="G1050">
            <v>0</v>
          </cell>
          <cell r="H1050">
            <v>0</v>
          </cell>
          <cell r="I1050">
            <v>23</v>
          </cell>
          <cell r="K1050" t="str">
            <v>Tellabs</v>
          </cell>
          <cell r="L1050">
            <v>0</v>
          </cell>
          <cell r="M1050">
            <v>246</v>
          </cell>
          <cell r="N1050">
            <v>0</v>
          </cell>
          <cell r="O1050">
            <v>0</v>
          </cell>
          <cell r="P1050">
            <v>0</v>
          </cell>
          <cell r="Q1050">
            <v>0</v>
          </cell>
          <cell r="R1050">
            <v>246</v>
          </cell>
        </row>
        <row r="1051">
          <cell r="B1051" t="str">
            <v>ZTE</v>
          </cell>
          <cell r="C1051">
            <v>0</v>
          </cell>
          <cell r="D1051">
            <v>0</v>
          </cell>
          <cell r="E1051">
            <v>0</v>
          </cell>
          <cell r="F1051">
            <v>0</v>
          </cell>
          <cell r="G1051">
            <v>0</v>
          </cell>
          <cell r="H1051">
            <v>0</v>
          </cell>
          <cell r="I1051">
            <v>0</v>
          </cell>
          <cell r="K1051" t="str">
            <v>ZTE</v>
          </cell>
          <cell r="L1051">
            <v>0</v>
          </cell>
          <cell r="M1051">
            <v>0</v>
          </cell>
          <cell r="N1051">
            <v>0</v>
          </cell>
          <cell r="O1051">
            <v>0</v>
          </cell>
          <cell r="P1051">
            <v>0</v>
          </cell>
          <cell r="Q1051">
            <v>0</v>
          </cell>
          <cell r="R1051">
            <v>0</v>
          </cell>
        </row>
        <row r="1052">
          <cell r="B1052" t="str">
            <v>Other</v>
          </cell>
          <cell r="I1052">
            <v>0</v>
          </cell>
          <cell r="K1052" t="str">
            <v>Other</v>
          </cell>
          <cell r="R1052">
            <v>0</v>
          </cell>
        </row>
        <row r="1053">
          <cell r="B1053" t="str">
            <v>Total</v>
          </cell>
          <cell r="C1053">
            <v>300</v>
          </cell>
          <cell r="D1053">
            <v>412</v>
          </cell>
          <cell r="E1053">
            <v>85</v>
          </cell>
          <cell r="F1053">
            <v>0</v>
          </cell>
          <cell r="G1053">
            <v>221</v>
          </cell>
          <cell r="H1053">
            <v>113</v>
          </cell>
          <cell r="I1053">
            <v>1131</v>
          </cell>
          <cell r="K1053" t="str">
            <v>Total</v>
          </cell>
          <cell r="L1053">
            <v>768</v>
          </cell>
          <cell r="M1053">
            <v>6682</v>
          </cell>
          <cell r="N1053">
            <v>534</v>
          </cell>
          <cell r="O1053">
            <v>0</v>
          </cell>
          <cell r="P1053">
            <v>10160</v>
          </cell>
          <cell r="Q1053">
            <v>694</v>
          </cell>
          <cell r="R1053">
            <v>18838</v>
          </cell>
        </row>
        <row r="1057">
          <cell r="B1057" t="str">
            <v>Vendor</v>
          </cell>
          <cell r="C1057" t="str">
            <v>Core IP/MPLS</v>
          </cell>
          <cell r="D1057" t="str">
            <v xml:space="preserve">Edge IP/MPLS </v>
          </cell>
          <cell r="E1057" t="str">
            <v>Subscriber Service Router</v>
          </cell>
          <cell r="F1057" t="str">
            <v>BRAS</v>
          </cell>
          <cell r="G1057" t="str">
            <v>IP/Ethernet</v>
          </cell>
          <cell r="H1057" t="str">
            <v>ATM/MPLS</v>
          </cell>
          <cell r="I1057" t="str">
            <v>Total IPS</v>
          </cell>
          <cell r="K1057" t="str">
            <v>Vendor</v>
          </cell>
          <cell r="L1057" t="str">
            <v>Core IP/MPLS</v>
          </cell>
          <cell r="M1057" t="str">
            <v>Edge IP/MPLS</v>
          </cell>
          <cell r="N1057" t="str">
            <v>Subscriber Service Router</v>
          </cell>
          <cell r="O1057" t="str">
            <v>BRAS</v>
          </cell>
          <cell r="P1057" t="str">
            <v>IP/Ethernet</v>
          </cell>
          <cell r="Q1057" t="str">
            <v>ATM/MPLS</v>
          </cell>
          <cell r="R1057" t="str">
            <v>Total IPS</v>
          </cell>
        </row>
        <row r="1058">
          <cell r="B1058" t="str">
            <v>Alaxala Networks</v>
          </cell>
          <cell r="C1058">
            <v>0</v>
          </cell>
          <cell r="D1058">
            <v>0</v>
          </cell>
          <cell r="E1058">
            <v>0</v>
          </cell>
          <cell r="F1058">
            <v>0</v>
          </cell>
          <cell r="G1058">
            <v>0</v>
          </cell>
          <cell r="H1058">
            <v>0</v>
          </cell>
          <cell r="I1058">
            <v>0</v>
          </cell>
          <cell r="K1058" t="str">
            <v>Alaxala Networks</v>
          </cell>
          <cell r="L1058">
            <v>0</v>
          </cell>
          <cell r="M1058">
            <v>0</v>
          </cell>
          <cell r="N1058">
            <v>0</v>
          </cell>
          <cell r="O1058">
            <v>0</v>
          </cell>
          <cell r="P1058">
            <v>0</v>
          </cell>
          <cell r="Q1058">
            <v>0</v>
          </cell>
          <cell r="R1058">
            <v>0</v>
          </cell>
        </row>
        <row r="1059">
          <cell r="B1059" t="str">
            <v>Alcatel-Lucent</v>
          </cell>
          <cell r="C1059">
            <v>0</v>
          </cell>
          <cell r="D1059">
            <v>57</v>
          </cell>
          <cell r="E1059">
            <v>0</v>
          </cell>
          <cell r="F1059">
            <v>0</v>
          </cell>
          <cell r="G1059">
            <v>2</v>
          </cell>
          <cell r="H1059">
            <v>68</v>
          </cell>
          <cell r="I1059">
            <v>127</v>
          </cell>
          <cell r="K1059" t="str">
            <v>Alcatel-Lucent</v>
          </cell>
          <cell r="L1059">
            <v>0</v>
          </cell>
          <cell r="M1059">
            <v>497</v>
          </cell>
          <cell r="N1059">
            <v>0</v>
          </cell>
          <cell r="O1059">
            <v>0</v>
          </cell>
          <cell r="P1059">
            <v>16</v>
          </cell>
          <cell r="Q1059">
            <v>440</v>
          </cell>
          <cell r="R1059">
            <v>953</v>
          </cell>
        </row>
        <row r="1060">
          <cell r="B1060" t="str">
            <v>Atrica</v>
          </cell>
          <cell r="I1060">
            <v>0</v>
          </cell>
          <cell r="K1060" t="str">
            <v>Atrica</v>
          </cell>
          <cell r="R1060">
            <v>0</v>
          </cell>
        </row>
        <row r="1061">
          <cell r="B1061" t="str">
            <v>Avici</v>
          </cell>
          <cell r="C1061">
            <v>15</v>
          </cell>
          <cell r="D1061">
            <v>0</v>
          </cell>
          <cell r="E1061">
            <v>0</v>
          </cell>
          <cell r="F1061">
            <v>0</v>
          </cell>
          <cell r="G1061">
            <v>0</v>
          </cell>
          <cell r="H1061">
            <v>0</v>
          </cell>
          <cell r="I1061">
            <v>15</v>
          </cell>
          <cell r="K1061" t="str">
            <v>Avici</v>
          </cell>
          <cell r="L1061">
            <v>10</v>
          </cell>
          <cell r="M1061">
            <v>0</v>
          </cell>
          <cell r="N1061">
            <v>0</v>
          </cell>
          <cell r="O1061">
            <v>0</v>
          </cell>
          <cell r="P1061">
            <v>0</v>
          </cell>
          <cell r="Q1061">
            <v>0</v>
          </cell>
          <cell r="R1061">
            <v>10</v>
          </cell>
        </row>
        <row r="1062">
          <cell r="B1062" t="str">
            <v>Brocade</v>
          </cell>
          <cell r="C1062">
            <v>9</v>
          </cell>
          <cell r="D1062">
            <v>0</v>
          </cell>
          <cell r="E1062">
            <v>0</v>
          </cell>
          <cell r="F1062">
            <v>0</v>
          </cell>
          <cell r="G1062">
            <v>23</v>
          </cell>
          <cell r="H1062">
            <v>0</v>
          </cell>
          <cell r="I1062">
            <v>32</v>
          </cell>
          <cell r="K1062" t="str">
            <v>Brocade</v>
          </cell>
          <cell r="L1062">
            <v>149</v>
          </cell>
          <cell r="M1062">
            <v>0</v>
          </cell>
          <cell r="N1062">
            <v>0</v>
          </cell>
          <cell r="O1062">
            <v>0</v>
          </cell>
          <cell r="P1062">
            <v>378</v>
          </cell>
          <cell r="Q1062">
            <v>0</v>
          </cell>
          <cell r="R1062">
            <v>527</v>
          </cell>
        </row>
        <row r="1063">
          <cell r="B1063" t="str">
            <v>Caspian</v>
          </cell>
          <cell r="I1063">
            <v>0</v>
          </cell>
          <cell r="K1063" t="str">
            <v>Caspian</v>
          </cell>
          <cell r="R1063">
            <v>0</v>
          </cell>
        </row>
        <row r="1064">
          <cell r="B1064" t="str">
            <v>Chiaro</v>
          </cell>
          <cell r="I1064">
            <v>0</v>
          </cell>
          <cell r="K1064" t="str">
            <v>Chiaro</v>
          </cell>
          <cell r="R1064">
            <v>0</v>
          </cell>
        </row>
        <row r="1065">
          <cell r="B1065" t="str">
            <v>Ciena</v>
          </cell>
          <cell r="C1065">
            <v>0</v>
          </cell>
          <cell r="D1065">
            <v>0</v>
          </cell>
          <cell r="E1065">
            <v>0</v>
          </cell>
          <cell r="F1065">
            <v>0</v>
          </cell>
          <cell r="G1065">
            <v>0</v>
          </cell>
          <cell r="H1065">
            <v>6</v>
          </cell>
          <cell r="I1065">
            <v>6</v>
          </cell>
          <cell r="K1065" t="str">
            <v>Ciena</v>
          </cell>
          <cell r="L1065">
            <v>0</v>
          </cell>
          <cell r="M1065">
            <v>0</v>
          </cell>
          <cell r="N1065">
            <v>0</v>
          </cell>
          <cell r="O1065">
            <v>0</v>
          </cell>
          <cell r="P1065">
            <v>0</v>
          </cell>
          <cell r="Q1065">
            <v>80</v>
          </cell>
          <cell r="R1065">
            <v>80</v>
          </cell>
        </row>
        <row r="1066">
          <cell r="B1066" t="str">
            <v>Cisco</v>
          </cell>
          <cell r="C1066">
            <v>195</v>
          </cell>
          <cell r="D1066">
            <v>298</v>
          </cell>
          <cell r="E1066">
            <v>33</v>
          </cell>
          <cell r="F1066">
            <v>0</v>
          </cell>
          <cell r="G1066">
            <v>157</v>
          </cell>
          <cell r="H1066">
            <v>8</v>
          </cell>
          <cell r="I1066">
            <v>691</v>
          </cell>
          <cell r="K1066" t="str">
            <v>Cisco</v>
          </cell>
          <cell r="L1066">
            <v>506</v>
          </cell>
          <cell r="M1066">
            <v>5900</v>
          </cell>
          <cell r="N1066">
            <v>110</v>
          </cell>
          <cell r="O1066">
            <v>0</v>
          </cell>
          <cell r="P1066">
            <v>5494</v>
          </cell>
          <cell r="Q1066">
            <v>35</v>
          </cell>
          <cell r="R1066">
            <v>12045</v>
          </cell>
        </row>
        <row r="1067">
          <cell r="B1067" t="str">
            <v>Cosine</v>
          </cell>
          <cell r="I1067">
            <v>0</v>
          </cell>
          <cell r="K1067" t="str">
            <v>Cosine</v>
          </cell>
          <cell r="R1067">
            <v>0</v>
          </cell>
        </row>
        <row r="1068">
          <cell r="B1068" t="str">
            <v>ECI Telecom</v>
          </cell>
          <cell r="I1068">
            <v>0</v>
          </cell>
          <cell r="K1068" t="str">
            <v>ECI Telecom</v>
          </cell>
          <cell r="R1068">
            <v>0</v>
          </cell>
        </row>
        <row r="1069">
          <cell r="B1069" t="str">
            <v>Equipe</v>
          </cell>
          <cell r="I1069">
            <v>0</v>
          </cell>
          <cell r="K1069" t="str">
            <v>Equipe</v>
          </cell>
          <cell r="R1069">
            <v>0</v>
          </cell>
        </row>
        <row r="1070">
          <cell r="B1070" t="str">
            <v>Ericsson</v>
          </cell>
          <cell r="C1070">
            <v>0</v>
          </cell>
          <cell r="D1070">
            <v>0</v>
          </cell>
          <cell r="E1070">
            <v>11</v>
          </cell>
          <cell r="F1070">
            <v>0</v>
          </cell>
          <cell r="G1070">
            <v>0</v>
          </cell>
          <cell r="H1070">
            <v>22</v>
          </cell>
          <cell r="I1070">
            <v>33</v>
          </cell>
          <cell r="K1070" t="str">
            <v>Ericsson</v>
          </cell>
          <cell r="L1070">
            <v>0</v>
          </cell>
          <cell r="M1070">
            <v>0</v>
          </cell>
          <cell r="N1070">
            <v>117</v>
          </cell>
          <cell r="O1070">
            <v>0</v>
          </cell>
          <cell r="P1070">
            <v>0</v>
          </cell>
          <cell r="Q1070">
            <v>112</v>
          </cell>
          <cell r="R1070">
            <v>229</v>
          </cell>
        </row>
        <row r="1071">
          <cell r="B1071" t="str">
            <v>Extreme</v>
          </cell>
          <cell r="C1071">
            <v>0</v>
          </cell>
          <cell r="D1071">
            <v>0</v>
          </cell>
          <cell r="E1071">
            <v>0</v>
          </cell>
          <cell r="F1071">
            <v>0</v>
          </cell>
          <cell r="G1071">
            <v>7</v>
          </cell>
          <cell r="H1071">
            <v>0</v>
          </cell>
          <cell r="I1071">
            <v>7</v>
          </cell>
          <cell r="K1071" t="str">
            <v>Extreme</v>
          </cell>
          <cell r="L1071">
            <v>0</v>
          </cell>
          <cell r="M1071">
            <v>0</v>
          </cell>
          <cell r="N1071">
            <v>0</v>
          </cell>
          <cell r="O1071">
            <v>0</v>
          </cell>
          <cell r="P1071">
            <v>285</v>
          </cell>
          <cell r="Q1071">
            <v>0</v>
          </cell>
          <cell r="R1071">
            <v>285</v>
          </cell>
        </row>
        <row r="1072">
          <cell r="B1072" t="str">
            <v>Force10</v>
          </cell>
          <cell r="C1072">
            <v>0</v>
          </cell>
          <cell r="D1072">
            <v>0</v>
          </cell>
          <cell r="E1072">
            <v>0</v>
          </cell>
          <cell r="F1072">
            <v>0</v>
          </cell>
          <cell r="G1072">
            <v>6</v>
          </cell>
          <cell r="H1072">
            <v>0</v>
          </cell>
          <cell r="I1072">
            <v>6</v>
          </cell>
          <cell r="K1072" t="str">
            <v>Force10</v>
          </cell>
          <cell r="L1072">
            <v>0</v>
          </cell>
          <cell r="M1072">
            <v>0</v>
          </cell>
          <cell r="N1072">
            <v>0</v>
          </cell>
          <cell r="O1072">
            <v>0</v>
          </cell>
          <cell r="P1072">
            <v>38</v>
          </cell>
          <cell r="Q1072">
            <v>0</v>
          </cell>
          <cell r="R1072">
            <v>38</v>
          </cell>
        </row>
        <row r="1073">
          <cell r="B1073" t="str">
            <v>Fujitsu</v>
          </cell>
          <cell r="C1073">
            <v>0</v>
          </cell>
          <cell r="D1073">
            <v>0</v>
          </cell>
          <cell r="E1073">
            <v>0</v>
          </cell>
          <cell r="F1073">
            <v>0</v>
          </cell>
          <cell r="G1073">
            <v>0</v>
          </cell>
          <cell r="H1073">
            <v>0</v>
          </cell>
          <cell r="I1073">
            <v>0</v>
          </cell>
          <cell r="K1073" t="str">
            <v>Fujitsu</v>
          </cell>
          <cell r="L1073">
            <v>0</v>
          </cell>
          <cell r="M1073">
            <v>0</v>
          </cell>
          <cell r="N1073">
            <v>0</v>
          </cell>
          <cell r="O1073">
            <v>0</v>
          </cell>
          <cell r="P1073">
            <v>0</v>
          </cell>
          <cell r="Q1073">
            <v>0</v>
          </cell>
          <cell r="R1073">
            <v>0</v>
          </cell>
        </row>
        <row r="1074">
          <cell r="B1074" t="str">
            <v>Hammerhead Systems</v>
          </cell>
          <cell r="I1074">
            <v>0</v>
          </cell>
          <cell r="K1074" t="str">
            <v>Hammerhead Systems</v>
          </cell>
          <cell r="R1074">
            <v>0</v>
          </cell>
        </row>
        <row r="1075">
          <cell r="B1075" t="str">
            <v>Hitachi</v>
          </cell>
          <cell r="I1075">
            <v>0</v>
          </cell>
          <cell r="K1075" t="str">
            <v>Hitachi</v>
          </cell>
          <cell r="R1075">
            <v>0</v>
          </cell>
        </row>
        <row r="1076">
          <cell r="B1076" t="str">
            <v>Hitachi Cable</v>
          </cell>
          <cell r="C1076">
            <v>0</v>
          </cell>
          <cell r="D1076">
            <v>0</v>
          </cell>
          <cell r="E1076">
            <v>0</v>
          </cell>
          <cell r="F1076">
            <v>0</v>
          </cell>
          <cell r="G1076">
            <v>0</v>
          </cell>
          <cell r="H1076">
            <v>0</v>
          </cell>
          <cell r="I1076">
            <v>0</v>
          </cell>
          <cell r="K1076" t="str">
            <v>Hitachi Cable</v>
          </cell>
          <cell r="L1076">
            <v>0</v>
          </cell>
          <cell r="M1076">
            <v>0</v>
          </cell>
          <cell r="N1076">
            <v>0</v>
          </cell>
          <cell r="O1076">
            <v>0</v>
          </cell>
          <cell r="P1076">
            <v>0</v>
          </cell>
          <cell r="Q1076">
            <v>0</v>
          </cell>
          <cell r="R1076">
            <v>0</v>
          </cell>
        </row>
        <row r="1077">
          <cell r="B1077" t="str">
            <v>Huawei</v>
          </cell>
          <cell r="C1077">
            <v>4</v>
          </cell>
          <cell r="D1077">
            <v>10</v>
          </cell>
          <cell r="E1077">
            <v>2</v>
          </cell>
          <cell r="F1077">
            <v>0</v>
          </cell>
          <cell r="G1077">
            <v>9</v>
          </cell>
          <cell r="H1077">
            <v>0</v>
          </cell>
          <cell r="I1077">
            <v>25</v>
          </cell>
          <cell r="K1077" t="str">
            <v>Huawei</v>
          </cell>
          <cell r="L1077">
            <v>20</v>
          </cell>
          <cell r="M1077">
            <v>185</v>
          </cell>
          <cell r="N1077">
            <v>18</v>
          </cell>
          <cell r="O1077">
            <v>0</v>
          </cell>
          <cell r="P1077">
            <v>3275</v>
          </cell>
          <cell r="Q1077">
            <v>0</v>
          </cell>
          <cell r="R1077">
            <v>3498</v>
          </cell>
        </row>
        <row r="1078">
          <cell r="B1078" t="str">
            <v>Hyperchip</v>
          </cell>
          <cell r="I1078">
            <v>0</v>
          </cell>
          <cell r="K1078" t="str">
            <v>Hyperchip</v>
          </cell>
          <cell r="R1078">
            <v>0</v>
          </cell>
        </row>
        <row r="1079">
          <cell r="B1079" t="str">
            <v>Juniper</v>
          </cell>
          <cell r="C1079">
            <v>103</v>
          </cell>
          <cell r="D1079">
            <v>77</v>
          </cell>
          <cell r="E1079">
            <v>29</v>
          </cell>
          <cell r="F1079">
            <v>0</v>
          </cell>
          <cell r="G1079">
            <v>0</v>
          </cell>
          <cell r="H1079">
            <v>0</v>
          </cell>
          <cell r="I1079">
            <v>209</v>
          </cell>
          <cell r="K1079" t="str">
            <v>Juniper</v>
          </cell>
          <cell r="L1079">
            <v>163</v>
          </cell>
          <cell r="M1079">
            <v>1018</v>
          </cell>
          <cell r="N1079">
            <v>207</v>
          </cell>
          <cell r="O1079">
            <v>0</v>
          </cell>
          <cell r="P1079">
            <v>0</v>
          </cell>
          <cell r="Q1079">
            <v>0</v>
          </cell>
          <cell r="R1079">
            <v>1388</v>
          </cell>
        </row>
        <row r="1080">
          <cell r="B1080" t="str">
            <v>Laurel Networks</v>
          </cell>
          <cell r="I1080">
            <v>0</v>
          </cell>
          <cell r="K1080" t="str">
            <v>Laurel Networks</v>
          </cell>
          <cell r="R1080">
            <v>0</v>
          </cell>
        </row>
        <row r="1081">
          <cell r="B1081" t="str">
            <v>Lucent</v>
          </cell>
          <cell r="I1081">
            <v>0</v>
          </cell>
          <cell r="K1081" t="str">
            <v>Lucent</v>
          </cell>
          <cell r="R1081">
            <v>0</v>
          </cell>
        </row>
        <row r="1082">
          <cell r="B1082" t="str">
            <v>NEC</v>
          </cell>
          <cell r="C1082">
            <v>0</v>
          </cell>
          <cell r="D1082">
            <v>0</v>
          </cell>
          <cell r="E1082">
            <v>0</v>
          </cell>
          <cell r="F1082">
            <v>0</v>
          </cell>
          <cell r="G1082">
            <v>0</v>
          </cell>
          <cell r="H1082">
            <v>0</v>
          </cell>
          <cell r="I1082">
            <v>0</v>
          </cell>
          <cell r="K1082" t="str">
            <v>NEC</v>
          </cell>
          <cell r="L1082">
            <v>0</v>
          </cell>
          <cell r="M1082">
            <v>0</v>
          </cell>
          <cell r="N1082">
            <v>0</v>
          </cell>
          <cell r="O1082">
            <v>0</v>
          </cell>
          <cell r="P1082">
            <v>0</v>
          </cell>
          <cell r="Q1082">
            <v>0</v>
          </cell>
          <cell r="R1082">
            <v>0</v>
          </cell>
        </row>
        <row r="1083">
          <cell r="B1083" t="str">
            <v>Nokia Siemens Networks</v>
          </cell>
          <cell r="C1083">
            <v>0</v>
          </cell>
          <cell r="D1083">
            <v>0</v>
          </cell>
          <cell r="E1083">
            <v>0</v>
          </cell>
          <cell r="F1083">
            <v>0</v>
          </cell>
          <cell r="G1083">
            <v>0</v>
          </cell>
          <cell r="H1083">
            <v>0</v>
          </cell>
          <cell r="I1083">
            <v>0</v>
          </cell>
          <cell r="K1083" t="str">
            <v>Nokia Siemens Networks</v>
          </cell>
          <cell r="L1083">
            <v>0</v>
          </cell>
          <cell r="M1083">
            <v>0</v>
          </cell>
          <cell r="N1083">
            <v>0</v>
          </cell>
          <cell r="O1083">
            <v>0</v>
          </cell>
          <cell r="P1083">
            <v>0</v>
          </cell>
          <cell r="Q1083">
            <v>0</v>
          </cell>
          <cell r="R1083">
            <v>0</v>
          </cell>
        </row>
        <row r="1084">
          <cell r="B1084" t="str">
            <v>Nortel</v>
          </cell>
          <cell r="C1084">
            <v>0</v>
          </cell>
          <cell r="D1084">
            <v>0</v>
          </cell>
          <cell r="E1084">
            <v>0</v>
          </cell>
          <cell r="F1084">
            <v>0</v>
          </cell>
          <cell r="G1084">
            <v>15</v>
          </cell>
          <cell r="H1084">
            <v>20</v>
          </cell>
          <cell r="I1084">
            <v>35</v>
          </cell>
          <cell r="K1084" t="str">
            <v>Nortel</v>
          </cell>
          <cell r="L1084">
            <v>0</v>
          </cell>
          <cell r="M1084">
            <v>0</v>
          </cell>
          <cell r="N1084">
            <v>0</v>
          </cell>
          <cell r="O1084">
            <v>0</v>
          </cell>
          <cell r="P1084">
            <v>510</v>
          </cell>
          <cell r="Q1084">
            <v>96</v>
          </cell>
          <cell r="R1084">
            <v>606</v>
          </cell>
        </row>
        <row r="1085">
          <cell r="B1085" t="str">
            <v>Procket</v>
          </cell>
          <cell r="I1085">
            <v>0</v>
          </cell>
          <cell r="K1085" t="str">
            <v>Procket</v>
          </cell>
          <cell r="R1085">
            <v>0</v>
          </cell>
        </row>
        <row r="1086">
          <cell r="B1086" t="str">
            <v>Quarry</v>
          </cell>
          <cell r="I1086">
            <v>0</v>
          </cell>
          <cell r="K1086" t="str">
            <v>Quarry</v>
          </cell>
          <cell r="R1086">
            <v>0</v>
          </cell>
        </row>
        <row r="1087">
          <cell r="B1087" t="str">
            <v>Redback</v>
          </cell>
          <cell r="C1087">
            <v>0</v>
          </cell>
          <cell r="D1087">
            <v>0</v>
          </cell>
          <cell r="E1087">
            <v>0</v>
          </cell>
          <cell r="F1087">
            <v>0</v>
          </cell>
          <cell r="G1087">
            <v>0</v>
          </cell>
          <cell r="H1087">
            <v>0</v>
          </cell>
          <cell r="I1087">
            <v>0</v>
          </cell>
          <cell r="K1087" t="str">
            <v>Redback</v>
          </cell>
          <cell r="L1087">
            <v>0</v>
          </cell>
          <cell r="M1087">
            <v>0</v>
          </cell>
          <cell r="N1087">
            <v>0</v>
          </cell>
          <cell r="O1087">
            <v>0</v>
          </cell>
          <cell r="P1087">
            <v>0</v>
          </cell>
          <cell r="Q1087">
            <v>0</v>
          </cell>
          <cell r="R1087">
            <v>0</v>
          </cell>
        </row>
        <row r="1088">
          <cell r="B1088" t="str">
            <v>Riverstone</v>
          </cell>
          <cell r="I1088">
            <v>0</v>
          </cell>
          <cell r="K1088" t="str">
            <v>Riverstone</v>
          </cell>
          <cell r="R1088">
            <v>0</v>
          </cell>
        </row>
        <row r="1089">
          <cell r="B1089" t="str">
            <v>Tellabs</v>
          </cell>
          <cell r="C1089">
            <v>0</v>
          </cell>
          <cell r="D1089">
            <v>13</v>
          </cell>
          <cell r="E1089">
            <v>0</v>
          </cell>
          <cell r="F1089">
            <v>0</v>
          </cell>
          <cell r="G1089">
            <v>0</v>
          </cell>
          <cell r="H1089">
            <v>0</v>
          </cell>
          <cell r="I1089">
            <v>13</v>
          </cell>
          <cell r="K1089" t="str">
            <v>Tellabs</v>
          </cell>
          <cell r="L1089">
            <v>0</v>
          </cell>
          <cell r="M1089">
            <v>138</v>
          </cell>
          <cell r="N1089">
            <v>0</v>
          </cell>
          <cell r="O1089">
            <v>0</v>
          </cell>
          <cell r="P1089">
            <v>0</v>
          </cell>
          <cell r="Q1089">
            <v>0</v>
          </cell>
          <cell r="R1089">
            <v>138</v>
          </cell>
        </row>
        <row r="1090">
          <cell r="B1090" t="str">
            <v>ZTE</v>
          </cell>
          <cell r="C1090">
            <v>0</v>
          </cell>
          <cell r="D1090">
            <v>0</v>
          </cell>
          <cell r="E1090">
            <v>0</v>
          </cell>
          <cell r="F1090">
            <v>0</v>
          </cell>
          <cell r="G1090">
            <v>0</v>
          </cell>
          <cell r="H1090">
            <v>0</v>
          </cell>
          <cell r="I1090">
            <v>0</v>
          </cell>
          <cell r="K1090" t="str">
            <v>ZTE</v>
          </cell>
          <cell r="L1090">
            <v>0</v>
          </cell>
          <cell r="M1090">
            <v>0</v>
          </cell>
          <cell r="N1090">
            <v>0</v>
          </cell>
          <cell r="O1090">
            <v>0</v>
          </cell>
          <cell r="P1090">
            <v>0</v>
          </cell>
          <cell r="Q1090">
            <v>0</v>
          </cell>
          <cell r="R1090">
            <v>0</v>
          </cell>
        </row>
        <row r="1091">
          <cell r="B1091" t="str">
            <v>Other</v>
          </cell>
          <cell r="I1091">
            <v>0</v>
          </cell>
          <cell r="K1091" t="str">
            <v>Other</v>
          </cell>
          <cell r="R1091">
            <v>0</v>
          </cell>
        </row>
        <row r="1092">
          <cell r="B1092" t="str">
            <v>Total</v>
          </cell>
          <cell r="C1092">
            <v>326</v>
          </cell>
          <cell r="D1092">
            <v>455</v>
          </cell>
          <cell r="E1092">
            <v>75</v>
          </cell>
          <cell r="F1092">
            <v>0</v>
          </cell>
          <cell r="G1092">
            <v>219</v>
          </cell>
          <cell r="H1092">
            <v>124</v>
          </cell>
          <cell r="I1092">
            <v>1199</v>
          </cell>
          <cell r="K1092" t="str">
            <v>Total</v>
          </cell>
          <cell r="L1092">
            <v>848</v>
          </cell>
          <cell r="M1092">
            <v>7738</v>
          </cell>
          <cell r="N1092">
            <v>452</v>
          </cell>
          <cell r="O1092">
            <v>0</v>
          </cell>
          <cell r="P1092">
            <v>9996</v>
          </cell>
          <cell r="Q1092">
            <v>763</v>
          </cell>
          <cell r="R1092">
            <v>19797</v>
          </cell>
        </row>
        <row r="1096">
          <cell r="B1096" t="str">
            <v>Vendor</v>
          </cell>
          <cell r="C1096" t="str">
            <v>Core IP/MPLS</v>
          </cell>
          <cell r="D1096" t="str">
            <v xml:space="preserve">Edge IP/MPLS </v>
          </cell>
          <cell r="E1096" t="str">
            <v>Subscriber Service Router</v>
          </cell>
          <cell r="F1096" t="str">
            <v>BRAS</v>
          </cell>
          <cell r="G1096" t="str">
            <v>IP/Ethernet</v>
          </cell>
          <cell r="H1096" t="str">
            <v>ATM/MPLS</v>
          </cell>
          <cell r="I1096" t="str">
            <v>Total IPS</v>
          </cell>
          <cell r="K1096" t="str">
            <v>Vendor</v>
          </cell>
          <cell r="L1096" t="str">
            <v>Core IP/MPLS</v>
          </cell>
          <cell r="M1096" t="str">
            <v>Edge IP/MPLS</v>
          </cell>
          <cell r="N1096" t="str">
            <v>Subscriber Service Router</v>
          </cell>
          <cell r="O1096" t="str">
            <v>BRAS</v>
          </cell>
          <cell r="P1096" t="str">
            <v>IP/Ethernet</v>
          </cell>
          <cell r="Q1096" t="str">
            <v>ATM/MPLS</v>
          </cell>
          <cell r="R1096" t="str">
            <v>Total IPS</v>
          </cell>
        </row>
        <row r="1097">
          <cell r="B1097" t="str">
            <v>Alaxala Networks</v>
          </cell>
          <cell r="C1097">
            <v>0</v>
          </cell>
          <cell r="D1097">
            <v>0</v>
          </cell>
          <cell r="E1097">
            <v>0</v>
          </cell>
          <cell r="F1097">
            <v>0</v>
          </cell>
          <cell r="G1097">
            <v>0</v>
          </cell>
          <cell r="H1097">
            <v>0</v>
          </cell>
          <cell r="I1097">
            <v>0</v>
          </cell>
          <cell r="K1097" t="str">
            <v>Alaxala Networks</v>
          </cell>
          <cell r="L1097">
            <v>0</v>
          </cell>
          <cell r="M1097">
            <v>0</v>
          </cell>
          <cell r="N1097">
            <v>0</v>
          </cell>
          <cell r="O1097">
            <v>0</v>
          </cell>
          <cell r="P1097">
            <v>0</v>
          </cell>
          <cell r="Q1097">
            <v>0</v>
          </cell>
          <cell r="R1097">
            <v>0</v>
          </cell>
        </row>
        <row r="1098">
          <cell r="B1098" t="str">
            <v>Alcatel-Lucent</v>
          </cell>
          <cell r="C1098">
            <v>0</v>
          </cell>
          <cell r="D1098">
            <v>103</v>
          </cell>
          <cell r="E1098">
            <v>0</v>
          </cell>
          <cell r="F1098">
            <v>0</v>
          </cell>
          <cell r="G1098">
            <v>0</v>
          </cell>
          <cell r="H1098">
            <v>40</v>
          </cell>
          <cell r="I1098">
            <v>143</v>
          </cell>
          <cell r="K1098" t="str">
            <v>Alcatel-Lucent</v>
          </cell>
          <cell r="L1098">
            <v>0</v>
          </cell>
          <cell r="M1098">
            <v>912</v>
          </cell>
          <cell r="N1098">
            <v>0</v>
          </cell>
          <cell r="O1098">
            <v>0</v>
          </cell>
          <cell r="P1098">
            <v>0</v>
          </cell>
          <cell r="Q1098">
            <v>259</v>
          </cell>
          <cell r="R1098">
            <v>1171</v>
          </cell>
        </row>
        <row r="1099">
          <cell r="B1099" t="str">
            <v>Atrica</v>
          </cell>
          <cell r="C1099">
            <v>0</v>
          </cell>
          <cell r="D1099">
            <v>0</v>
          </cell>
          <cell r="E1099">
            <v>0</v>
          </cell>
          <cell r="F1099">
            <v>0</v>
          </cell>
          <cell r="G1099">
            <v>0</v>
          </cell>
          <cell r="H1099">
            <v>0</v>
          </cell>
          <cell r="I1099">
            <v>0</v>
          </cell>
          <cell r="K1099" t="str">
            <v>Atrica</v>
          </cell>
          <cell r="R1099">
            <v>0</v>
          </cell>
        </row>
        <row r="1100">
          <cell r="B1100" t="str">
            <v>Avici</v>
          </cell>
          <cell r="C1100">
            <v>0</v>
          </cell>
          <cell r="D1100">
            <v>0</v>
          </cell>
          <cell r="E1100">
            <v>0</v>
          </cell>
          <cell r="F1100">
            <v>0</v>
          </cell>
          <cell r="G1100">
            <v>0</v>
          </cell>
          <cell r="H1100">
            <v>0</v>
          </cell>
          <cell r="I1100">
            <v>0</v>
          </cell>
          <cell r="K1100" t="str">
            <v>Avici</v>
          </cell>
          <cell r="R1100">
            <v>0</v>
          </cell>
        </row>
        <row r="1101">
          <cell r="B1101" t="str">
            <v>Brocade</v>
          </cell>
          <cell r="C1101">
            <v>9</v>
          </cell>
          <cell r="D1101">
            <v>0</v>
          </cell>
          <cell r="E1101">
            <v>0</v>
          </cell>
          <cell r="F1101">
            <v>0</v>
          </cell>
          <cell r="G1101">
            <v>21</v>
          </cell>
          <cell r="H1101">
            <v>0</v>
          </cell>
          <cell r="I1101">
            <v>30</v>
          </cell>
          <cell r="K1101" t="str">
            <v>Brocade</v>
          </cell>
          <cell r="L1101">
            <v>142</v>
          </cell>
          <cell r="M1101">
            <v>0</v>
          </cell>
          <cell r="N1101">
            <v>0</v>
          </cell>
          <cell r="O1101">
            <v>0</v>
          </cell>
          <cell r="P1101">
            <v>337</v>
          </cell>
          <cell r="Q1101">
            <v>0</v>
          </cell>
          <cell r="R1101">
            <v>479</v>
          </cell>
        </row>
        <row r="1102">
          <cell r="B1102" t="str">
            <v>Caspian</v>
          </cell>
          <cell r="I1102">
            <v>0</v>
          </cell>
          <cell r="K1102" t="str">
            <v>Caspian</v>
          </cell>
          <cell r="R1102">
            <v>0</v>
          </cell>
        </row>
        <row r="1103">
          <cell r="B1103" t="str">
            <v>Chiaro</v>
          </cell>
          <cell r="I1103">
            <v>0</v>
          </cell>
          <cell r="K1103" t="str">
            <v>Chiaro</v>
          </cell>
          <cell r="R1103">
            <v>0</v>
          </cell>
        </row>
        <row r="1104">
          <cell r="B1104" t="str">
            <v>Ciena</v>
          </cell>
          <cell r="C1104">
            <v>0</v>
          </cell>
          <cell r="D1104">
            <v>0</v>
          </cell>
          <cell r="E1104">
            <v>0</v>
          </cell>
          <cell r="F1104">
            <v>0</v>
          </cell>
          <cell r="G1104">
            <v>0</v>
          </cell>
          <cell r="H1104">
            <v>6</v>
          </cell>
          <cell r="I1104">
            <v>6</v>
          </cell>
          <cell r="K1104" t="str">
            <v>Ciena</v>
          </cell>
          <cell r="L1104">
            <v>0</v>
          </cell>
          <cell r="M1104">
            <v>0</v>
          </cell>
          <cell r="N1104">
            <v>0</v>
          </cell>
          <cell r="O1104">
            <v>0</v>
          </cell>
          <cell r="P1104">
            <v>0</v>
          </cell>
          <cell r="Q1104">
            <v>80</v>
          </cell>
          <cell r="R1104">
            <v>80</v>
          </cell>
        </row>
        <row r="1105">
          <cell r="B1105" t="str">
            <v>Cisco</v>
          </cell>
          <cell r="C1105">
            <v>182</v>
          </cell>
          <cell r="D1105">
            <v>282</v>
          </cell>
          <cell r="E1105">
            <v>23</v>
          </cell>
          <cell r="F1105">
            <v>0</v>
          </cell>
          <cell r="G1105">
            <v>145</v>
          </cell>
          <cell r="H1105">
            <v>4</v>
          </cell>
          <cell r="I1105">
            <v>636</v>
          </cell>
          <cell r="K1105" t="str">
            <v>Cisco</v>
          </cell>
          <cell r="L1105">
            <v>473</v>
          </cell>
          <cell r="M1105">
            <v>5580</v>
          </cell>
          <cell r="N1105">
            <v>77</v>
          </cell>
          <cell r="O1105">
            <v>0</v>
          </cell>
          <cell r="P1105">
            <v>5087</v>
          </cell>
          <cell r="Q1105">
            <v>18</v>
          </cell>
          <cell r="R1105">
            <v>11235</v>
          </cell>
        </row>
        <row r="1106">
          <cell r="B1106" t="str">
            <v>Cosine</v>
          </cell>
          <cell r="I1106">
            <v>0</v>
          </cell>
          <cell r="K1106" t="str">
            <v>Cosine</v>
          </cell>
          <cell r="R1106">
            <v>0</v>
          </cell>
        </row>
        <row r="1107">
          <cell r="B1107" t="str">
            <v>ECI Telecom</v>
          </cell>
          <cell r="I1107">
            <v>0</v>
          </cell>
          <cell r="K1107" t="str">
            <v>ECI Telecom</v>
          </cell>
          <cell r="R1107">
            <v>0</v>
          </cell>
        </row>
        <row r="1108">
          <cell r="B1108" t="str">
            <v>Equipe</v>
          </cell>
          <cell r="I1108">
            <v>0</v>
          </cell>
          <cell r="K1108" t="str">
            <v>Equipe</v>
          </cell>
          <cell r="R1108">
            <v>0</v>
          </cell>
        </row>
        <row r="1109">
          <cell r="B1109" t="str">
            <v>Ericsson</v>
          </cell>
          <cell r="C1109">
            <v>0</v>
          </cell>
          <cell r="D1109">
            <v>0</v>
          </cell>
          <cell r="E1109">
            <v>12</v>
          </cell>
          <cell r="F1109">
            <v>0</v>
          </cell>
          <cell r="G1109">
            <v>0</v>
          </cell>
          <cell r="H1109">
            <v>27</v>
          </cell>
          <cell r="I1109">
            <v>39</v>
          </cell>
          <cell r="K1109" t="str">
            <v>Ericsson</v>
          </cell>
          <cell r="L1109">
            <v>0</v>
          </cell>
          <cell r="M1109">
            <v>0</v>
          </cell>
          <cell r="N1109">
            <v>128</v>
          </cell>
          <cell r="O1109">
            <v>0</v>
          </cell>
          <cell r="P1109">
            <v>0</v>
          </cell>
          <cell r="Q1109">
            <v>137</v>
          </cell>
          <cell r="R1109">
            <v>265</v>
          </cell>
        </row>
        <row r="1110">
          <cell r="B1110" t="str">
            <v>Extreme</v>
          </cell>
          <cell r="C1110">
            <v>0</v>
          </cell>
          <cell r="D1110">
            <v>0</v>
          </cell>
          <cell r="E1110">
            <v>0</v>
          </cell>
          <cell r="F1110">
            <v>0</v>
          </cell>
          <cell r="G1110">
            <v>9</v>
          </cell>
          <cell r="H1110">
            <v>0</v>
          </cell>
          <cell r="I1110">
            <v>9</v>
          </cell>
          <cell r="K1110" t="str">
            <v>Extreme</v>
          </cell>
          <cell r="L1110">
            <v>0</v>
          </cell>
          <cell r="M1110">
            <v>0</v>
          </cell>
          <cell r="N1110">
            <v>0</v>
          </cell>
          <cell r="O1110">
            <v>0</v>
          </cell>
          <cell r="P1110">
            <v>366</v>
          </cell>
          <cell r="Q1110">
            <v>0</v>
          </cell>
          <cell r="R1110">
            <v>366</v>
          </cell>
        </row>
        <row r="1111">
          <cell r="B1111" t="str">
            <v>Force10</v>
          </cell>
          <cell r="C1111">
            <v>0</v>
          </cell>
          <cell r="D1111">
            <v>0</v>
          </cell>
          <cell r="E1111">
            <v>0</v>
          </cell>
          <cell r="F1111">
            <v>0</v>
          </cell>
          <cell r="G1111">
            <v>6</v>
          </cell>
          <cell r="H1111">
            <v>0</v>
          </cell>
          <cell r="I1111">
            <v>6</v>
          </cell>
          <cell r="K1111" t="str">
            <v>Force10</v>
          </cell>
          <cell r="L1111">
            <v>0</v>
          </cell>
          <cell r="M1111">
            <v>0</v>
          </cell>
          <cell r="N1111">
            <v>0</v>
          </cell>
          <cell r="O1111">
            <v>0</v>
          </cell>
          <cell r="P1111">
            <v>43</v>
          </cell>
          <cell r="Q1111">
            <v>0</v>
          </cell>
          <cell r="R1111">
            <v>43</v>
          </cell>
        </row>
        <row r="1112">
          <cell r="B1112" t="str">
            <v>Fujitsu</v>
          </cell>
          <cell r="C1112">
            <v>0</v>
          </cell>
          <cell r="D1112">
            <v>0</v>
          </cell>
          <cell r="E1112">
            <v>0</v>
          </cell>
          <cell r="F1112">
            <v>0</v>
          </cell>
          <cell r="G1112">
            <v>0</v>
          </cell>
          <cell r="H1112">
            <v>0</v>
          </cell>
          <cell r="I1112">
            <v>0</v>
          </cell>
          <cell r="K1112" t="str">
            <v>Fujitsu</v>
          </cell>
          <cell r="L1112">
            <v>0</v>
          </cell>
          <cell r="M1112">
            <v>0</v>
          </cell>
          <cell r="N1112">
            <v>0</v>
          </cell>
          <cell r="O1112">
            <v>0</v>
          </cell>
          <cell r="P1112">
            <v>0</v>
          </cell>
          <cell r="Q1112">
            <v>0</v>
          </cell>
          <cell r="R1112">
            <v>0</v>
          </cell>
        </row>
        <row r="1113">
          <cell r="B1113" t="str">
            <v>Hammerhead Systems</v>
          </cell>
          <cell r="I1113">
            <v>0</v>
          </cell>
          <cell r="K1113" t="str">
            <v>Hammerhead Systems</v>
          </cell>
          <cell r="R1113">
            <v>0</v>
          </cell>
        </row>
        <row r="1114">
          <cell r="B1114" t="str">
            <v>Hitachi</v>
          </cell>
          <cell r="I1114">
            <v>0</v>
          </cell>
          <cell r="K1114" t="str">
            <v>Hitachi</v>
          </cell>
          <cell r="R1114">
            <v>0</v>
          </cell>
        </row>
        <row r="1115">
          <cell r="B1115" t="str">
            <v>Hitachi Cable</v>
          </cell>
          <cell r="C1115">
            <v>0</v>
          </cell>
          <cell r="D1115">
            <v>0</v>
          </cell>
          <cell r="E1115">
            <v>0</v>
          </cell>
          <cell r="F1115">
            <v>0</v>
          </cell>
          <cell r="G1115">
            <v>0</v>
          </cell>
          <cell r="H1115">
            <v>0</v>
          </cell>
          <cell r="I1115">
            <v>0</v>
          </cell>
          <cell r="K1115" t="str">
            <v>Hitachi Cable</v>
          </cell>
          <cell r="L1115">
            <v>0</v>
          </cell>
          <cell r="M1115">
            <v>0</v>
          </cell>
          <cell r="N1115">
            <v>0</v>
          </cell>
          <cell r="O1115">
            <v>0</v>
          </cell>
          <cell r="P1115">
            <v>0</v>
          </cell>
          <cell r="Q1115">
            <v>0</v>
          </cell>
          <cell r="R1115">
            <v>0</v>
          </cell>
        </row>
        <row r="1116">
          <cell r="B1116" t="str">
            <v>Huawei</v>
          </cell>
          <cell r="C1116">
            <v>6</v>
          </cell>
          <cell r="D1116">
            <v>9</v>
          </cell>
          <cell r="E1116">
            <v>2</v>
          </cell>
          <cell r="F1116">
            <v>0</v>
          </cell>
          <cell r="G1116">
            <v>9</v>
          </cell>
          <cell r="H1116">
            <v>0</v>
          </cell>
          <cell r="I1116">
            <v>26</v>
          </cell>
          <cell r="K1116" t="str">
            <v>Huawei</v>
          </cell>
          <cell r="L1116">
            <v>22</v>
          </cell>
          <cell r="M1116">
            <v>100</v>
          </cell>
          <cell r="N1116">
            <v>17</v>
          </cell>
          <cell r="O1116">
            <v>0</v>
          </cell>
          <cell r="P1116">
            <v>5170</v>
          </cell>
          <cell r="Q1116">
            <v>0</v>
          </cell>
          <cell r="R1116">
            <v>5309</v>
          </cell>
        </row>
        <row r="1117">
          <cell r="B1117" t="str">
            <v>Hyperchip</v>
          </cell>
          <cell r="I1117">
            <v>0</v>
          </cell>
          <cell r="K1117" t="str">
            <v>Hyperchip</v>
          </cell>
          <cell r="R1117">
            <v>0</v>
          </cell>
        </row>
        <row r="1118">
          <cell r="B1118" t="str">
            <v>Juniper</v>
          </cell>
          <cell r="C1118">
            <v>118</v>
          </cell>
          <cell r="D1118">
            <v>97</v>
          </cell>
          <cell r="E1118">
            <v>30</v>
          </cell>
          <cell r="F1118">
            <v>0</v>
          </cell>
          <cell r="G1118">
            <v>0</v>
          </cell>
          <cell r="H1118">
            <v>0</v>
          </cell>
          <cell r="I1118">
            <v>245</v>
          </cell>
          <cell r="K1118" t="str">
            <v>Juniper</v>
          </cell>
          <cell r="L1118">
            <v>188</v>
          </cell>
          <cell r="M1118">
            <v>1052</v>
          </cell>
          <cell r="N1118">
            <v>210</v>
          </cell>
          <cell r="O1118">
            <v>0</v>
          </cell>
          <cell r="P1118">
            <v>0</v>
          </cell>
          <cell r="Q1118">
            <v>0</v>
          </cell>
          <cell r="R1118">
            <v>1450</v>
          </cell>
        </row>
        <row r="1119">
          <cell r="B1119" t="str">
            <v>Laurel Networks</v>
          </cell>
          <cell r="I1119">
            <v>0</v>
          </cell>
          <cell r="K1119" t="str">
            <v>Laurel Networks</v>
          </cell>
          <cell r="R1119">
            <v>0</v>
          </cell>
        </row>
        <row r="1120">
          <cell r="B1120" t="str">
            <v>Lucent</v>
          </cell>
          <cell r="I1120">
            <v>0</v>
          </cell>
          <cell r="K1120" t="str">
            <v>Lucent</v>
          </cell>
          <cell r="R1120">
            <v>0</v>
          </cell>
        </row>
        <row r="1121">
          <cell r="B1121" t="str">
            <v>NEC</v>
          </cell>
          <cell r="C1121">
            <v>0</v>
          </cell>
          <cell r="D1121">
            <v>0</v>
          </cell>
          <cell r="E1121">
            <v>0</v>
          </cell>
          <cell r="F1121">
            <v>0</v>
          </cell>
          <cell r="G1121">
            <v>0</v>
          </cell>
          <cell r="H1121">
            <v>0</v>
          </cell>
          <cell r="I1121">
            <v>0</v>
          </cell>
          <cell r="K1121" t="str">
            <v>NEC</v>
          </cell>
          <cell r="L1121">
            <v>0</v>
          </cell>
          <cell r="M1121">
            <v>0</v>
          </cell>
          <cell r="N1121">
            <v>0</v>
          </cell>
          <cell r="O1121">
            <v>0</v>
          </cell>
          <cell r="P1121">
            <v>0</v>
          </cell>
          <cell r="Q1121">
            <v>0</v>
          </cell>
          <cell r="R1121">
            <v>0</v>
          </cell>
        </row>
        <row r="1122">
          <cell r="B1122" t="str">
            <v>Nokia Siemens Networks</v>
          </cell>
          <cell r="C1122">
            <v>0</v>
          </cell>
          <cell r="D1122">
            <v>0</v>
          </cell>
          <cell r="E1122">
            <v>0</v>
          </cell>
          <cell r="F1122">
            <v>0</v>
          </cell>
          <cell r="G1122">
            <v>0</v>
          </cell>
          <cell r="H1122">
            <v>0</v>
          </cell>
          <cell r="I1122">
            <v>0</v>
          </cell>
          <cell r="K1122" t="str">
            <v>Nokia Siemens Networks</v>
          </cell>
          <cell r="L1122">
            <v>0</v>
          </cell>
          <cell r="M1122">
            <v>0</v>
          </cell>
          <cell r="N1122">
            <v>0</v>
          </cell>
          <cell r="O1122">
            <v>0</v>
          </cell>
          <cell r="P1122">
            <v>0</v>
          </cell>
          <cell r="Q1122">
            <v>0</v>
          </cell>
          <cell r="R1122">
            <v>0</v>
          </cell>
        </row>
        <row r="1123">
          <cell r="B1123" t="str">
            <v>Nortel</v>
          </cell>
          <cell r="C1123">
            <v>0</v>
          </cell>
          <cell r="D1123">
            <v>0</v>
          </cell>
          <cell r="E1123">
            <v>0</v>
          </cell>
          <cell r="F1123">
            <v>0</v>
          </cell>
          <cell r="G1123">
            <v>18</v>
          </cell>
          <cell r="H1123">
            <v>15</v>
          </cell>
          <cell r="I1123">
            <v>33</v>
          </cell>
          <cell r="K1123" t="str">
            <v>Nortel</v>
          </cell>
          <cell r="L1123">
            <v>0</v>
          </cell>
          <cell r="M1123">
            <v>0</v>
          </cell>
          <cell r="N1123">
            <v>0</v>
          </cell>
          <cell r="O1123">
            <v>0</v>
          </cell>
          <cell r="P1123">
            <v>612</v>
          </cell>
          <cell r="Q1123">
            <v>72</v>
          </cell>
          <cell r="R1123">
            <v>684</v>
          </cell>
        </row>
        <row r="1124">
          <cell r="B1124" t="str">
            <v>Procket</v>
          </cell>
          <cell r="I1124">
            <v>0</v>
          </cell>
          <cell r="K1124" t="str">
            <v>Procket</v>
          </cell>
          <cell r="R1124">
            <v>0</v>
          </cell>
        </row>
        <row r="1125">
          <cell r="B1125" t="str">
            <v>Quarry</v>
          </cell>
          <cell r="I1125">
            <v>0</v>
          </cell>
          <cell r="K1125" t="str">
            <v>Quarry</v>
          </cell>
          <cell r="R1125">
            <v>0</v>
          </cell>
        </row>
        <row r="1126">
          <cell r="B1126" t="str">
            <v>Redback</v>
          </cell>
          <cell r="C1126">
            <v>0</v>
          </cell>
          <cell r="D1126">
            <v>0</v>
          </cell>
          <cell r="E1126">
            <v>0</v>
          </cell>
          <cell r="F1126">
            <v>0</v>
          </cell>
          <cell r="G1126">
            <v>0</v>
          </cell>
          <cell r="H1126">
            <v>0</v>
          </cell>
          <cell r="I1126">
            <v>0</v>
          </cell>
          <cell r="K1126" t="str">
            <v>Redback</v>
          </cell>
          <cell r="L1126">
            <v>0</v>
          </cell>
          <cell r="M1126">
            <v>0</v>
          </cell>
          <cell r="N1126">
            <v>0</v>
          </cell>
          <cell r="O1126">
            <v>0</v>
          </cell>
          <cell r="P1126">
            <v>0</v>
          </cell>
          <cell r="Q1126">
            <v>0</v>
          </cell>
          <cell r="R1126">
            <v>0</v>
          </cell>
        </row>
        <row r="1127">
          <cell r="B1127" t="str">
            <v>Riverstone</v>
          </cell>
          <cell r="I1127">
            <v>0</v>
          </cell>
          <cell r="K1127" t="str">
            <v>Riverstone</v>
          </cell>
          <cell r="R1127">
            <v>0</v>
          </cell>
        </row>
        <row r="1128">
          <cell r="B1128" t="str">
            <v>Tellabs</v>
          </cell>
          <cell r="C1128">
            <v>0</v>
          </cell>
          <cell r="D1128">
            <v>15</v>
          </cell>
          <cell r="E1128">
            <v>0</v>
          </cell>
          <cell r="F1128">
            <v>0</v>
          </cell>
          <cell r="G1128">
            <v>0</v>
          </cell>
          <cell r="H1128">
            <v>0</v>
          </cell>
          <cell r="I1128">
            <v>15</v>
          </cell>
          <cell r="K1128" t="str">
            <v>Tellabs</v>
          </cell>
          <cell r="L1128">
            <v>0</v>
          </cell>
          <cell r="M1128">
            <v>158</v>
          </cell>
          <cell r="N1128">
            <v>0</v>
          </cell>
          <cell r="O1128">
            <v>0</v>
          </cell>
          <cell r="P1128">
            <v>0</v>
          </cell>
          <cell r="Q1128">
            <v>0</v>
          </cell>
          <cell r="R1128">
            <v>158</v>
          </cell>
        </row>
        <row r="1129">
          <cell r="B1129" t="str">
            <v>ZTE</v>
          </cell>
          <cell r="C1129">
            <v>0</v>
          </cell>
          <cell r="D1129">
            <v>0</v>
          </cell>
          <cell r="E1129">
            <v>0</v>
          </cell>
          <cell r="F1129">
            <v>0</v>
          </cell>
          <cell r="G1129">
            <v>0</v>
          </cell>
          <cell r="H1129">
            <v>0</v>
          </cell>
          <cell r="I1129">
            <v>0</v>
          </cell>
          <cell r="K1129" t="str">
            <v>ZTE</v>
          </cell>
          <cell r="L1129">
            <v>0</v>
          </cell>
          <cell r="M1129">
            <v>0</v>
          </cell>
          <cell r="N1129">
            <v>0</v>
          </cell>
          <cell r="O1129">
            <v>0</v>
          </cell>
          <cell r="P1129">
            <v>0</v>
          </cell>
          <cell r="Q1129">
            <v>0</v>
          </cell>
          <cell r="R1129">
            <v>0</v>
          </cell>
        </row>
        <row r="1130">
          <cell r="B1130" t="str">
            <v>Other</v>
          </cell>
          <cell r="I1130">
            <v>0</v>
          </cell>
          <cell r="K1130" t="str">
            <v>Other</v>
          </cell>
          <cell r="R1130">
            <v>0</v>
          </cell>
        </row>
        <row r="1131">
          <cell r="B1131" t="str">
            <v>Total</v>
          </cell>
          <cell r="C1131">
            <v>315</v>
          </cell>
          <cell r="D1131">
            <v>506</v>
          </cell>
          <cell r="E1131">
            <v>67</v>
          </cell>
          <cell r="F1131">
            <v>0</v>
          </cell>
          <cell r="G1131">
            <v>208</v>
          </cell>
          <cell r="H1131">
            <v>92</v>
          </cell>
          <cell r="I1131">
            <v>1188</v>
          </cell>
          <cell r="K1131" t="str">
            <v>Total</v>
          </cell>
          <cell r="L1131">
            <v>825</v>
          </cell>
          <cell r="M1131">
            <v>7802</v>
          </cell>
          <cell r="N1131">
            <v>432</v>
          </cell>
          <cell r="O1131">
            <v>0</v>
          </cell>
          <cell r="P1131">
            <v>11615</v>
          </cell>
          <cell r="Q1131">
            <v>566</v>
          </cell>
          <cell r="R1131">
            <v>21240</v>
          </cell>
        </row>
        <row r="1135">
          <cell r="B1135" t="str">
            <v>Vendor</v>
          </cell>
          <cell r="C1135" t="str">
            <v>Core IP/MPLS</v>
          </cell>
          <cell r="D1135" t="str">
            <v xml:space="preserve">Edge IP/MPLS </v>
          </cell>
          <cell r="E1135" t="str">
            <v>Subscriber Service Router</v>
          </cell>
          <cell r="F1135" t="str">
            <v>BRAS</v>
          </cell>
          <cell r="G1135" t="str">
            <v>IP/Ethernet</v>
          </cell>
          <cell r="H1135" t="str">
            <v>ATM/MPLS</v>
          </cell>
          <cell r="I1135" t="str">
            <v>Total IPS</v>
          </cell>
          <cell r="K1135" t="str">
            <v>Vendor</v>
          </cell>
          <cell r="L1135" t="str">
            <v>Core IP/MPLS</v>
          </cell>
          <cell r="M1135" t="str">
            <v>Edge IP/MPLS</v>
          </cell>
          <cell r="N1135" t="str">
            <v>Subscriber Service Router</v>
          </cell>
          <cell r="O1135" t="str">
            <v>BRAS</v>
          </cell>
          <cell r="P1135" t="str">
            <v>IP/Ethernet</v>
          </cell>
          <cell r="Q1135" t="str">
            <v>ATM/MPLS</v>
          </cell>
          <cell r="R1135" t="str">
            <v>Total IPS</v>
          </cell>
        </row>
        <row r="1136">
          <cell r="B1136" t="str">
            <v>Alaxala Networks</v>
          </cell>
          <cell r="C1136">
            <v>0</v>
          </cell>
          <cell r="D1136">
            <v>0</v>
          </cell>
          <cell r="E1136">
            <v>0</v>
          </cell>
          <cell r="F1136">
            <v>0</v>
          </cell>
          <cell r="G1136">
            <v>0</v>
          </cell>
          <cell r="H1136">
            <v>0</v>
          </cell>
          <cell r="I1136">
            <v>0</v>
          </cell>
          <cell r="K1136" t="str">
            <v>Alaxala Networks</v>
          </cell>
          <cell r="L1136">
            <v>0</v>
          </cell>
          <cell r="M1136">
            <v>0</v>
          </cell>
          <cell r="N1136">
            <v>0</v>
          </cell>
          <cell r="O1136">
            <v>0</v>
          </cell>
          <cell r="P1136">
            <v>0</v>
          </cell>
          <cell r="Q1136">
            <v>0</v>
          </cell>
          <cell r="R1136">
            <v>0</v>
          </cell>
        </row>
        <row r="1137">
          <cell r="B1137" t="str">
            <v>Alcatel-Lucent</v>
          </cell>
          <cell r="C1137">
            <v>0</v>
          </cell>
          <cell r="D1137">
            <v>103</v>
          </cell>
          <cell r="E1137">
            <v>0</v>
          </cell>
          <cell r="F1137">
            <v>0</v>
          </cell>
          <cell r="G1137">
            <v>0</v>
          </cell>
          <cell r="H1137">
            <v>49</v>
          </cell>
          <cell r="I1137">
            <v>152</v>
          </cell>
          <cell r="K1137" t="str">
            <v>Alcatel-Lucent</v>
          </cell>
          <cell r="L1137">
            <v>0</v>
          </cell>
          <cell r="M1137">
            <v>895</v>
          </cell>
          <cell r="N1137">
            <v>0</v>
          </cell>
          <cell r="O1137">
            <v>0</v>
          </cell>
          <cell r="P1137">
            <v>0</v>
          </cell>
          <cell r="Q1137">
            <v>318</v>
          </cell>
          <cell r="R1137">
            <v>1213</v>
          </cell>
        </row>
        <row r="1138">
          <cell r="B1138" t="str">
            <v>Atrica</v>
          </cell>
          <cell r="I1138">
            <v>0</v>
          </cell>
          <cell r="K1138" t="str">
            <v>Atrica</v>
          </cell>
          <cell r="R1138">
            <v>0</v>
          </cell>
        </row>
        <row r="1139">
          <cell r="B1139" t="str">
            <v>Avici</v>
          </cell>
          <cell r="I1139">
            <v>0</v>
          </cell>
          <cell r="K1139" t="str">
            <v>Avici</v>
          </cell>
          <cell r="R1139">
            <v>0</v>
          </cell>
        </row>
        <row r="1140">
          <cell r="B1140" t="str">
            <v>Brocade</v>
          </cell>
          <cell r="C1140">
            <v>7</v>
          </cell>
          <cell r="D1140">
            <v>0</v>
          </cell>
          <cell r="E1140">
            <v>0</v>
          </cell>
          <cell r="F1140">
            <v>0</v>
          </cell>
          <cell r="G1140">
            <v>18</v>
          </cell>
          <cell r="H1140">
            <v>0</v>
          </cell>
          <cell r="I1140">
            <v>25</v>
          </cell>
          <cell r="K1140" t="str">
            <v>Brocade</v>
          </cell>
          <cell r="L1140">
            <v>115</v>
          </cell>
          <cell r="M1140">
            <v>0</v>
          </cell>
          <cell r="N1140">
            <v>0</v>
          </cell>
          <cell r="O1140">
            <v>0</v>
          </cell>
          <cell r="P1140">
            <v>297</v>
          </cell>
          <cell r="Q1140">
            <v>0</v>
          </cell>
          <cell r="R1140">
            <v>412</v>
          </cell>
        </row>
        <row r="1141">
          <cell r="B1141" t="str">
            <v>Caspian</v>
          </cell>
          <cell r="I1141">
            <v>0</v>
          </cell>
          <cell r="K1141" t="str">
            <v>Caspian</v>
          </cell>
          <cell r="R1141">
            <v>0</v>
          </cell>
        </row>
        <row r="1142">
          <cell r="B1142" t="str">
            <v>Chiaro</v>
          </cell>
          <cell r="I1142">
            <v>0</v>
          </cell>
          <cell r="K1142" t="str">
            <v>Chiaro</v>
          </cell>
          <cell r="R1142">
            <v>0</v>
          </cell>
        </row>
        <row r="1143">
          <cell r="B1143" t="str">
            <v>Ciena</v>
          </cell>
          <cell r="C1143">
            <v>0</v>
          </cell>
          <cell r="D1143">
            <v>0</v>
          </cell>
          <cell r="E1143">
            <v>0</v>
          </cell>
          <cell r="F1143">
            <v>0</v>
          </cell>
          <cell r="G1143">
            <v>0</v>
          </cell>
          <cell r="H1143">
            <v>6</v>
          </cell>
          <cell r="I1143">
            <v>6</v>
          </cell>
          <cell r="K1143" t="str">
            <v>Ciena</v>
          </cell>
          <cell r="L1143">
            <v>0</v>
          </cell>
          <cell r="M1143">
            <v>0</v>
          </cell>
          <cell r="N1143">
            <v>0</v>
          </cell>
          <cell r="O1143">
            <v>0</v>
          </cell>
          <cell r="P1143">
            <v>0</v>
          </cell>
          <cell r="Q1143">
            <v>80</v>
          </cell>
          <cell r="R1143">
            <v>80</v>
          </cell>
        </row>
        <row r="1144">
          <cell r="B1144" t="str">
            <v>Cisco</v>
          </cell>
          <cell r="C1144">
            <v>199</v>
          </cell>
          <cell r="D1144">
            <v>324</v>
          </cell>
          <cell r="E1144">
            <v>23</v>
          </cell>
          <cell r="F1144">
            <v>0</v>
          </cell>
          <cell r="G1144">
            <v>150</v>
          </cell>
          <cell r="H1144">
            <v>2</v>
          </cell>
          <cell r="I1144">
            <v>698</v>
          </cell>
          <cell r="K1144" t="str">
            <v>Cisco</v>
          </cell>
          <cell r="L1144">
            <v>518</v>
          </cell>
          <cell r="M1144">
            <v>6407</v>
          </cell>
          <cell r="N1144">
            <v>78</v>
          </cell>
          <cell r="O1144">
            <v>0</v>
          </cell>
          <cell r="P1144">
            <v>5258</v>
          </cell>
          <cell r="Q1144">
            <v>9</v>
          </cell>
          <cell r="R1144">
            <v>12270</v>
          </cell>
        </row>
        <row r="1145">
          <cell r="B1145" t="str">
            <v>Cosine</v>
          </cell>
          <cell r="I1145">
            <v>0</v>
          </cell>
          <cell r="K1145" t="str">
            <v>Cosine</v>
          </cell>
          <cell r="R1145">
            <v>0</v>
          </cell>
        </row>
        <row r="1146">
          <cell r="B1146" t="str">
            <v>ECI Telecom</v>
          </cell>
          <cell r="I1146">
            <v>0</v>
          </cell>
          <cell r="K1146" t="str">
            <v>ECI Telecom</v>
          </cell>
          <cell r="R1146">
            <v>0</v>
          </cell>
        </row>
        <row r="1147">
          <cell r="B1147" t="str">
            <v>Equipe</v>
          </cell>
          <cell r="I1147">
            <v>0</v>
          </cell>
          <cell r="K1147" t="str">
            <v>Equipe</v>
          </cell>
          <cell r="R1147">
            <v>0</v>
          </cell>
        </row>
        <row r="1148">
          <cell r="B1148" t="str">
            <v>Ericsson</v>
          </cell>
          <cell r="C1148">
            <v>0</v>
          </cell>
          <cell r="D1148">
            <v>0</v>
          </cell>
          <cell r="E1148">
            <v>12</v>
          </cell>
          <cell r="F1148">
            <v>0</v>
          </cell>
          <cell r="G1148">
            <v>0</v>
          </cell>
          <cell r="H1148">
            <v>26</v>
          </cell>
          <cell r="I1148">
            <v>38</v>
          </cell>
          <cell r="K1148" t="str">
            <v>Ericsson</v>
          </cell>
          <cell r="L1148">
            <v>0</v>
          </cell>
          <cell r="M1148">
            <v>0</v>
          </cell>
          <cell r="N1148">
            <v>122</v>
          </cell>
          <cell r="O1148">
            <v>0</v>
          </cell>
          <cell r="P1148">
            <v>0</v>
          </cell>
          <cell r="Q1148">
            <v>132</v>
          </cell>
          <cell r="R1148">
            <v>254</v>
          </cell>
        </row>
        <row r="1149">
          <cell r="B1149" t="str">
            <v>Extreme</v>
          </cell>
          <cell r="C1149">
            <v>0</v>
          </cell>
          <cell r="D1149">
            <v>0</v>
          </cell>
          <cell r="E1149">
            <v>0</v>
          </cell>
          <cell r="F1149">
            <v>0</v>
          </cell>
          <cell r="G1149">
            <v>11</v>
          </cell>
          <cell r="H1149">
            <v>0</v>
          </cell>
          <cell r="I1149">
            <v>11</v>
          </cell>
          <cell r="K1149" t="str">
            <v>Extreme</v>
          </cell>
          <cell r="L1149">
            <v>0</v>
          </cell>
          <cell r="M1149">
            <v>0</v>
          </cell>
          <cell r="N1149">
            <v>0</v>
          </cell>
          <cell r="O1149">
            <v>0</v>
          </cell>
          <cell r="P1149">
            <v>447</v>
          </cell>
          <cell r="Q1149">
            <v>0</v>
          </cell>
          <cell r="R1149">
            <v>447</v>
          </cell>
        </row>
        <row r="1150">
          <cell r="B1150" t="str">
            <v>Force10</v>
          </cell>
          <cell r="C1150">
            <v>0</v>
          </cell>
          <cell r="D1150">
            <v>0</v>
          </cell>
          <cell r="E1150">
            <v>0</v>
          </cell>
          <cell r="F1150">
            <v>0</v>
          </cell>
          <cell r="G1150">
            <v>5</v>
          </cell>
          <cell r="H1150">
            <v>0</v>
          </cell>
          <cell r="I1150">
            <v>5</v>
          </cell>
          <cell r="K1150" t="str">
            <v>Force10</v>
          </cell>
          <cell r="L1150">
            <v>0</v>
          </cell>
          <cell r="M1150">
            <v>0</v>
          </cell>
          <cell r="N1150">
            <v>0</v>
          </cell>
          <cell r="O1150">
            <v>0</v>
          </cell>
          <cell r="P1150">
            <v>30</v>
          </cell>
          <cell r="Q1150">
            <v>0</v>
          </cell>
          <cell r="R1150">
            <v>30</v>
          </cell>
        </row>
        <row r="1151">
          <cell r="B1151" t="str">
            <v>Fujitsu</v>
          </cell>
          <cell r="C1151">
            <v>0</v>
          </cell>
          <cell r="D1151">
            <v>0</v>
          </cell>
          <cell r="E1151">
            <v>0</v>
          </cell>
          <cell r="F1151">
            <v>0</v>
          </cell>
          <cell r="G1151">
            <v>0</v>
          </cell>
          <cell r="H1151">
            <v>0</v>
          </cell>
          <cell r="I1151">
            <v>0</v>
          </cell>
          <cell r="K1151" t="str">
            <v>Fujitsu</v>
          </cell>
          <cell r="L1151">
            <v>0</v>
          </cell>
          <cell r="M1151">
            <v>0</v>
          </cell>
          <cell r="N1151">
            <v>0</v>
          </cell>
          <cell r="O1151">
            <v>0</v>
          </cell>
          <cell r="P1151">
            <v>0</v>
          </cell>
          <cell r="Q1151">
            <v>0</v>
          </cell>
          <cell r="R1151">
            <v>0</v>
          </cell>
        </row>
        <row r="1152">
          <cell r="B1152" t="str">
            <v>Hammerhead Systems</v>
          </cell>
          <cell r="I1152">
            <v>0</v>
          </cell>
          <cell r="K1152" t="str">
            <v>Hammerhead Systems</v>
          </cell>
          <cell r="R1152">
            <v>0</v>
          </cell>
        </row>
        <row r="1153">
          <cell r="B1153" t="str">
            <v>Hitachi</v>
          </cell>
          <cell r="I1153">
            <v>0</v>
          </cell>
          <cell r="K1153" t="str">
            <v>Hitachi</v>
          </cell>
          <cell r="R1153">
            <v>0</v>
          </cell>
        </row>
        <row r="1154">
          <cell r="B1154" t="str">
            <v>Hitachi Cable</v>
          </cell>
          <cell r="C1154">
            <v>0</v>
          </cell>
          <cell r="D1154">
            <v>0</v>
          </cell>
          <cell r="E1154">
            <v>0</v>
          </cell>
          <cell r="F1154">
            <v>0</v>
          </cell>
          <cell r="G1154">
            <v>0</v>
          </cell>
          <cell r="H1154">
            <v>0</v>
          </cell>
          <cell r="I1154">
            <v>0</v>
          </cell>
          <cell r="K1154" t="str">
            <v>Hitachi Cable</v>
          </cell>
          <cell r="L1154">
            <v>0</v>
          </cell>
          <cell r="M1154">
            <v>0</v>
          </cell>
          <cell r="N1154">
            <v>0</v>
          </cell>
          <cell r="O1154">
            <v>0</v>
          </cell>
          <cell r="P1154">
            <v>0</v>
          </cell>
          <cell r="Q1154">
            <v>0</v>
          </cell>
          <cell r="R1154">
            <v>0</v>
          </cell>
        </row>
        <row r="1155">
          <cell r="B1155" t="str">
            <v>Huawei</v>
          </cell>
          <cell r="C1155">
            <v>0</v>
          </cell>
          <cell r="D1155">
            <v>0</v>
          </cell>
          <cell r="E1155">
            <v>0</v>
          </cell>
          <cell r="F1155">
            <v>0</v>
          </cell>
          <cell r="G1155">
            <v>0</v>
          </cell>
          <cell r="H1155">
            <v>0</v>
          </cell>
          <cell r="I1155">
            <v>0</v>
          </cell>
          <cell r="K1155" t="str">
            <v>Huawei</v>
          </cell>
          <cell r="L1155">
            <v>0</v>
          </cell>
          <cell r="M1155">
            <v>0</v>
          </cell>
          <cell r="N1155">
            <v>0</v>
          </cell>
          <cell r="O1155">
            <v>0</v>
          </cell>
          <cell r="P1155">
            <v>0</v>
          </cell>
          <cell r="Q1155">
            <v>0</v>
          </cell>
          <cell r="R1155">
            <v>0</v>
          </cell>
        </row>
        <row r="1156">
          <cell r="B1156" t="str">
            <v>Hyperchip</v>
          </cell>
          <cell r="I1156">
            <v>0</v>
          </cell>
          <cell r="K1156" t="str">
            <v>Hyperchip</v>
          </cell>
          <cell r="R1156">
            <v>0</v>
          </cell>
        </row>
        <row r="1157">
          <cell r="B1157" t="str">
            <v>Juniper</v>
          </cell>
          <cell r="C1157">
            <v>108</v>
          </cell>
          <cell r="D1157">
            <v>91</v>
          </cell>
          <cell r="E1157">
            <v>26</v>
          </cell>
          <cell r="F1157">
            <v>0</v>
          </cell>
          <cell r="G1157">
            <v>0</v>
          </cell>
          <cell r="H1157">
            <v>0</v>
          </cell>
          <cell r="I1157">
            <v>225</v>
          </cell>
          <cell r="K1157" t="str">
            <v>Juniper</v>
          </cell>
          <cell r="L1157">
            <v>178</v>
          </cell>
          <cell r="M1157">
            <v>959</v>
          </cell>
          <cell r="N1157">
            <v>187</v>
          </cell>
          <cell r="O1157">
            <v>0</v>
          </cell>
          <cell r="P1157">
            <v>0</v>
          </cell>
          <cell r="Q1157">
            <v>0</v>
          </cell>
          <cell r="R1157">
            <v>1324</v>
          </cell>
        </row>
        <row r="1158">
          <cell r="B1158" t="str">
            <v>Laurel Networks</v>
          </cell>
          <cell r="I1158">
            <v>0</v>
          </cell>
          <cell r="K1158" t="str">
            <v>Laurel Networks</v>
          </cell>
          <cell r="R1158">
            <v>0</v>
          </cell>
        </row>
        <row r="1159">
          <cell r="B1159" t="str">
            <v>Lucent</v>
          </cell>
          <cell r="I1159">
            <v>0</v>
          </cell>
          <cell r="K1159" t="str">
            <v>Lucent</v>
          </cell>
          <cell r="R1159">
            <v>0</v>
          </cell>
        </row>
        <row r="1160">
          <cell r="B1160" t="str">
            <v>NEC</v>
          </cell>
          <cell r="C1160">
            <v>0</v>
          </cell>
          <cell r="D1160">
            <v>0</v>
          </cell>
          <cell r="E1160">
            <v>0</v>
          </cell>
          <cell r="F1160">
            <v>0</v>
          </cell>
          <cell r="G1160">
            <v>0</v>
          </cell>
          <cell r="H1160">
            <v>0</v>
          </cell>
          <cell r="I1160">
            <v>0</v>
          </cell>
          <cell r="K1160" t="str">
            <v>NEC</v>
          </cell>
          <cell r="L1160">
            <v>0</v>
          </cell>
          <cell r="M1160">
            <v>0</v>
          </cell>
          <cell r="N1160">
            <v>0</v>
          </cell>
          <cell r="O1160">
            <v>0</v>
          </cell>
          <cell r="P1160">
            <v>0</v>
          </cell>
          <cell r="Q1160">
            <v>0</v>
          </cell>
          <cell r="R1160">
            <v>0</v>
          </cell>
        </row>
        <row r="1161">
          <cell r="B1161" t="str">
            <v>Nokia Siemens Networks</v>
          </cell>
          <cell r="C1161">
            <v>0</v>
          </cell>
          <cell r="D1161">
            <v>0</v>
          </cell>
          <cell r="E1161">
            <v>0</v>
          </cell>
          <cell r="F1161">
            <v>0</v>
          </cell>
          <cell r="G1161">
            <v>0</v>
          </cell>
          <cell r="H1161">
            <v>0</v>
          </cell>
          <cell r="I1161">
            <v>0</v>
          </cell>
          <cell r="K1161" t="str">
            <v>Nokia Siemens Networks</v>
          </cell>
          <cell r="L1161">
            <v>0</v>
          </cell>
          <cell r="M1161">
            <v>0</v>
          </cell>
          <cell r="N1161">
            <v>0</v>
          </cell>
          <cell r="O1161">
            <v>0</v>
          </cell>
          <cell r="P1161">
            <v>0</v>
          </cell>
          <cell r="Q1161">
            <v>0</v>
          </cell>
          <cell r="R1161">
            <v>0</v>
          </cell>
        </row>
        <row r="1162">
          <cell r="B1162" t="str">
            <v>Nortel</v>
          </cell>
          <cell r="C1162">
            <v>0</v>
          </cell>
          <cell r="D1162">
            <v>0</v>
          </cell>
          <cell r="E1162">
            <v>0</v>
          </cell>
          <cell r="F1162">
            <v>0</v>
          </cell>
          <cell r="G1162">
            <v>12</v>
          </cell>
          <cell r="H1162">
            <v>13</v>
          </cell>
          <cell r="I1162">
            <v>25</v>
          </cell>
          <cell r="K1162" t="str">
            <v>Nortel</v>
          </cell>
          <cell r="L1162">
            <v>0</v>
          </cell>
          <cell r="M1162">
            <v>0</v>
          </cell>
          <cell r="N1162">
            <v>0</v>
          </cell>
          <cell r="O1162">
            <v>0</v>
          </cell>
          <cell r="P1162">
            <v>454</v>
          </cell>
          <cell r="Q1162">
            <v>63</v>
          </cell>
          <cell r="R1162">
            <v>517</v>
          </cell>
        </row>
        <row r="1163">
          <cell r="B1163" t="str">
            <v>Procket</v>
          </cell>
          <cell r="I1163">
            <v>0</v>
          </cell>
          <cell r="K1163" t="str">
            <v>Procket</v>
          </cell>
          <cell r="R1163">
            <v>0</v>
          </cell>
        </row>
        <row r="1164">
          <cell r="B1164" t="str">
            <v>Quarry</v>
          </cell>
          <cell r="I1164">
            <v>0</v>
          </cell>
          <cell r="K1164" t="str">
            <v>Quarry</v>
          </cell>
          <cell r="R1164">
            <v>0</v>
          </cell>
        </row>
        <row r="1165">
          <cell r="B1165" t="str">
            <v>Redback</v>
          </cell>
          <cell r="C1165">
            <v>0</v>
          </cell>
          <cell r="D1165">
            <v>0</v>
          </cell>
          <cell r="E1165">
            <v>0</v>
          </cell>
          <cell r="F1165">
            <v>0</v>
          </cell>
          <cell r="G1165">
            <v>0</v>
          </cell>
          <cell r="H1165">
            <v>0</v>
          </cell>
          <cell r="I1165">
            <v>0</v>
          </cell>
          <cell r="K1165" t="str">
            <v>Redback</v>
          </cell>
          <cell r="L1165">
            <v>0</v>
          </cell>
          <cell r="M1165">
            <v>0</v>
          </cell>
          <cell r="N1165">
            <v>0</v>
          </cell>
          <cell r="O1165">
            <v>0</v>
          </cell>
          <cell r="P1165">
            <v>0</v>
          </cell>
          <cell r="Q1165">
            <v>0</v>
          </cell>
          <cell r="R1165">
            <v>0</v>
          </cell>
        </row>
        <row r="1166">
          <cell r="B1166" t="str">
            <v>Riverstone</v>
          </cell>
          <cell r="I1166">
            <v>0</v>
          </cell>
          <cell r="K1166" t="str">
            <v>Riverstone</v>
          </cell>
          <cell r="R1166">
            <v>0</v>
          </cell>
        </row>
        <row r="1167">
          <cell r="B1167" t="str">
            <v>Tellabs</v>
          </cell>
          <cell r="C1167">
            <v>0</v>
          </cell>
          <cell r="D1167">
            <v>18</v>
          </cell>
          <cell r="E1167">
            <v>0</v>
          </cell>
          <cell r="F1167">
            <v>0</v>
          </cell>
          <cell r="G1167">
            <v>0</v>
          </cell>
          <cell r="H1167">
            <v>0</v>
          </cell>
          <cell r="I1167">
            <v>18</v>
          </cell>
          <cell r="K1167" t="str">
            <v>Tellabs</v>
          </cell>
          <cell r="L1167">
            <v>0</v>
          </cell>
          <cell r="M1167">
            <v>180</v>
          </cell>
          <cell r="N1167">
            <v>0</v>
          </cell>
          <cell r="O1167">
            <v>0</v>
          </cell>
          <cell r="P1167">
            <v>0</v>
          </cell>
          <cell r="Q1167">
            <v>0</v>
          </cell>
          <cell r="R1167">
            <v>180</v>
          </cell>
        </row>
        <row r="1168">
          <cell r="B1168" t="str">
            <v>ZTE</v>
          </cell>
          <cell r="C1168">
            <v>0</v>
          </cell>
          <cell r="D1168">
            <v>0</v>
          </cell>
          <cell r="E1168">
            <v>0</v>
          </cell>
          <cell r="F1168">
            <v>0</v>
          </cell>
          <cell r="G1168">
            <v>0</v>
          </cell>
          <cell r="H1168">
            <v>0</v>
          </cell>
          <cell r="I1168">
            <v>0</v>
          </cell>
          <cell r="K1168" t="str">
            <v>ZTE</v>
          </cell>
          <cell r="L1168">
            <v>0</v>
          </cell>
          <cell r="M1168">
            <v>0</v>
          </cell>
          <cell r="N1168">
            <v>0</v>
          </cell>
          <cell r="O1168">
            <v>0</v>
          </cell>
          <cell r="P1168">
            <v>0</v>
          </cell>
          <cell r="Q1168">
            <v>0</v>
          </cell>
          <cell r="R1168">
            <v>0</v>
          </cell>
        </row>
        <row r="1169">
          <cell r="B1169" t="str">
            <v>Other</v>
          </cell>
          <cell r="I1169">
            <v>0</v>
          </cell>
          <cell r="K1169" t="str">
            <v>Other</v>
          </cell>
          <cell r="R1169">
            <v>0</v>
          </cell>
        </row>
        <row r="1170">
          <cell r="B1170" t="str">
            <v>Total</v>
          </cell>
          <cell r="C1170">
            <v>314</v>
          </cell>
          <cell r="D1170">
            <v>536</v>
          </cell>
          <cell r="E1170">
            <v>61</v>
          </cell>
          <cell r="F1170">
            <v>0</v>
          </cell>
          <cell r="G1170">
            <v>196</v>
          </cell>
          <cell r="H1170">
            <v>96</v>
          </cell>
          <cell r="I1170">
            <v>1203</v>
          </cell>
          <cell r="K1170" t="str">
            <v>Total</v>
          </cell>
          <cell r="L1170">
            <v>811</v>
          </cell>
          <cell r="M1170">
            <v>8441</v>
          </cell>
          <cell r="N1170">
            <v>387</v>
          </cell>
          <cell r="O1170">
            <v>0</v>
          </cell>
          <cell r="P1170">
            <v>6486</v>
          </cell>
          <cell r="Q1170">
            <v>602</v>
          </cell>
          <cell r="R1170">
            <v>16727</v>
          </cell>
        </row>
        <row r="1174">
          <cell r="B1174" t="str">
            <v>Vendor</v>
          </cell>
          <cell r="C1174" t="str">
            <v>Core IP/MPLS</v>
          </cell>
          <cell r="D1174" t="str">
            <v xml:space="preserve">Edge IP/MPLS </v>
          </cell>
          <cell r="E1174" t="str">
            <v>Subscriber Service Router</v>
          </cell>
          <cell r="F1174" t="str">
            <v>BRAS</v>
          </cell>
          <cell r="G1174" t="str">
            <v>IP/Ethernet</v>
          </cell>
          <cell r="H1174" t="str">
            <v>ATM/MPLS</v>
          </cell>
          <cell r="I1174" t="str">
            <v>Total IPS</v>
          </cell>
          <cell r="K1174" t="str">
            <v>Vendor</v>
          </cell>
          <cell r="L1174" t="str">
            <v>Core IP/MPLS</v>
          </cell>
          <cell r="M1174" t="str">
            <v>Edge IP/MPLS</v>
          </cell>
          <cell r="N1174" t="str">
            <v>Subscriber Service Router</v>
          </cell>
          <cell r="O1174" t="str">
            <v>BRAS</v>
          </cell>
          <cell r="P1174" t="str">
            <v>IP/Ethernet</v>
          </cell>
          <cell r="Q1174" t="str">
            <v>ATM/MPLS</v>
          </cell>
          <cell r="R1174" t="str">
            <v>Total IPS</v>
          </cell>
        </row>
        <row r="1175">
          <cell r="B1175" t="str">
            <v>Alaxala Networks</v>
          </cell>
          <cell r="C1175">
            <v>0</v>
          </cell>
          <cell r="D1175">
            <v>0</v>
          </cell>
          <cell r="E1175">
            <v>0</v>
          </cell>
          <cell r="F1175">
            <v>0</v>
          </cell>
          <cell r="G1175">
            <v>0</v>
          </cell>
          <cell r="H1175">
            <v>0</v>
          </cell>
          <cell r="I1175">
            <v>0</v>
          </cell>
          <cell r="K1175" t="str">
            <v>Alaxala Networks</v>
          </cell>
          <cell r="L1175">
            <v>0</v>
          </cell>
          <cell r="M1175">
            <v>0</v>
          </cell>
          <cell r="N1175">
            <v>0</v>
          </cell>
          <cell r="O1175">
            <v>0</v>
          </cell>
          <cell r="P1175">
            <v>0</v>
          </cell>
          <cell r="Q1175">
            <v>0</v>
          </cell>
          <cell r="R1175">
            <v>0</v>
          </cell>
        </row>
        <row r="1176">
          <cell r="B1176" t="str">
            <v>Alcatel-Lucent</v>
          </cell>
          <cell r="C1176">
            <v>0</v>
          </cell>
          <cell r="D1176">
            <v>77</v>
          </cell>
          <cell r="E1176">
            <v>0</v>
          </cell>
          <cell r="F1176">
            <v>0</v>
          </cell>
          <cell r="G1176">
            <v>0</v>
          </cell>
          <cell r="H1176">
            <v>45</v>
          </cell>
          <cell r="I1176">
            <v>122</v>
          </cell>
          <cell r="K1176" t="str">
            <v>Alcatel-Lucent</v>
          </cell>
          <cell r="L1176">
            <v>0</v>
          </cell>
          <cell r="M1176">
            <v>670</v>
          </cell>
          <cell r="N1176">
            <v>0</v>
          </cell>
          <cell r="O1176">
            <v>0</v>
          </cell>
          <cell r="P1176">
            <v>0</v>
          </cell>
          <cell r="Q1176">
            <v>291</v>
          </cell>
          <cell r="R1176">
            <v>961</v>
          </cell>
        </row>
        <row r="1177">
          <cell r="B1177" t="str">
            <v>Atrica</v>
          </cell>
          <cell r="I1177">
            <v>0</v>
          </cell>
          <cell r="K1177" t="str">
            <v>Atrica</v>
          </cell>
          <cell r="R1177">
            <v>0</v>
          </cell>
        </row>
        <row r="1178">
          <cell r="B1178" t="str">
            <v>Avici</v>
          </cell>
          <cell r="I1178">
            <v>0</v>
          </cell>
          <cell r="K1178" t="str">
            <v>Avici</v>
          </cell>
          <cell r="R1178">
            <v>0</v>
          </cell>
        </row>
        <row r="1179">
          <cell r="B1179" t="str">
            <v>Brocade</v>
          </cell>
          <cell r="C1179">
            <v>7</v>
          </cell>
          <cell r="D1179">
            <v>0</v>
          </cell>
          <cell r="E1179">
            <v>0</v>
          </cell>
          <cell r="F1179">
            <v>0</v>
          </cell>
          <cell r="G1179">
            <v>18</v>
          </cell>
          <cell r="H1179">
            <v>0</v>
          </cell>
          <cell r="I1179">
            <v>25</v>
          </cell>
          <cell r="K1179" t="str">
            <v>Brocade</v>
          </cell>
          <cell r="L1179">
            <v>115</v>
          </cell>
          <cell r="M1179">
            <v>0</v>
          </cell>
          <cell r="N1179">
            <v>0</v>
          </cell>
          <cell r="O1179">
            <v>0</v>
          </cell>
          <cell r="P1179">
            <v>295</v>
          </cell>
          <cell r="Q1179">
            <v>0</v>
          </cell>
          <cell r="R1179">
            <v>410</v>
          </cell>
        </row>
        <row r="1180">
          <cell r="B1180" t="str">
            <v>Caspian</v>
          </cell>
          <cell r="I1180">
            <v>0</v>
          </cell>
          <cell r="K1180" t="str">
            <v>Caspian</v>
          </cell>
          <cell r="R1180">
            <v>0</v>
          </cell>
        </row>
        <row r="1181">
          <cell r="B1181" t="str">
            <v>Chiaro</v>
          </cell>
          <cell r="I1181">
            <v>0</v>
          </cell>
          <cell r="K1181" t="str">
            <v>Chiaro</v>
          </cell>
          <cell r="R1181">
            <v>0</v>
          </cell>
        </row>
        <row r="1182">
          <cell r="B1182" t="str">
            <v>Ciena</v>
          </cell>
          <cell r="C1182">
            <v>0</v>
          </cell>
          <cell r="D1182">
            <v>0</v>
          </cell>
          <cell r="E1182">
            <v>0</v>
          </cell>
          <cell r="F1182">
            <v>0</v>
          </cell>
          <cell r="G1182">
            <v>17</v>
          </cell>
          <cell r="H1182">
            <v>7</v>
          </cell>
          <cell r="I1182">
            <v>24</v>
          </cell>
          <cell r="K1182" t="str">
            <v>Ciena</v>
          </cell>
          <cell r="L1182">
            <v>0</v>
          </cell>
          <cell r="M1182">
            <v>0</v>
          </cell>
          <cell r="N1182">
            <v>0</v>
          </cell>
          <cell r="O1182">
            <v>0</v>
          </cell>
          <cell r="P1182">
            <v>645</v>
          </cell>
          <cell r="Q1182">
            <v>93</v>
          </cell>
          <cell r="R1182">
            <v>738</v>
          </cell>
        </row>
        <row r="1183">
          <cell r="B1183" t="str">
            <v>Cisco</v>
          </cell>
          <cell r="C1183">
            <v>147</v>
          </cell>
          <cell r="D1183">
            <v>247</v>
          </cell>
          <cell r="E1183">
            <v>14</v>
          </cell>
          <cell r="F1183">
            <v>0</v>
          </cell>
          <cell r="G1183">
            <v>141</v>
          </cell>
          <cell r="H1183">
            <v>0</v>
          </cell>
          <cell r="I1183">
            <v>549</v>
          </cell>
          <cell r="K1183" t="str">
            <v>Cisco</v>
          </cell>
          <cell r="L1183">
            <v>380</v>
          </cell>
          <cell r="M1183">
            <v>4899</v>
          </cell>
          <cell r="N1183">
            <v>48</v>
          </cell>
          <cell r="O1183">
            <v>0</v>
          </cell>
          <cell r="P1183">
            <v>4927</v>
          </cell>
          <cell r="Q1183">
            <v>0</v>
          </cell>
          <cell r="R1183">
            <v>10254</v>
          </cell>
        </row>
        <row r="1184">
          <cell r="B1184" t="str">
            <v>Cosine</v>
          </cell>
          <cell r="I1184">
            <v>0</v>
          </cell>
          <cell r="K1184" t="str">
            <v>Cosine</v>
          </cell>
          <cell r="R1184">
            <v>0</v>
          </cell>
        </row>
        <row r="1185">
          <cell r="B1185" t="str">
            <v>ECI Telecom</v>
          </cell>
          <cell r="C1185">
            <v>0</v>
          </cell>
          <cell r="D1185">
            <v>0</v>
          </cell>
          <cell r="E1185">
            <v>0</v>
          </cell>
          <cell r="F1185">
            <v>0</v>
          </cell>
          <cell r="G1185">
            <v>1</v>
          </cell>
          <cell r="H1185">
            <v>0</v>
          </cell>
          <cell r="I1185">
            <v>1</v>
          </cell>
          <cell r="K1185" t="str">
            <v>ECI Telecom</v>
          </cell>
          <cell r="L1185">
            <v>0</v>
          </cell>
          <cell r="M1185">
            <v>0</v>
          </cell>
          <cell r="N1185">
            <v>0</v>
          </cell>
          <cell r="O1185">
            <v>0</v>
          </cell>
          <cell r="P1185">
            <v>3</v>
          </cell>
          <cell r="Q1185">
            <v>0</v>
          </cell>
          <cell r="R1185">
            <v>3</v>
          </cell>
        </row>
        <row r="1186">
          <cell r="B1186" t="str">
            <v>Equipe</v>
          </cell>
          <cell r="I1186">
            <v>0</v>
          </cell>
          <cell r="K1186" t="str">
            <v>Equipe</v>
          </cell>
          <cell r="R1186">
            <v>0</v>
          </cell>
        </row>
        <row r="1187">
          <cell r="B1187" t="str">
            <v>Ericsson</v>
          </cell>
          <cell r="C1187">
            <v>0</v>
          </cell>
          <cell r="D1187">
            <v>0</v>
          </cell>
          <cell r="E1187">
            <v>10</v>
          </cell>
          <cell r="F1187">
            <v>0</v>
          </cell>
          <cell r="G1187">
            <v>0</v>
          </cell>
          <cell r="H1187">
            <v>26</v>
          </cell>
          <cell r="I1187">
            <v>36</v>
          </cell>
          <cell r="K1187" t="str">
            <v>Ericsson</v>
          </cell>
          <cell r="L1187">
            <v>0</v>
          </cell>
          <cell r="M1187">
            <v>0</v>
          </cell>
          <cell r="N1187">
            <v>108</v>
          </cell>
          <cell r="O1187">
            <v>0</v>
          </cell>
          <cell r="P1187">
            <v>0</v>
          </cell>
          <cell r="Q1187">
            <v>132</v>
          </cell>
          <cell r="R1187">
            <v>240</v>
          </cell>
        </row>
        <row r="1188">
          <cell r="B1188" t="str">
            <v>Extreme</v>
          </cell>
          <cell r="C1188">
            <v>0</v>
          </cell>
          <cell r="D1188">
            <v>0</v>
          </cell>
          <cell r="E1188">
            <v>0</v>
          </cell>
          <cell r="F1188">
            <v>0</v>
          </cell>
          <cell r="G1188">
            <v>9</v>
          </cell>
          <cell r="H1188">
            <v>0</v>
          </cell>
          <cell r="I1188">
            <v>9</v>
          </cell>
          <cell r="K1188" t="str">
            <v>Extreme</v>
          </cell>
          <cell r="L1188">
            <v>0</v>
          </cell>
          <cell r="M1188">
            <v>0</v>
          </cell>
          <cell r="N1188">
            <v>0</v>
          </cell>
          <cell r="O1188">
            <v>0</v>
          </cell>
          <cell r="P1188">
            <v>332</v>
          </cell>
          <cell r="Q1188">
            <v>0</v>
          </cell>
          <cell r="R1188">
            <v>332</v>
          </cell>
        </row>
        <row r="1189">
          <cell r="B1189" t="str">
            <v>Force10</v>
          </cell>
          <cell r="C1189">
            <v>0</v>
          </cell>
          <cell r="D1189">
            <v>0</v>
          </cell>
          <cell r="E1189">
            <v>0</v>
          </cell>
          <cell r="F1189">
            <v>0</v>
          </cell>
          <cell r="G1189">
            <v>5</v>
          </cell>
          <cell r="H1189">
            <v>0</v>
          </cell>
          <cell r="I1189">
            <v>5</v>
          </cell>
          <cell r="K1189" t="str">
            <v>Force10</v>
          </cell>
          <cell r="L1189">
            <v>0</v>
          </cell>
          <cell r="M1189">
            <v>0</v>
          </cell>
          <cell r="N1189">
            <v>0</v>
          </cell>
          <cell r="O1189">
            <v>0</v>
          </cell>
          <cell r="P1189">
            <v>30</v>
          </cell>
          <cell r="Q1189">
            <v>0</v>
          </cell>
          <cell r="R1189">
            <v>30</v>
          </cell>
        </row>
        <row r="1190">
          <cell r="B1190" t="str">
            <v>Fujitsu</v>
          </cell>
          <cell r="C1190">
            <v>0</v>
          </cell>
          <cell r="D1190">
            <v>0</v>
          </cell>
          <cell r="E1190">
            <v>0</v>
          </cell>
          <cell r="F1190">
            <v>0</v>
          </cell>
          <cell r="G1190">
            <v>0</v>
          </cell>
          <cell r="H1190">
            <v>0</v>
          </cell>
          <cell r="I1190">
            <v>0</v>
          </cell>
          <cell r="K1190" t="str">
            <v>Fujitsu</v>
          </cell>
          <cell r="L1190">
            <v>0</v>
          </cell>
          <cell r="M1190">
            <v>0</v>
          </cell>
          <cell r="N1190">
            <v>0</v>
          </cell>
          <cell r="O1190">
            <v>0</v>
          </cell>
          <cell r="P1190">
            <v>0</v>
          </cell>
          <cell r="Q1190">
            <v>0</v>
          </cell>
          <cell r="R1190">
            <v>0</v>
          </cell>
        </row>
        <row r="1191">
          <cell r="B1191" t="str">
            <v>Hammerhead Systems</v>
          </cell>
          <cell r="I1191">
            <v>0</v>
          </cell>
          <cell r="K1191" t="str">
            <v>Hammerhead Systems</v>
          </cell>
          <cell r="R1191">
            <v>0</v>
          </cell>
        </row>
        <row r="1192">
          <cell r="B1192" t="str">
            <v>Hitachi</v>
          </cell>
          <cell r="I1192">
            <v>0</v>
          </cell>
          <cell r="K1192" t="str">
            <v>Hitachi</v>
          </cell>
          <cell r="R1192">
            <v>0</v>
          </cell>
        </row>
        <row r="1193">
          <cell r="B1193" t="str">
            <v>Hitachi Cable</v>
          </cell>
          <cell r="C1193">
            <v>0</v>
          </cell>
          <cell r="D1193">
            <v>0</v>
          </cell>
          <cell r="E1193">
            <v>0</v>
          </cell>
          <cell r="F1193">
            <v>0</v>
          </cell>
          <cell r="G1193">
            <v>0</v>
          </cell>
          <cell r="H1193">
            <v>0</v>
          </cell>
          <cell r="I1193">
            <v>0</v>
          </cell>
          <cell r="K1193" t="str">
            <v>Hitachi Cable</v>
          </cell>
          <cell r="L1193">
            <v>0</v>
          </cell>
          <cell r="M1193">
            <v>0</v>
          </cell>
          <cell r="N1193">
            <v>0</v>
          </cell>
          <cell r="O1193">
            <v>0</v>
          </cell>
          <cell r="P1193">
            <v>0</v>
          </cell>
          <cell r="Q1193">
            <v>0</v>
          </cell>
          <cell r="R1193">
            <v>0</v>
          </cell>
        </row>
        <row r="1194">
          <cell r="B1194" t="str">
            <v>Huawei</v>
          </cell>
          <cell r="I1194">
            <v>0</v>
          </cell>
          <cell r="K1194" t="str">
            <v>Huawei</v>
          </cell>
          <cell r="R1194">
            <v>0</v>
          </cell>
        </row>
        <row r="1195">
          <cell r="B1195" t="str">
            <v>Hyperchip</v>
          </cell>
          <cell r="I1195">
            <v>0</v>
          </cell>
          <cell r="K1195" t="str">
            <v>Hyperchip</v>
          </cell>
          <cell r="R1195">
            <v>0</v>
          </cell>
        </row>
        <row r="1196">
          <cell r="B1196" t="str">
            <v>Juniper</v>
          </cell>
          <cell r="C1196">
            <v>132</v>
          </cell>
          <cell r="D1196">
            <v>112</v>
          </cell>
          <cell r="E1196">
            <v>33</v>
          </cell>
          <cell r="F1196">
            <v>0</v>
          </cell>
          <cell r="G1196">
            <v>0</v>
          </cell>
          <cell r="H1196">
            <v>0</v>
          </cell>
          <cell r="I1196">
            <v>277</v>
          </cell>
          <cell r="K1196" t="str">
            <v>Juniper</v>
          </cell>
          <cell r="L1196">
            <v>208</v>
          </cell>
          <cell r="M1196">
            <v>833</v>
          </cell>
          <cell r="N1196">
            <v>210</v>
          </cell>
          <cell r="O1196">
            <v>0</v>
          </cell>
          <cell r="P1196">
            <v>0</v>
          </cell>
          <cell r="Q1196">
            <v>0</v>
          </cell>
          <cell r="R1196">
            <v>1251</v>
          </cell>
        </row>
        <row r="1197">
          <cell r="B1197" t="str">
            <v>Laurel Networks</v>
          </cell>
          <cell r="I1197">
            <v>0</v>
          </cell>
          <cell r="K1197" t="str">
            <v>Laurel Networks</v>
          </cell>
          <cell r="R1197">
            <v>0</v>
          </cell>
        </row>
        <row r="1198">
          <cell r="B1198" t="str">
            <v>Lucent</v>
          </cell>
          <cell r="I1198">
            <v>0</v>
          </cell>
          <cell r="K1198" t="str">
            <v>Lucent</v>
          </cell>
          <cell r="R1198">
            <v>0</v>
          </cell>
        </row>
        <row r="1199">
          <cell r="B1199" t="str">
            <v>NEC</v>
          </cell>
          <cell r="C1199">
            <v>0</v>
          </cell>
          <cell r="D1199">
            <v>0</v>
          </cell>
          <cell r="E1199">
            <v>0</v>
          </cell>
          <cell r="F1199">
            <v>0</v>
          </cell>
          <cell r="G1199">
            <v>0</v>
          </cell>
          <cell r="H1199">
            <v>0</v>
          </cell>
          <cell r="I1199">
            <v>0</v>
          </cell>
          <cell r="K1199" t="str">
            <v>NEC</v>
          </cell>
          <cell r="L1199">
            <v>0</v>
          </cell>
          <cell r="M1199">
            <v>0</v>
          </cell>
          <cell r="N1199">
            <v>0</v>
          </cell>
          <cell r="O1199">
            <v>0</v>
          </cell>
          <cell r="P1199">
            <v>0</v>
          </cell>
          <cell r="Q1199">
            <v>0</v>
          </cell>
          <cell r="R1199">
            <v>0</v>
          </cell>
        </row>
        <row r="1200">
          <cell r="B1200" t="str">
            <v>Nokia Siemens Networks</v>
          </cell>
          <cell r="C1200">
            <v>0</v>
          </cell>
          <cell r="D1200">
            <v>0</v>
          </cell>
          <cell r="E1200">
            <v>0</v>
          </cell>
          <cell r="F1200">
            <v>0</v>
          </cell>
          <cell r="G1200">
            <v>0</v>
          </cell>
          <cell r="H1200">
            <v>0</v>
          </cell>
          <cell r="I1200">
            <v>0</v>
          </cell>
          <cell r="K1200" t="str">
            <v>Nokia Siemens Networks</v>
          </cell>
          <cell r="L1200">
            <v>0</v>
          </cell>
          <cell r="M1200">
            <v>0</v>
          </cell>
          <cell r="N1200">
            <v>0</v>
          </cell>
          <cell r="O1200">
            <v>0</v>
          </cell>
          <cell r="P1200">
            <v>0</v>
          </cell>
          <cell r="Q1200">
            <v>0</v>
          </cell>
          <cell r="R1200">
            <v>0</v>
          </cell>
        </row>
        <row r="1201">
          <cell r="B1201" t="str">
            <v>Nortel</v>
          </cell>
          <cell r="C1201">
            <v>0</v>
          </cell>
          <cell r="D1201">
            <v>0</v>
          </cell>
          <cell r="E1201">
            <v>0</v>
          </cell>
          <cell r="F1201">
            <v>0</v>
          </cell>
          <cell r="G1201">
            <v>9</v>
          </cell>
          <cell r="H1201">
            <v>9</v>
          </cell>
          <cell r="I1201">
            <v>18</v>
          </cell>
          <cell r="K1201" t="str">
            <v>Nortel</v>
          </cell>
          <cell r="L1201">
            <v>0</v>
          </cell>
          <cell r="M1201">
            <v>0</v>
          </cell>
          <cell r="N1201">
            <v>0</v>
          </cell>
          <cell r="O1201">
            <v>0</v>
          </cell>
          <cell r="P1201">
            <v>325</v>
          </cell>
          <cell r="Q1201">
            <v>43</v>
          </cell>
          <cell r="R1201">
            <v>368</v>
          </cell>
        </row>
        <row r="1202">
          <cell r="B1202" t="str">
            <v>Procket</v>
          </cell>
          <cell r="I1202">
            <v>0</v>
          </cell>
          <cell r="K1202" t="str">
            <v>Procket</v>
          </cell>
          <cell r="R1202">
            <v>0</v>
          </cell>
        </row>
        <row r="1203">
          <cell r="B1203" t="str">
            <v>Quarry</v>
          </cell>
          <cell r="I1203">
            <v>0</v>
          </cell>
          <cell r="K1203" t="str">
            <v>Quarry</v>
          </cell>
          <cell r="R1203">
            <v>0</v>
          </cell>
        </row>
        <row r="1204">
          <cell r="B1204" t="str">
            <v>Redback</v>
          </cell>
          <cell r="C1204">
            <v>0</v>
          </cell>
          <cell r="D1204">
            <v>0</v>
          </cell>
          <cell r="E1204">
            <v>0</v>
          </cell>
          <cell r="F1204">
            <v>0</v>
          </cell>
          <cell r="G1204">
            <v>0</v>
          </cell>
          <cell r="H1204">
            <v>0</v>
          </cell>
          <cell r="I1204">
            <v>0</v>
          </cell>
          <cell r="K1204" t="str">
            <v>Redback</v>
          </cell>
          <cell r="L1204">
            <v>0</v>
          </cell>
          <cell r="M1204">
            <v>0</v>
          </cell>
          <cell r="N1204">
            <v>0</v>
          </cell>
          <cell r="O1204">
            <v>0</v>
          </cell>
          <cell r="P1204">
            <v>0</v>
          </cell>
          <cell r="Q1204">
            <v>0</v>
          </cell>
          <cell r="R1204">
            <v>0</v>
          </cell>
        </row>
        <row r="1205">
          <cell r="B1205" t="str">
            <v>Riverstone</v>
          </cell>
          <cell r="I1205">
            <v>0</v>
          </cell>
          <cell r="K1205" t="str">
            <v>Riverstone</v>
          </cell>
          <cell r="R1205">
            <v>0</v>
          </cell>
        </row>
        <row r="1206">
          <cell r="B1206" t="str">
            <v>Tellabs</v>
          </cell>
          <cell r="C1206">
            <v>0</v>
          </cell>
          <cell r="D1206">
            <v>27</v>
          </cell>
          <cell r="E1206">
            <v>0</v>
          </cell>
          <cell r="F1206">
            <v>0</v>
          </cell>
          <cell r="G1206">
            <v>0</v>
          </cell>
          <cell r="H1206">
            <v>0</v>
          </cell>
          <cell r="I1206">
            <v>27</v>
          </cell>
          <cell r="K1206" t="str">
            <v>Tellabs</v>
          </cell>
          <cell r="L1206">
            <v>0</v>
          </cell>
          <cell r="M1206">
            <v>286</v>
          </cell>
          <cell r="N1206">
            <v>0</v>
          </cell>
          <cell r="O1206">
            <v>0</v>
          </cell>
          <cell r="P1206">
            <v>0</v>
          </cell>
          <cell r="Q1206">
            <v>0</v>
          </cell>
          <cell r="R1206">
            <v>286</v>
          </cell>
        </row>
        <row r="1207">
          <cell r="B1207" t="str">
            <v>ZTE</v>
          </cell>
          <cell r="C1207">
            <v>0</v>
          </cell>
          <cell r="D1207">
            <v>0</v>
          </cell>
          <cell r="E1207">
            <v>0</v>
          </cell>
          <cell r="F1207">
            <v>0</v>
          </cell>
          <cell r="G1207">
            <v>0</v>
          </cell>
          <cell r="H1207">
            <v>0</v>
          </cell>
          <cell r="I1207">
            <v>0</v>
          </cell>
          <cell r="K1207" t="str">
            <v>ZTE</v>
          </cell>
          <cell r="L1207">
            <v>0</v>
          </cell>
          <cell r="M1207">
            <v>0</v>
          </cell>
          <cell r="N1207">
            <v>0</v>
          </cell>
          <cell r="O1207">
            <v>0</v>
          </cell>
          <cell r="P1207">
            <v>0</v>
          </cell>
          <cell r="Q1207">
            <v>0</v>
          </cell>
          <cell r="R1207">
            <v>0</v>
          </cell>
        </row>
        <row r="1208">
          <cell r="B1208" t="str">
            <v>Other</v>
          </cell>
          <cell r="C1208">
            <v>0</v>
          </cell>
          <cell r="D1208">
            <v>0</v>
          </cell>
          <cell r="E1208">
            <v>0</v>
          </cell>
          <cell r="F1208">
            <v>0</v>
          </cell>
          <cell r="G1208">
            <v>1</v>
          </cell>
          <cell r="H1208">
            <v>0</v>
          </cell>
          <cell r="I1208">
            <v>1</v>
          </cell>
          <cell r="K1208" t="str">
            <v>Other</v>
          </cell>
          <cell r="L1208">
            <v>0</v>
          </cell>
          <cell r="M1208">
            <v>0</v>
          </cell>
          <cell r="N1208">
            <v>0</v>
          </cell>
          <cell r="O1208">
            <v>0</v>
          </cell>
          <cell r="P1208">
            <v>5</v>
          </cell>
          <cell r="Q1208">
            <v>0</v>
          </cell>
          <cell r="R1208">
            <v>5</v>
          </cell>
        </row>
        <row r="1209">
          <cell r="B1209" t="str">
            <v>Total</v>
          </cell>
          <cell r="C1209">
            <v>286</v>
          </cell>
          <cell r="D1209">
            <v>463</v>
          </cell>
          <cell r="E1209">
            <v>57</v>
          </cell>
          <cell r="F1209">
            <v>0</v>
          </cell>
          <cell r="G1209">
            <v>201</v>
          </cell>
          <cell r="H1209">
            <v>87</v>
          </cell>
          <cell r="I1209">
            <v>1094</v>
          </cell>
          <cell r="K1209" t="str">
            <v>Total</v>
          </cell>
          <cell r="L1209">
            <v>703</v>
          </cell>
          <cell r="M1209">
            <v>6688</v>
          </cell>
          <cell r="N1209">
            <v>366</v>
          </cell>
          <cell r="O1209">
            <v>0</v>
          </cell>
          <cell r="P1209">
            <v>6562</v>
          </cell>
          <cell r="Q1209">
            <v>559</v>
          </cell>
          <cell r="R1209">
            <v>14878</v>
          </cell>
        </row>
        <row r="1213">
          <cell r="B1213" t="str">
            <v>Vendor</v>
          </cell>
          <cell r="C1213" t="str">
            <v>Core IP/MPLS</v>
          </cell>
          <cell r="D1213" t="str">
            <v xml:space="preserve">Edge IP/MPLS </v>
          </cell>
          <cell r="E1213" t="str">
            <v>Subscriber Service Router</v>
          </cell>
          <cell r="F1213" t="str">
            <v>BRAS</v>
          </cell>
          <cell r="G1213" t="str">
            <v>IP/Ethernet</v>
          </cell>
          <cell r="H1213" t="str">
            <v>ATM/MPLS</v>
          </cell>
          <cell r="I1213" t="str">
            <v>Total IPS</v>
          </cell>
          <cell r="K1213" t="str">
            <v>Vendor</v>
          </cell>
          <cell r="L1213" t="str">
            <v>Core IP/MPLS</v>
          </cell>
          <cell r="M1213" t="str">
            <v>Edge IP/MPLS</v>
          </cell>
          <cell r="N1213" t="str">
            <v>Subscriber Service Router</v>
          </cell>
          <cell r="O1213" t="str">
            <v>BRAS</v>
          </cell>
          <cell r="P1213" t="str">
            <v>IP/Ethernet</v>
          </cell>
          <cell r="Q1213" t="str">
            <v>ATM/MPLS</v>
          </cell>
          <cell r="R1213" t="str">
            <v>Total IPS</v>
          </cell>
        </row>
        <row r="1214">
          <cell r="B1214" t="str">
            <v>Alaxala Networks</v>
          </cell>
          <cell r="C1214">
            <v>0</v>
          </cell>
          <cell r="D1214">
            <v>0</v>
          </cell>
          <cell r="E1214">
            <v>0</v>
          </cell>
          <cell r="F1214">
            <v>0</v>
          </cell>
          <cell r="G1214">
            <v>0</v>
          </cell>
          <cell r="H1214">
            <v>0</v>
          </cell>
          <cell r="I1214">
            <v>0</v>
          </cell>
          <cell r="K1214" t="str">
            <v>Alaxala Networks</v>
          </cell>
          <cell r="L1214">
            <v>0</v>
          </cell>
          <cell r="M1214">
            <v>0</v>
          </cell>
          <cell r="N1214">
            <v>0</v>
          </cell>
          <cell r="O1214">
            <v>0</v>
          </cell>
          <cell r="P1214">
            <v>0</v>
          </cell>
          <cell r="Q1214">
            <v>0</v>
          </cell>
          <cell r="R1214">
            <v>0</v>
          </cell>
        </row>
        <row r="1215">
          <cell r="B1215" t="str">
            <v>Alcatel-Lucent</v>
          </cell>
          <cell r="C1215">
            <v>0</v>
          </cell>
          <cell r="D1215">
            <v>94</v>
          </cell>
          <cell r="E1215">
            <v>0</v>
          </cell>
          <cell r="F1215">
            <v>0</v>
          </cell>
          <cell r="G1215">
            <v>0</v>
          </cell>
          <cell r="H1215">
            <v>45</v>
          </cell>
          <cell r="I1215">
            <v>139</v>
          </cell>
          <cell r="K1215" t="str">
            <v>Alcatel-Lucent</v>
          </cell>
          <cell r="L1215">
            <v>0</v>
          </cell>
          <cell r="M1215">
            <v>819</v>
          </cell>
          <cell r="N1215">
            <v>0</v>
          </cell>
          <cell r="O1215">
            <v>0</v>
          </cell>
          <cell r="P1215">
            <v>0</v>
          </cell>
          <cell r="Q1215">
            <v>290</v>
          </cell>
          <cell r="R1215">
            <v>1109</v>
          </cell>
        </row>
        <row r="1216">
          <cell r="B1216" t="str">
            <v>Atrica</v>
          </cell>
          <cell r="I1216">
            <v>0</v>
          </cell>
          <cell r="K1216" t="str">
            <v>Atrica</v>
          </cell>
          <cell r="R1216">
            <v>0</v>
          </cell>
        </row>
        <row r="1217">
          <cell r="B1217" t="str">
            <v>Avici</v>
          </cell>
          <cell r="I1217">
            <v>0</v>
          </cell>
          <cell r="K1217" t="str">
            <v>Avici</v>
          </cell>
          <cell r="R1217">
            <v>0</v>
          </cell>
        </row>
        <row r="1218">
          <cell r="B1218" t="str">
            <v>Brocade</v>
          </cell>
          <cell r="C1218">
            <v>6</v>
          </cell>
          <cell r="D1218">
            <v>0</v>
          </cell>
          <cell r="E1218">
            <v>0</v>
          </cell>
          <cell r="F1218">
            <v>0</v>
          </cell>
          <cell r="G1218">
            <v>16</v>
          </cell>
          <cell r="H1218">
            <v>0</v>
          </cell>
          <cell r="I1218">
            <v>22</v>
          </cell>
          <cell r="K1218" t="str">
            <v>Brocade</v>
          </cell>
          <cell r="L1218">
            <v>114</v>
          </cell>
          <cell r="M1218">
            <v>0</v>
          </cell>
          <cell r="N1218">
            <v>0</v>
          </cell>
          <cell r="O1218">
            <v>0</v>
          </cell>
          <cell r="P1218">
            <v>272</v>
          </cell>
          <cell r="Q1218">
            <v>0</v>
          </cell>
          <cell r="R1218">
            <v>386</v>
          </cell>
        </row>
        <row r="1219">
          <cell r="B1219" t="str">
            <v>Caspian</v>
          </cell>
          <cell r="I1219">
            <v>0</v>
          </cell>
          <cell r="K1219" t="str">
            <v>Caspian</v>
          </cell>
          <cell r="R1219">
            <v>0</v>
          </cell>
        </row>
        <row r="1220">
          <cell r="B1220" t="str">
            <v>Chiaro</v>
          </cell>
          <cell r="I1220">
            <v>0</v>
          </cell>
          <cell r="K1220" t="str">
            <v>Chiaro</v>
          </cell>
          <cell r="R1220">
            <v>0</v>
          </cell>
        </row>
        <row r="1221">
          <cell r="B1221" t="str">
            <v>Ciena</v>
          </cell>
          <cell r="C1221">
            <v>0</v>
          </cell>
          <cell r="D1221">
            <v>0</v>
          </cell>
          <cell r="E1221">
            <v>0</v>
          </cell>
          <cell r="F1221">
            <v>0</v>
          </cell>
          <cell r="G1221">
            <v>4</v>
          </cell>
          <cell r="H1221">
            <v>4</v>
          </cell>
          <cell r="I1221">
            <v>8</v>
          </cell>
          <cell r="K1221" t="str">
            <v>Ciena</v>
          </cell>
          <cell r="L1221">
            <v>0</v>
          </cell>
          <cell r="M1221">
            <v>0</v>
          </cell>
          <cell r="N1221">
            <v>0</v>
          </cell>
          <cell r="O1221">
            <v>0</v>
          </cell>
          <cell r="P1221">
            <v>151</v>
          </cell>
          <cell r="Q1221">
            <v>53</v>
          </cell>
          <cell r="R1221">
            <v>204</v>
          </cell>
        </row>
        <row r="1222">
          <cell r="B1222" t="str">
            <v>Cisco</v>
          </cell>
          <cell r="C1222">
            <v>153</v>
          </cell>
          <cell r="D1222">
            <v>258</v>
          </cell>
          <cell r="E1222">
            <v>8</v>
          </cell>
          <cell r="F1222">
            <v>0</v>
          </cell>
          <cell r="G1222">
            <v>144</v>
          </cell>
          <cell r="H1222">
            <v>0</v>
          </cell>
          <cell r="I1222">
            <v>563</v>
          </cell>
          <cell r="K1222" t="str">
            <v>Cisco</v>
          </cell>
          <cell r="L1222">
            <v>399</v>
          </cell>
          <cell r="M1222">
            <v>5116</v>
          </cell>
          <cell r="N1222">
            <v>27</v>
          </cell>
          <cell r="O1222">
            <v>0</v>
          </cell>
          <cell r="P1222">
            <v>5023</v>
          </cell>
          <cell r="Q1222">
            <v>0</v>
          </cell>
          <cell r="R1222">
            <v>10565</v>
          </cell>
        </row>
        <row r="1223">
          <cell r="B1223" t="str">
            <v>Cosine</v>
          </cell>
          <cell r="I1223">
            <v>0</v>
          </cell>
          <cell r="K1223" t="str">
            <v>Cosine</v>
          </cell>
          <cell r="R1223">
            <v>0</v>
          </cell>
        </row>
        <row r="1224">
          <cell r="B1224" t="str">
            <v>ECI Telecom</v>
          </cell>
          <cell r="C1224">
            <v>0</v>
          </cell>
          <cell r="D1224">
            <v>0</v>
          </cell>
          <cell r="E1224">
            <v>0</v>
          </cell>
          <cell r="F1224">
            <v>0</v>
          </cell>
          <cell r="G1224">
            <v>1</v>
          </cell>
          <cell r="H1224">
            <v>0</v>
          </cell>
          <cell r="I1224">
            <v>1</v>
          </cell>
          <cell r="K1224" t="str">
            <v>ECI Telecom</v>
          </cell>
          <cell r="L1224">
            <v>0</v>
          </cell>
          <cell r="M1224">
            <v>0</v>
          </cell>
          <cell r="N1224">
            <v>0</v>
          </cell>
          <cell r="O1224">
            <v>0</v>
          </cell>
          <cell r="P1224">
            <v>3</v>
          </cell>
          <cell r="Q1224">
            <v>0</v>
          </cell>
          <cell r="R1224">
            <v>3</v>
          </cell>
        </row>
        <row r="1225">
          <cell r="B1225" t="str">
            <v>Equipe</v>
          </cell>
          <cell r="I1225">
            <v>0</v>
          </cell>
          <cell r="K1225" t="str">
            <v>Equipe</v>
          </cell>
          <cell r="R1225">
            <v>0</v>
          </cell>
        </row>
        <row r="1226">
          <cell r="B1226" t="str">
            <v>Ericsson</v>
          </cell>
          <cell r="C1226">
            <v>0</v>
          </cell>
          <cell r="D1226">
            <v>0</v>
          </cell>
          <cell r="E1226">
            <v>7</v>
          </cell>
          <cell r="F1226">
            <v>0</v>
          </cell>
          <cell r="G1226">
            <v>0</v>
          </cell>
          <cell r="H1226">
            <v>24</v>
          </cell>
          <cell r="I1226">
            <v>31</v>
          </cell>
          <cell r="K1226" t="str">
            <v>Ericsson</v>
          </cell>
          <cell r="L1226">
            <v>0</v>
          </cell>
          <cell r="M1226">
            <v>0</v>
          </cell>
          <cell r="N1226">
            <v>80</v>
          </cell>
          <cell r="O1226">
            <v>0</v>
          </cell>
          <cell r="P1226">
            <v>0</v>
          </cell>
          <cell r="Q1226">
            <v>122</v>
          </cell>
          <cell r="R1226">
            <v>202</v>
          </cell>
        </row>
        <row r="1227">
          <cell r="B1227" t="str">
            <v>Extreme</v>
          </cell>
          <cell r="C1227">
            <v>0</v>
          </cell>
          <cell r="D1227">
            <v>0</v>
          </cell>
          <cell r="E1227">
            <v>0</v>
          </cell>
          <cell r="F1227">
            <v>0</v>
          </cell>
          <cell r="G1227">
            <v>8</v>
          </cell>
          <cell r="H1227">
            <v>0</v>
          </cell>
          <cell r="I1227">
            <v>8</v>
          </cell>
          <cell r="K1227" t="str">
            <v>Extreme</v>
          </cell>
          <cell r="L1227">
            <v>0</v>
          </cell>
          <cell r="M1227">
            <v>0</v>
          </cell>
          <cell r="N1227">
            <v>0</v>
          </cell>
          <cell r="O1227">
            <v>0</v>
          </cell>
          <cell r="P1227">
            <v>295</v>
          </cell>
          <cell r="Q1227">
            <v>0</v>
          </cell>
          <cell r="R1227">
            <v>295</v>
          </cell>
        </row>
        <row r="1228">
          <cell r="B1228" t="str">
            <v>Force10</v>
          </cell>
          <cell r="C1228">
            <v>0</v>
          </cell>
          <cell r="D1228">
            <v>0</v>
          </cell>
          <cell r="E1228">
            <v>0</v>
          </cell>
          <cell r="F1228">
            <v>0</v>
          </cell>
          <cell r="G1228">
            <v>3</v>
          </cell>
          <cell r="H1228">
            <v>0</v>
          </cell>
          <cell r="I1228">
            <v>3</v>
          </cell>
          <cell r="K1228" t="str">
            <v>Force10</v>
          </cell>
          <cell r="L1228">
            <v>0</v>
          </cell>
          <cell r="M1228">
            <v>0</v>
          </cell>
          <cell r="N1228">
            <v>0</v>
          </cell>
          <cell r="O1228">
            <v>0</v>
          </cell>
          <cell r="P1228">
            <v>17</v>
          </cell>
          <cell r="Q1228">
            <v>0</v>
          </cell>
          <cell r="R1228">
            <v>17</v>
          </cell>
        </row>
        <row r="1229">
          <cell r="B1229" t="str">
            <v>Fujitsu</v>
          </cell>
          <cell r="C1229">
            <v>0</v>
          </cell>
          <cell r="D1229">
            <v>0</v>
          </cell>
          <cell r="E1229">
            <v>0</v>
          </cell>
          <cell r="F1229">
            <v>0</v>
          </cell>
          <cell r="G1229">
            <v>0</v>
          </cell>
          <cell r="H1229">
            <v>0</v>
          </cell>
          <cell r="I1229">
            <v>0</v>
          </cell>
          <cell r="K1229" t="str">
            <v>Fujitsu</v>
          </cell>
          <cell r="L1229">
            <v>0</v>
          </cell>
          <cell r="M1229">
            <v>0</v>
          </cell>
          <cell r="N1229">
            <v>0</v>
          </cell>
          <cell r="O1229">
            <v>0</v>
          </cell>
          <cell r="P1229">
            <v>0</v>
          </cell>
          <cell r="Q1229">
            <v>0</v>
          </cell>
          <cell r="R1229">
            <v>0</v>
          </cell>
        </row>
        <row r="1230">
          <cell r="B1230" t="str">
            <v>Hammerhead Systems</v>
          </cell>
          <cell r="I1230">
            <v>0</v>
          </cell>
          <cell r="K1230" t="str">
            <v>Hammerhead Systems</v>
          </cell>
          <cell r="R1230">
            <v>0</v>
          </cell>
        </row>
        <row r="1231">
          <cell r="B1231" t="str">
            <v>Hitachi</v>
          </cell>
          <cell r="I1231">
            <v>0</v>
          </cell>
          <cell r="K1231" t="str">
            <v>Hitachi</v>
          </cell>
          <cell r="R1231">
            <v>0</v>
          </cell>
        </row>
        <row r="1232">
          <cell r="B1232" t="str">
            <v>Hitachi Cable</v>
          </cell>
          <cell r="C1232">
            <v>0</v>
          </cell>
          <cell r="D1232">
            <v>0</v>
          </cell>
          <cell r="E1232">
            <v>0</v>
          </cell>
          <cell r="F1232">
            <v>0</v>
          </cell>
          <cell r="G1232">
            <v>0</v>
          </cell>
          <cell r="H1232">
            <v>0</v>
          </cell>
          <cell r="I1232">
            <v>0</v>
          </cell>
          <cell r="K1232" t="str">
            <v>Hitachi Cable</v>
          </cell>
          <cell r="L1232">
            <v>0</v>
          </cell>
          <cell r="M1232">
            <v>0</v>
          </cell>
          <cell r="N1232">
            <v>0</v>
          </cell>
          <cell r="O1232">
            <v>0</v>
          </cell>
          <cell r="P1232">
            <v>0</v>
          </cell>
          <cell r="Q1232">
            <v>0</v>
          </cell>
          <cell r="R1232">
            <v>0</v>
          </cell>
        </row>
        <row r="1233">
          <cell r="B1233" t="str">
            <v>Huawei</v>
          </cell>
          <cell r="C1233">
            <v>0</v>
          </cell>
          <cell r="D1233">
            <v>0</v>
          </cell>
          <cell r="E1233">
            <v>0</v>
          </cell>
          <cell r="F1233">
            <v>0</v>
          </cell>
          <cell r="G1233">
            <v>0</v>
          </cell>
          <cell r="H1233">
            <v>0</v>
          </cell>
          <cell r="I1233">
            <v>0</v>
          </cell>
          <cell r="K1233" t="str">
            <v>Huawei</v>
          </cell>
          <cell r="L1233">
            <v>0</v>
          </cell>
          <cell r="M1233">
            <v>0</v>
          </cell>
          <cell r="N1233">
            <v>0</v>
          </cell>
          <cell r="O1233">
            <v>0</v>
          </cell>
          <cell r="P1233">
            <v>0</v>
          </cell>
          <cell r="Q1233">
            <v>0</v>
          </cell>
          <cell r="R1233">
            <v>0</v>
          </cell>
        </row>
        <row r="1234">
          <cell r="B1234" t="str">
            <v>Hyperchip</v>
          </cell>
          <cell r="I1234">
            <v>0</v>
          </cell>
          <cell r="K1234" t="str">
            <v>Hyperchip</v>
          </cell>
          <cell r="R1234">
            <v>0</v>
          </cell>
        </row>
        <row r="1235">
          <cell r="B1235" t="str">
            <v>Juniper</v>
          </cell>
          <cell r="C1235">
            <v>121</v>
          </cell>
          <cell r="D1235">
            <v>113</v>
          </cell>
          <cell r="E1235">
            <v>30</v>
          </cell>
          <cell r="F1235">
            <v>0</v>
          </cell>
          <cell r="G1235">
            <v>0</v>
          </cell>
          <cell r="H1235">
            <v>0</v>
          </cell>
          <cell r="I1235">
            <v>264</v>
          </cell>
          <cell r="K1235" t="str">
            <v>Juniper</v>
          </cell>
          <cell r="L1235">
            <v>184</v>
          </cell>
          <cell r="M1235">
            <v>1401</v>
          </cell>
          <cell r="N1235">
            <v>209</v>
          </cell>
          <cell r="O1235">
            <v>0</v>
          </cell>
          <cell r="P1235">
            <v>0</v>
          </cell>
          <cell r="Q1235">
            <v>0</v>
          </cell>
          <cell r="R1235">
            <v>1794</v>
          </cell>
        </row>
        <row r="1236">
          <cell r="B1236" t="str">
            <v>Laurel Networks</v>
          </cell>
          <cell r="I1236">
            <v>0</v>
          </cell>
          <cell r="K1236" t="str">
            <v>Laurel Networks</v>
          </cell>
          <cell r="R1236">
            <v>0</v>
          </cell>
        </row>
        <row r="1237">
          <cell r="B1237" t="str">
            <v>Lucent</v>
          </cell>
          <cell r="I1237">
            <v>0</v>
          </cell>
          <cell r="K1237" t="str">
            <v>Lucent</v>
          </cell>
          <cell r="R1237">
            <v>0</v>
          </cell>
        </row>
        <row r="1238">
          <cell r="B1238" t="str">
            <v>NEC</v>
          </cell>
          <cell r="C1238">
            <v>0</v>
          </cell>
          <cell r="D1238">
            <v>0</v>
          </cell>
          <cell r="E1238">
            <v>0</v>
          </cell>
          <cell r="F1238">
            <v>0</v>
          </cell>
          <cell r="G1238">
            <v>0</v>
          </cell>
          <cell r="H1238">
            <v>0</v>
          </cell>
          <cell r="I1238">
            <v>0</v>
          </cell>
          <cell r="K1238" t="str">
            <v>NEC</v>
          </cell>
          <cell r="L1238">
            <v>0</v>
          </cell>
          <cell r="M1238">
            <v>0</v>
          </cell>
          <cell r="N1238">
            <v>0</v>
          </cell>
          <cell r="O1238">
            <v>0</v>
          </cell>
          <cell r="P1238">
            <v>0</v>
          </cell>
          <cell r="Q1238">
            <v>0</v>
          </cell>
          <cell r="R1238">
            <v>0</v>
          </cell>
        </row>
        <row r="1239">
          <cell r="B1239" t="str">
            <v>Nokia Siemens Networks</v>
          </cell>
          <cell r="C1239">
            <v>0</v>
          </cell>
          <cell r="D1239">
            <v>0</v>
          </cell>
          <cell r="F1239">
            <v>0</v>
          </cell>
          <cell r="G1239">
            <v>0</v>
          </cell>
          <cell r="H1239">
            <v>0</v>
          </cell>
          <cell r="I1239">
            <v>0</v>
          </cell>
          <cell r="K1239" t="str">
            <v>Nokia Siemens Networks</v>
          </cell>
          <cell r="L1239">
            <v>0</v>
          </cell>
          <cell r="M1239">
            <v>0</v>
          </cell>
          <cell r="N1239">
            <v>0</v>
          </cell>
          <cell r="O1239">
            <v>0</v>
          </cell>
          <cell r="P1239">
            <v>0</v>
          </cell>
          <cell r="Q1239">
            <v>0</v>
          </cell>
          <cell r="R1239">
            <v>0</v>
          </cell>
        </row>
        <row r="1240">
          <cell r="B1240" t="str">
            <v>Nortel</v>
          </cell>
          <cell r="C1240">
            <v>0</v>
          </cell>
          <cell r="D1240">
            <v>0</v>
          </cell>
          <cell r="E1240">
            <v>0</v>
          </cell>
          <cell r="F1240">
            <v>0</v>
          </cell>
          <cell r="G1240">
            <v>10</v>
          </cell>
          <cell r="H1240">
            <v>8</v>
          </cell>
          <cell r="I1240">
            <v>18</v>
          </cell>
          <cell r="K1240" t="str">
            <v>Nortel</v>
          </cell>
          <cell r="L1240">
            <v>0</v>
          </cell>
          <cell r="M1240">
            <v>0</v>
          </cell>
          <cell r="N1240">
            <v>0</v>
          </cell>
          <cell r="O1240">
            <v>0</v>
          </cell>
          <cell r="P1240">
            <v>360</v>
          </cell>
          <cell r="Q1240">
            <v>38</v>
          </cell>
          <cell r="R1240">
            <v>398</v>
          </cell>
        </row>
        <row r="1241">
          <cell r="B1241" t="str">
            <v>Procket</v>
          </cell>
          <cell r="I1241">
            <v>0</v>
          </cell>
          <cell r="K1241" t="str">
            <v>Procket</v>
          </cell>
          <cell r="R1241">
            <v>0</v>
          </cell>
        </row>
        <row r="1242">
          <cell r="B1242" t="str">
            <v>Quarry</v>
          </cell>
          <cell r="I1242">
            <v>0</v>
          </cell>
          <cell r="K1242" t="str">
            <v>Quarry</v>
          </cell>
          <cell r="R1242">
            <v>0</v>
          </cell>
        </row>
        <row r="1243">
          <cell r="B1243" t="str">
            <v>Redback</v>
          </cell>
          <cell r="C1243">
            <v>0</v>
          </cell>
          <cell r="D1243">
            <v>0</v>
          </cell>
          <cell r="E1243">
            <v>0</v>
          </cell>
          <cell r="F1243">
            <v>0</v>
          </cell>
          <cell r="G1243">
            <v>0</v>
          </cell>
          <cell r="H1243">
            <v>0</v>
          </cell>
          <cell r="I1243">
            <v>0</v>
          </cell>
          <cell r="K1243" t="str">
            <v>Redback</v>
          </cell>
          <cell r="L1243">
            <v>0</v>
          </cell>
          <cell r="M1243">
            <v>0</v>
          </cell>
          <cell r="N1243">
            <v>0</v>
          </cell>
          <cell r="O1243">
            <v>0</v>
          </cell>
          <cell r="P1243">
            <v>0</v>
          </cell>
          <cell r="Q1243">
            <v>0</v>
          </cell>
          <cell r="R1243">
            <v>0</v>
          </cell>
        </row>
        <row r="1244">
          <cell r="B1244" t="str">
            <v>Riverstone</v>
          </cell>
          <cell r="I1244">
            <v>0</v>
          </cell>
          <cell r="K1244" t="str">
            <v>Riverstone</v>
          </cell>
          <cell r="R1244">
            <v>0</v>
          </cell>
        </row>
        <row r="1245">
          <cell r="B1245" t="str">
            <v>Tellabs</v>
          </cell>
          <cell r="C1245">
            <v>0</v>
          </cell>
          <cell r="D1245">
            <v>21</v>
          </cell>
          <cell r="E1245">
            <v>0</v>
          </cell>
          <cell r="F1245">
            <v>0</v>
          </cell>
          <cell r="G1245">
            <v>0</v>
          </cell>
          <cell r="H1245">
            <v>0</v>
          </cell>
          <cell r="I1245">
            <v>21</v>
          </cell>
          <cell r="K1245" t="str">
            <v>Tellabs</v>
          </cell>
          <cell r="L1245">
            <v>0</v>
          </cell>
          <cell r="M1245">
            <v>221</v>
          </cell>
          <cell r="N1245">
            <v>0</v>
          </cell>
          <cell r="O1245">
            <v>0</v>
          </cell>
          <cell r="P1245">
            <v>0</v>
          </cell>
          <cell r="Q1245">
            <v>0</v>
          </cell>
          <cell r="R1245">
            <v>221</v>
          </cell>
        </row>
        <row r="1246">
          <cell r="B1246" t="str">
            <v>ZTE</v>
          </cell>
          <cell r="C1246">
            <v>0</v>
          </cell>
          <cell r="D1246">
            <v>0</v>
          </cell>
          <cell r="E1246">
            <v>0</v>
          </cell>
          <cell r="F1246">
            <v>0</v>
          </cell>
          <cell r="G1246">
            <v>0</v>
          </cell>
          <cell r="H1246">
            <v>0</v>
          </cell>
          <cell r="I1246">
            <v>0</v>
          </cell>
          <cell r="K1246" t="str">
            <v>ZTE</v>
          </cell>
          <cell r="L1246">
            <v>0</v>
          </cell>
          <cell r="M1246">
            <v>0</v>
          </cell>
          <cell r="N1246">
            <v>0</v>
          </cell>
          <cell r="O1246">
            <v>0</v>
          </cell>
          <cell r="P1246">
            <v>0</v>
          </cell>
          <cell r="Q1246">
            <v>0</v>
          </cell>
          <cell r="R1246">
            <v>0</v>
          </cell>
        </row>
        <row r="1247">
          <cell r="B1247" t="str">
            <v>Other</v>
          </cell>
          <cell r="C1247">
            <v>0</v>
          </cell>
          <cell r="D1247">
            <v>0</v>
          </cell>
          <cell r="E1247">
            <v>0</v>
          </cell>
          <cell r="F1247">
            <v>0</v>
          </cell>
          <cell r="G1247">
            <v>1</v>
          </cell>
          <cell r="H1247">
            <v>0</v>
          </cell>
          <cell r="I1247">
            <v>1</v>
          </cell>
          <cell r="K1247" t="str">
            <v>Other</v>
          </cell>
          <cell r="L1247">
            <v>0</v>
          </cell>
          <cell r="M1247">
            <v>0</v>
          </cell>
          <cell r="N1247">
            <v>0</v>
          </cell>
          <cell r="O1247">
            <v>0</v>
          </cell>
          <cell r="P1247">
            <v>5</v>
          </cell>
          <cell r="Q1247">
            <v>0</v>
          </cell>
          <cell r="R1247">
            <v>5</v>
          </cell>
        </row>
        <row r="1248">
          <cell r="B1248" t="str">
            <v>Total</v>
          </cell>
          <cell r="C1248">
            <v>280</v>
          </cell>
          <cell r="D1248">
            <v>486</v>
          </cell>
          <cell r="E1248">
            <v>45</v>
          </cell>
          <cell r="F1248">
            <v>0</v>
          </cell>
          <cell r="G1248">
            <v>187</v>
          </cell>
          <cell r="H1248">
            <v>81</v>
          </cell>
          <cell r="I1248">
            <v>1079</v>
          </cell>
          <cell r="K1248" t="str">
            <v>Total</v>
          </cell>
          <cell r="L1248">
            <v>697</v>
          </cell>
          <cell r="M1248">
            <v>7557</v>
          </cell>
          <cell r="N1248">
            <v>316</v>
          </cell>
          <cell r="O1248">
            <v>0</v>
          </cell>
          <cell r="P1248">
            <v>6126</v>
          </cell>
          <cell r="Q1248">
            <v>503</v>
          </cell>
          <cell r="R1248">
            <v>15199</v>
          </cell>
        </row>
        <row r="1252">
          <cell r="B1252" t="str">
            <v>Vendor</v>
          </cell>
          <cell r="C1252" t="str">
            <v>Core IP/MPLS</v>
          </cell>
          <cell r="D1252" t="str">
            <v xml:space="preserve">Edge IP/MPLS </v>
          </cell>
          <cell r="E1252" t="str">
            <v>Subscriber Service Router</v>
          </cell>
          <cell r="F1252" t="str">
            <v>BRAS</v>
          </cell>
          <cell r="G1252" t="str">
            <v>IP/Ethernet</v>
          </cell>
          <cell r="H1252" t="str">
            <v>ATM/MPLS</v>
          </cell>
          <cell r="I1252" t="str">
            <v>Total IPS</v>
          </cell>
          <cell r="K1252" t="str">
            <v>Vendor</v>
          </cell>
          <cell r="L1252" t="str">
            <v>Core IP/MPLS</v>
          </cell>
          <cell r="M1252" t="str">
            <v>Edge IP/MPLS</v>
          </cell>
          <cell r="N1252" t="str">
            <v>Subscriber Service Router</v>
          </cell>
          <cell r="O1252" t="str">
            <v>BRAS</v>
          </cell>
          <cell r="P1252" t="str">
            <v>IP/Ethernet</v>
          </cell>
          <cell r="Q1252" t="str">
            <v>ATM/MPLS</v>
          </cell>
          <cell r="R1252" t="str">
            <v>Total IPS</v>
          </cell>
        </row>
        <row r="1253">
          <cell r="B1253" t="str">
            <v>Alaxala Networks</v>
          </cell>
          <cell r="C1253">
            <v>0</v>
          </cell>
          <cell r="D1253">
            <v>0</v>
          </cell>
          <cell r="E1253">
            <v>0</v>
          </cell>
          <cell r="F1253">
            <v>0</v>
          </cell>
          <cell r="G1253">
            <v>0</v>
          </cell>
          <cell r="H1253">
            <v>0</v>
          </cell>
          <cell r="I1253">
            <v>0</v>
          </cell>
          <cell r="K1253" t="str">
            <v>Alaxala Networks</v>
          </cell>
          <cell r="L1253">
            <v>0</v>
          </cell>
          <cell r="M1253">
            <v>0</v>
          </cell>
          <cell r="N1253">
            <v>0</v>
          </cell>
          <cell r="O1253">
            <v>0</v>
          </cell>
          <cell r="P1253">
            <v>0</v>
          </cell>
          <cell r="Q1253">
            <v>0</v>
          </cell>
          <cell r="R1253">
            <v>0</v>
          </cell>
        </row>
        <row r="1254">
          <cell r="B1254" t="str">
            <v>Alcatel-Lucent</v>
          </cell>
          <cell r="C1254">
            <v>0</v>
          </cell>
          <cell r="D1254">
            <v>64</v>
          </cell>
          <cell r="E1254">
            <v>0</v>
          </cell>
          <cell r="F1254">
            <v>0</v>
          </cell>
          <cell r="G1254">
            <v>0</v>
          </cell>
          <cell r="H1254">
            <v>41</v>
          </cell>
          <cell r="I1254">
            <v>105</v>
          </cell>
          <cell r="K1254" t="str">
            <v>Alcatel-Lucent</v>
          </cell>
          <cell r="L1254">
            <v>0</v>
          </cell>
          <cell r="M1254">
            <v>557</v>
          </cell>
          <cell r="N1254">
            <v>0</v>
          </cell>
          <cell r="O1254">
            <v>0</v>
          </cell>
          <cell r="P1254">
            <v>0</v>
          </cell>
          <cell r="Q1254">
            <v>268</v>
          </cell>
          <cell r="R1254">
            <v>825</v>
          </cell>
        </row>
        <row r="1255">
          <cell r="B1255" t="str">
            <v>Atrica</v>
          </cell>
          <cell r="I1255">
            <v>0</v>
          </cell>
          <cell r="K1255" t="str">
            <v>Atrica</v>
          </cell>
          <cell r="R1255">
            <v>0</v>
          </cell>
        </row>
        <row r="1256">
          <cell r="B1256" t="str">
            <v>Avici</v>
          </cell>
          <cell r="I1256">
            <v>0</v>
          </cell>
          <cell r="K1256" t="str">
            <v>Avici</v>
          </cell>
          <cell r="R1256">
            <v>0</v>
          </cell>
        </row>
        <row r="1257">
          <cell r="B1257" t="str">
            <v>Brocade</v>
          </cell>
          <cell r="C1257">
            <v>5</v>
          </cell>
          <cell r="D1257">
            <v>0</v>
          </cell>
          <cell r="E1257">
            <v>0</v>
          </cell>
          <cell r="F1257">
            <v>0</v>
          </cell>
          <cell r="G1257">
            <v>14</v>
          </cell>
          <cell r="H1257">
            <v>0</v>
          </cell>
          <cell r="I1257">
            <v>19</v>
          </cell>
          <cell r="K1257" t="str">
            <v>Brocade</v>
          </cell>
          <cell r="L1257">
            <v>95</v>
          </cell>
          <cell r="M1257">
            <v>0</v>
          </cell>
          <cell r="N1257">
            <v>0</v>
          </cell>
          <cell r="O1257">
            <v>0</v>
          </cell>
          <cell r="P1257">
            <v>238</v>
          </cell>
          <cell r="Q1257">
            <v>0</v>
          </cell>
          <cell r="R1257">
            <v>333</v>
          </cell>
        </row>
        <row r="1258">
          <cell r="B1258" t="str">
            <v>Caspian</v>
          </cell>
          <cell r="I1258">
            <v>0</v>
          </cell>
          <cell r="K1258" t="str">
            <v>Caspian</v>
          </cell>
          <cell r="R1258">
            <v>0</v>
          </cell>
        </row>
        <row r="1259">
          <cell r="B1259" t="str">
            <v>Chiaro</v>
          </cell>
          <cell r="I1259">
            <v>0</v>
          </cell>
          <cell r="K1259" t="str">
            <v>Chiaro</v>
          </cell>
          <cell r="R1259">
            <v>0</v>
          </cell>
        </row>
        <row r="1260">
          <cell r="B1260" t="str">
            <v>Ciena</v>
          </cell>
          <cell r="C1260">
            <v>0</v>
          </cell>
          <cell r="D1260">
            <v>0</v>
          </cell>
          <cell r="E1260">
            <v>0</v>
          </cell>
          <cell r="F1260">
            <v>0</v>
          </cell>
          <cell r="G1260">
            <v>8</v>
          </cell>
          <cell r="H1260">
            <v>3</v>
          </cell>
          <cell r="I1260">
            <v>11</v>
          </cell>
          <cell r="K1260" t="str">
            <v>Ciena</v>
          </cell>
          <cell r="L1260">
            <v>0</v>
          </cell>
          <cell r="M1260">
            <v>0</v>
          </cell>
          <cell r="N1260">
            <v>0</v>
          </cell>
          <cell r="O1260">
            <v>0</v>
          </cell>
          <cell r="P1260">
            <v>302</v>
          </cell>
          <cell r="Q1260">
            <v>40</v>
          </cell>
          <cell r="R1260">
            <v>342</v>
          </cell>
        </row>
        <row r="1261">
          <cell r="B1261" t="str">
            <v>Cisco</v>
          </cell>
          <cell r="C1261">
            <v>122</v>
          </cell>
          <cell r="D1261">
            <v>193</v>
          </cell>
          <cell r="E1261">
            <v>1</v>
          </cell>
          <cell r="F1261">
            <v>0</v>
          </cell>
          <cell r="G1261">
            <v>87</v>
          </cell>
          <cell r="H1261">
            <v>0</v>
          </cell>
          <cell r="I1261">
            <v>403</v>
          </cell>
          <cell r="K1261" t="str">
            <v>Cisco</v>
          </cell>
          <cell r="L1261">
            <v>318</v>
          </cell>
          <cell r="M1261">
            <v>3827</v>
          </cell>
          <cell r="N1261">
            <v>4</v>
          </cell>
          <cell r="O1261">
            <v>0</v>
          </cell>
          <cell r="P1261">
            <v>3035</v>
          </cell>
          <cell r="Q1261">
            <v>0</v>
          </cell>
          <cell r="R1261">
            <v>7184</v>
          </cell>
        </row>
        <row r="1262">
          <cell r="B1262" t="str">
            <v>Cosine</v>
          </cell>
          <cell r="I1262">
            <v>0</v>
          </cell>
          <cell r="K1262" t="str">
            <v>Cosine</v>
          </cell>
          <cell r="R1262">
            <v>0</v>
          </cell>
        </row>
        <row r="1263">
          <cell r="B1263" t="str">
            <v>ECI Telecom</v>
          </cell>
          <cell r="C1263">
            <v>0</v>
          </cell>
          <cell r="D1263">
            <v>0</v>
          </cell>
          <cell r="E1263">
            <v>0</v>
          </cell>
          <cell r="F1263">
            <v>0</v>
          </cell>
          <cell r="G1263">
            <v>2</v>
          </cell>
          <cell r="H1263">
            <v>0</v>
          </cell>
          <cell r="I1263">
            <v>2</v>
          </cell>
          <cell r="K1263" t="str">
            <v>ECI Telecom</v>
          </cell>
          <cell r="L1263">
            <v>0</v>
          </cell>
          <cell r="M1263">
            <v>0</v>
          </cell>
          <cell r="N1263">
            <v>0</v>
          </cell>
          <cell r="O1263">
            <v>0</v>
          </cell>
          <cell r="P1263">
            <v>6</v>
          </cell>
          <cell r="Q1263">
            <v>0</v>
          </cell>
          <cell r="R1263">
            <v>6</v>
          </cell>
        </row>
        <row r="1264">
          <cell r="B1264" t="str">
            <v>Equipe</v>
          </cell>
          <cell r="I1264">
            <v>0</v>
          </cell>
          <cell r="K1264" t="str">
            <v>Equipe</v>
          </cell>
          <cell r="R1264">
            <v>0</v>
          </cell>
        </row>
        <row r="1265">
          <cell r="B1265" t="str">
            <v>Ericsson</v>
          </cell>
          <cell r="C1265">
            <v>0</v>
          </cell>
          <cell r="D1265">
            <v>0</v>
          </cell>
          <cell r="E1265">
            <v>6</v>
          </cell>
          <cell r="F1265">
            <v>0</v>
          </cell>
          <cell r="G1265">
            <v>0</v>
          </cell>
          <cell r="H1265">
            <v>20</v>
          </cell>
          <cell r="I1265">
            <v>26</v>
          </cell>
          <cell r="K1265" t="str">
            <v>Ericsson</v>
          </cell>
          <cell r="L1265">
            <v>0</v>
          </cell>
          <cell r="M1265">
            <v>0</v>
          </cell>
          <cell r="N1265">
            <v>74</v>
          </cell>
          <cell r="O1265">
            <v>0</v>
          </cell>
          <cell r="P1265">
            <v>0</v>
          </cell>
          <cell r="Q1265">
            <v>102</v>
          </cell>
          <cell r="R1265">
            <v>176</v>
          </cell>
        </row>
        <row r="1266">
          <cell r="B1266" t="str">
            <v>Extreme</v>
          </cell>
          <cell r="C1266">
            <v>0</v>
          </cell>
          <cell r="D1266">
            <v>0</v>
          </cell>
          <cell r="E1266">
            <v>0</v>
          </cell>
          <cell r="F1266">
            <v>0</v>
          </cell>
          <cell r="G1266">
            <v>7</v>
          </cell>
          <cell r="H1266">
            <v>0</v>
          </cell>
          <cell r="I1266">
            <v>7</v>
          </cell>
          <cell r="K1266" t="str">
            <v>Extreme</v>
          </cell>
          <cell r="L1266">
            <v>0</v>
          </cell>
          <cell r="M1266">
            <v>0</v>
          </cell>
          <cell r="N1266">
            <v>0</v>
          </cell>
          <cell r="O1266">
            <v>0</v>
          </cell>
          <cell r="P1266">
            <v>258</v>
          </cell>
          <cell r="Q1266">
            <v>0</v>
          </cell>
          <cell r="R1266">
            <v>258</v>
          </cell>
        </row>
        <row r="1267">
          <cell r="B1267" t="str">
            <v>Force10</v>
          </cell>
          <cell r="C1267">
            <v>0</v>
          </cell>
          <cell r="D1267">
            <v>0</v>
          </cell>
          <cell r="E1267">
            <v>0</v>
          </cell>
          <cell r="F1267">
            <v>0</v>
          </cell>
          <cell r="G1267">
            <v>2</v>
          </cell>
          <cell r="H1267">
            <v>0</v>
          </cell>
          <cell r="I1267">
            <v>2</v>
          </cell>
          <cell r="K1267" t="str">
            <v>Force10</v>
          </cell>
          <cell r="L1267">
            <v>0</v>
          </cell>
          <cell r="M1267">
            <v>0</v>
          </cell>
          <cell r="N1267">
            <v>0</v>
          </cell>
          <cell r="O1267">
            <v>0</v>
          </cell>
          <cell r="P1267">
            <v>11</v>
          </cell>
          <cell r="Q1267">
            <v>0</v>
          </cell>
          <cell r="R1267">
            <v>11</v>
          </cell>
        </row>
        <row r="1268">
          <cell r="B1268" t="str">
            <v>Fujitsu</v>
          </cell>
          <cell r="C1268">
            <v>0</v>
          </cell>
          <cell r="D1268">
            <v>0</v>
          </cell>
          <cell r="E1268">
            <v>0</v>
          </cell>
          <cell r="F1268">
            <v>0</v>
          </cell>
          <cell r="G1268">
            <v>0</v>
          </cell>
          <cell r="H1268">
            <v>0</v>
          </cell>
          <cell r="I1268">
            <v>0</v>
          </cell>
          <cell r="K1268" t="str">
            <v>Fujitsu</v>
          </cell>
          <cell r="L1268">
            <v>0</v>
          </cell>
          <cell r="M1268">
            <v>0</v>
          </cell>
          <cell r="N1268">
            <v>0</v>
          </cell>
          <cell r="O1268">
            <v>0</v>
          </cell>
          <cell r="P1268">
            <v>0</v>
          </cell>
          <cell r="Q1268">
            <v>0</v>
          </cell>
          <cell r="R1268">
            <v>0</v>
          </cell>
        </row>
        <row r="1269">
          <cell r="B1269" t="str">
            <v>Hammerhead Systems</v>
          </cell>
          <cell r="I1269">
            <v>0</v>
          </cell>
          <cell r="K1269" t="str">
            <v>Hammerhead Systems</v>
          </cell>
          <cell r="R1269">
            <v>0</v>
          </cell>
        </row>
        <row r="1270">
          <cell r="B1270" t="str">
            <v>Hitachi</v>
          </cell>
          <cell r="I1270">
            <v>0</v>
          </cell>
          <cell r="K1270" t="str">
            <v>Hitachi</v>
          </cell>
          <cell r="R1270">
            <v>0</v>
          </cell>
        </row>
        <row r="1271">
          <cell r="B1271" t="str">
            <v>Hitachi Cable</v>
          </cell>
          <cell r="C1271">
            <v>0</v>
          </cell>
          <cell r="D1271">
            <v>0</v>
          </cell>
          <cell r="E1271">
            <v>0</v>
          </cell>
          <cell r="F1271">
            <v>0</v>
          </cell>
          <cell r="G1271">
            <v>0</v>
          </cell>
          <cell r="H1271">
            <v>0</v>
          </cell>
          <cell r="I1271">
            <v>0</v>
          </cell>
          <cell r="K1271" t="str">
            <v>Hitachi Cable</v>
          </cell>
          <cell r="L1271">
            <v>0</v>
          </cell>
          <cell r="M1271">
            <v>0</v>
          </cell>
          <cell r="N1271">
            <v>0</v>
          </cell>
          <cell r="O1271">
            <v>0</v>
          </cell>
          <cell r="P1271">
            <v>0</v>
          </cell>
          <cell r="Q1271">
            <v>0</v>
          </cell>
          <cell r="R1271">
            <v>0</v>
          </cell>
        </row>
        <row r="1272">
          <cell r="B1272" t="str">
            <v>Huawei</v>
          </cell>
          <cell r="C1272">
            <v>0</v>
          </cell>
          <cell r="D1272">
            <v>0</v>
          </cell>
          <cell r="E1272">
            <v>0</v>
          </cell>
          <cell r="F1272">
            <v>0</v>
          </cell>
          <cell r="G1272">
            <v>0</v>
          </cell>
          <cell r="H1272">
            <v>0</v>
          </cell>
          <cell r="I1272">
            <v>0</v>
          </cell>
          <cell r="K1272" t="str">
            <v>Huawei</v>
          </cell>
          <cell r="L1272">
            <v>0</v>
          </cell>
          <cell r="M1272">
            <v>0</v>
          </cell>
          <cell r="N1272">
            <v>0</v>
          </cell>
          <cell r="O1272">
            <v>0</v>
          </cell>
          <cell r="P1272">
            <v>0</v>
          </cell>
          <cell r="Q1272">
            <v>0</v>
          </cell>
          <cell r="R1272">
            <v>0</v>
          </cell>
        </row>
        <row r="1273">
          <cell r="B1273" t="str">
            <v>Hyperchip</v>
          </cell>
          <cell r="I1273">
            <v>0</v>
          </cell>
          <cell r="K1273" t="str">
            <v>Hyperchip</v>
          </cell>
          <cell r="R1273">
            <v>0</v>
          </cell>
        </row>
        <row r="1274">
          <cell r="B1274" t="str">
            <v>Juniper</v>
          </cell>
          <cell r="C1274">
            <v>83</v>
          </cell>
          <cell r="D1274">
            <v>81</v>
          </cell>
          <cell r="E1274">
            <v>18</v>
          </cell>
          <cell r="F1274">
            <v>0</v>
          </cell>
          <cell r="G1274">
            <v>0</v>
          </cell>
          <cell r="H1274">
            <v>0</v>
          </cell>
          <cell r="I1274">
            <v>182</v>
          </cell>
          <cell r="K1274" t="str">
            <v>Juniper</v>
          </cell>
          <cell r="L1274">
            <v>143</v>
          </cell>
          <cell r="M1274">
            <v>971</v>
          </cell>
          <cell r="N1274">
            <v>129</v>
          </cell>
          <cell r="O1274">
            <v>0</v>
          </cell>
          <cell r="P1274">
            <v>0</v>
          </cell>
          <cell r="Q1274">
            <v>0</v>
          </cell>
          <cell r="R1274">
            <v>1243</v>
          </cell>
        </row>
        <row r="1275">
          <cell r="B1275" t="str">
            <v>Laurel Networks</v>
          </cell>
          <cell r="I1275">
            <v>0</v>
          </cell>
          <cell r="K1275" t="str">
            <v>Laurel Networks</v>
          </cell>
          <cell r="R1275">
            <v>0</v>
          </cell>
        </row>
        <row r="1276">
          <cell r="B1276" t="str">
            <v>Lucent</v>
          </cell>
          <cell r="I1276">
            <v>0</v>
          </cell>
          <cell r="K1276" t="str">
            <v>Lucent</v>
          </cell>
          <cell r="R1276">
            <v>0</v>
          </cell>
        </row>
        <row r="1277">
          <cell r="B1277" t="str">
            <v>NEC</v>
          </cell>
          <cell r="C1277">
            <v>0</v>
          </cell>
          <cell r="D1277">
            <v>0</v>
          </cell>
          <cell r="E1277">
            <v>0</v>
          </cell>
          <cell r="F1277">
            <v>0</v>
          </cell>
          <cell r="G1277">
            <v>0</v>
          </cell>
          <cell r="H1277">
            <v>0</v>
          </cell>
          <cell r="I1277">
            <v>0</v>
          </cell>
          <cell r="K1277" t="str">
            <v>NEC</v>
          </cell>
          <cell r="L1277">
            <v>0</v>
          </cell>
          <cell r="M1277">
            <v>0</v>
          </cell>
          <cell r="N1277">
            <v>0</v>
          </cell>
          <cell r="O1277">
            <v>0</v>
          </cell>
          <cell r="P1277">
            <v>0</v>
          </cell>
          <cell r="Q1277">
            <v>0</v>
          </cell>
          <cell r="R1277">
            <v>0</v>
          </cell>
        </row>
        <row r="1278">
          <cell r="B1278" t="str">
            <v>Nokia Siemens Networks</v>
          </cell>
          <cell r="C1278">
            <v>0</v>
          </cell>
          <cell r="D1278">
            <v>0</v>
          </cell>
          <cell r="E1278">
            <v>0</v>
          </cell>
          <cell r="F1278">
            <v>0</v>
          </cell>
          <cell r="G1278">
            <v>0</v>
          </cell>
          <cell r="H1278">
            <v>0</v>
          </cell>
          <cell r="I1278">
            <v>0</v>
          </cell>
          <cell r="K1278" t="str">
            <v>Nokia Siemens Networks</v>
          </cell>
          <cell r="L1278">
            <v>0</v>
          </cell>
          <cell r="M1278">
            <v>0</v>
          </cell>
          <cell r="N1278">
            <v>0</v>
          </cell>
          <cell r="O1278">
            <v>0</v>
          </cell>
          <cell r="P1278">
            <v>0</v>
          </cell>
          <cell r="Q1278">
            <v>0</v>
          </cell>
          <cell r="R1278">
            <v>0</v>
          </cell>
        </row>
        <row r="1279">
          <cell r="B1279" t="str">
            <v>Nortel</v>
          </cell>
          <cell r="C1279">
            <v>0</v>
          </cell>
          <cell r="D1279">
            <v>0</v>
          </cell>
          <cell r="E1279">
            <v>0</v>
          </cell>
          <cell r="F1279">
            <v>0</v>
          </cell>
          <cell r="G1279">
            <v>8</v>
          </cell>
          <cell r="H1279">
            <v>5</v>
          </cell>
          <cell r="I1279">
            <v>13</v>
          </cell>
          <cell r="K1279" t="str">
            <v>Nortel</v>
          </cell>
          <cell r="L1279">
            <v>0</v>
          </cell>
          <cell r="M1279">
            <v>0</v>
          </cell>
          <cell r="N1279">
            <v>0</v>
          </cell>
          <cell r="O1279">
            <v>0</v>
          </cell>
          <cell r="P1279">
            <v>288</v>
          </cell>
          <cell r="Q1279">
            <v>24</v>
          </cell>
          <cell r="R1279">
            <v>312</v>
          </cell>
        </row>
        <row r="1280">
          <cell r="B1280" t="str">
            <v>Procket</v>
          </cell>
          <cell r="I1280">
            <v>0</v>
          </cell>
          <cell r="K1280" t="str">
            <v>Procket</v>
          </cell>
          <cell r="R1280">
            <v>0</v>
          </cell>
        </row>
        <row r="1281">
          <cell r="B1281" t="str">
            <v>Quarry</v>
          </cell>
          <cell r="I1281">
            <v>0</v>
          </cell>
          <cell r="K1281" t="str">
            <v>Quarry</v>
          </cell>
          <cell r="R1281">
            <v>0</v>
          </cell>
        </row>
        <row r="1282">
          <cell r="B1282" t="str">
            <v>Redback</v>
          </cell>
          <cell r="I1282">
            <v>0</v>
          </cell>
          <cell r="K1282" t="str">
            <v>Redback</v>
          </cell>
          <cell r="R1282">
            <v>0</v>
          </cell>
        </row>
        <row r="1283">
          <cell r="B1283" t="str">
            <v>Riverstone</v>
          </cell>
          <cell r="I1283">
            <v>0</v>
          </cell>
          <cell r="K1283" t="str">
            <v>Riverstone</v>
          </cell>
          <cell r="R1283">
            <v>0</v>
          </cell>
        </row>
        <row r="1284">
          <cell r="B1284" t="str">
            <v>Tellabs</v>
          </cell>
          <cell r="C1284">
            <v>0</v>
          </cell>
          <cell r="D1284">
            <v>25</v>
          </cell>
          <cell r="E1284">
            <v>0</v>
          </cell>
          <cell r="F1284">
            <v>0</v>
          </cell>
          <cell r="G1284">
            <v>0</v>
          </cell>
          <cell r="H1284">
            <v>0</v>
          </cell>
          <cell r="I1284">
            <v>25</v>
          </cell>
          <cell r="K1284" t="str">
            <v>Tellabs</v>
          </cell>
          <cell r="L1284">
            <v>0</v>
          </cell>
          <cell r="M1284">
            <v>265</v>
          </cell>
          <cell r="N1284">
            <v>0</v>
          </cell>
          <cell r="O1284">
            <v>0</v>
          </cell>
          <cell r="P1284">
            <v>0</v>
          </cell>
          <cell r="Q1284">
            <v>0</v>
          </cell>
          <cell r="R1284">
            <v>265</v>
          </cell>
        </row>
        <row r="1285">
          <cell r="B1285" t="str">
            <v>ZTE</v>
          </cell>
          <cell r="C1285">
            <v>0</v>
          </cell>
          <cell r="D1285">
            <v>0</v>
          </cell>
          <cell r="E1285">
            <v>0</v>
          </cell>
          <cell r="F1285">
            <v>0</v>
          </cell>
          <cell r="G1285">
            <v>0</v>
          </cell>
          <cell r="H1285">
            <v>0</v>
          </cell>
          <cell r="I1285">
            <v>0</v>
          </cell>
          <cell r="K1285" t="str">
            <v>ZTE</v>
          </cell>
          <cell r="L1285">
            <v>0</v>
          </cell>
          <cell r="M1285">
            <v>0</v>
          </cell>
          <cell r="N1285">
            <v>0</v>
          </cell>
          <cell r="O1285">
            <v>0</v>
          </cell>
          <cell r="P1285">
            <v>0</v>
          </cell>
          <cell r="Q1285">
            <v>0</v>
          </cell>
          <cell r="R1285">
            <v>0</v>
          </cell>
        </row>
        <row r="1286">
          <cell r="B1286" t="str">
            <v>Other</v>
          </cell>
          <cell r="C1286">
            <v>0</v>
          </cell>
          <cell r="D1286">
            <v>0</v>
          </cell>
          <cell r="E1286">
            <v>0</v>
          </cell>
          <cell r="F1286">
            <v>0</v>
          </cell>
          <cell r="G1286">
            <v>1</v>
          </cell>
          <cell r="H1286">
            <v>0</v>
          </cell>
          <cell r="I1286">
            <v>1</v>
          </cell>
          <cell r="K1286" t="str">
            <v>Other</v>
          </cell>
          <cell r="L1286">
            <v>0</v>
          </cell>
          <cell r="M1286">
            <v>0</v>
          </cell>
          <cell r="N1286">
            <v>0</v>
          </cell>
          <cell r="O1286">
            <v>0</v>
          </cell>
          <cell r="P1286">
            <v>5</v>
          </cell>
          <cell r="Q1286">
            <v>0</v>
          </cell>
          <cell r="R1286">
            <v>5</v>
          </cell>
        </row>
        <row r="1287">
          <cell r="B1287" t="str">
            <v>Total</v>
          </cell>
          <cell r="C1287">
            <v>210</v>
          </cell>
          <cell r="D1287">
            <v>363</v>
          </cell>
          <cell r="E1287">
            <v>25</v>
          </cell>
          <cell r="F1287">
            <v>0</v>
          </cell>
          <cell r="G1287">
            <v>129</v>
          </cell>
          <cell r="H1287">
            <v>69</v>
          </cell>
          <cell r="I1287">
            <v>796</v>
          </cell>
          <cell r="K1287" t="str">
            <v>Total</v>
          </cell>
          <cell r="L1287">
            <v>556</v>
          </cell>
          <cell r="M1287">
            <v>5620</v>
          </cell>
          <cell r="N1287">
            <v>207</v>
          </cell>
          <cell r="O1287">
            <v>0</v>
          </cell>
          <cell r="P1287">
            <v>4143</v>
          </cell>
          <cell r="Q1287">
            <v>434</v>
          </cell>
          <cell r="R1287">
            <v>10960</v>
          </cell>
        </row>
        <row r="1291">
          <cell r="B1291" t="str">
            <v>Vendor</v>
          </cell>
          <cell r="C1291" t="str">
            <v>Core IP/MPLS</v>
          </cell>
          <cell r="D1291" t="str">
            <v xml:space="preserve">Edge IP/MPLS </v>
          </cell>
          <cell r="E1291" t="str">
            <v>Subscriber Service Router</v>
          </cell>
          <cell r="F1291" t="str">
            <v>BRAS</v>
          </cell>
          <cell r="G1291" t="str">
            <v>IP/Ethernet</v>
          </cell>
          <cell r="H1291" t="str">
            <v>ATM/MPLS</v>
          </cell>
          <cell r="I1291" t="str">
            <v>Total IPS</v>
          </cell>
          <cell r="K1291" t="str">
            <v>Vendor</v>
          </cell>
          <cell r="L1291" t="str">
            <v>Core IP/MPLS</v>
          </cell>
          <cell r="M1291" t="str">
            <v>Edge IP/MPLS</v>
          </cell>
          <cell r="N1291" t="str">
            <v>Subscriber Service Router</v>
          </cell>
          <cell r="O1291" t="str">
            <v>BRAS</v>
          </cell>
          <cell r="P1291" t="str">
            <v>IP/Ethernet</v>
          </cell>
          <cell r="Q1291" t="str">
            <v>ATM/MPLS</v>
          </cell>
          <cell r="R1291" t="str">
            <v>Total IPS</v>
          </cell>
        </row>
        <row r="1292">
          <cell r="B1292" t="str">
            <v>Alaxala Networks</v>
          </cell>
          <cell r="C1292">
            <v>0</v>
          </cell>
          <cell r="D1292">
            <v>0</v>
          </cell>
          <cell r="E1292">
            <v>0</v>
          </cell>
          <cell r="F1292">
            <v>0</v>
          </cell>
          <cell r="G1292">
            <v>0</v>
          </cell>
          <cell r="H1292">
            <v>0</v>
          </cell>
          <cell r="I1292">
            <v>0</v>
          </cell>
          <cell r="K1292" t="str">
            <v>Alaxala Networks</v>
          </cell>
          <cell r="L1292">
            <v>0</v>
          </cell>
          <cell r="M1292">
            <v>0</v>
          </cell>
          <cell r="N1292">
            <v>0</v>
          </cell>
          <cell r="O1292">
            <v>0</v>
          </cell>
          <cell r="P1292">
            <v>0</v>
          </cell>
          <cell r="Q1292">
            <v>0</v>
          </cell>
          <cell r="R1292">
            <v>0</v>
          </cell>
        </row>
        <row r="1293">
          <cell r="B1293" t="str">
            <v>Alcatel-Lucent</v>
          </cell>
          <cell r="C1293">
            <v>0</v>
          </cell>
          <cell r="D1293">
            <v>79</v>
          </cell>
          <cell r="E1293">
            <v>0</v>
          </cell>
          <cell r="F1293">
            <v>0</v>
          </cell>
          <cell r="G1293">
            <v>0</v>
          </cell>
          <cell r="H1293">
            <v>39</v>
          </cell>
          <cell r="I1293">
            <v>118</v>
          </cell>
          <cell r="K1293" t="str">
            <v>Alcatel-Lucent</v>
          </cell>
          <cell r="L1293">
            <v>0</v>
          </cell>
          <cell r="M1293">
            <v>688</v>
          </cell>
          <cell r="N1293">
            <v>0</v>
          </cell>
          <cell r="O1293">
            <v>0</v>
          </cell>
          <cell r="P1293">
            <v>0</v>
          </cell>
          <cell r="Q1293">
            <v>265</v>
          </cell>
          <cell r="R1293">
            <v>953</v>
          </cell>
        </row>
        <row r="1294">
          <cell r="B1294" t="str">
            <v>Atrica</v>
          </cell>
          <cell r="I1294">
            <v>0</v>
          </cell>
          <cell r="K1294" t="str">
            <v>Atrica</v>
          </cell>
          <cell r="R1294">
            <v>0</v>
          </cell>
        </row>
        <row r="1295">
          <cell r="B1295" t="str">
            <v>Avici</v>
          </cell>
          <cell r="I1295">
            <v>0</v>
          </cell>
          <cell r="K1295" t="str">
            <v>Avici</v>
          </cell>
          <cell r="R1295">
            <v>0</v>
          </cell>
        </row>
        <row r="1296">
          <cell r="B1296" t="str">
            <v>Brocade</v>
          </cell>
          <cell r="C1296">
            <v>4</v>
          </cell>
          <cell r="D1296">
            <v>0</v>
          </cell>
          <cell r="E1296">
            <v>0</v>
          </cell>
          <cell r="F1296">
            <v>0</v>
          </cell>
          <cell r="G1296">
            <v>10</v>
          </cell>
          <cell r="H1296">
            <v>0</v>
          </cell>
          <cell r="I1296">
            <v>14</v>
          </cell>
          <cell r="K1296" t="str">
            <v>Brocade</v>
          </cell>
          <cell r="L1296">
            <v>76</v>
          </cell>
          <cell r="M1296">
            <v>0</v>
          </cell>
          <cell r="N1296">
            <v>0</v>
          </cell>
          <cell r="O1296">
            <v>0</v>
          </cell>
          <cell r="P1296">
            <v>168</v>
          </cell>
          <cell r="Q1296">
            <v>0</v>
          </cell>
          <cell r="R1296">
            <v>244</v>
          </cell>
        </row>
        <row r="1297">
          <cell r="B1297" t="str">
            <v>Caspian</v>
          </cell>
          <cell r="I1297">
            <v>0</v>
          </cell>
          <cell r="K1297" t="str">
            <v>Caspian</v>
          </cell>
          <cell r="R1297">
            <v>0</v>
          </cell>
        </row>
        <row r="1298">
          <cell r="B1298" t="str">
            <v>Chiaro</v>
          </cell>
          <cell r="I1298">
            <v>0</v>
          </cell>
          <cell r="K1298" t="str">
            <v>Chiaro</v>
          </cell>
          <cell r="R1298">
            <v>0</v>
          </cell>
        </row>
        <row r="1299">
          <cell r="B1299" t="str">
            <v>Ciena</v>
          </cell>
          <cell r="C1299">
            <v>0</v>
          </cell>
          <cell r="D1299">
            <v>0</v>
          </cell>
          <cell r="E1299">
            <v>0</v>
          </cell>
          <cell r="F1299">
            <v>0</v>
          </cell>
          <cell r="G1299">
            <v>13</v>
          </cell>
          <cell r="H1299">
            <v>1</v>
          </cell>
          <cell r="I1299">
            <v>14</v>
          </cell>
          <cell r="K1299" t="str">
            <v>Ciena</v>
          </cell>
          <cell r="L1299">
            <v>0</v>
          </cell>
          <cell r="M1299">
            <v>0</v>
          </cell>
          <cell r="N1299">
            <v>0</v>
          </cell>
          <cell r="O1299">
            <v>0</v>
          </cell>
          <cell r="P1299">
            <v>490</v>
          </cell>
          <cell r="Q1299">
            <v>11</v>
          </cell>
          <cell r="R1299">
            <v>501</v>
          </cell>
        </row>
        <row r="1300">
          <cell r="B1300" t="str">
            <v>Cisco</v>
          </cell>
          <cell r="C1300">
            <v>136</v>
          </cell>
          <cell r="D1300">
            <v>251</v>
          </cell>
          <cell r="E1300">
            <v>1</v>
          </cell>
          <cell r="F1300">
            <v>0</v>
          </cell>
          <cell r="G1300">
            <v>103</v>
          </cell>
          <cell r="H1300">
            <v>0</v>
          </cell>
          <cell r="I1300">
            <v>491</v>
          </cell>
          <cell r="K1300" t="str">
            <v>Cisco</v>
          </cell>
          <cell r="L1300">
            <v>356</v>
          </cell>
          <cell r="M1300">
            <v>4982</v>
          </cell>
          <cell r="N1300">
            <v>4</v>
          </cell>
          <cell r="O1300">
            <v>0</v>
          </cell>
          <cell r="P1300">
            <v>3609</v>
          </cell>
          <cell r="Q1300">
            <v>0</v>
          </cell>
          <cell r="R1300">
            <v>8951</v>
          </cell>
        </row>
        <row r="1301">
          <cell r="B1301" t="str">
            <v>Cosine</v>
          </cell>
          <cell r="I1301">
            <v>0</v>
          </cell>
          <cell r="K1301" t="str">
            <v>Cosine</v>
          </cell>
          <cell r="R1301">
            <v>0</v>
          </cell>
        </row>
        <row r="1302">
          <cell r="B1302" t="str">
            <v>ECI Telecom</v>
          </cell>
          <cell r="C1302">
            <v>0</v>
          </cell>
          <cell r="D1302">
            <v>0</v>
          </cell>
          <cell r="E1302">
            <v>0</v>
          </cell>
          <cell r="F1302">
            <v>0</v>
          </cell>
          <cell r="G1302">
            <v>2</v>
          </cell>
          <cell r="H1302">
            <v>0</v>
          </cell>
          <cell r="I1302">
            <v>2</v>
          </cell>
          <cell r="K1302" t="str">
            <v>ECI Telecom</v>
          </cell>
          <cell r="L1302">
            <v>0</v>
          </cell>
          <cell r="M1302">
            <v>0</v>
          </cell>
          <cell r="N1302">
            <v>0</v>
          </cell>
          <cell r="O1302">
            <v>0</v>
          </cell>
          <cell r="P1302">
            <v>6</v>
          </cell>
          <cell r="Q1302">
            <v>0</v>
          </cell>
          <cell r="R1302">
            <v>6</v>
          </cell>
        </row>
        <row r="1303">
          <cell r="B1303" t="str">
            <v>Equipe</v>
          </cell>
          <cell r="I1303">
            <v>0</v>
          </cell>
          <cell r="K1303" t="str">
            <v>Equipe</v>
          </cell>
          <cell r="R1303">
            <v>0</v>
          </cell>
        </row>
        <row r="1304">
          <cell r="B1304" t="str">
            <v>Ericsson</v>
          </cell>
          <cell r="C1304">
            <v>0</v>
          </cell>
          <cell r="D1304">
            <v>8</v>
          </cell>
          <cell r="E1304">
            <v>0</v>
          </cell>
          <cell r="F1304">
            <v>0</v>
          </cell>
          <cell r="G1304">
            <v>0</v>
          </cell>
          <cell r="H1304">
            <v>17</v>
          </cell>
          <cell r="I1304">
            <v>25</v>
          </cell>
          <cell r="K1304" t="str">
            <v>Ericsson</v>
          </cell>
          <cell r="L1304">
            <v>0</v>
          </cell>
          <cell r="M1304">
            <v>86</v>
          </cell>
          <cell r="N1304">
            <v>0</v>
          </cell>
          <cell r="O1304">
            <v>0</v>
          </cell>
          <cell r="P1304">
            <v>0</v>
          </cell>
          <cell r="Q1304">
            <v>87</v>
          </cell>
          <cell r="R1304">
            <v>173</v>
          </cell>
        </row>
        <row r="1305">
          <cell r="B1305" t="str">
            <v>Extreme</v>
          </cell>
          <cell r="C1305">
            <v>0</v>
          </cell>
          <cell r="D1305">
            <v>0</v>
          </cell>
          <cell r="E1305">
            <v>0</v>
          </cell>
          <cell r="F1305">
            <v>0</v>
          </cell>
          <cell r="G1305">
            <v>7</v>
          </cell>
          <cell r="H1305">
            <v>0</v>
          </cell>
          <cell r="I1305">
            <v>7</v>
          </cell>
          <cell r="K1305" t="str">
            <v>Extreme</v>
          </cell>
          <cell r="L1305">
            <v>0</v>
          </cell>
          <cell r="M1305">
            <v>0</v>
          </cell>
          <cell r="N1305">
            <v>0</v>
          </cell>
          <cell r="O1305">
            <v>0</v>
          </cell>
          <cell r="P1305">
            <v>253</v>
          </cell>
          <cell r="Q1305">
            <v>0</v>
          </cell>
          <cell r="R1305">
            <v>253</v>
          </cell>
        </row>
        <row r="1306">
          <cell r="B1306" t="str">
            <v>Force10</v>
          </cell>
          <cell r="C1306">
            <v>0</v>
          </cell>
          <cell r="D1306">
            <v>0</v>
          </cell>
          <cell r="E1306">
            <v>0</v>
          </cell>
          <cell r="F1306">
            <v>0</v>
          </cell>
          <cell r="G1306">
            <v>3</v>
          </cell>
          <cell r="H1306">
            <v>0</v>
          </cell>
          <cell r="I1306">
            <v>3</v>
          </cell>
          <cell r="K1306" t="str">
            <v>Force10</v>
          </cell>
          <cell r="L1306">
            <v>0</v>
          </cell>
          <cell r="M1306">
            <v>0</v>
          </cell>
          <cell r="N1306">
            <v>0</v>
          </cell>
          <cell r="O1306">
            <v>0</v>
          </cell>
          <cell r="P1306">
            <v>17</v>
          </cell>
          <cell r="Q1306">
            <v>0</v>
          </cell>
          <cell r="R1306">
            <v>17</v>
          </cell>
        </row>
        <row r="1307">
          <cell r="B1307" t="str">
            <v>Fujitsu</v>
          </cell>
          <cell r="C1307">
            <v>0</v>
          </cell>
          <cell r="D1307">
            <v>0</v>
          </cell>
          <cell r="E1307">
            <v>0</v>
          </cell>
          <cell r="F1307">
            <v>0</v>
          </cell>
          <cell r="G1307">
            <v>0</v>
          </cell>
          <cell r="H1307">
            <v>0</v>
          </cell>
          <cell r="I1307">
            <v>0</v>
          </cell>
          <cell r="K1307" t="str">
            <v>Fujitsu</v>
          </cell>
          <cell r="L1307">
            <v>0</v>
          </cell>
          <cell r="M1307">
            <v>0</v>
          </cell>
          <cell r="N1307">
            <v>0</v>
          </cell>
          <cell r="O1307">
            <v>0</v>
          </cell>
          <cell r="P1307">
            <v>0</v>
          </cell>
          <cell r="Q1307">
            <v>0</v>
          </cell>
          <cell r="R1307">
            <v>0</v>
          </cell>
        </row>
        <row r="1308">
          <cell r="B1308" t="str">
            <v>Hammerhead Systems</v>
          </cell>
          <cell r="I1308">
            <v>0</v>
          </cell>
          <cell r="K1308" t="str">
            <v>Hammerhead Systems</v>
          </cell>
          <cell r="R1308">
            <v>0</v>
          </cell>
        </row>
        <row r="1309">
          <cell r="B1309" t="str">
            <v>Hitachi</v>
          </cell>
          <cell r="I1309">
            <v>0</v>
          </cell>
          <cell r="K1309" t="str">
            <v>Hitachi</v>
          </cell>
          <cell r="R1309">
            <v>0</v>
          </cell>
        </row>
        <row r="1310">
          <cell r="B1310" t="str">
            <v>Hitachi Cable</v>
          </cell>
          <cell r="C1310">
            <v>0</v>
          </cell>
          <cell r="D1310">
            <v>0</v>
          </cell>
          <cell r="E1310">
            <v>0</v>
          </cell>
          <cell r="F1310">
            <v>0</v>
          </cell>
          <cell r="G1310">
            <v>0</v>
          </cell>
          <cell r="H1310">
            <v>0</v>
          </cell>
          <cell r="I1310">
            <v>0</v>
          </cell>
          <cell r="K1310" t="str">
            <v>Hitachi Cable</v>
          </cell>
          <cell r="L1310">
            <v>0</v>
          </cell>
          <cell r="M1310">
            <v>0</v>
          </cell>
          <cell r="N1310">
            <v>0</v>
          </cell>
          <cell r="O1310">
            <v>0</v>
          </cell>
          <cell r="P1310">
            <v>0</v>
          </cell>
          <cell r="Q1310">
            <v>0</v>
          </cell>
          <cell r="R1310">
            <v>0</v>
          </cell>
        </row>
        <row r="1311">
          <cell r="B1311" t="str">
            <v>Huawei</v>
          </cell>
          <cell r="C1311">
            <v>0</v>
          </cell>
          <cell r="D1311">
            <v>0</v>
          </cell>
          <cell r="E1311">
            <v>0</v>
          </cell>
          <cell r="F1311">
            <v>0</v>
          </cell>
          <cell r="G1311">
            <v>0</v>
          </cell>
          <cell r="H1311">
            <v>0</v>
          </cell>
          <cell r="I1311">
            <v>0</v>
          </cell>
          <cell r="K1311" t="str">
            <v>Huawei</v>
          </cell>
          <cell r="L1311">
            <v>0</v>
          </cell>
          <cell r="M1311">
            <v>0</v>
          </cell>
          <cell r="N1311">
            <v>0</v>
          </cell>
          <cell r="O1311">
            <v>0</v>
          </cell>
          <cell r="P1311">
            <v>0</v>
          </cell>
          <cell r="Q1311">
            <v>0</v>
          </cell>
          <cell r="R1311">
            <v>0</v>
          </cell>
        </row>
        <row r="1312">
          <cell r="B1312" t="str">
            <v>Hyperchip</v>
          </cell>
          <cell r="I1312">
            <v>0</v>
          </cell>
          <cell r="K1312" t="str">
            <v>Hyperchip</v>
          </cell>
          <cell r="R1312">
            <v>0</v>
          </cell>
        </row>
        <row r="1313">
          <cell r="B1313" t="str">
            <v>Juniper</v>
          </cell>
          <cell r="C1313">
            <v>88</v>
          </cell>
          <cell r="D1313">
            <v>95</v>
          </cell>
          <cell r="E1313">
            <v>15</v>
          </cell>
          <cell r="F1313">
            <v>0</v>
          </cell>
          <cell r="G1313">
            <v>0</v>
          </cell>
          <cell r="H1313">
            <v>0</v>
          </cell>
          <cell r="I1313">
            <v>198</v>
          </cell>
          <cell r="K1313" t="str">
            <v>Juniper</v>
          </cell>
          <cell r="L1313">
            <v>152</v>
          </cell>
          <cell r="M1313">
            <v>1051</v>
          </cell>
          <cell r="N1313">
            <v>108</v>
          </cell>
          <cell r="O1313">
            <v>0</v>
          </cell>
          <cell r="P1313">
            <v>0</v>
          </cell>
          <cell r="Q1313">
            <v>0</v>
          </cell>
          <cell r="R1313">
            <v>1311</v>
          </cell>
        </row>
        <row r="1314">
          <cell r="B1314" t="str">
            <v>Laurel Networks</v>
          </cell>
          <cell r="I1314">
            <v>0</v>
          </cell>
          <cell r="K1314" t="str">
            <v>Laurel Networks</v>
          </cell>
          <cell r="R1314">
            <v>0</v>
          </cell>
        </row>
        <row r="1315">
          <cell r="B1315" t="str">
            <v>Lucent</v>
          </cell>
          <cell r="I1315">
            <v>0</v>
          </cell>
          <cell r="K1315" t="str">
            <v>Lucent</v>
          </cell>
          <cell r="R1315">
            <v>0</v>
          </cell>
        </row>
        <row r="1316">
          <cell r="B1316" t="str">
            <v>NEC</v>
          </cell>
          <cell r="C1316">
            <v>0</v>
          </cell>
          <cell r="E1316">
            <v>0</v>
          </cell>
          <cell r="F1316">
            <v>0</v>
          </cell>
          <cell r="G1316">
            <v>0</v>
          </cell>
          <cell r="H1316">
            <v>0</v>
          </cell>
          <cell r="I1316">
            <v>0</v>
          </cell>
          <cell r="K1316" t="str">
            <v>NEC</v>
          </cell>
          <cell r="L1316">
            <v>0</v>
          </cell>
          <cell r="M1316">
            <v>0</v>
          </cell>
          <cell r="N1316">
            <v>0</v>
          </cell>
          <cell r="O1316">
            <v>0</v>
          </cell>
          <cell r="P1316">
            <v>0</v>
          </cell>
          <cell r="Q1316">
            <v>0</v>
          </cell>
          <cell r="R1316">
            <v>0</v>
          </cell>
        </row>
        <row r="1317">
          <cell r="B1317" t="str">
            <v>Nokia Siemens Networks</v>
          </cell>
          <cell r="C1317">
            <v>0</v>
          </cell>
          <cell r="D1317">
            <v>0</v>
          </cell>
          <cell r="E1317">
            <v>0</v>
          </cell>
          <cell r="F1317">
            <v>0</v>
          </cell>
          <cell r="G1317">
            <v>0</v>
          </cell>
          <cell r="H1317">
            <v>0</v>
          </cell>
          <cell r="I1317">
            <v>0</v>
          </cell>
          <cell r="K1317" t="str">
            <v>Nokia Siemens Networks</v>
          </cell>
          <cell r="L1317">
            <v>0</v>
          </cell>
          <cell r="M1317">
            <v>0</v>
          </cell>
          <cell r="N1317">
            <v>0</v>
          </cell>
          <cell r="O1317">
            <v>0</v>
          </cell>
          <cell r="P1317">
            <v>0</v>
          </cell>
          <cell r="Q1317">
            <v>0</v>
          </cell>
          <cell r="R1317">
            <v>0</v>
          </cell>
        </row>
        <row r="1318">
          <cell r="B1318" t="str">
            <v>Nortel</v>
          </cell>
          <cell r="C1318">
            <v>0</v>
          </cell>
          <cell r="D1318">
            <v>0</v>
          </cell>
          <cell r="E1318">
            <v>0</v>
          </cell>
          <cell r="F1318">
            <v>0</v>
          </cell>
          <cell r="G1318">
            <v>4</v>
          </cell>
          <cell r="H1318">
            <v>4</v>
          </cell>
          <cell r="I1318">
            <v>8</v>
          </cell>
          <cell r="K1318" t="str">
            <v>Nortel</v>
          </cell>
          <cell r="L1318">
            <v>0</v>
          </cell>
          <cell r="M1318">
            <v>0</v>
          </cell>
          <cell r="N1318">
            <v>0</v>
          </cell>
          <cell r="O1318">
            <v>0</v>
          </cell>
          <cell r="P1318">
            <v>144</v>
          </cell>
          <cell r="Q1318">
            <v>20</v>
          </cell>
          <cell r="R1318">
            <v>164</v>
          </cell>
        </row>
        <row r="1319">
          <cell r="B1319" t="str">
            <v>Procket</v>
          </cell>
          <cell r="I1319">
            <v>0</v>
          </cell>
          <cell r="K1319" t="str">
            <v>Procket</v>
          </cell>
          <cell r="R1319">
            <v>0</v>
          </cell>
        </row>
        <row r="1320">
          <cell r="B1320" t="str">
            <v>Quarry</v>
          </cell>
          <cell r="I1320">
            <v>0</v>
          </cell>
          <cell r="K1320" t="str">
            <v>Quarry</v>
          </cell>
          <cell r="R1320">
            <v>0</v>
          </cell>
        </row>
        <row r="1321">
          <cell r="B1321" t="str">
            <v>Redback</v>
          </cell>
          <cell r="I1321">
            <v>0</v>
          </cell>
          <cell r="K1321" t="str">
            <v>Redback</v>
          </cell>
          <cell r="R1321">
            <v>0</v>
          </cell>
        </row>
        <row r="1322">
          <cell r="B1322" t="str">
            <v>Riverstone</v>
          </cell>
          <cell r="I1322">
            <v>0</v>
          </cell>
          <cell r="K1322" t="str">
            <v>Riverstone</v>
          </cell>
          <cell r="R1322">
            <v>0</v>
          </cell>
        </row>
        <row r="1323">
          <cell r="B1323" t="str">
            <v>Tellabs</v>
          </cell>
          <cell r="C1323">
            <v>0</v>
          </cell>
          <cell r="D1323">
            <v>30</v>
          </cell>
          <cell r="E1323">
            <v>0</v>
          </cell>
          <cell r="F1323">
            <v>0</v>
          </cell>
          <cell r="G1323">
            <v>0</v>
          </cell>
          <cell r="H1323">
            <v>0</v>
          </cell>
          <cell r="I1323">
            <v>30</v>
          </cell>
          <cell r="K1323" t="str">
            <v>Tellabs</v>
          </cell>
          <cell r="L1323">
            <v>0</v>
          </cell>
          <cell r="M1323">
            <v>315</v>
          </cell>
          <cell r="N1323">
            <v>0</v>
          </cell>
          <cell r="O1323">
            <v>0</v>
          </cell>
          <cell r="P1323">
            <v>0</v>
          </cell>
          <cell r="Q1323">
            <v>0</v>
          </cell>
          <cell r="R1323">
            <v>315</v>
          </cell>
        </row>
        <row r="1324">
          <cell r="B1324" t="str">
            <v>ZTE</v>
          </cell>
          <cell r="C1324">
            <v>0</v>
          </cell>
          <cell r="D1324">
            <v>0</v>
          </cell>
          <cell r="E1324">
            <v>0</v>
          </cell>
          <cell r="F1324">
            <v>0</v>
          </cell>
          <cell r="G1324">
            <v>0</v>
          </cell>
          <cell r="H1324">
            <v>0</v>
          </cell>
          <cell r="I1324">
            <v>0</v>
          </cell>
          <cell r="K1324" t="str">
            <v>ZTE</v>
          </cell>
          <cell r="L1324">
            <v>0</v>
          </cell>
          <cell r="M1324">
            <v>0</v>
          </cell>
          <cell r="N1324">
            <v>0</v>
          </cell>
          <cell r="O1324">
            <v>0</v>
          </cell>
          <cell r="P1324">
            <v>0</v>
          </cell>
          <cell r="Q1324">
            <v>0</v>
          </cell>
          <cell r="R1324">
            <v>0</v>
          </cell>
        </row>
        <row r="1325">
          <cell r="B1325" t="str">
            <v>Other</v>
          </cell>
          <cell r="C1325">
            <v>0</v>
          </cell>
          <cell r="D1325">
            <v>0</v>
          </cell>
          <cell r="E1325">
            <v>0</v>
          </cell>
          <cell r="F1325">
            <v>0</v>
          </cell>
          <cell r="G1325">
            <v>2</v>
          </cell>
          <cell r="H1325">
            <v>0</v>
          </cell>
          <cell r="I1325">
            <v>2</v>
          </cell>
          <cell r="K1325" t="str">
            <v>Other</v>
          </cell>
          <cell r="L1325">
            <v>0</v>
          </cell>
          <cell r="M1325">
            <v>0</v>
          </cell>
          <cell r="N1325">
            <v>0</v>
          </cell>
          <cell r="O1325">
            <v>0</v>
          </cell>
          <cell r="P1325">
            <v>20</v>
          </cell>
          <cell r="Q1325">
            <v>0</v>
          </cell>
          <cell r="R1325">
            <v>20</v>
          </cell>
        </row>
        <row r="1326">
          <cell r="B1326" t="str">
            <v>Total</v>
          </cell>
          <cell r="C1326">
            <v>228</v>
          </cell>
          <cell r="D1326">
            <v>463</v>
          </cell>
          <cell r="E1326">
            <v>16</v>
          </cell>
          <cell r="F1326">
            <v>0</v>
          </cell>
          <cell r="G1326">
            <v>144</v>
          </cell>
          <cell r="H1326">
            <v>61</v>
          </cell>
          <cell r="I1326">
            <v>912</v>
          </cell>
          <cell r="K1326" t="str">
            <v>Total</v>
          </cell>
          <cell r="L1326">
            <v>584</v>
          </cell>
          <cell r="M1326">
            <v>7122</v>
          </cell>
          <cell r="N1326">
            <v>112</v>
          </cell>
          <cell r="O1326">
            <v>0</v>
          </cell>
          <cell r="P1326">
            <v>4707</v>
          </cell>
          <cell r="Q1326">
            <v>383</v>
          </cell>
          <cell r="R1326">
            <v>12908</v>
          </cell>
        </row>
        <row r="1330">
          <cell r="B1330" t="str">
            <v>Vendor</v>
          </cell>
          <cell r="C1330" t="str">
            <v>Core IP/MPLS</v>
          </cell>
          <cell r="D1330" t="str">
            <v xml:space="preserve">Edge IP/MPLS </v>
          </cell>
          <cell r="E1330" t="str">
            <v>Subscriber Service Router</v>
          </cell>
          <cell r="F1330" t="str">
            <v>BRAS</v>
          </cell>
          <cell r="G1330" t="str">
            <v>IP/Ethernet</v>
          </cell>
          <cell r="H1330" t="str">
            <v>ATM/MPLS</v>
          </cell>
          <cell r="I1330" t="str">
            <v>Total IPS</v>
          </cell>
          <cell r="K1330" t="str">
            <v>Vendor</v>
          </cell>
          <cell r="L1330" t="str">
            <v>Core IP/MPLS</v>
          </cell>
          <cell r="M1330" t="str">
            <v>Edge IP/MPLS</v>
          </cell>
          <cell r="N1330" t="str">
            <v>Subscriber Service Router</v>
          </cell>
          <cell r="O1330" t="str">
            <v>BRAS</v>
          </cell>
          <cell r="P1330" t="str">
            <v>IP/Ethernet</v>
          </cell>
          <cell r="Q1330" t="str">
            <v>ATM/MPLS</v>
          </cell>
          <cell r="R1330" t="str">
            <v>Total IPS</v>
          </cell>
        </row>
        <row r="1331">
          <cell r="B1331" t="str">
            <v>Alaxala Networks</v>
          </cell>
          <cell r="C1331">
            <v>0</v>
          </cell>
          <cell r="D1331">
            <v>0</v>
          </cell>
          <cell r="E1331">
            <v>0</v>
          </cell>
          <cell r="F1331">
            <v>0</v>
          </cell>
          <cell r="G1331">
            <v>0</v>
          </cell>
          <cell r="H1331">
            <v>0</v>
          </cell>
          <cell r="I1331">
            <v>0</v>
          </cell>
          <cell r="K1331" t="str">
            <v>Alaxala Networks</v>
          </cell>
          <cell r="L1331">
            <v>0</v>
          </cell>
          <cell r="M1331">
            <v>0</v>
          </cell>
          <cell r="N1331">
            <v>0</v>
          </cell>
          <cell r="O1331">
            <v>0</v>
          </cell>
          <cell r="P1331">
            <v>0</v>
          </cell>
          <cell r="Q1331">
            <v>0</v>
          </cell>
          <cell r="R1331">
            <v>0</v>
          </cell>
        </row>
        <row r="1332">
          <cell r="B1332" t="str">
            <v>Alcatel-Lucent</v>
          </cell>
          <cell r="C1332">
            <v>0</v>
          </cell>
          <cell r="D1332">
            <v>121</v>
          </cell>
          <cell r="E1332">
            <v>0</v>
          </cell>
          <cell r="F1332">
            <v>0</v>
          </cell>
          <cell r="G1332">
            <v>0</v>
          </cell>
          <cell r="H1332">
            <v>31</v>
          </cell>
          <cell r="I1332">
            <v>152</v>
          </cell>
          <cell r="K1332" t="str">
            <v>Alcatel-Lucent</v>
          </cell>
          <cell r="L1332">
            <v>0</v>
          </cell>
          <cell r="M1332">
            <v>1051</v>
          </cell>
          <cell r="N1332">
            <v>0</v>
          </cell>
          <cell r="O1332">
            <v>0</v>
          </cell>
          <cell r="P1332">
            <v>0</v>
          </cell>
          <cell r="Q1332">
            <v>201</v>
          </cell>
          <cell r="R1332">
            <v>1252</v>
          </cell>
        </row>
        <row r="1333">
          <cell r="B1333" t="str">
            <v>Atrica</v>
          </cell>
          <cell r="I1333">
            <v>0</v>
          </cell>
          <cell r="K1333" t="str">
            <v>Atrica</v>
          </cell>
          <cell r="R1333">
            <v>0</v>
          </cell>
        </row>
        <row r="1334">
          <cell r="B1334" t="str">
            <v>Avici</v>
          </cell>
          <cell r="I1334">
            <v>0</v>
          </cell>
          <cell r="K1334" t="str">
            <v>Avici</v>
          </cell>
          <cell r="R1334">
            <v>0</v>
          </cell>
        </row>
        <row r="1335">
          <cell r="B1335" t="str">
            <v>Brocade</v>
          </cell>
          <cell r="C1335">
            <v>4</v>
          </cell>
          <cell r="D1335">
            <v>0</v>
          </cell>
          <cell r="E1335">
            <v>0</v>
          </cell>
          <cell r="F1335">
            <v>0</v>
          </cell>
          <cell r="G1335">
            <v>10</v>
          </cell>
          <cell r="H1335">
            <v>0</v>
          </cell>
          <cell r="I1335">
            <v>14</v>
          </cell>
          <cell r="K1335" t="str">
            <v>Brocade</v>
          </cell>
          <cell r="L1335">
            <v>76</v>
          </cell>
          <cell r="M1335">
            <v>0</v>
          </cell>
          <cell r="N1335">
            <v>0</v>
          </cell>
          <cell r="O1335">
            <v>0</v>
          </cell>
          <cell r="P1335">
            <v>168</v>
          </cell>
          <cell r="Q1335">
            <v>0</v>
          </cell>
          <cell r="R1335">
            <v>244</v>
          </cell>
        </row>
        <row r="1336">
          <cell r="B1336" t="str">
            <v>Caspian</v>
          </cell>
          <cell r="I1336">
            <v>0</v>
          </cell>
          <cell r="K1336" t="str">
            <v>Caspian</v>
          </cell>
          <cell r="R1336">
            <v>0</v>
          </cell>
        </row>
        <row r="1337">
          <cell r="B1337" t="str">
            <v>Chiaro</v>
          </cell>
          <cell r="I1337">
            <v>0</v>
          </cell>
          <cell r="K1337" t="str">
            <v>Chiaro</v>
          </cell>
          <cell r="R1337">
            <v>0</v>
          </cell>
        </row>
        <row r="1338">
          <cell r="B1338" t="str">
            <v>Ciena</v>
          </cell>
          <cell r="C1338">
            <v>0</v>
          </cell>
          <cell r="D1338">
            <v>0</v>
          </cell>
          <cell r="E1338">
            <v>0</v>
          </cell>
          <cell r="F1338">
            <v>0</v>
          </cell>
          <cell r="G1338">
            <v>23</v>
          </cell>
          <cell r="H1338">
            <v>1</v>
          </cell>
          <cell r="I1338">
            <v>24</v>
          </cell>
          <cell r="K1338" t="str">
            <v>Ciena</v>
          </cell>
          <cell r="L1338">
            <v>0</v>
          </cell>
          <cell r="M1338">
            <v>0</v>
          </cell>
          <cell r="N1338">
            <v>0</v>
          </cell>
          <cell r="O1338">
            <v>0</v>
          </cell>
          <cell r="P1338">
            <v>805</v>
          </cell>
          <cell r="Q1338">
            <v>11</v>
          </cell>
          <cell r="R1338">
            <v>816</v>
          </cell>
        </row>
        <row r="1339">
          <cell r="B1339" t="str">
            <v>Cisco</v>
          </cell>
          <cell r="C1339">
            <v>108</v>
          </cell>
          <cell r="D1339">
            <v>213</v>
          </cell>
          <cell r="E1339">
            <v>1</v>
          </cell>
          <cell r="F1339">
            <v>0</v>
          </cell>
          <cell r="G1339">
            <v>102</v>
          </cell>
          <cell r="H1339">
            <v>0</v>
          </cell>
          <cell r="I1339">
            <v>424</v>
          </cell>
          <cell r="K1339" t="str">
            <v>Cisco</v>
          </cell>
          <cell r="L1339">
            <v>282</v>
          </cell>
          <cell r="M1339">
            <v>4233</v>
          </cell>
          <cell r="N1339">
            <v>4</v>
          </cell>
          <cell r="O1339">
            <v>0</v>
          </cell>
          <cell r="P1339">
            <v>3558</v>
          </cell>
          <cell r="Q1339">
            <v>0</v>
          </cell>
          <cell r="R1339">
            <v>8077</v>
          </cell>
        </row>
        <row r="1340">
          <cell r="B1340" t="str">
            <v>Cosine</v>
          </cell>
          <cell r="I1340">
            <v>0</v>
          </cell>
          <cell r="K1340" t="str">
            <v>Cosine</v>
          </cell>
          <cell r="R1340">
            <v>0</v>
          </cell>
        </row>
        <row r="1341">
          <cell r="B1341" t="str">
            <v>ECI Telecom</v>
          </cell>
          <cell r="C1341">
            <v>0</v>
          </cell>
          <cell r="D1341">
            <v>0</v>
          </cell>
          <cell r="E1341">
            <v>0</v>
          </cell>
          <cell r="F1341">
            <v>0</v>
          </cell>
          <cell r="G1341">
            <v>4</v>
          </cell>
          <cell r="H1341">
            <v>0</v>
          </cell>
          <cell r="I1341">
            <v>4</v>
          </cell>
          <cell r="K1341" t="str">
            <v>ECI Telecom</v>
          </cell>
          <cell r="L1341">
            <v>0</v>
          </cell>
          <cell r="M1341">
            <v>0</v>
          </cell>
          <cell r="N1341">
            <v>0</v>
          </cell>
          <cell r="O1341">
            <v>0</v>
          </cell>
          <cell r="P1341">
            <v>141</v>
          </cell>
          <cell r="Q1341">
            <v>0</v>
          </cell>
          <cell r="R1341">
            <v>141</v>
          </cell>
        </row>
        <row r="1342">
          <cell r="B1342" t="str">
            <v>Equipe</v>
          </cell>
          <cell r="I1342">
            <v>0</v>
          </cell>
          <cell r="K1342" t="str">
            <v>Equipe</v>
          </cell>
          <cell r="R1342">
            <v>0</v>
          </cell>
        </row>
        <row r="1343">
          <cell r="B1343" t="str">
            <v>Ericsson</v>
          </cell>
          <cell r="C1343">
            <v>0</v>
          </cell>
          <cell r="D1343">
            <v>5</v>
          </cell>
          <cell r="E1343">
            <v>0</v>
          </cell>
          <cell r="F1343">
            <v>0</v>
          </cell>
          <cell r="G1343">
            <v>0</v>
          </cell>
          <cell r="H1343">
            <v>10</v>
          </cell>
          <cell r="I1343">
            <v>15</v>
          </cell>
          <cell r="K1343" t="str">
            <v>Ericsson</v>
          </cell>
          <cell r="L1343">
            <v>0</v>
          </cell>
          <cell r="M1343">
            <v>55</v>
          </cell>
          <cell r="N1343">
            <v>0</v>
          </cell>
          <cell r="O1343">
            <v>0</v>
          </cell>
          <cell r="P1343">
            <v>0</v>
          </cell>
          <cell r="Q1343">
            <v>51</v>
          </cell>
          <cell r="R1343">
            <v>106</v>
          </cell>
        </row>
        <row r="1344">
          <cell r="B1344" t="str">
            <v>Extreme</v>
          </cell>
          <cell r="C1344">
            <v>0</v>
          </cell>
          <cell r="D1344">
            <v>0</v>
          </cell>
          <cell r="E1344">
            <v>0</v>
          </cell>
          <cell r="F1344">
            <v>0</v>
          </cell>
          <cell r="G1344">
            <v>6</v>
          </cell>
          <cell r="H1344">
            <v>0</v>
          </cell>
          <cell r="I1344">
            <v>6</v>
          </cell>
          <cell r="K1344" t="str">
            <v>Extreme</v>
          </cell>
          <cell r="L1344">
            <v>0</v>
          </cell>
          <cell r="M1344">
            <v>0</v>
          </cell>
          <cell r="N1344">
            <v>0</v>
          </cell>
          <cell r="O1344">
            <v>0</v>
          </cell>
          <cell r="P1344">
            <v>212</v>
          </cell>
          <cell r="Q1344">
            <v>0</v>
          </cell>
          <cell r="R1344">
            <v>212</v>
          </cell>
        </row>
        <row r="1345">
          <cell r="B1345" t="str">
            <v>Force10</v>
          </cell>
          <cell r="C1345">
            <v>0</v>
          </cell>
          <cell r="D1345">
            <v>0</v>
          </cell>
          <cell r="E1345">
            <v>0</v>
          </cell>
          <cell r="F1345">
            <v>0</v>
          </cell>
          <cell r="G1345">
            <v>5</v>
          </cell>
          <cell r="H1345">
            <v>0</v>
          </cell>
          <cell r="I1345">
            <v>5</v>
          </cell>
          <cell r="K1345" t="str">
            <v>Force10</v>
          </cell>
          <cell r="L1345">
            <v>0</v>
          </cell>
          <cell r="M1345">
            <v>0</v>
          </cell>
          <cell r="N1345">
            <v>0</v>
          </cell>
          <cell r="O1345">
            <v>0</v>
          </cell>
          <cell r="P1345">
            <v>29</v>
          </cell>
          <cell r="Q1345">
            <v>0</v>
          </cell>
          <cell r="R1345">
            <v>29</v>
          </cell>
        </row>
        <row r="1346">
          <cell r="B1346" t="str">
            <v>Fujitsu</v>
          </cell>
          <cell r="C1346">
            <v>0</v>
          </cell>
          <cell r="D1346">
            <v>0</v>
          </cell>
          <cell r="E1346">
            <v>0</v>
          </cell>
          <cell r="F1346">
            <v>0</v>
          </cell>
          <cell r="G1346">
            <v>0</v>
          </cell>
          <cell r="H1346">
            <v>0</v>
          </cell>
          <cell r="I1346">
            <v>0</v>
          </cell>
          <cell r="K1346" t="str">
            <v>Fujitsu</v>
          </cell>
          <cell r="L1346">
            <v>0</v>
          </cell>
          <cell r="M1346">
            <v>0</v>
          </cell>
          <cell r="N1346">
            <v>0</v>
          </cell>
          <cell r="O1346">
            <v>0</v>
          </cell>
          <cell r="P1346">
            <v>0</v>
          </cell>
          <cell r="Q1346">
            <v>0</v>
          </cell>
          <cell r="R1346">
            <v>0</v>
          </cell>
        </row>
        <row r="1347">
          <cell r="B1347" t="str">
            <v>Hammerhead Systems</v>
          </cell>
          <cell r="I1347">
            <v>0</v>
          </cell>
          <cell r="K1347" t="str">
            <v>Hammerhead Systems</v>
          </cell>
          <cell r="R1347">
            <v>0</v>
          </cell>
        </row>
        <row r="1348">
          <cell r="B1348" t="str">
            <v>Hitachi</v>
          </cell>
          <cell r="I1348">
            <v>0</v>
          </cell>
          <cell r="K1348" t="str">
            <v>Hitachi</v>
          </cell>
          <cell r="R1348">
            <v>0</v>
          </cell>
        </row>
        <row r="1349">
          <cell r="B1349" t="str">
            <v>Hitachi Cable</v>
          </cell>
          <cell r="I1349">
            <v>0</v>
          </cell>
          <cell r="K1349" t="str">
            <v>Hitachi Cable</v>
          </cell>
          <cell r="R1349">
            <v>0</v>
          </cell>
        </row>
        <row r="1350">
          <cell r="B1350" t="str">
            <v>Huawei</v>
          </cell>
          <cell r="C1350">
            <v>0</v>
          </cell>
          <cell r="D1350">
            <v>0</v>
          </cell>
          <cell r="E1350">
            <v>0</v>
          </cell>
          <cell r="F1350">
            <v>0</v>
          </cell>
          <cell r="G1350">
            <v>0</v>
          </cell>
          <cell r="H1350">
            <v>0</v>
          </cell>
          <cell r="I1350">
            <v>0</v>
          </cell>
          <cell r="K1350" t="str">
            <v>Huawei</v>
          </cell>
          <cell r="L1350">
            <v>0</v>
          </cell>
          <cell r="M1350">
            <v>0</v>
          </cell>
          <cell r="N1350">
            <v>0</v>
          </cell>
          <cell r="O1350">
            <v>0</v>
          </cell>
          <cell r="P1350">
            <v>0</v>
          </cell>
          <cell r="Q1350">
            <v>0</v>
          </cell>
          <cell r="R1350">
            <v>0</v>
          </cell>
        </row>
        <row r="1351">
          <cell r="B1351" t="str">
            <v>Hyperchip</v>
          </cell>
          <cell r="I1351">
            <v>0</v>
          </cell>
          <cell r="K1351" t="str">
            <v>Hyperchip</v>
          </cell>
          <cell r="R1351">
            <v>0</v>
          </cell>
        </row>
        <row r="1352">
          <cell r="B1352" t="str">
            <v>Juniper</v>
          </cell>
          <cell r="C1352">
            <v>86</v>
          </cell>
          <cell r="D1352">
            <v>105</v>
          </cell>
          <cell r="E1352">
            <v>14</v>
          </cell>
          <cell r="F1352">
            <v>0</v>
          </cell>
          <cell r="G1352">
            <v>0</v>
          </cell>
          <cell r="H1352">
            <v>0</v>
          </cell>
          <cell r="I1352">
            <v>205</v>
          </cell>
          <cell r="K1352" t="str">
            <v>Juniper</v>
          </cell>
          <cell r="L1352">
            <v>148</v>
          </cell>
          <cell r="M1352">
            <v>1113</v>
          </cell>
          <cell r="N1352">
            <v>98</v>
          </cell>
          <cell r="O1352">
            <v>0</v>
          </cell>
          <cell r="P1352">
            <v>0</v>
          </cell>
          <cell r="Q1352">
            <v>0</v>
          </cell>
          <cell r="R1352">
            <v>1359</v>
          </cell>
        </row>
        <row r="1353">
          <cell r="B1353" t="str">
            <v>Laurel Networks</v>
          </cell>
          <cell r="I1353">
            <v>0</v>
          </cell>
          <cell r="K1353" t="str">
            <v>Laurel Networks</v>
          </cell>
          <cell r="R1353">
            <v>0</v>
          </cell>
        </row>
        <row r="1354">
          <cell r="B1354" t="str">
            <v>Lucent</v>
          </cell>
          <cell r="I1354">
            <v>0</v>
          </cell>
          <cell r="K1354" t="str">
            <v>Lucent</v>
          </cell>
          <cell r="R1354">
            <v>0</v>
          </cell>
        </row>
        <row r="1355">
          <cell r="B1355" t="str">
            <v>NEC</v>
          </cell>
          <cell r="C1355">
            <v>0</v>
          </cell>
          <cell r="D1355">
            <v>0</v>
          </cell>
          <cell r="E1355">
            <v>0</v>
          </cell>
          <cell r="F1355">
            <v>0</v>
          </cell>
          <cell r="G1355">
            <v>0</v>
          </cell>
          <cell r="H1355">
            <v>0</v>
          </cell>
          <cell r="I1355">
            <v>0</v>
          </cell>
          <cell r="K1355" t="str">
            <v>NEC</v>
          </cell>
          <cell r="L1355">
            <v>0</v>
          </cell>
          <cell r="M1355">
            <v>0</v>
          </cell>
          <cell r="N1355">
            <v>0</v>
          </cell>
          <cell r="O1355">
            <v>0</v>
          </cell>
          <cell r="P1355">
            <v>0</v>
          </cell>
          <cell r="Q1355">
            <v>0</v>
          </cell>
          <cell r="R1355">
            <v>0</v>
          </cell>
        </row>
        <row r="1356">
          <cell r="B1356" t="str">
            <v>Nokia Siemens Networks</v>
          </cell>
          <cell r="C1356">
            <v>0</v>
          </cell>
          <cell r="D1356">
            <v>0</v>
          </cell>
          <cell r="E1356">
            <v>0</v>
          </cell>
          <cell r="F1356">
            <v>0</v>
          </cell>
          <cell r="G1356">
            <v>0</v>
          </cell>
          <cell r="H1356">
            <v>0</v>
          </cell>
          <cell r="I1356">
            <v>0</v>
          </cell>
          <cell r="K1356" t="str">
            <v>Nokia Siemens Networks</v>
          </cell>
          <cell r="L1356">
            <v>0</v>
          </cell>
          <cell r="M1356">
            <v>0</v>
          </cell>
          <cell r="N1356">
            <v>0</v>
          </cell>
          <cell r="O1356">
            <v>0</v>
          </cell>
          <cell r="P1356">
            <v>0</v>
          </cell>
          <cell r="Q1356">
            <v>0</v>
          </cell>
          <cell r="R1356">
            <v>0</v>
          </cell>
        </row>
        <row r="1357">
          <cell r="B1357" t="str">
            <v>Nortel</v>
          </cell>
          <cell r="C1357">
            <v>0</v>
          </cell>
          <cell r="D1357">
            <v>0</v>
          </cell>
          <cell r="E1357">
            <v>0</v>
          </cell>
          <cell r="F1357">
            <v>0</v>
          </cell>
          <cell r="G1357">
            <v>3</v>
          </cell>
          <cell r="H1357">
            <v>3</v>
          </cell>
          <cell r="I1357">
            <v>6</v>
          </cell>
          <cell r="K1357" t="str">
            <v>Nortel</v>
          </cell>
          <cell r="L1357">
            <v>0</v>
          </cell>
          <cell r="M1357">
            <v>0</v>
          </cell>
          <cell r="N1357">
            <v>0</v>
          </cell>
          <cell r="O1357">
            <v>0</v>
          </cell>
          <cell r="P1357">
            <v>144</v>
          </cell>
          <cell r="Q1357">
            <v>20</v>
          </cell>
          <cell r="R1357">
            <v>164</v>
          </cell>
        </row>
        <row r="1358">
          <cell r="B1358" t="str">
            <v>Procket</v>
          </cell>
          <cell r="I1358">
            <v>0</v>
          </cell>
          <cell r="K1358" t="str">
            <v>Procket</v>
          </cell>
          <cell r="R1358">
            <v>0</v>
          </cell>
        </row>
        <row r="1359">
          <cell r="B1359" t="str">
            <v>Quarry</v>
          </cell>
          <cell r="I1359">
            <v>0</v>
          </cell>
          <cell r="K1359" t="str">
            <v>Quarry</v>
          </cell>
          <cell r="R1359">
            <v>0</v>
          </cell>
        </row>
        <row r="1360">
          <cell r="B1360" t="str">
            <v>Redback</v>
          </cell>
          <cell r="I1360">
            <v>0</v>
          </cell>
          <cell r="K1360" t="str">
            <v>Redback</v>
          </cell>
          <cell r="R1360">
            <v>0</v>
          </cell>
        </row>
        <row r="1361">
          <cell r="B1361" t="str">
            <v>Riverstone</v>
          </cell>
          <cell r="I1361">
            <v>0</v>
          </cell>
          <cell r="K1361" t="str">
            <v>Riverstone</v>
          </cell>
          <cell r="R1361">
            <v>0</v>
          </cell>
        </row>
        <row r="1362">
          <cell r="B1362" t="str">
            <v>Tellabs</v>
          </cell>
          <cell r="C1362">
            <v>0</v>
          </cell>
          <cell r="D1362">
            <v>39</v>
          </cell>
          <cell r="E1362">
            <v>0</v>
          </cell>
          <cell r="F1362">
            <v>0</v>
          </cell>
          <cell r="G1362">
            <v>0</v>
          </cell>
          <cell r="H1362">
            <v>0</v>
          </cell>
          <cell r="I1362">
            <v>39</v>
          </cell>
          <cell r="K1362" t="str">
            <v>Tellabs</v>
          </cell>
          <cell r="L1362">
            <v>0</v>
          </cell>
          <cell r="M1362">
            <v>406</v>
          </cell>
          <cell r="N1362">
            <v>0</v>
          </cell>
          <cell r="O1362">
            <v>0</v>
          </cell>
          <cell r="P1362">
            <v>0</v>
          </cell>
          <cell r="Q1362">
            <v>0</v>
          </cell>
          <cell r="R1362">
            <v>406</v>
          </cell>
        </row>
        <row r="1363">
          <cell r="B1363" t="str">
            <v>ZTE</v>
          </cell>
          <cell r="C1363">
            <v>0</v>
          </cell>
          <cell r="D1363">
            <v>2</v>
          </cell>
          <cell r="E1363">
            <v>0</v>
          </cell>
          <cell r="F1363">
            <v>0</v>
          </cell>
          <cell r="G1363">
            <v>0</v>
          </cell>
          <cell r="H1363">
            <v>0</v>
          </cell>
          <cell r="I1363">
            <v>2</v>
          </cell>
          <cell r="K1363" t="str">
            <v>ZTE</v>
          </cell>
          <cell r="L1363">
            <v>0</v>
          </cell>
          <cell r="M1363">
            <v>13</v>
          </cell>
          <cell r="N1363">
            <v>0</v>
          </cell>
          <cell r="O1363">
            <v>0</v>
          </cell>
          <cell r="P1363">
            <v>0</v>
          </cell>
          <cell r="Q1363">
            <v>0</v>
          </cell>
          <cell r="R1363">
            <v>13</v>
          </cell>
        </row>
        <row r="1364">
          <cell r="B1364" t="str">
            <v>Other</v>
          </cell>
          <cell r="C1364">
            <v>0</v>
          </cell>
          <cell r="D1364">
            <v>0</v>
          </cell>
          <cell r="E1364">
            <v>0</v>
          </cell>
          <cell r="F1364">
            <v>0</v>
          </cell>
          <cell r="G1364">
            <v>2</v>
          </cell>
          <cell r="H1364">
            <v>0</v>
          </cell>
          <cell r="I1364">
            <v>2</v>
          </cell>
          <cell r="K1364" t="str">
            <v>Other</v>
          </cell>
          <cell r="L1364">
            <v>0</v>
          </cell>
          <cell r="M1364">
            <v>0</v>
          </cell>
          <cell r="N1364">
            <v>0</v>
          </cell>
          <cell r="O1364">
            <v>0</v>
          </cell>
          <cell r="P1364">
            <v>20</v>
          </cell>
          <cell r="Q1364">
            <v>0</v>
          </cell>
          <cell r="R1364">
            <v>20</v>
          </cell>
        </row>
        <row r="1365">
          <cell r="B1365" t="str">
            <v>Total</v>
          </cell>
          <cell r="C1365">
            <v>198</v>
          </cell>
          <cell r="D1365">
            <v>485</v>
          </cell>
          <cell r="E1365">
            <v>15</v>
          </cell>
          <cell r="F1365">
            <v>0</v>
          </cell>
          <cell r="G1365">
            <v>155</v>
          </cell>
          <cell r="H1365">
            <v>45</v>
          </cell>
          <cell r="I1365">
            <v>898</v>
          </cell>
          <cell r="K1365" t="str">
            <v>Total</v>
          </cell>
          <cell r="L1365">
            <v>506</v>
          </cell>
          <cell r="M1365">
            <v>6871</v>
          </cell>
          <cell r="N1365">
            <v>102</v>
          </cell>
          <cell r="O1365">
            <v>0</v>
          </cell>
          <cell r="P1365">
            <v>5077</v>
          </cell>
          <cell r="Q1365">
            <v>283</v>
          </cell>
          <cell r="R1365">
            <v>12839</v>
          </cell>
        </row>
        <row r="1369">
          <cell r="B1369" t="str">
            <v>Vendor</v>
          </cell>
          <cell r="C1369" t="str">
            <v>Core IP/MPLS</v>
          </cell>
          <cell r="D1369" t="str">
            <v xml:space="preserve">Edge IP/MPLS </v>
          </cell>
          <cell r="E1369" t="str">
            <v>Subscriber Service Router</v>
          </cell>
          <cell r="F1369" t="str">
            <v>BRAS</v>
          </cell>
          <cell r="G1369" t="str">
            <v>IP/Ethernet</v>
          </cell>
          <cell r="H1369" t="str">
            <v>ATM/MPLS</v>
          </cell>
          <cell r="I1369" t="str">
            <v>Total IPS</v>
          </cell>
          <cell r="K1369" t="str">
            <v>Vendor</v>
          </cell>
          <cell r="L1369" t="str">
            <v>Core IP/MPLS</v>
          </cell>
          <cell r="M1369" t="str">
            <v>Edge IP/MPLS</v>
          </cell>
          <cell r="N1369" t="str">
            <v>Subscriber Service Router</v>
          </cell>
          <cell r="O1369" t="str">
            <v>BRAS</v>
          </cell>
          <cell r="P1369" t="str">
            <v>IP/Ethernet</v>
          </cell>
          <cell r="Q1369" t="str">
            <v>ATM/MPLS</v>
          </cell>
          <cell r="R1369" t="str">
            <v>Total IPS</v>
          </cell>
        </row>
        <row r="1370">
          <cell r="B1370" t="str">
            <v>Alaxala Networks</v>
          </cell>
          <cell r="I1370">
            <v>0</v>
          </cell>
          <cell r="K1370" t="str">
            <v>Alaxala Networks</v>
          </cell>
          <cell r="R1370">
            <v>0</v>
          </cell>
        </row>
        <row r="1371">
          <cell r="B1371" t="str">
            <v>Alcatel-Lucent</v>
          </cell>
          <cell r="I1371">
            <v>0</v>
          </cell>
          <cell r="K1371" t="str">
            <v>Alcatel-Lucent</v>
          </cell>
          <cell r="R1371">
            <v>0</v>
          </cell>
        </row>
        <row r="1372">
          <cell r="B1372" t="str">
            <v>Atrica</v>
          </cell>
          <cell r="I1372">
            <v>0</v>
          </cell>
          <cell r="K1372" t="str">
            <v>Atrica</v>
          </cell>
          <cell r="R1372">
            <v>0</v>
          </cell>
        </row>
        <row r="1373">
          <cell r="B1373" t="str">
            <v>Avici</v>
          </cell>
          <cell r="I1373">
            <v>0</v>
          </cell>
          <cell r="K1373" t="str">
            <v>Avici</v>
          </cell>
          <cell r="R1373">
            <v>0</v>
          </cell>
        </row>
        <row r="1374">
          <cell r="B1374" t="str">
            <v>Brocade</v>
          </cell>
          <cell r="I1374">
            <v>0</v>
          </cell>
          <cell r="K1374" t="str">
            <v>Brocade</v>
          </cell>
          <cell r="R1374">
            <v>0</v>
          </cell>
        </row>
        <row r="1375">
          <cell r="B1375" t="str">
            <v>Caspian</v>
          </cell>
          <cell r="I1375">
            <v>0</v>
          </cell>
          <cell r="K1375" t="str">
            <v>Caspian</v>
          </cell>
          <cell r="R1375">
            <v>0</v>
          </cell>
        </row>
        <row r="1376">
          <cell r="B1376" t="str">
            <v>Chiaro</v>
          </cell>
          <cell r="I1376">
            <v>0</v>
          </cell>
          <cell r="K1376" t="str">
            <v>Chiaro</v>
          </cell>
          <cell r="R1376">
            <v>0</v>
          </cell>
        </row>
        <row r="1377">
          <cell r="B1377" t="str">
            <v>Ciena</v>
          </cell>
          <cell r="I1377">
            <v>0</v>
          </cell>
          <cell r="K1377" t="str">
            <v>Ciena</v>
          </cell>
          <cell r="R1377">
            <v>0</v>
          </cell>
        </row>
        <row r="1378">
          <cell r="B1378" t="str">
            <v>Cisco</v>
          </cell>
          <cell r="I1378">
            <v>0</v>
          </cell>
          <cell r="K1378" t="str">
            <v>Cisco</v>
          </cell>
          <cell r="R1378">
            <v>0</v>
          </cell>
        </row>
        <row r="1379">
          <cell r="B1379" t="str">
            <v>Cosine</v>
          </cell>
          <cell r="I1379">
            <v>0</v>
          </cell>
          <cell r="K1379" t="str">
            <v>Cosine</v>
          </cell>
          <cell r="R1379">
            <v>0</v>
          </cell>
        </row>
        <row r="1380">
          <cell r="B1380" t="str">
            <v>ECI Telecom</v>
          </cell>
          <cell r="I1380">
            <v>0</v>
          </cell>
          <cell r="K1380" t="str">
            <v>ECI Telecom</v>
          </cell>
          <cell r="R1380">
            <v>0</v>
          </cell>
        </row>
        <row r="1381">
          <cell r="B1381" t="str">
            <v>Equipe</v>
          </cell>
          <cell r="I1381">
            <v>0</v>
          </cell>
          <cell r="K1381" t="str">
            <v>Equipe</v>
          </cell>
          <cell r="R1381">
            <v>0</v>
          </cell>
        </row>
        <row r="1382">
          <cell r="B1382" t="str">
            <v>Ericsson</v>
          </cell>
          <cell r="I1382">
            <v>0</v>
          </cell>
          <cell r="K1382" t="str">
            <v>Ericsson</v>
          </cell>
          <cell r="R1382">
            <v>0</v>
          </cell>
        </row>
        <row r="1383">
          <cell r="B1383" t="str">
            <v>Extreme</v>
          </cell>
          <cell r="I1383">
            <v>0</v>
          </cell>
          <cell r="K1383" t="str">
            <v>Extreme</v>
          </cell>
          <cell r="R1383">
            <v>0</v>
          </cell>
        </row>
        <row r="1384">
          <cell r="B1384" t="str">
            <v>Force10</v>
          </cell>
          <cell r="I1384">
            <v>0</v>
          </cell>
          <cell r="K1384" t="str">
            <v>Force10</v>
          </cell>
          <cell r="R1384">
            <v>0</v>
          </cell>
        </row>
        <row r="1385">
          <cell r="B1385" t="str">
            <v>Fujitsu</v>
          </cell>
          <cell r="I1385">
            <v>0</v>
          </cell>
          <cell r="K1385" t="str">
            <v>Fujitsu</v>
          </cell>
          <cell r="R1385">
            <v>0</v>
          </cell>
        </row>
        <row r="1386">
          <cell r="B1386" t="str">
            <v>Hammerhead Systems</v>
          </cell>
          <cell r="I1386">
            <v>0</v>
          </cell>
          <cell r="K1386" t="str">
            <v>Hammerhead Systems</v>
          </cell>
          <cell r="R1386">
            <v>0</v>
          </cell>
        </row>
        <row r="1387">
          <cell r="B1387" t="str">
            <v>Hitachi</v>
          </cell>
          <cell r="I1387">
            <v>0</v>
          </cell>
          <cell r="K1387" t="str">
            <v>Hitachi</v>
          </cell>
          <cell r="R1387">
            <v>0</v>
          </cell>
        </row>
        <row r="1388">
          <cell r="B1388" t="str">
            <v>Hitachi Cable</v>
          </cell>
          <cell r="I1388">
            <v>0</v>
          </cell>
          <cell r="K1388" t="str">
            <v>Hitachi Cable</v>
          </cell>
          <cell r="R1388">
            <v>0</v>
          </cell>
        </row>
        <row r="1389">
          <cell r="B1389" t="str">
            <v>Huawei</v>
          </cell>
          <cell r="I1389">
            <v>0</v>
          </cell>
          <cell r="K1389" t="str">
            <v>Huawei</v>
          </cell>
          <cell r="R1389">
            <v>0</v>
          </cell>
        </row>
        <row r="1390">
          <cell r="B1390" t="str">
            <v>Hyperchip</v>
          </cell>
          <cell r="I1390">
            <v>0</v>
          </cell>
          <cell r="K1390" t="str">
            <v>Hyperchip</v>
          </cell>
          <cell r="R1390">
            <v>0</v>
          </cell>
        </row>
        <row r="1391">
          <cell r="B1391" t="str">
            <v>Juniper</v>
          </cell>
          <cell r="I1391">
            <v>0</v>
          </cell>
          <cell r="K1391" t="str">
            <v>Juniper</v>
          </cell>
          <cell r="R1391">
            <v>0</v>
          </cell>
        </row>
        <row r="1392">
          <cell r="B1392" t="str">
            <v>Laurel Networks</v>
          </cell>
          <cell r="I1392">
            <v>0</v>
          </cell>
          <cell r="K1392" t="str">
            <v>Laurel Networks</v>
          </cell>
          <cell r="R1392">
            <v>0</v>
          </cell>
        </row>
        <row r="1393">
          <cell r="B1393" t="str">
            <v>Lucent</v>
          </cell>
          <cell r="I1393">
            <v>0</v>
          </cell>
          <cell r="K1393" t="str">
            <v>Lucent</v>
          </cell>
          <cell r="R1393">
            <v>0</v>
          </cell>
        </row>
        <row r="1394">
          <cell r="B1394" t="str">
            <v>NEC</v>
          </cell>
          <cell r="I1394">
            <v>0</v>
          </cell>
          <cell r="K1394" t="str">
            <v>NEC</v>
          </cell>
          <cell r="R1394">
            <v>0</v>
          </cell>
        </row>
        <row r="1395">
          <cell r="B1395" t="str">
            <v>Nokia Siemens Networks</v>
          </cell>
          <cell r="I1395">
            <v>0</v>
          </cell>
          <cell r="K1395" t="str">
            <v>Nokia Siemens Networks</v>
          </cell>
          <cell r="R1395">
            <v>0</v>
          </cell>
        </row>
        <row r="1396">
          <cell r="B1396" t="str">
            <v>Nortel</v>
          </cell>
          <cell r="I1396">
            <v>0</v>
          </cell>
          <cell r="K1396" t="str">
            <v>Nortel</v>
          </cell>
          <cell r="R1396">
            <v>0</v>
          </cell>
        </row>
        <row r="1397">
          <cell r="B1397" t="str">
            <v>Procket</v>
          </cell>
          <cell r="I1397">
            <v>0</v>
          </cell>
          <cell r="K1397" t="str">
            <v>Procket</v>
          </cell>
          <cell r="R1397">
            <v>0</v>
          </cell>
        </row>
        <row r="1398">
          <cell r="B1398" t="str">
            <v>Quarry</v>
          </cell>
          <cell r="I1398">
            <v>0</v>
          </cell>
          <cell r="K1398" t="str">
            <v>Quarry</v>
          </cell>
          <cell r="R1398">
            <v>0</v>
          </cell>
        </row>
        <row r="1399">
          <cell r="B1399" t="str">
            <v>Redback</v>
          </cell>
          <cell r="I1399">
            <v>0</v>
          </cell>
          <cell r="K1399" t="str">
            <v>Redback</v>
          </cell>
          <cell r="R1399">
            <v>0</v>
          </cell>
        </row>
        <row r="1400">
          <cell r="B1400" t="str">
            <v>Riverstone</v>
          </cell>
          <cell r="I1400">
            <v>0</v>
          </cell>
          <cell r="K1400" t="str">
            <v>Riverstone</v>
          </cell>
          <cell r="R1400">
            <v>0</v>
          </cell>
        </row>
        <row r="1401">
          <cell r="B1401" t="str">
            <v>Tellabs</v>
          </cell>
          <cell r="I1401">
            <v>0</v>
          </cell>
          <cell r="K1401" t="str">
            <v>Tellabs</v>
          </cell>
          <cell r="R1401">
            <v>0</v>
          </cell>
        </row>
        <row r="1402">
          <cell r="B1402" t="str">
            <v>ZTE</v>
          </cell>
          <cell r="I1402">
            <v>0</v>
          </cell>
          <cell r="K1402" t="str">
            <v>ZTE</v>
          </cell>
          <cell r="R1402">
            <v>0</v>
          </cell>
        </row>
        <row r="1403">
          <cell r="B1403" t="str">
            <v>Other</v>
          </cell>
          <cell r="I1403">
            <v>0</v>
          </cell>
          <cell r="K1403" t="str">
            <v>Other</v>
          </cell>
          <cell r="R1403">
            <v>0</v>
          </cell>
        </row>
        <row r="1404">
          <cell r="B1404" t="str">
            <v>Total</v>
          </cell>
          <cell r="C1404">
            <v>0</v>
          </cell>
          <cell r="D1404">
            <v>0</v>
          </cell>
          <cell r="E1404">
            <v>0</v>
          </cell>
          <cell r="F1404">
            <v>0</v>
          </cell>
          <cell r="G1404">
            <v>0</v>
          </cell>
          <cell r="H1404">
            <v>0</v>
          </cell>
          <cell r="I1404">
            <v>0</v>
          </cell>
          <cell r="K1404" t="str">
            <v>Total</v>
          </cell>
          <cell r="L1404">
            <v>0</v>
          </cell>
          <cell r="M1404">
            <v>0</v>
          </cell>
          <cell r="N1404">
            <v>0</v>
          </cell>
          <cell r="O1404">
            <v>0</v>
          </cell>
          <cell r="P1404">
            <v>0</v>
          </cell>
          <cell r="Q1404">
            <v>0</v>
          </cell>
          <cell r="R1404">
            <v>0</v>
          </cell>
        </row>
      </sheetData>
      <sheetData sheetId="1">
        <row r="7">
          <cell r="B7" t="str">
            <v>Vendor</v>
          </cell>
          <cell r="C7" t="str">
            <v>Core IP/MPLS</v>
          </cell>
          <cell r="D7" t="str">
            <v xml:space="preserve">Edge IP/MPLS </v>
          </cell>
          <cell r="E7" t="str">
            <v>Subscriber Service Router</v>
          </cell>
          <cell r="F7" t="str">
            <v>BRAS</v>
          </cell>
          <cell r="G7" t="str">
            <v>IP/Ethernet</v>
          </cell>
          <cell r="H7" t="str">
            <v>ATM/MPLS</v>
          </cell>
          <cell r="I7" t="str">
            <v>Total IPS</v>
          </cell>
          <cell r="K7" t="str">
            <v>Vendor</v>
          </cell>
          <cell r="L7" t="str">
            <v>Core IP/MPLS</v>
          </cell>
          <cell r="M7" t="str">
            <v>Edge IP/MPLS</v>
          </cell>
          <cell r="N7" t="str">
            <v>Subscriber Service Router</v>
          </cell>
          <cell r="O7" t="str">
            <v>BRAS</v>
          </cell>
          <cell r="P7" t="str">
            <v>IP/Ethernet</v>
          </cell>
          <cell r="Q7" t="str">
            <v>ATM/MPLS</v>
          </cell>
          <cell r="R7" t="str">
            <v>Total IPS</v>
          </cell>
        </row>
        <row r="8">
          <cell r="B8" t="str">
            <v>Alaxala Networks</v>
          </cell>
          <cell r="I8">
            <v>0</v>
          </cell>
          <cell r="K8" t="str">
            <v>Alaxala Networks</v>
          </cell>
          <cell r="R8">
            <v>0</v>
          </cell>
        </row>
        <row r="9">
          <cell r="B9" t="str">
            <v>Alcatel-Lucent</v>
          </cell>
          <cell r="C9">
            <v>0</v>
          </cell>
          <cell r="D9">
            <v>0</v>
          </cell>
          <cell r="E9">
            <v>2</v>
          </cell>
          <cell r="F9">
            <v>0</v>
          </cell>
          <cell r="G9">
            <v>0</v>
          </cell>
          <cell r="H9">
            <v>180</v>
          </cell>
          <cell r="I9">
            <v>182</v>
          </cell>
          <cell r="K9" t="str">
            <v>Alcatel-Lucent</v>
          </cell>
          <cell r="L9">
            <v>0</v>
          </cell>
          <cell r="M9">
            <v>0</v>
          </cell>
          <cell r="N9">
            <v>16</v>
          </cell>
          <cell r="O9">
            <v>0</v>
          </cell>
          <cell r="P9">
            <v>0</v>
          </cell>
          <cell r="Q9">
            <v>1447</v>
          </cell>
          <cell r="R9">
            <v>1463</v>
          </cell>
        </row>
        <row r="10">
          <cell r="B10" t="str">
            <v>Atrica</v>
          </cell>
          <cell r="I10">
            <v>0</v>
          </cell>
          <cell r="K10" t="str">
            <v>Atrica</v>
          </cell>
          <cell r="R10">
            <v>0</v>
          </cell>
        </row>
        <row r="11">
          <cell r="B11" t="str">
            <v>Avici</v>
          </cell>
          <cell r="C11">
            <v>0.3</v>
          </cell>
          <cell r="D11">
            <v>0</v>
          </cell>
          <cell r="E11">
            <v>0</v>
          </cell>
          <cell r="F11">
            <v>0</v>
          </cell>
          <cell r="G11">
            <v>0</v>
          </cell>
          <cell r="H11">
            <v>0</v>
          </cell>
          <cell r="I11">
            <v>0.3</v>
          </cell>
          <cell r="K11" t="str">
            <v>Avici</v>
          </cell>
          <cell r="L11">
            <v>1</v>
          </cell>
          <cell r="M11">
            <v>0</v>
          </cell>
          <cell r="N11">
            <v>0</v>
          </cell>
          <cell r="O11">
            <v>0</v>
          </cell>
          <cell r="P11">
            <v>0</v>
          </cell>
          <cell r="Q11">
            <v>0</v>
          </cell>
          <cell r="R11">
            <v>1</v>
          </cell>
        </row>
        <row r="12">
          <cell r="B12" t="str">
            <v>Brocade</v>
          </cell>
          <cell r="C12">
            <v>0</v>
          </cell>
          <cell r="D12">
            <v>0</v>
          </cell>
          <cell r="E12">
            <v>0</v>
          </cell>
          <cell r="F12">
            <v>0</v>
          </cell>
          <cell r="G12">
            <v>0</v>
          </cell>
          <cell r="H12">
            <v>0</v>
          </cell>
          <cell r="I12">
            <v>0</v>
          </cell>
          <cell r="K12" t="str">
            <v>Brocade</v>
          </cell>
          <cell r="L12">
            <v>0</v>
          </cell>
          <cell r="M12">
            <v>0</v>
          </cell>
          <cell r="N12">
            <v>0</v>
          </cell>
          <cell r="O12">
            <v>0</v>
          </cell>
          <cell r="P12">
            <v>0</v>
          </cell>
          <cell r="Q12">
            <v>0</v>
          </cell>
          <cell r="R12">
            <v>0</v>
          </cell>
        </row>
        <row r="13">
          <cell r="B13" t="str">
            <v>Caspian</v>
          </cell>
          <cell r="C13">
            <v>0</v>
          </cell>
          <cell r="D13">
            <v>0</v>
          </cell>
          <cell r="E13">
            <v>0</v>
          </cell>
          <cell r="F13">
            <v>0</v>
          </cell>
          <cell r="G13">
            <v>0</v>
          </cell>
          <cell r="H13">
            <v>0</v>
          </cell>
          <cell r="I13">
            <v>0</v>
          </cell>
          <cell r="K13" t="str">
            <v>Caspian</v>
          </cell>
          <cell r="L13">
            <v>0</v>
          </cell>
          <cell r="M13">
            <v>0</v>
          </cell>
          <cell r="N13">
            <v>0</v>
          </cell>
          <cell r="O13">
            <v>0</v>
          </cell>
          <cell r="P13">
            <v>0</v>
          </cell>
          <cell r="Q13">
            <v>0</v>
          </cell>
          <cell r="R13">
            <v>0</v>
          </cell>
        </row>
        <row r="14">
          <cell r="B14" t="str">
            <v>Chiaro</v>
          </cell>
          <cell r="C14">
            <v>0</v>
          </cell>
          <cell r="D14">
            <v>0</v>
          </cell>
          <cell r="E14">
            <v>0</v>
          </cell>
          <cell r="F14">
            <v>0</v>
          </cell>
          <cell r="G14">
            <v>0</v>
          </cell>
          <cell r="H14">
            <v>0</v>
          </cell>
          <cell r="I14">
            <v>0</v>
          </cell>
          <cell r="K14" t="str">
            <v>Chiaro</v>
          </cell>
          <cell r="L14">
            <v>0</v>
          </cell>
          <cell r="M14">
            <v>0</v>
          </cell>
          <cell r="N14">
            <v>0</v>
          </cell>
          <cell r="O14">
            <v>0</v>
          </cell>
          <cell r="P14">
            <v>0</v>
          </cell>
          <cell r="Q14">
            <v>0</v>
          </cell>
          <cell r="R14">
            <v>0</v>
          </cell>
        </row>
        <row r="15">
          <cell r="B15" t="str">
            <v>Ciena</v>
          </cell>
          <cell r="C15">
            <v>0</v>
          </cell>
          <cell r="D15">
            <v>0</v>
          </cell>
          <cell r="E15">
            <v>0</v>
          </cell>
          <cell r="F15">
            <v>0</v>
          </cell>
          <cell r="G15">
            <v>0</v>
          </cell>
          <cell r="H15">
            <v>0</v>
          </cell>
          <cell r="I15">
            <v>0</v>
          </cell>
          <cell r="K15" t="str">
            <v>Ciena</v>
          </cell>
          <cell r="L15">
            <v>0</v>
          </cell>
          <cell r="M15">
            <v>0</v>
          </cell>
          <cell r="N15">
            <v>0</v>
          </cell>
          <cell r="O15">
            <v>0</v>
          </cell>
          <cell r="P15">
            <v>0</v>
          </cell>
          <cell r="Q15">
            <v>0</v>
          </cell>
          <cell r="R15">
            <v>0</v>
          </cell>
        </row>
        <row r="16">
          <cell r="B16" t="str">
            <v>Cisco</v>
          </cell>
          <cell r="C16">
            <v>98</v>
          </cell>
          <cell r="D16">
            <v>142</v>
          </cell>
          <cell r="E16">
            <v>16</v>
          </cell>
          <cell r="F16">
            <v>0</v>
          </cell>
          <cell r="G16">
            <v>0</v>
          </cell>
          <cell r="H16">
            <v>84.1</v>
          </cell>
          <cell r="I16">
            <v>340.1</v>
          </cell>
          <cell r="K16" t="str">
            <v>Cisco</v>
          </cell>
          <cell r="L16">
            <v>218</v>
          </cell>
          <cell r="M16">
            <v>3406</v>
          </cell>
          <cell r="N16">
            <v>513</v>
          </cell>
          <cell r="O16">
            <v>0</v>
          </cell>
          <cell r="P16">
            <v>0</v>
          </cell>
          <cell r="Q16">
            <v>800</v>
          </cell>
          <cell r="R16">
            <v>4937</v>
          </cell>
        </row>
        <row r="17">
          <cell r="B17" t="str">
            <v>Cosine</v>
          </cell>
          <cell r="C17">
            <v>0</v>
          </cell>
          <cell r="D17">
            <v>0</v>
          </cell>
          <cell r="E17">
            <v>2.1</v>
          </cell>
          <cell r="F17">
            <v>0</v>
          </cell>
          <cell r="G17">
            <v>0</v>
          </cell>
          <cell r="H17">
            <v>0</v>
          </cell>
          <cell r="I17">
            <v>2.1</v>
          </cell>
          <cell r="K17" t="str">
            <v>Cosine</v>
          </cell>
          <cell r="L17">
            <v>0</v>
          </cell>
          <cell r="M17">
            <v>0</v>
          </cell>
          <cell r="N17">
            <v>9</v>
          </cell>
          <cell r="O17">
            <v>0</v>
          </cell>
          <cell r="P17">
            <v>0</v>
          </cell>
          <cell r="Q17">
            <v>0</v>
          </cell>
          <cell r="R17">
            <v>9</v>
          </cell>
        </row>
        <row r="18">
          <cell r="B18" t="str">
            <v>ECI Telecom</v>
          </cell>
          <cell r="C18">
            <v>0</v>
          </cell>
          <cell r="D18">
            <v>0</v>
          </cell>
          <cell r="E18">
            <v>0</v>
          </cell>
          <cell r="F18">
            <v>0</v>
          </cell>
          <cell r="G18">
            <v>0</v>
          </cell>
          <cell r="H18">
            <v>0</v>
          </cell>
          <cell r="I18">
            <v>0</v>
          </cell>
          <cell r="K18" t="str">
            <v>ECI Telecom</v>
          </cell>
          <cell r="L18">
            <v>0</v>
          </cell>
          <cell r="M18">
            <v>0</v>
          </cell>
          <cell r="N18">
            <v>0</v>
          </cell>
          <cell r="O18">
            <v>0</v>
          </cell>
          <cell r="P18">
            <v>0</v>
          </cell>
          <cell r="Q18">
            <v>0</v>
          </cell>
          <cell r="R18">
            <v>0</v>
          </cell>
        </row>
        <row r="19">
          <cell r="B19" t="str">
            <v>Equipe</v>
          </cell>
          <cell r="C19">
            <v>0</v>
          </cell>
          <cell r="D19">
            <v>0</v>
          </cell>
          <cell r="E19">
            <v>0</v>
          </cell>
          <cell r="F19">
            <v>0</v>
          </cell>
          <cell r="G19">
            <v>0</v>
          </cell>
          <cell r="H19">
            <v>0</v>
          </cell>
          <cell r="I19">
            <v>0</v>
          </cell>
          <cell r="K19" t="str">
            <v>Equipe</v>
          </cell>
          <cell r="L19">
            <v>0</v>
          </cell>
          <cell r="M19">
            <v>0</v>
          </cell>
          <cell r="N19">
            <v>0</v>
          </cell>
          <cell r="O19">
            <v>0</v>
          </cell>
          <cell r="P19">
            <v>0</v>
          </cell>
          <cell r="Q19">
            <v>0</v>
          </cell>
          <cell r="R19">
            <v>0</v>
          </cell>
        </row>
        <row r="20">
          <cell r="B20" t="str">
            <v>Ericsson</v>
          </cell>
          <cell r="C20">
            <v>0</v>
          </cell>
          <cell r="D20">
            <v>20.5</v>
          </cell>
          <cell r="E20">
            <v>13</v>
          </cell>
          <cell r="F20">
            <v>0</v>
          </cell>
          <cell r="G20">
            <v>0</v>
          </cell>
          <cell r="H20">
            <v>115</v>
          </cell>
          <cell r="I20">
            <v>148.5</v>
          </cell>
          <cell r="K20" t="str">
            <v>Ericsson</v>
          </cell>
          <cell r="L20">
            <v>0</v>
          </cell>
          <cell r="M20">
            <v>274</v>
          </cell>
          <cell r="N20">
            <v>103</v>
          </cell>
          <cell r="O20">
            <v>0</v>
          </cell>
          <cell r="P20">
            <v>0</v>
          </cell>
          <cell r="Q20">
            <v>606</v>
          </cell>
          <cell r="R20">
            <v>983</v>
          </cell>
        </row>
        <row r="21">
          <cell r="B21" t="str">
            <v>Extreme</v>
          </cell>
          <cell r="C21">
            <v>0</v>
          </cell>
          <cell r="D21">
            <v>0</v>
          </cell>
          <cell r="E21">
            <v>0</v>
          </cell>
          <cell r="F21">
            <v>0</v>
          </cell>
          <cell r="G21">
            <v>0</v>
          </cell>
          <cell r="H21">
            <v>0</v>
          </cell>
          <cell r="I21">
            <v>0</v>
          </cell>
          <cell r="K21" t="str">
            <v>Extreme</v>
          </cell>
          <cell r="L21">
            <v>0</v>
          </cell>
          <cell r="M21">
            <v>0</v>
          </cell>
          <cell r="N21">
            <v>0</v>
          </cell>
          <cell r="O21">
            <v>0</v>
          </cell>
          <cell r="P21">
            <v>0</v>
          </cell>
          <cell r="Q21">
            <v>0</v>
          </cell>
          <cell r="R21">
            <v>0</v>
          </cell>
        </row>
        <row r="22">
          <cell r="B22" t="str">
            <v>Force10</v>
          </cell>
          <cell r="C22">
            <v>0</v>
          </cell>
          <cell r="D22">
            <v>0</v>
          </cell>
          <cell r="E22">
            <v>0</v>
          </cell>
          <cell r="F22">
            <v>0</v>
          </cell>
          <cell r="G22">
            <v>0</v>
          </cell>
          <cell r="H22">
            <v>0</v>
          </cell>
          <cell r="I22">
            <v>0</v>
          </cell>
          <cell r="K22" t="str">
            <v>Force10</v>
          </cell>
          <cell r="L22">
            <v>0</v>
          </cell>
          <cell r="M22">
            <v>0</v>
          </cell>
          <cell r="N22">
            <v>0</v>
          </cell>
          <cell r="O22">
            <v>0</v>
          </cell>
          <cell r="P22">
            <v>0</v>
          </cell>
          <cell r="Q22">
            <v>0</v>
          </cell>
          <cell r="R22">
            <v>0</v>
          </cell>
        </row>
        <row r="23">
          <cell r="B23" t="str">
            <v>Fujitsu</v>
          </cell>
          <cell r="C23">
            <v>0</v>
          </cell>
          <cell r="D23">
            <v>0</v>
          </cell>
          <cell r="E23">
            <v>0</v>
          </cell>
          <cell r="F23">
            <v>0</v>
          </cell>
          <cell r="G23">
            <v>0</v>
          </cell>
          <cell r="H23">
            <v>0</v>
          </cell>
          <cell r="I23">
            <v>0</v>
          </cell>
          <cell r="K23" t="str">
            <v>Fujitsu</v>
          </cell>
          <cell r="L23">
            <v>0</v>
          </cell>
          <cell r="M23">
            <v>0</v>
          </cell>
          <cell r="N23">
            <v>0</v>
          </cell>
          <cell r="O23">
            <v>0</v>
          </cell>
          <cell r="P23">
            <v>0</v>
          </cell>
          <cell r="Q23">
            <v>0</v>
          </cell>
          <cell r="R23">
            <v>0</v>
          </cell>
        </row>
        <row r="24">
          <cell r="B24" t="str">
            <v>Hammerhead Systems</v>
          </cell>
          <cell r="C24">
            <v>0</v>
          </cell>
          <cell r="D24">
            <v>0</v>
          </cell>
          <cell r="E24">
            <v>0</v>
          </cell>
          <cell r="F24">
            <v>0</v>
          </cell>
          <cell r="G24">
            <v>0</v>
          </cell>
          <cell r="H24">
            <v>0</v>
          </cell>
          <cell r="I24">
            <v>0</v>
          </cell>
          <cell r="K24" t="str">
            <v>Hammerhead Systems</v>
          </cell>
          <cell r="L24">
            <v>0</v>
          </cell>
          <cell r="M24">
            <v>0</v>
          </cell>
          <cell r="N24">
            <v>0</v>
          </cell>
          <cell r="O24">
            <v>0</v>
          </cell>
          <cell r="P24">
            <v>0</v>
          </cell>
          <cell r="Q24">
            <v>0</v>
          </cell>
          <cell r="R24">
            <v>0</v>
          </cell>
        </row>
        <row r="25">
          <cell r="B25" t="str">
            <v>Hitachi</v>
          </cell>
          <cell r="C25">
            <v>0</v>
          </cell>
          <cell r="D25">
            <v>0</v>
          </cell>
          <cell r="E25">
            <v>0</v>
          </cell>
          <cell r="F25">
            <v>0</v>
          </cell>
          <cell r="G25">
            <v>0</v>
          </cell>
          <cell r="H25">
            <v>0</v>
          </cell>
          <cell r="I25">
            <v>0</v>
          </cell>
          <cell r="K25" t="str">
            <v>Hitachi</v>
          </cell>
          <cell r="L25">
            <v>0</v>
          </cell>
          <cell r="M25">
            <v>0</v>
          </cell>
          <cell r="N25">
            <v>0</v>
          </cell>
          <cell r="O25">
            <v>0</v>
          </cell>
          <cell r="P25">
            <v>0</v>
          </cell>
          <cell r="Q25">
            <v>0</v>
          </cell>
          <cell r="R25">
            <v>0</v>
          </cell>
        </row>
        <row r="26">
          <cell r="B26" t="str">
            <v>Hitachi Cable</v>
          </cell>
          <cell r="C26">
            <v>0</v>
          </cell>
          <cell r="D26">
            <v>0</v>
          </cell>
          <cell r="E26">
            <v>0</v>
          </cell>
          <cell r="F26">
            <v>0</v>
          </cell>
          <cell r="G26">
            <v>0</v>
          </cell>
          <cell r="H26">
            <v>0</v>
          </cell>
          <cell r="I26">
            <v>0</v>
          </cell>
          <cell r="K26" t="str">
            <v>Hitachi Cable</v>
          </cell>
          <cell r="L26">
            <v>0</v>
          </cell>
          <cell r="M26">
            <v>0</v>
          </cell>
          <cell r="N26">
            <v>0</v>
          </cell>
          <cell r="O26">
            <v>0</v>
          </cell>
          <cell r="P26">
            <v>0</v>
          </cell>
          <cell r="Q26">
            <v>0</v>
          </cell>
          <cell r="R26">
            <v>0</v>
          </cell>
        </row>
        <row r="27">
          <cell r="B27" t="str">
            <v>Huawei</v>
          </cell>
          <cell r="C27">
            <v>0</v>
          </cell>
          <cell r="D27">
            <v>0</v>
          </cell>
          <cell r="E27">
            <v>0</v>
          </cell>
          <cell r="F27">
            <v>0</v>
          </cell>
          <cell r="G27">
            <v>0</v>
          </cell>
          <cell r="H27">
            <v>0</v>
          </cell>
          <cell r="I27">
            <v>0</v>
          </cell>
          <cell r="K27" t="str">
            <v>Huawei</v>
          </cell>
          <cell r="L27">
            <v>0</v>
          </cell>
          <cell r="M27">
            <v>0</v>
          </cell>
          <cell r="N27">
            <v>0</v>
          </cell>
          <cell r="O27">
            <v>0</v>
          </cell>
          <cell r="P27">
            <v>0</v>
          </cell>
          <cell r="Q27">
            <v>0</v>
          </cell>
          <cell r="R27">
            <v>0</v>
          </cell>
        </row>
        <row r="28">
          <cell r="B28" t="str">
            <v>Hyperchip</v>
          </cell>
          <cell r="C28">
            <v>0</v>
          </cell>
          <cell r="D28">
            <v>0</v>
          </cell>
          <cell r="E28">
            <v>0</v>
          </cell>
          <cell r="F28">
            <v>0</v>
          </cell>
          <cell r="G28">
            <v>0</v>
          </cell>
          <cell r="H28">
            <v>0</v>
          </cell>
          <cell r="I28">
            <v>0</v>
          </cell>
          <cell r="K28" t="str">
            <v>Hyperchip</v>
          </cell>
          <cell r="L28">
            <v>0</v>
          </cell>
          <cell r="M28">
            <v>0</v>
          </cell>
          <cell r="N28">
            <v>0</v>
          </cell>
          <cell r="O28">
            <v>0</v>
          </cell>
          <cell r="P28">
            <v>0</v>
          </cell>
          <cell r="Q28">
            <v>0</v>
          </cell>
          <cell r="R28">
            <v>0</v>
          </cell>
        </row>
        <row r="29">
          <cell r="B29" t="str">
            <v>Juniper</v>
          </cell>
          <cell r="C29">
            <v>15.1</v>
          </cell>
          <cell r="D29">
            <v>27</v>
          </cell>
          <cell r="E29">
            <v>12</v>
          </cell>
          <cell r="F29">
            <v>0</v>
          </cell>
          <cell r="G29">
            <v>0</v>
          </cell>
          <cell r="H29">
            <v>0</v>
          </cell>
          <cell r="I29">
            <v>54.1</v>
          </cell>
          <cell r="K29" t="str">
            <v>Juniper</v>
          </cell>
          <cell r="L29">
            <v>109</v>
          </cell>
          <cell r="M29">
            <v>318</v>
          </cell>
          <cell r="N29">
            <v>122</v>
          </cell>
          <cell r="O29">
            <v>0</v>
          </cell>
          <cell r="P29">
            <v>0</v>
          </cell>
          <cell r="Q29">
            <v>0</v>
          </cell>
          <cell r="R29">
            <v>549</v>
          </cell>
        </row>
        <row r="30">
          <cell r="B30" t="str">
            <v>Laurel Networks</v>
          </cell>
          <cell r="C30">
            <v>0</v>
          </cell>
          <cell r="D30">
            <v>0</v>
          </cell>
          <cell r="E30">
            <v>0</v>
          </cell>
          <cell r="F30">
            <v>0</v>
          </cell>
          <cell r="G30">
            <v>0</v>
          </cell>
          <cell r="H30">
            <v>0</v>
          </cell>
          <cell r="I30">
            <v>0</v>
          </cell>
          <cell r="K30" t="str">
            <v>Laurel Networks</v>
          </cell>
          <cell r="L30">
            <v>0</v>
          </cell>
          <cell r="M30">
            <v>0</v>
          </cell>
          <cell r="N30">
            <v>0</v>
          </cell>
          <cell r="O30">
            <v>0</v>
          </cell>
          <cell r="P30">
            <v>0</v>
          </cell>
          <cell r="Q30">
            <v>0</v>
          </cell>
          <cell r="R30">
            <v>0</v>
          </cell>
        </row>
        <row r="31">
          <cell r="B31" t="str">
            <v>Lucent</v>
          </cell>
          <cell r="C31">
            <v>0</v>
          </cell>
          <cell r="D31">
            <v>0</v>
          </cell>
          <cell r="E31">
            <v>0</v>
          </cell>
          <cell r="F31">
            <v>0</v>
          </cell>
          <cell r="G31">
            <v>0</v>
          </cell>
          <cell r="H31">
            <v>0</v>
          </cell>
          <cell r="I31">
            <v>0</v>
          </cell>
          <cell r="K31" t="str">
            <v>Lucent</v>
          </cell>
          <cell r="L31">
            <v>0</v>
          </cell>
          <cell r="M31">
            <v>0</v>
          </cell>
          <cell r="N31">
            <v>0</v>
          </cell>
          <cell r="O31">
            <v>0</v>
          </cell>
          <cell r="P31">
            <v>0</v>
          </cell>
          <cell r="Q31">
            <v>0</v>
          </cell>
          <cell r="R31">
            <v>0</v>
          </cell>
        </row>
        <row r="32">
          <cell r="B32" t="str">
            <v>NEC</v>
          </cell>
          <cell r="C32">
            <v>0</v>
          </cell>
          <cell r="D32">
            <v>0</v>
          </cell>
          <cell r="E32">
            <v>0</v>
          </cell>
          <cell r="F32">
            <v>0</v>
          </cell>
          <cell r="G32">
            <v>0</v>
          </cell>
          <cell r="H32">
            <v>0</v>
          </cell>
          <cell r="I32">
            <v>0</v>
          </cell>
          <cell r="K32" t="str">
            <v>NEC</v>
          </cell>
          <cell r="L32">
            <v>0</v>
          </cell>
          <cell r="M32">
            <v>0</v>
          </cell>
          <cell r="N32">
            <v>0</v>
          </cell>
          <cell r="O32">
            <v>0</v>
          </cell>
          <cell r="P32">
            <v>0</v>
          </cell>
          <cell r="Q32">
            <v>0</v>
          </cell>
          <cell r="R32">
            <v>0</v>
          </cell>
        </row>
        <row r="33">
          <cell r="B33" t="str">
            <v>Nokia Siemens Networks</v>
          </cell>
          <cell r="C33">
            <v>0</v>
          </cell>
          <cell r="D33">
            <v>0</v>
          </cell>
          <cell r="E33">
            <v>0</v>
          </cell>
          <cell r="F33">
            <v>0</v>
          </cell>
          <cell r="G33">
            <v>0</v>
          </cell>
          <cell r="H33">
            <v>0</v>
          </cell>
          <cell r="I33">
            <v>0</v>
          </cell>
          <cell r="K33" t="str">
            <v>Nokia Siemens Networks</v>
          </cell>
          <cell r="L33">
            <v>0</v>
          </cell>
          <cell r="M33">
            <v>0</v>
          </cell>
          <cell r="N33">
            <v>0</v>
          </cell>
          <cell r="O33">
            <v>0</v>
          </cell>
          <cell r="P33">
            <v>0</v>
          </cell>
          <cell r="Q33">
            <v>0</v>
          </cell>
          <cell r="R33">
            <v>0</v>
          </cell>
        </row>
        <row r="34">
          <cell r="B34" t="str">
            <v>Nortel</v>
          </cell>
          <cell r="C34">
            <v>0</v>
          </cell>
          <cell r="D34">
            <v>0</v>
          </cell>
          <cell r="E34">
            <v>12</v>
          </cell>
          <cell r="F34">
            <v>0</v>
          </cell>
          <cell r="G34">
            <v>0</v>
          </cell>
          <cell r="H34">
            <v>113</v>
          </cell>
          <cell r="I34">
            <v>125</v>
          </cell>
          <cell r="K34" t="str">
            <v>Nortel</v>
          </cell>
          <cell r="L34">
            <v>0</v>
          </cell>
          <cell r="M34">
            <v>0</v>
          </cell>
          <cell r="N34">
            <v>32</v>
          </cell>
          <cell r="O34">
            <v>0</v>
          </cell>
          <cell r="P34">
            <v>0</v>
          </cell>
          <cell r="Q34">
            <v>563</v>
          </cell>
          <cell r="R34">
            <v>595</v>
          </cell>
        </row>
        <row r="35">
          <cell r="B35" t="str">
            <v>Procket</v>
          </cell>
          <cell r="C35">
            <v>0</v>
          </cell>
          <cell r="D35">
            <v>0</v>
          </cell>
          <cell r="E35">
            <v>0</v>
          </cell>
          <cell r="F35">
            <v>0</v>
          </cell>
          <cell r="G35">
            <v>0</v>
          </cell>
          <cell r="H35">
            <v>0</v>
          </cell>
          <cell r="I35">
            <v>0</v>
          </cell>
          <cell r="K35" t="str">
            <v>Procket</v>
          </cell>
          <cell r="L35">
            <v>0</v>
          </cell>
          <cell r="M35">
            <v>0</v>
          </cell>
          <cell r="N35">
            <v>0</v>
          </cell>
          <cell r="O35">
            <v>0</v>
          </cell>
          <cell r="P35">
            <v>0</v>
          </cell>
          <cell r="Q35">
            <v>0</v>
          </cell>
          <cell r="R35">
            <v>0</v>
          </cell>
        </row>
        <row r="36">
          <cell r="B36" t="str">
            <v>Quarry</v>
          </cell>
          <cell r="C36">
            <v>0</v>
          </cell>
          <cell r="D36">
            <v>0</v>
          </cell>
          <cell r="E36">
            <v>0</v>
          </cell>
          <cell r="F36">
            <v>0</v>
          </cell>
          <cell r="G36">
            <v>0</v>
          </cell>
          <cell r="H36">
            <v>0</v>
          </cell>
          <cell r="I36">
            <v>0</v>
          </cell>
          <cell r="K36" t="str">
            <v>Quarry</v>
          </cell>
          <cell r="L36">
            <v>0</v>
          </cell>
          <cell r="M36">
            <v>0</v>
          </cell>
          <cell r="N36">
            <v>0</v>
          </cell>
          <cell r="O36">
            <v>0</v>
          </cell>
          <cell r="P36">
            <v>0</v>
          </cell>
          <cell r="Q36">
            <v>0</v>
          </cell>
          <cell r="R36">
            <v>0</v>
          </cell>
        </row>
        <row r="37">
          <cell r="B37" t="str">
            <v>Redback</v>
          </cell>
          <cell r="C37">
            <v>0</v>
          </cell>
          <cell r="D37">
            <v>0</v>
          </cell>
          <cell r="E37">
            <v>0</v>
          </cell>
          <cell r="F37">
            <v>0</v>
          </cell>
          <cell r="G37">
            <v>0</v>
          </cell>
          <cell r="H37">
            <v>0</v>
          </cell>
          <cell r="I37">
            <v>0</v>
          </cell>
          <cell r="K37" t="str">
            <v>Redback</v>
          </cell>
          <cell r="L37">
            <v>0</v>
          </cell>
          <cell r="M37">
            <v>0</v>
          </cell>
          <cell r="N37">
            <v>0</v>
          </cell>
          <cell r="O37">
            <v>0</v>
          </cell>
          <cell r="P37">
            <v>0</v>
          </cell>
          <cell r="Q37">
            <v>0</v>
          </cell>
          <cell r="R37">
            <v>0</v>
          </cell>
        </row>
        <row r="38">
          <cell r="B38" t="str">
            <v>Riverstone</v>
          </cell>
          <cell r="C38">
            <v>0</v>
          </cell>
          <cell r="D38">
            <v>0</v>
          </cell>
          <cell r="E38">
            <v>0</v>
          </cell>
          <cell r="F38">
            <v>0</v>
          </cell>
          <cell r="G38">
            <v>0</v>
          </cell>
          <cell r="H38">
            <v>0</v>
          </cell>
          <cell r="I38">
            <v>0</v>
          </cell>
          <cell r="K38" t="str">
            <v>Riverstone</v>
          </cell>
          <cell r="L38">
            <v>0</v>
          </cell>
          <cell r="M38">
            <v>0</v>
          </cell>
          <cell r="N38">
            <v>0</v>
          </cell>
          <cell r="O38">
            <v>0</v>
          </cell>
          <cell r="P38">
            <v>0</v>
          </cell>
          <cell r="Q38">
            <v>0</v>
          </cell>
          <cell r="R38">
            <v>0</v>
          </cell>
        </row>
        <row r="39">
          <cell r="B39" t="str">
            <v>Tellabs</v>
          </cell>
          <cell r="C39">
            <v>0</v>
          </cell>
          <cell r="D39">
            <v>0</v>
          </cell>
          <cell r="E39">
            <v>0</v>
          </cell>
          <cell r="F39">
            <v>0</v>
          </cell>
          <cell r="G39">
            <v>0</v>
          </cell>
          <cell r="H39">
            <v>0</v>
          </cell>
          <cell r="I39">
            <v>0</v>
          </cell>
          <cell r="K39" t="str">
            <v>Tellabs</v>
          </cell>
          <cell r="L39">
            <v>0</v>
          </cell>
          <cell r="M39">
            <v>0</v>
          </cell>
          <cell r="N39">
            <v>0</v>
          </cell>
          <cell r="O39">
            <v>0</v>
          </cell>
          <cell r="P39">
            <v>0</v>
          </cell>
          <cell r="Q39">
            <v>0</v>
          </cell>
          <cell r="R39">
            <v>0</v>
          </cell>
        </row>
        <row r="40">
          <cell r="B40" t="str">
            <v>ZTE</v>
          </cell>
          <cell r="C40">
            <v>0</v>
          </cell>
          <cell r="D40">
            <v>0</v>
          </cell>
          <cell r="E40">
            <v>0</v>
          </cell>
          <cell r="F40">
            <v>0</v>
          </cell>
          <cell r="G40">
            <v>0</v>
          </cell>
          <cell r="H40">
            <v>0</v>
          </cell>
          <cell r="I40">
            <v>0</v>
          </cell>
          <cell r="K40" t="str">
            <v>ZTE</v>
          </cell>
          <cell r="L40">
            <v>0</v>
          </cell>
          <cell r="M40">
            <v>0</v>
          </cell>
          <cell r="N40">
            <v>0</v>
          </cell>
          <cell r="O40">
            <v>0</v>
          </cell>
          <cell r="P40">
            <v>0</v>
          </cell>
          <cell r="Q40">
            <v>0</v>
          </cell>
          <cell r="R40">
            <v>0</v>
          </cell>
        </row>
        <row r="41">
          <cell r="B41" t="str">
            <v>Other</v>
          </cell>
          <cell r="C41">
            <v>0</v>
          </cell>
          <cell r="D41">
            <v>0</v>
          </cell>
          <cell r="E41">
            <v>0</v>
          </cell>
          <cell r="F41">
            <v>0</v>
          </cell>
          <cell r="G41">
            <v>0</v>
          </cell>
          <cell r="H41">
            <v>0</v>
          </cell>
          <cell r="I41">
            <v>0</v>
          </cell>
          <cell r="K41" t="str">
            <v>Other</v>
          </cell>
          <cell r="L41">
            <v>0</v>
          </cell>
          <cell r="M41">
            <v>0</v>
          </cell>
          <cell r="N41">
            <v>0</v>
          </cell>
          <cell r="O41">
            <v>0</v>
          </cell>
          <cell r="P41">
            <v>0</v>
          </cell>
          <cell r="Q41">
            <v>0</v>
          </cell>
          <cell r="R41">
            <v>0</v>
          </cell>
        </row>
        <row r="42">
          <cell r="B42" t="str">
            <v>Total</v>
          </cell>
          <cell r="C42">
            <v>113.39999999999999</v>
          </cell>
          <cell r="D42">
            <v>189.5</v>
          </cell>
          <cell r="E42">
            <v>57.1</v>
          </cell>
          <cell r="F42">
            <v>0</v>
          </cell>
          <cell r="G42">
            <v>0</v>
          </cell>
          <cell r="H42">
            <v>492.1</v>
          </cell>
          <cell r="I42">
            <v>852.10000000000014</v>
          </cell>
          <cell r="K42" t="str">
            <v>Total</v>
          </cell>
          <cell r="L42">
            <v>328</v>
          </cell>
          <cell r="M42">
            <v>3998</v>
          </cell>
          <cell r="N42">
            <v>795</v>
          </cell>
          <cell r="O42">
            <v>0</v>
          </cell>
          <cell r="P42">
            <v>0</v>
          </cell>
          <cell r="Q42">
            <v>3416</v>
          </cell>
          <cell r="R42">
            <v>8537</v>
          </cell>
        </row>
        <row r="45">
          <cell r="B45" t="str">
            <v>Vendor</v>
          </cell>
          <cell r="C45" t="str">
            <v>Core IP/MPLS</v>
          </cell>
          <cell r="D45" t="str">
            <v xml:space="preserve">Edge IP/MPLS </v>
          </cell>
          <cell r="E45" t="str">
            <v>Subscriber Service Router</v>
          </cell>
          <cell r="F45" t="str">
            <v>BRAS</v>
          </cell>
          <cell r="G45" t="str">
            <v>IP/Ethernet</v>
          </cell>
          <cell r="H45" t="str">
            <v>ATM/MPLS</v>
          </cell>
          <cell r="I45" t="str">
            <v>Total IPS</v>
          </cell>
          <cell r="K45" t="str">
            <v>Vendor</v>
          </cell>
          <cell r="L45" t="str">
            <v>Core IP/MPLS</v>
          </cell>
          <cell r="M45" t="str">
            <v>Edge IP/MPLS</v>
          </cell>
          <cell r="N45" t="str">
            <v>Subscriber Service Router</v>
          </cell>
          <cell r="O45" t="str">
            <v>BRAS</v>
          </cell>
          <cell r="P45" t="str">
            <v>IP/Ethernet</v>
          </cell>
          <cell r="Q45" t="str">
            <v>ATM/MPLS</v>
          </cell>
          <cell r="R45" t="str">
            <v>Total IPS</v>
          </cell>
        </row>
        <row r="46">
          <cell r="B46" t="str">
            <v>Alaxala Networks</v>
          </cell>
          <cell r="I46">
            <v>0</v>
          </cell>
          <cell r="K46" t="str">
            <v>Alaxala Networks</v>
          </cell>
          <cell r="R46">
            <v>0</v>
          </cell>
        </row>
        <row r="47">
          <cell r="B47" t="str">
            <v>Alcatel-Lucent</v>
          </cell>
          <cell r="C47">
            <v>0</v>
          </cell>
          <cell r="D47">
            <v>0</v>
          </cell>
          <cell r="E47">
            <v>1</v>
          </cell>
          <cell r="F47">
            <v>0</v>
          </cell>
          <cell r="G47">
            <v>0</v>
          </cell>
          <cell r="H47">
            <v>115</v>
          </cell>
          <cell r="I47">
            <v>116</v>
          </cell>
          <cell r="K47" t="str">
            <v>Alcatel-Lucent</v>
          </cell>
          <cell r="L47">
            <v>0</v>
          </cell>
          <cell r="M47">
            <v>0</v>
          </cell>
          <cell r="N47">
            <v>9</v>
          </cell>
          <cell r="O47">
            <v>0</v>
          </cell>
          <cell r="P47">
            <v>0</v>
          </cell>
          <cell r="Q47">
            <v>930</v>
          </cell>
          <cell r="R47">
            <v>939</v>
          </cell>
        </row>
        <row r="48">
          <cell r="B48" t="str">
            <v>Atrica</v>
          </cell>
          <cell r="I48">
            <v>0</v>
          </cell>
          <cell r="K48" t="str">
            <v>Atrica</v>
          </cell>
          <cell r="R48">
            <v>0</v>
          </cell>
        </row>
        <row r="49">
          <cell r="B49" t="str">
            <v>Avici</v>
          </cell>
          <cell r="C49">
            <v>0.4</v>
          </cell>
          <cell r="D49">
            <v>0</v>
          </cell>
          <cell r="E49">
            <v>0</v>
          </cell>
          <cell r="F49">
            <v>0</v>
          </cell>
          <cell r="G49">
            <v>0</v>
          </cell>
          <cell r="H49">
            <v>0</v>
          </cell>
          <cell r="I49">
            <v>0.4</v>
          </cell>
          <cell r="K49" t="str">
            <v>Avici</v>
          </cell>
          <cell r="L49">
            <v>1</v>
          </cell>
          <cell r="M49">
            <v>0</v>
          </cell>
          <cell r="N49">
            <v>0</v>
          </cell>
          <cell r="O49">
            <v>0</v>
          </cell>
          <cell r="P49">
            <v>0</v>
          </cell>
          <cell r="Q49">
            <v>0</v>
          </cell>
          <cell r="R49">
            <v>1</v>
          </cell>
        </row>
        <row r="50">
          <cell r="B50" t="str">
            <v>Brocade</v>
          </cell>
          <cell r="C50">
            <v>0</v>
          </cell>
          <cell r="D50">
            <v>0</v>
          </cell>
          <cell r="E50">
            <v>0</v>
          </cell>
          <cell r="F50">
            <v>0</v>
          </cell>
          <cell r="G50">
            <v>0</v>
          </cell>
          <cell r="H50">
            <v>0</v>
          </cell>
          <cell r="I50">
            <v>0</v>
          </cell>
          <cell r="K50" t="str">
            <v>Brocade</v>
          </cell>
          <cell r="L50">
            <v>0</v>
          </cell>
          <cell r="M50">
            <v>0</v>
          </cell>
          <cell r="N50">
            <v>0</v>
          </cell>
          <cell r="O50">
            <v>0</v>
          </cell>
          <cell r="P50">
            <v>0</v>
          </cell>
          <cell r="Q50">
            <v>0</v>
          </cell>
          <cell r="R50">
            <v>0</v>
          </cell>
        </row>
        <row r="51">
          <cell r="B51" t="str">
            <v>Caspian</v>
          </cell>
          <cell r="C51">
            <v>0</v>
          </cell>
          <cell r="D51">
            <v>0</v>
          </cell>
          <cell r="E51">
            <v>0</v>
          </cell>
          <cell r="F51">
            <v>0</v>
          </cell>
          <cell r="G51">
            <v>0</v>
          </cell>
          <cell r="H51">
            <v>0</v>
          </cell>
          <cell r="I51">
            <v>0</v>
          </cell>
          <cell r="K51" t="str">
            <v>Caspian</v>
          </cell>
          <cell r="L51">
            <v>0</v>
          </cell>
          <cell r="M51">
            <v>0</v>
          </cell>
          <cell r="N51">
            <v>0</v>
          </cell>
          <cell r="O51">
            <v>0</v>
          </cell>
          <cell r="P51">
            <v>0</v>
          </cell>
          <cell r="Q51">
            <v>0</v>
          </cell>
          <cell r="R51">
            <v>0</v>
          </cell>
        </row>
        <row r="52">
          <cell r="B52" t="str">
            <v>Chiaro</v>
          </cell>
          <cell r="C52">
            <v>0</v>
          </cell>
          <cell r="D52">
            <v>0</v>
          </cell>
          <cell r="E52">
            <v>0</v>
          </cell>
          <cell r="F52">
            <v>0</v>
          </cell>
          <cell r="G52">
            <v>0</v>
          </cell>
          <cell r="H52">
            <v>0</v>
          </cell>
          <cell r="I52">
            <v>0</v>
          </cell>
          <cell r="K52" t="str">
            <v>Chiaro</v>
          </cell>
          <cell r="L52">
            <v>0</v>
          </cell>
          <cell r="M52">
            <v>0</v>
          </cell>
          <cell r="N52">
            <v>0</v>
          </cell>
          <cell r="O52">
            <v>0</v>
          </cell>
          <cell r="P52">
            <v>0</v>
          </cell>
          <cell r="Q52">
            <v>0</v>
          </cell>
          <cell r="R52">
            <v>0</v>
          </cell>
        </row>
        <row r="53">
          <cell r="B53" t="str">
            <v>Ciena</v>
          </cell>
          <cell r="C53">
            <v>0</v>
          </cell>
          <cell r="D53">
            <v>0</v>
          </cell>
          <cell r="E53">
            <v>0</v>
          </cell>
          <cell r="F53">
            <v>0</v>
          </cell>
          <cell r="G53">
            <v>0</v>
          </cell>
          <cell r="H53">
            <v>0</v>
          </cell>
          <cell r="I53">
            <v>0</v>
          </cell>
          <cell r="K53" t="str">
            <v>Ciena</v>
          </cell>
          <cell r="L53">
            <v>0</v>
          </cell>
          <cell r="M53">
            <v>0</v>
          </cell>
          <cell r="N53">
            <v>0</v>
          </cell>
          <cell r="O53">
            <v>0</v>
          </cell>
          <cell r="P53">
            <v>0</v>
          </cell>
          <cell r="Q53">
            <v>0</v>
          </cell>
          <cell r="R53">
            <v>0</v>
          </cell>
        </row>
        <row r="54">
          <cell r="B54" t="str">
            <v>Cisco</v>
          </cell>
          <cell r="C54">
            <v>76</v>
          </cell>
          <cell r="D54">
            <v>80</v>
          </cell>
          <cell r="E54">
            <v>6</v>
          </cell>
          <cell r="F54">
            <v>0</v>
          </cell>
          <cell r="G54">
            <v>0</v>
          </cell>
          <cell r="H54">
            <v>47</v>
          </cell>
          <cell r="I54">
            <v>209</v>
          </cell>
          <cell r="K54" t="str">
            <v>Cisco</v>
          </cell>
          <cell r="L54">
            <v>170</v>
          </cell>
          <cell r="M54">
            <v>1946</v>
          </cell>
          <cell r="N54">
            <v>206</v>
          </cell>
          <cell r="O54">
            <v>0</v>
          </cell>
          <cell r="P54">
            <v>0</v>
          </cell>
          <cell r="Q54">
            <v>408</v>
          </cell>
          <cell r="R54">
            <v>2730</v>
          </cell>
        </row>
        <row r="55">
          <cell r="B55" t="str">
            <v>Cosine</v>
          </cell>
          <cell r="C55">
            <v>0</v>
          </cell>
          <cell r="D55">
            <v>0</v>
          </cell>
          <cell r="E55">
            <v>2.5</v>
          </cell>
          <cell r="F55">
            <v>0</v>
          </cell>
          <cell r="G55">
            <v>0</v>
          </cell>
          <cell r="H55">
            <v>0</v>
          </cell>
          <cell r="I55">
            <v>2.5</v>
          </cell>
          <cell r="K55" t="str">
            <v>Cosine</v>
          </cell>
          <cell r="L55">
            <v>0</v>
          </cell>
          <cell r="M55">
            <v>0</v>
          </cell>
          <cell r="N55">
            <v>10</v>
          </cell>
          <cell r="O55">
            <v>0</v>
          </cell>
          <cell r="P55">
            <v>0</v>
          </cell>
          <cell r="Q55">
            <v>0</v>
          </cell>
          <cell r="R55">
            <v>10</v>
          </cell>
        </row>
        <row r="56">
          <cell r="B56" t="str">
            <v>ECI Telecom</v>
          </cell>
          <cell r="C56">
            <v>0</v>
          </cell>
          <cell r="D56">
            <v>0</v>
          </cell>
          <cell r="E56">
            <v>0</v>
          </cell>
          <cell r="F56">
            <v>0</v>
          </cell>
          <cell r="G56">
            <v>0</v>
          </cell>
          <cell r="H56">
            <v>0</v>
          </cell>
          <cell r="I56">
            <v>0</v>
          </cell>
          <cell r="K56" t="str">
            <v>ECI Telecom</v>
          </cell>
          <cell r="L56">
            <v>0</v>
          </cell>
          <cell r="M56">
            <v>0</v>
          </cell>
          <cell r="N56">
            <v>0</v>
          </cell>
          <cell r="O56">
            <v>0</v>
          </cell>
          <cell r="P56">
            <v>0</v>
          </cell>
          <cell r="Q56">
            <v>0</v>
          </cell>
          <cell r="R56">
            <v>0</v>
          </cell>
        </row>
        <row r="57">
          <cell r="B57" t="str">
            <v>Equipe</v>
          </cell>
          <cell r="C57">
            <v>0</v>
          </cell>
          <cell r="D57">
            <v>0</v>
          </cell>
          <cell r="E57">
            <v>0</v>
          </cell>
          <cell r="F57">
            <v>0</v>
          </cell>
          <cell r="G57">
            <v>0</v>
          </cell>
          <cell r="H57">
            <v>0</v>
          </cell>
          <cell r="I57">
            <v>0</v>
          </cell>
          <cell r="K57" t="str">
            <v>Equipe</v>
          </cell>
          <cell r="L57">
            <v>0</v>
          </cell>
          <cell r="M57">
            <v>0</v>
          </cell>
          <cell r="N57">
            <v>0</v>
          </cell>
          <cell r="O57">
            <v>0</v>
          </cell>
          <cell r="P57">
            <v>0</v>
          </cell>
          <cell r="Q57">
            <v>0</v>
          </cell>
          <cell r="R57">
            <v>0</v>
          </cell>
        </row>
        <row r="58">
          <cell r="B58" t="str">
            <v>Ericsson</v>
          </cell>
          <cell r="C58">
            <v>0</v>
          </cell>
          <cell r="D58">
            <v>22.6</v>
          </cell>
          <cell r="E58">
            <v>9</v>
          </cell>
          <cell r="F58">
            <v>0</v>
          </cell>
          <cell r="G58">
            <v>0</v>
          </cell>
          <cell r="H58">
            <v>99</v>
          </cell>
          <cell r="I58">
            <v>130.6</v>
          </cell>
          <cell r="K58" t="str">
            <v>Ericsson</v>
          </cell>
          <cell r="L58">
            <v>0</v>
          </cell>
          <cell r="M58">
            <v>302</v>
          </cell>
          <cell r="N58">
            <v>72</v>
          </cell>
          <cell r="O58">
            <v>0</v>
          </cell>
          <cell r="P58">
            <v>0</v>
          </cell>
          <cell r="Q58">
            <v>514</v>
          </cell>
          <cell r="R58">
            <v>888</v>
          </cell>
        </row>
        <row r="59">
          <cell r="B59" t="str">
            <v>Extreme</v>
          </cell>
          <cell r="C59">
            <v>0</v>
          </cell>
          <cell r="D59">
            <v>0</v>
          </cell>
          <cell r="E59">
            <v>0</v>
          </cell>
          <cell r="F59">
            <v>0</v>
          </cell>
          <cell r="G59">
            <v>0</v>
          </cell>
          <cell r="H59">
            <v>0</v>
          </cell>
          <cell r="I59">
            <v>0</v>
          </cell>
          <cell r="K59" t="str">
            <v>Extreme</v>
          </cell>
          <cell r="L59">
            <v>0</v>
          </cell>
          <cell r="M59">
            <v>0</v>
          </cell>
          <cell r="N59">
            <v>0</v>
          </cell>
          <cell r="O59">
            <v>0</v>
          </cell>
          <cell r="P59">
            <v>0</v>
          </cell>
          <cell r="Q59">
            <v>0</v>
          </cell>
          <cell r="R59">
            <v>0</v>
          </cell>
        </row>
        <row r="60">
          <cell r="B60" t="str">
            <v>Force10</v>
          </cell>
          <cell r="C60">
            <v>0</v>
          </cell>
          <cell r="D60">
            <v>0</v>
          </cell>
          <cell r="E60">
            <v>0</v>
          </cell>
          <cell r="F60">
            <v>0</v>
          </cell>
          <cell r="G60">
            <v>0</v>
          </cell>
          <cell r="H60">
            <v>0</v>
          </cell>
          <cell r="I60">
            <v>0</v>
          </cell>
          <cell r="K60" t="str">
            <v>Force10</v>
          </cell>
          <cell r="L60">
            <v>0</v>
          </cell>
          <cell r="M60">
            <v>0</v>
          </cell>
          <cell r="N60">
            <v>0</v>
          </cell>
          <cell r="O60">
            <v>0</v>
          </cell>
          <cell r="P60">
            <v>0</v>
          </cell>
          <cell r="Q60">
            <v>0</v>
          </cell>
          <cell r="R60">
            <v>0</v>
          </cell>
        </row>
        <row r="61">
          <cell r="B61" t="str">
            <v>Fujitsu</v>
          </cell>
          <cell r="C61">
            <v>0</v>
          </cell>
          <cell r="D61">
            <v>0</v>
          </cell>
          <cell r="E61">
            <v>0</v>
          </cell>
          <cell r="F61">
            <v>0</v>
          </cell>
          <cell r="G61">
            <v>0</v>
          </cell>
          <cell r="H61">
            <v>0</v>
          </cell>
          <cell r="I61">
            <v>0</v>
          </cell>
          <cell r="K61" t="str">
            <v>Fujitsu</v>
          </cell>
          <cell r="L61">
            <v>0</v>
          </cell>
          <cell r="M61">
            <v>0</v>
          </cell>
          <cell r="N61">
            <v>0</v>
          </cell>
          <cell r="O61">
            <v>0</v>
          </cell>
          <cell r="P61">
            <v>0</v>
          </cell>
          <cell r="Q61">
            <v>0</v>
          </cell>
          <cell r="R61">
            <v>0</v>
          </cell>
        </row>
        <row r="62">
          <cell r="B62" t="str">
            <v>Hammerhead Systems</v>
          </cell>
          <cell r="C62">
            <v>0</v>
          </cell>
          <cell r="D62">
            <v>0</v>
          </cell>
          <cell r="E62">
            <v>0</v>
          </cell>
          <cell r="F62">
            <v>0</v>
          </cell>
          <cell r="G62">
            <v>0</v>
          </cell>
          <cell r="H62">
            <v>0</v>
          </cell>
          <cell r="I62">
            <v>0</v>
          </cell>
          <cell r="K62" t="str">
            <v>Hammerhead Systems</v>
          </cell>
          <cell r="L62">
            <v>0</v>
          </cell>
          <cell r="M62">
            <v>0</v>
          </cell>
          <cell r="N62">
            <v>0</v>
          </cell>
          <cell r="O62">
            <v>0</v>
          </cell>
          <cell r="P62">
            <v>0</v>
          </cell>
          <cell r="Q62">
            <v>0</v>
          </cell>
          <cell r="R62">
            <v>0</v>
          </cell>
        </row>
        <row r="63">
          <cell r="B63" t="str">
            <v>Hitachi</v>
          </cell>
          <cell r="C63">
            <v>0</v>
          </cell>
          <cell r="D63">
            <v>0</v>
          </cell>
          <cell r="E63">
            <v>0</v>
          </cell>
          <cell r="F63">
            <v>0</v>
          </cell>
          <cell r="G63">
            <v>0</v>
          </cell>
          <cell r="H63">
            <v>0</v>
          </cell>
          <cell r="I63">
            <v>0</v>
          </cell>
          <cell r="K63" t="str">
            <v>Hitachi</v>
          </cell>
          <cell r="L63">
            <v>0</v>
          </cell>
          <cell r="M63">
            <v>0</v>
          </cell>
          <cell r="N63">
            <v>0</v>
          </cell>
          <cell r="O63">
            <v>0</v>
          </cell>
          <cell r="P63">
            <v>0</v>
          </cell>
          <cell r="Q63">
            <v>0</v>
          </cell>
          <cell r="R63">
            <v>0</v>
          </cell>
        </row>
        <row r="64">
          <cell r="B64" t="str">
            <v>Hitachi Cable</v>
          </cell>
          <cell r="C64">
            <v>0</v>
          </cell>
          <cell r="D64">
            <v>0</v>
          </cell>
          <cell r="E64">
            <v>0</v>
          </cell>
          <cell r="F64">
            <v>0</v>
          </cell>
          <cell r="G64">
            <v>0</v>
          </cell>
          <cell r="H64">
            <v>0</v>
          </cell>
          <cell r="I64">
            <v>0</v>
          </cell>
          <cell r="K64" t="str">
            <v>Hitachi Cable</v>
          </cell>
          <cell r="L64">
            <v>0</v>
          </cell>
          <cell r="M64">
            <v>0</v>
          </cell>
          <cell r="N64">
            <v>0</v>
          </cell>
          <cell r="O64">
            <v>0</v>
          </cell>
          <cell r="P64">
            <v>0</v>
          </cell>
          <cell r="Q64">
            <v>0</v>
          </cell>
          <cell r="R64">
            <v>0</v>
          </cell>
        </row>
        <row r="65">
          <cell r="B65" t="str">
            <v>Huawei</v>
          </cell>
          <cell r="C65">
            <v>0</v>
          </cell>
          <cell r="D65">
            <v>0</v>
          </cell>
          <cell r="E65">
            <v>0</v>
          </cell>
          <cell r="F65">
            <v>0</v>
          </cell>
          <cell r="G65">
            <v>0</v>
          </cell>
          <cell r="H65">
            <v>0</v>
          </cell>
          <cell r="I65">
            <v>0</v>
          </cell>
          <cell r="K65" t="str">
            <v>Huawei</v>
          </cell>
          <cell r="L65">
            <v>0</v>
          </cell>
          <cell r="M65">
            <v>0</v>
          </cell>
          <cell r="N65">
            <v>0</v>
          </cell>
          <cell r="O65">
            <v>0</v>
          </cell>
          <cell r="P65">
            <v>0</v>
          </cell>
          <cell r="Q65">
            <v>0</v>
          </cell>
          <cell r="R65">
            <v>0</v>
          </cell>
        </row>
        <row r="66">
          <cell r="B66" t="str">
            <v>Hyperchip</v>
          </cell>
          <cell r="C66">
            <v>0</v>
          </cell>
          <cell r="D66">
            <v>0</v>
          </cell>
          <cell r="E66">
            <v>0</v>
          </cell>
          <cell r="F66">
            <v>0</v>
          </cell>
          <cell r="G66">
            <v>0</v>
          </cell>
          <cell r="H66">
            <v>0</v>
          </cell>
          <cell r="I66">
            <v>0</v>
          </cell>
          <cell r="K66" t="str">
            <v>Hyperchip</v>
          </cell>
          <cell r="L66">
            <v>0</v>
          </cell>
          <cell r="M66">
            <v>0</v>
          </cell>
          <cell r="N66">
            <v>0</v>
          </cell>
          <cell r="O66">
            <v>0</v>
          </cell>
          <cell r="P66">
            <v>0</v>
          </cell>
          <cell r="Q66">
            <v>0</v>
          </cell>
          <cell r="R66">
            <v>0</v>
          </cell>
        </row>
        <row r="67">
          <cell r="B67" t="str">
            <v>Juniper</v>
          </cell>
          <cell r="C67">
            <v>23</v>
          </cell>
          <cell r="D67">
            <v>10</v>
          </cell>
          <cell r="E67">
            <v>15.4</v>
          </cell>
          <cell r="F67">
            <v>0</v>
          </cell>
          <cell r="G67">
            <v>0</v>
          </cell>
          <cell r="H67">
            <v>0</v>
          </cell>
          <cell r="I67">
            <v>48.4</v>
          </cell>
          <cell r="K67" t="str">
            <v>Juniper</v>
          </cell>
          <cell r="L67">
            <v>65</v>
          </cell>
          <cell r="M67">
            <v>117</v>
          </cell>
          <cell r="N67">
            <v>149</v>
          </cell>
          <cell r="O67">
            <v>0</v>
          </cell>
          <cell r="P67">
            <v>0</v>
          </cell>
          <cell r="Q67">
            <v>0</v>
          </cell>
          <cell r="R67">
            <v>331</v>
          </cell>
        </row>
        <row r="68">
          <cell r="B68" t="str">
            <v>Laurel Networks</v>
          </cell>
          <cell r="C68">
            <v>0</v>
          </cell>
          <cell r="D68">
            <v>0</v>
          </cell>
          <cell r="E68">
            <v>0</v>
          </cell>
          <cell r="F68">
            <v>0</v>
          </cell>
          <cell r="G68">
            <v>0</v>
          </cell>
          <cell r="H68">
            <v>0</v>
          </cell>
          <cell r="I68">
            <v>0</v>
          </cell>
          <cell r="K68" t="str">
            <v>Laurel Networks</v>
          </cell>
          <cell r="L68">
            <v>0</v>
          </cell>
          <cell r="M68">
            <v>0</v>
          </cell>
          <cell r="N68">
            <v>0</v>
          </cell>
          <cell r="O68">
            <v>0</v>
          </cell>
          <cell r="P68">
            <v>0</v>
          </cell>
          <cell r="Q68">
            <v>0</v>
          </cell>
          <cell r="R68">
            <v>0</v>
          </cell>
        </row>
        <row r="69">
          <cell r="B69" t="str">
            <v>Lucent</v>
          </cell>
          <cell r="C69">
            <v>0</v>
          </cell>
          <cell r="D69">
            <v>0</v>
          </cell>
          <cell r="E69">
            <v>0</v>
          </cell>
          <cell r="F69">
            <v>0</v>
          </cell>
          <cell r="G69">
            <v>0</v>
          </cell>
          <cell r="H69">
            <v>0</v>
          </cell>
          <cell r="I69">
            <v>0</v>
          </cell>
          <cell r="K69" t="str">
            <v>Lucent</v>
          </cell>
          <cell r="L69">
            <v>0</v>
          </cell>
          <cell r="M69">
            <v>0</v>
          </cell>
          <cell r="N69">
            <v>0</v>
          </cell>
          <cell r="O69">
            <v>0</v>
          </cell>
          <cell r="P69">
            <v>0</v>
          </cell>
          <cell r="Q69">
            <v>0</v>
          </cell>
          <cell r="R69">
            <v>0</v>
          </cell>
        </row>
        <row r="70">
          <cell r="B70" t="str">
            <v>NEC</v>
          </cell>
          <cell r="C70">
            <v>0</v>
          </cell>
          <cell r="D70">
            <v>0</v>
          </cell>
          <cell r="E70">
            <v>0</v>
          </cell>
          <cell r="F70">
            <v>0</v>
          </cell>
          <cell r="G70">
            <v>0</v>
          </cell>
          <cell r="H70">
            <v>0</v>
          </cell>
          <cell r="I70">
            <v>0</v>
          </cell>
          <cell r="K70" t="str">
            <v>NEC</v>
          </cell>
          <cell r="L70">
            <v>0</v>
          </cell>
          <cell r="M70">
            <v>0</v>
          </cell>
          <cell r="N70">
            <v>0</v>
          </cell>
          <cell r="O70">
            <v>0</v>
          </cell>
          <cell r="P70">
            <v>0</v>
          </cell>
          <cell r="Q70">
            <v>0</v>
          </cell>
          <cell r="R70">
            <v>0</v>
          </cell>
        </row>
        <row r="71">
          <cell r="B71" t="str">
            <v>Nokia Siemens Networks</v>
          </cell>
          <cell r="C71">
            <v>0</v>
          </cell>
          <cell r="D71">
            <v>0</v>
          </cell>
          <cell r="E71">
            <v>0</v>
          </cell>
          <cell r="F71">
            <v>0</v>
          </cell>
          <cell r="G71">
            <v>0</v>
          </cell>
          <cell r="H71">
            <v>0</v>
          </cell>
          <cell r="I71">
            <v>0</v>
          </cell>
          <cell r="K71" t="str">
            <v>Nokia Siemens Networks</v>
          </cell>
          <cell r="L71">
            <v>0</v>
          </cell>
          <cell r="M71">
            <v>0</v>
          </cell>
          <cell r="N71">
            <v>0</v>
          </cell>
          <cell r="O71">
            <v>0</v>
          </cell>
          <cell r="P71">
            <v>0</v>
          </cell>
          <cell r="Q71">
            <v>0</v>
          </cell>
          <cell r="R71">
            <v>0</v>
          </cell>
        </row>
        <row r="72">
          <cell r="B72" t="str">
            <v>Nortel</v>
          </cell>
          <cell r="C72">
            <v>0</v>
          </cell>
          <cell r="D72">
            <v>0</v>
          </cell>
          <cell r="E72">
            <v>5.6</v>
          </cell>
          <cell r="F72">
            <v>0</v>
          </cell>
          <cell r="G72">
            <v>0</v>
          </cell>
          <cell r="H72">
            <v>133</v>
          </cell>
          <cell r="I72">
            <v>138.6</v>
          </cell>
          <cell r="K72" t="str">
            <v>Nortel</v>
          </cell>
          <cell r="L72">
            <v>0</v>
          </cell>
          <cell r="M72">
            <v>0</v>
          </cell>
          <cell r="N72">
            <v>22</v>
          </cell>
          <cell r="O72">
            <v>0</v>
          </cell>
          <cell r="P72">
            <v>0</v>
          </cell>
          <cell r="Q72">
            <v>584</v>
          </cell>
          <cell r="R72">
            <v>606</v>
          </cell>
        </row>
        <row r="73">
          <cell r="B73" t="str">
            <v>Procket</v>
          </cell>
          <cell r="C73">
            <v>0</v>
          </cell>
          <cell r="D73">
            <v>0</v>
          </cell>
          <cell r="E73">
            <v>0</v>
          </cell>
          <cell r="F73">
            <v>0</v>
          </cell>
          <cell r="G73">
            <v>0</v>
          </cell>
          <cell r="H73">
            <v>0</v>
          </cell>
          <cell r="I73">
            <v>0</v>
          </cell>
          <cell r="K73" t="str">
            <v>Procket</v>
          </cell>
          <cell r="L73">
            <v>0</v>
          </cell>
          <cell r="M73">
            <v>0</v>
          </cell>
          <cell r="N73">
            <v>0</v>
          </cell>
          <cell r="O73">
            <v>0</v>
          </cell>
          <cell r="P73">
            <v>0</v>
          </cell>
          <cell r="Q73">
            <v>0</v>
          </cell>
          <cell r="R73">
            <v>0</v>
          </cell>
        </row>
        <row r="74">
          <cell r="B74" t="str">
            <v>Quarry</v>
          </cell>
          <cell r="C74">
            <v>0</v>
          </cell>
          <cell r="D74">
            <v>0</v>
          </cell>
          <cell r="E74">
            <v>0</v>
          </cell>
          <cell r="F74">
            <v>0</v>
          </cell>
          <cell r="G74">
            <v>0</v>
          </cell>
          <cell r="H74">
            <v>0</v>
          </cell>
          <cell r="I74">
            <v>0</v>
          </cell>
          <cell r="K74" t="str">
            <v>Quarry</v>
          </cell>
          <cell r="L74">
            <v>0</v>
          </cell>
          <cell r="M74">
            <v>0</v>
          </cell>
          <cell r="N74">
            <v>0</v>
          </cell>
          <cell r="O74">
            <v>0</v>
          </cell>
          <cell r="P74">
            <v>0</v>
          </cell>
          <cell r="Q74">
            <v>0</v>
          </cell>
          <cell r="R74">
            <v>0</v>
          </cell>
        </row>
        <row r="75">
          <cell r="B75" t="str">
            <v>Redback</v>
          </cell>
          <cell r="C75">
            <v>0</v>
          </cell>
          <cell r="D75">
            <v>0</v>
          </cell>
          <cell r="E75">
            <v>0</v>
          </cell>
          <cell r="F75">
            <v>0</v>
          </cell>
          <cell r="G75">
            <v>0</v>
          </cell>
          <cell r="H75">
            <v>0</v>
          </cell>
          <cell r="I75">
            <v>0</v>
          </cell>
          <cell r="K75" t="str">
            <v>Redback</v>
          </cell>
          <cell r="L75">
            <v>0</v>
          </cell>
          <cell r="M75">
            <v>0</v>
          </cell>
          <cell r="N75">
            <v>0</v>
          </cell>
          <cell r="O75">
            <v>0</v>
          </cell>
          <cell r="P75">
            <v>0</v>
          </cell>
          <cell r="Q75">
            <v>0</v>
          </cell>
          <cell r="R75">
            <v>0</v>
          </cell>
        </row>
        <row r="76">
          <cell r="B76" t="str">
            <v>Riverstone</v>
          </cell>
          <cell r="C76">
            <v>0</v>
          </cell>
          <cell r="D76">
            <v>0</v>
          </cell>
          <cell r="E76">
            <v>0</v>
          </cell>
          <cell r="F76">
            <v>0</v>
          </cell>
          <cell r="G76">
            <v>0</v>
          </cell>
          <cell r="H76">
            <v>0</v>
          </cell>
          <cell r="I76">
            <v>0</v>
          </cell>
          <cell r="K76" t="str">
            <v>Riverstone</v>
          </cell>
          <cell r="L76">
            <v>0</v>
          </cell>
          <cell r="M76">
            <v>0</v>
          </cell>
          <cell r="N76">
            <v>0</v>
          </cell>
          <cell r="O76">
            <v>0</v>
          </cell>
          <cell r="P76">
            <v>0</v>
          </cell>
          <cell r="Q76">
            <v>0</v>
          </cell>
          <cell r="R76">
            <v>0</v>
          </cell>
        </row>
        <row r="77">
          <cell r="B77" t="str">
            <v>Tellabs</v>
          </cell>
          <cell r="C77">
            <v>0</v>
          </cell>
          <cell r="D77">
            <v>0</v>
          </cell>
          <cell r="E77">
            <v>0</v>
          </cell>
          <cell r="F77">
            <v>0</v>
          </cell>
          <cell r="G77">
            <v>0</v>
          </cell>
          <cell r="H77">
            <v>0</v>
          </cell>
          <cell r="I77">
            <v>0</v>
          </cell>
          <cell r="K77" t="str">
            <v>Tellabs</v>
          </cell>
          <cell r="L77">
            <v>0</v>
          </cell>
          <cell r="M77">
            <v>0</v>
          </cell>
          <cell r="N77">
            <v>0</v>
          </cell>
          <cell r="O77">
            <v>0</v>
          </cell>
          <cell r="P77">
            <v>0</v>
          </cell>
          <cell r="Q77">
            <v>0</v>
          </cell>
          <cell r="R77">
            <v>0</v>
          </cell>
        </row>
        <row r="78">
          <cell r="B78" t="str">
            <v>ZTE</v>
          </cell>
          <cell r="C78">
            <v>0</v>
          </cell>
          <cell r="D78">
            <v>0</v>
          </cell>
          <cell r="E78">
            <v>0</v>
          </cell>
          <cell r="F78">
            <v>0</v>
          </cell>
          <cell r="G78">
            <v>0</v>
          </cell>
          <cell r="H78">
            <v>0</v>
          </cell>
          <cell r="I78">
            <v>0</v>
          </cell>
          <cell r="K78" t="str">
            <v>ZTE</v>
          </cell>
          <cell r="L78">
            <v>0</v>
          </cell>
          <cell r="M78">
            <v>0</v>
          </cell>
          <cell r="N78">
            <v>0</v>
          </cell>
          <cell r="O78">
            <v>0</v>
          </cell>
          <cell r="P78">
            <v>0</v>
          </cell>
          <cell r="Q78">
            <v>0</v>
          </cell>
          <cell r="R78">
            <v>0</v>
          </cell>
        </row>
        <row r="79">
          <cell r="B79" t="str">
            <v>Other</v>
          </cell>
          <cell r="C79">
            <v>0</v>
          </cell>
          <cell r="D79">
            <v>0</v>
          </cell>
          <cell r="E79">
            <v>0</v>
          </cell>
          <cell r="F79">
            <v>0</v>
          </cell>
          <cell r="G79">
            <v>0</v>
          </cell>
          <cell r="H79">
            <v>0</v>
          </cell>
          <cell r="I79">
            <v>0</v>
          </cell>
          <cell r="K79" t="str">
            <v>Other</v>
          </cell>
          <cell r="L79">
            <v>0</v>
          </cell>
          <cell r="M79">
            <v>0</v>
          </cell>
          <cell r="N79">
            <v>0</v>
          </cell>
          <cell r="O79">
            <v>0</v>
          </cell>
          <cell r="P79">
            <v>0</v>
          </cell>
          <cell r="Q79">
            <v>0</v>
          </cell>
          <cell r="R79">
            <v>0</v>
          </cell>
        </row>
        <row r="80">
          <cell r="B80" t="str">
            <v>Total</v>
          </cell>
          <cell r="C80">
            <v>99.4</v>
          </cell>
          <cell r="D80">
            <v>112.6</v>
          </cell>
          <cell r="E80">
            <v>39.5</v>
          </cell>
          <cell r="F80">
            <v>0</v>
          </cell>
          <cell r="G80">
            <v>0</v>
          </cell>
          <cell r="H80">
            <v>394</v>
          </cell>
          <cell r="I80">
            <v>645.5</v>
          </cell>
          <cell r="K80" t="str">
            <v>Total</v>
          </cell>
          <cell r="L80">
            <v>236</v>
          </cell>
          <cell r="M80">
            <v>2365</v>
          </cell>
          <cell r="N80">
            <v>468</v>
          </cell>
          <cell r="O80">
            <v>0</v>
          </cell>
          <cell r="P80">
            <v>0</v>
          </cell>
          <cell r="Q80">
            <v>2436</v>
          </cell>
          <cell r="R80">
            <v>5505</v>
          </cell>
        </row>
        <row r="83">
          <cell r="B83" t="str">
            <v>Vendor</v>
          </cell>
          <cell r="C83" t="str">
            <v>Core IP/MPLS</v>
          </cell>
          <cell r="D83" t="str">
            <v xml:space="preserve">Edge IP/MPLS </v>
          </cell>
          <cell r="E83" t="str">
            <v>Subscriber Service Router</v>
          </cell>
          <cell r="F83" t="str">
            <v>BRAS</v>
          </cell>
          <cell r="G83" t="str">
            <v>IP/Ethernet</v>
          </cell>
          <cell r="H83" t="str">
            <v>ATM/MPLS</v>
          </cell>
          <cell r="I83" t="str">
            <v>Total IPS</v>
          </cell>
          <cell r="K83" t="str">
            <v>Vendor</v>
          </cell>
          <cell r="L83" t="str">
            <v>Core IP/MPLS</v>
          </cell>
          <cell r="M83" t="str">
            <v>Edge IP/MPLS</v>
          </cell>
          <cell r="N83" t="str">
            <v>Subscriber Service Router</v>
          </cell>
          <cell r="O83" t="str">
            <v>BRAS</v>
          </cell>
          <cell r="P83" t="str">
            <v>IP/Ethernet</v>
          </cell>
          <cell r="Q83" t="str">
            <v>ATM/MPLS</v>
          </cell>
          <cell r="R83" t="str">
            <v>Total IPS</v>
          </cell>
        </row>
        <row r="84">
          <cell r="B84" t="str">
            <v>Alaxala Networks</v>
          </cell>
          <cell r="I84">
            <v>0</v>
          </cell>
          <cell r="K84" t="str">
            <v>Alaxala Networks</v>
          </cell>
          <cell r="R84">
            <v>0</v>
          </cell>
        </row>
        <row r="85">
          <cell r="B85" t="str">
            <v>Alcatel-Lucent</v>
          </cell>
          <cell r="C85">
            <v>0</v>
          </cell>
          <cell r="D85">
            <v>0</v>
          </cell>
          <cell r="E85">
            <v>2</v>
          </cell>
          <cell r="F85">
            <v>0</v>
          </cell>
          <cell r="G85">
            <v>0</v>
          </cell>
          <cell r="H85">
            <v>107</v>
          </cell>
          <cell r="I85">
            <v>109</v>
          </cell>
          <cell r="K85" t="str">
            <v>Alcatel-Lucent</v>
          </cell>
          <cell r="L85">
            <v>0</v>
          </cell>
          <cell r="M85">
            <v>0</v>
          </cell>
          <cell r="N85">
            <v>12</v>
          </cell>
          <cell r="O85">
            <v>0</v>
          </cell>
          <cell r="P85">
            <v>0</v>
          </cell>
          <cell r="Q85">
            <v>731</v>
          </cell>
          <cell r="R85">
            <v>743</v>
          </cell>
        </row>
        <row r="86">
          <cell r="B86" t="str">
            <v>Atrica</v>
          </cell>
          <cell r="I86">
            <v>0</v>
          </cell>
          <cell r="K86" t="str">
            <v>Atrica</v>
          </cell>
          <cell r="R86">
            <v>0</v>
          </cell>
        </row>
        <row r="87">
          <cell r="B87" t="str">
            <v>Avici</v>
          </cell>
          <cell r="C87">
            <v>0.1</v>
          </cell>
          <cell r="D87">
            <v>0</v>
          </cell>
          <cell r="E87">
            <v>0</v>
          </cell>
          <cell r="F87">
            <v>0</v>
          </cell>
          <cell r="G87">
            <v>0</v>
          </cell>
          <cell r="H87">
            <v>0</v>
          </cell>
          <cell r="I87">
            <v>0.1</v>
          </cell>
          <cell r="K87" t="str">
            <v>Avici</v>
          </cell>
          <cell r="L87">
            <v>1</v>
          </cell>
          <cell r="M87">
            <v>0</v>
          </cell>
          <cell r="N87">
            <v>0</v>
          </cell>
          <cell r="O87">
            <v>0</v>
          </cell>
          <cell r="P87">
            <v>0</v>
          </cell>
          <cell r="Q87">
            <v>0</v>
          </cell>
          <cell r="R87">
            <v>1</v>
          </cell>
        </row>
        <row r="88">
          <cell r="B88" t="str">
            <v>Brocade</v>
          </cell>
          <cell r="C88">
            <v>0</v>
          </cell>
          <cell r="D88">
            <v>0</v>
          </cell>
          <cell r="E88">
            <v>0</v>
          </cell>
          <cell r="F88">
            <v>0</v>
          </cell>
          <cell r="G88">
            <v>0</v>
          </cell>
          <cell r="H88">
            <v>0</v>
          </cell>
          <cell r="I88">
            <v>0</v>
          </cell>
          <cell r="K88" t="str">
            <v>Brocade</v>
          </cell>
          <cell r="L88">
            <v>0</v>
          </cell>
          <cell r="M88">
            <v>0</v>
          </cell>
          <cell r="N88">
            <v>0</v>
          </cell>
          <cell r="O88">
            <v>0</v>
          </cell>
          <cell r="P88">
            <v>0</v>
          </cell>
          <cell r="Q88">
            <v>0</v>
          </cell>
          <cell r="R88">
            <v>0</v>
          </cell>
        </row>
        <row r="89">
          <cell r="B89" t="str">
            <v>Caspian</v>
          </cell>
          <cell r="C89">
            <v>0</v>
          </cell>
          <cell r="D89">
            <v>0</v>
          </cell>
          <cell r="E89">
            <v>0</v>
          </cell>
          <cell r="F89">
            <v>0</v>
          </cell>
          <cell r="G89">
            <v>0</v>
          </cell>
          <cell r="H89">
            <v>0</v>
          </cell>
          <cell r="I89">
            <v>0</v>
          </cell>
          <cell r="K89" t="str">
            <v>Caspian</v>
          </cell>
          <cell r="L89">
            <v>0</v>
          </cell>
          <cell r="M89">
            <v>0</v>
          </cell>
          <cell r="N89">
            <v>0</v>
          </cell>
          <cell r="O89">
            <v>0</v>
          </cell>
          <cell r="P89">
            <v>0</v>
          </cell>
          <cell r="Q89">
            <v>0</v>
          </cell>
          <cell r="R89">
            <v>0</v>
          </cell>
        </row>
        <row r="90">
          <cell r="B90" t="str">
            <v>Chiaro</v>
          </cell>
          <cell r="C90">
            <v>0</v>
          </cell>
          <cell r="D90">
            <v>0</v>
          </cell>
          <cell r="E90">
            <v>0</v>
          </cell>
          <cell r="F90">
            <v>0</v>
          </cell>
          <cell r="G90">
            <v>0</v>
          </cell>
          <cell r="H90">
            <v>0</v>
          </cell>
          <cell r="I90">
            <v>0</v>
          </cell>
          <cell r="K90" t="str">
            <v>Chiaro</v>
          </cell>
          <cell r="L90">
            <v>0</v>
          </cell>
          <cell r="M90">
            <v>0</v>
          </cell>
          <cell r="N90">
            <v>0</v>
          </cell>
          <cell r="O90">
            <v>0</v>
          </cell>
          <cell r="P90">
            <v>0</v>
          </cell>
          <cell r="Q90">
            <v>0</v>
          </cell>
          <cell r="R90">
            <v>0</v>
          </cell>
        </row>
        <row r="91">
          <cell r="B91" t="str">
            <v>Ciena</v>
          </cell>
          <cell r="C91">
            <v>0</v>
          </cell>
          <cell r="D91">
            <v>0</v>
          </cell>
          <cell r="E91">
            <v>0</v>
          </cell>
          <cell r="F91">
            <v>0</v>
          </cell>
          <cell r="G91">
            <v>0</v>
          </cell>
          <cell r="H91">
            <v>0</v>
          </cell>
          <cell r="I91">
            <v>0</v>
          </cell>
          <cell r="K91" t="str">
            <v>Ciena</v>
          </cell>
          <cell r="L91">
            <v>0</v>
          </cell>
          <cell r="M91">
            <v>0</v>
          </cell>
          <cell r="N91">
            <v>0</v>
          </cell>
          <cell r="O91">
            <v>0</v>
          </cell>
          <cell r="P91">
            <v>0</v>
          </cell>
          <cell r="Q91">
            <v>0</v>
          </cell>
          <cell r="R91">
            <v>0</v>
          </cell>
        </row>
        <row r="92">
          <cell r="B92" t="str">
            <v>Cisco</v>
          </cell>
          <cell r="C92">
            <v>59</v>
          </cell>
          <cell r="D92">
            <v>93</v>
          </cell>
          <cell r="E92">
            <v>4</v>
          </cell>
          <cell r="F92">
            <v>0</v>
          </cell>
          <cell r="G92">
            <v>0</v>
          </cell>
          <cell r="H92">
            <v>31.5</v>
          </cell>
          <cell r="I92">
            <v>187.5</v>
          </cell>
          <cell r="K92" t="str">
            <v>Cisco</v>
          </cell>
          <cell r="L92">
            <v>132</v>
          </cell>
          <cell r="M92">
            <v>2065</v>
          </cell>
          <cell r="N92">
            <v>137</v>
          </cell>
          <cell r="O92">
            <v>0</v>
          </cell>
          <cell r="P92">
            <v>0</v>
          </cell>
          <cell r="Q92">
            <v>268</v>
          </cell>
          <cell r="R92">
            <v>2602</v>
          </cell>
        </row>
        <row r="93">
          <cell r="B93" t="str">
            <v>Cosine</v>
          </cell>
          <cell r="C93">
            <v>0</v>
          </cell>
          <cell r="D93">
            <v>0</v>
          </cell>
          <cell r="E93">
            <v>3.4</v>
          </cell>
          <cell r="F93">
            <v>0</v>
          </cell>
          <cell r="G93">
            <v>0</v>
          </cell>
          <cell r="H93">
            <v>0</v>
          </cell>
          <cell r="I93">
            <v>3.4</v>
          </cell>
          <cell r="K93" t="str">
            <v>Cosine</v>
          </cell>
          <cell r="L93">
            <v>0</v>
          </cell>
          <cell r="M93">
            <v>0</v>
          </cell>
          <cell r="N93">
            <v>14</v>
          </cell>
          <cell r="O93">
            <v>0</v>
          </cell>
          <cell r="P93">
            <v>0</v>
          </cell>
          <cell r="Q93">
            <v>0</v>
          </cell>
          <cell r="R93">
            <v>14</v>
          </cell>
        </row>
        <row r="94">
          <cell r="B94" t="str">
            <v>ECI Telecom</v>
          </cell>
          <cell r="C94">
            <v>0</v>
          </cell>
          <cell r="D94">
            <v>0</v>
          </cell>
          <cell r="E94">
            <v>0</v>
          </cell>
          <cell r="F94">
            <v>0</v>
          </cell>
          <cell r="G94">
            <v>0</v>
          </cell>
          <cell r="H94">
            <v>0</v>
          </cell>
          <cell r="I94">
            <v>0</v>
          </cell>
          <cell r="K94" t="str">
            <v>ECI Telecom</v>
          </cell>
          <cell r="L94">
            <v>0</v>
          </cell>
          <cell r="M94">
            <v>0</v>
          </cell>
          <cell r="N94">
            <v>0</v>
          </cell>
          <cell r="O94">
            <v>0</v>
          </cell>
          <cell r="P94">
            <v>0</v>
          </cell>
          <cell r="Q94">
            <v>0</v>
          </cell>
          <cell r="R94">
            <v>0</v>
          </cell>
        </row>
        <row r="95">
          <cell r="B95" t="str">
            <v>Equipe</v>
          </cell>
          <cell r="C95">
            <v>0</v>
          </cell>
          <cell r="D95">
            <v>0</v>
          </cell>
          <cell r="E95">
            <v>0</v>
          </cell>
          <cell r="F95">
            <v>0</v>
          </cell>
          <cell r="G95">
            <v>0</v>
          </cell>
          <cell r="H95">
            <v>0</v>
          </cell>
          <cell r="I95">
            <v>0</v>
          </cell>
          <cell r="K95" t="str">
            <v>Equipe</v>
          </cell>
          <cell r="L95">
            <v>0</v>
          </cell>
          <cell r="M95">
            <v>0</v>
          </cell>
          <cell r="N95">
            <v>0</v>
          </cell>
          <cell r="O95">
            <v>0</v>
          </cell>
          <cell r="P95">
            <v>0</v>
          </cell>
          <cell r="Q95">
            <v>0</v>
          </cell>
          <cell r="R95">
            <v>0</v>
          </cell>
        </row>
        <row r="96">
          <cell r="B96" t="str">
            <v>Ericsson</v>
          </cell>
          <cell r="C96">
            <v>0</v>
          </cell>
          <cell r="D96">
            <v>17.399999999999999</v>
          </cell>
          <cell r="E96">
            <v>8</v>
          </cell>
          <cell r="F96">
            <v>0</v>
          </cell>
          <cell r="G96">
            <v>0</v>
          </cell>
          <cell r="H96">
            <v>79</v>
          </cell>
          <cell r="I96">
            <v>104.4</v>
          </cell>
          <cell r="K96" t="str">
            <v>Ericsson</v>
          </cell>
          <cell r="L96">
            <v>0</v>
          </cell>
          <cell r="M96">
            <v>232</v>
          </cell>
          <cell r="N96">
            <v>66</v>
          </cell>
          <cell r="O96">
            <v>0</v>
          </cell>
          <cell r="P96">
            <v>0</v>
          </cell>
          <cell r="Q96">
            <v>410</v>
          </cell>
          <cell r="R96">
            <v>708</v>
          </cell>
        </row>
        <row r="97">
          <cell r="B97" t="str">
            <v>Extreme</v>
          </cell>
          <cell r="C97">
            <v>0</v>
          </cell>
          <cell r="D97">
            <v>0</v>
          </cell>
          <cell r="E97">
            <v>0</v>
          </cell>
          <cell r="F97">
            <v>0</v>
          </cell>
          <cell r="G97">
            <v>0</v>
          </cell>
          <cell r="H97">
            <v>0</v>
          </cell>
          <cell r="I97">
            <v>0</v>
          </cell>
          <cell r="K97" t="str">
            <v>Extreme</v>
          </cell>
          <cell r="L97">
            <v>0</v>
          </cell>
          <cell r="M97">
            <v>0</v>
          </cell>
          <cell r="N97">
            <v>0</v>
          </cell>
          <cell r="O97">
            <v>0</v>
          </cell>
          <cell r="P97">
            <v>0</v>
          </cell>
          <cell r="Q97">
            <v>0</v>
          </cell>
          <cell r="R97">
            <v>0</v>
          </cell>
        </row>
        <row r="98">
          <cell r="B98" t="str">
            <v>Force10</v>
          </cell>
          <cell r="C98">
            <v>0</v>
          </cell>
          <cell r="D98">
            <v>0</v>
          </cell>
          <cell r="E98">
            <v>0</v>
          </cell>
          <cell r="F98">
            <v>0</v>
          </cell>
          <cell r="G98">
            <v>0</v>
          </cell>
          <cell r="H98">
            <v>0</v>
          </cell>
          <cell r="I98">
            <v>0</v>
          </cell>
          <cell r="K98" t="str">
            <v>Force10</v>
          </cell>
          <cell r="L98">
            <v>0</v>
          </cell>
          <cell r="M98">
            <v>0</v>
          </cell>
          <cell r="N98">
            <v>0</v>
          </cell>
          <cell r="O98">
            <v>0</v>
          </cell>
          <cell r="P98">
            <v>0</v>
          </cell>
          <cell r="Q98">
            <v>0</v>
          </cell>
          <cell r="R98">
            <v>0</v>
          </cell>
        </row>
        <row r="99">
          <cell r="B99" t="str">
            <v>Fujitsu</v>
          </cell>
          <cell r="C99">
            <v>0</v>
          </cell>
          <cell r="D99">
            <v>0</v>
          </cell>
          <cell r="E99">
            <v>0</v>
          </cell>
          <cell r="F99">
            <v>0</v>
          </cell>
          <cell r="G99">
            <v>0</v>
          </cell>
          <cell r="H99">
            <v>0</v>
          </cell>
          <cell r="I99">
            <v>0</v>
          </cell>
          <cell r="K99" t="str">
            <v>Fujitsu</v>
          </cell>
          <cell r="L99">
            <v>0</v>
          </cell>
          <cell r="M99">
            <v>0</v>
          </cell>
          <cell r="N99">
            <v>0</v>
          </cell>
          <cell r="O99">
            <v>0</v>
          </cell>
          <cell r="P99">
            <v>0</v>
          </cell>
          <cell r="Q99">
            <v>0</v>
          </cell>
          <cell r="R99">
            <v>0</v>
          </cell>
        </row>
        <row r="100">
          <cell r="B100" t="str">
            <v>Hammerhead Systems</v>
          </cell>
          <cell r="C100">
            <v>0</v>
          </cell>
          <cell r="D100">
            <v>0</v>
          </cell>
          <cell r="E100">
            <v>0</v>
          </cell>
          <cell r="F100">
            <v>0</v>
          </cell>
          <cell r="G100">
            <v>0</v>
          </cell>
          <cell r="H100">
            <v>0</v>
          </cell>
          <cell r="I100">
            <v>0</v>
          </cell>
          <cell r="K100" t="str">
            <v>Hammerhead Systems</v>
          </cell>
          <cell r="L100">
            <v>0</v>
          </cell>
          <cell r="M100">
            <v>0</v>
          </cell>
          <cell r="N100">
            <v>0</v>
          </cell>
          <cell r="O100">
            <v>0</v>
          </cell>
          <cell r="P100">
            <v>0</v>
          </cell>
          <cell r="Q100">
            <v>0</v>
          </cell>
          <cell r="R100">
            <v>0</v>
          </cell>
        </row>
        <row r="101">
          <cell r="B101" t="str">
            <v>Hitachi</v>
          </cell>
          <cell r="C101">
            <v>0</v>
          </cell>
          <cell r="D101">
            <v>0</v>
          </cell>
          <cell r="E101">
            <v>0</v>
          </cell>
          <cell r="F101">
            <v>0</v>
          </cell>
          <cell r="G101">
            <v>0</v>
          </cell>
          <cell r="H101">
            <v>0</v>
          </cell>
          <cell r="I101">
            <v>0</v>
          </cell>
          <cell r="K101" t="str">
            <v>Hitachi</v>
          </cell>
          <cell r="L101">
            <v>0</v>
          </cell>
          <cell r="M101">
            <v>0</v>
          </cell>
          <cell r="N101">
            <v>0</v>
          </cell>
          <cell r="O101">
            <v>0</v>
          </cell>
          <cell r="P101">
            <v>0</v>
          </cell>
          <cell r="Q101">
            <v>0</v>
          </cell>
          <cell r="R101">
            <v>0</v>
          </cell>
        </row>
        <row r="102">
          <cell r="B102" t="str">
            <v>Hitachi Cable</v>
          </cell>
          <cell r="C102">
            <v>0</v>
          </cell>
          <cell r="D102">
            <v>0</v>
          </cell>
          <cell r="E102">
            <v>0</v>
          </cell>
          <cell r="F102">
            <v>0</v>
          </cell>
          <cell r="G102">
            <v>0</v>
          </cell>
          <cell r="H102">
            <v>0</v>
          </cell>
          <cell r="I102">
            <v>0</v>
          </cell>
          <cell r="K102" t="str">
            <v>Hitachi Cable</v>
          </cell>
          <cell r="L102">
            <v>0</v>
          </cell>
          <cell r="M102">
            <v>0</v>
          </cell>
          <cell r="N102">
            <v>0</v>
          </cell>
          <cell r="O102">
            <v>0</v>
          </cell>
          <cell r="P102">
            <v>0</v>
          </cell>
          <cell r="Q102">
            <v>0</v>
          </cell>
          <cell r="R102">
            <v>0</v>
          </cell>
        </row>
        <row r="103">
          <cell r="B103" t="str">
            <v>Huawei</v>
          </cell>
          <cell r="C103">
            <v>0</v>
          </cell>
          <cell r="D103">
            <v>0</v>
          </cell>
          <cell r="E103">
            <v>0</v>
          </cell>
          <cell r="F103">
            <v>0</v>
          </cell>
          <cell r="G103">
            <v>0</v>
          </cell>
          <cell r="H103">
            <v>0</v>
          </cell>
          <cell r="I103">
            <v>0</v>
          </cell>
          <cell r="K103" t="str">
            <v>Huawei</v>
          </cell>
          <cell r="L103">
            <v>0</v>
          </cell>
          <cell r="M103">
            <v>0</v>
          </cell>
          <cell r="N103">
            <v>0</v>
          </cell>
          <cell r="O103">
            <v>0</v>
          </cell>
          <cell r="P103">
            <v>0</v>
          </cell>
          <cell r="Q103">
            <v>0</v>
          </cell>
          <cell r="R103">
            <v>0</v>
          </cell>
        </row>
        <row r="104">
          <cell r="B104" t="str">
            <v>Hyperchip</v>
          </cell>
          <cell r="C104">
            <v>0</v>
          </cell>
          <cell r="D104">
            <v>0</v>
          </cell>
          <cell r="E104">
            <v>0</v>
          </cell>
          <cell r="F104">
            <v>0</v>
          </cell>
          <cell r="G104">
            <v>0</v>
          </cell>
          <cell r="H104">
            <v>0</v>
          </cell>
          <cell r="I104">
            <v>0</v>
          </cell>
          <cell r="K104" t="str">
            <v>Hyperchip</v>
          </cell>
          <cell r="L104">
            <v>0</v>
          </cell>
          <cell r="M104">
            <v>0</v>
          </cell>
          <cell r="N104">
            <v>0</v>
          </cell>
          <cell r="O104">
            <v>0</v>
          </cell>
          <cell r="P104">
            <v>0</v>
          </cell>
          <cell r="Q104">
            <v>0</v>
          </cell>
          <cell r="R104">
            <v>0</v>
          </cell>
        </row>
        <row r="105">
          <cell r="B105" t="str">
            <v>Juniper</v>
          </cell>
          <cell r="C105">
            <v>23</v>
          </cell>
          <cell r="D105">
            <v>10</v>
          </cell>
          <cell r="E105">
            <v>16</v>
          </cell>
          <cell r="F105">
            <v>0</v>
          </cell>
          <cell r="G105">
            <v>0</v>
          </cell>
          <cell r="H105">
            <v>0</v>
          </cell>
          <cell r="I105">
            <v>49</v>
          </cell>
          <cell r="K105" t="str">
            <v>Juniper</v>
          </cell>
          <cell r="L105">
            <v>89</v>
          </cell>
          <cell r="M105">
            <v>117</v>
          </cell>
          <cell r="N105">
            <v>143</v>
          </cell>
          <cell r="O105">
            <v>0</v>
          </cell>
          <cell r="P105">
            <v>0</v>
          </cell>
          <cell r="Q105">
            <v>0</v>
          </cell>
          <cell r="R105">
            <v>349</v>
          </cell>
        </row>
        <row r="106">
          <cell r="B106" t="str">
            <v>Laurel Networks</v>
          </cell>
          <cell r="C106">
            <v>0</v>
          </cell>
          <cell r="D106">
            <v>0</v>
          </cell>
          <cell r="E106">
            <v>0</v>
          </cell>
          <cell r="F106">
            <v>0</v>
          </cell>
          <cell r="G106">
            <v>0</v>
          </cell>
          <cell r="H106">
            <v>0</v>
          </cell>
          <cell r="I106">
            <v>0</v>
          </cell>
          <cell r="K106" t="str">
            <v>Laurel Networks</v>
          </cell>
          <cell r="L106">
            <v>0</v>
          </cell>
          <cell r="M106">
            <v>0</v>
          </cell>
          <cell r="N106">
            <v>0</v>
          </cell>
          <cell r="O106">
            <v>0</v>
          </cell>
          <cell r="P106">
            <v>0</v>
          </cell>
          <cell r="Q106">
            <v>0</v>
          </cell>
          <cell r="R106">
            <v>0</v>
          </cell>
        </row>
        <row r="107">
          <cell r="B107" t="str">
            <v>Lucent</v>
          </cell>
          <cell r="C107">
            <v>0</v>
          </cell>
          <cell r="D107">
            <v>0</v>
          </cell>
          <cell r="E107">
            <v>0</v>
          </cell>
          <cell r="F107">
            <v>0</v>
          </cell>
          <cell r="G107">
            <v>0</v>
          </cell>
          <cell r="H107">
            <v>0</v>
          </cell>
          <cell r="I107">
            <v>0</v>
          </cell>
          <cell r="K107" t="str">
            <v>Lucent</v>
          </cell>
          <cell r="L107">
            <v>0</v>
          </cell>
          <cell r="M107">
            <v>0</v>
          </cell>
          <cell r="N107">
            <v>0</v>
          </cell>
          <cell r="O107">
            <v>0</v>
          </cell>
          <cell r="P107">
            <v>0</v>
          </cell>
          <cell r="Q107">
            <v>0</v>
          </cell>
          <cell r="R107">
            <v>0</v>
          </cell>
        </row>
        <row r="108">
          <cell r="B108" t="str">
            <v>NEC</v>
          </cell>
          <cell r="C108">
            <v>0</v>
          </cell>
          <cell r="D108">
            <v>0</v>
          </cell>
          <cell r="E108">
            <v>0</v>
          </cell>
          <cell r="F108">
            <v>0</v>
          </cell>
          <cell r="G108">
            <v>0</v>
          </cell>
          <cell r="H108">
            <v>0</v>
          </cell>
          <cell r="I108">
            <v>0</v>
          </cell>
          <cell r="K108" t="str">
            <v>NEC</v>
          </cell>
          <cell r="L108">
            <v>0</v>
          </cell>
          <cell r="M108">
            <v>0</v>
          </cell>
          <cell r="N108">
            <v>0</v>
          </cell>
          <cell r="O108">
            <v>0</v>
          </cell>
          <cell r="P108">
            <v>0</v>
          </cell>
          <cell r="Q108">
            <v>0</v>
          </cell>
          <cell r="R108">
            <v>0</v>
          </cell>
        </row>
        <row r="109">
          <cell r="B109" t="str">
            <v>Nokia Siemens Networks</v>
          </cell>
          <cell r="C109">
            <v>0</v>
          </cell>
          <cell r="D109">
            <v>0</v>
          </cell>
          <cell r="E109">
            <v>0</v>
          </cell>
          <cell r="F109">
            <v>0</v>
          </cell>
          <cell r="G109">
            <v>0</v>
          </cell>
          <cell r="H109">
            <v>0</v>
          </cell>
          <cell r="I109">
            <v>0</v>
          </cell>
          <cell r="K109" t="str">
            <v>Nokia Siemens Networks</v>
          </cell>
          <cell r="L109">
            <v>0</v>
          </cell>
          <cell r="M109">
            <v>0</v>
          </cell>
          <cell r="N109">
            <v>0</v>
          </cell>
          <cell r="O109">
            <v>0</v>
          </cell>
          <cell r="P109">
            <v>0</v>
          </cell>
          <cell r="Q109">
            <v>0</v>
          </cell>
          <cell r="R109">
            <v>0</v>
          </cell>
        </row>
        <row r="110">
          <cell r="B110" t="str">
            <v>Nortel</v>
          </cell>
          <cell r="C110">
            <v>0</v>
          </cell>
          <cell r="D110">
            <v>0</v>
          </cell>
          <cell r="E110">
            <v>3.9</v>
          </cell>
          <cell r="F110">
            <v>0</v>
          </cell>
          <cell r="G110">
            <v>0</v>
          </cell>
          <cell r="H110">
            <v>102.4</v>
          </cell>
          <cell r="I110">
            <v>106.30000000000001</v>
          </cell>
          <cell r="K110" t="str">
            <v>Nortel</v>
          </cell>
          <cell r="L110">
            <v>0</v>
          </cell>
          <cell r="M110">
            <v>0</v>
          </cell>
          <cell r="N110">
            <v>17</v>
          </cell>
          <cell r="O110">
            <v>0</v>
          </cell>
          <cell r="P110">
            <v>0</v>
          </cell>
          <cell r="Q110">
            <v>478</v>
          </cell>
          <cell r="R110">
            <v>495</v>
          </cell>
        </row>
        <row r="111">
          <cell r="B111" t="str">
            <v>Procket</v>
          </cell>
          <cell r="C111">
            <v>0</v>
          </cell>
          <cell r="D111">
            <v>0</v>
          </cell>
          <cell r="E111">
            <v>0</v>
          </cell>
          <cell r="F111">
            <v>0</v>
          </cell>
          <cell r="G111">
            <v>0</v>
          </cell>
          <cell r="H111">
            <v>0</v>
          </cell>
          <cell r="I111">
            <v>0</v>
          </cell>
          <cell r="K111" t="str">
            <v>Procket</v>
          </cell>
          <cell r="L111">
            <v>0</v>
          </cell>
          <cell r="M111">
            <v>0</v>
          </cell>
          <cell r="N111">
            <v>0</v>
          </cell>
          <cell r="O111">
            <v>0</v>
          </cell>
          <cell r="P111">
            <v>0</v>
          </cell>
          <cell r="Q111">
            <v>0</v>
          </cell>
          <cell r="R111">
            <v>0</v>
          </cell>
        </row>
        <row r="112">
          <cell r="B112" t="str">
            <v>Quarry</v>
          </cell>
          <cell r="C112">
            <v>0</v>
          </cell>
          <cell r="D112">
            <v>0</v>
          </cell>
          <cell r="E112">
            <v>0</v>
          </cell>
          <cell r="F112">
            <v>0</v>
          </cell>
          <cell r="G112">
            <v>0</v>
          </cell>
          <cell r="H112">
            <v>0</v>
          </cell>
          <cell r="I112">
            <v>0</v>
          </cell>
          <cell r="K112" t="str">
            <v>Quarry</v>
          </cell>
          <cell r="L112">
            <v>0</v>
          </cell>
          <cell r="M112">
            <v>0</v>
          </cell>
          <cell r="N112">
            <v>0</v>
          </cell>
          <cell r="O112">
            <v>0</v>
          </cell>
          <cell r="P112">
            <v>0</v>
          </cell>
          <cell r="Q112">
            <v>0</v>
          </cell>
          <cell r="R112">
            <v>0</v>
          </cell>
        </row>
        <row r="113">
          <cell r="B113" t="str">
            <v>Redback</v>
          </cell>
          <cell r="C113">
            <v>0</v>
          </cell>
          <cell r="D113">
            <v>0</v>
          </cell>
          <cell r="E113">
            <v>0</v>
          </cell>
          <cell r="F113">
            <v>0</v>
          </cell>
          <cell r="G113">
            <v>0</v>
          </cell>
          <cell r="H113">
            <v>0</v>
          </cell>
          <cell r="I113">
            <v>0</v>
          </cell>
          <cell r="K113" t="str">
            <v>Redback</v>
          </cell>
          <cell r="L113">
            <v>0</v>
          </cell>
          <cell r="M113">
            <v>0</v>
          </cell>
          <cell r="N113">
            <v>0</v>
          </cell>
          <cell r="O113">
            <v>0</v>
          </cell>
          <cell r="P113">
            <v>0</v>
          </cell>
          <cell r="Q113">
            <v>0</v>
          </cell>
          <cell r="R113">
            <v>0</v>
          </cell>
        </row>
        <row r="114">
          <cell r="B114" t="str">
            <v>Riverstone</v>
          </cell>
          <cell r="C114">
            <v>0</v>
          </cell>
          <cell r="D114">
            <v>0</v>
          </cell>
          <cell r="E114">
            <v>0</v>
          </cell>
          <cell r="F114">
            <v>0</v>
          </cell>
          <cell r="G114">
            <v>0</v>
          </cell>
          <cell r="H114">
            <v>0</v>
          </cell>
          <cell r="I114">
            <v>0</v>
          </cell>
          <cell r="K114" t="str">
            <v>Riverstone</v>
          </cell>
          <cell r="L114">
            <v>0</v>
          </cell>
          <cell r="M114">
            <v>0</v>
          </cell>
          <cell r="N114">
            <v>0</v>
          </cell>
          <cell r="O114">
            <v>0</v>
          </cell>
          <cell r="P114">
            <v>0</v>
          </cell>
          <cell r="Q114">
            <v>0</v>
          </cell>
          <cell r="R114">
            <v>0</v>
          </cell>
        </row>
        <row r="115">
          <cell r="B115" t="str">
            <v>Tellabs</v>
          </cell>
          <cell r="C115">
            <v>0</v>
          </cell>
          <cell r="D115">
            <v>0</v>
          </cell>
          <cell r="E115">
            <v>0</v>
          </cell>
          <cell r="F115">
            <v>0</v>
          </cell>
          <cell r="G115">
            <v>0</v>
          </cell>
          <cell r="H115">
            <v>0</v>
          </cell>
          <cell r="I115">
            <v>0</v>
          </cell>
          <cell r="K115" t="str">
            <v>Tellabs</v>
          </cell>
          <cell r="L115">
            <v>0</v>
          </cell>
          <cell r="M115">
            <v>0</v>
          </cell>
          <cell r="N115">
            <v>0</v>
          </cell>
          <cell r="O115">
            <v>0</v>
          </cell>
          <cell r="P115">
            <v>0</v>
          </cell>
          <cell r="Q115">
            <v>0</v>
          </cell>
          <cell r="R115">
            <v>0</v>
          </cell>
        </row>
        <row r="116">
          <cell r="B116" t="str">
            <v>ZTE</v>
          </cell>
          <cell r="C116">
            <v>0</v>
          </cell>
          <cell r="D116">
            <v>0</v>
          </cell>
          <cell r="E116">
            <v>0</v>
          </cell>
          <cell r="F116">
            <v>0</v>
          </cell>
          <cell r="G116">
            <v>0</v>
          </cell>
          <cell r="H116">
            <v>0</v>
          </cell>
          <cell r="I116">
            <v>0</v>
          </cell>
          <cell r="K116" t="str">
            <v>ZTE</v>
          </cell>
          <cell r="L116">
            <v>0</v>
          </cell>
          <cell r="M116">
            <v>0</v>
          </cell>
          <cell r="N116">
            <v>0</v>
          </cell>
          <cell r="O116">
            <v>0</v>
          </cell>
          <cell r="P116">
            <v>0</v>
          </cell>
          <cell r="Q116">
            <v>0</v>
          </cell>
          <cell r="R116">
            <v>0</v>
          </cell>
        </row>
        <row r="117">
          <cell r="B117" t="str">
            <v>Other</v>
          </cell>
          <cell r="C117">
            <v>0</v>
          </cell>
          <cell r="D117">
            <v>0</v>
          </cell>
          <cell r="E117">
            <v>0</v>
          </cell>
          <cell r="F117">
            <v>0</v>
          </cell>
          <cell r="G117">
            <v>0</v>
          </cell>
          <cell r="H117">
            <v>0</v>
          </cell>
          <cell r="I117">
            <v>0</v>
          </cell>
          <cell r="K117" t="str">
            <v>Other</v>
          </cell>
          <cell r="L117">
            <v>0</v>
          </cell>
          <cell r="M117">
            <v>0</v>
          </cell>
          <cell r="N117">
            <v>0</v>
          </cell>
          <cell r="O117">
            <v>0</v>
          </cell>
          <cell r="P117">
            <v>0</v>
          </cell>
          <cell r="Q117">
            <v>0</v>
          </cell>
          <cell r="R117">
            <v>0</v>
          </cell>
        </row>
        <row r="118">
          <cell r="B118" t="str">
            <v>Total</v>
          </cell>
          <cell r="C118">
            <v>82.1</v>
          </cell>
          <cell r="D118">
            <v>120.4</v>
          </cell>
          <cell r="E118">
            <v>37.299999999999997</v>
          </cell>
          <cell r="F118">
            <v>0</v>
          </cell>
          <cell r="G118">
            <v>0</v>
          </cell>
          <cell r="H118">
            <v>319.89999999999998</v>
          </cell>
          <cell r="I118">
            <v>559.70000000000005</v>
          </cell>
          <cell r="K118" t="str">
            <v>Total</v>
          </cell>
          <cell r="L118">
            <v>222</v>
          </cell>
          <cell r="M118">
            <v>2414</v>
          </cell>
          <cell r="N118">
            <v>389</v>
          </cell>
          <cell r="O118">
            <v>0</v>
          </cell>
          <cell r="P118">
            <v>0</v>
          </cell>
          <cell r="Q118">
            <v>1887</v>
          </cell>
          <cell r="R118">
            <v>4912</v>
          </cell>
        </row>
        <row r="121">
          <cell r="B121" t="str">
            <v>Vendor</v>
          </cell>
          <cell r="C121" t="str">
            <v>Core IP/MPLS</v>
          </cell>
          <cell r="D121" t="str">
            <v xml:space="preserve">Edge IP/MPLS </v>
          </cell>
          <cell r="E121" t="str">
            <v>Subscriber Service Router</v>
          </cell>
          <cell r="F121" t="str">
            <v>BRAS</v>
          </cell>
          <cell r="G121" t="str">
            <v>IP/Ethernet</v>
          </cell>
          <cell r="H121" t="str">
            <v>ATM/MPLS</v>
          </cell>
          <cell r="I121" t="str">
            <v>Total IPS</v>
          </cell>
          <cell r="K121" t="str">
            <v>Vendor</v>
          </cell>
          <cell r="L121" t="str">
            <v>Core IP/MPLS</v>
          </cell>
          <cell r="M121" t="str">
            <v>Edge IP/MPLS</v>
          </cell>
          <cell r="N121" t="str">
            <v>Subscriber Service Router</v>
          </cell>
          <cell r="O121" t="str">
            <v>BRAS</v>
          </cell>
          <cell r="P121" t="str">
            <v>IP/Ethernet</v>
          </cell>
          <cell r="Q121" t="str">
            <v>ATM/MPLS</v>
          </cell>
          <cell r="R121" t="str">
            <v>Total IPS</v>
          </cell>
        </row>
        <row r="122">
          <cell r="B122" t="str">
            <v>Alaxala Networks</v>
          </cell>
          <cell r="I122">
            <v>0</v>
          </cell>
          <cell r="K122" t="str">
            <v>Alaxala Networks</v>
          </cell>
          <cell r="R122">
            <v>0</v>
          </cell>
        </row>
        <row r="123">
          <cell r="B123" t="str">
            <v>Alcatel-Lucent</v>
          </cell>
          <cell r="C123">
            <v>0</v>
          </cell>
          <cell r="D123">
            <v>0</v>
          </cell>
          <cell r="E123">
            <v>2</v>
          </cell>
          <cell r="F123">
            <v>0</v>
          </cell>
          <cell r="G123">
            <v>0</v>
          </cell>
          <cell r="H123">
            <v>67</v>
          </cell>
          <cell r="I123">
            <v>69</v>
          </cell>
          <cell r="K123" t="str">
            <v>Alcatel-Lucent</v>
          </cell>
          <cell r="L123">
            <v>0</v>
          </cell>
          <cell r="M123">
            <v>0</v>
          </cell>
          <cell r="N123">
            <v>12</v>
          </cell>
          <cell r="O123">
            <v>0</v>
          </cell>
          <cell r="P123">
            <v>0</v>
          </cell>
          <cell r="Q123">
            <v>510</v>
          </cell>
          <cell r="R123">
            <v>522</v>
          </cell>
        </row>
        <row r="124">
          <cell r="B124" t="str">
            <v>Atrica</v>
          </cell>
          <cell r="I124">
            <v>0</v>
          </cell>
          <cell r="K124" t="str">
            <v>Atrica</v>
          </cell>
          <cell r="R124">
            <v>0</v>
          </cell>
        </row>
        <row r="125">
          <cell r="B125" t="str">
            <v>Avici</v>
          </cell>
          <cell r="C125">
            <v>0.4</v>
          </cell>
          <cell r="D125">
            <v>0</v>
          </cell>
          <cell r="E125">
            <v>0</v>
          </cell>
          <cell r="F125">
            <v>0</v>
          </cell>
          <cell r="G125">
            <v>0</v>
          </cell>
          <cell r="H125">
            <v>0</v>
          </cell>
          <cell r="I125">
            <v>0.4</v>
          </cell>
          <cell r="K125" t="str">
            <v>Avici</v>
          </cell>
          <cell r="L125">
            <v>1</v>
          </cell>
          <cell r="M125">
            <v>0</v>
          </cell>
          <cell r="N125">
            <v>0</v>
          </cell>
          <cell r="O125">
            <v>0</v>
          </cell>
          <cell r="P125">
            <v>0</v>
          </cell>
          <cell r="Q125">
            <v>0</v>
          </cell>
          <cell r="R125">
            <v>1</v>
          </cell>
        </row>
        <row r="126">
          <cell r="B126" t="str">
            <v>Brocade</v>
          </cell>
          <cell r="C126">
            <v>0</v>
          </cell>
          <cell r="D126">
            <v>0</v>
          </cell>
          <cell r="E126">
            <v>0</v>
          </cell>
          <cell r="F126">
            <v>0</v>
          </cell>
          <cell r="G126">
            <v>0</v>
          </cell>
          <cell r="H126">
            <v>0</v>
          </cell>
          <cell r="I126">
            <v>0</v>
          </cell>
          <cell r="K126" t="str">
            <v>Brocade</v>
          </cell>
          <cell r="L126">
            <v>0</v>
          </cell>
          <cell r="M126">
            <v>0</v>
          </cell>
          <cell r="N126">
            <v>0</v>
          </cell>
          <cell r="O126">
            <v>0</v>
          </cell>
          <cell r="P126">
            <v>0</v>
          </cell>
          <cell r="Q126">
            <v>0</v>
          </cell>
          <cell r="R126">
            <v>0</v>
          </cell>
        </row>
        <row r="127">
          <cell r="B127" t="str">
            <v>Caspian</v>
          </cell>
          <cell r="C127">
            <v>0</v>
          </cell>
          <cell r="D127">
            <v>0</v>
          </cell>
          <cell r="E127">
            <v>0</v>
          </cell>
          <cell r="F127">
            <v>0</v>
          </cell>
          <cell r="G127">
            <v>0</v>
          </cell>
          <cell r="H127">
            <v>0</v>
          </cell>
          <cell r="I127">
            <v>0</v>
          </cell>
          <cell r="K127" t="str">
            <v>Caspian</v>
          </cell>
          <cell r="L127">
            <v>0</v>
          </cell>
          <cell r="M127">
            <v>0</v>
          </cell>
          <cell r="N127">
            <v>0</v>
          </cell>
          <cell r="O127">
            <v>0</v>
          </cell>
          <cell r="P127">
            <v>0</v>
          </cell>
          <cell r="Q127">
            <v>0</v>
          </cell>
          <cell r="R127">
            <v>0</v>
          </cell>
        </row>
        <row r="128">
          <cell r="B128" t="str">
            <v>Chiaro</v>
          </cell>
          <cell r="C128">
            <v>0</v>
          </cell>
          <cell r="D128">
            <v>0</v>
          </cell>
          <cell r="E128">
            <v>0</v>
          </cell>
          <cell r="F128">
            <v>0</v>
          </cell>
          <cell r="G128">
            <v>0</v>
          </cell>
          <cell r="H128">
            <v>0</v>
          </cell>
          <cell r="I128">
            <v>0</v>
          </cell>
          <cell r="K128" t="str">
            <v>Chiaro</v>
          </cell>
          <cell r="L128">
            <v>0</v>
          </cell>
          <cell r="M128">
            <v>0</v>
          </cell>
          <cell r="N128">
            <v>0</v>
          </cell>
          <cell r="O128">
            <v>0</v>
          </cell>
          <cell r="P128">
            <v>0</v>
          </cell>
          <cell r="Q128">
            <v>0</v>
          </cell>
          <cell r="R128">
            <v>0</v>
          </cell>
        </row>
        <row r="129">
          <cell r="B129" t="str">
            <v>Ciena</v>
          </cell>
          <cell r="C129">
            <v>0</v>
          </cell>
          <cell r="D129">
            <v>0</v>
          </cell>
          <cell r="E129">
            <v>0</v>
          </cell>
          <cell r="F129">
            <v>0</v>
          </cell>
          <cell r="G129">
            <v>0</v>
          </cell>
          <cell r="H129">
            <v>0</v>
          </cell>
          <cell r="I129">
            <v>0</v>
          </cell>
          <cell r="K129" t="str">
            <v>Ciena</v>
          </cell>
          <cell r="L129">
            <v>0</v>
          </cell>
          <cell r="M129">
            <v>0</v>
          </cell>
          <cell r="N129">
            <v>0</v>
          </cell>
          <cell r="O129">
            <v>0</v>
          </cell>
          <cell r="P129">
            <v>0</v>
          </cell>
          <cell r="Q129">
            <v>0</v>
          </cell>
          <cell r="R129">
            <v>0</v>
          </cell>
        </row>
        <row r="130">
          <cell r="B130" t="str">
            <v>Cisco</v>
          </cell>
          <cell r="C130">
            <v>75.400000000000006</v>
          </cell>
          <cell r="D130">
            <v>118</v>
          </cell>
          <cell r="E130">
            <v>4.2</v>
          </cell>
          <cell r="F130">
            <v>0</v>
          </cell>
          <cell r="G130">
            <v>0</v>
          </cell>
          <cell r="H130">
            <v>37.299999999999997</v>
          </cell>
          <cell r="I130">
            <v>234.89999999999998</v>
          </cell>
          <cell r="K130" t="str">
            <v>Cisco</v>
          </cell>
          <cell r="L130">
            <v>168</v>
          </cell>
          <cell r="M130">
            <v>2621</v>
          </cell>
          <cell r="N130">
            <v>134</v>
          </cell>
          <cell r="O130">
            <v>0</v>
          </cell>
          <cell r="P130">
            <v>0</v>
          </cell>
          <cell r="Q130">
            <v>300</v>
          </cell>
          <cell r="R130">
            <v>3223</v>
          </cell>
        </row>
        <row r="131">
          <cell r="B131" t="str">
            <v>Cosine</v>
          </cell>
          <cell r="C131">
            <v>0</v>
          </cell>
          <cell r="D131">
            <v>0</v>
          </cell>
          <cell r="E131">
            <v>3.9</v>
          </cell>
          <cell r="F131">
            <v>0</v>
          </cell>
          <cell r="G131">
            <v>0</v>
          </cell>
          <cell r="H131">
            <v>0</v>
          </cell>
          <cell r="I131">
            <v>3.9</v>
          </cell>
          <cell r="K131" t="str">
            <v>Cosine</v>
          </cell>
          <cell r="L131">
            <v>0</v>
          </cell>
          <cell r="M131">
            <v>0</v>
          </cell>
          <cell r="N131">
            <v>16</v>
          </cell>
          <cell r="O131">
            <v>0</v>
          </cell>
          <cell r="P131">
            <v>0</v>
          </cell>
          <cell r="Q131">
            <v>0</v>
          </cell>
          <cell r="R131">
            <v>16</v>
          </cell>
        </row>
        <row r="132">
          <cell r="B132" t="str">
            <v>ECI Telecom</v>
          </cell>
          <cell r="C132">
            <v>0</v>
          </cell>
          <cell r="D132">
            <v>0</v>
          </cell>
          <cell r="E132">
            <v>0</v>
          </cell>
          <cell r="F132">
            <v>0</v>
          </cell>
          <cell r="G132">
            <v>0</v>
          </cell>
          <cell r="H132">
            <v>0</v>
          </cell>
          <cell r="I132">
            <v>0</v>
          </cell>
          <cell r="K132" t="str">
            <v>ECI Telecom</v>
          </cell>
          <cell r="L132">
            <v>0</v>
          </cell>
          <cell r="M132">
            <v>0</v>
          </cell>
          <cell r="N132">
            <v>0</v>
          </cell>
          <cell r="O132">
            <v>0</v>
          </cell>
          <cell r="P132">
            <v>0</v>
          </cell>
          <cell r="Q132">
            <v>0</v>
          </cell>
          <cell r="R132">
            <v>0</v>
          </cell>
        </row>
        <row r="133">
          <cell r="B133" t="str">
            <v>Equipe</v>
          </cell>
          <cell r="C133">
            <v>0</v>
          </cell>
          <cell r="D133">
            <v>0</v>
          </cell>
          <cell r="E133">
            <v>0</v>
          </cell>
          <cell r="F133">
            <v>0</v>
          </cell>
          <cell r="G133">
            <v>0</v>
          </cell>
          <cell r="H133">
            <v>0</v>
          </cell>
          <cell r="I133">
            <v>0</v>
          </cell>
          <cell r="K133" t="str">
            <v>Equipe</v>
          </cell>
          <cell r="L133">
            <v>0</v>
          </cell>
          <cell r="M133">
            <v>0</v>
          </cell>
          <cell r="N133">
            <v>0</v>
          </cell>
          <cell r="O133">
            <v>0</v>
          </cell>
          <cell r="P133">
            <v>0</v>
          </cell>
          <cell r="Q133">
            <v>0</v>
          </cell>
          <cell r="R133">
            <v>0</v>
          </cell>
        </row>
        <row r="134">
          <cell r="B134" t="str">
            <v>Ericsson</v>
          </cell>
          <cell r="C134">
            <v>0</v>
          </cell>
          <cell r="D134">
            <v>0.2</v>
          </cell>
          <cell r="E134">
            <v>9</v>
          </cell>
          <cell r="F134">
            <v>0</v>
          </cell>
          <cell r="G134">
            <v>0</v>
          </cell>
          <cell r="H134">
            <v>69</v>
          </cell>
          <cell r="I134">
            <v>78.2</v>
          </cell>
          <cell r="K134" t="str">
            <v>Ericsson</v>
          </cell>
          <cell r="L134">
            <v>0</v>
          </cell>
          <cell r="M134">
            <v>3</v>
          </cell>
          <cell r="N134">
            <v>70</v>
          </cell>
          <cell r="O134">
            <v>0</v>
          </cell>
          <cell r="P134">
            <v>0</v>
          </cell>
          <cell r="Q134">
            <v>348</v>
          </cell>
          <cell r="R134">
            <v>421</v>
          </cell>
        </row>
        <row r="135">
          <cell r="B135" t="str">
            <v>Extreme</v>
          </cell>
          <cell r="C135">
            <v>0</v>
          </cell>
          <cell r="D135">
            <v>0</v>
          </cell>
          <cell r="E135">
            <v>0</v>
          </cell>
          <cell r="F135">
            <v>0</v>
          </cell>
          <cell r="G135">
            <v>0</v>
          </cell>
          <cell r="H135">
            <v>0</v>
          </cell>
          <cell r="I135">
            <v>0</v>
          </cell>
          <cell r="K135" t="str">
            <v>Extreme</v>
          </cell>
          <cell r="L135">
            <v>0</v>
          </cell>
          <cell r="M135">
            <v>0</v>
          </cell>
          <cell r="N135">
            <v>0</v>
          </cell>
          <cell r="O135">
            <v>0</v>
          </cell>
          <cell r="P135">
            <v>0</v>
          </cell>
          <cell r="Q135">
            <v>0</v>
          </cell>
          <cell r="R135">
            <v>0</v>
          </cell>
        </row>
        <row r="136">
          <cell r="B136" t="str">
            <v>Force10</v>
          </cell>
          <cell r="C136">
            <v>0</v>
          </cell>
          <cell r="D136">
            <v>0</v>
          </cell>
          <cell r="E136">
            <v>0</v>
          </cell>
          <cell r="F136">
            <v>0</v>
          </cell>
          <cell r="G136">
            <v>0</v>
          </cell>
          <cell r="H136">
            <v>0</v>
          </cell>
          <cell r="I136">
            <v>0</v>
          </cell>
          <cell r="K136" t="str">
            <v>Force10</v>
          </cell>
          <cell r="L136">
            <v>0</v>
          </cell>
          <cell r="M136">
            <v>0</v>
          </cell>
          <cell r="N136">
            <v>0</v>
          </cell>
          <cell r="O136">
            <v>0</v>
          </cell>
          <cell r="P136">
            <v>0</v>
          </cell>
          <cell r="Q136">
            <v>0</v>
          </cell>
          <cell r="R136">
            <v>0</v>
          </cell>
        </row>
        <row r="137">
          <cell r="B137" t="str">
            <v>Fujitsu</v>
          </cell>
          <cell r="C137">
            <v>0</v>
          </cell>
          <cell r="D137">
            <v>0</v>
          </cell>
          <cell r="E137">
            <v>0</v>
          </cell>
          <cell r="F137">
            <v>0</v>
          </cell>
          <cell r="G137">
            <v>0</v>
          </cell>
          <cell r="H137">
            <v>0</v>
          </cell>
          <cell r="I137">
            <v>0</v>
          </cell>
          <cell r="K137" t="str">
            <v>Fujitsu</v>
          </cell>
          <cell r="L137">
            <v>0</v>
          </cell>
          <cell r="M137">
            <v>0</v>
          </cell>
          <cell r="N137">
            <v>0</v>
          </cell>
          <cell r="O137">
            <v>0</v>
          </cell>
          <cell r="P137">
            <v>0</v>
          </cell>
          <cell r="Q137">
            <v>0</v>
          </cell>
          <cell r="R137">
            <v>0</v>
          </cell>
        </row>
        <row r="138">
          <cell r="B138" t="str">
            <v>Hammerhead Systems</v>
          </cell>
          <cell r="C138">
            <v>0</v>
          </cell>
          <cell r="D138">
            <v>0</v>
          </cell>
          <cell r="E138">
            <v>0</v>
          </cell>
          <cell r="F138">
            <v>0</v>
          </cell>
          <cell r="G138">
            <v>0</v>
          </cell>
          <cell r="H138">
            <v>0</v>
          </cell>
          <cell r="I138">
            <v>0</v>
          </cell>
          <cell r="K138" t="str">
            <v>Hammerhead Systems</v>
          </cell>
          <cell r="L138">
            <v>0</v>
          </cell>
          <cell r="M138">
            <v>0</v>
          </cell>
          <cell r="N138">
            <v>0</v>
          </cell>
          <cell r="O138">
            <v>0</v>
          </cell>
          <cell r="P138">
            <v>0</v>
          </cell>
          <cell r="Q138">
            <v>0</v>
          </cell>
          <cell r="R138">
            <v>0</v>
          </cell>
        </row>
        <row r="139">
          <cell r="B139" t="str">
            <v>Hitachi</v>
          </cell>
          <cell r="C139">
            <v>0</v>
          </cell>
          <cell r="D139">
            <v>0</v>
          </cell>
          <cell r="E139">
            <v>0</v>
          </cell>
          <cell r="F139">
            <v>0</v>
          </cell>
          <cell r="G139">
            <v>0</v>
          </cell>
          <cell r="H139">
            <v>0</v>
          </cell>
          <cell r="I139">
            <v>0</v>
          </cell>
          <cell r="K139" t="str">
            <v>Hitachi</v>
          </cell>
          <cell r="L139">
            <v>0</v>
          </cell>
          <cell r="M139">
            <v>0</v>
          </cell>
          <cell r="N139">
            <v>0</v>
          </cell>
          <cell r="O139">
            <v>0</v>
          </cell>
          <cell r="P139">
            <v>0</v>
          </cell>
          <cell r="Q139">
            <v>0</v>
          </cell>
          <cell r="R139">
            <v>0</v>
          </cell>
        </row>
        <row r="140">
          <cell r="B140" t="str">
            <v>Hitachi Cable</v>
          </cell>
          <cell r="C140">
            <v>0</v>
          </cell>
          <cell r="D140">
            <v>0</v>
          </cell>
          <cell r="E140">
            <v>0</v>
          </cell>
          <cell r="F140">
            <v>0</v>
          </cell>
          <cell r="G140">
            <v>0</v>
          </cell>
          <cell r="H140">
            <v>0</v>
          </cell>
          <cell r="I140">
            <v>0</v>
          </cell>
          <cell r="K140" t="str">
            <v>Hitachi Cable</v>
          </cell>
          <cell r="L140">
            <v>0</v>
          </cell>
          <cell r="M140">
            <v>0</v>
          </cell>
          <cell r="N140">
            <v>0</v>
          </cell>
          <cell r="O140">
            <v>0</v>
          </cell>
          <cell r="P140">
            <v>0</v>
          </cell>
          <cell r="Q140">
            <v>0</v>
          </cell>
          <cell r="R140">
            <v>0</v>
          </cell>
        </row>
        <row r="141">
          <cell r="B141" t="str">
            <v>Huawei</v>
          </cell>
          <cell r="C141">
            <v>0</v>
          </cell>
          <cell r="D141">
            <v>0</v>
          </cell>
          <cell r="E141">
            <v>0</v>
          </cell>
          <cell r="F141">
            <v>0</v>
          </cell>
          <cell r="G141">
            <v>0</v>
          </cell>
          <cell r="H141">
            <v>0</v>
          </cell>
          <cell r="I141">
            <v>0</v>
          </cell>
          <cell r="K141" t="str">
            <v>Huawei</v>
          </cell>
          <cell r="L141">
            <v>0</v>
          </cell>
          <cell r="M141">
            <v>0</v>
          </cell>
          <cell r="N141">
            <v>0</v>
          </cell>
          <cell r="O141">
            <v>0</v>
          </cell>
          <cell r="P141">
            <v>0</v>
          </cell>
          <cell r="Q141">
            <v>0</v>
          </cell>
          <cell r="R141">
            <v>0</v>
          </cell>
        </row>
        <row r="142">
          <cell r="B142" t="str">
            <v>Hyperchip</v>
          </cell>
          <cell r="C142">
            <v>0</v>
          </cell>
          <cell r="D142">
            <v>0</v>
          </cell>
          <cell r="E142">
            <v>0</v>
          </cell>
          <cell r="F142">
            <v>0</v>
          </cell>
          <cell r="G142">
            <v>0</v>
          </cell>
          <cell r="H142">
            <v>0</v>
          </cell>
          <cell r="I142">
            <v>0</v>
          </cell>
          <cell r="K142" t="str">
            <v>Hyperchip</v>
          </cell>
          <cell r="L142">
            <v>0</v>
          </cell>
          <cell r="M142">
            <v>0</v>
          </cell>
          <cell r="N142">
            <v>0</v>
          </cell>
          <cell r="O142">
            <v>0</v>
          </cell>
          <cell r="P142">
            <v>0</v>
          </cell>
          <cell r="Q142">
            <v>0</v>
          </cell>
          <cell r="R142">
            <v>0</v>
          </cell>
        </row>
        <row r="143">
          <cell r="B143" t="str">
            <v>Juniper</v>
          </cell>
          <cell r="C143">
            <v>11.8</v>
          </cell>
          <cell r="D143">
            <v>7.8</v>
          </cell>
          <cell r="E143">
            <v>17</v>
          </cell>
          <cell r="F143">
            <v>0</v>
          </cell>
          <cell r="G143">
            <v>0</v>
          </cell>
          <cell r="H143">
            <v>0</v>
          </cell>
          <cell r="I143">
            <v>36.6</v>
          </cell>
          <cell r="K143" t="str">
            <v>Juniper</v>
          </cell>
          <cell r="L143">
            <v>50</v>
          </cell>
          <cell r="M143">
            <v>93</v>
          </cell>
          <cell r="N143">
            <v>150</v>
          </cell>
          <cell r="O143">
            <v>0</v>
          </cell>
          <cell r="P143">
            <v>0</v>
          </cell>
          <cell r="Q143">
            <v>0</v>
          </cell>
          <cell r="R143">
            <v>293</v>
          </cell>
        </row>
        <row r="144">
          <cell r="B144" t="str">
            <v>Laurel Networks</v>
          </cell>
          <cell r="C144">
            <v>0</v>
          </cell>
          <cell r="D144">
            <v>0</v>
          </cell>
          <cell r="E144">
            <v>0</v>
          </cell>
          <cell r="F144">
            <v>0</v>
          </cell>
          <cell r="G144">
            <v>0</v>
          </cell>
          <cell r="H144">
            <v>0</v>
          </cell>
          <cell r="I144">
            <v>0</v>
          </cell>
          <cell r="K144" t="str">
            <v>Laurel Networks</v>
          </cell>
          <cell r="L144">
            <v>0</v>
          </cell>
          <cell r="M144">
            <v>0</v>
          </cell>
          <cell r="N144">
            <v>0</v>
          </cell>
          <cell r="O144">
            <v>0</v>
          </cell>
          <cell r="P144">
            <v>0</v>
          </cell>
          <cell r="Q144">
            <v>0</v>
          </cell>
          <cell r="R144">
            <v>0</v>
          </cell>
        </row>
        <row r="145">
          <cell r="B145" t="str">
            <v>Lucent</v>
          </cell>
          <cell r="C145">
            <v>0</v>
          </cell>
          <cell r="D145">
            <v>0</v>
          </cell>
          <cell r="E145">
            <v>0</v>
          </cell>
          <cell r="F145">
            <v>0</v>
          </cell>
          <cell r="G145">
            <v>0</v>
          </cell>
          <cell r="H145">
            <v>0</v>
          </cell>
          <cell r="I145">
            <v>0</v>
          </cell>
          <cell r="K145" t="str">
            <v>Lucent</v>
          </cell>
          <cell r="L145">
            <v>0</v>
          </cell>
          <cell r="M145">
            <v>0</v>
          </cell>
          <cell r="N145">
            <v>0</v>
          </cell>
          <cell r="O145">
            <v>0</v>
          </cell>
          <cell r="P145">
            <v>0</v>
          </cell>
          <cell r="Q145">
            <v>0</v>
          </cell>
          <cell r="R145">
            <v>0</v>
          </cell>
        </row>
        <row r="146">
          <cell r="B146" t="str">
            <v>NEC</v>
          </cell>
          <cell r="C146">
            <v>0</v>
          </cell>
          <cell r="D146">
            <v>0</v>
          </cell>
          <cell r="E146">
            <v>0</v>
          </cell>
          <cell r="F146">
            <v>0</v>
          </cell>
          <cell r="G146">
            <v>0</v>
          </cell>
          <cell r="H146">
            <v>0</v>
          </cell>
          <cell r="I146">
            <v>0</v>
          </cell>
          <cell r="K146" t="str">
            <v>NEC</v>
          </cell>
          <cell r="L146">
            <v>0</v>
          </cell>
          <cell r="M146">
            <v>0</v>
          </cell>
          <cell r="N146">
            <v>0</v>
          </cell>
          <cell r="O146">
            <v>0</v>
          </cell>
          <cell r="P146">
            <v>0</v>
          </cell>
          <cell r="Q146">
            <v>0</v>
          </cell>
          <cell r="R146">
            <v>0</v>
          </cell>
        </row>
        <row r="147">
          <cell r="B147" t="str">
            <v>Nokia Siemens Networks</v>
          </cell>
          <cell r="C147">
            <v>0</v>
          </cell>
          <cell r="D147">
            <v>0</v>
          </cell>
          <cell r="E147">
            <v>0</v>
          </cell>
          <cell r="F147">
            <v>0</v>
          </cell>
          <cell r="G147">
            <v>0</v>
          </cell>
          <cell r="H147">
            <v>0</v>
          </cell>
          <cell r="I147">
            <v>0</v>
          </cell>
          <cell r="K147" t="str">
            <v>Nokia Siemens Networks</v>
          </cell>
          <cell r="L147">
            <v>0</v>
          </cell>
          <cell r="M147">
            <v>0</v>
          </cell>
          <cell r="N147">
            <v>0</v>
          </cell>
          <cell r="O147">
            <v>0</v>
          </cell>
          <cell r="P147">
            <v>0</v>
          </cell>
          <cell r="Q147">
            <v>0</v>
          </cell>
          <cell r="R147">
            <v>0</v>
          </cell>
        </row>
        <row r="148">
          <cell r="B148" t="str">
            <v>Nortel</v>
          </cell>
          <cell r="C148">
            <v>0</v>
          </cell>
          <cell r="D148">
            <v>0</v>
          </cell>
          <cell r="E148">
            <v>4</v>
          </cell>
          <cell r="F148">
            <v>0</v>
          </cell>
          <cell r="G148">
            <v>0</v>
          </cell>
          <cell r="H148">
            <v>94.8</v>
          </cell>
          <cell r="I148">
            <v>98.8</v>
          </cell>
          <cell r="K148" t="str">
            <v>Nortel</v>
          </cell>
          <cell r="L148">
            <v>0</v>
          </cell>
          <cell r="M148">
            <v>0</v>
          </cell>
          <cell r="N148">
            <v>16</v>
          </cell>
          <cell r="O148">
            <v>0</v>
          </cell>
          <cell r="P148">
            <v>0</v>
          </cell>
          <cell r="Q148">
            <v>390</v>
          </cell>
          <cell r="R148">
            <v>406</v>
          </cell>
        </row>
        <row r="149">
          <cell r="B149" t="str">
            <v>Procket</v>
          </cell>
          <cell r="C149">
            <v>0</v>
          </cell>
          <cell r="D149">
            <v>0</v>
          </cell>
          <cell r="E149">
            <v>0</v>
          </cell>
          <cell r="F149">
            <v>0</v>
          </cell>
          <cell r="G149">
            <v>0</v>
          </cell>
          <cell r="H149">
            <v>0</v>
          </cell>
          <cell r="I149">
            <v>0</v>
          </cell>
          <cell r="K149" t="str">
            <v>Procket</v>
          </cell>
          <cell r="L149">
            <v>0</v>
          </cell>
          <cell r="M149">
            <v>0</v>
          </cell>
          <cell r="N149">
            <v>0</v>
          </cell>
          <cell r="O149">
            <v>0</v>
          </cell>
          <cell r="P149">
            <v>0</v>
          </cell>
          <cell r="Q149">
            <v>0</v>
          </cell>
          <cell r="R149">
            <v>0</v>
          </cell>
        </row>
        <row r="150">
          <cell r="B150" t="str">
            <v>Quarry</v>
          </cell>
          <cell r="C150">
            <v>0</v>
          </cell>
          <cell r="D150">
            <v>0</v>
          </cell>
          <cell r="E150">
            <v>0</v>
          </cell>
          <cell r="F150">
            <v>0</v>
          </cell>
          <cell r="G150">
            <v>0</v>
          </cell>
          <cell r="H150">
            <v>0</v>
          </cell>
          <cell r="I150">
            <v>0</v>
          </cell>
          <cell r="K150" t="str">
            <v>Quarry</v>
          </cell>
          <cell r="L150">
            <v>0</v>
          </cell>
          <cell r="M150">
            <v>0</v>
          </cell>
          <cell r="N150">
            <v>0</v>
          </cell>
          <cell r="O150">
            <v>0</v>
          </cell>
          <cell r="P150">
            <v>0</v>
          </cell>
          <cell r="Q150">
            <v>0</v>
          </cell>
          <cell r="R150">
            <v>0</v>
          </cell>
        </row>
        <row r="151">
          <cell r="B151" t="str">
            <v>Redback</v>
          </cell>
          <cell r="C151">
            <v>0</v>
          </cell>
          <cell r="D151">
            <v>0</v>
          </cell>
          <cell r="E151">
            <v>0</v>
          </cell>
          <cell r="F151">
            <v>0</v>
          </cell>
          <cell r="G151">
            <v>0</v>
          </cell>
          <cell r="H151">
            <v>0</v>
          </cell>
          <cell r="I151">
            <v>0</v>
          </cell>
          <cell r="K151" t="str">
            <v>Redback</v>
          </cell>
          <cell r="L151">
            <v>0</v>
          </cell>
          <cell r="M151">
            <v>0</v>
          </cell>
          <cell r="N151">
            <v>0</v>
          </cell>
          <cell r="O151">
            <v>0</v>
          </cell>
          <cell r="P151">
            <v>0</v>
          </cell>
          <cell r="Q151">
            <v>0</v>
          </cell>
          <cell r="R151">
            <v>0</v>
          </cell>
        </row>
        <row r="152">
          <cell r="B152" t="str">
            <v>Riverstone</v>
          </cell>
          <cell r="C152">
            <v>0</v>
          </cell>
          <cell r="D152">
            <v>0</v>
          </cell>
          <cell r="E152">
            <v>0</v>
          </cell>
          <cell r="F152">
            <v>0</v>
          </cell>
          <cell r="G152">
            <v>0</v>
          </cell>
          <cell r="H152">
            <v>0</v>
          </cell>
          <cell r="I152">
            <v>0</v>
          </cell>
          <cell r="K152" t="str">
            <v>Riverstone</v>
          </cell>
          <cell r="L152">
            <v>0</v>
          </cell>
          <cell r="M152">
            <v>0</v>
          </cell>
          <cell r="N152">
            <v>0</v>
          </cell>
          <cell r="O152">
            <v>0</v>
          </cell>
          <cell r="P152">
            <v>0</v>
          </cell>
          <cell r="Q152">
            <v>0</v>
          </cell>
          <cell r="R152">
            <v>0</v>
          </cell>
        </row>
        <row r="153">
          <cell r="B153" t="str">
            <v>Tellabs</v>
          </cell>
          <cell r="C153">
            <v>0</v>
          </cell>
          <cell r="D153">
            <v>0</v>
          </cell>
          <cell r="E153">
            <v>0</v>
          </cell>
          <cell r="F153">
            <v>0</v>
          </cell>
          <cell r="G153">
            <v>0</v>
          </cell>
          <cell r="H153">
            <v>0</v>
          </cell>
          <cell r="I153">
            <v>0</v>
          </cell>
          <cell r="K153" t="str">
            <v>Tellabs</v>
          </cell>
          <cell r="L153">
            <v>0</v>
          </cell>
          <cell r="M153">
            <v>0</v>
          </cell>
          <cell r="N153">
            <v>0</v>
          </cell>
          <cell r="O153">
            <v>0</v>
          </cell>
          <cell r="P153">
            <v>0</v>
          </cell>
          <cell r="Q153">
            <v>0</v>
          </cell>
          <cell r="R153">
            <v>0</v>
          </cell>
        </row>
        <row r="154">
          <cell r="B154" t="str">
            <v>ZTE</v>
          </cell>
          <cell r="C154">
            <v>0</v>
          </cell>
          <cell r="D154">
            <v>0</v>
          </cell>
          <cell r="E154">
            <v>0</v>
          </cell>
          <cell r="F154">
            <v>0</v>
          </cell>
          <cell r="G154">
            <v>0</v>
          </cell>
          <cell r="H154">
            <v>0</v>
          </cell>
          <cell r="I154">
            <v>0</v>
          </cell>
          <cell r="K154" t="str">
            <v>ZTE</v>
          </cell>
          <cell r="L154">
            <v>0</v>
          </cell>
          <cell r="M154">
            <v>0</v>
          </cell>
          <cell r="N154">
            <v>0</v>
          </cell>
          <cell r="O154">
            <v>0</v>
          </cell>
          <cell r="P154">
            <v>0</v>
          </cell>
          <cell r="Q154">
            <v>0</v>
          </cell>
          <cell r="R154">
            <v>0</v>
          </cell>
        </row>
        <row r="155">
          <cell r="B155" t="str">
            <v>Other</v>
          </cell>
          <cell r="C155">
            <v>0</v>
          </cell>
          <cell r="D155">
            <v>0</v>
          </cell>
          <cell r="E155">
            <v>0</v>
          </cell>
          <cell r="F155">
            <v>0</v>
          </cell>
          <cell r="G155">
            <v>0</v>
          </cell>
          <cell r="H155">
            <v>0</v>
          </cell>
          <cell r="I155">
            <v>0</v>
          </cell>
          <cell r="K155" t="str">
            <v>Other</v>
          </cell>
          <cell r="L155">
            <v>0</v>
          </cell>
          <cell r="M155">
            <v>0</v>
          </cell>
          <cell r="N155">
            <v>0</v>
          </cell>
          <cell r="O155">
            <v>0</v>
          </cell>
          <cell r="P155">
            <v>0</v>
          </cell>
          <cell r="Q155">
            <v>0</v>
          </cell>
          <cell r="R155">
            <v>0</v>
          </cell>
        </row>
        <row r="156">
          <cell r="B156" t="str">
            <v>Total</v>
          </cell>
          <cell r="C156">
            <v>87.600000000000009</v>
          </cell>
          <cell r="D156">
            <v>126</v>
          </cell>
          <cell r="E156">
            <v>40.1</v>
          </cell>
          <cell r="F156">
            <v>0</v>
          </cell>
          <cell r="G156">
            <v>0</v>
          </cell>
          <cell r="H156">
            <v>268.10000000000002</v>
          </cell>
          <cell r="I156">
            <v>521.79999999999995</v>
          </cell>
          <cell r="K156" t="str">
            <v>Total</v>
          </cell>
          <cell r="L156">
            <v>219</v>
          </cell>
          <cell r="M156">
            <v>2717</v>
          </cell>
          <cell r="N156">
            <v>398</v>
          </cell>
          <cell r="O156">
            <v>0</v>
          </cell>
          <cell r="P156">
            <v>0</v>
          </cell>
          <cell r="Q156">
            <v>1548</v>
          </cell>
          <cell r="R156">
            <v>4882</v>
          </cell>
        </row>
        <row r="159">
          <cell r="B159" t="str">
            <v>Vendor</v>
          </cell>
          <cell r="C159" t="str">
            <v>Core IP/MPLS</v>
          </cell>
          <cell r="D159" t="str">
            <v xml:space="preserve">Edge IP/MPLS </v>
          </cell>
          <cell r="E159" t="str">
            <v>Subscriber Service Router</v>
          </cell>
          <cell r="F159" t="str">
            <v>BRAS</v>
          </cell>
          <cell r="G159" t="str">
            <v>IP/Ethernet</v>
          </cell>
          <cell r="H159" t="str">
            <v>ATM/MPLS</v>
          </cell>
          <cell r="I159" t="str">
            <v>Total IPS</v>
          </cell>
          <cell r="K159" t="str">
            <v>Vendor</v>
          </cell>
          <cell r="L159" t="str">
            <v>Core IP/MPLS</v>
          </cell>
          <cell r="M159" t="str">
            <v>Edge IP/MPLS</v>
          </cell>
          <cell r="N159" t="str">
            <v>Subscriber Service Router</v>
          </cell>
          <cell r="O159" t="str">
            <v>BRAS</v>
          </cell>
          <cell r="P159" t="str">
            <v>IP/Ethernet</v>
          </cell>
          <cell r="Q159" t="str">
            <v>ATM/MPLS</v>
          </cell>
          <cell r="R159" t="str">
            <v>Total IPS</v>
          </cell>
        </row>
        <row r="160">
          <cell r="B160" t="str">
            <v>Alaxala Networks</v>
          </cell>
          <cell r="I160">
            <v>0</v>
          </cell>
          <cell r="K160" t="str">
            <v>Alaxala Networks</v>
          </cell>
          <cell r="R160">
            <v>0</v>
          </cell>
        </row>
        <row r="161">
          <cell r="B161" t="str">
            <v>Alcatel-Lucent</v>
          </cell>
          <cell r="C161">
            <v>0</v>
          </cell>
          <cell r="D161">
            <v>0</v>
          </cell>
          <cell r="E161">
            <v>1</v>
          </cell>
          <cell r="F161">
            <v>0</v>
          </cell>
          <cell r="G161">
            <v>6</v>
          </cell>
          <cell r="H161">
            <v>75</v>
          </cell>
          <cell r="I161">
            <v>82</v>
          </cell>
          <cell r="K161" t="str">
            <v>Alcatel-Lucent</v>
          </cell>
          <cell r="L161">
            <v>0</v>
          </cell>
          <cell r="M161">
            <v>0</v>
          </cell>
          <cell r="N161">
            <v>8</v>
          </cell>
          <cell r="O161">
            <v>0</v>
          </cell>
          <cell r="P161">
            <v>161</v>
          </cell>
          <cell r="Q161">
            <v>562</v>
          </cell>
          <cell r="R161">
            <v>731</v>
          </cell>
        </row>
        <row r="162">
          <cell r="B162" t="str">
            <v>Atrica</v>
          </cell>
          <cell r="I162">
            <v>0</v>
          </cell>
          <cell r="K162" t="str">
            <v>Atrica</v>
          </cell>
          <cell r="R162">
            <v>0</v>
          </cell>
        </row>
        <row r="163">
          <cell r="B163" t="str">
            <v>Avici</v>
          </cell>
          <cell r="C163">
            <v>1</v>
          </cell>
          <cell r="D163">
            <v>0</v>
          </cell>
          <cell r="E163">
            <v>0</v>
          </cell>
          <cell r="F163">
            <v>0</v>
          </cell>
          <cell r="G163">
            <v>0</v>
          </cell>
          <cell r="H163">
            <v>0</v>
          </cell>
          <cell r="I163">
            <v>1</v>
          </cell>
          <cell r="K163" t="str">
            <v>Avici</v>
          </cell>
          <cell r="L163">
            <v>1</v>
          </cell>
          <cell r="M163">
            <v>0</v>
          </cell>
          <cell r="N163">
            <v>0</v>
          </cell>
          <cell r="O163">
            <v>0</v>
          </cell>
          <cell r="P163">
            <v>0</v>
          </cell>
          <cell r="Q163">
            <v>0</v>
          </cell>
          <cell r="R163">
            <v>1</v>
          </cell>
        </row>
        <row r="164">
          <cell r="B164" t="str">
            <v>Brocade</v>
          </cell>
          <cell r="C164">
            <v>0</v>
          </cell>
          <cell r="D164">
            <v>0</v>
          </cell>
          <cell r="E164">
            <v>0</v>
          </cell>
          <cell r="F164">
            <v>0</v>
          </cell>
          <cell r="G164">
            <v>0</v>
          </cell>
          <cell r="H164">
            <v>0</v>
          </cell>
          <cell r="I164">
            <v>0</v>
          </cell>
          <cell r="K164" t="str">
            <v>Brocade</v>
          </cell>
          <cell r="L164">
            <v>0</v>
          </cell>
          <cell r="M164">
            <v>0</v>
          </cell>
          <cell r="N164">
            <v>0</v>
          </cell>
          <cell r="O164">
            <v>0</v>
          </cell>
          <cell r="P164">
            <v>0</v>
          </cell>
          <cell r="Q164">
            <v>0</v>
          </cell>
          <cell r="R164">
            <v>0</v>
          </cell>
        </row>
        <row r="165">
          <cell r="B165" t="str">
            <v>Caspian</v>
          </cell>
          <cell r="C165">
            <v>0</v>
          </cell>
          <cell r="D165">
            <v>0</v>
          </cell>
          <cell r="E165">
            <v>0</v>
          </cell>
          <cell r="F165">
            <v>0</v>
          </cell>
          <cell r="G165">
            <v>0</v>
          </cell>
          <cell r="H165">
            <v>0</v>
          </cell>
          <cell r="I165">
            <v>0</v>
          </cell>
          <cell r="K165" t="str">
            <v>Caspian</v>
          </cell>
          <cell r="L165">
            <v>0</v>
          </cell>
          <cell r="M165">
            <v>0</v>
          </cell>
          <cell r="N165">
            <v>0</v>
          </cell>
          <cell r="O165">
            <v>0</v>
          </cell>
          <cell r="P165">
            <v>0</v>
          </cell>
          <cell r="Q165">
            <v>0</v>
          </cell>
          <cell r="R165">
            <v>0</v>
          </cell>
        </row>
        <row r="166">
          <cell r="B166" t="str">
            <v>Chiaro</v>
          </cell>
          <cell r="C166">
            <v>0</v>
          </cell>
          <cell r="D166">
            <v>0</v>
          </cell>
          <cell r="E166">
            <v>0</v>
          </cell>
          <cell r="F166">
            <v>0</v>
          </cell>
          <cell r="G166">
            <v>0</v>
          </cell>
          <cell r="H166">
            <v>0</v>
          </cell>
          <cell r="I166">
            <v>0</v>
          </cell>
          <cell r="K166" t="str">
            <v>Chiaro</v>
          </cell>
          <cell r="L166">
            <v>0</v>
          </cell>
          <cell r="M166">
            <v>0</v>
          </cell>
          <cell r="N166">
            <v>0</v>
          </cell>
          <cell r="O166">
            <v>0</v>
          </cell>
          <cell r="P166">
            <v>0</v>
          </cell>
          <cell r="Q166">
            <v>0</v>
          </cell>
          <cell r="R166">
            <v>0</v>
          </cell>
        </row>
        <row r="167">
          <cell r="B167" t="str">
            <v>Ciena</v>
          </cell>
          <cell r="C167">
            <v>0</v>
          </cell>
          <cell r="D167">
            <v>0</v>
          </cell>
          <cell r="E167">
            <v>0</v>
          </cell>
          <cell r="F167">
            <v>0</v>
          </cell>
          <cell r="G167">
            <v>0</v>
          </cell>
          <cell r="H167">
            <v>0</v>
          </cell>
          <cell r="I167">
            <v>0</v>
          </cell>
          <cell r="K167" t="str">
            <v>Ciena</v>
          </cell>
          <cell r="L167">
            <v>0</v>
          </cell>
          <cell r="M167">
            <v>0</v>
          </cell>
          <cell r="N167">
            <v>0</v>
          </cell>
          <cell r="O167">
            <v>0</v>
          </cell>
          <cell r="P167">
            <v>0</v>
          </cell>
          <cell r="Q167">
            <v>0</v>
          </cell>
          <cell r="R167">
            <v>0</v>
          </cell>
        </row>
        <row r="168">
          <cell r="B168" t="str">
            <v>Cisco</v>
          </cell>
          <cell r="C168">
            <v>78</v>
          </cell>
          <cell r="D168">
            <v>109.4</v>
          </cell>
          <cell r="E168">
            <v>1.5</v>
          </cell>
          <cell r="F168">
            <v>0</v>
          </cell>
          <cell r="G168">
            <v>0</v>
          </cell>
          <cell r="H168">
            <v>31</v>
          </cell>
          <cell r="I168">
            <v>219.9</v>
          </cell>
          <cell r="K168" t="str">
            <v>Cisco</v>
          </cell>
          <cell r="L168">
            <v>229</v>
          </cell>
          <cell r="M168">
            <v>2823</v>
          </cell>
          <cell r="N168">
            <v>55</v>
          </cell>
          <cell r="O168">
            <v>0</v>
          </cell>
          <cell r="P168">
            <v>0</v>
          </cell>
          <cell r="Q168">
            <v>228</v>
          </cell>
          <cell r="R168">
            <v>3335</v>
          </cell>
        </row>
        <row r="169">
          <cell r="B169" t="str">
            <v>Cosine</v>
          </cell>
          <cell r="C169">
            <v>0</v>
          </cell>
          <cell r="D169">
            <v>0</v>
          </cell>
          <cell r="E169">
            <v>1.6</v>
          </cell>
          <cell r="F169">
            <v>0</v>
          </cell>
          <cell r="G169">
            <v>0</v>
          </cell>
          <cell r="H169">
            <v>0</v>
          </cell>
          <cell r="I169">
            <v>1.6</v>
          </cell>
          <cell r="K169" t="str">
            <v>Cosine</v>
          </cell>
          <cell r="L169">
            <v>0</v>
          </cell>
          <cell r="M169">
            <v>0</v>
          </cell>
          <cell r="N169">
            <v>8</v>
          </cell>
          <cell r="O169">
            <v>0</v>
          </cell>
          <cell r="P169">
            <v>0</v>
          </cell>
          <cell r="Q169">
            <v>0</v>
          </cell>
          <cell r="R169">
            <v>8</v>
          </cell>
        </row>
        <row r="170">
          <cell r="B170" t="str">
            <v>ECI Telecom</v>
          </cell>
          <cell r="C170">
            <v>0</v>
          </cell>
          <cell r="D170">
            <v>0</v>
          </cell>
          <cell r="E170">
            <v>0</v>
          </cell>
          <cell r="F170">
            <v>0</v>
          </cell>
          <cell r="G170">
            <v>0</v>
          </cell>
          <cell r="H170">
            <v>0</v>
          </cell>
          <cell r="I170">
            <v>0</v>
          </cell>
          <cell r="K170" t="str">
            <v>ECI Telecom</v>
          </cell>
          <cell r="L170">
            <v>0</v>
          </cell>
          <cell r="M170">
            <v>0</v>
          </cell>
          <cell r="N170">
            <v>0</v>
          </cell>
          <cell r="O170">
            <v>0</v>
          </cell>
          <cell r="P170">
            <v>0</v>
          </cell>
          <cell r="Q170">
            <v>0</v>
          </cell>
          <cell r="R170">
            <v>0</v>
          </cell>
        </row>
        <row r="171">
          <cell r="B171" t="str">
            <v>Equipe</v>
          </cell>
          <cell r="C171">
            <v>0</v>
          </cell>
          <cell r="D171">
            <v>0</v>
          </cell>
          <cell r="E171">
            <v>0</v>
          </cell>
          <cell r="F171">
            <v>0</v>
          </cell>
          <cell r="G171">
            <v>0</v>
          </cell>
          <cell r="H171">
            <v>0</v>
          </cell>
          <cell r="I171">
            <v>0</v>
          </cell>
          <cell r="K171" t="str">
            <v>Equipe</v>
          </cell>
          <cell r="L171">
            <v>0</v>
          </cell>
          <cell r="M171">
            <v>0</v>
          </cell>
          <cell r="N171">
            <v>0</v>
          </cell>
          <cell r="O171">
            <v>0</v>
          </cell>
          <cell r="P171">
            <v>0</v>
          </cell>
          <cell r="Q171">
            <v>0</v>
          </cell>
          <cell r="R171">
            <v>0</v>
          </cell>
        </row>
        <row r="172">
          <cell r="B172" t="str">
            <v>Ericsson</v>
          </cell>
          <cell r="C172">
            <v>0</v>
          </cell>
          <cell r="D172">
            <v>6</v>
          </cell>
          <cell r="E172">
            <v>9</v>
          </cell>
          <cell r="F172">
            <v>0</v>
          </cell>
          <cell r="G172">
            <v>0</v>
          </cell>
          <cell r="H172">
            <v>31</v>
          </cell>
          <cell r="I172">
            <v>46</v>
          </cell>
          <cell r="K172" t="str">
            <v>Ericsson</v>
          </cell>
          <cell r="L172">
            <v>0</v>
          </cell>
          <cell r="M172">
            <v>73</v>
          </cell>
          <cell r="N172">
            <v>75</v>
          </cell>
          <cell r="O172">
            <v>0</v>
          </cell>
          <cell r="P172">
            <v>0</v>
          </cell>
          <cell r="Q172">
            <v>106</v>
          </cell>
          <cell r="R172">
            <v>254</v>
          </cell>
        </row>
        <row r="173">
          <cell r="B173" t="str">
            <v>Extreme</v>
          </cell>
          <cell r="C173">
            <v>0</v>
          </cell>
          <cell r="D173">
            <v>0</v>
          </cell>
          <cell r="E173">
            <v>0</v>
          </cell>
          <cell r="F173">
            <v>0</v>
          </cell>
          <cell r="G173">
            <v>0</v>
          </cell>
          <cell r="H173">
            <v>0</v>
          </cell>
          <cell r="I173">
            <v>0</v>
          </cell>
          <cell r="K173" t="str">
            <v>Extreme</v>
          </cell>
          <cell r="L173">
            <v>0</v>
          </cell>
          <cell r="M173">
            <v>0</v>
          </cell>
          <cell r="N173">
            <v>0</v>
          </cell>
          <cell r="O173">
            <v>0</v>
          </cell>
          <cell r="P173">
            <v>0</v>
          </cell>
          <cell r="Q173">
            <v>0</v>
          </cell>
          <cell r="R173">
            <v>0</v>
          </cell>
        </row>
        <row r="174">
          <cell r="B174" t="str">
            <v>Force10</v>
          </cell>
          <cell r="C174">
            <v>0</v>
          </cell>
          <cell r="D174">
            <v>0</v>
          </cell>
          <cell r="E174">
            <v>0</v>
          </cell>
          <cell r="F174">
            <v>0</v>
          </cell>
          <cell r="G174">
            <v>0</v>
          </cell>
          <cell r="H174">
            <v>0</v>
          </cell>
          <cell r="I174">
            <v>0</v>
          </cell>
          <cell r="K174" t="str">
            <v>Force10</v>
          </cell>
          <cell r="L174">
            <v>0</v>
          </cell>
          <cell r="M174">
            <v>0</v>
          </cell>
          <cell r="N174">
            <v>0</v>
          </cell>
          <cell r="O174">
            <v>0</v>
          </cell>
          <cell r="P174">
            <v>0</v>
          </cell>
          <cell r="Q174">
            <v>0</v>
          </cell>
          <cell r="R174">
            <v>0</v>
          </cell>
        </row>
        <row r="175">
          <cell r="B175" t="str">
            <v>Fujitsu</v>
          </cell>
          <cell r="C175">
            <v>0</v>
          </cell>
          <cell r="D175">
            <v>0</v>
          </cell>
          <cell r="E175">
            <v>0</v>
          </cell>
          <cell r="F175">
            <v>0</v>
          </cell>
          <cell r="G175">
            <v>0</v>
          </cell>
          <cell r="H175">
            <v>0</v>
          </cell>
          <cell r="I175">
            <v>0</v>
          </cell>
          <cell r="K175" t="str">
            <v>Fujitsu</v>
          </cell>
          <cell r="L175">
            <v>0</v>
          </cell>
          <cell r="M175">
            <v>0</v>
          </cell>
          <cell r="N175">
            <v>0</v>
          </cell>
          <cell r="O175">
            <v>0</v>
          </cell>
          <cell r="P175">
            <v>0</v>
          </cell>
          <cell r="Q175">
            <v>0</v>
          </cell>
          <cell r="R175">
            <v>0</v>
          </cell>
        </row>
        <row r="176">
          <cell r="B176" t="str">
            <v>Hammerhead Systems</v>
          </cell>
          <cell r="C176">
            <v>0</v>
          </cell>
          <cell r="D176">
            <v>0</v>
          </cell>
          <cell r="E176">
            <v>0</v>
          </cell>
          <cell r="F176">
            <v>0</v>
          </cell>
          <cell r="G176">
            <v>0</v>
          </cell>
          <cell r="H176">
            <v>0</v>
          </cell>
          <cell r="I176">
            <v>0</v>
          </cell>
          <cell r="K176" t="str">
            <v>Hammerhead Systems</v>
          </cell>
          <cell r="L176">
            <v>0</v>
          </cell>
          <cell r="M176">
            <v>0</v>
          </cell>
          <cell r="N176">
            <v>0</v>
          </cell>
          <cell r="O176">
            <v>0</v>
          </cell>
          <cell r="P176">
            <v>0</v>
          </cell>
          <cell r="Q176">
            <v>0</v>
          </cell>
          <cell r="R176">
            <v>0</v>
          </cell>
        </row>
        <row r="177">
          <cell r="B177" t="str">
            <v>Hitachi</v>
          </cell>
          <cell r="C177">
            <v>0</v>
          </cell>
          <cell r="D177">
            <v>0</v>
          </cell>
          <cell r="E177">
            <v>0</v>
          </cell>
          <cell r="F177">
            <v>0</v>
          </cell>
          <cell r="G177">
            <v>0</v>
          </cell>
          <cell r="H177">
            <v>0</v>
          </cell>
          <cell r="I177">
            <v>0</v>
          </cell>
          <cell r="K177" t="str">
            <v>Hitachi</v>
          </cell>
          <cell r="L177">
            <v>0</v>
          </cell>
          <cell r="M177">
            <v>0</v>
          </cell>
          <cell r="N177">
            <v>0</v>
          </cell>
          <cell r="O177">
            <v>0</v>
          </cell>
          <cell r="P177">
            <v>0</v>
          </cell>
          <cell r="Q177">
            <v>0</v>
          </cell>
          <cell r="R177">
            <v>0</v>
          </cell>
        </row>
        <row r="178">
          <cell r="B178" t="str">
            <v>Hitachi Cable</v>
          </cell>
          <cell r="C178">
            <v>0</v>
          </cell>
          <cell r="D178">
            <v>0</v>
          </cell>
          <cell r="E178">
            <v>0</v>
          </cell>
          <cell r="F178">
            <v>0</v>
          </cell>
          <cell r="G178">
            <v>0</v>
          </cell>
          <cell r="H178">
            <v>0</v>
          </cell>
          <cell r="I178">
            <v>0</v>
          </cell>
          <cell r="K178" t="str">
            <v>Hitachi Cable</v>
          </cell>
          <cell r="L178">
            <v>0</v>
          </cell>
          <cell r="M178">
            <v>0</v>
          </cell>
          <cell r="N178">
            <v>0</v>
          </cell>
          <cell r="O178">
            <v>0</v>
          </cell>
          <cell r="P178">
            <v>0</v>
          </cell>
          <cell r="Q178">
            <v>0</v>
          </cell>
          <cell r="R178">
            <v>0</v>
          </cell>
        </row>
        <row r="179">
          <cell r="B179" t="str">
            <v>Huawei</v>
          </cell>
          <cell r="C179">
            <v>0</v>
          </cell>
          <cell r="D179">
            <v>0</v>
          </cell>
          <cell r="E179">
            <v>0</v>
          </cell>
          <cell r="F179">
            <v>0</v>
          </cell>
          <cell r="G179">
            <v>0</v>
          </cell>
          <cell r="H179">
            <v>0</v>
          </cell>
          <cell r="I179">
            <v>0</v>
          </cell>
          <cell r="K179" t="str">
            <v>Huawei</v>
          </cell>
          <cell r="L179">
            <v>0</v>
          </cell>
          <cell r="M179">
            <v>0</v>
          </cell>
          <cell r="N179">
            <v>0</v>
          </cell>
          <cell r="O179">
            <v>0</v>
          </cell>
          <cell r="P179">
            <v>0</v>
          </cell>
          <cell r="Q179">
            <v>0</v>
          </cell>
          <cell r="R179">
            <v>0</v>
          </cell>
        </row>
        <row r="180">
          <cell r="B180" t="str">
            <v>Hyperchip</v>
          </cell>
          <cell r="C180">
            <v>0</v>
          </cell>
          <cell r="D180">
            <v>0</v>
          </cell>
          <cell r="E180">
            <v>0</v>
          </cell>
          <cell r="F180">
            <v>0</v>
          </cell>
          <cell r="G180">
            <v>0</v>
          </cell>
          <cell r="H180">
            <v>0</v>
          </cell>
          <cell r="I180">
            <v>0</v>
          </cell>
          <cell r="K180" t="str">
            <v>Hyperchip</v>
          </cell>
          <cell r="L180">
            <v>0</v>
          </cell>
          <cell r="M180">
            <v>0</v>
          </cell>
          <cell r="N180">
            <v>0</v>
          </cell>
          <cell r="O180">
            <v>0</v>
          </cell>
          <cell r="P180">
            <v>0</v>
          </cell>
          <cell r="Q180">
            <v>0</v>
          </cell>
          <cell r="R180">
            <v>0</v>
          </cell>
        </row>
        <row r="181">
          <cell r="B181" t="str">
            <v>Juniper</v>
          </cell>
          <cell r="C181">
            <v>14</v>
          </cell>
          <cell r="D181">
            <v>6.4</v>
          </cell>
          <cell r="E181">
            <v>16.399999999999999</v>
          </cell>
          <cell r="F181">
            <v>0</v>
          </cell>
          <cell r="G181">
            <v>0</v>
          </cell>
          <cell r="H181">
            <v>0</v>
          </cell>
          <cell r="I181">
            <v>36.799999999999997</v>
          </cell>
          <cell r="K181" t="str">
            <v>Juniper</v>
          </cell>
          <cell r="L181">
            <v>40</v>
          </cell>
          <cell r="M181">
            <v>112</v>
          </cell>
          <cell r="N181">
            <v>141</v>
          </cell>
          <cell r="O181">
            <v>0</v>
          </cell>
          <cell r="P181">
            <v>0</v>
          </cell>
          <cell r="Q181">
            <v>0</v>
          </cell>
          <cell r="R181">
            <v>293</v>
          </cell>
        </row>
        <row r="182">
          <cell r="B182" t="str">
            <v>Laurel Networks</v>
          </cell>
          <cell r="C182">
            <v>0</v>
          </cell>
          <cell r="D182">
            <v>0</v>
          </cell>
          <cell r="E182">
            <v>0</v>
          </cell>
          <cell r="F182">
            <v>0</v>
          </cell>
          <cell r="G182">
            <v>0</v>
          </cell>
          <cell r="H182">
            <v>0</v>
          </cell>
          <cell r="I182">
            <v>0</v>
          </cell>
          <cell r="K182" t="str">
            <v>Laurel Networks</v>
          </cell>
          <cell r="L182">
            <v>0</v>
          </cell>
          <cell r="M182">
            <v>0</v>
          </cell>
          <cell r="N182">
            <v>0</v>
          </cell>
          <cell r="O182">
            <v>0</v>
          </cell>
          <cell r="P182">
            <v>0</v>
          </cell>
          <cell r="Q182">
            <v>0</v>
          </cell>
          <cell r="R182">
            <v>0</v>
          </cell>
        </row>
        <row r="183">
          <cell r="B183" t="str">
            <v>Lucent</v>
          </cell>
          <cell r="C183">
            <v>0</v>
          </cell>
          <cell r="D183">
            <v>0</v>
          </cell>
          <cell r="E183">
            <v>0</v>
          </cell>
          <cell r="F183">
            <v>0</v>
          </cell>
          <cell r="G183">
            <v>0</v>
          </cell>
          <cell r="H183">
            <v>0</v>
          </cell>
          <cell r="I183">
            <v>0</v>
          </cell>
          <cell r="K183" t="str">
            <v>Lucent</v>
          </cell>
          <cell r="L183">
            <v>0</v>
          </cell>
          <cell r="M183">
            <v>0</v>
          </cell>
          <cell r="N183">
            <v>0</v>
          </cell>
          <cell r="O183">
            <v>0</v>
          </cell>
          <cell r="P183">
            <v>0</v>
          </cell>
          <cell r="Q183">
            <v>0</v>
          </cell>
          <cell r="R183">
            <v>0</v>
          </cell>
        </row>
        <row r="184">
          <cell r="B184" t="str">
            <v>NEC</v>
          </cell>
          <cell r="C184">
            <v>0</v>
          </cell>
          <cell r="D184">
            <v>0</v>
          </cell>
          <cell r="E184">
            <v>0</v>
          </cell>
          <cell r="F184">
            <v>0</v>
          </cell>
          <cell r="G184">
            <v>0</v>
          </cell>
          <cell r="H184">
            <v>0</v>
          </cell>
          <cell r="I184">
            <v>0</v>
          </cell>
          <cell r="K184" t="str">
            <v>NEC</v>
          </cell>
          <cell r="L184">
            <v>0</v>
          </cell>
          <cell r="M184">
            <v>0</v>
          </cell>
          <cell r="N184">
            <v>0</v>
          </cell>
          <cell r="O184">
            <v>0</v>
          </cell>
          <cell r="P184">
            <v>0</v>
          </cell>
          <cell r="Q184">
            <v>0</v>
          </cell>
          <cell r="R184">
            <v>0</v>
          </cell>
        </row>
        <row r="185">
          <cell r="B185" t="str">
            <v>Nokia Siemens Networks</v>
          </cell>
          <cell r="C185">
            <v>0</v>
          </cell>
          <cell r="D185">
            <v>0</v>
          </cell>
          <cell r="E185">
            <v>0</v>
          </cell>
          <cell r="F185">
            <v>0</v>
          </cell>
          <cell r="G185">
            <v>0</v>
          </cell>
          <cell r="H185">
            <v>0</v>
          </cell>
          <cell r="I185">
            <v>0</v>
          </cell>
          <cell r="K185" t="str">
            <v>Nokia Siemens Networks</v>
          </cell>
          <cell r="L185">
            <v>0</v>
          </cell>
          <cell r="M185">
            <v>0</v>
          </cell>
          <cell r="N185">
            <v>0</v>
          </cell>
          <cell r="O185">
            <v>0</v>
          </cell>
          <cell r="P185">
            <v>0</v>
          </cell>
          <cell r="Q185">
            <v>0</v>
          </cell>
          <cell r="R185">
            <v>0</v>
          </cell>
        </row>
        <row r="186">
          <cell r="B186" t="str">
            <v>Nortel</v>
          </cell>
          <cell r="C186">
            <v>0</v>
          </cell>
          <cell r="D186">
            <v>0</v>
          </cell>
          <cell r="E186">
            <v>2</v>
          </cell>
          <cell r="F186">
            <v>0</v>
          </cell>
          <cell r="G186">
            <v>0</v>
          </cell>
          <cell r="H186">
            <v>80.3</v>
          </cell>
          <cell r="I186">
            <v>82.3</v>
          </cell>
          <cell r="K186" t="str">
            <v>Nortel</v>
          </cell>
          <cell r="L186">
            <v>0</v>
          </cell>
          <cell r="M186">
            <v>0</v>
          </cell>
          <cell r="N186">
            <v>10</v>
          </cell>
          <cell r="O186">
            <v>0</v>
          </cell>
          <cell r="P186">
            <v>0</v>
          </cell>
          <cell r="Q186">
            <v>342</v>
          </cell>
          <cell r="R186">
            <v>352</v>
          </cell>
        </row>
        <row r="187">
          <cell r="B187" t="str">
            <v>Procket</v>
          </cell>
          <cell r="C187">
            <v>0</v>
          </cell>
          <cell r="D187">
            <v>0</v>
          </cell>
          <cell r="E187">
            <v>0</v>
          </cell>
          <cell r="F187">
            <v>0</v>
          </cell>
          <cell r="G187">
            <v>0</v>
          </cell>
          <cell r="H187">
            <v>0</v>
          </cell>
          <cell r="I187">
            <v>0</v>
          </cell>
          <cell r="K187" t="str">
            <v>Procket</v>
          </cell>
          <cell r="L187">
            <v>0</v>
          </cell>
          <cell r="M187">
            <v>0</v>
          </cell>
          <cell r="N187">
            <v>0</v>
          </cell>
          <cell r="O187">
            <v>0</v>
          </cell>
          <cell r="P187">
            <v>0</v>
          </cell>
          <cell r="Q187">
            <v>0</v>
          </cell>
          <cell r="R187">
            <v>0</v>
          </cell>
        </row>
        <row r="188">
          <cell r="B188" t="str">
            <v>Quarry</v>
          </cell>
          <cell r="C188">
            <v>0</v>
          </cell>
          <cell r="D188">
            <v>0</v>
          </cell>
          <cell r="E188">
            <v>0</v>
          </cell>
          <cell r="F188">
            <v>0</v>
          </cell>
          <cell r="G188">
            <v>0</v>
          </cell>
          <cell r="H188">
            <v>0</v>
          </cell>
          <cell r="I188">
            <v>0</v>
          </cell>
          <cell r="K188" t="str">
            <v>Quarry</v>
          </cell>
          <cell r="L188">
            <v>0</v>
          </cell>
          <cell r="M188">
            <v>0</v>
          </cell>
          <cell r="N188">
            <v>0</v>
          </cell>
          <cell r="O188">
            <v>0</v>
          </cell>
          <cell r="P188">
            <v>0</v>
          </cell>
          <cell r="Q188">
            <v>0</v>
          </cell>
          <cell r="R188">
            <v>0</v>
          </cell>
        </row>
        <row r="189">
          <cell r="B189" t="str">
            <v>Redback</v>
          </cell>
          <cell r="C189">
            <v>0</v>
          </cell>
          <cell r="D189">
            <v>0</v>
          </cell>
          <cell r="E189">
            <v>0</v>
          </cell>
          <cell r="F189">
            <v>0</v>
          </cell>
          <cell r="G189">
            <v>0</v>
          </cell>
          <cell r="H189">
            <v>0</v>
          </cell>
          <cell r="I189">
            <v>0</v>
          </cell>
          <cell r="K189" t="str">
            <v>Redback</v>
          </cell>
          <cell r="L189">
            <v>0</v>
          </cell>
          <cell r="M189">
            <v>0</v>
          </cell>
          <cell r="N189">
            <v>0</v>
          </cell>
          <cell r="O189">
            <v>0</v>
          </cell>
          <cell r="P189">
            <v>0</v>
          </cell>
          <cell r="Q189">
            <v>0</v>
          </cell>
          <cell r="R189">
            <v>0</v>
          </cell>
        </row>
        <row r="190">
          <cell r="B190" t="str">
            <v>Riverstone</v>
          </cell>
          <cell r="C190">
            <v>0</v>
          </cell>
          <cell r="D190">
            <v>0</v>
          </cell>
          <cell r="E190">
            <v>0</v>
          </cell>
          <cell r="F190">
            <v>0</v>
          </cell>
          <cell r="G190">
            <v>0</v>
          </cell>
          <cell r="H190">
            <v>0</v>
          </cell>
          <cell r="I190">
            <v>0</v>
          </cell>
          <cell r="K190" t="str">
            <v>Riverstone</v>
          </cell>
          <cell r="L190">
            <v>0</v>
          </cell>
          <cell r="M190">
            <v>0</v>
          </cell>
          <cell r="N190">
            <v>0</v>
          </cell>
          <cell r="O190">
            <v>0</v>
          </cell>
          <cell r="P190">
            <v>0</v>
          </cell>
          <cell r="Q190">
            <v>0</v>
          </cell>
          <cell r="R190">
            <v>0</v>
          </cell>
        </row>
        <row r="191">
          <cell r="B191" t="str">
            <v>Tellabs</v>
          </cell>
          <cell r="C191">
            <v>0</v>
          </cell>
          <cell r="D191">
            <v>0</v>
          </cell>
          <cell r="E191">
            <v>0</v>
          </cell>
          <cell r="F191">
            <v>0</v>
          </cell>
          <cell r="G191">
            <v>0</v>
          </cell>
          <cell r="H191">
            <v>0</v>
          </cell>
          <cell r="I191">
            <v>0</v>
          </cell>
          <cell r="K191" t="str">
            <v>Tellabs</v>
          </cell>
          <cell r="L191">
            <v>0</v>
          </cell>
          <cell r="M191">
            <v>0</v>
          </cell>
          <cell r="N191">
            <v>0</v>
          </cell>
          <cell r="O191">
            <v>0</v>
          </cell>
          <cell r="P191">
            <v>0</v>
          </cell>
          <cell r="Q191">
            <v>0</v>
          </cell>
          <cell r="R191">
            <v>0</v>
          </cell>
        </row>
        <row r="192">
          <cell r="B192" t="str">
            <v>ZTE</v>
          </cell>
          <cell r="C192">
            <v>0</v>
          </cell>
          <cell r="D192">
            <v>0</v>
          </cell>
          <cell r="E192">
            <v>0</v>
          </cell>
          <cell r="F192">
            <v>0</v>
          </cell>
          <cell r="G192">
            <v>0</v>
          </cell>
          <cell r="H192">
            <v>0</v>
          </cell>
          <cell r="I192">
            <v>0</v>
          </cell>
          <cell r="K192" t="str">
            <v>ZTE</v>
          </cell>
          <cell r="L192">
            <v>0</v>
          </cell>
          <cell r="M192">
            <v>0</v>
          </cell>
          <cell r="N192">
            <v>0</v>
          </cell>
          <cell r="O192">
            <v>0</v>
          </cell>
          <cell r="P192">
            <v>0</v>
          </cell>
          <cell r="Q192">
            <v>0</v>
          </cell>
          <cell r="R192">
            <v>0</v>
          </cell>
        </row>
        <row r="193">
          <cell r="B193" t="str">
            <v>Other</v>
          </cell>
          <cell r="C193">
            <v>0</v>
          </cell>
          <cell r="D193">
            <v>0</v>
          </cell>
          <cell r="E193">
            <v>0</v>
          </cell>
          <cell r="F193">
            <v>0</v>
          </cell>
          <cell r="G193">
            <v>0</v>
          </cell>
          <cell r="H193">
            <v>0</v>
          </cell>
          <cell r="I193">
            <v>0</v>
          </cell>
          <cell r="K193" t="str">
            <v>Other</v>
          </cell>
          <cell r="L193">
            <v>0</v>
          </cell>
          <cell r="M193">
            <v>0</v>
          </cell>
          <cell r="N193">
            <v>0</v>
          </cell>
          <cell r="O193">
            <v>0</v>
          </cell>
          <cell r="P193">
            <v>0</v>
          </cell>
          <cell r="Q193">
            <v>0</v>
          </cell>
          <cell r="R193">
            <v>0</v>
          </cell>
        </row>
        <row r="194">
          <cell r="B194" t="str">
            <v>Total</v>
          </cell>
          <cell r="C194">
            <v>93</v>
          </cell>
          <cell r="D194">
            <v>121.80000000000001</v>
          </cell>
          <cell r="E194">
            <v>31.5</v>
          </cell>
          <cell r="F194">
            <v>0</v>
          </cell>
          <cell r="G194">
            <v>6</v>
          </cell>
          <cell r="H194">
            <v>217.3</v>
          </cell>
          <cell r="I194">
            <v>469.6</v>
          </cell>
          <cell r="K194" t="str">
            <v>Total</v>
          </cell>
          <cell r="L194">
            <v>270</v>
          </cell>
          <cell r="M194">
            <v>3008</v>
          </cell>
          <cell r="N194">
            <v>297</v>
          </cell>
          <cell r="O194">
            <v>0</v>
          </cell>
          <cell r="P194">
            <v>161</v>
          </cell>
          <cell r="Q194">
            <v>1238</v>
          </cell>
          <cell r="R194">
            <v>4974</v>
          </cell>
        </row>
        <row r="198">
          <cell r="B198" t="str">
            <v>Vendor</v>
          </cell>
          <cell r="C198" t="str">
            <v>Core IP/MPLS</v>
          </cell>
          <cell r="D198" t="str">
            <v xml:space="preserve">Edge IP/MPLS </v>
          </cell>
          <cell r="E198" t="str">
            <v>Subscriber Service Router</v>
          </cell>
          <cell r="F198" t="str">
            <v>BRAS</v>
          </cell>
          <cell r="G198" t="str">
            <v>IP/Ethernet</v>
          </cell>
          <cell r="H198" t="str">
            <v>ATM/MPLS</v>
          </cell>
          <cell r="I198" t="str">
            <v>Total IPS</v>
          </cell>
          <cell r="K198" t="str">
            <v>Vendor</v>
          </cell>
          <cell r="L198" t="str">
            <v>Core IP/MPLS</v>
          </cell>
          <cell r="M198" t="str">
            <v>Edge IP/MPLS</v>
          </cell>
          <cell r="N198" t="str">
            <v>Subscriber Service Router</v>
          </cell>
          <cell r="O198" t="str">
            <v>BRAS</v>
          </cell>
          <cell r="P198" t="str">
            <v>IP/Ethernet</v>
          </cell>
          <cell r="Q198" t="str">
            <v>ATM/MPLS</v>
          </cell>
          <cell r="R198" t="str">
            <v>Total IPS</v>
          </cell>
        </row>
        <row r="199">
          <cell r="B199" t="str">
            <v>Alaxala Networks</v>
          </cell>
          <cell r="I199">
            <v>0</v>
          </cell>
          <cell r="K199" t="str">
            <v>Alaxala Networks</v>
          </cell>
          <cell r="R199">
            <v>0</v>
          </cell>
        </row>
        <row r="200">
          <cell r="B200" t="str">
            <v>Alcatel-Lucent</v>
          </cell>
          <cell r="C200">
            <v>0</v>
          </cell>
          <cell r="D200">
            <v>0</v>
          </cell>
          <cell r="E200">
            <v>1</v>
          </cell>
          <cell r="F200">
            <v>0</v>
          </cell>
          <cell r="G200">
            <v>4</v>
          </cell>
          <cell r="H200">
            <v>52</v>
          </cell>
          <cell r="I200">
            <v>57</v>
          </cell>
          <cell r="K200" t="str">
            <v>Alcatel-Lucent</v>
          </cell>
          <cell r="L200">
            <v>0</v>
          </cell>
          <cell r="M200">
            <v>0</v>
          </cell>
          <cell r="N200">
            <v>7</v>
          </cell>
          <cell r="O200">
            <v>0</v>
          </cell>
          <cell r="P200">
            <v>97</v>
          </cell>
          <cell r="Q200">
            <v>459</v>
          </cell>
          <cell r="R200">
            <v>563</v>
          </cell>
        </row>
        <row r="201">
          <cell r="B201" t="str">
            <v>Atrica</v>
          </cell>
          <cell r="I201">
            <v>0</v>
          </cell>
          <cell r="K201" t="str">
            <v>Atrica</v>
          </cell>
          <cell r="R201">
            <v>0</v>
          </cell>
        </row>
        <row r="202">
          <cell r="B202" t="str">
            <v>Avici</v>
          </cell>
          <cell r="C202">
            <v>0.8</v>
          </cell>
          <cell r="D202">
            <v>0</v>
          </cell>
          <cell r="E202">
            <v>0</v>
          </cell>
          <cell r="F202">
            <v>0</v>
          </cell>
          <cell r="G202">
            <v>0</v>
          </cell>
          <cell r="H202">
            <v>0</v>
          </cell>
          <cell r="I202">
            <v>0.8</v>
          </cell>
          <cell r="K202" t="str">
            <v>Avici</v>
          </cell>
          <cell r="L202">
            <v>1</v>
          </cell>
          <cell r="M202">
            <v>0</v>
          </cell>
          <cell r="N202">
            <v>0</v>
          </cell>
          <cell r="O202">
            <v>0</v>
          </cell>
          <cell r="P202">
            <v>0</v>
          </cell>
          <cell r="Q202">
            <v>0</v>
          </cell>
          <cell r="R202">
            <v>1</v>
          </cell>
        </row>
        <row r="203">
          <cell r="B203" t="str">
            <v>Brocade</v>
          </cell>
          <cell r="C203">
            <v>0</v>
          </cell>
          <cell r="D203">
            <v>0</v>
          </cell>
          <cell r="E203">
            <v>0</v>
          </cell>
          <cell r="F203">
            <v>0</v>
          </cell>
          <cell r="G203">
            <v>0</v>
          </cell>
          <cell r="H203">
            <v>0</v>
          </cell>
          <cell r="I203">
            <v>0</v>
          </cell>
          <cell r="K203" t="str">
            <v>Brocade</v>
          </cell>
          <cell r="L203">
            <v>0</v>
          </cell>
          <cell r="M203">
            <v>0</v>
          </cell>
          <cell r="N203">
            <v>0</v>
          </cell>
          <cell r="O203">
            <v>0</v>
          </cell>
          <cell r="P203">
            <v>0</v>
          </cell>
          <cell r="Q203">
            <v>0</v>
          </cell>
          <cell r="R203">
            <v>0</v>
          </cell>
        </row>
        <row r="204">
          <cell r="B204" t="str">
            <v>Caspian</v>
          </cell>
          <cell r="C204">
            <v>0</v>
          </cell>
          <cell r="D204">
            <v>0</v>
          </cell>
          <cell r="E204">
            <v>0</v>
          </cell>
          <cell r="F204">
            <v>0</v>
          </cell>
          <cell r="G204">
            <v>0</v>
          </cell>
          <cell r="H204">
            <v>0</v>
          </cell>
          <cell r="I204">
            <v>0</v>
          </cell>
          <cell r="K204" t="str">
            <v>Caspian</v>
          </cell>
          <cell r="L204">
            <v>0</v>
          </cell>
          <cell r="M204">
            <v>0</v>
          </cell>
          <cell r="N204">
            <v>0</v>
          </cell>
          <cell r="O204">
            <v>0</v>
          </cell>
          <cell r="P204">
            <v>0</v>
          </cell>
          <cell r="Q204">
            <v>0</v>
          </cell>
          <cell r="R204">
            <v>0</v>
          </cell>
        </row>
        <row r="205">
          <cell r="B205" t="str">
            <v>Chiaro</v>
          </cell>
          <cell r="C205">
            <v>0</v>
          </cell>
          <cell r="D205">
            <v>0</v>
          </cell>
          <cell r="E205">
            <v>0</v>
          </cell>
          <cell r="F205">
            <v>0</v>
          </cell>
          <cell r="G205">
            <v>0</v>
          </cell>
          <cell r="H205">
            <v>0</v>
          </cell>
          <cell r="I205">
            <v>0</v>
          </cell>
          <cell r="K205" t="str">
            <v>Chiaro</v>
          </cell>
          <cell r="L205">
            <v>0</v>
          </cell>
          <cell r="M205">
            <v>0</v>
          </cell>
          <cell r="N205">
            <v>0</v>
          </cell>
          <cell r="O205">
            <v>0</v>
          </cell>
          <cell r="P205">
            <v>0</v>
          </cell>
          <cell r="Q205">
            <v>0</v>
          </cell>
          <cell r="R205">
            <v>0</v>
          </cell>
        </row>
        <row r="206">
          <cell r="B206" t="str">
            <v>Ciena</v>
          </cell>
          <cell r="C206">
            <v>0</v>
          </cell>
          <cell r="D206">
            <v>0</v>
          </cell>
          <cell r="E206">
            <v>0</v>
          </cell>
          <cell r="F206">
            <v>0</v>
          </cell>
          <cell r="G206">
            <v>0</v>
          </cell>
          <cell r="H206">
            <v>0</v>
          </cell>
          <cell r="I206">
            <v>0</v>
          </cell>
          <cell r="K206" t="str">
            <v>Ciena</v>
          </cell>
          <cell r="L206">
            <v>0</v>
          </cell>
          <cell r="M206">
            <v>0</v>
          </cell>
          <cell r="N206">
            <v>0</v>
          </cell>
          <cell r="O206">
            <v>0</v>
          </cell>
          <cell r="P206">
            <v>0</v>
          </cell>
          <cell r="Q206">
            <v>0</v>
          </cell>
          <cell r="R206">
            <v>0</v>
          </cell>
        </row>
        <row r="207">
          <cell r="B207" t="str">
            <v>Cisco</v>
          </cell>
          <cell r="C207">
            <v>69.8</v>
          </cell>
          <cell r="D207">
            <v>74</v>
          </cell>
          <cell r="E207">
            <v>2.2000000000000002</v>
          </cell>
          <cell r="F207">
            <v>0</v>
          </cell>
          <cell r="G207">
            <v>0</v>
          </cell>
          <cell r="H207">
            <v>29</v>
          </cell>
          <cell r="I207">
            <v>175</v>
          </cell>
          <cell r="K207" t="str">
            <v>Cisco</v>
          </cell>
          <cell r="L207">
            <v>183</v>
          </cell>
          <cell r="M207">
            <v>1919</v>
          </cell>
          <cell r="N207">
            <v>79</v>
          </cell>
          <cell r="O207">
            <v>0</v>
          </cell>
          <cell r="P207">
            <v>0</v>
          </cell>
          <cell r="Q207">
            <v>215</v>
          </cell>
          <cell r="R207">
            <v>2396</v>
          </cell>
        </row>
        <row r="208">
          <cell r="B208" t="str">
            <v>Cosine</v>
          </cell>
          <cell r="C208">
            <v>0</v>
          </cell>
          <cell r="D208">
            <v>0</v>
          </cell>
          <cell r="E208">
            <v>2.5</v>
          </cell>
          <cell r="F208">
            <v>0</v>
          </cell>
          <cell r="G208">
            <v>0</v>
          </cell>
          <cell r="H208">
            <v>0</v>
          </cell>
          <cell r="I208">
            <v>2.5</v>
          </cell>
          <cell r="K208" t="str">
            <v>Cosine</v>
          </cell>
          <cell r="L208">
            <v>0</v>
          </cell>
          <cell r="M208">
            <v>0</v>
          </cell>
          <cell r="N208">
            <v>11</v>
          </cell>
          <cell r="O208">
            <v>0</v>
          </cell>
          <cell r="P208">
            <v>0</v>
          </cell>
          <cell r="Q208">
            <v>0</v>
          </cell>
          <cell r="R208">
            <v>11</v>
          </cell>
        </row>
        <row r="209">
          <cell r="B209" t="str">
            <v>ECI Telecom</v>
          </cell>
          <cell r="C209">
            <v>0</v>
          </cell>
          <cell r="D209">
            <v>0</v>
          </cell>
          <cell r="E209">
            <v>0</v>
          </cell>
          <cell r="F209">
            <v>0</v>
          </cell>
          <cell r="G209">
            <v>0</v>
          </cell>
          <cell r="H209">
            <v>0</v>
          </cell>
          <cell r="I209">
            <v>0</v>
          </cell>
          <cell r="K209" t="str">
            <v>ECI Telecom</v>
          </cell>
          <cell r="L209">
            <v>0</v>
          </cell>
          <cell r="M209">
            <v>0</v>
          </cell>
          <cell r="N209">
            <v>0</v>
          </cell>
          <cell r="O209">
            <v>0</v>
          </cell>
          <cell r="P209">
            <v>0</v>
          </cell>
          <cell r="Q209">
            <v>0</v>
          </cell>
          <cell r="R209">
            <v>0</v>
          </cell>
        </row>
        <row r="210">
          <cell r="B210" t="str">
            <v>Equipe</v>
          </cell>
          <cell r="C210">
            <v>0</v>
          </cell>
          <cell r="D210">
            <v>0</v>
          </cell>
          <cell r="E210">
            <v>0</v>
          </cell>
          <cell r="F210">
            <v>0</v>
          </cell>
          <cell r="G210">
            <v>0</v>
          </cell>
          <cell r="H210">
            <v>0</v>
          </cell>
          <cell r="I210">
            <v>0</v>
          </cell>
          <cell r="K210" t="str">
            <v>Equipe</v>
          </cell>
          <cell r="L210">
            <v>0</v>
          </cell>
          <cell r="M210">
            <v>0</v>
          </cell>
          <cell r="N210">
            <v>0</v>
          </cell>
          <cell r="O210">
            <v>0</v>
          </cell>
          <cell r="P210">
            <v>0</v>
          </cell>
          <cell r="Q210">
            <v>0</v>
          </cell>
          <cell r="R210">
            <v>0</v>
          </cell>
        </row>
        <row r="211">
          <cell r="B211" t="str">
            <v>Ericsson</v>
          </cell>
          <cell r="C211">
            <v>0</v>
          </cell>
          <cell r="D211">
            <v>4.9000000000000004</v>
          </cell>
          <cell r="E211">
            <v>11</v>
          </cell>
          <cell r="F211">
            <v>0</v>
          </cell>
          <cell r="G211">
            <v>0</v>
          </cell>
          <cell r="H211">
            <v>26</v>
          </cell>
          <cell r="I211">
            <v>41.9</v>
          </cell>
          <cell r="K211" t="str">
            <v>Ericsson</v>
          </cell>
          <cell r="L211">
            <v>0</v>
          </cell>
          <cell r="M211">
            <v>39</v>
          </cell>
          <cell r="N211">
            <v>73</v>
          </cell>
          <cell r="O211">
            <v>0</v>
          </cell>
          <cell r="P211">
            <v>0</v>
          </cell>
          <cell r="Q211">
            <v>90</v>
          </cell>
          <cell r="R211">
            <v>202</v>
          </cell>
        </row>
        <row r="212">
          <cell r="B212" t="str">
            <v>Extreme</v>
          </cell>
          <cell r="C212">
            <v>0</v>
          </cell>
          <cell r="D212">
            <v>0</v>
          </cell>
          <cell r="E212">
            <v>0</v>
          </cell>
          <cell r="F212">
            <v>0</v>
          </cell>
          <cell r="G212">
            <v>0</v>
          </cell>
          <cell r="H212">
            <v>0</v>
          </cell>
          <cell r="I212">
            <v>0</v>
          </cell>
          <cell r="K212" t="str">
            <v>Extreme</v>
          </cell>
          <cell r="L212">
            <v>0</v>
          </cell>
          <cell r="M212">
            <v>0</v>
          </cell>
          <cell r="N212">
            <v>0</v>
          </cell>
          <cell r="O212">
            <v>0</v>
          </cell>
          <cell r="P212">
            <v>0</v>
          </cell>
          <cell r="Q212">
            <v>0</v>
          </cell>
          <cell r="R212">
            <v>0</v>
          </cell>
        </row>
        <row r="213">
          <cell r="B213" t="str">
            <v>Force10</v>
          </cell>
          <cell r="C213">
            <v>0</v>
          </cell>
          <cell r="D213">
            <v>0</v>
          </cell>
          <cell r="E213">
            <v>0</v>
          </cell>
          <cell r="F213">
            <v>0</v>
          </cell>
          <cell r="G213">
            <v>0</v>
          </cell>
          <cell r="H213">
            <v>0</v>
          </cell>
          <cell r="I213">
            <v>0</v>
          </cell>
          <cell r="K213" t="str">
            <v>Force10</v>
          </cell>
          <cell r="L213">
            <v>0</v>
          </cell>
          <cell r="M213">
            <v>0</v>
          </cell>
          <cell r="N213">
            <v>0</v>
          </cell>
          <cell r="O213">
            <v>0</v>
          </cell>
          <cell r="P213">
            <v>0</v>
          </cell>
          <cell r="Q213">
            <v>0</v>
          </cell>
          <cell r="R213">
            <v>0</v>
          </cell>
        </row>
        <row r="214">
          <cell r="B214" t="str">
            <v>Fujitsu</v>
          </cell>
          <cell r="C214">
            <v>0</v>
          </cell>
          <cell r="D214">
            <v>0</v>
          </cell>
          <cell r="E214">
            <v>0</v>
          </cell>
          <cell r="F214">
            <v>0</v>
          </cell>
          <cell r="G214">
            <v>0</v>
          </cell>
          <cell r="H214">
            <v>0</v>
          </cell>
          <cell r="I214">
            <v>0</v>
          </cell>
          <cell r="K214" t="str">
            <v>Fujitsu</v>
          </cell>
          <cell r="L214">
            <v>0</v>
          </cell>
          <cell r="M214">
            <v>0</v>
          </cell>
          <cell r="N214">
            <v>0</v>
          </cell>
          <cell r="O214">
            <v>0</v>
          </cell>
          <cell r="P214">
            <v>0</v>
          </cell>
          <cell r="Q214">
            <v>0</v>
          </cell>
          <cell r="R214">
            <v>0</v>
          </cell>
        </row>
        <row r="215">
          <cell r="B215" t="str">
            <v>Hammerhead Systems</v>
          </cell>
          <cell r="C215">
            <v>0</v>
          </cell>
          <cell r="D215">
            <v>0</v>
          </cell>
          <cell r="E215">
            <v>0</v>
          </cell>
          <cell r="F215">
            <v>0</v>
          </cell>
          <cell r="G215">
            <v>0</v>
          </cell>
          <cell r="H215">
            <v>0</v>
          </cell>
          <cell r="I215">
            <v>0</v>
          </cell>
          <cell r="K215" t="str">
            <v>Hammerhead Systems</v>
          </cell>
          <cell r="L215">
            <v>0</v>
          </cell>
          <cell r="M215">
            <v>0</v>
          </cell>
          <cell r="N215">
            <v>0</v>
          </cell>
          <cell r="O215">
            <v>0</v>
          </cell>
          <cell r="P215">
            <v>0</v>
          </cell>
          <cell r="Q215">
            <v>0</v>
          </cell>
          <cell r="R215">
            <v>0</v>
          </cell>
        </row>
        <row r="216">
          <cell r="B216" t="str">
            <v>Hitachi</v>
          </cell>
          <cell r="C216">
            <v>0</v>
          </cell>
          <cell r="D216">
            <v>0</v>
          </cell>
          <cell r="E216">
            <v>0</v>
          </cell>
          <cell r="F216">
            <v>0</v>
          </cell>
          <cell r="G216">
            <v>0</v>
          </cell>
          <cell r="H216">
            <v>0</v>
          </cell>
          <cell r="I216">
            <v>0</v>
          </cell>
          <cell r="K216" t="str">
            <v>Hitachi</v>
          </cell>
          <cell r="L216">
            <v>0</v>
          </cell>
          <cell r="M216">
            <v>0</v>
          </cell>
          <cell r="N216">
            <v>0</v>
          </cell>
          <cell r="O216">
            <v>0</v>
          </cell>
          <cell r="P216">
            <v>0</v>
          </cell>
          <cell r="Q216">
            <v>0</v>
          </cell>
          <cell r="R216">
            <v>0</v>
          </cell>
        </row>
        <row r="217">
          <cell r="B217" t="str">
            <v>Hitachi Cable</v>
          </cell>
          <cell r="C217">
            <v>0</v>
          </cell>
          <cell r="D217">
            <v>0</v>
          </cell>
          <cell r="E217">
            <v>0</v>
          </cell>
          <cell r="F217">
            <v>0</v>
          </cell>
          <cell r="G217">
            <v>0</v>
          </cell>
          <cell r="H217">
            <v>0</v>
          </cell>
          <cell r="I217">
            <v>0</v>
          </cell>
          <cell r="K217" t="str">
            <v>Hitachi Cable</v>
          </cell>
          <cell r="L217">
            <v>0</v>
          </cell>
          <cell r="M217">
            <v>0</v>
          </cell>
          <cell r="N217">
            <v>0</v>
          </cell>
          <cell r="O217">
            <v>0</v>
          </cell>
          <cell r="P217">
            <v>0</v>
          </cell>
          <cell r="Q217">
            <v>0</v>
          </cell>
          <cell r="R217">
            <v>0</v>
          </cell>
        </row>
        <row r="218">
          <cell r="B218" t="str">
            <v>Huawei</v>
          </cell>
          <cell r="C218">
            <v>0</v>
          </cell>
          <cell r="D218">
            <v>0</v>
          </cell>
          <cell r="E218">
            <v>0</v>
          </cell>
          <cell r="F218">
            <v>0</v>
          </cell>
          <cell r="G218">
            <v>0</v>
          </cell>
          <cell r="H218">
            <v>0</v>
          </cell>
          <cell r="I218">
            <v>0</v>
          </cell>
          <cell r="K218" t="str">
            <v>Huawei</v>
          </cell>
          <cell r="L218">
            <v>0</v>
          </cell>
          <cell r="M218">
            <v>0</v>
          </cell>
          <cell r="N218">
            <v>0</v>
          </cell>
          <cell r="O218">
            <v>0</v>
          </cell>
          <cell r="P218">
            <v>0</v>
          </cell>
          <cell r="Q218">
            <v>0</v>
          </cell>
          <cell r="R218">
            <v>0</v>
          </cell>
        </row>
        <row r="219">
          <cell r="B219" t="str">
            <v>Hyperchip</v>
          </cell>
          <cell r="C219">
            <v>0</v>
          </cell>
          <cell r="D219">
            <v>0</v>
          </cell>
          <cell r="E219">
            <v>0</v>
          </cell>
          <cell r="F219">
            <v>0</v>
          </cell>
          <cell r="G219">
            <v>0</v>
          </cell>
          <cell r="H219">
            <v>0</v>
          </cell>
          <cell r="I219">
            <v>0</v>
          </cell>
          <cell r="K219" t="str">
            <v>Hyperchip</v>
          </cell>
          <cell r="L219">
            <v>0</v>
          </cell>
          <cell r="M219">
            <v>0</v>
          </cell>
          <cell r="N219">
            <v>0</v>
          </cell>
          <cell r="O219">
            <v>0</v>
          </cell>
          <cell r="P219">
            <v>0</v>
          </cell>
          <cell r="Q219">
            <v>0</v>
          </cell>
          <cell r="R219">
            <v>0</v>
          </cell>
        </row>
        <row r="220">
          <cell r="B220" t="str">
            <v>Juniper</v>
          </cell>
          <cell r="C220">
            <v>7</v>
          </cell>
          <cell r="D220">
            <v>4</v>
          </cell>
          <cell r="E220">
            <v>13</v>
          </cell>
          <cell r="F220">
            <v>0</v>
          </cell>
          <cell r="G220">
            <v>0</v>
          </cell>
          <cell r="H220">
            <v>0</v>
          </cell>
          <cell r="I220">
            <v>24</v>
          </cell>
          <cell r="K220" t="str">
            <v>Juniper</v>
          </cell>
          <cell r="L220">
            <v>24</v>
          </cell>
          <cell r="M220">
            <v>73</v>
          </cell>
          <cell r="N220">
            <v>109</v>
          </cell>
          <cell r="O220">
            <v>0</v>
          </cell>
          <cell r="P220">
            <v>0</v>
          </cell>
          <cell r="Q220">
            <v>0</v>
          </cell>
          <cell r="R220">
            <v>206</v>
          </cell>
        </row>
        <row r="221">
          <cell r="B221" t="str">
            <v>Laurel Networks</v>
          </cell>
          <cell r="C221">
            <v>0</v>
          </cell>
          <cell r="D221">
            <v>0</v>
          </cell>
          <cell r="E221">
            <v>0</v>
          </cell>
          <cell r="F221">
            <v>0</v>
          </cell>
          <cell r="G221">
            <v>0</v>
          </cell>
          <cell r="H221">
            <v>0</v>
          </cell>
          <cell r="I221">
            <v>0</v>
          </cell>
          <cell r="K221" t="str">
            <v>Laurel Networks</v>
          </cell>
          <cell r="L221">
            <v>0</v>
          </cell>
          <cell r="M221">
            <v>0</v>
          </cell>
          <cell r="N221">
            <v>0</v>
          </cell>
          <cell r="O221">
            <v>0</v>
          </cell>
          <cell r="P221">
            <v>0</v>
          </cell>
          <cell r="Q221">
            <v>0</v>
          </cell>
          <cell r="R221">
            <v>0</v>
          </cell>
        </row>
        <row r="222">
          <cell r="B222" t="str">
            <v>Lucent</v>
          </cell>
          <cell r="C222">
            <v>0</v>
          </cell>
          <cell r="D222">
            <v>0</v>
          </cell>
          <cell r="E222">
            <v>0</v>
          </cell>
          <cell r="F222">
            <v>0</v>
          </cell>
          <cell r="G222">
            <v>0</v>
          </cell>
          <cell r="H222">
            <v>0</v>
          </cell>
          <cell r="I222">
            <v>0</v>
          </cell>
          <cell r="K222" t="str">
            <v>Lucent</v>
          </cell>
          <cell r="L222">
            <v>0</v>
          </cell>
          <cell r="M222">
            <v>0</v>
          </cell>
          <cell r="N222">
            <v>0</v>
          </cell>
          <cell r="O222">
            <v>0</v>
          </cell>
          <cell r="P222">
            <v>0</v>
          </cell>
          <cell r="Q222">
            <v>0</v>
          </cell>
          <cell r="R222">
            <v>0</v>
          </cell>
        </row>
        <row r="223">
          <cell r="B223" t="str">
            <v>NEC</v>
          </cell>
          <cell r="C223">
            <v>0</v>
          </cell>
          <cell r="D223">
            <v>0</v>
          </cell>
          <cell r="E223">
            <v>0</v>
          </cell>
          <cell r="F223">
            <v>0</v>
          </cell>
          <cell r="G223">
            <v>0</v>
          </cell>
          <cell r="H223">
            <v>0</v>
          </cell>
          <cell r="I223">
            <v>0</v>
          </cell>
          <cell r="K223" t="str">
            <v>NEC</v>
          </cell>
          <cell r="L223">
            <v>0</v>
          </cell>
          <cell r="M223">
            <v>0</v>
          </cell>
          <cell r="N223">
            <v>0</v>
          </cell>
          <cell r="O223">
            <v>0</v>
          </cell>
          <cell r="P223">
            <v>0</v>
          </cell>
          <cell r="Q223">
            <v>0</v>
          </cell>
          <cell r="R223">
            <v>0</v>
          </cell>
        </row>
        <row r="224">
          <cell r="B224" t="str">
            <v>Nokia Siemens Networks</v>
          </cell>
          <cell r="C224">
            <v>0</v>
          </cell>
          <cell r="D224">
            <v>0</v>
          </cell>
          <cell r="E224">
            <v>0</v>
          </cell>
          <cell r="F224">
            <v>0</v>
          </cell>
          <cell r="G224">
            <v>0</v>
          </cell>
          <cell r="H224">
            <v>0</v>
          </cell>
          <cell r="I224">
            <v>0</v>
          </cell>
          <cell r="K224" t="str">
            <v>Nokia Siemens Networks</v>
          </cell>
          <cell r="L224">
            <v>0</v>
          </cell>
          <cell r="M224">
            <v>0</v>
          </cell>
          <cell r="N224">
            <v>0</v>
          </cell>
          <cell r="O224">
            <v>0</v>
          </cell>
          <cell r="P224">
            <v>0</v>
          </cell>
          <cell r="Q224">
            <v>0</v>
          </cell>
          <cell r="R224">
            <v>0</v>
          </cell>
        </row>
        <row r="225">
          <cell r="B225" t="str">
            <v>Nortel</v>
          </cell>
          <cell r="C225">
            <v>0</v>
          </cell>
          <cell r="D225">
            <v>0</v>
          </cell>
          <cell r="E225">
            <v>4</v>
          </cell>
          <cell r="F225">
            <v>0</v>
          </cell>
          <cell r="G225">
            <v>0</v>
          </cell>
          <cell r="H225">
            <v>71.599999999999994</v>
          </cell>
          <cell r="I225">
            <v>75.599999999999994</v>
          </cell>
          <cell r="K225" t="str">
            <v>Nortel</v>
          </cell>
          <cell r="L225">
            <v>0</v>
          </cell>
          <cell r="M225">
            <v>0</v>
          </cell>
          <cell r="N225">
            <v>19</v>
          </cell>
          <cell r="O225">
            <v>0</v>
          </cell>
          <cell r="P225">
            <v>0</v>
          </cell>
          <cell r="Q225">
            <v>269</v>
          </cell>
          <cell r="R225">
            <v>288</v>
          </cell>
        </row>
        <row r="226">
          <cell r="B226" t="str">
            <v>Procket</v>
          </cell>
          <cell r="C226">
            <v>0</v>
          </cell>
          <cell r="D226">
            <v>0</v>
          </cell>
          <cell r="E226">
            <v>0</v>
          </cell>
          <cell r="F226">
            <v>0</v>
          </cell>
          <cell r="G226">
            <v>0</v>
          </cell>
          <cell r="H226">
            <v>0</v>
          </cell>
          <cell r="I226">
            <v>0</v>
          </cell>
          <cell r="K226" t="str">
            <v>Procket</v>
          </cell>
          <cell r="L226">
            <v>0</v>
          </cell>
          <cell r="M226">
            <v>0</v>
          </cell>
          <cell r="N226">
            <v>0</v>
          </cell>
          <cell r="O226">
            <v>0</v>
          </cell>
          <cell r="P226">
            <v>0</v>
          </cell>
          <cell r="Q226">
            <v>0</v>
          </cell>
          <cell r="R226">
            <v>0</v>
          </cell>
        </row>
        <row r="227">
          <cell r="B227" t="str">
            <v>Quarry</v>
          </cell>
          <cell r="C227">
            <v>0</v>
          </cell>
          <cell r="D227">
            <v>0</v>
          </cell>
          <cell r="E227">
            <v>0</v>
          </cell>
          <cell r="F227">
            <v>0</v>
          </cell>
          <cell r="G227">
            <v>0</v>
          </cell>
          <cell r="H227">
            <v>0</v>
          </cell>
          <cell r="I227">
            <v>0</v>
          </cell>
          <cell r="K227" t="str">
            <v>Quarry</v>
          </cell>
          <cell r="L227">
            <v>0</v>
          </cell>
          <cell r="M227">
            <v>0</v>
          </cell>
          <cell r="N227">
            <v>0</v>
          </cell>
          <cell r="O227">
            <v>0</v>
          </cell>
          <cell r="P227">
            <v>0</v>
          </cell>
          <cell r="Q227">
            <v>0</v>
          </cell>
          <cell r="R227">
            <v>0</v>
          </cell>
        </row>
        <row r="228">
          <cell r="B228" t="str">
            <v>Redback</v>
          </cell>
          <cell r="C228">
            <v>0</v>
          </cell>
          <cell r="D228">
            <v>0</v>
          </cell>
          <cell r="E228">
            <v>0</v>
          </cell>
          <cell r="F228">
            <v>0</v>
          </cell>
          <cell r="G228">
            <v>0</v>
          </cell>
          <cell r="H228">
            <v>0</v>
          </cell>
          <cell r="I228">
            <v>0</v>
          </cell>
          <cell r="K228" t="str">
            <v>Redback</v>
          </cell>
          <cell r="L228">
            <v>0</v>
          </cell>
          <cell r="M228">
            <v>0</v>
          </cell>
          <cell r="N228">
            <v>0</v>
          </cell>
          <cell r="O228">
            <v>0</v>
          </cell>
          <cell r="P228">
            <v>0</v>
          </cell>
          <cell r="Q228">
            <v>0</v>
          </cell>
          <cell r="R228">
            <v>0</v>
          </cell>
        </row>
        <row r="229">
          <cell r="B229" t="str">
            <v>Riverstone</v>
          </cell>
          <cell r="C229">
            <v>0</v>
          </cell>
          <cell r="D229">
            <v>0</v>
          </cell>
          <cell r="E229">
            <v>0</v>
          </cell>
          <cell r="F229">
            <v>0</v>
          </cell>
          <cell r="G229">
            <v>0</v>
          </cell>
          <cell r="H229">
            <v>0</v>
          </cell>
          <cell r="I229">
            <v>0</v>
          </cell>
          <cell r="K229" t="str">
            <v>Riverstone</v>
          </cell>
          <cell r="L229">
            <v>0</v>
          </cell>
          <cell r="M229">
            <v>0</v>
          </cell>
          <cell r="N229">
            <v>0</v>
          </cell>
          <cell r="O229">
            <v>0</v>
          </cell>
          <cell r="P229">
            <v>0</v>
          </cell>
          <cell r="Q229">
            <v>0</v>
          </cell>
          <cell r="R229">
            <v>0</v>
          </cell>
        </row>
        <row r="230">
          <cell r="B230" t="str">
            <v>Tellabs</v>
          </cell>
          <cell r="C230">
            <v>0</v>
          </cell>
          <cell r="D230">
            <v>0</v>
          </cell>
          <cell r="E230">
            <v>0</v>
          </cell>
          <cell r="F230">
            <v>0</v>
          </cell>
          <cell r="G230">
            <v>0</v>
          </cell>
          <cell r="H230">
            <v>0</v>
          </cell>
          <cell r="I230">
            <v>0</v>
          </cell>
          <cell r="K230" t="str">
            <v>Tellabs</v>
          </cell>
          <cell r="L230">
            <v>0</v>
          </cell>
          <cell r="M230">
            <v>0</v>
          </cell>
          <cell r="N230">
            <v>0</v>
          </cell>
          <cell r="O230">
            <v>0</v>
          </cell>
          <cell r="P230">
            <v>0</v>
          </cell>
          <cell r="Q230">
            <v>0</v>
          </cell>
          <cell r="R230">
            <v>0</v>
          </cell>
        </row>
        <row r="231">
          <cell r="B231" t="str">
            <v>ZTE</v>
          </cell>
          <cell r="C231">
            <v>0</v>
          </cell>
          <cell r="D231">
            <v>0</v>
          </cell>
          <cell r="E231">
            <v>0</v>
          </cell>
          <cell r="F231">
            <v>0</v>
          </cell>
          <cell r="G231">
            <v>0</v>
          </cell>
          <cell r="H231">
            <v>0</v>
          </cell>
          <cell r="I231">
            <v>0</v>
          </cell>
          <cell r="K231" t="str">
            <v>ZTE</v>
          </cell>
          <cell r="L231">
            <v>0</v>
          </cell>
          <cell r="M231">
            <v>0</v>
          </cell>
          <cell r="N231">
            <v>0</v>
          </cell>
          <cell r="O231">
            <v>0</v>
          </cell>
          <cell r="P231">
            <v>0</v>
          </cell>
          <cell r="Q231">
            <v>0</v>
          </cell>
          <cell r="R231">
            <v>0</v>
          </cell>
        </row>
        <row r="232">
          <cell r="B232" t="str">
            <v>Other</v>
          </cell>
          <cell r="C232">
            <v>0</v>
          </cell>
          <cell r="D232">
            <v>0</v>
          </cell>
          <cell r="E232">
            <v>0</v>
          </cell>
          <cell r="F232">
            <v>0</v>
          </cell>
          <cell r="G232">
            <v>0</v>
          </cell>
          <cell r="H232">
            <v>0</v>
          </cell>
          <cell r="I232">
            <v>0</v>
          </cell>
          <cell r="K232" t="str">
            <v>Other</v>
          </cell>
          <cell r="L232">
            <v>0</v>
          </cell>
          <cell r="M232">
            <v>0</v>
          </cell>
          <cell r="N232">
            <v>0</v>
          </cell>
          <cell r="O232">
            <v>0</v>
          </cell>
          <cell r="P232">
            <v>0</v>
          </cell>
          <cell r="Q232">
            <v>0</v>
          </cell>
          <cell r="R232">
            <v>0</v>
          </cell>
        </row>
        <row r="233">
          <cell r="B233" t="str">
            <v>Total</v>
          </cell>
          <cell r="C233">
            <v>77.599999999999994</v>
          </cell>
          <cell r="D233">
            <v>82.9</v>
          </cell>
          <cell r="E233">
            <v>33.700000000000003</v>
          </cell>
          <cell r="F233">
            <v>0</v>
          </cell>
          <cell r="G233">
            <v>4</v>
          </cell>
          <cell r="H233">
            <v>178.6</v>
          </cell>
          <cell r="I233">
            <v>376.79999999999995</v>
          </cell>
          <cell r="K233" t="str">
            <v>Total</v>
          </cell>
          <cell r="L233">
            <v>208</v>
          </cell>
          <cell r="M233">
            <v>2031</v>
          </cell>
          <cell r="N233">
            <v>298</v>
          </cell>
          <cell r="O233">
            <v>0</v>
          </cell>
          <cell r="P233">
            <v>97</v>
          </cell>
          <cell r="Q233">
            <v>1033</v>
          </cell>
          <cell r="R233">
            <v>3667</v>
          </cell>
        </row>
        <row r="237">
          <cell r="B237" t="str">
            <v>Vendor</v>
          </cell>
          <cell r="C237" t="str">
            <v>Core IP/MPLS</v>
          </cell>
          <cell r="D237" t="str">
            <v xml:space="preserve">Edge IP/MPLS </v>
          </cell>
          <cell r="E237" t="str">
            <v>Subscriber Service Router</v>
          </cell>
          <cell r="F237" t="str">
            <v>BRAS</v>
          </cell>
          <cell r="G237" t="str">
            <v>IP/Ethernet</v>
          </cell>
          <cell r="H237" t="str">
            <v>ATM/MPLS</v>
          </cell>
          <cell r="I237" t="str">
            <v>Total IPS</v>
          </cell>
          <cell r="K237" t="str">
            <v>Vendor</v>
          </cell>
          <cell r="L237" t="str">
            <v>Core IP/MPLS</v>
          </cell>
          <cell r="M237" t="str">
            <v>Edge IP/MPLS</v>
          </cell>
          <cell r="N237" t="str">
            <v>Subscriber Service Router</v>
          </cell>
          <cell r="O237" t="str">
            <v>BRAS</v>
          </cell>
          <cell r="P237" t="str">
            <v>IP/Ethernet</v>
          </cell>
          <cell r="Q237" t="str">
            <v>ATM/MPLS</v>
          </cell>
          <cell r="R237" t="str">
            <v>Total IPS</v>
          </cell>
        </row>
        <row r="238">
          <cell r="B238" t="str">
            <v>Alaxala Networks</v>
          </cell>
          <cell r="I238">
            <v>0</v>
          </cell>
          <cell r="K238" t="str">
            <v>Alaxala Networks</v>
          </cell>
          <cell r="R238">
            <v>0</v>
          </cell>
        </row>
        <row r="239">
          <cell r="B239" t="str">
            <v>Alcatel-Lucent</v>
          </cell>
          <cell r="C239">
            <v>0</v>
          </cell>
          <cell r="D239">
            <v>0</v>
          </cell>
          <cell r="E239">
            <v>1</v>
          </cell>
          <cell r="F239">
            <v>0</v>
          </cell>
          <cell r="G239">
            <v>1</v>
          </cell>
          <cell r="H239">
            <v>59</v>
          </cell>
          <cell r="I239">
            <v>61</v>
          </cell>
          <cell r="K239" t="str">
            <v>Alcatel-Lucent</v>
          </cell>
          <cell r="L239">
            <v>0</v>
          </cell>
          <cell r="M239">
            <v>0</v>
          </cell>
          <cell r="N239">
            <v>5</v>
          </cell>
          <cell r="O239">
            <v>0</v>
          </cell>
          <cell r="P239">
            <v>34</v>
          </cell>
          <cell r="Q239">
            <v>405</v>
          </cell>
          <cell r="R239">
            <v>444</v>
          </cell>
        </row>
        <row r="240">
          <cell r="B240" t="str">
            <v>Atrica</v>
          </cell>
          <cell r="I240">
            <v>0</v>
          </cell>
          <cell r="K240" t="str">
            <v>Atrica</v>
          </cell>
          <cell r="R240">
            <v>0</v>
          </cell>
        </row>
        <row r="241">
          <cell r="B241" t="str">
            <v>Avici</v>
          </cell>
          <cell r="C241">
            <v>0.6</v>
          </cell>
          <cell r="D241">
            <v>0</v>
          </cell>
          <cell r="E241">
            <v>0</v>
          </cell>
          <cell r="F241">
            <v>0</v>
          </cell>
          <cell r="G241">
            <v>0</v>
          </cell>
          <cell r="H241">
            <v>0</v>
          </cell>
          <cell r="I241">
            <v>0.6</v>
          </cell>
          <cell r="K241" t="str">
            <v>Avici</v>
          </cell>
          <cell r="L241">
            <v>1</v>
          </cell>
          <cell r="M241">
            <v>0</v>
          </cell>
          <cell r="N241">
            <v>0</v>
          </cell>
          <cell r="O241">
            <v>0</v>
          </cell>
          <cell r="P241">
            <v>0</v>
          </cell>
          <cell r="Q241">
            <v>0</v>
          </cell>
          <cell r="R241">
            <v>1</v>
          </cell>
        </row>
        <row r="242">
          <cell r="B242" t="str">
            <v>Brocade</v>
          </cell>
          <cell r="C242">
            <v>0</v>
          </cell>
          <cell r="D242">
            <v>0</v>
          </cell>
          <cell r="E242">
            <v>0</v>
          </cell>
          <cell r="F242">
            <v>0</v>
          </cell>
          <cell r="G242">
            <v>0</v>
          </cell>
          <cell r="H242">
            <v>0</v>
          </cell>
          <cell r="I242">
            <v>0</v>
          </cell>
          <cell r="K242" t="str">
            <v>Brocade</v>
          </cell>
          <cell r="L242">
            <v>0</v>
          </cell>
          <cell r="M242">
            <v>0</v>
          </cell>
          <cell r="N242">
            <v>0</v>
          </cell>
          <cell r="O242">
            <v>0</v>
          </cell>
          <cell r="P242">
            <v>0</v>
          </cell>
          <cell r="Q242">
            <v>0</v>
          </cell>
          <cell r="R242">
            <v>0</v>
          </cell>
        </row>
        <row r="243">
          <cell r="B243" t="str">
            <v>Caspian</v>
          </cell>
          <cell r="C243">
            <v>0</v>
          </cell>
          <cell r="D243">
            <v>0</v>
          </cell>
          <cell r="E243">
            <v>0</v>
          </cell>
          <cell r="F243">
            <v>0</v>
          </cell>
          <cell r="G243">
            <v>0</v>
          </cell>
          <cell r="H243">
            <v>0</v>
          </cell>
          <cell r="I243">
            <v>0</v>
          </cell>
          <cell r="K243" t="str">
            <v>Caspian</v>
          </cell>
          <cell r="L243">
            <v>0</v>
          </cell>
          <cell r="M243">
            <v>0</v>
          </cell>
          <cell r="N243">
            <v>0</v>
          </cell>
          <cell r="O243">
            <v>0</v>
          </cell>
          <cell r="P243">
            <v>0</v>
          </cell>
          <cell r="Q243">
            <v>0</v>
          </cell>
          <cell r="R243">
            <v>0</v>
          </cell>
        </row>
        <row r="244">
          <cell r="B244" t="str">
            <v>Chiaro</v>
          </cell>
          <cell r="C244">
            <v>0</v>
          </cell>
          <cell r="D244">
            <v>0</v>
          </cell>
          <cell r="E244">
            <v>0</v>
          </cell>
          <cell r="F244">
            <v>0</v>
          </cell>
          <cell r="G244">
            <v>0</v>
          </cell>
          <cell r="H244">
            <v>0</v>
          </cell>
          <cell r="I244">
            <v>0</v>
          </cell>
          <cell r="K244" t="str">
            <v>Chiaro</v>
          </cell>
          <cell r="L244">
            <v>0</v>
          </cell>
          <cell r="M244">
            <v>0</v>
          </cell>
          <cell r="N244">
            <v>0</v>
          </cell>
          <cell r="O244">
            <v>0</v>
          </cell>
          <cell r="P244">
            <v>0</v>
          </cell>
          <cell r="Q244">
            <v>0</v>
          </cell>
          <cell r="R244">
            <v>0</v>
          </cell>
        </row>
        <row r="245">
          <cell r="B245" t="str">
            <v>Ciena</v>
          </cell>
          <cell r="C245">
            <v>0</v>
          </cell>
          <cell r="D245">
            <v>0</v>
          </cell>
          <cell r="E245">
            <v>0</v>
          </cell>
          <cell r="F245">
            <v>0</v>
          </cell>
          <cell r="G245">
            <v>0</v>
          </cell>
          <cell r="H245">
            <v>0</v>
          </cell>
          <cell r="I245">
            <v>0</v>
          </cell>
          <cell r="K245" t="str">
            <v>Ciena</v>
          </cell>
          <cell r="L245">
            <v>0</v>
          </cell>
          <cell r="M245">
            <v>0</v>
          </cell>
          <cell r="N245">
            <v>0</v>
          </cell>
          <cell r="O245">
            <v>0</v>
          </cell>
          <cell r="P245">
            <v>0</v>
          </cell>
          <cell r="Q245">
            <v>0</v>
          </cell>
          <cell r="R245">
            <v>0</v>
          </cell>
        </row>
        <row r="246">
          <cell r="B246" t="str">
            <v>Cisco</v>
          </cell>
          <cell r="C246">
            <v>65</v>
          </cell>
          <cell r="D246">
            <v>63.5</v>
          </cell>
          <cell r="E246">
            <v>1.5</v>
          </cell>
          <cell r="F246">
            <v>0</v>
          </cell>
          <cell r="G246">
            <v>0</v>
          </cell>
          <cell r="H246">
            <v>27.7</v>
          </cell>
          <cell r="I246">
            <v>157.69999999999999</v>
          </cell>
          <cell r="K246" t="str">
            <v>Cisco</v>
          </cell>
          <cell r="L246">
            <v>172</v>
          </cell>
          <cell r="M246">
            <v>1739</v>
          </cell>
          <cell r="N246">
            <v>52</v>
          </cell>
          <cell r="O246">
            <v>0</v>
          </cell>
          <cell r="P246">
            <v>0</v>
          </cell>
          <cell r="Q246">
            <v>208</v>
          </cell>
          <cell r="R246">
            <v>2171</v>
          </cell>
        </row>
        <row r="247">
          <cell r="B247" t="str">
            <v>Cosine</v>
          </cell>
          <cell r="C247">
            <v>0</v>
          </cell>
          <cell r="D247">
            <v>0</v>
          </cell>
          <cell r="E247">
            <v>1.8</v>
          </cell>
          <cell r="F247">
            <v>0</v>
          </cell>
          <cell r="G247">
            <v>0</v>
          </cell>
          <cell r="H247">
            <v>0</v>
          </cell>
          <cell r="I247">
            <v>1.8</v>
          </cell>
          <cell r="K247" t="str">
            <v>Cosine</v>
          </cell>
          <cell r="L247">
            <v>0</v>
          </cell>
          <cell r="M247">
            <v>0</v>
          </cell>
          <cell r="N247">
            <v>9</v>
          </cell>
          <cell r="O247">
            <v>0</v>
          </cell>
          <cell r="P247">
            <v>0</v>
          </cell>
          <cell r="Q247">
            <v>0</v>
          </cell>
          <cell r="R247">
            <v>9</v>
          </cell>
        </row>
        <row r="248">
          <cell r="B248" t="str">
            <v>ECI Telecom</v>
          </cell>
          <cell r="C248">
            <v>0</v>
          </cell>
          <cell r="D248">
            <v>0</v>
          </cell>
          <cell r="E248">
            <v>0</v>
          </cell>
          <cell r="F248">
            <v>0</v>
          </cell>
          <cell r="G248">
            <v>0</v>
          </cell>
          <cell r="H248">
            <v>0</v>
          </cell>
          <cell r="I248">
            <v>0</v>
          </cell>
          <cell r="K248" t="str">
            <v>ECI Telecom</v>
          </cell>
          <cell r="L248">
            <v>0</v>
          </cell>
          <cell r="M248">
            <v>0</v>
          </cell>
          <cell r="N248">
            <v>0</v>
          </cell>
          <cell r="O248">
            <v>0</v>
          </cell>
          <cell r="P248">
            <v>0</v>
          </cell>
          <cell r="Q248">
            <v>0</v>
          </cell>
          <cell r="R248">
            <v>0</v>
          </cell>
        </row>
        <row r="249">
          <cell r="B249" t="str">
            <v>Equipe</v>
          </cell>
          <cell r="C249">
            <v>0</v>
          </cell>
          <cell r="D249">
            <v>0</v>
          </cell>
          <cell r="E249">
            <v>0</v>
          </cell>
          <cell r="F249">
            <v>0</v>
          </cell>
          <cell r="G249">
            <v>0</v>
          </cell>
          <cell r="H249">
            <v>0</v>
          </cell>
          <cell r="I249">
            <v>0</v>
          </cell>
          <cell r="K249" t="str">
            <v>Equipe</v>
          </cell>
          <cell r="L249">
            <v>0</v>
          </cell>
          <cell r="M249">
            <v>0</v>
          </cell>
          <cell r="N249">
            <v>0</v>
          </cell>
          <cell r="O249">
            <v>0</v>
          </cell>
          <cell r="P249">
            <v>0</v>
          </cell>
          <cell r="Q249">
            <v>0</v>
          </cell>
          <cell r="R249">
            <v>0</v>
          </cell>
        </row>
        <row r="250">
          <cell r="B250" t="str">
            <v>Ericsson</v>
          </cell>
          <cell r="C250">
            <v>0</v>
          </cell>
          <cell r="D250">
            <v>3.9</v>
          </cell>
          <cell r="E250">
            <v>4</v>
          </cell>
          <cell r="F250">
            <v>0</v>
          </cell>
          <cell r="G250">
            <v>0</v>
          </cell>
          <cell r="H250">
            <v>35</v>
          </cell>
          <cell r="I250">
            <v>42.9</v>
          </cell>
          <cell r="K250" t="str">
            <v>Ericsson</v>
          </cell>
          <cell r="L250">
            <v>0</v>
          </cell>
          <cell r="M250">
            <v>32</v>
          </cell>
          <cell r="N250">
            <v>49</v>
          </cell>
          <cell r="O250">
            <v>0</v>
          </cell>
          <cell r="P250">
            <v>0</v>
          </cell>
          <cell r="Q250">
            <v>147</v>
          </cell>
          <cell r="R250">
            <v>228</v>
          </cell>
        </row>
        <row r="251">
          <cell r="B251" t="str">
            <v>Extreme</v>
          </cell>
          <cell r="C251">
            <v>0</v>
          </cell>
          <cell r="D251">
            <v>0</v>
          </cell>
          <cell r="E251">
            <v>0</v>
          </cell>
          <cell r="F251">
            <v>0</v>
          </cell>
          <cell r="G251">
            <v>0</v>
          </cell>
          <cell r="H251">
            <v>0</v>
          </cell>
          <cell r="I251">
            <v>0</v>
          </cell>
          <cell r="K251" t="str">
            <v>Extreme</v>
          </cell>
          <cell r="L251">
            <v>0</v>
          </cell>
          <cell r="M251">
            <v>0</v>
          </cell>
          <cell r="N251">
            <v>0</v>
          </cell>
          <cell r="O251">
            <v>0</v>
          </cell>
          <cell r="P251">
            <v>0</v>
          </cell>
          <cell r="Q251">
            <v>0</v>
          </cell>
          <cell r="R251">
            <v>0</v>
          </cell>
        </row>
        <row r="252">
          <cell r="B252" t="str">
            <v>Force10</v>
          </cell>
          <cell r="C252">
            <v>0</v>
          </cell>
          <cell r="D252">
            <v>0</v>
          </cell>
          <cell r="E252">
            <v>0</v>
          </cell>
          <cell r="F252">
            <v>0</v>
          </cell>
          <cell r="G252">
            <v>0</v>
          </cell>
          <cell r="H252">
            <v>0</v>
          </cell>
          <cell r="I252">
            <v>0</v>
          </cell>
          <cell r="K252" t="str">
            <v>Force10</v>
          </cell>
          <cell r="L252">
            <v>0</v>
          </cell>
          <cell r="M252">
            <v>0</v>
          </cell>
          <cell r="N252">
            <v>0</v>
          </cell>
          <cell r="O252">
            <v>0</v>
          </cell>
          <cell r="P252">
            <v>0</v>
          </cell>
          <cell r="Q252">
            <v>0</v>
          </cell>
          <cell r="R252">
            <v>0</v>
          </cell>
        </row>
        <row r="253">
          <cell r="B253" t="str">
            <v>Fujitsu</v>
          </cell>
          <cell r="C253">
            <v>0</v>
          </cell>
          <cell r="D253">
            <v>0</v>
          </cell>
          <cell r="E253">
            <v>0</v>
          </cell>
          <cell r="F253">
            <v>0</v>
          </cell>
          <cell r="G253">
            <v>0</v>
          </cell>
          <cell r="H253">
            <v>0</v>
          </cell>
          <cell r="I253">
            <v>0</v>
          </cell>
          <cell r="K253" t="str">
            <v>Fujitsu</v>
          </cell>
          <cell r="L253">
            <v>0</v>
          </cell>
          <cell r="M253">
            <v>0</v>
          </cell>
          <cell r="N253">
            <v>0</v>
          </cell>
          <cell r="O253">
            <v>0</v>
          </cell>
          <cell r="P253">
            <v>0</v>
          </cell>
          <cell r="Q253">
            <v>0</v>
          </cell>
          <cell r="R253">
            <v>0</v>
          </cell>
        </row>
        <row r="254">
          <cell r="B254" t="str">
            <v>Hammerhead Systems</v>
          </cell>
          <cell r="C254">
            <v>0</v>
          </cell>
          <cell r="D254">
            <v>0</v>
          </cell>
          <cell r="E254">
            <v>0</v>
          </cell>
          <cell r="F254">
            <v>0</v>
          </cell>
          <cell r="G254">
            <v>0</v>
          </cell>
          <cell r="H254">
            <v>0</v>
          </cell>
          <cell r="I254">
            <v>0</v>
          </cell>
          <cell r="K254" t="str">
            <v>Hammerhead Systems</v>
          </cell>
          <cell r="L254">
            <v>0</v>
          </cell>
          <cell r="M254">
            <v>0</v>
          </cell>
          <cell r="N254">
            <v>0</v>
          </cell>
          <cell r="O254">
            <v>0</v>
          </cell>
          <cell r="P254">
            <v>0</v>
          </cell>
          <cell r="Q254">
            <v>0</v>
          </cell>
          <cell r="R254">
            <v>0</v>
          </cell>
        </row>
        <row r="255">
          <cell r="B255" t="str">
            <v>Hitachi</v>
          </cell>
          <cell r="C255">
            <v>0</v>
          </cell>
          <cell r="D255">
            <v>0</v>
          </cell>
          <cell r="E255">
            <v>0</v>
          </cell>
          <cell r="F255">
            <v>0</v>
          </cell>
          <cell r="G255">
            <v>0</v>
          </cell>
          <cell r="H255">
            <v>0</v>
          </cell>
          <cell r="I255">
            <v>0</v>
          </cell>
          <cell r="K255" t="str">
            <v>Hitachi</v>
          </cell>
          <cell r="L255">
            <v>0</v>
          </cell>
          <cell r="M255">
            <v>0</v>
          </cell>
          <cell r="N255">
            <v>0</v>
          </cell>
          <cell r="O255">
            <v>0</v>
          </cell>
          <cell r="P255">
            <v>0</v>
          </cell>
          <cell r="Q255">
            <v>0</v>
          </cell>
          <cell r="R255">
            <v>0</v>
          </cell>
        </row>
        <row r="256">
          <cell r="B256" t="str">
            <v>Hitachi Cable</v>
          </cell>
          <cell r="C256">
            <v>0</v>
          </cell>
          <cell r="D256">
            <v>0</v>
          </cell>
          <cell r="E256">
            <v>0</v>
          </cell>
          <cell r="F256">
            <v>0</v>
          </cell>
          <cell r="G256">
            <v>0</v>
          </cell>
          <cell r="H256">
            <v>0</v>
          </cell>
          <cell r="I256">
            <v>0</v>
          </cell>
          <cell r="K256" t="str">
            <v>Hitachi Cable</v>
          </cell>
          <cell r="L256">
            <v>0</v>
          </cell>
          <cell r="M256">
            <v>0</v>
          </cell>
          <cell r="N256">
            <v>0</v>
          </cell>
          <cell r="O256">
            <v>0</v>
          </cell>
          <cell r="P256">
            <v>0</v>
          </cell>
          <cell r="Q256">
            <v>0</v>
          </cell>
          <cell r="R256">
            <v>0</v>
          </cell>
        </row>
        <row r="257">
          <cell r="B257" t="str">
            <v>Huawei</v>
          </cell>
          <cell r="C257">
            <v>0</v>
          </cell>
          <cell r="D257">
            <v>0</v>
          </cell>
          <cell r="E257">
            <v>0</v>
          </cell>
          <cell r="F257">
            <v>0</v>
          </cell>
          <cell r="G257">
            <v>0</v>
          </cell>
          <cell r="H257">
            <v>0</v>
          </cell>
          <cell r="I257">
            <v>0</v>
          </cell>
          <cell r="K257" t="str">
            <v>Huawei</v>
          </cell>
          <cell r="L257">
            <v>0</v>
          </cell>
          <cell r="M257">
            <v>0</v>
          </cell>
          <cell r="N257">
            <v>0</v>
          </cell>
          <cell r="O257">
            <v>0</v>
          </cell>
          <cell r="P257">
            <v>0</v>
          </cell>
          <cell r="Q257">
            <v>0</v>
          </cell>
          <cell r="R257">
            <v>0</v>
          </cell>
        </row>
        <row r="258">
          <cell r="B258" t="str">
            <v>Hyperchip</v>
          </cell>
          <cell r="C258">
            <v>0</v>
          </cell>
          <cell r="D258">
            <v>0</v>
          </cell>
          <cell r="E258">
            <v>0</v>
          </cell>
          <cell r="F258">
            <v>0</v>
          </cell>
          <cell r="G258">
            <v>0</v>
          </cell>
          <cell r="H258">
            <v>0</v>
          </cell>
          <cell r="I258">
            <v>0</v>
          </cell>
          <cell r="K258" t="str">
            <v>Hyperchip</v>
          </cell>
          <cell r="L258">
            <v>0</v>
          </cell>
          <cell r="M258">
            <v>0</v>
          </cell>
          <cell r="N258">
            <v>0</v>
          </cell>
          <cell r="O258">
            <v>0</v>
          </cell>
          <cell r="P258">
            <v>0</v>
          </cell>
          <cell r="Q258">
            <v>0</v>
          </cell>
          <cell r="R258">
            <v>0</v>
          </cell>
        </row>
        <row r="259">
          <cell r="B259" t="str">
            <v>Juniper</v>
          </cell>
          <cell r="C259">
            <v>11</v>
          </cell>
          <cell r="D259">
            <v>5.6</v>
          </cell>
          <cell r="E259">
            <v>10.3</v>
          </cell>
          <cell r="F259">
            <v>0</v>
          </cell>
          <cell r="G259">
            <v>0</v>
          </cell>
          <cell r="H259">
            <v>0</v>
          </cell>
          <cell r="I259">
            <v>26.900000000000002</v>
          </cell>
          <cell r="K259" t="str">
            <v>Juniper</v>
          </cell>
          <cell r="L259">
            <v>35</v>
          </cell>
          <cell r="M259">
            <v>74</v>
          </cell>
          <cell r="N259">
            <v>91</v>
          </cell>
          <cell r="O259">
            <v>0</v>
          </cell>
          <cell r="P259">
            <v>0</v>
          </cell>
          <cell r="Q259">
            <v>0</v>
          </cell>
          <cell r="R259">
            <v>200</v>
          </cell>
        </row>
        <row r="260">
          <cell r="B260" t="str">
            <v>Laurel Networks</v>
          </cell>
          <cell r="C260">
            <v>0</v>
          </cell>
          <cell r="D260">
            <v>0</v>
          </cell>
          <cell r="E260">
            <v>0</v>
          </cell>
          <cell r="F260">
            <v>0</v>
          </cell>
          <cell r="G260">
            <v>0</v>
          </cell>
          <cell r="H260">
            <v>0</v>
          </cell>
          <cell r="I260">
            <v>0</v>
          </cell>
          <cell r="K260" t="str">
            <v>Laurel Networks</v>
          </cell>
          <cell r="L260">
            <v>0</v>
          </cell>
          <cell r="M260">
            <v>0</v>
          </cell>
          <cell r="N260">
            <v>0</v>
          </cell>
          <cell r="O260">
            <v>0</v>
          </cell>
          <cell r="P260">
            <v>0</v>
          </cell>
          <cell r="Q260">
            <v>0</v>
          </cell>
          <cell r="R260">
            <v>0</v>
          </cell>
        </row>
        <row r="261">
          <cell r="B261" t="str">
            <v>Lucent</v>
          </cell>
          <cell r="C261">
            <v>0</v>
          </cell>
          <cell r="D261">
            <v>0</v>
          </cell>
          <cell r="E261">
            <v>0</v>
          </cell>
          <cell r="F261">
            <v>0</v>
          </cell>
          <cell r="G261">
            <v>0</v>
          </cell>
          <cell r="H261">
            <v>0</v>
          </cell>
          <cell r="I261">
            <v>0</v>
          </cell>
          <cell r="K261" t="str">
            <v>Lucent</v>
          </cell>
          <cell r="L261">
            <v>0</v>
          </cell>
          <cell r="M261">
            <v>0</v>
          </cell>
          <cell r="N261">
            <v>0</v>
          </cell>
          <cell r="O261">
            <v>0</v>
          </cell>
          <cell r="P261">
            <v>0</v>
          </cell>
          <cell r="Q261">
            <v>0</v>
          </cell>
          <cell r="R261">
            <v>0</v>
          </cell>
        </row>
        <row r="262">
          <cell r="B262" t="str">
            <v>NEC</v>
          </cell>
          <cell r="C262">
            <v>0</v>
          </cell>
          <cell r="D262">
            <v>0</v>
          </cell>
          <cell r="E262">
            <v>0</v>
          </cell>
          <cell r="F262">
            <v>0</v>
          </cell>
          <cell r="G262">
            <v>0</v>
          </cell>
          <cell r="H262">
            <v>0</v>
          </cell>
          <cell r="I262">
            <v>0</v>
          </cell>
          <cell r="K262" t="str">
            <v>NEC</v>
          </cell>
          <cell r="L262">
            <v>0</v>
          </cell>
          <cell r="M262">
            <v>0</v>
          </cell>
          <cell r="N262">
            <v>0</v>
          </cell>
          <cell r="O262">
            <v>0</v>
          </cell>
          <cell r="P262">
            <v>0</v>
          </cell>
          <cell r="Q262">
            <v>0</v>
          </cell>
          <cell r="R262">
            <v>0</v>
          </cell>
        </row>
        <row r="263">
          <cell r="B263" t="str">
            <v>Nokia Siemens Networks</v>
          </cell>
          <cell r="C263">
            <v>0</v>
          </cell>
          <cell r="D263">
            <v>0</v>
          </cell>
          <cell r="E263">
            <v>0</v>
          </cell>
          <cell r="F263">
            <v>0</v>
          </cell>
          <cell r="G263">
            <v>0</v>
          </cell>
          <cell r="H263">
            <v>0</v>
          </cell>
          <cell r="I263">
            <v>0</v>
          </cell>
          <cell r="K263" t="str">
            <v>Nokia Siemens Networks</v>
          </cell>
          <cell r="L263">
            <v>0</v>
          </cell>
          <cell r="M263">
            <v>0</v>
          </cell>
          <cell r="N263">
            <v>0</v>
          </cell>
          <cell r="O263">
            <v>0</v>
          </cell>
          <cell r="P263">
            <v>0</v>
          </cell>
          <cell r="Q263">
            <v>0</v>
          </cell>
          <cell r="R263">
            <v>0</v>
          </cell>
        </row>
        <row r="264">
          <cell r="B264" t="str">
            <v>Nortel</v>
          </cell>
          <cell r="C264">
            <v>0</v>
          </cell>
          <cell r="D264">
            <v>0</v>
          </cell>
          <cell r="E264">
            <v>1.7</v>
          </cell>
          <cell r="F264">
            <v>0</v>
          </cell>
          <cell r="G264">
            <v>0</v>
          </cell>
          <cell r="H264">
            <v>64.400000000000006</v>
          </cell>
          <cell r="I264">
            <v>66.100000000000009</v>
          </cell>
          <cell r="K264" t="str">
            <v>Nortel</v>
          </cell>
          <cell r="L264">
            <v>0</v>
          </cell>
          <cell r="M264">
            <v>0</v>
          </cell>
          <cell r="N264">
            <v>7</v>
          </cell>
          <cell r="O264">
            <v>0</v>
          </cell>
          <cell r="P264">
            <v>0</v>
          </cell>
          <cell r="Q264">
            <v>272</v>
          </cell>
          <cell r="R264">
            <v>279</v>
          </cell>
        </row>
        <row r="265">
          <cell r="B265" t="str">
            <v>Procket</v>
          </cell>
          <cell r="C265">
            <v>0</v>
          </cell>
          <cell r="D265">
            <v>0</v>
          </cell>
          <cell r="E265">
            <v>0</v>
          </cell>
          <cell r="F265">
            <v>0</v>
          </cell>
          <cell r="G265">
            <v>0</v>
          </cell>
          <cell r="H265">
            <v>0</v>
          </cell>
          <cell r="I265">
            <v>0</v>
          </cell>
          <cell r="K265" t="str">
            <v>Procket</v>
          </cell>
          <cell r="L265">
            <v>0</v>
          </cell>
          <cell r="M265">
            <v>0</v>
          </cell>
          <cell r="N265">
            <v>0</v>
          </cell>
          <cell r="O265">
            <v>0</v>
          </cell>
          <cell r="P265">
            <v>0</v>
          </cell>
          <cell r="Q265">
            <v>0</v>
          </cell>
          <cell r="R265">
            <v>0</v>
          </cell>
        </row>
        <row r="266">
          <cell r="B266" t="str">
            <v>Quarry</v>
          </cell>
          <cell r="C266">
            <v>0</v>
          </cell>
          <cell r="D266">
            <v>0</v>
          </cell>
          <cell r="E266">
            <v>0</v>
          </cell>
          <cell r="F266">
            <v>0</v>
          </cell>
          <cell r="G266">
            <v>0</v>
          </cell>
          <cell r="H266">
            <v>0</v>
          </cell>
          <cell r="I266">
            <v>0</v>
          </cell>
          <cell r="K266" t="str">
            <v>Quarry</v>
          </cell>
          <cell r="L266">
            <v>0</v>
          </cell>
          <cell r="M266">
            <v>0</v>
          </cell>
          <cell r="N266">
            <v>0</v>
          </cell>
          <cell r="O266">
            <v>0</v>
          </cell>
          <cell r="P266">
            <v>0</v>
          </cell>
          <cell r="Q266">
            <v>0</v>
          </cell>
          <cell r="R266">
            <v>0</v>
          </cell>
        </row>
        <row r="267">
          <cell r="B267" t="str">
            <v>Redback</v>
          </cell>
          <cell r="C267">
            <v>0</v>
          </cell>
          <cell r="D267">
            <v>0</v>
          </cell>
          <cell r="E267">
            <v>0</v>
          </cell>
          <cell r="F267">
            <v>0</v>
          </cell>
          <cell r="G267">
            <v>0</v>
          </cell>
          <cell r="H267">
            <v>0</v>
          </cell>
          <cell r="I267">
            <v>0</v>
          </cell>
          <cell r="K267" t="str">
            <v>Redback</v>
          </cell>
          <cell r="L267">
            <v>0</v>
          </cell>
          <cell r="M267">
            <v>0</v>
          </cell>
          <cell r="N267">
            <v>0</v>
          </cell>
          <cell r="O267">
            <v>0</v>
          </cell>
          <cell r="P267">
            <v>0</v>
          </cell>
          <cell r="Q267">
            <v>0</v>
          </cell>
          <cell r="R267">
            <v>0</v>
          </cell>
        </row>
        <row r="268">
          <cell r="B268" t="str">
            <v>Riverstone</v>
          </cell>
          <cell r="C268">
            <v>0</v>
          </cell>
          <cell r="D268">
            <v>0</v>
          </cell>
          <cell r="E268">
            <v>0</v>
          </cell>
          <cell r="F268">
            <v>0</v>
          </cell>
          <cell r="G268">
            <v>0</v>
          </cell>
          <cell r="H268">
            <v>0</v>
          </cell>
          <cell r="I268">
            <v>0</v>
          </cell>
          <cell r="K268" t="str">
            <v>Riverstone</v>
          </cell>
          <cell r="L268">
            <v>0</v>
          </cell>
          <cell r="M268">
            <v>0</v>
          </cell>
          <cell r="N268">
            <v>0</v>
          </cell>
          <cell r="O268">
            <v>0</v>
          </cell>
          <cell r="P268">
            <v>0</v>
          </cell>
          <cell r="Q268">
            <v>0</v>
          </cell>
          <cell r="R268">
            <v>0</v>
          </cell>
        </row>
        <row r="269">
          <cell r="B269" t="str">
            <v>Tellabs</v>
          </cell>
          <cell r="C269">
            <v>0</v>
          </cell>
          <cell r="D269">
            <v>0</v>
          </cell>
          <cell r="E269">
            <v>0</v>
          </cell>
          <cell r="F269">
            <v>0</v>
          </cell>
          <cell r="G269">
            <v>0</v>
          </cell>
          <cell r="H269">
            <v>0</v>
          </cell>
          <cell r="I269">
            <v>0</v>
          </cell>
          <cell r="K269" t="str">
            <v>Tellabs</v>
          </cell>
          <cell r="L269">
            <v>0</v>
          </cell>
          <cell r="M269">
            <v>0</v>
          </cell>
          <cell r="N269">
            <v>0</v>
          </cell>
          <cell r="O269">
            <v>0</v>
          </cell>
          <cell r="P269">
            <v>0</v>
          </cell>
          <cell r="Q269">
            <v>0</v>
          </cell>
          <cell r="R269">
            <v>0</v>
          </cell>
        </row>
        <row r="270">
          <cell r="B270" t="str">
            <v>ZTE</v>
          </cell>
          <cell r="C270">
            <v>0</v>
          </cell>
          <cell r="D270">
            <v>0</v>
          </cell>
          <cell r="E270">
            <v>0</v>
          </cell>
          <cell r="F270">
            <v>0</v>
          </cell>
          <cell r="G270">
            <v>0</v>
          </cell>
          <cell r="H270">
            <v>0</v>
          </cell>
          <cell r="I270">
            <v>0</v>
          </cell>
          <cell r="K270" t="str">
            <v>ZTE</v>
          </cell>
          <cell r="L270">
            <v>0</v>
          </cell>
          <cell r="M270">
            <v>0</v>
          </cell>
          <cell r="N270">
            <v>0</v>
          </cell>
          <cell r="O270">
            <v>0</v>
          </cell>
          <cell r="P270">
            <v>0</v>
          </cell>
          <cell r="Q270">
            <v>0</v>
          </cell>
          <cell r="R270">
            <v>0</v>
          </cell>
        </row>
        <row r="271">
          <cell r="B271" t="str">
            <v>Other</v>
          </cell>
          <cell r="C271">
            <v>0</v>
          </cell>
          <cell r="D271">
            <v>0</v>
          </cell>
          <cell r="E271">
            <v>0</v>
          </cell>
          <cell r="F271">
            <v>0</v>
          </cell>
          <cell r="G271">
            <v>0</v>
          </cell>
          <cell r="H271">
            <v>0</v>
          </cell>
          <cell r="I271">
            <v>0</v>
          </cell>
          <cell r="K271" t="str">
            <v>Other</v>
          </cell>
          <cell r="L271">
            <v>0</v>
          </cell>
          <cell r="M271">
            <v>0</v>
          </cell>
          <cell r="N271">
            <v>0</v>
          </cell>
          <cell r="O271">
            <v>0</v>
          </cell>
          <cell r="P271">
            <v>0</v>
          </cell>
          <cell r="Q271">
            <v>0</v>
          </cell>
          <cell r="R271">
            <v>0</v>
          </cell>
        </row>
        <row r="272">
          <cell r="B272" t="str">
            <v>Total</v>
          </cell>
          <cell r="C272">
            <v>76.599999999999994</v>
          </cell>
          <cell r="D272">
            <v>73</v>
          </cell>
          <cell r="E272">
            <v>20.3</v>
          </cell>
          <cell r="F272">
            <v>0</v>
          </cell>
          <cell r="G272">
            <v>1</v>
          </cell>
          <cell r="H272">
            <v>186.10000000000002</v>
          </cell>
          <cell r="I272">
            <v>357</v>
          </cell>
          <cell r="K272" t="str">
            <v>Total</v>
          </cell>
          <cell r="L272">
            <v>208</v>
          </cell>
          <cell r="M272">
            <v>1845</v>
          </cell>
          <cell r="N272">
            <v>213</v>
          </cell>
          <cell r="O272">
            <v>0</v>
          </cell>
          <cell r="P272">
            <v>34</v>
          </cell>
          <cell r="Q272">
            <v>1032</v>
          </cell>
          <cell r="R272">
            <v>3332</v>
          </cell>
        </row>
        <row r="276">
          <cell r="B276" t="str">
            <v>Vendor</v>
          </cell>
          <cell r="C276" t="str">
            <v>Core IP/MPLS</v>
          </cell>
          <cell r="D276" t="str">
            <v xml:space="preserve">Edge IP/MPLS </v>
          </cell>
          <cell r="E276" t="str">
            <v>Subscriber Service Router</v>
          </cell>
          <cell r="F276" t="str">
            <v>BRAS</v>
          </cell>
          <cell r="G276" t="str">
            <v>IP/Ethernet</v>
          </cell>
          <cell r="H276" t="str">
            <v>ATM/MPLS</v>
          </cell>
          <cell r="I276" t="str">
            <v>Total IPS</v>
          </cell>
          <cell r="K276" t="str">
            <v>Vendor</v>
          </cell>
          <cell r="L276" t="str">
            <v>Core IP/MPLS</v>
          </cell>
          <cell r="M276" t="str">
            <v>Edge IP/MPLS</v>
          </cell>
          <cell r="N276" t="str">
            <v>Subscriber Service Router</v>
          </cell>
          <cell r="O276" t="str">
            <v>BRAS</v>
          </cell>
          <cell r="P276" t="str">
            <v>IP/Ethernet</v>
          </cell>
          <cell r="Q276" t="str">
            <v>ATM/MPLS</v>
          </cell>
          <cell r="R276" t="str">
            <v>Total IPS</v>
          </cell>
        </row>
        <row r="277">
          <cell r="B277" t="str">
            <v>Alaxala Networks</v>
          </cell>
          <cell r="I277">
            <v>0</v>
          </cell>
          <cell r="K277" t="str">
            <v>Alaxala Networks</v>
          </cell>
          <cell r="R277">
            <v>0</v>
          </cell>
        </row>
        <row r="278">
          <cell r="B278" t="str">
            <v>Alcatel-Lucent</v>
          </cell>
          <cell r="C278">
            <v>0</v>
          </cell>
          <cell r="D278">
            <v>0</v>
          </cell>
          <cell r="E278">
            <v>0.2</v>
          </cell>
          <cell r="F278">
            <v>0</v>
          </cell>
          <cell r="G278">
            <v>2</v>
          </cell>
          <cell r="H278">
            <v>74</v>
          </cell>
          <cell r="I278">
            <v>76.2</v>
          </cell>
          <cell r="K278" t="str">
            <v>Alcatel-Lucent</v>
          </cell>
          <cell r="L278">
            <v>0</v>
          </cell>
          <cell r="M278">
            <v>0</v>
          </cell>
          <cell r="N278">
            <v>1</v>
          </cell>
          <cell r="O278">
            <v>0</v>
          </cell>
          <cell r="P278">
            <v>45</v>
          </cell>
          <cell r="Q278">
            <v>467</v>
          </cell>
          <cell r="R278">
            <v>513</v>
          </cell>
        </row>
        <row r="279">
          <cell r="B279" t="str">
            <v>Atrica</v>
          </cell>
          <cell r="I279">
            <v>0</v>
          </cell>
          <cell r="K279" t="str">
            <v>Atrica</v>
          </cell>
          <cell r="R279">
            <v>0</v>
          </cell>
        </row>
        <row r="280">
          <cell r="B280" t="str">
            <v>Avici</v>
          </cell>
          <cell r="C280">
            <v>0.6</v>
          </cell>
          <cell r="D280">
            <v>0</v>
          </cell>
          <cell r="E280">
            <v>0</v>
          </cell>
          <cell r="F280">
            <v>0</v>
          </cell>
          <cell r="G280">
            <v>0</v>
          </cell>
          <cell r="H280">
            <v>0</v>
          </cell>
          <cell r="I280">
            <v>0.6</v>
          </cell>
          <cell r="K280" t="str">
            <v>Avici</v>
          </cell>
          <cell r="L280">
            <v>1</v>
          </cell>
          <cell r="M280">
            <v>0</v>
          </cell>
          <cell r="N280">
            <v>0</v>
          </cell>
          <cell r="O280">
            <v>0</v>
          </cell>
          <cell r="P280">
            <v>0</v>
          </cell>
          <cell r="Q280">
            <v>0</v>
          </cell>
          <cell r="R280">
            <v>1</v>
          </cell>
        </row>
        <row r="281">
          <cell r="B281" t="str">
            <v>Brocade</v>
          </cell>
          <cell r="C281">
            <v>0</v>
          </cell>
          <cell r="D281">
            <v>0</v>
          </cell>
          <cell r="E281">
            <v>0</v>
          </cell>
          <cell r="F281">
            <v>0</v>
          </cell>
          <cell r="G281">
            <v>0</v>
          </cell>
          <cell r="H281">
            <v>0</v>
          </cell>
          <cell r="I281">
            <v>0</v>
          </cell>
          <cell r="K281" t="str">
            <v>Brocade</v>
          </cell>
          <cell r="L281">
            <v>0</v>
          </cell>
          <cell r="M281">
            <v>0</v>
          </cell>
          <cell r="N281">
            <v>0</v>
          </cell>
          <cell r="O281">
            <v>0</v>
          </cell>
          <cell r="P281">
            <v>0</v>
          </cell>
          <cell r="Q281">
            <v>0</v>
          </cell>
          <cell r="R281">
            <v>0</v>
          </cell>
        </row>
        <row r="282">
          <cell r="B282" t="str">
            <v>Caspian</v>
          </cell>
          <cell r="C282">
            <v>0</v>
          </cell>
          <cell r="D282">
            <v>0</v>
          </cell>
          <cell r="E282">
            <v>0</v>
          </cell>
          <cell r="F282">
            <v>0</v>
          </cell>
          <cell r="G282">
            <v>0</v>
          </cell>
          <cell r="H282">
            <v>0</v>
          </cell>
          <cell r="I282">
            <v>0</v>
          </cell>
          <cell r="K282" t="str">
            <v>Caspian</v>
          </cell>
          <cell r="L282">
            <v>0</v>
          </cell>
          <cell r="M282">
            <v>0</v>
          </cell>
          <cell r="N282">
            <v>0</v>
          </cell>
          <cell r="O282">
            <v>0</v>
          </cell>
          <cell r="P282">
            <v>0</v>
          </cell>
          <cell r="Q282">
            <v>0</v>
          </cell>
          <cell r="R282">
            <v>0</v>
          </cell>
        </row>
        <row r="283">
          <cell r="B283" t="str">
            <v>Chiaro</v>
          </cell>
          <cell r="C283">
            <v>0</v>
          </cell>
          <cell r="D283">
            <v>0</v>
          </cell>
          <cell r="E283">
            <v>0</v>
          </cell>
          <cell r="F283">
            <v>0</v>
          </cell>
          <cell r="G283">
            <v>0</v>
          </cell>
          <cell r="H283">
            <v>0</v>
          </cell>
          <cell r="I283">
            <v>0</v>
          </cell>
          <cell r="K283" t="str">
            <v>Chiaro</v>
          </cell>
          <cell r="L283">
            <v>0</v>
          </cell>
          <cell r="M283">
            <v>0</v>
          </cell>
          <cell r="N283">
            <v>0</v>
          </cell>
          <cell r="O283">
            <v>0</v>
          </cell>
          <cell r="P283">
            <v>0</v>
          </cell>
          <cell r="Q283">
            <v>0</v>
          </cell>
          <cell r="R283">
            <v>0</v>
          </cell>
        </row>
        <row r="284">
          <cell r="B284" t="str">
            <v>Ciena</v>
          </cell>
          <cell r="C284">
            <v>0</v>
          </cell>
          <cell r="D284">
            <v>0</v>
          </cell>
          <cell r="E284">
            <v>0</v>
          </cell>
          <cell r="F284">
            <v>0</v>
          </cell>
          <cell r="G284">
            <v>0</v>
          </cell>
          <cell r="H284">
            <v>0</v>
          </cell>
          <cell r="I284">
            <v>0</v>
          </cell>
          <cell r="K284" t="str">
            <v>Ciena</v>
          </cell>
          <cell r="L284">
            <v>0</v>
          </cell>
          <cell r="M284">
            <v>0</v>
          </cell>
          <cell r="N284">
            <v>0</v>
          </cell>
          <cell r="O284">
            <v>0</v>
          </cell>
          <cell r="P284">
            <v>0</v>
          </cell>
          <cell r="Q284">
            <v>0</v>
          </cell>
          <cell r="R284">
            <v>0</v>
          </cell>
        </row>
        <row r="285">
          <cell r="B285" t="str">
            <v>Cisco</v>
          </cell>
          <cell r="C285">
            <v>66</v>
          </cell>
          <cell r="D285">
            <v>68</v>
          </cell>
          <cell r="E285">
            <v>1.2</v>
          </cell>
          <cell r="F285">
            <v>0</v>
          </cell>
          <cell r="G285">
            <v>0</v>
          </cell>
          <cell r="H285">
            <v>38</v>
          </cell>
          <cell r="I285">
            <v>173.2</v>
          </cell>
          <cell r="K285" t="str">
            <v>Cisco</v>
          </cell>
          <cell r="L285">
            <v>172</v>
          </cell>
          <cell r="M285">
            <v>1656</v>
          </cell>
          <cell r="N285">
            <v>42</v>
          </cell>
          <cell r="O285">
            <v>0</v>
          </cell>
          <cell r="P285">
            <v>0</v>
          </cell>
          <cell r="Q285">
            <v>285</v>
          </cell>
          <cell r="R285">
            <v>2155</v>
          </cell>
        </row>
        <row r="286">
          <cell r="B286" t="str">
            <v>Cosine</v>
          </cell>
          <cell r="C286">
            <v>0</v>
          </cell>
          <cell r="D286">
            <v>0</v>
          </cell>
          <cell r="E286">
            <v>0.2</v>
          </cell>
          <cell r="F286">
            <v>0</v>
          </cell>
          <cell r="G286">
            <v>0</v>
          </cell>
          <cell r="H286">
            <v>0</v>
          </cell>
          <cell r="I286">
            <v>0.2</v>
          </cell>
          <cell r="K286" t="str">
            <v>Cosine</v>
          </cell>
          <cell r="L286">
            <v>0</v>
          </cell>
          <cell r="M286">
            <v>0</v>
          </cell>
          <cell r="N286">
            <v>1</v>
          </cell>
          <cell r="O286">
            <v>0</v>
          </cell>
          <cell r="P286">
            <v>0</v>
          </cell>
          <cell r="Q286">
            <v>0</v>
          </cell>
          <cell r="R286">
            <v>1</v>
          </cell>
        </row>
        <row r="287">
          <cell r="B287" t="str">
            <v>ECI Telecom</v>
          </cell>
          <cell r="C287">
            <v>0</v>
          </cell>
          <cell r="D287">
            <v>0</v>
          </cell>
          <cell r="E287">
            <v>0</v>
          </cell>
          <cell r="F287">
            <v>0</v>
          </cell>
          <cell r="G287">
            <v>0</v>
          </cell>
          <cell r="H287">
            <v>0</v>
          </cell>
          <cell r="I287">
            <v>0</v>
          </cell>
          <cell r="K287" t="str">
            <v>ECI Telecom</v>
          </cell>
          <cell r="L287">
            <v>0</v>
          </cell>
          <cell r="M287">
            <v>0</v>
          </cell>
          <cell r="N287">
            <v>0</v>
          </cell>
          <cell r="O287">
            <v>0</v>
          </cell>
          <cell r="P287">
            <v>0</v>
          </cell>
          <cell r="Q287">
            <v>0</v>
          </cell>
          <cell r="R287">
            <v>0</v>
          </cell>
        </row>
        <row r="288">
          <cell r="B288" t="str">
            <v>Equipe</v>
          </cell>
          <cell r="C288">
            <v>0</v>
          </cell>
          <cell r="D288">
            <v>0</v>
          </cell>
          <cell r="E288">
            <v>0</v>
          </cell>
          <cell r="F288">
            <v>0</v>
          </cell>
          <cell r="G288">
            <v>0</v>
          </cell>
          <cell r="H288">
            <v>0</v>
          </cell>
          <cell r="I288">
            <v>0</v>
          </cell>
          <cell r="K288" t="str">
            <v>Equipe</v>
          </cell>
          <cell r="L288">
            <v>0</v>
          </cell>
          <cell r="M288">
            <v>0</v>
          </cell>
          <cell r="N288">
            <v>0</v>
          </cell>
          <cell r="O288">
            <v>0</v>
          </cell>
          <cell r="P288">
            <v>0</v>
          </cell>
          <cell r="Q288">
            <v>0</v>
          </cell>
          <cell r="R288">
            <v>0</v>
          </cell>
        </row>
        <row r="289">
          <cell r="B289" t="str">
            <v>Ericsson</v>
          </cell>
          <cell r="C289">
            <v>0</v>
          </cell>
          <cell r="D289">
            <v>2.8</v>
          </cell>
          <cell r="E289">
            <v>6</v>
          </cell>
          <cell r="F289">
            <v>0</v>
          </cell>
          <cell r="G289">
            <v>0</v>
          </cell>
          <cell r="H289">
            <v>43</v>
          </cell>
          <cell r="I289">
            <v>51.8</v>
          </cell>
          <cell r="K289" t="str">
            <v>Ericsson</v>
          </cell>
          <cell r="L289">
            <v>0</v>
          </cell>
          <cell r="M289">
            <v>59</v>
          </cell>
          <cell r="N289">
            <v>51</v>
          </cell>
          <cell r="O289">
            <v>0</v>
          </cell>
          <cell r="P289">
            <v>0</v>
          </cell>
          <cell r="Q289">
            <v>152</v>
          </cell>
          <cell r="R289">
            <v>262</v>
          </cell>
        </row>
        <row r="290">
          <cell r="B290" t="str">
            <v>Extreme</v>
          </cell>
          <cell r="C290">
            <v>0</v>
          </cell>
          <cell r="D290">
            <v>0</v>
          </cell>
          <cell r="E290">
            <v>0</v>
          </cell>
          <cell r="F290">
            <v>0</v>
          </cell>
          <cell r="G290">
            <v>0</v>
          </cell>
          <cell r="H290">
            <v>0</v>
          </cell>
          <cell r="I290">
            <v>0</v>
          </cell>
          <cell r="K290" t="str">
            <v>Extreme</v>
          </cell>
          <cell r="L290">
            <v>0</v>
          </cell>
          <cell r="M290">
            <v>0</v>
          </cell>
          <cell r="N290">
            <v>0</v>
          </cell>
          <cell r="O290">
            <v>0</v>
          </cell>
          <cell r="P290">
            <v>0</v>
          </cell>
          <cell r="Q290">
            <v>0</v>
          </cell>
          <cell r="R290">
            <v>0</v>
          </cell>
        </row>
        <row r="291">
          <cell r="B291" t="str">
            <v>Force10</v>
          </cell>
          <cell r="C291">
            <v>0</v>
          </cell>
          <cell r="D291">
            <v>0</v>
          </cell>
          <cell r="E291">
            <v>0</v>
          </cell>
          <cell r="F291">
            <v>0</v>
          </cell>
          <cell r="G291">
            <v>0</v>
          </cell>
          <cell r="H291">
            <v>0</v>
          </cell>
          <cell r="I291">
            <v>0</v>
          </cell>
          <cell r="K291" t="str">
            <v>Force10</v>
          </cell>
          <cell r="L291">
            <v>0</v>
          </cell>
          <cell r="M291">
            <v>0</v>
          </cell>
          <cell r="N291">
            <v>0</v>
          </cell>
          <cell r="O291">
            <v>0</v>
          </cell>
          <cell r="P291">
            <v>0</v>
          </cell>
          <cell r="Q291">
            <v>0</v>
          </cell>
          <cell r="R291">
            <v>0</v>
          </cell>
        </row>
        <row r="292">
          <cell r="B292" t="str">
            <v>Fujitsu</v>
          </cell>
          <cell r="C292">
            <v>0</v>
          </cell>
          <cell r="D292">
            <v>0</v>
          </cell>
          <cell r="E292">
            <v>0</v>
          </cell>
          <cell r="F292">
            <v>0</v>
          </cell>
          <cell r="G292">
            <v>0</v>
          </cell>
          <cell r="H292">
            <v>0</v>
          </cell>
          <cell r="I292">
            <v>0</v>
          </cell>
          <cell r="K292" t="str">
            <v>Fujitsu</v>
          </cell>
          <cell r="L292">
            <v>0</v>
          </cell>
          <cell r="M292">
            <v>0</v>
          </cell>
          <cell r="N292">
            <v>0</v>
          </cell>
          <cell r="O292">
            <v>0</v>
          </cell>
          <cell r="P292">
            <v>0</v>
          </cell>
          <cell r="Q292">
            <v>0</v>
          </cell>
          <cell r="R292">
            <v>0</v>
          </cell>
        </row>
        <row r="293">
          <cell r="B293" t="str">
            <v>Hammerhead Systems</v>
          </cell>
          <cell r="C293">
            <v>0</v>
          </cell>
          <cell r="D293">
            <v>0</v>
          </cell>
          <cell r="E293">
            <v>0</v>
          </cell>
          <cell r="F293">
            <v>0</v>
          </cell>
          <cell r="G293">
            <v>0</v>
          </cell>
          <cell r="H293">
            <v>0</v>
          </cell>
          <cell r="I293">
            <v>0</v>
          </cell>
          <cell r="K293" t="str">
            <v>Hammerhead Systems</v>
          </cell>
          <cell r="L293">
            <v>0</v>
          </cell>
          <cell r="M293">
            <v>0</v>
          </cell>
          <cell r="N293">
            <v>0</v>
          </cell>
          <cell r="O293">
            <v>0</v>
          </cell>
          <cell r="P293">
            <v>0</v>
          </cell>
          <cell r="Q293">
            <v>0</v>
          </cell>
          <cell r="R293">
            <v>0</v>
          </cell>
        </row>
        <row r="294">
          <cell r="B294" t="str">
            <v>Hitachi</v>
          </cell>
          <cell r="C294">
            <v>0</v>
          </cell>
          <cell r="D294">
            <v>0</v>
          </cell>
          <cell r="E294">
            <v>0</v>
          </cell>
          <cell r="F294">
            <v>0</v>
          </cell>
          <cell r="G294">
            <v>0</v>
          </cell>
          <cell r="H294">
            <v>0</v>
          </cell>
          <cell r="I294">
            <v>0</v>
          </cell>
          <cell r="K294" t="str">
            <v>Hitachi</v>
          </cell>
          <cell r="L294">
            <v>0</v>
          </cell>
          <cell r="M294">
            <v>0</v>
          </cell>
          <cell r="N294">
            <v>0</v>
          </cell>
          <cell r="O294">
            <v>0</v>
          </cell>
          <cell r="P294">
            <v>0</v>
          </cell>
          <cell r="Q294">
            <v>0</v>
          </cell>
          <cell r="R294">
            <v>0</v>
          </cell>
        </row>
        <row r="295">
          <cell r="B295" t="str">
            <v>Hitachi Cable</v>
          </cell>
          <cell r="C295">
            <v>0</v>
          </cell>
          <cell r="D295">
            <v>0</v>
          </cell>
          <cell r="E295">
            <v>0</v>
          </cell>
          <cell r="F295">
            <v>0</v>
          </cell>
          <cell r="G295">
            <v>0</v>
          </cell>
          <cell r="H295">
            <v>0</v>
          </cell>
          <cell r="I295">
            <v>0</v>
          </cell>
          <cell r="K295" t="str">
            <v>Hitachi Cable</v>
          </cell>
          <cell r="L295">
            <v>0</v>
          </cell>
          <cell r="M295">
            <v>0</v>
          </cell>
          <cell r="N295">
            <v>0</v>
          </cell>
          <cell r="O295">
            <v>0</v>
          </cell>
          <cell r="P295">
            <v>0</v>
          </cell>
          <cell r="Q295">
            <v>0</v>
          </cell>
          <cell r="R295">
            <v>0</v>
          </cell>
        </row>
        <row r="296">
          <cell r="B296" t="str">
            <v>Huawei</v>
          </cell>
          <cell r="C296">
            <v>0</v>
          </cell>
          <cell r="D296">
            <v>0</v>
          </cell>
          <cell r="E296">
            <v>0</v>
          </cell>
          <cell r="F296">
            <v>0</v>
          </cell>
          <cell r="G296">
            <v>0</v>
          </cell>
          <cell r="H296">
            <v>0</v>
          </cell>
          <cell r="I296">
            <v>0</v>
          </cell>
          <cell r="K296" t="str">
            <v>Huawei</v>
          </cell>
          <cell r="L296">
            <v>0</v>
          </cell>
          <cell r="M296">
            <v>0</v>
          </cell>
          <cell r="N296">
            <v>0</v>
          </cell>
          <cell r="O296">
            <v>0</v>
          </cell>
          <cell r="P296">
            <v>0</v>
          </cell>
          <cell r="Q296">
            <v>0</v>
          </cell>
          <cell r="R296">
            <v>0</v>
          </cell>
        </row>
        <row r="297">
          <cell r="B297" t="str">
            <v>Hyperchip</v>
          </cell>
          <cell r="C297">
            <v>0</v>
          </cell>
          <cell r="D297">
            <v>0</v>
          </cell>
          <cell r="E297">
            <v>0</v>
          </cell>
          <cell r="F297">
            <v>0</v>
          </cell>
          <cell r="G297">
            <v>0</v>
          </cell>
          <cell r="H297">
            <v>0</v>
          </cell>
          <cell r="I297">
            <v>0</v>
          </cell>
          <cell r="K297" t="str">
            <v>Hyperchip</v>
          </cell>
          <cell r="L297">
            <v>0</v>
          </cell>
          <cell r="M297">
            <v>0</v>
          </cell>
          <cell r="N297">
            <v>0</v>
          </cell>
          <cell r="O297">
            <v>0</v>
          </cell>
          <cell r="P297">
            <v>0</v>
          </cell>
          <cell r="Q297">
            <v>0</v>
          </cell>
          <cell r="R297">
            <v>0</v>
          </cell>
        </row>
        <row r="298">
          <cell r="B298" t="str">
            <v>Juniper</v>
          </cell>
          <cell r="C298">
            <v>24</v>
          </cell>
          <cell r="D298">
            <v>10</v>
          </cell>
          <cell r="E298">
            <v>11</v>
          </cell>
          <cell r="F298">
            <v>0</v>
          </cell>
          <cell r="G298">
            <v>0</v>
          </cell>
          <cell r="H298">
            <v>0</v>
          </cell>
          <cell r="I298">
            <v>45</v>
          </cell>
          <cell r="K298" t="str">
            <v>Juniper</v>
          </cell>
          <cell r="L298">
            <v>80</v>
          </cell>
          <cell r="M298">
            <v>92</v>
          </cell>
          <cell r="N298">
            <v>135</v>
          </cell>
          <cell r="O298">
            <v>0</v>
          </cell>
          <cell r="P298">
            <v>0</v>
          </cell>
          <cell r="Q298">
            <v>0</v>
          </cell>
          <cell r="R298">
            <v>307</v>
          </cell>
        </row>
        <row r="299">
          <cell r="B299" t="str">
            <v>Laurel Networks</v>
          </cell>
          <cell r="C299">
            <v>0</v>
          </cell>
          <cell r="D299">
            <v>0</v>
          </cell>
          <cell r="E299">
            <v>0</v>
          </cell>
          <cell r="F299">
            <v>0</v>
          </cell>
          <cell r="G299">
            <v>0</v>
          </cell>
          <cell r="H299">
            <v>0</v>
          </cell>
          <cell r="I299">
            <v>0</v>
          </cell>
          <cell r="K299" t="str">
            <v>Laurel Networks</v>
          </cell>
          <cell r="L299">
            <v>0</v>
          </cell>
          <cell r="M299">
            <v>0</v>
          </cell>
          <cell r="N299">
            <v>0</v>
          </cell>
          <cell r="O299">
            <v>0</v>
          </cell>
          <cell r="P299">
            <v>0</v>
          </cell>
          <cell r="Q299">
            <v>0</v>
          </cell>
          <cell r="R299">
            <v>0</v>
          </cell>
        </row>
        <row r="300">
          <cell r="B300" t="str">
            <v>Lucent</v>
          </cell>
          <cell r="C300">
            <v>0</v>
          </cell>
          <cell r="D300">
            <v>0</v>
          </cell>
          <cell r="E300">
            <v>0</v>
          </cell>
          <cell r="F300">
            <v>0</v>
          </cell>
          <cell r="G300">
            <v>0</v>
          </cell>
          <cell r="H300">
            <v>0</v>
          </cell>
          <cell r="I300">
            <v>0</v>
          </cell>
          <cell r="K300" t="str">
            <v>Lucent</v>
          </cell>
          <cell r="L300">
            <v>0</v>
          </cell>
          <cell r="M300">
            <v>0</v>
          </cell>
          <cell r="N300">
            <v>0</v>
          </cell>
          <cell r="O300">
            <v>0</v>
          </cell>
          <cell r="P300">
            <v>0</v>
          </cell>
          <cell r="Q300">
            <v>0</v>
          </cell>
          <cell r="R300">
            <v>0</v>
          </cell>
        </row>
        <row r="301">
          <cell r="B301" t="str">
            <v>NEC</v>
          </cell>
          <cell r="C301">
            <v>0</v>
          </cell>
          <cell r="D301">
            <v>0</v>
          </cell>
          <cell r="E301">
            <v>0</v>
          </cell>
          <cell r="F301">
            <v>0</v>
          </cell>
          <cell r="G301">
            <v>0</v>
          </cell>
          <cell r="H301">
            <v>0</v>
          </cell>
          <cell r="I301">
            <v>0</v>
          </cell>
          <cell r="K301" t="str">
            <v>NEC</v>
          </cell>
          <cell r="L301">
            <v>0</v>
          </cell>
          <cell r="M301">
            <v>0</v>
          </cell>
          <cell r="N301">
            <v>0</v>
          </cell>
          <cell r="O301">
            <v>0</v>
          </cell>
          <cell r="P301">
            <v>0</v>
          </cell>
          <cell r="Q301">
            <v>0</v>
          </cell>
          <cell r="R301">
            <v>0</v>
          </cell>
        </row>
        <row r="302">
          <cell r="B302" t="str">
            <v>Nokia Siemens Networks</v>
          </cell>
          <cell r="C302">
            <v>0</v>
          </cell>
          <cell r="D302">
            <v>0</v>
          </cell>
          <cell r="E302">
            <v>0</v>
          </cell>
          <cell r="F302">
            <v>0</v>
          </cell>
          <cell r="G302">
            <v>0</v>
          </cell>
          <cell r="H302">
            <v>0</v>
          </cell>
          <cell r="I302">
            <v>0</v>
          </cell>
          <cell r="K302" t="str">
            <v>Nokia Siemens Networks</v>
          </cell>
          <cell r="L302">
            <v>0</v>
          </cell>
          <cell r="M302">
            <v>0</v>
          </cell>
          <cell r="N302">
            <v>0</v>
          </cell>
          <cell r="O302">
            <v>0</v>
          </cell>
          <cell r="P302">
            <v>0</v>
          </cell>
          <cell r="Q302">
            <v>0</v>
          </cell>
          <cell r="R302">
            <v>0</v>
          </cell>
        </row>
        <row r="303">
          <cell r="B303" t="str">
            <v>Nortel</v>
          </cell>
          <cell r="C303">
            <v>0</v>
          </cell>
          <cell r="D303">
            <v>0</v>
          </cell>
          <cell r="E303">
            <v>5</v>
          </cell>
          <cell r="F303">
            <v>0</v>
          </cell>
          <cell r="G303">
            <v>0</v>
          </cell>
          <cell r="H303">
            <v>91.4</v>
          </cell>
          <cell r="I303">
            <v>96.4</v>
          </cell>
          <cell r="K303" t="str">
            <v>Nortel</v>
          </cell>
          <cell r="L303">
            <v>0</v>
          </cell>
          <cell r="M303">
            <v>0</v>
          </cell>
          <cell r="N303">
            <v>23</v>
          </cell>
          <cell r="O303">
            <v>0</v>
          </cell>
          <cell r="P303">
            <v>0</v>
          </cell>
          <cell r="Q303">
            <v>348</v>
          </cell>
          <cell r="R303">
            <v>371</v>
          </cell>
        </row>
        <row r="304">
          <cell r="B304" t="str">
            <v>Procket</v>
          </cell>
          <cell r="C304">
            <v>0</v>
          </cell>
          <cell r="D304">
            <v>0</v>
          </cell>
          <cell r="E304">
            <v>0</v>
          </cell>
          <cell r="F304">
            <v>0</v>
          </cell>
          <cell r="G304">
            <v>0</v>
          </cell>
          <cell r="H304">
            <v>0</v>
          </cell>
          <cell r="I304">
            <v>0</v>
          </cell>
          <cell r="K304" t="str">
            <v>Procket</v>
          </cell>
          <cell r="L304">
            <v>0</v>
          </cell>
          <cell r="M304">
            <v>0</v>
          </cell>
          <cell r="N304">
            <v>0</v>
          </cell>
          <cell r="O304">
            <v>0</v>
          </cell>
          <cell r="P304">
            <v>0</v>
          </cell>
          <cell r="Q304">
            <v>0</v>
          </cell>
          <cell r="R304">
            <v>0</v>
          </cell>
        </row>
        <row r="305">
          <cell r="B305" t="str">
            <v>Quarry</v>
          </cell>
          <cell r="C305">
            <v>0</v>
          </cell>
          <cell r="D305">
            <v>0</v>
          </cell>
          <cell r="E305">
            <v>0</v>
          </cell>
          <cell r="F305">
            <v>0</v>
          </cell>
          <cell r="G305">
            <v>0</v>
          </cell>
          <cell r="H305">
            <v>0</v>
          </cell>
          <cell r="I305">
            <v>0</v>
          </cell>
          <cell r="K305" t="str">
            <v>Quarry</v>
          </cell>
          <cell r="L305">
            <v>0</v>
          </cell>
          <cell r="M305">
            <v>0</v>
          </cell>
          <cell r="N305">
            <v>0</v>
          </cell>
          <cell r="O305">
            <v>0</v>
          </cell>
          <cell r="P305">
            <v>0</v>
          </cell>
          <cell r="Q305">
            <v>0</v>
          </cell>
          <cell r="R305">
            <v>0</v>
          </cell>
        </row>
        <row r="306">
          <cell r="B306" t="str">
            <v>Redback</v>
          </cell>
          <cell r="C306">
            <v>0</v>
          </cell>
          <cell r="D306">
            <v>0</v>
          </cell>
          <cell r="E306">
            <v>0</v>
          </cell>
          <cell r="F306">
            <v>0</v>
          </cell>
          <cell r="G306">
            <v>0</v>
          </cell>
          <cell r="H306">
            <v>0</v>
          </cell>
          <cell r="I306">
            <v>0</v>
          </cell>
          <cell r="K306" t="str">
            <v>Redback</v>
          </cell>
          <cell r="L306">
            <v>0</v>
          </cell>
          <cell r="M306">
            <v>0</v>
          </cell>
          <cell r="N306">
            <v>0</v>
          </cell>
          <cell r="O306">
            <v>0</v>
          </cell>
          <cell r="P306">
            <v>0</v>
          </cell>
          <cell r="Q306">
            <v>0</v>
          </cell>
          <cell r="R306">
            <v>0</v>
          </cell>
        </row>
        <row r="307">
          <cell r="B307" t="str">
            <v>Riverstone</v>
          </cell>
          <cell r="C307">
            <v>0</v>
          </cell>
          <cell r="D307">
            <v>0</v>
          </cell>
          <cell r="E307">
            <v>0</v>
          </cell>
          <cell r="F307">
            <v>0</v>
          </cell>
          <cell r="G307">
            <v>0</v>
          </cell>
          <cell r="H307">
            <v>0</v>
          </cell>
          <cell r="I307">
            <v>0</v>
          </cell>
          <cell r="K307" t="str">
            <v>Riverstone</v>
          </cell>
          <cell r="L307">
            <v>0</v>
          </cell>
          <cell r="M307">
            <v>0</v>
          </cell>
          <cell r="N307">
            <v>0</v>
          </cell>
          <cell r="O307">
            <v>0</v>
          </cell>
          <cell r="P307">
            <v>0</v>
          </cell>
          <cell r="Q307">
            <v>0</v>
          </cell>
          <cell r="R307">
            <v>0</v>
          </cell>
        </row>
        <row r="308">
          <cell r="B308" t="str">
            <v>Tellabs</v>
          </cell>
          <cell r="C308">
            <v>0</v>
          </cell>
          <cell r="D308">
            <v>0</v>
          </cell>
          <cell r="E308">
            <v>0</v>
          </cell>
          <cell r="F308">
            <v>0</v>
          </cell>
          <cell r="G308">
            <v>0</v>
          </cell>
          <cell r="H308">
            <v>0</v>
          </cell>
          <cell r="I308">
            <v>0</v>
          </cell>
          <cell r="K308" t="str">
            <v>Tellabs</v>
          </cell>
          <cell r="L308">
            <v>0</v>
          </cell>
          <cell r="M308">
            <v>0</v>
          </cell>
          <cell r="N308">
            <v>0</v>
          </cell>
          <cell r="O308">
            <v>0</v>
          </cell>
          <cell r="P308">
            <v>0</v>
          </cell>
          <cell r="Q308">
            <v>0</v>
          </cell>
          <cell r="R308">
            <v>0</v>
          </cell>
        </row>
        <row r="309">
          <cell r="B309" t="str">
            <v>ZTE</v>
          </cell>
          <cell r="C309">
            <v>0</v>
          </cell>
          <cell r="D309">
            <v>0</v>
          </cell>
          <cell r="E309">
            <v>0</v>
          </cell>
          <cell r="F309">
            <v>0</v>
          </cell>
          <cell r="G309">
            <v>0</v>
          </cell>
          <cell r="H309">
            <v>0</v>
          </cell>
          <cell r="I309">
            <v>0</v>
          </cell>
          <cell r="K309" t="str">
            <v>ZTE</v>
          </cell>
          <cell r="L309">
            <v>0</v>
          </cell>
          <cell r="M309">
            <v>0</v>
          </cell>
          <cell r="N309">
            <v>0</v>
          </cell>
          <cell r="O309">
            <v>0</v>
          </cell>
          <cell r="P309">
            <v>0</v>
          </cell>
          <cell r="Q309">
            <v>0</v>
          </cell>
          <cell r="R309">
            <v>0</v>
          </cell>
        </row>
        <row r="310">
          <cell r="B310" t="str">
            <v>Other</v>
          </cell>
          <cell r="C310">
            <v>0</v>
          </cell>
          <cell r="D310">
            <v>0</v>
          </cell>
          <cell r="E310">
            <v>0</v>
          </cell>
          <cell r="F310">
            <v>0</v>
          </cell>
          <cell r="G310">
            <v>0</v>
          </cell>
          <cell r="H310">
            <v>0</v>
          </cell>
          <cell r="I310">
            <v>0</v>
          </cell>
          <cell r="K310" t="str">
            <v>Other</v>
          </cell>
          <cell r="L310">
            <v>0</v>
          </cell>
          <cell r="M310">
            <v>0</v>
          </cell>
          <cell r="N310">
            <v>0</v>
          </cell>
          <cell r="O310">
            <v>0</v>
          </cell>
          <cell r="P310">
            <v>0</v>
          </cell>
          <cell r="Q310">
            <v>0</v>
          </cell>
          <cell r="R310">
            <v>0</v>
          </cell>
        </row>
        <row r="311">
          <cell r="B311" t="str">
            <v>Total</v>
          </cell>
          <cell r="C311">
            <v>90.6</v>
          </cell>
          <cell r="D311">
            <v>80.8</v>
          </cell>
          <cell r="E311">
            <v>23.6</v>
          </cell>
          <cell r="F311">
            <v>0</v>
          </cell>
          <cell r="G311">
            <v>2</v>
          </cell>
          <cell r="H311">
            <v>246.4</v>
          </cell>
          <cell r="I311">
            <v>443.4</v>
          </cell>
          <cell r="K311" t="str">
            <v>Total</v>
          </cell>
          <cell r="L311">
            <v>253</v>
          </cell>
          <cell r="M311">
            <v>1807</v>
          </cell>
          <cell r="N311">
            <v>253</v>
          </cell>
          <cell r="O311">
            <v>0</v>
          </cell>
          <cell r="P311">
            <v>45</v>
          </cell>
          <cell r="Q311">
            <v>1252</v>
          </cell>
          <cell r="R311">
            <v>3610</v>
          </cell>
        </row>
        <row r="316">
          <cell r="B316" t="str">
            <v>Vendor</v>
          </cell>
          <cell r="C316" t="str">
            <v>Core IP/MPLS</v>
          </cell>
          <cell r="D316" t="str">
            <v xml:space="preserve">Edge IP/MPLS </v>
          </cell>
          <cell r="E316" t="str">
            <v>Subscriber Service Router</v>
          </cell>
          <cell r="F316" t="str">
            <v>BRAS</v>
          </cell>
          <cell r="G316" t="str">
            <v>IP/Ethernet</v>
          </cell>
          <cell r="H316" t="str">
            <v>ATM/MPLS</v>
          </cell>
          <cell r="I316" t="str">
            <v>Total IPS</v>
          </cell>
          <cell r="K316" t="str">
            <v>Vendor</v>
          </cell>
          <cell r="L316" t="str">
            <v>Core IP/MPLS</v>
          </cell>
          <cell r="M316" t="str">
            <v>Edge IP/MPLS</v>
          </cell>
          <cell r="N316" t="str">
            <v>Subscriber Service Router</v>
          </cell>
          <cell r="O316" t="str">
            <v>BRAS</v>
          </cell>
          <cell r="P316" t="str">
            <v>IP/Ethernet</v>
          </cell>
          <cell r="Q316" t="str">
            <v>ATM/MPLS</v>
          </cell>
          <cell r="R316" t="str">
            <v>Total IPS</v>
          </cell>
        </row>
        <row r="317">
          <cell r="B317" t="str">
            <v>Alaxala Networks</v>
          </cell>
          <cell r="I317">
            <v>0</v>
          </cell>
          <cell r="K317" t="str">
            <v>Alaxala Networks</v>
          </cell>
          <cell r="R317">
            <v>0</v>
          </cell>
        </row>
        <row r="318">
          <cell r="B318" t="str">
            <v>Alcatel-Lucent</v>
          </cell>
          <cell r="C318">
            <v>0.7</v>
          </cell>
          <cell r="D318">
            <v>0</v>
          </cell>
          <cell r="E318">
            <v>0</v>
          </cell>
          <cell r="F318">
            <v>0</v>
          </cell>
          <cell r="G318">
            <v>3</v>
          </cell>
          <cell r="H318">
            <v>44</v>
          </cell>
          <cell r="I318">
            <v>47.7</v>
          </cell>
          <cell r="K318" t="str">
            <v>Alcatel-Lucent</v>
          </cell>
          <cell r="L318">
            <v>2</v>
          </cell>
          <cell r="M318">
            <v>0</v>
          </cell>
          <cell r="N318">
            <v>0</v>
          </cell>
          <cell r="O318">
            <v>0</v>
          </cell>
          <cell r="P318">
            <v>117</v>
          </cell>
          <cell r="Q318">
            <v>365</v>
          </cell>
          <cell r="R318">
            <v>484</v>
          </cell>
        </row>
        <row r="319">
          <cell r="B319" t="str">
            <v>Atrica</v>
          </cell>
          <cell r="I319">
            <v>0</v>
          </cell>
          <cell r="K319" t="str">
            <v>Atrica</v>
          </cell>
          <cell r="R319">
            <v>0</v>
          </cell>
        </row>
        <row r="320">
          <cell r="B320" t="str">
            <v>Avici</v>
          </cell>
          <cell r="C320">
            <v>0.7</v>
          </cell>
          <cell r="D320">
            <v>0</v>
          </cell>
          <cell r="E320">
            <v>0</v>
          </cell>
          <cell r="F320">
            <v>0</v>
          </cell>
          <cell r="G320">
            <v>0</v>
          </cell>
          <cell r="H320">
            <v>0</v>
          </cell>
          <cell r="I320">
            <v>0.7</v>
          </cell>
          <cell r="K320" t="str">
            <v>Avici</v>
          </cell>
          <cell r="L320">
            <v>1</v>
          </cell>
          <cell r="M320">
            <v>0</v>
          </cell>
          <cell r="N320">
            <v>0</v>
          </cell>
          <cell r="O320">
            <v>0</v>
          </cell>
          <cell r="P320">
            <v>0</v>
          </cell>
          <cell r="Q320">
            <v>0</v>
          </cell>
          <cell r="R320">
            <v>1</v>
          </cell>
        </row>
        <row r="321">
          <cell r="B321" t="str">
            <v>Brocade</v>
          </cell>
          <cell r="C321">
            <v>0</v>
          </cell>
          <cell r="D321">
            <v>0</v>
          </cell>
          <cell r="E321">
            <v>0</v>
          </cell>
          <cell r="F321">
            <v>0</v>
          </cell>
          <cell r="G321">
            <v>1</v>
          </cell>
          <cell r="H321">
            <v>0</v>
          </cell>
          <cell r="I321">
            <v>1</v>
          </cell>
          <cell r="K321" t="str">
            <v>Brocade</v>
          </cell>
          <cell r="L321">
            <v>0</v>
          </cell>
          <cell r="M321">
            <v>0</v>
          </cell>
          <cell r="N321">
            <v>0</v>
          </cell>
          <cell r="O321">
            <v>0</v>
          </cell>
          <cell r="P321">
            <v>22</v>
          </cell>
          <cell r="Q321">
            <v>0</v>
          </cell>
          <cell r="R321">
            <v>22</v>
          </cell>
        </row>
        <row r="322">
          <cell r="B322" t="str">
            <v>Caspian</v>
          </cell>
          <cell r="C322">
            <v>0</v>
          </cell>
          <cell r="D322">
            <v>0</v>
          </cell>
          <cell r="E322">
            <v>0</v>
          </cell>
          <cell r="F322">
            <v>0</v>
          </cell>
          <cell r="G322">
            <v>0</v>
          </cell>
          <cell r="H322">
            <v>0</v>
          </cell>
          <cell r="I322">
            <v>0</v>
          </cell>
          <cell r="K322" t="str">
            <v>Caspian</v>
          </cell>
          <cell r="L322">
            <v>0</v>
          </cell>
          <cell r="M322">
            <v>0</v>
          </cell>
          <cell r="N322">
            <v>0</v>
          </cell>
          <cell r="O322">
            <v>0</v>
          </cell>
          <cell r="P322">
            <v>0</v>
          </cell>
          <cell r="Q322">
            <v>0</v>
          </cell>
          <cell r="R322">
            <v>0</v>
          </cell>
        </row>
        <row r="323">
          <cell r="B323" t="str">
            <v>Chiaro</v>
          </cell>
          <cell r="C323">
            <v>0</v>
          </cell>
          <cell r="D323">
            <v>0</v>
          </cell>
          <cell r="E323">
            <v>0</v>
          </cell>
          <cell r="F323">
            <v>0</v>
          </cell>
          <cell r="G323">
            <v>0</v>
          </cell>
          <cell r="H323">
            <v>0</v>
          </cell>
          <cell r="I323">
            <v>0</v>
          </cell>
          <cell r="K323" t="str">
            <v>Chiaro</v>
          </cell>
          <cell r="L323">
            <v>0</v>
          </cell>
          <cell r="M323">
            <v>0</v>
          </cell>
          <cell r="N323">
            <v>0</v>
          </cell>
          <cell r="O323">
            <v>0</v>
          </cell>
          <cell r="P323">
            <v>0</v>
          </cell>
          <cell r="Q323">
            <v>0</v>
          </cell>
          <cell r="R323">
            <v>0</v>
          </cell>
        </row>
        <row r="324">
          <cell r="B324" t="str">
            <v>Ciena</v>
          </cell>
          <cell r="C324">
            <v>0</v>
          </cell>
          <cell r="D324">
            <v>0</v>
          </cell>
          <cell r="E324">
            <v>0</v>
          </cell>
          <cell r="F324">
            <v>0</v>
          </cell>
          <cell r="G324">
            <v>0</v>
          </cell>
          <cell r="H324">
            <v>0</v>
          </cell>
          <cell r="I324">
            <v>0</v>
          </cell>
          <cell r="K324" t="str">
            <v>Ciena</v>
          </cell>
          <cell r="L324">
            <v>0</v>
          </cell>
          <cell r="M324">
            <v>0</v>
          </cell>
          <cell r="N324">
            <v>0</v>
          </cell>
          <cell r="O324">
            <v>0</v>
          </cell>
          <cell r="P324">
            <v>0</v>
          </cell>
          <cell r="Q324">
            <v>0</v>
          </cell>
          <cell r="R324">
            <v>0</v>
          </cell>
        </row>
        <row r="325">
          <cell r="B325" t="str">
            <v>Cisco</v>
          </cell>
          <cell r="C325">
            <v>67.099999999999994</v>
          </cell>
          <cell r="D325">
            <v>45</v>
          </cell>
          <cell r="E325">
            <v>15.1</v>
          </cell>
          <cell r="F325">
            <v>0</v>
          </cell>
          <cell r="G325">
            <v>70</v>
          </cell>
          <cell r="H325">
            <v>34</v>
          </cell>
          <cell r="I325">
            <v>231.2</v>
          </cell>
          <cell r="K325" t="str">
            <v>Cisco</v>
          </cell>
          <cell r="L325">
            <v>161</v>
          </cell>
          <cell r="M325">
            <v>1094</v>
          </cell>
          <cell r="N325">
            <v>502</v>
          </cell>
          <cell r="O325">
            <v>0</v>
          </cell>
          <cell r="P325">
            <v>2247</v>
          </cell>
          <cell r="Q325">
            <v>252</v>
          </cell>
          <cell r="R325">
            <v>4256</v>
          </cell>
        </row>
        <row r="326">
          <cell r="B326" t="str">
            <v>Cosine</v>
          </cell>
          <cell r="C326">
            <v>0</v>
          </cell>
          <cell r="D326">
            <v>0</v>
          </cell>
          <cell r="E326">
            <v>0.7</v>
          </cell>
          <cell r="F326">
            <v>0</v>
          </cell>
          <cell r="G326">
            <v>0</v>
          </cell>
          <cell r="H326">
            <v>0</v>
          </cell>
          <cell r="I326">
            <v>0.7</v>
          </cell>
          <cell r="K326" t="str">
            <v>Cosine</v>
          </cell>
          <cell r="L326">
            <v>0</v>
          </cell>
          <cell r="M326">
            <v>0</v>
          </cell>
          <cell r="N326">
            <v>4</v>
          </cell>
          <cell r="O326">
            <v>0</v>
          </cell>
          <cell r="P326">
            <v>0</v>
          </cell>
          <cell r="Q326">
            <v>0</v>
          </cell>
          <cell r="R326">
            <v>4</v>
          </cell>
        </row>
        <row r="327">
          <cell r="B327" t="str">
            <v>ECI Telecom</v>
          </cell>
          <cell r="C327">
            <v>0</v>
          </cell>
          <cell r="D327">
            <v>0</v>
          </cell>
          <cell r="E327">
            <v>0</v>
          </cell>
          <cell r="F327">
            <v>0</v>
          </cell>
          <cell r="G327">
            <v>0</v>
          </cell>
          <cell r="H327">
            <v>0</v>
          </cell>
          <cell r="I327">
            <v>0</v>
          </cell>
          <cell r="K327" t="str">
            <v>ECI Telecom</v>
          </cell>
          <cell r="L327">
            <v>0</v>
          </cell>
          <cell r="M327">
            <v>0</v>
          </cell>
          <cell r="N327">
            <v>0</v>
          </cell>
          <cell r="O327">
            <v>0</v>
          </cell>
          <cell r="P327">
            <v>0</v>
          </cell>
          <cell r="Q327">
            <v>0</v>
          </cell>
          <cell r="R327">
            <v>0</v>
          </cell>
        </row>
        <row r="328">
          <cell r="B328" t="str">
            <v>Equipe</v>
          </cell>
          <cell r="C328">
            <v>0</v>
          </cell>
          <cell r="D328">
            <v>0</v>
          </cell>
          <cell r="E328">
            <v>0</v>
          </cell>
          <cell r="F328">
            <v>0</v>
          </cell>
          <cell r="G328">
            <v>0</v>
          </cell>
          <cell r="H328">
            <v>0</v>
          </cell>
          <cell r="I328">
            <v>0</v>
          </cell>
          <cell r="K328" t="str">
            <v>Equipe</v>
          </cell>
          <cell r="L328">
            <v>0</v>
          </cell>
          <cell r="M328">
            <v>0</v>
          </cell>
          <cell r="N328">
            <v>0</v>
          </cell>
          <cell r="O328">
            <v>0</v>
          </cell>
          <cell r="P328">
            <v>0</v>
          </cell>
          <cell r="Q328">
            <v>0</v>
          </cell>
          <cell r="R328">
            <v>0</v>
          </cell>
        </row>
        <row r="329">
          <cell r="B329" t="str">
            <v>Ericsson</v>
          </cell>
          <cell r="C329">
            <v>0</v>
          </cell>
          <cell r="D329">
            <v>2.2000000000000002</v>
          </cell>
          <cell r="E329">
            <v>10</v>
          </cell>
          <cell r="F329">
            <v>0</v>
          </cell>
          <cell r="G329">
            <v>0</v>
          </cell>
          <cell r="H329">
            <v>22</v>
          </cell>
          <cell r="I329">
            <v>34.200000000000003</v>
          </cell>
          <cell r="K329" t="str">
            <v>Ericsson</v>
          </cell>
          <cell r="L329">
            <v>0</v>
          </cell>
          <cell r="M329">
            <v>37</v>
          </cell>
          <cell r="N329">
            <v>84</v>
          </cell>
          <cell r="O329">
            <v>0</v>
          </cell>
          <cell r="P329">
            <v>0</v>
          </cell>
          <cell r="Q329">
            <v>72</v>
          </cell>
          <cell r="R329">
            <v>193</v>
          </cell>
        </row>
        <row r="330">
          <cell r="B330" t="str">
            <v>Extreme</v>
          </cell>
          <cell r="C330">
            <v>0</v>
          </cell>
          <cell r="D330">
            <v>0</v>
          </cell>
          <cell r="E330">
            <v>0</v>
          </cell>
          <cell r="F330">
            <v>0</v>
          </cell>
          <cell r="G330">
            <v>4</v>
          </cell>
          <cell r="H330">
            <v>0</v>
          </cell>
          <cell r="I330">
            <v>4</v>
          </cell>
          <cell r="K330" t="str">
            <v>Extreme</v>
          </cell>
          <cell r="L330">
            <v>0</v>
          </cell>
          <cell r="M330">
            <v>0</v>
          </cell>
          <cell r="N330">
            <v>0</v>
          </cell>
          <cell r="O330">
            <v>0</v>
          </cell>
          <cell r="P330">
            <v>133</v>
          </cell>
          <cell r="Q330">
            <v>0</v>
          </cell>
          <cell r="R330">
            <v>133</v>
          </cell>
        </row>
        <row r="331">
          <cell r="B331" t="str">
            <v>Force10</v>
          </cell>
          <cell r="C331">
            <v>0</v>
          </cell>
          <cell r="D331">
            <v>0</v>
          </cell>
          <cell r="E331">
            <v>0</v>
          </cell>
          <cell r="F331">
            <v>0</v>
          </cell>
          <cell r="G331">
            <v>0</v>
          </cell>
          <cell r="H331">
            <v>0</v>
          </cell>
          <cell r="I331">
            <v>0</v>
          </cell>
          <cell r="K331" t="str">
            <v>Force10</v>
          </cell>
          <cell r="L331">
            <v>0</v>
          </cell>
          <cell r="M331">
            <v>0</v>
          </cell>
          <cell r="N331">
            <v>0</v>
          </cell>
          <cell r="O331">
            <v>0</v>
          </cell>
          <cell r="P331">
            <v>0</v>
          </cell>
          <cell r="Q331">
            <v>0</v>
          </cell>
          <cell r="R331">
            <v>0</v>
          </cell>
        </row>
        <row r="332">
          <cell r="B332" t="str">
            <v>Fujitsu</v>
          </cell>
          <cell r="C332">
            <v>0</v>
          </cell>
          <cell r="D332">
            <v>0</v>
          </cell>
          <cell r="E332">
            <v>0</v>
          </cell>
          <cell r="F332">
            <v>0</v>
          </cell>
          <cell r="G332">
            <v>0</v>
          </cell>
          <cell r="H332">
            <v>0</v>
          </cell>
          <cell r="I332">
            <v>0</v>
          </cell>
          <cell r="K332" t="str">
            <v>Fujitsu</v>
          </cell>
          <cell r="L332">
            <v>0</v>
          </cell>
          <cell r="M332">
            <v>0</v>
          </cell>
          <cell r="N332">
            <v>0</v>
          </cell>
          <cell r="O332">
            <v>0</v>
          </cell>
          <cell r="P332">
            <v>0</v>
          </cell>
          <cell r="Q332">
            <v>0</v>
          </cell>
          <cell r="R332">
            <v>0</v>
          </cell>
        </row>
        <row r="333">
          <cell r="B333" t="str">
            <v>Hammerhead Systems</v>
          </cell>
          <cell r="C333">
            <v>0</v>
          </cell>
          <cell r="D333">
            <v>0</v>
          </cell>
          <cell r="E333">
            <v>0</v>
          </cell>
          <cell r="F333">
            <v>0</v>
          </cell>
          <cell r="G333">
            <v>0</v>
          </cell>
          <cell r="H333">
            <v>0</v>
          </cell>
          <cell r="I333">
            <v>0</v>
          </cell>
          <cell r="K333" t="str">
            <v>Hammerhead Systems</v>
          </cell>
          <cell r="L333">
            <v>0</v>
          </cell>
          <cell r="M333">
            <v>0</v>
          </cell>
          <cell r="N333">
            <v>0</v>
          </cell>
          <cell r="O333">
            <v>0</v>
          </cell>
          <cell r="P333">
            <v>0</v>
          </cell>
          <cell r="Q333">
            <v>0</v>
          </cell>
          <cell r="R333">
            <v>0</v>
          </cell>
        </row>
        <row r="334">
          <cell r="B334" t="str">
            <v>Hitachi</v>
          </cell>
          <cell r="C334">
            <v>0</v>
          </cell>
          <cell r="D334">
            <v>0</v>
          </cell>
          <cell r="E334">
            <v>0</v>
          </cell>
          <cell r="F334">
            <v>0</v>
          </cell>
          <cell r="G334">
            <v>0</v>
          </cell>
          <cell r="H334">
            <v>0</v>
          </cell>
          <cell r="I334">
            <v>0</v>
          </cell>
          <cell r="K334" t="str">
            <v>Hitachi</v>
          </cell>
          <cell r="L334">
            <v>0</v>
          </cell>
          <cell r="M334">
            <v>0</v>
          </cell>
          <cell r="N334">
            <v>0</v>
          </cell>
          <cell r="O334">
            <v>0</v>
          </cell>
          <cell r="P334">
            <v>0</v>
          </cell>
          <cell r="Q334">
            <v>0</v>
          </cell>
          <cell r="R334">
            <v>0</v>
          </cell>
        </row>
        <row r="335">
          <cell r="B335" t="str">
            <v>Hitachi Cable</v>
          </cell>
          <cell r="C335">
            <v>0</v>
          </cell>
          <cell r="D335">
            <v>0</v>
          </cell>
          <cell r="E335">
            <v>0</v>
          </cell>
          <cell r="F335">
            <v>0</v>
          </cell>
          <cell r="G335">
            <v>0</v>
          </cell>
          <cell r="H335">
            <v>0</v>
          </cell>
          <cell r="I335">
            <v>0</v>
          </cell>
          <cell r="K335" t="str">
            <v>Hitachi Cable</v>
          </cell>
          <cell r="L335">
            <v>0</v>
          </cell>
          <cell r="M335">
            <v>0</v>
          </cell>
          <cell r="N335">
            <v>0</v>
          </cell>
          <cell r="O335">
            <v>0</v>
          </cell>
          <cell r="P335">
            <v>0</v>
          </cell>
          <cell r="Q335">
            <v>0</v>
          </cell>
          <cell r="R335">
            <v>0</v>
          </cell>
        </row>
        <row r="336">
          <cell r="B336" t="str">
            <v>Huawei</v>
          </cell>
          <cell r="C336">
            <v>0</v>
          </cell>
          <cell r="D336">
            <v>0</v>
          </cell>
          <cell r="E336">
            <v>0</v>
          </cell>
          <cell r="F336">
            <v>0</v>
          </cell>
          <cell r="G336">
            <v>0</v>
          </cell>
          <cell r="H336">
            <v>0</v>
          </cell>
          <cell r="I336">
            <v>0</v>
          </cell>
          <cell r="K336" t="str">
            <v>Huawei</v>
          </cell>
          <cell r="L336">
            <v>0</v>
          </cell>
          <cell r="M336">
            <v>0</v>
          </cell>
          <cell r="N336">
            <v>0</v>
          </cell>
          <cell r="O336">
            <v>0</v>
          </cell>
          <cell r="P336">
            <v>0</v>
          </cell>
          <cell r="Q336">
            <v>0</v>
          </cell>
          <cell r="R336">
            <v>0</v>
          </cell>
        </row>
        <row r="337">
          <cell r="B337" t="str">
            <v>Hyperchip</v>
          </cell>
          <cell r="C337">
            <v>0</v>
          </cell>
          <cell r="D337">
            <v>0</v>
          </cell>
          <cell r="E337">
            <v>0</v>
          </cell>
          <cell r="F337">
            <v>0</v>
          </cell>
          <cell r="G337">
            <v>0</v>
          </cell>
          <cell r="H337">
            <v>0</v>
          </cell>
          <cell r="I337">
            <v>0</v>
          </cell>
          <cell r="K337" t="str">
            <v>Hyperchip</v>
          </cell>
          <cell r="L337">
            <v>0</v>
          </cell>
          <cell r="M337">
            <v>0</v>
          </cell>
          <cell r="N337">
            <v>0</v>
          </cell>
          <cell r="O337">
            <v>0</v>
          </cell>
          <cell r="P337">
            <v>0</v>
          </cell>
          <cell r="Q337">
            <v>0</v>
          </cell>
          <cell r="R337">
            <v>0</v>
          </cell>
        </row>
        <row r="338">
          <cell r="B338" t="str">
            <v>Juniper</v>
          </cell>
          <cell r="C338">
            <v>19</v>
          </cell>
          <cell r="D338">
            <v>8.8000000000000007</v>
          </cell>
          <cell r="E338">
            <v>9.4</v>
          </cell>
          <cell r="F338">
            <v>0</v>
          </cell>
          <cell r="G338">
            <v>0</v>
          </cell>
          <cell r="H338">
            <v>0</v>
          </cell>
          <cell r="I338">
            <v>37.200000000000003</v>
          </cell>
          <cell r="K338" t="str">
            <v>Juniper</v>
          </cell>
          <cell r="L338">
            <v>70</v>
          </cell>
          <cell r="M338">
            <v>81</v>
          </cell>
          <cell r="N338">
            <v>119</v>
          </cell>
          <cell r="O338">
            <v>0</v>
          </cell>
          <cell r="P338">
            <v>0</v>
          </cell>
          <cell r="Q338">
            <v>0</v>
          </cell>
          <cell r="R338">
            <v>270</v>
          </cell>
        </row>
        <row r="339">
          <cell r="B339" t="str">
            <v>Laurel Networks</v>
          </cell>
          <cell r="C339">
            <v>0</v>
          </cell>
          <cell r="D339">
            <v>0</v>
          </cell>
          <cell r="E339">
            <v>0</v>
          </cell>
          <cell r="F339">
            <v>0</v>
          </cell>
          <cell r="G339">
            <v>0</v>
          </cell>
          <cell r="H339">
            <v>0</v>
          </cell>
          <cell r="I339">
            <v>0</v>
          </cell>
          <cell r="K339" t="str">
            <v>Laurel Networks</v>
          </cell>
          <cell r="L339">
            <v>0</v>
          </cell>
          <cell r="M339">
            <v>0</v>
          </cell>
          <cell r="N339">
            <v>0</v>
          </cell>
          <cell r="O339">
            <v>0</v>
          </cell>
          <cell r="P339">
            <v>0</v>
          </cell>
          <cell r="Q339">
            <v>0</v>
          </cell>
          <cell r="R339">
            <v>0</v>
          </cell>
        </row>
        <row r="340">
          <cell r="B340" t="str">
            <v>Lucent</v>
          </cell>
          <cell r="C340">
            <v>0</v>
          </cell>
          <cell r="D340">
            <v>0</v>
          </cell>
          <cell r="E340">
            <v>0</v>
          </cell>
          <cell r="F340">
            <v>0</v>
          </cell>
          <cell r="G340">
            <v>0</v>
          </cell>
          <cell r="H340">
            <v>0</v>
          </cell>
          <cell r="I340">
            <v>0</v>
          </cell>
          <cell r="K340" t="str">
            <v>Lucent</v>
          </cell>
          <cell r="L340">
            <v>0</v>
          </cell>
          <cell r="M340">
            <v>0</v>
          </cell>
          <cell r="N340">
            <v>0</v>
          </cell>
          <cell r="O340">
            <v>0</v>
          </cell>
          <cell r="P340">
            <v>0</v>
          </cell>
          <cell r="Q340">
            <v>0</v>
          </cell>
          <cell r="R340">
            <v>0</v>
          </cell>
        </row>
        <row r="341">
          <cell r="B341" t="str">
            <v>NEC</v>
          </cell>
          <cell r="C341">
            <v>0</v>
          </cell>
          <cell r="D341">
            <v>0</v>
          </cell>
          <cell r="E341">
            <v>0</v>
          </cell>
          <cell r="F341">
            <v>0</v>
          </cell>
          <cell r="G341">
            <v>0</v>
          </cell>
          <cell r="H341">
            <v>0</v>
          </cell>
          <cell r="I341">
            <v>0</v>
          </cell>
          <cell r="K341" t="str">
            <v>NEC</v>
          </cell>
          <cell r="L341">
            <v>0</v>
          </cell>
          <cell r="M341">
            <v>0</v>
          </cell>
          <cell r="N341">
            <v>0</v>
          </cell>
          <cell r="O341">
            <v>0</v>
          </cell>
          <cell r="P341">
            <v>0</v>
          </cell>
          <cell r="Q341">
            <v>0</v>
          </cell>
          <cell r="R341">
            <v>0</v>
          </cell>
        </row>
        <row r="342">
          <cell r="B342" t="str">
            <v>Nokia Siemens Networks</v>
          </cell>
          <cell r="C342">
            <v>0</v>
          </cell>
          <cell r="D342">
            <v>0</v>
          </cell>
          <cell r="E342">
            <v>0</v>
          </cell>
          <cell r="F342">
            <v>0</v>
          </cell>
          <cell r="G342">
            <v>0</v>
          </cell>
          <cell r="H342">
            <v>0</v>
          </cell>
          <cell r="I342">
            <v>0</v>
          </cell>
          <cell r="K342" t="str">
            <v>Nokia Siemens Networks</v>
          </cell>
          <cell r="L342">
            <v>0</v>
          </cell>
          <cell r="M342">
            <v>0</v>
          </cell>
          <cell r="N342">
            <v>0</v>
          </cell>
          <cell r="O342">
            <v>0</v>
          </cell>
          <cell r="P342">
            <v>0</v>
          </cell>
          <cell r="Q342">
            <v>0</v>
          </cell>
          <cell r="R342">
            <v>0</v>
          </cell>
        </row>
        <row r="343">
          <cell r="B343" t="str">
            <v>Nortel</v>
          </cell>
          <cell r="C343">
            <v>0</v>
          </cell>
          <cell r="D343">
            <v>0</v>
          </cell>
          <cell r="E343">
            <v>4</v>
          </cell>
          <cell r="F343">
            <v>0</v>
          </cell>
          <cell r="G343">
            <v>1.8</v>
          </cell>
          <cell r="H343">
            <v>118.3</v>
          </cell>
          <cell r="I343">
            <v>124.1</v>
          </cell>
          <cell r="K343" t="str">
            <v>Nortel</v>
          </cell>
          <cell r="L343">
            <v>0</v>
          </cell>
          <cell r="M343">
            <v>0</v>
          </cell>
          <cell r="N343">
            <v>19</v>
          </cell>
          <cell r="O343">
            <v>0</v>
          </cell>
          <cell r="P343">
            <v>128</v>
          </cell>
          <cell r="Q343">
            <v>260</v>
          </cell>
          <cell r="R343">
            <v>407</v>
          </cell>
        </row>
        <row r="344">
          <cell r="B344" t="str">
            <v>Procket</v>
          </cell>
          <cell r="C344">
            <v>0</v>
          </cell>
          <cell r="D344">
            <v>0</v>
          </cell>
          <cell r="E344">
            <v>0</v>
          </cell>
          <cell r="F344">
            <v>0</v>
          </cell>
          <cell r="G344">
            <v>0</v>
          </cell>
          <cell r="H344">
            <v>0</v>
          </cell>
          <cell r="I344">
            <v>0</v>
          </cell>
          <cell r="K344" t="str">
            <v>Procket</v>
          </cell>
          <cell r="L344">
            <v>0</v>
          </cell>
          <cell r="M344">
            <v>0</v>
          </cell>
          <cell r="N344">
            <v>0</v>
          </cell>
          <cell r="O344">
            <v>0</v>
          </cell>
          <cell r="P344">
            <v>0</v>
          </cell>
          <cell r="Q344">
            <v>0</v>
          </cell>
          <cell r="R344">
            <v>0</v>
          </cell>
        </row>
        <row r="345">
          <cell r="B345" t="str">
            <v>Quarry</v>
          </cell>
          <cell r="C345">
            <v>0</v>
          </cell>
          <cell r="D345">
            <v>0</v>
          </cell>
          <cell r="E345">
            <v>0</v>
          </cell>
          <cell r="F345">
            <v>0</v>
          </cell>
          <cell r="G345">
            <v>0</v>
          </cell>
          <cell r="H345">
            <v>0</v>
          </cell>
          <cell r="I345">
            <v>0</v>
          </cell>
          <cell r="K345" t="str">
            <v>Quarry</v>
          </cell>
          <cell r="L345">
            <v>0</v>
          </cell>
          <cell r="M345">
            <v>0</v>
          </cell>
          <cell r="N345">
            <v>0</v>
          </cell>
          <cell r="O345">
            <v>0</v>
          </cell>
          <cell r="P345">
            <v>0</v>
          </cell>
          <cell r="Q345">
            <v>0</v>
          </cell>
          <cell r="R345">
            <v>0</v>
          </cell>
        </row>
        <row r="346">
          <cell r="B346" t="str">
            <v>Redback</v>
          </cell>
          <cell r="C346">
            <v>0</v>
          </cell>
          <cell r="D346">
            <v>0</v>
          </cell>
          <cell r="E346">
            <v>0</v>
          </cell>
          <cell r="F346">
            <v>0</v>
          </cell>
          <cell r="G346">
            <v>0</v>
          </cell>
          <cell r="H346">
            <v>0</v>
          </cell>
          <cell r="I346">
            <v>0</v>
          </cell>
          <cell r="K346" t="str">
            <v>Redback</v>
          </cell>
          <cell r="L346">
            <v>0</v>
          </cell>
          <cell r="M346">
            <v>0</v>
          </cell>
          <cell r="N346">
            <v>0</v>
          </cell>
          <cell r="O346">
            <v>0</v>
          </cell>
          <cell r="P346">
            <v>0</v>
          </cell>
          <cell r="Q346">
            <v>0</v>
          </cell>
          <cell r="R346">
            <v>0</v>
          </cell>
        </row>
        <row r="347">
          <cell r="B347" t="str">
            <v>Riverstone</v>
          </cell>
          <cell r="C347">
            <v>0</v>
          </cell>
          <cell r="D347">
            <v>0</v>
          </cell>
          <cell r="E347">
            <v>0</v>
          </cell>
          <cell r="F347">
            <v>0</v>
          </cell>
          <cell r="G347">
            <v>0</v>
          </cell>
          <cell r="H347">
            <v>0</v>
          </cell>
          <cell r="I347">
            <v>0</v>
          </cell>
          <cell r="K347" t="str">
            <v>Riverstone</v>
          </cell>
          <cell r="L347">
            <v>0</v>
          </cell>
          <cell r="M347">
            <v>0</v>
          </cell>
          <cell r="N347">
            <v>0</v>
          </cell>
          <cell r="O347">
            <v>0</v>
          </cell>
          <cell r="P347">
            <v>0</v>
          </cell>
          <cell r="Q347">
            <v>0</v>
          </cell>
          <cell r="R347">
            <v>0</v>
          </cell>
        </row>
        <row r="348">
          <cell r="B348" t="str">
            <v>Tellabs</v>
          </cell>
          <cell r="C348">
            <v>0</v>
          </cell>
          <cell r="D348">
            <v>0</v>
          </cell>
          <cell r="E348">
            <v>0</v>
          </cell>
          <cell r="F348">
            <v>0</v>
          </cell>
          <cell r="G348">
            <v>0</v>
          </cell>
          <cell r="H348">
            <v>0</v>
          </cell>
          <cell r="I348">
            <v>0</v>
          </cell>
          <cell r="K348" t="str">
            <v>Tellabs</v>
          </cell>
          <cell r="L348">
            <v>0</v>
          </cell>
          <cell r="M348">
            <v>0</v>
          </cell>
          <cell r="N348">
            <v>0</v>
          </cell>
          <cell r="O348">
            <v>0</v>
          </cell>
          <cell r="P348">
            <v>0</v>
          </cell>
          <cell r="Q348">
            <v>0</v>
          </cell>
          <cell r="R348">
            <v>0</v>
          </cell>
        </row>
        <row r="349">
          <cell r="B349" t="str">
            <v>ZTE</v>
          </cell>
          <cell r="C349">
            <v>0</v>
          </cell>
          <cell r="D349">
            <v>0</v>
          </cell>
          <cell r="E349">
            <v>0</v>
          </cell>
          <cell r="F349">
            <v>0</v>
          </cell>
          <cell r="G349">
            <v>0</v>
          </cell>
          <cell r="H349">
            <v>0</v>
          </cell>
          <cell r="I349">
            <v>0</v>
          </cell>
          <cell r="K349" t="str">
            <v>ZTE</v>
          </cell>
          <cell r="L349">
            <v>0</v>
          </cell>
          <cell r="M349">
            <v>0</v>
          </cell>
          <cell r="N349">
            <v>0</v>
          </cell>
          <cell r="O349">
            <v>0</v>
          </cell>
          <cell r="P349">
            <v>0</v>
          </cell>
          <cell r="Q349">
            <v>0</v>
          </cell>
          <cell r="R349">
            <v>0</v>
          </cell>
        </row>
        <row r="350">
          <cell r="B350" t="str">
            <v>Other</v>
          </cell>
          <cell r="C350">
            <v>0</v>
          </cell>
          <cell r="D350">
            <v>0</v>
          </cell>
          <cell r="E350">
            <v>0</v>
          </cell>
          <cell r="F350">
            <v>0</v>
          </cell>
          <cell r="G350">
            <v>0</v>
          </cell>
          <cell r="H350">
            <v>0</v>
          </cell>
          <cell r="I350">
            <v>0</v>
          </cell>
          <cell r="K350" t="str">
            <v>Other</v>
          </cell>
          <cell r="L350">
            <v>0</v>
          </cell>
          <cell r="M350">
            <v>0</v>
          </cell>
          <cell r="N350">
            <v>0</v>
          </cell>
          <cell r="O350">
            <v>0</v>
          </cell>
          <cell r="P350">
            <v>0</v>
          </cell>
          <cell r="Q350">
            <v>0</v>
          </cell>
          <cell r="R350">
            <v>0</v>
          </cell>
        </row>
        <row r="351">
          <cell r="B351" t="str">
            <v>Total</v>
          </cell>
          <cell r="C351">
            <v>87.5</v>
          </cell>
          <cell r="D351">
            <v>56</v>
          </cell>
          <cell r="E351">
            <v>39.199999999999996</v>
          </cell>
          <cell r="F351">
            <v>0</v>
          </cell>
          <cell r="G351">
            <v>79.8</v>
          </cell>
          <cell r="H351">
            <v>218.3</v>
          </cell>
          <cell r="I351">
            <v>480.79999999999995</v>
          </cell>
          <cell r="K351" t="str">
            <v>Total</v>
          </cell>
          <cell r="L351">
            <v>234</v>
          </cell>
          <cell r="M351">
            <v>1212</v>
          </cell>
          <cell r="N351">
            <v>728</v>
          </cell>
          <cell r="O351">
            <v>0</v>
          </cell>
          <cell r="P351">
            <v>2647</v>
          </cell>
          <cell r="Q351">
            <v>949</v>
          </cell>
          <cell r="R351">
            <v>5770</v>
          </cell>
        </row>
        <row r="355">
          <cell r="B355" t="str">
            <v>Vendor</v>
          </cell>
          <cell r="C355" t="str">
            <v>Core IP/MPLS</v>
          </cell>
          <cell r="D355" t="str">
            <v xml:space="preserve">Edge IP/MPLS </v>
          </cell>
          <cell r="E355" t="str">
            <v>Subscriber Service Router</v>
          </cell>
          <cell r="F355" t="str">
            <v>BRAS</v>
          </cell>
          <cell r="G355" t="str">
            <v>IP/Ethernet</v>
          </cell>
          <cell r="H355" t="str">
            <v>ATM/MPLS</v>
          </cell>
          <cell r="I355" t="str">
            <v>Total IPS</v>
          </cell>
          <cell r="K355" t="str">
            <v>Vendor</v>
          </cell>
          <cell r="L355" t="str">
            <v>Core IP/MPLS</v>
          </cell>
          <cell r="M355" t="str">
            <v>Edge IP/MPLS</v>
          </cell>
          <cell r="N355" t="str">
            <v>Subscriber Service Router</v>
          </cell>
          <cell r="O355" t="str">
            <v>BRAS</v>
          </cell>
          <cell r="P355" t="str">
            <v>IP/Ethernet</v>
          </cell>
          <cell r="Q355" t="str">
            <v>ATM/MPLS</v>
          </cell>
          <cell r="R355" t="str">
            <v>Total IPS</v>
          </cell>
        </row>
        <row r="356">
          <cell r="B356" t="str">
            <v>Alaxala Networks</v>
          </cell>
          <cell r="I356">
            <v>0</v>
          </cell>
          <cell r="K356" t="str">
            <v>Alaxala Networks</v>
          </cell>
          <cell r="R356">
            <v>0</v>
          </cell>
        </row>
        <row r="357">
          <cell r="B357" t="str">
            <v>Alcatel-Lucent</v>
          </cell>
          <cell r="C357">
            <v>0.7</v>
          </cell>
          <cell r="D357">
            <v>0</v>
          </cell>
          <cell r="E357">
            <v>0</v>
          </cell>
          <cell r="F357">
            <v>0</v>
          </cell>
          <cell r="G357">
            <v>4</v>
          </cell>
          <cell r="H357">
            <v>41</v>
          </cell>
          <cell r="I357">
            <v>45.7</v>
          </cell>
          <cell r="K357" t="str">
            <v>Alcatel-Lucent</v>
          </cell>
          <cell r="L357">
            <v>3</v>
          </cell>
          <cell r="M357">
            <v>0</v>
          </cell>
          <cell r="N357">
            <v>0</v>
          </cell>
          <cell r="O357">
            <v>0</v>
          </cell>
          <cell r="P357">
            <v>164</v>
          </cell>
          <cell r="Q357">
            <v>767</v>
          </cell>
          <cell r="R357">
            <v>934</v>
          </cell>
        </row>
        <row r="358">
          <cell r="B358" t="str">
            <v>Atrica</v>
          </cell>
          <cell r="I358">
            <v>0</v>
          </cell>
          <cell r="K358" t="str">
            <v>Atrica</v>
          </cell>
          <cell r="R358">
            <v>0</v>
          </cell>
        </row>
        <row r="359">
          <cell r="B359" t="str">
            <v>Avici</v>
          </cell>
          <cell r="C359">
            <v>0.8</v>
          </cell>
          <cell r="D359">
            <v>0</v>
          </cell>
          <cell r="E359">
            <v>0</v>
          </cell>
          <cell r="F359">
            <v>0</v>
          </cell>
          <cell r="G359">
            <v>0</v>
          </cell>
          <cell r="H359">
            <v>0</v>
          </cell>
          <cell r="I359">
            <v>0.8</v>
          </cell>
          <cell r="K359" t="str">
            <v>Avici</v>
          </cell>
          <cell r="L359">
            <v>1</v>
          </cell>
          <cell r="M359">
            <v>0</v>
          </cell>
          <cell r="N359">
            <v>0</v>
          </cell>
          <cell r="O359">
            <v>0</v>
          </cell>
          <cell r="P359">
            <v>0</v>
          </cell>
          <cell r="Q359">
            <v>0</v>
          </cell>
          <cell r="R359">
            <v>1</v>
          </cell>
        </row>
        <row r="360">
          <cell r="B360" t="str">
            <v>Brocade</v>
          </cell>
          <cell r="C360">
            <v>0</v>
          </cell>
          <cell r="D360">
            <v>0</v>
          </cell>
          <cell r="E360">
            <v>0</v>
          </cell>
          <cell r="F360">
            <v>0</v>
          </cell>
          <cell r="G360">
            <v>0.9</v>
          </cell>
          <cell r="H360">
            <v>0</v>
          </cell>
          <cell r="I360">
            <v>0.9</v>
          </cell>
          <cell r="K360" t="str">
            <v>Brocade</v>
          </cell>
          <cell r="L360">
            <v>0</v>
          </cell>
          <cell r="M360">
            <v>0</v>
          </cell>
          <cell r="N360">
            <v>0</v>
          </cell>
          <cell r="O360">
            <v>0</v>
          </cell>
          <cell r="P360">
            <v>218</v>
          </cell>
          <cell r="Q360">
            <v>0</v>
          </cell>
          <cell r="R360">
            <v>218</v>
          </cell>
        </row>
        <row r="361">
          <cell r="B361" t="str">
            <v>Caspian</v>
          </cell>
          <cell r="C361">
            <v>0</v>
          </cell>
          <cell r="D361">
            <v>0</v>
          </cell>
          <cell r="E361">
            <v>0</v>
          </cell>
          <cell r="F361">
            <v>0</v>
          </cell>
          <cell r="G361">
            <v>0</v>
          </cell>
          <cell r="H361">
            <v>0</v>
          </cell>
          <cell r="I361">
            <v>0</v>
          </cell>
          <cell r="K361" t="str">
            <v>Caspian</v>
          </cell>
          <cell r="L361">
            <v>0</v>
          </cell>
          <cell r="M361">
            <v>0</v>
          </cell>
          <cell r="N361">
            <v>0</v>
          </cell>
          <cell r="O361">
            <v>0</v>
          </cell>
          <cell r="P361">
            <v>0</v>
          </cell>
          <cell r="Q361">
            <v>0</v>
          </cell>
          <cell r="R361">
            <v>0</v>
          </cell>
        </row>
        <row r="362">
          <cell r="B362" t="str">
            <v>Chiaro</v>
          </cell>
          <cell r="C362">
            <v>0</v>
          </cell>
          <cell r="D362">
            <v>0</v>
          </cell>
          <cell r="E362">
            <v>0</v>
          </cell>
          <cell r="F362">
            <v>0</v>
          </cell>
          <cell r="G362">
            <v>0</v>
          </cell>
          <cell r="H362">
            <v>0</v>
          </cell>
          <cell r="I362">
            <v>0</v>
          </cell>
          <cell r="K362" t="str">
            <v>Chiaro</v>
          </cell>
          <cell r="L362">
            <v>0</v>
          </cell>
          <cell r="M362">
            <v>0</v>
          </cell>
          <cell r="N362">
            <v>0</v>
          </cell>
          <cell r="O362">
            <v>0</v>
          </cell>
          <cell r="P362">
            <v>0</v>
          </cell>
          <cell r="Q362">
            <v>0</v>
          </cell>
          <cell r="R362">
            <v>0</v>
          </cell>
        </row>
        <row r="363">
          <cell r="B363" t="str">
            <v>Ciena</v>
          </cell>
          <cell r="C363">
            <v>0</v>
          </cell>
          <cell r="D363">
            <v>0</v>
          </cell>
          <cell r="E363">
            <v>0</v>
          </cell>
          <cell r="F363">
            <v>0</v>
          </cell>
          <cell r="G363">
            <v>0</v>
          </cell>
          <cell r="H363">
            <v>0</v>
          </cell>
          <cell r="I363">
            <v>0</v>
          </cell>
          <cell r="K363" t="str">
            <v>Ciena</v>
          </cell>
          <cell r="L363">
            <v>0</v>
          </cell>
          <cell r="M363">
            <v>0</v>
          </cell>
          <cell r="N363">
            <v>0</v>
          </cell>
          <cell r="O363">
            <v>0</v>
          </cell>
          <cell r="P363">
            <v>0</v>
          </cell>
          <cell r="Q363">
            <v>0</v>
          </cell>
          <cell r="R363">
            <v>0</v>
          </cell>
        </row>
        <row r="364">
          <cell r="B364" t="str">
            <v>Cisco</v>
          </cell>
          <cell r="C364">
            <v>66.8</v>
          </cell>
          <cell r="D364">
            <v>57</v>
          </cell>
          <cell r="E364">
            <v>18.399999999999999</v>
          </cell>
          <cell r="F364">
            <v>0</v>
          </cell>
          <cell r="G364">
            <v>98</v>
          </cell>
          <cell r="H364">
            <v>27.3</v>
          </cell>
          <cell r="I364">
            <v>267.5</v>
          </cell>
          <cell r="K364" t="str">
            <v>Cisco</v>
          </cell>
          <cell r="L364">
            <v>172</v>
          </cell>
          <cell r="M364">
            <v>1091</v>
          </cell>
          <cell r="N364">
            <v>611</v>
          </cell>
          <cell r="O364">
            <v>0</v>
          </cell>
          <cell r="P364">
            <v>4445</v>
          </cell>
          <cell r="Q364">
            <v>299</v>
          </cell>
          <cell r="R364">
            <v>6618</v>
          </cell>
        </row>
        <row r="365">
          <cell r="B365" t="str">
            <v>Cosine</v>
          </cell>
          <cell r="C365">
            <v>0</v>
          </cell>
          <cell r="D365">
            <v>0</v>
          </cell>
          <cell r="E365">
            <v>1.8</v>
          </cell>
          <cell r="F365">
            <v>0</v>
          </cell>
          <cell r="G365">
            <v>0</v>
          </cell>
          <cell r="H365">
            <v>0</v>
          </cell>
          <cell r="I365">
            <v>1.8</v>
          </cell>
          <cell r="K365" t="str">
            <v>Cosine</v>
          </cell>
          <cell r="L365">
            <v>0</v>
          </cell>
          <cell r="M365">
            <v>0</v>
          </cell>
          <cell r="N365">
            <v>6</v>
          </cell>
          <cell r="O365">
            <v>0</v>
          </cell>
          <cell r="P365">
            <v>0</v>
          </cell>
          <cell r="Q365">
            <v>0</v>
          </cell>
          <cell r="R365">
            <v>6</v>
          </cell>
        </row>
        <row r="366">
          <cell r="B366" t="str">
            <v>ECI Telecom</v>
          </cell>
          <cell r="C366">
            <v>0</v>
          </cell>
          <cell r="D366">
            <v>0</v>
          </cell>
          <cell r="E366">
            <v>0</v>
          </cell>
          <cell r="F366">
            <v>0</v>
          </cell>
          <cell r="G366">
            <v>0</v>
          </cell>
          <cell r="H366">
            <v>0</v>
          </cell>
          <cell r="I366">
            <v>0</v>
          </cell>
          <cell r="K366" t="str">
            <v>ECI Telecom</v>
          </cell>
          <cell r="L366">
            <v>0</v>
          </cell>
          <cell r="M366">
            <v>0</v>
          </cell>
          <cell r="N366">
            <v>0</v>
          </cell>
          <cell r="O366">
            <v>0</v>
          </cell>
          <cell r="P366">
            <v>0</v>
          </cell>
          <cell r="Q366">
            <v>0</v>
          </cell>
          <cell r="R366">
            <v>0</v>
          </cell>
        </row>
        <row r="367">
          <cell r="B367" t="str">
            <v>Equipe</v>
          </cell>
          <cell r="C367">
            <v>0</v>
          </cell>
          <cell r="D367">
            <v>0</v>
          </cell>
          <cell r="E367">
            <v>0</v>
          </cell>
          <cell r="F367">
            <v>0</v>
          </cell>
          <cell r="G367">
            <v>0</v>
          </cell>
          <cell r="H367">
            <v>0</v>
          </cell>
          <cell r="I367">
            <v>0</v>
          </cell>
          <cell r="K367" t="str">
            <v>Equipe</v>
          </cell>
          <cell r="L367">
            <v>0</v>
          </cell>
          <cell r="M367">
            <v>0</v>
          </cell>
          <cell r="N367">
            <v>0</v>
          </cell>
          <cell r="O367">
            <v>0</v>
          </cell>
          <cell r="P367">
            <v>0</v>
          </cell>
          <cell r="Q367">
            <v>0</v>
          </cell>
          <cell r="R367">
            <v>0</v>
          </cell>
        </row>
        <row r="368">
          <cell r="B368" t="str">
            <v>Ericsson</v>
          </cell>
          <cell r="C368">
            <v>0</v>
          </cell>
          <cell r="D368">
            <v>1.3</v>
          </cell>
          <cell r="E368">
            <v>4</v>
          </cell>
          <cell r="F368">
            <v>0</v>
          </cell>
          <cell r="G368">
            <v>0</v>
          </cell>
          <cell r="H368">
            <v>30</v>
          </cell>
          <cell r="I368">
            <v>35.299999999999997</v>
          </cell>
          <cell r="K368" t="str">
            <v>Ericsson</v>
          </cell>
          <cell r="L368">
            <v>0</v>
          </cell>
          <cell r="M368">
            <v>37</v>
          </cell>
          <cell r="N368">
            <v>48</v>
          </cell>
          <cell r="O368">
            <v>0</v>
          </cell>
          <cell r="P368">
            <v>0</v>
          </cell>
          <cell r="Q368">
            <v>45</v>
          </cell>
          <cell r="R368">
            <v>130</v>
          </cell>
        </row>
        <row r="369">
          <cell r="B369" t="str">
            <v>Extreme</v>
          </cell>
          <cell r="C369">
            <v>0</v>
          </cell>
          <cell r="D369">
            <v>0</v>
          </cell>
          <cell r="E369">
            <v>0</v>
          </cell>
          <cell r="F369">
            <v>0</v>
          </cell>
          <cell r="G369">
            <v>5</v>
          </cell>
          <cell r="H369">
            <v>0</v>
          </cell>
          <cell r="I369">
            <v>5</v>
          </cell>
          <cell r="K369" t="str">
            <v>Extreme</v>
          </cell>
          <cell r="L369">
            <v>0</v>
          </cell>
          <cell r="M369">
            <v>0</v>
          </cell>
          <cell r="N369">
            <v>0</v>
          </cell>
          <cell r="O369">
            <v>0</v>
          </cell>
          <cell r="P369">
            <v>304</v>
          </cell>
          <cell r="Q369">
            <v>0</v>
          </cell>
          <cell r="R369">
            <v>304</v>
          </cell>
        </row>
        <row r="370">
          <cell r="B370" t="str">
            <v>Force10</v>
          </cell>
          <cell r="C370">
            <v>0</v>
          </cell>
          <cell r="D370">
            <v>0</v>
          </cell>
          <cell r="E370">
            <v>0</v>
          </cell>
          <cell r="F370">
            <v>0</v>
          </cell>
          <cell r="G370">
            <v>0</v>
          </cell>
          <cell r="H370">
            <v>0</v>
          </cell>
          <cell r="I370">
            <v>0</v>
          </cell>
          <cell r="K370" t="str">
            <v>Force10</v>
          </cell>
          <cell r="L370">
            <v>0</v>
          </cell>
          <cell r="M370">
            <v>0</v>
          </cell>
          <cell r="N370">
            <v>0</v>
          </cell>
          <cell r="O370">
            <v>0</v>
          </cell>
          <cell r="P370">
            <v>0</v>
          </cell>
          <cell r="Q370">
            <v>0</v>
          </cell>
          <cell r="R370">
            <v>0</v>
          </cell>
        </row>
        <row r="371">
          <cell r="B371" t="str">
            <v>Fujitsu</v>
          </cell>
          <cell r="C371">
            <v>0</v>
          </cell>
          <cell r="D371">
            <v>0</v>
          </cell>
          <cell r="E371">
            <v>0</v>
          </cell>
          <cell r="F371">
            <v>0</v>
          </cell>
          <cell r="G371">
            <v>0</v>
          </cell>
          <cell r="H371">
            <v>0</v>
          </cell>
          <cell r="I371">
            <v>0</v>
          </cell>
          <cell r="K371" t="str">
            <v>Fujitsu</v>
          </cell>
          <cell r="L371">
            <v>0</v>
          </cell>
          <cell r="M371">
            <v>0</v>
          </cell>
          <cell r="N371">
            <v>0</v>
          </cell>
          <cell r="O371">
            <v>0</v>
          </cell>
          <cell r="P371">
            <v>0</v>
          </cell>
          <cell r="Q371">
            <v>0</v>
          </cell>
          <cell r="R371">
            <v>0</v>
          </cell>
        </row>
        <row r="372">
          <cell r="B372" t="str">
            <v>Hammerhead Systems</v>
          </cell>
          <cell r="C372">
            <v>0</v>
          </cell>
          <cell r="D372">
            <v>0</v>
          </cell>
          <cell r="E372">
            <v>0</v>
          </cell>
          <cell r="F372">
            <v>0</v>
          </cell>
          <cell r="G372">
            <v>0</v>
          </cell>
          <cell r="H372">
            <v>0</v>
          </cell>
          <cell r="I372">
            <v>0</v>
          </cell>
          <cell r="K372" t="str">
            <v>Hammerhead Systems</v>
          </cell>
          <cell r="L372">
            <v>0</v>
          </cell>
          <cell r="M372">
            <v>0</v>
          </cell>
          <cell r="N372">
            <v>0</v>
          </cell>
          <cell r="O372">
            <v>0</v>
          </cell>
          <cell r="P372">
            <v>0</v>
          </cell>
          <cell r="Q372">
            <v>0</v>
          </cell>
          <cell r="R372">
            <v>0</v>
          </cell>
        </row>
        <row r="373">
          <cell r="B373" t="str">
            <v>Hitachi</v>
          </cell>
          <cell r="C373">
            <v>0</v>
          </cell>
          <cell r="D373">
            <v>0</v>
          </cell>
          <cell r="E373">
            <v>0</v>
          </cell>
          <cell r="F373">
            <v>0</v>
          </cell>
          <cell r="G373">
            <v>0</v>
          </cell>
          <cell r="H373">
            <v>0</v>
          </cell>
          <cell r="I373">
            <v>0</v>
          </cell>
          <cell r="K373" t="str">
            <v>Hitachi</v>
          </cell>
          <cell r="L373">
            <v>0</v>
          </cell>
          <cell r="M373">
            <v>0</v>
          </cell>
          <cell r="N373">
            <v>0</v>
          </cell>
          <cell r="O373">
            <v>0</v>
          </cell>
          <cell r="P373">
            <v>0</v>
          </cell>
          <cell r="Q373">
            <v>0</v>
          </cell>
          <cell r="R373">
            <v>0</v>
          </cell>
        </row>
        <row r="374">
          <cell r="B374" t="str">
            <v>Hitachi Cable</v>
          </cell>
          <cell r="C374">
            <v>0</v>
          </cell>
          <cell r="D374">
            <v>0</v>
          </cell>
          <cell r="E374">
            <v>0</v>
          </cell>
          <cell r="F374">
            <v>0</v>
          </cell>
          <cell r="G374">
            <v>0</v>
          </cell>
          <cell r="H374">
            <v>0</v>
          </cell>
          <cell r="I374">
            <v>0</v>
          </cell>
          <cell r="K374" t="str">
            <v>Hitachi Cable</v>
          </cell>
          <cell r="L374">
            <v>0</v>
          </cell>
          <cell r="M374">
            <v>0</v>
          </cell>
          <cell r="N374">
            <v>0</v>
          </cell>
          <cell r="O374">
            <v>0</v>
          </cell>
          <cell r="P374">
            <v>0</v>
          </cell>
          <cell r="Q374">
            <v>0</v>
          </cell>
          <cell r="R374">
            <v>0</v>
          </cell>
        </row>
        <row r="375">
          <cell r="B375" t="str">
            <v>Huawei</v>
          </cell>
          <cell r="C375">
            <v>0</v>
          </cell>
          <cell r="D375">
            <v>0</v>
          </cell>
          <cell r="E375">
            <v>0</v>
          </cell>
          <cell r="F375">
            <v>0</v>
          </cell>
          <cell r="G375">
            <v>0</v>
          </cell>
          <cell r="H375">
            <v>0</v>
          </cell>
          <cell r="I375">
            <v>0</v>
          </cell>
          <cell r="K375" t="str">
            <v>Huawei</v>
          </cell>
          <cell r="L375">
            <v>0</v>
          </cell>
          <cell r="M375">
            <v>0</v>
          </cell>
          <cell r="N375">
            <v>0</v>
          </cell>
          <cell r="O375">
            <v>0</v>
          </cell>
          <cell r="P375">
            <v>0</v>
          </cell>
          <cell r="Q375">
            <v>0</v>
          </cell>
          <cell r="R375">
            <v>0</v>
          </cell>
        </row>
        <row r="376">
          <cell r="B376" t="str">
            <v>Hyperchip</v>
          </cell>
          <cell r="C376">
            <v>0</v>
          </cell>
          <cell r="D376">
            <v>0</v>
          </cell>
          <cell r="E376">
            <v>0</v>
          </cell>
          <cell r="F376">
            <v>0</v>
          </cell>
          <cell r="G376">
            <v>0</v>
          </cell>
          <cell r="H376">
            <v>0</v>
          </cell>
          <cell r="I376">
            <v>0</v>
          </cell>
          <cell r="K376" t="str">
            <v>Hyperchip</v>
          </cell>
          <cell r="L376">
            <v>0</v>
          </cell>
          <cell r="M376">
            <v>0</v>
          </cell>
          <cell r="N376">
            <v>0</v>
          </cell>
          <cell r="O376">
            <v>0</v>
          </cell>
          <cell r="P376">
            <v>0</v>
          </cell>
          <cell r="Q376">
            <v>0</v>
          </cell>
          <cell r="R376">
            <v>0</v>
          </cell>
        </row>
        <row r="377">
          <cell r="B377" t="str">
            <v>Juniper</v>
          </cell>
          <cell r="C377">
            <v>20.7</v>
          </cell>
          <cell r="D377">
            <v>9</v>
          </cell>
          <cell r="E377">
            <v>8.6</v>
          </cell>
          <cell r="F377">
            <v>0</v>
          </cell>
          <cell r="G377">
            <v>0</v>
          </cell>
          <cell r="H377">
            <v>0</v>
          </cell>
          <cell r="I377">
            <v>38.299999999999997</v>
          </cell>
          <cell r="K377" t="str">
            <v>Juniper</v>
          </cell>
          <cell r="L377">
            <v>69</v>
          </cell>
          <cell r="M377">
            <v>79</v>
          </cell>
          <cell r="N377">
            <v>116</v>
          </cell>
          <cell r="O377">
            <v>0</v>
          </cell>
          <cell r="P377">
            <v>0</v>
          </cell>
          <cell r="Q377">
            <v>0</v>
          </cell>
          <cell r="R377">
            <v>264</v>
          </cell>
        </row>
        <row r="378">
          <cell r="B378" t="str">
            <v>Laurel Networks</v>
          </cell>
          <cell r="C378">
            <v>0</v>
          </cell>
          <cell r="D378">
            <v>0</v>
          </cell>
          <cell r="E378">
            <v>0</v>
          </cell>
          <cell r="F378">
            <v>0</v>
          </cell>
          <cell r="G378">
            <v>0</v>
          </cell>
          <cell r="H378">
            <v>0</v>
          </cell>
          <cell r="I378">
            <v>0</v>
          </cell>
          <cell r="K378" t="str">
            <v>Laurel Networks</v>
          </cell>
          <cell r="L378">
            <v>0</v>
          </cell>
          <cell r="M378">
            <v>0</v>
          </cell>
          <cell r="N378">
            <v>0</v>
          </cell>
          <cell r="O378">
            <v>0</v>
          </cell>
          <cell r="P378">
            <v>0</v>
          </cell>
          <cell r="Q378">
            <v>0</v>
          </cell>
          <cell r="R378">
            <v>0</v>
          </cell>
        </row>
        <row r="379">
          <cell r="B379" t="str">
            <v>Lucent</v>
          </cell>
          <cell r="C379">
            <v>0</v>
          </cell>
          <cell r="D379">
            <v>0</v>
          </cell>
          <cell r="E379">
            <v>0</v>
          </cell>
          <cell r="F379">
            <v>0</v>
          </cell>
          <cell r="G379">
            <v>0</v>
          </cell>
          <cell r="H379">
            <v>0</v>
          </cell>
          <cell r="I379">
            <v>0</v>
          </cell>
          <cell r="K379" t="str">
            <v>Lucent</v>
          </cell>
          <cell r="L379">
            <v>0</v>
          </cell>
          <cell r="M379">
            <v>0</v>
          </cell>
          <cell r="N379">
            <v>0</v>
          </cell>
          <cell r="O379">
            <v>0</v>
          </cell>
          <cell r="P379">
            <v>0</v>
          </cell>
          <cell r="Q379">
            <v>0</v>
          </cell>
          <cell r="R379">
            <v>0</v>
          </cell>
        </row>
        <row r="380">
          <cell r="B380" t="str">
            <v>NEC</v>
          </cell>
          <cell r="C380">
            <v>0</v>
          </cell>
          <cell r="D380">
            <v>0</v>
          </cell>
          <cell r="E380">
            <v>0</v>
          </cell>
          <cell r="F380">
            <v>0</v>
          </cell>
          <cell r="G380">
            <v>0</v>
          </cell>
          <cell r="H380">
            <v>0</v>
          </cell>
          <cell r="I380">
            <v>0</v>
          </cell>
          <cell r="K380" t="str">
            <v>NEC</v>
          </cell>
          <cell r="L380">
            <v>0</v>
          </cell>
          <cell r="M380">
            <v>0</v>
          </cell>
          <cell r="N380">
            <v>0</v>
          </cell>
          <cell r="O380">
            <v>0</v>
          </cell>
          <cell r="P380">
            <v>0</v>
          </cell>
          <cell r="Q380">
            <v>0</v>
          </cell>
          <cell r="R380">
            <v>0</v>
          </cell>
        </row>
        <row r="381">
          <cell r="B381" t="str">
            <v>Nokia Siemens Networks</v>
          </cell>
          <cell r="C381">
            <v>0</v>
          </cell>
          <cell r="D381">
            <v>0</v>
          </cell>
          <cell r="E381">
            <v>0</v>
          </cell>
          <cell r="F381">
            <v>0</v>
          </cell>
          <cell r="G381">
            <v>0</v>
          </cell>
          <cell r="H381">
            <v>0</v>
          </cell>
          <cell r="I381">
            <v>0</v>
          </cell>
          <cell r="K381" t="str">
            <v>Nokia Siemens Networks</v>
          </cell>
          <cell r="L381">
            <v>0</v>
          </cell>
          <cell r="M381">
            <v>0</v>
          </cell>
          <cell r="N381">
            <v>0</v>
          </cell>
          <cell r="O381">
            <v>0</v>
          </cell>
          <cell r="P381">
            <v>0</v>
          </cell>
          <cell r="Q381">
            <v>0</v>
          </cell>
          <cell r="R381">
            <v>0</v>
          </cell>
        </row>
        <row r="382">
          <cell r="B382" t="str">
            <v>Nortel</v>
          </cell>
          <cell r="C382">
            <v>0</v>
          </cell>
          <cell r="D382">
            <v>0</v>
          </cell>
          <cell r="E382">
            <v>3</v>
          </cell>
          <cell r="F382">
            <v>0</v>
          </cell>
          <cell r="G382">
            <v>2.4</v>
          </cell>
          <cell r="H382">
            <v>97.4</v>
          </cell>
          <cell r="I382">
            <v>102.80000000000001</v>
          </cell>
          <cell r="K382" t="str">
            <v>Nortel</v>
          </cell>
          <cell r="L382">
            <v>0</v>
          </cell>
          <cell r="M382">
            <v>0</v>
          </cell>
          <cell r="N382">
            <v>13</v>
          </cell>
          <cell r="O382">
            <v>0</v>
          </cell>
          <cell r="P382">
            <v>212</v>
          </cell>
          <cell r="Q382">
            <v>283</v>
          </cell>
          <cell r="R382">
            <v>508</v>
          </cell>
        </row>
        <row r="383">
          <cell r="B383" t="str">
            <v>Procket</v>
          </cell>
          <cell r="C383">
            <v>0</v>
          </cell>
          <cell r="D383">
            <v>0</v>
          </cell>
          <cell r="E383">
            <v>0</v>
          </cell>
          <cell r="F383">
            <v>0</v>
          </cell>
          <cell r="G383">
            <v>0</v>
          </cell>
          <cell r="H383">
            <v>0</v>
          </cell>
          <cell r="I383">
            <v>0</v>
          </cell>
          <cell r="K383" t="str">
            <v>Procket</v>
          </cell>
          <cell r="L383">
            <v>0</v>
          </cell>
          <cell r="M383">
            <v>0</v>
          </cell>
          <cell r="N383">
            <v>0</v>
          </cell>
          <cell r="O383">
            <v>0</v>
          </cell>
          <cell r="P383">
            <v>0</v>
          </cell>
          <cell r="Q383">
            <v>0</v>
          </cell>
          <cell r="R383">
            <v>0</v>
          </cell>
        </row>
        <row r="384">
          <cell r="B384" t="str">
            <v>Quarry</v>
          </cell>
          <cell r="C384">
            <v>0</v>
          </cell>
          <cell r="D384">
            <v>0</v>
          </cell>
          <cell r="E384">
            <v>0</v>
          </cell>
          <cell r="F384">
            <v>0</v>
          </cell>
          <cell r="G384">
            <v>0</v>
          </cell>
          <cell r="H384">
            <v>0</v>
          </cell>
          <cell r="I384">
            <v>0</v>
          </cell>
          <cell r="K384" t="str">
            <v>Quarry</v>
          </cell>
          <cell r="L384">
            <v>0</v>
          </cell>
          <cell r="M384">
            <v>0</v>
          </cell>
          <cell r="N384">
            <v>0</v>
          </cell>
          <cell r="O384">
            <v>0</v>
          </cell>
          <cell r="P384">
            <v>0</v>
          </cell>
          <cell r="Q384">
            <v>0</v>
          </cell>
          <cell r="R384">
            <v>0</v>
          </cell>
        </row>
        <row r="385">
          <cell r="B385" t="str">
            <v>Redback</v>
          </cell>
          <cell r="C385">
            <v>0</v>
          </cell>
          <cell r="D385">
            <v>0</v>
          </cell>
          <cell r="E385">
            <v>0</v>
          </cell>
          <cell r="F385">
            <v>0</v>
          </cell>
          <cell r="G385">
            <v>0</v>
          </cell>
          <cell r="H385">
            <v>0</v>
          </cell>
          <cell r="I385">
            <v>0</v>
          </cell>
          <cell r="K385" t="str">
            <v>Redback</v>
          </cell>
          <cell r="L385">
            <v>0</v>
          </cell>
          <cell r="M385">
            <v>0</v>
          </cell>
          <cell r="N385">
            <v>0</v>
          </cell>
          <cell r="O385">
            <v>0</v>
          </cell>
          <cell r="P385">
            <v>0</v>
          </cell>
          <cell r="Q385">
            <v>0</v>
          </cell>
          <cell r="R385">
            <v>0</v>
          </cell>
        </row>
        <row r="386">
          <cell r="B386" t="str">
            <v>Riverstone</v>
          </cell>
          <cell r="C386">
            <v>0</v>
          </cell>
          <cell r="D386">
            <v>0</v>
          </cell>
          <cell r="E386">
            <v>0</v>
          </cell>
          <cell r="F386">
            <v>0</v>
          </cell>
          <cell r="G386">
            <v>0</v>
          </cell>
          <cell r="H386">
            <v>0</v>
          </cell>
          <cell r="I386">
            <v>0</v>
          </cell>
          <cell r="K386" t="str">
            <v>Riverstone</v>
          </cell>
          <cell r="L386">
            <v>0</v>
          </cell>
          <cell r="M386">
            <v>0</v>
          </cell>
          <cell r="N386">
            <v>0</v>
          </cell>
          <cell r="O386">
            <v>0</v>
          </cell>
          <cell r="P386">
            <v>0</v>
          </cell>
          <cell r="Q386">
            <v>0</v>
          </cell>
          <cell r="R386">
            <v>0</v>
          </cell>
        </row>
        <row r="387">
          <cell r="B387" t="str">
            <v>Tellabs</v>
          </cell>
          <cell r="C387">
            <v>0</v>
          </cell>
          <cell r="D387">
            <v>0</v>
          </cell>
          <cell r="E387">
            <v>0</v>
          </cell>
          <cell r="F387">
            <v>0</v>
          </cell>
          <cell r="G387">
            <v>0</v>
          </cell>
          <cell r="H387">
            <v>0</v>
          </cell>
          <cell r="I387">
            <v>0</v>
          </cell>
          <cell r="K387" t="str">
            <v>Tellabs</v>
          </cell>
          <cell r="L387">
            <v>0</v>
          </cell>
          <cell r="M387">
            <v>0</v>
          </cell>
          <cell r="N387">
            <v>0</v>
          </cell>
          <cell r="O387">
            <v>0</v>
          </cell>
          <cell r="P387">
            <v>0</v>
          </cell>
          <cell r="Q387">
            <v>0</v>
          </cell>
          <cell r="R387">
            <v>0</v>
          </cell>
        </row>
        <row r="388">
          <cell r="B388" t="str">
            <v>ZTE</v>
          </cell>
          <cell r="C388">
            <v>0</v>
          </cell>
          <cell r="D388">
            <v>0</v>
          </cell>
          <cell r="E388">
            <v>0</v>
          </cell>
          <cell r="F388">
            <v>0</v>
          </cell>
          <cell r="G388">
            <v>0</v>
          </cell>
          <cell r="H388">
            <v>0</v>
          </cell>
          <cell r="I388">
            <v>0</v>
          </cell>
          <cell r="K388" t="str">
            <v>ZTE</v>
          </cell>
          <cell r="L388">
            <v>0</v>
          </cell>
          <cell r="M388">
            <v>0</v>
          </cell>
          <cell r="N388">
            <v>0</v>
          </cell>
          <cell r="O388">
            <v>0</v>
          </cell>
          <cell r="P388">
            <v>0</v>
          </cell>
          <cell r="Q388">
            <v>0</v>
          </cell>
          <cell r="R388">
            <v>0</v>
          </cell>
        </row>
        <row r="389">
          <cell r="B389" t="str">
            <v>Other</v>
          </cell>
          <cell r="C389">
            <v>0</v>
          </cell>
          <cell r="D389">
            <v>0</v>
          </cell>
          <cell r="E389">
            <v>0.1</v>
          </cell>
          <cell r="F389">
            <v>0</v>
          </cell>
          <cell r="G389">
            <v>0</v>
          </cell>
          <cell r="H389">
            <v>0</v>
          </cell>
          <cell r="I389">
            <v>0.1</v>
          </cell>
          <cell r="K389" t="str">
            <v>Other</v>
          </cell>
          <cell r="L389">
            <v>0</v>
          </cell>
          <cell r="M389">
            <v>0</v>
          </cell>
          <cell r="N389">
            <v>0</v>
          </cell>
          <cell r="O389">
            <v>0</v>
          </cell>
          <cell r="P389">
            <v>0</v>
          </cell>
          <cell r="Q389">
            <v>0</v>
          </cell>
          <cell r="R389">
            <v>0</v>
          </cell>
        </row>
        <row r="390">
          <cell r="B390" t="str">
            <v>Total</v>
          </cell>
          <cell r="C390">
            <v>89</v>
          </cell>
          <cell r="D390">
            <v>67.3</v>
          </cell>
          <cell r="E390">
            <v>35.9</v>
          </cell>
          <cell r="F390">
            <v>0</v>
          </cell>
          <cell r="G390">
            <v>110.30000000000001</v>
          </cell>
          <cell r="H390">
            <v>195.7</v>
          </cell>
          <cell r="I390">
            <v>498.20000000000005</v>
          </cell>
          <cell r="K390" t="str">
            <v>Total</v>
          </cell>
          <cell r="L390">
            <v>245</v>
          </cell>
          <cell r="M390">
            <v>1207</v>
          </cell>
          <cell r="N390">
            <v>794</v>
          </cell>
          <cell r="O390">
            <v>0</v>
          </cell>
          <cell r="P390">
            <v>5343</v>
          </cell>
          <cell r="Q390">
            <v>1394</v>
          </cell>
          <cell r="R390">
            <v>8983</v>
          </cell>
        </row>
        <row r="394">
          <cell r="B394" t="str">
            <v>Vendor</v>
          </cell>
          <cell r="C394" t="str">
            <v>Core IP/MPLS</v>
          </cell>
          <cell r="D394" t="str">
            <v xml:space="preserve">Edge IP/MPLS </v>
          </cell>
          <cell r="E394" t="str">
            <v>Subscriber Service Router</v>
          </cell>
          <cell r="F394" t="str">
            <v>BRAS</v>
          </cell>
          <cell r="G394" t="str">
            <v>IP/Ethernet</v>
          </cell>
          <cell r="H394" t="str">
            <v>ATM/MPLS</v>
          </cell>
          <cell r="I394" t="str">
            <v>Total IPS</v>
          </cell>
          <cell r="K394" t="str">
            <v>Vendor</v>
          </cell>
          <cell r="L394" t="str">
            <v>Core IP/MPLS</v>
          </cell>
          <cell r="M394" t="str">
            <v>Edge IP/MPLS</v>
          </cell>
          <cell r="N394" t="str">
            <v>Subscriber Service Router</v>
          </cell>
          <cell r="O394" t="str">
            <v>BRAS</v>
          </cell>
          <cell r="P394" t="str">
            <v>IP/Ethernet</v>
          </cell>
          <cell r="Q394" t="str">
            <v>ATM/MPLS</v>
          </cell>
          <cell r="R394" t="str">
            <v>Total IPS</v>
          </cell>
        </row>
        <row r="395">
          <cell r="B395" t="str">
            <v>Alaxala Networks</v>
          </cell>
          <cell r="I395">
            <v>0</v>
          </cell>
          <cell r="K395" t="str">
            <v>Alaxala Networks</v>
          </cell>
          <cell r="R395">
            <v>0</v>
          </cell>
        </row>
        <row r="396">
          <cell r="B396" t="str">
            <v>Alcatel-Lucent</v>
          </cell>
          <cell r="C396">
            <v>0</v>
          </cell>
          <cell r="D396">
            <v>0</v>
          </cell>
          <cell r="E396">
            <v>0</v>
          </cell>
          <cell r="F396">
            <v>0</v>
          </cell>
          <cell r="G396">
            <v>4</v>
          </cell>
          <cell r="H396">
            <v>48</v>
          </cell>
          <cell r="I396">
            <v>52</v>
          </cell>
          <cell r="K396" t="str">
            <v>Alcatel-Lucent</v>
          </cell>
          <cell r="L396">
            <v>0</v>
          </cell>
          <cell r="M396">
            <v>0</v>
          </cell>
          <cell r="N396">
            <v>0</v>
          </cell>
          <cell r="O396">
            <v>0</v>
          </cell>
          <cell r="P396">
            <v>165</v>
          </cell>
          <cell r="Q396">
            <v>909</v>
          </cell>
          <cell r="R396">
            <v>1074</v>
          </cell>
        </row>
        <row r="397">
          <cell r="B397" t="str">
            <v>Atrica</v>
          </cell>
          <cell r="I397">
            <v>0</v>
          </cell>
          <cell r="K397" t="str">
            <v>Atrica</v>
          </cell>
          <cell r="R397">
            <v>0</v>
          </cell>
        </row>
        <row r="398">
          <cell r="B398" t="str">
            <v>Avici</v>
          </cell>
          <cell r="C398">
            <v>0.8</v>
          </cell>
          <cell r="D398">
            <v>0</v>
          </cell>
          <cell r="E398">
            <v>0</v>
          </cell>
          <cell r="F398">
            <v>0</v>
          </cell>
          <cell r="G398">
            <v>0</v>
          </cell>
          <cell r="H398">
            <v>0</v>
          </cell>
          <cell r="I398">
            <v>0.8</v>
          </cell>
          <cell r="K398" t="str">
            <v>Avici</v>
          </cell>
          <cell r="L398">
            <v>1</v>
          </cell>
          <cell r="M398">
            <v>0</v>
          </cell>
          <cell r="N398">
            <v>0</v>
          </cell>
          <cell r="O398">
            <v>0</v>
          </cell>
          <cell r="P398">
            <v>0</v>
          </cell>
          <cell r="Q398">
            <v>0</v>
          </cell>
          <cell r="R398">
            <v>1</v>
          </cell>
        </row>
        <row r="399">
          <cell r="B399" t="str">
            <v>Brocade</v>
          </cell>
          <cell r="C399">
            <v>0</v>
          </cell>
          <cell r="D399">
            <v>0</v>
          </cell>
          <cell r="E399">
            <v>0</v>
          </cell>
          <cell r="F399">
            <v>0</v>
          </cell>
          <cell r="G399">
            <v>0.9</v>
          </cell>
          <cell r="H399">
            <v>0</v>
          </cell>
          <cell r="I399">
            <v>0.9</v>
          </cell>
          <cell r="K399" t="str">
            <v>Brocade</v>
          </cell>
          <cell r="L399">
            <v>0</v>
          </cell>
          <cell r="M399">
            <v>0</v>
          </cell>
          <cell r="N399">
            <v>0</v>
          </cell>
          <cell r="O399">
            <v>0</v>
          </cell>
          <cell r="P399">
            <v>218</v>
          </cell>
          <cell r="Q399">
            <v>0</v>
          </cell>
          <cell r="R399">
            <v>218</v>
          </cell>
        </row>
        <row r="400">
          <cell r="B400" t="str">
            <v>Caspian</v>
          </cell>
          <cell r="C400">
            <v>0</v>
          </cell>
          <cell r="D400">
            <v>0</v>
          </cell>
          <cell r="E400">
            <v>0</v>
          </cell>
          <cell r="F400">
            <v>0</v>
          </cell>
          <cell r="G400">
            <v>0</v>
          </cell>
          <cell r="H400">
            <v>0</v>
          </cell>
          <cell r="I400">
            <v>0</v>
          </cell>
          <cell r="K400" t="str">
            <v>Caspian</v>
          </cell>
          <cell r="L400">
            <v>0</v>
          </cell>
          <cell r="M400">
            <v>0</v>
          </cell>
          <cell r="N400">
            <v>0</v>
          </cell>
          <cell r="O400">
            <v>0</v>
          </cell>
          <cell r="P400">
            <v>0</v>
          </cell>
          <cell r="Q400">
            <v>0</v>
          </cell>
          <cell r="R400">
            <v>0</v>
          </cell>
        </row>
        <row r="401">
          <cell r="B401" t="str">
            <v>Chiaro</v>
          </cell>
          <cell r="C401">
            <v>0</v>
          </cell>
          <cell r="D401">
            <v>0</v>
          </cell>
          <cell r="E401">
            <v>0</v>
          </cell>
          <cell r="F401">
            <v>0</v>
          </cell>
          <cell r="G401">
            <v>0</v>
          </cell>
          <cell r="H401">
            <v>0</v>
          </cell>
          <cell r="I401">
            <v>0</v>
          </cell>
          <cell r="K401" t="str">
            <v>Chiaro</v>
          </cell>
          <cell r="L401">
            <v>0</v>
          </cell>
          <cell r="M401">
            <v>0</v>
          </cell>
          <cell r="N401">
            <v>0</v>
          </cell>
          <cell r="O401">
            <v>0</v>
          </cell>
          <cell r="P401">
            <v>0</v>
          </cell>
          <cell r="Q401">
            <v>0</v>
          </cell>
          <cell r="R401">
            <v>0</v>
          </cell>
        </row>
        <row r="402">
          <cell r="B402" t="str">
            <v>Ciena</v>
          </cell>
          <cell r="C402">
            <v>0</v>
          </cell>
          <cell r="D402">
            <v>0</v>
          </cell>
          <cell r="E402">
            <v>0</v>
          </cell>
          <cell r="F402">
            <v>0</v>
          </cell>
          <cell r="G402">
            <v>0</v>
          </cell>
          <cell r="H402">
            <v>0</v>
          </cell>
          <cell r="I402">
            <v>0</v>
          </cell>
          <cell r="K402" t="str">
            <v>Ciena</v>
          </cell>
          <cell r="L402">
            <v>0</v>
          </cell>
          <cell r="M402">
            <v>0</v>
          </cell>
          <cell r="N402">
            <v>0</v>
          </cell>
          <cell r="O402">
            <v>0</v>
          </cell>
          <cell r="P402">
            <v>0</v>
          </cell>
          <cell r="Q402">
            <v>0</v>
          </cell>
          <cell r="R402">
            <v>0</v>
          </cell>
        </row>
        <row r="403">
          <cell r="B403" t="str">
            <v>Cisco</v>
          </cell>
          <cell r="C403">
            <v>66</v>
          </cell>
          <cell r="D403">
            <v>55</v>
          </cell>
          <cell r="E403">
            <v>16.5</v>
          </cell>
          <cell r="F403">
            <v>0</v>
          </cell>
          <cell r="G403">
            <v>77</v>
          </cell>
          <cell r="H403">
            <v>20</v>
          </cell>
          <cell r="I403">
            <v>234.5</v>
          </cell>
          <cell r="K403" t="str">
            <v>Cisco</v>
          </cell>
          <cell r="L403">
            <v>164</v>
          </cell>
          <cell r="M403">
            <v>1080</v>
          </cell>
          <cell r="N403">
            <v>549</v>
          </cell>
          <cell r="O403">
            <v>0</v>
          </cell>
          <cell r="P403">
            <v>4550</v>
          </cell>
          <cell r="Q403">
            <v>279</v>
          </cell>
          <cell r="R403">
            <v>6622</v>
          </cell>
        </row>
        <row r="404">
          <cell r="B404" t="str">
            <v>Cosine</v>
          </cell>
          <cell r="C404">
            <v>0</v>
          </cell>
          <cell r="D404">
            <v>0</v>
          </cell>
          <cell r="E404">
            <v>0.8</v>
          </cell>
          <cell r="F404">
            <v>0</v>
          </cell>
          <cell r="G404">
            <v>0</v>
          </cell>
          <cell r="H404">
            <v>0</v>
          </cell>
          <cell r="I404">
            <v>0.8</v>
          </cell>
          <cell r="K404" t="str">
            <v>Cosine</v>
          </cell>
          <cell r="L404">
            <v>0</v>
          </cell>
          <cell r="M404">
            <v>0</v>
          </cell>
          <cell r="N404">
            <v>4</v>
          </cell>
          <cell r="O404">
            <v>0</v>
          </cell>
          <cell r="P404">
            <v>0</v>
          </cell>
          <cell r="Q404">
            <v>0</v>
          </cell>
          <cell r="R404">
            <v>4</v>
          </cell>
        </row>
        <row r="405">
          <cell r="B405" t="str">
            <v>ECI Telecom</v>
          </cell>
          <cell r="C405">
            <v>0</v>
          </cell>
          <cell r="D405">
            <v>0</v>
          </cell>
          <cell r="E405">
            <v>0</v>
          </cell>
          <cell r="F405">
            <v>0</v>
          </cell>
          <cell r="G405">
            <v>0</v>
          </cell>
          <cell r="H405">
            <v>0</v>
          </cell>
          <cell r="I405">
            <v>0</v>
          </cell>
          <cell r="K405" t="str">
            <v>ECI Telecom</v>
          </cell>
          <cell r="L405">
            <v>0</v>
          </cell>
          <cell r="M405">
            <v>0</v>
          </cell>
          <cell r="N405">
            <v>0</v>
          </cell>
          <cell r="O405">
            <v>0</v>
          </cell>
          <cell r="P405">
            <v>0</v>
          </cell>
          <cell r="Q405">
            <v>0</v>
          </cell>
          <cell r="R405">
            <v>0</v>
          </cell>
        </row>
        <row r="406">
          <cell r="B406" t="str">
            <v>Equipe</v>
          </cell>
          <cell r="C406">
            <v>0</v>
          </cell>
          <cell r="D406">
            <v>0</v>
          </cell>
          <cell r="E406">
            <v>0</v>
          </cell>
          <cell r="F406">
            <v>0</v>
          </cell>
          <cell r="G406">
            <v>0</v>
          </cell>
          <cell r="H406">
            <v>0</v>
          </cell>
          <cell r="I406">
            <v>0</v>
          </cell>
          <cell r="K406" t="str">
            <v>Equipe</v>
          </cell>
          <cell r="L406">
            <v>0</v>
          </cell>
          <cell r="M406">
            <v>0</v>
          </cell>
          <cell r="N406">
            <v>0</v>
          </cell>
          <cell r="O406">
            <v>0</v>
          </cell>
          <cell r="P406">
            <v>0</v>
          </cell>
          <cell r="Q406">
            <v>0</v>
          </cell>
          <cell r="R406">
            <v>0</v>
          </cell>
        </row>
        <row r="407">
          <cell r="B407" t="str">
            <v>Ericsson</v>
          </cell>
          <cell r="C407">
            <v>0</v>
          </cell>
          <cell r="D407">
            <v>0</v>
          </cell>
          <cell r="E407">
            <v>3</v>
          </cell>
          <cell r="F407">
            <v>0</v>
          </cell>
          <cell r="G407">
            <v>0</v>
          </cell>
          <cell r="H407">
            <v>26</v>
          </cell>
          <cell r="I407">
            <v>29</v>
          </cell>
          <cell r="K407" t="str">
            <v>Ericsson</v>
          </cell>
          <cell r="L407">
            <v>0</v>
          </cell>
          <cell r="M407">
            <v>0</v>
          </cell>
          <cell r="N407">
            <v>41</v>
          </cell>
          <cell r="O407">
            <v>0</v>
          </cell>
          <cell r="Q407">
            <v>89</v>
          </cell>
          <cell r="R407">
            <v>130</v>
          </cell>
        </row>
        <row r="408">
          <cell r="B408" t="str">
            <v>Extreme</v>
          </cell>
          <cell r="C408">
            <v>0</v>
          </cell>
          <cell r="D408">
            <v>0</v>
          </cell>
          <cell r="E408">
            <v>0</v>
          </cell>
          <cell r="F408">
            <v>0</v>
          </cell>
          <cell r="G408">
            <v>3.3</v>
          </cell>
          <cell r="H408">
            <v>0</v>
          </cell>
          <cell r="I408">
            <v>3.3</v>
          </cell>
          <cell r="K408" t="str">
            <v>Extreme</v>
          </cell>
          <cell r="L408">
            <v>0</v>
          </cell>
          <cell r="M408">
            <v>0</v>
          </cell>
          <cell r="N408">
            <v>0</v>
          </cell>
          <cell r="O408">
            <v>0</v>
          </cell>
          <cell r="P408">
            <v>212</v>
          </cell>
          <cell r="Q408">
            <v>0</v>
          </cell>
          <cell r="R408">
            <v>212</v>
          </cell>
        </row>
        <row r="409">
          <cell r="B409" t="str">
            <v>Force10</v>
          </cell>
          <cell r="C409">
            <v>0</v>
          </cell>
          <cell r="D409">
            <v>0</v>
          </cell>
          <cell r="E409">
            <v>0</v>
          </cell>
          <cell r="F409">
            <v>0</v>
          </cell>
          <cell r="G409">
            <v>0</v>
          </cell>
          <cell r="H409">
            <v>0</v>
          </cell>
          <cell r="I409">
            <v>0</v>
          </cell>
          <cell r="K409" t="str">
            <v>Force10</v>
          </cell>
          <cell r="L409">
            <v>0</v>
          </cell>
          <cell r="M409">
            <v>0</v>
          </cell>
          <cell r="N409">
            <v>0</v>
          </cell>
          <cell r="O409">
            <v>0</v>
          </cell>
          <cell r="P409">
            <v>0</v>
          </cell>
          <cell r="Q409">
            <v>0</v>
          </cell>
          <cell r="R409">
            <v>0</v>
          </cell>
        </row>
        <row r="410">
          <cell r="B410" t="str">
            <v>Fujitsu</v>
          </cell>
          <cell r="C410">
            <v>0</v>
          </cell>
          <cell r="D410">
            <v>0</v>
          </cell>
          <cell r="E410">
            <v>0</v>
          </cell>
          <cell r="F410">
            <v>0</v>
          </cell>
          <cell r="G410">
            <v>0</v>
          </cell>
          <cell r="H410">
            <v>0</v>
          </cell>
          <cell r="I410">
            <v>0</v>
          </cell>
          <cell r="K410" t="str">
            <v>Fujitsu</v>
          </cell>
          <cell r="L410">
            <v>0</v>
          </cell>
          <cell r="M410">
            <v>0</v>
          </cell>
          <cell r="N410">
            <v>0</v>
          </cell>
          <cell r="O410">
            <v>0</v>
          </cell>
          <cell r="P410">
            <v>0</v>
          </cell>
          <cell r="Q410">
            <v>0</v>
          </cell>
          <cell r="R410">
            <v>0</v>
          </cell>
        </row>
        <row r="411">
          <cell r="B411" t="str">
            <v>Hammerhead Systems</v>
          </cell>
          <cell r="C411">
            <v>0</v>
          </cell>
          <cell r="D411">
            <v>0</v>
          </cell>
          <cell r="E411">
            <v>0</v>
          </cell>
          <cell r="F411">
            <v>0</v>
          </cell>
          <cell r="G411">
            <v>0</v>
          </cell>
          <cell r="H411">
            <v>0</v>
          </cell>
          <cell r="I411">
            <v>0</v>
          </cell>
          <cell r="K411" t="str">
            <v>Hammerhead Systems</v>
          </cell>
          <cell r="L411">
            <v>0</v>
          </cell>
          <cell r="M411">
            <v>0</v>
          </cell>
          <cell r="N411">
            <v>0</v>
          </cell>
          <cell r="O411">
            <v>0</v>
          </cell>
          <cell r="P411">
            <v>0</v>
          </cell>
          <cell r="Q411">
            <v>0</v>
          </cell>
          <cell r="R411">
            <v>0</v>
          </cell>
        </row>
        <row r="412">
          <cell r="B412" t="str">
            <v>Hitachi</v>
          </cell>
          <cell r="C412">
            <v>0</v>
          </cell>
          <cell r="D412">
            <v>0</v>
          </cell>
          <cell r="E412">
            <v>0</v>
          </cell>
          <cell r="F412">
            <v>0</v>
          </cell>
          <cell r="G412">
            <v>0</v>
          </cell>
          <cell r="H412">
            <v>0</v>
          </cell>
          <cell r="I412">
            <v>0</v>
          </cell>
          <cell r="K412" t="str">
            <v>Hitachi</v>
          </cell>
          <cell r="L412">
            <v>0</v>
          </cell>
          <cell r="M412">
            <v>0</v>
          </cell>
          <cell r="N412">
            <v>0</v>
          </cell>
          <cell r="O412">
            <v>0</v>
          </cell>
          <cell r="P412">
            <v>0</v>
          </cell>
          <cell r="Q412">
            <v>0</v>
          </cell>
          <cell r="R412">
            <v>0</v>
          </cell>
        </row>
        <row r="413">
          <cell r="B413" t="str">
            <v>Hitachi Cable</v>
          </cell>
          <cell r="C413">
            <v>0</v>
          </cell>
          <cell r="D413">
            <v>0</v>
          </cell>
          <cell r="E413">
            <v>0</v>
          </cell>
          <cell r="F413">
            <v>0</v>
          </cell>
          <cell r="G413">
            <v>0</v>
          </cell>
          <cell r="H413">
            <v>0</v>
          </cell>
          <cell r="I413">
            <v>0</v>
          </cell>
          <cell r="K413" t="str">
            <v>Hitachi Cable</v>
          </cell>
          <cell r="L413">
            <v>0</v>
          </cell>
          <cell r="M413">
            <v>0</v>
          </cell>
          <cell r="N413">
            <v>0</v>
          </cell>
          <cell r="O413">
            <v>0</v>
          </cell>
          <cell r="P413">
            <v>0</v>
          </cell>
          <cell r="Q413">
            <v>0</v>
          </cell>
          <cell r="R413">
            <v>0</v>
          </cell>
        </row>
        <row r="414">
          <cell r="B414" t="str">
            <v>Huawei</v>
          </cell>
          <cell r="C414">
            <v>0</v>
          </cell>
          <cell r="D414">
            <v>0</v>
          </cell>
          <cell r="E414">
            <v>0</v>
          </cell>
          <cell r="F414">
            <v>0</v>
          </cell>
          <cell r="G414">
            <v>0</v>
          </cell>
          <cell r="H414">
            <v>0</v>
          </cell>
          <cell r="I414">
            <v>0</v>
          </cell>
          <cell r="K414" t="str">
            <v>Huawei</v>
          </cell>
          <cell r="L414">
            <v>0</v>
          </cell>
          <cell r="M414">
            <v>0</v>
          </cell>
          <cell r="N414">
            <v>0</v>
          </cell>
          <cell r="O414">
            <v>0</v>
          </cell>
          <cell r="P414">
            <v>0</v>
          </cell>
          <cell r="Q414">
            <v>0</v>
          </cell>
          <cell r="R414">
            <v>0</v>
          </cell>
        </row>
        <row r="415">
          <cell r="B415" t="str">
            <v>Hyperchip</v>
          </cell>
          <cell r="C415">
            <v>0</v>
          </cell>
          <cell r="D415">
            <v>0</v>
          </cell>
          <cell r="E415">
            <v>0</v>
          </cell>
          <cell r="F415">
            <v>0</v>
          </cell>
          <cell r="G415">
            <v>0</v>
          </cell>
          <cell r="H415">
            <v>0</v>
          </cell>
          <cell r="I415">
            <v>0</v>
          </cell>
          <cell r="K415" t="str">
            <v>Hyperchip</v>
          </cell>
          <cell r="L415">
            <v>0</v>
          </cell>
          <cell r="M415">
            <v>0</v>
          </cell>
          <cell r="N415">
            <v>0</v>
          </cell>
          <cell r="O415">
            <v>0</v>
          </cell>
          <cell r="P415">
            <v>0</v>
          </cell>
          <cell r="Q415">
            <v>0</v>
          </cell>
          <cell r="R415">
            <v>0</v>
          </cell>
        </row>
        <row r="416">
          <cell r="B416" t="str">
            <v>Juniper</v>
          </cell>
          <cell r="C416">
            <v>17</v>
          </cell>
          <cell r="D416">
            <v>9.6999999999999993</v>
          </cell>
          <cell r="E416">
            <v>8.1</v>
          </cell>
          <cell r="F416">
            <v>0</v>
          </cell>
          <cell r="G416">
            <v>0</v>
          </cell>
          <cell r="H416">
            <v>0</v>
          </cell>
          <cell r="I416">
            <v>34.799999999999997</v>
          </cell>
          <cell r="K416" t="str">
            <v>Juniper</v>
          </cell>
          <cell r="L416">
            <v>56</v>
          </cell>
          <cell r="M416">
            <v>123</v>
          </cell>
          <cell r="N416">
            <v>94</v>
          </cell>
          <cell r="O416">
            <v>0</v>
          </cell>
          <cell r="P416">
            <v>0</v>
          </cell>
          <cell r="Q416">
            <v>0</v>
          </cell>
          <cell r="R416">
            <v>273</v>
          </cell>
        </row>
        <row r="417">
          <cell r="B417" t="str">
            <v>Laurel Networks</v>
          </cell>
          <cell r="C417">
            <v>0</v>
          </cell>
          <cell r="D417">
            <v>0</v>
          </cell>
          <cell r="E417">
            <v>0</v>
          </cell>
          <cell r="F417">
            <v>0</v>
          </cell>
          <cell r="G417">
            <v>0</v>
          </cell>
          <cell r="H417">
            <v>0</v>
          </cell>
          <cell r="I417">
            <v>0</v>
          </cell>
          <cell r="K417" t="str">
            <v>Laurel Networks</v>
          </cell>
          <cell r="L417">
            <v>0</v>
          </cell>
          <cell r="M417">
            <v>0</v>
          </cell>
          <cell r="N417">
            <v>0</v>
          </cell>
          <cell r="O417">
            <v>0</v>
          </cell>
          <cell r="P417">
            <v>0</v>
          </cell>
          <cell r="Q417">
            <v>0</v>
          </cell>
          <cell r="R417">
            <v>0</v>
          </cell>
        </row>
        <row r="418">
          <cell r="B418" t="str">
            <v>Lucent</v>
          </cell>
          <cell r="C418">
            <v>0</v>
          </cell>
          <cell r="D418">
            <v>0</v>
          </cell>
          <cell r="E418">
            <v>0</v>
          </cell>
          <cell r="F418">
            <v>0</v>
          </cell>
          <cell r="G418">
            <v>0</v>
          </cell>
          <cell r="H418">
            <v>0</v>
          </cell>
          <cell r="I418">
            <v>0</v>
          </cell>
          <cell r="K418" t="str">
            <v>Lucent</v>
          </cell>
          <cell r="L418">
            <v>0</v>
          </cell>
          <cell r="M418">
            <v>0</v>
          </cell>
          <cell r="N418">
            <v>0</v>
          </cell>
          <cell r="O418">
            <v>0</v>
          </cell>
          <cell r="P418">
            <v>0</v>
          </cell>
          <cell r="Q418">
            <v>0</v>
          </cell>
          <cell r="R418">
            <v>0</v>
          </cell>
        </row>
        <row r="419">
          <cell r="B419" t="str">
            <v>NEC</v>
          </cell>
          <cell r="C419">
            <v>0</v>
          </cell>
          <cell r="D419">
            <v>0</v>
          </cell>
          <cell r="E419">
            <v>0</v>
          </cell>
          <cell r="F419">
            <v>0</v>
          </cell>
          <cell r="G419">
            <v>0</v>
          </cell>
          <cell r="H419">
            <v>0</v>
          </cell>
          <cell r="I419">
            <v>0</v>
          </cell>
          <cell r="K419" t="str">
            <v>NEC</v>
          </cell>
          <cell r="L419">
            <v>0</v>
          </cell>
          <cell r="M419">
            <v>0</v>
          </cell>
          <cell r="N419">
            <v>0</v>
          </cell>
          <cell r="O419">
            <v>0</v>
          </cell>
          <cell r="P419">
            <v>0</v>
          </cell>
          <cell r="Q419">
            <v>0</v>
          </cell>
          <cell r="R419">
            <v>0</v>
          </cell>
        </row>
        <row r="420">
          <cell r="B420" t="str">
            <v>Nokia Siemens Networks</v>
          </cell>
          <cell r="C420">
            <v>0</v>
          </cell>
          <cell r="D420">
            <v>0</v>
          </cell>
          <cell r="E420">
            <v>0</v>
          </cell>
          <cell r="F420">
            <v>0</v>
          </cell>
          <cell r="G420">
            <v>0</v>
          </cell>
          <cell r="H420">
            <v>0</v>
          </cell>
          <cell r="I420">
            <v>0</v>
          </cell>
          <cell r="K420" t="str">
            <v>Nokia Siemens Networks</v>
          </cell>
          <cell r="L420">
            <v>0</v>
          </cell>
          <cell r="M420">
            <v>0</v>
          </cell>
          <cell r="N420">
            <v>0</v>
          </cell>
          <cell r="O420">
            <v>0</v>
          </cell>
          <cell r="P420">
            <v>0</v>
          </cell>
          <cell r="Q420">
            <v>0</v>
          </cell>
          <cell r="R420">
            <v>0</v>
          </cell>
        </row>
        <row r="421">
          <cell r="B421" t="str">
            <v>Nortel</v>
          </cell>
          <cell r="C421">
            <v>0</v>
          </cell>
          <cell r="D421">
            <v>0</v>
          </cell>
          <cell r="E421">
            <v>5</v>
          </cell>
          <cell r="F421">
            <v>0</v>
          </cell>
          <cell r="G421">
            <v>5.2</v>
          </cell>
          <cell r="H421">
            <v>87.8</v>
          </cell>
          <cell r="I421">
            <v>98</v>
          </cell>
          <cell r="K421" t="str">
            <v>Nortel</v>
          </cell>
          <cell r="L421">
            <v>0</v>
          </cell>
          <cell r="M421">
            <v>0</v>
          </cell>
          <cell r="N421">
            <v>24</v>
          </cell>
          <cell r="O421">
            <v>0</v>
          </cell>
          <cell r="P421">
            <v>50</v>
          </cell>
          <cell r="Q421">
            <v>222</v>
          </cell>
          <cell r="R421">
            <v>296</v>
          </cell>
        </row>
        <row r="422">
          <cell r="B422" t="str">
            <v>Procket</v>
          </cell>
          <cell r="C422">
            <v>0</v>
          </cell>
          <cell r="D422">
            <v>0</v>
          </cell>
          <cell r="E422">
            <v>0</v>
          </cell>
          <cell r="F422">
            <v>0</v>
          </cell>
          <cell r="G422">
            <v>0</v>
          </cell>
          <cell r="H422">
            <v>0</v>
          </cell>
          <cell r="I422">
            <v>0</v>
          </cell>
          <cell r="K422" t="str">
            <v>Procket</v>
          </cell>
          <cell r="L422">
            <v>0</v>
          </cell>
          <cell r="M422">
            <v>0</v>
          </cell>
          <cell r="N422">
            <v>0</v>
          </cell>
          <cell r="O422">
            <v>0</v>
          </cell>
          <cell r="P422">
            <v>0</v>
          </cell>
          <cell r="Q422">
            <v>0</v>
          </cell>
          <cell r="R422">
            <v>0</v>
          </cell>
        </row>
        <row r="423">
          <cell r="B423" t="str">
            <v>Quarry</v>
          </cell>
          <cell r="C423">
            <v>0</v>
          </cell>
          <cell r="D423">
            <v>0</v>
          </cell>
          <cell r="E423">
            <v>0</v>
          </cell>
          <cell r="F423">
            <v>0</v>
          </cell>
          <cell r="G423">
            <v>0</v>
          </cell>
          <cell r="H423">
            <v>0</v>
          </cell>
          <cell r="I423">
            <v>0</v>
          </cell>
          <cell r="K423" t="str">
            <v>Quarry</v>
          </cell>
          <cell r="L423">
            <v>0</v>
          </cell>
          <cell r="M423">
            <v>0</v>
          </cell>
          <cell r="N423">
            <v>0</v>
          </cell>
          <cell r="O423">
            <v>0</v>
          </cell>
          <cell r="P423">
            <v>0</v>
          </cell>
          <cell r="Q423">
            <v>0</v>
          </cell>
          <cell r="R423">
            <v>0</v>
          </cell>
        </row>
        <row r="424">
          <cell r="B424" t="str">
            <v>Redback</v>
          </cell>
          <cell r="C424">
            <v>0</v>
          </cell>
          <cell r="D424">
            <v>0</v>
          </cell>
          <cell r="E424">
            <v>0</v>
          </cell>
          <cell r="F424">
            <v>0</v>
          </cell>
          <cell r="G424">
            <v>0</v>
          </cell>
          <cell r="H424">
            <v>0</v>
          </cell>
          <cell r="I424">
            <v>0</v>
          </cell>
          <cell r="K424" t="str">
            <v>Redback</v>
          </cell>
          <cell r="L424">
            <v>0</v>
          </cell>
          <cell r="M424">
            <v>0</v>
          </cell>
          <cell r="N424">
            <v>0</v>
          </cell>
          <cell r="O424">
            <v>0</v>
          </cell>
          <cell r="P424">
            <v>0</v>
          </cell>
          <cell r="Q424">
            <v>0</v>
          </cell>
          <cell r="R424">
            <v>0</v>
          </cell>
        </row>
        <row r="425">
          <cell r="B425" t="str">
            <v>Riverstone</v>
          </cell>
          <cell r="C425">
            <v>0</v>
          </cell>
          <cell r="D425">
            <v>0</v>
          </cell>
          <cell r="E425">
            <v>0</v>
          </cell>
          <cell r="F425">
            <v>0</v>
          </cell>
          <cell r="G425">
            <v>0</v>
          </cell>
          <cell r="H425">
            <v>0</v>
          </cell>
          <cell r="I425">
            <v>0</v>
          </cell>
          <cell r="K425" t="str">
            <v>Riverstone</v>
          </cell>
          <cell r="L425">
            <v>0</v>
          </cell>
          <cell r="M425">
            <v>0</v>
          </cell>
          <cell r="N425">
            <v>0</v>
          </cell>
          <cell r="O425">
            <v>0</v>
          </cell>
          <cell r="P425">
            <v>0</v>
          </cell>
          <cell r="Q425">
            <v>0</v>
          </cell>
          <cell r="R425">
            <v>0</v>
          </cell>
        </row>
        <row r="426">
          <cell r="B426" t="str">
            <v>Tellabs</v>
          </cell>
          <cell r="C426">
            <v>0</v>
          </cell>
          <cell r="D426">
            <v>0</v>
          </cell>
          <cell r="E426">
            <v>0</v>
          </cell>
          <cell r="F426">
            <v>0</v>
          </cell>
          <cell r="G426">
            <v>0</v>
          </cell>
          <cell r="H426">
            <v>0</v>
          </cell>
          <cell r="I426">
            <v>0</v>
          </cell>
          <cell r="K426" t="str">
            <v>Tellabs</v>
          </cell>
          <cell r="L426">
            <v>0</v>
          </cell>
          <cell r="M426">
            <v>0</v>
          </cell>
          <cell r="N426">
            <v>0</v>
          </cell>
          <cell r="O426">
            <v>0</v>
          </cell>
          <cell r="P426">
            <v>0</v>
          </cell>
          <cell r="Q426">
            <v>0</v>
          </cell>
          <cell r="R426">
            <v>0</v>
          </cell>
        </row>
        <row r="427">
          <cell r="B427" t="str">
            <v>ZTE</v>
          </cell>
          <cell r="C427">
            <v>0</v>
          </cell>
          <cell r="D427">
            <v>0</v>
          </cell>
          <cell r="E427">
            <v>0</v>
          </cell>
          <cell r="F427">
            <v>0</v>
          </cell>
          <cell r="G427">
            <v>0</v>
          </cell>
          <cell r="H427">
            <v>0</v>
          </cell>
          <cell r="I427">
            <v>0</v>
          </cell>
          <cell r="K427" t="str">
            <v>ZTE</v>
          </cell>
          <cell r="L427">
            <v>0</v>
          </cell>
          <cell r="M427">
            <v>0</v>
          </cell>
          <cell r="N427">
            <v>0</v>
          </cell>
          <cell r="O427">
            <v>0</v>
          </cell>
          <cell r="P427">
            <v>0</v>
          </cell>
          <cell r="Q427">
            <v>0</v>
          </cell>
          <cell r="R427">
            <v>0</v>
          </cell>
        </row>
        <row r="428">
          <cell r="B428" t="str">
            <v>Other</v>
          </cell>
          <cell r="C428">
            <v>0</v>
          </cell>
          <cell r="D428">
            <v>0</v>
          </cell>
          <cell r="E428">
            <v>0.1</v>
          </cell>
          <cell r="F428">
            <v>0</v>
          </cell>
          <cell r="G428">
            <v>0</v>
          </cell>
          <cell r="H428">
            <v>0</v>
          </cell>
          <cell r="I428">
            <v>0.1</v>
          </cell>
          <cell r="K428" t="str">
            <v>Other</v>
          </cell>
          <cell r="L428">
            <v>0</v>
          </cell>
          <cell r="M428">
            <v>0</v>
          </cell>
          <cell r="N428">
            <v>0</v>
          </cell>
          <cell r="O428">
            <v>0</v>
          </cell>
          <cell r="P428">
            <v>0</v>
          </cell>
          <cell r="Q428">
            <v>0</v>
          </cell>
          <cell r="R428">
            <v>0</v>
          </cell>
        </row>
        <row r="429">
          <cell r="B429" t="str">
            <v>Total</v>
          </cell>
          <cell r="C429">
            <v>83.8</v>
          </cell>
          <cell r="D429">
            <v>64.7</v>
          </cell>
          <cell r="E429">
            <v>33.5</v>
          </cell>
          <cell r="F429">
            <v>0</v>
          </cell>
          <cell r="G429">
            <v>90.4</v>
          </cell>
          <cell r="H429">
            <v>181.8</v>
          </cell>
          <cell r="I429">
            <v>454.20000000000005</v>
          </cell>
          <cell r="K429" t="str">
            <v>Total</v>
          </cell>
          <cell r="L429">
            <v>221</v>
          </cell>
          <cell r="M429">
            <v>1203</v>
          </cell>
          <cell r="N429">
            <v>712</v>
          </cell>
          <cell r="O429">
            <v>0</v>
          </cell>
          <cell r="P429">
            <v>5195</v>
          </cell>
          <cell r="Q429">
            <v>1499</v>
          </cell>
          <cell r="R429">
            <v>8830</v>
          </cell>
        </row>
        <row r="433">
          <cell r="B433" t="str">
            <v>Vendor</v>
          </cell>
          <cell r="C433" t="str">
            <v>Core IP/MPLS</v>
          </cell>
          <cell r="D433" t="str">
            <v xml:space="preserve">Edge IP/MPLS </v>
          </cell>
          <cell r="E433" t="str">
            <v>Subscriber Service Router</v>
          </cell>
          <cell r="F433" t="str">
            <v>BRAS</v>
          </cell>
          <cell r="G433" t="str">
            <v>IP/Ethernet</v>
          </cell>
          <cell r="H433" t="str">
            <v>ATM/MPLS</v>
          </cell>
          <cell r="I433" t="str">
            <v>Total IPS</v>
          </cell>
          <cell r="K433" t="str">
            <v>Vendor</v>
          </cell>
          <cell r="L433" t="str">
            <v>Core IP/MPLS</v>
          </cell>
          <cell r="M433" t="str">
            <v>Edge IP/MPLS</v>
          </cell>
          <cell r="N433" t="str">
            <v>Subscriber Service Router</v>
          </cell>
          <cell r="O433" t="str">
            <v>BRAS</v>
          </cell>
          <cell r="P433" t="str">
            <v>IP/Ethernet</v>
          </cell>
          <cell r="Q433" t="str">
            <v>ATM/MPLS</v>
          </cell>
          <cell r="R433" t="str">
            <v>Total IPS</v>
          </cell>
        </row>
        <row r="434">
          <cell r="B434" t="str">
            <v>Alaxala Networks</v>
          </cell>
          <cell r="I434">
            <v>0</v>
          </cell>
          <cell r="K434" t="str">
            <v>Alaxala Networks</v>
          </cell>
          <cell r="R434">
            <v>0</v>
          </cell>
        </row>
        <row r="435">
          <cell r="B435" t="str">
            <v>Alcatel-Lucent</v>
          </cell>
          <cell r="C435">
            <v>0</v>
          </cell>
          <cell r="D435">
            <v>0</v>
          </cell>
          <cell r="E435">
            <v>0</v>
          </cell>
          <cell r="F435">
            <v>0</v>
          </cell>
          <cell r="G435">
            <v>4</v>
          </cell>
          <cell r="H435">
            <v>64</v>
          </cell>
          <cell r="I435">
            <v>68</v>
          </cell>
          <cell r="K435" t="str">
            <v>Alcatel-Lucent</v>
          </cell>
          <cell r="L435">
            <v>0</v>
          </cell>
          <cell r="M435">
            <v>0</v>
          </cell>
          <cell r="N435">
            <v>0</v>
          </cell>
          <cell r="O435">
            <v>0</v>
          </cell>
          <cell r="P435">
            <v>167</v>
          </cell>
          <cell r="Q435">
            <v>903</v>
          </cell>
          <cell r="R435">
            <v>1070</v>
          </cell>
        </row>
        <row r="436">
          <cell r="B436" t="str">
            <v>Atrica</v>
          </cell>
          <cell r="I436">
            <v>0</v>
          </cell>
          <cell r="K436" t="str">
            <v>Atrica</v>
          </cell>
          <cell r="R436">
            <v>0</v>
          </cell>
        </row>
        <row r="437">
          <cell r="B437" t="str">
            <v>Avici</v>
          </cell>
          <cell r="C437">
            <v>1</v>
          </cell>
          <cell r="D437">
            <v>0</v>
          </cell>
          <cell r="E437">
            <v>0</v>
          </cell>
          <cell r="F437">
            <v>0</v>
          </cell>
          <cell r="G437">
            <v>0</v>
          </cell>
          <cell r="H437">
            <v>0</v>
          </cell>
          <cell r="I437">
            <v>1</v>
          </cell>
          <cell r="K437" t="str">
            <v>Avici</v>
          </cell>
          <cell r="L437">
            <v>1</v>
          </cell>
          <cell r="M437">
            <v>0</v>
          </cell>
          <cell r="N437">
            <v>0</v>
          </cell>
          <cell r="O437">
            <v>0</v>
          </cell>
          <cell r="P437">
            <v>0</v>
          </cell>
          <cell r="Q437">
            <v>0</v>
          </cell>
          <cell r="R437">
            <v>1</v>
          </cell>
        </row>
        <row r="438">
          <cell r="B438" t="str">
            <v>Brocade</v>
          </cell>
          <cell r="C438">
            <v>0</v>
          </cell>
          <cell r="D438">
            <v>0</v>
          </cell>
          <cell r="E438">
            <v>0</v>
          </cell>
          <cell r="F438">
            <v>0</v>
          </cell>
          <cell r="G438">
            <v>1</v>
          </cell>
          <cell r="H438">
            <v>0</v>
          </cell>
          <cell r="I438">
            <v>1</v>
          </cell>
          <cell r="K438" t="str">
            <v>Brocade</v>
          </cell>
          <cell r="L438">
            <v>0</v>
          </cell>
          <cell r="M438">
            <v>0</v>
          </cell>
          <cell r="N438">
            <v>0</v>
          </cell>
          <cell r="O438">
            <v>0</v>
          </cell>
          <cell r="P438">
            <v>246</v>
          </cell>
          <cell r="Q438">
            <v>0</v>
          </cell>
          <cell r="R438">
            <v>246</v>
          </cell>
        </row>
        <row r="439">
          <cell r="B439" t="str">
            <v>Caspian</v>
          </cell>
          <cell r="C439">
            <v>0</v>
          </cell>
          <cell r="D439">
            <v>0</v>
          </cell>
          <cell r="E439">
            <v>0</v>
          </cell>
          <cell r="F439">
            <v>0</v>
          </cell>
          <cell r="G439">
            <v>0</v>
          </cell>
          <cell r="H439">
            <v>0</v>
          </cell>
          <cell r="I439">
            <v>0</v>
          </cell>
          <cell r="K439" t="str">
            <v>Caspian</v>
          </cell>
          <cell r="L439">
            <v>0</v>
          </cell>
          <cell r="M439">
            <v>0</v>
          </cell>
          <cell r="N439">
            <v>0</v>
          </cell>
          <cell r="O439">
            <v>0</v>
          </cell>
          <cell r="P439">
            <v>0</v>
          </cell>
          <cell r="Q439">
            <v>0</v>
          </cell>
          <cell r="R439">
            <v>0</v>
          </cell>
        </row>
        <row r="440">
          <cell r="B440" t="str">
            <v>Chiaro</v>
          </cell>
          <cell r="C440">
            <v>0</v>
          </cell>
          <cell r="D440">
            <v>0</v>
          </cell>
          <cell r="E440">
            <v>0</v>
          </cell>
          <cell r="F440">
            <v>0</v>
          </cell>
          <cell r="G440">
            <v>0</v>
          </cell>
          <cell r="H440">
            <v>0</v>
          </cell>
          <cell r="I440">
            <v>0</v>
          </cell>
          <cell r="K440" t="str">
            <v>Chiaro</v>
          </cell>
          <cell r="L440">
            <v>0</v>
          </cell>
          <cell r="M440">
            <v>0</v>
          </cell>
          <cell r="N440">
            <v>0</v>
          </cell>
          <cell r="O440">
            <v>0</v>
          </cell>
          <cell r="P440">
            <v>0</v>
          </cell>
          <cell r="Q440">
            <v>0</v>
          </cell>
          <cell r="R440">
            <v>0</v>
          </cell>
        </row>
        <row r="441">
          <cell r="B441" t="str">
            <v>Ciena</v>
          </cell>
          <cell r="C441">
            <v>0</v>
          </cell>
          <cell r="D441">
            <v>0</v>
          </cell>
          <cell r="E441">
            <v>0</v>
          </cell>
          <cell r="F441">
            <v>0</v>
          </cell>
          <cell r="G441">
            <v>0</v>
          </cell>
          <cell r="H441">
            <v>1</v>
          </cell>
          <cell r="I441">
            <v>1</v>
          </cell>
          <cell r="K441" t="str">
            <v>Ciena</v>
          </cell>
          <cell r="L441">
            <v>0</v>
          </cell>
          <cell r="M441">
            <v>0</v>
          </cell>
          <cell r="N441">
            <v>0</v>
          </cell>
          <cell r="O441">
            <v>0</v>
          </cell>
          <cell r="P441">
            <v>0</v>
          </cell>
          <cell r="Q441">
            <v>12</v>
          </cell>
          <cell r="R441">
            <v>12</v>
          </cell>
        </row>
        <row r="442">
          <cell r="B442" t="str">
            <v>Cisco</v>
          </cell>
          <cell r="C442">
            <v>78.599999999999994</v>
          </cell>
          <cell r="D442">
            <v>64.400000000000006</v>
          </cell>
          <cell r="E442">
            <v>23</v>
          </cell>
          <cell r="F442">
            <v>0</v>
          </cell>
          <cell r="G442">
            <v>91</v>
          </cell>
          <cell r="H442">
            <v>25</v>
          </cell>
          <cell r="I442">
            <v>282</v>
          </cell>
          <cell r="K442" t="str">
            <v>Cisco</v>
          </cell>
          <cell r="L442">
            <v>215</v>
          </cell>
          <cell r="M442">
            <v>1360</v>
          </cell>
          <cell r="N442">
            <v>767</v>
          </cell>
          <cell r="O442">
            <v>0</v>
          </cell>
          <cell r="P442">
            <v>4074</v>
          </cell>
          <cell r="Q442">
            <v>285</v>
          </cell>
          <cell r="R442">
            <v>6701</v>
          </cell>
        </row>
        <row r="443">
          <cell r="B443" t="str">
            <v>Cosine</v>
          </cell>
          <cell r="C443">
            <v>0</v>
          </cell>
          <cell r="D443">
            <v>0</v>
          </cell>
          <cell r="E443">
            <v>0.7</v>
          </cell>
          <cell r="F443">
            <v>0</v>
          </cell>
          <cell r="G443">
            <v>0</v>
          </cell>
          <cell r="H443">
            <v>0</v>
          </cell>
          <cell r="I443">
            <v>0.7</v>
          </cell>
          <cell r="K443" t="str">
            <v>Cosine</v>
          </cell>
          <cell r="L443">
            <v>0</v>
          </cell>
          <cell r="M443">
            <v>0</v>
          </cell>
          <cell r="N443">
            <v>3</v>
          </cell>
          <cell r="O443">
            <v>0</v>
          </cell>
          <cell r="P443">
            <v>0</v>
          </cell>
          <cell r="Q443">
            <v>0</v>
          </cell>
          <cell r="R443">
            <v>3</v>
          </cell>
        </row>
        <row r="444">
          <cell r="B444" t="str">
            <v>ECI Telecom</v>
          </cell>
          <cell r="C444">
            <v>0</v>
          </cell>
          <cell r="D444">
            <v>0</v>
          </cell>
          <cell r="E444">
            <v>0</v>
          </cell>
          <cell r="F444">
            <v>0</v>
          </cell>
          <cell r="G444">
            <v>0</v>
          </cell>
          <cell r="H444">
            <v>0</v>
          </cell>
          <cell r="I444">
            <v>0</v>
          </cell>
          <cell r="K444" t="str">
            <v>ECI Telecom</v>
          </cell>
          <cell r="L444">
            <v>0</v>
          </cell>
          <cell r="M444">
            <v>0</v>
          </cell>
          <cell r="N444">
            <v>0</v>
          </cell>
          <cell r="O444">
            <v>0</v>
          </cell>
          <cell r="P444">
            <v>0</v>
          </cell>
          <cell r="Q444">
            <v>0</v>
          </cell>
          <cell r="R444">
            <v>0</v>
          </cell>
        </row>
        <row r="445">
          <cell r="B445" t="str">
            <v>Equipe</v>
          </cell>
          <cell r="C445">
            <v>0</v>
          </cell>
          <cell r="D445">
            <v>0</v>
          </cell>
          <cell r="E445">
            <v>0</v>
          </cell>
          <cell r="F445">
            <v>0</v>
          </cell>
          <cell r="G445">
            <v>0</v>
          </cell>
          <cell r="H445">
            <v>0</v>
          </cell>
          <cell r="I445">
            <v>0</v>
          </cell>
          <cell r="K445" t="str">
            <v>Equipe</v>
          </cell>
          <cell r="L445">
            <v>0</v>
          </cell>
          <cell r="M445">
            <v>0</v>
          </cell>
          <cell r="N445">
            <v>0</v>
          </cell>
          <cell r="O445">
            <v>0</v>
          </cell>
          <cell r="P445">
            <v>0</v>
          </cell>
          <cell r="Q445">
            <v>0</v>
          </cell>
          <cell r="R445">
            <v>0</v>
          </cell>
        </row>
        <row r="446">
          <cell r="B446" t="str">
            <v>Ericsson</v>
          </cell>
          <cell r="C446">
            <v>0</v>
          </cell>
          <cell r="D446">
            <v>0</v>
          </cell>
          <cell r="E446">
            <v>3</v>
          </cell>
          <cell r="F446">
            <v>0</v>
          </cell>
          <cell r="G446">
            <v>0</v>
          </cell>
          <cell r="H446">
            <v>38</v>
          </cell>
          <cell r="I446">
            <v>41</v>
          </cell>
          <cell r="K446" t="str">
            <v>Ericsson</v>
          </cell>
          <cell r="L446">
            <v>0</v>
          </cell>
          <cell r="M446">
            <v>0</v>
          </cell>
          <cell r="N446">
            <v>23</v>
          </cell>
          <cell r="O446">
            <v>0</v>
          </cell>
          <cell r="P446">
            <v>0</v>
          </cell>
          <cell r="Q446">
            <v>61</v>
          </cell>
          <cell r="R446">
            <v>84</v>
          </cell>
        </row>
        <row r="447">
          <cell r="B447" t="str">
            <v>Extreme</v>
          </cell>
          <cell r="C447">
            <v>0</v>
          </cell>
          <cell r="D447">
            <v>0</v>
          </cell>
          <cell r="E447">
            <v>0</v>
          </cell>
          <cell r="F447">
            <v>0</v>
          </cell>
          <cell r="G447">
            <v>4</v>
          </cell>
          <cell r="H447">
            <v>0</v>
          </cell>
          <cell r="I447">
            <v>4</v>
          </cell>
          <cell r="K447" t="str">
            <v>Extreme</v>
          </cell>
          <cell r="L447">
            <v>0</v>
          </cell>
          <cell r="M447">
            <v>0</v>
          </cell>
          <cell r="N447">
            <v>0</v>
          </cell>
          <cell r="O447">
            <v>0</v>
          </cell>
          <cell r="P447">
            <v>166</v>
          </cell>
          <cell r="Q447">
            <v>0</v>
          </cell>
          <cell r="R447">
            <v>166</v>
          </cell>
        </row>
        <row r="448">
          <cell r="B448" t="str">
            <v>Force10</v>
          </cell>
          <cell r="C448">
            <v>0</v>
          </cell>
          <cell r="D448">
            <v>0</v>
          </cell>
          <cell r="E448">
            <v>0</v>
          </cell>
          <cell r="F448">
            <v>0</v>
          </cell>
          <cell r="G448">
            <v>0</v>
          </cell>
          <cell r="H448">
            <v>0</v>
          </cell>
          <cell r="I448">
            <v>0</v>
          </cell>
          <cell r="K448" t="str">
            <v>Force10</v>
          </cell>
          <cell r="L448">
            <v>0</v>
          </cell>
          <cell r="M448">
            <v>0</v>
          </cell>
          <cell r="N448">
            <v>0</v>
          </cell>
          <cell r="O448">
            <v>0</v>
          </cell>
          <cell r="P448">
            <v>0</v>
          </cell>
          <cell r="Q448">
            <v>0</v>
          </cell>
          <cell r="R448">
            <v>0</v>
          </cell>
        </row>
        <row r="449">
          <cell r="B449" t="str">
            <v>Fujitsu</v>
          </cell>
          <cell r="C449">
            <v>0</v>
          </cell>
          <cell r="D449">
            <v>0</v>
          </cell>
          <cell r="E449">
            <v>0</v>
          </cell>
          <cell r="F449">
            <v>0</v>
          </cell>
          <cell r="G449">
            <v>0</v>
          </cell>
          <cell r="H449">
            <v>0</v>
          </cell>
          <cell r="I449">
            <v>0</v>
          </cell>
          <cell r="K449" t="str">
            <v>Fujitsu</v>
          </cell>
          <cell r="L449">
            <v>0</v>
          </cell>
          <cell r="M449">
            <v>0</v>
          </cell>
          <cell r="N449">
            <v>0</v>
          </cell>
          <cell r="O449">
            <v>0</v>
          </cell>
          <cell r="P449">
            <v>0</v>
          </cell>
          <cell r="Q449">
            <v>0</v>
          </cell>
          <cell r="R449">
            <v>0</v>
          </cell>
        </row>
        <row r="450">
          <cell r="B450" t="str">
            <v>Hammerhead Systems</v>
          </cell>
          <cell r="C450">
            <v>0</v>
          </cell>
          <cell r="D450">
            <v>0</v>
          </cell>
          <cell r="E450">
            <v>0</v>
          </cell>
          <cell r="F450">
            <v>0</v>
          </cell>
          <cell r="G450">
            <v>0</v>
          </cell>
          <cell r="H450">
            <v>0</v>
          </cell>
          <cell r="I450">
            <v>0</v>
          </cell>
          <cell r="K450" t="str">
            <v>Hammerhead Systems</v>
          </cell>
          <cell r="L450">
            <v>0</v>
          </cell>
          <cell r="M450">
            <v>0</v>
          </cell>
          <cell r="N450">
            <v>0</v>
          </cell>
          <cell r="O450">
            <v>0</v>
          </cell>
          <cell r="P450">
            <v>0</v>
          </cell>
          <cell r="Q450">
            <v>0</v>
          </cell>
          <cell r="R450">
            <v>0</v>
          </cell>
        </row>
        <row r="451">
          <cell r="B451" t="str">
            <v>Hitachi</v>
          </cell>
          <cell r="C451">
            <v>0</v>
          </cell>
          <cell r="D451">
            <v>0</v>
          </cell>
          <cell r="E451">
            <v>0</v>
          </cell>
          <cell r="F451">
            <v>0</v>
          </cell>
          <cell r="G451">
            <v>0</v>
          </cell>
          <cell r="H451">
            <v>0</v>
          </cell>
          <cell r="I451">
            <v>0</v>
          </cell>
          <cell r="K451" t="str">
            <v>Hitachi</v>
          </cell>
          <cell r="L451">
            <v>0</v>
          </cell>
          <cell r="M451">
            <v>0</v>
          </cell>
          <cell r="N451">
            <v>0</v>
          </cell>
          <cell r="O451">
            <v>0</v>
          </cell>
          <cell r="P451">
            <v>0</v>
          </cell>
          <cell r="Q451">
            <v>0</v>
          </cell>
          <cell r="R451">
            <v>0</v>
          </cell>
        </row>
        <row r="452">
          <cell r="B452" t="str">
            <v>Hitachi Cable</v>
          </cell>
          <cell r="C452">
            <v>0</v>
          </cell>
          <cell r="D452">
            <v>0</v>
          </cell>
          <cell r="E452">
            <v>0</v>
          </cell>
          <cell r="F452">
            <v>0</v>
          </cell>
          <cell r="G452">
            <v>0</v>
          </cell>
          <cell r="H452">
            <v>0</v>
          </cell>
          <cell r="I452">
            <v>0</v>
          </cell>
          <cell r="K452" t="str">
            <v>Hitachi Cable</v>
          </cell>
          <cell r="L452">
            <v>0</v>
          </cell>
          <cell r="M452">
            <v>0</v>
          </cell>
          <cell r="N452">
            <v>0</v>
          </cell>
          <cell r="O452">
            <v>0</v>
          </cell>
          <cell r="P452">
            <v>0</v>
          </cell>
          <cell r="Q452">
            <v>0</v>
          </cell>
          <cell r="R452">
            <v>0</v>
          </cell>
        </row>
        <row r="453">
          <cell r="B453" t="str">
            <v>Huawei</v>
          </cell>
          <cell r="C453">
            <v>0</v>
          </cell>
          <cell r="D453">
            <v>0</v>
          </cell>
          <cell r="E453">
            <v>0</v>
          </cell>
          <cell r="F453">
            <v>0</v>
          </cell>
          <cell r="G453">
            <v>0</v>
          </cell>
          <cell r="H453">
            <v>0</v>
          </cell>
          <cell r="I453">
            <v>0</v>
          </cell>
          <cell r="K453" t="str">
            <v>Huawei</v>
          </cell>
          <cell r="L453">
            <v>0</v>
          </cell>
          <cell r="M453">
            <v>0</v>
          </cell>
          <cell r="N453">
            <v>0</v>
          </cell>
          <cell r="O453">
            <v>0</v>
          </cell>
          <cell r="P453">
            <v>0</v>
          </cell>
          <cell r="Q453">
            <v>0</v>
          </cell>
          <cell r="R453">
            <v>0</v>
          </cell>
        </row>
        <row r="454">
          <cell r="B454" t="str">
            <v>Hyperchip</v>
          </cell>
          <cell r="C454">
            <v>0</v>
          </cell>
          <cell r="D454">
            <v>0</v>
          </cell>
          <cell r="E454">
            <v>0</v>
          </cell>
          <cell r="F454">
            <v>0</v>
          </cell>
          <cell r="G454">
            <v>0</v>
          </cell>
          <cell r="H454">
            <v>0</v>
          </cell>
          <cell r="I454">
            <v>0</v>
          </cell>
          <cell r="K454" t="str">
            <v>Hyperchip</v>
          </cell>
          <cell r="L454">
            <v>0</v>
          </cell>
          <cell r="M454">
            <v>0</v>
          </cell>
          <cell r="N454">
            <v>0</v>
          </cell>
          <cell r="O454">
            <v>0</v>
          </cell>
          <cell r="P454">
            <v>0</v>
          </cell>
          <cell r="Q454">
            <v>0</v>
          </cell>
          <cell r="R454">
            <v>0</v>
          </cell>
        </row>
        <row r="455">
          <cell r="B455" t="str">
            <v>Juniper</v>
          </cell>
          <cell r="C455">
            <v>25.6</v>
          </cell>
          <cell r="D455">
            <v>10.1</v>
          </cell>
          <cell r="E455">
            <v>14.4</v>
          </cell>
          <cell r="F455">
            <v>0</v>
          </cell>
          <cell r="G455">
            <v>0</v>
          </cell>
          <cell r="H455">
            <v>0</v>
          </cell>
          <cell r="I455">
            <v>50.1</v>
          </cell>
          <cell r="K455" t="str">
            <v>Juniper</v>
          </cell>
          <cell r="L455">
            <v>85</v>
          </cell>
          <cell r="M455">
            <v>130</v>
          </cell>
          <cell r="N455">
            <v>169</v>
          </cell>
          <cell r="O455">
            <v>0</v>
          </cell>
          <cell r="P455">
            <v>0</v>
          </cell>
          <cell r="Q455">
            <v>0</v>
          </cell>
          <cell r="R455">
            <v>384</v>
          </cell>
        </row>
        <row r="456">
          <cell r="B456" t="str">
            <v>Laurel Networks</v>
          </cell>
          <cell r="C456">
            <v>0</v>
          </cell>
          <cell r="D456">
            <v>0</v>
          </cell>
          <cell r="E456">
            <v>0</v>
          </cell>
          <cell r="F456">
            <v>0</v>
          </cell>
          <cell r="G456">
            <v>0</v>
          </cell>
          <cell r="H456">
            <v>0</v>
          </cell>
          <cell r="I456">
            <v>0</v>
          </cell>
          <cell r="K456" t="str">
            <v>Laurel Networks</v>
          </cell>
          <cell r="L456">
            <v>0</v>
          </cell>
          <cell r="M456">
            <v>0</v>
          </cell>
          <cell r="N456">
            <v>0</v>
          </cell>
          <cell r="O456">
            <v>0</v>
          </cell>
          <cell r="P456">
            <v>0</v>
          </cell>
          <cell r="Q456">
            <v>0</v>
          </cell>
          <cell r="R456">
            <v>0</v>
          </cell>
        </row>
        <row r="457">
          <cell r="B457" t="str">
            <v>Lucent</v>
          </cell>
          <cell r="C457">
            <v>0</v>
          </cell>
          <cell r="D457">
            <v>0</v>
          </cell>
          <cell r="E457">
            <v>0</v>
          </cell>
          <cell r="F457">
            <v>0</v>
          </cell>
          <cell r="G457">
            <v>0</v>
          </cell>
          <cell r="H457">
            <v>0</v>
          </cell>
          <cell r="I457">
            <v>0</v>
          </cell>
          <cell r="K457" t="str">
            <v>Lucent</v>
          </cell>
          <cell r="L457">
            <v>0</v>
          </cell>
          <cell r="M457">
            <v>0</v>
          </cell>
          <cell r="N457">
            <v>0</v>
          </cell>
          <cell r="O457">
            <v>0</v>
          </cell>
          <cell r="P457">
            <v>0</v>
          </cell>
          <cell r="Q457">
            <v>0</v>
          </cell>
          <cell r="R457">
            <v>0</v>
          </cell>
        </row>
        <row r="458">
          <cell r="B458" t="str">
            <v>NEC</v>
          </cell>
          <cell r="C458">
            <v>0</v>
          </cell>
          <cell r="D458">
            <v>0</v>
          </cell>
          <cell r="E458">
            <v>0</v>
          </cell>
          <cell r="F458">
            <v>0</v>
          </cell>
          <cell r="G458">
            <v>0</v>
          </cell>
          <cell r="H458">
            <v>0</v>
          </cell>
          <cell r="I458">
            <v>0</v>
          </cell>
          <cell r="K458" t="str">
            <v>NEC</v>
          </cell>
          <cell r="L458">
            <v>0</v>
          </cell>
          <cell r="M458">
            <v>0</v>
          </cell>
          <cell r="N458">
            <v>0</v>
          </cell>
          <cell r="O458">
            <v>0</v>
          </cell>
          <cell r="P458">
            <v>0</v>
          </cell>
          <cell r="Q458">
            <v>0</v>
          </cell>
          <cell r="R458">
            <v>0</v>
          </cell>
        </row>
        <row r="459">
          <cell r="B459" t="str">
            <v>Nokia Siemens Networks</v>
          </cell>
          <cell r="C459">
            <v>0</v>
          </cell>
          <cell r="D459">
            <v>0</v>
          </cell>
          <cell r="E459">
            <v>0</v>
          </cell>
          <cell r="F459">
            <v>0</v>
          </cell>
          <cell r="G459">
            <v>0</v>
          </cell>
          <cell r="H459">
            <v>0</v>
          </cell>
          <cell r="I459">
            <v>0</v>
          </cell>
          <cell r="K459" t="str">
            <v>Nokia Siemens Networks</v>
          </cell>
          <cell r="L459">
            <v>0</v>
          </cell>
          <cell r="M459">
            <v>0</v>
          </cell>
          <cell r="N459">
            <v>0</v>
          </cell>
          <cell r="O459">
            <v>0</v>
          </cell>
          <cell r="P459">
            <v>0</v>
          </cell>
          <cell r="Q459">
            <v>0</v>
          </cell>
          <cell r="R459">
            <v>0</v>
          </cell>
        </row>
        <row r="460">
          <cell r="B460" t="str">
            <v>Nortel</v>
          </cell>
          <cell r="C460">
            <v>0</v>
          </cell>
          <cell r="D460">
            <v>0</v>
          </cell>
          <cell r="E460">
            <v>3.7</v>
          </cell>
          <cell r="F460">
            <v>0</v>
          </cell>
          <cell r="G460">
            <v>5</v>
          </cell>
          <cell r="H460">
            <v>73</v>
          </cell>
          <cell r="I460">
            <v>81.7</v>
          </cell>
          <cell r="K460" t="str">
            <v>Nortel</v>
          </cell>
          <cell r="L460">
            <v>0</v>
          </cell>
          <cell r="M460">
            <v>0</v>
          </cell>
          <cell r="N460">
            <v>18</v>
          </cell>
          <cell r="O460">
            <v>0</v>
          </cell>
          <cell r="P460">
            <v>48</v>
          </cell>
          <cell r="Q460">
            <v>182</v>
          </cell>
          <cell r="R460">
            <v>248</v>
          </cell>
        </row>
        <row r="461">
          <cell r="B461" t="str">
            <v>Procket</v>
          </cell>
          <cell r="C461">
            <v>0</v>
          </cell>
          <cell r="D461">
            <v>0</v>
          </cell>
          <cell r="E461">
            <v>0</v>
          </cell>
          <cell r="F461">
            <v>0</v>
          </cell>
          <cell r="G461">
            <v>0</v>
          </cell>
          <cell r="H461">
            <v>0</v>
          </cell>
          <cell r="I461">
            <v>0</v>
          </cell>
          <cell r="K461" t="str">
            <v>Procket</v>
          </cell>
          <cell r="L461">
            <v>0</v>
          </cell>
          <cell r="M461">
            <v>0</v>
          </cell>
          <cell r="N461">
            <v>0</v>
          </cell>
          <cell r="O461">
            <v>0</v>
          </cell>
          <cell r="P461">
            <v>0</v>
          </cell>
          <cell r="Q461">
            <v>0</v>
          </cell>
          <cell r="R461">
            <v>0</v>
          </cell>
        </row>
        <row r="462">
          <cell r="B462" t="str">
            <v>Quarry</v>
          </cell>
          <cell r="C462">
            <v>0</v>
          </cell>
          <cell r="D462">
            <v>0</v>
          </cell>
          <cell r="E462">
            <v>0</v>
          </cell>
          <cell r="F462">
            <v>0</v>
          </cell>
          <cell r="G462">
            <v>0</v>
          </cell>
          <cell r="H462">
            <v>0</v>
          </cell>
          <cell r="I462">
            <v>0</v>
          </cell>
          <cell r="K462" t="str">
            <v>Quarry</v>
          </cell>
          <cell r="L462">
            <v>0</v>
          </cell>
          <cell r="M462">
            <v>0</v>
          </cell>
          <cell r="N462">
            <v>0</v>
          </cell>
          <cell r="O462">
            <v>0</v>
          </cell>
          <cell r="P462">
            <v>0</v>
          </cell>
          <cell r="Q462">
            <v>0</v>
          </cell>
          <cell r="R462">
            <v>0</v>
          </cell>
        </row>
        <row r="463">
          <cell r="B463" t="str">
            <v>Redback</v>
          </cell>
          <cell r="C463">
            <v>0</v>
          </cell>
          <cell r="D463">
            <v>0</v>
          </cell>
          <cell r="E463">
            <v>0</v>
          </cell>
          <cell r="F463">
            <v>0</v>
          </cell>
          <cell r="G463">
            <v>0</v>
          </cell>
          <cell r="H463">
            <v>0</v>
          </cell>
          <cell r="I463">
            <v>0</v>
          </cell>
          <cell r="K463" t="str">
            <v>Redback</v>
          </cell>
          <cell r="L463">
            <v>0</v>
          </cell>
          <cell r="M463">
            <v>0</v>
          </cell>
          <cell r="N463">
            <v>0</v>
          </cell>
          <cell r="O463">
            <v>0</v>
          </cell>
          <cell r="P463">
            <v>0</v>
          </cell>
          <cell r="Q463">
            <v>0</v>
          </cell>
          <cell r="R463">
            <v>0</v>
          </cell>
        </row>
        <row r="464">
          <cell r="B464" t="str">
            <v>Riverstone</v>
          </cell>
          <cell r="C464">
            <v>0</v>
          </cell>
          <cell r="D464">
            <v>0</v>
          </cell>
          <cell r="E464">
            <v>0</v>
          </cell>
          <cell r="F464">
            <v>0</v>
          </cell>
          <cell r="G464">
            <v>0</v>
          </cell>
          <cell r="H464">
            <v>0</v>
          </cell>
          <cell r="I464">
            <v>0</v>
          </cell>
          <cell r="K464" t="str">
            <v>Riverstone</v>
          </cell>
          <cell r="L464">
            <v>0</v>
          </cell>
          <cell r="M464">
            <v>0</v>
          </cell>
          <cell r="N464">
            <v>0</v>
          </cell>
          <cell r="O464">
            <v>0</v>
          </cell>
          <cell r="P464">
            <v>0</v>
          </cell>
          <cell r="Q464">
            <v>0</v>
          </cell>
          <cell r="R464">
            <v>0</v>
          </cell>
        </row>
        <row r="465">
          <cell r="B465" t="str">
            <v>Tellabs</v>
          </cell>
          <cell r="C465">
            <v>0.1</v>
          </cell>
          <cell r="D465">
            <v>0</v>
          </cell>
          <cell r="E465">
            <v>0</v>
          </cell>
          <cell r="F465">
            <v>0</v>
          </cell>
          <cell r="G465">
            <v>0</v>
          </cell>
          <cell r="H465">
            <v>0</v>
          </cell>
          <cell r="I465">
            <v>0.1</v>
          </cell>
          <cell r="K465" t="str">
            <v>Tellabs</v>
          </cell>
          <cell r="L465">
            <v>0</v>
          </cell>
          <cell r="M465">
            <v>0</v>
          </cell>
          <cell r="N465">
            <v>0</v>
          </cell>
          <cell r="O465">
            <v>0</v>
          </cell>
          <cell r="P465">
            <v>0</v>
          </cell>
          <cell r="Q465">
            <v>0</v>
          </cell>
          <cell r="R465">
            <v>0</v>
          </cell>
        </row>
        <row r="466">
          <cell r="B466" t="str">
            <v>ZTE</v>
          </cell>
          <cell r="C466">
            <v>0</v>
          </cell>
          <cell r="D466">
            <v>0</v>
          </cell>
          <cell r="E466">
            <v>0</v>
          </cell>
          <cell r="F466">
            <v>0</v>
          </cell>
          <cell r="G466">
            <v>0</v>
          </cell>
          <cell r="H466">
            <v>0</v>
          </cell>
          <cell r="I466">
            <v>0</v>
          </cell>
          <cell r="K466" t="str">
            <v>ZTE</v>
          </cell>
          <cell r="L466">
            <v>0</v>
          </cell>
          <cell r="M466">
            <v>0</v>
          </cell>
          <cell r="N466">
            <v>0</v>
          </cell>
          <cell r="O466">
            <v>0</v>
          </cell>
          <cell r="P466">
            <v>0</v>
          </cell>
          <cell r="Q466">
            <v>0</v>
          </cell>
          <cell r="R466">
            <v>0</v>
          </cell>
        </row>
        <row r="467">
          <cell r="B467" t="str">
            <v>Other</v>
          </cell>
          <cell r="C467">
            <v>0</v>
          </cell>
          <cell r="D467">
            <v>0</v>
          </cell>
          <cell r="E467">
            <v>0.2</v>
          </cell>
          <cell r="F467">
            <v>0</v>
          </cell>
          <cell r="G467">
            <v>0</v>
          </cell>
          <cell r="H467">
            <v>0</v>
          </cell>
          <cell r="I467">
            <v>0.2</v>
          </cell>
          <cell r="K467" t="str">
            <v>Other</v>
          </cell>
          <cell r="L467">
            <v>2</v>
          </cell>
          <cell r="M467">
            <v>0</v>
          </cell>
          <cell r="N467">
            <v>0</v>
          </cell>
          <cell r="O467">
            <v>0</v>
          </cell>
          <cell r="P467">
            <v>0</v>
          </cell>
          <cell r="Q467">
            <v>0</v>
          </cell>
          <cell r="R467">
            <v>2</v>
          </cell>
        </row>
        <row r="468">
          <cell r="B468" t="str">
            <v>Total</v>
          </cell>
          <cell r="C468">
            <v>105.29999999999998</v>
          </cell>
          <cell r="D468">
            <v>74.5</v>
          </cell>
          <cell r="E468">
            <v>45.000000000000007</v>
          </cell>
          <cell r="F468">
            <v>0</v>
          </cell>
          <cell r="G468">
            <v>105</v>
          </cell>
          <cell r="H468">
            <v>201</v>
          </cell>
          <cell r="I468">
            <v>530.80000000000007</v>
          </cell>
          <cell r="K468" t="str">
            <v>Total</v>
          </cell>
          <cell r="L468">
            <v>303</v>
          </cell>
          <cell r="M468">
            <v>1490</v>
          </cell>
          <cell r="N468">
            <v>980</v>
          </cell>
          <cell r="O468">
            <v>0</v>
          </cell>
          <cell r="P468">
            <v>4701</v>
          </cell>
          <cell r="Q468">
            <v>1443</v>
          </cell>
          <cell r="R468">
            <v>8917</v>
          </cell>
        </row>
        <row r="472">
          <cell r="B472" t="str">
            <v>Vendor</v>
          </cell>
          <cell r="C472" t="str">
            <v>Core IP/MPLS</v>
          </cell>
          <cell r="D472" t="str">
            <v xml:space="preserve">Edge IP/MPLS </v>
          </cell>
          <cell r="E472" t="str">
            <v>Subscriber Service Router</v>
          </cell>
          <cell r="F472" t="str">
            <v>BRAS</v>
          </cell>
          <cell r="G472" t="str">
            <v>IP/Ethernet</v>
          </cell>
          <cell r="H472" t="str">
            <v>ATM/MPLS</v>
          </cell>
          <cell r="I472" t="str">
            <v>Total IPS</v>
          </cell>
          <cell r="K472" t="str">
            <v>Vendor</v>
          </cell>
          <cell r="L472" t="str">
            <v>Core IP/MPLS</v>
          </cell>
          <cell r="M472" t="str">
            <v>Edge IP/MPLS</v>
          </cell>
          <cell r="N472" t="str">
            <v>Subscriber Service Router</v>
          </cell>
          <cell r="O472" t="str">
            <v>BRAS</v>
          </cell>
          <cell r="P472" t="str">
            <v>IP/Ethernet</v>
          </cell>
          <cell r="Q472" t="str">
            <v>ATM/MPLS</v>
          </cell>
          <cell r="R472" t="str">
            <v>Total IPS</v>
          </cell>
        </row>
        <row r="473">
          <cell r="B473" t="str">
            <v>Alaxala Networks</v>
          </cell>
          <cell r="I473">
            <v>0</v>
          </cell>
          <cell r="K473" t="str">
            <v>Alaxala Networks</v>
          </cell>
          <cell r="R473">
            <v>0</v>
          </cell>
        </row>
        <row r="474">
          <cell r="B474" t="str">
            <v>Alcatel-Lucent</v>
          </cell>
          <cell r="C474">
            <v>0</v>
          </cell>
          <cell r="D474">
            <v>2</v>
          </cell>
          <cell r="E474">
            <v>0</v>
          </cell>
          <cell r="F474">
            <v>0</v>
          </cell>
          <cell r="G474">
            <v>4</v>
          </cell>
          <cell r="H474">
            <v>73</v>
          </cell>
          <cell r="I474">
            <v>79</v>
          </cell>
          <cell r="K474" t="str">
            <v>Alcatel-Lucent</v>
          </cell>
          <cell r="L474">
            <v>0</v>
          </cell>
          <cell r="M474">
            <v>16</v>
          </cell>
          <cell r="N474">
            <v>0</v>
          </cell>
          <cell r="O474">
            <v>0</v>
          </cell>
          <cell r="P474">
            <v>152</v>
          </cell>
          <cell r="Q474">
            <v>530</v>
          </cell>
          <cell r="R474">
            <v>698</v>
          </cell>
        </row>
        <row r="475">
          <cell r="B475" t="str">
            <v>Atrica</v>
          </cell>
          <cell r="I475">
            <v>0</v>
          </cell>
          <cell r="K475" t="str">
            <v>Atrica</v>
          </cell>
          <cell r="R475">
            <v>0</v>
          </cell>
        </row>
        <row r="476">
          <cell r="B476" t="str">
            <v>Avici</v>
          </cell>
          <cell r="C476">
            <v>0.6</v>
          </cell>
          <cell r="D476">
            <v>0</v>
          </cell>
          <cell r="E476">
            <v>0</v>
          </cell>
          <cell r="F476">
            <v>0</v>
          </cell>
          <cell r="G476">
            <v>0</v>
          </cell>
          <cell r="H476">
            <v>0</v>
          </cell>
          <cell r="I476">
            <v>0.6</v>
          </cell>
          <cell r="K476" t="str">
            <v>Avici</v>
          </cell>
          <cell r="L476">
            <v>1</v>
          </cell>
          <cell r="M476">
            <v>0</v>
          </cell>
          <cell r="N476">
            <v>0</v>
          </cell>
          <cell r="O476">
            <v>0</v>
          </cell>
          <cell r="P476">
            <v>0</v>
          </cell>
          <cell r="Q476">
            <v>0</v>
          </cell>
          <cell r="R476">
            <v>1</v>
          </cell>
        </row>
        <row r="477">
          <cell r="B477" t="str">
            <v>Brocade</v>
          </cell>
          <cell r="C477">
            <v>0</v>
          </cell>
          <cell r="D477">
            <v>0</v>
          </cell>
          <cell r="E477">
            <v>0</v>
          </cell>
          <cell r="F477">
            <v>0</v>
          </cell>
          <cell r="G477">
            <v>0.7</v>
          </cell>
          <cell r="H477">
            <v>0</v>
          </cell>
          <cell r="I477">
            <v>0.7</v>
          </cell>
          <cell r="K477" t="str">
            <v>Brocade</v>
          </cell>
          <cell r="L477">
            <v>0</v>
          </cell>
          <cell r="M477">
            <v>0</v>
          </cell>
          <cell r="N477">
            <v>0</v>
          </cell>
          <cell r="O477">
            <v>0</v>
          </cell>
          <cell r="P477">
            <v>26</v>
          </cell>
          <cell r="Q477">
            <v>0</v>
          </cell>
          <cell r="R477">
            <v>26</v>
          </cell>
        </row>
        <row r="478">
          <cell r="B478" t="str">
            <v>Caspian</v>
          </cell>
          <cell r="C478">
            <v>0</v>
          </cell>
          <cell r="D478">
            <v>0</v>
          </cell>
          <cell r="E478">
            <v>0</v>
          </cell>
          <cell r="F478">
            <v>0</v>
          </cell>
          <cell r="G478">
            <v>0</v>
          </cell>
          <cell r="H478">
            <v>0</v>
          </cell>
          <cell r="I478">
            <v>0</v>
          </cell>
          <cell r="K478" t="str">
            <v>Caspian</v>
          </cell>
          <cell r="L478">
            <v>0</v>
          </cell>
          <cell r="M478">
            <v>0</v>
          </cell>
          <cell r="N478">
            <v>0</v>
          </cell>
          <cell r="O478">
            <v>0</v>
          </cell>
          <cell r="P478">
            <v>0</v>
          </cell>
          <cell r="Q478">
            <v>0</v>
          </cell>
          <cell r="R478">
            <v>0</v>
          </cell>
        </row>
        <row r="479">
          <cell r="B479" t="str">
            <v>Chiaro</v>
          </cell>
          <cell r="C479">
            <v>0</v>
          </cell>
          <cell r="D479">
            <v>0</v>
          </cell>
          <cell r="E479">
            <v>0</v>
          </cell>
          <cell r="F479">
            <v>0</v>
          </cell>
          <cell r="G479">
            <v>0</v>
          </cell>
          <cell r="H479">
            <v>0</v>
          </cell>
          <cell r="I479">
            <v>0</v>
          </cell>
          <cell r="K479" t="str">
            <v>Chiaro</v>
          </cell>
          <cell r="L479">
            <v>0</v>
          </cell>
          <cell r="M479">
            <v>0</v>
          </cell>
          <cell r="N479">
            <v>0</v>
          </cell>
          <cell r="O479">
            <v>0</v>
          </cell>
          <cell r="P479">
            <v>0</v>
          </cell>
          <cell r="Q479">
            <v>0</v>
          </cell>
          <cell r="R479">
            <v>0</v>
          </cell>
        </row>
        <row r="480">
          <cell r="B480" t="str">
            <v>Ciena</v>
          </cell>
          <cell r="C480">
            <v>0</v>
          </cell>
          <cell r="D480">
            <v>0</v>
          </cell>
          <cell r="E480">
            <v>0</v>
          </cell>
          <cell r="F480">
            <v>0</v>
          </cell>
          <cell r="G480">
            <v>0</v>
          </cell>
          <cell r="H480">
            <v>1</v>
          </cell>
          <cell r="I480">
            <v>1</v>
          </cell>
          <cell r="K480" t="str">
            <v>Ciena</v>
          </cell>
          <cell r="L480">
            <v>0</v>
          </cell>
          <cell r="M480">
            <v>0</v>
          </cell>
          <cell r="N480">
            <v>0</v>
          </cell>
          <cell r="O480">
            <v>0</v>
          </cell>
          <cell r="P480">
            <v>0</v>
          </cell>
          <cell r="Q480">
            <v>11</v>
          </cell>
          <cell r="R480">
            <v>11</v>
          </cell>
        </row>
        <row r="481">
          <cell r="B481" t="str">
            <v>Cisco</v>
          </cell>
          <cell r="C481">
            <v>88.7</v>
          </cell>
          <cell r="D481">
            <v>74.599999999999994</v>
          </cell>
          <cell r="E481">
            <v>26.6</v>
          </cell>
          <cell r="F481">
            <v>0</v>
          </cell>
          <cell r="G481">
            <v>91</v>
          </cell>
          <cell r="H481">
            <v>27.2</v>
          </cell>
          <cell r="I481">
            <v>308.09999999999997</v>
          </cell>
          <cell r="K481" t="str">
            <v>Cisco</v>
          </cell>
          <cell r="L481">
            <v>265</v>
          </cell>
          <cell r="M481">
            <v>2628</v>
          </cell>
          <cell r="N481">
            <v>915</v>
          </cell>
          <cell r="O481">
            <v>0</v>
          </cell>
          <cell r="P481">
            <v>3080</v>
          </cell>
          <cell r="Q481">
            <v>191</v>
          </cell>
          <cell r="R481">
            <v>7079</v>
          </cell>
        </row>
        <row r="482">
          <cell r="B482" t="str">
            <v>Cosine</v>
          </cell>
          <cell r="C482">
            <v>0</v>
          </cell>
          <cell r="D482">
            <v>0</v>
          </cell>
          <cell r="E482">
            <v>1.5</v>
          </cell>
          <cell r="F482">
            <v>0</v>
          </cell>
          <cell r="G482">
            <v>0</v>
          </cell>
          <cell r="H482">
            <v>0</v>
          </cell>
          <cell r="I482">
            <v>1.5</v>
          </cell>
          <cell r="K482" t="str">
            <v>Cosine</v>
          </cell>
          <cell r="L482">
            <v>0</v>
          </cell>
          <cell r="M482">
            <v>0</v>
          </cell>
          <cell r="N482">
            <v>7</v>
          </cell>
          <cell r="O482">
            <v>0</v>
          </cell>
          <cell r="P482">
            <v>0</v>
          </cell>
          <cell r="Q482">
            <v>0</v>
          </cell>
          <cell r="R482">
            <v>7</v>
          </cell>
        </row>
        <row r="483">
          <cell r="B483" t="str">
            <v>ECI Telecom</v>
          </cell>
          <cell r="C483">
            <v>0</v>
          </cell>
          <cell r="D483">
            <v>0</v>
          </cell>
          <cell r="E483">
            <v>0</v>
          </cell>
          <cell r="F483">
            <v>0</v>
          </cell>
          <cell r="G483">
            <v>0</v>
          </cell>
          <cell r="H483">
            <v>0</v>
          </cell>
          <cell r="I483">
            <v>0</v>
          </cell>
          <cell r="K483" t="str">
            <v>ECI Telecom</v>
          </cell>
          <cell r="L483">
            <v>0</v>
          </cell>
          <cell r="M483">
            <v>0</v>
          </cell>
          <cell r="N483">
            <v>0</v>
          </cell>
          <cell r="O483">
            <v>0</v>
          </cell>
          <cell r="P483">
            <v>0</v>
          </cell>
          <cell r="Q483">
            <v>0</v>
          </cell>
          <cell r="R483">
            <v>0</v>
          </cell>
        </row>
        <row r="484">
          <cell r="B484" t="str">
            <v>Equipe</v>
          </cell>
          <cell r="C484">
            <v>0</v>
          </cell>
          <cell r="D484">
            <v>0</v>
          </cell>
          <cell r="E484">
            <v>0</v>
          </cell>
          <cell r="F484">
            <v>0</v>
          </cell>
          <cell r="G484">
            <v>0</v>
          </cell>
          <cell r="H484">
            <v>0</v>
          </cell>
          <cell r="I484">
            <v>0</v>
          </cell>
          <cell r="K484" t="str">
            <v>Equipe</v>
          </cell>
          <cell r="L484">
            <v>0</v>
          </cell>
          <cell r="M484">
            <v>0</v>
          </cell>
          <cell r="N484">
            <v>0</v>
          </cell>
          <cell r="O484">
            <v>0</v>
          </cell>
          <cell r="P484">
            <v>0</v>
          </cell>
          <cell r="Q484">
            <v>0</v>
          </cell>
          <cell r="R484">
            <v>0</v>
          </cell>
        </row>
        <row r="485">
          <cell r="B485" t="str">
            <v>Ericsson</v>
          </cell>
          <cell r="C485">
            <v>0</v>
          </cell>
          <cell r="D485">
            <v>0</v>
          </cell>
          <cell r="E485">
            <v>10</v>
          </cell>
          <cell r="F485">
            <v>0</v>
          </cell>
          <cell r="G485">
            <v>0</v>
          </cell>
          <cell r="H485">
            <v>40</v>
          </cell>
          <cell r="I485">
            <v>50</v>
          </cell>
          <cell r="K485" t="str">
            <v>Ericsson</v>
          </cell>
          <cell r="L485">
            <v>0</v>
          </cell>
          <cell r="M485">
            <v>0</v>
          </cell>
          <cell r="N485">
            <v>93</v>
          </cell>
          <cell r="O485">
            <v>0</v>
          </cell>
          <cell r="P485">
            <v>0</v>
          </cell>
          <cell r="Q485">
            <v>204</v>
          </cell>
          <cell r="R485">
            <v>297</v>
          </cell>
        </row>
        <row r="486">
          <cell r="B486" t="str">
            <v>Extreme</v>
          </cell>
          <cell r="C486">
            <v>0</v>
          </cell>
          <cell r="D486">
            <v>0</v>
          </cell>
          <cell r="E486">
            <v>0</v>
          </cell>
          <cell r="F486">
            <v>0</v>
          </cell>
          <cell r="G486">
            <v>2.4</v>
          </cell>
          <cell r="H486">
            <v>0</v>
          </cell>
          <cell r="I486">
            <v>2.4</v>
          </cell>
          <cell r="K486" t="str">
            <v>Extreme</v>
          </cell>
          <cell r="L486">
            <v>0</v>
          </cell>
          <cell r="M486">
            <v>0</v>
          </cell>
          <cell r="N486">
            <v>0</v>
          </cell>
          <cell r="O486">
            <v>0</v>
          </cell>
          <cell r="P486">
            <v>95</v>
          </cell>
          <cell r="Q486">
            <v>0</v>
          </cell>
          <cell r="R486">
            <v>95</v>
          </cell>
        </row>
        <row r="487">
          <cell r="B487" t="str">
            <v>Force10</v>
          </cell>
          <cell r="C487">
            <v>0</v>
          </cell>
          <cell r="D487">
            <v>0</v>
          </cell>
          <cell r="E487">
            <v>0</v>
          </cell>
          <cell r="F487">
            <v>0</v>
          </cell>
          <cell r="G487">
            <v>0.4</v>
          </cell>
          <cell r="H487">
            <v>0</v>
          </cell>
          <cell r="I487">
            <v>0.4</v>
          </cell>
          <cell r="K487" t="str">
            <v>Force10</v>
          </cell>
          <cell r="L487">
            <v>0</v>
          </cell>
          <cell r="M487">
            <v>0</v>
          </cell>
          <cell r="N487">
            <v>0</v>
          </cell>
          <cell r="O487">
            <v>0</v>
          </cell>
          <cell r="P487">
            <v>4</v>
          </cell>
          <cell r="Q487">
            <v>0</v>
          </cell>
          <cell r="R487">
            <v>4</v>
          </cell>
        </row>
        <row r="488">
          <cell r="B488" t="str">
            <v>Fujitsu</v>
          </cell>
          <cell r="C488">
            <v>0</v>
          </cell>
          <cell r="D488">
            <v>0</v>
          </cell>
          <cell r="E488">
            <v>0</v>
          </cell>
          <cell r="F488">
            <v>0</v>
          </cell>
          <cell r="G488">
            <v>0</v>
          </cell>
          <cell r="H488">
            <v>0</v>
          </cell>
          <cell r="I488">
            <v>0</v>
          </cell>
          <cell r="K488" t="str">
            <v>Fujitsu</v>
          </cell>
          <cell r="L488">
            <v>0</v>
          </cell>
          <cell r="M488">
            <v>0</v>
          </cell>
          <cell r="N488">
            <v>0</v>
          </cell>
          <cell r="O488">
            <v>0</v>
          </cell>
          <cell r="P488">
            <v>0</v>
          </cell>
          <cell r="Q488">
            <v>0</v>
          </cell>
          <cell r="R488">
            <v>0</v>
          </cell>
        </row>
        <row r="489">
          <cell r="B489" t="str">
            <v>Hammerhead Systems</v>
          </cell>
          <cell r="C489">
            <v>0</v>
          </cell>
          <cell r="D489">
            <v>0</v>
          </cell>
          <cell r="E489">
            <v>0</v>
          </cell>
          <cell r="F489">
            <v>0</v>
          </cell>
          <cell r="G489">
            <v>0</v>
          </cell>
          <cell r="H489">
            <v>0</v>
          </cell>
          <cell r="I489">
            <v>0</v>
          </cell>
          <cell r="K489" t="str">
            <v>Hammerhead Systems</v>
          </cell>
          <cell r="L489">
            <v>0</v>
          </cell>
          <cell r="M489">
            <v>0</v>
          </cell>
          <cell r="N489">
            <v>0</v>
          </cell>
          <cell r="O489">
            <v>0</v>
          </cell>
          <cell r="P489">
            <v>0</v>
          </cell>
          <cell r="Q489">
            <v>0</v>
          </cell>
          <cell r="R489">
            <v>0</v>
          </cell>
        </row>
        <row r="490">
          <cell r="B490" t="str">
            <v>Hitachi</v>
          </cell>
          <cell r="C490">
            <v>0</v>
          </cell>
          <cell r="D490">
            <v>0</v>
          </cell>
          <cell r="E490">
            <v>0</v>
          </cell>
          <cell r="F490">
            <v>0</v>
          </cell>
          <cell r="G490">
            <v>0</v>
          </cell>
          <cell r="H490">
            <v>0</v>
          </cell>
          <cell r="I490">
            <v>0</v>
          </cell>
          <cell r="K490" t="str">
            <v>Hitachi</v>
          </cell>
          <cell r="L490">
            <v>0</v>
          </cell>
          <cell r="M490">
            <v>0</v>
          </cell>
          <cell r="N490">
            <v>0</v>
          </cell>
          <cell r="O490">
            <v>0</v>
          </cell>
          <cell r="P490">
            <v>0</v>
          </cell>
          <cell r="Q490">
            <v>0</v>
          </cell>
          <cell r="R490">
            <v>0</v>
          </cell>
        </row>
        <row r="491">
          <cell r="B491" t="str">
            <v>Hitachi Cable</v>
          </cell>
          <cell r="C491">
            <v>0</v>
          </cell>
          <cell r="D491">
            <v>0</v>
          </cell>
          <cell r="E491">
            <v>0</v>
          </cell>
          <cell r="F491">
            <v>0</v>
          </cell>
          <cell r="G491">
            <v>0</v>
          </cell>
          <cell r="H491">
            <v>0</v>
          </cell>
          <cell r="I491">
            <v>0</v>
          </cell>
          <cell r="K491" t="str">
            <v>Hitachi Cable</v>
          </cell>
          <cell r="L491">
            <v>0</v>
          </cell>
          <cell r="M491">
            <v>0</v>
          </cell>
          <cell r="N491">
            <v>0</v>
          </cell>
          <cell r="O491">
            <v>0</v>
          </cell>
          <cell r="P491">
            <v>0</v>
          </cell>
          <cell r="Q491">
            <v>0</v>
          </cell>
          <cell r="R491">
            <v>0</v>
          </cell>
        </row>
        <row r="492">
          <cell r="B492" t="str">
            <v>Huawei</v>
          </cell>
          <cell r="C492">
            <v>0</v>
          </cell>
          <cell r="D492">
            <v>1</v>
          </cell>
          <cell r="E492">
            <v>0</v>
          </cell>
          <cell r="F492">
            <v>0</v>
          </cell>
          <cell r="G492">
            <v>0</v>
          </cell>
          <cell r="H492">
            <v>0</v>
          </cell>
          <cell r="I492">
            <v>1</v>
          </cell>
          <cell r="K492" t="str">
            <v>Huawei</v>
          </cell>
          <cell r="L492">
            <v>0</v>
          </cell>
          <cell r="M492">
            <v>22</v>
          </cell>
          <cell r="N492">
            <v>0</v>
          </cell>
          <cell r="O492">
            <v>0</v>
          </cell>
          <cell r="P492">
            <v>0</v>
          </cell>
          <cell r="Q492">
            <v>0</v>
          </cell>
          <cell r="R492">
            <v>22</v>
          </cell>
        </row>
        <row r="493">
          <cell r="B493" t="str">
            <v>Hyperchip</v>
          </cell>
          <cell r="C493">
            <v>0</v>
          </cell>
          <cell r="D493">
            <v>0</v>
          </cell>
          <cell r="E493">
            <v>0</v>
          </cell>
          <cell r="F493">
            <v>0</v>
          </cell>
          <cell r="G493">
            <v>0</v>
          </cell>
          <cell r="H493">
            <v>0</v>
          </cell>
          <cell r="I493">
            <v>0</v>
          </cell>
          <cell r="K493" t="str">
            <v>Hyperchip</v>
          </cell>
          <cell r="L493">
            <v>0</v>
          </cell>
          <cell r="M493">
            <v>0</v>
          </cell>
          <cell r="N493">
            <v>0</v>
          </cell>
          <cell r="O493">
            <v>0</v>
          </cell>
          <cell r="P493">
            <v>0</v>
          </cell>
          <cell r="Q493">
            <v>0</v>
          </cell>
          <cell r="R493">
            <v>0</v>
          </cell>
        </row>
        <row r="494">
          <cell r="B494" t="str">
            <v>Juniper</v>
          </cell>
          <cell r="C494">
            <v>26.1</v>
          </cell>
          <cell r="D494">
            <v>13.4</v>
          </cell>
          <cell r="E494">
            <v>13.5</v>
          </cell>
          <cell r="F494">
            <v>0</v>
          </cell>
          <cell r="G494">
            <v>0</v>
          </cell>
          <cell r="H494">
            <v>0</v>
          </cell>
          <cell r="I494">
            <v>53</v>
          </cell>
          <cell r="K494" t="str">
            <v>Juniper</v>
          </cell>
          <cell r="L494">
            <v>85</v>
          </cell>
          <cell r="M494">
            <v>133</v>
          </cell>
          <cell r="N494">
            <v>123</v>
          </cell>
          <cell r="O494">
            <v>0</v>
          </cell>
          <cell r="P494">
            <v>0</v>
          </cell>
          <cell r="Q494">
            <v>0</v>
          </cell>
          <cell r="R494">
            <v>341</v>
          </cell>
        </row>
        <row r="495">
          <cell r="B495" t="str">
            <v>Laurel Networks</v>
          </cell>
          <cell r="C495">
            <v>0</v>
          </cell>
          <cell r="D495">
            <v>0</v>
          </cell>
          <cell r="E495">
            <v>0</v>
          </cell>
          <cell r="F495">
            <v>0</v>
          </cell>
          <cell r="G495">
            <v>0</v>
          </cell>
          <cell r="H495">
            <v>0</v>
          </cell>
          <cell r="I495">
            <v>0</v>
          </cell>
          <cell r="K495" t="str">
            <v>Laurel Networks</v>
          </cell>
          <cell r="L495">
            <v>0</v>
          </cell>
          <cell r="M495">
            <v>0</v>
          </cell>
          <cell r="N495">
            <v>0</v>
          </cell>
          <cell r="O495">
            <v>0</v>
          </cell>
          <cell r="P495">
            <v>0</v>
          </cell>
          <cell r="Q495">
            <v>0</v>
          </cell>
          <cell r="R495">
            <v>0</v>
          </cell>
        </row>
        <row r="496">
          <cell r="B496" t="str">
            <v>Lucent</v>
          </cell>
          <cell r="C496">
            <v>0</v>
          </cell>
          <cell r="D496">
            <v>0</v>
          </cell>
          <cell r="E496">
            <v>0</v>
          </cell>
          <cell r="F496">
            <v>0</v>
          </cell>
          <cell r="G496">
            <v>0</v>
          </cell>
          <cell r="H496">
            <v>0</v>
          </cell>
          <cell r="I496">
            <v>0</v>
          </cell>
          <cell r="K496" t="str">
            <v>Lucent</v>
          </cell>
          <cell r="L496">
            <v>0</v>
          </cell>
          <cell r="M496">
            <v>0</v>
          </cell>
          <cell r="N496">
            <v>0</v>
          </cell>
          <cell r="O496">
            <v>0</v>
          </cell>
          <cell r="P496">
            <v>0</v>
          </cell>
          <cell r="Q496">
            <v>0</v>
          </cell>
          <cell r="R496">
            <v>0</v>
          </cell>
        </row>
        <row r="497">
          <cell r="B497" t="str">
            <v>NEC</v>
          </cell>
          <cell r="C497">
            <v>0</v>
          </cell>
          <cell r="D497">
            <v>0</v>
          </cell>
          <cell r="E497">
            <v>0</v>
          </cell>
          <cell r="F497">
            <v>0</v>
          </cell>
          <cell r="G497">
            <v>0</v>
          </cell>
          <cell r="H497">
            <v>0</v>
          </cell>
          <cell r="I497">
            <v>0</v>
          </cell>
          <cell r="K497" t="str">
            <v>NEC</v>
          </cell>
          <cell r="L497">
            <v>0</v>
          </cell>
          <cell r="M497">
            <v>0</v>
          </cell>
          <cell r="N497">
            <v>0</v>
          </cell>
          <cell r="O497">
            <v>0</v>
          </cell>
          <cell r="P497">
            <v>0</v>
          </cell>
          <cell r="Q497">
            <v>0</v>
          </cell>
          <cell r="R497">
            <v>0</v>
          </cell>
        </row>
        <row r="498">
          <cell r="B498" t="str">
            <v>Nokia Siemens Networks</v>
          </cell>
          <cell r="C498">
            <v>0</v>
          </cell>
          <cell r="D498">
            <v>0</v>
          </cell>
          <cell r="E498">
            <v>0</v>
          </cell>
          <cell r="F498">
            <v>0</v>
          </cell>
          <cell r="G498">
            <v>0</v>
          </cell>
          <cell r="H498">
            <v>0</v>
          </cell>
          <cell r="I498">
            <v>0</v>
          </cell>
          <cell r="K498" t="str">
            <v>Nokia Siemens Networks</v>
          </cell>
          <cell r="L498">
            <v>0</v>
          </cell>
          <cell r="M498">
            <v>0</v>
          </cell>
          <cell r="N498">
            <v>0</v>
          </cell>
          <cell r="O498">
            <v>0</v>
          </cell>
          <cell r="P498">
            <v>0</v>
          </cell>
          <cell r="Q498">
            <v>0</v>
          </cell>
          <cell r="R498">
            <v>0</v>
          </cell>
        </row>
        <row r="499">
          <cell r="B499" t="str">
            <v>Nortel</v>
          </cell>
          <cell r="C499">
            <v>0</v>
          </cell>
          <cell r="D499">
            <v>0</v>
          </cell>
          <cell r="E499">
            <v>2.7</v>
          </cell>
          <cell r="F499">
            <v>0</v>
          </cell>
          <cell r="G499">
            <v>5</v>
          </cell>
          <cell r="H499">
            <v>85.5</v>
          </cell>
          <cell r="I499">
            <v>93.2</v>
          </cell>
          <cell r="K499" t="str">
            <v>Nortel</v>
          </cell>
          <cell r="L499">
            <v>0</v>
          </cell>
          <cell r="M499">
            <v>0</v>
          </cell>
          <cell r="N499">
            <v>15</v>
          </cell>
          <cell r="O499">
            <v>0</v>
          </cell>
          <cell r="P499">
            <v>176</v>
          </cell>
          <cell r="Q499">
            <v>301</v>
          </cell>
          <cell r="R499">
            <v>492</v>
          </cell>
        </row>
        <row r="500">
          <cell r="B500" t="str">
            <v>Procket</v>
          </cell>
          <cell r="C500">
            <v>0</v>
          </cell>
          <cell r="D500">
            <v>0</v>
          </cell>
          <cell r="E500">
            <v>0</v>
          </cell>
          <cell r="F500">
            <v>0</v>
          </cell>
          <cell r="G500">
            <v>0</v>
          </cell>
          <cell r="H500">
            <v>0</v>
          </cell>
          <cell r="I500">
            <v>0</v>
          </cell>
          <cell r="K500" t="str">
            <v>Procket</v>
          </cell>
          <cell r="L500">
            <v>0</v>
          </cell>
          <cell r="M500">
            <v>0</v>
          </cell>
          <cell r="N500">
            <v>0</v>
          </cell>
          <cell r="O500">
            <v>0</v>
          </cell>
          <cell r="P500">
            <v>0</v>
          </cell>
          <cell r="Q500">
            <v>0</v>
          </cell>
          <cell r="R500">
            <v>0</v>
          </cell>
        </row>
        <row r="501">
          <cell r="B501" t="str">
            <v>Quarry</v>
          </cell>
          <cell r="C501">
            <v>0</v>
          </cell>
          <cell r="D501">
            <v>0</v>
          </cell>
          <cell r="E501">
            <v>0</v>
          </cell>
          <cell r="F501">
            <v>0</v>
          </cell>
          <cell r="G501">
            <v>0</v>
          </cell>
          <cell r="H501">
            <v>0</v>
          </cell>
          <cell r="I501">
            <v>0</v>
          </cell>
          <cell r="K501" t="str">
            <v>Quarry</v>
          </cell>
          <cell r="L501">
            <v>0</v>
          </cell>
          <cell r="M501">
            <v>0</v>
          </cell>
          <cell r="N501">
            <v>0</v>
          </cell>
          <cell r="O501">
            <v>0</v>
          </cell>
          <cell r="P501">
            <v>0</v>
          </cell>
          <cell r="Q501">
            <v>0</v>
          </cell>
          <cell r="R501">
            <v>0</v>
          </cell>
        </row>
        <row r="502">
          <cell r="B502" t="str">
            <v>Redback</v>
          </cell>
          <cell r="C502">
            <v>0</v>
          </cell>
          <cell r="D502">
            <v>0</v>
          </cell>
          <cell r="E502">
            <v>0</v>
          </cell>
          <cell r="F502">
            <v>0</v>
          </cell>
          <cell r="G502">
            <v>0</v>
          </cell>
          <cell r="H502">
            <v>0</v>
          </cell>
          <cell r="I502">
            <v>0</v>
          </cell>
          <cell r="K502" t="str">
            <v>Redback</v>
          </cell>
          <cell r="L502">
            <v>0</v>
          </cell>
          <cell r="M502">
            <v>0</v>
          </cell>
          <cell r="N502">
            <v>0</v>
          </cell>
          <cell r="O502">
            <v>0</v>
          </cell>
          <cell r="P502">
            <v>0</v>
          </cell>
          <cell r="Q502">
            <v>0</v>
          </cell>
          <cell r="R502">
            <v>0</v>
          </cell>
        </row>
        <row r="503">
          <cell r="B503" t="str">
            <v>Riverstone</v>
          </cell>
          <cell r="C503">
            <v>0</v>
          </cell>
          <cell r="D503">
            <v>0</v>
          </cell>
          <cell r="E503">
            <v>0</v>
          </cell>
          <cell r="F503">
            <v>0</v>
          </cell>
          <cell r="G503">
            <v>0</v>
          </cell>
          <cell r="H503">
            <v>0</v>
          </cell>
          <cell r="I503">
            <v>0</v>
          </cell>
          <cell r="K503" t="str">
            <v>Riverstone</v>
          </cell>
          <cell r="L503">
            <v>0</v>
          </cell>
          <cell r="M503">
            <v>0</v>
          </cell>
          <cell r="N503">
            <v>0</v>
          </cell>
          <cell r="O503">
            <v>0</v>
          </cell>
          <cell r="P503">
            <v>0</v>
          </cell>
          <cell r="Q503">
            <v>0</v>
          </cell>
          <cell r="R503">
            <v>0</v>
          </cell>
        </row>
        <row r="504">
          <cell r="B504" t="str">
            <v>Tellabs</v>
          </cell>
          <cell r="C504">
            <v>0</v>
          </cell>
          <cell r="D504">
            <v>0</v>
          </cell>
          <cell r="E504">
            <v>0</v>
          </cell>
          <cell r="F504">
            <v>0</v>
          </cell>
          <cell r="G504">
            <v>0</v>
          </cell>
          <cell r="H504">
            <v>0</v>
          </cell>
          <cell r="I504">
            <v>0</v>
          </cell>
          <cell r="K504" t="str">
            <v>Tellabs</v>
          </cell>
          <cell r="L504">
            <v>0</v>
          </cell>
          <cell r="M504">
            <v>0</v>
          </cell>
          <cell r="N504">
            <v>0</v>
          </cell>
          <cell r="O504">
            <v>0</v>
          </cell>
          <cell r="P504">
            <v>0</v>
          </cell>
          <cell r="Q504">
            <v>0</v>
          </cell>
          <cell r="R504">
            <v>0</v>
          </cell>
        </row>
        <row r="505">
          <cell r="B505" t="str">
            <v>ZTE</v>
          </cell>
          <cell r="C505">
            <v>0</v>
          </cell>
          <cell r="D505">
            <v>0</v>
          </cell>
          <cell r="E505">
            <v>0</v>
          </cell>
          <cell r="F505">
            <v>0</v>
          </cell>
          <cell r="G505">
            <v>0</v>
          </cell>
          <cell r="H505">
            <v>0</v>
          </cell>
          <cell r="I505">
            <v>0</v>
          </cell>
          <cell r="K505" t="str">
            <v>ZTE</v>
          </cell>
          <cell r="L505">
            <v>0</v>
          </cell>
          <cell r="M505">
            <v>0</v>
          </cell>
          <cell r="N505">
            <v>0</v>
          </cell>
          <cell r="O505">
            <v>0</v>
          </cell>
          <cell r="P505">
            <v>0</v>
          </cell>
          <cell r="Q505">
            <v>0</v>
          </cell>
          <cell r="R505">
            <v>0</v>
          </cell>
        </row>
        <row r="506">
          <cell r="B506" t="str">
            <v>Other</v>
          </cell>
          <cell r="C506">
            <v>0</v>
          </cell>
          <cell r="D506">
            <v>0</v>
          </cell>
          <cell r="E506">
            <v>0.12</v>
          </cell>
          <cell r="F506">
            <v>0</v>
          </cell>
          <cell r="G506">
            <v>0</v>
          </cell>
          <cell r="H506">
            <v>0</v>
          </cell>
          <cell r="I506">
            <v>0.12</v>
          </cell>
          <cell r="K506" t="str">
            <v>Other</v>
          </cell>
          <cell r="L506">
            <v>0</v>
          </cell>
          <cell r="M506">
            <v>0</v>
          </cell>
          <cell r="N506">
            <v>1</v>
          </cell>
          <cell r="O506">
            <v>0</v>
          </cell>
          <cell r="P506">
            <v>0</v>
          </cell>
          <cell r="Q506">
            <v>0</v>
          </cell>
          <cell r="R506">
            <v>1</v>
          </cell>
        </row>
        <row r="507">
          <cell r="B507" t="str">
            <v>Total</v>
          </cell>
          <cell r="C507">
            <v>115.4</v>
          </cell>
          <cell r="D507">
            <v>91</v>
          </cell>
          <cell r="E507">
            <v>54.42</v>
          </cell>
          <cell r="F507">
            <v>0</v>
          </cell>
          <cell r="G507">
            <v>103.50000000000001</v>
          </cell>
          <cell r="H507">
            <v>226.7</v>
          </cell>
          <cell r="I507">
            <v>591.02</v>
          </cell>
          <cell r="K507" t="str">
            <v>Total</v>
          </cell>
          <cell r="L507">
            <v>351</v>
          </cell>
          <cell r="M507">
            <v>2799</v>
          </cell>
          <cell r="N507">
            <v>1154</v>
          </cell>
          <cell r="O507">
            <v>0</v>
          </cell>
          <cell r="P507">
            <v>3533</v>
          </cell>
          <cell r="Q507">
            <v>1237</v>
          </cell>
          <cell r="R507">
            <v>9074</v>
          </cell>
        </row>
        <row r="511">
          <cell r="B511" t="str">
            <v>Vendor</v>
          </cell>
          <cell r="C511" t="str">
            <v>Core IP/MPLS</v>
          </cell>
          <cell r="D511" t="str">
            <v xml:space="preserve">Edge IP/MPLS </v>
          </cell>
          <cell r="E511" t="str">
            <v>Subscriber Service Router</v>
          </cell>
          <cell r="F511" t="str">
            <v>BRAS</v>
          </cell>
          <cell r="G511" t="str">
            <v>IP/Ethernet</v>
          </cell>
          <cell r="H511" t="str">
            <v>ATM/MPLS</v>
          </cell>
          <cell r="I511" t="str">
            <v>Total IPS</v>
          </cell>
          <cell r="K511" t="str">
            <v>Vendor</v>
          </cell>
          <cell r="L511" t="str">
            <v>Core IP/MPLS</v>
          </cell>
          <cell r="M511" t="str">
            <v>Edge IP/MPLS</v>
          </cell>
          <cell r="N511" t="str">
            <v>Subscriber Service Router</v>
          </cell>
          <cell r="O511" t="str">
            <v>BRAS</v>
          </cell>
          <cell r="P511" t="str">
            <v>IP/Ethernet</v>
          </cell>
          <cell r="Q511" t="str">
            <v>ATM/MPLS</v>
          </cell>
          <cell r="R511" t="str">
            <v>Total IPS</v>
          </cell>
        </row>
        <row r="512">
          <cell r="B512" t="str">
            <v>Alaxala Networks</v>
          </cell>
          <cell r="I512">
            <v>0</v>
          </cell>
          <cell r="K512" t="str">
            <v>Alaxala Networks</v>
          </cell>
          <cell r="R512">
            <v>0</v>
          </cell>
        </row>
        <row r="513">
          <cell r="B513" t="str">
            <v>Alcatel-Lucent</v>
          </cell>
          <cell r="C513">
            <v>0</v>
          </cell>
          <cell r="D513">
            <v>3</v>
          </cell>
          <cell r="E513">
            <v>0</v>
          </cell>
          <cell r="F513">
            <v>0</v>
          </cell>
          <cell r="G513">
            <v>4</v>
          </cell>
          <cell r="H513">
            <v>72</v>
          </cell>
          <cell r="I513">
            <v>79</v>
          </cell>
          <cell r="K513" t="str">
            <v>Alcatel-Lucent</v>
          </cell>
          <cell r="L513">
            <v>0</v>
          </cell>
          <cell r="M513">
            <v>35</v>
          </cell>
          <cell r="N513">
            <v>0</v>
          </cell>
          <cell r="O513">
            <v>0</v>
          </cell>
          <cell r="P513">
            <v>177</v>
          </cell>
          <cell r="Q513">
            <v>528</v>
          </cell>
          <cell r="R513">
            <v>740</v>
          </cell>
        </row>
        <row r="514">
          <cell r="B514" t="str">
            <v>Atrica</v>
          </cell>
          <cell r="I514">
            <v>0</v>
          </cell>
          <cell r="K514" t="str">
            <v>Atrica</v>
          </cell>
          <cell r="R514">
            <v>0</v>
          </cell>
        </row>
        <row r="515">
          <cell r="B515" t="str">
            <v>Avici</v>
          </cell>
          <cell r="C515">
            <v>1</v>
          </cell>
          <cell r="D515">
            <v>0</v>
          </cell>
          <cell r="E515">
            <v>0</v>
          </cell>
          <cell r="F515">
            <v>0</v>
          </cell>
          <cell r="G515">
            <v>0</v>
          </cell>
          <cell r="H515">
            <v>0</v>
          </cell>
          <cell r="I515">
            <v>1</v>
          </cell>
          <cell r="K515" t="str">
            <v>Avici</v>
          </cell>
          <cell r="L515">
            <v>1</v>
          </cell>
          <cell r="M515">
            <v>0</v>
          </cell>
          <cell r="N515">
            <v>0</v>
          </cell>
          <cell r="O515">
            <v>0</v>
          </cell>
          <cell r="P515">
            <v>0</v>
          </cell>
          <cell r="Q515">
            <v>0</v>
          </cell>
          <cell r="R515">
            <v>1</v>
          </cell>
        </row>
        <row r="516">
          <cell r="B516" t="str">
            <v>Brocade</v>
          </cell>
          <cell r="C516">
            <v>0</v>
          </cell>
          <cell r="D516">
            <v>0</v>
          </cell>
          <cell r="E516">
            <v>0</v>
          </cell>
          <cell r="F516">
            <v>0</v>
          </cell>
          <cell r="G516">
            <v>1</v>
          </cell>
          <cell r="H516">
            <v>0</v>
          </cell>
          <cell r="I516">
            <v>1</v>
          </cell>
          <cell r="K516" t="str">
            <v>Brocade</v>
          </cell>
          <cell r="L516">
            <v>0</v>
          </cell>
          <cell r="M516">
            <v>0</v>
          </cell>
          <cell r="N516">
            <v>0</v>
          </cell>
          <cell r="O516">
            <v>0</v>
          </cell>
          <cell r="P516">
            <v>27</v>
          </cell>
          <cell r="Q516">
            <v>0</v>
          </cell>
          <cell r="R516">
            <v>27</v>
          </cell>
        </row>
        <row r="517">
          <cell r="B517" t="str">
            <v>Caspian</v>
          </cell>
          <cell r="C517">
            <v>0</v>
          </cell>
          <cell r="D517">
            <v>0</v>
          </cell>
          <cell r="E517">
            <v>0</v>
          </cell>
          <cell r="F517">
            <v>0</v>
          </cell>
          <cell r="G517">
            <v>0</v>
          </cell>
          <cell r="H517">
            <v>0</v>
          </cell>
          <cell r="I517">
            <v>0</v>
          </cell>
          <cell r="K517" t="str">
            <v>Caspian</v>
          </cell>
          <cell r="L517">
            <v>0</v>
          </cell>
          <cell r="M517">
            <v>0</v>
          </cell>
          <cell r="N517">
            <v>0</v>
          </cell>
          <cell r="O517">
            <v>0</v>
          </cell>
          <cell r="P517">
            <v>0</v>
          </cell>
          <cell r="Q517">
            <v>0</v>
          </cell>
          <cell r="R517">
            <v>0</v>
          </cell>
        </row>
        <row r="518">
          <cell r="B518" t="str">
            <v>Chiaro</v>
          </cell>
          <cell r="C518">
            <v>0</v>
          </cell>
          <cell r="D518">
            <v>0</v>
          </cell>
          <cell r="E518">
            <v>0</v>
          </cell>
          <cell r="F518">
            <v>0</v>
          </cell>
          <cell r="G518">
            <v>0</v>
          </cell>
          <cell r="H518">
            <v>0</v>
          </cell>
          <cell r="I518">
            <v>0</v>
          </cell>
          <cell r="K518" t="str">
            <v>Chiaro</v>
          </cell>
          <cell r="L518">
            <v>0</v>
          </cell>
          <cell r="M518">
            <v>0</v>
          </cell>
          <cell r="N518">
            <v>0</v>
          </cell>
          <cell r="O518">
            <v>0</v>
          </cell>
          <cell r="P518">
            <v>0</v>
          </cell>
          <cell r="Q518">
            <v>0</v>
          </cell>
          <cell r="R518">
            <v>0</v>
          </cell>
        </row>
        <row r="519">
          <cell r="B519" t="str">
            <v>Ciena</v>
          </cell>
          <cell r="C519">
            <v>0</v>
          </cell>
          <cell r="D519">
            <v>0</v>
          </cell>
          <cell r="E519">
            <v>0</v>
          </cell>
          <cell r="F519">
            <v>0</v>
          </cell>
          <cell r="G519">
            <v>0</v>
          </cell>
          <cell r="H519">
            <v>1</v>
          </cell>
          <cell r="I519">
            <v>1</v>
          </cell>
          <cell r="K519" t="str">
            <v>Ciena</v>
          </cell>
          <cell r="L519">
            <v>0</v>
          </cell>
          <cell r="M519">
            <v>0</v>
          </cell>
          <cell r="N519">
            <v>0</v>
          </cell>
          <cell r="O519">
            <v>0</v>
          </cell>
          <cell r="P519">
            <v>0</v>
          </cell>
          <cell r="Q519">
            <v>10</v>
          </cell>
          <cell r="R519">
            <v>10</v>
          </cell>
        </row>
        <row r="520">
          <cell r="B520" t="str">
            <v>Cisco</v>
          </cell>
          <cell r="C520">
            <v>76.900000000000006</v>
          </cell>
          <cell r="D520">
            <v>81.3</v>
          </cell>
          <cell r="E520">
            <v>27.3</v>
          </cell>
          <cell r="F520">
            <v>0</v>
          </cell>
          <cell r="G520">
            <v>78</v>
          </cell>
          <cell r="H520">
            <v>27.3</v>
          </cell>
          <cell r="I520">
            <v>290.8</v>
          </cell>
          <cell r="K520" t="str">
            <v>Cisco</v>
          </cell>
          <cell r="L520">
            <v>265</v>
          </cell>
          <cell r="M520">
            <v>2452</v>
          </cell>
          <cell r="N520">
            <v>899</v>
          </cell>
          <cell r="O520">
            <v>0</v>
          </cell>
          <cell r="P520">
            <v>2808</v>
          </cell>
          <cell r="Q520">
            <v>170</v>
          </cell>
          <cell r="R520">
            <v>6594</v>
          </cell>
        </row>
        <row r="521">
          <cell r="B521" t="str">
            <v>Cosine</v>
          </cell>
          <cell r="C521">
            <v>0</v>
          </cell>
          <cell r="D521">
            <v>0</v>
          </cell>
          <cell r="E521">
            <v>0.3</v>
          </cell>
          <cell r="F521">
            <v>0</v>
          </cell>
          <cell r="G521">
            <v>0</v>
          </cell>
          <cell r="H521">
            <v>0</v>
          </cell>
          <cell r="I521">
            <v>0.3</v>
          </cell>
          <cell r="K521" t="str">
            <v>Cosine</v>
          </cell>
          <cell r="L521">
            <v>0</v>
          </cell>
          <cell r="M521">
            <v>0</v>
          </cell>
          <cell r="N521">
            <v>1</v>
          </cell>
          <cell r="O521">
            <v>0</v>
          </cell>
          <cell r="P521">
            <v>0</v>
          </cell>
          <cell r="Q521">
            <v>0</v>
          </cell>
          <cell r="R521">
            <v>1</v>
          </cell>
        </row>
        <row r="522">
          <cell r="B522" t="str">
            <v>ECI Telecom</v>
          </cell>
          <cell r="C522">
            <v>0</v>
          </cell>
          <cell r="D522">
            <v>0</v>
          </cell>
          <cell r="E522">
            <v>0</v>
          </cell>
          <cell r="F522">
            <v>0</v>
          </cell>
          <cell r="G522">
            <v>0</v>
          </cell>
          <cell r="H522">
            <v>0</v>
          </cell>
          <cell r="I522">
            <v>0</v>
          </cell>
          <cell r="K522" t="str">
            <v>ECI Telecom</v>
          </cell>
          <cell r="L522">
            <v>0</v>
          </cell>
          <cell r="M522">
            <v>0</v>
          </cell>
          <cell r="N522">
            <v>0</v>
          </cell>
          <cell r="O522">
            <v>0</v>
          </cell>
          <cell r="P522">
            <v>0</v>
          </cell>
          <cell r="Q522">
            <v>0</v>
          </cell>
          <cell r="R522">
            <v>0</v>
          </cell>
        </row>
        <row r="523">
          <cell r="B523" t="str">
            <v>Equipe</v>
          </cell>
          <cell r="C523">
            <v>0</v>
          </cell>
          <cell r="D523">
            <v>0</v>
          </cell>
          <cell r="E523">
            <v>0</v>
          </cell>
          <cell r="F523">
            <v>0</v>
          </cell>
          <cell r="G523">
            <v>0</v>
          </cell>
          <cell r="H523">
            <v>0</v>
          </cell>
          <cell r="I523">
            <v>0</v>
          </cell>
          <cell r="K523" t="str">
            <v>Equipe</v>
          </cell>
          <cell r="L523">
            <v>0</v>
          </cell>
          <cell r="M523">
            <v>0</v>
          </cell>
          <cell r="N523">
            <v>0</v>
          </cell>
          <cell r="O523">
            <v>0</v>
          </cell>
          <cell r="P523">
            <v>0</v>
          </cell>
          <cell r="Q523">
            <v>0</v>
          </cell>
          <cell r="R523">
            <v>0</v>
          </cell>
        </row>
        <row r="524">
          <cell r="B524" t="str">
            <v>Ericsson</v>
          </cell>
          <cell r="C524">
            <v>0</v>
          </cell>
          <cell r="D524">
            <v>0</v>
          </cell>
          <cell r="E524">
            <v>9</v>
          </cell>
          <cell r="F524">
            <v>0</v>
          </cell>
          <cell r="G524">
            <v>0</v>
          </cell>
          <cell r="H524">
            <v>37</v>
          </cell>
          <cell r="I524">
            <v>46</v>
          </cell>
          <cell r="K524" t="str">
            <v>Ericsson</v>
          </cell>
          <cell r="L524">
            <v>0</v>
          </cell>
          <cell r="M524">
            <v>0</v>
          </cell>
          <cell r="N524">
            <v>57</v>
          </cell>
          <cell r="O524">
            <v>0</v>
          </cell>
          <cell r="P524">
            <v>0</v>
          </cell>
          <cell r="Q524">
            <v>187</v>
          </cell>
          <cell r="R524">
            <v>244</v>
          </cell>
        </row>
        <row r="525">
          <cell r="B525" t="str">
            <v>Extreme</v>
          </cell>
          <cell r="C525">
            <v>0</v>
          </cell>
          <cell r="D525">
            <v>0</v>
          </cell>
          <cell r="E525">
            <v>0</v>
          </cell>
          <cell r="F525">
            <v>0</v>
          </cell>
          <cell r="G525">
            <v>3</v>
          </cell>
          <cell r="H525">
            <v>0</v>
          </cell>
          <cell r="I525">
            <v>3</v>
          </cell>
          <cell r="K525" t="str">
            <v>Extreme</v>
          </cell>
          <cell r="L525">
            <v>0</v>
          </cell>
          <cell r="M525">
            <v>0</v>
          </cell>
          <cell r="N525">
            <v>0</v>
          </cell>
          <cell r="O525">
            <v>0</v>
          </cell>
          <cell r="P525">
            <v>102</v>
          </cell>
          <cell r="Q525">
            <v>0</v>
          </cell>
          <cell r="R525">
            <v>102</v>
          </cell>
        </row>
        <row r="526">
          <cell r="B526" t="str">
            <v>Force10</v>
          </cell>
          <cell r="C526">
            <v>0</v>
          </cell>
          <cell r="D526">
            <v>0</v>
          </cell>
          <cell r="E526">
            <v>0</v>
          </cell>
          <cell r="F526">
            <v>0</v>
          </cell>
          <cell r="G526">
            <v>0.4</v>
          </cell>
          <cell r="H526">
            <v>0</v>
          </cell>
          <cell r="I526">
            <v>0.4</v>
          </cell>
          <cell r="K526" t="str">
            <v>Force10</v>
          </cell>
          <cell r="L526">
            <v>0</v>
          </cell>
          <cell r="M526">
            <v>0</v>
          </cell>
          <cell r="N526">
            <v>0</v>
          </cell>
          <cell r="O526">
            <v>0</v>
          </cell>
          <cell r="P526">
            <v>1</v>
          </cell>
          <cell r="Q526">
            <v>0</v>
          </cell>
          <cell r="R526">
            <v>1</v>
          </cell>
        </row>
        <row r="527">
          <cell r="B527" t="str">
            <v>Fujitsu</v>
          </cell>
          <cell r="C527">
            <v>0</v>
          </cell>
          <cell r="D527">
            <v>0</v>
          </cell>
          <cell r="E527">
            <v>0</v>
          </cell>
          <cell r="F527">
            <v>0</v>
          </cell>
          <cell r="G527">
            <v>0</v>
          </cell>
          <cell r="H527">
            <v>0</v>
          </cell>
          <cell r="I527">
            <v>0</v>
          </cell>
          <cell r="K527" t="str">
            <v>Fujitsu</v>
          </cell>
          <cell r="L527">
            <v>0</v>
          </cell>
          <cell r="M527">
            <v>0</v>
          </cell>
          <cell r="N527">
            <v>0</v>
          </cell>
          <cell r="O527">
            <v>0</v>
          </cell>
          <cell r="P527">
            <v>0</v>
          </cell>
          <cell r="Q527">
            <v>0</v>
          </cell>
          <cell r="R527">
            <v>0</v>
          </cell>
        </row>
        <row r="528">
          <cell r="B528" t="str">
            <v>Hammerhead Systems</v>
          </cell>
          <cell r="C528">
            <v>0</v>
          </cell>
          <cell r="D528">
            <v>0</v>
          </cell>
          <cell r="E528">
            <v>0</v>
          </cell>
          <cell r="F528">
            <v>0</v>
          </cell>
          <cell r="G528">
            <v>0</v>
          </cell>
          <cell r="H528">
            <v>0</v>
          </cell>
          <cell r="I528">
            <v>0</v>
          </cell>
          <cell r="K528" t="str">
            <v>Hammerhead Systems</v>
          </cell>
          <cell r="L528">
            <v>0</v>
          </cell>
          <cell r="M528">
            <v>0</v>
          </cell>
          <cell r="N528">
            <v>0</v>
          </cell>
          <cell r="O528">
            <v>0</v>
          </cell>
          <cell r="P528">
            <v>0</v>
          </cell>
          <cell r="Q528">
            <v>0</v>
          </cell>
          <cell r="R528">
            <v>0</v>
          </cell>
        </row>
        <row r="529">
          <cell r="B529" t="str">
            <v>Hitachi</v>
          </cell>
          <cell r="C529">
            <v>0</v>
          </cell>
          <cell r="D529">
            <v>0</v>
          </cell>
          <cell r="E529">
            <v>0</v>
          </cell>
          <cell r="F529">
            <v>0</v>
          </cell>
          <cell r="G529">
            <v>0</v>
          </cell>
          <cell r="H529">
            <v>0</v>
          </cell>
          <cell r="I529">
            <v>0</v>
          </cell>
          <cell r="K529" t="str">
            <v>Hitachi</v>
          </cell>
          <cell r="L529">
            <v>0</v>
          </cell>
          <cell r="M529">
            <v>0</v>
          </cell>
          <cell r="N529">
            <v>0</v>
          </cell>
          <cell r="O529">
            <v>0</v>
          </cell>
          <cell r="P529">
            <v>0</v>
          </cell>
          <cell r="Q529">
            <v>0</v>
          </cell>
          <cell r="R529">
            <v>0</v>
          </cell>
        </row>
        <row r="530">
          <cell r="B530" t="str">
            <v>Hitachi Cable</v>
          </cell>
          <cell r="C530">
            <v>0</v>
          </cell>
          <cell r="D530">
            <v>0</v>
          </cell>
          <cell r="E530">
            <v>0</v>
          </cell>
          <cell r="F530">
            <v>0</v>
          </cell>
          <cell r="G530">
            <v>0</v>
          </cell>
          <cell r="H530">
            <v>0</v>
          </cell>
          <cell r="I530">
            <v>0</v>
          </cell>
          <cell r="K530" t="str">
            <v>Hitachi Cable</v>
          </cell>
          <cell r="L530">
            <v>0</v>
          </cell>
          <cell r="M530">
            <v>0</v>
          </cell>
          <cell r="N530">
            <v>0</v>
          </cell>
          <cell r="O530">
            <v>0</v>
          </cell>
          <cell r="P530">
            <v>0</v>
          </cell>
          <cell r="Q530">
            <v>0</v>
          </cell>
          <cell r="R530">
            <v>0</v>
          </cell>
        </row>
        <row r="531">
          <cell r="B531" t="str">
            <v>Huawei</v>
          </cell>
          <cell r="C531">
            <v>0</v>
          </cell>
          <cell r="D531">
            <v>2.6</v>
          </cell>
          <cell r="E531">
            <v>0</v>
          </cell>
          <cell r="F531">
            <v>0</v>
          </cell>
          <cell r="G531">
            <v>0</v>
          </cell>
          <cell r="H531">
            <v>0</v>
          </cell>
          <cell r="I531">
            <v>2.6</v>
          </cell>
          <cell r="K531" t="str">
            <v>Huawei</v>
          </cell>
          <cell r="L531">
            <v>0</v>
          </cell>
          <cell r="M531">
            <v>59</v>
          </cell>
          <cell r="N531">
            <v>0</v>
          </cell>
          <cell r="O531">
            <v>0</v>
          </cell>
          <cell r="P531">
            <v>0</v>
          </cell>
          <cell r="Q531">
            <v>0</v>
          </cell>
          <cell r="R531">
            <v>59</v>
          </cell>
        </row>
        <row r="532">
          <cell r="B532" t="str">
            <v>Hyperchip</v>
          </cell>
          <cell r="C532">
            <v>0</v>
          </cell>
          <cell r="D532">
            <v>0</v>
          </cell>
          <cell r="E532">
            <v>0</v>
          </cell>
          <cell r="F532">
            <v>0</v>
          </cell>
          <cell r="G532">
            <v>0</v>
          </cell>
          <cell r="H532">
            <v>0</v>
          </cell>
          <cell r="I532">
            <v>0</v>
          </cell>
          <cell r="K532" t="str">
            <v>Hyperchip</v>
          </cell>
          <cell r="L532">
            <v>0</v>
          </cell>
          <cell r="M532">
            <v>0</v>
          </cell>
          <cell r="N532">
            <v>0</v>
          </cell>
          <cell r="O532">
            <v>0</v>
          </cell>
          <cell r="P532">
            <v>0</v>
          </cell>
          <cell r="Q532">
            <v>0</v>
          </cell>
          <cell r="R532">
            <v>0</v>
          </cell>
        </row>
        <row r="533">
          <cell r="B533" t="str">
            <v>Juniper</v>
          </cell>
          <cell r="C533">
            <v>27.7</v>
          </cell>
          <cell r="D533">
            <v>17.399999999999999</v>
          </cell>
          <cell r="E533">
            <v>13.7</v>
          </cell>
          <cell r="F533">
            <v>0</v>
          </cell>
          <cell r="G533">
            <v>0</v>
          </cell>
          <cell r="H533">
            <v>0</v>
          </cell>
          <cell r="I533">
            <v>58.8</v>
          </cell>
          <cell r="K533" t="str">
            <v>Juniper</v>
          </cell>
          <cell r="L533">
            <v>85</v>
          </cell>
          <cell r="M533">
            <v>193</v>
          </cell>
          <cell r="N533">
            <v>157</v>
          </cell>
          <cell r="O533">
            <v>0</v>
          </cell>
          <cell r="P533">
            <v>0</v>
          </cell>
          <cell r="Q533">
            <v>0</v>
          </cell>
          <cell r="R533">
            <v>435</v>
          </cell>
        </row>
        <row r="534">
          <cell r="B534" t="str">
            <v>Laurel Networks</v>
          </cell>
          <cell r="C534">
            <v>0</v>
          </cell>
          <cell r="D534">
            <v>0</v>
          </cell>
          <cell r="E534">
            <v>0</v>
          </cell>
          <cell r="F534">
            <v>0</v>
          </cell>
          <cell r="G534">
            <v>0</v>
          </cell>
          <cell r="H534">
            <v>0</v>
          </cell>
          <cell r="I534">
            <v>0</v>
          </cell>
          <cell r="K534" t="str">
            <v>Laurel Networks</v>
          </cell>
          <cell r="L534">
            <v>0</v>
          </cell>
          <cell r="M534">
            <v>0</v>
          </cell>
          <cell r="N534">
            <v>0</v>
          </cell>
          <cell r="O534">
            <v>0</v>
          </cell>
          <cell r="P534">
            <v>0</v>
          </cell>
          <cell r="Q534">
            <v>0</v>
          </cell>
          <cell r="R534">
            <v>0</v>
          </cell>
        </row>
        <row r="535">
          <cell r="B535" t="str">
            <v>Lucent</v>
          </cell>
          <cell r="C535">
            <v>0</v>
          </cell>
          <cell r="D535">
            <v>0</v>
          </cell>
          <cell r="E535">
            <v>0</v>
          </cell>
          <cell r="F535">
            <v>0</v>
          </cell>
          <cell r="G535">
            <v>0</v>
          </cell>
          <cell r="H535">
            <v>0</v>
          </cell>
          <cell r="I535">
            <v>0</v>
          </cell>
          <cell r="K535" t="str">
            <v>Lucent</v>
          </cell>
          <cell r="L535">
            <v>0</v>
          </cell>
          <cell r="M535">
            <v>0</v>
          </cell>
          <cell r="N535">
            <v>0</v>
          </cell>
          <cell r="O535">
            <v>0</v>
          </cell>
          <cell r="P535">
            <v>0</v>
          </cell>
          <cell r="Q535">
            <v>0</v>
          </cell>
          <cell r="R535">
            <v>0</v>
          </cell>
        </row>
        <row r="536">
          <cell r="B536" t="str">
            <v>NEC</v>
          </cell>
          <cell r="C536">
            <v>0</v>
          </cell>
          <cell r="D536">
            <v>0</v>
          </cell>
          <cell r="E536">
            <v>0</v>
          </cell>
          <cell r="F536">
            <v>0</v>
          </cell>
          <cell r="G536">
            <v>0</v>
          </cell>
          <cell r="H536">
            <v>0</v>
          </cell>
          <cell r="I536">
            <v>0</v>
          </cell>
          <cell r="K536" t="str">
            <v>NEC</v>
          </cell>
          <cell r="L536">
            <v>0</v>
          </cell>
          <cell r="M536">
            <v>0</v>
          </cell>
          <cell r="N536">
            <v>0</v>
          </cell>
          <cell r="O536">
            <v>0</v>
          </cell>
          <cell r="P536">
            <v>0</v>
          </cell>
          <cell r="Q536">
            <v>0</v>
          </cell>
          <cell r="R536">
            <v>0</v>
          </cell>
        </row>
        <row r="537">
          <cell r="B537" t="str">
            <v>Nokia Siemens Networks</v>
          </cell>
          <cell r="C537">
            <v>0</v>
          </cell>
          <cell r="D537">
            <v>0</v>
          </cell>
          <cell r="E537">
            <v>0</v>
          </cell>
          <cell r="F537">
            <v>0</v>
          </cell>
          <cell r="G537">
            <v>0</v>
          </cell>
          <cell r="H537">
            <v>0</v>
          </cell>
          <cell r="I537">
            <v>0</v>
          </cell>
          <cell r="K537" t="str">
            <v>Nokia Siemens Networks</v>
          </cell>
          <cell r="L537">
            <v>0</v>
          </cell>
          <cell r="M537">
            <v>0</v>
          </cell>
          <cell r="N537">
            <v>0</v>
          </cell>
          <cell r="O537">
            <v>0</v>
          </cell>
          <cell r="P537">
            <v>0</v>
          </cell>
          <cell r="Q537">
            <v>0</v>
          </cell>
          <cell r="R537">
            <v>0</v>
          </cell>
        </row>
        <row r="538">
          <cell r="B538" t="str">
            <v>Nortel</v>
          </cell>
          <cell r="C538">
            <v>0</v>
          </cell>
          <cell r="D538">
            <v>0</v>
          </cell>
          <cell r="E538">
            <v>2.4</v>
          </cell>
          <cell r="F538">
            <v>0</v>
          </cell>
          <cell r="G538">
            <v>4.0999999999999996</v>
          </cell>
          <cell r="H538">
            <v>53.6</v>
          </cell>
          <cell r="I538">
            <v>60.1</v>
          </cell>
          <cell r="K538" t="str">
            <v>Nortel</v>
          </cell>
          <cell r="L538">
            <v>0</v>
          </cell>
          <cell r="M538">
            <v>0</v>
          </cell>
          <cell r="N538">
            <v>14</v>
          </cell>
          <cell r="O538">
            <v>0</v>
          </cell>
          <cell r="P538">
            <v>153</v>
          </cell>
          <cell r="Q538">
            <v>182</v>
          </cell>
          <cell r="R538">
            <v>349</v>
          </cell>
        </row>
        <row r="539">
          <cell r="B539" t="str">
            <v>Procket</v>
          </cell>
          <cell r="C539">
            <v>0</v>
          </cell>
          <cell r="D539">
            <v>0</v>
          </cell>
          <cell r="E539">
            <v>0</v>
          </cell>
          <cell r="F539">
            <v>0</v>
          </cell>
          <cell r="G539">
            <v>0</v>
          </cell>
          <cell r="H539">
            <v>0</v>
          </cell>
          <cell r="I539">
            <v>0</v>
          </cell>
          <cell r="K539" t="str">
            <v>Procket</v>
          </cell>
          <cell r="L539">
            <v>0</v>
          </cell>
          <cell r="M539">
            <v>0</v>
          </cell>
          <cell r="N539">
            <v>0</v>
          </cell>
          <cell r="O539">
            <v>0</v>
          </cell>
          <cell r="P539">
            <v>0</v>
          </cell>
          <cell r="Q539">
            <v>0</v>
          </cell>
          <cell r="R539">
            <v>0</v>
          </cell>
        </row>
        <row r="540">
          <cell r="B540" t="str">
            <v>Quarry</v>
          </cell>
          <cell r="C540">
            <v>0</v>
          </cell>
          <cell r="D540">
            <v>0</v>
          </cell>
          <cell r="E540">
            <v>0</v>
          </cell>
          <cell r="F540">
            <v>0</v>
          </cell>
          <cell r="G540">
            <v>0</v>
          </cell>
          <cell r="H540">
            <v>0</v>
          </cell>
          <cell r="I540">
            <v>0</v>
          </cell>
          <cell r="K540" t="str">
            <v>Quarry</v>
          </cell>
          <cell r="L540">
            <v>0</v>
          </cell>
          <cell r="M540">
            <v>0</v>
          </cell>
          <cell r="N540">
            <v>0</v>
          </cell>
          <cell r="O540">
            <v>0</v>
          </cell>
          <cell r="P540">
            <v>0</v>
          </cell>
          <cell r="Q540">
            <v>0</v>
          </cell>
          <cell r="R540">
            <v>0</v>
          </cell>
        </row>
        <row r="541">
          <cell r="B541" t="str">
            <v>Redback</v>
          </cell>
          <cell r="C541">
            <v>0</v>
          </cell>
          <cell r="D541">
            <v>0</v>
          </cell>
          <cell r="E541">
            <v>0</v>
          </cell>
          <cell r="F541">
            <v>0</v>
          </cell>
          <cell r="G541">
            <v>0</v>
          </cell>
          <cell r="H541">
            <v>0</v>
          </cell>
          <cell r="I541">
            <v>0</v>
          </cell>
          <cell r="K541" t="str">
            <v>Redback</v>
          </cell>
          <cell r="L541">
            <v>0</v>
          </cell>
          <cell r="M541">
            <v>0</v>
          </cell>
          <cell r="N541">
            <v>0</v>
          </cell>
          <cell r="O541">
            <v>0</v>
          </cell>
          <cell r="P541">
            <v>0</v>
          </cell>
          <cell r="Q541">
            <v>0</v>
          </cell>
          <cell r="R541">
            <v>0</v>
          </cell>
        </row>
        <row r="542">
          <cell r="B542" t="str">
            <v>Riverstone</v>
          </cell>
          <cell r="C542">
            <v>0</v>
          </cell>
          <cell r="D542">
            <v>0</v>
          </cell>
          <cell r="E542">
            <v>0</v>
          </cell>
          <cell r="F542">
            <v>0</v>
          </cell>
          <cell r="G542">
            <v>0</v>
          </cell>
          <cell r="H542">
            <v>0</v>
          </cell>
          <cell r="I542">
            <v>0</v>
          </cell>
          <cell r="K542" t="str">
            <v>Riverstone</v>
          </cell>
          <cell r="L542">
            <v>0</v>
          </cell>
          <cell r="M542">
            <v>0</v>
          </cell>
          <cell r="N542">
            <v>0</v>
          </cell>
          <cell r="O542">
            <v>0</v>
          </cell>
          <cell r="P542">
            <v>0</v>
          </cell>
          <cell r="Q542">
            <v>0</v>
          </cell>
          <cell r="R542">
            <v>0</v>
          </cell>
        </row>
        <row r="543">
          <cell r="B543" t="str">
            <v>Tellabs</v>
          </cell>
          <cell r="C543">
            <v>0</v>
          </cell>
          <cell r="D543">
            <v>0</v>
          </cell>
          <cell r="E543">
            <v>0</v>
          </cell>
          <cell r="F543">
            <v>0</v>
          </cell>
          <cell r="G543">
            <v>0</v>
          </cell>
          <cell r="H543">
            <v>0</v>
          </cell>
          <cell r="I543">
            <v>0</v>
          </cell>
          <cell r="K543" t="str">
            <v>Tellabs</v>
          </cell>
          <cell r="L543">
            <v>0</v>
          </cell>
          <cell r="M543">
            <v>0</v>
          </cell>
          <cell r="N543">
            <v>0</v>
          </cell>
          <cell r="O543">
            <v>0</v>
          </cell>
          <cell r="P543">
            <v>0</v>
          </cell>
          <cell r="Q543">
            <v>0</v>
          </cell>
          <cell r="R543">
            <v>0</v>
          </cell>
        </row>
        <row r="544">
          <cell r="B544" t="str">
            <v>ZTE</v>
          </cell>
          <cell r="C544">
            <v>0</v>
          </cell>
          <cell r="D544">
            <v>0</v>
          </cell>
          <cell r="E544">
            <v>0</v>
          </cell>
          <cell r="F544">
            <v>0</v>
          </cell>
          <cell r="G544">
            <v>0</v>
          </cell>
          <cell r="H544">
            <v>0</v>
          </cell>
          <cell r="I544">
            <v>0</v>
          </cell>
          <cell r="K544" t="str">
            <v>ZTE</v>
          </cell>
          <cell r="L544">
            <v>0</v>
          </cell>
          <cell r="M544">
            <v>0</v>
          </cell>
          <cell r="N544">
            <v>0</v>
          </cell>
          <cell r="O544">
            <v>0</v>
          </cell>
          <cell r="P544">
            <v>0</v>
          </cell>
          <cell r="Q544">
            <v>0</v>
          </cell>
          <cell r="R544">
            <v>0</v>
          </cell>
        </row>
        <row r="545">
          <cell r="B545" t="str">
            <v>Other</v>
          </cell>
          <cell r="C545">
            <v>0</v>
          </cell>
          <cell r="D545">
            <v>0</v>
          </cell>
          <cell r="E545">
            <v>0</v>
          </cell>
          <cell r="F545">
            <v>0</v>
          </cell>
          <cell r="G545">
            <v>0</v>
          </cell>
          <cell r="H545">
            <v>0</v>
          </cell>
          <cell r="I545">
            <v>0</v>
          </cell>
          <cell r="K545" t="str">
            <v>Other</v>
          </cell>
          <cell r="L545">
            <v>0</v>
          </cell>
          <cell r="M545">
            <v>0</v>
          </cell>
          <cell r="N545">
            <v>0</v>
          </cell>
          <cell r="O545">
            <v>0</v>
          </cell>
          <cell r="P545">
            <v>0</v>
          </cell>
          <cell r="Q545">
            <v>0</v>
          </cell>
          <cell r="R545">
            <v>0</v>
          </cell>
        </row>
        <row r="546">
          <cell r="B546" t="str">
            <v>Total</v>
          </cell>
          <cell r="C546">
            <v>105.60000000000001</v>
          </cell>
          <cell r="D546">
            <v>104.29999999999998</v>
          </cell>
          <cell r="E546">
            <v>52.699999999999996</v>
          </cell>
          <cell r="F546">
            <v>0</v>
          </cell>
          <cell r="G546">
            <v>90.5</v>
          </cell>
          <cell r="H546">
            <v>190.9</v>
          </cell>
          <cell r="I546">
            <v>544</v>
          </cell>
          <cell r="K546" t="str">
            <v>Total</v>
          </cell>
          <cell r="L546">
            <v>351</v>
          </cell>
          <cell r="M546">
            <v>2739</v>
          </cell>
          <cell r="N546">
            <v>1128</v>
          </cell>
          <cell r="O546">
            <v>0</v>
          </cell>
          <cell r="P546">
            <v>3268</v>
          </cell>
          <cell r="Q546">
            <v>1077</v>
          </cell>
          <cell r="R546">
            <v>8563</v>
          </cell>
        </row>
        <row r="550">
          <cell r="B550" t="str">
            <v>Vendor</v>
          </cell>
          <cell r="C550" t="str">
            <v>Core IP/MPLS</v>
          </cell>
          <cell r="D550" t="str">
            <v xml:space="preserve">Edge IP/MPLS </v>
          </cell>
          <cell r="E550" t="str">
            <v>Subscriber Service Router</v>
          </cell>
          <cell r="F550" t="str">
            <v>BRAS</v>
          </cell>
          <cell r="G550" t="str">
            <v>IP/Ethernet</v>
          </cell>
          <cell r="H550" t="str">
            <v>ATM/MPLS</v>
          </cell>
          <cell r="I550" t="str">
            <v>Total IPS</v>
          </cell>
          <cell r="K550" t="str">
            <v>Vendor</v>
          </cell>
          <cell r="L550" t="str">
            <v>Core IP/MPLS</v>
          </cell>
          <cell r="M550" t="str">
            <v>Edge IP/MPLS</v>
          </cell>
          <cell r="N550" t="str">
            <v>Subscriber Service Router</v>
          </cell>
          <cell r="O550" t="str">
            <v>BRAS</v>
          </cell>
          <cell r="P550" t="str">
            <v>IP/Ethernet</v>
          </cell>
          <cell r="Q550" t="str">
            <v>ATM/MPLS</v>
          </cell>
          <cell r="R550" t="str">
            <v>Total IPS</v>
          </cell>
        </row>
        <row r="551">
          <cell r="B551" t="str">
            <v>Alaxala Networks</v>
          </cell>
          <cell r="I551">
            <v>0</v>
          </cell>
          <cell r="K551" t="str">
            <v>Alaxala Networks</v>
          </cell>
          <cell r="R551">
            <v>0</v>
          </cell>
        </row>
        <row r="552">
          <cell r="B552" t="str">
            <v>Alcatel-Lucent</v>
          </cell>
          <cell r="C552">
            <v>0</v>
          </cell>
          <cell r="D552">
            <v>5</v>
          </cell>
          <cell r="E552">
            <v>0</v>
          </cell>
          <cell r="F552">
            <v>0</v>
          </cell>
          <cell r="G552">
            <v>8</v>
          </cell>
          <cell r="H552">
            <v>92</v>
          </cell>
          <cell r="I552">
            <v>105</v>
          </cell>
          <cell r="K552" t="str">
            <v>Alcatel-Lucent</v>
          </cell>
          <cell r="L552">
            <v>0</v>
          </cell>
          <cell r="M552">
            <v>54</v>
          </cell>
          <cell r="N552">
            <v>0</v>
          </cell>
          <cell r="O552">
            <v>0</v>
          </cell>
          <cell r="P552">
            <v>347</v>
          </cell>
          <cell r="Q552">
            <v>676</v>
          </cell>
          <cell r="R552">
            <v>1077</v>
          </cell>
        </row>
        <row r="553">
          <cell r="B553" t="str">
            <v>Atrica</v>
          </cell>
          <cell r="I553">
            <v>0</v>
          </cell>
          <cell r="K553" t="str">
            <v>Atrica</v>
          </cell>
          <cell r="R553">
            <v>0</v>
          </cell>
        </row>
        <row r="554">
          <cell r="B554" t="str">
            <v>Avici</v>
          </cell>
          <cell r="C554">
            <v>0.4</v>
          </cell>
          <cell r="D554">
            <v>0</v>
          </cell>
          <cell r="E554">
            <v>0</v>
          </cell>
          <cell r="F554">
            <v>0</v>
          </cell>
          <cell r="G554">
            <v>0</v>
          </cell>
          <cell r="H554">
            <v>0</v>
          </cell>
          <cell r="I554">
            <v>0.4</v>
          </cell>
          <cell r="K554" t="str">
            <v>Avici</v>
          </cell>
          <cell r="L554">
            <v>1</v>
          </cell>
          <cell r="M554">
            <v>0</v>
          </cell>
          <cell r="N554">
            <v>0</v>
          </cell>
          <cell r="O554">
            <v>0</v>
          </cell>
          <cell r="P554">
            <v>0</v>
          </cell>
          <cell r="Q554">
            <v>0</v>
          </cell>
          <cell r="R554">
            <v>1</v>
          </cell>
        </row>
        <row r="555">
          <cell r="B555" t="str">
            <v>Brocade</v>
          </cell>
          <cell r="C555">
            <v>0</v>
          </cell>
          <cell r="D555">
            <v>0</v>
          </cell>
          <cell r="E555">
            <v>0</v>
          </cell>
          <cell r="F555">
            <v>0</v>
          </cell>
          <cell r="G555">
            <v>1</v>
          </cell>
          <cell r="H555">
            <v>0</v>
          </cell>
          <cell r="I555">
            <v>1</v>
          </cell>
          <cell r="K555" t="str">
            <v>Brocade</v>
          </cell>
          <cell r="L555">
            <v>0</v>
          </cell>
          <cell r="M555">
            <v>0</v>
          </cell>
          <cell r="N555">
            <v>0</v>
          </cell>
          <cell r="O555">
            <v>0</v>
          </cell>
          <cell r="P555">
            <v>30</v>
          </cell>
          <cell r="Q555">
            <v>0</v>
          </cell>
          <cell r="R555">
            <v>30</v>
          </cell>
        </row>
        <row r="556">
          <cell r="B556" t="str">
            <v>Caspian</v>
          </cell>
          <cell r="C556">
            <v>0</v>
          </cell>
          <cell r="D556">
            <v>0</v>
          </cell>
          <cell r="E556">
            <v>0</v>
          </cell>
          <cell r="F556">
            <v>0</v>
          </cell>
          <cell r="G556">
            <v>0</v>
          </cell>
          <cell r="H556">
            <v>0</v>
          </cell>
          <cell r="I556">
            <v>0</v>
          </cell>
          <cell r="K556" t="str">
            <v>Caspian</v>
          </cell>
          <cell r="L556">
            <v>0</v>
          </cell>
          <cell r="M556">
            <v>0</v>
          </cell>
          <cell r="N556">
            <v>0</v>
          </cell>
          <cell r="O556">
            <v>0</v>
          </cell>
          <cell r="P556">
            <v>0</v>
          </cell>
          <cell r="Q556">
            <v>0</v>
          </cell>
          <cell r="R556">
            <v>0</v>
          </cell>
        </row>
        <row r="557">
          <cell r="B557" t="str">
            <v>Chiaro</v>
          </cell>
          <cell r="C557">
            <v>0</v>
          </cell>
          <cell r="D557">
            <v>0</v>
          </cell>
          <cell r="E557">
            <v>0</v>
          </cell>
          <cell r="F557">
            <v>0</v>
          </cell>
          <cell r="G557">
            <v>0</v>
          </cell>
          <cell r="H557">
            <v>0</v>
          </cell>
          <cell r="I557">
            <v>0</v>
          </cell>
          <cell r="K557" t="str">
            <v>Chiaro</v>
          </cell>
          <cell r="L557">
            <v>0</v>
          </cell>
          <cell r="M557">
            <v>0</v>
          </cell>
          <cell r="N557">
            <v>0</v>
          </cell>
          <cell r="O557">
            <v>0</v>
          </cell>
          <cell r="P557">
            <v>0</v>
          </cell>
          <cell r="Q557">
            <v>0</v>
          </cell>
          <cell r="R557">
            <v>0</v>
          </cell>
        </row>
        <row r="558">
          <cell r="B558" t="str">
            <v>Ciena</v>
          </cell>
          <cell r="C558">
            <v>0</v>
          </cell>
          <cell r="D558">
            <v>0</v>
          </cell>
          <cell r="E558">
            <v>0</v>
          </cell>
          <cell r="F558">
            <v>0</v>
          </cell>
          <cell r="G558">
            <v>0</v>
          </cell>
          <cell r="H558">
            <v>0</v>
          </cell>
          <cell r="I558">
            <v>0</v>
          </cell>
          <cell r="K558" t="str">
            <v>Ciena</v>
          </cell>
          <cell r="L558">
            <v>0</v>
          </cell>
          <cell r="M558">
            <v>0</v>
          </cell>
          <cell r="N558">
            <v>0</v>
          </cell>
          <cell r="O558">
            <v>0</v>
          </cell>
          <cell r="P558">
            <v>0</v>
          </cell>
          <cell r="Q558">
            <v>0</v>
          </cell>
          <cell r="R558">
            <v>0</v>
          </cell>
        </row>
        <row r="559">
          <cell r="B559" t="str">
            <v>Cisco</v>
          </cell>
          <cell r="C559">
            <v>93.5</v>
          </cell>
          <cell r="D559">
            <v>105.8</v>
          </cell>
          <cell r="E559">
            <v>28</v>
          </cell>
          <cell r="F559">
            <v>0</v>
          </cell>
          <cell r="G559">
            <v>79</v>
          </cell>
          <cell r="H559">
            <v>26.6</v>
          </cell>
          <cell r="I559">
            <v>332.90000000000003</v>
          </cell>
          <cell r="K559" t="str">
            <v>Cisco</v>
          </cell>
          <cell r="L559">
            <v>238</v>
          </cell>
          <cell r="M559">
            <v>2355</v>
          </cell>
          <cell r="N559">
            <v>934</v>
          </cell>
          <cell r="O559">
            <v>0</v>
          </cell>
          <cell r="P559">
            <v>2844</v>
          </cell>
          <cell r="Q559">
            <v>183</v>
          </cell>
          <cell r="R559">
            <v>6554</v>
          </cell>
        </row>
        <row r="560">
          <cell r="B560" t="str">
            <v>Cosine</v>
          </cell>
          <cell r="C560">
            <v>0</v>
          </cell>
          <cell r="D560">
            <v>0</v>
          </cell>
          <cell r="E560">
            <v>0.1</v>
          </cell>
          <cell r="F560">
            <v>0</v>
          </cell>
          <cell r="G560">
            <v>0</v>
          </cell>
          <cell r="H560">
            <v>0</v>
          </cell>
          <cell r="I560">
            <v>0.1</v>
          </cell>
          <cell r="K560" t="str">
            <v>Cosine</v>
          </cell>
          <cell r="L560">
            <v>0</v>
          </cell>
          <cell r="M560">
            <v>0</v>
          </cell>
          <cell r="N560">
            <v>1</v>
          </cell>
          <cell r="O560">
            <v>0</v>
          </cell>
          <cell r="P560">
            <v>0</v>
          </cell>
          <cell r="Q560">
            <v>0</v>
          </cell>
          <cell r="R560">
            <v>1</v>
          </cell>
        </row>
        <row r="561">
          <cell r="B561" t="str">
            <v>ECI Telecom</v>
          </cell>
          <cell r="C561">
            <v>0</v>
          </cell>
          <cell r="D561">
            <v>0</v>
          </cell>
          <cell r="E561">
            <v>0</v>
          </cell>
          <cell r="F561">
            <v>0</v>
          </cell>
          <cell r="G561">
            <v>0</v>
          </cell>
          <cell r="H561">
            <v>0</v>
          </cell>
          <cell r="I561">
            <v>0</v>
          </cell>
          <cell r="K561" t="str">
            <v>ECI Telecom</v>
          </cell>
          <cell r="L561">
            <v>0</v>
          </cell>
          <cell r="M561">
            <v>0</v>
          </cell>
          <cell r="N561">
            <v>0</v>
          </cell>
          <cell r="O561">
            <v>0</v>
          </cell>
          <cell r="P561">
            <v>0</v>
          </cell>
          <cell r="Q561">
            <v>0</v>
          </cell>
          <cell r="R561">
            <v>0</v>
          </cell>
        </row>
        <row r="562">
          <cell r="B562" t="str">
            <v>Equipe</v>
          </cell>
          <cell r="C562">
            <v>0</v>
          </cell>
          <cell r="D562">
            <v>0</v>
          </cell>
          <cell r="E562">
            <v>0</v>
          </cell>
          <cell r="F562">
            <v>0</v>
          </cell>
          <cell r="G562">
            <v>0</v>
          </cell>
          <cell r="H562">
            <v>0</v>
          </cell>
          <cell r="I562">
            <v>0</v>
          </cell>
          <cell r="K562" t="str">
            <v>Equipe</v>
          </cell>
          <cell r="L562">
            <v>0</v>
          </cell>
          <cell r="M562">
            <v>0</v>
          </cell>
          <cell r="N562">
            <v>0</v>
          </cell>
          <cell r="O562">
            <v>0</v>
          </cell>
          <cell r="P562">
            <v>0</v>
          </cell>
          <cell r="Q562">
            <v>0</v>
          </cell>
          <cell r="R562">
            <v>0</v>
          </cell>
        </row>
        <row r="563">
          <cell r="B563" t="str">
            <v>Ericsson</v>
          </cell>
          <cell r="C563">
            <v>0</v>
          </cell>
          <cell r="D563">
            <v>0</v>
          </cell>
          <cell r="E563">
            <v>6</v>
          </cell>
          <cell r="F563">
            <v>0</v>
          </cell>
          <cell r="G563">
            <v>0</v>
          </cell>
          <cell r="H563">
            <v>43</v>
          </cell>
          <cell r="I563">
            <v>49</v>
          </cell>
          <cell r="K563" t="str">
            <v>Ericsson</v>
          </cell>
          <cell r="L563">
            <v>0</v>
          </cell>
          <cell r="M563">
            <v>0</v>
          </cell>
          <cell r="N563">
            <v>41</v>
          </cell>
          <cell r="O563">
            <v>0</v>
          </cell>
          <cell r="P563">
            <v>0</v>
          </cell>
          <cell r="Q563">
            <v>214</v>
          </cell>
          <cell r="R563">
            <v>255</v>
          </cell>
        </row>
        <row r="564">
          <cell r="B564" t="str">
            <v>Extreme</v>
          </cell>
          <cell r="C564">
            <v>0</v>
          </cell>
          <cell r="D564">
            <v>0</v>
          </cell>
          <cell r="E564">
            <v>0</v>
          </cell>
          <cell r="F564">
            <v>0</v>
          </cell>
          <cell r="G564">
            <v>3</v>
          </cell>
          <cell r="H564">
            <v>0</v>
          </cell>
          <cell r="I564">
            <v>3</v>
          </cell>
          <cell r="K564" t="str">
            <v>Extreme</v>
          </cell>
          <cell r="L564">
            <v>0</v>
          </cell>
          <cell r="M564">
            <v>0</v>
          </cell>
          <cell r="N564">
            <v>0</v>
          </cell>
          <cell r="O564">
            <v>0</v>
          </cell>
          <cell r="P564">
            <v>119</v>
          </cell>
          <cell r="Q564">
            <v>0</v>
          </cell>
          <cell r="R564">
            <v>119</v>
          </cell>
        </row>
        <row r="565">
          <cell r="B565" t="str">
            <v>Force10</v>
          </cell>
          <cell r="C565">
            <v>0</v>
          </cell>
          <cell r="D565">
            <v>0</v>
          </cell>
          <cell r="E565">
            <v>0</v>
          </cell>
          <cell r="F565">
            <v>0</v>
          </cell>
          <cell r="G565">
            <v>0.4</v>
          </cell>
          <cell r="H565">
            <v>0</v>
          </cell>
          <cell r="I565">
            <v>0.4</v>
          </cell>
          <cell r="K565" t="str">
            <v>Force10</v>
          </cell>
          <cell r="L565">
            <v>0</v>
          </cell>
          <cell r="M565">
            <v>0</v>
          </cell>
          <cell r="N565">
            <v>0</v>
          </cell>
          <cell r="O565">
            <v>0</v>
          </cell>
          <cell r="P565">
            <v>2</v>
          </cell>
          <cell r="Q565">
            <v>0</v>
          </cell>
          <cell r="R565">
            <v>2</v>
          </cell>
        </row>
        <row r="566">
          <cell r="B566" t="str">
            <v>Fujitsu</v>
          </cell>
          <cell r="C566">
            <v>0</v>
          </cell>
          <cell r="D566">
            <v>0</v>
          </cell>
          <cell r="E566">
            <v>0</v>
          </cell>
          <cell r="F566">
            <v>0</v>
          </cell>
          <cell r="G566">
            <v>0</v>
          </cell>
          <cell r="H566">
            <v>0</v>
          </cell>
          <cell r="I566">
            <v>0</v>
          </cell>
          <cell r="K566" t="str">
            <v>Fujitsu</v>
          </cell>
          <cell r="L566">
            <v>0</v>
          </cell>
          <cell r="M566">
            <v>0</v>
          </cell>
          <cell r="N566">
            <v>0</v>
          </cell>
          <cell r="O566">
            <v>0</v>
          </cell>
          <cell r="P566">
            <v>0</v>
          </cell>
          <cell r="Q566">
            <v>0</v>
          </cell>
          <cell r="R566">
            <v>0</v>
          </cell>
        </row>
        <row r="567">
          <cell r="B567" t="str">
            <v>Hammerhead Systems</v>
          </cell>
          <cell r="C567">
            <v>0</v>
          </cell>
          <cell r="D567">
            <v>0</v>
          </cell>
          <cell r="E567">
            <v>0</v>
          </cell>
          <cell r="F567">
            <v>0</v>
          </cell>
          <cell r="G567">
            <v>0</v>
          </cell>
          <cell r="H567">
            <v>0</v>
          </cell>
          <cell r="I567">
            <v>0</v>
          </cell>
          <cell r="K567" t="str">
            <v>Hammerhead Systems</v>
          </cell>
          <cell r="L567">
            <v>0</v>
          </cell>
          <cell r="M567">
            <v>0</v>
          </cell>
          <cell r="N567">
            <v>0</v>
          </cell>
          <cell r="O567">
            <v>0</v>
          </cell>
          <cell r="P567">
            <v>0</v>
          </cell>
          <cell r="Q567">
            <v>0</v>
          </cell>
          <cell r="R567">
            <v>0</v>
          </cell>
        </row>
        <row r="568">
          <cell r="B568" t="str">
            <v>Hitachi</v>
          </cell>
          <cell r="C568">
            <v>0</v>
          </cell>
          <cell r="D568">
            <v>0</v>
          </cell>
          <cell r="E568">
            <v>0</v>
          </cell>
          <cell r="F568">
            <v>0</v>
          </cell>
          <cell r="G568">
            <v>0</v>
          </cell>
          <cell r="H568">
            <v>0</v>
          </cell>
          <cell r="I568">
            <v>0</v>
          </cell>
          <cell r="K568" t="str">
            <v>Hitachi</v>
          </cell>
          <cell r="L568">
            <v>0</v>
          </cell>
          <cell r="M568">
            <v>0</v>
          </cell>
          <cell r="N568">
            <v>0</v>
          </cell>
          <cell r="O568">
            <v>0</v>
          </cell>
          <cell r="P568">
            <v>0</v>
          </cell>
          <cell r="Q568">
            <v>0</v>
          </cell>
          <cell r="R568">
            <v>0</v>
          </cell>
        </row>
        <row r="569">
          <cell r="B569" t="str">
            <v>Hitachi Cable</v>
          </cell>
          <cell r="C569">
            <v>0</v>
          </cell>
          <cell r="D569">
            <v>0</v>
          </cell>
          <cell r="E569">
            <v>0</v>
          </cell>
          <cell r="F569">
            <v>0</v>
          </cell>
          <cell r="G569">
            <v>0</v>
          </cell>
          <cell r="H569">
            <v>0</v>
          </cell>
          <cell r="I569">
            <v>0</v>
          </cell>
          <cell r="K569" t="str">
            <v>Hitachi Cable</v>
          </cell>
          <cell r="L569">
            <v>0</v>
          </cell>
          <cell r="M569">
            <v>0</v>
          </cell>
          <cell r="N569">
            <v>0</v>
          </cell>
          <cell r="O569">
            <v>0</v>
          </cell>
          <cell r="P569">
            <v>0</v>
          </cell>
          <cell r="Q569">
            <v>0</v>
          </cell>
          <cell r="R569">
            <v>0</v>
          </cell>
        </row>
        <row r="570">
          <cell r="B570" t="str">
            <v>Huawei</v>
          </cell>
          <cell r="C570">
            <v>0</v>
          </cell>
          <cell r="D570">
            <v>1.2</v>
          </cell>
          <cell r="E570">
            <v>0</v>
          </cell>
          <cell r="F570">
            <v>0</v>
          </cell>
          <cell r="G570">
            <v>0</v>
          </cell>
          <cell r="H570">
            <v>0</v>
          </cell>
          <cell r="I570">
            <v>1.2</v>
          </cell>
          <cell r="K570" t="str">
            <v>Huawei</v>
          </cell>
          <cell r="L570">
            <v>0</v>
          </cell>
          <cell r="M570">
            <v>25</v>
          </cell>
          <cell r="N570">
            <v>0</v>
          </cell>
          <cell r="O570">
            <v>0</v>
          </cell>
          <cell r="P570">
            <v>0</v>
          </cell>
          <cell r="Q570">
            <v>0</v>
          </cell>
          <cell r="R570">
            <v>25</v>
          </cell>
        </row>
        <row r="571">
          <cell r="B571" t="str">
            <v>Hyperchip</v>
          </cell>
          <cell r="C571">
            <v>0</v>
          </cell>
          <cell r="D571">
            <v>0</v>
          </cell>
          <cell r="E571">
            <v>0</v>
          </cell>
          <cell r="F571">
            <v>0</v>
          </cell>
          <cell r="G571">
            <v>0</v>
          </cell>
          <cell r="H571">
            <v>0</v>
          </cell>
          <cell r="I571">
            <v>0</v>
          </cell>
          <cell r="K571" t="str">
            <v>Hyperchip</v>
          </cell>
          <cell r="L571">
            <v>0</v>
          </cell>
          <cell r="M571">
            <v>0</v>
          </cell>
          <cell r="N571">
            <v>0</v>
          </cell>
          <cell r="O571">
            <v>0</v>
          </cell>
          <cell r="P571">
            <v>0</v>
          </cell>
          <cell r="Q571">
            <v>0</v>
          </cell>
          <cell r="R571">
            <v>0</v>
          </cell>
        </row>
        <row r="572">
          <cell r="B572" t="str">
            <v>Juniper</v>
          </cell>
          <cell r="C572">
            <v>27.2</v>
          </cell>
          <cell r="D572">
            <v>21.3</v>
          </cell>
          <cell r="E572">
            <v>17.7</v>
          </cell>
          <cell r="F572">
            <v>0</v>
          </cell>
          <cell r="G572">
            <v>0</v>
          </cell>
          <cell r="H572">
            <v>0</v>
          </cell>
          <cell r="I572">
            <v>66.2</v>
          </cell>
          <cell r="K572" t="str">
            <v>Juniper</v>
          </cell>
          <cell r="L572">
            <v>71</v>
          </cell>
          <cell r="M572">
            <v>237</v>
          </cell>
          <cell r="N572">
            <v>196</v>
          </cell>
          <cell r="O572">
            <v>0</v>
          </cell>
          <cell r="P572">
            <v>0</v>
          </cell>
          <cell r="Q572">
            <v>0</v>
          </cell>
          <cell r="R572">
            <v>504</v>
          </cell>
        </row>
        <row r="573">
          <cell r="B573" t="str">
            <v>Laurel Networks</v>
          </cell>
          <cell r="C573">
            <v>0</v>
          </cell>
          <cell r="D573">
            <v>0</v>
          </cell>
          <cell r="E573">
            <v>0</v>
          </cell>
          <cell r="F573">
            <v>0</v>
          </cell>
          <cell r="G573">
            <v>0</v>
          </cell>
          <cell r="H573">
            <v>0</v>
          </cell>
          <cell r="I573">
            <v>0</v>
          </cell>
          <cell r="K573" t="str">
            <v>Laurel Networks</v>
          </cell>
          <cell r="L573">
            <v>0</v>
          </cell>
          <cell r="M573">
            <v>0</v>
          </cell>
          <cell r="N573">
            <v>0</v>
          </cell>
          <cell r="O573">
            <v>0</v>
          </cell>
          <cell r="P573">
            <v>0</v>
          </cell>
          <cell r="Q573">
            <v>0</v>
          </cell>
          <cell r="R573">
            <v>0</v>
          </cell>
        </row>
        <row r="574">
          <cell r="B574" t="str">
            <v>Lucent</v>
          </cell>
          <cell r="C574">
            <v>0</v>
          </cell>
          <cell r="D574">
            <v>0</v>
          </cell>
          <cell r="E574">
            <v>0</v>
          </cell>
          <cell r="F574">
            <v>0</v>
          </cell>
          <cell r="G574">
            <v>0</v>
          </cell>
          <cell r="H574">
            <v>0</v>
          </cell>
          <cell r="I574">
            <v>0</v>
          </cell>
          <cell r="K574" t="str">
            <v>Lucent</v>
          </cell>
          <cell r="L574">
            <v>0</v>
          </cell>
          <cell r="M574">
            <v>0</v>
          </cell>
          <cell r="N574">
            <v>0</v>
          </cell>
          <cell r="O574">
            <v>0</v>
          </cell>
          <cell r="P574">
            <v>0</v>
          </cell>
          <cell r="Q574">
            <v>0</v>
          </cell>
          <cell r="R574">
            <v>0</v>
          </cell>
        </row>
        <row r="575">
          <cell r="B575" t="str">
            <v>NEC</v>
          </cell>
          <cell r="C575">
            <v>0</v>
          </cell>
          <cell r="D575">
            <v>0</v>
          </cell>
          <cell r="E575">
            <v>0</v>
          </cell>
          <cell r="F575">
            <v>0</v>
          </cell>
          <cell r="G575">
            <v>0</v>
          </cell>
          <cell r="H575">
            <v>0</v>
          </cell>
          <cell r="I575">
            <v>0</v>
          </cell>
          <cell r="K575" t="str">
            <v>NEC</v>
          </cell>
          <cell r="L575">
            <v>0</v>
          </cell>
          <cell r="M575">
            <v>0</v>
          </cell>
          <cell r="N575">
            <v>0</v>
          </cell>
          <cell r="O575">
            <v>0</v>
          </cell>
          <cell r="P575">
            <v>0</v>
          </cell>
          <cell r="Q575">
            <v>0</v>
          </cell>
          <cell r="R575">
            <v>0</v>
          </cell>
        </row>
        <row r="576">
          <cell r="B576" t="str">
            <v>Nokia Siemens Networks</v>
          </cell>
          <cell r="C576">
            <v>0</v>
          </cell>
          <cell r="D576">
            <v>0</v>
          </cell>
          <cell r="E576">
            <v>0</v>
          </cell>
          <cell r="F576">
            <v>0</v>
          </cell>
          <cell r="G576">
            <v>0</v>
          </cell>
          <cell r="H576">
            <v>0</v>
          </cell>
          <cell r="I576">
            <v>0</v>
          </cell>
          <cell r="K576" t="str">
            <v>Nokia Siemens Networks</v>
          </cell>
          <cell r="L576">
            <v>0</v>
          </cell>
          <cell r="M576">
            <v>0</v>
          </cell>
          <cell r="N576">
            <v>0</v>
          </cell>
          <cell r="O576">
            <v>0</v>
          </cell>
          <cell r="P576">
            <v>0</v>
          </cell>
          <cell r="Q576">
            <v>0</v>
          </cell>
          <cell r="R576">
            <v>0</v>
          </cell>
        </row>
        <row r="577">
          <cell r="B577" t="str">
            <v>Nortel</v>
          </cell>
          <cell r="C577">
            <v>0</v>
          </cell>
          <cell r="D577">
            <v>0</v>
          </cell>
          <cell r="E577">
            <v>3.8</v>
          </cell>
          <cell r="F577">
            <v>0</v>
          </cell>
          <cell r="G577">
            <v>4.3</v>
          </cell>
          <cell r="H577">
            <v>65</v>
          </cell>
          <cell r="I577">
            <v>73.099999999999994</v>
          </cell>
          <cell r="K577" t="str">
            <v>Nortel</v>
          </cell>
          <cell r="L577">
            <v>0</v>
          </cell>
          <cell r="M577">
            <v>0</v>
          </cell>
          <cell r="N577">
            <v>20</v>
          </cell>
          <cell r="O577">
            <v>0</v>
          </cell>
          <cell r="P577">
            <v>153</v>
          </cell>
          <cell r="Q577">
            <v>212</v>
          </cell>
          <cell r="R577">
            <v>385</v>
          </cell>
        </row>
        <row r="578">
          <cell r="B578" t="str">
            <v>Procket</v>
          </cell>
          <cell r="C578">
            <v>0</v>
          </cell>
          <cell r="D578">
            <v>0</v>
          </cell>
          <cell r="E578">
            <v>0</v>
          </cell>
          <cell r="F578">
            <v>0</v>
          </cell>
          <cell r="G578">
            <v>0</v>
          </cell>
          <cell r="H578">
            <v>0</v>
          </cell>
          <cell r="I578">
            <v>0</v>
          </cell>
          <cell r="K578" t="str">
            <v>Procket</v>
          </cell>
          <cell r="L578">
            <v>0</v>
          </cell>
          <cell r="M578">
            <v>0</v>
          </cell>
          <cell r="N578">
            <v>0</v>
          </cell>
          <cell r="O578">
            <v>0</v>
          </cell>
          <cell r="P578">
            <v>0</v>
          </cell>
          <cell r="Q578">
            <v>0</v>
          </cell>
          <cell r="R578">
            <v>0</v>
          </cell>
        </row>
        <row r="579">
          <cell r="B579" t="str">
            <v>Quarry</v>
          </cell>
          <cell r="C579">
            <v>0</v>
          </cell>
          <cell r="D579">
            <v>0</v>
          </cell>
          <cell r="E579">
            <v>0</v>
          </cell>
          <cell r="F579">
            <v>0</v>
          </cell>
          <cell r="G579">
            <v>0</v>
          </cell>
          <cell r="H579">
            <v>0</v>
          </cell>
          <cell r="I579">
            <v>0</v>
          </cell>
          <cell r="K579" t="str">
            <v>Quarry</v>
          </cell>
          <cell r="L579">
            <v>0</v>
          </cell>
          <cell r="M579">
            <v>0</v>
          </cell>
          <cell r="N579">
            <v>0</v>
          </cell>
          <cell r="O579">
            <v>0</v>
          </cell>
          <cell r="P579">
            <v>0</v>
          </cell>
          <cell r="Q579">
            <v>0</v>
          </cell>
          <cell r="R579">
            <v>0</v>
          </cell>
        </row>
        <row r="580">
          <cell r="B580" t="str">
            <v>Redback</v>
          </cell>
          <cell r="C580">
            <v>0</v>
          </cell>
          <cell r="D580">
            <v>0</v>
          </cell>
          <cell r="E580">
            <v>0</v>
          </cell>
          <cell r="F580">
            <v>0</v>
          </cell>
          <cell r="G580">
            <v>0</v>
          </cell>
          <cell r="H580">
            <v>0</v>
          </cell>
          <cell r="I580">
            <v>0</v>
          </cell>
          <cell r="K580" t="str">
            <v>Redback</v>
          </cell>
          <cell r="L580">
            <v>0</v>
          </cell>
          <cell r="M580">
            <v>0</v>
          </cell>
          <cell r="N580">
            <v>0</v>
          </cell>
          <cell r="O580">
            <v>0</v>
          </cell>
          <cell r="P580">
            <v>0</v>
          </cell>
          <cell r="Q580">
            <v>0</v>
          </cell>
          <cell r="R580">
            <v>0</v>
          </cell>
        </row>
        <row r="581">
          <cell r="B581" t="str">
            <v>Riverstone</v>
          </cell>
          <cell r="C581">
            <v>0</v>
          </cell>
          <cell r="D581">
            <v>0</v>
          </cell>
          <cell r="E581">
            <v>0</v>
          </cell>
          <cell r="F581">
            <v>0</v>
          </cell>
          <cell r="G581">
            <v>0</v>
          </cell>
          <cell r="H581">
            <v>0</v>
          </cell>
          <cell r="I581">
            <v>0</v>
          </cell>
          <cell r="K581" t="str">
            <v>Riverstone</v>
          </cell>
          <cell r="L581">
            <v>0</v>
          </cell>
          <cell r="M581">
            <v>0</v>
          </cell>
          <cell r="N581">
            <v>0</v>
          </cell>
          <cell r="O581">
            <v>0</v>
          </cell>
          <cell r="P581">
            <v>0</v>
          </cell>
          <cell r="Q581">
            <v>0</v>
          </cell>
          <cell r="R581">
            <v>0</v>
          </cell>
        </row>
        <row r="582">
          <cell r="B582" t="str">
            <v>Tellabs</v>
          </cell>
          <cell r="C582">
            <v>0</v>
          </cell>
          <cell r="D582">
            <v>0.8</v>
          </cell>
          <cell r="E582">
            <v>0</v>
          </cell>
          <cell r="F582">
            <v>0</v>
          </cell>
          <cell r="G582">
            <v>0</v>
          </cell>
          <cell r="H582">
            <v>0</v>
          </cell>
          <cell r="I582">
            <v>0.8</v>
          </cell>
          <cell r="K582" t="str">
            <v>Tellabs</v>
          </cell>
          <cell r="L582">
            <v>0</v>
          </cell>
          <cell r="M582">
            <v>17</v>
          </cell>
          <cell r="N582">
            <v>0</v>
          </cell>
          <cell r="O582">
            <v>0</v>
          </cell>
          <cell r="P582">
            <v>0</v>
          </cell>
          <cell r="Q582">
            <v>0</v>
          </cell>
          <cell r="R582">
            <v>17</v>
          </cell>
        </row>
        <row r="583">
          <cell r="B583" t="str">
            <v>ZTE</v>
          </cell>
          <cell r="C583">
            <v>0</v>
          </cell>
          <cell r="D583">
            <v>0</v>
          </cell>
          <cell r="E583">
            <v>0</v>
          </cell>
          <cell r="F583">
            <v>0</v>
          </cell>
          <cell r="G583">
            <v>0</v>
          </cell>
          <cell r="H583">
            <v>0</v>
          </cell>
          <cell r="I583">
            <v>0</v>
          </cell>
          <cell r="K583" t="str">
            <v>ZTE</v>
          </cell>
          <cell r="L583">
            <v>0</v>
          </cell>
          <cell r="M583">
            <v>0</v>
          </cell>
          <cell r="N583">
            <v>0</v>
          </cell>
          <cell r="O583">
            <v>0</v>
          </cell>
          <cell r="P583">
            <v>0</v>
          </cell>
          <cell r="Q583">
            <v>0</v>
          </cell>
          <cell r="R583">
            <v>0</v>
          </cell>
        </row>
        <row r="584">
          <cell r="B584" t="str">
            <v>Other</v>
          </cell>
          <cell r="C584">
            <v>0</v>
          </cell>
          <cell r="D584">
            <v>0</v>
          </cell>
          <cell r="E584">
            <v>0</v>
          </cell>
          <cell r="F584">
            <v>0</v>
          </cell>
          <cell r="G584">
            <v>0</v>
          </cell>
          <cell r="H584">
            <v>0</v>
          </cell>
          <cell r="I584">
            <v>0</v>
          </cell>
          <cell r="K584" t="str">
            <v>Other</v>
          </cell>
          <cell r="L584">
            <v>0</v>
          </cell>
          <cell r="M584">
            <v>0</v>
          </cell>
          <cell r="N584">
            <v>0</v>
          </cell>
          <cell r="O584">
            <v>0</v>
          </cell>
          <cell r="P584">
            <v>0</v>
          </cell>
          <cell r="Q584">
            <v>0</v>
          </cell>
          <cell r="R584">
            <v>0</v>
          </cell>
        </row>
        <row r="585">
          <cell r="B585" t="str">
            <v>Total</v>
          </cell>
          <cell r="C585">
            <v>121.10000000000001</v>
          </cell>
          <cell r="D585">
            <v>134.10000000000002</v>
          </cell>
          <cell r="E585">
            <v>55.599999999999994</v>
          </cell>
          <cell r="F585">
            <v>0</v>
          </cell>
          <cell r="G585">
            <v>95.7</v>
          </cell>
          <cell r="H585">
            <v>226.6</v>
          </cell>
          <cell r="I585">
            <v>633.1</v>
          </cell>
          <cell r="K585" t="str">
            <v>Total</v>
          </cell>
          <cell r="L585">
            <v>310</v>
          </cell>
          <cell r="M585">
            <v>2688</v>
          </cell>
          <cell r="N585">
            <v>1192</v>
          </cell>
          <cell r="O585">
            <v>0</v>
          </cell>
          <cell r="P585">
            <v>3495</v>
          </cell>
          <cell r="Q585">
            <v>1285</v>
          </cell>
          <cell r="R585">
            <v>8970</v>
          </cell>
        </row>
        <row r="589">
          <cell r="B589" t="str">
            <v>Vendor</v>
          </cell>
          <cell r="C589" t="str">
            <v>Core IP/MPLS</v>
          </cell>
          <cell r="D589" t="str">
            <v xml:space="preserve">Edge IP/MPLS </v>
          </cell>
          <cell r="E589" t="str">
            <v>Subscriber Service Router</v>
          </cell>
          <cell r="F589" t="str">
            <v>BRAS</v>
          </cell>
          <cell r="G589" t="str">
            <v>IP/Ethernet</v>
          </cell>
          <cell r="H589" t="str">
            <v>ATM/MPLS</v>
          </cell>
          <cell r="I589" t="str">
            <v>Total IPS</v>
          </cell>
          <cell r="K589" t="str">
            <v>Vendor</v>
          </cell>
          <cell r="L589" t="str">
            <v>Core IP/MPLS</v>
          </cell>
          <cell r="M589" t="str">
            <v>Edge IP/MPLS</v>
          </cell>
          <cell r="N589" t="str">
            <v>Subscriber Service Router</v>
          </cell>
          <cell r="O589" t="str">
            <v>BRAS</v>
          </cell>
          <cell r="P589" t="str">
            <v>IP/Ethernet</v>
          </cell>
          <cell r="Q589" t="str">
            <v>ATM/MPLS</v>
          </cell>
          <cell r="R589" t="str">
            <v>Total IPS</v>
          </cell>
        </row>
        <row r="590">
          <cell r="B590" t="str">
            <v>Alaxala Networks</v>
          </cell>
          <cell r="I590">
            <v>0</v>
          </cell>
          <cell r="K590" t="str">
            <v>Alaxala Networks</v>
          </cell>
          <cell r="R590">
            <v>0</v>
          </cell>
        </row>
        <row r="591">
          <cell r="B591" t="str">
            <v>Alcatel-Lucent</v>
          </cell>
          <cell r="C591">
            <v>0</v>
          </cell>
          <cell r="D591">
            <v>7</v>
          </cell>
          <cell r="E591">
            <v>0</v>
          </cell>
          <cell r="F591">
            <v>0</v>
          </cell>
          <cell r="G591">
            <v>8</v>
          </cell>
          <cell r="H591">
            <v>108</v>
          </cell>
          <cell r="I591">
            <v>123</v>
          </cell>
          <cell r="K591" t="str">
            <v>Alcatel-Lucent</v>
          </cell>
          <cell r="L591">
            <v>0</v>
          </cell>
          <cell r="M591">
            <v>81</v>
          </cell>
          <cell r="N591">
            <v>0</v>
          </cell>
          <cell r="O591">
            <v>0</v>
          </cell>
          <cell r="P591">
            <v>313</v>
          </cell>
          <cell r="Q591">
            <v>736</v>
          </cell>
          <cell r="R591">
            <v>1130</v>
          </cell>
        </row>
        <row r="592">
          <cell r="B592" t="str">
            <v>Atrica</v>
          </cell>
          <cell r="I592">
            <v>0</v>
          </cell>
          <cell r="K592" t="str">
            <v>Atrica</v>
          </cell>
          <cell r="R592">
            <v>0</v>
          </cell>
        </row>
        <row r="593">
          <cell r="B593" t="str">
            <v>Avici</v>
          </cell>
          <cell r="C593">
            <v>0.2</v>
          </cell>
          <cell r="D593">
            <v>0</v>
          </cell>
          <cell r="E593">
            <v>0</v>
          </cell>
          <cell r="F593">
            <v>0</v>
          </cell>
          <cell r="G593">
            <v>0</v>
          </cell>
          <cell r="H593">
            <v>0</v>
          </cell>
          <cell r="I593">
            <v>0.2</v>
          </cell>
          <cell r="K593" t="str">
            <v>Avici</v>
          </cell>
          <cell r="L593">
            <v>1</v>
          </cell>
          <cell r="M593">
            <v>0</v>
          </cell>
          <cell r="N593">
            <v>0</v>
          </cell>
          <cell r="O593">
            <v>0</v>
          </cell>
          <cell r="P593">
            <v>0</v>
          </cell>
          <cell r="Q593">
            <v>0</v>
          </cell>
          <cell r="R593">
            <v>1</v>
          </cell>
        </row>
        <row r="594">
          <cell r="B594" t="str">
            <v>Brocade</v>
          </cell>
          <cell r="C594">
            <v>0</v>
          </cell>
          <cell r="D594">
            <v>0</v>
          </cell>
          <cell r="E594">
            <v>0</v>
          </cell>
          <cell r="F594">
            <v>0</v>
          </cell>
          <cell r="G594">
            <v>0.5</v>
          </cell>
          <cell r="H594">
            <v>0</v>
          </cell>
          <cell r="I594">
            <v>0.5</v>
          </cell>
          <cell r="K594" t="str">
            <v>Brocade</v>
          </cell>
          <cell r="L594">
            <v>0</v>
          </cell>
          <cell r="M594">
            <v>0</v>
          </cell>
          <cell r="N594">
            <v>0</v>
          </cell>
          <cell r="O594">
            <v>0</v>
          </cell>
          <cell r="P594">
            <v>32</v>
          </cell>
          <cell r="Q594">
            <v>0</v>
          </cell>
          <cell r="R594">
            <v>32</v>
          </cell>
        </row>
        <row r="595">
          <cell r="B595" t="str">
            <v>Caspian</v>
          </cell>
          <cell r="C595">
            <v>0</v>
          </cell>
          <cell r="D595">
            <v>0</v>
          </cell>
          <cell r="E595">
            <v>0</v>
          </cell>
          <cell r="F595">
            <v>0</v>
          </cell>
          <cell r="G595">
            <v>0</v>
          </cell>
          <cell r="H595">
            <v>0</v>
          </cell>
          <cell r="I595">
            <v>0</v>
          </cell>
          <cell r="K595" t="str">
            <v>Caspian</v>
          </cell>
          <cell r="L595">
            <v>0</v>
          </cell>
          <cell r="M595">
            <v>0</v>
          </cell>
          <cell r="N595">
            <v>0</v>
          </cell>
          <cell r="O595">
            <v>0</v>
          </cell>
          <cell r="P595">
            <v>0</v>
          </cell>
          <cell r="Q595">
            <v>0</v>
          </cell>
          <cell r="R595">
            <v>0</v>
          </cell>
        </row>
        <row r="596">
          <cell r="B596" t="str">
            <v>Chiaro</v>
          </cell>
          <cell r="C596">
            <v>0</v>
          </cell>
          <cell r="D596">
            <v>0</v>
          </cell>
          <cell r="E596">
            <v>0</v>
          </cell>
          <cell r="F596">
            <v>0</v>
          </cell>
          <cell r="G596">
            <v>0</v>
          </cell>
          <cell r="H596">
            <v>0</v>
          </cell>
          <cell r="I596">
            <v>0</v>
          </cell>
          <cell r="K596" t="str">
            <v>Chiaro</v>
          </cell>
          <cell r="L596">
            <v>0</v>
          </cell>
          <cell r="M596">
            <v>0</v>
          </cell>
          <cell r="N596">
            <v>0</v>
          </cell>
          <cell r="O596">
            <v>0</v>
          </cell>
          <cell r="P596">
            <v>0</v>
          </cell>
          <cell r="Q596">
            <v>0</v>
          </cell>
          <cell r="R596">
            <v>0</v>
          </cell>
        </row>
        <row r="597">
          <cell r="B597" t="str">
            <v>Ciena</v>
          </cell>
          <cell r="C597">
            <v>0</v>
          </cell>
          <cell r="D597">
            <v>0</v>
          </cell>
          <cell r="E597">
            <v>0</v>
          </cell>
          <cell r="F597">
            <v>0</v>
          </cell>
          <cell r="G597">
            <v>0</v>
          </cell>
          <cell r="H597">
            <v>0</v>
          </cell>
          <cell r="I597">
            <v>0</v>
          </cell>
          <cell r="K597" t="str">
            <v>Ciena</v>
          </cell>
          <cell r="L597">
            <v>0</v>
          </cell>
          <cell r="M597">
            <v>0</v>
          </cell>
          <cell r="N597">
            <v>0</v>
          </cell>
          <cell r="O597">
            <v>0</v>
          </cell>
          <cell r="P597">
            <v>0</v>
          </cell>
          <cell r="Q597">
            <v>0</v>
          </cell>
          <cell r="R597">
            <v>0</v>
          </cell>
        </row>
        <row r="598">
          <cell r="B598" t="str">
            <v>Cisco</v>
          </cell>
          <cell r="C598">
            <v>90.6</v>
          </cell>
          <cell r="D598">
            <v>100.8</v>
          </cell>
          <cell r="E598">
            <v>35.6</v>
          </cell>
          <cell r="F598">
            <v>0</v>
          </cell>
          <cell r="G598">
            <v>76</v>
          </cell>
          <cell r="H598">
            <v>22</v>
          </cell>
          <cell r="I598">
            <v>325</v>
          </cell>
          <cell r="K598" t="str">
            <v>Cisco</v>
          </cell>
          <cell r="L598">
            <v>271</v>
          </cell>
          <cell r="M598">
            <v>2681</v>
          </cell>
          <cell r="N598">
            <v>1186</v>
          </cell>
          <cell r="O598">
            <v>0</v>
          </cell>
          <cell r="P598">
            <v>2736</v>
          </cell>
          <cell r="Q598">
            <v>133</v>
          </cell>
          <cell r="R598">
            <v>7007</v>
          </cell>
        </row>
        <row r="599">
          <cell r="B599" t="str">
            <v>Cosine</v>
          </cell>
          <cell r="C599">
            <v>0</v>
          </cell>
          <cell r="D599">
            <v>0</v>
          </cell>
          <cell r="E599">
            <v>0</v>
          </cell>
          <cell r="F599">
            <v>0</v>
          </cell>
          <cell r="G599">
            <v>0</v>
          </cell>
          <cell r="H599">
            <v>0</v>
          </cell>
          <cell r="I599">
            <v>0</v>
          </cell>
          <cell r="K599" t="str">
            <v>Cosine</v>
          </cell>
          <cell r="L599">
            <v>0</v>
          </cell>
          <cell r="M599">
            <v>0</v>
          </cell>
          <cell r="N599">
            <v>0</v>
          </cell>
          <cell r="O599">
            <v>0</v>
          </cell>
          <cell r="P599">
            <v>0</v>
          </cell>
          <cell r="Q599">
            <v>0</v>
          </cell>
          <cell r="R599">
            <v>0</v>
          </cell>
        </row>
        <row r="600">
          <cell r="B600" t="str">
            <v>ECI Telecom</v>
          </cell>
          <cell r="C600">
            <v>0</v>
          </cell>
          <cell r="D600">
            <v>0</v>
          </cell>
          <cell r="E600">
            <v>0</v>
          </cell>
          <cell r="F600">
            <v>0</v>
          </cell>
          <cell r="G600">
            <v>0</v>
          </cell>
          <cell r="H600">
            <v>0</v>
          </cell>
          <cell r="I600">
            <v>0</v>
          </cell>
          <cell r="K600" t="str">
            <v>ECI Telecom</v>
          </cell>
          <cell r="L600">
            <v>0</v>
          </cell>
          <cell r="M600">
            <v>0</v>
          </cell>
          <cell r="N600">
            <v>0</v>
          </cell>
          <cell r="O600">
            <v>0</v>
          </cell>
          <cell r="P600">
            <v>0</v>
          </cell>
          <cell r="Q600">
            <v>0</v>
          </cell>
          <cell r="R600">
            <v>0</v>
          </cell>
        </row>
        <row r="601">
          <cell r="B601" t="str">
            <v>Equipe</v>
          </cell>
          <cell r="C601">
            <v>0</v>
          </cell>
          <cell r="D601">
            <v>0</v>
          </cell>
          <cell r="E601">
            <v>0</v>
          </cell>
          <cell r="F601">
            <v>0</v>
          </cell>
          <cell r="G601">
            <v>0</v>
          </cell>
          <cell r="H601">
            <v>0</v>
          </cell>
          <cell r="I601">
            <v>0</v>
          </cell>
          <cell r="K601" t="str">
            <v>Equipe</v>
          </cell>
          <cell r="L601">
            <v>0</v>
          </cell>
          <cell r="M601">
            <v>0</v>
          </cell>
          <cell r="N601">
            <v>0</v>
          </cell>
          <cell r="O601">
            <v>0</v>
          </cell>
          <cell r="P601">
            <v>0</v>
          </cell>
          <cell r="Q601">
            <v>0</v>
          </cell>
          <cell r="R601">
            <v>0</v>
          </cell>
        </row>
        <row r="602">
          <cell r="B602" t="str">
            <v>Ericsson</v>
          </cell>
          <cell r="C602">
            <v>0</v>
          </cell>
          <cell r="D602">
            <v>0</v>
          </cell>
          <cell r="E602">
            <v>12</v>
          </cell>
          <cell r="F602">
            <v>0</v>
          </cell>
          <cell r="G602">
            <v>0</v>
          </cell>
          <cell r="H602">
            <v>38</v>
          </cell>
          <cell r="I602">
            <v>50</v>
          </cell>
          <cell r="K602" t="str">
            <v>Ericsson</v>
          </cell>
          <cell r="L602">
            <v>0</v>
          </cell>
          <cell r="M602">
            <v>0</v>
          </cell>
          <cell r="N602">
            <v>87</v>
          </cell>
          <cell r="O602">
            <v>0</v>
          </cell>
          <cell r="P602">
            <v>0</v>
          </cell>
          <cell r="Q602">
            <v>191</v>
          </cell>
          <cell r="R602">
            <v>278</v>
          </cell>
        </row>
        <row r="603">
          <cell r="B603" t="str">
            <v>Extreme</v>
          </cell>
          <cell r="C603">
            <v>0</v>
          </cell>
          <cell r="D603">
            <v>0</v>
          </cell>
          <cell r="E603">
            <v>0</v>
          </cell>
          <cell r="F603">
            <v>0</v>
          </cell>
          <cell r="G603">
            <v>2.8</v>
          </cell>
          <cell r="H603">
            <v>0</v>
          </cell>
          <cell r="I603">
            <v>2.8</v>
          </cell>
          <cell r="K603" t="str">
            <v>Extreme</v>
          </cell>
          <cell r="L603">
            <v>0</v>
          </cell>
          <cell r="M603">
            <v>0</v>
          </cell>
          <cell r="N603">
            <v>0</v>
          </cell>
          <cell r="O603">
            <v>0</v>
          </cell>
          <cell r="P603">
            <v>116</v>
          </cell>
          <cell r="Q603">
            <v>0</v>
          </cell>
          <cell r="R603">
            <v>116</v>
          </cell>
        </row>
        <row r="604">
          <cell r="B604" t="str">
            <v>Force10</v>
          </cell>
          <cell r="C604">
            <v>0</v>
          </cell>
          <cell r="D604">
            <v>0</v>
          </cell>
          <cell r="E604">
            <v>0</v>
          </cell>
          <cell r="F604">
            <v>0</v>
          </cell>
          <cell r="G604">
            <v>0.3</v>
          </cell>
          <cell r="H604">
            <v>0</v>
          </cell>
          <cell r="I604">
            <v>0.3</v>
          </cell>
          <cell r="K604" t="str">
            <v>Force10</v>
          </cell>
          <cell r="L604">
            <v>0</v>
          </cell>
          <cell r="M604">
            <v>0</v>
          </cell>
          <cell r="N604">
            <v>0</v>
          </cell>
          <cell r="O604">
            <v>0</v>
          </cell>
          <cell r="P604">
            <v>2</v>
          </cell>
          <cell r="Q604">
            <v>0</v>
          </cell>
          <cell r="R604">
            <v>2</v>
          </cell>
        </row>
        <row r="605">
          <cell r="B605" t="str">
            <v>Fujitsu</v>
          </cell>
          <cell r="C605">
            <v>0</v>
          </cell>
          <cell r="D605">
            <v>0</v>
          </cell>
          <cell r="E605">
            <v>0</v>
          </cell>
          <cell r="F605">
            <v>0</v>
          </cell>
          <cell r="G605">
            <v>0</v>
          </cell>
          <cell r="H605">
            <v>0</v>
          </cell>
          <cell r="I605">
            <v>0</v>
          </cell>
          <cell r="K605" t="str">
            <v>Fujitsu</v>
          </cell>
          <cell r="L605">
            <v>0</v>
          </cell>
          <cell r="M605">
            <v>0</v>
          </cell>
          <cell r="N605">
            <v>0</v>
          </cell>
          <cell r="O605">
            <v>0</v>
          </cell>
          <cell r="P605">
            <v>0</v>
          </cell>
          <cell r="Q605">
            <v>0</v>
          </cell>
          <cell r="R605">
            <v>0</v>
          </cell>
        </row>
        <row r="606">
          <cell r="B606" t="str">
            <v>Hammerhead Systems</v>
          </cell>
          <cell r="C606">
            <v>0</v>
          </cell>
          <cell r="D606">
            <v>0</v>
          </cell>
          <cell r="E606">
            <v>0</v>
          </cell>
          <cell r="F606">
            <v>0</v>
          </cell>
          <cell r="G606">
            <v>0</v>
          </cell>
          <cell r="H606">
            <v>0</v>
          </cell>
          <cell r="I606">
            <v>0</v>
          </cell>
          <cell r="K606" t="str">
            <v>Hammerhead Systems</v>
          </cell>
          <cell r="L606">
            <v>0</v>
          </cell>
          <cell r="M606">
            <v>0</v>
          </cell>
          <cell r="N606">
            <v>0</v>
          </cell>
          <cell r="O606">
            <v>0</v>
          </cell>
          <cell r="P606">
            <v>0</v>
          </cell>
          <cell r="Q606">
            <v>0</v>
          </cell>
          <cell r="R606">
            <v>0</v>
          </cell>
        </row>
        <row r="607">
          <cell r="B607" t="str">
            <v>Hitachi</v>
          </cell>
          <cell r="C607">
            <v>0</v>
          </cell>
          <cell r="D607">
            <v>0</v>
          </cell>
          <cell r="E607">
            <v>0</v>
          </cell>
          <cell r="F607">
            <v>0</v>
          </cell>
          <cell r="G607">
            <v>0</v>
          </cell>
          <cell r="H607">
            <v>0</v>
          </cell>
          <cell r="I607">
            <v>0</v>
          </cell>
          <cell r="K607" t="str">
            <v>Hitachi</v>
          </cell>
          <cell r="L607">
            <v>0</v>
          </cell>
          <cell r="M607">
            <v>0</v>
          </cell>
          <cell r="N607">
            <v>0</v>
          </cell>
          <cell r="O607">
            <v>0</v>
          </cell>
          <cell r="P607">
            <v>0</v>
          </cell>
          <cell r="Q607">
            <v>0</v>
          </cell>
          <cell r="R607">
            <v>0</v>
          </cell>
        </row>
        <row r="608">
          <cell r="B608" t="str">
            <v>Hitachi Cable</v>
          </cell>
          <cell r="C608">
            <v>0</v>
          </cell>
          <cell r="D608">
            <v>0</v>
          </cell>
          <cell r="E608">
            <v>0</v>
          </cell>
          <cell r="F608">
            <v>0</v>
          </cell>
          <cell r="G608">
            <v>0</v>
          </cell>
          <cell r="H608">
            <v>0</v>
          </cell>
          <cell r="I608">
            <v>0</v>
          </cell>
          <cell r="K608" t="str">
            <v>Hitachi Cable</v>
          </cell>
          <cell r="L608">
            <v>0</v>
          </cell>
          <cell r="M608">
            <v>0</v>
          </cell>
          <cell r="N608">
            <v>0</v>
          </cell>
          <cell r="O608">
            <v>0</v>
          </cell>
          <cell r="P608">
            <v>0</v>
          </cell>
          <cell r="Q608">
            <v>0</v>
          </cell>
          <cell r="R608">
            <v>0</v>
          </cell>
        </row>
        <row r="609">
          <cell r="B609" t="str">
            <v>Huawei</v>
          </cell>
          <cell r="C609">
            <v>0</v>
          </cell>
          <cell r="D609">
            <v>2</v>
          </cell>
          <cell r="E609">
            <v>0</v>
          </cell>
          <cell r="F609">
            <v>0</v>
          </cell>
          <cell r="G609">
            <v>0</v>
          </cell>
          <cell r="H609">
            <v>0</v>
          </cell>
          <cell r="I609">
            <v>2</v>
          </cell>
          <cell r="K609" t="str">
            <v>Huawei</v>
          </cell>
          <cell r="L609">
            <v>0</v>
          </cell>
          <cell r="M609">
            <v>43</v>
          </cell>
          <cell r="N609">
            <v>0</v>
          </cell>
          <cell r="O609">
            <v>0</v>
          </cell>
          <cell r="P609">
            <v>0</v>
          </cell>
          <cell r="Q609">
            <v>0</v>
          </cell>
          <cell r="R609">
            <v>43</v>
          </cell>
        </row>
        <row r="610">
          <cell r="B610" t="str">
            <v>Hyperchip</v>
          </cell>
          <cell r="C610">
            <v>0</v>
          </cell>
          <cell r="D610">
            <v>0</v>
          </cell>
          <cell r="E610">
            <v>0</v>
          </cell>
          <cell r="F610">
            <v>0</v>
          </cell>
          <cell r="G610">
            <v>0</v>
          </cell>
          <cell r="H610">
            <v>0</v>
          </cell>
          <cell r="I610">
            <v>0</v>
          </cell>
          <cell r="K610" t="str">
            <v>Hyperchip</v>
          </cell>
          <cell r="L610">
            <v>0</v>
          </cell>
          <cell r="M610">
            <v>0</v>
          </cell>
          <cell r="N610">
            <v>0</v>
          </cell>
          <cell r="O610">
            <v>0</v>
          </cell>
          <cell r="P610">
            <v>0</v>
          </cell>
          <cell r="Q610">
            <v>0</v>
          </cell>
          <cell r="R610">
            <v>0</v>
          </cell>
        </row>
        <row r="611">
          <cell r="B611" t="str">
            <v>Juniper</v>
          </cell>
          <cell r="C611">
            <v>43</v>
          </cell>
          <cell r="D611">
            <v>22</v>
          </cell>
          <cell r="E611">
            <v>22</v>
          </cell>
          <cell r="F611">
            <v>0</v>
          </cell>
          <cell r="G611">
            <v>0</v>
          </cell>
          <cell r="H611">
            <v>0</v>
          </cell>
          <cell r="I611">
            <v>87</v>
          </cell>
          <cell r="K611" t="str">
            <v>Juniper</v>
          </cell>
          <cell r="L611">
            <v>130</v>
          </cell>
          <cell r="M611">
            <v>279</v>
          </cell>
          <cell r="N611">
            <v>240</v>
          </cell>
          <cell r="O611">
            <v>0</v>
          </cell>
          <cell r="P611">
            <v>0</v>
          </cell>
          <cell r="Q611">
            <v>0</v>
          </cell>
          <cell r="R611">
            <v>649</v>
          </cell>
        </row>
        <row r="612">
          <cell r="B612" t="str">
            <v>Laurel Networks</v>
          </cell>
          <cell r="C612">
            <v>0</v>
          </cell>
          <cell r="D612">
            <v>0</v>
          </cell>
          <cell r="E612">
            <v>0</v>
          </cell>
          <cell r="F612">
            <v>0</v>
          </cell>
          <cell r="G612">
            <v>0</v>
          </cell>
          <cell r="H612">
            <v>0</v>
          </cell>
          <cell r="I612">
            <v>0</v>
          </cell>
          <cell r="K612" t="str">
            <v>Laurel Networks</v>
          </cell>
          <cell r="L612">
            <v>0</v>
          </cell>
          <cell r="M612">
            <v>0</v>
          </cell>
          <cell r="N612">
            <v>0</v>
          </cell>
          <cell r="O612">
            <v>0</v>
          </cell>
          <cell r="P612">
            <v>0</v>
          </cell>
          <cell r="Q612">
            <v>0</v>
          </cell>
          <cell r="R612">
            <v>0</v>
          </cell>
        </row>
        <row r="613">
          <cell r="B613" t="str">
            <v>Lucent</v>
          </cell>
          <cell r="C613">
            <v>0</v>
          </cell>
          <cell r="D613">
            <v>0</v>
          </cell>
          <cell r="E613">
            <v>0</v>
          </cell>
          <cell r="F613">
            <v>0</v>
          </cell>
          <cell r="G613">
            <v>0</v>
          </cell>
          <cell r="H613">
            <v>0</v>
          </cell>
          <cell r="I613">
            <v>0</v>
          </cell>
          <cell r="K613" t="str">
            <v>Lucent</v>
          </cell>
          <cell r="L613">
            <v>0</v>
          </cell>
          <cell r="M613">
            <v>0</v>
          </cell>
          <cell r="N613">
            <v>0</v>
          </cell>
          <cell r="O613">
            <v>0</v>
          </cell>
          <cell r="P613">
            <v>0</v>
          </cell>
          <cell r="Q613">
            <v>0</v>
          </cell>
          <cell r="R613">
            <v>0</v>
          </cell>
        </row>
        <row r="614">
          <cell r="B614" t="str">
            <v>NEC</v>
          </cell>
          <cell r="C614">
            <v>0</v>
          </cell>
          <cell r="D614">
            <v>0</v>
          </cell>
          <cell r="E614">
            <v>0</v>
          </cell>
          <cell r="F614">
            <v>0</v>
          </cell>
          <cell r="G614">
            <v>0</v>
          </cell>
          <cell r="H614">
            <v>0</v>
          </cell>
          <cell r="I614">
            <v>0</v>
          </cell>
          <cell r="K614" t="str">
            <v>NEC</v>
          </cell>
          <cell r="L614">
            <v>0</v>
          </cell>
          <cell r="M614">
            <v>0</v>
          </cell>
          <cell r="N614">
            <v>0</v>
          </cell>
          <cell r="O614">
            <v>0</v>
          </cell>
          <cell r="P614">
            <v>0</v>
          </cell>
          <cell r="Q614">
            <v>0</v>
          </cell>
          <cell r="R614">
            <v>0</v>
          </cell>
        </row>
        <row r="615">
          <cell r="B615" t="str">
            <v>Nokia Siemens Networks</v>
          </cell>
          <cell r="C615">
            <v>0</v>
          </cell>
          <cell r="D615">
            <v>0</v>
          </cell>
          <cell r="E615">
            <v>0</v>
          </cell>
          <cell r="F615">
            <v>0</v>
          </cell>
          <cell r="G615">
            <v>0</v>
          </cell>
          <cell r="H615">
            <v>0</v>
          </cell>
          <cell r="I615">
            <v>0</v>
          </cell>
          <cell r="K615" t="str">
            <v>Nokia Siemens Networks</v>
          </cell>
          <cell r="L615">
            <v>0</v>
          </cell>
          <cell r="M615">
            <v>0</v>
          </cell>
          <cell r="N615">
            <v>0</v>
          </cell>
          <cell r="O615">
            <v>0</v>
          </cell>
          <cell r="P615">
            <v>0</v>
          </cell>
          <cell r="Q615">
            <v>0</v>
          </cell>
          <cell r="R615">
            <v>0</v>
          </cell>
        </row>
        <row r="616">
          <cell r="B616" t="str">
            <v>Nortel</v>
          </cell>
          <cell r="C616">
            <v>0</v>
          </cell>
          <cell r="D616">
            <v>0</v>
          </cell>
          <cell r="E616">
            <v>5.6</v>
          </cell>
          <cell r="F616">
            <v>0</v>
          </cell>
          <cell r="G616">
            <v>5</v>
          </cell>
          <cell r="H616">
            <v>66</v>
          </cell>
          <cell r="I616">
            <v>76.599999999999994</v>
          </cell>
          <cell r="K616" t="str">
            <v>Nortel</v>
          </cell>
          <cell r="L616">
            <v>0</v>
          </cell>
          <cell r="M616">
            <v>0</v>
          </cell>
          <cell r="N616">
            <v>33</v>
          </cell>
          <cell r="O616">
            <v>0</v>
          </cell>
          <cell r="P616">
            <v>163</v>
          </cell>
          <cell r="Q616">
            <v>230</v>
          </cell>
          <cell r="R616">
            <v>426</v>
          </cell>
        </row>
        <row r="617">
          <cell r="B617" t="str">
            <v>Procket</v>
          </cell>
          <cell r="C617">
            <v>0</v>
          </cell>
          <cell r="D617">
            <v>0</v>
          </cell>
          <cell r="E617">
            <v>0</v>
          </cell>
          <cell r="F617">
            <v>0</v>
          </cell>
          <cell r="G617">
            <v>0</v>
          </cell>
          <cell r="H617">
            <v>0</v>
          </cell>
          <cell r="I617">
            <v>0</v>
          </cell>
          <cell r="K617" t="str">
            <v>Procket</v>
          </cell>
          <cell r="L617">
            <v>0</v>
          </cell>
          <cell r="M617">
            <v>0</v>
          </cell>
          <cell r="N617">
            <v>0</v>
          </cell>
          <cell r="O617">
            <v>0</v>
          </cell>
          <cell r="P617">
            <v>0</v>
          </cell>
          <cell r="Q617">
            <v>0</v>
          </cell>
          <cell r="R617">
            <v>0</v>
          </cell>
        </row>
        <row r="618">
          <cell r="B618" t="str">
            <v>Quarry</v>
          </cell>
          <cell r="C618">
            <v>0</v>
          </cell>
          <cell r="D618">
            <v>0</v>
          </cell>
          <cell r="E618">
            <v>0</v>
          </cell>
          <cell r="F618">
            <v>0</v>
          </cell>
          <cell r="G618">
            <v>0</v>
          </cell>
          <cell r="H618">
            <v>0</v>
          </cell>
          <cell r="I618">
            <v>0</v>
          </cell>
          <cell r="K618" t="str">
            <v>Quarry</v>
          </cell>
          <cell r="L618">
            <v>0</v>
          </cell>
          <cell r="M618">
            <v>0</v>
          </cell>
          <cell r="N618">
            <v>0</v>
          </cell>
          <cell r="O618">
            <v>0</v>
          </cell>
          <cell r="P618">
            <v>0</v>
          </cell>
          <cell r="Q618">
            <v>0</v>
          </cell>
          <cell r="R618">
            <v>0</v>
          </cell>
        </row>
        <row r="619">
          <cell r="B619" t="str">
            <v>Redback</v>
          </cell>
          <cell r="C619">
            <v>0</v>
          </cell>
          <cell r="D619">
            <v>0</v>
          </cell>
          <cell r="E619">
            <v>0</v>
          </cell>
          <cell r="F619">
            <v>0</v>
          </cell>
          <cell r="G619">
            <v>0</v>
          </cell>
          <cell r="H619">
            <v>0</v>
          </cell>
          <cell r="I619">
            <v>0</v>
          </cell>
          <cell r="K619" t="str">
            <v>Redback</v>
          </cell>
          <cell r="L619">
            <v>0</v>
          </cell>
          <cell r="M619">
            <v>0</v>
          </cell>
          <cell r="N619">
            <v>0</v>
          </cell>
          <cell r="O619">
            <v>0</v>
          </cell>
          <cell r="P619">
            <v>0</v>
          </cell>
          <cell r="Q619">
            <v>0</v>
          </cell>
          <cell r="R619">
            <v>0</v>
          </cell>
        </row>
        <row r="620">
          <cell r="B620" t="str">
            <v>Riverstone</v>
          </cell>
          <cell r="C620">
            <v>0</v>
          </cell>
          <cell r="D620">
            <v>0</v>
          </cell>
          <cell r="E620">
            <v>0</v>
          </cell>
          <cell r="F620">
            <v>0</v>
          </cell>
          <cell r="G620">
            <v>0</v>
          </cell>
          <cell r="H620">
            <v>0</v>
          </cell>
          <cell r="I620">
            <v>0</v>
          </cell>
          <cell r="K620" t="str">
            <v>Riverstone</v>
          </cell>
          <cell r="L620">
            <v>0</v>
          </cell>
          <cell r="M620">
            <v>0</v>
          </cell>
          <cell r="N620">
            <v>0</v>
          </cell>
          <cell r="O620">
            <v>0</v>
          </cell>
          <cell r="P620">
            <v>0</v>
          </cell>
          <cell r="Q620">
            <v>0</v>
          </cell>
          <cell r="R620">
            <v>0</v>
          </cell>
        </row>
        <row r="621">
          <cell r="B621" t="str">
            <v>Tellabs</v>
          </cell>
          <cell r="C621">
            <v>0</v>
          </cell>
          <cell r="D621">
            <v>0.4</v>
          </cell>
          <cell r="E621">
            <v>0</v>
          </cell>
          <cell r="F621">
            <v>0</v>
          </cell>
          <cell r="G621">
            <v>0</v>
          </cell>
          <cell r="H621">
            <v>0</v>
          </cell>
          <cell r="I621">
            <v>0.4</v>
          </cell>
          <cell r="K621" t="str">
            <v>Tellabs</v>
          </cell>
          <cell r="L621">
            <v>0</v>
          </cell>
          <cell r="M621">
            <v>5</v>
          </cell>
          <cell r="N621">
            <v>0</v>
          </cell>
          <cell r="O621">
            <v>0</v>
          </cell>
          <cell r="P621">
            <v>0</v>
          </cell>
          <cell r="Q621">
            <v>0</v>
          </cell>
          <cell r="R621">
            <v>5</v>
          </cell>
        </row>
        <row r="622">
          <cell r="B622" t="str">
            <v>ZTE</v>
          </cell>
          <cell r="C622">
            <v>0</v>
          </cell>
          <cell r="D622">
            <v>0</v>
          </cell>
          <cell r="E622">
            <v>0</v>
          </cell>
          <cell r="F622">
            <v>0</v>
          </cell>
          <cell r="G622">
            <v>0</v>
          </cell>
          <cell r="H622">
            <v>0</v>
          </cell>
          <cell r="I622">
            <v>0</v>
          </cell>
          <cell r="K622" t="str">
            <v>ZTE</v>
          </cell>
          <cell r="L622">
            <v>0</v>
          </cell>
          <cell r="M622">
            <v>0</v>
          </cell>
          <cell r="N622">
            <v>0</v>
          </cell>
          <cell r="O622">
            <v>0</v>
          </cell>
          <cell r="P622">
            <v>0</v>
          </cell>
          <cell r="Q622">
            <v>0</v>
          </cell>
          <cell r="R622">
            <v>0</v>
          </cell>
        </row>
        <row r="623">
          <cell r="B623" t="str">
            <v>Other</v>
          </cell>
          <cell r="C623">
            <v>0</v>
          </cell>
          <cell r="D623">
            <v>0.3</v>
          </cell>
          <cell r="E623">
            <v>0</v>
          </cell>
          <cell r="F623">
            <v>0</v>
          </cell>
          <cell r="G623">
            <v>3.7</v>
          </cell>
          <cell r="H623">
            <v>0</v>
          </cell>
          <cell r="I623">
            <v>4</v>
          </cell>
          <cell r="K623" t="str">
            <v>Other</v>
          </cell>
          <cell r="L623">
            <v>0</v>
          </cell>
          <cell r="M623">
            <v>2</v>
          </cell>
          <cell r="N623">
            <v>0</v>
          </cell>
          <cell r="O623">
            <v>0</v>
          </cell>
          <cell r="P623">
            <v>26</v>
          </cell>
          <cell r="Q623">
            <v>0</v>
          </cell>
          <cell r="R623">
            <v>28</v>
          </cell>
        </row>
        <row r="624">
          <cell r="B624" t="str">
            <v>Total</v>
          </cell>
          <cell r="C624">
            <v>133.80000000000001</v>
          </cell>
          <cell r="D624">
            <v>132.50000000000003</v>
          </cell>
          <cell r="E624">
            <v>75.199999999999989</v>
          </cell>
          <cell r="F624">
            <v>0</v>
          </cell>
          <cell r="G624">
            <v>96.3</v>
          </cell>
          <cell r="H624">
            <v>234</v>
          </cell>
          <cell r="I624">
            <v>671.8</v>
          </cell>
          <cell r="K624" t="str">
            <v>Total</v>
          </cell>
          <cell r="L624">
            <v>402</v>
          </cell>
          <cell r="M624">
            <v>3091</v>
          </cell>
          <cell r="N624">
            <v>1546</v>
          </cell>
          <cell r="O624">
            <v>0</v>
          </cell>
          <cell r="P624">
            <v>3388</v>
          </cell>
          <cell r="Q624">
            <v>1290</v>
          </cell>
          <cell r="R624">
            <v>9717</v>
          </cell>
        </row>
        <row r="628">
          <cell r="B628" t="str">
            <v>Vendor</v>
          </cell>
          <cell r="C628" t="str">
            <v>Core IP/MPLS</v>
          </cell>
          <cell r="D628" t="str">
            <v xml:space="preserve">Edge IP/MPLS </v>
          </cell>
          <cell r="E628" t="str">
            <v>Subscriber Service Router</v>
          </cell>
          <cell r="F628" t="str">
            <v>BRAS</v>
          </cell>
          <cell r="G628" t="str">
            <v>IP/Ethernet</v>
          </cell>
          <cell r="H628" t="str">
            <v>ATM/MPLS</v>
          </cell>
          <cell r="I628" t="str">
            <v>Total IPS</v>
          </cell>
          <cell r="K628" t="str">
            <v>Vendor</v>
          </cell>
          <cell r="L628" t="str">
            <v>Core IP/MPLS</v>
          </cell>
          <cell r="M628" t="str">
            <v>Edge IP/MPLS</v>
          </cell>
          <cell r="N628" t="str">
            <v>Subscriber Service Router</v>
          </cell>
          <cell r="O628" t="str">
            <v>BRAS</v>
          </cell>
          <cell r="P628" t="str">
            <v>IP/Ethernet</v>
          </cell>
          <cell r="Q628" t="str">
            <v>ATM/MPLS</v>
          </cell>
          <cell r="R628" t="str">
            <v>Total IPS</v>
          </cell>
        </row>
        <row r="629">
          <cell r="B629" t="str">
            <v>Alaxala Networks</v>
          </cell>
          <cell r="I629">
            <v>0</v>
          </cell>
          <cell r="K629" t="str">
            <v>Alaxala Networks</v>
          </cell>
          <cell r="R629">
            <v>0</v>
          </cell>
        </row>
        <row r="630">
          <cell r="B630" t="str">
            <v>Alcatel-Lucent</v>
          </cell>
          <cell r="C630">
            <v>0</v>
          </cell>
          <cell r="D630">
            <v>4.2</v>
          </cell>
          <cell r="E630">
            <v>0</v>
          </cell>
          <cell r="F630">
            <v>0</v>
          </cell>
          <cell r="G630">
            <v>8</v>
          </cell>
          <cell r="H630">
            <v>64</v>
          </cell>
          <cell r="I630">
            <v>76.2</v>
          </cell>
          <cell r="K630" t="str">
            <v>Alcatel-Lucent</v>
          </cell>
          <cell r="L630">
            <v>0</v>
          </cell>
          <cell r="M630">
            <v>50</v>
          </cell>
          <cell r="N630">
            <v>0</v>
          </cell>
          <cell r="O630">
            <v>0</v>
          </cell>
          <cell r="P630">
            <v>313</v>
          </cell>
          <cell r="Q630">
            <v>489</v>
          </cell>
          <cell r="R630">
            <v>852</v>
          </cell>
        </row>
        <row r="631">
          <cell r="B631" t="str">
            <v>Atrica</v>
          </cell>
          <cell r="I631">
            <v>0</v>
          </cell>
          <cell r="K631" t="str">
            <v>Atrica</v>
          </cell>
          <cell r="R631">
            <v>0</v>
          </cell>
        </row>
        <row r="632">
          <cell r="B632" t="str">
            <v>Avici</v>
          </cell>
          <cell r="C632">
            <v>0.9</v>
          </cell>
          <cell r="D632">
            <v>0</v>
          </cell>
          <cell r="E632">
            <v>0</v>
          </cell>
          <cell r="F632">
            <v>0</v>
          </cell>
          <cell r="G632">
            <v>0</v>
          </cell>
          <cell r="H632">
            <v>0</v>
          </cell>
          <cell r="I632">
            <v>0.9</v>
          </cell>
          <cell r="K632" t="str">
            <v>Avici</v>
          </cell>
          <cell r="L632">
            <v>1</v>
          </cell>
          <cell r="M632">
            <v>0</v>
          </cell>
          <cell r="N632">
            <v>0</v>
          </cell>
          <cell r="O632">
            <v>0</v>
          </cell>
          <cell r="P632">
            <v>0</v>
          </cell>
          <cell r="Q632">
            <v>0</v>
          </cell>
          <cell r="R632">
            <v>1</v>
          </cell>
        </row>
        <row r="633">
          <cell r="B633" t="str">
            <v>Brocade</v>
          </cell>
          <cell r="C633">
            <v>0</v>
          </cell>
          <cell r="D633">
            <v>0</v>
          </cell>
          <cell r="E633">
            <v>0</v>
          </cell>
          <cell r="F633">
            <v>0</v>
          </cell>
          <cell r="G633">
            <v>0</v>
          </cell>
          <cell r="H633">
            <v>0</v>
          </cell>
          <cell r="I633">
            <v>0</v>
          </cell>
          <cell r="K633" t="str">
            <v>Brocade</v>
          </cell>
          <cell r="L633">
            <v>0</v>
          </cell>
          <cell r="M633">
            <v>0</v>
          </cell>
          <cell r="N633">
            <v>0</v>
          </cell>
          <cell r="O633">
            <v>0</v>
          </cell>
          <cell r="P633">
            <v>0</v>
          </cell>
          <cell r="Q633">
            <v>0</v>
          </cell>
          <cell r="R633">
            <v>0</v>
          </cell>
        </row>
        <row r="634">
          <cell r="B634" t="str">
            <v>Caspian</v>
          </cell>
          <cell r="C634">
            <v>0</v>
          </cell>
          <cell r="D634">
            <v>0</v>
          </cell>
          <cell r="E634">
            <v>0</v>
          </cell>
          <cell r="F634">
            <v>0</v>
          </cell>
          <cell r="G634">
            <v>0</v>
          </cell>
          <cell r="H634">
            <v>0</v>
          </cell>
          <cell r="I634">
            <v>0</v>
          </cell>
          <cell r="K634" t="str">
            <v>Caspian</v>
          </cell>
          <cell r="L634">
            <v>0</v>
          </cell>
          <cell r="M634">
            <v>0</v>
          </cell>
          <cell r="N634">
            <v>0</v>
          </cell>
          <cell r="O634">
            <v>0</v>
          </cell>
          <cell r="P634">
            <v>0</v>
          </cell>
          <cell r="Q634">
            <v>0</v>
          </cell>
          <cell r="R634">
            <v>0</v>
          </cell>
        </row>
        <row r="635">
          <cell r="B635" t="str">
            <v>Chiaro</v>
          </cell>
          <cell r="C635">
            <v>0</v>
          </cell>
          <cell r="D635">
            <v>0</v>
          </cell>
          <cell r="E635">
            <v>0</v>
          </cell>
          <cell r="F635">
            <v>0</v>
          </cell>
          <cell r="G635">
            <v>0</v>
          </cell>
          <cell r="H635">
            <v>0</v>
          </cell>
          <cell r="I635">
            <v>0</v>
          </cell>
          <cell r="K635" t="str">
            <v>Chiaro</v>
          </cell>
          <cell r="L635">
            <v>0</v>
          </cell>
          <cell r="M635">
            <v>0</v>
          </cell>
          <cell r="N635">
            <v>0</v>
          </cell>
          <cell r="O635">
            <v>0</v>
          </cell>
          <cell r="P635">
            <v>0</v>
          </cell>
          <cell r="Q635">
            <v>0</v>
          </cell>
          <cell r="R635">
            <v>0</v>
          </cell>
        </row>
        <row r="636">
          <cell r="B636" t="str">
            <v>Ciena</v>
          </cell>
          <cell r="C636">
            <v>0</v>
          </cell>
          <cell r="D636">
            <v>0</v>
          </cell>
          <cell r="E636">
            <v>0</v>
          </cell>
          <cell r="F636">
            <v>0</v>
          </cell>
          <cell r="G636">
            <v>0</v>
          </cell>
          <cell r="H636">
            <v>0</v>
          </cell>
          <cell r="I636">
            <v>0</v>
          </cell>
          <cell r="K636" t="str">
            <v>Ciena</v>
          </cell>
          <cell r="L636">
            <v>0</v>
          </cell>
          <cell r="M636">
            <v>0</v>
          </cell>
          <cell r="N636">
            <v>0</v>
          </cell>
          <cell r="O636">
            <v>0</v>
          </cell>
          <cell r="P636">
            <v>0</v>
          </cell>
          <cell r="Q636">
            <v>0</v>
          </cell>
          <cell r="R636">
            <v>0</v>
          </cell>
        </row>
        <row r="637">
          <cell r="B637" t="str">
            <v>Cisco</v>
          </cell>
          <cell r="C637">
            <v>86.6</v>
          </cell>
          <cell r="D637">
            <v>90</v>
          </cell>
          <cell r="E637">
            <v>35.299999999999997</v>
          </cell>
          <cell r="F637">
            <v>0</v>
          </cell>
          <cell r="G637">
            <v>77</v>
          </cell>
          <cell r="H637">
            <v>21</v>
          </cell>
          <cell r="I637">
            <v>309.89999999999998</v>
          </cell>
          <cell r="K637" t="str">
            <v>Cisco</v>
          </cell>
          <cell r="L637">
            <v>286</v>
          </cell>
          <cell r="M637">
            <v>2834</v>
          </cell>
          <cell r="N637">
            <v>1176</v>
          </cell>
          <cell r="O637">
            <v>0</v>
          </cell>
          <cell r="P637">
            <v>2772</v>
          </cell>
          <cell r="Q637">
            <v>112</v>
          </cell>
          <cell r="R637">
            <v>7180</v>
          </cell>
        </row>
        <row r="638">
          <cell r="B638" t="str">
            <v>Cosine</v>
          </cell>
          <cell r="C638">
            <v>0</v>
          </cell>
          <cell r="D638">
            <v>0</v>
          </cell>
          <cell r="E638">
            <v>0</v>
          </cell>
          <cell r="F638">
            <v>0</v>
          </cell>
          <cell r="G638">
            <v>0</v>
          </cell>
          <cell r="H638">
            <v>0</v>
          </cell>
          <cell r="I638">
            <v>0</v>
          </cell>
          <cell r="K638" t="str">
            <v>Cosine</v>
          </cell>
          <cell r="L638">
            <v>0</v>
          </cell>
          <cell r="M638">
            <v>0</v>
          </cell>
          <cell r="N638">
            <v>0</v>
          </cell>
          <cell r="O638">
            <v>0</v>
          </cell>
          <cell r="P638">
            <v>0</v>
          </cell>
          <cell r="Q638">
            <v>0</v>
          </cell>
          <cell r="R638">
            <v>0</v>
          </cell>
        </row>
        <row r="639">
          <cell r="B639" t="str">
            <v>ECI Telecom</v>
          </cell>
          <cell r="C639">
            <v>0</v>
          </cell>
          <cell r="D639">
            <v>0</v>
          </cell>
          <cell r="E639">
            <v>0</v>
          </cell>
          <cell r="F639">
            <v>0</v>
          </cell>
          <cell r="G639">
            <v>0</v>
          </cell>
          <cell r="H639">
            <v>0</v>
          </cell>
          <cell r="I639">
            <v>0</v>
          </cell>
          <cell r="K639" t="str">
            <v>ECI Telecom</v>
          </cell>
          <cell r="L639">
            <v>0</v>
          </cell>
          <cell r="M639">
            <v>0</v>
          </cell>
          <cell r="N639">
            <v>0</v>
          </cell>
          <cell r="O639">
            <v>0</v>
          </cell>
          <cell r="P639">
            <v>0</v>
          </cell>
          <cell r="Q639">
            <v>0</v>
          </cell>
          <cell r="R639">
            <v>0</v>
          </cell>
        </row>
        <row r="640">
          <cell r="B640" t="str">
            <v>Equipe</v>
          </cell>
          <cell r="C640">
            <v>0</v>
          </cell>
          <cell r="D640">
            <v>0</v>
          </cell>
          <cell r="E640">
            <v>0</v>
          </cell>
          <cell r="F640">
            <v>0</v>
          </cell>
          <cell r="G640">
            <v>0</v>
          </cell>
          <cell r="H640">
            <v>0</v>
          </cell>
          <cell r="I640">
            <v>0</v>
          </cell>
          <cell r="K640" t="str">
            <v>Equipe</v>
          </cell>
          <cell r="L640">
            <v>0</v>
          </cell>
          <cell r="M640">
            <v>0</v>
          </cell>
          <cell r="N640">
            <v>0</v>
          </cell>
          <cell r="O640">
            <v>0</v>
          </cell>
          <cell r="P640">
            <v>0</v>
          </cell>
          <cell r="Q640">
            <v>0</v>
          </cell>
          <cell r="R640">
            <v>0</v>
          </cell>
        </row>
        <row r="641">
          <cell r="B641" t="str">
            <v>Ericsson</v>
          </cell>
          <cell r="C641">
            <v>0</v>
          </cell>
          <cell r="D641">
            <v>0</v>
          </cell>
          <cell r="E641">
            <v>10</v>
          </cell>
          <cell r="F641">
            <v>0</v>
          </cell>
          <cell r="G641">
            <v>0</v>
          </cell>
          <cell r="H641">
            <v>34</v>
          </cell>
          <cell r="I641">
            <v>44</v>
          </cell>
          <cell r="K641" t="str">
            <v>Ericsson</v>
          </cell>
          <cell r="L641">
            <v>0</v>
          </cell>
          <cell r="M641">
            <v>0</v>
          </cell>
          <cell r="N641">
            <v>79</v>
          </cell>
          <cell r="O641">
            <v>0</v>
          </cell>
          <cell r="P641">
            <v>0</v>
          </cell>
          <cell r="Q641">
            <v>169</v>
          </cell>
          <cell r="R641">
            <v>248</v>
          </cell>
        </row>
        <row r="642">
          <cell r="B642" t="str">
            <v>Extreme</v>
          </cell>
          <cell r="C642">
            <v>0</v>
          </cell>
          <cell r="D642">
            <v>0</v>
          </cell>
          <cell r="E642">
            <v>0</v>
          </cell>
          <cell r="F642">
            <v>0</v>
          </cell>
          <cell r="G642">
            <v>3</v>
          </cell>
          <cell r="H642">
            <v>0</v>
          </cell>
          <cell r="I642">
            <v>3</v>
          </cell>
          <cell r="K642" t="str">
            <v>Extreme</v>
          </cell>
          <cell r="L642">
            <v>0</v>
          </cell>
          <cell r="M642">
            <v>0</v>
          </cell>
          <cell r="N642">
            <v>0</v>
          </cell>
          <cell r="O642">
            <v>0</v>
          </cell>
          <cell r="P642">
            <v>125</v>
          </cell>
          <cell r="Q642">
            <v>0</v>
          </cell>
          <cell r="R642">
            <v>125</v>
          </cell>
        </row>
        <row r="643">
          <cell r="B643" t="str">
            <v>Force10</v>
          </cell>
          <cell r="C643">
            <v>0</v>
          </cell>
          <cell r="D643">
            <v>0</v>
          </cell>
          <cell r="E643">
            <v>0</v>
          </cell>
          <cell r="F643">
            <v>0</v>
          </cell>
          <cell r="G643">
            <v>0</v>
          </cell>
          <cell r="H643">
            <v>0</v>
          </cell>
          <cell r="I643">
            <v>0</v>
          </cell>
          <cell r="K643" t="str">
            <v>Force10</v>
          </cell>
          <cell r="L643">
            <v>0</v>
          </cell>
          <cell r="M643">
            <v>0</v>
          </cell>
          <cell r="N643">
            <v>0</v>
          </cell>
          <cell r="O643">
            <v>0</v>
          </cell>
          <cell r="P643">
            <v>0</v>
          </cell>
          <cell r="Q643">
            <v>0</v>
          </cell>
          <cell r="R643">
            <v>0</v>
          </cell>
        </row>
        <row r="644">
          <cell r="B644" t="str">
            <v>Fujitsu</v>
          </cell>
          <cell r="C644">
            <v>0</v>
          </cell>
          <cell r="D644">
            <v>0</v>
          </cell>
          <cell r="E644">
            <v>0</v>
          </cell>
          <cell r="F644">
            <v>0</v>
          </cell>
          <cell r="G644">
            <v>0</v>
          </cell>
          <cell r="H644">
            <v>0</v>
          </cell>
          <cell r="I644">
            <v>0</v>
          </cell>
          <cell r="K644" t="str">
            <v>Fujitsu</v>
          </cell>
          <cell r="L644">
            <v>0</v>
          </cell>
          <cell r="M644">
            <v>0</v>
          </cell>
          <cell r="N644">
            <v>0</v>
          </cell>
          <cell r="O644">
            <v>0</v>
          </cell>
          <cell r="P644">
            <v>0</v>
          </cell>
          <cell r="Q644">
            <v>0</v>
          </cell>
          <cell r="R644">
            <v>0</v>
          </cell>
        </row>
        <row r="645">
          <cell r="B645" t="str">
            <v>Hammerhead Systems</v>
          </cell>
          <cell r="C645">
            <v>0</v>
          </cell>
          <cell r="D645">
            <v>0</v>
          </cell>
          <cell r="E645">
            <v>0</v>
          </cell>
          <cell r="F645">
            <v>0</v>
          </cell>
          <cell r="G645">
            <v>0</v>
          </cell>
          <cell r="H645">
            <v>0</v>
          </cell>
          <cell r="I645">
            <v>0</v>
          </cell>
          <cell r="K645" t="str">
            <v>Hammerhead Systems</v>
          </cell>
          <cell r="L645">
            <v>0</v>
          </cell>
          <cell r="M645">
            <v>0</v>
          </cell>
          <cell r="N645">
            <v>0</v>
          </cell>
          <cell r="O645">
            <v>0</v>
          </cell>
          <cell r="P645">
            <v>0</v>
          </cell>
          <cell r="Q645">
            <v>0</v>
          </cell>
          <cell r="R645">
            <v>0</v>
          </cell>
        </row>
        <row r="646">
          <cell r="B646" t="str">
            <v>Hitachi</v>
          </cell>
          <cell r="C646">
            <v>0</v>
          </cell>
          <cell r="D646">
            <v>0</v>
          </cell>
          <cell r="E646">
            <v>0</v>
          </cell>
          <cell r="F646">
            <v>0</v>
          </cell>
          <cell r="G646">
            <v>0</v>
          </cell>
          <cell r="H646">
            <v>0</v>
          </cell>
          <cell r="I646">
            <v>0</v>
          </cell>
          <cell r="K646" t="str">
            <v>Hitachi</v>
          </cell>
          <cell r="L646">
            <v>0</v>
          </cell>
          <cell r="M646">
            <v>0</v>
          </cell>
          <cell r="N646">
            <v>0</v>
          </cell>
          <cell r="O646">
            <v>0</v>
          </cell>
          <cell r="P646">
            <v>0</v>
          </cell>
          <cell r="Q646">
            <v>0</v>
          </cell>
          <cell r="R646">
            <v>0</v>
          </cell>
        </row>
        <row r="647">
          <cell r="B647" t="str">
            <v>Hitachi Cable</v>
          </cell>
          <cell r="C647">
            <v>0</v>
          </cell>
          <cell r="D647">
            <v>0</v>
          </cell>
          <cell r="E647">
            <v>0</v>
          </cell>
          <cell r="F647">
            <v>0</v>
          </cell>
          <cell r="G647">
            <v>0</v>
          </cell>
          <cell r="H647">
            <v>0</v>
          </cell>
          <cell r="I647">
            <v>0</v>
          </cell>
          <cell r="K647" t="str">
            <v>Hitachi Cable</v>
          </cell>
          <cell r="L647">
            <v>0</v>
          </cell>
          <cell r="M647">
            <v>0</v>
          </cell>
          <cell r="N647">
            <v>0</v>
          </cell>
          <cell r="O647">
            <v>0</v>
          </cell>
          <cell r="P647">
            <v>0</v>
          </cell>
          <cell r="Q647">
            <v>0</v>
          </cell>
          <cell r="R647">
            <v>0</v>
          </cell>
        </row>
        <row r="648">
          <cell r="B648" t="str">
            <v>Huawei</v>
          </cell>
          <cell r="C648">
            <v>0.2</v>
          </cell>
          <cell r="D648">
            <v>3</v>
          </cell>
          <cell r="E648">
            <v>0</v>
          </cell>
          <cell r="F648">
            <v>0</v>
          </cell>
          <cell r="G648">
            <v>0</v>
          </cell>
          <cell r="H648">
            <v>0</v>
          </cell>
          <cell r="I648">
            <v>3.2</v>
          </cell>
          <cell r="K648" t="str">
            <v>Huawei</v>
          </cell>
          <cell r="L648">
            <v>6</v>
          </cell>
          <cell r="M648">
            <v>74</v>
          </cell>
          <cell r="N648">
            <v>0</v>
          </cell>
          <cell r="O648">
            <v>0</v>
          </cell>
          <cell r="P648">
            <v>0</v>
          </cell>
          <cell r="Q648">
            <v>0</v>
          </cell>
          <cell r="R648">
            <v>80</v>
          </cell>
        </row>
        <row r="649">
          <cell r="B649" t="str">
            <v>Hyperchip</v>
          </cell>
          <cell r="C649">
            <v>0</v>
          </cell>
          <cell r="D649">
            <v>0</v>
          </cell>
          <cell r="E649">
            <v>0</v>
          </cell>
          <cell r="F649">
            <v>0</v>
          </cell>
          <cell r="G649">
            <v>0</v>
          </cell>
          <cell r="H649">
            <v>0</v>
          </cell>
          <cell r="I649">
            <v>0</v>
          </cell>
          <cell r="K649" t="str">
            <v>Hyperchip</v>
          </cell>
          <cell r="L649">
            <v>0</v>
          </cell>
          <cell r="M649">
            <v>0</v>
          </cell>
          <cell r="N649">
            <v>0</v>
          </cell>
          <cell r="O649">
            <v>0</v>
          </cell>
          <cell r="P649">
            <v>0</v>
          </cell>
          <cell r="Q649">
            <v>0</v>
          </cell>
          <cell r="R649">
            <v>0</v>
          </cell>
        </row>
        <row r="650">
          <cell r="B650" t="str">
            <v>Juniper</v>
          </cell>
          <cell r="C650">
            <v>37.700000000000003</v>
          </cell>
          <cell r="D650">
            <v>19</v>
          </cell>
          <cell r="E650">
            <v>16.2</v>
          </cell>
          <cell r="F650">
            <v>0</v>
          </cell>
          <cell r="G650">
            <v>0</v>
          </cell>
          <cell r="H650">
            <v>0</v>
          </cell>
          <cell r="I650">
            <v>72.900000000000006</v>
          </cell>
          <cell r="K650" t="str">
            <v>Juniper</v>
          </cell>
          <cell r="L650">
            <v>114</v>
          </cell>
          <cell r="M650">
            <v>245</v>
          </cell>
          <cell r="N650">
            <v>211</v>
          </cell>
          <cell r="O650">
            <v>0</v>
          </cell>
          <cell r="P650">
            <v>0</v>
          </cell>
          <cell r="Q650">
            <v>0</v>
          </cell>
          <cell r="R650">
            <v>570</v>
          </cell>
        </row>
        <row r="651">
          <cell r="B651" t="str">
            <v>Laurel Networks</v>
          </cell>
          <cell r="C651">
            <v>0</v>
          </cell>
          <cell r="D651">
            <v>0</v>
          </cell>
          <cell r="E651">
            <v>0</v>
          </cell>
          <cell r="F651">
            <v>0</v>
          </cell>
          <cell r="G651">
            <v>0</v>
          </cell>
          <cell r="H651">
            <v>0</v>
          </cell>
          <cell r="I651">
            <v>0</v>
          </cell>
          <cell r="K651" t="str">
            <v>Laurel Networks</v>
          </cell>
          <cell r="L651">
            <v>0</v>
          </cell>
          <cell r="M651">
            <v>0</v>
          </cell>
          <cell r="N651">
            <v>0</v>
          </cell>
          <cell r="O651">
            <v>0</v>
          </cell>
          <cell r="P651">
            <v>0</v>
          </cell>
          <cell r="Q651">
            <v>0</v>
          </cell>
          <cell r="R651">
            <v>0</v>
          </cell>
        </row>
        <row r="652">
          <cell r="B652" t="str">
            <v>Lucent</v>
          </cell>
          <cell r="C652">
            <v>0</v>
          </cell>
          <cell r="D652">
            <v>0</v>
          </cell>
          <cell r="E652">
            <v>0</v>
          </cell>
          <cell r="F652">
            <v>0</v>
          </cell>
          <cell r="G652">
            <v>0</v>
          </cell>
          <cell r="H652">
            <v>0</v>
          </cell>
          <cell r="I652">
            <v>0</v>
          </cell>
          <cell r="K652" t="str">
            <v>Lucent</v>
          </cell>
          <cell r="L652">
            <v>0</v>
          </cell>
          <cell r="M652">
            <v>0</v>
          </cell>
          <cell r="N652">
            <v>0</v>
          </cell>
          <cell r="O652">
            <v>0</v>
          </cell>
          <cell r="P652">
            <v>0</v>
          </cell>
          <cell r="Q652">
            <v>0</v>
          </cell>
          <cell r="R652">
            <v>0</v>
          </cell>
        </row>
        <row r="653">
          <cell r="B653" t="str">
            <v>NEC</v>
          </cell>
          <cell r="C653">
            <v>0</v>
          </cell>
          <cell r="D653">
            <v>0</v>
          </cell>
          <cell r="E653">
            <v>0</v>
          </cell>
          <cell r="F653">
            <v>0</v>
          </cell>
          <cell r="G653">
            <v>0</v>
          </cell>
          <cell r="H653">
            <v>0</v>
          </cell>
          <cell r="I653">
            <v>0</v>
          </cell>
          <cell r="K653" t="str">
            <v>NEC</v>
          </cell>
          <cell r="L653">
            <v>0</v>
          </cell>
          <cell r="M653">
            <v>0</v>
          </cell>
          <cell r="N653">
            <v>0</v>
          </cell>
          <cell r="O653">
            <v>0</v>
          </cell>
          <cell r="P653">
            <v>0</v>
          </cell>
          <cell r="Q653">
            <v>0</v>
          </cell>
          <cell r="R653">
            <v>0</v>
          </cell>
        </row>
        <row r="654">
          <cell r="B654" t="str">
            <v>Nokia Siemens Networks</v>
          </cell>
          <cell r="C654">
            <v>0</v>
          </cell>
          <cell r="D654">
            <v>0</v>
          </cell>
          <cell r="E654">
            <v>0</v>
          </cell>
          <cell r="F654">
            <v>0</v>
          </cell>
          <cell r="G654">
            <v>0</v>
          </cell>
          <cell r="H654">
            <v>0</v>
          </cell>
          <cell r="I654">
            <v>0</v>
          </cell>
          <cell r="K654" t="str">
            <v>Nokia Siemens Networks</v>
          </cell>
          <cell r="L654">
            <v>0</v>
          </cell>
          <cell r="M654">
            <v>0</v>
          </cell>
          <cell r="N654">
            <v>0</v>
          </cell>
          <cell r="O654">
            <v>0</v>
          </cell>
          <cell r="P654">
            <v>0</v>
          </cell>
          <cell r="Q654">
            <v>0</v>
          </cell>
          <cell r="R654">
            <v>0</v>
          </cell>
        </row>
        <row r="655">
          <cell r="B655" t="str">
            <v>Nortel</v>
          </cell>
          <cell r="C655">
            <v>0</v>
          </cell>
          <cell r="D655">
            <v>0</v>
          </cell>
          <cell r="E655">
            <v>3</v>
          </cell>
          <cell r="F655">
            <v>0</v>
          </cell>
          <cell r="G655">
            <v>4.2</v>
          </cell>
          <cell r="H655">
            <v>72.5</v>
          </cell>
          <cell r="I655">
            <v>79.7</v>
          </cell>
          <cell r="K655" t="str">
            <v>Nortel</v>
          </cell>
          <cell r="L655">
            <v>0</v>
          </cell>
          <cell r="M655">
            <v>0</v>
          </cell>
          <cell r="N655">
            <v>15</v>
          </cell>
          <cell r="O655">
            <v>0</v>
          </cell>
          <cell r="P655">
            <v>153</v>
          </cell>
          <cell r="Q655">
            <v>207</v>
          </cell>
          <cell r="R655">
            <v>375</v>
          </cell>
        </row>
        <row r="656">
          <cell r="B656" t="str">
            <v>Procket</v>
          </cell>
          <cell r="C656">
            <v>0</v>
          </cell>
          <cell r="D656">
            <v>0</v>
          </cell>
          <cell r="E656">
            <v>0</v>
          </cell>
          <cell r="F656">
            <v>0</v>
          </cell>
          <cell r="G656">
            <v>0</v>
          </cell>
          <cell r="H656">
            <v>0</v>
          </cell>
          <cell r="I656">
            <v>0</v>
          </cell>
          <cell r="K656" t="str">
            <v>Procket</v>
          </cell>
          <cell r="L656">
            <v>0</v>
          </cell>
          <cell r="M656">
            <v>0</v>
          </cell>
          <cell r="N656">
            <v>0</v>
          </cell>
          <cell r="O656">
            <v>0</v>
          </cell>
          <cell r="P656">
            <v>0</v>
          </cell>
          <cell r="Q656">
            <v>0</v>
          </cell>
          <cell r="R656">
            <v>0</v>
          </cell>
        </row>
        <row r="657">
          <cell r="B657" t="str">
            <v>Quarry</v>
          </cell>
          <cell r="C657">
            <v>0</v>
          </cell>
          <cell r="D657">
            <v>0</v>
          </cell>
          <cell r="E657">
            <v>0</v>
          </cell>
          <cell r="F657">
            <v>0</v>
          </cell>
          <cell r="G657">
            <v>0</v>
          </cell>
          <cell r="H657">
            <v>0</v>
          </cell>
          <cell r="I657">
            <v>0</v>
          </cell>
          <cell r="K657" t="str">
            <v>Quarry</v>
          </cell>
          <cell r="L657">
            <v>0</v>
          </cell>
          <cell r="M657">
            <v>0</v>
          </cell>
          <cell r="N657">
            <v>0</v>
          </cell>
          <cell r="O657">
            <v>0</v>
          </cell>
          <cell r="P657">
            <v>0</v>
          </cell>
          <cell r="Q657">
            <v>0</v>
          </cell>
          <cell r="R657">
            <v>0</v>
          </cell>
        </row>
        <row r="658">
          <cell r="B658" t="str">
            <v>Redback</v>
          </cell>
          <cell r="C658">
            <v>0</v>
          </cell>
          <cell r="D658">
            <v>0</v>
          </cell>
          <cell r="E658">
            <v>0</v>
          </cell>
          <cell r="F658">
            <v>0</v>
          </cell>
          <cell r="G658">
            <v>0</v>
          </cell>
          <cell r="H658">
            <v>0</v>
          </cell>
          <cell r="I658">
            <v>0</v>
          </cell>
          <cell r="K658" t="str">
            <v>Redback</v>
          </cell>
          <cell r="L658">
            <v>0</v>
          </cell>
          <cell r="M658">
            <v>0</v>
          </cell>
          <cell r="N658">
            <v>0</v>
          </cell>
          <cell r="O658">
            <v>0</v>
          </cell>
          <cell r="P658">
            <v>0</v>
          </cell>
          <cell r="Q658">
            <v>0</v>
          </cell>
          <cell r="R658">
            <v>0</v>
          </cell>
        </row>
        <row r="659">
          <cell r="B659" t="str">
            <v>Riverstone</v>
          </cell>
          <cell r="C659">
            <v>0</v>
          </cell>
          <cell r="D659">
            <v>0</v>
          </cell>
          <cell r="E659">
            <v>0</v>
          </cell>
          <cell r="F659">
            <v>0</v>
          </cell>
          <cell r="G659">
            <v>0</v>
          </cell>
          <cell r="H659">
            <v>0</v>
          </cell>
          <cell r="I659">
            <v>0</v>
          </cell>
          <cell r="K659" t="str">
            <v>Riverstone</v>
          </cell>
          <cell r="L659">
            <v>0</v>
          </cell>
          <cell r="M659">
            <v>0</v>
          </cell>
          <cell r="N659">
            <v>0</v>
          </cell>
          <cell r="O659">
            <v>0</v>
          </cell>
          <cell r="P659">
            <v>0</v>
          </cell>
          <cell r="Q659">
            <v>0</v>
          </cell>
          <cell r="R659">
            <v>0</v>
          </cell>
        </row>
        <row r="660">
          <cell r="B660" t="str">
            <v>Tellabs</v>
          </cell>
          <cell r="C660">
            <v>0</v>
          </cell>
          <cell r="D660">
            <v>1.3</v>
          </cell>
          <cell r="E660">
            <v>0</v>
          </cell>
          <cell r="F660">
            <v>0</v>
          </cell>
          <cell r="G660">
            <v>0</v>
          </cell>
          <cell r="H660">
            <v>0</v>
          </cell>
          <cell r="I660">
            <v>1.3</v>
          </cell>
          <cell r="K660" t="str">
            <v>Tellabs</v>
          </cell>
          <cell r="L660">
            <v>0</v>
          </cell>
          <cell r="M660">
            <v>7</v>
          </cell>
          <cell r="N660">
            <v>0</v>
          </cell>
          <cell r="O660">
            <v>0</v>
          </cell>
          <cell r="P660">
            <v>0</v>
          </cell>
          <cell r="Q660">
            <v>0</v>
          </cell>
          <cell r="R660">
            <v>7</v>
          </cell>
        </row>
        <row r="661">
          <cell r="B661" t="str">
            <v>ZTE</v>
          </cell>
          <cell r="C661">
            <v>0</v>
          </cell>
          <cell r="D661">
            <v>0</v>
          </cell>
          <cell r="E661">
            <v>0</v>
          </cell>
          <cell r="F661">
            <v>0</v>
          </cell>
          <cell r="G661">
            <v>0</v>
          </cell>
          <cell r="H661">
            <v>0</v>
          </cell>
          <cell r="I661">
            <v>0</v>
          </cell>
          <cell r="K661" t="str">
            <v>ZTE</v>
          </cell>
          <cell r="L661">
            <v>0</v>
          </cell>
          <cell r="M661">
            <v>0</v>
          </cell>
          <cell r="N661">
            <v>0</v>
          </cell>
          <cell r="O661">
            <v>0</v>
          </cell>
          <cell r="P661">
            <v>0</v>
          </cell>
          <cell r="Q661">
            <v>0</v>
          </cell>
          <cell r="R661">
            <v>0</v>
          </cell>
        </row>
        <row r="662">
          <cell r="B662" t="str">
            <v>Other</v>
          </cell>
          <cell r="C662">
            <v>0</v>
          </cell>
          <cell r="D662">
            <v>0.7</v>
          </cell>
          <cell r="E662">
            <v>0</v>
          </cell>
          <cell r="F662">
            <v>0</v>
          </cell>
          <cell r="G662">
            <v>2.4</v>
          </cell>
          <cell r="H662">
            <v>0</v>
          </cell>
          <cell r="I662">
            <v>3.0999999999999996</v>
          </cell>
          <cell r="K662" t="str">
            <v>Other</v>
          </cell>
          <cell r="L662">
            <v>0</v>
          </cell>
          <cell r="M662">
            <v>7</v>
          </cell>
          <cell r="N662">
            <v>0</v>
          </cell>
          <cell r="O662">
            <v>0</v>
          </cell>
          <cell r="P662">
            <v>16</v>
          </cell>
          <cell r="Q662">
            <v>0</v>
          </cell>
          <cell r="R662">
            <v>23</v>
          </cell>
        </row>
        <row r="663">
          <cell r="B663" t="str">
            <v>Total</v>
          </cell>
          <cell r="C663">
            <v>125.4</v>
          </cell>
          <cell r="D663">
            <v>118.2</v>
          </cell>
          <cell r="E663">
            <v>64.5</v>
          </cell>
          <cell r="F663">
            <v>0</v>
          </cell>
          <cell r="G663">
            <v>94.600000000000009</v>
          </cell>
          <cell r="H663">
            <v>191.5</v>
          </cell>
          <cell r="I663">
            <v>594.20000000000005</v>
          </cell>
          <cell r="K663" t="str">
            <v>Total</v>
          </cell>
          <cell r="L663">
            <v>407</v>
          </cell>
          <cell r="M663">
            <v>3217</v>
          </cell>
          <cell r="N663">
            <v>1481</v>
          </cell>
          <cell r="O663">
            <v>0</v>
          </cell>
          <cell r="P663">
            <v>3379</v>
          </cell>
          <cell r="Q663">
            <v>977</v>
          </cell>
          <cell r="R663">
            <v>9461</v>
          </cell>
        </row>
        <row r="667">
          <cell r="B667" t="str">
            <v>Vendor</v>
          </cell>
          <cell r="C667" t="str">
            <v>Core IP/MPLS</v>
          </cell>
          <cell r="D667" t="str">
            <v xml:space="preserve">Edge IP/MPLS </v>
          </cell>
          <cell r="E667" t="str">
            <v>Subscriber Service Router</v>
          </cell>
          <cell r="F667" t="str">
            <v>BRAS</v>
          </cell>
          <cell r="G667" t="str">
            <v>IP/Ethernet</v>
          </cell>
          <cell r="H667" t="str">
            <v>ATM/MPLS</v>
          </cell>
          <cell r="I667" t="str">
            <v>Total IPS</v>
          </cell>
          <cell r="K667" t="str">
            <v>Vendor</v>
          </cell>
          <cell r="L667" t="str">
            <v>Core IP/MPLS</v>
          </cell>
          <cell r="M667" t="str">
            <v>Edge IP/MPLS</v>
          </cell>
          <cell r="N667" t="str">
            <v>Subscriber Service Router</v>
          </cell>
          <cell r="O667" t="str">
            <v>BRAS</v>
          </cell>
          <cell r="P667" t="str">
            <v>IP/Ethernet</v>
          </cell>
          <cell r="Q667" t="str">
            <v>ATM/MPLS</v>
          </cell>
          <cell r="R667" t="str">
            <v>Total IPS</v>
          </cell>
        </row>
        <row r="668">
          <cell r="B668" t="str">
            <v>Alaxala Networks</v>
          </cell>
          <cell r="I668">
            <v>0</v>
          </cell>
          <cell r="K668" t="str">
            <v>Alaxala Networks</v>
          </cell>
          <cell r="R668">
            <v>0</v>
          </cell>
        </row>
        <row r="669">
          <cell r="B669" t="str">
            <v>Alcatel-Lucent</v>
          </cell>
          <cell r="C669">
            <v>0</v>
          </cell>
          <cell r="D669">
            <v>20.7</v>
          </cell>
          <cell r="E669">
            <v>0</v>
          </cell>
          <cell r="F669">
            <v>0</v>
          </cell>
          <cell r="G669">
            <v>9</v>
          </cell>
          <cell r="H669">
            <v>85</v>
          </cell>
          <cell r="I669">
            <v>114.7</v>
          </cell>
          <cell r="K669" t="str">
            <v>Alcatel-Lucent</v>
          </cell>
          <cell r="L669">
            <v>0</v>
          </cell>
          <cell r="M669">
            <v>181</v>
          </cell>
          <cell r="N669">
            <v>0</v>
          </cell>
          <cell r="O669">
            <v>0</v>
          </cell>
          <cell r="P669">
            <v>380</v>
          </cell>
          <cell r="Q669">
            <v>550</v>
          </cell>
          <cell r="R669">
            <v>1111</v>
          </cell>
        </row>
        <row r="670">
          <cell r="B670" t="str">
            <v>Atrica</v>
          </cell>
          <cell r="I670">
            <v>0</v>
          </cell>
          <cell r="K670" t="str">
            <v>Atrica</v>
          </cell>
          <cell r="R670">
            <v>0</v>
          </cell>
        </row>
        <row r="671">
          <cell r="B671" t="str">
            <v>Avici</v>
          </cell>
          <cell r="C671">
            <v>0.8</v>
          </cell>
          <cell r="D671">
            <v>0</v>
          </cell>
          <cell r="E671">
            <v>0</v>
          </cell>
          <cell r="F671">
            <v>0</v>
          </cell>
          <cell r="G671">
            <v>0</v>
          </cell>
          <cell r="H671">
            <v>0</v>
          </cell>
          <cell r="I671">
            <v>0.8</v>
          </cell>
          <cell r="K671" t="str">
            <v>Avici</v>
          </cell>
          <cell r="L671">
            <v>1</v>
          </cell>
          <cell r="M671">
            <v>0</v>
          </cell>
          <cell r="N671">
            <v>0</v>
          </cell>
          <cell r="O671">
            <v>0</v>
          </cell>
          <cell r="P671">
            <v>0</v>
          </cell>
          <cell r="Q671">
            <v>0</v>
          </cell>
          <cell r="R671">
            <v>1</v>
          </cell>
        </row>
        <row r="672">
          <cell r="B672" t="str">
            <v>Brocade</v>
          </cell>
          <cell r="C672">
            <v>0</v>
          </cell>
          <cell r="D672">
            <v>0</v>
          </cell>
          <cell r="E672">
            <v>0</v>
          </cell>
          <cell r="F672">
            <v>0</v>
          </cell>
          <cell r="G672">
            <v>0</v>
          </cell>
          <cell r="H672">
            <v>0</v>
          </cell>
          <cell r="I672">
            <v>0</v>
          </cell>
          <cell r="K672" t="str">
            <v>Brocade</v>
          </cell>
          <cell r="L672">
            <v>0</v>
          </cell>
          <cell r="M672">
            <v>0</v>
          </cell>
          <cell r="N672">
            <v>0</v>
          </cell>
          <cell r="O672">
            <v>0</v>
          </cell>
          <cell r="P672">
            <v>0</v>
          </cell>
          <cell r="Q672">
            <v>0</v>
          </cell>
          <cell r="R672">
            <v>0</v>
          </cell>
        </row>
        <row r="673">
          <cell r="B673" t="str">
            <v>Caspian</v>
          </cell>
          <cell r="C673">
            <v>0</v>
          </cell>
          <cell r="D673">
            <v>0</v>
          </cell>
          <cell r="E673">
            <v>0</v>
          </cell>
          <cell r="F673">
            <v>0</v>
          </cell>
          <cell r="G673">
            <v>0</v>
          </cell>
          <cell r="H673">
            <v>0</v>
          </cell>
          <cell r="I673">
            <v>0</v>
          </cell>
          <cell r="K673" t="str">
            <v>Caspian</v>
          </cell>
          <cell r="L673">
            <v>0</v>
          </cell>
          <cell r="M673">
            <v>0</v>
          </cell>
          <cell r="N673">
            <v>0</v>
          </cell>
          <cell r="O673">
            <v>0</v>
          </cell>
          <cell r="P673">
            <v>0</v>
          </cell>
          <cell r="Q673">
            <v>0</v>
          </cell>
          <cell r="R673">
            <v>0</v>
          </cell>
        </row>
        <row r="674">
          <cell r="B674" t="str">
            <v>Chiaro</v>
          </cell>
          <cell r="C674">
            <v>0</v>
          </cell>
          <cell r="D674">
            <v>0</v>
          </cell>
          <cell r="E674">
            <v>0</v>
          </cell>
          <cell r="F674">
            <v>0</v>
          </cell>
          <cell r="G674">
            <v>0</v>
          </cell>
          <cell r="H674">
            <v>0</v>
          </cell>
          <cell r="I674">
            <v>0</v>
          </cell>
          <cell r="K674" t="str">
            <v>Chiaro</v>
          </cell>
          <cell r="L674">
            <v>0</v>
          </cell>
          <cell r="M674">
            <v>0</v>
          </cell>
          <cell r="N674">
            <v>0</v>
          </cell>
          <cell r="O674">
            <v>0</v>
          </cell>
          <cell r="P674">
            <v>0</v>
          </cell>
          <cell r="Q674">
            <v>0</v>
          </cell>
          <cell r="R674">
            <v>0</v>
          </cell>
        </row>
        <row r="675">
          <cell r="B675" t="str">
            <v>Ciena</v>
          </cell>
          <cell r="C675">
            <v>0</v>
          </cell>
          <cell r="D675">
            <v>0</v>
          </cell>
          <cell r="E675">
            <v>0</v>
          </cell>
          <cell r="F675">
            <v>0</v>
          </cell>
          <cell r="G675">
            <v>0</v>
          </cell>
          <cell r="H675">
            <v>0</v>
          </cell>
          <cell r="I675">
            <v>0</v>
          </cell>
          <cell r="K675" t="str">
            <v>Ciena</v>
          </cell>
          <cell r="L675">
            <v>0</v>
          </cell>
          <cell r="M675">
            <v>0</v>
          </cell>
          <cell r="N675">
            <v>0</v>
          </cell>
          <cell r="O675">
            <v>0</v>
          </cell>
          <cell r="P675">
            <v>0</v>
          </cell>
          <cell r="Q675">
            <v>0</v>
          </cell>
          <cell r="R675">
            <v>0</v>
          </cell>
        </row>
        <row r="676">
          <cell r="B676" t="str">
            <v>Cisco</v>
          </cell>
          <cell r="C676">
            <v>110.7</v>
          </cell>
          <cell r="D676">
            <v>109.7</v>
          </cell>
          <cell r="E676">
            <v>41.7</v>
          </cell>
          <cell r="F676">
            <v>0</v>
          </cell>
          <cell r="G676">
            <v>79</v>
          </cell>
          <cell r="H676">
            <v>18</v>
          </cell>
          <cell r="I676">
            <v>359.1</v>
          </cell>
          <cell r="K676" t="str">
            <v>Cisco</v>
          </cell>
          <cell r="L676">
            <v>288</v>
          </cell>
          <cell r="M676">
            <v>2850</v>
          </cell>
          <cell r="N676">
            <v>1389</v>
          </cell>
          <cell r="O676">
            <v>0</v>
          </cell>
          <cell r="P676">
            <v>2765</v>
          </cell>
          <cell r="Q676">
            <v>70</v>
          </cell>
          <cell r="R676">
            <v>7362</v>
          </cell>
        </row>
        <row r="677">
          <cell r="B677" t="str">
            <v>Cosine</v>
          </cell>
          <cell r="C677">
            <v>0</v>
          </cell>
          <cell r="D677">
            <v>0</v>
          </cell>
          <cell r="E677">
            <v>0</v>
          </cell>
          <cell r="F677">
            <v>0</v>
          </cell>
          <cell r="G677">
            <v>0</v>
          </cell>
          <cell r="H677">
            <v>0</v>
          </cell>
          <cell r="I677">
            <v>0</v>
          </cell>
          <cell r="K677" t="str">
            <v>Cosine</v>
          </cell>
          <cell r="L677">
            <v>0</v>
          </cell>
          <cell r="M677">
            <v>0</v>
          </cell>
          <cell r="N677">
            <v>0</v>
          </cell>
          <cell r="O677">
            <v>0</v>
          </cell>
          <cell r="P677">
            <v>0</v>
          </cell>
          <cell r="Q677">
            <v>0</v>
          </cell>
          <cell r="R677">
            <v>0</v>
          </cell>
        </row>
        <row r="678">
          <cell r="B678" t="str">
            <v>ECI Telecom</v>
          </cell>
          <cell r="C678">
            <v>0</v>
          </cell>
          <cell r="D678">
            <v>0</v>
          </cell>
          <cell r="E678">
            <v>0</v>
          </cell>
          <cell r="F678">
            <v>0</v>
          </cell>
          <cell r="G678">
            <v>0</v>
          </cell>
          <cell r="H678">
            <v>0</v>
          </cell>
          <cell r="I678">
            <v>0</v>
          </cell>
          <cell r="K678" t="str">
            <v>ECI Telecom</v>
          </cell>
          <cell r="L678">
            <v>0</v>
          </cell>
          <cell r="M678">
            <v>0</v>
          </cell>
          <cell r="N678">
            <v>0</v>
          </cell>
          <cell r="O678">
            <v>0</v>
          </cell>
          <cell r="P678">
            <v>0</v>
          </cell>
          <cell r="Q678">
            <v>0</v>
          </cell>
          <cell r="R678">
            <v>0</v>
          </cell>
        </row>
        <row r="679">
          <cell r="B679" t="str">
            <v>Equipe</v>
          </cell>
          <cell r="C679">
            <v>0</v>
          </cell>
          <cell r="D679">
            <v>0</v>
          </cell>
          <cell r="E679">
            <v>0</v>
          </cell>
          <cell r="F679">
            <v>0</v>
          </cell>
          <cell r="G679">
            <v>0</v>
          </cell>
          <cell r="H679">
            <v>0</v>
          </cell>
          <cell r="I679">
            <v>0</v>
          </cell>
          <cell r="K679" t="str">
            <v>Equipe</v>
          </cell>
          <cell r="L679">
            <v>0</v>
          </cell>
          <cell r="M679">
            <v>0</v>
          </cell>
          <cell r="N679">
            <v>0</v>
          </cell>
          <cell r="O679">
            <v>0</v>
          </cell>
          <cell r="P679">
            <v>0</v>
          </cell>
          <cell r="Q679">
            <v>0</v>
          </cell>
          <cell r="R679">
            <v>0</v>
          </cell>
        </row>
        <row r="680">
          <cell r="B680" t="str">
            <v>Ericsson</v>
          </cell>
          <cell r="C680">
            <v>0</v>
          </cell>
          <cell r="D680">
            <v>0</v>
          </cell>
          <cell r="E680">
            <v>13</v>
          </cell>
          <cell r="F680">
            <v>0</v>
          </cell>
          <cell r="G680">
            <v>0</v>
          </cell>
          <cell r="H680">
            <v>14</v>
          </cell>
          <cell r="I680">
            <v>27</v>
          </cell>
          <cell r="K680" t="str">
            <v>Ericsson</v>
          </cell>
          <cell r="L680">
            <v>0</v>
          </cell>
          <cell r="M680">
            <v>0</v>
          </cell>
          <cell r="N680">
            <v>110</v>
          </cell>
          <cell r="O680">
            <v>0</v>
          </cell>
          <cell r="P680">
            <v>0</v>
          </cell>
          <cell r="Q680">
            <v>67</v>
          </cell>
          <cell r="R680">
            <v>177</v>
          </cell>
        </row>
        <row r="681">
          <cell r="B681" t="str">
            <v>Extreme</v>
          </cell>
          <cell r="C681">
            <v>0</v>
          </cell>
          <cell r="D681">
            <v>0</v>
          </cell>
          <cell r="E681">
            <v>0</v>
          </cell>
          <cell r="F681">
            <v>0</v>
          </cell>
          <cell r="G681">
            <v>4</v>
          </cell>
          <cell r="H681">
            <v>0</v>
          </cell>
          <cell r="I681">
            <v>4</v>
          </cell>
          <cell r="K681" t="str">
            <v>Extreme</v>
          </cell>
          <cell r="L681">
            <v>0</v>
          </cell>
          <cell r="M681">
            <v>0</v>
          </cell>
          <cell r="N681">
            <v>0</v>
          </cell>
          <cell r="O681">
            <v>0</v>
          </cell>
          <cell r="P681">
            <v>149</v>
          </cell>
          <cell r="Q681">
            <v>0</v>
          </cell>
          <cell r="R681">
            <v>149</v>
          </cell>
        </row>
        <row r="682">
          <cell r="B682" t="str">
            <v>Force10</v>
          </cell>
          <cell r="C682">
            <v>0</v>
          </cell>
          <cell r="D682">
            <v>0</v>
          </cell>
          <cell r="E682">
            <v>0</v>
          </cell>
          <cell r="F682">
            <v>0</v>
          </cell>
          <cell r="G682">
            <v>0</v>
          </cell>
          <cell r="H682">
            <v>0</v>
          </cell>
          <cell r="I682">
            <v>0</v>
          </cell>
          <cell r="K682" t="str">
            <v>Force10</v>
          </cell>
          <cell r="L682">
            <v>0</v>
          </cell>
          <cell r="M682">
            <v>0</v>
          </cell>
          <cell r="N682">
            <v>0</v>
          </cell>
          <cell r="O682">
            <v>0</v>
          </cell>
          <cell r="P682">
            <v>0</v>
          </cell>
          <cell r="Q682">
            <v>0</v>
          </cell>
          <cell r="R682">
            <v>0</v>
          </cell>
        </row>
        <row r="683">
          <cell r="B683" t="str">
            <v>Fujitsu</v>
          </cell>
          <cell r="C683">
            <v>0</v>
          </cell>
          <cell r="D683">
            <v>0</v>
          </cell>
          <cell r="E683">
            <v>0</v>
          </cell>
          <cell r="F683">
            <v>0</v>
          </cell>
          <cell r="G683">
            <v>0</v>
          </cell>
          <cell r="H683">
            <v>0</v>
          </cell>
          <cell r="I683">
            <v>0</v>
          </cell>
          <cell r="K683" t="str">
            <v>Fujitsu</v>
          </cell>
          <cell r="L683">
            <v>0</v>
          </cell>
          <cell r="M683">
            <v>0</v>
          </cell>
          <cell r="N683">
            <v>0</v>
          </cell>
          <cell r="O683">
            <v>0</v>
          </cell>
          <cell r="P683">
            <v>0</v>
          </cell>
          <cell r="Q683">
            <v>0</v>
          </cell>
          <cell r="R683">
            <v>0</v>
          </cell>
        </row>
        <row r="684">
          <cell r="B684" t="str">
            <v>Hammerhead Systems</v>
          </cell>
          <cell r="C684">
            <v>0</v>
          </cell>
          <cell r="D684">
            <v>0</v>
          </cell>
          <cell r="E684">
            <v>0</v>
          </cell>
          <cell r="F684">
            <v>0</v>
          </cell>
          <cell r="G684">
            <v>0</v>
          </cell>
          <cell r="H684">
            <v>0</v>
          </cell>
          <cell r="I684">
            <v>0</v>
          </cell>
          <cell r="K684" t="str">
            <v>Hammerhead Systems</v>
          </cell>
          <cell r="L684">
            <v>0</v>
          </cell>
          <cell r="M684">
            <v>0</v>
          </cell>
          <cell r="N684">
            <v>0</v>
          </cell>
          <cell r="O684">
            <v>0</v>
          </cell>
          <cell r="P684">
            <v>0</v>
          </cell>
          <cell r="Q684">
            <v>0</v>
          </cell>
          <cell r="R684">
            <v>0</v>
          </cell>
        </row>
        <row r="685">
          <cell r="B685" t="str">
            <v>Hitachi</v>
          </cell>
          <cell r="C685">
            <v>0</v>
          </cell>
          <cell r="D685">
            <v>0</v>
          </cell>
          <cell r="E685">
            <v>0</v>
          </cell>
          <cell r="F685">
            <v>0</v>
          </cell>
          <cell r="G685">
            <v>0</v>
          </cell>
          <cell r="H685">
            <v>0</v>
          </cell>
          <cell r="I685">
            <v>0</v>
          </cell>
          <cell r="K685" t="str">
            <v>Hitachi</v>
          </cell>
          <cell r="L685">
            <v>0</v>
          </cell>
          <cell r="M685">
            <v>0</v>
          </cell>
          <cell r="N685">
            <v>0</v>
          </cell>
          <cell r="O685">
            <v>0</v>
          </cell>
          <cell r="P685">
            <v>0</v>
          </cell>
          <cell r="Q685">
            <v>0</v>
          </cell>
          <cell r="R685">
            <v>0</v>
          </cell>
        </row>
        <row r="686">
          <cell r="B686" t="str">
            <v>Hitachi Cable</v>
          </cell>
          <cell r="C686">
            <v>0</v>
          </cell>
          <cell r="D686">
            <v>0</v>
          </cell>
          <cell r="E686">
            <v>0</v>
          </cell>
          <cell r="F686">
            <v>0</v>
          </cell>
          <cell r="G686">
            <v>0</v>
          </cell>
          <cell r="H686">
            <v>0</v>
          </cell>
          <cell r="I686">
            <v>0</v>
          </cell>
          <cell r="K686" t="str">
            <v>Hitachi Cable</v>
          </cell>
          <cell r="L686">
            <v>0</v>
          </cell>
          <cell r="M686">
            <v>0</v>
          </cell>
          <cell r="N686">
            <v>0</v>
          </cell>
          <cell r="O686">
            <v>0</v>
          </cell>
          <cell r="P686">
            <v>0</v>
          </cell>
          <cell r="Q686">
            <v>0</v>
          </cell>
          <cell r="R686">
            <v>0</v>
          </cell>
        </row>
        <row r="687">
          <cell r="B687" t="str">
            <v>Huawei</v>
          </cell>
          <cell r="C687">
            <v>0.5</v>
          </cell>
          <cell r="D687">
            <v>7.2</v>
          </cell>
          <cell r="E687">
            <v>0</v>
          </cell>
          <cell r="F687">
            <v>0</v>
          </cell>
          <cell r="G687">
            <v>0</v>
          </cell>
          <cell r="H687">
            <v>0</v>
          </cell>
          <cell r="I687">
            <v>7.7</v>
          </cell>
          <cell r="K687" t="str">
            <v>Huawei</v>
          </cell>
          <cell r="L687">
            <v>12</v>
          </cell>
          <cell r="M687">
            <v>182</v>
          </cell>
          <cell r="N687">
            <v>0</v>
          </cell>
          <cell r="O687">
            <v>0</v>
          </cell>
          <cell r="P687">
            <v>0</v>
          </cell>
          <cell r="Q687">
            <v>0</v>
          </cell>
          <cell r="R687">
            <v>194</v>
          </cell>
        </row>
        <row r="688">
          <cell r="B688" t="str">
            <v>Hyperchip</v>
          </cell>
          <cell r="C688">
            <v>0</v>
          </cell>
          <cell r="D688">
            <v>0</v>
          </cell>
          <cell r="E688">
            <v>0</v>
          </cell>
          <cell r="F688">
            <v>0</v>
          </cell>
          <cell r="G688">
            <v>0</v>
          </cell>
          <cell r="H688">
            <v>0</v>
          </cell>
          <cell r="I688">
            <v>0</v>
          </cell>
          <cell r="K688" t="str">
            <v>Hyperchip</v>
          </cell>
          <cell r="L688">
            <v>0</v>
          </cell>
          <cell r="M688">
            <v>0</v>
          </cell>
          <cell r="N688">
            <v>0</v>
          </cell>
          <cell r="O688">
            <v>0</v>
          </cell>
          <cell r="P688">
            <v>0</v>
          </cell>
          <cell r="Q688">
            <v>0</v>
          </cell>
          <cell r="R688">
            <v>0</v>
          </cell>
        </row>
        <row r="689">
          <cell r="B689" t="str">
            <v>Juniper</v>
          </cell>
          <cell r="C689">
            <v>41.2</v>
          </cell>
          <cell r="D689">
            <v>20.100000000000001</v>
          </cell>
          <cell r="E689">
            <v>23.3</v>
          </cell>
          <cell r="F689">
            <v>0</v>
          </cell>
          <cell r="G689">
            <v>0</v>
          </cell>
          <cell r="H689">
            <v>0</v>
          </cell>
          <cell r="I689">
            <v>84.600000000000009</v>
          </cell>
          <cell r="K689" t="str">
            <v>Juniper</v>
          </cell>
          <cell r="L689">
            <v>122</v>
          </cell>
          <cell r="M689">
            <v>262</v>
          </cell>
          <cell r="N689">
            <v>225</v>
          </cell>
          <cell r="O689">
            <v>0</v>
          </cell>
          <cell r="P689">
            <v>0</v>
          </cell>
          <cell r="Q689">
            <v>0</v>
          </cell>
          <cell r="R689">
            <v>609</v>
          </cell>
        </row>
        <row r="690">
          <cell r="B690" t="str">
            <v>Laurel Networks</v>
          </cell>
          <cell r="C690">
            <v>0</v>
          </cell>
          <cell r="D690">
            <v>0</v>
          </cell>
          <cell r="E690">
            <v>0</v>
          </cell>
          <cell r="F690">
            <v>0</v>
          </cell>
          <cell r="G690">
            <v>0</v>
          </cell>
          <cell r="H690">
            <v>0</v>
          </cell>
          <cell r="I690">
            <v>0</v>
          </cell>
          <cell r="K690" t="str">
            <v>Laurel Networks</v>
          </cell>
          <cell r="L690">
            <v>0</v>
          </cell>
          <cell r="M690">
            <v>0</v>
          </cell>
          <cell r="N690">
            <v>0</v>
          </cell>
          <cell r="O690">
            <v>0</v>
          </cell>
          <cell r="P690">
            <v>0</v>
          </cell>
          <cell r="Q690">
            <v>0</v>
          </cell>
          <cell r="R690">
            <v>0</v>
          </cell>
        </row>
        <row r="691">
          <cell r="B691" t="str">
            <v>Lucent</v>
          </cell>
          <cell r="C691">
            <v>0</v>
          </cell>
          <cell r="D691">
            <v>0</v>
          </cell>
          <cell r="E691">
            <v>0</v>
          </cell>
          <cell r="F691">
            <v>0</v>
          </cell>
          <cell r="G691">
            <v>0</v>
          </cell>
          <cell r="H691">
            <v>0</v>
          </cell>
          <cell r="I691">
            <v>0</v>
          </cell>
          <cell r="K691" t="str">
            <v>Lucent</v>
          </cell>
          <cell r="L691">
            <v>0</v>
          </cell>
          <cell r="M691">
            <v>0</v>
          </cell>
          <cell r="N691">
            <v>0</v>
          </cell>
          <cell r="O691">
            <v>0</v>
          </cell>
          <cell r="P691">
            <v>0</v>
          </cell>
          <cell r="Q691">
            <v>0</v>
          </cell>
          <cell r="R691">
            <v>0</v>
          </cell>
        </row>
        <row r="692">
          <cell r="B692" t="str">
            <v>NEC</v>
          </cell>
          <cell r="C692">
            <v>0</v>
          </cell>
          <cell r="D692">
            <v>0</v>
          </cell>
          <cell r="E692">
            <v>0</v>
          </cell>
          <cell r="F692">
            <v>0</v>
          </cell>
          <cell r="G692">
            <v>0</v>
          </cell>
          <cell r="H692">
            <v>0</v>
          </cell>
          <cell r="I692">
            <v>0</v>
          </cell>
          <cell r="K692" t="str">
            <v>NEC</v>
          </cell>
          <cell r="L692">
            <v>0</v>
          </cell>
          <cell r="M692">
            <v>0</v>
          </cell>
          <cell r="N692">
            <v>0</v>
          </cell>
          <cell r="O692">
            <v>0</v>
          </cell>
          <cell r="P692">
            <v>0</v>
          </cell>
          <cell r="Q692">
            <v>0</v>
          </cell>
          <cell r="R692">
            <v>0</v>
          </cell>
        </row>
        <row r="693">
          <cell r="B693" t="str">
            <v>Nokia Siemens Networks</v>
          </cell>
          <cell r="C693">
            <v>0</v>
          </cell>
          <cell r="D693">
            <v>0</v>
          </cell>
          <cell r="E693">
            <v>0</v>
          </cell>
          <cell r="F693">
            <v>0</v>
          </cell>
          <cell r="G693">
            <v>0</v>
          </cell>
          <cell r="H693">
            <v>0</v>
          </cell>
          <cell r="I693">
            <v>0</v>
          </cell>
          <cell r="K693" t="str">
            <v>Nokia Siemens Networks</v>
          </cell>
          <cell r="L693">
            <v>0</v>
          </cell>
          <cell r="M693">
            <v>0</v>
          </cell>
          <cell r="N693">
            <v>0</v>
          </cell>
          <cell r="O693">
            <v>0</v>
          </cell>
          <cell r="P693">
            <v>0</v>
          </cell>
          <cell r="Q693">
            <v>0</v>
          </cell>
          <cell r="R693">
            <v>0</v>
          </cell>
        </row>
        <row r="694">
          <cell r="B694" t="str">
            <v>Nortel</v>
          </cell>
          <cell r="C694">
            <v>0</v>
          </cell>
          <cell r="D694">
            <v>0</v>
          </cell>
          <cell r="E694">
            <v>2.8</v>
          </cell>
          <cell r="F694">
            <v>0</v>
          </cell>
          <cell r="G694">
            <v>4</v>
          </cell>
          <cell r="H694">
            <v>56.7</v>
          </cell>
          <cell r="I694">
            <v>63.5</v>
          </cell>
          <cell r="K694" t="str">
            <v>Nortel</v>
          </cell>
          <cell r="L694">
            <v>0</v>
          </cell>
          <cell r="M694">
            <v>0</v>
          </cell>
          <cell r="N694">
            <v>17</v>
          </cell>
          <cell r="O694">
            <v>0</v>
          </cell>
          <cell r="P694">
            <v>153</v>
          </cell>
          <cell r="Q694">
            <v>218</v>
          </cell>
          <cell r="R694">
            <v>388</v>
          </cell>
        </row>
        <row r="695">
          <cell r="B695" t="str">
            <v>Procket</v>
          </cell>
          <cell r="C695">
            <v>0</v>
          </cell>
          <cell r="D695">
            <v>0</v>
          </cell>
          <cell r="E695">
            <v>0</v>
          </cell>
          <cell r="F695">
            <v>0</v>
          </cell>
          <cell r="G695">
            <v>0</v>
          </cell>
          <cell r="H695">
            <v>0</v>
          </cell>
          <cell r="I695">
            <v>0</v>
          </cell>
          <cell r="K695" t="str">
            <v>Procket</v>
          </cell>
          <cell r="L695">
            <v>0</v>
          </cell>
          <cell r="M695">
            <v>0</v>
          </cell>
          <cell r="N695">
            <v>0</v>
          </cell>
          <cell r="O695">
            <v>0</v>
          </cell>
          <cell r="P695">
            <v>0</v>
          </cell>
          <cell r="Q695">
            <v>0</v>
          </cell>
          <cell r="R695">
            <v>0</v>
          </cell>
        </row>
        <row r="696">
          <cell r="B696" t="str">
            <v>Quarry</v>
          </cell>
          <cell r="C696">
            <v>0</v>
          </cell>
          <cell r="D696">
            <v>0</v>
          </cell>
          <cell r="E696">
            <v>0</v>
          </cell>
          <cell r="F696">
            <v>0</v>
          </cell>
          <cell r="G696">
            <v>0</v>
          </cell>
          <cell r="H696">
            <v>0</v>
          </cell>
          <cell r="I696">
            <v>0</v>
          </cell>
          <cell r="K696" t="str">
            <v>Quarry</v>
          </cell>
          <cell r="L696">
            <v>0</v>
          </cell>
          <cell r="M696">
            <v>0</v>
          </cell>
          <cell r="N696">
            <v>0</v>
          </cell>
          <cell r="O696">
            <v>0</v>
          </cell>
          <cell r="P696">
            <v>0</v>
          </cell>
          <cell r="Q696">
            <v>0</v>
          </cell>
          <cell r="R696">
            <v>0</v>
          </cell>
        </row>
        <row r="697">
          <cell r="B697" t="str">
            <v>Redback</v>
          </cell>
          <cell r="C697">
            <v>0</v>
          </cell>
          <cell r="D697">
            <v>0</v>
          </cell>
          <cell r="E697">
            <v>0</v>
          </cell>
          <cell r="F697">
            <v>0</v>
          </cell>
          <cell r="G697">
            <v>0</v>
          </cell>
          <cell r="H697">
            <v>0</v>
          </cell>
          <cell r="I697">
            <v>0</v>
          </cell>
          <cell r="K697" t="str">
            <v>Redback</v>
          </cell>
          <cell r="L697">
            <v>0</v>
          </cell>
          <cell r="M697">
            <v>0</v>
          </cell>
          <cell r="N697">
            <v>0</v>
          </cell>
          <cell r="O697">
            <v>0</v>
          </cell>
          <cell r="P697">
            <v>0</v>
          </cell>
          <cell r="Q697">
            <v>0</v>
          </cell>
          <cell r="R697">
            <v>0</v>
          </cell>
        </row>
        <row r="698">
          <cell r="B698" t="str">
            <v>Riverstone</v>
          </cell>
          <cell r="C698">
            <v>0</v>
          </cell>
          <cell r="D698">
            <v>0</v>
          </cell>
          <cell r="E698">
            <v>0</v>
          </cell>
          <cell r="F698">
            <v>0</v>
          </cell>
          <cell r="G698">
            <v>0</v>
          </cell>
          <cell r="H698">
            <v>0</v>
          </cell>
          <cell r="I698">
            <v>0</v>
          </cell>
          <cell r="K698" t="str">
            <v>Riverstone</v>
          </cell>
          <cell r="L698">
            <v>0</v>
          </cell>
          <cell r="M698">
            <v>0</v>
          </cell>
          <cell r="N698">
            <v>0</v>
          </cell>
          <cell r="O698">
            <v>0</v>
          </cell>
          <cell r="P698">
            <v>0</v>
          </cell>
          <cell r="Q698">
            <v>0</v>
          </cell>
          <cell r="R698">
            <v>0</v>
          </cell>
        </row>
        <row r="699">
          <cell r="B699" t="str">
            <v>Tellabs</v>
          </cell>
          <cell r="C699">
            <v>0</v>
          </cell>
          <cell r="D699">
            <v>1.2</v>
          </cell>
          <cell r="E699">
            <v>0</v>
          </cell>
          <cell r="F699">
            <v>0</v>
          </cell>
          <cell r="G699">
            <v>0</v>
          </cell>
          <cell r="H699">
            <v>0</v>
          </cell>
          <cell r="I699">
            <v>1.2</v>
          </cell>
          <cell r="K699" t="str">
            <v>Tellabs</v>
          </cell>
          <cell r="L699">
            <v>0</v>
          </cell>
          <cell r="M699">
            <v>7</v>
          </cell>
          <cell r="N699">
            <v>0</v>
          </cell>
          <cell r="O699">
            <v>0</v>
          </cell>
          <cell r="P699">
            <v>0</v>
          </cell>
          <cell r="Q699">
            <v>0</v>
          </cell>
          <cell r="R699">
            <v>7</v>
          </cell>
        </row>
        <row r="700">
          <cell r="B700" t="str">
            <v>ZTE</v>
          </cell>
          <cell r="C700">
            <v>0</v>
          </cell>
          <cell r="D700">
            <v>0</v>
          </cell>
          <cell r="E700">
            <v>0</v>
          </cell>
          <cell r="F700">
            <v>0</v>
          </cell>
          <cell r="G700">
            <v>0</v>
          </cell>
          <cell r="H700">
            <v>0</v>
          </cell>
          <cell r="I700">
            <v>0</v>
          </cell>
          <cell r="K700" t="str">
            <v>ZTE</v>
          </cell>
          <cell r="L700">
            <v>0</v>
          </cell>
          <cell r="M700">
            <v>0</v>
          </cell>
          <cell r="N700">
            <v>0</v>
          </cell>
          <cell r="O700">
            <v>0</v>
          </cell>
          <cell r="P700">
            <v>0</v>
          </cell>
          <cell r="Q700">
            <v>0</v>
          </cell>
          <cell r="R700">
            <v>0</v>
          </cell>
        </row>
        <row r="701">
          <cell r="B701" t="str">
            <v>Other</v>
          </cell>
          <cell r="C701">
            <v>0</v>
          </cell>
          <cell r="D701">
            <v>0</v>
          </cell>
          <cell r="E701">
            <v>0</v>
          </cell>
          <cell r="F701">
            <v>0</v>
          </cell>
          <cell r="G701">
            <v>3.7</v>
          </cell>
          <cell r="H701">
            <v>0</v>
          </cell>
          <cell r="I701">
            <v>3.7</v>
          </cell>
          <cell r="K701" t="str">
            <v>Other</v>
          </cell>
          <cell r="L701">
            <v>0</v>
          </cell>
          <cell r="M701">
            <v>0</v>
          </cell>
          <cell r="N701">
            <v>0</v>
          </cell>
          <cell r="O701">
            <v>0</v>
          </cell>
          <cell r="P701">
            <v>26</v>
          </cell>
          <cell r="Q701">
            <v>0</v>
          </cell>
          <cell r="R701">
            <v>26</v>
          </cell>
        </row>
        <row r="702">
          <cell r="B702" t="str">
            <v>Total</v>
          </cell>
          <cell r="C702">
            <v>153.19999999999999</v>
          </cell>
          <cell r="D702">
            <v>158.89999999999998</v>
          </cell>
          <cell r="E702">
            <v>80.8</v>
          </cell>
          <cell r="F702">
            <v>0</v>
          </cell>
          <cell r="G702">
            <v>99.7</v>
          </cell>
          <cell r="H702">
            <v>173.7</v>
          </cell>
          <cell r="I702">
            <v>666.30000000000018</v>
          </cell>
          <cell r="K702" t="str">
            <v>Total</v>
          </cell>
          <cell r="L702">
            <v>423</v>
          </cell>
          <cell r="M702">
            <v>3482</v>
          </cell>
          <cell r="N702">
            <v>1741</v>
          </cell>
          <cell r="O702">
            <v>0</v>
          </cell>
          <cell r="P702">
            <v>3473</v>
          </cell>
          <cell r="Q702">
            <v>905</v>
          </cell>
          <cell r="R702">
            <v>10024</v>
          </cell>
        </row>
        <row r="706">
          <cell r="B706" t="str">
            <v>Vendor</v>
          </cell>
          <cell r="C706" t="str">
            <v>Core IP/MPLS</v>
          </cell>
          <cell r="D706" t="str">
            <v xml:space="preserve">Edge IP/MPLS </v>
          </cell>
          <cell r="E706" t="str">
            <v>Subscriber Service Router</v>
          </cell>
          <cell r="F706" t="str">
            <v>BRAS</v>
          </cell>
          <cell r="G706" t="str">
            <v>IP/Ethernet</v>
          </cell>
          <cell r="H706" t="str">
            <v>ATM/MPLS</v>
          </cell>
          <cell r="I706" t="str">
            <v>Total IPS</v>
          </cell>
          <cell r="K706" t="str">
            <v>Vendor</v>
          </cell>
          <cell r="L706" t="str">
            <v>Core IP/MPLS</v>
          </cell>
          <cell r="M706" t="str">
            <v>Edge IP/MPLS</v>
          </cell>
          <cell r="N706" t="str">
            <v>Subscriber Service Router</v>
          </cell>
          <cell r="O706" t="str">
            <v>BRAS</v>
          </cell>
          <cell r="P706" t="str">
            <v>IP/Ethernet</v>
          </cell>
          <cell r="Q706" t="str">
            <v>ATM/MPLS</v>
          </cell>
          <cell r="R706" t="str">
            <v>Total IPS</v>
          </cell>
        </row>
        <row r="707">
          <cell r="B707" t="str">
            <v>Alaxala Networks</v>
          </cell>
          <cell r="I707">
            <v>0</v>
          </cell>
          <cell r="K707" t="str">
            <v>Alaxala Networks</v>
          </cell>
          <cell r="R707">
            <v>0</v>
          </cell>
        </row>
        <row r="708">
          <cell r="B708" t="str">
            <v>Alcatel-Lucent</v>
          </cell>
          <cell r="C708">
            <v>0</v>
          </cell>
          <cell r="D708">
            <v>49.4</v>
          </cell>
          <cell r="E708">
            <v>0</v>
          </cell>
          <cell r="F708">
            <v>0</v>
          </cell>
          <cell r="G708">
            <v>7</v>
          </cell>
          <cell r="H708">
            <v>75</v>
          </cell>
          <cell r="I708">
            <v>131.4</v>
          </cell>
          <cell r="K708" t="str">
            <v>Alcatel-Lucent</v>
          </cell>
          <cell r="L708">
            <v>0</v>
          </cell>
          <cell r="M708">
            <v>391</v>
          </cell>
          <cell r="N708">
            <v>0</v>
          </cell>
          <cell r="O708">
            <v>0</v>
          </cell>
          <cell r="P708">
            <v>308</v>
          </cell>
          <cell r="Q708">
            <v>481</v>
          </cell>
          <cell r="R708">
            <v>1180</v>
          </cell>
        </row>
        <row r="709">
          <cell r="B709" t="str">
            <v>Atrica</v>
          </cell>
          <cell r="I709">
            <v>0</v>
          </cell>
          <cell r="K709" t="str">
            <v>Atrica</v>
          </cell>
          <cell r="R709">
            <v>0</v>
          </cell>
        </row>
        <row r="710">
          <cell r="B710" t="str">
            <v>Avici</v>
          </cell>
          <cell r="C710">
            <v>0.7</v>
          </cell>
          <cell r="D710">
            <v>0</v>
          </cell>
          <cell r="E710">
            <v>0</v>
          </cell>
          <cell r="F710">
            <v>0</v>
          </cell>
          <cell r="G710">
            <v>0</v>
          </cell>
          <cell r="H710">
            <v>0</v>
          </cell>
          <cell r="I710">
            <v>0.7</v>
          </cell>
          <cell r="K710" t="str">
            <v>Avici</v>
          </cell>
          <cell r="L710">
            <v>1</v>
          </cell>
          <cell r="M710">
            <v>0</v>
          </cell>
          <cell r="N710">
            <v>0</v>
          </cell>
          <cell r="O710">
            <v>0</v>
          </cell>
          <cell r="P710">
            <v>0</v>
          </cell>
          <cell r="Q710">
            <v>0</v>
          </cell>
          <cell r="R710">
            <v>1</v>
          </cell>
        </row>
        <row r="711">
          <cell r="B711" t="str">
            <v>Brocade</v>
          </cell>
          <cell r="C711">
            <v>0</v>
          </cell>
          <cell r="D711">
            <v>0</v>
          </cell>
          <cell r="E711">
            <v>0</v>
          </cell>
          <cell r="F711">
            <v>0</v>
          </cell>
          <cell r="G711">
            <v>0</v>
          </cell>
          <cell r="H711">
            <v>0</v>
          </cell>
          <cell r="I711">
            <v>0</v>
          </cell>
          <cell r="K711" t="str">
            <v>Brocade</v>
          </cell>
          <cell r="L711">
            <v>0</v>
          </cell>
          <cell r="M711">
            <v>0</v>
          </cell>
          <cell r="N711">
            <v>0</v>
          </cell>
          <cell r="O711">
            <v>0</v>
          </cell>
          <cell r="P711">
            <v>0</v>
          </cell>
          <cell r="Q711">
            <v>0</v>
          </cell>
          <cell r="R711">
            <v>0</v>
          </cell>
        </row>
        <row r="712">
          <cell r="B712" t="str">
            <v>Caspian</v>
          </cell>
          <cell r="C712">
            <v>0</v>
          </cell>
          <cell r="D712">
            <v>0</v>
          </cell>
          <cell r="E712">
            <v>0</v>
          </cell>
          <cell r="F712">
            <v>0</v>
          </cell>
          <cell r="G712">
            <v>0</v>
          </cell>
          <cell r="H712">
            <v>0</v>
          </cell>
          <cell r="I712">
            <v>0</v>
          </cell>
          <cell r="K712" t="str">
            <v>Caspian</v>
          </cell>
          <cell r="L712">
            <v>0</v>
          </cell>
          <cell r="M712">
            <v>0</v>
          </cell>
          <cell r="N712">
            <v>0</v>
          </cell>
          <cell r="O712">
            <v>0</v>
          </cell>
          <cell r="P712">
            <v>0</v>
          </cell>
          <cell r="Q712">
            <v>0</v>
          </cell>
          <cell r="R712">
            <v>0</v>
          </cell>
        </row>
        <row r="713">
          <cell r="B713" t="str">
            <v>Chiaro</v>
          </cell>
          <cell r="C713">
            <v>0</v>
          </cell>
          <cell r="D713">
            <v>0</v>
          </cell>
          <cell r="E713">
            <v>0</v>
          </cell>
          <cell r="F713">
            <v>0</v>
          </cell>
          <cell r="G713">
            <v>0</v>
          </cell>
          <cell r="H713">
            <v>0</v>
          </cell>
          <cell r="I713">
            <v>0</v>
          </cell>
          <cell r="K713" t="str">
            <v>Chiaro</v>
          </cell>
          <cell r="L713">
            <v>0</v>
          </cell>
          <cell r="M713">
            <v>0</v>
          </cell>
          <cell r="N713">
            <v>0</v>
          </cell>
          <cell r="O713">
            <v>0</v>
          </cell>
          <cell r="P713">
            <v>0</v>
          </cell>
          <cell r="Q713">
            <v>0</v>
          </cell>
          <cell r="R713">
            <v>0</v>
          </cell>
        </row>
        <row r="714">
          <cell r="B714" t="str">
            <v>Ciena</v>
          </cell>
          <cell r="C714">
            <v>0</v>
          </cell>
          <cell r="D714">
            <v>0</v>
          </cell>
          <cell r="E714">
            <v>0</v>
          </cell>
          <cell r="F714">
            <v>0</v>
          </cell>
          <cell r="G714">
            <v>0</v>
          </cell>
          <cell r="H714">
            <v>0</v>
          </cell>
          <cell r="I714">
            <v>0</v>
          </cell>
          <cell r="K714" t="str">
            <v>Ciena</v>
          </cell>
          <cell r="L714">
            <v>0</v>
          </cell>
          <cell r="M714">
            <v>0</v>
          </cell>
          <cell r="N714">
            <v>0</v>
          </cell>
          <cell r="O714">
            <v>0</v>
          </cell>
          <cell r="P714">
            <v>0</v>
          </cell>
          <cell r="Q714">
            <v>0</v>
          </cell>
          <cell r="R714">
            <v>0</v>
          </cell>
        </row>
        <row r="715">
          <cell r="B715" t="str">
            <v>Cisco</v>
          </cell>
          <cell r="C715">
            <v>88.9</v>
          </cell>
          <cell r="D715">
            <v>84.6</v>
          </cell>
          <cell r="E715">
            <v>33.6</v>
          </cell>
          <cell r="F715">
            <v>0</v>
          </cell>
          <cell r="G715">
            <v>81</v>
          </cell>
          <cell r="H715">
            <v>15</v>
          </cell>
          <cell r="I715">
            <v>303.10000000000002</v>
          </cell>
          <cell r="K715" t="str">
            <v>Cisco</v>
          </cell>
          <cell r="L715">
            <v>241</v>
          </cell>
          <cell r="M715">
            <v>2393</v>
          </cell>
          <cell r="N715">
            <v>1128</v>
          </cell>
          <cell r="O715">
            <v>0</v>
          </cell>
          <cell r="P715">
            <v>2835</v>
          </cell>
          <cell r="Q715">
            <v>67</v>
          </cell>
          <cell r="R715">
            <v>6664</v>
          </cell>
        </row>
        <row r="716">
          <cell r="B716" t="str">
            <v>Cosine</v>
          </cell>
          <cell r="C716">
            <v>0</v>
          </cell>
          <cell r="D716">
            <v>0</v>
          </cell>
          <cell r="E716">
            <v>0</v>
          </cell>
          <cell r="F716">
            <v>0</v>
          </cell>
          <cell r="G716">
            <v>0</v>
          </cell>
          <cell r="H716">
            <v>0</v>
          </cell>
          <cell r="I716">
            <v>0</v>
          </cell>
          <cell r="K716" t="str">
            <v>Cosine</v>
          </cell>
          <cell r="L716">
            <v>0</v>
          </cell>
          <cell r="M716">
            <v>0</v>
          </cell>
          <cell r="N716">
            <v>0</v>
          </cell>
          <cell r="O716">
            <v>0</v>
          </cell>
          <cell r="P716">
            <v>0</v>
          </cell>
          <cell r="Q716">
            <v>0</v>
          </cell>
          <cell r="R716">
            <v>0</v>
          </cell>
        </row>
        <row r="717">
          <cell r="B717" t="str">
            <v>ECI Telecom</v>
          </cell>
          <cell r="C717">
            <v>0</v>
          </cell>
          <cell r="D717">
            <v>0</v>
          </cell>
          <cell r="E717">
            <v>0</v>
          </cell>
          <cell r="F717">
            <v>0</v>
          </cell>
          <cell r="G717">
            <v>0</v>
          </cell>
          <cell r="H717">
            <v>0</v>
          </cell>
          <cell r="I717">
            <v>0</v>
          </cell>
          <cell r="K717" t="str">
            <v>ECI Telecom</v>
          </cell>
          <cell r="L717">
            <v>0</v>
          </cell>
          <cell r="M717">
            <v>0</v>
          </cell>
          <cell r="N717">
            <v>0</v>
          </cell>
          <cell r="O717">
            <v>0</v>
          </cell>
          <cell r="P717">
            <v>0</v>
          </cell>
          <cell r="Q717">
            <v>0</v>
          </cell>
          <cell r="R717">
            <v>0</v>
          </cell>
        </row>
        <row r="718">
          <cell r="B718" t="str">
            <v>Equipe</v>
          </cell>
          <cell r="C718">
            <v>0</v>
          </cell>
          <cell r="D718">
            <v>0</v>
          </cell>
          <cell r="E718">
            <v>0</v>
          </cell>
          <cell r="F718">
            <v>0</v>
          </cell>
          <cell r="G718">
            <v>0</v>
          </cell>
          <cell r="H718">
            <v>0</v>
          </cell>
          <cell r="I718">
            <v>0</v>
          </cell>
          <cell r="K718" t="str">
            <v>Equipe</v>
          </cell>
          <cell r="L718">
            <v>0</v>
          </cell>
          <cell r="M718">
            <v>0</v>
          </cell>
          <cell r="N718">
            <v>0</v>
          </cell>
          <cell r="O718">
            <v>0</v>
          </cell>
          <cell r="P718">
            <v>0</v>
          </cell>
          <cell r="Q718">
            <v>0</v>
          </cell>
          <cell r="R718">
            <v>0</v>
          </cell>
        </row>
        <row r="719">
          <cell r="B719" t="str">
            <v>Ericsson</v>
          </cell>
          <cell r="C719">
            <v>0</v>
          </cell>
          <cell r="D719">
            <v>0</v>
          </cell>
          <cell r="E719">
            <v>6</v>
          </cell>
          <cell r="F719">
            <v>0</v>
          </cell>
          <cell r="G719">
            <v>0</v>
          </cell>
          <cell r="H719">
            <v>13</v>
          </cell>
          <cell r="I719">
            <v>19</v>
          </cell>
          <cell r="K719" t="str">
            <v>Ericsson</v>
          </cell>
          <cell r="L719">
            <v>0</v>
          </cell>
          <cell r="M719">
            <v>0</v>
          </cell>
          <cell r="N719">
            <v>58</v>
          </cell>
          <cell r="O719">
            <v>0</v>
          </cell>
          <cell r="P719">
            <v>0</v>
          </cell>
          <cell r="Q719">
            <v>64</v>
          </cell>
          <cell r="R719">
            <v>122</v>
          </cell>
        </row>
        <row r="720">
          <cell r="B720" t="str">
            <v>Extreme</v>
          </cell>
          <cell r="C720">
            <v>0</v>
          </cell>
          <cell r="D720">
            <v>0</v>
          </cell>
          <cell r="E720">
            <v>0</v>
          </cell>
          <cell r="F720">
            <v>0</v>
          </cell>
          <cell r="G720">
            <v>3.2</v>
          </cell>
          <cell r="H720">
            <v>0</v>
          </cell>
          <cell r="I720">
            <v>3.2</v>
          </cell>
          <cell r="K720" t="str">
            <v>Extreme</v>
          </cell>
          <cell r="L720">
            <v>0</v>
          </cell>
          <cell r="M720">
            <v>0</v>
          </cell>
          <cell r="N720">
            <v>0</v>
          </cell>
          <cell r="O720">
            <v>0</v>
          </cell>
          <cell r="P720">
            <v>107</v>
          </cell>
          <cell r="Q720">
            <v>0</v>
          </cell>
          <cell r="R720">
            <v>107</v>
          </cell>
        </row>
        <row r="721">
          <cell r="B721" t="str">
            <v>Force10</v>
          </cell>
          <cell r="C721">
            <v>0</v>
          </cell>
          <cell r="D721">
            <v>0</v>
          </cell>
          <cell r="E721">
            <v>0</v>
          </cell>
          <cell r="F721">
            <v>0</v>
          </cell>
          <cell r="G721">
            <v>0</v>
          </cell>
          <cell r="H721">
            <v>0</v>
          </cell>
          <cell r="I721">
            <v>0</v>
          </cell>
          <cell r="K721" t="str">
            <v>Force10</v>
          </cell>
          <cell r="L721">
            <v>0</v>
          </cell>
          <cell r="M721">
            <v>0</v>
          </cell>
          <cell r="N721">
            <v>0</v>
          </cell>
          <cell r="O721">
            <v>0</v>
          </cell>
          <cell r="P721">
            <v>0</v>
          </cell>
          <cell r="Q721">
            <v>0</v>
          </cell>
          <cell r="R721">
            <v>0</v>
          </cell>
        </row>
        <row r="722">
          <cell r="B722" t="str">
            <v>Fujitsu</v>
          </cell>
          <cell r="C722">
            <v>0</v>
          </cell>
          <cell r="D722">
            <v>0</v>
          </cell>
          <cell r="E722">
            <v>0</v>
          </cell>
          <cell r="F722">
            <v>0</v>
          </cell>
          <cell r="G722">
            <v>0</v>
          </cell>
          <cell r="H722">
            <v>0</v>
          </cell>
          <cell r="I722">
            <v>0</v>
          </cell>
          <cell r="K722" t="str">
            <v>Fujitsu</v>
          </cell>
          <cell r="L722">
            <v>0</v>
          </cell>
          <cell r="M722">
            <v>0</v>
          </cell>
          <cell r="N722">
            <v>0</v>
          </cell>
          <cell r="O722">
            <v>0</v>
          </cell>
          <cell r="P722">
            <v>0</v>
          </cell>
          <cell r="Q722">
            <v>0</v>
          </cell>
          <cell r="R722">
            <v>0</v>
          </cell>
        </row>
        <row r="723">
          <cell r="B723" t="str">
            <v>Hammerhead Systems</v>
          </cell>
          <cell r="C723">
            <v>0</v>
          </cell>
          <cell r="D723">
            <v>0</v>
          </cell>
          <cell r="E723">
            <v>0</v>
          </cell>
          <cell r="F723">
            <v>0</v>
          </cell>
          <cell r="G723">
            <v>0</v>
          </cell>
          <cell r="H723">
            <v>0</v>
          </cell>
          <cell r="I723">
            <v>0</v>
          </cell>
          <cell r="K723" t="str">
            <v>Hammerhead Systems</v>
          </cell>
          <cell r="L723">
            <v>0</v>
          </cell>
          <cell r="M723">
            <v>0</v>
          </cell>
          <cell r="N723">
            <v>0</v>
          </cell>
          <cell r="O723">
            <v>0</v>
          </cell>
          <cell r="P723">
            <v>0</v>
          </cell>
          <cell r="Q723">
            <v>0</v>
          </cell>
          <cell r="R723">
            <v>0</v>
          </cell>
        </row>
        <row r="724">
          <cell r="B724" t="str">
            <v>Hitachi</v>
          </cell>
          <cell r="C724">
            <v>0</v>
          </cell>
          <cell r="D724">
            <v>0</v>
          </cell>
          <cell r="E724">
            <v>0</v>
          </cell>
          <cell r="F724">
            <v>0</v>
          </cell>
          <cell r="G724">
            <v>0</v>
          </cell>
          <cell r="H724">
            <v>0</v>
          </cell>
          <cell r="I724">
            <v>0</v>
          </cell>
          <cell r="K724" t="str">
            <v>Hitachi</v>
          </cell>
          <cell r="L724">
            <v>0</v>
          </cell>
          <cell r="M724">
            <v>0</v>
          </cell>
          <cell r="N724">
            <v>0</v>
          </cell>
          <cell r="O724">
            <v>0</v>
          </cell>
          <cell r="P724">
            <v>0</v>
          </cell>
          <cell r="Q724">
            <v>0</v>
          </cell>
          <cell r="R724">
            <v>0</v>
          </cell>
        </row>
        <row r="725">
          <cell r="B725" t="str">
            <v>Hitachi Cable</v>
          </cell>
          <cell r="C725">
            <v>0</v>
          </cell>
          <cell r="D725">
            <v>0</v>
          </cell>
          <cell r="E725">
            <v>0</v>
          </cell>
          <cell r="F725">
            <v>0</v>
          </cell>
          <cell r="G725">
            <v>0</v>
          </cell>
          <cell r="H725">
            <v>0</v>
          </cell>
          <cell r="I725">
            <v>0</v>
          </cell>
          <cell r="K725" t="str">
            <v>Hitachi Cable</v>
          </cell>
          <cell r="L725">
            <v>0</v>
          </cell>
          <cell r="M725">
            <v>0</v>
          </cell>
          <cell r="N725">
            <v>0</v>
          </cell>
          <cell r="O725">
            <v>0</v>
          </cell>
          <cell r="P725">
            <v>0</v>
          </cell>
          <cell r="Q725">
            <v>0</v>
          </cell>
          <cell r="R725">
            <v>0</v>
          </cell>
        </row>
        <row r="726">
          <cell r="B726" t="str">
            <v>Huawei</v>
          </cell>
          <cell r="C726">
            <v>0.4</v>
          </cell>
          <cell r="D726">
            <v>8</v>
          </cell>
          <cell r="E726">
            <v>0</v>
          </cell>
          <cell r="F726">
            <v>0</v>
          </cell>
          <cell r="G726">
            <v>0</v>
          </cell>
          <cell r="H726">
            <v>0</v>
          </cell>
          <cell r="I726">
            <v>8.4</v>
          </cell>
          <cell r="K726" t="str">
            <v>Huawei</v>
          </cell>
          <cell r="L726">
            <v>9</v>
          </cell>
          <cell r="M726">
            <v>171</v>
          </cell>
          <cell r="N726">
            <v>0</v>
          </cell>
          <cell r="O726">
            <v>0</v>
          </cell>
          <cell r="P726">
            <v>0</v>
          </cell>
          <cell r="Q726">
            <v>0</v>
          </cell>
          <cell r="R726">
            <v>180</v>
          </cell>
        </row>
        <row r="727">
          <cell r="B727" t="str">
            <v>Hyperchip</v>
          </cell>
          <cell r="C727">
            <v>0</v>
          </cell>
          <cell r="D727">
            <v>0</v>
          </cell>
          <cell r="E727">
            <v>0</v>
          </cell>
          <cell r="F727">
            <v>0</v>
          </cell>
          <cell r="G727">
            <v>0</v>
          </cell>
          <cell r="H727">
            <v>0</v>
          </cell>
          <cell r="I727">
            <v>0</v>
          </cell>
          <cell r="K727" t="str">
            <v>Hyperchip</v>
          </cell>
          <cell r="L727">
            <v>0</v>
          </cell>
          <cell r="M727">
            <v>0</v>
          </cell>
          <cell r="N727">
            <v>0</v>
          </cell>
          <cell r="O727">
            <v>0</v>
          </cell>
          <cell r="P727">
            <v>0</v>
          </cell>
          <cell r="Q727">
            <v>0</v>
          </cell>
          <cell r="R727">
            <v>0</v>
          </cell>
        </row>
        <row r="728">
          <cell r="B728" t="str">
            <v>Juniper</v>
          </cell>
          <cell r="C728">
            <v>52.4</v>
          </cell>
          <cell r="D728">
            <v>26.5</v>
          </cell>
          <cell r="E728">
            <v>23.9</v>
          </cell>
          <cell r="F728">
            <v>0</v>
          </cell>
          <cell r="G728">
            <v>0</v>
          </cell>
          <cell r="H728">
            <v>0</v>
          </cell>
          <cell r="I728">
            <v>102.80000000000001</v>
          </cell>
          <cell r="K728" t="str">
            <v>Juniper</v>
          </cell>
          <cell r="L728">
            <v>112</v>
          </cell>
          <cell r="M728">
            <v>416</v>
          </cell>
          <cell r="N728">
            <v>156</v>
          </cell>
          <cell r="O728">
            <v>0</v>
          </cell>
          <cell r="P728">
            <v>0</v>
          </cell>
          <cell r="Q728">
            <v>0</v>
          </cell>
          <cell r="R728">
            <v>684</v>
          </cell>
        </row>
        <row r="729">
          <cell r="B729" t="str">
            <v>Laurel Networks</v>
          </cell>
          <cell r="C729">
            <v>0</v>
          </cell>
          <cell r="D729">
            <v>0</v>
          </cell>
          <cell r="E729">
            <v>0</v>
          </cell>
          <cell r="F729">
            <v>0</v>
          </cell>
          <cell r="G729">
            <v>0</v>
          </cell>
          <cell r="H729">
            <v>0</v>
          </cell>
          <cell r="I729">
            <v>0</v>
          </cell>
          <cell r="K729" t="str">
            <v>Laurel Networks</v>
          </cell>
          <cell r="L729">
            <v>0</v>
          </cell>
          <cell r="M729">
            <v>0</v>
          </cell>
          <cell r="N729">
            <v>0</v>
          </cell>
          <cell r="O729">
            <v>0</v>
          </cell>
          <cell r="P729">
            <v>0</v>
          </cell>
          <cell r="Q729">
            <v>0</v>
          </cell>
          <cell r="R729">
            <v>0</v>
          </cell>
        </row>
        <row r="730">
          <cell r="B730" t="str">
            <v>Lucent</v>
          </cell>
          <cell r="C730">
            <v>0</v>
          </cell>
          <cell r="D730">
            <v>0</v>
          </cell>
          <cell r="E730">
            <v>0</v>
          </cell>
          <cell r="F730">
            <v>0</v>
          </cell>
          <cell r="G730">
            <v>0</v>
          </cell>
          <cell r="H730">
            <v>0</v>
          </cell>
          <cell r="I730">
            <v>0</v>
          </cell>
          <cell r="K730" t="str">
            <v>Lucent</v>
          </cell>
          <cell r="L730">
            <v>0</v>
          </cell>
          <cell r="M730">
            <v>0</v>
          </cell>
          <cell r="N730">
            <v>0</v>
          </cell>
          <cell r="O730">
            <v>0</v>
          </cell>
          <cell r="P730">
            <v>0</v>
          </cell>
          <cell r="Q730">
            <v>0</v>
          </cell>
          <cell r="R730">
            <v>0</v>
          </cell>
        </row>
        <row r="731">
          <cell r="B731" t="str">
            <v>NEC</v>
          </cell>
          <cell r="C731">
            <v>0</v>
          </cell>
          <cell r="D731">
            <v>0</v>
          </cell>
          <cell r="E731">
            <v>0</v>
          </cell>
          <cell r="F731">
            <v>0</v>
          </cell>
          <cell r="G731">
            <v>0</v>
          </cell>
          <cell r="H731">
            <v>0</v>
          </cell>
          <cell r="I731">
            <v>0</v>
          </cell>
          <cell r="K731" t="str">
            <v>NEC</v>
          </cell>
          <cell r="L731">
            <v>0</v>
          </cell>
          <cell r="M731">
            <v>0</v>
          </cell>
          <cell r="N731">
            <v>0</v>
          </cell>
          <cell r="O731">
            <v>0</v>
          </cell>
          <cell r="P731">
            <v>0</v>
          </cell>
          <cell r="Q731">
            <v>0</v>
          </cell>
          <cell r="R731">
            <v>0</v>
          </cell>
        </row>
        <row r="732">
          <cell r="B732" t="str">
            <v>Nokia Siemens Networks</v>
          </cell>
          <cell r="C732">
            <v>0</v>
          </cell>
          <cell r="D732">
            <v>0</v>
          </cell>
          <cell r="E732">
            <v>0</v>
          </cell>
          <cell r="F732">
            <v>0</v>
          </cell>
          <cell r="G732">
            <v>0</v>
          </cell>
          <cell r="H732">
            <v>0</v>
          </cell>
          <cell r="I732">
            <v>0</v>
          </cell>
          <cell r="K732" t="str">
            <v>Nokia Siemens Networks</v>
          </cell>
          <cell r="L732">
            <v>0</v>
          </cell>
          <cell r="M732">
            <v>0</v>
          </cell>
          <cell r="N732">
            <v>0</v>
          </cell>
          <cell r="O732">
            <v>0</v>
          </cell>
          <cell r="P732">
            <v>0</v>
          </cell>
          <cell r="Q732">
            <v>0</v>
          </cell>
          <cell r="R732">
            <v>0</v>
          </cell>
        </row>
        <row r="733">
          <cell r="B733" t="str">
            <v>Nortel</v>
          </cell>
          <cell r="C733">
            <v>0</v>
          </cell>
          <cell r="D733">
            <v>0</v>
          </cell>
          <cell r="E733">
            <v>3</v>
          </cell>
          <cell r="F733">
            <v>0</v>
          </cell>
          <cell r="G733">
            <v>4</v>
          </cell>
          <cell r="H733">
            <v>118</v>
          </cell>
          <cell r="I733">
            <v>125</v>
          </cell>
          <cell r="K733" t="str">
            <v>Nortel</v>
          </cell>
          <cell r="L733">
            <v>0</v>
          </cell>
          <cell r="M733">
            <v>0</v>
          </cell>
          <cell r="N733">
            <v>15</v>
          </cell>
          <cell r="O733">
            <v>0</v>
          </cell>
          <cell r="P733">
            <v>153</v>
          </cell>
          <cell r="Q733">
            <v>460</v>
          </cell>
          <cell r="R733">
            <v>628</v>
          </cell>
        </row>
        <row r="734">
          <cell r="B734" t="str">
            <v>Procket</v>
          </cell>
          <cell r="C734">
            <v>0</v>
          </cell>
          <cell r="D734">
            <v>0</v>
          </cell>
          <cell r="E734">
            <v>0</v>
          </cell>
          <cell r="F734">
            <v>0</v>
          </cell>
          <cell r="G734">
            <v>0</v>
          </cell>
          <cell r="H734">
            <v>0</v>
          </cell>
          <cell r="I734">
            <v>0</v>
          </cell>
          <cell r="K734" t="str">
            <v>Procket</v>
          </cell>
          <cell r="L734">
            <v>0</v>
          </cell>
          <cell r="M734">
            <v>0</v>
          </cell>
          <cell r="N734">
            <v>0</v>
          </cell>
          <cell r="O734">
            <v>0</v>
          </cell>
          <cell r="P734">
            <v>0</v>
          </cell>
          <cell r="Q734">
            <v>0</v>
          </cell>
          <cell r="R734">
            <v>0</v>
          </cell>
        </row>
        <row r="735">
          <cell r="B735" t="str">
            <v>Quarry</v>
          </cell>
          <cell r="C735">
            <v>0</v>
          </cell>
          <cell r="D735">
            <v>0</v>
          </cell>
          <cell r="E735">
            <v>0</v>
          </cell>
          <cell r="F735">
            <v>0</v>
          </cell>
          <cell r="G735">
            <v>0</v>
          </cell>
          <cell r="H735">
            <v>0</v>
          </cell>
          <cell r="I735">
            <v>0</v>
          </cell>
          <cell r="K735" t="str">
            <v>Quarry</v>
          </cell>
          <cell r="L735">
            <v>0</v>
          </cell>
          <cell r="M735">
            <v>0</v>
          </cell>
          <cell r="N735">
            <v>0</v>
          </cell>
          <cell r="O735">
            <v>0</v>
          </cell>
          <cell r="P735">
            <v>0</v>
          </cell>
          <cell r="Q735">
            <v>0</v>
          </cell>
          <cell r="R735">
            <v>0</v>
          </cell>
        </row>
        <row r="736">
          <cell r="B736" t="str">
            <v>Redback</v>
          </cell>
          <cell r="C736">
            <v>0</v>
          </cell>
          <cell r="D736">
            <v>0</v>
          </cell>
          <cell r="E736">
            <v>0</v>
          </cell>
          <cell r="F736">
            <v>0</v>
          </cell>
          <cell r="G736">
            <v>0</v>
          </cell>
          <cell r="H736">
            <v>0</v>
          </cell>
          <cell r="I736">
            <v>0</v>
          </cell>
          <cell r="K736" t="str">
            <v>Redback</v>
          </cell>
          <cell r="L736">
            <v>0</v>
          </cell>
          <cell r="M736">
            <v>0</v>
          </cell>
          <cell r="N736">
            <v>0</v>
          </cell>
          <cell r="O736">
            <v>0</v>
          </cell>
          <cell r="P736">
            <v>0</v>
          </cell>
          <cell r="Q736">
            <v>0</v>
          </cell>
          <cell r="R736">
            <v>0</v>
          </cell>
        </row>
        <row r="737">
          <cell r="B737" t="str">
            <v>Riverstone</v>
          </cell>
          <cell r="C737">
            <v>0</v>
          </cell>
          <cell r="D737">
            <v>0</v>
          </cell>
          <cell r="E737">
            <v>0</v>
          </cell>
          <cell r="F737">
            <v>0</v>
          </cell>
          <cell r="G737">
            <v>0</v>
          </cell>
          <cell r="H737">
            <v>0</v>
          </cell>
          <cell r="I737">
            <v>0</v>
          </cell>
          <cell r="K737" t="str">
            <v>Riverstone</v>
          </cell>
          <cell r="L737">
            <v>0</v>
          </cell>
          <cell r="M737">
            <v>0</v>
          </cell>
          <cell r="N737">
            <v>0</v>
          </cell>
          <cell r="O737">
            <v>0</v>
          </cell>
          <cell r="P737">
            <v>0</v>
          </cell>
          <cell r="Q737">
            <v>0</v>
          </cell>
          <cell r="R737">
            <v>0</v>
          </cell>
        </row>
        <row r="738">
          <cell r="B738" t="str">
            <v>Tellabs</v>
          </cell>
          <cell r="C738">
            <v>0</v>
          </cell>
          <cell r="D738">
            <v>1</v>
          </cell>
          <cell r="E738">
            <v>0</v>
          </cell>
          <cell r="F738">
            <v>0</v>
          </cell>
          <cell r="G738">
            <v>0</v>
          </cell>
          <cell r="H738">
            <v>0</v>
          </cell>
          <cell r="I738">
            <v>1</v>
          </cell>
          <cell r="K738" t="str">
            <v>Tellabs</v>
          </cell>
          <cell r="L738">
            <v>0</v>
          </cell>
          <cell r="M738">
            <v>7</v>
          </cell>
          <cell r="N738">
            <v>0</v>
          </cell>
          <cell r="O738">
            <v>0</v>
          </cell>
          <cell r="P738">
            <v>0</v>
          </cell>
          <cell r="Q738">
            <v>0</v>
          </cell>
          <cell r="R738">
            <v>7</v>
          </cell>
        </row>
        <row r="739">
          <cell r="B739" t="str">
            <v>ZTE</v>
          </cell>
          <cell r="C739">
            <v>0</v>
          </cell>
          <cell r="D739">
            <v>0</v>
          </cell>
          <cell r="E739">
            <v>0</v>
          </cell>
          <cell r="F739">
            <v>0</v>
          </cell>
          <cell r="G739">
            <v>0</v>
          </cell>
          <cell r="H739">
            <v>0</v>
          </cell>
          <cell r="I739">
            <v>0</v>
          </cell>
          <cell r="K739" t="str">
            <v>ZTE</v>
          </cell>
          <cell r="L739">
            <v>0</v>
          </cell>
          <cell r="M739">
            <v>0</v>
          </cell>
          <cell r="N739">
            <v>0</v>
          </cell>
          <cell r="O739">
            <v>0</v>
          </cell>
          <cell r="P739">
            <v>0</v>
          </cell>
          <cell r="Q739">
            <v>0</v>
          </cell>
          <cell r="R739">
            <v>0</v>
          </cell>
        </row>
        <row r="740">
          <cell r="B740" t="str">
            <v>Other</v>
          </cell>
          <cell r="C740">
            <v>0</v>
          </cell>
          <cell r="D740">
            <v>0</v>
          </cell>
          <cell r="E740">
            <v>0</v>
          </cell>
          <cell r="F740">
            <v>0</v>
          </cell>
          <cell r="G740">
            <v>3</v>
          </cell>
          <cell r="H740">
            <v>0</v>
          </cell>
          <cell r="I740">
            <v>3</v>
          </cell>
          <cell r="K740" t="str">
            <v>Other</v>
          </cell>
          <cell r="L740">
            <v>0</v>
          </cell>
          <cell r="M740">
            <v>0</v>
          </cell>
          <cell r="N740">
            <v>0</v>
          </cell>
          <cell r="O740">
            <v>0</v>
          </cell>
          <cell r="P740">
            <v>21</v>
          </cell>
          <cell r="Q740">
            <v>0</v>
          </cell>
          <cell r="R740">
            <v>21</v>
          </cell>
        </row>
        <row r="741">
          <cell r="B741" t="str">
            <v>Total</v>
          </cell>
          <cell r="C741">
            <v>142.4</v>
          </cell>
          <cell r="D741">
            <v>169.5</v>
          </cell>
          <cell r="E741">
            <v>66.5</v>
          </cell>
          <cell r="F741">
            <v>0</v>
          </cell>
          <cell r="G741">
            <v>98.2</v>
          </cell>
          <cell r="H741">
            <v>221</v>
          </cell>
          <cell r="I741">
            <v>697.6</v>
          </cell>
          <cell r="K741" t="str">
            <v>Total</v>
          </cell>
          <cell r="L741">
            <v>363</v>
          </cell>
          <cell r="M741">
            <v>3378</v>
          </cell>
          <cell r="N741">
            <v>1357</v>
          </cell>
          <cell r="O741">
            <v>0</v>
          </cell>
          <cell r="P741">
            <v>3424</v>
          </cell>
          <cell r="Q741">
            <v>1072</v>
          </cell>
          <cell r="R741">
            <v>9594</v>
          </cell>
        </row>
        <row r="745">
          <cell r="B745" t="str">
            <v>Vendor</v>
          </cell>
          <cell r="C745" t="str">
            <v>Core IP/MPLS</v>
          </cell>
          <cell r="D745" t="str">
            <v xml:space="preserve">Edge IP/MPLS </v>
          </cell>
          <cell r="E745" t="str">
            <v>Subscriber Service Router</v>
          </cell>
          <cell r="F745" t="str">
            <v>BRAS</v>
          </cell>
          <cell r="G745" t="str">
            <v>IP/Ethernet</v>
          </cell>
          <cell r="H745" t="str">
            <v>ATM/MPLS</v>
          </cell>
          <cell r="I745" t="str">
            <v>Total IPS</v>
          </cell>
          <cell r="K745" t="str">
            <v>Vendor</v>
          </cell>
          <cell r="L745" t="str">
            <v>Core IP/MPLS</v>
          </cell>
          <cell r="M745" t="str">
            <v>Edge IP/MPLS</v>
          </cell>
          <cell r="N745" t="str">
            <v>Subscriber Service Router</v>
          </cell>
          <cell r="O745" t="str">
            <v>BRAS</v>
          </cell>
          <cell r="P745" t="str">
            <v>IP/Ethernet</v>
          </cell>
          <cell r="Q745" t="str">
            <v>ATM/MPLS</v>
          </cell>
          <cell r="R745" t="str">
            <v>Total IPS</v>
          </cell>
        </row>
        <row r="746">
          <cell r="B746" t="str">
            <v>Alaxala Networks</v>
          </cell>
          <cell r="I746">
            <v>0</v>
          </cell>
          <cell r="K746" t="str">
            <v>Alaxala Networks</v>
          </cell>
          <cell r="R746">
            <v>0</v>
          </cell>
        </row>
        <row r="747">
          <cell r="B747" t="str">
            <v>Alcatel-Lucent</v>
          </cell>
          <cell r="C747">
            <v>0</v>
          </cell>
          <cell r="D747">
            <v>57</v>
          </cell>
          <cell r="E747">
            <v>0</v>
          </cell>
          <cell r="F747">
            <v>0</v>
          </cell>
          <cell r="G747">
            <v>6</v>
          </cell>
          <cell r="H747">
            <v>79</v>
          </cell>
          <cell r="I747">
            <v>142</v>
          </cell>
          <cell r="K747" t="str">
            <v>Alcatel-Lucent</v>
          </cell>
          <cell r="L747">
            <v>0</v>
          </cell>
          <cell r="M747">
            <v>457</v>
          </cell>
          <cell r="N747">
            <v>0</v>
          </cell>
          <cell r="O747">
            <v>0</v>
          </cell>
          <cell r="P747">
            <v>237</v>
          </cell>
          <cell r="Q747">
            <v>496</v>
          </cell>
          <cell r="R747">
            <v>1190</v>
          </cell>
        </row>
        <row r="748">
          <cell r="B748" t="str">
            <v>Atrica</v>
          </cell>
          <cell r="I748">
            <v>0</v>
          </cell>
          <cell r="K748" t="str">
            <v>Atrica</v>
          </cell>
          <cell r="R748">
            <v>0</v>
          </cell>
        </row>
        <row r="749">
          <cell r="B749" t="str">
            <v>Avici</v>
          </cell>
          <cell r="C749">
            <v>0.7</v>
          </cell>
          <cell r="D749">
            <v>0</v>
          </cell>
          <cell r="E749">
            <v>0</v>
          </cell>
          <cell r="F749">
            <v>0</v>
          </cell>
          <cell r="G749">
            <v>0</v>
          </cell>
          <cell r="H749">
            <v>0</v>
          </cell>
          <cell r="I749">
            <v>0.7</v>
          </cell>
          <cell r="K749" t="str">
            <v>Avici</v>
          </cell>
          <cell r="L749">
            <v>1</v>
          </cell>
          <cell r="M749">
            <v>0</v>
          </cell>
          <cell r="N749">
            <v>0</v>
          </cell>
          <cell r="O749">
            <v>0</v>
          </cell>
          <cell r="P749">
            <v>0</v>
          </cell>
          <cell r="Q749">
            <v>0</v>
          </cell>
          <cell r="R749">
            <v>1</v>
          </cell>
        </row>
        <row r="750">
          <cell r="B750" t="str">
            <v>Brocade</v>
          </cell>
          <cell r="C750">
            <v>0</v>
          </cell>
          <cell r="D750">
            <v>0</v>
          </cell>
          <cell r="E750">
            <v>0</v>
          </cell>
          <cell r="F750">
            <v>0</v>
          </cell>
          <cell r="G750">
            <v>0</v>
          </cell>
          <cell r="H750">
            <v>0</v>
          </cell>
          <cell r="I750">
            <v>0</v>
          </cell>
          <cell r="K750" t="str">
            <v>Brocade</v>
          </cell>
          <cell r="L750">
            <v>0</v>
          </cell>
          <cell r="M750">
            <v>0</v>
          </cell>
          <cell r="N750">
            <v>0</v>
          </cell>
          <cell r="O750">
            <v>0</v>
          </cell>
          <cell r="P750">
            <v>0</v>
          </cell>
          <cell r="Q750">
            <v>0</v>
          </cell>
          <cell r="R750">
            <v>0</v>
          </cell>
        </row>
        <row r="751">
          <cell r="B751" t="str">
            <v>Caspian</v>
          </cell>
          <cell r="C751">
            <v>0</v>
          </cell>
          <cell r="D751">
            <v>0</v>
          </cell>
          <cell r="E751">
            <v>0</v>
          </cell>
          <cell r="F751">
            <v>0</v>
          </cell>
          <cell r="G751">
            <v>0</v>
          </cell>
          <cell r="H751">
            <v>0</v>
          </cell>
          <cell r="I751">
            <v>0</v>
          </cell>
          <cell r="K751" t="str">
            <v>Caspian</v>
          </cell>
          <cell r="L751">
            <v>0</v>
          </cell>
          <cell r="M751">
            <v>0</v>
          </cell>
          <cell r="N751">
            <v>0</v>
          </cell>
          <cell r="O751">
            <v>0</v>
          </cell>
          <cell r="P751">
            <v>0</v>
          </cell>
          <cell r="Q751">
            <v>0</v>
          </cell>
          <cell r="R751">
            <v>0</v>
          </cell>
        </row>
        <row r="752">
          <cell r="B752" t="str">
            <v>Chiaro</v>
          </cell>
          <cell r="C752">
            <v>0</v>
          </cell>
          <cell r="D752">
            <v>0</v>
          </cell>
          <cell r="E752">
            <v>0</v>
          </cell>
          <cell r="F752">
            <v>0</v>
          </cell>
          <cell r="G752">
            <v>0</v>
          </cell>
          <cell r="H752">
            <v>0</v>
          </cell>
          <cell r="I752">
            <v>0</v>
          </cell>
          <cell r="K752" t="str">
            <v>Chiaro</v>
          </cell>
          <cell r="L752">
            <v>0</v>
          </cell>
          <cell r="M752">
            <v>0</v>
          </cell>
          <cell r="N752">
            <v>0</v>
          </cell>
          <cell r="O752">
            <v>0</v>
          </cell>
          <cell r="P752">
            <v>0</v>
          </cell>
          <cell r="Q752">
            <v>0</v>
          </cell>
          <cell r="R752">
            <v>0</v>
          </cell>
        </row>
        <row r="753">
          <cell r="B753" t="str">
            <v>Ciena</v>
          </cell>
          <cell r="C753">
            <v>0</v>
          </cell>
          <cell r="D753">
            <v>0</v>
          </cell>
          <cell r="E753">
            <v>0</v>
          </cell>
          <cell r="F753">
            <v>0</v>
          </cell>
          <cell r="G753">
            <v>0</v>
          </cell>
          <cell r="H753">
            <v>0</v>
          </cell>
          <cell r="I753">
            <v>0</v>
          </cell>
          <cell r="K753" t="str">
            <v>Ciena</v>
          </cell>
          <cell r="L753">
            <v>0</v>
          </cell>
          <cell r="M753">
            <v>0</v>
          </cell>
          <cell r="N753">
            <v>0</v>
          </cell>
          <cell r="O753">
            <v>0</v>
          </cell>
          <cell r="P753">
            <v>0</v>
          </cell>
          <cell r="Q753">
            <v>0</v>
          </cell>
          <cell r="R753">
            <v>0</v>
          </cell>
        </row>
        <row r="754">
          <cell r="B754" t="str">
            <v>Cisco</v>
          </cell>
          <cell r="C754">
            <v>80</v>
          </cell>
          <cell r="D754">
            <v>84</v>
          </cell>
          <cell r="E754">
            <v>29</v>
          </cell>
          <cell r="F754">
            <v>0</v>
          </cell>
          <cell r="G754">
            <v>83</v>
          </cell>
          <cell r="H754">
            <v>11</v>
          </cell>
          <cell r="I754">
            <v>287</v>
          </cell>
          <cell r="K754" t="str">
            <v>Cisco</v>
          </cell>
          <cell r="L754">
            <v>226</v>
          </cell>
          <cell r="M754">
            <v>2246</v>
          </cell>
          <cell r="N754">
            <v>967</v>
          </cell>
          <cell r="O754">
            <v>0</v>
          </cell>
          <cell r="P754">
            <v>2905</v>
          </cell>
          <cell r="Q754">
            <v>48</v>
          </cell>
          <cell r="R754">
            <v>6392</v>
          </cell>
        </row>
        <row r="755">
          <cell r="B755" t="str">
            <v>Cosine</v>
          </cell>
          <cell r="C755">
            <v>0</v>
          </cell>
          <cell r="D755">
            <v>0</v>
          </cell>
          <cell r="E755">
            <v>0</v>
          </cell>
          <cell r="F755">
            <v>0</v>
          </cell>
          <cell r="G755">
            <v>0</v>
          </cell>
          <cell r="H755">
            <v>0</v>
          </cell>
          <cell r="I755">
            <v>0</v>
          </cell>
          <cell r="K755" t="str">
            <v>Cosine</v>
          </cell>
          <cell r="L755">
            <v>0</v>
          </cell>
          <cell r="M755">
            <v>0</v>
          </cell>
          <cell r="N755">
            <v>0</v>
          </cell>
          <cell r="O755">
            <v>0</v>
          </cell>
          <cell r="P755">
            <v>0</v>
          </cell>
          <cell r="Q755">
            <v>0</v>
          </cell>
          <cell r="R755">
            <v>0</v>
          </cell>
        </row>
        <row r="756">
          <cell r="B756" t="str">
            <v>ECI Telecom</v>
          </cell>
          <cell r="C756">
            <v>0</v>
          </cell>
          <cell r="D756">
            <v>0</v>
          </cell>
          <cell r="E756">
            <v>0</v>
          </cell>
          <cell r="F756">
            <v>0</v>
          </cell>
          <cell r="G756">
            <v>0</v>
          </cell>
          <cell r="H756">
            <v>0</v>
          </cell>
          <cell r="I756">
            <v>0</v>
          </cell>
          <cell r="K756" t="str">
            <v>ECI Telecom</v>
          </cell>
          <cell r="L756">
            <v>0</v>
          </cell>
          <cell r="M756">
            <v>0</v>
          </cell>
          <cell r="N756">
            <v>0</v>
          </cell>
          <cell r="O756">
            <v>0</v>
          </cell>
          <cell r="P756">
            <v>0</v>
          </cell>
          <cell r="Q756">
            <v>0</v>
          </cell>
          <cell r="R756">
            <v>0</v>
          </cell>
        </row>
        <row r="757">
          <cell r="B757" t="str">
            <v>Equipe</v>
          </cell>
          <cell r="C757">
            <v>0</v>
          </cell>
          <cell r="D757">
            <v>0</v>
          </cell>
          <cell r="E757">
            <v>0</v>
          </cell>
          <cell r="F757">
            <v>0</v>
          </cell>
          <cell r="G757">
            <v>0</v>
          </cell>
          <cell r="H757">
            <v>0</v>
          </cell>
          <cell r="I757">
            <v>0</v>
          </cell>
          <cell r="K757" t="str">
            <v>Equipe</v>
          </cell>
          <cell r="L757">
            <v>0</v>
          </cell>
          <cell r="M757">
            <v>0</v>
          </cell>
          <cell r="N757">
            <v>0</v>
          </cell>
          <cell r="O757">
            <v>0</v>
          </cell>
          <cell r="P757">
            <v>0</v>
          </cell>
          <cell r="Q757">
            <v>0</v>
          </cell>
          <cell r="R757">
            <v>0</v>
          </cell>
        </row>
        <row r="758">
          <cell r="B758" t="str">
            <v>Ericsson</v>
          </cell>
          <cell r="C758">
            <v>0</v>
          </cell>
          <cell r="D758">
            <v>0</v>
          </cell>
          <cell r="E758">
            <v>11</v>
          </cell>
          <cell r="F758">
            <v>0</v>
          </cell>
          <cell r="G758">
            <v>0</v>
          </cell>
          <cell r="H758">
            <v>15</v>
          </cell>
          <cell r="I758">
            <v>26</v>
          </cell>
          <cell r="K758" t="str">
            <v>Ericsson</v>
          </cell>
          <cell r="L758">
            <v>0</v>
          </cell>
          <cell r="M758">
            <v>0</v>
          </cell>
          <cell r="N758">
            <v>117</v>
          </cell>
          <cell r="O758">
            <v>0</v>
          </cell>
          <cell r="P758">
            <v>0</v>
          </cell>
          <cell r="Q758">
            <v>75</v>
          </cell>
          <cell r="R758">
            <v>192</v>
          </cell>
        </row>
        <row r="759">
          <cell r="B759" t="str">
            <v>Extreme</v>
          </cell>
          <cell r="C759">
            <v>0</v>
          </cell>
          <cell r="D759">
            <v>0</v>
          </cell>
          <cell r="E759">
            <v>0</v>
          </cell>
          <cell r="F759">
            <v>0</v>
          </cell>
          <cell r="G759">
            <v>4</v>
          </cell>
          <cell r="H759">
            <v>0</v>
          </cell>
          <cell r="I759">
            <v>4</v>
          </cell>
          <cell r="K759" t="str">
            <v>Extreme</v>
          </cell>
          <cell r="L759">
            <v>0</v>
          </cell>
          <cell r="M759">
            <v>0</v>
          </cell>
          <cell r="N759">
            <v>0</v>
          </cell>
          <cell r="O759">
            <v>0</v>
          </cell>
          <cell r="P759">
            <v>142</v>
          </cell>
          <cell r="Q759">
            <v>0</v>
          </cell>
          <cell r="R759">
            <v>142</v>
          </cell>
        </row>
        <row r="760">
          <cell r="B760" t="str">
            <v>Force10</v>
          </cell>
          <cell r="C760">
            <v>0</v>
          </cell>
          <cell r="D760">
            <v>0</v>
          </cell>
          <cell r="E760">
            <v>0</v>
          </cell>
          <cell r="F760">
            <v>0</v>
          </cell>
          <cell r="G760">
            <v>0</v>
          </cell>
          <cell r="H760">
            <v>0</v>
          </cell>
          <cell r="I760">
            <v>0</v>
          </cell>
          <cell r="K760" t="str">
            <v>Force10</v>
          </cell>
          <cell r="L760">
            <v>0</v>
          </cell>
          <cell r="M760">
            <v>0</v>
          </cell>
          <cell r="N760">
            <v>0</v>
          </cell>
          <cell r="O760">
            <v>0</v>
          </cell>
          <cell r="P760">
            <v>0</v>
          </cell>
          <cell r="Q760">
            <v>0</v>
          </cell>
          <cell r="R760">
            <v>0</v>
          </cell>
        </row>
        <row r="761">
          <cell r="B761" t="str">
            <v>Fujitsu</v>
          </cell>
          <cell r="C761">
            <v>0</v>
          </cell>
          <cell r="D761">
            <v>0</v>
          </cell>
          <cell r="E761">
            <v>0</v>
          </cell>
          <cell r="F761">
            <v>0</v>
          </cell>
          <cell r="G761">
            <v>0</v>
          </cell>
          <cell r="H761">
            <v>0</v>
          </cell>
          <cell r="I761">
            <v>0</v>
          </cell>
          <cell r="K761" t="str">
            <v>Fujitsu</v>
          </cell>
          <cell r="L761">
            <v>0</v>
          </cell>
          <cell r="M761">
            <v>0</v>
          </cell>
          <cell r="N761">
            <v>0</v>
          </cell>
          <cell r="O761">
            <v>0</v>
          </cell>
          <cell r="P761">
            <v>0</v>
          </cell>
          <cell r="Q761">
            <v>0</v>
          </cell>
          <cell r="R761">
            <v>0</v>
          </cell>
        </row>
        <row r="762">
          <cell r="B762" t="str">
            <v>Hammerhead Systems</v>
          </cell>
          <cell r="C762">
            <v>0</v>
          </cell>
          <cell r="D762">
            <v>0</v>
          </cell>
          <cell r="E762">
            <v>0</v>
          </cell>
          <cell r="F762">
            <v>0</v>
          </cell>
          <cell r="G762">
            <v>0</v>
          </cell>
          <cell r="H762">
            <v>0</v>
          </cell>
          <cell r="I762">
            <v>0</v>
          </cell>
          <cell r="K762" t="str">
            <v>Hammerhead Systems</v>
          </cell>
          <cell r="L762">
            <v>0</v>
          </cell>
          <cell r="M762">
            <v>0</v>
          </cell>
          <cell r="N762">
            <v>0</v>
          </cell>
          <cell r="O762">
            <v>0</v>
          </cell>
          <cell r="P762">
            <v>0</v>
          </cell>
          <cell r="Q762">
            <v>0</v>
          </cell>
          <cell r="R762">
            <v>0</v>
          </cell>
        </row>
        <row r="763">
          <cell r="B763" t="str">
            <v>Hitachi</v>
          </cell>
          <cell r="C763">
            <v>0</v>
          </cell>
          <cell r="D763">
            <v>0</v>
          </cell>
          <cell r="E763">
            <v>0</v>
          </cell>
          <cell r="F763">
            <v>0</v>
          </cell>
          <cell r="G763">
            <v>0</v>
          </cell>
          <cell r="H763">
            <v>0</v>
          </cell>
          <cell r="I763">
            <v>0</v>
          </cell>
          <cell r="K763" t="str">
            <v>Hitachi</v>
          </cell>
          <cell r="L763">
            <v>0</v>
          </cell>
          <cell r="M763">
            <v>0</v>
          </cell>
          <cell r="N763">
            <v>0</v>
          </cell>
          <cell r="O763">
            <v>0</v>
          </cell>
          <cell r="P763">
            <v>0</v>
          </cell>
          <cell r="Q763">
            <v>0</v>
          </cell>
          <cell r="R763">
            <v>0</v>
          </cell>
        </row>
        <row r="764">
          <cell r="B764" t="str">
            <v>Hitachi Cable</v>
          </cell>
          <cell r="C764">
            <v>0</v>
          </cell>
          <cell r="D764">
            <v>0</v>
          </cell>
          <cell r="E764">
            <v>0</v>
          </cell>
          <cell r="F764">
            <v>0</v>
          </cell>
          <cell r="G764">
            <v>0</v>
          </cell>
          <cell r="H764">
            <v>0</v>
          </cell>
          <cell r="I764">
            <v>0</v>
          </cell>
          <cell r="K764" t="str">
            <v>Hitachi Cable</v>
          </cell>
          <cell r="L764">
            <v>0</v>
          </cell>
          <cell r="M764">
            <v>0</v>
          </cell>
          <cell r="N764">
            <v>0</v>
          </cell>
          <cell r="O764">
            <v>0</v>
          </cell>
          <cell r="P764">
            <v>0</v>
          </cell>
          <cell r="Q764">
            <v>0</v>
          </cell>
          <cell r="R764">
            <v>0</v>
          </cell>
        </row>
        <row r="765">
          <cell r="B765" t="str">
            <v>Huawei</v>
          </cell>
          <cell r="C765">
            <v>0</v>
          </cell>
          <cell r="D765">
            <v>6</v>
          </cell>
          <cell r="E765">
            <v>0</v>
          </cell>
          <cell r="F765">
            <v>0</v>
          </cell>
          <cell r="G765">
            <v>0</v>
          </cell>
          <cell r="H765">
            <v>0</v>
          </cell>
          <cell r="I765">
            <v>6</v>
          </cell>
          <cell r="K765" t="str">
            <v>Huawei</v>
          </cell>
          <cell r="L765">
            <v>0</v>
          </cell>
          <cell r="M765">
            <v>32</v>
          </cell>
          <cell r="N765">
            <v>0</v>
          </cell>
          <cell r="O765">
            <v>0</v>
          </cell>
          <cell r="P765">
            <v>0</v>
          </cell>
          <cell r="Q765">
            <v>0</v>
          </cell>
          <cell r="R765">
            <v>32</v>
          </cell>
        </row>
        <row r="766">
          <cell r="B766" t="str">
            <v>Hyperchip</v>
          </cell>
          <cell r="C766">
            <v>0</v>
          </cell>
          <cell r="D766">
            <v>0</v>
          </cell>
          <cell r="E766">
            <v>0</v>
          </cell>
          <cell r="F766">
            <v>0</v>
          </cell>
          <cell r="G766">
            <v>0</v>
          </cell>
          <cell r="H766">
            <v>0</v>
          </cell>
          <cell r="I766">
            <v>0</v>
          </cell>
          <cell r="K766" t="str">
            <v>Hyperchip</v>
          </cell>
          <cell r="L766">
            <v>0</v>
          </cell>
          <cell r="M766">
            <v>0</v>
          </cell>
          <cell r="N766">
            <v>0</v>
          </cell>
          <cell r="O766">
            <v>0</v>
          </cell>
          <cell r="P766">
            <v>0</v>
          </cell>
          <cell r="Q766">
            <v>0</v>
          </cell>
          <cell r="R766">
            <v>0</v>
          </cell>
        </row>
        <row r="767">
          <cell r="B767" t="str">
            <v>Juniper</v>
          </cell>
          <cell r="C767">
            <v>52</v>
          </cell>
          <cell r="D767">
            <v>27</v>
          </cell>
          <cell r="E767">
            <v>24</v>
          </cell>
          <cell r="F767">
            <v>0</v>
          </cell>
          <cell r="G767">
            <v>0</v>
          </cell>
          <cell r="H767">
            <v>0</v>
          </cell>
          <cell r="I767">
            <v>103</v>
          </cell>
          <cell r="K767" t="str">
            <v>Juniper</v>
          </cell>
          <cell r="L767">
            <v>88</v>
          </cell>
          <cell r="M767">
            <v>437</v>
          </cell>
          <cell r="N767">
            <v>196</v>
          </cell>
          <cell r="O767">
            <v>0</v>
          </cell>
          <cell r="P767">
            <v>0</v>
          </cell>
          <cell r="Q767">
            <v>0</v>
          </cell>
          <cell r="R767">
            <v>721</v>
          </cell>
        </row>
        <row r="768">
          <cell r="B768" t="str">
            <v>Laurel Networks</v>
          </cell>
          <cell r="C768">
            <v>0</v>
          </cell>
          <cell r="D768">
            <v>0</v>
          </cell>
          <cell r="E768">
            <v>0</v>
          </cell>
          <cell r="F768">
            <v>0</v>
          </cell>
          <cell r="G768">
            <v>0</v>
          </cell>
          <cell r="H768">
            <v>0</v>
          </cell>
          <cell r="I768">
            <v>0</v>
          </cell>
          <cell r="K768" t="str">
            <v>Laurel Networks</v>
          </cell>
          <cell r="L768">
            <v>0</v>
          </cell>
          <cell r="M768">
            <v>0</v>
          </cell>
          <cell r="N768">
            <v>0</v>
          </cell>
          <cell r="O768">
            <v>0</v>
          </cell>
          <cell r="P768">
            <v>0</v>
          </cell>
          <cell r="Q768">
            <v>0</v>
          </cell>
          <cell r="R768">
            <v>0</v>
          </cell>
        </row>
        <row r="769">
          <cell r="B769" t="str">
            <v>Lucent</v>
          </cell>
          <cell r="C769">
            <v>0</v>
          </cell>
          <cell r="D769">
            <v>0</v>
          </cell>
          <cell r="E769">
            <v>0</v>
          </cell>
          <cell r="F769">
            <v>0</v>
          </cell>
          <cell r="G769">
            <v>0</v>
          </cell>
          <cell r="H769">
            <v>0</v>
          </cell>
          <cell r="I769">
            <v>0</v>
          </cell>
          <cell r="K769" t="str">
            <v>Lucent</v>
          </cell>
          <cell r="L769">
            <v>0</v>
          </cell>
          <cell r="M769">
            <v>0</v>
          </cell>
          <cell r="N769">
            <v>0</v>
          </cell>
          <cell r="O769">
            <v>0</v>
          </cell>
          <cell r="P769">
            <v>0</v>
          </cell>
          <cell r="Q769">
            <v>0</v>
          </cell>
          <cell r="R769">
            <v>0</v>
          </cell>
        </row>
        <row r="770">
          <cell r="B770" t="str">
            <v>NEC</v>
          </cell>
          <cell r="C770">
            <v>0</v>
          </cell>
          <cell r="D770">
            <v>0</v>
          </cell>
          <cell r="E770">
            <v>0</v>
          </cell>
          <cell r="F770">
            <v>0</v>
          </cell>
          <cell r="G770">
            <v>0</v>
          </cell>
          <cell r="H770">
            <v>0</v>
          </cell>
          <cell r="I770">
            <v>0</v>
          </cell>
          <cell r="K770" t="str">
            <v>NEC</v>
          </cell>
          <cell r="L770">
            <v>0</v>
          </cell>
          <cell r="M770">
            <v>0</v>
          </cell>
          <cell r="N770">
            <v>0</v>
          </cell>
          <cell r="O770">
            <v>0</v>
          </cell>
          <cell r="P770">
            <v>0</v>
          </cell>
          <cell r="Q770">
            <v>0</v>
          </cell>
          <cell r="R770">
            <v>0</v>
          </cell>
        </row>
        <row r="771">
          <cell r="B771" t="str">
            <v>Nokia Siemens Networks</v>
          </cell>
          <cell r="C771">
            <v>0</v>
          </cell>
          <cell r="D771">
            <v>0</v>
          </cell>
          <cell r="E771">
            <v>0</v>
          </cell>
          <cell r="F771">
            <v>0</v>
          </cell>
          <cell r="G771">
            <v>0</v>
          </cell>
          <cell r="H771">
            <v>0</v>
          </cell>
          <cell r="I771">
            <v>0</v>
          </cell>
          <cell r="K771" t="str">
            <v>Nokia Siemens Networks</v>
          </cell>
          <cell r="L771">
            <v>0</v>
          </cell>
          <cell r="M771">
            <v>0</v>
          </cell>
          <cell r="N771">
            <v>0</v>
          </cell>
          <cell r="O771">
            <v>0</v>
          </cell>
          <cell r="P771">
            <v>0</v>
          </cell>
          <cell r="Q771">
            <v>0</v>
          </cell>
          <cell r="R771">
            <v>0</v>
          </cell>
        </row>
        <row r="772">
          <cell r="B772" t="str">
            <v>Nortel</v>
          </cell>
          <cell r="C772">
            <v>0</v>
          </cell>
          <cell r="D772">
            <v>0</v>
          </cell>
          <cell r="E772">
            <v>0</v>
          </cell>
          <cell r="F772">
            <v>0</v>
          </cell>
          <cell r="G772">
            <v>4</v>
          </cell>
          <cell r="H772">
            <v>92</v>
          </cell>
          <cell r="I772">
            <v>96</v>
          </cell>
          <cell r="K772" t="str">
            <v>Nortel</v>
          </cell>
          <cell r="L772">
            <v>0</v>
          </cell>
          <cell r="M772">
            <v>0</v>
          </cell>
          <cell r="N772">
            <v>0</v>
          </cell>
          <cell r="O772">
            <v>0</v>
          </cell>
          <cell r="P772">
            <v>153</v>
          </cell>
          <cell r="Q772">
            <v>386</v>
          </cell>
          <cell r="R772">
            <v>539</v>
          </cell>
        </row>
        <row r="773">
          <cell r="B773" t="str">
            <v>Procket</v>
          </cell>
          <cell r="C773">
            <v>0</v>
          </cell>
          <cell r="D773">
            <v>0</v>
          </cell>
          <cell r="E773">
            <v>0</v>
          </cell>
          <cell r="F773">
            <v>0</v>
          </cell>
          <cell r="G773">
            <v>0</v>
          </cell>
          <cell r="H773">
            <v>0</v>
          </cell>
          <cell r="I773">
            <v>0</v>
          </cell>
          <cell r="K773" t="str">
            <v>Procket</v>
          </cell>
          <cell r="L773">
            <v>0</v>
          </cell>
          <cell r="M773">
            <v>0</v>
          </cell>
          <cell r="N773">
            <v>0</v>
          </cell>
          <cell r="O773">
            <v>0</v>
          </cell>
          <cell r="P773">
            <v>0</v>
          </cell>
          <cell r="Q773">
            <v>0</v>
          </cell>
          <cell r="R773">
            <v>0</v>
          </cell>
        </row>
        <row r="774">
          <cell r="B774" t="str">
            <v>Quarry</v>
          </cell>
          <cell r="C774">
            <v>0</v>
          </cell>
          <cell r="D774">
            <v>0</v>
          </cell>
          <cell r="E774">
            <v>0</v>
          </cell>
          <cell r="F774">
            <v>0</v>
          </cell>
          <cell r="G774">
            <v>0</v>
          </cell>
          <cell r="H774">
            <v>0</v>
          </cell>
          <cell r="I774">
            <v>0</v>
          </cell>
          <cell r="K774" t="str">
            <v>Quarry</v>
          </cell>
          <cell r="L774">
            <v>0</v>
          </cell>
          <cell r="M774">
            <v>0</v>
          </cell>
          <cell r="N774">
            <v>0</v>
          </cell>
          <cell r="O774">
            <v>0</v>
          </cell>
          <cell r="P774">
            <v>0</v>
          </cell>
          <cell r="Q774">
            <v>0</v>
          </cell>
          <cell r="R774">
            <v>0</v>
          </cell>
        </row>
        <row r="775">
          <cell r="B775" t="str">
            <v>Redback</v>
          </cell>
          <cell r="C775">
            <v>0</v>
          </cell>
          <cell r="D775">
            <v>0</v>
          </cell>
          <cell r="E775">
            <v>0</v>
          </cell>
          <cell r="F775">
            <v>0</v>
          </cell>
          <cell r="G775">
            <v>0</v>
          </cell>
          <cell r="H775">
            <v>0</v>
          </cell>
          <cell r="I775">
            <v>0</v>
          </cell>
          <cell r="K775" t="str">
            <v>Redback</v>
          </cell>
          <cell r="L775">
            <v>0</v>
          </cell>
          <cell r="M775">
            <v>0</v>
          </cell>
          <cell r="N775">
            <v>0</v>
          </cell>
          <cell r="O775">
            <v>0</v>
          </cell>
          <cell r="P775">
            <v>0</v>
          </cell>
          <cell r="Q775">
            <v>0</v>
          </cell>
          <cell r="R775">
            <v>0</v>
          </cell>
        </row>
        <row r="776">
          <cell r="B776" t="str">
            <v>Riverstone</v>
          </cell>
          <cell r="C776">
            <v>0</v>
          </cell>
          <cell r="D776">
            <v>0</v>
          </cell>
          <cell r="E776">
            <v>0</v>
          </cell>
          <cell r="F776">
            <v>0</v>
          </cell>
          <cell r="G776">
            <v>0</v>
          </cell>
          <cell r="H776">
            <v>0</v>
          </cell>
          <cell r="I776">
            <v>0</v>
          </cell>
          <cell r="K776" t="str">
            <v>Riverstone</v>
          </cell>
          <cell r="L776">
            <v>0</v>
          </cell>
          <cell r="M776">
            <v>0</v>
          </cell>
          <cell r="N776">
            <v>0</v>
          </cell>
          <cell r="O776">
            <v>0</v>
          </cell>
          <cell r="P776">
            <v>0</v>
          </cell>
          <cell r="Q776">
            <v>0</v>
          </cell>
          <cell r="R776">
            <v>0</v>
          </cell>
        </row>
        <row r="777">
          <cell r="B777" t="str">
            <v>Tellabs</v>
          </cell>
          <cell r="C777">
            <v>0</v>
          </cell>
          <cell r="D777">
            <v>4</v>
          </cell>
          <cell r="E777">
            <v>0</v>
          </cell>
          <cell r="F777">
            <v>0</v>
          </cell>
          <cell r="G777">
            <v>0</v>
          </cell>
          <cell r="H777">
            <v>0</v>
          </cell>
          <cell r="I777">
            <v>4</v>
          </cell>
          <cell r="K777" t="str">
            <v>Tellabs</v>
          </cell>
          <cell r="L777">
            <v>0</v>
          </cell>
          <cell r="M777">
            <v>49</v>
          </cell>
          <cell r="N777">
            <v>0</v>
          </cell>
          <cell r="O777">
            <v>0</v>
          </cell>
          <cell r="P777">
            <v>0</v>
          </cell>
          <cell r="Q777">
            <v>0</v>
          </cell>
          <cell r="R777">
            <v>49</v>
          </cell>
        </row>
        <row r="778">
          <cell r="B778" t="str">
            <v>ZTE</v>
          </cell>
          <cell r="C778">
            <v>0</v>
          </cell>
          <cell r="D778">
            <v>0</v>
          </cell>
          <cell r="E778">
            <v>0</v>
          </cell>
          <cell r="F778">
            <v>0</v>
          </cell>
          <cell r="G778">
            <v>0</v>
          </cell>
          <cell r="H778">
            <v>0</v>
          </cell>
          <cell r="I778">
            <v>0</v>
          </cell>
          <cell r="K778" t="str">
            <v>ZTE</v>
          </cell>
          <cell r="L778">
            <v>0</v>
          </cell>
          <cell r="M778">
            <v>0</v>
          </cell>
          <cell r="N778">
            <v>0</v>
          </cell>
          <cell r="O778">
            <v>0</v>
          </cell>
          <cell r="P778">
            <v>0</v>
          </cell>
          <cell r="Q778">
            <v>0</v>
          </cell>
          <cell r="R778">
            <v>0</v>
          </cell>
        </row>
        <row r="779">
          <cell r="B779" t="str">
            <v>Other</v>
          </cell>
          <cell r="C779">
            <v>0</v>
          </cell>
          <cell r="D779">
            <v>0</v>
          </cell>
          <cell r="E779">
            <v>0</v>
          </cell>
          <cell r="F779">
            <v>0</v>
          </cell>
          <cell r="G779">
            <v>3</v>
          </cell>
          <cell r="H779">
            <v>0</v>
          </cell>
          <cell r="I779">
            <v>3</v>
          </cell>
          <cell r="K779" t="str">
            <v>Other</v>
          </cell>
          <cell r="L779">
            <v>0</v>
          </cell>
          <cell r="M779">
            <v>0</v>
          </cell>
          <cell r="N779">
            <v>0</v>
          </cell>
          <cell r="O779">
            <v>0</v>
          </cell>
          <cell r="P779">
            <v>21</v>
          </cell>
          <cell r="Q779">
            <v>0</v>
          </cell>
          <cell r="R779">
            <v>21</v>
          </cell>
        </row>
        <row r="780">
          <cell r="B780" t="str">
            <v>Total</v>
          </cell>
          <cell r="C780">
            <v>132.69999999999999</v>
          </cell>
          <cell r="D780">
            <v>178</v>
          </cell>
          <cell r="E780">
            <v>64</v>
          </cell>
          <cell r="F780">
            <v>0</v>
          </cell>
          <cell r="G780">
            <v>100</v>
          </cell>
          <cell r="H780">
            <v>197</v>
          </cell>
          <cell r="I780">
            <v>671.7</v>
          </cell>
          <cell r="K780" t="str">
            <v>Total</v>
          </cell>
          <cell r="L780">
            <v>315</v>
          </cell>
          <cell r="M780">
            <v>3221</v>
          </cell>
          <cell r="N780">
            <v>1280</v>
          </cell>
          <cell r="O780">
            <v>0</v>
          </cell>
          <cell r="P780">
            <v>3458</v>
          </cell>
          <cell r="Q780">
            <v>1005</v>
          </cell>
          <cell r="R780">
            <v>9279</v>
          </cell>
        </row>
        <row r="784">
          <cell r="B784" t="str">
            <v>Vendor</v>
          </cell>
          <cell r="C784" t="str">
            <v>Core IP/MPLS</v>
          </cell>
          <cell r="D784" t="str">
            <v xml:space="preserve">Edge IP/MPLS </v>
          </cell>
          <cell r="E784" t="str">
            <v>Subscriber Service Router</v>
          </cell>
          <cell r="F784" t="str">
            <v>BRAS</v>
          </cell>
          <cell r="G784" t="str">
            <v>IP/Ethernet</v>
          </cell>
          <cell r="H784" t="str">
            <v>ATM/MPLS</v>
          </cell>
          <cell r="I784" t="str">
            <v>Total IPS</v>
          </cell>
          <cell r="K784" t="str">
            <v>Vendor</v>
          </cell>
          <cell r="L784" t="str">
            <v>Core IP/MPLS</v>
          </cell>
          <cell r="M784" t="str">
            <v>Edge IP/MPLS</v>
          </cell>
          <cell r="N784" t="str">
            <v>Subscriber Service Router</v>
          </cell>
          <cell r="O784" t="str">
            <v>BRAS</v>
          </cell>
          <cell r="P784" t="str">
            <v>IP/Ethernet</v>
          </cell>
          <cell r="Q784" t="str">
            <v>ATM/MPLS</v>
          </cell>
          <cell r="R784" t="str">
            <v>Total IPS</v>
          </cell>
        </row>
        <row r="785">
          <cell r="B785" t="str">
            <v>Alaxala Networks</v>
          </cell>
          <cell r="I785">
            <v>0</v>
          </cell>
          <cell r="K785" t="str">
            <v>Alaxala Networks</v>
          </cell>
          <cell r="R785">
            <v>0</v>
          </cell>
        </row>
        <row r="786">
          <cell r="B786" t="str">
            <v>Alcatel-Lucent</v>
          </cell>
          <cell r="C786">
            <v>0</v>
          </cell>
          <cell r="D786">
            <v>61</v>
          </cell>
          <cell r="E786">
            <v>0</v>
          </cell>
          <cell r="F786">
            <v>0</v>
          </cell>
          <cell r="G786">
            <v>6</v>
          </cell>
          <cell r="H786">
            <v>69</v>
          </cell>
          <cell r="I786">
            <v>136</v>
          </cell>
          <cell r="K786" t="str">
            <v>Alcatel-Lucent</v>
          </cell>
          <cell r="L786">
            <v>0</v>
          </cell>
          <cell r="M786">
            <v>486</v>
          </cell>
          <cell r="N786">
            <v>0</v>
          </cell>
          <cell r="O786">
            <v>0</v>
          </cell>
          <cell r="P786">
            <v>237</v>
          </cell>
          <cell r="Q786">
            <v>432</v>
          </cell>
          <cell r="R786">
            <v>1155</v>
          </cell>
        </row>
        <row r="787">
          <cell r="B787" t="str">
            <v>Atrica</v>
          </cell>
          <cell r="C787">
            <v>0</v>
          </cell>
          <cell r="D787">
            <v>0</v>
          </cell>
          <cell r="E787">
            <v>0</v>
          </cell>
          <cell r="F787">
            <v>0</v>
          </cell>
          <cell r="G787">
            <v>3</v>
          </cell>
          <cell r="H787">
            <v>0</v>
          </cell>
          <cell r="I787">
            <v>3</v>
          </cell>
          <cell r="K787" t="str">
            <v>Atrica</v>
          </cell>
          <cell r="L787">
            <v>0</v>
          </cell>
          <cell r="M787">
            <v>0</v>
          </cell>
          <cell r="N787">
            <v>0</v>
          </cell>
          <cell r="O787">
            <v>0</v>
          </cell>
          <cell r="P787">
            <v>21</v>
          </cell>
          <cell r="Q787">
            <v>0</v>
          </cell>
          <cell r="R787">
            <v>21</v>
          </cell>
        </row>
        <row r="788">
          <cell r="B788" t="str">
            <v>Avici</v>
          </cell>
          <cell r="C788">
            <v>2</v>
          </cell>
          <cell r="D788">
            <v>0</v>
          </cell>
          <cell r="E788">
            <v>0</v>
          </cell>
          <cell r="F788">
            <v>0</v>
          </cell>
          <cell r="G788">
            <v>0</v>
          </cell>
          <cell r="H788">
            <v>0</v>
          </cell>
          <cell r="I788">
            <v>2</v>
          </cell>
          <cell r="K788" t="str">
            <v>Avici</v>
          </cell>
          <cell r="L788">
            <v>3</v>
          </cell>
          <cell r="M788">
            <v>0</v>
          </cell>
          <cell r="N788">
            <v>0</v>
          </cell>
          <cell r="O788">
            <v>0</v>
          </cell>
          <cell r="P788">
            <v>0</v>
          </cell>
          <cell r="Q788">
            <v>0</v>
          </cell>
          <cell r="R788">
            <v>3</v>
          </cell>
        </row>
        <row r="789">
          <cell r="B789" t="str">
            <v>Brocade</v>
          </cell>
          <cell r="C789">
            <v>0</v>
          </cell>
          <cell r="D789">
            <v>0</v>
          </cell>
          <cell r="E789">
            <v>0</v>
          </cell>
          <cell r="F789">
            <v>0</v>
          </cell>
          <cell r="G789">
            <v>0</v>
          </cell>
          <cell r="H789">
            <v>0</v>
          </cell>
          <cell r="I789">
            <v>0</v>
          </cell>
          <cell r="K789" t="str">
            <v>Brocade</v>
          </cell>
          <cell r="L789">
            <v>0</v>
          </cell>
          <cell r="M789">
            <v>0</v>
          </cell>
          <cell r="N789">
            <v>0</v>
          </cell>
          <cell r="O789">
            <v>0</v>
          </cell>
          <cell r="P789">
            <v>0</v>
          </cell>
          <cell r="Q789">
            <v>0</v>
          </cell>
          <cell r="R789">
            <v>0</v>
          </cell>
        </row>
        <row r="790">
          <cell r="B790" t="str">
            <v>Caspian</v>
          </cell>
          <cell r="C790">
            <v>0</v>
          </cell>
          <cell r="D790">
            <v>0</v>
          </cell>
          <cell r="E790">
            <v>0</v>
          </cell>
          <cell r="F790">
            <v>0</v>
          </cell>
          <cell r="G790">
            <v>0</v>
          </cell>
          <cell r="H790">
            <v>0</v>
          </cell>
          <cell r="I790">
            <v>0</v>
          </cell>
          <cell r="K790" t="str">
            <v>Caspian</v>
          </cell>
          <cell r="L790">
            <v>0</v>
          </cell>
          <cell r="M790">
            <v>0</v>
          </cell>
          <cell r="N790">
            <v>0</v>
          </cell>
          <cell r="O790">
            <v>0</v>
          </cell>
          <cell r="P790">
            <v>0</v>
          </cell>
          <cell r="Q790">
            <v>0</v>
          </cell>
          <cell r="R790">
            <v>0</v>
          </cell>
        </row>
        <row r="791">
          <cell r="B791" t="str">
            <v>Chiaro</v>
          </cell>
          <cell r="C791">
            <v>0</v>
          </cell>
          <cell r="D791">
            <v>0</v>
          </cell>
          <cell r="E791">
            <v>0</v>
          </cell>
          <cell r="F791">
            <v>0</v>
          </cell>
          <cell r="G791">
            <v>0</v>
          </cell>
          <cell r="H791">
            <v>0</v>
          </cell>
          <cell r="I791">
            <v>0</v>
          </cell>
          <cell r="K791" t="str">
            <v>Chiaro</v>
          </cell>
          <cell r="L791">
            <v>0</v>
          </cell>
          <cell r="M791">
            <v>0</v>
          </cell>
          <cell r="N791">
            <v>0</v>
          </cell>
          <cell r="O791">
            <v>0</v>
          </cell>
          <cell r="P791">
            <v>0</v>
          </cell>
          <cell r="Q791">
            <v>0</v>
          </cell>
          <cell r="R791">
            <v>0</v>
          </cell>
        </row>
        <row r="792">
          <cell r="B792" t="str">
            <v>Ciena</v>
          </cell>
          <cell r="C792">
            <v>0</v>
          </cell>
          <cell r="D792">
            <v>0</v>
          </cell>
          <cell r="E792">
            <v>0</v>
          </cell>
          <cell r="F792">
            <v>0</v>
          </cell>
          <cell r="G792">
            <v>0</v>
          </cell>
          <cell r="H792">
            <v>0</v>
          </cell>
          <cell r="I792">
            <v>0</v>
          </cell>
          <cell r="K792" t="str">
            <v>Ciena</v>
          </cell>
          <cell r="L792">
            <v>0</v>
          </cell>
          <cell r="M792">
            <v>0</v>
          </cell>
          <cell r="N792">
            <v>0</v>
          </cell>
          <cell r="O792">
            <v>0</v>
          </cell>
          <cell r="P792">
            <v>0</v>
          </cell>
          <cell r="Q792">
            <v>0</v>
          </cell>
          <cell r="R792">
            <v>0</v>
          </cell>
        </row>
        <row r="793">
          <cell r="B793" t="str">
            <v>Cisco</v>
          </cell>
          <cell r="C793">
            <v>88</v>
          </cell>
          <cell r="D793">
            <v>106</v>
          </cell>
          <cell r="E793">
            <v>34</v>
          </cell>
          <cell r="F793">
            <v>0</v>
          </cell>
          <cell r="G793">
            <v>68</v>
          </cell>
          <cell r="H793">
            <v>10</v>
          </cell>
          <cell r="I793">
            <v>306</v>
          </cell>
          <cell r="K793" t="str">
            <v>Cisco</v>
          </cell>
          <cell r="L793">
            <v>263</v>
          </cell>
          <cell r="M793">
            <v>2606</v>
          </cell>
          <cell r="N793">
            <v>1132</v>
          </cell>
          <cell r="O793">
            <v>0</v>
          </cell>
          <cell r="P793">
            <v>2380</v>
          </cell>
          <cell r="Q793">
            <v>46</v>
          </cell>
          <cell r="R793">
            <v>6427</v>
          </cell>
        </row>
        <row r="794">
          <cell r="B794" t="str">
            <v>Cosine</v>
          </cell>
          <cell r="C794">
            <v>0</v>
          </cell>
          <cell r="D794">
            <v>0</v>
          </cell>
          <cell r="E794">
            <v>0</v>
          </cell>
          <cell r="F794">
            <v>0</v>
          </cell>
          <cell r="G794">
            <v>0</v>
          </cell>
          <cell r="H794">
            <v>0</v>
          </cell>
          <cell r="I794">
            <v>0</v>
          </cell>
          <cell r="K794" t="str">
            <v>Cosine</v>
          </cell>
          <cell r="L794">
            <v>0</v>
          </cell>
          <cell r="M794">
            <v>0</v>
          </cell>
          <cell r="N794">
            <v>0</v>
          </cell>
          <cell r="O794">
            <v>0</v>
          </cell>
          <cell r="P794">
            <v>0</v>
          </cell>
          <cell r="Q794">
            <v>0</v>
          </cell>
          <cell r="R794">
            <v>0</v>
          </cell>
        </row>
        <row r="795">
          <cell r="B795" t="str">
            <v>ECI Telecom</v>
          </cell>
          <cell r="C795">
            <v>0</v>
          </cell>
          <cell r="D795">
            <v>0</v>
          </cell>
          <cell r="E795">
            <v>0</v>
          </cell>
          <cell r="F795">
            <v>0</v>
          </cell>
          <cell r="G795">
            <v>0</v>
          </cell>
          <cell r="H795">
            <v>0</v>
          </cell>
          <cell r="I795">
            <v>0</v>
          </cell>
          <cell r="K795" t="str">
            <v>ECI Telecom</v>
          </cell>
          <cell r="L795">
            <v>0</v>
          </cell>
          <cell r="M795">
            <v>0</v>
          </cell>
          <cell r="N795">
            <v>0</v>
          </cell>
          <cell r="O795">
            <v>0</v>
          </cell>
          <cell r="P795">
            <v>0</v>
          </cell>
          <cell r="Q795">
            <v>0</v>
          </cell>
          <cell r="R795">
            <v>0</v>
          </cell>
        </row>
        <row r="796">
          <cell r="B796" t="str">
            <v>Equipe</v>
          </cell>
          <cell r="C796">
            <v>0</v>
          </cell>
          <cell r="D796">
            <v>0</v>
          </cell>
          <cell r="E796">
            <v>0</v>
          </cell>
          <cell r="F796">
            <v>0</v>
          </cell>
          <cell r="G796">
            <v>0</v>
          </cell>
          <cell r="H796">
            <v>0</v>
          </cell>
          <cell r="I796">
            <v>0</v>
          </cell>
          <cell r="K796" t="str">
            <v>Equipe</v>
          </cell>
          <cell r="L796">
            <v>0</v>
          </cell>
          <cell r="M796">
            <v>0</v>
          </cell>
          <cell r="N796">
            <v>0</v>
          </cell>
          <cell r="O796">
            <v>0</v>
          </cell>
          <cell r="P796">
            <v>0</v>
          </cell>
          <cell r="Q796">
            <v>0</v>
          </cell>
          <cell r="R796">
            <v>0</v>
          </cell>
        </row>
        <row r="797">
          <cell r="B797" t="str">
            <v>Ericsson</v>
          </cell>
          <cell r="C797">
            <v>0</v>
          </cell>
          <cell r="D797">
            <v>0</v>
          </cell>
          <cell r="E797">
            <v>12</v>
          </cell>
          <cell r="F797">
            <v>0</v>
          </cell>
          <cell r="G797">
            <v>0</v>
          </cell>
          <cell r="H797">
            <v>9</v>
          </cell>
          <cell r="I797">
            <v>21</v>
          </cell>
          <cell r="K797" t="str">
            <v>Ericsson</v>
          </cell>
          <cell r="L797">
            <v>0</v>
          </cell>
          <cell r="M797">
            <v>0</v>
          </cell>
          <cell r="N797">
            <v>132</v>
          </cell>
          <cell r="O797">
            <v>0</v>
          </cell>
          <cell r="P797">
            <v>0</v>
          </cell>
          <cell r="Q797">
            <v>43</v>
          </cell>
          <cell r="R797">
            <v>175</v>
          </cell>
        </row>
        <row r="798">
          <cell r="B798" t="str">
            <v>Extreme</v>
          </cell>
          <cell r="C798">
            <v>0</v>
          </cell>
          <cell r="D798">
            <v>0</v>
          </cell>
          <cell r="E798">
            <v>0</v>
          </cell>
          <cell r="F798">
            <v>0</v>
          </cell>
          <cell r="G798">
            <v>4</v>
          </cell>
          <cell r="H798">
            <v>0</v>
          </cell>
          <cell r="I798">
            <v>4</v>
          </cell>
          <cell r="K798" t="str">
            <v>Extreme</v>
          </cell>
          <cell r="L798">
            <v>0</v>
          </cell>
          <cell r="M798">
            <v>0</v>
          </cell>
          <cell r="N798">
            <v>0</v>
          </cell>
          <cell r="O798">
            <v>0</v>
          </cell>
          <cell r="P798">
            <v>140</v>
          </cell>
          <cell r="Q798">
            <v>0</v>
          </cell>
          <cell r="R798">
            <v>140</v>
          </cell>
        </row>
        <row r="799">
          <cell r="B799" t="str">
            <v>Force10</v>
          </cell>
          <cell r="C799">
            <v>0</v>
          </cell>
          <cell r="D799">
            <v>0</v>
          </cell>
          <cell r="E799">
            <v>0</v>
          </cell>
          <cell r="F799">
            <v>0</v>
          </cell>
          <cell r="G799">
            <v>0</v>
          </cell>
          <cell r="H799">
            <v>0</v>
          </cell>
          <cell r="I799">
            <v>0</v>
          </cell>
          <cell r="K799" t="str">
            <v>Force10</v>
          </cell>
          <cell r="L799">
            <v>0</v>
          </cell>
          <cell r="M799">
            <v>0</v>
          </cell>
          <cell r="N799">
            <v>0</v>
          </cell>
          <cell r="O799">
            <v>0</v>
          </cell>
          <cell r="P799">
            <v>0</v>
          </cell>
          <cell r="Q799">
            <v>0</v>
          </cell>
          <cell r="R799">
            <v>0</v>
          </cell>
        </row>
        <row r="800">
          <cell r="B800" t="str">
            <v>Fujitsu</v>
          </cell>
          <cell r="C800">
            <v>0</v>
          </cell>
          <cell r="D800">
            <v>0</v>
          </cell>
          <cell r="E800">
            <v>0</v>
          </cell>
          <cell r="F800">
            <v>0</v>
          </cell>
          <cell r="G800">
            <v>0</v>
          </cell>
          <cell r="H800">
            <v>0</v>
          </cell>
          <cell r="I800">
            <v>0</v>
          </cell>
          <cell r="K800" t="str">
            <v>Fujitsu</v>
          </cell>
          <cell r="L800">
            <v>0</v>
          </cell>
          <cell r="M800">
            <v>0</v>
          </cell>
          <cell r="N800">
            <v>0</v>
          </cell>
          <cell r="O800">
            <v>0</v>
          </cell>
          <cell r="P800">
            <v>0</v>
          </cell>
          <cell r="Q800">
            <v>0</v>
          </cell>
          <cell r="R800">
            <v>0</v>
          </cell>
        </row>
        <row r="801">
          <cell r="B801" t="str">
            <v>Hammerhead Systems</v>
          </cell>
          <cell r="C801">
            <v>0</v>
          </cell>
          <cell r="D801">
            <v>0</v>
          </cell>
          <cell r="E801">
            <v>0</v>
          </cell>
          <cell r="F801">
            <v>0</v>
          </cell>
          <cell r="G801">
            <v>0</v>
          </cell>
          <cell r="H801">
            <v>0</v>
          </cell>
          <cell r="I801">
            <v>0</v>
          </cell>
          <cell r="K801" t="str">
            <v>Hammerhead Systems</v>
          </cell>
          <cell r="L801">
            <v>0</v>
          </cell>
          <cell r="M801">
            <v>0</v>
          </cell>
          <cell r="N801">
            <v>0</v>
          </cell>
          <cell r="O801">
            <v>0</v>
          </cell>
          <cell r="P801">
            <v>0</v>
          </cell>
          <cell r="Q801">
            <v>0</v>
          </cell>
          <cell r="R801">
            <v>0</v>
          </cell>
        </row>
        <row r="802">
          <cell r="B802" t="str">
            <v>Hitachi</v>
          </cell>
          <cell r="C802">
            <v>0</v>
          </cell>
          <cell r="D802">
            <v>0</v>
          </cell>
          <cell r="E802">
            <v>0</v>
          </cell>
          <cell r="F802">
            <v>0</v>
          </cell>
          <cell r="G802">
            <v>0</v>
          </cell>
          <cell r="H802">
            <v>0</v>
          </cell>
          <cell r="I802">
            <v>0</v>
          </cell>
          <cell r="K802" t="str">
            <v>Hitachi</v>
          </cell>
          <cell r="L802">
            <v>0</v>
          </cell>
          <cell r="M802">
            <v>0</v>
          </cell>
          <cell r="N802">
            <v>0</v>
          </cell>
          <cell r="O802">
            <v>0</v>
          </cell>
          <cell r="P802">
            <v>0</v>
          </cell>
          <cell r="Q802">
            <v>0</v>
          </cell>
          <cell r="R802">
            <v>0</v>
          </cell>
        </row>
        <row r="803">
          <cell r="B803" t="str">
            <v>Hitachi Cable</v>
          </cell>
          <cell r="C803">
            <v>0</v>
          </cell>
          <cell r="D803">
            <v>0</v>
          </cell>
          <cell r="E803">
            <v>0</v>
          </cell>
          <cell r="F803">
            <v>0</v>
          </cell>
          <cell r="G803">
            <v>0</v>
          </cell>
          <cell r="H803">
            <v>0</v>
          </cell>
          <cell r="I803">
            <v>0</v>
          </cell>
          <cell r="K803" t="str">
            <v>Hitachi Cable</v>
          </cell>
          <cell r="L803">
            <v>0</v>
          </cell>
          <cell r="M803">
            <v>0</v>
          </cell>
          <cell r="N803">
            <v>0</v>
          </cell>
          <cell r="O803">
            <v>0</v>
          </cell>
          <cell r="P803">
            <v>0</v>
          </cell>
          <cell r="Q803">
            <v>0</v>
          </cell>
          <cell r="R803">
            <v>0</v>
          </cell>
        </row>
        <row r="804">
          <cell r="B804" t="str">
            <v>Huawei</v>
          </cell>
          <cell r="C804">
            <v>0</v>
          </cell>
          <cell r="D804">
            <v>8</v>
          </cell>
          <cell r="E804">
            <v>0</v>
          </cell>
          <cell r="F804">
            <v>0</v>
          </cell>
          <cell r="G804">
            <v>6</v>
          </cell>
          <cell r="H804">
            <v>0</v>
          </cell>
          <cell r="I804">
            <v>14</v>
          </cell>
          <cell r="K804" t="str">
            <v>Huawei</v>
          </cell>
          <cell r="L804">
            <v>0</v>
          </cell>
          <cell r="M804">
            <v>41</v>
          </cell>
          <cell r="N804">
            <v>0</v>
          </cell>
          <cell r="O804">
            <v>0</v>
          </cell>
          <cell r="P804">
            <v>15127</v>
          </cell>
          <cell r="Q804">
            <v>0</v>
          </cell>
          <cell r="R804">
            <v>15168</v>
          </cell>
        </row>
        <row r="805">
          <cell r="B805" t="str">
            <v>Hyperchip</v>
          </cell>
          <cell r="C805">
            <v>0</v>
          </cell>
          <cell r="D805">
            <v>0</v>
          </cell>
          <cell r="E805">
            <v>0</v>
          </cell>
          <cell r="F805">
            <v>0</v>
          </cell>
          <cell r="G805">
            <v>0</v>
          </cell>
          <cell r="H805">
            <v>0</v>
          </cell>
          <cell r="I805">
            <v>0</v>
          </cell>
          <cell r="K805" t="str">
            <v>Hyperchip</v>
          </cell>
          <cell r="L805">
            <v>0</v>
          </cell>
          <cell r="M805">
            <v>0</v>
          </cell>
          <cell r="N805">
            <v>0</v>
          </cell>
          <cell r="O805">
            <v>0</v>
          </cell>
          <cell r="P805">
            <v>0</v>
          </cell>
          <cell r="Q805">
            <v>0</v>
          </cell>
          <cell r="R805">
            <v>0</v>
          </cell>
        </row>
        <row r="806">
          <cell r="B806" t="str">
            <v>Juniper</v>
          </cell>
          <cell r="C806">
            <v>65</v>
          </cell>
          <cell r="D806">
            <v>28</v>
          </cell>
          <cell r="E806">
            <v>24</v>
          </cell>
          <cell r="F806">
            <v>0</v>
          </cell>
          <cell r="G806">
            <v>0</v>
          </cell>
          <cell r="H806">
            <v>0</v>
          </cell>
          <cell r="I806">
            <v>117</v>
          </cell>
          <cell r="K806" t="str">
            <v>Juniper</v>
          </cell>
          <cell r="L806">
            <v>115</v>
          </cell>
          <cell r="M806">
            <v>471</v>
          </cell>
          <cell r="N806">
            <v>171</v>
          </cell>
          <cell r="O806">
            <v>0</v>
          </cell>
          <cell r="P806">
            <v>0</v>
          </cell>
          <cell r="Q806">
            <v>0</v>
          </cell>
          <cell r="R806">
            <v>757</v>
          </cell>
        </row>
        <row r="807">
          <cell r="B807" t="str">
            <v>Laurel Networks</v>
          </cell>
          <cell r="C807">
            <v>0</v>
          </cell>
          <cell r="D807">
            <v>0</v>
          </cell>
          <cell r="E807">
            <v>0</v>
          </cell>
          <cell r="F807">
            <v>0</v>
          </cell>
          <cell r="G807">
            <v>0</v>
          </cell>
          <cell r="H807">
            <v>0</v>
          </cell>
          <cell r="I807">
            <v>0</v>
          </cell>
          <cell r="K807" t="str">
            <v>Laurel Networks</v>
          </cell>
          <cell r="L807">
            <v>0</v>
          </cell>
          <cell r="M807">
            <v>0</v>
          </cell>
          <cell r="N807">
            <v>0</v>
          </cell>
          <cell r="O807">
            <v>0</v>
          </cell>
          <cell r="P807">
            <v>0</v>
          </cell>
          <cell r="Q807">
            <v>0</v>
          </cell>
          <cell r="R807">
            <v>0</v>
          </cell>
        </row>
        <row r="808">
          <cell r="B808" t="str">
            <v>Lucent</v>
          </cell>
          <cell r="C808">
            <v>0</v>
          </cell>
          <cell r="D808">
            <v>0</v>
          </cell>
          <cell r="E808">
            <v>0</v>
          </cell>
          <cell r="F808">
            <v>0</v>
          </cell>
          <cell r="G808">
            <v>0</v>
          </cell>
          <cell r="H808">
            <v>0</v>
          </cell>
          <cell r="I808">
            <v>0</v>
          </cell>
          <cell r="K808" t="str">
            <v>Lucent</v>
          </cell>
          <cell r="L808">
            <v>0</v>
          </cell>
          <cell r="M808">
            <v>0</v>
          </cell>
          <cell r="N808">
            <v>0</v>
          </cell>
          <cell r="O808">
            <v>0</v>
          </cell>
          <cell r="P808">
            <v>0</v>
          </cell>
          <cell r="Q808">
            <v>0</v>
          </cell>
          <cell r="R808">
            <v>0</v>
          </cell>
        </row>
        <row r="809">
          <cell r="B809" t="str">
            <v>NEC</v>
          </cell>
          <cell r="C809">
            <v>0</v>
          </cell>
          <cell r="D809">
            <v>0</v>
          </cell>
          <cell r="E809">
            <v>0</v>
          </cell>
          <cell r="F809">
            <v>0</v>
          </cell>
          <cell r="G809">
            <v>0</v>
          </cell>
          <cell r="H809">
            <v>0</v>
          </cell>
          <cell r="I809">
            <v>0</v>
          </cell>
          <cell r="K809" t="str">
            <v>NEC</v>
          </cell>
          <cell r="L809">
            <v>0</v>
          </cell>
          <cell r="M809">
            <v>0</v>
          </cell>
          <cell r="N809">
            <v>0</v>
          </cell>
          <cell r="O809">
            <v>0</v>
          </cell>
          <cell r="P809">
            <v>0</v>
          </cell>
          <cell r="Q809">
            <v>0</v>
          </cell>
          <cell r="R809">
            <v>0</v>
          </cell>
        </row>
        <row r="810">
          <cell r="B810" t="str">
            <v>Nokia Siemens Networks</v>
          </cell>
          <cell r="C810">
            <v>0</v>
          </cell>
          <cell r="D810">
            <v>0</v>
          </cell>
          <cell r="E810">
            <v>0</v>
          </cell>
          <cell r="F810">
            <v>0</v>
          </cell>
          <cell r="G810">
            <v>15</v>
          </cell>
          <cell r="H810">
            <v>0</v>
          </cell>
          <cell r="I810">
            <v>15</v>
          </cell>
          <cell r="K810" t="str">
            <v>Nokia Siemens Networks</v>
          </cell>
          <cell r="L810">
            <v>0</v>
          </cell>
          <cell r="M810">
            <v>0</v>
          </cell>
          <cell r="N810">
            <v>0</v>
          </cell>
          <cell r="O810">
            <v>0</v>
          </cell>
          <cell r="P810">
            <v>0</v>
          </cell>
          <cell r="Q810">
            <v>0</v>
          </cell>
          <cell r="R810">
            <v>0</v>
          </cell>
        </row>
        <row r="811">
          <cell r="B811" t="str">
            <v>Nortel</v>
          </cell>
          <cell r="C811">
            <v>0</v>
          </cell>
          <cell r="D811">
            <v>0</v>
          </cell>
          <cell r="E811">
            <v>0</v>
          </cell>
          <cell r="F811">
            <v>0</v>
          </cell>
          <cell r="G811">
            <v>4</v>
          </cell>
          <cell r="H811">
            <v>73</v>
          </cell>
          <cell r="I811">
            <v>77</v>
          </cell>
          <cell r="K811" t="str">
            <v>Nortel</v>
          </cell>
          <cell r="L811">
            <v>0</v>
          </cell>
          <cell r="M811">
            <v>0</v>
          </cell>
          <cell r="N811">
            <v>0</v>
          </cell>
          <cell r="O811">
            <v>0</v>
          </cell>
          <cell r="P811">
            <v>153</v>
          </cell>
          <cell r="Q811">
            <v>330</v>
          </cell>
          <cell r="R811">
            <v>483</v>
          </cell>
        </row>
        <row r="812">
          <cell r="B812" t="str">
            <v>Procket</v>
          </cell>
          <cell r="C812">
            <v>0</v>
          </cell>
          <cell r="D812">
            <v>0</v>
          </cell>
          <cell r="E812">
            <v>0</v>
          </cell>
          <cell r="F812">
            <v>0</v>
          </cell>
          <cell r="G812">
            <v>0</v>
          </cell>
          <cell r="H812">
            <v>0</v>
          </cell>
          <cell r="I812">
            <v>0</v>
          </cell>
          <cell r="K812" t="str">
            <v>Procket</v>
          </cell>
          <cell r="L812">
            <v>0</v>
          </cell>
          <cell r="M812">
            <v>0</v>
          </cell>
          <cell r="N812">
            <v>0</v>
          </cell>
          <cell r="O812">
            <v>0</v>
          </cell>
          <cell r="P812">
            <v>0</v>
          </cell>
          <cell r="Q812">
            <v>0</v>
          </cell>
          <cell r="R812">
            <v>0</v>
          </cell>
        </row>
        <row r="813">
          <cell r="B813" t="str">
            <v>Quarry</v>
          </cell>
          <cell r="C813">
            <v>0</v>
          </cell>
          <cell r="D813">
            <v>0</v>
          </cell>
          <cell r="E813">
            <v>0</v>
          </cell>
          <cell r="F813">
            <v>0</v>
          </cell>
          <cell r="G813">
            <v>0</v>
          </cell>
          <cell r="H813">
            <v>0</v>
          </cell>
          <cell r="I813">
            <v>0</v>
          </cell>
          <cell r="K813" t="str">
            <v>Quarry</v>
          </cell>
          <cell r="L813">
            <v>0</v>
          </cell>
          <cell r="M813">
            <v>0</v>
          </cell>
          <cell r="N813">
            <v>0</v>
          </cell>
          <cell r="O813">
            <v>0</v>
          </cell>
          <cell r="P813">
            <v>0</v>
          </cell>
          <cell r="Q813">
            <v>0</v>
          </cell>
          <cell r="R813">
            <v>0</v>
          </cell>
        </row>
        <row r="814">
          <cell r="B814" t="str">
            <v>Redback</v>
          </cell>
          <cell r="C814">
            <v>0</v>
          </cell>
          <cell r="D814">
            <v>0</v>
          </cell>
          <cell r="E814">
            <v>0</v>
          </cell>
          <cell r="F814">
            <v>0</v>
          </cell>
          <cell r="G814">
            <v>0</v>
          </cell>
          <cell r="H814">
            <v>0</v>
          </cell>
          <cell r="I814">
            <v>0</v>
          </cell>
          <cell r="K814" t="str">
            <v>Redback</v>
          </cell>
          <cell r="L814">
            <v>0</v>
          </cell>
          <cell r="M814">
            <v>0</v>
          </cell>
          <cell r="N814">
            <v>0</v>
          </cell>
          <cell r="O814">
            <v>0</v>
          </cell>
          <cell r="P814">
            <v>0</v>
          </cell>
          <cell r="Q814">
            <v>0</v>
          </cell>
          <cell r="R814">
            <v>0</v>
          </cell>
        </row>
        <row r="815">
          <cell r="B815" t="str">
            <v>Riverstone</v>
          </cell>
          <cell r="C815">
            <v>0</v>
          </cell>
          <cell r="D815">
            <v>0</v>
          </cell>
          <cell r="E815">
            <v>0</v>
          </cell>
          <cell r="F815">
            <v>0</v>
          </cell>
          <cell r="G815">
            <v>0</v>
          </cell>
          <cell r="H815">
            <v>0</v>
          </cell>
          <cell r="I815">
            <v>0</v>
          </cell>
          <cell r="K815" t="str">
            <v>Riverstone</v>
          </cell>
          <cell r="L815">
            <v>0</v>
          </cell>
          <cell r="M815">
            <v>0</v>
          </cell>
          <cell r="N815">
            <v>0</v>
          </cell>
          <cell r="O815">
            <v>0</v>
          </cell>
          <cell r="P815">
            <v>0</v>
          </cell>
          <cell r="Q815">
            <v>0</v>
          </cell>
          <cell r="R815">
            <v>0</v>
          </cell>
        </row>
        <row r="816">
          <cell r="B816" t="str">
            <v>Tellabs</v>
          </cell>
          <cell r="C816">
            <v>0</v>
          </cell>
          <cell r="D816">
            <v>3</v>
          </cell>
          <cell r="E816">
            <v>0</v>
          </cell>
          <cell r="F816">
            <v>0</v>
          </cell>
          <cell r="G816">
            <v>0</v>
          </cell>
          <cell r="H816">
            <v>0</v>
          </cell>
          <cell r="I816">
            <v>3</v>
          </cell>
          <cell r="K816" t="str">
            <v>Tellabs</v>
          </cell>
          <cell r="L816">
            <v>0</v>
          </cell>
          <cell r="M816">
            <v>30</v>
          </cell>
          <cell r="N816">
            <v>0</v>
          </cell>
          <cell r="O816">
            <v>0</v>
          </cell>
          <cell r="P816">
            <v>0</v>
          </cell>
          <cell r="Q816">
            <v>0</v>
          </cell>
          <cell r="R816">
            <v>30</v>
          </cell>
        </row>
        <row r="817">
          <cell r="B817" t="str">
            <v>ZTE</v>
          </cell>
          <cell r="C817">
            <v>0</v>
          </cell>
          <cell r="D817">
            <v>2</v>
          </cell>
          <cell r="E817">
            <v>0</v>
          </cell>
          <cell r="F817">
            <v>0</v>
          </cell>
          <cell r="G817">
            <v>4</v>
          </cell>
          <cell r="H817">
            <v>0</v>
          </cell>
          <cell r="I817">
            <v>6</v>
          </cell>
          <cell r="K817" t="str">
            <v>ZTE</v>
          </cell>
          <cell r="L817">
            <v>0</v>
          </cell>
          <cell r="M817">
            <v>28</v>
          </cell>
          <cell r="N817">
            <v>0</v>
          </cell>
          <cell r="O817">
            <v>0</v>
          </cell>
          <cell r="P817">
            <v>2400</v>
          </cell>
          <cell r="Q817">
            <v>0</v>
          </cell>
          <cell r="R817">
            <v>2428</v>
          </cell>
        </row>
        <row r="818">
          <cell r="B818" t="str">
            <v>Other</v>
          </cell>
          <cell r="C818">
            <v>0</v>
          </cell>
          <cell r="D818">
            <v>0</v>
          </cell>
          <cell r="E818">
            <v>0</v>
          </cell>
          <cell r="F818">
            <v>0</v>
          </cell>
          <cell r="G818">
            <v>0</v>
          </cell>
          <cell r="H818">
            <v>0</v>
          </cell>
          <cell r="I818">
            <v>0</v>
          </cell>
          <cell r="K818" t="str">
            <v>Other</v>
          </cell>
          <cell r="L818">
            <v>0</v>
          </cell>
          <cell r="M818">
            <v>0</v>
          </cell>
          <cell r="N818">
            <v>0</v>
          </cell>
          <cell r="O818">
            <v>0</v>
          </cell>
          <cell r="P818">
            <v>0</v>
          </cell>
          <cell r="Q818">
            <v>0</v>
          </cell>
          <cell r="R818">
            <v>0</v>
          </cell>
        </row>
        <row r="819">
          <cell r="B819" t="str">
            <v>Total</v>
          </cell>
          <cell r="C819">
            <v>155</v>
          </cell>
          <cell r="D819">
            <v>208</v>
          </cell>
          <cell r="E819">
            <v>70</v>
          </cell>
          <cell r="F819">
            <v>0</v>
          </cell>
          <cell r="G819">
            <v>110</v>
          </cell>
          <cell r="H819">
            <v>161</v>
          </cell>
          <cell r="I819">
            <v>704</v>
          </cell>
          <cell r="K819" t="str">
            <v>Total</v>
          </cell>
          <cell r="L819">
            <v>381</v>
          </cell>
          <cell r="M819">
            <v>3662</v>
          </cell>
          <cell r="N819">
            <v>1435</v>
          </cell>
          <cell r="O819">
            <v>0</v>
          </cell>
          <cell r="P819">
            <v>20458</v>
          </cell>
          <cell r="Q819">
            <v>851</v>
          </cell>
          <cell r="R819">
            <v>26787</v>
          </cell>
        </row>
        <row r="823">
          <cell r="B823" t="str">
            <v>Vendor</v>
          </cell>
          <cell r="C823" t="str">
            <v>Core IP/MPLS</v>
          </cell>
          <cell r="D823" t="str">
            <v xml:space="preserve">Edge IP/MPLS </v>
          </cell>
          <cell r="E823" t="str">
            <v>Subscriber Service Router</v>
          </cell>
          <cell r="F823" t="str">
            <v>BRAS</v>
          </cell>
          <cell r="G823" t="str">
            <v>IP/Ethernet</v>
          </cell>
          <cell r="H823" t="str">
            <v>ATM/MPLS</v>
          </cell>
          <cell r="I823" t="str">
            <v>Total IPS</v>
          </cell>
          <cell r="K823" t="str">
            <v>Vendor</v>
          </cell>
          <cell r="L823" t="str">
            <v>Core IP/MPLS</v>
          </cell>
          <cell r="M823" t="str">
            <v>Edge IP/MPLS</v>
          </cell>
          <cell r="N823" t="str">
            <v>Subscriber Service Router</v>
          </cell>
          <cell r="O823" t="str">
            <v>BRAS</v>
          </cell>
          <cell r="P823" t="str">
            <v>IP/Ethernet</v>
          </cell>
          <cell r="Q823" t="str">
            <v>ATM/MPLS</v>
          </cell>
          <cell r="R823" t="str">
            <v>Total IPS</v>
          </cell>
        </row>
        <row r="824">
          <cell r="B824" t="str">
            <v>Alaxala Networks</v>
          </cell>
          <cell r="C824">
            <v>0</v>
          </cell>
          <cell r="D824">
            <v>0</v>
          </cell>
          <cell r="E824">
            <v>0</v>
          </cell>
          <cell r="F824">
            <v>0</v>
          </cell>
          <cell r="G824">
            <v>0</v>
          </cell>
          <cell r="H824">
            <v>0</v>
          </cell>
          <cell r="I824">
            <v>0</v>
          </cell>
          <cell r="K824" t="str">
            <v>Alaxala Networks</v>
          </cell>
          <cell r="L824">
            <v>0</v>
          </cell>
          <cell r="M824">
            <v>0</v>
          </cell>
          <cell r="N824">
            <v>0</v>
          </cell>
          <cell r="O824">
            <v>0</v>
          </cell>
          <cell r="P824">
            <v>0</v>
          </cell>
          <cell r="Q824">
            <v>0</v>
          </cell>
          <cell r="R824">
            <v>0</v>
          </cell>
        </row>
        <row r="825">
          <cell r="B825" t="str">
            <v>Alcatel-Lucent</v>
          </cell>
          <cell r="C825">
            <v>0</v>
          </cell>
          <cell r="D825">
            <v>71</v>
          </cell>
          <cell r="E825">
            <v>0</v>
          </cell>
          <cell r="F825">
            <v>0</v>
          </cell>
          <cell r="G825">
            <v>11</v>
          </cell>
          <cell r="H825">
            <v>77</v>
          </cell>
          <cell r="I825">
            <v>159</v>
          </cell>
          <cell r="K825" t="str">
            <v>Alcatel-Lucent</v>
          </cell>
          <cell r="L825">
            <v>0</v>
          </cell>
          <cell r="M825">
            <v>567</v>
          </cell>
          <cell r="N825">
            <v>0</v>
          </cell>
          <cell r="O825">
            <v>0</v>
          </cell>
          <cell r="P825">
            <v>435</v>
          </cell>
          <cell r="Q825">
            <v>499</v>
          </cell>
          <cell r="R825">
            <v>1501</v>
          </cell>
        </row>
        <row r="826">
          <cell r="B826" t="str">
            <v>Atrica</v>
          </cell>
          <cell r="C826">
            <v>0</v>
          </cell>
          <cell r="D826">
            <v>0</v>
          </cell>
          <cell r="E826">
            <v>0</v>
          </cell>
          <cell r="F826">
            <v>0</v>
          </cell>
          <cell r="G826">
            <v>4</v>
          </cell>
          <cell r="H826">
            <v>0</v>
          </cell>
          <cell r="I826">
            <v>4</v>
          </cell>
          <cell r="K826" t="str">
            <v>Atrica</v>
          </cell>
          <cell r="L826">
            <v>0</v>
          </cell>
          <cell r="M826">
            <v>0</v>
          </cell>
          <cell r="N826">
            <v>0</v>
          </cell>
          <cell r="O826">
            <v>0</v>
          </cell>
          <cell r="P826">
            <v>28</v>
          </cell>
          <cell r="Q826">
            <v>0</v>
          </cell>
          <cell r="R826">
            <v>28</v>
          </cell>
        </row>
        <row r="827">
          <cell r="B827" t="str">
            <v>Avici</v>
          </cell>
          <cell r="C827">
            <v>3</v>
          </cell>
          <cell r="D827">
            <v>0</v>
          </cell>
          <cell r="E827">
            <v>0</v>
          </cell>
          <cell r="F827">
            <v>0</v>
          </cell>
          <cell r="G827">
            <v>0</v>
          </cell>
          <cell r="H827">
            <v>0</v>
          </cell>
          <cell r="I827">
            <v>3</v>
          </cell>
          <cell r="K827" t="str">
            <v>Avici</v>
          </cell>
          <cell r="L827">
            <v>5</v>
          </cell>
          <cell r="M827">
            <v>0</v>
          </cell>
          <cell r="N827">
            <v>0</v>
          </cell>
          <cell r="O827">
            <v>0</v>
          </cell>
          <cell r="P827">
            <v>0</v>
          </cell>
          <cell r="Q827">
            <v>0</v>
          </cell>
          <cell r="R827">
            <v>5</v>
          </cell>
        </row>
        <row r="828">
          <cell r="B828" t="str">
            <v>Brocade</v>
          </cell>
          <cell r="C828">
            <v>0</v>
          </cell>
          <cell r="D828">
            <v>0</v>
          </cell>
          <cell r="E828">
            <v>0</v>
          </cell>
          <cell r="F828">
            <v>0</v>
          </cell>
          <cell r="G828">
            <v>0</v>
          </cell>
          <cell r="H828">
            <v>0</v>
          </cell>
          <cell r="I828">
            <v>0</v>
          </cell>
          <cell r="K828" t="str">
            <v>Brocade</v>
          </cell>
          <cell r="L828">
            <v>0</v>
          </cell>
          <cell r="M828">
            <v>0</v>
          </cell>
          <cell r="N828">
            <v>0</v>
          </cell>
          <cell r="O828">
            <v>0</v>
          </cell>
          <cell r="P828">
            <v>0</v>
          </cell>
          <cell r="Q828">
            <v>0</v>
          </cell>
          <cell r="R828">
            <v>0</v>
          </cell>
        </row>
        <row r="829">
          <cell r="B829" t="str">
            <v>Caspian</v>
          </cell>
          <cell r="C829">
            <v>0</v>
          </cell>
          <cell r="D829">
            <v>0</v>
          </cell>
          <cell r="E829">
            <v>0</v>
          </cell>
          <cell r="F829">
            <v>0</v>
          </cell>
          <cell r="G829">
            <v>0</v>
          </cell>
          <cell r="H829">
            <v>0</v>
          </cell>
          <cell r="I829">
            <v>0</v>
          </cell>
          <cell r="K829" t="str">
            <v>Caspian</v>
          </cell>
          <cell r="L829">
            <v>0</v>
          </cell>
          <cell r="M829">
            <v>0</v>
          </cell>
          <cell r="N829">
            <v>0</v>
          </cell>
          <cell r="O829">
            <v>0</v>
          </cell>
          <cell r="P829">
            <v>0</v>
          </cell>
          <cell r="Q829">
            <v>0</v>
          </cell>
          <cell r="R829">
            <v>0</v>
          </cell>
        </row>
        <row r="830">
          <cell r="B830" t="str">
            <v>Chiaro</v>
          </cell>
          <cell r="C830">
            <v>0</v>
          </cell>
          <cell r="D830">
            <v>0</v>
          </cell>
          <cell r="E830">
            <v>0</v>
          </cell>
          <cell r="F830">
            <v>0</v>
          </cell>
          <cell r="G830">
            <v>0</v>
          </cell>
          <cell r="H830">
            <v>0</v>
          </cell>
          <cell r="I830">
            <v>0</v>
          </cell>
          <cell r="K830" t="str">
            <v>Chiaro</v>
          </cell>
          <cell r="L830">
            <v>0</v>
          </cell>
          <cell r="M830">
            <v>0</v>
          </cell>
          <cell r="N830">
            <v>0</v>
          </cell>
          <cell r="O830">
            <v>0</v>
          </cell>
          <cell r="P830">
            <v>0</v>
          </cell>
          <cell r="Q830">
            <v>0</v>
          </cell>
          <cell r="R830">
            <v>0</v>
          </cell>
        </row>
        <row r="831">
          <cell r="B831" t="str">
            <v>Ciena</v>
          </cell>
          <cell r="C831">
            <v>0</v>
          </cell>
          <cell r="D831">
            <v>0</v>
          </cell>
          <cell r="E831">
            <v>0</v>
          </cell>
          <cell r="F831">
            <v>0</v>
          </cell>
          <cell r="G831">
            <v>0</v>
          </cell>
          <cell r="H831">
            <v>0</v>
          </cell>
          <cell r="I831">
            <v>0</v>
          </cell>
          <cell r="K831" t="str">
            <v>Ciena</v>
          </cell>
          <cell r="L831">
            <v>0</v>
          </cell>
          <cell r="M831">
            <v>0</v>
          </cell>
          <cell r="N831">
            <v>0</v>
          </cell>
          <cell r="O831">
            <v>0</v>
          </cell>
          <cell r="P831">
            <v>0</v>
          </cell>
          <cell r="Q831">
            <v>0</v>
          </cell>
          <cell r="R831">
            <v>0</v>
          </cell>
        </row>
        <row r="832">
          <cell r="B832" t="str">
            <v>Cisco</v>
          </cell>
          <cell r="C832">
            <v>92</v>
          </cell>
          <cell r="D832">
            <v>132</v>
          </cell>
          <cell r="E832">
            <v>35</v>
          </cell>
          <cell r="F832">
            <v>0</v>
          </cell>
          <cell r="G832">
            <v>77</v>
          </cell>
          <cell r="H832">
            <v>9</v>
          </cell>
          <cell r="I832">
            <v>345</v>
          </cell>
          <cell r="K832" t="str">
            <v>Cisco</v>
          </cell>
          <cell r="L832">
            <v>255</v>
          </cell>
          <cell r="M832">
            <v>2469</v>
          </cell>
          <cell r="N832">
            <v>1155</v>
          </cell>
          <cell r="O832">
            <v>0</v>
          </cell>
          <cell r="P832">
            <v>2680</v>
          </cell>
          <cell r="Q832">
            <v>42</v>
          </cell>
          <cell r="R832">
            <v>6601</v>
          </cell>
        </row>
        <row r="833">
          <cell r="B833" t="str">
            <v>Cosine</v>
          </cell>
          <cell r="C833">
            <v>0</v>
          </cell>
          <cell r="D833">
            <v>0</v>
          </cell>
          <cell r="E833">
            <v>0</v>
          </cell>
          <cell r="F833">
            <v>0</v>
          </cell>
          <cell r="G833">
            <v>0</v>
          </cell>
          <cell r="H833">
            <v>0</v>
          </cell>
          <cell r="I833">
            <v>0</v>
          </cell>
          <cell r="K833" t="str">
            <v>Cosine</v>
          </cell>
          <cell r="L833">
            <v>0</v>
          </cell>
          <cell r="M833">
            <v>0</v>
          </cell>
          <cell r="N833">
            <v>0</v>
          </cell>
          <cell r="O833">
            <v>0</v>
          </cell>
          <cell r="P833">
            <v>0</v>
          </cell>
          <cell r="Q833">
            <v>0</v>
          </cell>
          <cell r="R833">
            <v>0</v>
          </cell>
        </row>
        <row r="834">
          <cell r="B834" t="str">
            <v>ECI Telecom</v>
          </cell>
          <cell r="C834">
            <v>0</v>
          </cell>
          <cell r="D834">
            <v>0</v>
          </cell>
          <cell r="E834">
            <v>0</v>
          </cell>
          <cell r="F834">
            <v>0</v>
          </cell>
          <cell r="G834">
            <v>0</v>
          </cell>
          <cell r="H834">
            <v>0</v>
          </cell>
          <cell r="I834">
            <v>0</v>
          </cell>
          <cell r="K834" t="str">
            <v>ECI Telecom</v>
          </cell>
          <cell r="L834">
            <v>0</v>
          </cell>
          <cell r="M834">
            <v>0</v>
          </cell>
          <cell r="N834">
            <v>0</v>
          </cell>
          <cell r="O834">
            <v>0</v>
          </cell>
          <cell r="P834">
            <v>0</v>
          </cell>
          <cell r="Q834">
            <v>0</v>
          </cell>
          <cell r="R834">
            <v>0</v>
          </cell>
        </row>
        <row r="835">
          <cell r="B835" t="str">
            <v>Equipe</v>
          </cell>
          <cell r="C835">
            <v>0</v>
          </cell>
          <cell r="D835">
            <v>0</v>
          </cell>
          <cell r="E835">
            <v>0</v>
          </cell>
          <cell r="F835">
            <v>0</v>
          </cell>
          <cell r="G835">
            <v>0</v>
          </cell>
          <cell r="H835">
            <v>0</v>
          </cell>
          <cell r="I835">
            <v>0</v>
          </cell>
          <cell r="K835" t="str">
            <v>Equipe</v>
          </cell>
          <cell r="L835">
            <v>0</v>
          </cell>
          <cell r="M835">
            <v>0</v>
          </cell>
          <cell r="N835">
            <v>0</v>
          </cell>
          <cell r="O835">
            <v>0</v>
          </cell>
          <cell r="P835">
            <v>0</v>
          </cell>
          <cell r="Q835">
            <v>0</v>
          </cell>
          <cell r="R835">
            <v>0</v>
          </cell>
        </row>
        <row r="836">
          <cell r="B836" t="str">
            <v>Ericsson</v>
          </cell>
          <cell r="C836">
            <v>0</v>
          </cell>
          <cell r="D836">
            <v>0</v>
          </cell>
          <cell r="E836">
            <v>14</v>
          </cell>
          <cell r="F836">
            <v>0</v>
          </cell>
          <cell r="G836">
            <v>0</v>
          </cell>
          <cell r="H836">
            <v>6</v>
          </cell>
          <cell r="I836">
            <v>20</v>
          </cell>
          <cell r="K836" t="str">
            <v>Ericsson</v>
          </cell>
          <cell r="L836">
            <v>0</v>
          </cell>
          <cell r="M836">
            <v>0</v>
          </cell>
          <cell r="N836">
            <v>139</v>
          </cell>
          <cell r="O836">
            <v>0</v>
          </cell>
          <cell r="P836">
            <v>0</v>
          </cell>
          <cell r="Q836">
            <v>26</v>
          </cell>
          <cell r="R836">
            <v>165</v>
          </cell>
        </row>
        <row r="837">
          <cell r="B837" t="str">
            <v>Extreme</v>
          </cell>
          <cell r="C837">
            <v>0</v>
          </cell>
          <cell r="D837">
            <v>0</v>
          </cell>
          <cell r="E837">
            <v>0</v>
          </cell>
          <cell r="F837">
            <v>0</v>
          </cell>
          <cell r="G837">
            <v>4</v>
          </cell>
          <cell r="H837">
            <v>0</v>
          </cell>
          <cell r="I837">
            <v>4</v>
          </cell>
          <cell r="K837" t="str">
            <v>Extreme</v>
          </cell>
          <cell r="L837">
            <v>0</v>
          </cell>
          <cell r="M837">
            <v>0</v>
          </cell>
          <cell r="N837">
            <v>0</v>
          </cell>
          <cell r="O837">
            <v>0</v>
          </cell>
          <cell r="P837">
            <v>140</v>
          </cell>
          <cell r="Q837">
            <v>0</v>
          </cell>
          <cell r="R837">
            <v>140</v>
          </cell>
        </row>
        <row r="838">
          <cell r="B838" t="str">
            <v>Force10</v>
          </cell>
          <cell r="C838">
            <v>0</v>
          </cell>
          <cell r="D838">
            <v>0</v>
          </cell>
          <cell r="E838">
            <v>0</v>
          </cell>
          <cell r="F838">
            <v>0</v>
          </cell>
          <cell r="G838">
            <v>0</v>
          </cell>
          <cell r="H838">
            <v>0</v>
          </cell>
          <cell r="I838">
            <v>0</v>
          </cell>
          <cell r="K838" t="str">
            <v>Force10</v>
          </cell>
          <cell r="L838">
            <v>0</v>
          </cell>
          <cell r="M838">
            <v>0</v>
          </cell>
          <cell r="N838">
            <v>0</v>
          </cell>
          <cell r="O838">
            <v>0</v>
          </cell>
          <cell r="P838">
            <v>0</v>
          </cell>
          <cell r="Q838">
            <v>0</v>
          </cell>
          <cell r="R838">
            <v>0</v>
          </cell>
        </row>
        <row r="839">
          <cell r="B839" t="str">
            <v>Fujitsu</v>
          </cell>
          <cell r="C839">
            <v>0</v>
          </cell>
          <cell r="D839">
            <v>0</v>
          </cell>
          <cell r="E839">
            <v>0</v>
          </cell>
          <cell r="F839">
            <v>0</v>
          </cell>
          <cell r="G839">
            <v>0</v>
          </cell>
          <cell r="H839">
            <v>0</v>
          </cell>
          <cell r="I839">
            <v>0</v>
          </cell>
          <cell r="K839" t="str">
            <v>Fujitsu</v>
          </cell>
          <cell r="L839">
            <v>0</v>
          </cell>
          <cell r="M839">
            <v>0</v>
          </cell>
          <cell r="N839">
            <v>0</v>
          </cell>
          <cell r="O839">
            <v>0</v>
          </cell>
          <cell r="P839">
            <v>0</v>
          </cell>
          <cell r="Q839">
            <v>0</v>
          </cell>
          <cell r="R839">
            <v>0</v>
          </cell>
        </row>
        <row r="840">
          <cell r="B840" t="str">
            <v>Hammerhead Systems</v>
          </cell>
          <cell r="C840">
            <v>0</v>
          </cell>
          <cell r="D840">
            <v>0</v>
          </cell>
          <cell r="E840">
            <v>0</v>
          </cell>
          <cell r="F840">
            <v>0</v>
          </cell>
          <cell r="G840">
            <v>0</v>
          </cell>
          <cell r="H840">
            <v>0</v>
          </cell>
          <cell r="I840">
            <v>0</v>
          </cell>
          <cell r="K840" t="str">
            <v>Hammerhead Systems</v>
          </cell>
          <cell r="L840">
            <v>0</v>
          </cell>
          <cell r="M840">
            <v>0</v>
          </cell>
          <cell r="N840">
            <v>0</v>
          </cell>
          <cell r="O840">
            <v>0</v>
          </cell>
          <cell r="P840">
            <v>0</v>
          </cell>
          <cell r="Q840">
            <v>0</v>
          </cell>
          <cell r="R840">
            <v>0</v>
          </cell>
        </row>
        <row r="841">
          <cell r="B841" t="str">
            <v>Hitachi</v>
          </cell>
          <cell r="C841">
            <v>0</v>
          </cell>
          <cell r="D841">
            <v>0</v>
          </cell>
          <cell r="E841">
            <v>0</v>
          </cell>
          <cell r="F841">
            <v>0</v>
          </cell>
          <cell r="G841">
            <v>0</v>
          </cell>
          <cell r="H841">
            <v>0</v>
          </cell>
          <cell r="I841">
            <v>0</v>
          </cell>
          <cell r="K841" t="str">
            <v>Hitachi</v>
          </cell>
          <cell r="L841">
            <v>0</v>
          </cell>
          <cell r="M841">
            <v>0</v>
          </cell>
          <cell r="N841">
            <v>0</v>
          </cell>
          <cell r="O841">
            <v>0</v>
          </cell>
          <cell r="P841">
            <v>0</v>
          </cell>
          <cell r="Q841">
            <v>0</v>
          </cell>
          <cell r="R841">
            <v>0</v>
          </cell>
        </row>
        <row r="842">
          <cell r="B842" t="str">
            <v>Hitachi Cable</v>
          </cell>
          <cell r="C842">
            <v>0</v>
          </cell>
          <cell r="D842">
            <v>0</v>
          </cell>
          <cell r="E842">
            <v>0</v>
          </cell>
          <cell r="F842">
            <v>0</v>
          </cell>
          <cell r="G842">
            <v>0</v>
          </cell>
          <cell r="H842">
            <v>0</v>
          </cell>
          <cell r="I842">
            <v>0</v>
          </cell>
          <cell r="K842" t="str">
            <v>Hitachi Cable</v>
          </cell>
          <cell r="L842">
            <v>0</v>
          </cell>
          <cell r="M842">
            <v>0</v>
          </cell>
          <cell r="N842">
            <v>0</v>
          </cell>
          <cell r="O842">
            <v>0</v>
          </cell>
          <cell r="P842">
            <v>0</v>
          </cell>
          <cell r="Q842">
            <v>0</v>
          </cell>
          <cell r="R842">
            <v>0</v>
          </cell>
        </row>
        <row r="843">
          <cell r="B843" t="str">
            <v>Huawei</v>
          </cell>
          <cell r="C843">
            <v>0</v>
          </cell>
          <cell r="D843">
            <v>11</v>
          </cell>
          <cell r="E843">
            <v>0</v>
          </cell>
          <cell r="F843">
            <v>0</v>
          </cell>
          <cell r="G843">
            <v>6</v>
          </cell>
          <cell r="H843">
            <v>0</v>
          </cell>
          <cell r="I843">
            <v>17</v>
          </cell>
          <cell r="K843" t="str">
            <v>Huawei</v>
          </cell>
          <cell r="L843">
            <v>0</v>
          </cell>
          <cell r="M843">
            <v>60</v>
          </cell>
          <cell r="N843">
            <v>0</v>
          </cell>
          <cell r="O843">
            <v>0</v>
          </cell>
          <cell r="P843">
            <v>14774</v>
          </cell>
          <cell r="Q843">
            <v>0</v>
          </cell>
          <cell r="R843">
            <v>14834</v>
          </cell>
        </row>
        <row r="844">
          <cell r="B844" t="str">
            <v>Hyperchip</v>
          </cell>
          <cell r="C844">
            <v>0</v>
          </cell>
          <cell r="D844">
            <v>0</v>
          </cell>
          <cell r="E844">
            <v>0</v>
          </cell>
          <cell r="F844">
            <v>0</v>
          </cell>
          <cell r="G844">
            <v>0</v>
          </cell>
          <cell r="H844">
            <v>0</v>
          </cell>
          <cell r="I844">
            <v>0</v>
          </cell>
          <cell r="K844" t="str">
            <v>Hyperchip</v>
          </cell>
          <cell r="L844">
            <v>0</v>
          </cell>
          <cell r="M844">
            <v>0</v>
          </cell>
          <cell r="N844">
            <v>0</v>
          </cell>
          <cell r="O844">
            <v>0</v>
          </cell>
          <cell r="P844">
            <v>0</v>
          </cell>
          <cell r="Q844">
            <v>0</v>
          </cell>
          <cell r="R844">
            <v>0</v>
          </cell>
        </row>
        <row r="845">
          <cell r="B845" t="str">
            <v>Juniper</v>
          </cell>
          <cell r="C845">
            <v>56</v>
          </cell>
          <cell r="D845">
            <v>28</v>
          </cell>
          <cell r="E845">
            <v>24</v>
          </cell>
          <cell r="F845">
            <v>0</v>
          </cell>
          <cell r="G845">
            <v>0</v>
          </cell>
          <cell r="H845">
            <v>0</v>
          </cell>
          <cell r="I845">
            <v>108</v>
          </cell>
          <cell r="K845" t="str">
            <v>Juniper</v>
          </cell>
          <cell r="L845">
            <v>95</v>
          </cell>
          <cell r="M845">
            <v>510</v>
          </cell>
          <cell r="N845">
            <v>180</v>
          </cell>
          <cell r="O845">
            <v>0</v>
          </cell>
          <cell r="P845">
            <v>0</v>
          </cell>
          <cell r="Q845">
            <v>0</v>
          </cell>
          <cell r="R845">
            <v>785</v>
          </cell>
        </row>
        <row r="846">
          <cell r="B846" t="str">
            <v>Laurel Networks</v>
          </cell>
          <cell r="C846">
            <v>0</v>
          </cell>
          <cell r="D846">
            <v>0</v>
          </cell>
          <cell r="E846">
            <v>0</v>
          </cell>
          <cell r="F846">
            <v>0</v>
          </cell>
          <cell r="G846">
            <v>0</v>
          </cell>
          <cell r="H846">
            <v>0</v>
          </cell>
          <cell r="I846">
            <v>0</v>
          </cell>
          <cell r="K846" t="str">
            <v>Laurel Networks</v>
          </cell>
          <cell r="L846">
            <v>0</v>
          </cell>
          <cell r="M846">
            <v>0</v>
          </cell>
          <cell r="N846">
            <v>0</v>
          </cell>
          <cell r="O846">
            <v>0</v>
          </cell>
          <cell r="P846">
            <v>0</v>
          </cell>
          <cell r="Q846">
            <v>0</v>
          </cell>
          <cell r="R846">
            <v>0</v>
          </cell>
        </row>
        <row r="847">
          <cell r="B847" t="str">
            <v>Lucent</v>
          </cell>
          <cell r="C847">
            <v>0</v>
          </cell>
          <cell r="D847">
            <v>0</v>
          </cell>
          <cell r="E847">
            <v>0</v>
          </cell>
          <cell r="F847">
            <v>0</v>
          </cell>
          <cell r="G847">
            <v>0</v>
          </cell>
          <cell r="H847">
            <v>0</v>
          </cell>
          <cell r="I847">
            <v>0</v>
          </cell>
          <cell r="K847" t="str">
            <v>Lucent</v>
          </cell>
          <cell r="L847">
            <v>0</v>
          </cell>
          <cell r="M847">
            <v>0</v>
          </cell>
          <cell r="N847">
            <v>0</v>
          </cell>
          <cell r="O847">
            <v>0</v>
          </cell>
          <cell r="P847">
            <v>0</v>
          </cell>
          <cell r="Q847">
            <v>0</v>
          </cell>
          <cell r="R847">
            <v>0</v>
          </cell>
        </row>
        <row r="848">
          <cell r="B848" t="str">
            <v>NEC</v>
          </cell>
          <cell r="C848">
            <v>0</v>
          </cell>
          <cell r="D848">
            <v>0</v>
          </cell>
          <cell r="E848">
            <v>0</v>
          </cell>
          <cell r="F848">
            <v>0</v>
          </cell>
          <cell r="G848">
            <v>0</v>
          </cell>
          <cell r="H848">
            <v>0</v>
          </cell>
          <cell r="I848">
            <v>0</v>
          </cell>
          <cell r="K848" t="str">
            <v>NEC</v>
          </cell>
          <cell r="L848">
            <v>0</v>
          </cell>
          <cell r="M848">
            <v>0</v>
          </cell>
          <cell r="N848">
            <v>0</v>
          </cell>
          <cell r="O848">
            <v>0</v>
          </cell>
          <cell r="P848">
            <v>0</v>
          </cell>
          <cell r="Q848">
            <v>0</v>
          </cell>
          <cell r="R848">
            <v>0</v>
          </cell>
        </row>
        <row r="849">
          <cell r="B849" t="str">
            <v>Nokia Siemens Networks</v>
          </cell>
          <cell r="C849">
            <v>0</v>
          </cell>
          <cell r="D849">
            <v>0</v>
          </cell>
          <cell r="E849">
            <v>0</v>
          </cell>
          <cell r="F849">
            <v>0</v>
          </cell>
          <cell r="G849">
            <v>8</v>
          </cell>
          <cell r="H849">
            <v>0</v>
          </cell>
          <cell r="I849">
            <v>8</v>
          </cell>
          <cell r="K849" t="str">
            <v>Nokia Siemens Networks</v>
          </cell>
          <cell r="L849">
            <v>0</v>
          </cell>
          <cell r="M849">
            <v>0</v>
          </cell>
          <cell r="N849">
            <v>0</v>
          </cell>
          <cell r="O849">
            <v>0</v>
          </cell>
          <cell r="P849">
            <v>0</v>
          </cell>
          <cell r="Q849">
            <v>0</v>
          </cell>
          <cell r="R849">
            <v>0</v>
          </cell>
        </row>
        <row r="850">
          <cell r="B850" t="str">
            <v>Nortel</v>
          </cell>
          <cell r="C850">
            <v>0</v>
          </cell>
          <cell r="D850">
            <v>0</v>
          </cell>
          <cell r="E850">
            <v>0</v>
          </cell>
          <cell r="F850">
            <v>0</v>
          </cell>
          <cell r="G850">
            <v>4</v>
          </cell>
          <cell r="H850">
            <v>64</v>
          </cell>
          <cell r="I850">
            <v>68</v>
          </cell>
          <cell r="K850" t="str">
            <v>Nortel</v>
          </cell>
          <cell r="L850">
            <v>0</v>
          </cell>
          <cell r="M850">
            <v>0</v>
          </cell>
          <cell r="N850">
            <v>0</v>
          </cell>
          <cell r="O850">
            <v>0</v>
          </cell>
          <cell r="P850">
            <v>153</v>
          </cell>
          <cell r="Q850">
            <v>280</v>
          </cell>
          <cell r="R850">
            <v>433</v>
          </cell>
        </row>
        <row r="851">
          <cell r="B851" t="str">
            <v>Procket</v>
          </cell>
          <cell r="C851">
            <v>0</v>
          </cell>
          <cell r="D851">
            <v>0</v>
          </cell>
          <cell r="E851">
            <v>0</v>
          </cell>
          <cell r="F851">
            <v>0</v>
          </cell>
          <cell r="G851">
            <v>0</v>
          </cell>
          <cell r="H851">
            <v>0</v>
          </cell>
          <cell r="I851">
            <v>0</v>
          </cell>
          <cell r="K851" t="str">
            <v>Procket</v>
          </cell>
          <cell r="L851">
            <v>0</v>
          </cell>
          <cell r="M851">
            <v>0</v>
          </cell>
          <cell r="N851">
            <v>0</v>
          </cell>
          <cell r="O851">
            <v>0</v>
          </cell>
          <cell r="P851">
            <v>0</v>
          </cell>
          <cell r="Q851">
            <v>0</v>
          </cell>
          <cell r="R851">
            <v>0</v>
          </cell>
        </row>
        <row r="852">
          <cell r="B852" t="str">
            <v>Quarry</v>
          </cell>
          <cell r="C852">
            <v>0</v>
          </cell>
          <cell r="D852">
            <v>0</v>
          </cell>
          <cell r="E852">
            <v>0</v>
          </cell>
          <cell r="F852">
            <v>0</v>
          </cell>
          <cell r="G852">
            <v>0</v>
          </cell>
          <cell r="H852">
            <v>0</v>
          </cell>
          <cell r="I852">
            <v>0</v>
          </cell>
          <cell r="K852" t="str">
            <v>Quarry</v>
          </cell>
          <cell r="L852">
            <v>0</v>
          </cell>
          <cell r="M852">
            <v>0</v>
          </cell>
          <cell r="N852">
            <v>0</v>
          </cell>
          <cell r="O852">
            <v>0</v>
          </cell>
          <cell r="P852">
            <v>0</v>
          </cell>
          <cell r="Q852">
            <v>0</v>
          </cell>
          <cell r="R852">
            <v>0</v>
          </cell>
        </row>
        <row r="853">
          <cell r="B853" t="str">
            <v>Redback</v>
          </cell>
          <cell r="C853">
            <v>0</v>
          </cell>
          <cell r="D853">
            <v>0</v>
          </cell>
          <cell r="E853">
            <v>0</v>
          </cell>
          <cell r="F853">
            <v>0</v>
          </cell>
          <cell r="G853">
            <v>0</v>
          </cell>
          <cell r="H853">
            <v>0</v>
          </cell>
          <cell r="I853">
            <v>0</v>
          </cell>
          <cell r="K853" t="str">
            <v>Redback</v>
          </cell>
          <cell r="L853">
            <v>0</v>
          </cell>
          <cell r="M853">
            <v>0</v>
          </cell>
          <cell r="N853">
            <v>0</v>
          </cell>
          <cell r="O853">
            <v>0</v>
          </cell>
          <cell r="P853">
            <v>0</v>
          </cell>
          <cell r="Q853">
            <v>0</v>
          </cell>
          <cell r="R853">
            <v>0</v>
          </cell>
        </row>
        <row r="854">
          <cell r="B854" t="str">
            <v>Riverstone</v>
          </cell>
          <cell r="C854">
            <v>0</v>
          </cell>
          <cell r="D854">
            <v>0</v>
          </cell>
          <cell r="E854">
            <v>0</v>
          </cell>
          <cell r="F854">
            <v>0</v>
          </cell>
          <cell r="G854">
            <v>0</v>
          </cell>
          <cell r="H854">
            <v>0</v>
          </cell>
          <cell r="I854">
            <v>0</v>
          </cell>
          <cell r="K854" t="str">
            <v>Riverstone</v>
          </cell>
          <cell r="L854">
            <v>0</v>
          </cell>
          <cell r="M854">
            <v>0</v>
          </cell>
          <cell r="N854">
            <v>0</v>
          </cell>
          <cell r="O854">
            <v>0</v>
          </cell>
          <cell r="P854">
            <v>0</v>
          </cell>
          <cell r="Q854">
            <v>0</v>
          </cell>
          <cell r="R854">
            <v>0</v>
          </cell>
        </row>
        <row r="855">
          <cell r="B855" t="str">
            <v>Tellabs</v>
          </cell>
          <cell r="C855">
            <v>0</v>
          </cell>
          <cell r="D855">
            <v>6</v>
          </cell>
          <cell r="E855">
            <v>0</v>
          </cell>
          <cell r="F855">
            <v>0</v>
          </cell>
          <cell r="G855">
            <v>0</v>
          </cell>
          <cell r="H855">
            <v>0</v>
          </cell>
          <cell r="I855">
            <v>6</v>
          </cell>
          <cell r="K855" t="str">
            <v>Tellabs</v>
          </cell>
          <cell r="L855">
            <v>0</v>
          </cell>
          <cell r="M855">
            <v>69</v>
          </cell>
          <cell r="N855">
            <v>0</v>
          </cell>
          <cell r="O855">
            <v>0</v>
          </cell>
          <cell r="P855">
            <v>0</v>
          </cell>
          <cell r="Q855">
            <v>0</v>
          </cell>
          <cell r="R855">
            <v>69</v>
          </cell>
        </row>
        <row r="856">
          <cell r="B856" t="str">
            <v>ZTE</v>
          </cell>
          <cell r="C856">
            <v>0</v>
          </cell>
          <cell r="D856">
            <v>2</v>
          </cell>
          <cell r="E856">
            <v>0</v>
          </cell>
          <cell r="F856">
            <v>0</v>
          </cell>
          <cell r="G856">
            <v>4</v>
          </cell>
          <cell r="H856">
            <v>0</v>
          </cell>
          <cell r="I856">
            <v>6</v>
          </cell>
          <cell r="K856" t="str">
            <v>ZTE</v>
          </cell>
          <cell r="L856">
            <v>0</v>
          </cell>
          <cell r="M856">
            <v>28</v>
          </cell>
          <cell r="N856">
            <v>0</v>
          </cell>
          <cell r="O856">
            <v>0</v>
          </cell>
          <cell r="P856">
            <v>2400</v>
          </cell>
          <cell r="Q856">
            <v>0</v>
          </cell>
          <cell r="R856">
            <v>2428</v>
          </cell>
        </row>
        <row r="857">
          <cell r="B857" t="str">
            <v>Other</v>
          </cell>
          <cell r="C857">
            <v>0</v>
          </cell>
          <cell r="D857">
            <v>0</v>
          </cell>
          <cell r="E857">
            <v>0</v>
          </cell>
          <cell r="F857">
            <v>0</v>
          </cell>
          <cell r="G857">
            <v>0</v>
          </cell>
          <cell r="H857">
            <v>0</v>
          </cell>
          <cell r="I857">
            <v>0</v>
          </cell>
          <cell r="K857" t="str">
            <v>Other</v>
          </cell>
          <cell r="L857">
            <v>0</v>
          </cell>
          <cell r="M857">
            <v>0</v>
          </cell>
          <cell r="N857">
            <v>0</v>
          </cell>
          <cell r="O857">
            <v>0</v>
          </cell>
          <cell r="P857">
            <v>0</v>
          </cell>
          <cell r="Q857">
            <v>0</v>
          </cell>
          <cell r="R857">
            <v>0</v>
          </cell>
        </row>
        <row r="858">
          <cell r="B858" t="str">
            <v>Total</v>
          </cell>
          <cell r="C858">
            <v>151</v>
          </cell>
          <cell r="D858">
            <v>250</v>
          </cell>
          <cell r="E858">
            <v>73</v>
          </cell>
          <cell r="F858">
            <v>0</v>
          </cell>
          <cell r="G858">
            <v>118</v>
          </cell>
          <cell r="H858">
            <v>156</v>
          </cell>
          <cell r="I858">
            <v>748</v>
          </cell>
          <cell r="K858" t="str">
            <v>Total</v>
          </cell>
          <cell r="L858">
            <v>355</v>
          </cell>
          <cell r="M858">
            <v>3703</v>
          </cell>
          <cell r="N858">
            <v>1474</v>
          </cell>
          <cell r="O858">
            <v>0</v>
          </cell>
          <cell r="P858">
            <v>20610</v>
          </cell>
          <cell r="Q858">
            <v>847</v>
          </cell>
          <cell r="R858">
            <v>26989</v>
          </cell>
        </row>
        <row r="862">
          <cell r="B862" t="str">
            <v>Vendor</v>
          </cell>
          <cell r="C862" t="str">
            <v>Core IP/MPLS</v>
          </cell>
          <cell r="D862" t="str">
            <v xml:space="preserve">Edge IP/MPLS </v>
          </cell>
          <cell r="E862" t="str">
            <v>Subscriber Service Router</v>
          </cell>
          <cell r="F862" t="str">
            <v>BRAS</v>
          </cell>
          <cell r="G862" t="str">
            <v>IP/Ethernet</v>
          </cell>
          <cell r="H862" t="str">
            <v>ATM/MPLS</v>
          </cell>
          <cell r="I862" t="str">
            <v>Total IPS</v>
          </cell>
          <cell r="K862" t="str">
            <v>Vendor</v>
          </cell>
          <cell r="L862" t="str">
            <v>Core IP/MPLS</v>
          </cell>
          <cell r="M862" t="str">
            <v>Edge IP/MPLS</v>
          </cell>
          <cell r="N862" t="str">
            <v>Subscriber Service Router</v>
          </cell>
          <cell r="O862" t="str">
            <v>BRAS</v>
          </cell>
          <cell r="P862" t="str">
            <v>IP/Ethernet</v>
          </cell>
          <cell r="Q862" t="str">
            <v>ATM/MPLS</v>
          </cell>
          <cell r="R862" t="str">
            <v>Total IPS</v>
          </cell>
        </row>
        <row r="863">
          <cell r="B863" t="str">
            <v>Alaxala Networks</v>
          </cell>
          <cell r="C863">
            <v>0</v>
          </cell>
          <cell r="D863">
            <v>0</v>
          </cell>
          <cell r="E863">
            <v>0</v>
          </cell>
          <cell r="F863">
            <v>0</v>
          </cell>
          <cell r="G863">
            <v>0</v>
          </cell>
          <cell r="H863">
            <v>0</v>
          </cell>
          <cell r="I863">
            <v>0</v>
          </cell>
          <cell r="K863" t="str">
            <v>Alaxala Networks</v>
          </cell>
          <cell r="R863">
            <v>0</v>
          </cell>
        </row>
        <row r="864">
          <cell r="B864" t="str">
            <v>Alcatel-Lucent</v>
          </cell>
          <cell r="C864">
            <v>0</v>
          </cell>
          <cell r="D864">
            <v>58</v>
          </cell>
          <cell r="E864">
            <v>0</v>
          </cell>
          <cell r="F864">
            <v>0</v>
          </cell>
          <cell r="G864">
            <v>10</v>
          </cell>
          <cell r="H864">
            <v>69</v>
          </cell>
          <cell r="I864">
            <v>137</v>
          </cell>
          <cell r="K864" t="str">
            <v>Alcatel-Lucent</v>
          </cell>
          <cell r="L864">
            <v>0</v>
          </cell>
          <cell r="M864">
            <v>455</v>
          </cell>
          <cell r="N864">
            <v>0</v>
          </cell>
          <cell r="O864">
            <v>0</v>
          </cell>
          <cell r="P864">
            <v>407</v>
          </cell>
          <cell r="Q864">
            <v>451</v>
          </cell>
          <cell r="R864">
            <v>1313</v>
          </cell>
        </row>
        <row r="865">
          <cell r="B865" t="str">
            <v>Atrica</v>
          </cell>
          <cell r="C865">
            <v>0</v>
          </cell>
          <cell r="D865">
            <v>0</v>
          </cell>
          <cell r="E865">
            <v>0</v>
          </cell>
          <cell r="F865">
            <v>0</v>
          </cell>
          <cell r="G865">
            <v>4</v>
          </cell>
          <cell r="H865">
            <v>0</v>
          </cell>
          <cell r="I865">
            <v>4</v>
          </cell>
          <cell r="K865" t="str">
            <v>Atrica</v>
          </cell>
          <cell r="L865">
            <v>0</v>
          </cell>
          <cell r="M865">
            <v>0</v>
          </cell>
          <cell r="N865">
            <v>0</v>
          </cell>
          <cell r="O865">
            <v>0</v>
          </cell>
          <cell r="P865">
            <v>28</v>
          </cell>
          <cell r="Q865">
            <v>0</v>
          </cell>
          <cell r="R865">
            <v>28</v>
          </cell>
        </row>
        <row r="866">
          <cell r="B866" t="str">
            <v>Avici</v>
          </cell>
          <cell r="C866">
            <v>1</v>
          </cell>
          <cell r="D866">
            <v>0</v>
          </cell>
          <cell r="E866">
            <v>0</v>
          </cell>
          <cell r="F866">
            <v>0</v>
          </cell>
          <cell r="G866">
            <v>0</v>
          </cell>
          <cell r="H866">
            <v>0</v>
          </cell>
          <cell r="I866">
            <v>1</v>
          </cell>
          <cell r="K866" t="str">
            <v>Avici</v>
          </cell>
          <cell r="L866">
            <v>2</v>
          </cell>
          <cell r="M866">
            <v>0</v>
          </cell>
          <cell r="N866">
            <v>0</v>
          </cell>
          <cell r="O866">
            <v>0</v>
          </cell>
          <cell r="P866">
            <v>0</v>
          </cell>
          <cell r="Q866">
            <v>0</v>
          </cell>
          <cell r="R866">
            <v>2</v>
          </cell>
        </row>
        <row r="867">
          <cell r="B867" t="str">
            <v>Brocade</v>
          </cell>
          <cell r="C867">
            <v>0</v>
          </cell>
          <cell r="D867">
            <v>0</v>
          </cell>
          <cell r="E867">
            <v>0</v>
          </cell>
          <cell r="F867">
            <v>0</v>
          </cell>
          <cell r="G867">
            <v>0</v>
          </cell>
          <cell r="H867">
            <v>0</v>
          </cell>
          <cell r="I867">
            <v>0</v>
          </cell>
          <cell r="K867" t="str">
            <v>Brocade</v>
          </cell>
          <cell r="L867">
            <v>0</v>
          </cell>
          <cell r="M867">
            <v>0</v>
          </cell>
          <cell r="N867">
            <v>0</v>
          </cell>
          <cell r="O867">
            <v>0</v>
          </cell>
          <cell r="P867">
            <v>0</v>
          </cell>
          <cell r="Q867">
            <v>0</v>
          </cell>
          <cell r="R867">
            <v>0</v>
          </cell>
        </row>
        <row r="868">
          <cell r="B868" t="str">
            <v>Caspian</v>
          </cell>
          <cell r="C868">
            <v>0</v>
          </cell>
          <cell r="D868">
            <v>0</v>
          </cell>
          <cell r="E868">
            <v>0</v>
          </cell>
          <cell r="F868">
            <v>0</v>
          </cell>
          <cell r="G868">
            <v>0</v>
          </cell>
          <cell r="H868">
            <v>0</v>
          </cell>
          <cell r="I868">
            <v>0</v>
          </cell>
          <cell r="K868" t="str">
            <v>Caspian</v>
          </cell>
          <cell r="L868">
            <v>0</v>
          </cell>
          <cell r="M868">
            <v>0</v>
          </cell>
          <cell r="N868">
            <v>0</v>
          </cell>
          <cell r="O868">
            <v>0</v>
          </cell>
          <cell r="P868">
            <v>0</v>
          </cell>
          <cell r="Q868">
            <v>0</v>
          </cell>
          <cell r="R868">
            <v>0</v>
          </cell>
        </row>
        <row r="869">
          <cell r="B869" t="str">
            <v>Chiaro</v>
          </cell>
          <cell r="C869">
            <v>0</v>
          </cell>
          <cell r="D869">
            <v>0</v>
          </cell>
          <cell r="E869">
            <v>0</v>
          </cell>
          <cell r="F869">
            <v>0</v>
          </cell>
          <cell r="G869">
            <v>0</v>
          </cell>
          <cell r="H869">
            <v>0</v>
          </cell>
          <cell r="I869">
            <v>0</v>
          </cell>
          <cell r="K869" t="str">
            <v>Chiaro</v>
          </cell>
          <cell r="L869">
            <v>0</v>
          </cell>
          <cell r="M869">
            <v>0</v>
          </cell>
          <cell r="N869">
            <v>0</v>
          </cell>
          <cell r="O869">
            <v>0</v>
          </cell>
          <cell r="P869">
            <v>0</v>
          </cell>
          <cell r="Q869">
            <v>0</v>
          </cell>
          <cell r="R869">
            <v>0</v>
          </cell>
        </row>
        <row r="870">
          <cell r="B870" t="str">
            <v>Ciena</v>
          </cell>
          <cell r="C870">
            <v>0</v>
          </cell>
          <cell r="D870">
            <v>0</v>
          </cell>
          <cell r="E870">
            <v>0</v>
          </cell>
          <cell r="F870">
            <v>0</v>
          </cell>
          <cell r="G870">
            <v>0</v>
          </cell>
          <cell r="H870">
            <v>0</v>
          </cell>
          <cell r="I870">
            <v>0</v>
          </cell>
          <cell r="K870" t="str">
            <v>Ciena</v>
          </cell>
          <cell r="L870">
            <v>0</v>
          </cell>
          <cell r="M870">
            <v>0</v>
          </cell>
          <cell r="N870">
            <v>0</v>
          </cell>
          <cell r="O870">
            <v>0</v>
          </cell>
          <cell r="P870">
            <v>0</v>
          </cell>
          <cell r="Q870">
            <v>0</v>
          </cell>
          <cell r="R870">
            <v>0</v>
          </cell>
        </row>
        <row r="871">
          <cell r="B871" t="str">
            <v>Cisco</v>
          </cell>
          <cell r="C871">
            <v>99</v>
          </cell>
          <cell r="D871">
            <v>141</v>
          </cell>
          <cell r="E871">
            <v>34</v>
          </cell>
          <cell r="F871">
            <v>0</v>
          </cell>
          <cell r="G871">
            <v>90</v>
          </cell>
          <cell r="H871">
            <v>9</v>
          </cell>
          <cell r="I871">
            <v>373</v>
          </cell>
          <cell r="K871" t="str">
            <v>Cisco</v>
          </cell>
          <cell r="L871">
            <v>255</v>
          </cell>
          <cell r="M871">
            <v>2795</v>
          </cell>
          <cell r="N871">
            <v>1131</v>
          </cell>
          <cell r="O871">
            <v>0</v>
          </cell>
          <cell r="P871">
            <v>3147</v>
          </cell>
          <cell r="Q871">
            <v>39</v>
          </cell>
          <cell r="R871">
            <v>7367</v>
          </cell>
        </row>
        <row r="872">
          <cell r="B872" t="str">
            <v>Cosine</v>
          </cell>
          <cell r="C872">
            <v>0</v>
          </cell>
          <cell r="D872">
            <v>0</v>
          </cell>
          <cell r="E872">
            <v>0</v>
          </cell>
          <cell r="F872">
            <v>0</v>
          </cell>
          <cell r="G872">
            <v>0</v>
          </cell>
          <cell r="H872">
            <v>0</v>
          </cell>
          <cell r="I872">
            <v>0</v>
          </cell>
          <cell r="K872" t="str">
            <v>Cosine</v>
          </cell>
          <cell r="L872">
            <v>0</v>
          </cell>
          <cell r="M872">
            <v>0</v>
          </cell>
          <cell r="N872">
            <v>0</v>
          </cell>
          <cell r="O872">
            <v>0</v>
          </cell>
          <cell r="P872">
            <v>0</v>
          </cell>
          <cell r="Q872">
            <v>0</v>
          </cell>
          <cell r="R872">
            <v>0</v>
          </cell>
        </row>
        <row r="873">
          <cell r="B873" t="str">
            <v>ECI Telecom</v>
          </cell>
          <cell r="C873">
            <v>0</v>
          </cell>
          <cell r="D873">
            <v>0</v>
          </cell>
          <cell r="E873">
            <v>0</v>
          </cell>
          <cell r="F873">
            <v>0</v>
          </cell>
          <cell r="G873">
            <v>0</v>
          </cell>
          <cell r="H873">
            <v>0</v>
          </cell>
          <cell r="I873">
            <v>0</v>
          </cell>
          <cell r="K873" t="str">
            <v>ECI Telecom</v>
          </cell>
          <cell r="L873">
            <v>0</v>
          </cell>
          <cell r="M873">
            <v>0</v>
          </cell>
          <cell r="N873">
            <v>0</v>
          </cell>
          <cell r="O873">
            <v>0</v>
          </cell>
          <cell r="P873">
            <v>0</v>
          </cell>
          <cell r="Q873">
            <v>0</v>
          </cell>
          <cell r="R873">
            <v>0</v>
          </cell>
        </row>
        <row r="874">
          <cell r="B874" t="str">
            <v>Equipe</v>
          </cell>
          <cell r="C874">
            <v>0</v>
          </cell>
          <cell r="D874">
            <v>0</v>
          </cell>
          <cell r="E874">
            <v>0</v>
          </cell>
          <cell r="F874">
            <v>0</v>
          </cell>
          <cell r="G874">
            <v>0</v>
          </cell>
          <cell r="H874">
            <v>0</v>
          </cell>
          <cell r="I874">
            <v>0</v>
          </cell>
          <cell r="K874" t="str">
            <v>Equipe</v>
          </cell>
          <cell r="L874">
            <v>0</v>
          </cell>
          <cell r="M874">
            <v>0</v>
          </cell>
          <cell r="N874">
            <v>0</v>
          </cell>
          <cell r="O874">
            <v>0</v>
          </cell>
          <cell r="P874">
            <v>0</v>
          </cell>
          <cell r="Q874">
            <v>0</v>
          </cell>
          <cell r="R874">
            <v>0</v>
          </cell>
        </row>
        <row r="875">
          <cell r="B875" t="str">
            <v>Ericsson</v>
          </cell>
          <cell r="C875">
            <v>0</v>
          </cell>
          <cell r="D875">
            <v>0</v>
          </cell>
          <cell r="E875">
            <v>27</v>
          </cell>
          <cell r="F875">
            <v>0</v>
          </cell>
          <cell r="G875">
            <v>0</v>
          </cell>
          <cell r="H875">
            <v>5</v>
          </cell>
          <cell r="I875">
            <v>32</v>
          </cell>
          <cell r="K875" t="str">
            <v>Ericsson</v>
          </cell>
          <cell r="L875">
            <v>0</v>
          </cell>
          <cell r="M875">
            <v>0</v>
          </cell>
          <cell r="N875">
            <v>290</v>
          </cell>
          <cell r="O875">
            <v>0</v>
          </cell>
          <cell r="P875">
            <v>0</v>
          </cell>
          <cell r="Q875">
            <v>27</v>
          </cell>
          <cell r="R875">
            <v>317</v>
          </cell>
        </row>
        <row r="876">
          <cell r="B876" t="str">
            <v>Extreme</v>
          </cell>
          <cell r="C876">
            <v>0</v>
          </cell>
          <cell r="D876">
            <v>0</v>
          </cell>
          <cell r="E876">
            <v>0</v>
          </cell>
          <cell r="F876">
            <v>0</v>
          </cell>
          <cell r="G876">
            <v>4</v>
          </cell>
          <cell r="H876">
            <v>0</v>
          </cell>
          <cell r="I876">
            <v>4</v>
          </cell>
          <cell r="K876" t="str">
            <v>Extreme</v>
          </cell>
          <cell r="L876">
            <v>0</v>
          </cell>
          <cell r="M876">
            <v>0</v>
          </cell>
          <cell r="N876">
            <v>0</v>
          </cell>
          <cell r="O876">
            <v>0</v>
          </cell>
          <cell r="P876">
            <v>140</v>
          </cell>
          <cell r="Q876">
            <v>0</v>
          </cell>
          <cell r="R876">
            <v>140</v>
          </cell>
        </row>
        <row r="877">
          <cell r="B877" t="str">
            <v>Force10</v>
          </cell>
          <cell r="C877">
            <v>0</v>
          </cell>
          <cell r="D877">
            <v>0</v>
          </cell>
          <cell r="E877">
            <v>0</v>
          </cell>
          <cell r="F877">
            <v>0</v>
          </cell>
          <cell r="G877">
            <v>0</v>
          </cell>
          <cell r="H877">
            <v>0</v>
          </cell>
          <cell r="I877">
            <v>0</v>
          </cell>
          <cell r="K877" t="str">
            <v>Force10</v>
          </cell>
          <cell r="L877">
            <v>0</v>
          </cell>
          <cell r="M877">
            <v>0</v>
          </cell>
          <cell r="N877">
            <v>0</v>
          </cell>
          <cell r="O877">
            <v>0</v>
          </cell>
          <cell r="P877">
            <v>0</v>
          </cell>
          <cell r="Q877">
            <v>0</v>
          </cell>
          <cell r="R877">
            <v>0</v>
          </cell>
        </row>
        <row r="878">
          <cell r="B878" t="str">
            <v>Fujitsu</v>
          </cell>
          <cell r="C878">
            <v>0</v>
          </cell>
          <cell r="D878">
            <v>0</v>
          </cell>
          <cell r="E878">
            <v>0</v>
          </cell>
          <cell r="F878">
            <v>0</v>
          </cell>
          <cell r="G878">
            <v>0</v>
          </cell>
          <cell r="H878">
            <v>0</v>
          </cell>
          <cell r="I878">
            <v>0</v>
          </cell>
          <cell r="K878" t="str">
            <v>Fujitsu</v>
          </cell>
          <cell r="L878">
            <v>0</v>
          </cell>
          <cell r="M878">
            <v>0</v>
          </cell>
          <cell r="N878">
            <v>0</v>
          </cell>
          <cell r="O878">
            <v>0</v>
          </cell>
          <cell r="P878">
            <v>0</v>
          </cell>
          <cell r="Q878">
            <v>0</v>
          </cell>
          <cell r="R878">
            <v>0</v>
          </cell>
        </row>
        <row r="879">
          <cell r="B879" t="str">
            <v>Hammerhead Systems</v>
          </cell>
          <cell r="C879">
            <v>0</v>
          </cell>
          <cell r="D879">
            <v>0</v>
          </cell>
          <cell r="E879">
            <v>0</v>
          </cell>
          <cell r="F879">
            <v>0</v>
          </cell>
          <cell r="G879">
            <v>0</v>
          </cell>
          <cell r="H879">
            <v>0</v>
          </cell>
          <cell r="I879">
            <v>0</v>
          </cell>
          <cell r="K879" t="str">
            <v>Hammerhead Systems</v>
          </cell>
          <cell r="L879">
            <v>0</v>
          </cell>
          <cell r="M879">
            <v>0</v>
          </cell>
          <cell r="N879">
            <v>0</v>
          </cell>
          <cell r="O879">
            <v>0</v>
          </cell>
          <cell r="P879">
            <v>0</v>
          </cell>
          <cell r="Q879">
            <v>0</v>
          </cell>
          <cell r="R879">
            <v>0</v>
          </cell>
        </row>
        <row r="880">
          <cell r="B880" t="str">
            <v>Hitachi</v>
          </cell>
          <cell r="C880">
            <v>0</v>
          </cell>
          <cell r="D880">
            <v>0</v>
          </cell>
          <cell r="E880">
            <v>0</v>
          </cell>
          <cell r="F880">
            <v>0</v>
          </cell>
          <cell r="G880">
            <v>0</v>
          </cell>
          <cell r="H880">
            <v>0</v>
          </cell>
          <cell r="I880">
            <v>0</v>
          </cell>
          <cell r="K880" t="str">
            <v>Hitachi</v>
          </cell>
          <cell r="L880">
            <v>0</v>
          </cell>
          <cell r="M880">
            <v>0</v>
          </cell>
          <cell r="N880">
            <v>0</v>
          </cell>
          <cell r="O880">
            <v>0</v>
          </cell>
          <cell r="P880">
            <v>0</v>
          </cell>
          <cell r="Q880">
            <v>0</v>
          </cell>
          <cell r="R880">
            <v>0</v>
          </cell>
        </row>
        <row r="881">
          <cell r="B881" t="str">
            <v>Hitachi Cable</v>
          </cell>
          <cell r="C881">
            <v>0</v>
          </cell>
          <cell r="D881">
            <v>0</v>
          </cell>
          <cell r="E881">
            <v>0</v>
          </cell>
          <cell r="F881">
            <v>0</v>
          </cell>
          <cell r="G881">
            <v>0</v>
          </cell>
          <cell r="H881">
            <v>0</v>
          </cell>
          <cell r="I881">
            <v>0</v>
          </cell>
          <cell r="K881" t="str">
            <v>Hitachi Cable</v>
          </cell>
          <cell r="L881">
            <v>0</v>
          </cell>
          <cell r="M881">
            <v>0</v>
          </cell>
          <cell r="N881">
            <v>0</v>
          </cell>
          <cell r="O881">
            <v>0</v>
          </cell>
          <cell r="P881">
            <v>0</v>
          </cell>
          <cell r="Q881">
            <v>0</v>
          </cell>
          <cell r="R881">
            <v>0</v>
          </cell>
        </row>
        <row r="882">
          <cell r="B882" t="str">
            <v>Huawei</v>
          </cell>
          <cell r="C882">
            <v>0</v>
          </cell>
          <cell r="D882">
            <v>10</v>
          </cell>
          <cell r="E882">
            <v>0</v>
          </cell>
          <cell r="F882">
            <v>0</v>
          </cell>
          <cell r="G882">
            <v>20</v>
          </cell>
          <cell r="H882">
            <v>0</v>
          </cell>
          <cell r="I882">
            <v>30</v>
          </cell>
          <cell r="K882" t="str">
            <v>Huawei</v>
          </cell>
          <cell r="L882">
            <v>0</v>
          </cell>
          <cell r="M882">
            <v>56</v>
          </cell>
          <cell r="N882">
            <v>0</v>
          </cell>
          <cell r="O882">
            <v>0</v>
          </cell>
          <cell r="P882">
            <v>15994</v>
          </cell>
          <cell r="Q882">
            <v>0</v>
          </cell>
          <cell r="R882">
            <v>16050</v>
          </cell>
        </row>
        <row r="883">
          <cell r="B883" t="str">
            <v>Hyperchip</v>
          </cell>
          <cell r="C883">
            <v>0</v>
          </cell>
          <cell r="D883">
            <v>0</v>
          </cell>
          <cell r="E883">
            <v>0</v>
          </cell>
          <cell r="F883">
            <v>0</v>
          </cell>
          <cell r="G883">
            <v>0</v>
          </cell>
          <cell r="H883">
            <v>0</v>
          </cell>
          <cell r="I883">
            <v>0</v>
          </cell>
          <cell r="K883" t="str">
            <v>Hyperchip</v>
          </cell>
          <cell r="L883">
            <v>0</v>
          </cell>
          <cell r="M883">
            <v>0</v>
          </cell>
          <cell r="N883">
            <v>0</v>
          </cell>
          <cell r="O883">
            <v>0</v>
          </cell>
          <cell r="P883">
            <v>0</v>
          </cell>
          <cell r="Q883">
            <v>0</v>
          </cell>
          <cell r="R883">
            <v>0</v>
          </cell>
        </row>
        <row r="884">
          <cell r="B884" t="str">
            <v>Juniper</v>
          </cell>
          <cell r="C884">
            <v>56</v>
          </cell>
          <cell r="D884">
            <v>23</v>
          </cell>
          <cell r="E884">
            <v>26</v>
          </cell>
          <cell r="F884">
            <v>0</v>
          </cell>
          <cell r="G884">
            <v>0</v>
          </cell>
          <cell r="H884">
            <v>0</v>
          </cell>
          <cell r="I884">
            <v>105</v>
          </cell>
          <cell r="K884" t="str">
            <v>Juniper</v>
          </cell>
          <cell r="L884">
            <v>98</v>
          </cell>
          <cell r="M884">
            <v>559</v>
          </cell>
          <cell r="N884">
            <v>197</v>
          </cell>
          <cell r="O884">
            <v>0</v>
          </cell>
          <cell r="P884">
            <v>0</v>
          </cell>
          <cell r="Q884">
            <v>0</v>
          </cell>
          <cell r="R884">
            <v>854</v>
          </cell>
        </row>
        <row r="885">
          <cell r="B885" t="str">
            <v>Laurel Networks</v>
          </cell>
          <cell r="C885">
            <v>0</v>
          </cell>
          <cell r="D885">
            <v>0</v>
          </cell>
          <cell r="E885">
            <v>0</v>
          </cell>
          <cell r="F885">
            <v>0</v>
          </cell>
          <cell r="G885">
            <v>0</v>
          </cell>
          <cell r="H885">
            <v>0</v>
          </cell>
          <cell r="I885">
            <v>0</v>
          </cell>
          <cell r="K885" t="str">
            <v>Laurel Networks</v>
          </cell>
          <cell r="L885">
            <v>0</v>
          </cell>
          <cell r="M885">
            <v>0</v>
          </cell>
          <cell r="N885">
            <v>0</v>
          </cell>
          <cell r="O885">
            <v>0</v>
          </cell>
          <cell r="P885">
            <v>0</v>
          </cell>
          <cell r="Q885">
            <v>0</v>
          </cell>
          <cell r="R885">
            <v>0</v>
          </cell>
        </row>
        <row r="886">
          <cell r="B886" t="str">
            <v>Lucent</v>
          </cell>
          <cell r="C886">
            <v>0</v>
          </cell>
          <cell r="D886">
            <v>0</v>
          </cell>
          <cell r="E886">
            <v>0</v>
          </cell>
          <cell r="F886">
            <v>0</v>
          </cell>
          <cell r="G886">
            <v>0</v>
          </cell>
          <cell r="H886">
            <v>0</v>
          </cell>
          <cell r="I886">
            <v>0</v>
          </cell>
          <cell r="K886" t="str">
            <v>Lucent</v>
          </cell>
          <cell r="L886">
            <v>0</v>
          </cell>
          <cell r="M886">
            <v>0</v>
          </cell>
          <cell r="N886">
            <v>0</v>
          </cell>
          <cell r="O886">
            <v>0</v>
          </cell>
          <cell r="P886">
            <v>0</v>
          </cell>
          <cell r="Q886">
            <v>0</v>
          </cell>
          <cell r="R886">
            <v>0</v>
          </cell>
        </row>
        <row r="887">
          <cell r="B887" t="str">
            <v>NEC</v>
          </cell>
          <cell r="C887">
            <v>0</v>
          </cell>
          <cell r="D887">
            <v>0</v>
          </cell>
          <cell r="E887">
            <v>0</v>
          </cell>
          <cell r="F887">
            <v>0</v>
          </cell>
          <cell r="G887">
            <v>0</v>
          </cell>
          <cell r="H887">
            <v>0</v>
          </cell>
          <cell r="I887">
            <v>0</v>
          </cell>
          <cell r="K887" t="str">
            <v>NEC</v>
          </cell>
          <cell r="L887">
            <v>0</v>
          </cell>
          <cell r="M887">
            <v>0</v>
          </cell>
          <cell r="N887">
            <v>0</v>
          </cell>
          <cell r="O887">
            <v>0</v>
          </cell>
          <cell r="P887">
            <v>0</v>
          </cell>
          <cell r="Q887">
            <v>0</v>
          </cell>
          <cell r="R887">
            <v>0</v>
          </cell>
        </row>
        <row r="888">
          <cell r="B888" t="str">
            <v>Nokia Siemens Networks</v>
          </cell>
          <cell r="C888">
            <v>0</v>
          </cell>
          <cell r="D888">
            <v>0</v>
          </cell>
          <cell r="E888">
            <v>0</v>
          </cell>
          <cell r="F888">
            <v>0</v>
          </cell>
          <cell r="G888">
            <v>4</v>
          </cell>
          <cell r="H888">
            <v>0</v>
          </cell>
          <cell r="I888">
            <v>4</v>
          </cell>
          <cell r="K888" t="str">
            <v>Nokia Siemens Networks</v>
          </cell>
          <cell r="L888">
            <v>0</v>
          </cell>
          <cell r="M888">
            <v>0</v>
          </cell>
          <cell r="N888">
            <v>0</v>
          </cell>
          <cell r="O888">
            <v>0</v>
          </cell>
          <cell r="P888">
            <v>0</v>
          </cell>
          <cell r="Q888">
            <v>0</v>
          </cell>
          <cell r="R888">
            <v>0</v>
          </cell>
        </row>
        <row r="889">
          <cell r="B889" t="str">
            <v>Nortel</v>
          </cell>
          <cell r="C889">
            <v>0</v>
          </cell>
          <cell r="D889">
            <v>0</v>
          </cell>
          <cell r="E889">
            <v>0</v>
          </cell>
          <cell r="F889">
            <v>0</v>
          </cell>
          <cell r="G889">
            <v>4</v>
          </cell>
          <cell r="H889">
            <v>45</v>
          </cell>
          <cell r="I889">
            <v>49</v>
          </cell>
          <cell r="K889" t="str">
            <v>Nortel</v>
          </cell>
          <cell r="L889">
            <v>0</v>
          </cell>
          <cell r="M889">
            <v>0</v>
          </cell>
          <cell r="N889">
            <v>0</v>
          </cell>
          <cell r="O889">
            <v>0</v>
          </cell>
          <cell r="P889">
            <v>153</v>
          </cell>
          <cell r="Q889">
            <v>199</v>
          </cell>
          <cell r="R889">
            <v>352</v>
          </cell>
        </row>
        <row r="890">
          <cell r="B890" t="str">
            <v>Procket</v>
          </cell>
          <cell r="C890">
            <v>0</v>
          </cell>
          <cell r="D890">
            <v>0</v>
          </cell>
          <cell r="E890">
            <v>0</v>
          </cell>
          <cell r="F890">
            <v>0</v>
          </cell>
          <cell r="G890">
            <v>0</v>
          </cell>
          <cell r="H890">
            <v>0</v>
          </cell>
          <cell r="I890">
            <v>0</v>
          </cell>
          <cell r="K890" t="str">
            <v>Procket</v>
          </cell>
          <cell r="L890">
            <v>0</v>
          </cell>
          <cell r="M890">
            <v>0</v>
          </cell>
          <cell r="N890">
            <v>0</v>
          </cell>
          <cell r="O890">
            <v>0</v>
          </cell>
          <cell r="P890">
            <v>0</v>
          </cell>
          <cell r="Q890">
            <v>0</v>
          </cell>
          <cell r="R890">
            <v>0</v>
          </cell>
        </row>
        <row r="891">
          <cell r="B891" t="str">
            <v>Quarry</v>
          </cell>
          <cell r="C891">
            <v>0</v>
          </cell>
          <cell r="D891">
            <v>0</v>
          </cell>
          <cell r="E891">
            <v>0</v>
          </cell>
          <cell r="F891">
            <v>0</v>
          </cell>
          <cell r="G891">
            <v>0</v>
          </cell>
          <cell r="H891">
            <v>0</v>
          </cell>
          <cell r="I891">
            <v>0</v>
          </cell>
          <cell r="K891" t="str">
            <v>Quarry</v>
          </cell>
          <cell r="L891">
            <v>0</v>
          </cell>
          <cell r="M891">
            <v>0</v>
          </cell>
          <cell r="N891">
            <v>0</v>
          </cell>
          <cell r="O891">
            <v>0</v>
          </cell>
          <cell r="P891">
            <v>0</v>
          </cell>
          <cell r="Q891">
            <v>0</v>
          </cell>
          <cell r="R891">
            <v>0</v>
          </cell>
        </row>
        <row r="892">
          <cell r="B892" t="str">
            <v>Redback</v>
          </cell>
          <cell r="C892">
            <v>0</v>
          </cell>
          <cell r="D892">
            <v>0</v>
          </cell>
          <cell r="E892">
            <v>0</v>
          </cell>
          <cell r="F892">
            <v>0</v>
          </cell>
          <cell r="G892">
            <v>0</v>
          </cell>
          <cell r="H892">
            <v>0</v>
          </cell>
          <cell r="I892">
            <v>0</v>
          </cell>
          <cell r="K892" t="str">
            <v>Redback</v>
          </cell>
          <cell r="L892">
            <v>0</v>
          </cell>
          <cell r="M892">
            <v>0</v>
          </cell>
          <cell r="N892">
            <v>0</v>
          </cell>
          <cell r="O892">
            <v>0</v>
          </cell>
          <cell r="P892">
            <v>0</v>
          </cell>
          <cell r="Q892">
            <v>0</v>
          </cell>
          <cell r="R892">
            <v>0</v>
          </cell>
        </row>
        <row r="893">
          <cell r="B893" t="str">
            <v>Riverstone</v>
          </cell>
          <cell r="C893">
            <v>0</v>
          </cell>
          <cell r="D893">
            <v>0</v>
          </cell>
          <cell r="E893">
            <v>0</v>
          </cell>
          <cell r="F893">
            <v>0</v>
          </cell>
          <cell r="G893">
            <v>0</v>
          </cell>
          <cell r="H893">
            <v>0</v>
          </cell>
          <cell r="I893">
            <v>0</v>
          </cell>
          <cell r="K893" t="str">
            <v>Riverstone</v>
          </cell>
          <cell r="L893">
            <v>0</v>
          </cell>
          <cell r="M893">
            <v>0</v>
          </cell>
          <cell r="N893">
            <v>0</v>
          </cell>
          <cell r="O893">
            <v>0</v>
          </cell>
          <cell r="P893">
            <v>0</v>
          </cell>
          <cell r="Q893">
            <v>0</v>
          </cell>
          <cell r="R893">
            <v>0</v>
          </cell>
        </row>
        <row r="894">
          <cell r="B894" t="str">
            <v>Tellabs</v>
          </cell>
          <cell r="C894">
            <v>0</v>
          </cell>
          <cell r="D894">
            <v>9</v>
          </cell>
          <cell r="E894">
            <v>0</v>
          </cell>
          <cell r="F894">
            <v>0</v>
          </cell>
          <cell r="G894">
            <v>0</v>
          </cell>
          <cell r="H894">
            <v>0</v>
          </cell>
          <cell r="I894">
            <v>9</v>
          </cell>
          <cell r="K894" t="str">
            <v>Tellabs</v>
          </cell>
          <cell r="L894">
            <v>0</v>
          </cell>
          <cell r="M894">
            <v>88</v>
          </cell>
          <cell r="N894">
            <v>0</v>
          </cell>
          <cell r="O894">
            <v>0</v>
          </cell>
          <cell r="P894">
            <v>0</v>
          </cell>
          <cell r="Q894">
            <v>0</v>
          </cell>
          <cell r="R894">
            <v>88</v>
          </cell>
        </row>
        <row r="895">
          <cell r="B895" t="str">
            <v>ZTE</v>
          </cell>
          <cell r="C895">
            <v>0</v>
          </cell>
          <cell r="D895">
            <v>2</v>
          </cell>
          <cell r="E895">
            <v>0</v>
          </cell>
          <cell r="F895">
            <v>0</v>
          </cell>
          <cell r="G895">
            <v>2</v>
          </cell>
          <cell r="H895">
            <v>0</v>
          </cell>
          <cell r="I895">
            <v>4</v>
          </cell>
          <cell r="K895" t="str">
            <v>ZTE</v>
          </cell>
          <cell r="L895">
            <v>0</v>
          </cell>
          <cell r="M895">
            <v>28</v>
          </cell>
          <cell r="N895">
            <v>0</v>
          </cell>
          <cell r="O895">
            <v>0</v>
          </cell>
          <cell r="P895">
            <v>1200</v>
          </cell>
          <cell r="Q895">
            <v>0</v>
          </cell>
          <cell r="R895">
            <v>1228</v>
          </cell>
        </row>
        <row r="896">
          <cell r="B896" t="str">
            <v>Other</v>
          </cell>
          <cell r="C896">
            <v>0</v>
          </cell>
          <cell r="D896">
            <v>0</v>
          </cell>
          <cell r="E896">
            <v>0</v>
          </cell>
          <cell r="F896">
            <v>0</v>
          </cell>
          <cell r="G896">
            <v>0</v>
          </cell>
          <cell r="H896">
            <v>0</v>
          </cell>
          <cell r="I896">
            <v>0</v>
          </cell>
          <cell r="K896" t="str">
            <v>Other</v>
          </cell>
          <cell r="L896">
            <v>0</v>
          </cell>
          <cell r="M896">
            <v>0</v>
          </cell>
          <cell r="N896">
            <v>0</v>
          </cell>
          <cell r="O896">
            <v>0</v>
          </cell>
          <cell r="P896">
            <v>0</v>
          </cell>
          <cell r="Q896">
            <v>0</v>
          </cell>
          <cell r="R896">
            <v>0</v>
          </cell>
        </row>
        <row r="897">
          <cell r="B897" t="str">
            <v>Total</v>
          </cell>
          <cell r="C897">
            <v>156</v>
          </cell>
          <cell r="D897">
            <v>243</v>
          </cell>
          <cell r="E897">
            <v>87</v>
          </cell>
          <cell r="F897">
            <v>0</v>
          </cell>
          <cell r="G897">
            <v>138</v>
          </cell>
          <cell r="H897">
            <v>128</v>
          </cell>
          <cell r="I897">
            <v>752</v>
          </cell>
          <cell r="K897" t="str">
            <v>Total</v>
          </cell>
          <cell r="L897">
            <v>355</v>
          </cell>
          <cell r="M897">
            <v>3981</v>
          </cell>
          <cell r="N897">
            <v>1618</v>
          </cell>
          <cell r="O897">
            <v>0</v>
          </cell>
          <cell r="P897">
            <v>21069</v>
          </cell>
          <cell r="Q897">
            <v>716</v>
          </cell>
          <cell r="R897">
            <v>27739</v>
          </cell>
        </row>
        <row r="901">
          <cell r="B901" t="str">
            <v>Vendor</v>
          </cell>
          <cell r="C901" t="str">
            <v>Core IP/MPLS</v>
          </cell>
          <cell r="D901" t="str">
            <v xml:space="preserve">Edge IP/MPLS </v>
          </cell>
          <cell r="E901" t="str">
            <v>Subscriber Service Router</v>
          </cell>
          <cell r="F901" t="str">
            <v>BRAS</v>
          </cell>
          <cell r="G901" t="str">
            <v>IP/Ethernet</v>
          </cell>
          <cell r="H901" t="str">
            <v>ATM/MPLS</v>
          </cell>
          <cell r="I901" t="str">
            <v>Total IPS</v>
          </cell>
          <cell r="K901" t="str">
            <v>Vendor</v>
          </cell>
          <cell r="L901" t="str">
            <v>Core IP/MPLS</v>
          </cell>
          <cell r="M901" t="str">
            <v>Edge IP/MPLS</v>
          </cell>
          <cell r="N901" t="str">
            <v>Subscriber Service Router</v>
          </cell>
          <cell r="O901" t="str">
            <v>BRAS</v>
          </cell>
          <cell r="P901" t="str">
            <v>IP/Ethernet</v>
          </cell>
          <cell r="Q901" t="str">
            <v>ATM/MPLS</v>
          </cell>
          <cell r="R901" t="str">
            <v>Total IPS</v>
          </cell>
        </row>
        <row r="902">
          <cell r="B902" t="str">
            <v>Alaxala Networks</v>
          </cell>
          <cell r="C902">
            <v>0</v>
          </cell>
          <cell r="D902">
            <v>0</v>
          </cell>
          <cell r="E902">
            <v>0</v>
          </cell>
          <cell r="F902">
            <v>0</v>
          </cell>
          <cell r="G902">
            <v>0</v>
          </cell>
          <cell r="H902">
            <v>0</v>
          </cell>
          <cell r="I902">
            <v>0</v>
          </cell>
          <cell r="K902" t="str">
            <v>Alaxala Networks</v>
          </cell>
          <cell r="L902">
            <v>0</v>
          </cell>
          <cell r="M902">
            <v>0</v>
          </cell>
          <cell r="N902">
            <v>0</v>
          </cell>
          <cell r="O902">
            <v>0</v>
          </cell>
          <cell r="P902">
            <v>0</v>
          </cell>
          <cell r="Q902">
            <v>0</v>
          </cell>
          <cell r="R902">
            <v>0</v>
          </cell>
        </row>
        <row r="903">
          <cell r="B903" t="str">
            <v>Alcatel-Lucent</v>
          </cell>
          <cell r="C903">
            <v>0</v>
          </cell>
          <cell r="D903">
            <v>83</v>
          </cell>
          <cell r="E903">
            <v>0</v>
          </cell>
          <cell r="F903">
            <v>0</v>
          </cell>
          <cell r="G903">
            <v>8</v>
          </cell>
          <cell r="H903">
            <v>74</v>
          </cell>
          <cell r="I903">
            <v>165</v>
          </cell>
          <cell r="K903" t="str">
            <v>Alcatel-Lucent</v>
          </cell>
          <cell r="L903">
            <v>0</v>
          </cell>
          <cell r="M903">
            <v>661</v>
          </cell>
          <cell r="N903">
            <v>0</v>
          </cell>
          <cell r="O903">
            <v>0</v>
          </cell>
          <cell r="P903">
            <v>230</v>
          </cell>
          <cell r="Q903">
            <v>478</v>
          </cell>
          <cell r="R903">
            <v>1369</v>
          </cell>
        </row>
        <row r="904">
          <cell r="B904" t="str">
            <v>Atrica</v>
          </cell>
          <cell r="C904">
            <v>0</v>
          </cell>
          <cell r="D904">
            <v>0</v>
          </cell>
          <cell r="E904">
            <v>0</v>
          </cell>
          <cell r="F904">
            <v>0</v>
          </cell>
          <cell r="G904">
            <v>4</v>
          </cell>
          <cell r="H904">
            <v>0</v>
          </cell>
          <cell r="I904">
            <v>4</v>
          </cell>
          <cell r="K904" t="str">
            <v>Atrica</v>
          </cell>
          <cell r="L904">
            <v>0</v>
          </cell>
          <cell r="M904">
            <v>0</v>
          </cell>
          <cell r="N904">
            <v>0</v>
          </cell>
          <cell r="O904">
            <v>0</v>
          </cell>
          <cell r="P904">
            <v>28</v>
          </cell>
          <cell r="Q904">
            <v>0</v>
          </cell>
          <cell r="R904">
            <v>28</v>
          </cell>
        </row>
        <row r="905">
          <cell r="B905" t="str">
            <v>Avici</v>
          </cell>
          <cell r="C905">
            <v>1</v>
          </cell>
          <cell r="D905">
            <v>0</v>
          </cell>
          <cell r="E905">
            <v>0</v>
          </cell>
          <cell r="F905">
            <v>0</v>
          </cell>
          <cell r="G905">
            <v>0</v>
          </cell>
          <cell r="H905">
            <v>0</v>
          </cell>
          <cell r="I905">
            <v>1</v>
          </cell>
          <cell r="K905" t="str">
            <v>Avici</v>
          </cell>
          <cell r="L905">
            <v>2</v>
          </cell>
          <cell r="M905">
            <v>0</v>
          </cell>
          <cell r="N905">
            <v>0</v>
          </cell>
          <cell r="O905">
            <v>0</v>
          </cell>
          <cell r="P905">
            <v>0</v>
          </cell>
          <cell r="Q905">
            <v>0</v>
          </cell>
          <cell r="R905">
            <v>2</v>
          </cell>
        </row>
        <row r="906">
          <cell r="B906" t="str">
            <v>Brocade</v>
          </cell>
          <cell r="C906">
            <v>0</v>
          </cell>
          <cell r="D906">
            <v>0</v>
          </cell>
          <cell r="E906">
            <v>0</v>
          </cell>
          <cell r="F906">
            <v>0</v>
          </cell>
          <cell r="G906">
            <v>3</v>
          </cell>
          <cell r="H906">
            <v>0</v>
          </cell>
          <cell r="I906">
            <v>3</v>
          </cell>
          <cell r="K906" t="str">
            <v>Brocade</v>
          </cell>
          <cell r="L906">
            <v>0</v>
          </cell>
          <cell r="M906">
            <v>0</v>
          </cell>
          <cell r="N906">
            <v>0</v>
          </cell>
          <cell r="O906">
            <v>0</v>
          </cell>
          <cell r="P906">
            <v>94</v>
          </cell>
          <cell r="Q906">
            <v>0</v>
          </cell>
          <cell r="R906">
            <v>94</v>
          </cell>
        </row>
        <row r="907">
          <cell r="B907" t="str">
            <v>Caspian</v>
          </cell>
          <cell r="C907">
            <v>0</v>
          </cell>
          <cell r="D907">
            <v>0</v>
          </cell>
          <cell r="E907">
            <v>0</v>
          </cell>
          <cell r="F907">
            <v>0</v>
          </cell>
          <cell r="G907">
            <v>0</v>
          </cell>
          <cell r="H907">
            <v>0</v>
          </cell>
          <cell r="I907">
            <v>0</v>
          </cell>
          <cell r="K907" t="str">
            <v>Caspian</v>
          </cell>
          <cell r="L907">
            <v>0</v>
          </cell>
          <cell r="M907">
            <v>0</v>
          </cell>
          <cell r="N907">
            <v>0</v>
          </cell>
          <cell r="O907">
            <v>0</v>
          </cell>
          <cell r="P907">
            <v>0</v>
          </cell>
          <cell r="Q907">
            <v>0</v>
          </cell>
          <cell r="R907">
            <v>0</v>
          </cell>
        </row>
        <row r="908">
          <cell r="B908" t="str">
            <v>Chiaro</v>
          </cell>
          <cell r="C908">
            <v>0</v>
          </cell>
          <cell r="D908">
            <v>0</v>
          </cell>
          <cell r="E908">
            <v>0</v>
          </cell>
          <cell r="F908">
            <v>0</v>
          </cell>
          <cell r="G908">
            <v>0</v>
          </cell>
          <cell r="H908">
            <v>0</v>
          </cell>
          <cell r="I908">
            <v>0</v>
          </cell>
          <cell r="K908" t="str">
            <v>Chiaro</v>
          </cell>
          <cell r="L908">
            <v>0</v>
          </cell>
          <cell r="M908">
            <v>0</v>
          </cell>
          <cell r="N908">
            <v>0</v>
          </cell>
          <cell r="O908">
            <v>0</v>
          </cell>
          <cell r="P908">
            <v>0</v>
          </cell>
          <cell r="Q908">
            <v>0</v>
          </cell>
          <cell r="R908">
            <v>0</v>
          </cell>
        </row>
        <row r="909">
          <cell r="B909" t="str">
            <v>Ciena</v>
          </cell>
          <cell r="C909">
            <v>0</v>
          </cell>
          <cell r="D909">
            <v>0</v>
          </cell>
          <cell r="E909">
            <v>0</v>
          </cell>
          <cell r="F909">
            <v>0</v>
          </cell>
          <cell r="G909">
            <v>0</v>
          </cell>
          <cell r="H909">
            <v>0</v>
          </cell>
          <cell r="I909">
            <v>0</v>
          </cell>
          <cell r="K909" t="str">
            <v>Ciena</v>
          </cell>
          <cell r="L909">
            <v>0</v>
          </cell>
          <cell r="M909">
            <v>0</v>
          </cell>
          <cell r="N909">
            <v>0</v>
          </cell>
          <cell r="O909">
            <v>0</v>
          </cell>
          <cell r="P909">
            <v>0</v>
          </cell>
          <cell r="Q909">
            <v>0</v>
          </cell>
          <cell r="R909">
            <v>0</v>
          </cell>
        </row>
        <row r="910">
          <cell r="B910" t="str">
            <v>Cisco</v>
          </cell>
          <cell r="C910">
            <v>112</v>
          </cell>
          <cell r="D910">
            <v>167</v>
          </cell>
          <cell r="E910">
            <v>36</v>
          </cell>
          <cell r="F910">
            <v>0</v>
          </cell>
          <cell r="G910">
            <v>92</v>
          </cell>
          <cell r="H910">
            <v>8</v>
          </cell>
          <cell r="I910">
            <v>415</v>
          </cell>
          <cell r="K910" t="str">
            <v>Cisco</v>
          </cell>
          <cell r="L910">
            <v>292</v>
          </cell>
          <cell r="M910">
            <v>3313</v>
          </cell>
          <cell r="N910">
            <v>1188</v>
          </cell>
          <cell r="O910">
            <v>0</v>
          </cell>
          <cell r="P910">
            <v>3218</v>
          </cell>
          <cell r="Q910">
            <v>35</v>
          </cell>
          <cell r="R910">
            <v>8046</v>
          </cell>
        </row>
        <row r="911">
          <cell r="B911" t="str">
            <v>Cosine</v>
          </cell>
          <cell r="C911">
            <v>0</v>
          </cell>
          <cell r="D911">
            <v>0</v>
          </cell>
          <cell r="E911">
            <v>0</v>
          </cell>
          <cell r="F911">
            <v>0</v>
          </cell>
          <cell r="G911">
            <v>0</v>
          </cell>
          <cell r="H911">
            <v>0</v>
          </cell>
          <cell r="I911">
            <v>0</v>
          </cell>
          <cell r="K911" t="str">
            <v>Cosine</v>
          </cell>
          <cell r="L911">
            <v>0</v>
          </cell>
          <cell r="M911">
            <v>0</v>
          </cell>
          <cell r="N911">
            <v>0</v>
          </cell>
          <cell r="O911">
            <v>0</v>
          </cell>
          <cell r="P911">
            <v>0</v>
          </cell>
          <cell r="Q911">
            <v>0</v>
          </cell>
          <cell r="R911">
            <v>0</v>
          </cell>
        </row>
        <row r="912">
          <cell r="B912" t="str">
            <v>ECI Telecom</v>
          </cell>
          <cell r="C912">
            <v>0</v>
          </cell>
          <cell r="D912">
            <v>0</v>
          </cell>
          <cell r="E912">
            <v>0</v>
          </cell>
          <cell r="F912">
            <v>0</v>
          </cell>
          <cell r="G912">
            <v>0</v>
          </cell>
          <cell r="H912">
            <v>0</v>
          </cell>
          <cell r="I912">
            <v>0</v>
          </cell>
          <cell r="K912" t="str">
            <v>ECI Telecom</v>
          </cell>
          <cell r="L912">
            <v>0</v>
          </cell>
          <cell r="M912">
            <v>0</v>
          </cell>
          <cell r="N912">
            <v>0</v>
          </cell>
          <cell r="O912">
            <v>0</v>
          </cell>
          <cell r="P912">
            <v>0</v>
          </cell>
          <cell r="Q912">
            <v>0</v>
          </cell>
          <cell r="R912">
            <v>0</v>
          </cell>
        </row>
        <row r="913">
          <cell r="B913" t="str">
            <v>Equipe</v>
          </cell>
          <cell r="C913">
            <v>0</v>
          </cell>
          <cell r="D913">
            <v>0</v>
          </cell>
          <cell r="E913">
            <v>0</v>
          </cell>
          <cell r="F913">
            <v>0</v>
          </cell>
          <cell r="G913">
            <v>0</v>
          </cell>
          <cell r="H913">
            <v>0</v>
          </cell>
          <cell r="I913">
            <v>0</v>
          </cell>
          <cell r="K913" t="str">
            <v>Equipe</v>
          </cell>
          <cell r="L913">
            <v>0</v>
          </cell>
          <cell r="M913">
            <v>0</v>
          </cell>
          <cell r="N913">
            <v>0</v>
          </cell>
          <cell r="O913">
            <v>0</v>
          </cell>
          <cell r="P913">
            <v>0</v>
          </cell>
          <cell r="Q913">
            <v>0</v>
          </cell>
          <cell r="R913">
            <v>0</v>
          </cell>
        </row>
        <row r="914">
          <cell r="B914" t="str">
            <v>Ericsson</v>
          </cell>
          <cell r="C914">
            <v>0</v>
          </cell>
          <cell r="D914">
            <v>0</v>
          </cell>
          <cell r="E914">
            <v>21</v>
          </cell>
          <cell r="F914">
            <v>0</v>
          </cell>
          <cell r="G914">
            <v>0</v>
          </cell>
          <cell r="H914">
            <v>7</v>
          </cell>
          <cell r="I914">
            <v>28</v>
          </cell>
          <cell r="K914" t="str">
            <v>Ericsson</v>
          </cell>
          <cell r="L914">
            <v>0</v>
          </cell>
          <cell r="M914">
            <v>0</v>
          </cell>
          <cell r="N914">
            <v>233</v>
          </cell>
          <cell r="O914">
            <v>0</v>
          </cell>
          <cell r="P914">
            <v>0</v>
          </cell>
          <cell r="Q914">
            <v>37</v>
          </cell>
          <cell r="R914">
            <v>270</v>
          </cell>
        </row>
        <row r="915">
          <cell r="B915" t="str">
            <v>Extreme</v>
          </cell>
          <cell r="C915">
            <v>0</v>
          </cell>
          <cell r="D915">
            <v>0</v>
          </cell>
          <cell r="E915">
            <v>0</v>
          </cell>
          <cell r="F915">
            <v>0</v>
          </cell>
          <cell r="G915">
            <v>4</v>
          </cell>
          <cell r="H915">
            <v>0</v>
          </cell>
          <cell r="I915">
            <v>4</v>
          </cell>
          <cell r="K915" t="str">
            <v>Extreme</v>
          </cell>
          <cell r="L915">
            <v>0</v>
          </cell>
          <cell r="M915">
            <v>0</v>
          </cell>
          <cell r="N915">
            <v>0</v>
          </cell>
          <cell r="O915">
            <v>0</v>
          </cell>
          <cell r="P915">
            <v>158</v>
          </cell>
          <cell r="Q915">
            <v>0</v>
          </cell>
          <cell r="R915">
            <v>158</v>
          </cell>
        </row>
        <row r="916">
          <cell r="B916" t="str">
            <v>Force10</v>
          </cell>
          <cell r="C916">
            <v>0</v>
          </cell>
          <cell r="D916">
            <v>0</v>
          </cell>
          <cell r="E916">
            <v>0</v>
          </cell>
          <cell r="F916">
            <v>0</v>
          </cell>
          <cell r="G916">
            <v>0</v>
          </cell>
          <cell r="H916">
            <v>0</v>
          </cell>
          <cell r="I916">
            <v>0</v>
          </cell>
          <cell r="K916" t="str">
            <v>Force10</v>
          </cell>
          <cell r="L916">
            <v>0</v>
          </cell>
          <cell r="M916">
            <v>0</v>
          </cell>
          <cell r="N916">
            <v>0</v>
          </cell>
          <cell r="O916">
            <v>0</v>
          </cell>
          <cell r="P916">
            <v>0</v>
          </cell>
          <cell r="Q916">
            <v>0</v>
          </cell>
          <cell r="R916">
            <v>0</v>
          </cell>
        </row>
        <row r="917">
          <cell r="B917" t="str">
            <v>Fujitsu</v>
          </cell>
          <cell r="C917">
            <v>0</v>
          </cell>
          <cell r="D917">
            <v>0</v>
          </cell>
          <cell r="E917">
            <v>0</v>
          </cell>
          <cell r="F917">
            <v>0</v>
          </cell>
          <cell r="G917">
            <v>0</v>
          </cell>
          <cell r="H917">
            <v>0</v>
          </cell>
          <cell r="I917">
            <v>0</v>
          </cell>
          <cell r="K917" t="str">
            <v>Fujitsu</v>
          </cell>
          <cell r="L917">
            <v>0</v>
          </cell>
          <cell r="M917">
            <v>0</v>
          </cell>
          <cell r="N917">
            <v>0</v>
          </cell>
          <cell r="O917">
            <v>0</v>
          </cell>
          <cell r="P917">
            <v>0</v>
          </cell>
          <cell r="Q917">
            <v>0</v>
          </cell>
          <cell r="R917">
            <v>0</v>
          </cell>
        </row>
        <row r="918">
          <cell r="B918" t="str">
            <v>Hammerhead Systems</v>
          </cell>
          <cell r="C918">
            <v>0</v>
          </cell>
          <cell r="D918">
            <v>0</v>
          </cell>
          <cell r="E918">
            <v>0</v>
          </cell>
          <cell r="F918">
            <v>0</v>
          </cell>
          <cell r="G918">
            <v>0</v>
          </cell>
          <cell r="H918">
            <v>0</v>
          </cell>
          <cell r="I918">
            <v>0</v>
          </cell>
          <cell r="K918" t="str">
            <v>Hammerhead Systems</v>
          </cell>
          <cell r="L918">
            <v>0</v>
          </cell>
          <cell r="M918">
            <v>0</v>
          </cell>
          <cell r="N918">
            <v>0</v>
          </cell>
          <cell r="O918">
            <v>0</v>
          </cell>
          <cell r="P918">
            <v>0</v>
          </cell>
          <cell r="Q918">
            <v>0</v>
          </cell>
          <cell r="R918">
            <v>0</v>
          </cell>
        </row>
        <row r="919">
          <cell r="B919" t="str">
            <v>Hitachi</v>
          </cell>
          <cell r="C919">
            <v>0</v>
          </cell>
          <cell r="D919">
            <v>0</v>
          </cell>
          <cell r="E919">
            <v>0</v>
          </cell>
          <cell r="F919">
            <v>0</v>
          </cell>
          <cell r="G919">
            <v>0</v>
          </cell>
          <cell r="H919">
            <v>0</v>
          </cell>
          <cell r="I919">
            <v>0</v>
          </cell>
          <cell r="K919" t="str">
            <v>Hitachi</v>
          </cell>
          <cell r="L919">
            <v>0</v>
          </cell>
          <cell r="M919">
            <v>0</v>
          </cell>
          <cell r="N919">
            <v>0</v>
          </cell>
          <cell r="O919">
            <v>0</v>
          </cell>
          <cell r="P919">
            <v>0</v>
          </cell>
          <cell r="Q919">
            <v>0</v>
          </cell>
          <cell r="R919">
            <v>0</v>
          </cell>
        </row>
        <row r="920">
          <cell r="B920" t="str">
            <v>Hitachi Cable</v>
          </cell>
          <cell r="C920">
            <v>0</v>
          </cell>
          <cell r="D920">
            <v>0</v>
          </cell>
          <cell r="E920">
            <v>0</v>
          </cell>
          <cell r="F920">
            <v>0</v>
          </cell>
          <cell r="G920">
            <v>0</v>
          </cell>
          <cell r="H920">
            <v>0</v>
          </cell>
          <cell r="I920">
            <v>0</v>
          </cell>
          <cell r="K920" t="str">
            <v>Hitachi Cable</v>
          </cell>
          <cell r="L920">
            <v>0</v>
          </cell>
          <cell r="M920">
            <v>0</v>
          </cell>
          <cell r="N920">
            <v>0</v>
          </cell>
          <cell r="O920">
            <v>0</v>
          </cell>
          <cell r="P920">
            <v>0</v>
          </cell>
          <cell r="Q920">
            <v>0</v>
          </cell>
          <cell r="R920">
            <v>0</v>
          </cell>
        </row>
        <row r="921">
          <cell r="B921" t="str">
            <v>Huawei</v>
          </cell>
          <cell r="C921">
            <v>0</v>
          </cell>
          <cell r="D921">
            <v>12</v>
          </cell>
          <cell r="E921">
            <v>0</v>
          </cell>
          <cell r="F921">
            <v>0</v>
          </cell>
          <cell r="G921">
            <v>29</v>
          </cell>
          <cell r="H921">
            <v>0</v>
          </cell>
          <cell r="I921">
            <v>41</v>
          </cell>
          <cell r="K921" t="str">
            <v>Huawei</v>
          </cell>
          <cell r="L921">
            <v>0</v>
          </cell>
          <cell r="M921">
            <v>68</v>
          </cell>
          <cell r="N921">
            <v>0</v>
          </cell>
          <cell r="O921">
            <v>0</v>
          </cell>
          <cell r="P921">
            <v>18851</v>
          </cell>
          <cell r="Q921">
            <v>0</v>
          </cell>
          <cell r="R921">
            <v>18919</v>
          </cell>
        </row>
        <row r="922">
          <cell r="B922" t="str">
            <v>Hyperchip</v>
          </cell>
          <cell r="C922">
            <v>0</v>
          </cell>
          <cell r="D922">
            <v>0</v>
          </cell>
          <cell r="E922">
            <v>0</v>
          </cell>
          <cell r="F922">
            <v>0</v>
          </cell>
          <cell r="G922">
            <v>0</v>
          </cell>
          <cell r="H922">
            <v>0</v>
          </cell>
          <cell r="I922">
            <v>0</v>
          </cell>
          <cell r="K922" t="str">
            <v>Hyperchip</v>
          </cell>
          <cell r="L922">
            <v>0</v>
          </cell>
          <cell r="M922">
            <v>0</v>
          </cell>
          <cell r="N922">
            <v>0</v>
          </cell>
          <cell r="O922">
            <v>0</v>
          </cell>
          <cell r="P922">
            <v>0</v>
          </cell>
          <cell r="Q922">
            <v>0</v>
          </cell>
          <cell r="R922">
            <v>0</v>
          </cell>
        </row>
        <row r="923">
          <cell r="B923" t="str">
            <v>Juniper</v>
          </cell>
          <cell r="C923">
            <v>70</v>
          </cell>
          <cell r="D923">
            <v>29</v>
          </cell>
          <cell r="E923">
            <v>28</v>
          </cell>
          <cell r="F923">
            <v>0</v>
          </cell>
          <cell r="G923">
            <v>0</v>
          </cell>
          <cell r="H923">
            <v>0</v>
          </cell>
          <cell r="I923">
            <v>127</v>
          </cell>
          <cell r="K923" t="str">
            <v>Juniper</v>
          </cell>
          <cell r="L923">
            <v>120</v>
          </cell>
          <cell r="M923">
            <v>629</v>
          </cell>
          <cell r="N923">
            <v>232</v>
          </cell>
          <cell r="O923">
            <v>0</v>
          </cell>
          <cell r="P923">
            <v>0</v>
          </cell>
          <cell r="Q923">
            <v>0</v>
          </cell>
          <cell r="R923">
            <v>981</v>
          </cell>
        </row>
        <row r="924">
          <cell r="B924" t="str">
            <v>Laurel Networks</v>
          </cell>
          <cell r="C924">
            <v>0</v>
          </cell>
          <cell r="D924">
            <v>0</v>
          </cell>
          <cell r="E924">
            <v>0</v>
          </cell>
          <cell r="F924">
            <v>0</v>
          </cell>
          <cell r="G924">
            <v>0</v>
          </cell>
          <cell r="H924">
            <v>0</v>
          </cell>
          <cell r="I924">
            <v>0</v>
          </cell>
          <cell r="K924" t="str">
            <v>Laurel Networks</v>
          </cell>
          <cell r="L924">
            <v>0</v>
          </cell>
          <cell r="M924">
            <v>0</v>
          </cell>
          <cell r="N924">
            <v>0</v>
          </cell>
          <cell r="O924">
            <v>0</v>
          </cell>
          <cell r="P924">
            <v>0</v>
          </cell>
          <cell r="Q924">
            <v>0</v>
          </cell>
          <cell r="R924">
            <v>0</v>
          </cell>
        </row>
        <row r="925">
          <cell r="B925" t="str">
            <v>Lucent</v>
          </cell>
          <cell r="C925">
            <v>0</v>
          </cell>
          <cell r="D925">
            <v>0</v>
          </cell>
          <cell r="E925">
            <v>0</v>
          </cell>
          <cell r="F925">
            <v>0</v>
          </cell>
          <cell r="G925">
            <v>0</v>
          </cell>
          <cell r="H925">
            <v>0</v>
          </cell>
          <cell r="I925">
            <v>0</v>
          </cell>
          <cell r="K925" t="str">
            <v>Lucent</v>
          </cell>
          <cell r="L925">
            <v>0</v>
          </cell>
          <cell r="M925">
            <v>0</v>
          </cell>
          <cell r="N925">
            <v>0</v>
          </cell>
          <cell r="O925">
            <v>0</v>
          </cell>
          <cell r="P925">
            <v>0</v>
          </cell>
          <cell r="Q925">
            <v>0</v>
          </cell>
          <cell r="R925">
            <v>0</v>
          </cell>
        </row>
        <row r="926">
          <cell r="B926" t="str">
            <v>NEC</v>
          </cell>
          <cell r="C926">
            <v>0</v>
          </cell>
          <cell r="D926">
            <v>0</v>
          </cell>
          <cell r="E926">
            <v>0</v>
          </cell>
          <cell r="F926">
            <v>0</v>
          </cell>
          <cell r="G926">
            <v>0</v>
          </cell>
          <cell r="H926">
            <v>0</v>
          </cell>
          <cell r="I926">
            <v>0</v>
          </cell>
          <cell r="K926" t="str">
            <v>NEC</v>
          </cell>
          <cell r="L926">
            <v>0</v>
          </cell>
          <cell r="M926">
            <v>0</v>
          </cell>
          <cell r="N926">
            <v>0</v>
          </cell>
          <cell r="O926">
            <v>0</v>
          </cell>
          <cell r="P926">
            <v>0</v>
          </cell>
          <cell r="Q926">
            <v>0</v>
          </cell>
          <cell r="R926">
            <v>0</v>
          </cell>
        </row>
        <row r="927">
          <cell r="B927" t="str">
            <v>Nokia Siemens Networks</v>
          </cell>
          <cell r="C927">
            <v>0</v>
          </cell>
          <cell r="D927">
            <v>0</v>
          </cell>
          <cell r="E927">
            <v>0</v>
          </cell>
          <cell r="F927">
            <v>0</v>
          </cell>
          <cell r="G927">
            <v>1</v>
          </cell>
          <cell r="H927">
            <v>0</v>
          </cell>
          <cell r="I927">
            <v>1</v>
          </cell>
          <cell r="K927" t="str">
            <v>Nokia Siemens Networks</v>
          </cell>
          <cell r="L927">
            <v>0</v>
          </cell>
          <cell r="M927">
            <v>0</v>
          </cell>
          <cell r="N927">
            <v>0</v>
          </cell>
          <cell r="O927">
            <v>0</v>
          </cell>
          <cell r="P927">
            <v>0</v>
          </cell>
          <cell r="Q927">
            <v>0</v>
          </cell>
          <cell r="R927">
            <v>0</v>
          </cell>
        </row>
        <row r="928">
          <cell r="B928" t="str">
            <v>Nortel</v>
          </cell>
          <cell r="C928">
            <v>0</v>
          </cell>
          <cell r="D928">
            <v>0</v>
          </cell>
          <cell r="E928">
            <v>0</v>
          </cell>
          <cell r="F928">
            <v>0</v>
          </cell>
          <cell r="G928">
            <v>4</v>
          </cell>
          <cell r="H928">
            <v>49</v>
          </cell>
          <cell r="I928">
            <v>53</v>
          </cell>
          <cell r="K928" t="str">
            <v>Nortel</v>
          </cell>
          <cell r="L928">
            <v>0</v>
          </cell>
          <cell r="M928">
            <v>0</v>
          </cell>
          <cell r="N928">
            <v>0</v>
          </cell>
          <cell r="O928">
            <v>0</v>
          </cell>
          <cell r="P928">
            <v>153</v>
          </cell>
          <cell r="Q928">
            <v>218</v>
          </cell>
          <cell r="R928">
            <v>371</v>
          </cell>
        </row>
        <row r="929">
          <cell r="B929" t="str">
            <v>Procket</v>
          </cell>
          <cell r="C929">
            <v>0</v>
          </cell>
          <cell r="D929">
            <v>0</v>
          </cell>
          <cell r="E929">
            <v>0</v>
          </cell>
          <cell r="F929">
            <v>0</v>
          </cell>
          <cell r="G929">
            <v>0</v>
          </cell>
          <cell r="H929">
            <v>0</v>
          </cell>
          <cell r="I929">
            <v>0</v>
          </cell>
          <cell r="K929" t="str">
            <v>Procket</v>
          </cell>
          <cell r="L929">
            <v>0</v>
          </cell>
          <cell r="M929">
            <v>0</v>
          </cell>
          <cell r="N929">
            <v>0</v>
          </cell>
          <cell r="O929">
            <v>0</v>
          </cell>
          <cell r="P929">
            <v>0</v>
          </cell>
          <cell r="Q929">
            <v>0</v>
          </cell>
          <cell r="R929">
            <v>0</v>
          </cell>
        </row>
        <row r="930">
          <cell r="B930" t="str">
            <v>Quarry</v>
          </cell>
          <cell r="C930">
            <v>0</v>
          </cell>
          <cell r="D930">
            <v>0</v>
          </cell>
          <cell r="E930">
            <v>0</v>
          </cell>
          <cell r="F930">
            <v>0</v>
          </cell>
          <cell r="G930">
            <v>0</v>
          </cell>
          <cell r="H930">
            <v>0</v>
          </cell>
          <cell r="I930">
            <v>0</v>
          </cell>
          <cell r="K930" t="str">
            <v>Quarry</v>
          </cell>
          <cell r="L930">
            <v>0</v>
          </cell>
          <cell r="M930">
            <v>0</v>
          </cell>
          <cell r="N930">
            <v>0</v>
          </cell>
          <cell r="O930">
            <v>0</v>
          </cell>
          <cell r="P930">
            <v>0</v>
          </cell>
          <cell r="Q930">
            <v>0</v>
          </cell>
          <cell r="R930">
            <v>0</v>
          </cell>
        </row>
        <row r="931">
          <cell r="B931" t="str">
            <v>Redback</v>
          </cell>
          <cell r="C931">
            <v>0</v>
          </cell>
          <cell r="D931">
            <v>0</v>
          </cell>
          <cell r="E931">
            <v>0</v>
          </cell>
          <cell r="F931">
            <v>0</v>
          </cell>
          <cell r="G931">
            <v>0</v>
          </cell>
          <cell r="H931">
            <v>0</v>
          </cell>
          <cell r="I931">
            <v>0</v>
          </cell>
          <cell r="K931" t="str">
            <v>Redback</v>
          </cell>
          <cell r="L931">
            <v>0</v>
          </cell>
          <cell r="M931">
            <v>0</v>
          </cell>
          <cell r="N931">
            <v>0</v>
          </cell>
          <cell r="O931">
            <v>0</v>
          </cell>
          <cell r="P931">
            <v>0</v>
          </cell>
          <cell r="Q931">
            <v>0</v>
          </cell>
          <cell r="R931">
            <v>0</v>
          </cell>
        </row>
        <row r="932">
          <cell r="B932" t="str">
            <v>Riverstone</v>
          </cell>
          <cell r="C932">
            <v>0</v>
          </cell>
          <cell r="D932">
            <v>0</v>
          </cell>
          <cell r="E932">
            <v>0</v>
          </cell>
          <cell r="F932">
            <v>0</v>
          </cell>
          <cell r="G932">
            <v>0</v>
          </cell>
          <cell r="H932">
            <v>0</v>
          </cell>
          <cell r="I932">
            <v>0</v>
          </cell>
          <cell r="K932" t="str">
            <v>Riverstone</v>
          </cell>
          <cell r="L932">
            <v>0</v>
          </cell>
          <cell r="M932">
            <v>0</v>
          </cell>
          <cell r="N932">
            <v>0</v>
          </cell>
          <cell r="O932">
            <v>0</v>
          </cell>
          <cell r="P932">
            <v>0</v>
          </cell>
          <cell r="Q932">
            <v>0</v>
          </cell>
          <cell r="R932">
            <v>0</v>
          </cell>
        </row>
        <row r="933">
          <cell r="B933" t="str">
            <v>Tellabs</v>
          </cell>
          <cell r="C933">
            <v>0</v>
          </cell>
          <cell r="D933">
            <v>4</v>
          </cell>
          <cell r="E933">
            <v>0</v>
          </cell>
          <cell r="F933">
            <v>0</v>
          </cell>
          <cell r="G933">
            <v>0</v>
          </cell>
          <cell r="H933">
            <v>0</v>
          </cell>
          <cell r="I933">
            <v>4</v>
          </cell>
          <cell r="K933" t="str">
            <v>Tellabs</v>
          </cell>
          <cell r="L933">
            <v>0</v>
          </cell>
          <cell r="M933">
            <v>42</v>
          </cell>
          <cell r="N933">
            <v>0</v>
          </cell>
          <cell r="O933">
            <v>0</v>
          </cell>
          <cell r="P933">
            <v>0</v>
          </cell>
          <cell r="Q933">
            <v>0</v>
          </cell>
          <cell r="R933">
            <v>42</v>
          </cell>
        </row>
        <row r="934">
          <cell r="B934" t="str">
            <v>ZTE</v>
          </cell>
          <cell r="C934">
            <v>0</v>
          </cell>
          <cell r="D934">
            <v>3</v>
          </cell>
          <cell r="E934">
            <v>0</v>
          </cell>
          <cell r="F934">
            <v>0</v>
          </cell>
          <cell r="G934">
            <v>6</v>
          </cell>
          <cell r="H934">
            <v>0</v>
          </cell>
          <cell r="I934">
            <v>9</v>
          </cell>
          <cell r="K934" t="str">
            <v>ZTE</v>
          </cell>
          <cell r="L934">
            <v>0</v>
          </cell>
          <cell r="M934">
            <v>42</v>
          </cell>
          <cell r="N934">
            <v>0</v>
          </cell>
          <cell r="O934">
            <v>0</v>
          </cell>
          <cell r="P934">
            <v>3630</v>
          </cell>
          <cell r="Q934">
            <v>0</v>
          </cell>
          <cell r="R934">
            <v>3672</v>
          </cell>
        </row>
        <row r="935">
          <cell r="B935" t="str">
            <v>Other</v>
          </cell>
          <cell r="C935">
            <v>0</v>
          </cell>
          <cell r="D935">
            <v>0</v>
          </cell>
          <cell r="E935">
            <v>0</v>
          </cell>
          <cell r="F935">
            <v>0</v>
          </cell>
          <cell r="G935">
            <v>0</v>
          </cell>
          <cell r="H935">
            <v>0</v>
          </cell>
          <cell r="I935">
            <v>0</v>
          </cell>
          <cell r="K935" t="str">
            <v>Other</v>
          </cell>
          <cell r="L935">
            <v>0</v>
          </cell>
          <cell r="M935">
            <v>0</v>
          </cell>
          <cell r="N935">
            <v>0</v>
          </cell>
          <cell r="O935">
            <v>0</v>
          </cell>
          <cell r="P935">
            <v>0</v>
          </cell>
          <cell r="Q935">
            <v>0</v>
          </cell>
          <cell r="R935">
            <v>0</v>
          </cell>
        </row>
        <row r="936">
          <cell r="B936" t="str">
            <v>Total</v>
          </cell>
          <cell r="C936">
            <v>183</v>
          </cell>
          <cell r="D936">
            <v>298</v>
          </cell>
          <cell r="E936">
            <v>85</v>
          </cell>
          <cell r="F936">
            <v>0</v>
          </cell>
          <cell r="G936">
            <v>151</v>
          </cell>
          <cell r="H936">
            <v>138</v>
          </cell>
          <cell r="I936">
            <v>855</v>
          </cell>
          <cell r="K936" t="str">
            <v>Total</v>
          </cell>
          <cell r="L936">
            <v>414</v>
          </cell>
          <cell r="M936">
            <v>4755</v>
          </cell>
          <cell r="N936">
            <v>1653</v>
          </cell>
          <cell r="O936">
            <v>0</v>
          </cell>
          <cell r="P936">
            <v>26362</v>
          </cell>
          <cell r="Q936">
            <v>768</v>
          </cell>
          <cell r="R936">
            <v>33952</v>
          </cell>
        </row>
        <row r="940">
          <cell r="B940" t="str">
            <v>Vendor</v>
          </cell>
          <cell r="C940" t="str">
            <v>Core IP/MPLS</v>
          </cell>
          <cell r="D940" t="str">
            <v xml:space="preserve">Edge IP/MPLS </v>
          </cell>
          <cell r="E940" t="str">
            <v>Subscriber Service Router</v>
          </cell>
          <cell r="F940" t="str">
            <v>BRAS</v>
          </cell>
          <cell r="G940" t="str">
            <v>IP/Ethernet</v>
          </cell>
          <cell r="H940" t="str">
            <v>ATM/MPLS</v>
          </cell>
          <cell r="I940" t="str">
            <v>Total IPS</v>
          </cell>
          <cell r="K940" t="str">
            <v>Vendor</v>
          </cell>
          <cell r="L940" t="str">
            <v>Core IP/MPLS</v>
          </cell>
          <cell r="M940" t="str">
            <v>Edge IP/MPLS</v>
          </cell>
          <cell r="N940" t="str">
            <v>Subscriber Service Router</v>
          </cell>
          <cell r="O940" t="str">
            <v>BRAS</v>
          </cell>
          <cell r="P940" t="str">
            <v>IP/Ethernet</v>
          </cell>
          <cell r="Q940" t="str">
            <v>ATM/MPLS</v>
          </cell>
          <cell r="R940" t="str">
            <v>Total IPS</v>
          </cell>
        </row>
        <row r="941">
          <cell r="B941" t="str">
            <v>Alaxala Networks</v>
          </cell>
          <cell r="C941">
            <v>0</v>
          </cell>
          <cell r="D941">
            <v>0</v>
          </cell>
          <cell r="E941">
            <v>0</v>
          </cell>
          <cell r="F941">
            <v>0</v>
          </cell>
          <cell r="G941">
            <v>0</v>
          </cell>
          <cell r="H941">
            <v>0</v>
          </cell>
          <cell r="I941">
            <v>0</v>
          </cell>
          <cell r="K941" t="str">
            <v>Alaxala Networks</v>
          </cell>
          <cell r="L941">
            <v>0</v>
          </cell>
          <cell r="M941">
            <v>0</v>
          </cell>
          <cell r="N941">
            <v>0</v>
          </cell>
          <cell r="O941">
            <v>0</v>
          </cell>
          <cell r="P941">
            <v>0</v>
          </cell>
          <cell r="Q941">
            <v>0</v>
          </cell>
          <cell r="R941">
            <v>0</v>
          </cell>
        </row>
        <row r="942">
          <cell r="B942" t="str">
            <v>Alcatel-Lucent</v>
          </cell>
          <cell r="C942">
            <v>0</v>
          </cell>
          <cell r="D942">
            <v>78</v>
          </cell>
          <cell r="E942">
            <v>0</v>
          </cell>
          <cell r="F942">
            <v>0</v>
          </cell>
          <cell r="G942">
            <v>0</v>
          </cell>
          <cell r="H942">
            <v>65</v>
          </cell>
          <cell r="I942">
            <v>143</v>
          </cell>
          <cell r="K942" t="str">
            <v>Alcatel-Lucent</v>
          </cell>
          <cell r="L942">
            <v>0</v>
          </cell>
          <cell r="M942">
            <v>624</v>
          </cell>
          <cell r="N942">
            <v>0</v>
          </cell>
          <cell r="O942">
            <v>0</v>
          </cell>
          <cell r="P942">
            <v>0</v>
          </cell>
          <cell r="Q942">
            <v>422</v>
          </cell>
          <cell r="R942">
            <v>1046</v>
          </cell>
        </row>
        <row r="943">
          <cell r="B943" t="str">
            <v>Atrica</v>
          </cell>
          <cell r="C943">
            <v>0</v>
          </cell>
          <cell r="D943">
            <v>0</v>
          </cell>
          <cell r="E943">
            <v>0</v>
          </cell>
          <cell r="F943">
            <v>0</v>
          </cell>
          <cell r="G943">
            <v>3</v>
          </cell>
          <cell r="H943">
            <v>0</v>
          </cell>
          <cell r="I943">
            <v>3</v>
          </cell>
          <cell r="K943" t="str">
            <v>Atrica</v>
          </cell>
          <cell r="L943">
            <v>0</v>
          </cell>
          <cell r="M943">
            <v>0</v>
          </cell>
          <cell r="N943">
            <v>0</v>
          </cell>
          <cell r="O943">
            <v>0</v>
          </cell>
          <cell r="P943">
            <v>21</v>
          </cell>
          <cell r="Q943">
            <v>0</v>
          </cell>
          <cell r="R943">
            <v>21</v>
          </cell>
        </row>
        <row r="944">
          <cell r="B944" t="str">
            <v>Avici</v>
          </cell>
          <cell r="C944">
            <v>1</v>
          </cell>
          <cell r="D944">
            <v>0</v>
          </cell>
          <cell r="E944">
            <v>0</v>
          </cell>
          <cell r="F944">
            <v>0</v>
          </cell>
          <cell r="G944">
            <v>0</v>
          </cell>
          <cell r="H944">
            <v>0</v>
          </cell>
          <cell r="I944">
            <v>1</v>
          </cell>
          <cell r="K944" t="str">
            <v>Avici</v>
          </cell>
          <cell r="L944">
            <v>2</v>
          </cell>
          <cell r="M944">
            <v>0</v>
          </cell>
          <cell r="N944">
            <v>0</v>
          </cell>
          <cell r="O944">
            <v>0</v>
          </cell>
          <cell r="P944">
            <v>0</v>
          </cell>
          <cell r="Q944">
            <v>0</v>
          </cell>
          <cell r="R944">
            <v>2</v>
          </cell>
        </row>
        <row r="945">
          <cell r="B945" t="str">
            <v>Brocade</v>
          </cell>
          <cell r="C945">
            <v>2</v>
          </cell>
          <cell r="D945">
            <v>0</v>
          </cell>
          <cell r="E945">
            <v>0</v>
          </cell>
          <cell r="F945">
            <v>0</v>
          </cell>
          <cell r="G945">
            <v>3</v>
          </cell>
          <cell r="H945">
            <v>0</v>
          </cell>
          <cell r="I945">
            <v>5</v>
          </cell>
          <cell r="K945" t="str">
            <v>Brocade</v>
          </cell>
          <cell r="L945">
            <v>33</v>
          </cell>
          <cell r="M945">
            <v>0</v>
          </cell>
          <cell r="N945">
            <v>0</v>
          </cell>
          <cell r="O945">
            <v>0</v>
          </cell>
          <cell r="P945">
            <v>49</v>
          </cell>
          <cell r="Q945">
            <v>0</v>
          </cell>
          <cell r="R945">
            <v>82</v>
          </cell>
        </row>
        <row r="946">
          <cell r="B946" t="str">
            <v>Caspian</v>
          </cell>
          <cell r="I946">
            <v>0</v>
          </cell>
          <cell r="K946" t="str">
            <v>Caspian</v>
          </cell>
          <cell r="R946">
            <v>0</v>
          </cell>
        </row>
        <row r="947">
          <cell r="B947" t="str">
            <v>Chiaro</v>
          </cell>
          <cell r="I947">
            <v>0</v>
          </cell>
          <cell r="K947" t="str">
            <v>Chiaro</v>
          </cell>
          <cell r="R947">
            <v>0</v>
          </cell>
        </row>
        <row r="948">
          <cell r="B948" t="str">
            <v>Ciena</v>
          </cell>
          <cell r="C948">
            <v>0</v>
          </cell>
          <cell r="D948">
            <v>0</v>
          </cell>
          <cell r="E948">
            <v>0</v>
          </cell>
          <cell r="F948">
            <v>0</v>
          </cell>
          <cell r="G948">
            <v>0</v>
          </cell>
          <cell r="H948">
            <v>0</v>
          </cell>
          <cell r="I948">
            <v>0</v>
          </cell>
          <cell r="K948" t="str">
            <v>Ciena</v>
          </cell>
          <cell r="L948">
            <v>0</v>
          </cell>
          <cell r="M948">
            <v>0</v>
          </cell>
          <cell r="N948">
            <v>0</v>
          </cell>
          <cell r="O948">
            <v>0</v>
          </cell>
          <cell r="P948">
            <v>0</v>
          </cell>
          <cell r="Q948">
            <v>0</v>
          </cell>
          <cell r="R948">
            <v>0</v>
          </cell>
        </row>
        <row r="949">
          <cell r="B949" t="str">
            <v>Cisco</v>
          </cell>
          <cell r="C949">
            <v>105</v>
          </cell>
          <cell r="D949">
            <v>150</v>
          </cell>
          <cell r="E949">
            <v>29</v>
          </cell>
          <cell r="F949">
            <v>0</v>
          </cell>
          <cell r="G949">
            <v>100</v>
          </cell>
          <cell r="H949">
            <v>7</v>
          </cell>
          <cell r="I949">
            <v>391</v>
          </cell>
          <cell r="K949" t="str">
            <v>Cisco</v>
          </cell>
          <cell r="L949">
            <v>275</v>
          </cell>
          <cell r="M949">
            <v>2969</v>
          </cell>
          <cell r="N949">
            <v>952</v>
          </cell>
          <cell r="P949">
            <v>3499</v>
          </cell>
          <cell r="Q949">
            <v>25</v>
          </cell>
          <cell r="R949">
            <v>7720</v>
          </cell>
        </row>
        <row r="950">
          <cell r="B950" t="str">
            <v>Cosine</v>
          </cell>
          <cell r="I950">
            <v>0</v>
          </cell>
          <cell r="K950" t="str">
            <v>Cosine</v>
          </cell>
          <cell r="R950">
            <v>0</v>
          </cell>
        </row>
        <row r="951">
          <cell r="B951" t="str">
            <v>ECI Telecom</v>
          </cell>
          <cell r="I951">
            <v>0</v>
          </cell>
          <cell r="K951" t="str">
            <v>ECI Telecom</v>
          </cell>
          <cell r="R951">
            <v>0</v>
          </cell>
        </row>
        <row r="952">
          <cell r="B952" t="str">
            <v>Equipe</v>
          </cell>
          <cell r="I952">
            <v>0</v>
          </cell>
          <cell r="K952" t="str">
            <v>Equipe</v>
          </cell>
          <cell r="R952">
            <v>0</v>
          </cell>
        </row>
        <row r="953">
          <cell r="B953" t="str">
            <v>Ericsson</v>
          </cell>
          <cell r="C953">
            <v>0</v>
          </cell>
          <cell r="D953">
            <v>0</v>
          </cell>
          <cell r="E953">
            <v>23</v>
          </cell>
          <cell r="F953">
            <v>0</v>
          </cell>
          <cell r="G953">
            <v>0</v>
          </cell>
          <cell r="H953">
            <v>6</v>
          </cell>
          <cell r="I953">
            <v>29</v>
          </cell>
          <cell r="K953" t="str">
            <v>Ericsson</v>
          </cell>
          <cell r="L953">
            <v>0</v>
          </cell>
          <cell r="M953">
            <v>0</v>
          </cell>
          <cell r="N953">
            <v>251</v>
          </cell>
          <cell r="O953">
            <v>0</v>
          </cell>
          <cell r="P953">
            <v>0</v>
          </cell>
          <cell r="Q953">
            <v>29</v>
          </cell>
          <cell r="R953">
            <v>280</v>
          </cell>
        </row>
        <row r="954">
          <cell r="B954" t="str">
            <v>Extreme</v>
          </cell>
          <cell r="C954">
            <v>0</v>
          </cell>
          <cell r="D954">
            <v>0</v>
          </cell>
          <cell r="E954">
            <v>0</v>
          </cell>
          <cell r="F954">
            <v>0</v>
          </cell>
          <cell r="G954">
            <v>4</v>
          </cell>
          <cell r="H954">
            <v>0</v>
          </cell>
          <cell r="I954">
            <v>4</v>
          </cell>
          <cell r="K954" t="str">
            <v>Extreme</v>
          </cell>
          <cell r="L954">
            <v>0</v>
          </cell>
          <cell r="M954">
            <v>0</v>
          </cell>
          <cell r="N954">
            <v>0</v>
          </cell>
          <cell r="O954">
            <v>0</v>
          </cell>
          <cell r="P954">
            <v>158</v>
          </cell>
          <cell r="Q954">
            <v>0</v>
          </cell>
          <cell r="R954">
            <v>158</v>
          </cell>
        </row>
        <row r="955">
          <cell r="B955" t="str">
            <v>Force10</v>
          </cell>
          <cell r="C955">
            <v>0</v>
          </cell>
          <cell r="D955">
            <v>0</v>
          </cell>
          <cell r="E955">
            <v>0</v>
          </cell>
          <cell r="F955">
            <v>0</v>
          </cell>
          <cell r="G955">
            <v>0</v>
          </cell>
          <cell r="H955">
            <v>0</v>
          </cell>
          <cell r="I955">
            <v>0</v>
          </cell>
          <cell r="K955" t="str">
            <v>Force10</v>
          </cell>
          <cell r="L955">
            <v>0</v>
          </cell>
          <cell r="M955">
            <v>0</v>
          </cell>
          <cell r="N955">
            <v>0</v>
          </cell>
          <cell r="O955">
            <v>0</v>
          </cell>
          <cell r="P955">
            <v>0</v>
          </cell>
          <cell r="Q955">
            <v>0</v>
          </cell>
          <cell r="R955">
            <v>0</v>
          </cell>
        </row>
        <row r="956">
          <cell r="B956" t="str">
            <v>Fujitsu</v>
          </cell>
          <cell r="C956">
            <v>0</v>
          </cell>
          <cell r="D956">
            <v>0</v>
          </cell>
          <cell r="E956">
            <v>0</v>
          </cell>
          <cell r="F956">
            <v>0</v>
          </cell>
          <cell r="G956">
            <v>0</v>
          </cell>
          <cell r="H956">
            <v>0</v>
          </cell>
          <cell r="I956">
            <v>0</v>
          </cell>
          <cell r="K956" t="str">
            <v>Fujitsu</v>
          </cell>
          <cell r="L956">
            <v>0</v>
          </cell>
          <cell r="M956">
            <v>0</v>
          </cell>
          <cell r="N956">
            <v>0</v>
          </cell>
          <cell r="O956">
            <v>0</v>
          </cell>
          <cell r="P956">
            <v>0</v>
          </cell>
          <cell r="Q956">
            <v>0</v>
          </cell>
          <cell r="R956">
            <v>0</v>
          </cell>
        </row>
        <row r="957">
          <cell r="B957" t="str">
            <v>Hammerhead Systems</v>
          </cell>
          <cell r="I957">
            <v>0</v>
          </cell>
          <cell r="K957" t="str">
            <v>Hammerhead Systems</v>
          </cell>
          <cell r="R957">
            <v>0</v>
          </cell>
        </row>
        <row r="958">
          <cell r="B958" t="str">
            <v>Hitachi</v>
          </cell>
          <cell r="I958">
            <v>0</v>
          </cell>
          <cell r="K958" t="str">
            <v>Hitachi</v>
          </cell>
          <cell r="R958">
            <v>0</v>
          </cell>
        </row>
        <row r="959">
          <cell r="B959" t="str">
            <v>Hitachi Cable</v>
          </cell>
          <cell r="C959">
            <v>0</v>
          </cell>
          <cell r="D959">
            <v>0</v>
          </cell>
          <cell r="E959">
            <v>0</v>
          </cell>
          <cell r="F959">
            <v>0</v>
          </cell>
          <cell r="G959">
            <v>0</v>
          </cell>
          <cell r="H959">
            <v>0</v>
          </cell>
          <cell r="I959">
            <v>0</v>
          </cell>
          <cell r="K959" t="str">
            <v>Hitachi Cable</v>
          </cell>
          <cell r="L959">
            <v>0</v>
          </cell>
          <cell r="M959">
            <v>0</v>
          </cell>
          <cell r="N959">
            <v>0</v>
          </cell>
          <cell r="O959">
            <v>0</v>
          </cell>
          <cell r="P959">
            <v>0</v>
          </cell>
          <cell r="Q959">
            <v>0</v>
          </cell>
          <cell r="R959">
            <v>0</v>
          </cell>
        </row>
        <row r="960">
          <cell r="B960" t="str">
            <v>Huawei</v>
          </cell>
          <cell r="C960">
            <v>6</v>
          </cell>
          <cell r="D960">
            <v>15</v>
          </cell>
          <cell r="E960">
            <v>5</v>
          </cell>
          <cell r="F960">
            <v>0</v>
          </cell>
          <cell r="G960">
            <v>27</v>
          </cell>
          <cell r="H960">
            <v>0</v>
          </cell>
          <cell r="I960">
            <v>53</v>
          </cell>
          <cell r="K960" t="str">
            <v>Huawei</v>
          </cell>
          <cell r="L960">
            <v>49</v>
          </cell>
          <cell r="M960">
            <v>293</v>
          </cell>
          <cell r="N960">
            <v>67</v>
          </cell>
          <cell r="O960">
            <v>0</v>
          </cell>
          <cell r="P960">
            <v>23617</v>
          </cell>
          <cell r="Q960">
            <v>0</v>
          </cell>
          <cell r="R960">
            <v>24026</v>
          </cell>
        </row>
        <row r="961">
          <cell r="B961" t="str">
            <v>Hyperchip</v>
          </cell>
          <cell r="I961">
            <v>0</v>
          </cell>
          <cell r="K961" t="str">
            <v>Hyperchip</v>
          </cell>
          <cell r="R961">
            <v>0</v>
          </cell>
        </row>
        <row r="962">
          <cell r="B962" t="str">
            <v>Juniper</v>
          </cell>
          <cell r="C962">
            <v>55</v>
          </cell>
          <cell r="D962">
            <v>28</v>
          </cell>
          <cell r="E962">
            <v>32</v>
          </cell>
          <cell r="F962">
            <v>0</v>
          </cell>
          <cell r="G962">
            <v>0</v>
          </cell>
          <cell r="H962">
            <v>0</v>
          </cell>
          <cell r="I962">
            <v>115</v>
          </cell>
          <cell r="K962" t="str">
            <v>Juniper</v>
          </cell>
          <cell r="L962">
            <v>93</v>
          </cell>
          <cell r="M962">
            <v>388</v>
          </cell>
          <cell r="N962">
            <v>257</v>
          </cell>
          <cell r="O962">
            <v>0</v>
          </cell>
          <cell r="P962">
            <v>0</v>
          </cell>
          <cell r="Q962">
            <v>0</v>
          </cell>
          <cell r="R962">
            <v>738</v>
          </cell>
        </row>
        <row r="963">
          <cell r="B963" t="str">
            <v>Laurel Networks</v>
          </cell>
          <cell r="I963">
            <v>0</v>
          </cell>
          <cell r="K963" t="str">
            <v>Laurel Networks</v>
          </cell>
          <cell r="R963">
            <v>0</v>
          </cell>
        </row>
        <row r="964">
          <cell r="B964" t="str">
            <v>Lucent</v>
          </cell>
          <cell r="I964">
            <v>0</v>
          </cell>
          <cell r="K964" t="str">
            <v>Lucent</v>
          </cell>
          <cell r="R964">
            <v>0</v>
          </cell>
        </row>
        <row r="965">
          <cell r="B965" t="str">
            <v>NEC</v>
          </cell>
          <cell r="C965">
            <v>0</v>
          </cell>
          <cell r="D965">
            <v>0</v>
          </cell>
          <cell r="E965">
            <v>0</v>
          </cell>
          <cell r="F965">
            <v>0</v>
          </cell>
          <cell r="G965">
            <v>0</v>
          </cell>
          <cell r="H965">
            <v>0</v>
          </cell>
          <cell r="I965">
            <v>0</v>
          </cell>
          <cell r="K965" t="str">
            <v>NEC</v>
          </cell>
          <cell r="L965">
            <v>0</v>
          </cell>
          <cell r="M965">
            <v>0</v>
          </cell>
          <cell r="N965">
            <v>0</v>
          </cell>
          <cell r="O965">
            <v>0</v>
          </cell>
          <cell r="P965">
            <v>0</v>
          </cell>
          <cell r="Q965">
            <v>0</v>
          </cell>
          <cell r="R965">
            <v>0</v>
          </cell>
        </row>
        <row r="966">
          <cell r="B966" t="str">
            <v>Nokia Siemens Networks</v>
          </cell>
          <cell r="C966">
            <v>0</v>
          </cell>
          <cell r="D966">
            <v>0</v>
          </cell>
          <cell r="E966">
            <v>0</v>
          </cell>
          <cell r="F966">
            <v>0</v>
          </cell>
          <cell r="G966">
            <v>3</v>
          </cell>
          <cell r="H966">
            <v>0</v>
          </cell>
          <cell r="I966">
            <v>3</v>
          </cell>
          <cell r="K966" t="str">
            <v>Nokia Siemens Networks</v>
          </cell>
          <cell r="R966">
            <v>0</v>
          </cell>
        </row>
        <row r="967">
          <cell r="B967" t="str">
            <v>Nortel</v>
          </cell>
          <cell r="C967">
            <v>0</v>
          </cell>
          <cell r="D967">
            <v>0</v>
          </cell>
          <cell r="E967">
            <v>0</v>
          </cell>
          <cell r="F967">
            <v>0</v>
          </cell>
          <cell r="G967">
            <v>4</v>
          </cell>
          <cell r="H967">
            <v>40</v>
          </cell>
          <cell r="I967">
            <v>44</v>
          </cell>
          <cell r="K967" t="str">
            <v>Nortel</v>
          </cell>
          <cell r="L967">
            <v>0</v>
          </cell>
          <cell r="M967">
            <v>0</v>
          </cell>
          <cell r="N967">
            <v>0</v>
          </cell>
          <cell r="O967">
            <v>0</v>
          </cell>
          <cell r="P967">
            <v>153</v>
          </cell>
          <cell r="Q967">
            <v>180</v>
          </cell>
          <cell r="R967">
            <v>333</v>
          </cell>
        </row>
        <row r="968">
          <cell r="B968" t="str">
            <v>Procket</v>
          </cell>
          <cell r="I968">
            <v>0</v>
          </cell>
          <cell r="K968" t="str">
            <v>Procket</v>
          </cell>
          <cell r="R968">
            <v>0</v>
          </cell>
        </row>
        <row r="969">
          <cell r="B969" t="str">
            <v>Quarry</v>
          </cell>
          <cell r="I969">
            <v>0</v>
          </cell>
          <cell r="K969" t="str">
            <v>Quarry</v>
          </cell>
          <cell r="R969">
            <v>0</v>
          </cell>
        </row>
        <row r="970">
          <cell r="B970" t="str">
            <v>Redback</v>
          </cell>
          <cell r="C970">
            <v>0</v>
          </cell>
          <cell r="D970">
            <v>0</v>
          </cell>
          <cell r="E970">
            <v>0</v>
          </cell>
          <cell r="F970">
            <v>0</v>
          </cell>
          <cell r="G970">
            <v>0</v>
          </cell>
          <cell r="H970">
            <v>0</v>
          </cell>
          <cell r="I970">
            <v>0</v>
          </cell>
          <cell r="K970" t="str">
            <v>Redback</v>
          </cell>
          <cell r="L970">
            <v>0</v>
          </cell>
          <cell r="M970">
            <v>0</v>
          </cell>
          <cell r="N970">
            <v>0</v>
          </cell>
          <cell r="O970">
            <v>0</v>
          </cell>
          <cell r="P970">
            <v>0</v>
          </cell>
          <cell r="Q970">
            <v>0</v>
          </cell>
          <cell r="R970">
            <v>0</v>
          </cell>
        </row>
        <row r="971">
          <cell r="B971" t="str">
            <v>Riverstone</v>
          </cell>
          <cell r="I971">
            <v>0</v>
          </cell>
          <cell r="K971" t="str">
            <v>Riverstone</v>
          </cell>
          <cell r="R971">
            <v>0</v>
          </cell>
        </row>
        <row r="972">
          <cell r="B972" t="str">
            <v>Tellabs</v>
          </cell>
          <cell r="C972">
            <v>0</v>
          </cell>
          <cell r="D972">
            <v>5</v>
          </cell>
          <cell r="E972">
            <v>0</v>
          </cell>
          <cell r="F972">
            <v>0</v>
          </cell>
          <cell r="G972">
            <v>0</v>
          </cell>
          <cell r="H972">
            <v>0</v>
          </cell>
          <cell r="I972">
            <v>5</v>
          </cell>
          <cell r="K972" t="str">
            <v>Tellabs</v>
          </cell>
          <cell r="L972">
            <v>0</v>
          </cell>
          <cell r="M972">
            <v>52</v>
          </cell>
          <cell r="N972">
            <v>0</v>
          </cell>
          <cell r="O972">
            <v>0</v>
          </cell>
          <cell r="P972">
            <v>0</v>
          </cell>
          <cell r="Q972">
            <v>0</v>
          </cell>
          <cell r="R972">
            <v>52</v>
          </cell>
        </row>
        <row r="973">
          <cell r="B973" t="str">
            <v>ZTE</v>
          </cell>
          <cell r="C973">
            <v>0</v>
          </cell>
          <cell r="D973">
            <v>4</v>
          </cell>
          <cell r="E973">
            <v>0</v>
          </cell>
          <cell r="F973">
            <v>0</v>
          </cell>
          <cell r="G973">
            <v>6</v>
          </cell>
          <cell r="H973">
            <v>0</v>
          </cell>
          <cell r="I973">
            <v>10</v>
          </cell>
          <cell r="K973" t="str">
            <v>ZTE</v>
          </cell>
          <cell r="L973">
            <v>0</v>
          </cell>
          <cell r="M973">
            <v>56</v>
          </cell>
          <cell r="N973">
            <v>0</v>
          </cell>
          <cell r="O973">
            <v>0</v>
          </cell>
          <cell r="P973">
            <v>3630</v>
          </cell>
          <cell r="Q973">
            <v>0</v>
          </cell>
          <cell r="R973">
            <v>3686</v>
          </cell>
        </row>
        <row r="974">
          <cell r="B974" t="str">
            <v>Other</v>
          </cell>
          <cell r="I974">
            <v>0</v>
          </cell>
          <cell r="K974" t="str">
            <v>Other</v>
          </cell>
          <cell r="R974">
            <v>0</v>
          </cell>
        </row>
        <row r="975">
          <cell r="B975" t="str">
            <v>Total</v>
          </cell>
          <cell r="C975">
            <v>169</v>
          </cell>
          <cell r="D975">
            <v>280</v>
          </cell>
          <cell r="E975">
            <v>89</v>
          </cell>
          <cell r="F975">
            <v>0</v>
          </cell>
          <cell r="G975">
            <v>150</v>
          </cell>
          <cell r="H975">
            <v>118</v>
          </cell>
          <cell r="I975">
            <v>806</v>
          </cell>
          <cell r="K975" t="str">
            <v>Total</v>
          </cell>
          <cell r="L975">
            <v>452</v>
          </cell>
          <cell r="M975">
            <v>4382</v>
          </cell>
          <cell r="N975">
            <v>1527</v>
          </cell>
          <cell r="O975">
            <v>0</v>
          </cell>
          <cell r="P975">
            <v>31127</v>
          </cell>
          <cell r="Q975">
            <v>656</v>
          </cell>
          <cell r="R975">
            <v>38144</v>
          </cell>
        </row>
        <row r="979">
          <cell r="B979" t="str">
            <v>Vendor</v>
          </cell>
          <cell r="C979" t="str">
            <v>Core IP/MPLS</v>
          </cell>
          <cell r="D979" t="str">
            <v xml:space="preserve">Edge IP/MPLS </v>
          </cell>
          <cell r="E979" t="str">
            <v>Subscriber Service Router</v>
          </cell>
          <cell r="F979" t="str">
            <v>BRAS</v>
          </cell>
          <cell r="G979" t="str">
            <v>IP/Ethernet</v>
          </cell>
          <cell r="H979" t="str">
            <v>ATM/MPLS</v>
          </cell>
          <cell r="I979" t="str">
            <v>Total IPS</v>
          </cell>
          <cell r="K979" t="str">
            <v>Vendor</v>
          </cell>
          <cell r="L979" t="str">
            <v>Core IP/MPLS</v>
          </cell>
          <cell r="M979" t="str">
            <v>Edge IP/MPLS</v>
          </cell>
          <cell r="N979" t="str">
            <v>Subscriber Service Router</v>
          </cell>
          <cell r="O979" t="str">
            <v>BRAS</v>
          </cell>
          <cell r="P979" t="str">
            <v>IP/Ethernet</v>
          </cell>
          <cell r="Q979" t="str">
            <v>ATM/MPLS</v>
          </cell>
          <cell r="R979" t="str">
            <v>Total IPS</v>
          </cell>
        </row>
        <row r="980">
          <cell r="B980" t="str">
            <v>Alaxala Networks</v>
          </cell>
          <cell r="C980">
            <v>0</v>
          </cell>
          <cell r="D980">
            <v>0</v>
          </cell>
          <cell r="E980">
            <v>0</v>
          </cell>
          <cell r="F980">
            <v>0</v>
          </cell>
          <cell r="G980">
            <v>0</v>
          </cell>
          <cell r="H980">
            <v>0</v>
          </cell>
          <cell r="I980">
            <v>0</v>
          </cell>
          <cell r="K980" t="str">
            <v>Alaxala Networks</v>
          </cell>
          <cell r="L980">
            <v>0</v>
          </cell>
          <cell r="M980">
            <v>0</v>
          </cell>
          <cell r="N980">
            <v>0</v>
          </cell>
          <cell r="O980">
            <v>0</v>
          </cell>
          <cell r="P980">
            <v>0</v>
          </cell>
          <cell r="Q980">
            <v>0</v>
          </cell>
          <cell r="R980">
            <v>0</v>
          </cell>
        </row>
        <row r="981">
          <cell r="B981" t="str">
            <v>Alcatel-Lucent</v>
          </cell>
          <cell r="C981">
            <v>0</v>
          </cell>
          <cell r="D981">
            <v>91</v>
          </cell>
          <cell r="E981">
            <v>0</v>
          </cell>
          <cell r="F981">
            <v>0</v>
          </cell>
          <cell r="G981">
            <v>0</v>
          </cell>
          <cell r="H981">
            <v>64</v>
          </cell>
          <cell r="I981">
            <v>155</v>
          </cell>
          <cell r="K981" t="str">
            <v>Alcatel-Lucent</v>
          </cell>
          <cell r="L981">
            <v>0</v>
          </cell>
          <cell r="M981">
            <v>726</v>
          </cell>
          <cell r="N981">
            <v>0</v>
          </cell>
          <cell r="O981">
            <v>0</v>
          </cell>
          <cell r="P981">
            <v>0</v>
          </cell>
          <cell r="Q981">
            <v>414</v>
          </cell>
          <cell r="R981">
            <v>1140</v>
          </cell>
        </row>
        <row r="982">
          <cell r="B982" t="str">
            <v>Atrica</v>
          </cell>
          <cell r="C982">
            <v>0</v>
          </cell>
          <cell r="D982">
            <v>0</v>
          </cell>
          <cell r="E982">
            <v>0</v>
          </cell>
          <cell r="F982">
            <v>0</v>
          </cell>
          <cell r="G982">
            <v>3</v>
          </cell>
          <cell r="H982">
            <v>0</v>
          </cell>
          <cell r="I982">
            <v>3</v>
          </cell>
          <cell r="K982" t="str">
            <v>Atrica</v>
          </cell>
          <cell r="L982">
            <v>0</v>
          </cell>
          <cell r="M982">
            <v>0</v>
          </cell>
          <cell r="N982">
            <v>0</v>
          </cell>
          <cell r="O982">
            <v>0</v>
          </cell>
          <cell r="P982">
            <v>21</v>
          </cell>
          <cell r="Q982">
            <v>0</v>
          </cell>
          <cell r="R982">
            <v>21</v>
          </cell>
        </row>
        <row r="983">
          <cell r="B983" t="str">
            <v>Avici</v>
          </cell>
          <cell r="C983">
            <v>1</v>
          </cell>
          <cell r="D983">
            <v>0</v>
          </cell>
          <cell r="E983">
            <v>0</v>
          </cell>
          <cell r="F983">
            <v>0</v>
          </cell>
          <cell r="G983">
            <v>0</v>
          </cell>
          <cell r="H983">
            <v>0</v>
          </cell>
          <cell r="I983">
            <v>1</v>
          </cell>
          <cell r="K983" t="str">
            <v>Avici</v>
          </cell>
          <cell r="L983">
            <v>2</v>
          </cell>
          <cell r="M983">
            <v>0</v>
          </cell>
          <cell r="N983">
            <v>0</v>
          </cell>
          <cell r="O983">
            <v>0</v>
          </cell>
          <cell r="P983">
            <v>0</v>
          </cell>
          <cell r="Q983">
            <v>0</v>
          </cell>
          <cell r="R983">
            <v>2</v>
          </cell>
        </row>
        <row r="984">
          <cell r="B984" t="str">
            <v>Brocade</v>
          </cell>
          <cell r="C984">
            <v>2</v>
          </cell>
          <cell r="D984">
            <v>0</v>
          </cell>
          <cell r="E984">
            <v>0</v>
          </cell>
          <cell r="F984">
            <v>0</v>
          </cell>
          <cell r="G984">
            <v>4</v>
          </cell>
          <cell r="H984">
            <v>0</v>
          </cell>
          <cell r="I984">
            <v>6</v>
          </cell>
          <cell r="K984" t="str">
            <v>Brocade</v>
          </cell>
          <cell r="L984">
            <v>33</v>
          </cell>
          <cell r="M984">
            <v>0</v>
          </cell>
          <cell r="N984">
            <v>0</v>
          </cell>
          <cell r="O984">
            <v>0</v>
          </cell>
          <cell r="P984">
            <v>66</v>
          </cell>
          <cell r="Q984">
            <v>0</v>
          </cell>
          <cell r="R984">
            <v>99</v>
          </cell>
        </row>
        <row r="985">
          <cell r="B985" t="str">
            <v>Caspian</v>
          </cell>
          <cell r="I985">
            <v>0</v>
          </cell>
          <cell r="K985" t="str">
            <v>Caspian</v>
          </cell>
          <cell r="R985">
            <v>0</v>
          </cell>
        </row>
        <row r="986">
          <cell r="B986" t="str">
            <v>Chiaro</v>
          </cell>
          <cell r="I986">
            <v>0</v>
          </cell>
          <cell r="K986" t="str">
            <v>Chiaro</v>
          </cell>
          <cell r="R986">
            <v>0</v>
          </cell>
        </row>
        <row r="987">
          <cell r="B987" t="str">
            <v>Ciena</v>
          </cell>
          <cell r="C987">
            <v>0</v>
          </cell>
          <cell r="D987">
            <v>0</v>
          </cell>
          <cell r="F987">
            <v>0</v>
          </cell>
          <cell r="G987">
            <v>0</v>
          </cell>
          <cell r="H987">
            <v>0</v>
          </cell>
          <cell r="I987">
            <v>0</v>
          </cell>
          <cell r="K987" t="str">
            <v>Ciena</v>
          </cell>
          <cell r="L987">
            <v>0</v>
          </cell>
          <cell r="M987">
            <v>0</v>
          </cell>
          <cell r="N987">
            <v>0</v>
          </cell>
          <cell r="O987">
            <v>0</v>
          </cell>
          <cell r="P987">
            <v>0</v>
          </cell>
          <cell r="Q987">
            <v>0</v>
          </cell>
          <cell r="R987">
            <v>0</v>
          </cell>
        </row>
        <row r="988">
          <cell r="B988" t="str">
            <v>Cisco</v>
          </cell>
          <cell r="C988">
            <v>105</v>
          </cell>
          <cell r="D988">
            <v>158</v>
          </cell>
          <cell r="E988">
            <v>30</v>
          </cell>
          <cell r="F988">
            <v>0</v>
          </cell>
          <cell r="G988">
            <v>93</v>
          </cell>
          <cell r="H988">
            <v>6</v>
          </cell>
          <cell r="I988">
            <v>392</v>
          </cell>
          <cell r="K988" t="str">
            <v>Cisco</v>
          </cell>
          <cell r="L988">
            <v>273</v>
          </cell>
          <cell r="M988">
            <v>3137</v>
          </cell>
          <cell r="N988">
            <v>990</v>
          </cell>
          <cell r="O988">
            <v>0</v>
          </cell>
          <cell r="P988">
            <v>3255</v>
          </cell>
          <cell r="Q988">
            <v>27</v>
          </cell>
          <cell r="R988">
            <v>7682</v>
          </cell>
        </row>
        <row r="989">
          <cell r="B989" t="str">
            <v>Cosine</v>
          </cell>
          <cell r="I989">
            <v>0</v>
          </cell>
          <cell r="K989" t="str">
            <v>Cosine</v>
          </cell>
          <cell r="R989">
            <v>0</v>
          </cell>
        </row>
        <row r="990">
          <cell r="B990" t="str">
            <v>ECI Telecom</v>
          </cell>
          <cell r="I990">
            <v>0</v>
          </cell>
          <cell r="K990" t="str">
            <v>ECI Telecom</v>
          </cell>
          <cell r="R990">
            <v>0</v>
          </cell>
        </row>
        <row r="991">
          <cell r="B991" t="str">
            <v>Equipe</v>
          </cell>
          <cell r="I991">
            <v>0</v>
          </cell>
          <cell r="K991" t="str">
            <v>Equipe</v>
          </cell>
          <cell r="R991">
            <v>0</v>
          </cell>
        </row>
        <row r="992">
          <cell r="B992" t="str">
            <v>Ericsson</v>
          </cell>
          <cell r="C992">
            <v>0</v>
          </cell>
          <cell r="D992">
            <v>0</v>
          </cell>
          <cell r="E992">
            <v>33</v>
          </cell>
          <cell r="F992">
            <v>0</v>
          </cell>
          <cell r="G992">
            <v>0</v>
          </cell>
          <cell r="H992">
            <v>6</v>
          </cell>
          <cell r="I992">
            <v>39</v>
          </cell>
          <cell r="K992" t="str">
            <v>Ericsson</v>
          </cell>
          <cell r="L992">
            <v>0</v>
          </cell>
          <cell r="M992">
            <v>0</v>
          </cell>
          <cell r="N992">
            <v>359</v>
          </cell>
          <cell r="O992">
            <v>0</v>
          </cell>
          <cell r="P992">
            <v>0</v>
          </cell>
          <cell r="Q992">
            <v>29</v>
          </cell>
          <cell r="R992">
            <v>388</v>
          </cell>
        </row>
        <row r="993">
          <cell r="B993" t="str">
            <v>Extreme</v>
          </cell>
          <cell r="C993">
            <v>0</v>
          </cell>
          <cell r="D993">
            <v>0</v>
          </cell>
          <cell r="E993">
            <v>0</v>
          </cell>
          <cell r="F993">
            <v>0</v>
          </cell>
          <cell r="G993">
            <v>6</v>
          </cell>
          <cell r="H993">
            <v>0</v>
          </cell>
          <cell r="I993">
            <v>6</v>
          </cell>
          <cell r="K993" t="str">
            <v>Extreme</v>
          </cell>
          <cell r="L993">
            <v>0</v>
          </cell>
          <cell r="M993">
            <v>0</v>
          </cell>
          <cell r="N993">
            <v>0</v>
          </cell>
          <cell r="O993">
            <v>0</v>
          </cell>
          <cell r="P993">
            <v>240</v>
          </cell>
          <cell r="Q993">
            <v>0</v>
          </cell>
          <cell r="R993">
            <v>240</v>
          </cell>
        </row>
        <row r="994">
          <cell r="B994" t="str">
            <v>Force10</v>
          </cell>
          <cell r="C994">
            <v>0</v>
          </cell>
          <cell r="D994">
            <v>0</v>
          </cell>
          <cell r="E994">
            <v>0</v>
          </cell>
          <cell r="F994">
            <v>0</v>
          </cell>
          <cell r="G994">
            <v>1</v>
          </cell>
          <cell r="H994">
            <v>0</v>
          </cell>
          <cell r="I994">
            <v>1</v>
          </cell>
          <cell r="K994" t="str">
            <v>Force10</v>
          </cell>
          <cell r="L994">
            <v>0</v>
          </cell>
          <cell r="M994">
            <v>0</v>
          </cell>
          <cell r="N994">
            <v>0</v>
          </cell>
          <cell r="O994">
            <v>0</v>
          </cell>
          <cell r="P994">
            <v>4</v>
          </cell>
          <cell r="Q994">
            <v>0</v>
          </cell>
          <cell r="R994">
            <v>4</v>
          </cell>
        </row>
        <row r="995">
          <cell r="B995" t="str">
            <v>Fujitsu</v>
          </cell>
          <cell r="C995">
            <v>0</v>
          </cell>
          <cell r="D995">
            <v>0</v>
          </cell>
          <cell r="E995">
            <v>0</v>
          </cell>
          <cell r="F995">
            <v>0</v>
          </cell>
          <cell r="G995">
            <v>0</v>
          </cell>
          <cell r="H995">
            <v>0</v>
          </cell>
          <cell r="I995">
            <v>0</v>
          </cell>
          <cell r="K995" t="str">
            <v>Fujitsu</v>
          </cell>
          <cell r="L995">
            <v>0</v>
          </cell>
          <cell r="M995">
            <v>0</v>
          </cell>
          <cell r="N995">
            <v>0</v>
          </cell>
          <cell r="O995">
            <v>0</v>
          </cell>
          <cell r="P995">
            <v>0</v>
          </cell>
          <cell r="Q995">
            <v>0</v>
          </cell>
          <cell r="R995">
            <v>0</v>
          </cell>
        </row>
        <row r="996">
          <cell r="B996" t="str">
            <v>Hammerhead Systems</v>
          </cell>
          <cell r="I996">
            <v>0</v>
          </cell>
          <cell r="K996" t="str">
            <v>Hammerhead Systems</v>
          </cell>
          <cell r="R996">
            <v>0</v>
          </cell>
        </row>
        <row r="997">
          <cell r="B997" t="str">
            <v>Hitachi</v>
          </cell>
          <cell r="I997">
            <v>0</v>
          </cell>
          <cell r="K997" t="str">
            <v>Hitachi</v>
          </cell>
          <cell r="R997">
            <v>0</v>
          </cell>
        </row>
        <row r="998">
          <cell r="B998" t="str">
            <v>Hitachi Cable</v>
          </cell>
          <cell r="C998">
            <v>0</v>
          </cell>
          <cell r="D998">
            <v>0</v>
          </cell>
          <cell r="E998">
            <v>0</v>
          </cell>
          <cell r="F998">
            <v>0</v>
          </cell>
          <cell r="G998">
            <v>0</v>
          </cell>
          <cell r="H998">
            <v>0</v>
          </cell>
          <cell r="I998">
            <v>0</v>
          </cell>
          <cell r="K998" t="str">
            <v>Hitachi Cable</v>
          </cell>
          <cell r="L998">
            <v>0</v>
          </cell>
          <cell r="M998">
            <v>0</v>
          </cell>
          <cell r="N998">
            <v>0</v>
          </cell>
          <cell r="O998">
            <v>0</v>
          </cell>
          <cell r="P998">
            <v>0</v>
          </cell>
          <cell r="Q998">
            <v>0</v>
          </cell>
          <cell r="R998">
            <v>0</v>
          </cell>
        </row>
        <row r="999">
          <cell r="B999" t="str">
            <v>Huawei</v>
          </cell>
          <cell r="C999">
            <v>14</v>
          </cell>
          <cell r="D999">
            <v>28</v>
          </cell>
          <cell r="E999">
            <v>7</v>
          </cell>
          <cell r="F999">
            <v>0</v>
          </cell>
          <cell r="G999">
            <v>36</v>
          </cell>
          <cell r="H999">
            <v>0</v>
          </cell>
          <cell r="I999">
            <v>85</v>
          </cell>
          <cell r="K999" t="str">
            <v>Huawei</v>
          </cell>
          <cell r="L999">
            <v>70</v>
          </cell>
          <cell r="M999">
            <v>458</v>
          </cell>
          <cell r="N999">
            <v>85</v>
          </cell>
          <cell r="O999">
            <v>0</v>
          </cell>
          <cell r="P999">
            <v>23886</v>
          </cell>
          <cell r="Q999">
            <v>0</v>
          </cell>
          <cell r="R999">
            <v>24499</v>
          </cell>
        </row>
        <row r="1000">
          <cell r="B1000" t="str">
            <v>Hyperchip</v>
          </cell>
          <cell r="I1000">
            <v>0</v>
          </cell>
          <cell r="K1000" t="str">
            <v>Hyperchip</v>
          </cell>
          <cell r="R1000">
            <v>0</v>
          </cell>
        </row>
        <row r="1001">
          <cell r="B1001" t="str">
            <v>Juniper</v>
          </cell>
          <cell r="C1001">
            <v>56</v>
          </cell>
          <cell r="D1001">
            <v>32</v>
          </cell>
          <cell r="E1001">
            <v>22</v>
          </cell>
          <cell r="F1001">
            <v>0</v>
          </cell>
          <cell r="G1001">
            <v>0</v>
          </cell>
          <cell r="H1001">
            <v>0</v>
          </cell>
          <cell r="I1001">
            <v>110</v>
          </cell>
          <cell r="K1001" t="str">
            <v>Juniper</v>
          </cell>
          <cell r="L1001">
            <v>93</v>
          </cell>
          <cell r="M1001">
            <v>335</v>
          </cell>
          <cell r="N1001">
            <v>236</v>
          </cell>
          <cell r="O1001">
            <v>0</v>
          </cell>
          <cell r="P1001">
            <v>0</v>
          </cell>
          <cell r="Q1001">
            <v>0</v>
          </cell>
          <cell r="R1001">
            <v>664</v>
          </cell>
        </row>
        <row r="1002">
          <cell r="B1002" t="str">
            <v>Laurel Networks</v>
          </cell>
          <cell r="I1002">
            <v>0</v>
          </cell>
          <cell r="K1002" t="str">
            <v>Laurel Networks</v>
          </cell>
          <cell r="R1002">
            <v>0</v>
          </cell>
        </row>
        <row r="1003">
          <cell r="B1003" t="str">
            <v>Lucent</v>
          </cell>
          <cell r="I1003">
            <v>0</v>
          </cell>
          <cell r="K1003" t="str">
            <v>Lucent</v>
          </cell>
          <cell r="R1003">
            <v>0</v>
          </cell>
        </row>
        <row r="1004">
          <cell r="B1004" t="str">
            <v>NEC</v>
          </cell>
          <cell r="C1004">
            <v>0</v>
          </cell>
          <cell r="D1004">
            <v>0</v>
          </cell>
          <cell r="E1004">
            <v>0</v>
          </cell>
          <cell r="F1004">
            <v>0</v>
          </cell>
          <cell r="G1004">
            <v>0</v>
          </cell>
          <cell r="H1004">
            <v>0</v>
          </cell>
          <cell r="I1004">
            <v>0</v>
          </cell>
          <cell r="K1004" t="str">
            <v>NEC</v>
          </cell>
          <cell r="L1004">
            <v>0</v>
          </cell>
          <cell r="M1004">
            <v>0</v>
          </cell>
          <cell r="N1004">
            <v>0</v>
          </cell>
          <cell r="O1004">
            <v>0</v>
          </cell>
          <cell r="P1004">
            <v>0</v>
          </cell>
          <cell r="Q1004">
            <v>0</v>
          </cell>
          <cell r="R1004">
            <v>0</v>
          </cell>
        </row>
        <row r="1005">
          <cell r="B1005" t="str">
            <v>Nokia Siemens Networks</v>
          </cell>
          <cell r="C1005">
            <v>0</v>
          </cell>
          <cell r="D1005">
            <v>0</v>
          </cell>
          <cell r="E1005">
            <v>0</v>
          </cell>
          <cell r="F1005">
            <v>0</v>
          </cell>
          <cell r="G1005">
            <v>13</v>
          </cell>
          <cell r="H1005">
            <v>0</v>
          </cell>
          <cell r="I1005">
            <v>13</v>
          </cell>
          <cell r="K1005" t="str">
            <v>Nokia Siemens Networks</v>
          </cell>
          <cell r="L1005">
            <v>0</v>
          </cell>
          <cell r="M1005">
            <v>0</v>
          </cell>
          <cell r="N1005">
            <v>0</v>
          </cell>
          <cell r="O1005">
            <v>0</v>
          </cell>
          <cell r="P1005">
            <v>750</v>
          </cell>
          <cell r="Q1005">
            <v>0</v>
          </cell>
          <cell r="R1005">
            <v>750</v>
          </cell>
        </row>
        <row r="1006">
          <cell r="B1006" t="str">
            <v>Nortel</v>
          </cell>
          <cell r="C1006">
            <v>0</v>
          </cell>
          <cell r="D1006">
            <v>0</v>
          </cell>
          <cell r="E1006">
            <v>0</v>
          </cell>
          <cell r="F1006">
            <v>0</v>
          </cell>
          <cell r="G1006">
            <v>4</v>
          </cell>
          <cell r="H1006">
            <v>31</v>
          </cell>
          <cell r="I1006">
            <v>35</v>
          </cell>
          <cell r="K1006" t="str">
            <v>Nortel</v>
          </cell>
          <cell r="L1006">
            <v>0</v>
          </cell>
          <cell r="M1006">
            <v>0</v>
          </cell>
          <cell r="N1006">
            <v>0</v>
          </cell>
          <cell r="O1006">
            <v>0</v>
          </cell>
          <cell r="P1006">
            <v>153</v>
          </cell>
          <cell r="Q1006">
            <v>149</v>
          </cell>
          <cell r="R1006">
            <v>302</v>
          </cell>
        </row>
        <row r="1007">
          <cell r="B1007" t="str">
            <v>Procket</v>
          </cell>
          <cell r="I1007">
            <v>0</v>
          </cell>
          <cell r="K1007" t="str">
            <v>Procket</v>
          </cell>
          <cell r="R1007">
            <v>0</v>
          </cell>
        </row>
        <row r="1008">
          <cell r="B1008" t="str">
            <v>Quarry</v>
          </cell>
          <cell r="I1008">
            <v>0</v>
          </cell>
          <cell r="K1008" t="str">
            <v>Quarry</v>
          </cell>
          <cell r="R1008">
            <v>0</v>
          </cell>
        </row>
        <row r="1009">
          <cell r="B1009" t="str">
            <v>Redback</v>
          </cell>
          <cell r="C1009">
            <v>0</v>
          </cell>
          <cell r="D1009">
            <v>0</v>
          </cell>
          <cell r="E1009">
            <v>0</v>
          </cell>
          <cell r="F1009">
            <v>0</v>
          </cell>
          <cell r="G1009">
            <v>0</v>
          </cell>
          <cell r="H1009">
            <v>0</v>
          </cell>
          <cell r="I1009">
            <v>0</v>
          </cell>
          <cell r="K1009" t="str">
            <v>Redback</v>
          </cell>
          <cell r="L1009">
            <v>0</v>
          </cell>
          <cell r="M1009">
            <v>0</v>
          </cell>
          <cell r="N1009">
            <v>0</v>
          </cell>
          <cell r="O1009">
            <v>0</v>
          </cell>
          <cell r="P1009">
            <v>0</v>
          </cell>
          <cell r="Q1009">
            <v>0</v>
          </cell>
          <cell r="R1009">
            <v>0</v>
          </cell>
        </row>
        <row r="1010">
          <cell r="B1010" t="str">
            <v>Riverstone</v>
          </cell>
          <cell r="I1010">
            <v>0</v>
          </cell>
          <cell r="K1010" t="str">
            <v>Riverstone</v>
          </cell>
          <cell r="R1010">
            <v>0</v>
          </cell>
        </row>
        <row r="1011">
          <cell r="B1011" t="str">
            <v>Tellabs</v>
          </cell>
          <cell r="C1011">
            <v>0</v>
          </cell>
          <cell r="D1011">
            <v>6</v>
          </cell>
          <cell r="E1011">
            <v>0</v>
          </cell>
          <cell r="F1011">
            <v>0</v>
          </cell>
          <cell r="G1011">
            <v>0</v>
          </cell>
          <cell r="H1011">
            <v>0</v>
          </cell>
          <cell r="I1011">
            <v>6</v>
          </cell>
          <cell r="K1011" t="str">
            <v>Tellabs</v>
          </cell>
          <cell r="L1011">
            <v>0</v>
          </cell>
          <cell r="M1011">
            <v>62</v>
          </cell>
          <cell r="N1011">
            <v>0</v>
          </cell>
          <cell r="O1011">
            <v>0</v>
          </cell>
          <cell r="P1011">
            <v>0</v>
          </cell>
          <cell r="Q1011">
            <v>0</v>
          </cell>
          <cell r="R1011">
            <v>62</v>
          </cell>
        </row>
        <row r="1012">
          <cell r="B1012" t="str">
            <v>ZTE</v>
          </cell>
          <cell r="C1012">
            <v>0</v>
          </cell>
          <cell r="D1012">
            <v>5</v>
          </cell>
          <cell r="E1012">
            <v>0</v>
          </cell>
          <cell r="F1012">
            <v>0</v>
          </cell>
          <cell r="G1012">
            <v>8</v>
          </cell>
          <cell r="H1012">
            <v>0</v>
          </cell>
          <cell r="I1012">
            <v>13</v>
          </cell>
          <cell r="K1012" t="str">
            <v>ZTE</v>
          </cell>
          <cell r="L1012">
            <v>0</v>
          </cell>
          <cell r="M1012">
            <v>70</v>
          </cell>
          <cell r="N1012">
            <v>0</v>
          </cell>
          <cell r="O1012">
            <v>0</v>
          </cell>
          <cell r="P1012">
            <v>4840</v>
          </cell>
          <cell r="Q1012">
            <v>0</v>
          </cell>
          <cell r="R1012">
            <v>4910</v>
          </cell>
        </row>
        <row r="1013">
          <cell r="B1013" t="str">
            <v>Other</v>
          </cell>
          <cell r="I1013">
            <v>0</v>
          </cell>
          <cell r="K1013" t="str">
            <v>Other</v>
          </cell>
          <cell r="R1013">
            <v>0</v>
          </cell>
        </row>
        <row r="1014">
          <cell r="B1014" t="str">
            <v>Total</v>
          </cell>
          <cell r="C1014">
            <v>178</v>
          </cell>
          <cell r="D1014">
            <v>320</v>
          </cell>
          <cell r="E1014">
            <v>92</v>
          </cell>
          <cell r="F1014">
            <v>0</v>
          </cell>
          <cell r="G1014">
            <v>168</v>
          </cell>
          <cell r="H1014">
            <v>107</v>
          </cell>
          <cell r="I1014">
            <v>865</v>
          </cell>
          <cell r="K1014" t="str">
            <v>Total</v>
          </cell>
          <cell r="L1014">
            <v>471</v>
          </cell>
          <cell r="M1014">
            <v>4788</v>
          </cell>
          <cell r="N1014">
            <v>1670</v>
          </cell>
          <cell r="O1014">
            <v>0</v>
          </cell>
          <cell r="P1014">
            <v>33215</v>
          </cell>
          <cell r="Q1014">
            <v>619</v>
          </cell>
          <cell r="R1014">
            <v>40763</v>
          </cell>
        </row>
        <row r="1018">
          <cell r="B1018" t="str">
            <v>Vendor</v>
          </cell>
          <cell r="C1018" t="str">
            <v>Core IP/MPLS</v>
          </cell>
          <cell r="D1018" t="str">
            <v xml:space="preserve">Edge IP/MPLS </v>
          </cell>
          <cell r="E1018" t="str">
            <v>Subscriber Service Router</v>
          </cell>
          <cell r="F1018" t="str">
            <v>BRAS</v>
          </cell>
          <cell r="G1018" t="str">
            <v>IP/Ethernet</v>
          </cell>
          <cell r="H1018" t="str">
            <v>ATM/MPLS</v>
          </cell>
          <cell r="I1018" t="str">
            <v>Total IPS</v>
          </cell>
          <cell r="K1018" t="str">
            <v>Vendor</v>
          </cell>
          <cell r="L1018" t="str">
            <v>Core IP/MPLS</v>
          </cell>
          <cell r="M1018" t="str">
            <v>Edge IP/MPLS</v>
          </cell>
          <cell r="N1018" t="str">
            <v>Subscriber Service Router</v>
          </cell>
          <cell r="O1018" t="str">
            <v>BRAS</v>
          </cell>
          <cell r="P1018" t="str">
            <v>IP/Ethernet</v>
          </cell>
          <cell r="Q1018" t="str">
            <v>ATM/MPLS</v>
          </cell>
          <cell r="R1018" t="str">
            <v>Total IPS</v>
          </cell>
        </row>
        <row r="1019">
          <cell r="B1019" t="str">
            <v>Alaxala Networks</v>
          </cell>
          <cell r="C1019">
            <v>0</v>
          </cell>
          <cell r="D1019">
            <v>0</v>
          </cell>
          <cell r="E1019">
            <v>0</v>
          </cell>
          <cell r="F1019">
            <v>0</v>
          </cell>
          <cell r="G1019">
            <v>0</v>
          </cell>
          <cell r="H1019">
            <v>0</v>
          </cell>
          <cell r="I1019">
            <v>0</v>
          </cell>
          <cell r="K1019" t="str">
            <v>Alaxala Networks</v>
          </cell>
          <cell r="L1019">
            <v>0</v>
          </cell>
          <cell r="M1019">
            <v>0</v>
          </cell>
          <cell r="N1019">
            <v>0</v>
          </cell>
          <cell r="O1019">
            <v>0</v>
          </cell>
          <cell r="P1019">
            <v>0</v>
          </cell>
          <cell r="Q1019">
            <v>0</v>
          </cell>
          <cell r="R1019">
            <v>0</v>
          </cell>
        </row>
        <row r="1020">
          <cell r="B1020" t="str">
            <v>Alcatel-Lucent</v>
          </cell>
          <cell r="C1020">
            <v>0</v>
          </cell>
          <cell r="D1020">
            <v>126</v>
          </cell>
          <cell r="E1020">
            <v>0</v>
          </cell>
          <cell r="F1020">
            <v>0</v>
          </cell>
          <cell r="G1020">
            <v>0</v>
          </cell>
          <cell r="H1020">
            <v>58</v>
          </cell>
          <cell r="I1020">
            <v>184</v>
          </cell>
          <cell r="K1020" t="str">
            <v>Alcatel-Lucent</v>
          </cell>
          <cell r="L1020">
            <v>0</v>
          </cell>
          <cell r="M1020">
            <v>1009</v>
          </cell>
          <cell r="N1020">
            <v>0</v>
          </cell>
          <cell r="O1020">
            <v>0</v>
          </cell>
          <cell r="P1020">
            <v>0</v>
          </cell>
          <cell r="Q1020">
            <v>375</v>
          </cell>
          <cell r="R1020">
            <v>1384</v>
          </cell>
        </row>
        <row r="1021">
          <cell r="B1021" t="str">
            <v>Atrica</v>
          </cell>
          <cell r="C1021">
            <v>0</v>
          </cell>
          <cell r="D1021">
            <v>0</v>
          </cell>
          <cell r="E1021">
            <v>0</v>
          </cell>
          <cell r="F1021">
            <v>0</v>
          </cell>
          <cell r="G1021">
            <v>3</v>
          </cell>
          <cell r="H1021">
            <v>0</v>
          </cell>
          <cell r="I1021">
            <v>3</v>
          </cell>
          <cell r="K1021" t="str">
            <v>Atrica</v>
          </cell>
          <cell r="L1021">
            <v>0</v>
          </cell>
          <cell r="M1021">
            <v>0</v>
          </cell>
          <cell r="N1021">
            <v>0</v>
          </cell>
          <cell r="O1021">
            <v>0</v>
          </cell>
          <cell r="P1021">
            <v>21</v>
          </cell>
          <cell r="Q1021">
            <v>0</v>
          </cell>
          <cell r="R1021">
            <v>21</v>
          </cell>
        </row>
        <row r="1022">
          <cell r="B1022" t="str">
            <v>Avici</v>
          </cell>
          <cell r="C1022">
            <v>1</v>
          </cell>
          <cell r="D1022">
            <v>0</v>
          </cell>
          <cell r="E1022">
            <v>0</v>
          </cell>
          <cell r="F1022">
            <v>0</v>
          </cell>
          <cell r="G1022">
            <v>0</v>
          </cell>
          <cell r="H1022">
            <v>0</v>
          </cell>
          <cell r="I1022">
            <v>1</v>
          </cell>
          <cell r="K1022" t="str">
            <v>Avici</v>
          </cell>
          <cell r="L1022">
            <v>2</v>
          </cell>
          <cell r="M1022">
            <v>0</v>
          </cell>
          <cell r="N1022">
            <v>0</v>
          </cell>
          <cell r="O1022">
            <v>0</v>
          </cell>
          <cell r="P1022">
            <v>0</v>
          </cell>
          <cell r="Q1022">
            <v>0</v>
          </cell>
          <cell r="R1022">
            <v>2</v>
          </cell>
        </row>
        <row r="1023">
          <cell r="B1023" t="str">
            <v>Brocade</v>
          </cell>
          <cell r="C1023">
            <v>3</v>
          </cell>
          <cell r="D1023">
            <v>0</v>
          </cell>
          <cell r="E1023">
            <v>0</v>
          </cell>
          <cell r="F1023">
            <v>0</v>
          </cell>
          <cell r="G1023">
            <v>4</v>
          </cell>
          <cell r="H1023">
            <v>0</v>
          </cell>
          <cell r="I1023">
            <v>7</v>
          </cell>
          <cell r="K1023" t="str">
            <v>Brocade</v>
          </cell>
          <cell r="L1023">
            <v>50</v>
          </cell>
          <cell r="M1023">
            <v>0</v>
          </cell>
          <cell r="N1023">
            <v>0</v>
          </cell>
          <cell r="O1023">
            <v>0</v>
          </cell>
          <cell r="P1023">
            <v>66</v>
          </cell>
          <cell r="Q1023">
            <v>0</v>
          </cell>
          <cell r="R1023">
            <v>116</v>
          </cell>
        </row>
        <row r="1024">
          <cell r="B1024" t="str">
            <v>Caspian</v>
          </cell>
          <cell r="I1024">
            <v>0</v>
          </cell>
          <cell r="K1024" t="str">
            <v>Caspian</v>
          </cell>
          <cell r="R1024">
            <v>0</v>
          </cell>
        </row>
        <row r="1025">
          <cell r="B1025" t="str">
            <v>Chiaro</v>
          </cell>
          <cell r="I1025">
            <v>0</v>
          </cell>
          <cell r="K1025" t="str">
            <v>Chiaro</v>
          </cell>
          <cell r="R1025">
            <v>0</v>
          </cell>
        </row>
        <row r="1026">
          <cell r="B1026" t="str">
            <v>Ciena</v>
          </cell>
          <cell r="C1026">
            <v>0</v>
          </cell>
          <cell r="D1026">
            <v>0</v>
          </cell>
          <cell r="E1026">
            <v>0</v>
          </cell>
          <cell r="F1026">
            <v>0</v>
          </cell>
          <cell r="G1026">
            <v>0</v>
          </cell>
          <cell r="H1026">
            <v>0</v>
          </cell>
          <cell r="I1026">
            <v>0</v>
          </cell>
          <cell r="K1026" t="str">
            <v>Ciena</v>
          </cell>
          <cell r="L1026">
            <v>0</v>
          </cell>
          <cell r="M1026">
            <v>0</v>
          </cell>
          <cell r="N1026">
            <v>0</v>
          </cell>
          <cell r="O1026">
            <v>0</v>
          </cell>
          <cell r="P1026">
            <v>0</v>
          </cell>
          <cell r="Q1026">
            <v>0</v>
          </cell>
          <cell r="R1026">
            <v>0</v>
          </cell>
        </row>
        <row r="1027">
          <cell r="B1027" t="str">
            <v>Cisco</v>
          </cell>
          <cell r="C1027">
            <v>138</v>
          </cell>
          <cell r="D1027">
            <v>203</v>
          </cell>
          <cell r="E1027">
            <v>31</v>
          </cell>
          <cell r="F1027">
            <v>0</v>
          </cell>
          <cell r="G1027">
            <v>111</v>
          </cell>
          <cell r="H1027">
            <v>5</v>
          </cell>
          <cell r="I1027">
            <v>488</v>
          </cell>
          <cell r="K1027" t="str">
            <v>Cisco</v>
          </cell>
          <cell r="L1027">
            <v>359</v>
          </cell>
          <cell r="M1027">
            <v>4026</v>
          </cell>
          <cell r="N1027">
            <v>104</v>
          </cell>
          <cell r="O1027">
            <v>0</v>
          </cell>
          <cell r="P1027">
            <v>3875</v>
          </cell>
          <cell r="Q1027">
            <v>22</v>
          </cell>
          <cell r="R1027">
            <v>8386</v>
          </cell>
        </row>
        <row r="1028">
          <cell r="B1028" t="str">
            <v>Cosine</v>
          </cell>
          <cell r="I1028">
            <v>0</v>
          </cell>
          <cell r="K1028" t="str">
            <v>Cosine</v>
          </cell>
          <cell r="R1028">
            <v>0</v>
          </cell>
        </row>
        <row r="1029">
          <cell r="B1029" t="str">
            <v>ECI Telecom</v>
          </cell>
          <cell r="I1029">
            <v>0</v>
          </cell>
          <cell r="K1029" t="str">
            <v>ECI Telecom</v>
          </cell>
          <cell r="R1029">
            <v>0</v>
          </cell>
        </row>
        <row r="1030">
          <cell r="B1030" t="str">
            <v>Equipe</v>
          </cell>
          <cell r="I1030">
            <v>0</v>
          </cell>
          <cell r="K1030" t="str">
            <v>Equipe</v>
          </cell>
          <cell r="R1030">
            <v>0</v>
          </cell>
        </row>
        <row r="1031">
          <cell r="B1031" t="str">
            <v>Ericsson</v>
          </cell>
          <cell r="C1031">
            <v>0</v>
          </cell>
          <cell r="D1031">
            <v>0</v>
          </cell>
          <cell r="E1031">
            <v>28</v>
          </cell>
          <cell r="F1031">
            <v>0</v>
          </cell>
          <cell r="G1031">
            <v>0</v>
          </cell>
          <cell r="H1031">
            <v>6</v>
          </cell>
          <cell r="I1031">
            <v>34</v>
          </cell>
          <cell r="K1031" t="str">
            <v>Ericsson</v>
          </cell>
          <cell r="L1031">
            <v>0</v>
          </cell>
          <cell r="M1031">
            <v>0</v>
          </cell>
          <cell r="N1031">
            <v>305</v>
          </cell>
          <cell r="O1031">
            <v>0</v>
          </cell>
          <cell r="P1031">
            <v>0</v>
          </cell>
          <cell r="Q1031">
            <v>29</v>
          </cell>
          <cell r="R1031">
            <v>334</v>
          </cell>
        </row>
        <row r="1032">
          <cell r="B1032" t="str">
            <v>Extreme</v>
          </cell>
          <cell r="C1032">
            <v>0</v>
          </cell>
          <cell r="D1032">
            <v>0</v>
          </cell>
          <cell r="E1032">
            <v>0</v>
          </cell>
          <cell r="F1032">
            <v>0</v>
          </cell>
          <cell r="G1032">
            <v>6</v>
          </cell>
          <cell r="H1032">
            <v>0</v>
          </cell>
          <cell r="I1032">
            <v>6</v>
          </cell>
          <cell r="K1032" t="str">
            <v>Extreme</v>
          </cell>
          <cell r="L1032">
            <v>0</v>
          </cell>
          <cell r="M1032">
            <v>0</v>
          </cell>
          <cell r="N1032">
            <v>0</v>
          </cell>
          <cell r="O1032">
            <v>0</v>
          </cell>
          <cell r="P1032">
            <v>224</v>
          </cell>
          <cell r="Q1032">
            <v>0</v>
          </cell>
          <cell r="R1032">
            <v>224</v>
          </cell>
        </row>
        <row r="1033">
          <cell r="B1033" t="str">
            <v>Force10</v>
          </cell>
          <cell r="C1033">
            <v>0</v>
          </cell>
          <cell r="D1033">
            <v>0</v>
          </cell>
          <cell r="E1033">
            <v>0</v>
          </cell>
          <cell r="F1033">
            <v>0</v>
          </cell>
          <cell r="G1033">
            <v>0</v>
          </cell>
          <cell r="H1033">
            <v>0</v>
          </cell>
          <cell r="I1033">
            <v>0</v>
          </cell>
          <cell r="K1033" t="str">
            <v>Force10</v>
          </cell>
          <cell r="L1033">
            <v>0</v>
          </cell>
          <cell r="M1033">
            <v>0</v>
          </cell>
          <cell r="N1033">
            <v>0</v>
          </cell>
          <cell r="O1033">
            <v>0</v>
          </cell>
          <cell r="P1033">
            <v>0</v>
          </cell>
          <cell r="Q1033">
            <v>0</v>
          </cell>
          <cell r="R1033">
            <v>0</v>
          </cell>
        </row>
        <row r="1034">
          <cell r="B1034" t="str">
            <v>Fujitsu</v>
          </cell>
          <cell r="C1034">
            <v>0</v>
          </cell>
          <cell r="D1034">
            <v>0</v>
          </cell>
          <cell r="E1034">
            <v>0</v>
          </cell>
          <cell r="F1034">
            <v>0</v>
          </cell>
          <cell r="G1034">
            <v>0</v>
          </cell>
          <cell r="H1034">
            <v>0</v>
          </cell>
          <cell r="I1034">
            <v>0</v>
          </cell>
          <cell r="K1034" t="str">
            <v>Fujitsu</v>
          </cell>
          <cell r="L1034">
            <v>0</v>
          </cell>
          <cell r="M1034">
            <v>0</v>
          </cell>
          <cell r="N1034">
            <v>0</v>
          </cell>
          <cell r="O1034">
            <v>0</v>
          </cell>
          <cell r="P1034">
            <v>0</v>
          </cell>
          <cell r="Q1034">
            <v>0</v>
          </cell>
          <cell r="R1034">
            <v>0</v>
          </cell>
        </row>
        <row r="1035">
          <cell r="B1035" t="str">
            <v>Hammerhead Systems</v>
          </cell>
          <cell r="I1035">
            <v>0</v>
          </cell>
          <cell r="K1035" t="str">
            <v>Hammerhead Systems</v>
          </cell>
          <cell r="R1035">
            <v>0</v>
          </cell>
        </row>
        <row r="1036">
          <cell r="B1036" t="str">
            <v>Hitachi</v>
          </cell>
          <cell r="I1036">
            <v>0</v>
          </cell>
          <cell r="K1036" t="str">
            <v>Hitachi</v>
          </cell>
          <cell r="R1036">
            <v>0</v>
          </cell>
        </row>
        <row r="1037">
          <cell r="B1037" t="str">
            <v>Hitachi Cable</v>
          </cell>
          <cell r="C1037">
            <v>0</v>
          </cell>
          <cell r="D1037">
            <v>0</v>
          </cell>
          <cell r="E1037">
            <v>0</v>
          </cell>
          <cell r="F1037">
            <v>0</v>
          </cell>
          <cell r="G1037">
            <v>0</v>
          </cell>
          <cell r="H1037">
            <v>0</v>
          </cell>
          <cell r="I1037">
            <v>0</v>
          </cell>
          <cell r="K1037" t="str">
            <v>Hitachi Cable</v>
          </cell>
          <cell r="L1037">
            <v>0</v>
          </cell>
          <cell r="M1037">
            <v>0</v>
          </cell>
          <cell r="N1037">
            <v>0</v>
          </cell>
          <cell r="O1037">
            <v>0</v>
          </cell>
          <cell r="P1037">
            <v>0</v>
          </cell>
          <cell r="Q1037">
            <v>0</v>
          </cell>
          <cell r="R1037">
            <v>0</v>
          </cell>
        </row>
        <row r="1038">
          <cell r="B1038" t="str">
            <v>Huawei</v>
          </cell>
          <cell r="C1038">
            <v>28</v>
          </cell>
          <cell r="D1038">
            <v>56</v>
          </cell>
          <cell r="E1038">
            <v>8</v>
          </cell>
          <cell r="F1038">
            <v>0</v>
          </cell>
          <cell r="G1038">
            <v>42</v>
          </cell>
          <cell r="H1038">
            <v>0</v>
          </cell>
          <cell r="I1038">
            <v>134</v>
          </cell>
          <cell r="K1038" t="str">
            <v>Huawei</v>
          </cell>
          <cell r="L1038">
            <v>168</v>
          </cell>
          <cell r="M1038">
            <v>975</v>
          </cell>
          <cell r="N1038">
            <v>96</v>
          </cell>
          <cell r="O1038">
            <v>0</v>
          </cell>
          <cell r="P1038">
            <v>25172</v>
          </cell>
          <cell r="Q1038">
            <v>0</v>
          </cell>
          <cell r="R1038">
            <v>26411</v>
          </cell>
        </row>
        <row r="1039">
          <cell r="B1039" t="str">
            <v>Hyperchip</v>
          </cell>
          <cell r="I1039">
            <v>0</v>
          </cell>
          <cell r="K1039" t="str">
            <v>Hyperchip</v>
          </cell>
          <cell r="R1039">
            <v>0</v>
          </cell>
        </row>
        <row r="1040">
          <cell r="B1040" t="str">
            <v>Juniper</v>
          </cell>
          <cell r="C1040">
            <v>71</v>
          </cell>
          <cell r="D1040">
            <v>46</v>
          </cell>
          <cell r="E1040">
            <v>23</v>
          </cell>
          <cell r="F1040">
            <v>0</v>
          </cell>
          <cell r="G1040">
            <v>0</v>
          </cell>
          <cell r="H1040">
            <v>0</v>
          </cell>
          <cell r="I1040">
            <v>140</v>
          </cell>
          <cell r="K1040" t="str">
            <v>Juniper</v>
          </cell>
          <cell r="L1040">
            <v>112</v>
          </cell>
          <cell r="M1040">
            <v>591</v>
          </cell>
          <cell r="N1040">
            <v>175</v>
          </cell>
          <cell r="O1040">
            <v>0</v>
          </cell>
          <cell r="P1040">
            <v>0</v>
          </cell>
          <cell r="Q1040">
            <v>0</v>
          </cell>
          <cell r="R1040">
            <v>878</v>
          </cell>
        </row>
        <row r="1041">
          <cell r="B1041" t="str">
            <v>Laurel Networks</v>
          </cell>
          <cell r="I1041">
            <v>0</v>
          </cell>
          <cell r="K1041" t="str">
            <v>Laurel Networks</v>
          </cell>
          <cell r="R1041">
            <v>0</v>
          </cell>
        </row>
        <row r="1042">
          <cell r="B1042" t="str">
            <v>Lucent</v>
          </cell>
          <cell r="I1042">
            <v>0</v>
          </cell>
          <cell r="K1042" t="str">
            <v>Lucent</v>
          </cell>
          <cell r="R1042">
            <v>0</v>
          </cell>
        </row>
        <row r="1043">
          <cell r="B1043" t="str">
            <v>NEC</v>
          </cell>
          <cell r="C1043">
            <v>0</v>
          </cell>
          <cell r="D1043">
            <v>0</v>
          </cell>
          <cell r="E1043">
            <v>0</v>
          </cell>
          <cell r="F1043">
            <v>0</v>
          </cell>
          <cell r="G1043">
            <v>0</v>
          </cell>
          <cell r="H1043">
            <v>0</v>
          </cell>
          <cell r="I1043">
            <v>0</v>
          </cell>
          <cell r="K1043" t="str">
            <v>NEC</v>
          </cell>
          <cell r="L1043">
            <v>0</v>
          </cell>
          <cell r="M1043">
            <v>0</v>
          </cell>
          <cell r="N1043">
            <v>0</v>
          </cell>
          <cell r="O1043">
            <v>0</v>
          </cell>
          <cell r="P1043">
            <v>0</v>
          </cell>
          <cell r="Q1043">
            <v>0</v>
          </cell>
          <cell r="R1043">
            <v>0</v>
          </cell>
        </row>
        <row r="1044">
          <cell r="B1044" t="str">
            <v>Nokia Siemens Networks</v>
          </cell>
          <cell r="C1044">
            <v>0</v>
          </cell>
          <cell r="D1044">
            <v>0</v>
          </cell>
          <cell r="E1044">
            <v>0</v>
          </cell>
          <cell r="F1044">
            <v>0</v>
          </cell>
          <cell r="G1044">
            <v>2</v>
          </cell>
          <cell r="H1044">
            <v>0</v>
          </cell>
          <cell r="I1044">
            <v>2</v>
          </cell>
          <cell r="K1044" t="str">
            <v>Nokia Siemens Networks</v>
          </cell>
          <cell r="L1044">
            <v>0</v>
          </cell>
          <cell r="M1044">
            <v>0</v>
          </cell>
          <cell r="N1044">
            <v>0</v>
          </cell>
          <cell r="O1044">
            <v>0</v>
          </cell>
          <cell r="P1044">
            <v>115</v>
          </cell>
          <cell r="Q1044">
            <v>0</v>
          </cell>
          <cell r="R1044">
            <v>115</v>
          </cell>
        </row>
        <row r="1045">
          <cell r="B1045" t="str">
            <v>Nortel</v>
          </cell>
          <cell r="C1045">
            <v>0</v>
          </cell>
          <cell r="D1045">
            <v>0</v>
          </cell>
          <cell r="E1045">
            <v>0</v>
          </cell>
          <cell r="F1045">
            <v>0</v>
          </cell>
          <cell r="G1045">
            <v>4</v>
          </cell>
          <cell r="H1045">
            <v>22</v>
          </cell>
          <cell r="I1045">
            <v>26</v>
          </cell>
          <cell r="K1045" t="str">
            <v>Nortel</v>
          </cell>
          <cell r="L1045">
            <v>0</v>
          </cell>
          <cell r="M1045">
            <v>0</v>
          </cell>
          <cell r="N1045">
            <v>0</v>
          </cell>
          <cell r="O1045">
            <v>0</v>
          </cell>
          <cell r="P1045">
            <v>153</v>
          </cell>
          <cell r="Q1045">
            <v>107</v>
          </cell>
          <cell r="R1045">
            <v>260</v>
          </cell>
        </row>
        <row r="1046">
          <cell r="B1046" t="str">
            <v>Procket</v>
          </cell>
          <cell r="I1046">
            <v>0</v>
          </cell>
          <cell r="K1046" t="str">
            <v>Procket</v>
          </cell>
          <cell r="R1046">
            <v>0</v>
          </cell>
        </row>
        <row r="1047">
          <cell r="B1047" t="str">
            <v>Quarry</v>
          </cell>
          <cell r="I1047">
            <v>0</v>
          </cell>
          <cell r="K1047" t="str">
            <v>Quarry</v>
          </cell>
          <cell r="R1047">
            <v>0</v>
          </cell>
        </row>
        <row r="1048">
          <cell r="B1048" t="str">
            <v>Redback</v>
          </cell>
          <cell r="C1048">
            <v>0</v>
          </cell>
          <cell r="D1048">
            <v>0</v>
          </cell>
          <cell r="E1048">
            <v>0</v>
          </cell>
          <cell r="F1048">
            <v>0</v>
          </cell>
          <cell r="G1048">
            <v>0</v>
          </cell>
          <cell r="H1048">
            <v>0</v>
          </cell>
          <cell r="I1048">
            <v>0</v>
          </cell>
          <cell r="K1048" t="str">
            <v>Redback</v>
          </cell>
          <cell r="L1048">
            <v>0</v>
          </cell>
          <cell r="M1048">
            <v>0</v>
          </cell>
          <cell r="N1048">
            <v>0</v>
          </cell>
          <cell r="O1048">
            <v>0</v>
          </cell>
          <cell r="P1048">
            <v>0</v>
          </cell>
          <cell r="Q1048">
            <v>0</v>
          </cell>
          <cell r="R1048">
            <v>0</v>
          </cell>
        </row>
        <row r="1049">
          <cell r="B1049" t="str">
            <v>Riverstone</v>
          </cell>
          <cell r="I1049">
            <v>0</v>
          </cell>
          <cell r="K1049" t="str">
            <v>Riverstone</v>
          </cell>
          <cell r="R1049">
            <v>0</v>
          </cell>
        </row>
        <row r="1050">
          <cell r="B1050" t="str">
            <v>Tellabs</v>
          </cell>
          <cell r="C1050">
            <v>0</v>
          </cell>
          <cell r="D1050">
            <v>14</v>
          </cell>
          <cell r="E1050">
            <v>0</v>
          </cell>
          <cell r="F1050">
            <v>0</v>
          </cell>
          <cell r="G1050">
            <v>0</v>
          </cell>
          <cell r="H1050">
            <v>0</v>
          </cell>
          <cell r="I1050">
            <v>14</v>
          </cell>
          <cell r="K1050" t="str">
            <v>Tellabs</v>
          </cell>
          <cell r="L1050">
            <v>0</v>
          </cell>
          <cell r="M1050">
            <v>144</v>
          </cell>
          <cell r="N1050">
            <v>0</v>
          </cell>
          <cell r="O1050">
            <v>0</v>
          </cell>
          <cell r="P1050">
            <v>0</v>
          </cell>
          <cell r="Q1050">
            <v>0</v>
          </cell>
          <cell r="R1050">
            <v>144</v>
          </cell>
        </row>
        <row r="1051">
          <cell r="B1051" t="str">
            <v>ZTE</v>
          </cell>
          <cell r="C1051">
            <v>0</v>
          </cell>
          <cell r="D1051">
            <v>3</v>
          </cell>
          <cell r="E1051">
            <v>0</v>
          </cell>
          <cell r="F1051">
            <v>0</v>
          </cell>
          <cell r="G1051">
            <v>5</v>
          </cell>
          <cell r="H1051">
            <v>0</v>
          </cell>
          <cell r="I1051">
            <v>8</v>
          </cell>
          <cell r="K1051" t="str">
            <v>ZTE</v>
          </cell>
          <cell r="L1051">
            <v>0</v>
          </cell>
          <cell r="M1051">
            <v>42</v>
          </cell>
          <cell r="N1051">
            <v>0</v>
          </cell>
          <cell r="O1051">
            <v>0</v>
          </cell>
          <cell r="P1051">
            <v>3025</v>
          </cell>
          <cell r="Q1051">
            <v>0</v>
          </cell>
          <cell r="R1051">
            <v>3067</v>
          </cell>
        </row>
        <row r="1052">
          <cell r="B1052" t="str">
            <v>Other</v>
          </cell>
          <cell r="I1052">
            <v>0</v>
          </cell>
          <cell r="K1052" t="str">
            <v>Other</v>
          </cell>
          <cell r="R1052">
            <v>0</v>
          </cell>
        </row>
        <row r="1053">
          <cell r="B1053" t="str">
            <v>Total</v>
          </cell>
          <cell r="C1053">
            <v>241</v>
          </cell>
          <cell r="D1053">
            <v>448</v>
          </cell>
          <cell r="E1053">
            <v>90</v>
          </cell>
          <cell r="F1053">
            <v>0</v>
          </cell>
          <cell r="G1053">
            <v>177</v>
          </cell>
          <cell r="H1053">
            <v>91</v>
          </cell>
          <cell r="I1053">
            <v>1047</v>
          </cell>
          <cell r="K1053" t="str">
            <v>Total</v>
          </cell>
          <cell r="L1053">
            <v>691</v>
          </cell>
          <cell r="M1053">
            <v>6787</v>
          </cell>
          <cell r="N1053">
            <v>680</v>
          </cell>
          <cell r="O1053">
            <v>0</v>
          </cell>
          <cell r="P1053">
            <v>32651</v>
          </cell>
          <cell r="Q1053">
            <v>533</v>
          </cell>
          <cell r="R1053">
            <v>41342</v>
          </cell>
        </row>
        <row r="1057">
          <cell r="B1057" t="str">
            <v>Vendor</v>
          </cell>
          <cell r="C1057" t="str">
            <v>Core IP/MPLS</v>
          </cell>
          <cell r="D1057" t="str">
            <v xml:space="preserve">Edge IP/MPLS </v>
          </cell>
          <cell r="E1057" t="str">
            <v>Subscriber Service Router</v>
          </cell>
          <cell r="F1057" t="str">
            <v>BRAS</v>
          </cell>
          <cell r="G1057" t="str">
            <v>IP/Ethernet</v>
          </cell>
          <cell r="H1057" t="str">
            <v>ATM/MPLS</v>
          </cell>
          <cell r="I1057" t="str">
            <v>Total IPS</v>
          </cell>
          <cell r="K1057" t="str">
            <v>Vendor</v>
          </cell>
          <cell r="L1057" t="str">
            <v>Core IP/MPLS</v>
          </cell>
          <cell r="M1057" t="str">
            <v>Edge IP/MPLS</v>
          </cell>
          <cell r="N1057" t="str">
            <v>Subscriber Service Router</v>
          </cell>
          <cell r="O1057" t="str">
            <v>BRAS</v>
          </cell>
          <cell r="P1057" t="str">
            <v>IP/Ethernet</v>
          </cell>
          <cell r="Q1057" t="str">
            <v>ATM/MPLS</v>
          </cell>
          <cell r="R1057" t="str">
            <v>Total IPS</v>
          </cell>
        </row>
        <row r="1058">
          <cell r="B1058" t="str">
            <v>Alaxala Networks</v>
          </cell>
          <cell r="C1058">
            <v>0</v>
          </cell>
          <cell r="D1058">
            <v>0</v>
          </cell>
          <cell r="E1058">
            <v>0</v>
          </cell>
          <cell r="F1058">
            <v>0</v>
          </cell>
          <cell r="G1058">
            <v>0</v>
          </cell>
          <cell r="H1058">
            <v>0</v>
          </cell>
          <cell r="I1058">
            <v>0</v>
          </cell>
          <cell r="K1058" t="str">
            <v>Alaxala Networks</v>
          </cell>
          <cell r="L1058">
            <v>0</v>
          </cell>
          <cell r="M1058">
            <v>0</v>
          </cell>
          <cell r="N1058">
            <v>0</v>
          </cell>
          <cell r="O1058">
            <v>0</v>
          </cell>
          <cell r="P1058">
            <v>0</v>
          </cell>
          <cell r="Q1058">
            <v>0</v>
          </cell>
          <cell r="R1058">
            <v>0</v>
          </cell>
        </row>
        <row r="1059">
          <cell r="B1059" t="str">
            <v>Alcatel-Lucent</v>
          </cell>
          <cell r="C1059">
            <v>0</v>
          </cell>
          <cell r="D1059">
            <v>124</v>
          </cell>
          <cell r="E1059">
            <v>0</v>
          </cell>
          <cell r="F1059">
            <v>0</v>
          </cell>
          <cell r="G1059">
            <v>0</v>
          </cell>
          <cell r="H1059">
            <v>66</v>
          </cell>
          <cell r="I1059">
            <v>190</v>
          </cell>
          <cell r="K1059" t="str">
            <v>Alcatel-Lucent</v>
          </cell>
          <cell r="L1059">
            <v>0</v>
          </cell>
          <cell r="M1059">
            <v>1078</v>
          </cell>
          <cell r="N1059">
            <v>0</v>
          </cell>
          <cell r="O1059">
            <v>0</v>
          </cell>
          <cell r="P1059">
            <v>0</v>
          </cell>
          <cell r="Q1059">
            <v>427</v>
          </cell>
          <cell r="R1059">
            <v>1505</v>
          </cell>
        </row>
        <row r="1060">
          <cell r="B1060" t="str">
            <v>Atrica</v>
          </cell>
          <cell r="I1060">
            <v>0</v>
          </cell>
          <cell r="K1060" t="str">
            <v>Atrica</v>
          </cell>
          <cell r="R1060">
            <v>0</v>
          </cell>
        </row>
        <row r="1061">
          <cell r="B1061" t="str">
            <v>Avici</v>
          </cell>
          <cell r="C1061">
            <v>0</v>
          </cell>
          <cell r="D1061">
            <v>0</v>
          </cell>
          <cell r="E1061">
            <v>0</v>
          </cell>
          <cell r="F1061">
            <v>0</v>
          </cell>
          <cell r="G1061">
            <v>0</v>
          </cell>
          <cell r="H1061">
            <v>0</v>
          </cell>
          <cell r="I1061">
            <v>0</v>
          </cell>
          <cell r="K1061" t="str">
            <v>Avici</v>
          </cell>
          <cell r="L1061">
            <v>0</v>
          </cell>
          <cell r="M1061">
            <v>0</v>
          </cell>
          <cell r="N1061">
            <v>0</v>
          </cell>
          <cell r="O1061">
            <v>0</v>
          </cell>
          <cell r="P1061">
            <v>0</v>
          </cell>
          <cell r="Q1061">
            <v>0</v>
          </cell>
          <cell r="R1061">
            <v>0</v>
          </cell>
        </row>
        <row r="1062">
          <cell r="B1062" t="str">
            <v>Brocade</v>
          </cell>
          <cell r="C1062">
            <v>4</v>
          </cell>
          <cell r="D1062">
            <v>0</v>
          </cell>
          <cell r="E1062">
            <v>0</v>
          </cell>
          <cell r="F1062">
            <v>0</v>
          </cell>
          <cell r="G1062">
            <v>4</v>
          </cell>
          <cell r="H1062">
            <v>0</v>
          </cell>
          <cell r="I1062">
            <v>8</v>
          </cell>
          <cell r="K1062" t="str">
            <v>Brocade</v>
          </cell>
          <cell r="L1062">
            <v>66</v>
          </cell>
          <cell r="M1062">
            <v>0</v>
          </cell>
          <cell r="N1062">
            <v>0</v>
          </cell>
          <cell r="O1062">
            <v>0</v>
          </cell>
          <cell r="P1062">
            <v>66</v>
          </cell>
          <cell r="Q1062">
            <v>0</v>
          </cell>
          <cell r="R1062">
            <v>132</v>
          </cell>
        </row>
        <row r="1063">
          <cell r="B1063" t="str">
            <v>Caspian</v>
          </cell>
          <cell r="I1063">
            <v>0</v>
          </cell>
          <cell r="K1063" t="str">
            <v>Caspian</v>
          </cell>
          <cell r="R1063">
            <v>0</v>
          </cell>
        </row>
        <row r="1064">
          <cell r="B1064" t="str">
            <v>Chiaro</v>
          </cell>
          <cell r="I1064">
            <v>0</v>
          </cell>
          <cell r="K1064" t="str">
            <v>Chiaro</v>
          </cell>
          <cell r="R1064">
            <v>0</v>
          </cell>
        </row>
        <row r="1065">
          <cell r="B1065" t="str">
            <v>Ciena</v>
          </cell>
          <cell r="C1065">
            <v>0</v>
          </cell>
          <cell r="D1065">
            <v>0</v>
          </cell>
          <cell r="E1065">
            <v>0</v>
          </cell>
          <cell r="F1065">
            <v>0</v>
          </cell>
          <cell r="G1065">
            <v>0</v>
          </cell>
          <cell r="H1065">
            <v>0</v>
          </cell>
          <cell r="I1065">
            <v>0</v>
          </cell>
          <cell r="K1065" t="str">
            <v>Ciena</v>
          </cell>
          <cell r="L1065">
            <v>0</v>
          </cell>
          <cell r="M1065">
            <v>0</v>
          </cell>
          <cell r="N1065">
            <v>0</v>
          </cell>
          <cell r="O1065">
            <v>0</v>
          </cell>
          <cell r="P1065">
            <v>0</v>
          </cell>
          <cell r="Q1065">
            <v>0</v>
          </cell>
          <cell r="R1065">
            <v>0</v>
          </cell>
        </row>
        <row r="1066">
          <cell r="B1066" t="str">
            <v>Cisco</v>
          </cell>
          <cell r="C1066">
            <v>116</v>
          </cell>
          <cell r="D1066">
            <v>178</v>
          </cell>
          <cell r="E1066">
            <v>20</v>
          </cell>
          <cell r="F1066">
            <v>0</v>
          </cell>
          <cell r="G1066">
            <v>105</v>
          </cell>
          <cell r="H1066">
            <v>3</v>
          </cell>
          <cell r="I1066">
            <v>422</v>
          </cell>
          <cell r="K1066" t="str">
            <v>Cisco</v>
          </cell>
          <cell r="L1066">
            <v>302</v>
          </cell>
          <cell r="M1066">
            <v>3515</v>
          </cell>
          <cell r="N1066">
            <v>66</v>
          </cell>
          <cell r="O1066">
            <v>0</v>
          </cell>
          <cell r="P1066">
            <v>3662</v>
          </cell>
          <cell r="Q1066">
            <v>13</v>
          </cell>
          <cell r="R1066">
            <v>7558</v>
          </cell>
        </row>
        <row r="1067">
          <cell r="B1067" t="str">
            <v>Cosine</v>
          </cell>
          <cell r="I1067">
            <v>0</v>
          </cell>
          <cell r="K1067" t="str">
            <v>Cosine</v>
          </cell>
          <cell r="R1067">
            <v>0</v>
          </cell>
        </row>
        <row r="1068">
          <cell r="B1068" t="str">
            <v>ECI Telecom</v>
          </cell>
          <cell r="I1068">
            <v>0</v>
          </cell>
          <cell r="K1068" t="str">
            <v>ECI Telecom</v>
          </cell>
          <cell r="R1068">
            <v>0</v>
          </cell>
        </row>
        <row r="1069">
          <cell r="B1069" t="str">
            <v>Equipe</v>
          </cell>
          <cell r="I1069">
            <v>0</v>
          </cell>
          <cell r="K1069" t="str">
            <v>Equipe</v>
          </cell>
          <cell r="R1069">
            <v>0</v>
          </cell>
        </row>
        <row r="1070">
          <cell r="B1070" t="str">
            <v>Ericsson</v>
          </cell>
          <cell r="C1070">
            <v>0</v>
          </cell>
          <cell r="D1070">
            <v>0</v>
          </cell>
          <cell r="E1070">
            <v>32</v>
          </cell>
          <cell r="F1070">
            <v>0</v>
          </cell>
          <cell r="G1070">
            <v>0</v>
          </cell>
          <cell r="H1070">
            <v>6</v>
          </cell>
          <cell r="I1070">
            <v>38</v>
          </cell>
          <cell r="K1070" t="str">
            <v>Ericsson</v>
          </cell>
          <cell r="L1070">
            <v>0</v>
          </cell>
          <cell r="M1070">
            <v>0</v>
          </cell>
          <cell r="N1070">
            <v>353</v>
          </cell>
          <cell r="O1070">
            <v>0</v>
          </cell>
          <cell r="P1070">
            <v>0</v>
          </cell>
          <cell r="Q1070">
            <v>29</v>
          </cell>
          <cell r="R1070">
            <v>382</v>
          </cell>
        </row>
        <row r="1071">
          <cell r="B1071" t="str">
            <v>Extreme</v>
          </cell>
          <cell r="C1071">
            <v>0</v>
          </cell>
          <cell r="D1071">
            <v>0</v>
          </cell>
          <cell r="E1071">
            <v>0</v>
          </cell>
          <cell r="F1071">
            <v>0</v>
          </cell>
          <cell r="G1071">
            <v>7</v>
          </cell>
          <cell r="H1071">
            <v>0</v>
          </cell>
          <cell r="I1071">
            <v>7</v>
          </cell>
          <cell r="K1071" t="str">
            <v>Extreme</v>
          </cell>
          <cell r="L1071">
            <v>0</v>
          </cell>
          <cell r="M1071">
            <v>0</v>
          </cell>
          <cell r="N1071">
            <v>0</v>
          </cell>
          <cell r="O1071">
            <v>0</v>
          </cell>
          <cell r="P1071">
            <v>258</v>
          </cell>
          <cell r="Q1071">
            <v>0</v>
          </cell>
          <cell r="R1071">
            <v>258</v>
          </cell>
        </row>
        <row r="1072">
          <cell r="B1072" t="str">
            <v>Force10</v>
          </cell>
          <cell r="C1072">
            <v>0</v>
          </cell>
          <cell r="D1072">
            <v>0</v>
          </cell>
          <cell r="E1072">
            <v>0</v>
          </cell>
          <cell r="F1072">
            <v>0</v>
          </cell>
          <cell r="G1072">
            <v>0</v>
          </cell>
          <cell r="H1072">
            <v>0</v>
          </cell>
          <cell r="I1072">
            <v>0</v>
          </cell>
          <cell r="K1072" t="str">
            <v>Force10</v>
          </cell>
          <cell r="L1072">
            <v>0</v>
          </cell>
          <cell r="M1072">
            <v>0</v>
          </cell>
          <cell r="N1072">
            <v>0</v>
          </cell>
          <cell r="O1072">
            <v>0</v>
          </cell>
          <cell r="P1072">
            <v>0</v>
          </cell>
          <cell r="Q1072">
            <v>0</v>
          </cell>
          <cell r="R1072">
            <v>0</v>
          </cell>
        </row>
        <row r="1073">
          <cell r="B1073" t="str">
            <v>Fujitsu</v>
          </cell>
          <cell r="C1073">
            <v>0</v>
          </cell>
          <cell r="D1073">
            <v>0</v>
          </cell>
          <cell r="E1073">
            <v>0</v>
          </cell>
          <cell r="F1073">
            <v>0</v>
          </cell>
          <cell r="G1073">
            <v>0</v>
          </cell>
          <cell r="H1073">
            <v>0</v>
          </cell>
          <cell r="I1073">
            <v>0</v>
          </cell>
          <cell r="K1073" t="str">
            <v>Fujitsu</v>
          </cell>
          <cell r="L1073">
            <v>0</v>
          </cell>
          <cell r="M1073">
            <v>0</v>
          </cell>
          <cell r="N1073">
            <v>0</v>
          </cell>
          <cell r="O1073">
            <v>0</v>
          </cell>
          <cell r="P1073">
            <v>0</v>
          </cell>
          <cell r="Q1073">
            <v>0</v>
          </cell>
          <cell r="R1073">
            <v>0</v>
          </cell>
        </row>
        <row r="1074">
          <cell r="B1074" t="str">
            <v>Hammerhead Systems</v>
          </cell>
          <cell r="I1074">
            <v>0</v>
          </cell>
          <cell r="K1074" t="str">
            <v>Hammerhead Systems</v>
          </cell>
          <cell r="R1074">
            <v>0</v>
          </cell>
        </row>
        <row r="1075">
          <cell r="B1075" t="str">
            <v>Hitachi</v>
          </cell>
          <cell r="I1075">
            <v>0</v>
          </cell>
          <cell r="K1075" t="str">
            <v>Hitachi</v>
          </cell>
          <cell r="R1075">
            <v>0</v>
          </cell>
        </row>
        <row r="1076">
          <cell r="B1076" t="str">
            <v>Hitachi Cable</v>
          </cell>
          <cell r="C1076">
            <v>0</v>
          </cell>
          <cell r="D1076">
            <v>0</v>
          </cell>
          <cell r="E1076">
            <v>0</v>
          </cell>
          <cell r="F1076">
            <v>0</v>
          </cell>
          <cell r="G1076">
            <v>0</v>
          </cell>
          <cell r="H1076">
            <v>0</v>
          </cell>
          <cell r="I1076">
            <v>0</v>
          </cell>
          <cell r="K1076" t="str">
            <v>Hitachi Cable</v>
          </cell>
          <cell r="L1076">
            <v>0</v>
          </cell>
          <cell r="M1076">
            <v>0</v>
          </cell>
          <cell r="N1076">
            <v>0</v>
          </cell>
          <cell r="O1076">
            <v>0</v>
          </cell>
          <cell r="P1076">
            <v>0</v>
          </cell>
          <cell r="Q1076">
            <v>0</v>
          </cell>
          <cell r="R1076">
            <v>0</v>
          </cell>
        </row>
        <row r="1077">
          <cell r="B1077" t="str">
            <v>Huawei</v>
          </cell>
          <cell r="C1077">
            <v>17</v>
          </cell>
          <cell r="D1077">
            <v>42</v>
          </cell>
          <cell r="E1077">
            <v>7</v>
          </cell>
          <cell r="F1077">
            <v>0</v>
          </cell>
          <cell r="G1077">
            <v>39</v>
          </cell>
          <cell r="H1077">
            <v>0</v>
          </cell>
          <cell r="I1077">
            <v>105</v>
          </cell>
          <cell r="K1077" t="str">
            <v>Huawei</v>
          </cell>
          <cell r="L1077">
            <v>82</v>
          </cell>
          <cell r="M1077">
            <v>764</v>
          </cell>
          <cell r="N1077">
            <v>76</v>
          </cell>
          <cell r="O1077">
            <v>0</v>
          </cell>
          <cell r="P1077">
            <v>24146</v>
          </cell>
          <cell r="Q1077">
            <v>0</v>
          </cell>
          <cell r="R1077">
            <v>25068</v>
          </cell>
        </row>
        <row r="1078">
          <cell r="B1078" t="str">
            <v>Hyperchip</v>
          </cell>
          <cell r="I1078">
            <v>0</v>
          </cell>
          <cell r="K1078" t="str">
            <v>Hyperchip</v>
          </cell>
          <cell r="R1078">
            <v>0</v>
          </cell>
        </row>
        <row r="1079">
          <cell r="B1079" t="str">
            <v>Juniper</v>
          </cell>
          <cell r="C1079">
            <v>76</v>
          </cell>
          <cell r="D1079">
            <v>57</v>
          </cell>
          <cell r="E1079">
            <v>22</v>
          </cell>
          <cell r="F1079">
            <v>0</v>
          </cell>
          <cell r="G1079">
            <v>0</v>
          </cell>
          <cell r="H1079">
            <v>0</v>
          </cell>
          <cell r="I1079">
            <v>155</v>
          </cell>
          <cell r="K1079" t="str">
            <v>Juniper</v>
          </cell>
          <cell r="L1079">
            <v>121</v>
          </cell>
          <cell r="M1079">
            <v>753</v>
          </cell>
          <cell r="N1079">
            <v>153</v>
          </cell>
          <cell r="O1079">
            <v>0</v>
          </cell>
          <cell r="P1079">
            <v>0</v>
          </cell>
          <cell r="Q1079">
            <v>0</v>
          </cell>
          <cell r="R1079">
            <v>1027</v>
          </cell>
        </row>
        <row r="1080">
          <cell r="B1080" t="str">
            <v>Laurel Networks</v>
          </cell>
          <cell r="I1080">
            <v>0</v>
          </cell>
          <cell r="K1080" t="str">
            <v>Laurel Networks</v>
          </cell>
          <cell r="R1080">
            <v>0</v>
          </cell>
        </row>
        <row r="1081">
          <cell r="B1081" t="str">
            <v>Lucent</v>
          </cell>
          <cell r="I1081">
            <v>0</v>
          </cell>
          <cell r="K1081" t="str">
            <v>Lucent</v>
          </cell>
          <cell r="R1081">
            <v>0</v>
          </cell>
        </row>
        <row r="1082">
          <cell r="B1082" t="str">
            <v>NEC</v>
          </cell>
          <cell r="C1082">
            <v>0</v>
          </cell>
          <cell r="D1082">
            <v>0</v>
          </cell>
          <cell r="E1082">
            <v>0</v>
          </cell>
          <cell r="F1082">
            <v>0</v>
          </cell>
          <cell r="G1082">
            <v>0</v>
          </cell>
          <cell r="H1082">
            <v>0</v>
          </cell>
          <cell r="I1082">
            <v>0</v>
          </cell>
          <cell r="K1082" t="str">
            <v>NEC</v>
          </cell>
          <cell r="L1082">
            <v>0</v>
          </cell>
          <cell r="M1082">
            <v>0</v>
          </cell>
          <cell r="N1082">
            <v>0</v>
          </cell>
          <cell r="O1082">
            <v>0</v>
          </cell>
          <cell r="P1082">
            <v>0</v>
          </cell>
          <cell r="Q1082">
            <v>0</v>
          </cell>
          <cell r="R1082">
            <v>0</v>
          </cell>
        </row>
        <row r="1083">
          <cell r="B1083" t="str">
            <v>Nokia Siemens Networks</v>
          </cell>
          <cell r="C1083">
            <v>0</v>
          </cell>
          <cell r="D1083">
            <v>0</v>
          </cell>
          <cell r="E1083">
            <v>0</v>
          </cell>
          <cell r="F1083">
            <v>0</v>
          </cell>
          <cell r="G1083">
            <v>2</v>
          </cell>
          <cell r="H1083">
            <v>0</v>
          </cell>
          <cell r="I1083">
            <v>2</v>
          </cell>
          <cell r="K1083" t="str">
            <v>Nokia Siemens Networks</v>
          </cell>
          <cell r="L1083">
            <v>0</v>
          </cell>
          <cell r="M1083">
            <v>0</v>
          </cell>
          <cell r="N1083">
            <v>0</v>
          </cell>
          <cell r="O1083">
            <v>0</v>
          </cell>
          <cell r="P1083">
            <v>115</v>
          </cell>
          <cell r="Q1083">
            <v>0</v>
          </cell>
          <cell r="R1083">
            <v>115</v>
          </cell>
        </row>
        <row r="1084">
          <cell r="B1084" t="str">
            <v>Nortel</v>
          </cell>
          <cell r="C1084">
            <v>0</v>
          </cell>
          <cell r="D1084">
            <v>0</v>
          </cell>
          <cell r="E1084">
            <v>0</v>
          </cell>
          <cell r="F1084">
            <v>0</v>
          </cell>
          <cell r="G1084">
            <v>6</v>
          </cell>
          <cell r="H1084">
            <v>39</v>
          </cell>
          <cell r="I1084">
            <v>45</v>
          </cell>
          <cell r="K1084" t="str">
            <v>Nortel</v>
          </cell>
          <cell r="L1084">
            <v>0</v>
          </cell>
          <cell r="M1084">
            <v>0</v>
          </cell>
          <cell r="N1084">
            <v>0</v>
          </cell>
          <cell r="O1084">
            <v>0</v>
          </cell>
          <cell r="P1084">
            <v>228</v>
          </cell>
          <cell r="Q1084">
            <v>182</v>
          </cell>
          <cell r="R1084">
            <v>410</v>
          </cell>
        </row>
        <row r="1085">
          <cell r="B1085" t="str">
            <v>Procket</v>
          </cell>
          <cell r="I1085">
            <v>0</v>
          </cell>
          <cell r="K1085" t="str">
            <v>Procket</v>
          </cell>
          <cell r="R1085">
            <v>0</v>
          </cell>
        </row>
        <row r="1086">
          <cell r="B1086" t="str">
            <v>Quarry</v>
          </cell>
          <cell r="I1086">
            <v>0</v>
          </cell>
          <cell r="K1086" t="str">
            <v>Quarry</v>
          </cell>
          <cell r="R1086">
            <v>0</v>
          </cell>
        </row>
        <row r="1087">
          <cell r="B1087" t="str">
            <v>Redback</v>
          </cell>
          <cell r="C1087">
            <v>0</v>
          </cell>
          <cell r="D1087">
            <v>0</v>
          </cell>
          <cell r="E1087">
            <v>0</v>
          </cell>
          <cell r="F1087">
            <v>0</v>
          </cell>
          <cell r="G1087">
            <v>0</v>
          </cell>
          <cell r="H1087">
            <v>0</v>
          </cell>
          <cell r="I1087">
            <v>0</v>
          </cell>
          <cell r="K1087" t="str">
            <v>Redback</v>
          </cell>
          <cell r="L1087">
            <v>0</v>
          </cell>
          <cell r="M1087">
            <v>0</v>
          </cell>
          <cell r="N1087">
            <v>0</v>
          </cell>
          <cell r="O1087">
            <v>0</v>
          </cell>
          <cell r="P1087">
            <v>0</v>
          </cell>
          <cell r="Q1087">
            <v>0</v>
          </cell>
          <cell r="R1087">
            <v>0</v>
          </cell>
        </row>
        <row r="1088">
          <cell r="B1088" t="str">
            <v>Riverstone</v>
          </cell>
          <cell r="I1088">
            <v>0</v>
          </cell>
          <cell r="K1088" t="str">
            <v>Riverstone</v>
          </cell>
          <cell r="R1088">
            <v>0</v>
          </cell>
        </row>
        <row r="1089">
          <cell r="B1089" t="str">
            <v>Tellabs</v>
          </cell>
          <cell r="C1089">
            <v>0</v>
          </cell>
          <cell r="D1089">
            <v>12</v>
          </cell>
          <cell r="E1089">
            <v>0</v>
          </cell>
          <cell r="F1089">
            <v>0</v>
          </cell>
          <cell r="G1089">
            <v>0</v>
          </cell>
          <cell r="H1089">
            <v>0</v>
          </cell>
          <cell r="I1089">
            <v>12</v>
          </cell>
          <cell r="K1089" t="str">
            <v>Tellabs</v>
          </cell>
          <cell r="L1089">
            <v>0</v>
          </cell>
          <cell r="M1089">
            <v>126</v>
          </cell>
          <cell r="N1089">
            <v>0</v>
          </cell>
          <cell r="O1089">
            <v>0</v>
          </cell>
          <cell r="P1089">
            <v>0</v>
          </cell>
          <cell r="Q1089">
            <v>0</v>
          </cell>
          <cell r="R1089">
            <v>126</v>
          </cell>
        </row>
        <row r="1090">
          <cell r="B1090" t="str">
            <v>ZTE</v>
          </cell>
          <cell r="C1090">
            <v>0</v>
          </cell>
          <cell r="D1090">
            <v>6</v>
          </cell>
          <cell r="E1090">
            <v>0</v>
          </cell>
          <cell r="F1090">
            <v>0</v>
          </cell>
          <cell r="G1090">
            <v>10</v>
          </cell>
          <cell r="H1090">
            <v>0</v>
          </cell>
          <cell r="I1090">
            <v>16</v>
          </cell>
          <cell r="K1090" t="str">
            <v>ZTE</v>
          </cell>
          <cell r="L1090">
            <v>0</v>
          </cell>
          <cell r="M1090">
            <v>84</v>
          </cell>
          <cell r="N1090">
            <v>0</v>
          </cell>
          <cell r="O1090">
            <v>0</v>
          </cell>
          <cell r="P1090">
            <v>6050</v>
          </cell>
          <cell r="Q1090">
            <v>0</v>
          </cell>
          <cell r="R1090">
            <v>6134</v>
          </cell>
        </row>
        <row r="1091">
          <cell r="B1091" t="str">
            <v>Other</v>
          </cell>
          <cell r="I1091">
            <v>0</v>
          </cell>
          <cell r="K1091" t="str">
            <v>Other</v>
          </cell>
          <cell r="R1091">
            <v>0</v>
          </cell>
        </row>
        <row r="1092">
          <cell r="B1092" t="str">
            <v>Total</v>
          </cell>
          <cell r="C1092">
            <v>213</v>
          </cell>
          <cell r="D1092">
            <v>419</v>
          </cell>
          <cell r="E1092">
            <v>81</v>
          </cell>
          <cell r="F1092">
            <v>0</v>
          </cell>
          <cell r="G1092">
            <v>173</v>
          </cell>
          <cell r="H1092">
            <v>114</v>
          </cell>
          <cell r="I1092">
            <v>1000</v>
          </cell>
          <cell r="K1092" t="str">
            <v>Total</v>
          </cell>
          <cell r="L1092">
            <v>571</v>
          </cell>
          <cell r="M1092">
            <v>6320</v>
          </cell>
          <cell r="N1092">
            <v>648</v>
          </cell>
          <cell r="O1092">
            <v>0</v>
          </cell>
          <cell r="P1092">
            <v>34525</v>
          </cell>
          <cell r="Q1092">
            <v>651</v>
          </cell>
          <cell r="R1092">
            <v>42715</v>
          </cell>
        </row>
        <row r="1096">
          <cell r="B1096" t="str">
            <v>Vendor</v>
          </cell>
          <cell r="C1096" t="str">
            <v>Core IP/MPLS</v>
          </cell>
          <cell r="D1096" t="str">
            <v xml:space="preserve">Edge IP/MPLS </v>
          </cell>
          <cell r="E1096" t="str">
            <v>Subscriber Service Router</v>
          </cell>
          <cell r="F1096" t="str">
            <v>BRAS</v>
          </cell>
          <cell r="G1096" t="str">
            <v>IP/Ethernet</v>
          </cell>
          <cell r="H1096" t="str">
            <v>ATM/MPLS</v>
          </cell>
          <cell r="I1096" t="str">
            <v>Total IPS</v>
          </cell>
          <cell r="K1096" t="str">
            <v>Vendor</v>
          </cell>
          <cell r="L1096" t="str">
            <v>Core IP/MPLS</v>
          </cell>
          <cell r="M1096" t="str">
            <v>Edge IP/MPLS</v>
          </cell>
          <cell r="N1096" t="str">
            <v>Subscriber Service Router</v>
          </cell>
          <cell r="O1096" t="str">
            <v>BRAS</v>
          </cell>
          <cell r="P1096" t="str">
            <v>IP/Ethernet</v>
          </cell>
          <cell r="Q1096" t="str">
            <v>ATM/MPLS</v>
          </cell>
          <cell r="R1096" t="str">
            <v>Total IPS</v>
          </cell>
        </row>
        <row r="1097">
          <cell r="B1097" t="str">
            <v>Alaxala Networks</v>
          </cell>
          <cell r="C1097">
            <v>0</v>
          </cell>
          <cell r="D1097">
            <v>0</v>
          </cell>
          <cell r="E1097">
            <v>0</v>
          </cell>
          <cell r="F1097">
            <v>0</v>
          </cell>
          <cell r="G1097">
            <v>0</v>
          </cell>
          <cell r="H1097">
            <v>0</v>
          </cell>
          <cell r="I1097">
            <v>0</v>
          </cell>
          <cell r="K1097" t="str">
            <v>Alaxala Networks</v>
          </cell>
          <cell r="L1097">
            <v>0</v>
          </cell>
          <cell r="M1097">
            <v>0</v>
          </cell>
          <cell r="N1097">
            <v>0</v>
          </cell>
          <cell r="O1097">
            <v>0</v>
          </cell>
          <cell r="P1097">
            <v>0</v>
          </cell>
          <cell r="Q1097">
            <v>0</v>
          </cell>
          <cell r="R1097">
            <v>0</v>
          </cell>
        </row>
        <row r="1098">
          <cell r="B1098" t="str">
            <v>Alcatel-Lucent</v>
          </cell>
          <cell r="C1098">
            <v>0</v>
          </cell>
          <cell r="D1098">
            <v>104</v>
          </cell>
          <cell r="E1098">
            <v>0</v>
          </cell>
          <cell r="F1098">
            <v>0</v>
          </cell>
          <cell r="G1098">
            <v>0</v>
          </cell>
          <cell r="H1098">
            <v>52</v>
          </cell>
          <cell r="I1098">
            <v>156</v>
          </cell>
          <cell r="K1098" t="str">
            <v>Alcatel-Lucent</v>
          </cell>
          <cell r="L1098">
            <v>0</v>
          </cell>
          <cell r="M1098">
            <v>888</v>
          </cell>
          <cell r="N1098">
            <v>0</v>
          </cell>
          <cell r="O1098">
            <v>0</v>
          </cell>
          <cell r="P1098">
            <v>0</v>
          </cell>
          <cell r="Q1098">
            <v>336</v>
          </cell>
          <cell r="R1098">
            <v>1224</v>
          </cell>
        </row>
        <row r="1099">
          <cell r="B1099" t="str">
            <v>Atrica</v>
          </cell>
          <cell r="I1099">
            <v>0</v>
          </cell>
          <cell r="K1099" t="str">
            <v>Atrica</v>
          </cell>
          <cell r="R1099">
            <v>0</v>
          </cell>
        </row>
        <row r="1100">
          <cell r="B1100" t="str">
            <v>Avici</v>
          </cell>
          <cell r="I1100">
            <v>0</v>
          </cell>
          <cell r="K1100" t="str">
            <v>Avici</v>
          </cell>
          <cell r="R1100">
            <v>0</v>
          </cell>
        </row>
        <row r="1101">
          <cell r="B1101" t="str">
            <v>Brocade</v>
          </cell>
          <cell r="C1101">
            <v>2</v>
          </cell>
          <cell r="D1101">
            <v>0</v>
          </cell>
          <cell r="E1101">
            <v>0</v>
          </cell>
          <cell r="F1101">
            <v>0</v>
          </cell>
          <cell r="G1101">
            <v>6</v>
          </cell>
          <cell r="H1101">
            <v>0</v>
          </cell>
          <cell r="I1101">
            <v>8</v>
          </cell>
          <cell r="K1101" t="str">
            <v>Brocade</v>
          </cell>
          <cell r="L1101">
            <v>41</v>
          </cell>
          <cell r="M1101">
            <v>0</v>
          </cell>
          <cell r="N1101">
            <v>0</v>
          </cell>
          <cell r="O1101">
            <v>0</v>
          </cell>
          <cell r="P1101">
            <v>97</v>
          </cell>
          <cell r="Q1101">
            <v>0</v>
          </cell>
          <cell r="R1101">
            <v>138</v>
          </cell>
        </row>
        <row r="1102">
          <cell r="B1102" t="str">
            <v>Caspian</v>
          </cell>
          <cell r="I1102">
            <v>0</v>
          </cell>
          <cell r="K1102" t="str">
            <v>Caspian</v>
          </cell>
          <cell r="R1102">
            <v>0</v>
          </cell>
        </row>
        <row r="1103">
          <cell r="B1103" t="str">
            <v>Chiaro</v>
          </cell>
          <cell r="I1103">
            <v>0</v>
          </cell>
          <cell r="K1103" t="str">
            <v>Chiaro</v>
          </cell>
          <cell r="R1103">
            <v>0</v>
          </cell>
        </row>
        <row r="1104">
          <cell r="B1104" t="str">
            <v>Ciena</v>
          </cell>
          <cell r="C1104">
            <v>0</v>
          </cell>
          <cell r="D1104">
            <v>0</v>
          </cell>
          <cell r="E1104">
            <v>0</v>
          </cell>
          <cell r="F1104">
            <v>0</v>
          </cell>
          <cell r="G1104">
            <v>0</v>
          </cell>
          <cell r="H1104">
            <v>0</v>
          </cell>
          <cell r="I1104">
            <v>0</v>
          </cell>
          <cell r="K1104" t="str">
            <v>Ciena</v>
          </cell>
          <cell r="L1104">
            <v>0</v>
          </cell>
          <cell r="M1104">
            <v>0</v>
          </cell>
          <cell r="N1104">
            <v>0</v>
          </cell>
          <cell r="O1104">
            <v>0</v>
          </cell>
          <cell r="P1104">
            <v>0</v>
          </cell>
          <cell r="Q1104">
            <v>0</v>
          </cell>
          <cell r="R1104">
            <v>0</v>
          </cell>
        </row>
        <row r="1105">
          <cell r="B1105" t="str">
            <v>Cisco</v>
          </cell>
          <cell r="C1105">
            <v>130</v>
          </cell>
          <cell r="D1105">
            <v>201</v>
          </cell>
          <cell r="E1105">
            <v>17</v>
          </cell>
          <cell r="F1105">
            <v>0</v>
          </cell>
          <cell r="G1105">
            <v>107</v>
          </cell>
          <cell r="H1105">
            <v>2</v>
          </cell>
          <cell r="I1105">
            <v>457</v>
          </cell>
          <cell r="K1105" t="str">
            <v>Cisco</v>
          </cell>
          <cell r="L1105">
            <v>338</v>
          </cell>
          <cell r="M1105">
            <v>3986</v>
          </cell>
          <cell r="N1105">
            <v>55</v>
          </cell>
          <cell r="O1105">
            <v>0</v>
          </cell>
          <cell r="P1105">
            <v>3731</v>
          </cell>
          <cell r="Q1105">
            <v>8</v>
          </cell>
          <cell r="R1105">
            <v>8118</v>
          </cell>
        </row>
        <row r="1106">
          <cell r="B1106" t="str">
            <v>Cosine</v>
          </cell>
          <cell r="I1106">
            <v>0</v>
          </cell>
          <cell r="K1106" t="str">
            <v>Cosine</v>
          </cell>
          <cell r="R1106">
            <v>0</v>
          </cell>
        </row>
        <row r="1107">
          <cell r="B1107" t="str">
            <v>ECI Telecom</v>
          </cell>
          <cell r="I1107">
            <v>0</v>
          </cell>
          <cell r="K1107" t="str">
            <v>ECI Telecom</v>
          </cell>
          <cell r="R1107">
            <v>0</v>
          </cell>
        </row>
        <row r="1108">
          <cell r="B1108" t="str">
            <v>Equipe</v>
          </cell>
          <cell r="I1108">
            <v>0</v>
          </cell>
          <cell r="K1108" t="str">
            <v>Equipe</v>
          </cell>
          <cell r="R1108">
            <v>0</v>
          </cell>
        </row>
        <row r="1109">
          <cell r="B1109" t="str">
            <v>Ericsson</v>
          </cell>
          <cell r="C1109">
            <v>0</v>
          </cell>
          <cell r="D1109">
            <v>0</v>
          </cell>
          <cell r="E1109">
            <v>26</v>
          </cell>
          <cell r="F1109">
            <v>0</v>
          </cell>
          <cell r="G1109">
            <v>0</v>
          </cell>
          <cell r="H1109">
            <v>7</v>
          </cell>
          <cell r="I1109">
            <v>33</v>
          </cell>
          <cell r="K1109" t="str">
            <v>Ericsson</v>
          </cell>
          <cell r="L1109">
            <v>0</v>
          </cell>
          <cell r="M1109">
            <v>0</v>
          </cell>
          <cell r="N1109">
            <v>287</v>
          </cell>
          <cell r="O1109">
            <v>0</v>
          </cell>
          <cell r="P1109">
            <v>0</v>
          </cell>
          <cell r="Q1109">
            <v>34</v>
          </cell>
          <cell r="R1109">
            <v>321</v>
          </cell>
        </row>
        <row r="1110">
          <cell r="B1110" t="str">
            <v>Extreme</v>
          </cell>
          <cell r="C1110">
            <v>0</v>
          </cell>
          <cell r="D1110">
            <v>0</v>
          </cell>
          <cell r="E1110">
            <v>0</v>
          </cell>
          <cell r="F1110">
            <v>0</v>
          </cell>
          <cell r="G1110">
            <v>12</v>
          </cell>
          <cell r="H1110">
            <v>0</v>
          </cell>
          <cell r="I1110">
            <v>12</v>
          </cell>
          <cell r="K1110" t="str">
            <v>Extreme</v>
          </cell>
          <cell r="L1110">
            <v>0</v>
          </cell>
          <cell r="M1110">
            <v>0</v>
          </cell>
          <cell r="N1110">
            <v>0</v>
          </cell>
          <cell r="O1110">
            <v>0</v>
          </cell>
          <cell r="P1110">
            <v>442</v>
          </cell>
          <cell r="Q1110">
            <v>0</v>
          </cell>
          <cell r="R1110">
            <v>442</v>
          </cell>
        </row>
        <row r="1111">
          <cell r="B1111" t="str">
            <v>Force10</v>
          </cell>
          <cell r="C1111">
            <v>0</v>
          </cell>
          <cell r="D1111">
            <v>0</v>
          </cell>
          <cell r="E1111">
            <v>0</v>
          </cell>
          <cell r="F1111">
            <v>0</v>
          </cell>
          <cell r="G1111">
            <v>0</v>
          </cell>
          <cell r="H1111">
            <v>0</v>
          </cell>
          <cell r="I1111">
            <v>0</v>
          </cell>
          <cell r="K1111" t="str">
            <v>Force10</v>
          </cell>
          <cell r="L1111">
            <v>0</v>
          </cell>
          <cell r="M1111">
            <v>0</v>
          </cell>
          <cell r="N1111">
            <v>0</v>
          </cell>
          <cell r="O1111">
            <v>0</v>
          </cell>
          <cell r="P1111">
            <v>0</v>
          </cell>
          <cell r="Q1111">
            <v>0</v>
          </cell>
          <cell r="R1111">
            <v>0</v>
          </cell>
        </row>
        <row r="1112">
          <cell r="B1112" t="str">
            <v>Fujitsu</v>
          </cell>
          <cell r="C1112">
            <v>0</v>
          </cell>
          <cell r="D1112">
            <v>0</v>
          </cell>
          <cell r="E1112">
            <v>0</v>
          </cell>
          <cell r="F1112">
            <v>0</v>
          </cell>
          <cell r="G1112">
            <v>0</v>
          </cell>
          <cell r="H1112">
            <v>0</v>
          </cell>
          <cell r="I1112">
            <v>0</v>
          </cell>
          <cell r="K1112" t="str">
            <v>Fujitsu</v>
          </cell>
          <cell r="L1112">
            <v>0</v>
          </cell>
          <cell r="M1112">
            <v>0</v>
          </cell>
          <cell r="N1112">
            <v>0</v>
          </cell>
          <cell r="O1112">
            <v>0</v>
          </cell>
          <cell r="P1112">
            <v>0</v>
          </cell>
          <cell r="Q1112">
            <v>0</v>
          </cell>
          <cell r="R1112">
            <v>0</v>
          </cell>
        </row>
        <row r="1113">
          <cell r="B1113" t="str">
            <v>Hammerhead Systems</v>
          </cell>
          <cell r="I1113">
            <v>0</v>
          </cell>
          <cell r="K1113" t="str">
            <v>Hammerhead Systems</v>
          </cell>
          <cell r="R1113">
            <v>0</v>
          </cell>
        </row>
        <row r="1114">
          <cell r="B1114" t="str">
            <v>Hitachi</v>
          </cell>
          <cell r="I1114">
            <v>0</v>
          </cell>
          <cell r="K1114" t="str">
            <v>Hitachi</v>
          </cell>
          <cell r="R1114">
            <v>0</v>
          </cell>
        </row>
        <row r="1115">
          <cell r="B1115" t="str">
            <v>Hitachi Cable</v>
          </cell>
          <cell r="C1115">
            <v>0</v>
          </cell>
          <cell r="D1115">
            <v>0</v>
          </cell>
          <cell r="E1115">
            <v>0</v>
          </cell>
          <cell r="F1115">
            <v>0</v>
          </cell>
          <cell r="G1115">
            <v>0</v>
          </cell>
          <cell r="H1115">
            <v>0</v>
          </cell>
          <cell r="I1115">
            <v>0</v>
          </cell>
          <cell r="K1115" t="str">
            <v>Hitachi Cable</v>
          </cell>
          <cell r="L1115">
            <v>0</v>
          </cell>
          <cell r="M1115">
            <v>0</v>
          </cell>
          <cell r="N1115">
            <v>0</v>
          </cell>
          <cell r="O1115">
            <v>0</v>
          </cell>
          <cell r="P1115">
            <v>0</v>
          </cell>
          <cell r="Q1115">
            <v>0</v>
          </cell>
          <cell r="R1115">
            <v>0</v>
          </cell>
        </row>
        <row r="1116">
          <cell r="B1116" t="str">
            <v>Huawei</v>
          </cell>
          <cell r="C1116">
            <v>18</v>
          </cell>
          <cell r="D1116">
            <v>28</v>
          </cell>
          <cell r="E1116">
            <v>6</v>
          </cell>
          <cell r="F1116">
            <v>0</v>
          </cell>
          <cell r="G1116">
            <v>29</v>
          </cell>
          <cell r="H1116">
            <v>0</v>
          </cell>
          <cell r="I1116">
            <v>81</v>
          </cell>
          <cell r="K1116" t="str">
            <v>Huawei</v>
          </cell>
          <cell r="L1116">
            <v>72</v>
          </cell>
          <cell r="M1116">
            <v>322</v>
          </cell>
          <cell r="N1116">
            <v>55</v>
          </cell>
          <cell r="O1116">
            <v>0</v>
          </cell>
          <cell r="P1116">
            <v>16658</v>
          </cell>
          <cell r="Q1116">
            <v>0</v>
          </cell>
          <cell r="R1116">
            <v>17107</v>
          </cell>
        </row>
        <row r="1117">
          <cell r="B1117" t="str">
            <v>Hyperchip</v>
          </cell>
          <cell r="I1117">
            <v>0</v>
          </cell>
          <cell r="K1117" t="str">
            <v>Hyperchip</v>
          </cell>
          <cell r="R1117">
            <v>0</v>
          </cell>
        </row>
        <row r="1118">
          <cell r="B1118" t="str">
            <v>Juniper</v>
          </cell>
          <cell r="C1118">
            <v>69</v>
          </cell>
          <cell r="D1118">
            <v>56</v>
          </cell>
          <cell r="E1118">
            <v>17</v>
          </cell>
          <cell r="F1118">
            <v>0</v>
          </cell>
          <cell r="G1118">
            <v>0</v>
          </cell>
          <cell r="H1118">
            <v>0</v>
          </cell>
          <cell r="I1118">
            <v>142</v>
          </cell>
          <cell r="K1118" t="str">
            <v>Juniper</v>
          </cell>
          <cell r="L1118">
            <v>109</v>
          </cell>
          <cell r="M1118">
            <v>610</v>
          </cell>
          <cell r="N1118">
            <v>122</v>
          </cell>
          <cell r="O1118">
            <v>0</v>
          </cell>
          <cell r="P1118">
            <v>0</v>
          </cell>
          <cell r="Q1118">
            <v>0</v>
          </cell>
          <cell r="R1118">
            <v>841</v>
          </cell>
        </row>
        <row r="1119">
          <cell r="B1119" t="str">
            <v>Laurel Networks</v>
          </cell>
          <cell r="I1119">
            <v>0</v>
          </cell>
          <cell r="K1119" t="str">
            <v>Laurel Networks</v>
          </cell>
          <cell r="R1119">
            <v>0</v>
          </cell>
        </row>
        <row r="1120">
          <cell r="B1120" t="str">
            <v>Lucent</v>
          </cell>
          <cell r="I1120">
            <v>0</v>
          </cell>
          <cell r="K1120" t="str">
            <v>Lucent</v>
          </cell>
          <cell r="R1120">
            <v>0</v>
          </cell>
        </row>
        <row r="1121">
          <cell r="B1121" t="str">
            <v>NEC</v>
          </cell>
          <cell r="C1121">
            <v>0</v>
          </cell>
          <cell r="D1121">
            <v>0</v>
          </cell>
          <cell r="E1121">
            <v>0</v>
          </cell>
          <cell r="F1121">
            <v>0</v>
          </cell>
          <cell r="G1121">
            <v>0</v>
          </cell>
          <cell r="H1121">
            <v>0</v>
          </cell>
          <cell r="I1121">
            <v>0</v>
          </cell>
          <cell r="K1121" t="str">
            <v>NEC</v>
          </cell>
          <cell r="L1121">
            <v>0</v>
          </cell>
          <cell r="M1121">
            <v>0</v>
          </cell>
          <cell r="N1121">
            <v>0</v>
          </cell>
          <cell r="O1121">
            <v>0</v>
          </cell>
          <cell r="P1121">
            <v>0</v>
          </cell>
          <cell r="Q1121">
            <v>0</v>
          </cell>
          <cell r="R1121">
            <v>0</v>
          </cell>
        </row>
        <row r="1122">
          <cell r="B1122" t="str">
            <v>Nokia Siemens Networks</v>
          </cell>
          <cell r="C1122">
            <v>0</v>
          </cell>
          <cell r="D1122">
            <v>0</v>
          </cell>
          <cell r="E1122">
            <v>0</v>
          </cell>
          <cell r="F1122">
            <v>0</v>
          </cell>
          <cell r="G1122">
            <v>1</v>
          </cell>
          <cell r="H1122">
            <v>0</v>
          </cell>
          <cell r="I1122">
            <v>1</v>
          </cell>
          <cell r="K1122" t="str">
            <v>Nokia Siemens Networks</v>
          </cell>
          <cell r="L1122">
            <v>0</v>
          </cell>
          <cell r="M1122">
            <v>0</v>
          </cell>
          <cell r="N1122">
            <v>0</v>
          </cell>
          <cell r="O1122">
            <v>0</v>
          </cell>
          <cell r="P1122">
            <v>58</v>
          </cell>
          <cell r="Q1122">
            <v>0</v>
          </cell>
          <cell r="R1122">
            <v>58</v>
          </cell>
        </row>
        <row r="1123">
          <cell r="B1123" t="str">
            <v>Nortel</v>
          </cell>
          <cell r="C1123">
            <v>0</v>
          </cell>
          <cell r="D1123">
            <v>0</v>
          </cell>
          <cell r="E1123">
            <v>0</v>
          </cell>
          <cell r="F1123">
            <v>0</v>
          </cell>
          <cell r="G1123">
            <v>11</v>
          </cell>
          <cell r="H1123">
            <v>18</v>
          </cell>
          <cell r="I1123">
            <v>29</v>
          </cell>
          <cell r="K1123" t="str">
            <v>Nortel</v>
          </cell>
          <cell r="L1123">
            <v>0</v>
          </cell>
          <cell r="M1123">
            <v>0</v>
          </cell>
          <cell r="N1123">
            <v>0</v>
          </cell>
          <cell r="O1123">
            <v>0</v>
          </cell>
          <cell r="P1123">
            <v>418</v>
          </cell>
          <cell r="Q1123">
            <v>84</v>
          </cell>
          <cell r="R1123">
            <v>502</v>
          </cell>
        </row>
        <row r="1124">
          <cell r="B1124" t="str">
            <v>Procket</v>
          </cell>
          <cell r="I1124">
            <v>0</v>
          </cell>
          <cell r="K1124" t="str">
            <v>Procket</v>
          </cell>
          <cell r="R1124">
            <v>0</v>
          </cell>
        </row>
        <row r="1125">
          <cell r="B1125" t="str">
            <v>Quarry</v>
          </cell>
          <cell r="I1125">
            <v>0</v>
          </cell>
          <cell r="K1125" t="str">
            <v>Quarry</v>
          </cell>
          <cell r="R1125">
            <v>0</v>
          </cell>
        </row>
        <row r="1126">
          <cell r="B1126" t="str">
            <v>Redback</v>
          </cell>
          <cell r="C1126">
            <v>0</v>
          </cell>
          <cell r="D1126">
            <v>0</v>
          </cell>
          <cell r="E1126">
            <v>0</v>
          </cell>
          <cell r="F1126">
            <v>0</v>
          </cell>
          <cell r="G1126">
            <v>0</v>
          </cell>
          <cell r="H1126">
            <v>0</v>
          </cell>
          <cell r="I1126">
            <v>0</v>
          </cell>
          <cell r="K1126" t="str">
            <v>Redback</v>
          </cell>
          <cell r="L1126">
            <v>0</v>
          </cell>
          <cell r="M1126">
            <v>0</v>
          </cell>
          <cell r="N1126">
            <v>0</v>
          </cell>
          <cell r="O1126">
            <v>0</v>
          </cell>
          <cell r="P1126">
            <v>0</v>
          </cell>
          <cell r="Q1126">
            <v>0</v>
          </cell>
          <cell r="R1126">
            <v>0</v>
          </cell>
        </row>
        <row r="1127">
          <cell r="B1127" t="str">
            <v>Riverstone</v>
          </cell>
          <cell r="I1127">
            <v>0</v>
          </cell>
          <cell r="K1127" t="str">
            <v>Riverstone</v>
          </cell>
          <cell r="R1127">
            <v>0</v>
          </cell>
        </row>
        <row r="1128">
          <cell r="B1128" t="str">
            <v>Tellabs</v>
          </cell>
          <cell r="C1128">
            <v>0</v>
          </cell>
          <cell r="D1128">
            <v>15</v>
          </cell>
          <cell r="E1128">
            <v>0</v>
          </cell>
          <cell r="F1128">
            <v>0</v>
          </cell>
          <cell r="G1128">
            <v>0</v>
          </cell>
          <cell r="H1128">
            <v>0</v>
          </cell>
          <cell r="I1128">
            <v>15</v>
          </cell>
          <cell r="K1128" t="str">
            <v>Tellabs</v>
          </cell>
          <cell r="L1128">
            <v>0</v>
          </cell>
          <cell r="M1128">
            <v>158</v>
          </cell>
          <cell r="N1128">
            <v>0</v>
          </cell>
          <cell r="O1128">
            <v>0</v>
          </cell>
          <cell r="P1128">
            <v>0</v>
          </cell>
          <cell r="Q1128">
            <v>0</v>
          </cell>
          <cell r="R1128">
            <v>158</v>
          </cell>
        </row>
        <row r="1129">
          <cell r="B1129" t="str">
            <v>ZTE</v>
          </cell>
          <cell r="C1129">
            <v>0</v>
          </cell>
          <cell r="D1129">
            <v>10</v>
          </cell>
          <cell r="E1129">
            <v>0</v>
          </cell>
          <cell r="F1129">
            <v>0</v>
          </cell>
          <cell r="G1129">
            <v>10</v>
          </cell>
          <cell r="H1129">
            <v>0</v>
          </cell>
          <cell r="I1129">
            <v>20</v>
          </cell>
          <cell r="K1129" t="str">
            <v>ZTE</v>
          </cell>
          <cell r="L1129">
            <v>0</v>
          </cell>
          <cell r="M1129">
            <v>143</v>
          </cell>
          <cell r="N1129">
            <v>0</v>
          </cell>
          <cell r="O1129">
            <v>0</v>
          </cell>
          <cell r="P1129">
            <v>6050</v>
          </cell>
          <cell r="Q1129">
            <v>0</v>
          </cell>
          <cell r="R1129">
            <v>6193</v>
          </cell>
        </row>
        <row r="1130">
          <cell r="B1130" t="str">
            <v>Other</v>
          </cell>
          <cell r="I1130">
            <v>0</v>
          </cell>
          <cell r="K1130" t="str">
            <v>Other</v>
          </cell>
          <cell r="R1130">
            <v>0</v>
          </cell>
        </row>
        <row r="1131">
          <cell r="B1131" t="str">
            <v>Total</v>
          </cell>
          <cell r="C1131">
            <v>219</v>
          </cell>
          <cell r="D1131">
            <v>414</v>
          </cell>
          <cell r="E1131">
            <v>66</v>
          </cell>
          <cell r="F1131">
            <v>0</v>
          </cell>
          <cell r="G1131">
            <v>176</v>
          </cell>
          <cell r="H1131">
            <v>79</v>
          </cell>
          <cell r="I1131">
            <v>954</v>
          </cell>
          <cell r="K1131" t="str">
            <v>Total</v>
          </cell>
          <cell r="L1131">
            <v>560</v>
          </cell>
          <cell r="M1131">
            <v>6107</v>
          </cell>
          <cell r="N1131">
            <v>519</v>
          </cell>
          <cell r="O1131">
            <v>0</v>
          </cell>
          <cell r="P1131">
            <v>27454</v>
          </cell>
          <cell r="Q1131">
            <v>462</v>
          </cell>
          <cell r="R1131">
            <v>35102</v>
          </cell>
        </row>
        <row r="1135">
          <cell r="B1135" t="str">
            <v>Vendor</v>
          </cell>
          <cell r="C1135" t="str">
            <v>Core IP/MPLS</v>
          </cell>
          <cell r="D1135" t="str">
            <v xml:space="preserve">Edge IP/MPLS </v>
          </cell>
          <cell r="E1135" t="str">
            <v>Subscriber Service Router</v>
          </cell>
          <cell r="F1135" t="str">
            <v>BRAS</v>
          </cell>
          <cell r="G1135" t="str">
            <v>IP/Ethernet</v>
          </cell>
          <cell r="H1135" t="str">
            <v>ATM/MPLS</v>
          </cell>
          <cell r="I1135" t="str">
            <v>Total IPS</v>
          </cell>
          <cell r="K1135" t="str">
            <v>Vendor</v>
          </cell>
          <cell r="L1135" t="str">
            <v>Core IP/MPLS</v>
          </cell>
          <cell r="M1135" t="str">
            <v>Edge IP/MPLS</v>
          </cell>
          <cell r="N1135" t="str">
            <v>Subscriber Service Router</v>
          </cell>
          <cell r="O1135" t="str">
            <v>BRAS</v>
          </cell>
          <cell r="P1135" t="str">
            <v>IP/Ethernet</v>
          </cell>
          <cell r="Q1135" t="str">
            <v>ATM/MPLS</v>
          </cell>
          <cell r="R1135" t="str">
            <v>Total IPS</v>
          </cell>
        </row>
        <row r="1136">
          <cell r="B1136" t="str">
            <v>Alaxala Networks</v>
          </cell>
          <cell r="C1136">
            <v>0</v>
          </cell>
          <cell r="D1136">
            <v>0</v>
          </cell>
          <cell r="E1136">
            <v>0</v>
          </cell>
          <cell r="F1136">
            <v>0</v>
          </cell>
          <cell r="G1136">
            <v>0</v>
          </cell>
          <cell r="H1136">
            <v>0</v>
          </cell>
          <cell r="I1136">
            <v>0</v>
          </cell>
          <cell r="K1136" t="str">
            <v>Alaxala Networks</v>
          </cell>
          <cell r="L1136">
            <v>0</v>
          </cell>
          <cell r="M1136">
            <v>0</v>
          </cell>
          <cell r="N1136">
            <v>0</v>
          </cell>
          <cell r="O1136">
            <v>0</v>
          </cell>
          <cell r="P1136">
            <v>0</v>
          </cell>
          <cell r="Q1136">
            <v>0</v>
          </cell>
          <cell r="R1136">
            <v>0</v>
          </cell>
        </row>
        <row r="1137">
          <cell r="B1137" t="str">
            <v>Alcatel-Lucent</v>
          </cell>
          <cell r="C1137">
            <v>0</v>
          </cell>
          <cell r="D1137">
            <v>109</v>
          </cell>
          <cell r="E1137">
            <v>0</v>
          </cell>
          <cell r="F1137">
            <v>0</v>
          </cell>
          <cell r="G1137">
            <v>0</v>
          </cell>
          <cell r="H1137">
            <v>49</v>
          </cell>
          <cell r="I1137">
            <v>158</v>
          </cell>
          <cell r="K1137" t="str">
            <v>Alcatel-Lucent</v>
          </cell>
          <cell r="L1137">
            <v>0</v>
          </cell>
          <cell r="M1137">
            <v>946</v>
          </cell>
          <cell r="N1137">
            <v>0</v>
          </cell>
          <cell r="O1137">
            <v>0</v>
          </cell>
          <cell r="P1137">
            <v>0</v>
          </cell>
          <cell r="Q1137">
            <v>318</v>
          </cell>
          <cell r="R1137">
            <v>1264</v>
          </cell>
        </row>
        <row r="1138">
          <cell r="B1138" t="str">
            <v>Atrica</v>
          </cell>
          <cell r="I1138">
            <v>0</v>
          </cell>
          <cell r="K1138" t="str">
            <v>Atrica</v>
          </cell>
          <cell r="R1138">
            <v>0</v>
          </cell>
        </row>
        <row r="1139">
          <cell r="B1139" t="str">
            <v>Avici</v>
          </cell>
          <cell r="I1139">
            <v>0</v>
          </cell>
          <cell r="K1139" t="str">
            <v>Avici</v>
          </cell>
          <cell r="R1139">
            <v>0</v>
          </cell>
        </row>
        <row r="1140">
          <cell r="B1140" t="str">
            <v>Brocade</v>
          </cell>
          <cell r="C1140">
            <v>2</v>
          </cell>
          <cell r="D1140">
            <v>0</v>
          </cell>
          <cell r="E1140">
            <v>0</v>
          </cell>
          <cell r="F1140">
            <v>0</v>
          </cell>
          <cell r="G1140">
            <v>5</v>
          </cell>
          <cell r="H1140">
            <v>0</v>
          </cell>
          <cell r="I1140">
            <v>7</v>
          </cell>
          <cell r="K1140" t="str">
            <v>Brocade</v>
          </cell>
          <cell r="L1140">
            <v>30</v>
          </cell>
          <cell r="M1140">
            <v>0</v>
          </cell>
          <cell r="N1140">
            <v>0</v>
          </cell>
          <cell r="O1140">
            <v>0</v>
          </cell>
          <cell r="P1140">
            <v>76</v>
          </cell>
          <cell r="Q1140">
            <v>0</v>
          </cell>
          <cell r="R1140">
            <v>106</v>
          </cell>
        </row>
        <row r="1141">
          <cell r="B1141" t="str">
            <v>Caspian</v>
          </cell>
          <cell r="I1141">
            <v>0</v>
          </cell>
          <cell r="K1141" t="str">
            <v>Caspian</v>
          </cell>
          <cell r="R1141">
            <v>0</v>
          </cell>
        </row>
        <row r="1142">
          <cell r="B1142" t="str">
            <v>Chiaro</v>
          </cell>
          <cell r="I1142">
            <v>0</v>
          </cell>
          <cell r="K1142" t="str">
            <v>Chiaro</v>
          </cell>
          <cell r="R1142">
            <v>0</v>
          </cell>
        </row>
        <row r="1143">
          <cell r="B1143" t="str">
            <v>Ciena</v>
          </cell>
          <cell r="C1143">
            <v>0</v>
          </cell>
          <cell r="D1143">
            <v>0</v>
          </cell>
          <cell r="E1143">
            <v>0</v>
          </cell>
          <cell r="F1143">
            <v>0</v>
          </cell>
          <cell r="G1143">
            <v>0</v>
          </cell>
          <cell r="H1143">
            <v>0</v>
          </cell>
          <cell r="I1143">
            <v>0</v>
          </cell>
          <cell r="K1143" t="str">
            <v>Ciena</v>
          </cell>
          <cell r="L1143">
            <v>0</v>
          </cell>
          <cell r="M1143">
            <v>0</v>
          </cell>
          <cell r="N1143">
            <v>0</v>
          </cell>
          <cell r="O1143">
            <v>0</v>
          </cell>
          <cell r="P1143">
            <v>0</v>
          </cell>
          <cell r="Q1143">
            <v>0</v>
          </cell>
          <cell r="R1143">
            <v>0</v>
          </cell>
        </row>
        <row r="1144">
          <cell r="B1144" t="str">
            <v>Cisco</v>
          </cell>
          <cell r="C1144">
            <v>134</v>
          </cell>
          <cell r="D1144">
            <v>218</v>
          </cell>
          <cell r="E1144">
            <v>16</v>
          </cell>
          <cell r="F1144">
            <v>0</v>
          </cell>
          <cell r="G1144">
            <v>103</v>
          </cell>
          <cell r="H1144">
            <v>2</v>
          </cell>
          <cell r="I1144">
            <v>473</v>
          </cell>
          <cell r="K1144" t="str">
            <v>Cisco</v>
          </cell>
          <cell r="L1144">
            <v>350</v>
          </cell>
          <cell r="M1144">
            <v>4325</v>
          </cell>
          <cell r="N1144">
            <v>52</v>
          </cell>
          <cell r="O1144">
            <v>0</v>
          </cell>
          <cell r="P1144">
            <v>3615</v>
          </cell>
          <cell r="Q1144">
            <v>8</v>
          </cell>
          <cell r="R1144">
            <v>8350</v>
          </cell>
        </row>
        <row r="1145">
          <cell r="B1145" t="str">
            <v>Cosine</v>
          </cell>
          <cell r="I1145">
            <v>0</v>
          </cell>
          <cell r="K1145" t="str">
            <v>Cosine</v>
          </cell>
          <cell r="R1145">
            <v>0</v>
          </cell>
        </row>
        <row r="1146">
          <cell r="B1146" t="str">
            <v>ECI Telecom</v>
          </cell>
          <cell r="I1146">
            <v>0</v>
          </cell>
          <cell r="K1146" t="str">
            <v>ECI Telecom</v>
          </cell>
          <cell r="R1146">
            <v>0</v>
          </cell>
        </row>
        <row r="1147">
          <cell r="B1147" t="str">
            <v>Equipe</v>
          </cell>
          <cell r="I1147">
            <v>0</v>
          </cell>
          <cell r="K1147" t="str">
            <v>Equipe</v>
          </cell>
          <cell r="R1147">
            <v>0</v>
          </cell>
        </row>
        <row r="1148">
          <cell r="B1148" t="str">
            <v>Ericsson</v>
          </cell>
          <cell r="C1148">
            <v>0</v>
          </cell>
          <cell r="D1148">
            <v>0</v>
          </cell>
          <cell r="E1148">
            <v>24</v>
          </cell>
          <cell r="F1148">
            <v>0</v>
          </cell>
          <cell r="G1148">
            <v>0</v>
          </cell>
          <cell r="H1148">
            <v>6</v>
          </cell>
          <cell r="I1148">
            <v>30</v>
          </cell>
          <cell r="K1148" t="str">
            <v>Ericsson</v>
          </cell>
          <cell r="L1148">
            <v>0</v>
          </cell>
          <cell r="M1148">
            <v>0</v>
          </cell>
          <cell r="N1148">
            <v>270</v>
          </cell>
          <cell r="O1148">
            <v>0</v>
          </cell>
          <cell r="P1148">
            <v>0</v>
          </cell>
          <cell r="Q1148">
            <v>29</v>
          </cell>
          <cell r="R1148">
            <v>299</v>
          </cell>
        </row>
        <row r="1149">
          <cell r="B1149" t="str">
            <v>Extreme</v>
          </cell>
          <cell r="C1149">
            <v>0</v>
          </cell>
          <cell r="D1149">
            <v>0</v>
          </cell>
          <cell r="E1149">
            <v>0</v>
          </cell>
          <cell r="F1149">
            <v>0</v>
          </cell>
          <cell r="G1149">
            <v>9</v>
          </cell>
          <cell r="H1149">
            <v>0</v>
          </cell>
          <cell r="I1149">
            <v>9</v>
          </cell>
          <cell r="K1149" t="str">
            <v>Extreme</v>
          </cell>
          <cell r="L1149">
            <v>0</v>
          </cell>
          <cell r="M1149">
            <v>0</v>
          </cell>
          <cell r="N1149">
            <v>0</v>
          </cell>
          <cell r="O1149">
            <v>0</v>
          </cell>
          <cell r="P1149">
            <v>332</v>
          </cell>
          <cell r="Q1149">
            <v>0</v>
          </cell>
          <cell r="R1149">
            <v>332</v>
          </cell>
        </row>
        <row r="1150">
          <cell r="B1150" t="str">
            <v>Force10</v>
          </cell>
          <cell r="C1150">
            <v>0</v>
          </cell>
          <cell r="D1150">
            <v>0</v>
          </cell>
          <cell r="E1150">
            <v>0</v>
          </cell>
          <cell r="F1150">
            <v>0</v>
          </cell>
          <cell r="G1150">
            <v>1</v>
          </cell>
          <cell r="H1150">
            <v>0</v>
          </cell>
          <cell r="I1150">
            <v>1</v>
          </cell>
          <cell r="K1150" t="str">
            <v>Force10</v>
          </cell>
          <cell r="L1150">
            <v>0</v>
          </cell>
          <cell r="M1150">
            <v>0</v>
          </cell>
          <cell r="N1150">
            <v>0</v>
          </cell>
          <cell r="O1150">
            <v>0</v>
          </cell>
          <cell r="P1150">
            <v>3</v>
          </cell>
          <cell r="Q1150">
            <v>0</v>
          </cell>
          <cell r="R1150">
            <v>3</v>
          </cell>
        </row>
        <row r="1151">
          <cell r="B1151" t="str">
            <v>Fujitsu</v>
          </cell>
          <cell r="C1151">
            <v>0</v>
          </cell>
          <cell r="D1151">
            <v>0</v>
          </cell>
          <cell r="E1151">
            <v>0</v>
          </cell>
          <cell r="F1151">
            <v>0</v>
          </cell>
          <cell r="G1151">
            <v>0</v>
          </cell>
          <cell r="H1151">
            <v>0</v>
          </cell>
          <cell r="I1151">
            <v>0</v>
          </cell>
          <cell r="K1151" t="str">
            <v>Fujitsu</v>
          </cell>
          <cell r="L1151">
            <v>0</v>
          </cell>
          <cell r="M1151">
            <v>0</v>
          </cell>
          <cell r="N1151">
            <v>0</v>
          </cell>
          <cell r="O1151">
            <v>0</v>
          </cell>
          <cell r="P1151">
            <v>0</v>
          </cell>
          <cell r="Q1151">
            <v>0</v>
          </cell>
          <cell r="R1151">
            <v>0</v>
          </cell>
        </row>
        <row r="1152">
          <cell r="B1152" t="str">
            <v>Hammerhead Systems</v>
          </cell>
          <cell r="I1152">
            <v>0</v>
          </cell>
          <cell r="K1152" t="str">
            <v>Hammerhead Systems</v>
          </cell>
          <cell r="R1152">
            <v>0</v>
          </cell>
        </row>
        <row r="1153">
          <cell r="B1153" t="str">
            <v>Hitachi</v>
          </cell>
          <cell r="I1153">
            <v>0</v>
          </cell>
          <cell r="K1153" t="str">
            <v>Hitachi</v>
          </cell>
          <cell r="R1153">
            <v>0</v>
          </cell>
        </row>
        <row r="1154">
          <cell r="B1154" t="str">
            <v>Hitachi Cable</v>
          </cell>
          <cell r="C1154">
            <v>0</v>
          </cell>
          <cell r="D1154">
            <v>0</v>
          </cell>
          <cell r="E1154">
            <v>0</v>
          </cell>
          <cell r="F1154">
            <v>0</v>
          </cell>
          <cell r="G1154">
            <v>0</v>
          </cell>
          <cell r="H1154">
            <v>0</v>
          </cell>
          <cell r="I1154">
            <v>0</v>
          </cell>
          <cell r="K1154" t="str">
            <v>Hitachi Cable</v>
          </cell>
          <cell r="L1154">
            <v>0</v>
          </cell>
          <cell r="M1154">
            <v>0</v>
          </cell>
          <cell r="N1154">
            <v>0</v>
          </cell>
          <cell r="O1154">
            <v>0</v>
          </cell>
          <cell r="P1154">
            <v>0</v>
          </cell>
          <cell r="Q1154">
            <v>0</v>
          </cell>
          <cell r="R1154">
            <v>0</v>
          </cell>
        </row>
        <row r="1155">
          <cell r="B1155" t="str">
            <v>Huawei</v>
          </cell>
          <cell r="C1155">
            <v>20</v>
          </cell>
          <cell r="D1155">
            <v>44</v>
          </cell>
          <cell r="E1155">
            <v>14</v>
          </cell>
          <cell r="F1155">
            <v>0</v>
          </cell>
          <cell r="G1155">
            <v>36</v>
          </cell>
          <cell r="H1155">
            <v>0</v>
          </cell>
          <cell r="I1155">
            <v>114</v>
          </cell>
          <cell r="K1155" t="str">
            <v>Huawei</v>
          </cell>
          <cell r="L1155">
            <v>88</v>
          </cell>
          <cell r="M1155">
            <v>714</v>
          </cell>
          <cell r="N1155">
            <v>158</v>
          </cell>
          <cell r="O1155">
            <v>0</v>
          </cell>
          <cell r="P1155">
            <v>24421</v>
          </cell>
          <cell r="Q1155">
            <v>0</v>
          </cell>
          <cell r="R1155">
            <v>25381</v>
          </cell>
        </row>
        <row r="1156">
          <cell r="B1156" t="str">
            <v>Hyperchip</v>
          </cell>
          <cell r="I1156">
            <v>0</v>
          </cell>
          <cell r="K1156" t="str">
            <v>Hyperchip</v>
          </cell>
          <cell r="R1156">
            <v>0</v>
          </cell>
        </row>
        <row r="1157">
          <cell r="B1157" t="str">
            <v>Juniper</v>
          </cell>
          <cell r="C1157">
            <v>83</v>
          </cell>
          <cell r="D1157">
            <v>70</v>
          </cell>
          <cell r="E1157">
            <v>20</v>
          </cell>
          <cell r="F1157">
            <v>0</v>
          </cell>
          <cell r="G1157">
            <v>0</v>
          </cell>
          <cell r="H1157">
            <v>0</v>
          </cell>
          <cell r="I1157">
            <v>173</v>
          </cell>
          <cell r="K1157" t="str">
            <v>Juniper</v>
          </cell>
          <cell r="L1157">
            <v>137</v>
          </cell>
          <cell r="M1157">
            <v>736</v>
          </cell>
          <cell r="N1157">
            <v>144</v>
          </cell>
          <cell r="O1157">
            <v>0</v>
          </cell>
          <cell r="P1157">
            <v>0</v>
          </cell>
          <cell r="Q1157">
            <v>0</v>
          </cell>
          <cell r="R1157">
            <v>1017</v>
          </cell>
        </row>
        <row r="1158">
          <cell r="B1158" t="str">
            <v>Laurel Networks</v>
          </cell>
          <cell r="I1158">
            <v>0</v>
          </cell>
          <cell r="K1158" t="str">
            <v>Laurel Networks</v>
          </cell>
          <cell r="R1158">
            <v>0</v>
          </cell>
        </row>
        <row r="1159">
          <cell r="B1159" t="str">
            <v>Lucent</v>
          </cell>
          <cell r="I1159">
            <v>0</v>
          </cell>
          <cell r="K1159" t="str">
            <v>Lucent</v>
          </cell>
          <cell r="R1159">
            <v>0</v>
          </cell>
        </row>
        <row r="1160">
          <cell r="B1160" t="str">
            <v>NEC</v>
          </cell>
          <cell r="C1160">
            <v>0</v>
          </cell>
          <cell r="D1160">
            <v>0</v>
          </cell>
          <cell r="E1160">
            <v>0</v>
          </cell>
          <cell r="F1160">
            <v>0</v>
          </cell>
          <cell r="G1160">
            <v>0</v>
          </cell>
          <cell r="H1160">
            <v>0</v>
          </cell>
          <cell r="I1160">
            <v>0</v>
          </cell>
          <cell r="K1160" t="str">
            <v>NEC</v>
          </cell>
          <cell r="L1160">
            <v>0</v>
          </cell>
          <cell r="M1160">
            <v>0</v>
          </cell>
          <cell r="N1160">
            <v>0</v>
          </cell>
          <cell r="O1160">
            <v>0</v>
          </cell>
          <cell r="P1160">
            <v>0</v>
          </cell>
          <cell r="Q1160">
            <v>0</v>
          </cell>
          <cell r="R1160">
            <v>0</v>
          </cell>
        </row>
        <row r="1161">
          <cell r="B1161" t="str">
            <v>Nokia Siemens Networks</v>
          </cell>
          <cell r="C1161">
            <v>0</v>
          </cell>
          <cell r="D1161">
            <v>0</v>
          </cell>
          <cell r="E1161">
            <v>0</v>
          </cell>
          <cell r="F1161">
            <v>0</v>
          </cell>
          <cell r="G1161">
            <v>0</v>
          </cell>
          <cell r="H1161">
            <v>0</v>
          </cell>
          <cell r="I1161">
            <v>0</v>
          </cell>
          <cell r="K1161" t="str">
            <v>Nokia Siemens Networks</v>
          </cell>
          <cell r="L1161">
            <v>0</v>
          </cell>
          <cell r="M1161">
            <v>0</v>
          </cell>
          <cell r="N1161">
            <v>0</v>
          </cell>
          <cell r="O1161">
            <v>0</v>
          </cell>
          <cell r="P1161">
            <v>0</v>
          </cell>
          <cell r="Q1161">
            <v>0</v>
          </cell>
          <cell r="R1161">
            <v>0</v>
          </cell>
        </row>
        <row r="1162">
          <cell r="B1162" t="str">
            <v>Nortel</v>
          </cell>
          <cell r="C1162">
            <v>0</v>
          </cell>
          <cell r="D1162">
            <v>0</v>
          </cell>
          <cell r="E1162">
            <v>0</v>
          </cell>
          <cell r="F1162">
            <v>0</v>
          </cell>
          <cell r="G1162">
            <v>11</v>
          </cell>
          <cell r="H1162">
            <v>11</v>
          </cell>
          <cell r="I1162">
            <v>22</v>
          </cell>
          <cell r="K1162" t="str">
            <v>Nortel</v>
          </cell>
          <cell r="L1162">
            <v>0</v>
          </cell>
          <cell r="M1162">
            <v>0</v>
          </cell>
          <cell r="N1162">
            <v>0</v>
          </cell>
          <cell r="O1162">
            <v>0</v>
          </cell>
          <cell r="P1162">
            <v>390</v>
          </cell>
          <cell r="Q1162">
            <v>54</v>
          </cell>
          <cell r="R1162">
            <v>444</v>
          </cell>
        </row>
        <row r="1163">
          <cell r="B1163" t="str">
            <v>Procket</v>
          </cell>
          <cell r="I1163">
            <v>0</v>
          </cell>
          <cell r="K1163" t="str">
            <v>Procket</v>
          </cell>
          <cell r="R1163">
            <v>0</v>
          </cell>
        </row>
        <row r="1164">
          <cell r="B1164" t="str">
            <v>Quarry</v>
          </cell>
          <cell r="I1164">
            <v>0</v>
          </cell>
          <cell r="K1164" t="str">
            <v>Quarry</v>
          </cell>
          <cell r="R1164">
            <v>0</v>
          </cell>
        </row>
        <row r="1165">
          <cell r="B1165" t="str">
            <v>Redback</v>
          </cell>
          <cell r="C1165">
            <v>0</v>
          </cell>
          <cell r="D1165">
            <v>0</v>
          </cell>
          <cell r="E1165">
            <v>0</v>
          </cell>
          <cell r="F1165">
            <v>0</v>
          </cell>
          <cell r="G1165">
            <v>0</v>
          </cell>
          <cell r="H1165">
            <v>0</v>
          </cell>
          <cell r="I1165">
            <v>0</v>
          </cell>
          <cell r="K1165" t="str">
            <v>Redback</v>
          </cell>
          <cell r="L1165">
            <v>0</v>
          </cell>
          <cell r="M1165">
            <v>0</v>
          </cell>
          <cell r="N1165">
            <v>0</v>
          </cell>
          <cell r="O1165">
            <v>0</v>
          </cell>
          <cell r="P1165">
            <v>0</v>
          </cell>
          <cell r="Q1165">
            <v>0</v>
          </cell>
          <cell r="R1165">
            <v>0</v>
          </cell>
        </row>
        <row r="1166">
          <cell r="B1166" t="str">
            <v>Riverstone</v>
          </cell>
          <cell r="I1166">
            <v>0</v>
          </cell>
          <cell r="K1166" t="str">
            <v>Riverstone</v>
          </cell>
          <cell r="R1166">
            <v>0</v>
          </cell>
        </row>
        <row r="1167">
          <cell r="B1167" t="str">
            <v>Tellabs</v>
          </cell>
          <cell r="C1167">
            <v>0</v>
          </cell>
          <cell r="D1167">
            <v>14</v>
          </cell>
          <cell r="E1167">
            <v>0</v>
          </cell>
          <cell r="F1167">
            <v>0</v>
          </cell>
          <cell r="G1167">
            <v>0</v>
          </cell>
          <cell r="H1167">
            <v>0</v>
          </cell>
          <cell r="I1167">
            <v>14</v>
          </cell>
          <cell r="K1167" t="str">
            <v>Tellabs</v>
          </cell>
          <cell r="L1167">
            <v>0</v>
          </cell>
          <cell r="M1167">
            <v>152</v>
          </cell>
          <cell r="N1167">
            <v>0</v>
          </cell>
          <cell r="O1167">
            <v>0</v>
          </cell>
          <cell r="P1167">
            <v>0</v>
          </cell>
          <cell r="Q1167">
            <v>0</v>
          </cell>
          <cell r="R1167">
            <v>152</v>
          </cell>
        </row>
        <row r="1168">
          <cell r="B1168" t="str">
            <v>ZTE</v>
          </cell>
          <cell r="C1168">
            <v>0</v>
          </cell>
          <cell r="D1168">
            <v>6</v>
          </cell>
          <cell r="E1168">
            <v>0</v>
          </cell>
          <cell r="F1168">
            <v>0</v>
          </cell>
          <cell r="G1168">
            <v>7</v>
          </cell>
          <cell r="H1168">
            <v>0</v>
          </cell>
          <cell r="I1168">
            <v>13</v>
          </cell>
          <cell r="K1168" t="str">
            <v>ZTE</v>
          </cell>
          <cell r="L1168">
            <v>0</v>
          </cell>
          <cell r="M1168">
            <v>84</v>
          </cell>
          <cell r="N1168">
            <v>0</v>
          </cell>
          <cell r="O1168">
            <v>0</v>
          </cell>
          <cell r="P1168">
            <v>4235</v>
          </cell>
          <cell r="Q1168">
            <v>0</v>
          </cell>
          <cell r="R1168">
            <v>4319</v>
          </cell>
        </row>
        <row r="1169">
          <cell r="B1169" t="str">
            <v>Other</v>
          </cell>
          <cell r="I1169">
            <v>0</v>
          </cell>
          <cell r="K1169" t="str">
            <v>Other</v>
          </cell>
          <cell r="R1169">
            <v>0</v>
          </cell>
        </row>
        <row r="1170">
          <cell r="B1170" t="str">
            <v>Total</v>
          </cell>
          <cell r="C1170">
            <v>239</v>
          </cell>
          <cell r="D1170">
            <v>461</v>
          </cell>
          <cell r="E1170">
            <v>74</v>
          </cell>
          <cell r="F1170">
            <v>0</v>
          </cell>
          <cell r="G1170">
            <v>172</v>
          </cell>
          <cell r="H1170">
            <v>68</v>
          </cell>
          <cell r="I1170">
            <v>1014</v>
          </cell>
          <cell r="K1170" t="str">
            <v>Total</v>
          </cell>
          <cell r="L1170">
            <v>605</v>
          </cell>
          <cell r="M1170">
            <v>6957</v>
          </cell>
          <cell r="N1170">
            <v>624</v>
          </cell>
          <cell r="O1170">
            <v>0</v>
          </cell>
          <cell r="P1170">
            <v>33072</v>
          </cell>
          <cell r="Q1170">
            <v>409</v>
          </cell>
          <cell r="R1170">
            <v>41667</v>
          </cell>
        </row>
        <row r="1174">
          <cell r="B1174" t="str">
            <v>Vendor</v>
          </cell>
          <cell r="C1174" t="str">
            <v>Core IP/MPLS</v>
          </cell>
          <cell r="D1174" t="str">
            <v xml:space="preserve">Edge IP/MPLS </v>
          </cell>
          <cell r="E1174" t="str">
            <v>Subscriber Service Router</v>
          </cell>
          <cell r="F1174" t="str">
            <v>BRAS</v>
          </cell>
          <cell r="G1174" t="str">
            <v>IP/Ethernet</v>
          </cell>
          <cell r="H1174" t="str">
            <v>ATM/MPLS</v>
          </cell>
          <cell r="I1174" t="str">
            <v>Total IPS</v>
          </cell>
          <cell r="K1174" t="str">
            <v>Vendor</v>
          </cell>
          <cell r="L1174" t="str">
            <v>Core IP/MPLS</v>
          </cell>
          <cell r="M1174" t="str">
            <v>Edge IP/MPLS</v>
          </cell>
          <cell r="N1174" t="str">
            <v>Subscriber Service Router</v>
          </cell>
          <cell r="O1174" t="str">
            <v>BRAS</v>
          </cell>
          <cell r="P1174" t="str">
            <v>IP/Ethernet</v>
          </cell>
          <cell r="Q1174" t="str">
            <v>ATM/MPLS</v>
          </cell>
          <cell r="R1174" t="str">
            <v>Total IPS</v>
          </cell>
        </row>
        <row r="1175">
          <cell r="B1175" t="str">
            <v>Alaxala Networks</v>
          </cell>
          <cell r="C1175">
            <v>0</v>
          </cell>
          <cell r="D1175">
            <v>0</v>
          </cell>
          <cell r="E1175">
            <v>0</v>
          </cell>
          <cell r="F1175">
            <v>0</v>
          </cell>
          <cell r="G1175">
            <v>0</v>
          </cell>
          <cell r="H1175">
            <v>0</v>
          </cell>
          <cell r="I1175">
            <v>0</v>
          </cell>
          <cell r="K1175" t="str">
            <v>Alaxala Networks</v>
          </cell>
          <cell r="L1175">
            <v>0</v>
          </cell>
          <cell r="M1175">
            <v>0</v>
          </cell>
          <cell r="N1175">
            <v>0</v>
          </cell>
          <cell r="O1175">
            <v>0</v>
          </cell>
          <cell r="P1175">
            <v>0</v>
          </cell>
          <cell r="Q1175">
            <v>0</v>
          </cell>
          <cell r="R1175">
            <v>0</v>
          </cell>
        </row>
        <row r="1176">
          <cell r="B1176" t="str">
            <v>Alcatel-Lucent</v>
          </cell>
          <cell r="C1176">
            <v>0</v>
          </cell>
          <cell r="D1176">
            <v>143</v>
          </cell>
          <cell r="E1176">
            <v>0</v>
          </cell>
          <cell r="F1176">
            <v>0</v>
          </cell>
          <cell r="G1176">
            <v>0</v>
          </cell>
          <cell r="H1176">
            <v>45</v>
          </cell>
          <cell r="I1176">
            <v>188</v>
          </cell>
          <cell r="K1176" t="str">
            <v>Alcatel-Lucent</v>
          </cell>
          <cell r="L1176">
            <v>0</v>
          </cell>
          <cell r="M1176">
            <v>1259</v>
          </cell>
          <cell r="N1176">
            <v>0</v>
          </cell>
          <cell r="O1176">
            <v>0</v>
          </cell>
          <cell r="P1176">
            <v>0</v>
          </cell>
          <cell r="Q1176">
            <v>291</v>
          </cell>
          <cell r="R1176">
            <v>1550</v>
          </cell>
        </row>
        <row r="1177">
          <cell r="B1177" t="str">
            <v>Atrica</v>
          </cell>
          <cell r="I1177">
            <v>0</v>
          </cell>
          <cell r="K1177" t="str">
            <v>Atrica</v>
          </cell>
          <cell r="R1177">
            <v>0</v>
          </cell>
        </row>
        <row r="1178">
          <cell r="B1178" t="str">
            <v>Avici</v>
          </cell>
          <cell r="I1178">
            <v>0</v>
          </cell>
          <cell r="K1178" t="str">
            <v>Avici</v>
          </cell>
          <cell r="R1178">
            <v>0</v>
          </cell>
        </row>
        <row r="1179">
          <cell r="B1179" t="str">
            <v>Brocade</v>
          </cell>
          <cell r="C1179">
            <v>2</v>
          </cell>
          <cell r="D1179">
            <v>0</v>
          </cell>
          <cell r="E1179">
            <v>0</v>
          </cell>
          <cell r="F1179">
            <v>0</v>
          </cell>
          <cell r="G1179">
            <v>6</v>
          </cell>
          <cell r="H1179">
            <v>0</v>
          </cell>
          <cell r="I1179">
            <v>8</v>
          </cell>
          <cell r="K1179" t="str">
            <v>Brocade</v>
          </cell>
          <cell r="L1179">
            <v>30</v>
          </cell>
          <cell r="M1179">
            <v>0</v>
          </cell>
          <cell r="N1179">
            <v>0</v>
          </cell>
          <cell r="O1179">
            <v>0</v>
          </cell>
          <cell r="P1179">
            <v>94</v>
          </cell>
          <cell r="Q1179">
            <v>0</v>
          </cell>
          <cell r="R1179">
            <v>124</v>
          </cell>
        </row>
        <row r="1180">
          <cell r="B1180" t="str">
            <v>Caspian</v>
          </cell>
          <cell r="I1180">
            <v>0</v>
          </cell>
          <cell r="K1180" t="str">
            <v>Caspian</v>
          </cell>
          <cell r="R1180">
            <v>0</v>
          </cell>
        </row>
        <row r="1181">
          <cell r="B1181" t="str">
            <v>Chiaro</v>
          </cell>
          <cell r="I1181">
            <v>0</v>
          </cell>
          <cell r="K1181" t="str">
            <v>Chiaro</v>
          </cell>
          <cell r="R1181">
            <v>0</v>
          </cell>
        </row>
        <row r="1182">
          <cell r="B1182" t="str">
            <v>Ciena</v>
          </cell>
          <cell r="C1182">
            <v>0</v>
          </cell>
          <cell r="D1182">
            <v>0</v>
          </cell>
          <cell r="E1182">
            <v>0</v>
          </cell>
          <cell r="F1182">
            <v>0</v>
          </cell>
          <cell r="G1182">
            <v>1</v>
          </cell>
          <cell r="H1182">
            <v>0</v>
          </cell>
          <cell r="I1182">
            <v>1</v>
          </cell>
          <cell r="K1182" t="str">
            <v>Ciena</v>
          </cell>
          <cell r="L1182">
            <v>0</v>
          </cell>
          <cell r="M1182">
            <v>0</v>
          </cell>
          <cell r="N1182">
            <v>0</v>
          </cell>
          <cell r="O1182">
            <v>0</v>
          </cell>
          <cell r="P1182">
            <v>38</v>
          </cell>
          <cell r="Q1182">
            <v>0</v>
          </cell>
          <cell r="R1182">
            <v>38</v>
          </cell>
        </row>
        <row r="1183">
          <cell r="B1183" t="str">
            <v>Cisco</v>
          </cell>
          <cell r="C1183">
            <v>129</v>
          </cell>
          <cell r="D1183">
            <v>219</v>
          </cell>
          <cell r="E1183">
            <v>13</v>
          </cell>
          <cell r="F1183">
            <v>0</v>
          </cell>
          <cell r="G1183">
            <v>101</v>
          </cell>
          <cell r="H1183">
            <v>0</v>
          </cell>
          <cell r="I1183">
            <v>462</v>
          </cell>
          <cell r="K1183" t="str">
            <v>Cisco</v>
          </cell>
          <cell r="L1183">
            <v>336</v>
          </cell>
          <cell r="M1183">
            <v>4339</v>
          </cell>
          <cell r="N1183">
            <v>42</v>
          </cell>
          <cell r="O1183">
            <v>0</v>
          </cell>
          <cell r="P1183">
            <v>3534</v>
          </cell>
          <cell r="Q1183">
            <v>0</v>
          </cell>
          <cell r="R1183">
            <v>8251</v>
          </cell>
        </row>
        <row r="1184">
          <cell r="B1184" t="str">
            <v>Cosine</v>
          </cell>
          <cell r="I1184">
            <v>0</v>
          </cell>
          <cell r="K1184" t="str">
            <v>Cosine</v>
          </cell>
          <cell r="R1184">
            <v>0</v>
          </cell>
        </row>
        <row r="1185">
          <cell r="B1185" t="str">
            <v>ECI Telecom</v>
          </cell>
          <cell r="C1185">
            <v>0</v>
          </cell>
          <cell r="D1185">
            <v>0</v>
          </cell>
          <cell r="E1185">
            <v>0</v>
          </cell>
          <cell r="F1185">
            <v>0</v>
          </cell>
          <cell r="G1185">
            <v>1</v>
          </cell>
          <cell r="H1185">
            <v>0</v>
          </cell>
          <cell r="I1185">
            <v>1</v>
          </cell>
          <cell r="K1185" t="str">
            <v>ECI Telecom</v>
          </cell>
          <cell r="L1185">
            <v>0</v>
          </cell>
          <cell r="M1185">
            <v>0</v>
          </cell>
          <cell r="N1185">
            <v>0</v>
          </cell>
          <cell r="O1185">
            <v>0</v>
          </cell>
          <cell r="P1185">
            <v>3</v>
          </cell>
          <cell r="Q1185">
            <v>0</v>
          </cell>
          <cell r="R1185">
            <v>3</v>
          </cell>
        </row>
        <row r="1186">
          <cell r="B1186" t="str">
            <v>Equipe</v>
          </cell>
          <cell r="I1186">
            <v>0</v>
          </cell>
          <cell r="K1186" t="str">
            <v>Equipe</v>
          </cell>
          <cell r="R1186">
            <v>0</v>
          </cell>
        </row>
        <row r="1187">
          <cell r="B1187" t="str">
            <v>Ericsson</v>
          </cell>
          <cell r="C1187">
            <v>0</v>
          </cell>
          <cell r="D1187">
            <v>0</v>
          </cell>
          <cell r="E1187">
            <v>39</v>
          </cell>
          <cell r="F1187">
            <v>0</v>
          </cell>
          <cell r="G1187">
            <v>0</v>
          </cell>
          <cell r="H1187">
            <v>6</v>
          </cell>
          <cell r="I1187">
            <v>45</v>
          </cell>
          <cell r="K1187" t="str">
            <v>Ericsson</v>
          </cell>
          <cell r="L1187">
            <v>0</v>
          </cell>
          <cell r="M1187">
            <v>0</v>
          </cell>
          <cell r="N1187">
            <v>419</v>
          </cell>
          <cell r="O1187">
            <v>0</v>
          </cell>
          <cell r="P1187">
            <v>0</v>
          </cell>
          <cell r="Q1187">
            <v>29</v>
          </cell>
          <cell r="R1187">
            <v>448</v>
          </cell>
        </row>
        <row r="1188">
          <cell r="B1188" t="str">
            <v>Extreme</v>
          </cell>
          <cell r="C1188">
            <v>0</v>
          </cell>
          <cell r="D1188">
            <v>0</v>
          </cell>
          <cell r="E1188">
            <v>0</v>
          </cell>
          <cell r="F1188">
            <v>0</v>
          </cell>
          <cell r="G1188">
            <v>11</v>
          </cell>
          <cell r="H1188">
            <v>0</v>
          </cell>
          <cell r="I1188">
            <v>11</v>
          </cell>
          <cell r="K1188" t="str">
            <v>Extreme</v>
          </cell>
          <cell r="L1188">
            <v>0</v>
          </cell>
          <cell r="M1188">
            <v>0</v>
          </cell>
          <cell r="N1188">
            <v>0</v>
          </cell>
          <cell r="O1188">
            <v>0</v>
          </cell>
          <cell r="P1188">
            <v>447</v>
          </cell>
          <cell r="Q1188">
            <v>0</v>
          </cell>
          <cell r="R1188">
            <v>447</v>
          </cell>
        </row>
        <row r="1189">
          <cell r="B1189" t="str">
            <v>Force10</v>
          </cell>
          <cell r="C1189">
            <v>0</v>
          </cell>
          <cell r="D1189">
            <v>0</v>
          </cell>
          <cell r="E1189">
            <v>0</v>
          </cell>
          <cell r="F1189">
            <v>0</v>
          </cell>
          <cell r="G1189">
            <v>1</v>
          </cell>
          <cell r="H1189">
            <v>0</v>
          </cell>
          <cell r="I1189">
            <v>1</v>
          </cell>
          <cell r="K1189" t="str">
            <v>Force10</v>
          </cell>
          <cell r="L1189">
            <v>0</v>
          </cell>
          <cell r="M1189">
            <v>0</v>
          </cell>
          <cell r="N1189">
            <v>0</v>
          </cell>
          <cell r="O1189">
            <v>0</v>
          </cell>
          <cell r="P1189">
            <v>3</v>
          </cell>
          <cell r="Q1189">
            <v>0</v>
          </cell>
          <cell r="R1189">
            <v>3</v>
          </cell>
        </row>
        <row r="1190">
          <cell r="B1190" t="str">
            <v>Fujitsu</v>
          </cell>
          <cell r="C1190">
            <v>0</v>
          </cell>
          <cell r="D1190">
            <v>0</v>
          </cell>
          <cell r="E1190">
            <v>0</v>
          </cell>
          <cell r="F1190">
            <v>0</v>
          </cell>
          <cell r="G1190">
            <v>0</v>
          </cell>
          <cell r="H1190">
            <v>0</v>
          </cell>
          <cell r="I1190">
            <v>0</v>
          </cell>
          <cell r="K1190" t="str">
            <v>Fujitsu</v>
          </cell>
          <cell r="L1190">
            <v>0</v>
          </cell>
          <cell r="M1190">
            <v>0</v>
          </cell>
          <cell r="N1190">
            <v>0</v>
          </cell>
          <cell r="O1190">
            <v>0</v>
          </cell>
          <cell r="P1190">
            <v>0</v>
          </cell>
          <cell r="Q1190">
            <v>0</v>
          </cell>
          <cell r="R1190">
            <v>0</v>
          </cell>
        </row>
        <row r="1191">
          <cell r="B1191" t="str">
            <v>Hammerhead Systems</v>
          </cell>
          <cell r="I1191">
            <v>0</v>
          </cell>
          <cell r="K1191" t="str">
            <v>Hammerhead Systems</v>
          </cell>
          <cell r="R1191">
            <v>0</v>
          </cell>
        </row>
        <row r="1192">
          <cell r="B1192" t="str">
            <v>Hitachi</v>
          </cell>
          <cell r="I1192">
            <v>0</v>
          </cell>
          <cell r="K1192" t="str">
            <v>Hitachi</v>
          </cell>
          <cell r="R1192">
            <v>0</v>
          </cell>
        </row>
        <row r="1193">
          <cell r="B1193" t="str">
            <v>Hitachi Cable</v>
          </cell>
          <cell r="C1193">
            <v>0</v>
          </cell>
          <cell r="D1193">
            <v>0</v>
          </cell>
          <cell r="E1193">
            <v>0</v>
          </cell>
          <cell r="F1193">
            <v>0</v>
          </cell>
          <cell r="G1193">
            <v>0</v>
          </cell>
          <cell r="H1193">
            <v>0</v>
          </cell>
          <cell r="I1193">
            <v>0</v>
          </cell>
          <cell r="K1193" t="str">
            <v>Hitachi Cable</v>
          </cell>
          <cell r="L1193">
            <v>0</v>
          </cell>
          <cell r="M1193">
            <v>0</v>
          </cell>
          <cell r="N1193">
            <v>0</v>
          </cell>
          <cell r="O1193">
            <v>0</v>
          </cell>
          <cell r="P1193">
            <v>0</v>
          </cell>
          <cell r="Q1193">
            <v>0</v>
          </cell>
          <cell r="R1193">
            <v>0</v>
          </cell>
        </row>
        <row r="1194">
          <cell r="B1194" t="str">
            <v>Huawei</v>
          </cell>
          <cell r="C1194">
            <v>22</v>
          </cell>
          <cell r="D1194">
            <v>42</v>
          </cell>
          <cell r="E1194">
            <v>14</v>
          </cell>
          <cell r="F1194">
            <v>0</v>
          </cell>
          <cell r="G1194">
            <v>33</v>
          </cell>
          <cell r="H1194">
            <v>0</v>
          </cell>
          <cell r="I1194">
            <v>111</v>
          </cell>
          <cell r="K1194" t="str">
            <v>Huawei</v>
          </cell>
          <cell r="L1194">
            <v>107</v>
          </cell>
          <cell r="M1194">
            <v>652</v>
          </cell>
          <cell r="N1194">
            <v>126</v>
          </cell>
          <cell r="O1194">
            <v>0</v>
          </cell>
          <cell r="P1194">
            <v>24081</v>
          </cell>
          <cell r="Q1194">
            <v>0</v>
          </cell>
          <cell r="R1194">
            <v>24966</v>
          </cell>
        </row>
        <row r="1195">
          <cell r="B1195" t="str">
            <v>Hyperchip</v>
          </cell>
          <cell r="I1195">
            <v>0</v>
          </cell>
          <cell r="K1195" t="str">
            <v>Hyperchip</v>
          </cell>
          <cell r="R1195">
            <v>0</v>
          </cell>
        </row>
        <row r="1196">
          <cell r="B1196" t="str">
            <v>Juniper</v>
          </cell>
          <cell r="C1196">
            <v>76</v>
          </cell>
          <cell r="D1196">
            <v>65</v>
          </cell>
          <cell r="E1196">
            <v>19</v>
          </cell>
          <cell r="F1196">
            <v>0</v>
          </cell>
          <cell r="G1196">
            <v>0</v>
          </cell>
          <cell r="H1196">
            <v>0</v>
          </cell>
          <cell r="I1196">
            <v>160</v>
          </cell>
          <cell r="K1196" t="str">
            <v>Juniper</v>
          </cell>
          <cell r="L1196">
            <v>120</v>
          </cell>
          <cell r="M1196">
            <v>483</v>
          </cell>
          <cell r="N1196">
            <v>122</v>
          </cell>
          <cell r="O1196">
            <v>0</v>
          </cell>
          <cell r="P1196">
            <v>0</v>
          </cell>
          <cell r="Q1196">
            <v>0</v>
          </cell>
          <cell r="R1196">
            <v>725</v>
          </cell>
        </row>
        <row r="1197">
          <cell r="B1197" t="str">
            <v>Laurel Networks</v>
          </cell>
          <cell r="I1197">
            <v>0</v>
          </cell>
          <cell r="K1197" t="str">
            <v>Laurel Networks</v>
          </cell>
          <cell r="R1197">
            <v>0</v>
          </cell>
        </row>
        <row r="1198">
          <cell r="B1198" t="str">
            <v>Lucent</v>
          </cell>
          <cell r="I1198">
            <v>0</v>
          </cell>
          <cell r="K1198" t="str">
            <v>Lucent</v>
          </cell>
          <cell r="R1198">
            <v>0</v>
          </cell>
        </row>
        <row r="1199">
          <cell r="B1199" t="str">
            <v>NEC</v>
          </cell>
          <cell r="C1199">
            <v>0</v>
          </cell>
          <cell r="D1199">
            <v>0</v>
          </cell>
          <cell r="E1199">
            <v>0</v>
          </cell>
          <cell r="F1199">
            <v>0</v>
          </cell>
          <cell r="G1199">
            <v>0</v>
          </cell>
          <cell r="H1199">
            <v>0</v>
          </cell>
          <cell r="I1199">
            <v>0</v>
          </cell>
          <cell r="K1199" t="str">
            <v>NEC</v>
          </cell>
          <cell r="L1199">
            <v>0</v>
          </cell>
          <cell r="M1199">
            <v>0</v>
          </cell>
          <cell r="N1199">
            <v>0</v>
          </cell>
          <cell r="O1199">
            <v>0</v>
          </cell>
          <cell r="P1199">
            <v>0</v>
          </cell>
          <cell r="Q1199">
            <v>0</v>
          </cell>
          <cell r="R1199">
            <v>0</v>
          </cell>
        </row>
        <row r="1200">
          <cell r="B1200" t="str">
            <v>Nokia Siemens Networks</v>
          </cell>
          <cell r="C1200">
            <v>0</v>
          </cell>
          <cell r="D1200">
            <v>0</v>
          </cell>
          <cell r="E1200">
            <v>0</v>
          </cell>
          <cell r="F1200">
            <v>0</v>
          </cell>
          <cell r="G1200">
            <v>0</v>
          </cell>
          <cell r="H1200">
            <v>0</v>
          </cell>
          <cell r="I1200">
            <v>0</v>
          </cell>
          <cell r="K1200" t="str">
            <v>Nokia Siemens Networks</v>
          </cell>
          <cell r="L1200">
            <v>0</v>
          </cell>
          <cell r="M1200">
            <v>0</v>
          </cell>
          <cell r="N1200">
            <v>0</v>
          </cell>
          <cell r="O1200">
            <v>0</v>
          </cell>
          <cell r="P1200">
            <v>0</v>
          </cell>
          <cell r="Q1200">
            <v>0</v>
          </cell>
          <cell r="R1200">
            <v>0</v>
          </cell>
        </row>
        <row r="1201">
          <cell r="B1201" t="str">
            <v>Nortel</v>
          </cell>
          <cell r="C1201">
            <v>0</v>
          </cell>
          <cell r="D1201">
            <v>0</v>
          </cell>
          <cell r="E1201">
            <v>0</v>
          </cell>
          <cell r="F1201">
            <v>0</v>
          </cell>
          <cell r="G1201">
            <v>8</v>
          </cell>
          <cell r="H1201">
            <v>8</v>
          </cell>
          <cell r="I1201">
            <v>16</v>
          </cell>
          <cell r="K1201" t="str">
            <v>Nortel</v>
          </cell>
          <cell r="L1201">
            <v>0</v>
          </cell>
          <cell r="M1201">
            <v>0</v>
          </cell>
          <cell r="N1201">
            <v>0</v>
          </cell>
          <cell r="O1201">
            <v>0</v>
          </cell>
          <cell r="P1201">
            <v>322</v>
          </cell>
          <cell r="Q1201">
            <v>41</v>
          </cell>
          <cell r="R1201">
            <v>363</v>
          </cell>
        </row>
        <row r="1202">
          <cell r="B1202" t="str">
            <v>Procket</v>
          </cell>
          <cell r="I1202">
            <v>0</v>
          </cell>
          <cell r="K1202" t="str">
            <v>Procket</v>
          </cell>
          <cell r="R1202">
            <v>0</v>
          </cell>
        </row>
        <row r="1203">
          <cell r="B1203" t="str">
            <v>Quarry</v>
          </cell>
          <cell r="I1203">
            <v>0</v>
          </cell>
          <cell r="K1203" t="str">
            <v>Quarry</v>
          </cell>
          <cell r="R1203">
            <v>0</v>
          </cell>
        </row>
        <row r="1204">
          <cell r="B1204" t="str">
            <v>Redback</v>
          </cell>
          <cell r="C1204">
            <v>0</v>
          </cell>
          <cell r="D1204">
            <v>0</v>
          </cell>
          <cell r="E1204">
            <v>0</v>
          </cell>
          <cell r="F1204">
            <v>0</v>
          </cell>
          <cell r="G1204">
            <v>0</v>
          </cell>
          <cell r="H1204">
            <v>0</v>
          </cell>
          <cell r="I1204">
            <v>0</v>
          </cell>
          <cell r="K1204" t="str">
            <v>Redback</v>
          </cell>
          <cell r="L1204">
            <v>0</v>
          </cell>
          <cell r="M1204">
            <v>0</v>
          </cell>
          <cell r="N1204">
            <v>0</v>
          </cell>
          <cell r="O1204">
            <v>0</v>
          </cell>
          <cell r="P1204">
            <v>0</v>
          </cell>
          <cell r="Q1204">
            <v>0</v>
          </cell>
          <cell r="R1204">
            <v>0</v>
          </cell>
        </row>
        <row r="1205">
          <cell r="B1205" t="str">
            <v>Riverstone</v>
          </cell>
          <cell r="I1205">
            <v>0</v>
          </cell>
          <cell r="K1205" t="str">
            <v>Riverstone</v>
          </cell>
          <cell r="R1205">
            <v>0</v>
          </cell>
        </row>
        <row r="1206">
          <cell r="B1206" t="str">
            <v>Tellabs</v>
          </cell>
          <cell r="C1206">
            <v>0</v>
          </cell>
          <cell r="D1206">
            <v>17</v>
          </cell>
          <cell r="E1206">
            <v>0</v>
          </cell>
          <cell r="F1206">
            <v>0</v>
          </cell>
          <cell r="G1206">
            <v>0</v>
          </cell>
          <cell r="H1206">
            <v>0</v>
          </cell>
          <cell r="I1206">
            <v>17</v>
          </cell>
          <cell r="K1206" t="str">
            <v>Tellabs</v>
          </cell>
          <cell r="L1206">
            <v>0</v>
          </cell>
          <cell r="M1206">
            <v>179</v>
          </cell>
          <cell r="N1206">
            <v>0</v>
          </cell>
          <cell r="O1206">
            <v>0</v>
          </cell>
          <cell r="P1206">
            <v>0</v>
          </cell>
          <cell r="Q1206">
            <v>0</v>
          </cell>
          <cell r="R1206">
            <v>179</v>
          </cell>
        </row>
        <row r="1207">
          <cell r="B1207" t="str">
            <v>ZTE</v>
          </cell>
          <cell r="C1207">
            <v>0</v>
          </cell>
          <cell r="D1207">
            <v>8</v>
          </cell>
          <cell r="E1207">
            <v>0</v>
          </cell>
          <cell r="F1207">
            <v>0</v>
          </cell>
          <cell r="G1207">
            <v>0</v>
          </cell>
          <cell r="H1207">
            <v>0</v>
          </cell>
          <cell r="I1207">
            <v>8</v>
          </cell>
          <cell r="K1207" t="str">
            <v>ZTE</v>
          </cell>
          <cell r="L1207">
            <v>0</v>
          </cell>
          <cell r="M1207">
            <v>112</v>
          </cell>
          <cell r="N1207">
            <v>0</v>
          </cell>
          <cell r="O1207">
            <v>0</v>
          </cell>
          <cell r="P1207">
            <v>0</v>
          </cell>
          <cell r="Q1207">
            <v>0</v>
          </cell>
          <cell r="R1207">
            <v>112</v>
          </cell>
        </row>
        <row r="1208">
          <cell r="B1208" t="str">
            <v>Other</v>
          </cell>
          <cell r="C1208">
            <v>0</v>
          </cell>
          <cell r="D1208">
            <v>0</v>
          </cell>
          <cell r="E1208">
            <v>0</v>
          </cell>
          <cell r="F1208">
            <v>0</v>
          </cell>
          <cell r="G1208">
            <v>1</v>
          </cell>
          <cell r="H1208">
            <v>0</v>
          </cell>
          <cell r="I1208">
            <v>1</v>
          </cell>
          <cell r="K1208" t="str">
            <v>Other</v>
          </cell>
          <cell r="L1208">
            <v>0</v>
          </cell>
          <cell r="M1208">
            <v>0</v>
          </cell>
          <cell r="N1208">
            <v>0</v>
          </cell>
          <cell r="O1208">
            <v>0</v>
          </cell>
          <cell r="P1208">
            <v>5</v>
          </cell>
          <cell r="Q1208">
            <v>0</v>
          </cell>
          <cell r="R1208">
            <v>5</v>
          </cell>
        </row>
        <row r="1209">
          <cell r="B1209" t="str">
            <v>Total</v>
          </cell>
          <cell r="C1209">
            <v>229</v>
          </cell>
          <cell r="D1209">
            <v>494</v>
          </cell>
          <cell r="E1209">
            <v>85</v>
          </cell>
          <cell r="F1209">
            <v>0</v>
          </cell>
          <cell r="G1209">
            <v>163</v>
          </cell>
          <cell r="H1209">
            <v>59</v>
          </cell>
          <cell r="I1209">
            <v>1030</v>
          </cell>
          <cell r="K1209" t="str">
            <v>Total</v>
          </cell>
          <cell r="L1209">
            <v>593</v>
          </cell>
          <cell r="M1209">
            <v>7024</v>
          </cell>
          <cell r="N1209">
            <v>709</v>
          </cell>
          <cell r="O1209">
            <v>0</v>
          </cell>
          <cell r="P1209">
            <v>28527</v>
          </cell>
          <cell r="Q1209">
            <v>361</v>
          </cell>
          <cell r="R1209">
            <v>37214</v>
          </cell>
        </row>
        <row r="1213">
          <cell r="B1213" t="str">
            <v>Vendor</v>
          </cell>
          <cell r="C1213" t="str">
            <v>Core IP/MPLS</v>
          </cell>
          <cell r="D1213" t="str">
            <v xml:space="preserve">Edge IP/MPLS </v>
          </cell>
          <cell r="E1213" t="str">
            <v>Subscriber Service Router</v>
          </cell>
          <cell r="F1213" t="str">
            <v>BRAS</v>
          </cell>
          <cell r="G1213" t="str">
            <v>IP/Ethernet</v>
          </cell>
          <cell r="H1213" t="str">
            <v>ATM/MPLS</v>
          </cell>
          <cell r="I1213" t="str">
            <v>Total IPS</v>
          </cell>
          <cell r="K1213" t="str">
            <v>Vendor</v>
          </cell>
          <cell r="L1213" t="str">
            <v>Core IP/MPLS</v>
          </cell>
          <cell r="M1213" t="str">
            <v>Edge IP/MPLS</v>
          </cell>
          <cell r="N1213" t="str">
            <v>Subscriber Service Router</v>
          </cell>
          <cell r="O1213" t="str">
            <v>BRAS</v>
          </cell>
          <cell r="P1213" t="str">
            <v>IP/Ethernet</v>
          </cell>
          <cell r="Q1213" t="str">
            <v>ATM/MPLS</v>
          </cell>
          <cell r="R1213" t="str">
            <v>Total IPS</v>
          </cell>
        </row>
        <row r="1214">
          <cell r="B1214" t="str">
            <v>Alaxala Networks</v>
          </cell>
          <cell r="C1214">
            <v>0</v>
          </cell>
          <cell r="D1214">
            <v>0</v>
          </cell>
          <cell r="E1214">
            <v>0</v>
          </cell>
          <cell r="F1214">
            <v>0</v>
          </cell>
          <cell r="G1214">
            <v>0</v>
          </cell>
          <cell r="H1214">
            <v>0</v>
          </cell>
          <cell r="I1214">
            <v>0</v>
          </cell>
          <cell r="K1214" t="str">
            <v>Alaxala Networks</v>
          </cell>
          <cell r="L1214">
            <v>0</v>
          </cell>
          <cell r="M1214">
            <v>0</v>
          </cell>
          <cell r="N1214">
            <v>0</v>
          </cell>
          <cell r="O1214">
            <v>0</v>
          </cell>
          <cell r="P1214">
            <v>0</v>
          </cell>
          <cell r="Q1214">
            <v>0</v>
          </cell>
          <cell r="R1214">
            <v>0</v>
          </cell>
        </row>
        <row r="1215">
          <cell r="B1215" t="str">
            <v>Alcatel-Lucent</v>
          </cell>
          <cell r="C1215">
            <v>0</v>
          </cell>
          <cell r="D1215">
            <v>154</v>
          </cell>
          <cell r="E1215">
            <v>0</v>
          </cell>
          <cell r="F1215">
            <v>0</v>
          </cell>
          <cell r="G1215">
            <v>0</v>
          </cell>
          <cell r="H1215">
            <v>45</v>
          </cell>
          <cell r="I1215">
            <v>199</v>
          </cell>
          <cell r="K1215" t="str">
            <v>Alcatel-Lucent</v>
          </cell>
          <cell r="L1215">
            <v>0</v>
          </cell>
          <cell r="M1215">
            <v>1338</v>
          </cell>
          <cell r="N1215">
            <v>0</v>
          </cell>
          <cell r="O1215">
            <v>0</v>
          </cell>
          <cell r="P1215">
            <v>0</v>
          </cell>
          <cell r="Q1215">
            <v>290</v>
          </cell>
          <cell r="R1215">
            <v>1628</v>
          </cell>
        </row>
        <row r="1216">
          <cell r="B1216" t="str">
            <v>Atrica</v>
          </cell>
          <cell r="I1216">
            <v>0</v>
          </cell>
          <cell r="K1216" t="str">
            <v>Atrica</v>
          </cell>
          <cell r="R1216">
            <v>0</v>
          </cell>
        </row>
        <row r="1217">
          <cell r="B1217" t="str">
            <v>Avici</v>
          </cell>
          <cell r="I1217">
            <v>0</v>
          </cell>
          <cell r="K1217" t="str">
            <v>Avici</v>
          </cell>
          <cell r="R1217">
            <v>0</v>
          </cell>
        </row>
        <row r="1218">
          <cell r="B1218" t="str">
            <v>Brocade</v>
          </cell>
          <cell r="C1218">
            <v>1</v>
          </cell>
          <cell r="D1218">
            <v>0</v>
          </cell>
          <cell r="E1218">
            <v>0</v>
          </cell>
          <cell r="F1218">
            <v>0</v>
          </cell>
          <cell r="G1218">
            <v>6</v>
          </cell>
          <cell r="H1218">
            <v>0</v>
          </cell>
          <cell r="I1218">
            <v>7</v>
          </cell>
          <cell r="K1218" t="str">
            <v>Brocade</v>
          </cell>
          <cell r="L1218">
            <v>19</v>
          </cell>
          <cell r="M1218">
            <v>0</v>
          </cell>
          <cell r="N1218">
            <v>0</v>
          </cell>
          <cell r="O1218">
            <v>0</v>
          </cell>
          <cell r="P1218">
            <v>94</v>
          </cell>
          <cell r="Q1218">
            <v>0</v>
          </cell>
          <cell r="R1218">
            <v>113</v>
          </cell>
        </row>
        <row r="1219">
          <cell r="B1219" t="str">
            <v>Caspian</v>
          </cell>
          <cell r="I1219">
            <v>0</v>
          </cell>
          <cell r="K1219" t="str">
            <v>Caspian</v>
          </cell>
          <cell r="R1219">
            <v>0</v>
          </cell>
        </row>
        <row r="1220">
          <cell r="B1220" t="str">
            <v>Chiaro</v>
          </cell>
          <cell r="I1220">
            <v>0</v>
          </cell>
          <cell r="K1220" t="str">
            <v>Chiaro</v>
          </cell>
          <cell r="R1220">
            <v>0</v>
          </cell>
        </row>
        <row r="1221">
          <cell r="B1221" t="str">
            <v>Ciena</v>
          </cell>
          <cell r="C1221">
            <v>0</v>
          </cell>
          <cell r="D1221">
            <v>0</v>
          </cell>
          <cell r="E1221">
            <v>0</v>
          </cell>
          <cell r="F1221">
            <v>0</v>
          </cell>
          <cell r="G1221">
            <v>0</v>
          </cell>
          <cell r="H1221">
            <v>0</v>
          </cell>
          <cell r="I1221">
            <v>0</v>
          </cell>
          <cell r="K1221" t="str">
            <v>Ciena</v>
          </cell>
          <cell r="L1221">
            <v>0</v>
          </cell>
          <cell r="M1221">
            <v>0</v>
          </cell>
          <cell r="N1221">
            <v>0</v>
          </cell>
          <cell r="O1221">
            <v>0</v>
          </cell>
          <cell r="P1221">
            <v>0</v>
          </cell>
          <cell r="Q1221">
            <v>0</v>
          </cell>
          <cell r="R1221">
            <v>0</v>
          </cell>
        </row>
        <row r="1222">
          <cell r="B1222" t="str">
            <v>Cisco</v>
          </cell>
          <cell r="C1222">
            <v>138</v>
          </cell>
          <cell r="D1222">
            <v>233</v>
          </cell>
          <cell r="E1222">
            <v>7</v>
          </cell>
          <cell r="F1222">
            <v>0</v>
          </cell>
          <cell r="G1222">
            <v>86</v>
          </cell>
          <cell r="H1222">
            <v>0</v>
          </cell>
          <cell r="I1222">
            <v>464</v>
          </cell>
          <cell r="K1222" t="str">
            <v>Cisco</v>
          </cell>
          <cell r="L1222">
            <v>359</v>
          </cell>
          <cell r="M1222">
            <v>4604</v>
          </cell>
          <cell r="N1222">
            <v>24</v>
          </cell>
          <cell r="O1222">
            <v>0</v>
          </cell>
          <cell r="P1222">
            <v>3014</v>
          </cell>
          <cell r="Q1222">
            <v>0</v>
          </cell>
          <cell r="R1222">
            <v>8001</v>
          </cell>
        </row>
        <row r="1223">
          <cell r="B1223" t="str">
            <v>Cosine</v>
          </cell>
          <cell r="I1223">
            <v>0</v>
          </cell>
          <cell r="K1223" t="str">
            <v>Cosine</v>
          </cell>
          <cell r="R1223">
            <v>0</v>
          </cell>
        </row>
        <row r="1224">
          <cell r="B1224" t="str">
            <v>ECI Telecom</v>
          </cell>
          <cell r="C1224">
            <v>0</v>
          </cell>
          <cell r="D1224">
            <v>0</v>
          </cell>
          <cell r="E1224">
            <v>0</v>
          </cell>
          <cell r="F1224">
            <v>0</v>
          </cell>
          <cell r="G1224">
            <v>1</v>
          </cell>
          <cell r="H1224">
            <v>0</v>
          </cell>
          <cell r="I1224">
            <v>1</v>
          </cell>
          <cell r="K1224" t="str">
            <v>ECI Telecom</v>
          </cell>
          <cell r="L1224">
            <v>0</v>
          </cell>
          <cell r="M1224">
            <v>0</v>
          </cell>
          <cell r="N1224">
            <v>0</v>
          </cell>
          <cell r="O1224">
            <v>0</v>
          </cell>
          <cell r="P1224">
            <v>3</v>
          </cell>
          <cell r="Q1224">
            <v>0</v>
          </cell>
          <cell r="R1224">
            <v>3</v>
          </cell>
        </row>
        <row r="1225">
          <cell r="B1225" t="str">
            <v>Equipe</v>
          </cell>
          <cell r="I1225">
            <v>0</v>
          </cell>
          <cell r="K1225" t="str">
            <v>Equipe</v>
          </cell>
          <cell r="R1225">
            <v>0</v>
          </cell>
        </row>
        <row r="1226">
          <cell r="B1226" t="str">
            <v>Ericsson</v>
          </cell>
          <cell r="C1226">
            <v>0</v>
          </cell>
          <cell r="D1226">
            <v>0</v>
          </cell>
          <cell r="E1226">
            <v>34</v>
          </cell>
          <cell r="F1226">
            <v>0</v>
          </cell>
          <cell r="G1226">
            <v>0</v>
          </cell>
          <cell r="H1226">
            <v>5</v>
          </cell>
          <cell r="I1226">
            <v>39</v>
          </cell>
          <cell r="K1226" t="str">
            <v>Ericsson</v>
          </cell>
          <cell r="L1226">
            <v>0</v>
          </cell>
          <cell r="M1226">
            <v>0</v>
          </cell>
          <cell r="N1226">
            <v>374</v>
          </cell>
          <cell r="O1226">
            <v>0</v>
          </cell>
          <cell r="P1226">
            <v>0</v>
          </cell>
          <cell r="Q1226">
            <v>24</v>
          </cell>
          <cell r="R1226">
            <v>398</v>
          </cell>
        </row>
        <row r="1227">
          <cell r="B1227" t="str">
            <v>Extreme</v>
          </cell>
          <cell r="C1227">
            <v>0</v>
          </cell>
          <cell r="D1227">
            <v>0</v>
          </cell>
          <cell r="E1227">
            <v>0</v>
          </cell>
          <cell r="F1227">
            <v>0</v>
          </cell>
          <cell r="G1227">
            <v>10</v>
          </cell>
          <cell r="H1227">
            <v>0</v>
          </cell>
          <cell r="I1227">
            <v>10</v>
          </cell>
          <cell r="K1227" t="str">
            <v>Extreme</v>
          </cell>
          <cell r="L1227">
            <v>0</v>
          </cell>
          <cell r="M1227">
            <v>0</v>
          </cell>
          <cell r="N1227">
            <v>0</v>
          </cell>
          <cell r="O1227">
            <v>0</v>
          </cell>
          <cell r="P1227">
            <v>406</v>
          </cell>
          <cell r="Q1227">
            <v>0</v>
          </cell>
          <cell r="R1227">
            <v>406</v>
          </cell>
        </row>
        <row r="1228">
          <cell r="B1228" t="str">
            <v>Force10</v>
          </cell>
          <cell r="C1228">
            <v>0</v>
          </cell>
          <cell r="D1228">
            <v>0</v>
          </cell>
          <cell r="E1228">
            <v>0</v>
          </cell>
          <cell r="F1228">
            <v>0</v>
          </cell>
          <cell r="G1228">
            <v>0</v>
          </cell>
          <cell r="H1228">
            <v>0</v>
          </cell>
          <cell r="I1228">
            <v>0</v>
          </cell>
          <cell r="K1228" t="str">
            <v>Force10</v>
          </cell>
          <cell r="L1228">
            <v>0</v>
          </cell>
          <cell r="M1228">
            <v>0</v>
          </cell>
          <cell r="N1228">
            <v>0</v>
          </cell>
          <cell r="O1228">
            <v>0</v>
          </cell>
          <cell r="P1228">
            <v>0</v>
          </cell>
          <cell r="Q1228">
            <v>0</v>
          </cell>
          <cell r="R1228">
            <v>0</v>
          </cell>
        </row>
        <row r="1229">
          <cell r="B1229" t="str">
            <v>Fujitsu</v>
          </cell>
          <cell r="C1229">
            <v>0</v>
          </cell>
          <cell r="D1229">
            <v>0</v>
          </cell>
          <cell r="E1229">
            <v>0</v>
          </cell>
          <cell r="F1229">
            <v>0</v>
          </cell>
          <cell r="G1229">
            <v>0</v>
          </cell>
          <cell r="H1229">
            <v>0</v>
          </cell>
          <cell r="I1229">
            <v>0</v>
          </cell>
          <cell r="K1229" t="str">
            <v>Fujitsu</v>
          </cell>
          <cell r="L1229">
            <v>0</v>
          </cell>
          <cell r="M1229">
            <v>0</v>
          </cell>
          <cell r="N1229">
            <v>0</v>
          </cell>
          <cell r="O1229">
            <v>0</v>
          </cell>
          <cell r="P1229">
            <v>0</v>
          </cell>
          <cell r="Q1229">
            <v>0</v>
          </cell>
          <cell r="R1229">
            <v>0</v>
          </cell>
        </row>
        <row r="1230">
          <cell r="B1230" t="str">
            <v>Hammerhead Systems</v>
          </cell>
          <cell r="I1230">
            <v>0</v>
          </cell>
          <cell r="K1230" t="str">
            <v>Hammerhead Systems</v>
          </cell>
          <cell r="R1230">
            <v>0</v>
          </cell>
        </row>
        <row r="1231">
          <cell r="B1231" t="str">
            <v>Hitachi</v>
          </cell>
          <cell r="I1231">
            <v>0</v>
          </cell>
          <cell r="K1231" t="str">
            <v>Hitachi</v>
          </cell>
          <cell r="R1231">
            <v>0</v>
          </cell>
        </row>
        <row r="1232">
          <cell r="B1232" t="str">
            <v>Hitachi Cable</v>
          </cell>
          <cell r="C1232">
            <v>0</v>
          </cell>
          <cell r="D1232">
            <v>0</v>
          </cell>
          <cell r="E1232">
            <v>0</v>
          </cell>
          <cell r="F1232">
            <v>0</v>
          </cell>
          <cell r="G1232">
            <v>0</v>
          </cell>
          <cell r="H1232">
            <v>0</v>
          </cell>
          <cell r="I1232">
            <v>0</v>
          </cell>
          <cell r="K1232" t="str">
            <v>Hitachi Cable</v>
          </cell>
          <cell r="L1232">
            <v>0</v>
          </cell>
          <cell r="M1232">
            <v>0</v>
          </cell>
          <cell r="N1232">
            <v>0</v>
          </cell>
          <cell r="O1232">
            <v>0</v>
          </cell>
          <cell r="P1232">
            <v>0</v>
          </cell>
          <cell r="Q1232">
            <v>0</v>
          </cell>
          <cell r="R1232">
            <v>0</v>
          </cell>
        </row>
        <row r="1233">
          <cell r="B1233" t="str">
            <v>Huawei</v>
          </cell>
          <cell r="C1233">
            <v>26</v>
          </cell>
          <cell r="D1233">
            <v>48</v>
          </cell>
          <cell r="E1233">
            <v>12</v>
          </cell>
          <cell r="F1233">
            <v>0</v>
          </cell>
          <cell r="G1233">
            <v>39</v>
          </cell>
          <cell r="H1233">
            <v>0</v>
          </cell>
          <cell r="I1233">
            <v>125</v>
          </cell>
          <cell r="K1233" t="str">
            <v>Huawei</v>
          </cell>
          <cell r="L1233">
            <v>113</v>
          </cell>
          <cell r="M1233">
            <v>712</v>
          </cell>
          <cell r="N1233">
            <v>101</v>
          </cell>
          <cell r="O1233">
            <v>0</v>
          </cell>
          <cell r="P1233">
            <v>25159</v>
          </cell>
          <cell r="Q1233">
            <v>0</v>
          </cell>
          <cell r="R1233">
            <v>26085</v>
          </cell>
        </row>
        <row r="1234">
          <cell r="B1234" t="str">
            <v>Hyperchip</v>
          </cell>
          <cell r="I1234">
            <v>0</v>
          </cell>
          <cell r="K1234" t="str">
            <v>Hyperchip</v>
          </cell>
          <cell r="R1234">
            <v>0</v>
          </cell>
        </row>
        <row r="1235">
          <cell r="B1235" t="str">
            <v>Juniper</v>
          </cell>
          <cell r="C1235">
            <v>71</v>
          </cell>
          <cell r="D1235">
            <v>67</v>
          </cell>
          <cell r="E1235">
            <v>17</v>
          </cell>
          <cell r="F1235">
            <v>0</v>
          </cell>
          <cell r="G1235">
            <v>0</v>
          </cell>
          <cell r="H1235">
            <v>0</v>
          </cell>
          <cell r="I1235">
            <v>155</v>
          </cell>
          <cell r="K1235" t="str">
            <v>Juniper</v>
          </cell>
          <cell r="L1235">
            <v>108</v>
          </cell>
          <cell r="M1235">
            <v>824</v>
          </cell>
          <cell r="N1235">
            <v>123</v>
          </cell>
          <cell r="O1235">
            <v>0</v>
          </cell>
          <cell r="P1235">
            <v>0</v>
          </cell>
          <cell r="Q1235">
            <v>0</v>
          </cell>
          <cell r="R1235">
            <v>1055</v>
          </cell>
        </row>
        <row r="1236">
          <cell r="B1236" t="str">
            <v>Laurel Networks</v>
          </cell>
          <cell r="I1236">
            <v>0</v>
          </cell>
          <cell r="K1236" t="str">
            <v>Laurel Networks</v>
          </cell>
          <cell r="R1236">
            <v>0</v>
          </cell>
        </row>
        <row r="1237">
          <cell r="B1237" t="str">
            <v>Lucent</v>
          </cell>
          <cell r="I1237">
            <v>0</v>
          </cell>
          <cell r="K1237" t="str">
            <v>Lucent</v>
          </cell>
          <cell r="R1237">
            <v>0</v>
          </cell>
        </row>
        <row r="1238">
          <cell r="B1238" t="str">
            <v>NEC</v>
          </cell>
          <cell r="C1238">
            <v>0</v>
          </cell>
          <cell r="D1238">
            <v>0</v>
          </cell>
          <cell r="E1238">
            <v>0</v>
          </cell>
          <cell r="F1238">
            <v>0</v>
          </cell>
          <cell r="G1238">
            <v>0</v>
          </cell>
          <cell r="H1238">
            <v>0</v>
          </cell>
          <cell r="I1238">
            <v>0</v>
          </cell>
          <cell r="K1238" t="str">
            <v>NEC</v>
          </cell>
          <cell r="L1238">
            <v>0</v>
          </cell>
          <cell r="M1238">
            <v>0</v>
          </cell>
          <cell r="N1238">
            <v>0</v>
          </cell>
          <cell r="O1238">
            <v>0</v>
          </cell>
          <cell r="P1238">
            <v>0</v>
          </cell>
          <cell r="Q1238">
            <v>0</v>
          </cell>
          <cell r="R1238">
            <v>0</v>
          </cell>
        </row>
        <row r="1239">
          <cell r="B1239" t="str">
            <v>Nokia Siemens Networks</v>
          </cell>
          <cell r="C1239">
            <v>0</v>
          </cell>
          <cell r="D1239">
            <v>0</v>
          </cell>
          <cell r="E1239">
            <v>0</v>
          </cell>
          <cell r="F1239">
            <v>0</v>
          </cell>
          <cell r="G1239">
            <v>0</v>
          </cell>
          <cell r="H1239">
            <v>0</v>
          </cell>
          <cell r="I1239">
            <v>0</v>
          </cell>
          <cell r="K1239" t="str">
            <v>Nokia Siemens Networks</v>
          </cell>
          <cell r="L1239">
            <v>0</v>
          </cell>
          <cell r="M1239">
            <v>0</v>
          </cell>
          <cell r="N1239">
            <v>0</v>
          </cell>
          <cell r="O1239">
            <v>0</v>
          </cell>
          <cell r="P1239">
            <v>0</v>
          </cell>
          <cell r="Q1239">
            <v>0</v>
          </cell>
          <cell r="R1239">
            <v>0</v>
          </cell>
        </row>
        <row r="1240">
          <cell r="B1240" t="str">
            <v>Nortel</v>
          </cell>
          <cell r="C1240">
            <v>0</v>
          </cell>
          <cell r="D1240">
            <v>0</v>
          </cell>
          <cell r="E1240">
            <v>0</v>
          </cell>
          <cell r="F1240">
            <v>0</v>
          </cell>
          <cell r="G1240">
            <v>15</v>
          </cell>
          <cell r="H1240">
            <v>12</v>
          </cell>
          <cell r="I1240">
            <v>27</v>
          </cell>
          <cell r="K1240" t="str">
            <v>Nortel</v>
          </cell>
          <cell r="L1240">
            <v>0</v>
          </cell>
          <cell r="M1240">
            <v>0</v>
          </cell>
          <cell r="N1240">
            <v>0</v>
          </cell>
          <cell r="O1240">
            <v>0</v>
          </cell>
          <cell r="P1240">
            <v>604</v>
          </cell>
          <cell r="Q1240">
            <v>62</v>
          </cell>
          <cell r="R1240">
            <v>666</v>
          </cell>
        </row>
        <row r="1241">
          <cell r="B1241" t="str">
            <v>Procket</v>
          </cell>
          <cell r="I1241">
            <v>0</v>
          </cell>
          <cell r="K1241" t="str">
            <v>Procket</v>
          </cell>
          <cell r="R1241">
            <v>0</v>
          </cell>
        </row>
        <row r="1242">
          <cell r="B1242" t="str">
            <v>Quarry</v>
          </cell>
          <cell r="I1242">
            <v>0</v>
          </cell>
          <cell r="K1242" t="str">
            <v>Quarry</v>
          </cell>
          <cell r="R1242">
            <v>0</v>
          </cell>
        </row>
        <row r="1243">
          <cell r="B1243" t="str">
            <v>Redback</v>
          </cell>
          <cell r="C1243">
            <v>0</v>
          </cell>
          <cell r="D1243">
            <v>0</v>
          </cell>
          <cell r="E1243">
            <v>0</v>
          </cell>
          <cell r="F1243">
            <v>0</v>
          </cell>
          <cell r="G1243">
            <v>0</v>
          </cell>
          <cell r="H1243">
            <v>0</v>
          </cell>
          <cell r="I1243">
            <v>0</v>
          </cell>
          <cell r="K1243" t="str">
            <v>Redback</v>
          </cell>
          <cell r="L1243">
            <v>0</v>
          </cell>
          <cell r="M1243">
            <v>0</v>
          </cell>
          <cell r="N1243">
            <v>0</v>
          </cell>
          <cell r="O1243">
            <v>0</v>
          </cell>
          <cell r="P1243">
            <v>0</v>
          </cell>
          <cell r="Q1243">
            <v>0</v>
          </cell>
          <cell r="R1243">
            <v>0</v>
          </cell>
        </row>
        <row r="1244">
          <cell r="B1244" t="str">
            <v>Riverstone</v>
          </cell>
          <cell r="I1244">
            <v>0</v>
          </cell>
          <cell r="K1244" t="str">
            <v>Riverstone</v>
          </cell>
          <cell r="R1244">
            <v>0</v>
          </cell>
        </row>
        <row r="1245">
          <cell r="B1245" t="str">
            <v>Tellabs</v>
          </cell>
          <cell r="C1245">
            <v>0</v>
          </cell>
          <cell r="D1245">
            <v>24</v>
          </cell>
          <cell r="E1245">
            <v>0</v>
          </cell>
          <cell r="F1245">
            <v>0</v>
          </cell>
          <cell r="G1245">
            <v>0</v>
          </cell>
          <cell r="H1245">
            <v>0</v>
          </cell>
          <cell r="I1245">
            <v>24</v>
          </cell>
          <cell r="K1245" t="str">
            <v>Tellabs</v>
          </cell>
          <cell r="L1245">
            <v>0</v>
          </cell>
          <cell r="M1245">
            <v>253</v>
          </cell>
          <cell r="N1245">
            <v>0</v>
          </cell>
          <cell r="O1245">
            <v>0</v>
          </cell>
          <cell r="P1245">
            <v>0</v>
          </cell>
          <cell r="Q1245">
            <v>0</v>
          </cell>
          <cell r="R1245">
            <v>253</v>
          </cell>
        </row>
        <row r="1246">
          <cell r="B1246" t="str">
            <v>ZTE</v>
          </cell>
          <cell r="C1246">
            <v>0</v>
          </cell>
          <cell r="D1246">
            <v>13</v>
          </cell>
          <cell r="E1246">
            <v>0</v>
          </cell>
          <cell r="F1246">
            <v>0</v>
          </cell>
          <cell r="G1246">
            <v>10</v>
          </cell>
          <cell r="H1246">
            <v>0</v>
          </cell>
          <cell r="I1246">
            <v>23</v>
          </cell>
          <cell r="K1246" t="str">
            <v>ZTE</v>
          </cell>
          <cell r="L1246">
            <v>0</v>
          </cell>
          <cell r="M1246">
            <v>182</v>
          </cell>
          <cell r="N1246">
            <v>0</v>
          </cell>
          <cell r="O1246">
            <v>0</v>
          </cell>
          <cell r="P1246">
            <v>6051</v>
          </cell>
          <cell r="Q1246">
            <v>0</v>
          </cell>
          <cell r="R1246">
            <v>6233</v>
          </cell>
        </row>
        <row r="1247">
          <cell r="B1247" t="str">
            <v>Other</v>
          </cell>
          <cell r="C1247">
            <v>0</v>
          </cell>
          <cell r="D1247">
            <v>0</v>
          </cell>
          <cell r="E1247">
            <v>0</v>
          </cell>
          <cell r="F1247">
            <v>0</v>
          </cell>
          <cell r="G1247">
            <v>2</v>
          </cell>
          <cell r="H1247">
            <v>0</v>
          </cell>
          <cell r="I1247">
            <v>2</v>
          </cell>
          <cell r="K1247" t="str">
            <v>Other</v>
          </cell>
          <cell r="L1247">
            <v>0</v>
          </cell>
          <cell r="M1247">
            <v>0</v>
          </cell>
          <cell r="N1247">
            <v>0</v>
          </cell>
          <cell r="O1247">
            <v>0</v>
          </cell>
          <cell r="P1247">
            <v>10</v>
          </cell>
          <cell r="Q1247">
            <v>0</v>
          </cell>
          <cell r="R1247">
            <v>10</v>
          </cell>
        </row>
        <row r="1248">
          <cell r="B1248" t="str">
            <v>Total</v>
          </cell>
          <cell r="C1248">
            <v>236</v>
          </cell>
          <cell r="D1248">
            <v>539</v>
          </cell>
          <cell r="E1248">
            <v>70</v>
          </cell>
          <cell r="F1248">
            <v>0</v>
          </cell>
          <cell r="G1248">
            <v>169</v>
          </cell>
          <cell r="H1248">
            <v>62</v>
          </cell>
          <cell r="I1248">
            <v>1076</v>
          </cell>
          <cell r="K1248" t="str">
            <v>Total</v>
          </cell>
          <cell r="L1248">
            <v>599</v>
          </cell>
          <cell r="M1248">
            <v>7913</v>
          </cell>
          <cell r="N1248">
            <v>622</v>
          </cell>
          <cell r="O1248">
            <v>0</v>
          </cell>
          <cell r="P1248">
            <v>35341</v>
          </cell>
          <cell r="Q1248">
            <v>376</v>
          </cell>
          <cell r="R1248">
            <v>44851</v>
          </cell>
        </row>
        <row r="1252">
          <cell r="B1252" t="str">
            <v>Vendor</v>
          </cell>
          <cell r="C1252" t="str">
            <v>Core IP/MPLS</v>
          </cell>
          <cell r="D1252" t="str">
            <v xml:space="preserve">Edge IP/MPLS </v>
          </cell>
          <cell r="E1252" t="str">
            <v>Subscriber Service Router</v>
          </cell>
          <cell r="F1252" t="str">
            <v>BRAS</v>
          </cell>
          <cell r="G1252" t="str">
            <v>IP/Ethernet</v>
          </cell>
          <cell r="H1252" t="str">
            <v>ATM/MPLS</v>
          </cell>
          <cell r="I1252" t="str">
            <v>Total IPS</v>
          </cell>
          <cell r="K1252" t="str">
            <v>Vendor</v>
          </cell>
          <cell r="L1252" t="str">
            <v>Core IP/MPLS</v>
          </cell>
          <cell r="M1252" t="str">
            <v>Edge IP/MPLS</v>
          </cell>
          <cell r="N1252" t="str">
            <v>Subscriber Service Router</v>
          </cell>
          <cell r="O1252" t="str">
            <v>BRAS</v>
          </cell>
          <cell r="P1252" t="str">
            <v>IP/Ethernet</v>
          </cell>
          <cell r="Q1252" t="str">
            <v>ATM/MPLS</v>
          </cell>
          <cell r="R1252" t="str">
            <v>Total IPS</v>
          </cell>
        </row>
        <row r="1253">
          <cell r="B1253" t="str">
            <v>Alaxala Networks</v>
          </cell>
          <cell r="C1253">
            <v>0</v>
          </cell>
          <cell r="D1253">
            <v>0</v>
          </cell>
          <cell r="E1253">
            <v>0</v>
          </cell>
          <cell r="F1253">
            <v>0</v>
          </cell>
          <cell r="G1253">
            <v>0</v>
          </cell>
          <cell r="H1253">
            <v>0</v>
          </cell>
          <cell r="I1253">
            <v>0</v>
          </cell>
          <cell r="K1253" t="str">
            <v>Alaxala Networks</v>
          </cell>
          <cell r="L1253">
            <v>0</v>
          </cell>
          <cell r="M1253">
            <v>0</v>
          </cell>
          <cell r="N1253">
            <v>0</v>
          </cell>
          <cell r="O1253">
            <v>0</v>
          </cell>
          <cell r="P1253">
            <v>0</v>
          </cell>
          <cell r="Q1253">
            <v>0</v>
          </cell>
          <cell r="R1253">
            <v>0</v>
          </cell>
        </row>
        <row r="1254">
          <cell r="B1254" t="str">
            <v>Alcatel-Lucent</v>
          </cell>
          <cell r="C1254">
            <v>0</v>
          </cell>
          <cell r="D1254">
            <v>144</v>
          </cell>
          <cell r="E1254">
            <v>0</v>
          </cell>
          <cell r="F1254">
            <v>0</v>
          </cell>
          <cell r="G1254">
            <v>0</v>
          </cell>
          <cell r="H1254">
            <v>38</v>
          </cell>
          <cell r="I1254">
            <v>182</v>
          </cell>
          <cell r="K1254" t="str">
            <v>Alcatel-Lucent</v>
          </cell>
          <cell r="L1254">
            <v>0</v>
          </cell>
          <cell r="M1254">
            <v>1254</v>
          </cell>
          <cell r="N1254">
            <v>0</v>
          </cell>
          <cell r="O1254">
            <v>0</v>
          </cell>
          <cell r="P1254">
            <v>0</v>
          </cell>
          <cell r="Q1254">
            <v>243</v>
          </cell>
          <cell r="R1254">
            <v>1497</v>
          </cell>
        </row>
        <row r="1255">
          <cell r="B1255" t="str">
            <v>Atrica</v>
          </cell>
          <cell r="I1255">
            <v>0</v>
          </cell>
          <cell r="K1255" t="str">
            <v>Atrica</v>
          </cell>
          <cell r="R1255">
            <v>0</v>
          </cell>
        </row>
        <row r="1256">
          <cell r="B1256" t="str">
            <v>Avici</v>
          </cell>
          <cell r="I1256">
            <v>0</v>
          </cell>
          <cell r="K1256" t="str">
            <v>Avici</v>
          </cell>
          <cell r="R1256">
            <v>0</v>
          </cell>
        </row>
        <row r="1257">
          <cell r="B1257" t="str">
            <v>Brocade</v>
          </cell>
          <cell r="C1257">
            <v>1</v>
          </cell>
          <cell r="D1257">
            <v>0</v>
          </cell>
          <cell r="E1257">
            <v>0</v>
          </cell>
          <cell r="F1257">
            <v>0</v>
          </cell>
          <cell r="G1257">
            <v>4</v>
          </cell>
          <cell r="H1257">
            <v>0</v>
          </cell>
          <cell r="I1257">
            <v>5</v>
          </cell>
          <cell r="K1257" t="str">
            <v>Brocade</v>
          </cell>
          <cell r="L1257">
            <v>19</v>
          </cell>
          <cell r="M1257">
            <v>0</v>
          </cell>
          <cell r="N1257">
            <v>0</v>
          </cell>
          <cell r="O1257">
            <v>0</v>
          </cell>
          <cell r="P1257">
            <v>63</v>
          </cell>
          <cell r="Q1257">
            <v>0</v>
          </cell>
          <cell r="R1257">
            <v>82</v>
          </cell>
        </row>
        <row r="1258">
          <cell r="B1258" t="str">
            <v>Caspian</v>
          </cell>
          <cell r="I1258">
            <v>0</v>
          </cell>
          <cell r="K1258" t="str">
            <v>Caspian</v>
          </cell>
          <cell r="R1258">
            <v>0</v>
          </cell>
        </row>
        <row r="1259">
          <cell r="B1259" t="str">
            <v>Chiaro</v>
          </cell>
          <cell r="I1259">
            <v>0</v>
          </cell>
          <cell r="K1259" t="str">
            <v>Chiaro</v>
          </cell>
          <cell r="R1259">
            <v>0</v>
          </cell>
        </row>
        <row r="1260">
          <cell r="B1260" t="str">
            <v>Ciena</v>
          </cell>
          <cell r="C1260">
            <v>0</v>
          </cell>
          <cell r="D1260">
            <v>0</v>
          </cell>
          <cell r="E1260">
            <v>0</v>
          </cell>
          <cell r="F1260">
            <v>0</v>
          </cell>
          <cell r="G1260">
            <v>0</v>
          </cell>
          <cell r="H1260">
            <v>0</v>
          </cell>
          <cell r="I1260">
            <v>0</v>
          </cell>
          <cell r="K1260" t="str">
            <v>Ciena</v>
          </cell>
          <cell r="L1260">
            <v>0</v>
          </cell>
          <cell r="M1260">
            <v>0</v>
          </cell>
          <cell r="N1260">
            <v>0</v>
          </cell>
          <cell r="O1260">
            <v>0</v>
          </cell>
          <cell r="P1260">
            <v>0</v>
          </cell>
          <cell r="Q1260">
            <v>0</v>
          </cell>
          <cell r="R1260">
            <v>0</v>
          </cell>
        </row>
        <row r="1261">
          <cell r="B1261" t="str">
            <v>Cisco</v>
          </cell>
          <cell r="C1261">
            <v>92</v>
          </cell>
          <cell r="D1261">
            <v>145</v>
          </cell>
          <cell r="E1261">
            <v>1</v>
          </cell>
          <cell r="F1261">
            <v>0</v>
          </cell>
          <cell r="G1261">
            <v>75</v>
          </cell>
          <cell r="H1261">
            <v>0</v>
          </cell>
          <cell r="I1261">
            <v>313</v>
          </cell>
          <cell r="K1261" t="str">
            <v>Cisco</v>
          </cell>
          <cell r="L1261">
            <v>240</v>
          </cell>
          <cell r="M1261">
            <v>2875</v>
          </cell>
          <cell r="N1261">
            <v>4</v>
          </cell>
          <cell r="O1261">
            <v>0</v>
          </cell>
          <cell r="P1261">
            <v>2616</v>
          </cell>
          <cell r="Q1261">
            <v>0</v>
          </cell>
          <cell r="R1261">
            <v>5735</v>
          </cell>
        </row>
        <row r="1262">
          <cell r="B1262" t="str">
            <v>Cosine</v>
          </cell>
          <cell r="I1262">
            <v>0</v>
          </cell>
          <cell r="K1262" t="str">
            <v>Cosine</v>
          </cell>
          <cell r="R1262">
            <v>0</v>
          </cell>
        </row>
        <row r="1263">
          <cell r="B1263" t="str">
            <v>ECI Telecom</v>
          </cell>
          <cell r="C1263">
            <v>0</v>
          </cell>
          <cell r="D1263">
            <v>0</v>
          </cell>
          <cell r="E1263">
            <v>0</v>
          </cell>
          <cell r="F1263">
            <v>0</v>
          </cell>
          <cell r="G1263">
            <v>3</v>
          </cell>
          <cell r="H1263">
            <v>0</v>
          </cell>
          <cell r="I1263">
            <v>3</v>
          </cell>
          <cell r="K1263" t="str">
            <v>ECI Telecom</v>
          </cell>
          <cell r="L1263">
            <v>0</v>
          </cell>
          <cell r="M1263">
            <v>0</v>
          </cell>
          <cell r="N1263">
            <v>0</v>
          </cell>
          <cell r="O1263">
            <v>0</v>
          </cell>
          <cell r="P1263">
            <v>9</v>
          </cell>
          <cell r="Q1263">
            <v>0</v>
          </cell>
          <cell r="R1263">
            <v>9</v>
          </cell>
        </row>
        <row r="1264">
          <cell r="B1264" t="str">
            <v>Equipe</v>
          </cell>
          <cell r="I1264">
            <v>0</v>
          </cell>
          <cell r="K1264" t="str">
            <v>Equipe</v>
          </cell>
          <cell r="R1264">
            <v>0</v>
          </cell>
        </row>
        <row r="1265">
          <cell r="B1265" t="str">
            <v>Ericsson</v>
          </cell>
          <cell r="C1265">
            <v>0</v>
          </cell>
          <cell r="D1265">
            <v>0</v>
          </cell>
          <cell r="E1265">
            <v>23</v>
          </cell>
          <cell r="F1265">
            <v>0</v>
          </cell>
          <cell r="G1265">
            <v>0</v>
          </cell>
          <cell r="H1265">
            <v>3</v>
          </cell>
          <cell r="I1265">
            <v>26</v>
          </cell>
          <cell r="K1265" t="str">
            <v>Ericsson</v>
          </cell>
          <cell r="L1265">
            <v>0</v>
          </cell>
          <cell r="M1265">
            <v>0</v>
          </cell>
          <cell r="N1265">
            <v>248</v>
          </cell>
          <cell r="O1265">
            <v>0</v>
          </cell>
          <cell r="P1265">
            <v>0</v>
          </cell>
          <cell r="Q1265">
            <v>15</v>
          </cell>
          <cell r="R1265">
            <v>263</v>
          </cell>
        </row>
        <row r="1266">
          <cell r="B1266" t="str">
            <v>Extreme</v>
          </cell>
          <cell r="C1266">
            <v>0</v>
          </cell>
          <cell r="D1266">
            <v>0</v>
          </cell>
          <cell r="E1266">
            <v>0</v>
          </cell>
          <cell r="F1266">
            <v>0</v>
          </cell>
          <cell r="G1266">
            <v>9</v>
          </cell>
          <cell r="H1266">
            <v>0</v>
          </cell>
          <cell r="I1266">
            <v>9</v>
          </cell>
          <cell r="K1266" t="str">
            <v>Extreme</v>
          </cell>
          <cell r="L1266">
            <v>0</v>
          </cell>
          <cell r="M1266">
            <v>0</v>
          </cell>
          <cell r="N1266">
            <v>0</v>
          </cell>
          <cell r="O1266">
            <v>0</v>
          </cell>
          <cell r="P1266">
            <v>332</v>
          </cell>
          <cell r="Q1266">
            <v>0</v>
          </cell>
          <cell r="R1266">
            <v>332</v>
          </cell>
        </row>
        <row r="1267">
          <cell r="B1267" t="str">
            <v>Force10</v>
          </cell>
          <cell r="C1267">
            <v>0</v>
          </cell>
          <cell r="D1267">
            <v>0</v>
          </cell>
          <cell r="E1267">
            <v>0</v>
          </cell>
          <cell r="F1267">
            <v>0</v>
          </cell>
          <cell r="G1267">
            <v>0</v>
          </cell>
          <cell r="H1267">
            <v>0</v>
          </cell>
          <cell r="I1267">
            <v>0</v>
          </cell>
          <cell r="K1267" t="str">
            <v>Force10</v>
          </cell>
          <cell r="L1267">
            <v>0</v>
          </cell>
          <cell r="M1267">
            <v>0</v>
          </cell>
          <cell r="N1267">
            <v>0</v>
          </cell>
          <cell r="O1267">
            <v>0</v>
          </cell>
          <cell r="P1267">
            <v>0</v>
          </cell>
          <cell r="Q1267">
            <v>0</v>
          </cell>
          <cell r="R1267">
            <v>0</v>
          </cell>
        </row>
        <row r="1268">
          <cell r="B1268" t="str">
            <v>Fujitsu</v>
          </cell>
          <cell r="C1268">
            <v>0</v>
          </cell>
          <cell r="D1268">
            <v>0</v>
          </cell>
          <cell r="E1268">
            <v>0</v>
          </cell>
          <cell r="F1268">
            <v>0</v>
          </cell>
          <cell r="G1268">
            <v>0</v>
          </cell>
          <cell r="H1268">
            <v>0</v>
          </cell>
          <cell r="I1268">
            <v>0</v>
          </cell>
          <cell r="K1268" t="str">
            <v>Fujitsu</v>
          </cell>
          <cell r="L1268">
            <v>0</v>
          </cell>
          <cell r="M1268">
            <v>0</v>
          </cell>
          <cell r="N1268">
            <v>0</v>
          </cell>
          <cell r="O1268">
            <v>0</v>
          </cell>
          <cell r="P1268">
            <v>0</v>
          </cell>
          <cell r="Q1268">
            <v>0</v>
          </cell>
          <cell r="R1268">
            <v>0</v>
          </cell>
        </row>
        <row r="1269">
          <cell r="B1269" t="str">
            <v>Hammerhead Systems</v>
          </cell>
          <cell r="I1269">
            <v>0</v>
          </cell>
          <cell r="K1269" t="str">
            <v>Hammerhead Systems</v>
          </cell>
          <cell r="R1269">
            <v>0</v>
          </cell>
        </row>
        <row r="1270">
          <cell r="B1270" t="str">
            <v>Hitachi</v>
          </cell>
          <cell r="I1270">
            <v>0</v>
          </cell>
          <cell r="K1270" t="str">
            <v>Hitachi</v>
          </cell>
          <cell r="R1270">
            <v>0</v>
          </cell>
        </row>
        <row r="1271">
          <cell r="B1271" t="str">
            <v>Hitachi Cable</v>
          </cell>
          <cell r="C1271">
            <v>0</v>
          </cell>
          <cell r="D1271">
            <v>0</v>
          </cell>
          <cell r="E1271">
            <v>0</v>
          </cell>
          <cell r="F1271">
            <v>0</v>
          </cell>
          <cell r="G1271">
            <v>0</v>
          </cell>
          <cell r="H1271">
            <v>0</v>
          </cell>
          <cell r="I1271">
            <v>0</v>
          </cell>
          <cell r="K1271" t="str">
            <v>Hitachi Cable</v>
          </cell>
          <cell r="L1271">
            <v>0</v>
          </cell>
          <cell r="M1271">
            <v>0</v>
          </cell>
          <cell r="N1271">
            <v>0</v>
          </cell>
          <cell r="O1271">
            <v>0</v>
          </cell>
          <cell r="P1271">
            <v>0</v>
          </cell>
          <cell r="Q1271">
            <v>0</v>
          </cell>
          <cell r="R1271">
            <v>0</v>
          </cell>
        </row>
        <row r="1272">
          <cell r="B1272" t="str">
            <v>Huawei</v>
          </cell>
          <cell r="C1272">
            <v>14</v>
          </cell>
          <cell r="D1272">
            <v>19</v>
          </cell>
          <cell r="E1272">
            <v>7</v>
          </cell>
          <cell r="F1272">
            <v>0</v>
          </cell>
          <cell r="G1272">
            <v>11</v>
          </cell>
          <cell r="H1272">
            <v>0</v>
          </cell>
          <cell r="I1272">
            <v>51</v>
          </cell>
          <cell r="K1272" t="str">
            <v>Huawei</v>
          </cell>
          <cell r="L1272">
            <v>81</v>
          </cell>
          <cell r="M1272">
            <v>268</v>
          </cell>
          <cell r="N1272">
            <v>54</v>
          </cell>
          <cell r="O1272">
            <v>0</v>
          </cell>
          <cell r="P1272">
            <v>10808</v>
          </cell>
          <cell r="Q1272">
            <v>0</v>
          </cell>
          <cell r="R1272">
            <v>11211</v>
          </cell>
        </row>
        <row r="1273">
          <cell r="B1273" t="str">
            <v>Hyperchip</v>
          </cell>
          <cell r="I1273">
            <v>0</v>
          </cell>
          <cell r="K1273" t="str">
            <v>Hyperchip</v>
          </cell>
          <cell r="R1273">
            <v>0</v>
          </cell>
        </row>
        <row r="1274">
          <cell r="B1274" t="str">
            <v>Juniper</v>
          </cell>
          <cell r="C1274">
            <v>52</v>
          </cell>
          <cell r="D1274">
            <v>51</v>
          </cell>
          <cell r="E1274">
            <v>11</v>
          </cell>
          <cell r="F1274">
            <v>0</v>
          </cell>
          <cell r="G1274">
            <v>0</v>
          </cell>
          <cell r="H1274">
            <v>0</v>
          </cell>
          <cell r="I1274">
            <v>114</v>
          </cell>
          <cell r="K1274" t="str">
            <v>Juniper</v>
          </cell>
          <cell r="L1274">
            <v>90</v>
          </cell>
          <cell r="M1274">
            <v>612</v>
          </cell>
          <cell r="N1274">
            <v>81</v>
          </cell>
          <cell r="O1274">
            <v>0</v>
          </cell>
          <cell r="P1274">
            <v>0</v>
          </cell>
          <cell r="Q1274">
            <v>0</v>
          </cell>
          <cell r="R1274">
            <v>783</v>
          </cell>
        </row>
        <row r="1275">
          <cell r="B1275" t="str">
            <v>Laurel Networks</v>
          </cell>
          <cell r="I1275">
            <v>0</v>
          </cell>
          <cell r="K1275" t="str">
            <v>Laurel Networks</v>
          </cell>
          <cell r="R1275">
            <v>0</v>
          </cell>
        </row>
        <row r="1276">
          <cell r="B1276" t="str">
            <v>Lucent</v>
          </cell>
          <cell r="I1276">
            <v>0</v>
          </cell>
          <cell r="K1276" t="str">
            <v>Lucent</v>
          </cell>
          <cell r="R1276">
            <v>0</v>
          </cell>
        </row>
        <row r="1277">
          <cell r="B1277" t="str">
            <v>NEC</v>
          </cell>
          <cell r="C1277">
            <v>0</v>
          </cell>
          <cell r="D1277">
            <v>0</v>
          </cell>
          <cell r="E1277">
            <v>0</v>
          </cell>
          <cell r="F1277">
            <v>0</v>
          </cell>
          <cell r="G1277">
            <v>0</v>
          </cell>
          <cell r="H1277">
            <v>0</v>
          </cell>
          <cell r="I1277">
            <v>0</v>
          </cell>
          <cell r="K1277" t="str">
            <v>NEC</v>
          </cell>
          <cell r="L1277">
            <v>0</v>
          </cell>
          <cell r="M1277">
            <v>0</v>
          </cell>
          <cell r="N1277">
            <v>0</v>
          </cell>
          <cell r="O1277">
            <v>0</v>
          </cell>
          <cell r="P1277">
            <v>0</v>
          </cell>
          <cell r="Q1277">
            <v>0</v>
          </cell>
          <cell r="R1277">
            <v>0</v>
          </cell>
        </row>
        <row r="1278">
          <cell r="B1278" t="str">
            <v>Nokia Siemens Networks</v>
          </cell>
          <cell r="C1278">
            <v>0</v>
          </cell>
          <cell r="D1278">
            <v>0</v>
          </cell>
          <cell r="E1278">
            <v>0</v>
          </cell>
          <cell r="F1278">
            <v>0</v>
          </cell>
          <cell r="G1278">
            <v>0</v>
          </cell>
          <cell r="H1278">
            <v>0</v>
          </cell>
          <cell r="I1278">
            <v>0</v>
          </cell>
          <cell r="K1278" t="str">
            <v>Nokia Siemens Networks</v>
          </cell>
          <cell r="L1278">
            <v>0</v>
          </cell>
          <cell r="M1278">
            <v>0</v>
          </cell>
          <cell r="N1278">
            <v>0</v>
          </cell>
          <cell r="O1278">
            <v>0</v>
          </cell>
          <cell r="P1278">
            <v>0</v>
          </cell>
          <cell r="Q1278">
            <v>0</v>
          </cell>
          <cell r="R1278">
            <v>0</v>
          </cell>
        </row>
        <row r="1279">
          <cell r="B1279" t="str">
            <v>Nortel</v>
          </cell>
          <cell r="C1279">
            <v>0</v>
          </cell>
          <cell r="D1279">
            <v>0</v>
          </cell>
          <cell r="E1279">
            <v>0</v>
          </cell>
          <cell r="F1279">
            <v>0</v>
          </cell>
          <cell r="G1279">
            <v>15</v>
          </cell>
          <cell r="H1279">
            <v>9</v>
          </cell>
          <cell r="I1279">
            <v>24</v>
          </cell>
          <cell r="K1279" t="str">
            <v>Nortel</v>
          </cell>
          <cell r="L1279">
            <v>0</v>
          </cell>
          <cell r="M1279">
            <v>0</v>
          </cell>
          <cell r="N1279">
            <v>0</v>
          </cell>
          <cell r="O1279">
            <v>0</v>
          </cell>
          <cell r="P1279">
            <v>604</v>
          </cell>
          <cell r="Q1279">
            <v>47</v>
          </cell>
          <cell r="R1279">
            <v>651</v>
          </cell>
        </row>
        <row r="1280">
          <cell r="B1280" t="str">
            <v>Procket</v>
          </cell>
          <cell r="I1280">
            <v>0</v>
          </cell>
          <cell r="K1280" t="str">
            <v>Procket</v>
          </cell>
          <cell r="R1280">
            <v>0</v>
          </cell>
        </row>
        <row r="1281">
          <cell r="B1281" t="str">
            <v>Quarry</v>
          </cell>
          <cell r="I1281">
            <v>0</v>
          </cell>
          <cell r="K1281" t="str">
            <v>Quarry</v>
          </cell>
          <cell r="R1281">
            <v>0</v>
          </cell>
        </row>
        <row r="1282">
          <cell r="B1282" t="str">
            <v>Redback</v>
          </cell>
          <cell r="I1282">
            <v>0</v>
          </cell>
          <cell r="K1282" t="str">
            <v>Redback</v>
          </cell>
          <cell r="R1282">
            <v>0</v>
          </cell>
        </row>
        <row r="1283">
          <cell r="B1283" t="str">
            <v>Riverstone</v>
          </cell>
          <cell r="I1283">
            <v>0</v>
          </cell>
          <cell r="K1283" t="str">
            <v>Riverstone</v>
          </cell>
          <cell r="R1283">
            <v>0</v>
          </cell>
        </row>
        <row r="1284">
          <cell r="B1284" t="str">
            <v>Tellabs</v>
          </cell>
          <cell r="C1284">
            <v>0</v>
          </cell>
          <cell r="D1284">
            <v>30</v>
          </cell>
          <cell r="E1284">
            <v>0</v>
          </cell>
          <cell r="F1284">
            <v>0</v>
          </cell>
          <cell r="G1284">
            <v>0</v>
          </cell>
          <cell r="H1284">
            <v>0</v>
          </cell>
          <cell r="I1284">
            <v>30</v>
          </cell>
          <cell r="K1284" t="str">
            <v>Tellabs</v>
          </cell>
          <cell r="L1284">
            <v>0</v>
          </cell>
          <cell r="M1284">
            <v>312</v>
          </cell>
          <cell r="N1284">
            <v>0</v>
          </cell>
          <cell r="O1284">
            <v>0</v>
          </cell>
          <cell r="P1284">
            <v>0</v>
          </cell>
          <cell r="Q1284">
            <v>0</v>
          </cell>
          <cell r="R1284">
            <v>312</v>
          </cell>
        </row>
        <row r="1285">
          <cell r="B1285" t="str">
            <v>ZTE</v>
          </cell>
          <cell r="C1285">
            <v>0</v>
          </cell>
          <cell r="D1285">
            <v>7</v>
          </cell>
          <cell r="E1285">
            <v>0</v>
          </cell>
          <cell r="F1285">
            <v>0</v>
          </cell>
          <cell r="G1285">
            <v>7</v>
          </cell>
          <cell r="H1285">
            <v>0</v>
          </cell>
          <cell r="I1285">
            <v>14</v>
          </cell>
          <cell r="K1285" t="str">
            <v>ZTE</v>
          </cell>
          <cell r="L1285">
            <v>0</v>
          </cell>
          <cell r="M1285">
            <v>100</v>
          </cell>
          <cell r="N1285">
            <v>0</v>
          </cell>
          <cell r="O1285">
            <v>0</v>
          </cell>
          <cell r="P1285">
            <v>4235</v>
          </cell>
          <cell r="Q1285">
            <v>0</v>
          </cell>
          <cell r="R1285">
            <v>4335</v>
          </cell>
        </row>
        <row r="1286">
          <cell r="B1286" t="str">
            <v>Other</v>
          </cell>
          <cell r="C1286">
            <v>0</v>
          </cell>
          <cell r="D1286">
            <v>0</v>
          </cell>
          <cell r="E1286">
            <v>0</v>
          </cell>
          <cell r="F1286">
            <v>0</v>
          </cell>
          <cell r="G1286">
            <v>2</v>
          </cell>
          <cell r="H1286">
            <v>0</v>
          </cell>
          <cell r="I1286">
            <v>2</v>
          </cell>
          <cell r="K1286" t="str">
            <v>Other</v>
          </cell>
          <cell r="L1286">
            <v>0</v>
          </cell>
          <cell r="M1286">
            <v>0</v>
          </cell>
          <cell r="N1286">
            <v>0</v>
          </cell>
          <cell r="O1286">
            <v>0</v>
          </cell>
          <cell r="P1286">
            <v>10</v>
          </cell>
          <cell r="Q1286">
            <v>0</v>
          </cell>
          <cell r="R1286">
            <v>10</v>
          </cell>
        </row>
        <row r="1287">
          <cell r="B1287" t="str">
            <v>Total</v>
          </cell>
          <cell r="C1287">
            <v>159</v>
          </cell>
          <cell r="D1287">
            <v>396</v>
          </cell>
          <cell r="E1287">
            <v>42</v>
          </cell>
          <cell r="F1287">
            <v>0</v>
          </cell>
          <cell r="G1287">
            <v>126</v>
          </cell>
          <cell r="H1287">
            <v>50</v>
          </cell>
          <cell r="I1287">
            <v>773</v>
          </cell>
          <cell r="K1287" t="str">
            <v>Total</v>
          </cell>
          <cell r="L1287">
            <v>430</v>
          </cell>
          <cell r="M1287">
            <v>5421</v>
          </cell>
          <cell r="N1287">
            <v>387</v>
          </cell>
          <cell r="O1287">
            <v>0</v>
          </cell>
          <cell r="P1287">
            <v>18677</v>
          </cell>
          <cell r="Q1287">
            <v>305</v>
          </cell>
          <cell r="R1287">
            <v>25220</v>
          </cell>
        </row>
        <row r="1291">
          <cell r="B1291" t="str">
            <v>Vendor</v>
          </cell>
          <cell r="C1291" t="str">
            <v>Core IP/MPLS</v>
          </cell>
          <cell r="D1291" t="str">
            <v xml:space="preserve">Edge IP/MPLS </v>
          </cell>
          <cell r="E1291" t="str">
            <v>Subscriber Service Router</v>
          </cell>
          <cell r="F1291" t="str">
            <v>BRAS</v>
          </cell>
          <cell r="G1291" t="str">
            <v>IP/Ethernet</v>
          </cell>
          <cell r="H1291" t="str">
            <v>ATM/MPLS</v>
          </cell>
          <cell r="I1291" t="str">
            <v>Total IPS</v>
          </cell>
          <cell r="K1291" t="str">
            <v>Vendor</v>
          </cell>
          <cell r="L1291" t="str">
            <v>Core IP/MPLS</v>
          </cell>
          <cell r="M1291" t="str">
            <v>Edge IP/MPLS</v>
          </cell>
          <cell r="N1291" t="str">
            <v>Subscriber Service Router</v>
          </cell>
          <cell r="O1291" t="str">
            <v>BRAS</v>
          </cell>
          <cell r="P1291" t="str">
            <v>IP/Ethernet</v>
          </cell>
          <cell r="Q1291" t="str">
            <v>ATM/MPLS</v>
          </cell>
          <cell r="R1291" t="str">
            <v>Total IPS</v>
          </cell>
        </row>
        <row r="1292">
          <cell r="B1292" t="str">
            <v>Alaxala Networks</v>
          </cell>
          <cell r="C1292">
            <v>0</v>
          </cell>
          <cell r="D1292">
            <v>0</v>
          </cell>
          <cell r="E1292">
            <v>0</v>
          </cell>
          <cell r="F1292">
            <v>0</v>
          </cell>
          <cell r="G1292">
            <v>0</v>
          </cell>
          <cell r="H1292">
            <v>0</v>
          </cell>
          <cell r="I1292">
            <v>0</v>
          </cell>
          <cell r="K1292" t="str">
            <v>Alaxala Networks</v>
          </cell>
          <cell r="L1292">
            <v>0</v>
          </cell>
          <cell r="M1292">
            <v>0</v>
          </cell>
          <cell r="N1292">
            <v>0</v>
          </cell>
          <cell r="O1292">
            <v>0</v>
          </cell>
          <cell r="P1292">
            <v>0</v>
          </cell>
          <cell r="Q1292">
            <v>0</v>
          </cell>
          <cell r="R1292">
            <v>0</v>
          </cell>
        </row>
        <row r="1293">
          <cell r="B1293" t="str">
            <v>Alcatel-Lucent</v>
          </cell>
          <cell r="C1293">
            <v>0</v>
          </cell>
          <cell r="D1293">
            <v>117</v>
          </cell>
          <cell r="E1293">
            <v>0</v>
          </cell>
          <cell r="F1293">
            <v>0</v>
          </cell>
          <cell r="G1293">
            <v>0</v>
          </cell>
          <cell r="H1293">
            <v>36</v>
          </cell>
          <cell r="I1293">
            <v>153</v>
          </cell>
          <cell r="K1293" t="str">
            <v>Alcatel-Lucent</v>
          </cell>
          <cell r="L1293">
            <v>0</v>
          </cell>
          <cell r="M1293">
            <v>1019</v>
          </cell>
          <cell r="N1293">
            <v>0</v>
          </cell>
          <cell r="O1293">
            <v>0</v>
          </cell>
          <cell r="P1293">
            <v>0</v>
          </cell>
          <cell r="Q1293">
            <v>236</v>
          </cell>
          <cell r="R1293">
            <v>1255</v>
          </cell>
        </row>
        <row r="1294">
          <cell r="B1294" t="str">
            <v>Atrica</v>
          </cell>
          <cell r="I1294">
            <v>0</v>
          </cell>
          <cell r="K1294" t="str">
            <v>Atrica</v>
          </cell>
          <cell r="R1294">
            <v>0</v>
          </cell>
        </row>
        <row r="1295">
          <cell r="B1295" t="str">
            <v>Avici</v>
          </cell>
          <cell r="I1295">
            <v>0</v>
          </cell>
          <cell r="K1295" t="str">
            <v>Avici</v>
          </cell>
          <cell r="R1295">
            <v>0</v>
          </cell>
        </row>
        <row r="1296">
          <cell r="B1296" t="str">
            <v>Brocade</v>
          </cell>
          <cell r="C1296">
            <v>1</v>
          </cell>
          <cell r="D1296">
            <v>0</v>
          </cell>
          <cell r="E1296">
            <v>0</v>
          </cell>
          <cell r="F1296">
            <v>0</v>
          </cell>
          <cell r="G1296">
            <v>3</v>
          </cell>
          <cell r="H1296">
            <v>0</v>
          </cell>
          <cell r="I1296">
            <v>4</v>
          </cell>
          <cell r="K1296" t="str">
            <v>Brocade</v>
          </cell>
          <cell r="L1296">
            <v>19</v>
          </cell>
          <cell r="M1296">
            <v>0</v>
          </cell>
          <cell r="N1296">
            <v>0</v>
          </cell>
          <cell r="O1296">
            <v>0</v>
          </cell>
          <cell r="P1296">
            <v>50</v>
          </cell>
          <cell r="Q1296">
            <v>0</v>
          </cell>
          <cell r="R1296">
            <v>69</v>
          </cell>
        </row>
        <row r="1297">
          <cell r="B1297" t="str">
            <v>Caspian</v>
          </cell>
          <cell r="I1297">
            <v>0</v>
          </cell>
          <cell r="K1297" t="str">
            <v>Caspian</v>
          </cell>
          <cell r="R1297">
            <v>0</v>
          </cell>
        </row>
        <row r="1298">
          <cell r="B1298" t="str">
            <v>Chiaro</v>
          </cell>
          <cell r="I1298">
            <v>0</v>
          </cell>
          <cell r="K1298" t="str">
            <v>Chiaro</v>
          </cell>
          <cell r="R1298">
            <v>0</v>
          </cell>
        </row>
        <row r="1299">
          <cell r="B1299" t="str">
            <v>Ciena</v>
          </cell>
          <cell r="C1299">
            <v>0</v>
          </cell>
          <cell r="D1299">
            <v>0</v>
          </cell>
          <cell r="E1299">
            <v>0</v>
          </cell>
          <cell r="F1299">
            <v>0</v>
          </cell>
          <cell r="G1299">
            <v>0</v>
          </cell>
          <cell r="H1299">
            <v>0</v>
          </cell>
          <cell r="I1299">
            <v>0</v>
          </cell>
          <cell r="K1299" t="str">
            <v>Ciena</v>
          </cell>
          <cell r="L1299">
            <v>0</v>
          </cell>
          <cell r="M1299">
            <v>0</v>
          </cell>
          <cell r="N1299">
            <v>0</v>
          </cell>
          <cell r="O1299">
            <v>0</v>
          </cell>
          <cell r="P1299">
            <v>0</v>
          </cell>
          <cell r="Q1299">
            <v>0</v>
          </cell>
          <cell r="R1299">
            <v>0</v>
          </cell>
        </row>
        <row r="1300">
          <cell r="B1300" t="str">
            <v>Cisco</v>
          </cell>
          <cell r="C1300">
            <v>87</v>
          </cell>
          <cell r="D1300">
            <v>160</v>
          </cell>
          <cell r="E1300">
            <v>1</v>
          </cell>
          <cell r="F1300">
            <v>0</v>
          </cell>
          <cell r="G1300">
            <v>64</v>
          </cell>
          <cell r="H1300">
            <v>0</v>
          </cell>
          <cell r="I1300">
            <v>312</v>
          </cell>
          <cell r="K1300" t="str">
            <v>Cisco</v>
          </cell>
          <cell r="L1300">
            <v>226</v>
          </cell>
          <cell r="M1300">
            <v>3170</v>
          </cell>
          <cell r="N1300">
            <v>4</v>
          </cell>
          <cell r="O1300">
            <v>0</v>
          </cell>
          <cell r="P1300">
            <v>2221</v>
          </cell>
          <cell r="Q1300">
            <v>0</v>
          </cell>
          <cell r="R1300">
            <v>5621</v>
          </cell>
        </row>
        <row r="1301">
          <cell r="B1301" t="str">
            <v>Cosine</v>
          </cell>
          <cell r="I1301">
            <v>0</v>
          </cell>
          <cell r="K1301" t="str">
            <v>Cosine</v>
          </cell>
          <cell r="R1301">
            <v>0</v>
          </cell>
        </row>
        <row r="1302">
          <cell r="B1302" t="str">
            <v>ECI Telecom</v>
          </cell>
          <cell r="C1302">
            <v>0</v>
          </cell>
          <cell r="D1302">
            <v>0</v>
          </cell>
          <cell r="E1302">
            <v>0</v>
          </cell>
          <cell r="F1302">
            <v>0</v>
          </cell>
          <cell r="G1302">
            <v>3</v>
          </cell>
          <cell r="H1302">
            <v>0</v>
          </cell>
          <cell r="I1302">
            <v>3</v>
          </cell>
          <cell r="K1302" t="str">
            <v>ECI Telecom</v>
          </cell>
          <cell r="L1302">
            <v>0</v>
          </cell>
          <cell r="M1302">
            <v>0</v>
          </cell>
          <cell r="N1302">
            <v>0</v>
          </cell>
          <cell r="O1302">
            <v>0</v>
          </cell>
          <cell r="P1302">
            <v>9</v>
          </cell>
          <cell r="Q1302">
            <v>0</v>
          </cell>
          <cell r="R1302">
            <v>9</v>
          </cell>
        </row>
        <row r="1303">
          <cell r="B1303" t="str">
            <v>Equipe</v>
          </cell>
          <cell r="I1303">
            <v>0</v>
          </cell>
          <cell r="K1303" t="str">
            <v>Equipe</v>
          </cell>
          <cell r="R1303">
            <v>0</v>
          </cell>
        </row>
        <row r="1304">
          <cell r="B1304" t="str">
            <v>Ericsson</v>
          </cell>
          <cell r="C1304">
            <v>0</v>
          </cell>
          <cell r="D1304">
            <v>16</v>
          </cell>
          <cell r="E1304">
            <v>0</v>
          </cell>
          <cell r="F1304">
            <v>0</v>
          </cell>
          <cell r="G1304">
            <v>0</v>
          </cell>
          <cell r="H1304">
            <v>3</v>
          </cell>
          <cell r="I1304">
            <v>19</v>
          </cell>
          <cell r="K1304" t="str">
            <v>Ericsson</v>
          </cell>
          <cell r="L1304">
            <v>0</v>
          </cell>
          <cell r="M1304">
            <v>173</v>
          </cell>
          <cell r="N1304">
            <v>0</v>
          </cell>
          <cell r="O1304">
            <v>0</v>
          </cell>
          <cell r="P1304">
            <v>0</v>
          </cell>
          <cell r="Q1304">
            <v>15</v>
          </cell>
          <cell r="R1304">
            <v>188</v>
          </cell>
        </row>
        <row r="1305">
          <cell r="B1305" t="str">
            <v>Extreme</v>
          </cell>
          <cell r="C1305">
            <v>0</v>
          </cell>
          <cell r="D1305">
            <v>0</v>
          </cell>
          <cell r="E1305">
            <v>0</v>
          </cell>
          <cell r="F1305">
            <v>0</v>
          </cell>
          <cell r="G1305">
            <v>6</v>
          </cell>
          <cell r="H1305">
            <v>0</v>
          </cell>
          <cell r="I1305">
            <v>6</v>
          </cell>
          <cell r="K1305" t="str">
            <v>Extreme</v>
          </cell>
          <cell r="L1305">
            <v>0</v>
          </cell>
          <cell r="M1305">
            <v>0</v>
          </cell>
          <cell r="N1305">
            <v>0</v>
          </cell>
          <cell r="O1305">
            <v>0</v>
          </cell>
          <cell r="P1305">
            <v>230</v>
          </cell>
          <cell r="Q1305">
            <v>0</v>
          </cell>
          <cell r="R1305">
            <v>230</v>
          </cell>
        </row>
        <row r="1306">
          <cell r="B1306" t="str">
            <v>Force10</v>
          </cell>
          <cell r="C1306">
            <v>0</v>
          </cell>
          <cell r="D1306">
            <v>0</v>
          </cell>
          <cell r="E1306">
            <v>0</v>
          </cell>
          <cell r="F1306">
            <v>0</v>
          </cell>
          <cell r="G1306">
            <v>0</v>
          </cell>
          <cell r="H1306">
            <v>0</v>
          </cell>
          <cell r="I1306">
            <v>0</v>
          </cell>
          <cell r="K1306" t="str">
            <v>Force10</v>
          </cell>
          <cell r="L1306">
            <v>0</v>
          </cell>
          <cell r="M1306">
            <v>0</v>
          </cell>
          <cell r="N1306">
            <v>0</v>
          </cell>
          <cell r="O1306">
            <v>0</v>
          </cell>
          <cell r="P1306">
            <v>0</v>
          </cell>
          <cell r="Q1306">
            <v>0</v>
          </cell>
          <cell r="R1306">
            <v>0</v>
          </cell>
        </row>
        <row r="1307">
          <cell r="B1307" t="str">
            <v>Fujitsu</v>
          </cell>
          <cell r="C1307">
            <v>0</v>
          </cell>
          <cell r="D1307">
            <v>0</v>
          </cell>
          <cell r="E1307">
            <v>0</v>
          </cell>
          <cell r="F1307">
            <v>0</v>
          </cell>
          <cell r="G1307">
            <v>0</v>
          </cell>
          <cell r="H1307">
            <v>0</v>
          </cell>
          <cell r="I1307">
            <v>0</v>
          </cell>
          <cell r="K1307" t="str">
            <v>Fujitsu</v>
          </cell>
          <cell r="L1307">
            <v>0</v>
          </cell>
          <cell r="M1307">
            <v>0</v>
          </cell>
          <cell r="N1307">
            <v>0</v>
          </cell>
          <cell r="O1307">
            <v>0</v>
          </cell>
          <cell r="P1307">
            <v>0</v>
          </cell>
          <cell r="Q1307">
            <v>0</v>
          </cell>
          <cell r="R1307">
            <v>0</v>
          </cell>
        </row>
        <row r="1308">
          <cell r="B1308" t="str">
            <v>Hammerhead Systems</v>
          </cell>
          <cell r="I1308">
            <v>0</v>
          </cell>
          <cell r="K1308" t="str">
            <v>Hammerhead Systems</v>
          </cell>
          <cell r="R1308">
            <v>0</v>
          </cell>
        </row>
        <row r="1309">
          <cell r="B1309" t="str">
            <v>Hitachi</v>
          </cell>
          <cell r="I1309">
            <v>0</v>
          </cell>
          <cell r="K1309" t="str">
            <v>Hitachi</v>
          </cell>
          <cell r="R1309">
            <v>0</v>
          </cell>
        </row>
        <row r="1310">
          <cell r="B1310" t="str">
            <v>Hitachi Cable</v>
          </cell>
          <cell r="C1310">
            <v>0</v>
          </cell>
          <cell r="D1310">
            <v>0</v>
          </cell>
          <cell r="E1310">
            <v>0</v>
          </cell>
          <cell r="F1310">
            <v>0</v>
          </cell>
          <cell r="G1310">
            <v>0</v>
          </cell>
          <cell r="H1310">
            <v>0</v>
          </cell>
          <cell r="I1310">
            <v>0</v>
          </cell>
          <cell r="K1310" t="str">
            <v>Hitachi Cable</v>
          </cell>
          <cell r="L1310">
            <v>0</v>
          </cell>
          <cell r="M1310">
            <v>0</v>
          </cell>
          <cell r="N1310">
            <v>0</v>
          </cell>
          <cell r="O1310">
            <v>0</v>
          </cell>
          <cell r="P1310">
            <v>0</v>
          </cell>
          <cell r="Q1310">
            <v>0</v>
          </cell>
          <cell r="R1310">
            <v>0</v>
          </cell>
        </row>
        <row r="1311">
          <cell r="B1311" t="str">
            <v>Huawei</v>
          </cell>
          <cell r="C1311">
            <v>14</v>
          </cell>
          <cell r="D1311">
            <v>21</v>
          </cell>
          <cell r="E1311">
            <v>8</v>
          </cell>
          <cell r="F1311">
            <v>0</v>
          </cell>
          <cell r="G1311">
            <v>18</v>
          </cell>
          <cell r="H1311">
            <v>0</v>
          </cell>
          <cell r="I1311">
            <v>61</v>
          </cell>
          <cell r="K1311" t="str">
            <v>Huawei</v>
          </cell>
          <cell r="L1311">
            <v>102</v>
          </cell>
          <cell r="M1311">
            <v>242</v>
          </cell>
          <cell r="N1311">
            <v>90</v>
          </cell>
          <cell r="O1311">
            <v>0</v>
          </cell>
          <cell r="P1311">
            <v>15596</v>
          </cell>
          <cell r="Q1311">
            <v>0</v>
          </cell>
          <cell r="R1311">
            <v>16030</v>
          </cell>
        </row>
        <row r="1312">
          <cell r="B1312" t="str">
            <v>Hyperchip</v>
          </cell>
          <cell r="I1312">
            <v>0</v>
          </cell>
          <cell r="K1312" t="str">
            <v>Hyperchip</v>
          </cell>
          <cell r="R1312">
            <v>0</v>
          </cell>
        </row>
        <row r="1313">
          <cell r="B1313" t="str">
            <v>Juniper</v>
          </cell>
          <cell r="C1313">
            <v>52</v>
          </cell>
          <cell r="D1313">
            <v>56</v>
          </cell>
          <cell r="E1313">
            <v>9</v>
          </cell>
          <cell r="F1313">
            <v>0</v>
          </cell>
          <cell r="G1313">
            <v>0</v>
          </cell>
          <cell r="H1313">
            <v>0</v>
          </cell>
          <cell r="I1313">
            <v>117</v>
          </cell>
          <cell r="K1313" t="str">
            <v>Juniper</v>
          </cell>
          <cell r="L1313">
            <v>90</v>
          </cell>
          <cell r="M1313">
            <v>622</v>
          </cell>
          <cell r="N1313">
            <v>64</v>
          </cell>
          <cell r="O1313">
            <v>0</v>
          </cell>
          <cell r="P1313">
            <v>0</v>
          </cell>
          <cell r="Q1313">
            <v>0</v>
          </cell>
          <cell r="R1313">
            <v>776</v>
          </cell>
        </row>
        <row r="1314">
          <cell r="B1314" t="str">
            <v>Laurel Networks</v>
          </cell>
          <cell r="I1314">
            <v>0</v>
          </cell>
          <cell r="K1314" t="str">
            <v>Laurel Networks</v>
          </cell>
          <cell r="R1314">
            <v>0</v>
          </cell>
        </row>
        <row r="1315">
          <cell r="B1315" t="str">
            <v>Lucent</v>
          </cell>
          <cell r="I1315">
            <v>0</v>
          </cell>
          <cell r="K1315" t="str">
            <v>Lucent</v>
          </cell>
          <cell r="R1315">
            <v>0</v>
          </cell>
        </row>
        <row r="1316">
          <cell r="B1316" t="str">
            <v>NEC</v>
          </cell>
          <cell r="C1316">
            <v>0</v>
          </cell>
          <cell r="D1316">
            <v>0</v>
          </cell>
          <cell r="E1316">
            <v>0</v>
          </cell>
          <cell r="F1316">
            <v>0</v>
          </cell>
          <cell r="G1316">
            <v>0</v>
          </cell>
          <cell r="H1316">
            <v>0</v>
          </cell>
          <cell r="I1316">
            <v>0</v>
          </cell>
          <cell r="K1316" t="str">
            <v>NEC</v>
          </cell>
          <cell r="L1316">
            <v>0</v>
          </cell>
          <cell r="M1316">
            <v>0</v>
          </cell>
          <cell r="N1316">
            <v>0</v>
          </cell>
          <cell r="O1316">
            <v>0</v>
          </cell>
          <cell r="P1316">
            <v>0</v>
          </cell>
          <cell r="Q1316">
            <v>0</v>
          </cell>
          <cell r="R1316">
            <v>0</v>
          </cell>
        </row>
        <row r="1317">
          <cell r="B1317" t="str">
            <v>Nokia Siemens Networks</v>
          </cell>
          <cell r="C1317">
            <v>0</v>
          </cell>
          <cell r="D1317">
            <v>0</v>
          </cell>
          <cell r="E1317">
            <v>0</v>
          </cell>
          <cell r="F1317">
            <v>0</v>
          </cell>
          <cell r="G1317">
            <v>0</v>
          </cell>
          <cell r="H1317">
            <v>0</v>
          </cell>
          <cell r="I1317">
            <v>0</v>
          </cell>
          <cell r="K1317" t="str">
            <v>Nokia Siemens Networks</v>
          </cell>
          <cell r="L1317">
            <v>0</v>
          </cell>
          <cell r="M1317">
            <v>0</v>
          </cell>
          <cell r="N1317">
            <v>0</v>
          </cell>
          <cell r="O1317">
            <v>0</v>
          </cell>
          <cell r="P1317">
            <v>0</v>
          </cell>
          <cell r="Q1317">
            <v>0</v>
          </cell>
          <cell r="R1317">
            <v>0</v>
          </cell>
        </row>
        <row r="1318">
          <cell r="B1318" t="str">
            <v>Nortel</v>
          </cell>
          <cell r="C1318">
            <v>0</v>
          </cell>
          <cell r="D1318">
            <v>0</v>
          </cell>
          <cell r="E1318">
            <v>0</v>
          </cell>
          <cell r="F1318">
            <v>0</v>
          </cell>
          <cell r="G1318">
            <v>8</v>
          </cell>
          <cell r="H1318">
            <v>7</v>
          </cell>
          <cell r="I1318">
            <v>15</v>
          </cell>
          <cell r="K1318" t="str">
            <v>Nortel</v>
          </cell>
          <cell r="L1318">
            <v>0</v>
          </cell>
          <cell r="M1318">
            <v>0</v>
          </cell>
          <cell r="N1318">
            <v>0</v>
          </cell>
          <cell r="O1318">
            <v>0</v>
          </cell>
          <cell r="P1318">
            <v>322</v>
          </cell>
          <cell r="Q1318">
            <v>37</v>
          </cell>
          <cell r="R1318">
            <v>359</v>
          </cell>
        </row>
        <row r="1319">
          <cell r="B1319" t="str">
            <v>Procket</v>
          </cell>
          <cell r="I1319">
            <v>0</v>
          </cell>
          <cell r="K1319" t="str">
            <v>Procket</v>
          </cell>
          <cell r="R1319">
            <v>0</v>
          </cell>
        </row>
        <row r="1320">
          <cell r="B1320" t="str">
            <v>Quarry</v>
          </cell>
          <cell r="I1320">
            <v>0</v>
          </cell>
          <cell r="K1320" t="str">
            <v>Quarry</v>
          </cell>
          <cell r="R1320">
            <v>0</v>
          </cell>
        </row>
        <row r="1321">
          <cell r="B1321" t="str">
            <v>Redback</v>
          </cell>
          <cell r="I1321">
            <v>0</v>
          </cell>
          <cell r="K1321" t="str">
            <v>Redback</v>
          </cell>
          <cell r="R1321">
            <v>0</v>
          </cell>
        </row>
        <row r="1322">
          <cell r="B1322" t="str">
            <v>Riverstone</v>
          </cell>
          <cell r="I1322">
            <v>0</v>
          </cell>
          <cell r="K1322" t="str">
            <v>Riverstone</v>
          </cell>
          <cell r="R1322">
            <v>0</v>
          </cell>
        </row>
        <row r="1323">
          <cell r="B1323" t="str">
            <v>Tellabs</v>
          </cell>
          <cell r="C1323">
            <v>0</v>
          </cell>
          <cell r="D1323">
            <v>22</v>
          </cell>
          <cell r="E1323">
            <v>0</v>
          </cell>
          <cell r="F1323">
            <v>0</v>
          </cell>
          <cell r="G1323">
            <v>0</v>
          </cell>
          <cell r="H1323">
            <v>0</v>
          </cell>
          <cell r="I1323">
            <v>22</v>
          </cell>
          <cell r="K1323" t="str">
            <v>Tellabs</v>
          </cell>
          <cell r="L1323">
            <v>0</v>
          </cell>
          <cell r="M1323">
            <v>236</v>
          </cell>
          <cell r="N1323">
            <v>0</v>
          </cell>
          <cell r="O1323">
            <v>0</v>
          </cell>
          <cell r="P1323">
            <v>0</v>
          </cell>
          <cell r="Q1323">
            <v>0</v>
          </cell>
          <cell r="R1323">
            <v>236</v>
          </cell>
        </row>
        <row r="1324">
          <cell r="B1324" t="str">
            <v>ZTE</v>
          </cell>
          <cell r="C1324">
            <v>0</v>
          </cell>
          <cell r="D1324">
            <v>9</v>
          </cell>
          <cell r="E1324">
            <v>0</v>
          </cell>
          <cell r="F1324">
            <v>0</v>
          </cell>
          <cell r="G1324">
            <v>7</v>
          </cell>
          <cell r="H1324">
            <v>0</v>
          </cell>
          <cell r="I1324">
            <v>16</v>
          </cell>
          <cell r="K1324" t="str">
            <v>ZTE</v>
          </cell>
          <cell r="L1324">
            <v>0</v>
          </cell>
          <cell r="M1324">
            <v>127</v>
          </cell>
          <cell r="N1324">
            <v>0</v>
          </cell>
          <cell r="O1324">
            <v>0</v>
          </cell>
          <cell r="P1324">
            <v>4200</v>
          </cell>
          <cell r="Q1324">
            <v>0</v>
          </cell>
          <cell r="R1324">
            <v>4327</v>
          </cell>
        </row>
        <row r="1325">
          <cell r="B1325" t="str">
            <v>Other</v>
          </cell>
          <cell r="C1325">
            <v>0</v>
          </cell>
          <cell r="D1325">
            <v>0</v>
          </cell>
          <cell r="E1325">
            <v>0</v>
          </cell>
          <cell r="F1325">
            <v>0</v>
          </cell>
          <cell r="G1325">
            <v>2</v>
          </cell>
          <cell r="H1325">
            <v>0</v>
          </cell>
          <cell r="I1325">
            <v>2</v>
          </cell>
          <cell r="K1325" t="str">
            <v>Other</v>
          </cell>
          <cell r="L1325">
            <v>0</v>
          </cell>
          <cell r="M1325">
            <v>0</v>
          </cell>
          <cell r="N1325">
            <v>0</v>
          </cell>
          <cell r="O1325">
            <v>0</v>
          </cell>
          <cell r="P1325">
            <v>15</v>
          </cell>
          <cell r="Q1325">
            <v>0</v>
          </cell>
          <cell r="R1325">
            <v>15</v>
          </cell>
        </row>
        <row r="1326">
          <cell r="B1326" t="str">
            <v>Total</v>
          </cell>
          <cell r="C1326">
            <v>154</v>
          </cell>
          <cell r="D1326">
            <v>401</v>
          </cell>
          <cell r="E1326">
            <v>18</v>
          </cell>
          <cell r="F1326">
            <v>0</v>
          </cell>
          <cell r="G1326">
            <v>111</v>
          </cell>
          <cell r="H1326">
            <v>46</v>
          </cell>
          <cell r="I1326">
            <v>730</v>
          </cell>
          <cell r="K1326" t="str">
            <v>Total</v>
          </cell>
          <cell r="L1326">
            <v>437</v>
          </cell>
          <cell r="M1326">
            <v>5589</v>
          </cell>
          <cell r="N1326">
            <v>158</v>
          </cell>
          <cell r="O1326">
            <v>0</v>
          </cell>
          <cell r="P1326">
            <v>22643</v>
          </cell>
          <cell r="Q1326">
            <v>288</v>
          </cell>
          <cell r="R1326">
            <v>29115</v>
          </cell>
        </row>
        <row r="1330">
          <cell r="B1330" t="str">
            <v>Vendor</v>
          </cell>
          <cell r="C1330" t="str">
            <v>Core IP/MPLS</v>
          </cell>
          <cell r="D1330" t="str">
            <v xml:space="preserve">Edge IP/MPLS </v>
          </cell>
          <cell r="E1330" t="str">
            <v>Subscriber Service Router</v>
          </cell>
          <cell r="F1330" t="str">
            <v>BRAS</v>
          </cell>
          <cell r="G1330" t="str">
            <v>IP/Ethernet</v>
          </cell>
          <cell r="H1330" t="str">
            <v>ATM/MPLS</v>
          </cell>
          <cell r="I1330" t="str">
            <v>Total IPS</v>
          </cell>
          <cell r="K1330" t="str">
            <v>Vendor</v>
          </cell>
          <cell r="L1330" t="str">
            <v>Core IP/MPLS</v>
          </cell>
          <cell r="M1330" t="str">
            <v>Edge IP/MPLS</v>
          </cell>
          <cell r="N1330" t="str">
            <v>Subscriber Service Router</v>
          </cell>
          <cell r="O1330" t="str">
            <v>BRAS</v>
          </cell>
          <cell r="P1330" t="str">
            <v>IP/Ethernet</v>
          </cell>
          <cell r="Q1330" t="str">
            <v>ATM/MPLS</v>
          </cell>
          <cell r="R1330" t="str">
            <v>Total IPS</v>
          </cell>
        </row>
        <row r="1331">
          <cell r="B1331" t="str">
            <v>Alaxala Networks</v>
          </cell>
          <cell r="C1331">
            <v>0</v>
          </cell>
          <cell r="D1331">
            <v>0</v>
          </cell>
          <cell r="E1331">
            <v>0</v>
          </cell>
          <cell r="F1331">
            <v>0</v>
          </cell>
          <cell r="G1331">
            <v>0</v>
          </cell>
          <cell r="H1331">
            <v>0</v>
          </cell>
          <cell r="I1331">
            <v>0</v>
          </cell>
          <cell r="K1331" t="str">
            <v>Alaxala Networks</v>
          </cell>
          <cell r="L1331">
            <v>0</v>
          </cell>
          <cell r="M1331">
            <v>0</v>
          </cell>
          <cell r="N1331">
            <v>0</v>
          </cell>
          <cell r="O1331">
            <v>0</v>
          </cell>
          <cell r="P1331">
            <v>0</v>
          </cell>
          <cell r="Q1331">
            <v>0</v>
          </cell>
          <cell r="R1331">
            <v>0</v>
          </cell>
        </row>
        <row r="1332">
          <cell r="B1332" t="str">
            <v>Alcatel-Lucent</v>
          </cell>
          <cell r="C1332">
            <v>0</v>
          </cell>
          <cell r="D1332">
            <v>124</v>
          </cell>
          <cell r="E1332">
            <v>0</v>
          </cell>
          <cell r="F1332">
            <v>0</v>
          </cell>
          <cell r="G1332">
            <v>0</v>
          </cell>
          <cell r="H1332">
            <v>25</v>
          </cell>
          <cell r="I1332">
            <v>149</v>
          </cell>
          <cell r="K1332" t="str">
            <v>Alcatel-Lucent</v>
          </cell>
          <cell r="L1332">
            <v>0</v>
          </cell>
          <cell r="M1332">
            <v>1078</v>
          </cell>
          <cell r="N1332">
            <v>0</v>
          </cell>
          <cell r="O1332">
            <v>0</v>
          </cell>
          <cell r="P1332">
            <v>0</v>
          </cell>
          <cell r="Q1332">
            <v>162</v>
          </cell>
          <cell r="R1332">
            <v>1240</v>
          </cell>
        </row>
        <row r="1333">
          <cell r="B1333" t="str">
            <v>Atrica</v>
          </cell>
          <cell r="I1333">
            <v>0</v>
          </cell>
          <cell r="K1333" t="str">
            <v>Atrica</v>
          </cell>
          <cell r="R1333">
            <v>0</v>
          </cell>
        </row>
        <row r="1334">
          <cell r="B1334" t="str">
            <v>Avici</v>
          </cell>
          <cell r="I1334">
            <v>0</v>
          </cell>
          <cell r="K1334" t="str">
            <v>Avici</v>
          </cell>
          <cell r="R1334">
            <v>0</v>
          </cell>
        </row>
        <row r="1335">
          <cell r="B1335" t="str">
            <v>Brocade</v>
          </cell>
          <cell r="C1335">
            <v>1</v>
          </cell>
          <cell r="D1335">
            <v>0</v>
          </cell>
          <cell r="E1335">
            <v>0</v>
          </cell>
          <cell r="F1335">
            <v>0</v>
          </cell>
          <cell r="G1335">
            <v>3</v>
          </cell>
          <cell r="H1335">
            <v>0</v>
          </cell>
          <cell r="I1335">
            <v>4</v>
          </cell>
          <cell r="K1335" t="str">
            <v>Brocade</v>
          </cell>
          <cell r="L1335">
            <v>19</v>
          </cell>
          <cell r="M1335">
            <v>0</v>
          </cell>
          <cell r="N1335">
            <v>0</v>
          </cell>
          <cell r="O1335">
            <v>0</v>
          </cell>
          <cell r="P1335">
            <v>50</v>
          </cell>
          <cell r="Q1335">
            <v>0</v>
          </cell>
          <cell r="R1335">
            <v>69</v>
          </cell>
        </row>
        <row r="1336">
          <cell r="B1336" t="str">
            <v>Caspian</v>
          </cell>
          <cell r="I1336">
            <v>0</v>
          </cell>
          <cell r="K1336" t="str">
            <v>Caspian</v>
          </cell>
          <cell r="R1336">
            <v>0</v>
          </cell>
        </row>
        <row r="1337">
          <cell r="B1337" t="str">
            <v>Chiaro</v>
          </cell>
          <cell r="I1337">
            <v>0</v>
          </cell>
          <cell r="K1337" t="str">
            <v>Chiaro</v>
          </cell>
          <cell r="R1337">
            <v>0</v>
          </cell>
        </row>
        <row r="1338">
          <cell r="B1338" t="str">
            <v>Ciena</v>
          </cell>
          <cell r="C1338">
            <v>0</v>
          </cell>
          <cell r="D1338">
            <v>0</v>
          </cell>
          <cell r="E1338">
            <v>0</v>
          </cell>
          <cell r="F1338">
            <v>0</v>
          </cell>
          <cell r="G1338">
            <v>0</v>
          </cell>
          <cell r="H1338">
            <v>0</v>
          </cell>
          <cell r="I1338">
            <v>0</v>
          </cell>
          <cell r="K1338" t="str">
            <v>Ciena</v>
          </cell>
          <cell r="L1338">
            <v>0</v>
          </cell>
          <cell r="M1338">
            <v>0</v>
          </cell>
          <cell r="N1338">
            <v>0</v>
          </cell>
          <cell r="O1338">
            <v>0</v>
          </cell>
          <cell r="P1338">
            <v>0</v>
          </cell>
          <cell r="Q1338">
            <v>0</v>
          </cell>
          <cell r="R1338">
            <v>0</v>
          </cell>
        </row>
        <row r="1339">
          <cell r="B1339" t="str">
            <v>Cisco</v>
          </cell>
          <cell r="C1339">
            <v>75</v>
          </cell>
          <cell r="D1339">
            <v>148</v>
          </cell>
          <cell r="E1339">
            <v>1</v>
          </cell>
          <cell r="F1339">
            <v>0</v>
          </cell>
          <cell r="G1339">
            <v>59</v>
          </cell>
          <cell r="H1339">
            <v>0</v>
          </cell>
          <cell r="I1339">
            <v>283</v>
          </cell>
          <cell r="K1339" t="str">
            <v>Cisco</v>
          </cell>
          <cell r="L1339">
            <v>196</v>
          </cell>
          <cell r="M1339">
            <v>2940</v>
          </cell>
          <cell r="N1339">
            <v>4</v>
          </cell>
          <cell r="O1339">
            <v>0</v>
          </cell>
          <cell r="P1339">
            <v>2063</v>
          </cell>
          <cell r="Q1339">
            <v>0</v>
          </cell>
          <cell r="R1339">
            <v>5203</v>
          </cell>
        </row>
        <row r="1340">
          <cell r="B1340" t="str">
            <v>Cosine</v>
          </cell>
          <cell r="I1340">
            <v>0</v>
          </cell>
          <cell r="K1340" t="str">
            <v>Cosine</v>
          </cell>
          <cell r="R1340">
            <v>0</v>
          </cell>
        </row>
        <row r="1341">
          <cell r="B1341" t="str">
            <v>ECI Telecom</v>
          </cell>
          <cell r="C1341">
            <v>0</v>
          </cell>
          <cell r="D1341">
            <v>0</v>
          </cell>
          <cell r="E1341">
            <v>0</v>
          </cell>
          <cell r="F1341">
            <v>0</v>
          </cell>
          <cell r="G1341">
            <v>1</v>
          </cell>
          <cell r="H1341">
            <v>0</v>
          </cell>
          <cell r="I1341">
            <v>1</v>
          </cell>
          <cell r="K1341" t="str">
            <v>ECI Telecom</v>
          </cell>
          <cell r="L1341">
            <v>0</v>
          </cell>
          <cell r="M1341">
            <v>0</v>
          </cell>
          <cell r="N1341">
            <v>0</v>
          </cell>
          <cell r="O1341">
            <v>0</v>
          </cell>
          <cell r="P1341">
            <v>35</v>
          </cell>
          <cell r="Q1341">
            <v>0</v>
          </cell>
          <cell r="R1341">
            <v>35</v>
          </cell>
        </row>
        <row r="1342">
          <cell r="B1342" t="str">
            <v>Equipe</v>
          </cell>
          <cell r="I1342">
            <v>0</v>
          </cell>
          <cell r="K1342" t="str">
            <v>Equipe</v>
          </cell>
          <cell r="R1342">
            <v>0</v>
          </cell>
        </row>
        <row r="1343">
          <cell r="B1343" t="str">
            <v>Ericsson</v>
          </cell>
          <cell r="C1343">
            <v>0</v>
          </cell>
          <cell r="D1343">
            <v>25</v>
          </cell>
          <cell r="E1343">
            <v>0</v>
          </cell>
          <cell r="F1343">
            <v>0</v>
          </cell>
          <cell r="G1343">
            <v>0</v>
          </cell>
          <cell r="H1343">
            <v>2</v>
          </cell>
          <cell r="I1343">
            <v>27</v>
          </cell>
          <cell r="K1343" t="str">
            <v>Ericsson</v>
          </cell>
          <cell r="L1343">
            <v>0</v>
          </cell>
          <cell r="M1343">
            <v>270</v>
          </cell>
          <cell r="N1343">
            <v>0</v>
          </cell>
          <cell r="O1343">
            <v>0</v>
          </cell>
          <cell r="P1343">
            <v>0</v>
          </cell>
          <cell r="Q1343">
            <v>12</v>
          </cell>
          <cell r="R1343">
            <v>282</v>
          </cell>
        </row>
        <row r="1344">
          <cell r="B1344" t="str">
            <v>Extreme</v>
          </cell>
          <cell r="C1344">
            <v>0</v>
          </cell>
          <cell r="D1344">
            <v>0</v>
          </cell>
          <cell r="E1344">
            <v>0</v>
          </cell>
          <cell r="F1344">
            <v>0</v>
          </cell>
          <cell r="G1344">
            <v>6</v>
          </cell>
          <cell r="H1344">
            <v>0</v>
          </cell>
          <cell r="I1344">
            <v>6</v>
          </cell>
          <cell r="K1344" t="str">
            <v>Extreme</v>
          </cell>
          <cell r="L1344">
            <v>0</v>
          </cell>
          <cell r="M1344">
            <v>0</v>
          </cell>
          <cell r="N1344">
            <v>0</v>
          </cell>
          <cell r="O1344">
            <v>0</v>
          </cell>
          <cell r="P1344">
            <v>217</v>
          </cell>
          <cell r="Q1344">
            <v>0</v>
          </cell>
          <cell r="R1344">
            <v>217</v>
          </cell>
        </row>
        <row r="1345">
          <cell r="B1345" t="str">
            <v>Force10</v>
          </cell>
          <cell r="C1345">
            <v>0</v>
          </cell>
          <cell r="D1345">
            <v>0</v>
          </cell>
          <cell r="E1345">
            <v>0</v>
          </cell>
          <cell r="F1345">
            <v>0</v>
          </cell>
          <cell r="G1345">
            <v>0</v>
          </cell>
          <cell r="H1345">
            <v>0</v>
          </cell>
          <cell r="I1345">
            <v>0</v>
          </cell>
          <cell r="K1345" t="str">
            <v>Force10</v>
          </cell>
          <cell r="L1345">
            <v>0</v>
          </cell>
          <cell r="M1345">
            <v>0</v>
          </cell>
          <cell r="N1345">
            <v>0</v>
          </cell>
          <cell r="O1345">
            <v>0</v>
          </cell>
          <cell r="P1345">
            <v>0</v>
          </cell>
          <cell r="Q1345">
            <v>0</v>
          </cell>
          <cell r="R1345">
            <v>0</v>
          </cell>
        </row>
        <row r="1346">
          <cell r="B1346" t="str">
            <v>Fujitsu</v>
          </cell>
          <cell r="C1346">
            <v>0</v>
          </cell>
          <cell r="D1346">
            <v>0</v>
          </cell>
          <cell r="E1346">
            <v>0</v>
          </cell>
          <cell r="F1346">
            <v>0</v>
          </cell>
          <cell r="G1346">
            <v>0</v>
          </cell>
          <cell r="H1346">
            <v>0</v>
          </cell>
          <cell r="I1346">
            <v>0</v>
          </cell>
          <cell r="K1346" t="str">
            <v>Fujitsu</v>
          </cell>
          <cell r="L1346">
            <v>0</v>
          </cell>
          <cell r="M1346">
            <v>0</v>
          </cell>
          <cell r="N1346">
            <v>0</v>
          </cell>
          <cell r="O1346">
            <v>0</v>
          </cell>
          <cell r="P1346">
            <v>0</v>
          </cell>
          <cell r="Q1346">
            <v>0</v>
          </cell>
          <cell r="R1346">
            <v>0</v>
          </cell>
        </row>
        <row r="1347">
          <cell r="B1347" t="str">
            <v>Hammerhead Systems</v>
          </cell>
          <cell r="I1347">
            <v>0</v>
          </cell>
          <cell r="K1347" t="str">
            <v>Hammerhead Systems</v>
          </cell>
          <cell r="R1347">
            <v>0</v>
          </cell>
        </row>
        <row r="1348">
          <cell r="B1348" t="str">
            <v>Hitachi</v>
          </cell>
          <cell r="I1348">
            <v>0</v>
          </cell>
          <cell r="K1348" t="str">
            <v>Hitachi</v>
          </cell>
          <cell r="R1348">
            <v>0</v>
          </cell>
        </row>
        <row r="1349">
          <cell r="B1349" t="str">
            <v>Hitachi Cable</v>
          </cell>
          <cell r="I1349">
            <v>0</v>
          </cell>
          <cell r="K1349" t="str">
            <v>Hitachi Cable</v>
          </cell>
          <cell r="R1349">
            <v>0</v>
          </cell>
        </row>
        <row r="1350">
          <cell r="B1350" t="str">
            <v>Huawei</v>
          </cell>
          <cell r="C1350">
            <v>15</v>
          </cell>
          <cell r="D1350">
            <v>25</v>
          </cell>
          <cell r="E1350">
            <v>5</v>
          </cell>
          <cell r="F1350">
            <v>0</v>
          </cell>
          <cell r="G1350">
            <v>25</v>
          </cell>
          <cell r="H1350">
            <v>0</v>
          </cell>
          <cell r="I1350">
            <v>70</v>
          </cell>
          <cell r="K1350" t="str">
            <v>Huawei</v>
          </cell>
          <cell r="L1350">
            <v>108</v>
          </cell>
          <cell r="M1350">
            <v>355</v>
          </cell>
          <cell r="N1350">
            <v>83</v>
          </cell>
          <cell r="O1350">
            <v>0</v>
          </cell>
          <cell r="P1350">
            <v>15935</v>
          </cell>
          <cell r="Q1350">
            <v>0</v>
          </cell>
          <cell r="R1350">
            <v>16481</v>
          </cell>
        </row>
        <row r="1351">
          <cell r="B1351" t="str">
            <v>Hyperchip</v>
          </cell>
          <cell r="I1351">
            <v>0</v>
          </cell>
          <cell r="K1351" t="str">
            <v>Hyperchip</v>
          </cell>
          <cell r="R1351">
            <v>0</v>
          </cell>
        </row>
        <row r="1352">
          <cell r="B1352" t="str">
            <v>Juniper</v>
          </cell>
          <cell r="C1352">
            <v>49</v>
          </cell>
          <cell r="D1352">
            <v>59</v>
          </cell>
          <cell r="E1352">
            <v>8</v>
          </cell>
          <cell r="F1352">
            <v>0</v>
          </cell>
          <cell r="G1352">
            <v>0</v>
          </cell>
          <cell r="H1352">
            <v>0</v>
          </cell>
          <cell r="I1352">
            <v>116</v>
          </cell>
          <cell r="K1352" t="str">
            <v>Juniper</v>
          </cell>
          <cell r="L1352">
            <v>84</v>
          </cell>
          <cell r="M1352">
            <v>629</v>
          </cell>
          <cell r="N1352">
            <v>56</v>
          </cell>
          <cell r="O1352">
            <v>0</v>
          </cell>
          <cell r="P1352">
            <v>0</v>
          </cell>
          <cell r="Q1352">
            <v>0</v>
          </cell>
          <cell r="R1352">
            <v>769</v>
          </cell>
        </row>
        <row r="1353">
          <cell r="B1353" t="str">
            <v>Laurel Networks</v>
          </cell>
          <cell r="I1353">
            <v>0</v>
          </cell>
          <cell r="K1353" t="str">
            <v>Laurel Networks</v>
          </cell>
          <cell r="R1353">
            <v>0</v>
          </cell>
        </row>
        <row r="1354">
          <cell r="B1354" t="str">
            <v>Lucent</v>
          </cell>
          <cell r="I1354">
            <v>0</v>
          </cell>
          <cell r="K1354" t="str">
            <v>Lucent</v>
          </cell>
          <cell r="R1354">
            <v>0</v>
          </cell>
        </row>
        <row r="1355">
          <cell r="B1355" t="str">
            <v>NEC</v>
          </cell>
          <cell r="C1355">
            <v>0</v>
          </cell>
          <cell r="D1355">
            <v>0</v>
          </cell>
          <cell r="E1355">
            <v>0</v>
          </cell>
          <cell r="F1355">
            <v>0</v>
          </cell>
          <cell r="G1355">
            <v>0</v>
          </cell>
          <cell r="H1355">
            <v>0</v>
          </cell>
          <cell r="I1355">
            <v>0</v>
          </cell>
          <cell r="K1355" t="str">
            <v>NEC</v>
          </cell>
          <cell r="L1355">
            <v>0</v>
          </cell>
          <cell r="M1355">
            <v>0</v>
          </cell>
          <cell r="N1355">
            <v>0</v>
          </cell>
          <cell r="O1355">
            <v>0</v>
          </cell>
          <cell r="P1355">
            <v>0</v>
          </cell>
          <cell r="Q1355">
            <v>0</v>
          </cell>
          <cell r="R1355">
            <v>0</v>
          </cell>
        </row>
        <row r="1356">
          <cell r="B1356" t="str">
            <v>Nokia Siemens Networks</v>
          </cell>
          <cell r="C1356">
            <v>0</v>
          </cell>
          <cell r="D1356">
            <v>0</v>
          </cell>
          <cell r="E1356">
            <v>0</v>
          </cell>
          <cell r="F1356">
            <v>0</v>
          </cell>
          <cell r="G1356">
            <v>0</v>
          </cell>
          <cell r="H1356">
            <v>0</v>
          </cell>
          <cell r="I1356">
            <v>0</v>
          </cell>
          <cell r="K1356" t="str">
            <v>Nokia Siemens Networks</v>
          </cell>
          <cell r="L1356">
            <v>0</v>
          </cell>
          <cell r="M1356">
            <v>0</v>
          </cell>
          <cell r="N1356">
            <v>0</v>
          </cell>
          <cell r="O1356">
            <v>0</v>
          </cell>
          <cell r="P1356">
            <v>0</v>
          </cell>
          <cell r="Q1356">
            <v>0</v>
          </cell>
          <cell r="R1356">
            <v>0</v>
          </cell>
        </row>
        <row r="1357">
          <cell r="B1357" t="str">
            <v>Nortel</v>
          </cell>
          <cell r="C1357">
            <v>0</v>
          </cell>
          <cell r="D1357">
            <v>0</v>
          </cell>
          <cell r="E1357">
            <v>0</v>
          </cell>
          <cell r="F1357">
            <v>0</v>
          </cell>
          <cell r="G1357">
            <v>7</v>
          </cell>
          <cell r="H1357">
            <v>5</v>
          </cell>
          <cell r="I1357">
            <v>12</v>
          </cell>
          <cell r="K1357" t="str">
            <v>Nortel</v>
          </cell>
          <cell r="L1357">
            <v>0</v>
          </cell>
          <cell r="M1357">
            <v>0</v>
          </cell>
          <cell r="N1357">
            <v>0</v>
          </cell>
          <cell r="O1357">
            <v>0</v>
          </cell>
          <cell r="P1357">
            <v>322</v>
          </cell>
          <cell r="Q1357">
            <v>37</v>
          </cell>
          <cell r="R1357">
            <v>359</v>
          </cell>
        </row>
        <row r="1358">
          <cell r="B1358" t="str">
            <v>Procket</v>
          </cell>
          <cell r="I1358">
            <v>0</v>
          </cell>
          <cell r="K1358" t="str">
            <v>Procket</v>
          </cell>
          <cell r="R1358">
            <v>0</v>
          </cell>
        </row>
        <row r="1359">
          <cell r="B1359" t="str">
            <v>Quarry</v>
          </cell>
          <cell r="I1359">
            <v>0</v>
          </cell>
          <cell r="K1359" t="str">
            <v>Quarry</v>
          </cell>
          <cell r="R1359">
            <v>0</v>
          </cell>
        </row>
        <row r="1360">
          <cell r="B1360" t="str">
            <v>Redback</v>
          </cell>
          <cell r="I1360">
            <v>0</v>
          </cell>
          <cell r="K1360" t="str">
            <v>Redback</v>
          </cell>
          <cell r="R1360">
            <v>0</v>
          </cell>
        </row>
        <row r="1361">
          <cell r="B1361" t="str">
            <v>Riverstone</v>
          </cell>
          <cell r="I1361">
            <v>0</v>
          </cell>
          <cell r="K1361" t="str">
            <v>Riverstone</v>
          </cell>
          <cell r="R1361">
            <v>0</v>
          </cell>
        </row>
        <row r="1362">
          <cell r="B1362" t="str">
            <v>Tellabs</v>
          </cell>
          <cell r="C1362">
            <v>0</v>
          </cell>
          <cell r="D1362">
            <v>29</v>
          </cell>
          <cell r="E1362">
            <v>0</v>
          </cell>
          <cell r="F1362">
            <v>0</v>
          </cell>
          <cell r="G1362">
            <v>0</v>
          </cell>
          <cell r="H1362">
            <v>0</v>
          </cell>
          <cell r="I1362">
            <v>29</v>
          </cell>
          <cell r="K1362" t="str">
            <v>Tellabs</v>
          </cell>
          <cell r="L1362">
            <v>0</v>
          </cell>
          <cell r="M1362">
            <v>302</v>
          </cell>
          <cell r="N1362">
            <v>0</v>
          </cell>
          <cell r="O1362">
            <v>0</v>
          </cell>
          <cell r="P1362">
            <v>0</v>
          </cell>
          <cell r="Q1362">
            <v>0</v>
          </cell>
          <cell r="R1362">
            <v>302</v>
          </cell>
        </row>
        <row r="1363">
          <cell r="B1363" t="str">
            <v>ZTE</v>
          </cell>
          <cell r="C1363">
            <v>0</v>
          </cell>
          <cell r="D1363">
            <v>8</v>
          </cell>
          <cell r="E1363">
            <v>0</v>
          </cell>
          <cell r="F1363">
            <v>0</v>
          </cell>
          <cell r="G1363">
            <v>6</v>
          </cell>
          <cell r="H1363">
            <v>0</v>
          </cell>
          <cell r="I1363">
            <v>14</v>
          </cell>
          <cell r="K1363" t="str">
            <v>ZTE</v>
          </cell>
          <cell r="L1363">
            <v>0</v>
          </cell>
          <cell r="M1363">
            <v>90</v>
          </cell>
          <cell r="N1363">
            <v>0</v>
          </cell>
          <cell r="O1363">
            <v>0</v>
          </cell>
          <cell r="P1363">
            <v>4870</v>
          </cell>
          <cell r="Q1363">
            <v>0</v>
          </cell>
          <cell r="R1363">
            <v>4960</v>
          </cell>
        </row>
        <row r="1364">
          <cell r="B1364" t="str">
            <v>Other</v>
          </cell>
          <cell r="C1364">
            <v>0</v>
          </cell>
          <cell r="D1364">
            <v>0</v>
          </cell>
          <cell r="E1364">
            <v>0</v>
          </cell>
          <cell r="F1364">
            <v>0</v>
          </cell>
          <cell r="G1364">
            <v>2</v>
          </cell>
          <cell r="H1364">
            <v>0</v>
          </cell>
          <cell r="I1364">
            <v>2</v>
          </cell>
          <cell r="K1364" t="str">
            <v>Other</v>
          </cell>
          <cell r="L1364">
            <v>0</v>
          </cell>
          <cell r="M1364">
            <v>0</v>
          </cell>
          <cell r="N1364">
            <v>0</v>
          </cell>
          <cell r="O1364">
            <v>0</v>
          </cell>
          <cell r="P1364">
            <v>15</v>
          </cell>
          <cell r="Q1364">
            <v>0</v>
          </cell>
          <cell r="R1364">
            <v>15</v>
          </cell>
        </row>
        <row r="1365">
          <cell r="B1365" t="str">
            <v>Total</v>
          </cell>
          <cell r="C1365">
            <v>140</v>
          </cell>
          <cell r="D1365">
            <v>418</v>
          </cell>
          <cell r="E1365">
            <v>14</v>
          </cell>
          <cell r="F1365">
            <v>0</v>
          </cell>
          <cell r="G1365">
            <v>109</v>
          </cell>
          <cell r="H1365">
            <v>32</v>
          </cell>
          <cell r="I1365">
            <v>713</v>
          </cell>
          <cell r="K1365" t="str">
            <v>Total</v>
          </cell>
          <cell r="L1365">
            <v>407</v>
          </cell>
          <cell r="M1365">
            <v>5664</v>
          </cell>
          <cell r="N1365">
            <v>143</v>
          </cell>
          <cell r="O1365">
            <v>0</v>
          </cell>
          <cell r="P1365">
            <v>23507</v>
          </cell>
          <cell r="Q1365">
            <v>211</v>
          </cell>
          <cell r="R1365">
            <v>29932</v>
          </cell>
        </row>
        <row r="1369">
          <cell r="B1369" t="str">
            <v>Vendor</v>
          </cell>
          <cell r="C1369" t="str">
            <v>Core IP/MPLS</v>
          </cell>
          <cell r="D1369" t="str">
            <v xml:space="preserve">Edge IP/MPLS </v>
          </cell>
          <cell r="E1369" t="str">
            <v>Subscriber Service Router</v>
          </cell>
          <cell r="F1369" t="str">
            <v>BRAS</v>
          </cell>
          <cell r="G1369" t="str">
            <v>IP/Ethernet</v>
          </cell>
          <cell r="H1369" t="str">
            <v>ATM/MPLS</v>
          </cell>
          <cell r="I1369" t="str">
            <v>Total IPS</v>
          </cell>
          <cell r="K1369" t="str">
            <v>Vendor</v>
          </cell>
          <cell r="L1369" t="str">
            <v>Core IP/MPLS</v>
          </cell>
          <cell r="M1369" t="str">
            <v>Edge IP/MPLS</v>
          </cell>
          <cell r="N1369" t="str">
            <v>Subscriber Service Router</v>
          </cell>
          <cell r="O1369" t="str">
            <v>BRAS</v>
          </cell>
          <cell r="P1369" t="str">
            <v>IP/Ethernet</v>
          </cell>
          <cell r="Q1369" t="str">
            <v>ATM/MPLS</v>
          </cell>
          <cell r="R1369" t="str">
            <v>Total IPS</v>
          </cell>
        </row>
        <row r="1370">
          <cell r="B1370" t="str">
            <v>Alaxala Networks</v>
          </cell>
          <cell r="I1370">
            <v>0</v>
          </cell>
          <cell r="K1370" t="str">
            <v>Alaxala Networks</v>
          </cell>
          <cell r="R1370">
            <v>0</v>
          </cell>
        </row>
        <row r="1371">
          <cell r="B1371" t="str">
            <v>Alcatel-Lucent</v>
          </cell>
          <cell r="I1371">
            <v>0</v>
          </cell>
          <cell r="K1371" t="str">
            <v>Alcatel-Lucent</v>
          </cell>
          <cell r="R1371">
            <v>0</v>
          </cell>
        </row>
        <row r="1372">
          <cell r="B1372" t="str">
            <v>Atrica</v>
          </cell>
          <cell r="I1372">
            <v>0</v>
          </cell>
          <cell r="K1372" t="str">
            <v>Atrica</v>
          </cell>
          <cell r="R1372">
            <v>0</v>
          </cell>
        </row>
        <row r="1373">
          <cell r="B1373" t="str">
            <v>Avici</v>
          </cell>
          <cell r="I1373">
            <v>0</v>
          </cell>
          <cell r="K1373" t="str">
            <v>Avici</v>
          </cell>
          <cell r="R1373">
            <v>0</v>
          </cell>
        </row>
        <row r="1374">
          <cell r="B1374" t="str">
            <v>Brocade</v>
          </cell>
          <cell r="I1374">
            <v>0</v>
          </cell>
          <cell r="K1374" t="str">
            <v>Brocade</v>
          </cell>
          <cell r="R1374">
            <v>0</v>
          </cell>
        </row>
        <row r="1375">
          <cell r="B1375" t="str">
            <v>Caspian</v>
          </cell>
          <cell r="I1375">
            <v>0</v>
          </cell>
          <cell r="K1375" t="str">
            <v>Caspian</v>
          </cell>
          <cell r="R1375">
            <v>0</v>
          </cell>
        </row>
        <row r="1376">
          <cell r="B1376" t="str">
            <v>Chiaro</v>
          </cell>
          <cell r="I1376">
            <v>0</v>
          </cell>
          <cell r="K1376" t="str">
            <v>Chiaro</v>
          </cell>
          <cell r="R1376">
            <v>0</v>
          </cell>
        </row>
        <row r="1377">
          <cell r="B1377" t="str">
            <v>Ciena</v>
          </cell>
          <cell r="I1377">
            <v>0</v>
          </cell>
          <cell r="K1377" t="str">
            <v>Ciena</v>
          </cell>
          <cell r="R1377">
            <v>0</v>
          </cell>
        </row>
        <row r="1378">
          <cell r="B1378" t="str">
            <v>Cisco</v>
          </cell>
          <cell r="I1378">
            <v>0</v>
          </cell>
          <cell r="K1378" t="str">
            <v>Cisco</v>
          </cell>
          <cell r="R1378">
            <v>0</v>
          </cell>
        </row>
        <row r="1379">
          <cell r="B1379" t="str">
            <v>Cosine</v>
          </cell>
          <cell r="I1379">
            <v>0</v>
          </cell>
          <cell r="K1379" t="str">
            <v>Cosine</v>
          </cell>
          <cell r="R1379">
            <v>0</v>
          </cell>
        </row>
        <row r="1380">
          <cell r="B1380" t="str">
            <v>ECI Telecom</v>
          </cell>
          <cell r="I1380">
            <v>0</v>
          </cell>
          <cell r="K1380" t="str">
            <v>ECI Telecom</v>
          </cell>
          <cell r="R1380">
            <v>0</v>
          </cell>
        </row>
        <row r="1381">
          <cell r="B1381" t="str">
            <v>Equipe</v>
          </cell>
          <cell r="I1381">
            <v>0</v>
          </cell>
          <cell r="K1381" t="str">
            <v>Equipe</v>
          </cell>
          <cell r="R1381">
            <v>0</v>
          </cell>
        </row>
        <row r="1382">
          <cell r="B1382" t="str">
            <v>Ericsson</v>
          </cell>
          <cell r="I1382">
            <v>0</v>
          </cell>
          <cell r="K1382" t="str">
            <v>Ericsson</v>
          </cell>
          <cell r="R1382">
            <v>0</v>
          </cell>
        </row>
        <row r="1383">
          <cell r="B1383" t="str">
            <v>Extreme</v>
          </cell>
          <cell r="I1383">
            <v>0</v>
          </cell>
          <cell r="K1383" t="str">
            <v>Extreme</v>
          </cell>
          <cell r="R1383">
            <v>0</v>
          </cell>
        </row>
        <row r="1384">
          <cell r="B1384" t="str">
            <v>Force10</v>
          </cell>
          <cell r="I1384">
            <v>0</v>
          </cell>
          <cell r="K1384" t="str">
            <v>Force10</v>
          </cell>
          <cell r="R1384">
            <v>0</v>
          </cell>
        </row>
        <row r="1385">
          <cell r="B1385" t="str">
            <v>Fujitsu</v>
          </cell>
          <cell r="I1385">
            <v>0</v>
          </cell>
          <cell r="K1385" t="str">
            <v>Fujitsu</v>
          </cell>
          <cell r="R1385">
            <v>0</v>
          </cell>
        </row>
        <row r="1386">
          <cell r="B1386" t="str">
            <v>Hammerhead Systems</v>
          </cell>
          <cell r="I1386">
            <v>0</v>
          </cell>
          <cell r="K1386" t="str">
            <v>Hammerhead Systems</v>
          </cell>
          <cell r="R1386">
            <v>0</v>
          </cell>
        </row>
        <row r="1387">
          <cell r="B1387" t="str">
            <v>Hitachi</v>
          </cell>
          <cell r="I1387">
            <v>0</v>
          </cell>
          <cell r="K1387" t="str">
            <v>Hitachi</v>
          </cell>
          <cell r="R1387">
            <v>0</v>
          </cell>
        </row>
        <row r="1388">
          <cell r="B1388" t="str">
            <v>Hitachi Cable</v>
          </cell>
          <cell r="I1388">
            <v>0</v>
          </cell>
          <cell r="K1388" t="str">
            <v>Hitachi Cable</v>
          </cell>
          <cell r="R1388">
            <v>0</v>
          </cell>
        </row>
        <row r="1389">
          <cell r="B1389" t="str">
            <v>Huawei</v>
          </cell>
          <cell r="I1389">
            <v>0</v>
          </cell>
          <cell r="K1389" t="str">
            <v>Huawei</v>
          </cell>
          <cell r="R1389">
            <v>0</v>
          </cell>
        </row>
        <row r="1390">
          <cell r="B1390" t="str">
            <v>Hyperchip</v>
          </cell>
          <cell r="I1390">
            <v>0</v>
          </cell>
          <cell r="K1390" t="str">
            <v>Hyperchip</v>
          </cell>
          <cell r="R1390">
            <v>0</v>
          </cell>
        </row>
        <row r="1391">
          <cell r="B1391" t="str">
            <v>Juniper</v>
          </cell>
          <cell r="I1391">
            <v>0</v>
          </cell>
          <cell r="K1391" t="str">
            <v>Juniper</v>
          </cell>
          <cell r="R1391">
            <v>0</v>
          </cell>
        </row>
        <row r="1392">
          <cell r="B1392" t="str">
            <v>Laurel Networks</v>
          </cell>
          <cell r="I1392">
            <v>0</v>
          </cell>
          <cell r="K1392" t="str">
            <v>Laurel Networks</v>
          </cell>
          <cell r="R1392">
            <v>0</v>
          </cell>
        </row>
        <row r="1393">
          <cell r="B1393" t="str">
            <v>Lucent</v>
          </cell>
          <cell r="I1393">
            <v>0</v>
          </cell>
          <cell r="K1393" t="str">
            <v>Lucent</v>
          </cell>
          <cell r="R1393">
            <v>0</v>
          </cell>
        </row>
        <row r="1394">
          <cell r="B1394" t="str">
            <v>NEC</v>
          </cell>
          <cell r="I1394">
            <v>0</v>
          </cell>
          <cell r="K1394" t="str">
            <v>NEC</v>
          </cell>
          <cell r="R1394">
            <v>0</v>
          </cell>
        </row>
        <row r="1395">
          <cell r="B1395" t="str">
            <v>Nokia Siemens Networks</v>
          </cell>
          <cell r="I1395">
            <v>0</v>
          </cell>
          <cell r="K1395" t="str">
            <v>Nokia Siemens Networks</v>
          </cell>
          <cell r="R1395">
            <v>0</v>
          </cell>
        </row>
        <row r="1396">
          <cell r="B1396" t="str">
            <v>Nortel</v>
          </cell>
          <cell r="I1396">
            <v>0</v>
          </cell>
          <cell r="K1396" t="str">
            <v>Nortel</v>
          </cell>
          <cell r="R1396">
            <v>0</v>
          </cell>
        </row>
        <row r="1397">
          <cell r="B1397" t="str">
            <v>Procket</v>
          </cell>
          <cell r="I1397">
            <v>0</v>
          </cell>
          <cell r="K1397" t="str">
            <v>Procket</v>
          </cell>
          <cell r="R1397">
            <v>0</v>
          </cell>
        </row>
        <row r="1398">
          <cell r="B1398" t="str">
            <v>Quarry</v>
          </cell>
          <cell r="I1398">
            <v>0</v>
          </cell>
          <cell r="K1398" t="str">
            <v>Quarry</v>
          </cell>
          <cell r="R1398">
            <v>0</v>
          </cell>
        </row>
        <row r="1399">
          <cell r="B1399" t="str">
            <v>Redback</v>
          </cell>
          <cell r="I1399">
            <v>0</v>
          </cell>
          <cell r="K1399" t="str">
            <v>Redback</v>
          </cell>
          <cell r="R1399">
            <v>0</v>
          </cell>
        </row>
        <row r="1400">
          <cell r="B1400" t="str">
            <v>Riverstone</v>
          </cell>
          <cell r="I1400">
            <v>0</v>
          </cell>
          <cell r="K1400" t="str">
            <v>Riverstone</v>
          </cell>
          <cell r="R1400">
            <v>0</v>
          </cell>
        </row>
        <row r="1401">
          <cell r="B1401" t="str">
            <v>Tellabs</v>
          </cell>
          <cell r="I1401">
            <v>0</v>
          </cell>
          <cell r="K1401" t="str">
            <v>Tellabs</v>
          </cell>
          <cell r="R1401">
            <v>0</v>
          </cell>
        </row>
        <row r="1402">
          <cell r="B1402" t="str">
            <v>ZTE</v>
          </cell>
          <cell r="I1402">
            <v>0</v>
          </cell>
          <cell r="K1402" t="str">
            <v>ZTE</v>
          </cell>
          <cell r="R1402">
            <v>0</v>
          </cell>
        </row>
        <row r="1403">
          <cell r="B1403" t="str">
            <v>Other</v>
          </cell>
          <cell r="I1403">
            <v>0</v>
          </cell>
          <cell r="K1403" t="str">
            <v>Other</v>
          </cell>
          <cell r="R1403">
            <v>0</v>
          </cell>
        </row>
        <row r="1404">
          <cell r="B1404" t="str">
            <v>Total</v>
          </cell>
          <cell r="C1404">
            <v>0</v>
          </cell>
          <cell r="D1404">
            <v>0</v>
          </cell>
          <cell r="E1404">
            <v>0</v>
          </cell>
          <cell r="F1404">
            <v>0</v>
          </cell>
          <cell r="G1404">
            <v>0</v>
          </cell>
          <cell r="H1404">
            <v>0</v>
          </cell>
          <cell r="I1404">
            <v>0</v>
          </cell>
          <cell r="K1404" t="str">
            <v>Total</v>
          </cell>
          <cell r="L1404">
            <v>0</v>
          </cell>
          <cell r="M1404">
            <v>0</v>
          </cell>
          <cell r="N1404">
            <v>0</v>
          </cell>
          <cell r="O1404">
            <v>0</v>
          </cell>
          <cell r="P1404">
            <v>0</v>
          </cell>
          <cell r="Q1404">
            <v>0</v>
          </cell>
          <cell r="R1404">
            <v>0</v>
          </cell>
        </row>
      </sheetData>
      <sheetData sheetId="2">
        <row r="7">
          <cell r="B7" t="str">
            <v>Vendor</v>
          </cell>
          <cell r="C7" t="str">
            <v>Core IP/MPLS</v>
          </cell>
          <cell r="D7" t="str">
            <v xml:space="preserve">Edge IP/MPLS </v>
          </cell>
          <cell r="E7" t="str">
            <v>Subscriber Service Router</v>
          </cell>
          <cell r="F7" t="str">
            <v>BRAS</v>
          </cell>
          <cell r="G7" t="str">
            <v>IP/Ethernet</v>
          </cell>
          <cell r="H7" t="str">
            <v>ATM/MPLS</v>
          </cell>
          <cell r="I7" t="str">
            <v>Total IPS</v>
          </cell>
          <cell r="K7" t="str">
            <v>Vendor</v>
          </cell>
          <cell r="L7" t="str">
            <v>Core IP/MPLS</v>
          </cell>
          <cell r="M7" t="str">
            <v>Edge IP/MPLS</v>
          </cell>
          <cell r="N7" t="str">
            <v>Subscriber Service Router</v>
          </cell>
          <cell r="O7" t="str">
            <v>BRAS</v>
          </cell>
          <cell r="P7" t="str">
            <v>IP/Ethernet</v>
          </cell>
          <cell r="Q7" t="str">
            <v>ATM/MPLS</v>
          </cell>
          <cell r="R7" t="str">
            <v>Total IPS</v>
          </cell>
        </row>
        <row r="8">
          <cell r="B8" t="str">
            <v>Alaxala Networks</v>
          </cell>
          <cell r="I8">
            <v>0</v>
          </cell>
          <cell r="K8" t="str">
            <v>Alaxala Networks</v>
          </cell>
          <cell r="R8">
            <v>0</v>
          </cell>
        </row>
        <row r="9">
          <cell r="B9" t="str">
            <v>Alcatel-Lucent</v>
          </cell>
          <cell r="C9">
            <v>0</v>
          </cell>
          <cell r="D9">
            <v>0</v>
          </cell>
          <cell r="E9">
            <v>1</v>
          </cell>
          <cell r="F9">
            <v>0</v>
          </cell>
          <cell r="G9">
            <v>0</v>
          </cell>
          <cell r="H9">
            <v>81</v>
          </cell>
          <cell r="I9">
            <v>82</v>
          </cell>
          <cell r="K9" t="str">
            <v>Alcatel-Lucent</v>
          </cell>
          <cell r="L9">
            <v>0</v>
          </cell>
          <cell r="M9">
            <v>0</v>
          </cell>
          <cell r="N9">
            <v>10</v>
          </cell>
          <cell r="O9">
            <v>0</v>
          </cell>
          <cell r="P9">
            <v>0</v>
          </cell>
          <cell r="Q9">
            <v>612</v>
          </cell>
          <cell r="R9">
            <v>622</v>
          </cell>
        </row>
        <row r="10">
          <cell r="B10" t="str">
            <v>Atrica</v>
          </cell>
          <cell r="I10">
            <v>0</v>
          </cell>
          <cell r="K10" t="str">
            <v>Atrica</v>
          </cell>
          <cell r="R10">
            <v>0</v>
          </cell>
        </row>
        <row r="11">
          <cell r="B11" t="str">
            <v>Avici</v>
          </cell>
          <cell r="C11">
            <v>0.1</v>
          </cell>
          <cell r="D11">
            <v>0</v>
          </cell>
          <cell r="E11">
            <v>0</v>
          </cell>
          <cell r="F11">
            <v>0</v>
          </cell>
          <cell r="G11">
            <v>0</v>
          </cell>
          <cell r="H11">
            <v>0</v>
          </cell>
          <cell r="I11">
            <v>0.1</v>
          </cell>
          <cell r="K11" t="str">
            <v>Avici</v>
          </cell>
          <cell r="L11">
            <v>1</v>
          </cell>
          <cell r="M11">
            <v>0</v>
          </cell>
          <cell r="N11">
            <v>0</v>
          </cell>
          <cell r="O11">
            <v>0</v>
          </cell>
          <cell r="P11">
            <v>0</v>
          </cell>
          <cell r="Q11">
            <v>0</v>
          </cell>
          <cell r="R11">
            <v>1</v>
          </cell>
        </row>
        <row r="12">
          <cell r="B12" t="str">
            <v>Brocade</v>
          </cell>
          <cell r="C12">
            <v>0</v>
          </cell>
          <cell r="D12">
            <v>0</v>
          </cell>
          <cell r="E12">
            <v>0</v>
          </cell>
          <cell r="F12">
            <v>0</v>
          </cell>
          <cell r="G12">
            <v>0</v>
          </cell>
          <cell r="H12">
            <v>0</v>
          </cell>
          <cell r="I12">
            <v>0</v>
          </cell>
          <cell r="K12" t="str">
            <v>Brocade</v>
          </cell>
          <cell r="L12">
            <v>0</v>
          </cell>
          <cell r="M12">
            <v>0</v>
          </cell>
          <cell r="N12">
            <v>0</v>
          </cell>
          <cell r="O12">
            <v>0</v>
          </cell>
          <cell r="P12">
            <v>0</v>
          </cell>
          <cell r="Q12">
            <v>0</v>
          </cell>
          <cell r="R12">
            <v>0</v>
          </cell>
        </row>
        <row r="13">
          <cell r="B13" t="str">
            <v>Caspian</v>
          </cell>
          <cell r="C13">
            <v>0</v>
          </cell>
          <cell r="D13">
            <v>0</v>
          </cell>
          <cell r="E13">
            <v>0</v>
          </cell>
          <cell r="F13">
            <v>0</v>
          </cell>
          <cell r="G13">
            <v>0</v>
          </cell>
          <cell r="H13">
            <v>0</v>
          </cell>
          <cell r="I13">
            <v>0</v>
          </cell>
          <cell r="K13" t="str">
            <v>Caspian</v>
          </cell>
          <cell r="L13">
            <v>0</v>
          </cell>
          <cell r="M13">
            <v>0</v>
          </cell>
          <cell r="N13">
            <v>0</v>
          </cell>
          <cell r="O13">
            <v>0</v>
          </cell>
          <cell r="P13">
            <v>0</v>
          </cell>
          <cell r="Q13">
            <v>0</v>
          </cell>
          <cell r="R13">
            <v>0</v>
          </cell>
        </row>
        <row r="14">
          <cell r="B14" t="str">
            <v>Chiaro</v>
          </cell>
          <cell r="C14">
            <v>0</v>
          </cell>
          <cell r="D14">
            <v>0</v>
          </cell>
          <cell r="E14">
            <v>0</v>
          </cell>
          <cell r="F14">
            <v>0</v>
          </cell>
          <cell r="G14">
            <v>0</v>
          </cell>
          <cell r="H14">
            <v>0</v>
          </cell>
          <cell r="I14">
            <v>0</v>
          </cell>
          <cell r="K14" t="str">
            <v>Chiaro</v>
          </cell>
          <cell r="L14">
            <v>0</v>
          </cell>
          <cell r="M14">
            <v>0</v>
          </cell>
          <cell r="N14">
            <v>0</v>
          </cell>
          <cell r="O14">
            <v>0</v>
          </cell>
          <cell r="P14">
            <v>0</v>
          </cell>
          <cell r="Q14">
            <v>0</v>
          </cell>
          <cell r="R14">
            <v>0</v>
          </cell>
        </row>
        <row r="15">
          <cell r="B15" t="str">
            <v>Ciena</v>
          </cell>
          <cell r="C15">
            <v>0</v>
          </cell>
          <cell r="D15">
            <v>0</v>
          </cell>
          <cell r="E15">
            <v>0</v>
          </cell>
          <cell r="F15">
            <v>0</v>
          </cell>
          <cell r="G15">
            <v>0</v>
          </cell>
          <cell r="H15">
            <v>0</v>
          </cell>
          <cell r="I15">
            <v>0</v>
          </cell>
          <cell r="K15" t="str">
            <v>Ciena</v>
          </cell>
          <cell r="L15">
            <v>0</v>
          </cell>
          <cell r="M15">
            <v>0</v>
          </cell>
          <cell r="N15">
            <v>0</v>
          </cell>
          <cell r="O15">
            <v>0</v>
          </cell>
          <cell r="P15">
            <v>0</v>
          </cell>
          <cell r="Q15">
            <v>0</v>
          </cell>
          <cell r="R15">
            <v>0</v>
          </cell>
        </row>
        <row r="16">
          <cell r="B16" t="str">
            <v>Cisco</v>
          </cell>
          <cell r="C16">
            <v>56.4</v>
          </cell>
          <cell r="D16">
            <v>82</v>
          </cell>
          <cell r="E16">
            <v>9</v>
          </cell>
          <cell r="F16">
            <v>0</v>
          </cell>
          <cell r="G16">
            <v>0</v>
          </cell>
          <cell r="H16">
            <v>49</v>
          </cell>
          <cell r="I16">
            <v>196.4</v>
          </cell>
          <cell r="K16" t="str">
            <v>Cisco</v>
          </cell>
          <cell r="L16">
            <v>126</v>
          </cell>
          <cell r="M16">
            <v>1961</v>
          </cell>
          <cell r="N16">
            <v>295</v>
          </cell>
          <cell r="O16">
            <v>0</v>
          </cell>
          <cell r="P16">
            <v>0</v>
          </cell>
          <cell r="Q16">
            <v>462</v>
          </cell>
          <cell r="R16">
            <v>2844</v>
          </cell>
        </row>
        <row r="17">
          <cell r="B17" t="str">
            <v>Cosine</v>
          </cell>
          <cell r="C17">
            <v>0</v>
          </cell>
          <cell r="D17">
            <v>0</v>
          </cell>
          <cell r="E17">
            <v>1</v>
          </cell>
          <cell r="F17">
            <v>0</v>
          </cell>
          <cell r="G17">
            <v>0</v>
          </cell>
          <cell r="H17">
            <v>0</v>
          </cell>
          <cell r="I17">
            <v>1</v>
          </cell>
          <cell r="K17" t="str">
            <v>Cosine</v>
          </cell>
          <cell r="L17">
            <v>0</v>
          </cell>
          <cell r="M17">
            <v>0</v>
          </cell>
          <cell r="N17">
            <v>6</v>
          </cell>
          <cell r="O17">
            <v>0</v>
          </cell>
          <cell r="P17">
            <v>0</v>
          </cell>
          <cell r="Q17">
            <v>0</v>
          </cell>
          <cell r="R17">
            <v>6</v>
          </cell>
        </row>
        <row r="18">
          <cell r="B18" t="str">
            <v>ECI Telecom</v>
          </cell>
          <cell r="C18">
            <v>0</v>
          </cell>
          <cell r="D18">
            <v>0</v>
          </cell>
          <cell r="E18">
            <v>0</v>
          </cell>
          <cell r="F18">
            <v>0</v>
          </cell>
          <cell r="G18">
            <v>0</v>
          </cell>
          <cell r="H18">
            <v>0</v>
          </cell>
          <cell r="I18">
            <v>0</v>
          </cell>
          <cell r="K18" t="str">
            <v>ECI Telecom</v>
          </cell>
          <cell r="L18">
            <v>0</v>
          </cell>
          <cell r="M18">
            <v>0</v>
          </cell>
          <cell r="N18">
            <v>0</v>
          </cell>
          <cell r="O18">
            <v>0</v>
          </cell>
          <cell r="P18">
            <v>0</v>
          </cell>
          <cell r="Q18">
            <v>0</v>
          </cell>
          <cell r="R18">
            <v>0</v>
          </cell>
        </row>
        <row r="19">
          <cell r="B19" t="str">
            <v>Equipe</v>
          </cell>
          <cell r="C19">
            <v>0</v>
          </cell>
          <cell r="D19">
            <v>0</v>
          </cell>
          <cell r="E19">
            <v>0</v>
          </cell>
          <cell r="F19">
            <v>0</v>
          </cell>
          <cell r="G19">
            <v>0</v>
          </cell>
          <cell r="H19">
            <v>0</v>
          </cell>
          <cell r="I19">
            <v>0</v>
          </cell>
          <cell r="K19" t="str">
            <v>Equipe</v>
          </cell>
          <cell r="L19">
            <v>0</v>
          </cell>
          <cell r="M19">
            <v>0</v>
          </cell>
          <cell r="N19">
            <v>0</v>
          </cell>
          <cell r="O19">
            <v>0</v>
          </cell>
          <cell r="P19">
            <v>0</v>
          </cell>
          <cell r="Q19">
            <v>0</v>
          </cell>
          <cell r="R19">
            <v>0</v>
          </cell>
        </row>
        <row r="20">
          <cell r="B20" t="str">
            <v>Ericsson</v>
          </cell>
          <cell r="C20">
            <v>0</v>
          </cell>
          <cell r="D20">
            <v>7.2</v>
          </cell>
          <cell r="E20">
            <v>9</v>
          </cell>
          <cell r="F20">
            <v>0</v>
          </cell>
          <cell r="G20">
            <v>0</v>
          </cell>
          <cell r="H20">
            <v>43</v>
          </cell>
          <cell r="I20">
            <v>59.2</v>
          </cell>
          <cell r="K20" t="str">
            <v>Ericsson</v>
          </cell>
          <cell r="L20">
            <v>0</v>
          </cell>
          <cell r="M20">
            <v>97</v>
          </cell>
          <cell r="N20">
            <v>99</v>
          </cell>
          <cell r="O20">
            <v>0</v>
          </cell>
          <cell r="P20">
            <v>0</v>
          </cell>
          <cell r="Q20">
            <v>239</v>
          </cell>
          <cell r="R20">
            <v>435</v>
          </cell>
        </row>
        <row r="21">
          <cell r="B21" t="str">
            <v>Extreme</v>
          </cell>
          <cell r="C21">
            <v>0</v>
          </cell>
          <cell r="D21">
            <v>0</v>
          </cell>
          <cell r="E21">
            <v>0</v>
          </cell>
          <cell r="F21">
            <v>0</v>
          </cell>
          <cell r="G21">
            <v>0</v>
          </cell>
          <cell r="H21">
            <v>0</v>
          </cell>
          <cell r="I21">
            <v>0</v>
          </cell>
          <cell r="K21" t="str">
            <v>Extreme</v>
          </cell>
          <cell r="L21">
            <v>0</v>
          </cell>
          <cell r="M21">
            <v>0</v>
          </cell>
          <cell r="N21">
            <v>0</v>
          </cell>
          <cell r="O21">
            <v>0</v>
          </cell>
          <cell r="P21">
            <v>0</v>
          </cell>
          <cell r="Q21">
            <v>0</v>
          </cell>
          <cell r="R21">
            <v>0</v>
          </cell>
        </row>
        <row r="22">
          <cell r="B22" t="str">
            <v>Force10</v>
          </cell>
          <cell r="C22">
            <v>0</v>
          </cell>
          <cell r="D22">
            <v>0</v>
          </cell>
          <cell r="E22">
            <v>0</v>
          </cell>
          <cell r="F22">
            <v>0</v>
          </cell>
          <cell r="G22">
            <v>0</v>
          </cell>
          <cell r="H22">
            <v>0</v>
          </cell>
          <cell r="I22">
            <v>0</v>
          </cell>
          <cell r="K22" t="str">
            <v>Force10</v>
          </cell>
          <cell r="L22">
            <v>0</v>
          </cell>
          <cell r="M22">
            <v>0</v>
          </cell>
          <cell r="N22">
            <v>0</v>
          </cell>
          <cell r="O22">
            <v>0</v>
          </cell>
          <cell r="P22">
            <v>0</v>
          </cell>
          <cell r="Q22">
            <v>0</v>
          </cell>
          <cell r="R22">
            <v>0</v>
          </cell>
        </row>
        <row r="23">
          <cell r="B23" t="str">
            <v>Fujitsu</v>
          </cell>
          <cell r="C23">
            <v>0</v>
          </cell>
          <cell r="D23">
            <v>0</v>
          </cell>
          <cell r="E23">
            <v>0</v>
          </cell>
          <cell r="F23">
            <v>0</v>
          </cell>
          <cell r="G23">
            <v>0</v>
          </cell>
          <cell r="H23">
            <v>0</v>
          </cell>
          <cell r="I23">
            <v>0</v>
          </cell>
          <cell r="K23" t="str">
            <v>Fujitsu</v>
          </cell>
          <cell r="L23">
            <v>0</v>
          </cell>
          <cell r="M23">
            <v>0</v>
          </cell>
          <cell r="N23">
            <v>0</v>
          </cell>
          <cell r="O23">
            <v>0</v>
          </cell>
          <cell r="P23">
            <v>0</v>
          </cell>
          <cell r="Q23">
            <v>0</v>
          </cell>
          <cell r="R23">
            <v>0</v>
          </cell>
        </row>
        <row r="24">
          <cell r="B24" t="str">
            <v>Hammerhead Systems</v>
          </cell>
          <cell r="C24">
            <v>0</v>
          </cell>
          <cell r="D24">
            <v>0</v>
          </cell>
          <cell r="E24">
            <v>0</v>
          </cell>
          <cell r="F24">
            <v>0</v>
          </cell>
          <cell r="G24">
            <v>0</v>
          </cell>
          <cell r="H24">
            <v>0</v>
          </cell>
          <cell r="I24">
            <v>0</v>
          </cell>
          <cell r="K24" t="str">
            <v>Hammerhead Systems</v>
          </cell>
          <cell r="L24">
            <v>0</v>
          </cell>
          <cell r="M24">
            <v>0</v>
          </cell>
          <cell r="N24">
            <v>0</v>
          </cell>
          <cell r="O24">
            <v>0</v>
          </cell>
          <cell r="P24">
            <v>0</v>
          </cell>
          <cell r="Q24">
            <v>0</v>
          </cell>
          <cell r="R24">
            <v>0</v>
          </cell>
        </row>
        <row r="25">
          <cell r="B25" t="str">
            <v>Hitachi</v>
          </cell>
          <cell r="C25">
            <v>0</v>
          </cell>
          <cell r="D25">
            <v>0</v>
          </cell>
          <cell r="E25">
            <v>0</v>
          </cell>
          <cell r="F25">
            <v>0</v>
          </cell>
          <cell r="G25">
            <v>0</v>
          </cell>
          <cell r="H25">
            <v>0</v>
          </cell>
          <cell r="I25">
            <v>0</v>
          </cell>
          <cell r="K25" t="str">
            <v>Hitachi</v>
          </cell>
          <cell r="L25">
            <v>0</v>
          </cell>
          <cell r="M25">
            <v>0</v>
          </cell>
          <cell r="N25">
            <v>0</v>
          </cell>
          <cell r="O25">
            <v>0</v>
          </cell>
          <cell r="P25">
            <v>0</v>
          </cell>
          <cell r="Q25">
            <v>0</v>
          </cell>
          <cell r="R25">
            <v>0</v>
          </cell>
        </row>
        <row r="26">
          <cell r="B26" t="str">
            <v>Hitachi Cable</v>
          </cell>
          <cell r="C26">
            <v>0</v>
          </cell>
          <cell r="D26">
            <v>0</v>
          </cell>
          <cell r="E26">
            <v>0</v>
          </cell>
          <cell r="F26">
            <v>0</v>
          </cell>
          <cell r="G26">
            <v>0</v>
          </cell>
          <cell r="H26">
            <v>0</v>
          </cell>
          <cell r="I26">
            <v>0</v>
          </cell>
          <cell r="K26" t="str">
            <v>Hitachi Cable</v>
          </cell>
          <cell r="L26">
            <v>0</v>
          </cell>
          <cell r="M26">
            <v>0</v>
          </cell>
          <cell r="N26">
            <v>0</v>
          </cell>
          <cell r="O26">
            <v>0</v>
          </cell>
          <cell r="P26">
            <v>0</v>
          </cell>
          <cell r="Q26">
            <v>0</v>
          </cell>
          <cell r="R26">
            <v>0</v>
          </cell>
        </row>
        <row r="27">
          <cell r="B27" t="str">
            <v>Huawei</v>
          </cell>
          <cell r="C27">
            <v>0</v>
          </cell>
          <cell r="D27">
            <v>0</v>
          </cell>
          <cell r="E27">
            <v>0</v>
          </cell>
          <cell r="F27">
            <v>0</v>
          </cell>
          <cell r="G27">
            <v>0</v>
          </cell>
          <cell r="H27">
            <v>0</v>
          </cell>
          <cell r="I27">
            <v>0</v>
          </cell>
          <cell r="K27" t="str">
            <v>Huawei</v>
          </cell>
          <cell r="L27">
            <v>0</v>
          </cell>
          <cell r="M27">
            <v>0</v>
          </cell>
          <cell r="N27">
            <v>0</v>
          </cell>
          <cell r="O27">
            <v>0</v>
          </cell>
          <cell r="P27">
            <v>0</v>
          </cell>
          <cell r="Q27">
            <v>0</v>
          </cell>
          <cell r="R27">
            <v>0</v>
          </cell>
        </row>
        <row r="28">
          <cell r="B28" t="str">
            <v>Hyperchip</v>
          </cell>
          <cell r="C28">
            <v>0</v>
          </cell>
          <cell r="D28">
            <v>0</v>
          </cell>
          <cell r="E28">
            <v>0</v>
          </cell>
          <cell r="F28">
            <v>0</v>
          </cell>
          <cell r="G28">
            <v>0</v>
          </cell>
          <cell r="H28">
            <v>0</v>
          </cell>
          <cell r="I28">
            <v>0</v>
          </cell>
          <cell r="K28" t="str">
            <v>Hyperchip</v>
          </cell>
          <cell r="L28">
            <v>0</v>
          </cell>
          <cell r="M28">
            <v>0</v>
          </cell>
          <cell r="N28">
            <v>0</v>
          </cell>
          <cell r="O28">
            <v>0</v>
          </cell>
          <cell r="P28">
            <v>0</v>
          </cell>
          <cell r="Q28">
            <v>0</v>
          </cell>
          <cell r="R28">
            <v>0</v>
          </cell>
        </row>
        <row r="29">
          <cell r="B29" t="str">
            <v>Juniper</v>
          </cell>
          <cell r="C29">
            <v>16.399999999999999</v>
          </cell>
          <cell r="D29">
            <v>11</v>
          </cell>
          <cell r="E29">
            <v>13</v>
          </cell>
          <cell r="F29">
            <v>0</v>
          </cell>
          <cell r="G29">
            <v>0</v>
          </cell>
          <cell r="H29">
            <v>0</v>
          </cell>
          <cell r="I29">
            <v>40.4</v>
          </cell>
          <cell r="K29" t="str">
            <v>Juniper</v>
          </cell>
          <cell r="L29">
            <v>44</v>
          </cell>
          <cell r="M29">
            <v>127</v>
          </cell>
          <cell r="N29">
            <v>126</v>
          </cell>
          <cell r="O29">
            <v>0</v>
          </cell>
          <cell r="P29">
            <v>0</v>
          </cell>
          <cell r="Q29">
            <v>0</v>
          </cell>
          <cell r="R29">
            <v>297</v>
          </cell>
        </row>
        <row r="30">
          <cell r="B30" t="str">
            <v>Laurel Networks</v>
          </cell>
          <cell r="C30">
            <v>0</v>
          </cell>
          <cell r="D30">
            <v>0</v>
          </cell>
          <cell r="E30">
            <v>0</v>
          </cell>
          <cell r="F30">
            <v>0</v>
          </cell>
          <cell r="G30">
            <v>0</v>
          </cell>
          <cell r="H30">
            <v>0</v>
          </cell>
          <cell r="I30">
            <v>0</v>
          </cell>
          <cell r="K30" t="str">
            <v>Laurel Networks</v>
          </cell>
          <cell r="L30">
            <v>0</v>
          </cell>
          <cell r="M30">
            <v>0</v>
          </cell>
          <cell r="N30">
            <v>0</v>
          </cell>
          <cell r="O30">
            <v>0</v>
          </cell>
          <cell r="P30">
            <v>0</v>
          </cell>
          <cell r="Q30">
            <v>0</v>
          </cell>
          <cell r="R30">
            <v>0</v>
          </cell>
        </row>
        <row r="31">
          <cell r="B31" t="str">
            <v>Lucent</v>
          </cell>
          <cell r="C31">
            <v>0</v>
          </cell>
          <cell r="D31">
            <v>0</v>
          </cell>
          <cell r="E31">
            <v>0</v>
          </cell>
          <cell r="F31">
            <v>0</v>
          </cell>
          <cell r="G31">
            <v>0</v>
          </cell>
          <cell r="H31">
            <v>0</v>
          </cell>
          <cell r="I31">
            <v>0</v>
          </cell>
          <cell r="K31" t="str">
            <v>Lucent</v>
          </cell>
          <cell r="L31">
            <v>0</v>
          </cell>
          <cell r="M31">
            <v>0</v>
          </cell>
          <cell r="N31">
            <v>0</v>
          </cell>
          <cell r="O31">
            <v>0</v>
          </cell>
          <cell r="P31">
            <v>0</v>
          </cell>
          <cell r="Q31">
            <v>0</v>
          </cell>
          <cell r="R31">
            <v>0</v>
          </cell>
        </row>
        <row r="32">
          <cell r="B32" t="str">
            <v>NEC</v>
          </cell>
          <cell r="C32">
            <v>0</v>
          </cell>
          <cell r="D32">
            <v>0</v>
          </cell>
          <cell r="E32">
            <v>0</v>
          </cell>
          <cell r="F32">
            <v>0</v>
          </cell>
          <cell r="G32">
            <v>0</v>
          </cell>
          <cell r="H32">
            <v>0</v>
          </cell>
          <cell r="I32">
            <v>0</v>
          </cell>
          <cell r="K32" t="str">
            <v>NEC</v>
          </cell>
          <cell r="L32">
            <v>0</v>
          </cell>
          <cell r="M32">
            <v>0</v>
          </cell>
          <cell r="N32">
            <v>0</v>
          </cell>
          <cell r="O32">
            <v>0</v>
          </cell>
          <cell r="P32">
            <v>0</v>
          </cell>
          <cell r="Q32">
            <v>0</v>
          </cell>
          <cell r="R32">
            <v>0</v>
          </cell>
        </row>
        <row r="33">
          <cell r="B33" t="str">
            <v>Nokia Siemens Networks</v>
          </cell>
          <cell r="C33">
            <v>0</v>
          </cell>
          <cell r="D33">
            <v>0</v>
          </cell>
          <cell r="E33">
            <v>0</v>
          </cell>
          <cell r="F33">
            <v>0</v>
          </cell>
          <cell r="G33">
            <v>0</v>
          </cell>
          <cell r="H33">
            <v>0</v>
          </cell>
          <cell r="I33">
            <v>0</v>
          </cell>
          <cell r="K33" t="str">
            <v>Nokia Siemens Networks</v>
          </cell>
          <cell r="L33">
            <v>0</v>
          </cell>
          <cell r="M33">
            <v>0</v>
          </cell>
          <cell r="N33">
            <v>0</v>
          </cell>
          <cell r="O33">
            <v>0</v>
          </cell>
          <cell r="P33">
            <v>0</v>
          </cell>
          <cell r="Q33">
            <v>0</v>
          </cell>
          <cell r="R33">
            <v>0</v>
          </cell>
        </row>
        <row r="34">
          <cell r="B34" t="str">
            <v>Nortel</v>
          </cell>
          <cell r="C34">
            <v>0</v>
          </cell>
          <cell r="D34">
            <v>0</v>
          </cell>
          <cell r="E34">
            <v>7.5</v>
          </cell>
          <cell r="F34">
            <v>0</v>
          </cell>
          <cell r="G34">
            <v>0</v>
          </cell>
          <cell r="H34">
            <v>35</v>
          </cell>
          <cell r="I34">
            <v>42.5</v>
          </cell>
          <cell r="K34" t="str">
            <v>Nortel</v>
          </cell>
          <cell r="L34">
            <v>0</v>
          </cell>
          <cell r="M34">
            <v>0</v>
          </cell>
          <cell r="N34">
            <v>37</v>
          </cell>
          <cell r="O34">
            <v>0</v>
          </cell>
          <cell r="P34">
            <v>0</v>
          </cell>
          <cell r="Q34">
            <v>177</v>
          </cell>
          <cell r="R34">
            <v>214</v>
          </cell>
        </row>
        <row r="35">
          <cell r="B35" t="str">
            <v>Procket</v>
          </cell>
          <cell r="C35">
            <v>0</v>
          </cell>
          <cell r="D35">
            <v>0</v>
          </cell>
          <cell r="E35">
            <v>0</v>
          </cell>
          <cell r="F35">
            <v>0</v>
          </cell>
          <cell r="G35">
            <v>0</v>
          </cell>
          <cell r="H35">
            <v>0</v>
          </cell>
          <cell r="I35">
            <v>0</v>
          </cell>
          <cell r="K35" t="str">
            <v>Procket</v>
          </cell>
          <cell r="L35">
            <v>0</v>
          </cell>
          <cell r="M35">
            <v>0</v>
          </cell>
          <cell r="N35">
            <v>0</v>
          </cell>
          <cell r="O35">
            <v>0</v>
          </cell>
          <cell r="P35">
            <v>0</v>
          </cell>
          <cell r="Q35">
            <v>0</v>
          </cell>
          <cell r="R35">
            <v>0</v>
          </cell>
        </row>
        <row r="36">
          <cell r="B36" t="str">
            <v>Quarry</v>
          </cell>
          <cell r="C36">
            <v>0</v>
          </cell>
          <cell r="D36">
            <v>0</v>
          </cell>
          <cell r="E36">
            <v>0</v>
          </cell>
          <cell r="F36">
            <v>0</v>
          </cell>
          <cell r="G36">
            <v>0</v>
          </cell>
          <cell r="H36">
            <v>0</v>
          </cell>
          <cell r="I36">
            <v>0</v>
          </cell>
          <cell r="K36" t="str">
            <v>Quarry</v>
          </cell>
          <cell r="L36">
            <v>0</v>
          </cell>
          <cell r="M36">
            <v>0</v>
          </cell>
          <cell r="N36">
            <v>0</v>
          </cell>
          <cell r="O36">
            <v>0</v>
          </cell>
          <cell r="P36">
            <v>0</v>
          </cell>
          <cell r="Q36">
            <v>0</v>
          </cell>
          <cell r="R36">
            <v>0</v>
          </cell>
        </row>
        <row r="37">
          <cell r="B37" t="str">
            <v>Redback</v>
          </cell>
          <cell r="C37">
            <v>0</v>
          </cell>
          <cell r="D37">
            <v>0</v>
          </cell>
          <cell r="E37">
            <v>0</v>
          </cell>
          <cell r="F37">
            <v>0</v>
          </cell>
          <cell r="G37">
            <v>0</v>
          </cell>
          <cell r="H37">
            <v>0</v>
          </cell>
          <cell r="I37">
            <v>0</v>
          </cell>
          <cell r="K37" t="str">
            <v>Redback</v>
          </cell>
          <cell r="L37">
            <v>0</v>
          </cell>
          <cell r="M37">
            <v>0</v>
          </cell>
          <cell r="N37">
            <v>0</v>
          </cell>
          <cell r="O37">
            <v>0</v>
          </cell>
          <cell r="P37">
            <v>0</v>
          </cell>
          <cell r="Q37">
            <v>0</v>
          </cell>
          <cell r="R37">
            <v>0</v>
          </cell>
        </row>
        <row r="38">
          <cell r="B38" t="str">
            <v>Riverstone</v>
          </cell>
          <cell r="C38">
            <v>0</v>
          </cell>
          <cell r="D38">
            <v>0</v>
          </cell>
          <cell r="E38">
            <v>0</v>
          </cell>
          <cell r="F38">
            <v>0</v>
          </cell>
          <cell r="G38">
            <v>0</v>
          </cell>
          <cell r="H38">
            <v>0</v>
          </cell>
          <cell r="I38">
            <v>0</v>
          </cell>
          <cell r="K38" t="str">
            <v>Riverstone</v>
          </cell>
          <cell r="L38">
            <v>0</v>
          </cell>
          <cell r="M38">
            <v>0</v>
          </cell>
          <cell r="N38">
            <v>0</v>
          </cell>
          <cell r="O38">
            <v>0</v>
          </cell>
          <cell r="P38">
            <v>0</v>
          </cell>
          <cell r="Q38">
            <v>0</v>
          </cell>
          <cell r="R38">
            <v>0</v>
          </cell>
        </row>
        <row r="39">
          <cell r="B39" t="str">
            <v>Tellabs</v>
          </cell>
          <cell r="C39">
            <v>0</v>
          </cell>
          <cell r="D39">
            <v>0</v>
          </cell>
          <cell r="E39">
            <v>0</v>
          </cell>
          <cell r="F39">
            <v>0</v>
          </cell>
          <cell r="G39">
            <v>0</v>
          </cell>
          <cell r="H39">
            <v>0</v>
          </cell>
          <cell r="I39">
            <v>0</v>
          </cell>
          <cell r="K39" t="str">
            <v>Tellabs</v>
          </cell>
          <cell r="L39">
            <v>0</v>
          </cell>
          <cell r="M39">
            <v>0</v>
          </cell>
          <cell r="N39">
            <v>0</v>
          </cell>
          <cell r="O39">
            <v>0</v>
          </cell>
          <cell r="P39">
            <v>0</v>
          </cell>
          <cell r="Q39">
            <v>0</v>
          </cell>
          <cell r="R39">
            <v>0</v>
          </cell>
        </row>
        <row r="40">
          <cell r="B40" t="str">
            <v>ZTE</v>
          </cell>
          <cell r="C40">
            <v>0</v>
          </cell>
          <cell r="D40">
            <v>0</v>
          </cell>
          <cell r="E40">
            <v>0</v>
          </cell>
          <cell r="F40">
            <v>0</v>
          </cell>
          <cell r="G40">
            <v>0</v>
          </cell>
          <cell r="H40">
            <v>0</v>
          </cell>
          <cell r="I40">
            <v>0</v>
          </cell>
          <cell r="K40" t="str">
            <v>ZTE</v>
          </cell>
          <cell r="L40">
            <v>0</v>
          </cell>
          <cell r="M40">
            <v>0</v>
          </cell>
          <cell r="N40">
            <v>0</v>
          </cell>
          <cell r="O40">
            <v>0</v>
          </cell>
          <cell r="P40">
            <v>0</v>
          </cell>
          <cell r="Q40">
            <v>0</v>
          </cell>
          <cell r="R40">
            <v>0</v>
          </cell>
        </row>
        <row r="41">
          <cell r="B41" t="str">
            <v>Other</v>
          </cell>
          <cell r="C41">
            <v>0</v>
          </cell>
          <cell r="D41">
            <v>0</v>
          </cell>
          <cell r="E41">
            <v>0</v>
          </cell>
          <cell r="F41">
            <v>0</v>
          </cell>
          <cell r="G41">
            <v>0</v>
          </cell>
          <cell r="H41">
            <v>0</v>
          </cell>
          <cell r="I41">
            <v>0</v>
          </cell>
          <cell r="K41" t="str">
            <v>Other</v>
          </cell>
          <cell r="L41">
            <v>0</v>
          </cell>
          <cell r="M41">
            <v>0</v>
          </cell>
          <cell r="N41">
            <v>0</v>
          </cell>
          <cell r="O41">
            <v>0</v>
          </cell>
          <cell r="P41">
            <v>0</v>
          </cell>
          <cell r="Q41">
            <v>0</v>
          </cell>
          <cell r="R41">
            <v>0</v>
          </cell>
        </row>
        <row r="42">
          <cell r="B42" t="str">
            <v>Total</v>
          </cell>
          <cell r="C42">
            <v>72.900000000000006</v>
          </cell>
          <cell r="D42">
            <v>100.2</v>
          </cell>
          <cell r="E42">
            <v>40.5</v>
          </cell>
          <cell r="F42">
            <v>0</v>
          </cell>
          <cell r="G42">
            <v>0</v>
          </cell>
          <cell r="H42">
            <v>208</v>
          </cell>
          <cell r="I42">
            <v>421.59999999999997</v>
          </cell>
          <cell r="K42" t="str">
            <v>Total</v>
          </cell>
          <cell r="L42">
            <v>171</v>
          </cell>
          <cell r="M42">
            <v>2185</v>
          </cell>
          <cell r="N42">
            <v>573</v>
          </cell>
          <cell r="O42">
            <v>0</v>
          </cell>
          <cell r="P42">
            <v>0</v>
          </cell>
          <cell r="Q42">
            <v>1490</v>
          </cell>
          <cell r="R42">
            <v>4419</v>
          </cell>
        </row>
        <row r="45">
          <cell r="B45" t="str">
            <v>Vendor</v>
          </cell>
          <cell r="C45" t="str">
            <v>Core IP/MPLS</v>
          </cell>
          <cell r="D45" t="str">
            <v xml:space="preserve">Edge IP/MPLS </v>
          </cell>
          <cell r="E45" t="str">
            <v>Subscriber Service Router</v>
          </cell>
          <cell r="F45" t="str">
            <v>BRAS</v>
          </cell>
          <cell r="G45" t="str">
            <v>IP/Ethernet</v>
          </cell>
          <cell r="H45" t="str">
            <v>ATM/MPLS</v>
          </cell>
          <cell r="I45" t="str">
            <v>Total IPS</v>
          </cell>
          <cell r="K45" t="str">
            <v>Vendor</v>
          </cell>
          <cell r="L45" t="str">
            <v>Core IP/MPLS</v>
          </cell>
          <cell r="M45" t="str">
            <v>Edge IP/MPLS</v>
          </cell>
          <cell r="N45" t="str">
            <v>Subscriber Service Router</v>
          </cell>
          <cell r="O45" t="str">
            <v>BRAS</v>
          </cell>
          <cell r="P45" t="str">
            <v>IP/Ethernet</v>
          </cell>
          <cell r="Q45" t="str">
            <v>ATM/MPLS</v>
          </cell>
          <cell r="R45" t="str">
            <v>Total IPS</v>
          </cell>
        </row>
        <row r="46">
          <cell r="B46" t="str">
            <v>Alaxala Networks</v>
          </cell>
          <cell r="I46">
            <v>0</v>
          </cell>
          <cell r="K46" t="str">
            <v>Alaxala Networks</v>
          </cell>
          <cell r="R46">
            <v>0</v>
          </cell>
        </row>
        <row r="47">
          <cell r="B47" t="str">
            <v>Alcatel-Lucent</v>
          </cell>
          <cell r="C47">
            <v>0</v>
          </cell>
          <cell r="D47">
            <v>0</v>
          </cell>
          <cell r="E47">
            <v>4</v>
          </cell>
          <cell r="F47">
            <v>0</v>
          </cell>
          <cell r="G47">
            <v>0</v>
          </cell>
          <cell r="H47">
            <v>52</v>
          </cell>
          <cell r="I47">
            <v>56</v>
          </cell>
          <cell r="K47" t="str">
            <v>Alcatel-Lucent</v>
          </cell>
          <cell r="L47">
            <v>0</v>
          </cell>
          <cell r="M47">
            <v>0</v>
          </cell>
          <cell r="N47">
            <v>24</v>
          </cell>
          <cell r="O47">
            <v>0</v>
          </cell>
          <cell r="P47">
            <v>0</v>
          </cell>
          <cell r="Q47">
            <v>394</v>
          </cell>
          <cell r="R47">
            <v>418</v>
          </cell>
        </row>
        <row r="48">
          <cell r="B48" t="str">
            <v>Atrica</v>
          </cell>
          <cell r="I48">
            <v>0</v>
          </cell>
          <cell r="K48" t="str">
            <v>Atrica</v>
          </cell>
          <cell r="R48">
            <v>0</v>
          </cell>
        </row>
        <row r="49">
          <cell r="B49" t="str">
            <v>Avici</v>
          </cell>
          <cell r="C49">
            <v>0</v>
          </cell>
          <cell r="D49">
            <v>0</v>
          </cell>
          <cell r="E49">
            <v>0</v>
          </cell>
          <cell r="F49">
            <v>0</v>
          </cell>
          <cell r="G49">
            <v>0</v>
          </cell>
          <cell r="H49">
            <v>0</v>
          </cell>
          <cell r="I49">
            <v>0</v>
          </cell>
          <cell r="K49" t="str">
            <v>Avici</v>
          </cell>
          <cell r="L49">
            <v>1</v>
          </cell>
          <cell r="M49">
            <v>0</v>
          </cell>
          <cell r="N49">
            <v>0</v>
          </cell>
          <cell r="O49">
            <v>0</v>
          </cell>
          <cell r="P49">
            <v>0</v>
          </cell>
          <cell r="Q49">
            <v>0</v>
          </cell>
          <cell r="R49">
            <v>1</v>
          </cell>
        </row>
        <row r="50">
          <cell r="B50" t="str">
            <v>Brocade</v>
          </cell>
          <cell r="C50">
            <v>0</v>
          </cell>
          <cell r="D50">
            <v>0</v>
          </cell>
          <cell r="E50">
            <v>0</v>
          </cell>
          <cell r="F50">
            <v>0</v>
          </cell>
          <cell r="G50">
            <v>0</v>
          </cell>
          <cell r="H50">
            <v>0</v>
          </cell>
          <cell r="I50">
            <v>0</v>
          </cell>
          <cell r="K50" t="str">
            <v>Brocade</v>
          </cell>
          <cell r="L50">
            <v>0</v>
          </cell>
          <cell r="M50">
            <v>0</v>
          </cell>
          <cell r="N50">
            <v>0</v>
          </cell>
          <cell r="O50">
            <v>0</v>
          </cell>
          <cell r="P50">
            <v>0</v>
          </cell>
          <cell r="Q50">
            <v>0</v>
          </cell>
          <cell r="R50">
            <v>0</v>
          </cell>
        </row>
        <row r="51">
          <cell r="B51" t="str">
            <v>Caspian</v>
          </cell>
          <cell r="C51">
            <v>0</v>
          </cell>
          <cell r="D51">
            <v>0</v>
          </cell>
          <cell r="E51">
            <v>0</v>
          </cell>
          <cell r="F51">
            <v>0</v>
          </cell>
          <cell r="G51">
            <v>0</v>
          </cell>
          <cell r="H51">
            <v>0</v>
          </cell>
          <cell r="I51">
            <v>0</v>
          </cell>
          <cell r="K51" t="str">
            <v>Caspian</v>
          </cell>
          <cell r="L51">
            <v>0</v>
          </cell>
          <cell r="M51">
            <v>0</v>
          </cell>
          <cell r="N51">
            <v>0</v>
          </cell>
          <cell r="O51">
            <v>0</v>
          </cell>
          <cell r="P51">
            <v>0</v>
          </cell>
          <cell r="Q51">
            <v>0</v>
          </cell>
          <cell r="R51">
            <v>0</v>
          </cell>
        </row>
        <row r="52">
          <cell r="B52" t="str">
            <v>Chiaro</v>
          </cell>
          <cell r="C52">
            <v>0</v>
          </cell>
          <cell r="D52">
            <v>0</v>
          </cell>
          <cell r="E52">
            <v>0</v>
          </cell>
          <cell r="F52">
            <v>0</v>
          </cell>
          <cell r="G52">
            <v>0</v>
          </cell>
          <cell r="H52">
            <v>0</v>
          </cell>
          <cell r="I52">
            <v>0</v>
          </cell>
          <cell r="K52" t="str">
            <v>Chiaro</v>
          </cell>
          <cell r="L52">
            <v>0</v>
          </cell>
          <cell r="M52">
            <v>0</v>
          </cell>
          <cell r="N52">
            <v>0</v>
          </cell>
          <cell r="O52">
            <v>0</v>
          </cell>
          <cell r="P52">
            <v>0</v>
          </cell>
          <cell r="Q52">
            <v>0</v>
          </cell>
          <cell r="R52">
            <v>0</v>
          </cell>
        </row>
        <row r="53">
          <cell r="B53" t="str">
            <v>Ciena</v>
          </cell>
          <cell r="C53">
            <v>0</v>
          </cell>
          <cell r="D53">
            <v>0</v>
          </cell>
          <cell r="E53">
            <v>0</v>
          </cell>
          <cell r="F53">
            <v>0</v>
          </cell>
          <cell r="G53">
            <v>0</v>
          </cell>
          <cell r="H53">
            <v>0</v>
          </cell>
          <cell r="I53">
            <v>0</v>
          </cell>
          <cell r="K53" t="str">
            <v>Ciena</v>
          </cell>
          <cell r="L53">
            <v>0</v>
          </cell>
          <cell r="M53">
            <v>0</v>
          </cell>
          <cell r="N53">
            <v>0</v>
          </cell>
          <cell r="O53">
            <v>0</v>
          </cell>
          <cell r="P53">
            <v>0</v>
          </cell>
          <cell r="Q53">
            <v>0</v>
          </cell>
          <cell r="R53">
            <v>0</v>
          </cell>
        </row>
        <row r="54">
          <cell r="B54" t="str">
            <v>Cisco</v>
          </cell>
          <cell r="C54">
            <v>48</v>
          </cell>
          <cell r="D54">
            <v>51</v>
          </cell>
          <cell r="E54">
            <v>4</v>
          </cell>
          <cell r="F54">
            <v>0</v>
          </cell>
          <cell r="G54">
            <v>0</v>
          </cell>
          <cell r="H54">
            <v>30</v>
          </cell>
          <cell r="I54">
            <v>133</v>
          </cell>
          <cell r="K54" t="str">
            <v>Cisco</v>
          </cell>
          <cell r="L54">
            <v>107</v>
          </cell>
          <cell r="M54">
            <v>1225</v>
          </cell>
          <cell r="N54">
            <v>130</v>
          </cell>
          <cell r="O54">
            <v>0</v>
          </cell>
          <cell r="P54">
            <v>0</v>
          </cell>
          <cell r="Q54">
            <v>257</v>
          </cell>
          <cell r="R54">
            <v>1719</v>
          </cell>
        </row>
        <row r="55">
          <cell r="B55" t="str">
            <v>Cosine</v>
          </cell>
          <cell r="C55">
            <v>0</v>
          </cell>
          <cell r="D55">
            <v>0</v>
          </cell>
          <cell r="E55">
            <v>1.2</v>
          </cell>
          <cell r="F55">
            <v>0</v>
          </cell>
          <cell r="G55">
            <v>0</v>
          </cell>
          <cell r="H55">
            <v>0</v>
          </cell>
          <cell r="I55">
            <v>1.2</v>
          </cell>
          <cell r="K55" t="str">
            <v>Cosine</v>
          </cell>
          <cell r="L55">
            <v>0</v>
          </cell>
          <cell r="M55">
            <v>0</v>
          </cell>
          <cell r="N55">
            <v>7</v>
          </cell>
          <cell r="O55">
            <v>0</v>
          </cell>
          <cell r="P55">
            <v>0</v>
          </cell>
          <cell r="Q55">
            <v>0</v>
          </cell>
          <cell r="R55">
            <v>7</v>
          </cell>
        </row>
        <row r="56">
          <cell r="B56" t="str">
            <v>ECI Telecom</v>
          </cell>
          <cell r="C56">
            <v>0</v>
          </cell>
          <cell r="D56">
            <v>0</v>
          </cell>
          <cell r="E56">
            <v>0</v>
          </cell>
          <cell r="F56">
            <v>0</v>
          </cell>
          <cell r="G56">
            <v>0</v>
          </cell>
          <cell r="H56">
            <v>0</v>
          </cell>
          <cell r="I56">
            <v>0</v>
          </cell>
          <cell r="K56" t="str">
            <v>ECI Telecom</v>
          </cell>
          <cell r="L56">
            <v>0</v>
          </cell>
          <cell r="M56">
            <v>0</v>
          </cell>
          <cell r="N56">
            <v>0</v>
          </cell>
          <cell r="O56">
            <v>0</v>
          </cell>
          <cell r="P56">
            <v>0</v>
          </cell>
          <cell r="Q56">
            <v>0</v>
          </cell>
          <cell r="R56">
            <v>0</v>
          </cell>
        </row>
        <row r="57">
          <cell r="B57" t="str">
            <v>Equipe</v>
          </cell>
          <cell r="C57">
            <v>0</v>
          </cell>
          <cell r="D57">
            <v>0</v>
          </cell>
          <cell r="E57">
            <v>0</v>
          </cell>
          <cell r="F57">
            <v>0</v>
          </cell>
          <cell r="G57">
            <v>0</v>
          </cell>
          <cell r="H57">
            <v>0</v>
          </cell>
          <cell r="I57">
            <v>0</v>
          </cell>
          <cell r="K57" t="str">
            <v>Equipe</v>
          </cell>
          <cell r="L57">
            <v>0</v>
          </cell>
          <cell r="M57">
            <v>0</v>
          </cell>
          <cell r="N57">
            <v>0</v>
          </cell>
          <cell r="O57">
            <v>0</v>
          </cell>
          <cell r="P57">
            <v>0</v>
          </cell>
          <cell r="Q57">
            <v>0</v>
          </cell>
          <cell r="R57">
            <v>0</v>
          </cell>
        </row>
        <row r="58">
          <cell r="B58" t="str">
            <v>Ericsson</v>
          </cell>
          <cell r="C58">
            <v>0</v>
          </cell>
          <cell r="D58">
            <v>8</v>
          </cell>
          <cell r="E58">
            <v>7</v>
          </cell>
          <cell r="F58">
            <v>0</v>
          </cell>
          <cell r="G58">
            <v>0</v>
          </cell>
          <cell r="H58">
            <v>45</v>
          </cell>
          <cell r="I58">
            <v>60</v>
          </cell>
          <cell r="K58" t="str">
            <v>Ericsson</v>
          </cell>
          <cell r="L58">
            <v>0</v>
          </cell>
          <cell r="M58">
            <v>107</v>
          </cell>
          <cell r="N58">
            <v>55</v>
          </cell>
          <cell r="O58">
            <v>0</v>
          </cell>
          <cell r="P58">
            <v>0</v>
          </cell>
          <cell r="Q58">
            <v>244</v>
          </cell>
          <cell r="R58">
            <v>406</v>
          </cell>
        </row>
        <row r="59">
          <cell r="B59" t="str">
            <v>Extreme</v>
          </cell>
          <cell r="C59">
            <v>0</v>
          </cell>
          <cell r="D59">
            <v>0</v>
          </cell>
          <cell r="E59">
            <v>0</v>
          </cell>
          <cell r="F59">
            <v>0</v>
          </cell>
          <cell r="G59">
            <v>0</v>
          </cell>
          <cell r="H59">
            <v>0</v>
          </cell>
          <cell r="I59">
            <v>0</v>
          </cell>
          <cell r="K59" t="str">
            <v>Extreme</v>
          </cell>
          <cell r="L59">
            <v>0</v>
          </cell>
          <cell r="M59">
            <v>0</v>
          </cell>
          <cell r="N59">
            <v>0</v>
          </cell>
          <cell r="O59">
            <v>0</v>
          </cell>
          <cell r="P59">
            <v>0</v>
          </cell>
          <cell r="Q59">
            <v>0</v>
          </cell>
          <cell r="R59">
            <v>0</v>
          </cell>
        </row>
        <row r="60">
          <cell r="B60" t="str">
            <v>Force10</v>
          </cell>
          <cell r="C60">
            <v>0</v>
          </cell>
          <cell r="D60">
            <v>0</v>
          </cell>
          <cell r="E60">
            <v>0</v>
          </cell>
          <cell r="F60">
            <v>0</v>
          </cell>
          <cell r="G60">
            <v>0</v>
          </cell>
          <cell r="H60">
            <v>0</v>
          </cell>
          <cell r="I60">
            <v>0</v>
          </cell>
          <cell r="K60" t="str">
            <v>Force10</v>
          </cell>
          <cell r="L60">
            <v>0</v>
          </cell>
          <cell r="M60">
            <v>0</v>
          </cell>
          <cell r="N60">
            <v>0</v>
          </cell>
          <cell r="O60">
            <v>0</v>
          </cell>
          <cell r="P60">
            <v>0</v>
          </cell>
          <cell r="Q60">
            <v>0</v>
          </cell>
          <cell r="R60">
            <v>0</v>
          </cell>
        </row>
        <row r="61">
          <cell r="B61" t="str">
            <v>Fujitsu</v>
          </cell>
          <cell r="C61">
            <v>0</v>
          </cell>
          <cell r="D61">
            <v>0</v>
          </cell>
          <cell r="E61">
            <v>0</v>
          </cell>
          <cell r="F61">
            <v>0</v>
          </cell>
          <cell r="G61">
            <v>0</v>
          </cell>
          <cell r="H61">
            <v>0</v>
          </cell>
          <cell r="I61">
            <v>0</v>
          </cell>
          <cell r="K61" t="str">
            <v>Fujitsu</v>
          </cell>
          <cell r="L61">
            <v>0</v>
          </cell>
          <cell r="M61">
            <v>0</v>
          </cell>
          <cell r="N61">
            <v>0</v>
          </cell>
          <cell r="O61">
            <v>0</v>
          </cell>
          <cell r="P61">
            <v>0</v>
          </cell>
          <cell r="Q61">
            <v>0</v>
          </cell>
          <cell r="R61">
            <v>0</v>
          </cell>
        </row>
        <row r="62">
          <cell r="B62" t="str">
            <v>Hammerhead Systems</v>
          </cell>
          <cell r="C62">
            <v>0</v>
          </cell>
          <cell r="D62">
            <v>0</v>
          </cell>
          <cell r="E62">
            <v>0</v>
          </cell>
          <cell r="F62">
            <v>0</v>
          </cell>
          <cell r="G62">
            <v>0</v>
          </cell>
          <cell r="H62">
            <v>0</v>
          </cell>
          <cell r="I62">
            <v>0</v>
          </cell>
          <cell r="K62" t="str">
            <v>Hammerhead Systems</v>
          </cell>
          <cell r="L62">
            <v>0</v>
          </cell>
          <cell r="M62">
            <v>0</v>
          </cell>
          <cell r="N62">
            <v>0</v>
          </cell>
          <cell r="O62">
            <v>0</v>
          </cell>
          <cell r="P62">
            <v>0</v>
          </cell>
          <cell r="Q62">
            <v>0</v>
          </cell>
          <cell r="R62">
            <v>0</v>
          </cell>
        </row>
        <row r="63">
          <cell r="B63" t="str">
            <v>Hitachi</v>
          </cell>
          <cell r="C63">
            <v>0</v>
          </cell>
          <cell r="D63">
            <v>0</v>
          </cell>
          <cell r="E63">
            <v>0</v>
          </cell>
          <cell r="F63">
            <v>0</v>
          </cell>
          <cell r="G63">
            <v>0</v>
          </cell>
          <cell r="H63">
            <v>0</v>
          </cell>
          <cell r="I63">
            <v>0</v>
          </cell>
          <cell r="K63" t="str">
            <v>Hitachi</v>
          </cell>
          <cell r="L63">
            <v>0</v>
          </cell>
          <cell r="M63">
            <v>0</v>
          </cell>
          <cell r="N63">
            <v>0</v>
          </cell>
          <cell r="O63">
            <v>0</v>
          </cell>
          <cell r="P63">
            <v>0</v>
          </cell>
          <cell r="Q63">
            <v>0</v>
          </cell>
          <cell r="R63">
            <v>0</v>
          </cell>
        </row>
        <row r="64">
          <cell r="B64" t="str">
            <v>Hitachi Cable</v>
          </cell>
          <cell r="C64">
            <v>0</v>
          </cell>
          <cell r="D64">
            <v>0</v>
          </cell>
          <cell r="E64">
            <v>0</v>
          </cell>
          <cell r="F64">
            <v>0</v>
          </cell>
          <cell r="G64">
            <v>0</v>
          </cell>
          <cell r="H64">
            <v>0</v>
          </cell>
          <cell r="I64">
            <v>0</v>
          </cell>
          <cell r="K64" t="str">
            <v>Hitachi Cable</v>
          </cell>
          <cell r="L64">
            <v>0</v>
          </cell>
          <cell r="M64">
            <v>0</v>
          </cell>
          <cell r="N64">
            <v>0</v>
          </cell>
          <cell r="O64">
            <v>0</v>
          </cell>
          <cell r="P64">
            <v>0</v>
          </cell>
          <cell r="Q64">
            <v>0</v>
          </cell>
          <cell r="R64">
            <v>0</v>
          </cell>
        </row>
        <row r="65">
          <cell r="B65" t="str">
            <v>Huawei</v>
          </cell>
          <cell r="C65">
            <v>0</v>
          </cell>
          <cell r="D65">
            <v>0</v>
          </cell>
          <cell r="E65">
            <v>0</v>
          </cell>
          <cell r="F65">
            <v>0</v>
          </cell>
          <cell r="G65">
            <v>0</v>
          </cell>
          <cell r="H65">
            <v>0</v>
          </cell>
          <cell r="I65">
            <v>0</v>
          </cell>
          <cell r="K65" t="str">
            <v>Huawei</v>
          </cell>
          <cell r="L65">
            <v>0</v>
          </cell>
          <cell r="M65">
            <v>0</v>
          </cell>
          <cell r="N65">
            <v>0</v>
          </cell>
          <cell r="O65">
            <v>0</v>
          </cell>
          <cell r="P65">
            <v>0</v>
          </cell>
          <cell r="Q65">
            <v>0</v>
          </cell>
          <cell r="R65">
            <v>0</v>
          </cell>
        </row>
        <row r="66">
          <cell r="B66" t="str">
            <v>Hyperchip</v>
          </cell>
          <cell r="C66">
            <v>0</v>
          </cell>
          <cell r="D66">
            <v>0</v>
          </cell>
          <cell r="E66">
            <v>0</v>
          </cell>
          <cell r="F66">
            <v>0</v>
          </cell>
          <cell r="G66">
            <v>0</v>
          </cell>
          <cell r="H66">
            <v>0</v>
          </cell>
          <cell r="I66">
            <v>0</v>
          </cell>
          <cell r="K66" t="str">
            <v>Hyperchip</v>
          </cell>
          <cell r="L66">
            <v>0</v>
          </cell>
          <cell r="M66">
            <v>0</v>
          </cell>
          <cell r="N66">
            <v>0</v>
          </cell>
          <cell r="O66">
            <v>0</v>
          </cell>
          <cell r="P66">
            <v>0</v>
          </cell>
          <cell r="Q66">
            <v>0</v>
          </cell>
          <cell r="R66">
            <v>0</v>
          </cell>
        </row>
        <row r="67">
          <cell r="B67" t="str">
            <v>Juniper</v>
          </cell>
          <cell r="C67">
            <v>9.4</v>
          </cell>
          <cell r="D67">
            <v>4</v>
          </cell>
          <cell r="E67">
            <v>15</v>
          </cell>
          <cell r="F67">
            <v>0</v>
          </cell>
          <cell r="G67">
            <v>0</v>
          </cell>
          <cell r="H67">
            <v>0</v>
          </cell>
          <cell r="I67">
            <v>28.4</v>
          </cell>
          <cell r="K67" t="str">
            <v>Juniper</v>
          </cell>
          <cell r="L67">
            <v>26</v>
          </cell>
          <cell r="M67">
            <v>47</v>
          </cell>
          <cell r="N67">
            <v>154</v>
          </cell>
          <cell r="O67">
            <v>0</v>
          </cell>
          <cell r="P67">
            <v>0</v>
          </cell>
          <cell r="Q67">
            <v>0</v>
          </cell>
          <cell r="R67">
            <v>227</v>
          </cell>
        </row>
        <row r="68">
          <cell r="B68" t="str">
            <v>Laurel Networks</v>
          </cell>
          <cell r="C68">
            <v>0</v>
          </cell>
          <cell r="D68">
            <v>0</v>
          </cell>
          <cell r="E68">
            <v>0</v>
          </cell>
          <cell r="F68">
            <v>0</v>
          </cell>
          <cell r="G68">
            <v>0</v>
          </cell>
          <cell r="H68">
            <v>0</v>
          </cell>
          <cell r="I68">
            <v>0</v>
          </cell>
          <cell r="K68" t="str">
            <v>Laurel Networks</v>
          </cell>
          <cell r="L68">
            <v>0</v>
          </cell>
          <cell r="M68">
            <v>0</v>
          </cell>
          <cell r="N68">
            <v>0</v>
          </cell>
          <cell r="O68">
            <v>0</v>
          </cell>
          <cell r="P68">
            <v>0</v>
          </cell>
          <cell r="Q68">
            <v>0</v>
          </cell>
          <cell r="R68">
            <v>0</v>
          </cell>
        </row>
        <row r="69">
          <cell r="B69" t="str">
            <v>Lucent</v>
          </cell>
          <cell r="C69">
            <v>0</v>
          </cell>
          <cell r="D69">
            <v>0</v>
          </cell>
          <cell r="E69">
            <v>0</v>
          </cell>
          <cell r="F69">
            <v>0</v>
          </cell>
          <cell r="G69">
            <v>0</v>
          </cell>
          <cell r="H69">
            <v>0</v>
          </cell>
          <cell r="I69">
            <v>0</v>
          </cell>
          <cell r="K69" t="str">
            <v>Lucent</v>
          </cell>
          <cell r="L69">
            <v>0</v>
          </cell>
          <cell r="M69">
            <v>0</v>
          </cell>
          <cell r="N69">
            <v>0</v>
          </cell>
          <cell r="O69">
            <v>0</v>
          </cell>
          <cell r="P69">
            <v>0</v>
          </cell>
          <cell r="Q69">
            <v>0</v>
          </cell>
          <cell r="R69">
            <v>0</v>
          </cell>
        </row>
        <row r="70">
          <cell r="B70" t="str">
            <v>NEC</v>
          </cell>
          <cell r="C70">
            <v>0</v>
          </cell>
          <cell r="D70">
            <v>0</v>
          </cell>
          <cell r="E70">
            <v>0</v>
          </cell>
          <cell r="F70">
            <v>0</v>
          </cell>
          <cell r="G70">
            <v>0</v>
          </cell>
          <cell r="H70">
            <v>0</v>
          </cell>
          <cell r="I70">
            <v>0</v>
          </cell>
          <cell r="K70" t="str">
            <v>NEC</v>
          </cell>
          <cell r="L70">
            <v>0</v>
          </cell>
          <cell r="M70">
            <v>0</v>
          </cell>
          <cell r="N70">
            <v>0</v>
          </cell>
          <cell r="O70">
            <v>0</v>
          </cell>
          <cell r="P70">
            <v>0</v>
          </cell>
          <cell r="Q70">
            <v>0</v>
          </cell>
          <cell r="R70">
            <v>0</v>
          </cell>
        </row>
        <row r="71">
          <cell r="B71" t="str">
            <v>Nokia Siemens Networks</v>
          </cell>
          <cell r="C71">
            <v>0</v>
          </cell>
          <cell r="D71">
            <v>0</v>
          </cell>
          <cell r="E71">
            <v>0</v>
          </cell>
          <cell r="F71">
            <v>0</v>
          </cell>
          <cell r="G71">
            <v>0</v>
          </cell>
          <cell r="H71">
            <v>0</v>
          </cell>
          <cell r="I71">
            <v>0</v>
          </cell>
          <cell r="K71" t="str">
            <v>Nokia Siemens Networks</v>
          </cell>
          <cell r="L71">
            <v>0</v>
          </cell>
          <cell r="M71">
            <v>0</v>
          </cell>
          <cell r="N71">
            <v>0</v>
          </cell>
          <cell r="O71">
            <v>0</v>
          </cell>
          <cell r="P71">
            <v>0</v>
          </cell>
          <cell r="Q71">
            <v>0</v>
          </cell>
          <cell r="R71">
            <v>0</v>
          </cell>
        </row>
        <row r="72">
          <cell r="B72" t="str">
            <v>Nortel</v>
          </cell>
          <cell r="C72">
            <v>0</v>
          </cell>
          <cell r="D72">
            <v>0</v>
          </cell>
          <cell r="E72">
            <v>21</v>
          </cell>
          <cell r="F72">
            <v>0</v>
          </cell>
          <cell r="G72">
            <v>0</v>
          </cell>
          <cell r="H72">
            <v>68</v>
          </cell>
          <cell r="I72">
            <v>89</v>
          </cell>
          <cell r="K72" t="str">
            <v>Nortel</v>
          </cell>
          <cell r="L72">
            <v>0</v>
          </cell>
          <cell r="M72">
            <v>0</v>
          </cell>
          <cell r="N72">
            <v>100</v>
          </cell>
          <cell r="O72">
            <v>0</v>
          </cell>
          <cell r="P72">
            <v>0</v>
          </cell>
          <cell r="Q72">
            <v>317</v>
          </cell>
          <cell r="R72">
            <v>417</v>
          </cell>
        </row>
        <row r="73">
          <cell r="B73" t="str">
            <v>Procket</v>
          </cell>
          <cell r="C73">
            <v>0</v>
          </cell>
          <cell r="D73">
            <v>0</v>
          </cell>
          <cell r="E73">
            <v>0</v>
          </cell>
          <cell r="F73">
            <v>0</v>
          </cell>
          <cell r="G73">
            <v>0</v>
          </cell>
          <cell r="H73">
            <v>0</v>
          </cell>
          <cell r="I73">
            <v>0</v>
          </cell>
          <cell r="K73" t="str">
            <v>Procket</v>
          </cell>
          <cell r="L73">
            <v>0</v>
          </cell>
          <cell r="M73">
            <v>0</v>
          </cell>
          <cell r="N73">
            <v>0</v>
          </cell>
          <cell r="O73">
            <v>0</v>
          </cell>
          <cell r="P73">
            <v>0</v>
          </cell>
          <cell r="Q73">
            <v>0</v>
          </cell>
          <cell r="R73">
            <v>0</v>
          </cell>
        </row>
        <row r="74">
          <cell r="B74" t="str">
            <v>Quarry</v>
          </cell>
          <cell r="C74">
            <v>0</v>
          </cell>
          <cell r="D74">
            <v>0</v>
          </cell>
          <cell r="E74">
            <v>0</v>
          </cell>
          <cell r="F74">
            <v>0</v>
          </cell>
          <cell r="G74">
            <v>0</v>
          </cell>
          <cell r="H74">
            <v>0</v>
          </cell>
          <cell r="I74">
            <v>0</v>
          </cell>
          <cell r="K74" t="str">
            <v>Quarry</v>
          </cell>
          <cell r="L74">
            <v>0</v>
          </cell>
          <cell r="M74">
            <v>0</v>
          </cell>
          <cell r="N74">
            <v>0</v>
          </cell>
          <cell r="O74">
            <v>0</v>
          </cell>
          <cell r="P74">
            <v>0</v>
          </cell>
          <cell r="Q74">
            <v>0</v>
          </cell>
          <cell r="R74">
            <v>0</v>
          </cell>
        </row>
        <row r="75">
          <cell r="B75" t="str">
            <v>Redback</v>
          </cell>
          <cell r="C75">
            <v>0</v>
          </cell>
          <cell r="D75">
            <v>0</v>
          </cell>
          <cell r="E75">
            <v>0</v>
          </cell>
          <cell r="F75">
            <v>0</v>
          </cell>
          <cell r="G75">
            <v>0</v>
          </cell>
          <cell r="H75">
            <v>0</v>
          </cell>
          <cell r="I75">
            <v>0</v>
          </cell>
          <cell r="K75" t="str">
            <v>Redback</v>
          </cell>
          <cell r="L75">
            <v>0</v>
          </cell>
          <cell r="M75">
            <v>0</v>
          </cell>
          <cell r="N75">
            <v>0</v>
          </cell>
          <cell r="O75">
            <v>0</v>
          </cell>
          <cell r="P75">
            <v>0</v>
          </cell>
          <cell r="Q75">
            <v>0</v>
          </cell>
          <cell r="R75">
            <v>0</v>
          </cell>
        </row>
        <row r="76">
          <cell r="B76" t="str">
            <v>Riverstone</v>
          </cell>
          <cell r="C76">
            <v>0</v>
          </cell>
          <cell r="D76">
            <v>0</v>
          </cell>
          <cell r="E76">
            <v>0</v>
          </cell>
          <cell r="F76">
            <v>0</v>
          </cell>
          <cell r="G76">
            <v>0</v>
          </cell>
          <cell r="H76">
            <v>0</v>
          </cell>
          <cell r="I76">
            <v>0</v>
          </cell>
          <cell r="K76" t="str">
            <v>Riverstone</v>
          </cell>
          <cell r="L76">
            <v>0</v>
          </cell>
          <cell r="M76">
            <v>0</v>
          </cell>
          <cell r="N76">
            <v>0</v>
          </cell>
          <cell r="O76">
            <v>0</v>
          </cell>
          <cell r="P76">
            <v>0</v>
          </cell>
          <cell r="Q76">
            <v>0</v>
          </cell>
          <cell r="R76">
            <v>0</v>
          </cell>
        </row>
        <row r="77">
          <cell r="B77" t="str">
            <v>Tellabs</v>
          </cell>
          <cell r="C77">
            <v>0</v>
          </cell>
          <cell r="D77">
            <v>0</v>
          </cell>
          <cell r="E77">
            <v>0</v>
          </cell>
          <cell r="F77">
            <v>0</v>
          </cell>
          <cell r="G77">
            <v>0</v>
          </cell>
          <cell r="H77">
            <v>0</v>
          </cell>
          <cell r="I77">
            <v>0</v>
          </cell>
          <cell r="K77" t="str">
            <v>Tellabs</v>
          </cell>
          <cell r="L77">
            <v>0</v>
          </cell>
          <cell r="M77">
            <v>0</v>
          </cell>
          <cell r="N77">
            <v>0</v>
          </cell>
          <cell r="O77">
            <v>0</v>
          </cell>
          <cell r="P77">
            <v>0</v>
          </cell>
          <cell r="Q77">
            <v>0</v>
          </cell>
          <cell r="R77">
            <v>0</v>
          </cell>
        </row>
        <row r="78">
          <cell r="B78" t="str">
            <v>ZTE</v>
          </cell>
          <cell r="C78">
            <v>0</v>
          </cell>
          <cell r="D78">
            <v>0</v>
          </cell>
          <cell r="E78">
            <v>0</v>
          </cell>
          <cell r="F78">
            <v>0</v>
          </cell>
          <cell r="G78">
            <v>0</v>
          </cell>
          <cell r="H78">
            <v>0</v>
          </cell>
          <cell r="I78">
            <v>0</v>
          </cell>
          <cell r="K78" t="str">
            <v>ZTE</v>
          </cell>
          <cell r="L78">
            <v>0</v>
          </cell>
          <cell r="M78">
            <v>0</v>
          </cell>
          <cell r="N78">
            <v>0</v>
          </cell>
          <cell r="O78">
            <v>0</v>
          </cell>
          <cell r="P78">
            <v>0</v>
          </cell>
          <cell r="Q78">
            <v>0</v>
          </cell>
          <cell r="R78">
            <v>0</v>
          </cell>
        </row>
        <row r="79">
          <cell r="B79" t="str">
            <v>Other</v>
          </cell>
          <cell r="C79">
            <v>0</v>
          </cell>
          <cell r="D79">
            <v>0</v>
          </cell>
          <cell r="E79">
            <v>0</v>
          </cell>
          <cell r="F79">
            <v>0</v>
          </cell>
          <cell r="G79">
            <v>0</v>
          </cell>
          <cell r="H79">
            <v>0</v>
          </cell>
          <cell r="I79">
            <v>0</v>
          </cell>
          <cell r="K79" t="str">
            <v>Other</v>
          </cell>
          <cell r="L79">
            <v>0</v>
          </cell>
          <cell r="M79">
            <v>0</v>
          </cell>
          <cell r="N79">
            <v>0</v>
          </cell>
          <cell r="O79">
            <v>0</v>
          </cell>
          <cell r="P79">
            <v>0</v>
          </cell>
          <cell r="Q79">
            <v>0</v>
          </cell>
          <cell r="R79">
            <v>0</v>
          </cell>
        </row>
        <row r="80">
          <cell r="B80" t="str">
            <v>Total</v>
          </cell>
          <cell r="C80">
            <v>57.4</v>
          </cell>
          <cell r="D80">
            <v>63</v>
          </cell>
          <cell r="E80">
            <v>52.2</v>
          </cell>
          <cell r="F80">
            <v>0</v>
          </cell>
          <cell r="G80">
            <v>0</v>
          </cell>
          <cell r="H80">
            <v>195</v>
          </cell>
          <cell r="I80">
            <v>367.59999999999997</v>
          </cell>
          <cell r="K80" t="str">
            <v>Total</v>
          </cell>
          <cell r="L80">
            <v>134</v>
          </cell>
          <cell r="M80">
            <v>1379</v>
          </cell>
          <cell r="N80">
            <v>470</v>
          </cell>
          <cell r="O80">
            <v>0</v>
          </cell>
          <cell r="P80">
            <v>0</v>
          </cell>
          <cell r="Q80">
            <v>1212</v>
          </cell>
          <cell r="R80">
            <v>3195</v>
          </cell>
        </row>
        <row r="83">
          <cell r="B83" t="str">
            <v>Vendor</v>
          </cell>
          <cell r="C83" t="str">
            <v>Core IP/MPLS</v>
          </cell>
          <cell r="D83" t="str">
            <v xml:space="preserve">Edge IP/MPLS </v>
          </cell>
          <cell r="E83" t="str">
            <v>Subscriber Service Router</v>
          </cell>
          <cell r="F83" t="str">
            <v>BRAS</v>
          </cell>
          <cell r="G83" t="str">
            <v>IP/Ethernet</v>
          </cell>
          <cell r="H83" t="str">
            <v>ATM/MPLS</v>
          </cell>
          <cell r="I83" t="str">
            <v>Total IPS</v>
          </cell>
          <cell r="K83" t="str">
            <v>Vendor</v>
          </cell>
          <cell r="L83" t="str">
            <v>Core IP/MPLS</v>
          </cell>
          <cell r="M83" t="str">
            <v>Edge IP/MPLS</v>
          </cell>
          <cell r="N83" t="str">
            <v>Subscriber Service Router</v>
          </cell>
          <cell r="O83" t="str">
            <v>BRAS</v>
          </cell>
          <cell r="P83" t="str">
            <v>IP/Ethernet</v>
          </cell>
          <cell r="Q83" t="str">
            <v>ATM/MPLS</v>
          </cell>
          <cell r="R83" t="str">
            <v>Total IPS</v>
          </cell>
        </row>
        <row r="84">
          <cell r="B84" t="str">
            <v>Alaxala Networks</v>
          </cell>
          <cell r="I84">
            <v>0</v>
          </cell>
          <cell r="K84" t="str">
            <v>Alaxala Networks</v>
          </cell>
          <cell r="R84">
            <v>0</v>
          </cell>
        </row>
        <row r="85">
          <cell r="B85" t="str">
            <v>Alcatel-Lucent</v>
          </cell>
          <cell r="C85">
            <v>0</v>
          </cell>
          <cell r="D85">
            <v>0</v>
          </cell>
          <cell r="E85">
            <v>3</v>
          </cell>
          <cell r="F85">
            <v>0</v>
          </cell>
          <cell r="G85">
            <v>0</v>
          </cell>
          <cell r="H85">
            <v>51</v>
          </cell>
          <cell r="I85">
            <v>54</v>
          </cell>
          <cell r="K85" t="str">
            <v>Alcatel-Lucent</v>
          </cell>
          <cell r="L85">
            <v>0</v>
          </cell>
          <cell r="M85">
            <v>0</v>
          </cell>
          <cell r="N85">
            <v>17</v>
          </cell>
          <cell r="O85">
            <v>0</v>
          </cell>
          <cell r="P85">
            <v>0</v>
          </cell>
          <cell r="Q85">
            <v>438</v>
          </cell>
          <cell r="R85">
            <v>455</v>
          </cell>
        </row>
        <row r="86">
          <cell r="B86" t="str">
            <v>Atrica</v>
          </cell>
          <cell r="I86">
            <v>0</v>
          </cell>
          <cell r="K86" t="str">
            <v>Atrica</v>
          </cell>
          <cell r="R86">
            <v>0</v>
          </cell>
        </row>
        <row r="87">
          <cell r="B87" t="str">
            <v>Avici</v>
          </cell>
          <cell r="C87">
            <v>0.1</v>
          </cell>
          <cell r="D87">
            <v>0</v>
          </cell>
          <cell r="E87">
            <v>0</v>
          </cell>
          <cell r="F87">
            <v>0</v>
          </cell>
          <cell r="G87">
            <v>0</v>
          </cell>
          <cell r="H87">
            <v>0</v>
          </cell>
          <cell r="I87">
            <v>0.1</v>
          </cell>
          <cell r="K87" t="str">
            <v>Avici</v>
          </cell>
          <cell r="L87">
            <v>1</v>
          </cell>
          <cell r="M87">
            <v>0</v>
          </cell>
          <cell r="N87">
            <v>0</v>
          </cell>
          <cell r="O87">
            <v>0</v>
          </cell>
          <cell r="P87">
            <v>0</v>
          </cell>
          <cell r="Q87">
            <v>0</v>
          </cell>
          <cell r="R87">
            <v>1</v>
          </cell>
        </row>
        <row r="88">
          <cell r="B88" t="str">
            <v>Brocade</v>
          </cell>
          <cell r="C88">
            <v>0</v>
          </cell>
          <cell r="D88">
            <v>0</v>
          </cell>
          <cell r="E88">
            <v>0</v>
          </cell>
          <cell r="F88">
            <v>0</v>
          </cell>
          <cell r="G88">
            <v>0</v>
          </cell>
          <cell r="H88">
            <v>0</v>
          </cell>
          <cell r="I88">
            <v>0</v>
          </cell>
          <cell r="K88" t="str">
            <v>Brocade</v>
          </cell>
          <cell r="L88">
            <v>0</v>
          </cell>
          <cell r="M88">
            <v>0</v>
          </cell>
          <cell r="N88">
            <v>0</v>
          </cell>
          <cell r="O88">
            <v>0</v>
          </cell>
          <cell r="P88">
            <v>0</v>
          </cell>
          <cell r="Q88">
            <v>0</v>
          </cell>
          <cell r="R88">
            <v>0</v>
          </cell>
        </row>
        <row r="89">
          <cell r="B89" t="str">
            <v>Caspian</v>
          </cell>
          <cell r="C89">
            <v>0</v>
          </cell>
          <cell r="D89">
            <v>0</v>
          </cell>
          <cell r="E89">
            <v>0</v>
          </cell>
          <cell r="F89">
            <v>0</v>
          </cell>
          <cell r="G89">
            <v>0</v>
          </cell>
          <cell r="H89">
            <v>0</v>
          </cell>
          <cell r="I89">
            <v>0</v>
          </cell>
          <cell r="K89" t="str">
            <v>Caspian</v>
          </cell>
          <cell r="L89">
            <v>0</v>
          </cell>
          <cell r="M89">
            <v>0</v>
          </cell>
          <cell r="N89">
            <v>0</v>
          </cell>
          <cell r="O89">
            <v>0</v>
          </cell>
          <cell r="P89">
            <v>0</v>
          </cell>
          <cell r="Q89">
            <v>0</v>
          </cell>
          <cell r="R89">
            <v>0</v>
          </cell>
        </row>
        <row r="90">
          <cell r="B90" t="str">
            <v>Chiaro</v>
          </cell>
          <cell r="C90">
            <v>0</v>
          </cell>
          <cell r="D90">
            <v>0</v>
          </cell>
          <cell r="E90">
            <v>0</v>
          </cell>
          <cell r="F90">
            <v>0</v>
          </cell>
          <cell r="G90">
            <v>0</v>
          </cell>
          <cell r="H90">
            <v>0</v>
          </cell>
          <cell r="I90">
            <v>0</v>
          </cell>
          <cell r="K90" t="str">
            <v>Chiaro</v>
          </cell>
          <cell r="L90">
            <v>0</v>
          </cell>
          <cell r="M90">
            <v>0</v>
          </cell>
          <cell r="N90">
            <v>0</v>
          </cell>
          <cell r="O90">
            <v>0</v>
          </cell>
          <cell r="P90">
            <v>0</v>
          </cell>
          <cell r="Q90">
            <v>0</v>
          </cell>
          <cell r="R90">
            <v>0</v>
          </cell>
        </row>
        <row r="91">
          <cell r="B91" t="str">
            <v>Ciena</v>
          </cell>
          <cell r="C91">
            <v>0</v>
          </cell>
          <cell r="D91">
            <v>0</v>
          </cell>
          <cell r="E91">
            <v>0</v>
          </cell>
          <cell r="F91">
            <v>0</v>
          </cell>
          <cell r="G91">
            <v>0</v>
          </cell>
          <cell r="H91">
            <v>0</v>
          </cell>
          <cell r="I91">
            <v>0</v>
          </cell>
          <cell r="K91" t="str">
            <v>Ciena</v>
          </cell>
          <cell r="L91">
            <v>0</v>
          </cell>
          <cell r="M91">
            <v>0</v>
          </cell>
          <cell r="N91">
            <v>0</v>
          </cell>
          <cell r="O91">
            <v>0</v>
          </cell>
          <cell r="P91">
            <v>0</v>
          </cell>
          <cell r="Q91">
            <v>0</v>
          </cell>
          <cell r="R91">
            <v>0</v>
          </cell>
        </row>
        <row r="92">
          <cell r="B92" t="str">
            <v>Cisco</v>
          </cell>
          <cell r="C92">
            <v>40</v>
          </cell>
          <cell r="D92">
            <v>63</v>
          </cell>
          <cell r="E92">
            <v>3</v>
          </cell>
          <cell r="F92">
            <v>0</v>
          </cell>
          <cell r="G92">
            <v>0</v>
          </cell>
          <cell r="H92">
            <v>22</v>
          </cell>
          <cell r="I92">
            <v>128</v>
          </cell>
          <cell r="K92" t="str">
            <v>Cisco</v>
          </cell>
          <cell r="L92">
            <v>90</v>
          </cell>
          <cell r="M92">
            <v>1401</v>
          </cell>
          <cell r="N92">
            <v>93</v>
          </cell>
          <cell r="O92">
            <v>0</v>
          </cell>
          <cell r="P92">
            <v>0</v>
          </cell>
          <cell r="Q92">
            <v>182</v>
          </cell>
          <cell r="R92">
            <v>1766</v>
          </cell>
        </row>
        <row r="93">
          <cell r="B93" t="str">
            <v>Cosine</v>
          </cell>
          <cell r="C93">
            <v>0</v>
          </cell>
          <cell r="D93">
            <v>0</v>
          </cell>
          <cell r="E93">
            <v>1.6</v>
          </cell>
          <cell r="F93">
            <v>0</v>
          </cell>
          <cell r="G93">
            <v>0</v>
          </cell>
          <cell r="H93">
            <v>0</v>
          </cell>
          <cell r="I93">
            <v>1.6</v>
          </cell>
          <cell r="K93" t="str">
            <v>Cosine</v>
          </cell>
          <cell r="L93">
            <v>0</v>
          </cell>
          <cell r="M93">
            <v>0</v>
          </cell>
          <cell r="N93">
            <v>9</v>
          </cell>
          <cell r="O93">
            <v>0</v>
          </cell>
          <cell r="P93">
            <v>0</v>
          </cell>
          <cell r="Q93">
            <v>0</v>
          </cell>
          <cell r="R93">
            <v>9</v>
          </cell>
        </row>
        <row r="94">
          <cell r="B94" t="str">
            <v>ECI Telecom</v>
          </cell>
          <cell r="C94">
            <v>0</v>
          </cell>
          <cell r="D94">
            <v>0</v>
          </cell>
          <cell r="E94">
            <v>0</v>
          </cell>
          <cell r="F94">
            <v>0</v>
          </cell>
          <cell r="G94">
            <v>0</v>
          </cell>
          <cell r="H94">
            <v>0</v>
          </cell>
          <cell r="I94">
            <v>0</v>
          </cell>
          <cell r="K94" t="str">
            <v>ECI Telecom</v>
          </cell>
          <cell r="L94">
            <v>0</v>
          </cell>
          <cell r="M94">
            <v>0</v>
          </cell>
          <cell r="N94">
            <v>0</v>
          </cell>
          <cell r="O94">
            <v>0</v>
          </cell>
          <cell r="P94">
            <v>0</v>
          </cell>
          <cell r="Q94">
            <v>0</v>
          </cell>
          <cell r="R94">
            <v>0</v>
          </cell>
        </row>
        <row r="95">
          <cell r="B95" t="str">
            <v>Equipe</v>
          </cell>
          <cell r="C95">
            <v>0</v>
          </cell>
          <cell r="D95">
            <v>0</v>
          </cell>
          <cell r="E95">
            <v>0</v>
          </cell>
          <cell r="F95">
            <v>0</v>
          </cell>
          <cell r="G95">
            <v>0</v>
          </cell>
          <cell r="H95">
            <v>0</v>
          </cell>
          <cell r="I95">
            <v>0</v>
          </cell>
          <cell r="K95" t="str">
            <v>Equipe</v>
          </cell>
          <cell r="L95">
            <v>0</v>
          </cell>
          <cell r="M95">
            <v>0</v>
          </cell>
          <cell r="N95">
            <v>0</v>
          </cell>
          <cell r="O95">
            <v>0</v>
          </cell>
          <cell r="P95">
            <v>0</v>
          </cell>
          <cell r="Q95">
            <v>0</v>
          </cell>
          <cell r="R95">
            <v>0</v>
          </cell>
        </row>
        <row r="96">
          <cell r="B96" t="str">
            <v>Ericsson</v>
          </cell>
          <cell r="C96">
            <v>0</v>
          </cell>
          <cell r="D96">
            <v>6.1</v>
          </cell>
          <cell r="E96">
            <v>7</v>
          </cell>
          <cell r="F96">
            <v>0</v>
          </cell>
          <cell r="G96">
            <v>0</v>
          </cell>
          <cell r="H96">
            <v>32</v>
          </cell>
          <cell r="I96">
            <v>45.1</v>
          </cell>
          <cell r="K96" t="str">
            <v>Ericsson</v>
          </cell>
          <cell r="L96">
            <v>0</v>
          </cell>
          <cell r="M96">
            <v>82</v>
          </cell>
          <cell r="N96">
            <v>56</v>
          </cell>
          <cell r="O96">
            <v>0</v>
          </cell>
          <cell r="P96">
            <v>0</v>
          </cell>
          <cell r="Q96">
            <v>185</v>
          </cell>
          <cell r="R96">
            <v>323</v>
          </cell>
        </row>
        <row r="97">
          <cell r="B97" t="str">
            <v>Extreme</v>
          </cell>
          <cell r="C97">
            <v>0</v>
          </cell>
          <cell r="D97">
            <v>0</v>
          </cell>
          <cell r="E97">
            <v>0</v>
          </cell>
          <cell r="F97">
            <v>0</v>
          </cell>
          <cell r="G97">
            <v>0</v>
          </cell>
          <cell r="H97">
            <v>0</v>
          </cell>
          <cell r="I97">
            <v>0</v>
          </cell>
          <cell r="K97" t="str">
            <v>Extreme</v>
          </cell>
          <cell r="L97">
            <v>0</v>
          </cell>
          <cell r="M97">
            <v>0</v>
          </cell>
          <cell r="N97">
            <v>0</v>
          </cell>
          <cell r="O97">
            <v>0</v>
          </cell>
          <cell r="P97">
            <v>0</v>
          </cell>
          <cell r="Q97">
            <v>0</v>
          </cell>
          <cell r="R97">
            <v>0</v>
          </cell>
        </row>
        <row r="98">
          <cell r="B98" t="str">
            <v>Force10</v>
          </cell>
          <cell r="C98">
            <v>0</v>
          </cell>
          <cell r="D98">
            <v>0</v>
          </cell>
          <cell r="E98">
            <v>0</v>
          </cell>
          <cell r="F98">
            <v>0</v>
          </cell>
          <cell r="G98">
            <v>0</v>
          </cell>
          <cell r="H98">
            <v>0</v>
          </cell>
          <cell r="I98">
            <v>0</v>
          </cell>
          <cell r="K98" t="str">
            <v>Force10</v>
          </cell>
          <cell r="L98">
            <v>0</v>
          </cell>
          <cell r="M98">
            <v>0</v>
          </cell>
          <cell r="N98">
            <v>0</v>
          </cell>
          <cell r="O98">
            <v>0</v>
          </cell>
          <cell r="P98">
            <v>0</v>
          </cell>
          <cell r="Q98">
            <v>0</v>
          </cell>
          <cell r="R98">
            <v>0</v>
          </cell>
        </row>
        <row r="99">
          <cell r="B99" t="str">
            <v>Fujitsu</v>
          </cell>
          <cell r="C99">
            <v>0</v>
          </cell>
          <cell r="D99">
            <v>0</v>
          </cell>
          <cell r="E99">
            <v>0</v>
          </cell>
          <cell r="F99">
            <v>0</v>
          </cell>
          <cell r="G99">
            <v>0</v>
          </cell>
          <cell r="H99">
            <v>0</v>
          </cell>
          <cell r="I99">
            <v>0</v>
          </cell>
          <cell r="K99" t="str">
            <v>Fujitsu</v>
          </cell>
          <cell r="L99">
            <v>0</v>
          </cell>
          <cell r="M99">
            <v>0</v>
          </cell>
          <cell r="N99">
            <v>0</v>
          </cell>
          <cell r="O99">
            <v>0</v>
          </cell>
          <cell r="P99">
            <v>0</v>
          </cell>
          <cell r="Q99">
            <v>0</v>
          </cell>
          <cell r="R99">
            <v>0</v>
          </cell>
        </row>
        <row r="100">
          <cell r="B100" t="str">
            <v>Hammerhead Systems</v>
          </cell>
          <cell r="C100">
            <v>0</v>
          </cell>
          <cell r="D100">
            <v>0</v>
          </cell>
          <cell r="E100">
            <v>0</v>
          </cell>
          <cell r="F100">
            <v>0</v>
          </cell>
          <cell r="G100">
            <v>0</v>
          </cell>
          <cell r="H100">
            <v>0</v>
          </cell>
          <cell r="I100">
            <v>0</v>
          </cell>
          <cell r="K100" t="str">
            <v>Hammerhead Systems</v>
          </cell>
          <cell r="L100">
            <v>0</v>
          </cell>
          <cell r="M100">
            <v>0</v>
          </cell>
          <cell r="N100">
            <v>0</v>
          </cell>
          <cell r="O100">
            <v>0</v>
          </cell>
          <cell r="P100">
            <v>0</v>
          </cell>
          <cell r="Q100">
            <v>0</v>
          </cell>
          <cell r="R100">
            <v>0</v>
          </cell>
        </row>
        <row r="101">
          <cell r="B101" t="str">
            <v>Hitachi</v>
          </cell>
          <cell r="C101">
            <v>0</v>
          </cell>
          <cell r="D101">
            <v>0</v>
          </cell>
          <cell r="E101">
            <v>0</v>
          </cell>
          <cell r="F101">
            <v>0</v>
          </cell>
          <cell r="G101">
            <v>0</v>
          </cell>
          <cell r="H101">
            <v>0</v>
          </cell>
          <cell r="I101">
            <v>0</v>
          </cell>
          <cell r="K101" t="str">
            <v>Hitachi</v>
          </cell>
          <cell r="L101">
            <v>0</v>
          </cell>
          <cell r="M101">
            <v>0</v>
          </cell>
          <cell r="N101">
            <v>0</v>
          </cell>
          <cell r="O101">
            <v>0</v>
          </cell>
          <cell r="P101">
            <v>0</v>
          </cell>
          <cell r="Q101">
            <v>0</v>
          </cell>
          <cell r="R101">
            <v>0</v>
          </cell>
        </row>
        <row r="102">
          <cell r="B102" t="str">
            <v>Hitachi Cable</v>
          </cell>
          <cell r="C102">
            <v>0</v>
          </cell>
          <cell r="D102">
            <v>0</v>
          </cell>
          <cell r="E102">
            <v>0</v>
          </cell>
          <cell r="F102">
            <v>0</v>
          </cell>
          <cell r="G102">
            <v>0</v>
          </cell>
          <cell r="H102">
            <v>0</v>
          </cell>
          <cell r="I102">
            <v>0</v>
          </cell>
          <cell r="K102" t="str">
            <v>Hitachi Cable</v>
          </cell>
          <cell r="L102">
            <v>0</v>
          </cell>
          <cell r="M102">
            <v>0</v>
          </cell>
          <cell r="N102">
            <v>0</v>
          </cell>
          <cell r="O102">
            <v>0</v>
          </cell>
          <cell r="P102">
            <v>0</v>
          </cell>
          <cell r="Q102">
            <v>0</v>
          </cell>
          <cell r="R102">
            <v>0</v>
          </cell>
        </row>
        <row r="103">
          <cell r="B103" t="str">
            <v>Huawei</v>
          </cell>
          <cell r="C103">
            <v>0</v>
          </cell>
          <cell r="D103">
            <v>0</v>
          </cell>
          <cell r="E103">
            <v>0</v>
          </cell>
          <cell r="F103">
            <v>0</v>
          </cell>
          <cell r="G103">
            <v>0</v>
          </cell>
          <cell r="H103">
            <v>0</v>
          </cell>
          <cell r="I103">
            <v>0</v>
          </cell>
          <cell r="K103" t="str">
            <v>Huawei</v>
          </cell>
          <cell r="L103">
            <v>0</v>
          </cell>
          <cell r="M103">
            <v>0</v>
          </cell>
          <cell r="N103">
            <v>0</v>
          </cell>
          <cell r="O103">
            <v>0</v>
          </cell>
          <cell r="P103">
            <v>0</v>
          </cell>
          <cell r="Q103">
            <v>0</v>
          </cell>
          <cell r="R103">
            <v>0</v>
          </cell>
        </row>
        <row r="104">
          <cell r="B104" t="str">
            <v>Hyperchip</v>
          </cell>
          <cell r="C104">
            <v>0</v>
          </cell>
          <cell r="D104">
            <v>0</v>
          </cell>
          <cell r="E104">
            <v>0</v>
          </cell>
          <cell r="F104">
            <v>0</v>
          </cell>
          <cell r="G104">
            <v>0</v>
          </cell>
          <cell r="H104">
            <v>0</v>
          </cell>
          <cell r="I104">
            <v>0</v>
          </cell>
          <cell r="K104" t="str">
            <v>Hyperchip</v>
          </cell>
          <cell r="L104">
            <v>0</v>
          </cell>
          <cell r="M104">
            <v>0</v>
          </cell>
          <cell r="N104">
            <v>0</v>
          </cell>
          <cell r="O104">
            <v>0</v>
          </cell>
          <cell r="P104">
            <v>0</v>
          </cell>
          <cell r="Q104">
            <v>0</v>
          </cell>
          <cell r="R104">
            <v>0</v>
          </cell>
        </row>
        <row r="105">
          <cell r="B105" t="str">
            <v>Juniper</v>
          </cell>
          <cell r="C105">
            <v>14</v>
          </cell>
          <cell r="D105">
            <v>6</v>
          </cell>
          <cell r="E105">
            <v>16.399999999999999</v>
          </cell>
          <cell r="F105">
            <v>0</v>
          </cell>
          <cell r="G105">
            <v>0</v>
          </cell>
          <cell r="H105">
            <v>0</v>
          </cell>
          <cell r="I105">
            <v>36.4</v>
          </cell>
          <cell r="K105" t="str">
            <v>Juniper</v>
          </cell>
          <cell r="L105">
            <v>54</v>
          </cell>
          <cell r="M105">
            <v>70</v>
          </cell>
          <cell r="N105">
            <v>143</v>
          </cell>
          <cell r="O105">
            <v>0</v>
          </cell>
          <cell r="P105">
            <v>0</v>
          </cell>
          <cell r="Q105">
            <v>0</v>
          </cell>
          <cell r="R105">
            <v>267</v>
          </cell>
        </row>
        <row r="106">
          <cell r="B106" t="str">
            <v>Laurel Networks</v>
          </cell>
          <cell r="C106">
            <v>0</v>
          </cell>
          <cell r="D106">
            <v>0</v>
          </cell>
          <cell r="E106">
            <v>0</v>
          </cell>
          <cell r="F106">
            <v>0</v>
          </cell>
          <cell r="G106">
            <v>0</v>
          </cell>
          <cell r="H106">
            <v>0</v>
          </cell>
          <cell r="I106">
            <v>0</v>
          </cell>
          <cell r="K106" t="str">
            <v>Laurel Networks</v>
          </cell>
          <cell r="L106">
            <v>0</v>
          </cell>
          <cell r="M106">
            <v>0</v>
          </cell>
          <cell r="N106">
            <v>0</v>
          </cell>
          <cell r="O106">
            <v>0</v>
          </cell>
          <cell r="P106">
            <v>0</v>
          </cell>
          <cell r="Q106">
            <v>0</v>
          </cell>
          <cell r="R106">
            <v>0</v>
          </cell>
        </row>
        <row r="107">
          <cell r="B107" t="str">
            <v>Lucent</v>
          </cell>
          <cell r="C107">
            <v>0</v>
          </cell>
          <cell r="D107">
            <v>0</v>
          </cell>
          <cell r="E107">
            <v>0</v>
          </cell>
          <cell r="F107">
            <v>0</v>
          </cell>
          <cell r="G107">
            <v>0</v>
          </cell>
          <cell r="H107">
            <v>0</v>
          </cell>
          <cell r="I107">
            <v>0</v>
          </cell>
          <cell r="K107" t="str">
            <v>Lucent</v>
          </cell>
          <cell r="L107">
            <v>0</v>
          </cell>
          <cell r="M107">
            <v>0</v>
          </cell>
          <cell r="N107">
            <v>0</v>
          </cell>
          <cell r="O107">
            <v>0</v>
          </cell>
          <cell r="P107">
            <v>0</v>
          </cell>
          <cell r="Q107">
            <v>0</v>
          </cell>
          <cell r="R107">
            <v>0</v>
          </cell>
        </row>
        <row r="108">
          <cell r="B108" t="str">
            <v>NEC</v>
          </cell>
          <cell r="C108">
            <v>0</v>
          </cell>
          <cell r="D108">
            <v>0</v>
          </cell>
          <cell r="E108">
            <v>0</v>
          </cell>
          <cell r="F108">
            <v>0</v>
          </cell>
          <cell r="G108">
            <v>0</v>
          </cell>
          <cell r="H108">
            <v>0</v>
          </cell>
          <cell r="I108">
            <v>0</v>
          </cell>
          <cell r="K108" t="str">
            <v>NEC</v>
          </cell>
          <cell r="L108">
            <v>0</v>
          </cell>
          <cell r="M108">
            <v>0</v>
          </cell>
          <cell r="N108">
            <v>0</v>
          </cell>
          <cell r="O108">
            <v>0</v>
          </cell>
          <cell r="P108">
            <v>0</v>
          </cell>
          <cell r="Q108">
            <v>0</v>
          </cell>
          <cell r="R108">
            <v>0</v>
          </cell>
        </row>
        <row r="109">
          <cell r="B109" t="str">
            <v>Nokia Siemens Networks</v>
          </cell>
          <cell r="C109">
            <v>0</v>
          </cell>
          <cell r="D109">
            <v>0</v>
          </cell>
          <cell r="E109">
            <v>0</v>
          </cell>
          <cell r="F109">
            <v>0</v>
          </cell>
          <cell r="G109">
            <v>0</v>
          </cell>
          <cell r="H109">
            <v>0</v>
          </cell>
          <cell r="I109">
            <v>0</v>
          </cell>
          <cell r="K109" t="str">
            <v>Nokia Siemens Networks</v>
          </cell>
          <cell r="L109">
            <v>0</v>
          </cell>
          <cell r="M109">
            <v>0</v>
          </cell>
          <cell r="N109">
            <v>0</v>
          </cell>
          <cell r="O109">
            <v>0</v>
          </cell>
          <cell r="P109">
            <v>0</v>
          </cell>
          <cell r="Q109">
            <v>0</v>
          </cell>
          <cell r="R109">
            <v>0</v>
          </cell>
        </row>
        <row r="110">
          <cell r="B110" t="str">
            <v>Nortel</v>
          </cell>
          <cell r="C110">
            <v>0</v>
          </cell>
          <cell r="D110">
            <v>0</v>
          </cell>
          <cell r="E110">
            <v>14</v>
          </cell>
          <cell r="F110">
            <v>0</v>
          </cell>
          <cell r="G110">
            <v>0</v>
          </cell>
          <cell r="H110">
            <v>76</v>
          </cell>
          <cell r="I110">
            <v>90</v>
          </cell>
          <cell r="K110" t="str">
            <v>Nortel</v>
          </cell>
          <cell r="L110">
            <v>0</v>
          </cell>
          <cell r="M110">
            <v>0</v>
          </cell>
          <cell r="N110">
            <v>68</v>
          </cell>
          <cell r="O110">
            <v>0</v>
          </cell>
          <cell r="P110">
            <v>0</v>
          </cell>
          <cell r="Q110">
            <v>392</v>
          </cell>
          <cell r="R110">
            <v>460</v>
          </cell>
        </row>
        <row r="111">
          <cell r="B111" t="str">
            <v>Procket</v>
          </cell>
          <cell r="C111">
            <v>0</v>
          </cell>
          <cell r="D111">
            <v>0</v>
          </cell>
          <cell r="E111">
            <v>0</v>
          </cell>
          <cell r="F111">
            <v>0</v>
          </cell>
          <cell r="G111">
            <v>0</v>
          </cell>
          <cell r="H111">
            <v>0</v>
          </cell>
          <cell r="I111">
            <v>0</v>
          </cell>
          <cell r="K111" t="str">
            <v>Procket</v>
          </cell>
          <cell r="L111">
            <v>0</v>
          </cell>
          <cell r="M111">
            <v>0</v>
          </cell>
          <cell r="N111">
            <v>0</v>
          </cell>
          <cell r="O111">
            <v>0</v>
          </cell>
          <cell r="P111">
            <v>0</v>
          </cell>
          <cell r="Q111">
            <v>0</v>
          </cell>
          <cell r="R111">
            <v>0</v>
          </cell>
        </row>
        <row r="112">
          <cell r="B112" t="str">
            <v>Quarry</v>
          </cell>
          <cell r="C112">
            <v>0</v>
          </cell>
          <cell r="D112">
            <v>0</v>
          </cell>
          <cell r="E112">
            <v>0</v>
          </cell>
          <cell r="F112">
            <v>0</v>
          </cell>
          <cell r="G112">
            <v>0</v>
          </cell>
          <cell r="H112">
            <v>0</v>
          </cell>
          <cell r="I112">
            <v>0</v>
          </cell>
          <cell r="K112" t="str">
            <v>Quarry</v>
          </cell>
          <cell r="L112">
            <v>0</v>
          </cell>
          <cell r="M112">
            <v>0</v>
          </cell>
          <cell r="N112">
            <v>0</v>
          </cell>
          <cell r="O112">
            <v>0</v>
          </cell>
          <cell r="P112">
            <v>0</v>
          </cell>
          <cell r="Q112">
            <v>0</v>
          </cell>
          <cell r="R112">
            <v>0</v>
          </cell>
        </row>
        <row r="113">
          <cell r="B113" t="str">
            <v>Redback</v>
          </cell>
          <cell r="C113">
            <v>0</v>
          </cell>
          <cell r="D113">
            <v>0</v>
          </cell>
          <cell r="E113">
            <v>0</v>
          </cell>
          <cell r="F113">
            <v>0</v>
          </cell>
          <cell r="G113">
            <v>0</v>
          </cell>
          <cell r="H113">
            <v>0</v>
          </cell>
          <cell r="I113">
            <v>0</v>
          </cell>
          <cell r="K113" t="str">
            <v>Redback</v>
          </cell>
          <cell r="L113">
            <v>0</v>
          </cell>
          <cell r="M113">
            <v>0</v>
          </cell>
          <cell r="N113">
            <v>0</v>
          </cell>
          <cell r="O113">
            <v>0</v>
          </cell>
          <cell r="P113">
            <v>0</v>
          </cell>
          <cell r="Q113">
            <v>0</v>
          </cell>
          <cell r="R113">
            <v>0</v>
          </cell>
        </row>
        <row r="114">
          <cell r="B114" t="str">
            <v>Riverstone</v>
          </cell>
          <cell r="C114">
            <v>0</v>
          </cell>
          <cell r="D114">
            <v>0</v>
          </cell>
          <cell r="E114">
            <v>0</v>
          </cell>
          <cell r="F114">
            <v>0</v>
          </cell>
          <cell r="G114">
            <v>0</v>
          </cell>
          <cell r="H114">
            <v>0</v>
          </cell>
          <cell r="I114">
            <v>0</v>
          </cell>
          <cell r="K114" t="str">
            <v>Riverstone</v>
          </cell>
          <cell r="L114">
            <v>0</v>
          </cell>
          <cell r="M114">
            <v>0</v>
          </cell>
          <cell r="N114">
            <v>0</v>
          </cell>
          <cell r="O114">
            <v>0</v>
          </cell>
          <cell r="P114">
            <v>0</v>
          </cell>
          <cell r="Q114">
            <v>0</v>
          </cell>
          <cell r="R114">
            <v>0</v>
          </cell>
        </row>
        <row r="115">
          <cell r="B115" t="str">
            <v>Tellabs</v>
          </cell>
          <cell r="C115">
            <v>0</v>
          </cell>
          <cell r="D115">
            <v>0</v>
          </cell>
          <cell r="E115">
            <v>0</v>
          </cell>
          <cell r="F115">
            <v>0</v>
          </cell>
          <cell r="G115">
            <v>0</v>
          </cell>
          <cell r="H115">
            <v>0</v>
          </cell>
          <cell r="I115">
            <v>0</v>
          </cell>
          <cell r="K115" t="str">
            <v>Tellabs</v>
          </cell>
          <cell r="L115">
            <v>0</v>
          </cell>
          <cell r="M115">
            <v>0</v>
          </cell>
          <cell r="N115">
            <v>0</v>
          </cell>
          <cell r="O115">
            <v>0</v>
          </cell>
          <cell r="P115">
            <v>0</v>
          </cell>
          <cell r="Q115">
            <v>0</v>
          </cell>
          <cell r="R115">
            <v>0</v>
          </cell>
        </row>
        <row r="116">
          <cell r="B116" t="str">
            <v>ZTE</v>
          </cell>
          <cell r="C116">
            <v>0</v>
          </cell>
          <cell r="D116">
            <v>0</v>
          </cell>
          <cell r="E116">
            <v>0</v>
          </cell>
          <cell r="F116">
            <v>0</v>
          </cell>
          <cell r="G116">
            <v>0</v>
          </cell>
          <cell r="H116">
            <v>0</v>
          </cell>
          <cell r="I116">
            <v>0</v>
          </cell>
          <cell r="K116" t="str">
            <v>ZTE</v>
          </cell>
          <cell r="L116">
            <v>0</v>
          </cell>
          <cell r="M116">
            <v>0</v>
          </cell>
          <cell r="N116">
            <v>0</v>
          </cell>
          <cell r="O116">
            <v>0</v>
          </cell>
          <cell r="P116">
            <v>0</v>
          </cell>
          <cell r="Q116">
            <v>0</v>
          </cell>
          <cell r="R116">
            <v>0</v>
          </cell>
        </row>
        <row r="117">
          <cell r="B117" t="str">
            <v>Other</v>
          </cell>
          <cell r="C117">
            <v>0</v>
          </cell>
          <cell r="D117">
            <v>0</v>
          </cell>
          <cell r="E117">
            <v>0</v>
          </cell>
          <cell r="F117">
            <v>0</v>
          </cell>
          <cell r="G117">
            <v>0</v>
          </cell>
          <cell r="H117">
            <v>0</v>
          </cell>
          <cell r="I117">
            <v>0</v>
          </cell>
          <cell r="K117" t="str">
            <v>Other</v>
          </cell>
          <cell r="L117">
            <v>0</v>
          </cell>
          <cell r="M117">
            <v>0</v>
          </cell>
          <cell r="N117">
            <v>0</v>
          </cell>
          <cell r="O117">
            <v>0</v>
          </cell>
          <cell r="P117">
            <v>0</v>
          </cell>
          <cell r="Q117">
            <v>0</v>
          </cell>
          <cell r="R117">
            <v>0</v>
          </cell>
        </row>
        <row r="118">
          <cell r="B118" t="str">
            <v>Total</v>
          </cell>
          <cell r="C118">
            <v>54.1</v>
          </cell>
          <cell r="D118">
            <v>75.099999999999994</v>
          </cell>
          <cell r="E118">
            <v>45</v>
          </cell>
          <cell r="F118">
            <v>0</v>
          </cell>
          <cell r="G118">
            <v>0</v>
          </cell>
          <cell r="H118">
            <v>181</v>
          </cell>
          <cell r="I118">
            <v>355.2</v>
          </cell>
          <cell r="K118" t="str">
            <v>Total</v>
          </cell>
          <cell r="L118">
            <v>145</v>
          </cell>
          <cell r="M118">
            <v>1553</v>
          </cell>
          <cell r="N118">
            <v>386</v>
          </cell>
          <cell r="O118">
            <v>0</v>
          </cell>
          <cell r="P118">
            <v>0</v>
          </cell>
          <cell r="Q118">
            <v>1197</v>
          </cell>
          <cell r="R118">
            <v>3281</v>
          </cell>
        </row>
        <row r="121">
          <cell r="B121" t="str">
            <v>Vendor</v>
          </cell>
          <cell r="C121" t="str">
            <v>Core IP/MPLS</v>
          </cell>
          <cell r="D121" t="str">
            <v xml:space="preserve">Edge IP/MPLS </v>
          </cell>
          <cell r="E121" t="str">
            <v>Subscriber Service Router</v>
          </cell>
          <cell r="F121" t="str">
            <v>BRAS</v>
          </cell>
          <cell r="G121" t="str">
            <v>IP/Ethernet</v>
          </cell>
          <cell r="H121" t="str">
            <v>ATM/MPLS</v>
          </cell>
          <cell r="I121" t="str">
            <v>Total IPS</v>
          </cell>
          <cell r="K121" t="str">
            <v>Vendor</v>
          </cell>
          <cell r="L121" t="str">
            <v>Core IP/MPLS</v>
          </cell>
          <cell r="M121" t="str">
            <v>Edge IP/MPLS</v>
          </cell>
          <cell r="N121" t="str">
            <v>Subscriber Service Router</v>
          </cell>
          <cell r="O121" t="str">
            <v>BRAS</v>
          </cell>
          <cell r="P121" t="str">
            <v>IP/Ethernet</v>
          </cell>
          <cell r="Q121" t="str">
            <v>ATM/MPLS</v>
          </cell>
          <cell r="R121" t="str">
            <v>Total IPS</v>
          </cell>
        </row>
        <row r="122">
          <cell r="B122" t="str">
            <v>Alaxala Networks</v>
          </cell>
          <cell r="I122">
            <v>0</v>
          </cell>
          <cell r="K122" t="str">
            <v>Alaxala Networks</v>
          </cell>
          <cell r="R122">
            <v>0</v>
          </cell>
        </row>
        <row r="123">
          <cell r="B123" t="str">
            <v>Alcatel-Lucent</v>
          </cell>
          <cell r="C123">
            <v>0</v>
          </cell>
          <cell r="D123">
            <v>0</v>
          </cell>
          <cell r="E123">
            <v>3</v>
          </cell>
          <cell r="F123">
            <v>0</v>
          </cell>
          <cell r="G123">
            <v>0</v>
          </cell>
          <cell r="H123">
            <v>25</v>
          </cell>
          <cell r="I123">
            <v>28</v>
          </cell>
          <cell r="K123" t="str">
            <v>Alcatel-Lucent</v>
          </cell>
          <cell r="L123">
            <v>0</v>
          </cell>
          <cell r="M123">
            <v>0</v>
          </cell>
          <cell r="N123">
            <v>17</v>
          </cell>
          <cell r="O123">
            <v>0</v>
          </cell>
          <cell r="P123">
            <v>0</v>
          </cell>
          <cell r="Q123">
            <v>202</v>
          </cell>
          <cell r="R123">
            <v>219</v>
          </cell>
        </row>
        <row r="124">
          <cell r="B124" t="str">
            <v>Atrica</v>
          </cell>
          <cell r="I124">
            <v>0</v>
          </cell>
          <cell r="K124" t="str">
            <v>Atrica</v>
          </cell>
          <cell r="R124">
            <v>0</v>
          </cell>
        </row>
        <row r="125">
          <cell r="B125" t="str">
            <v>Avici</v>
          </cell>
          <cell r="C125">
            <v>0.4</v>
          </cell>
          <cell r="D125">
            <v>0</v>
          </cell>
          <cell r="E125">
            <v>0</v>
          </cell>
          <cell r="F125">
            <v>0</v>
          </cell>
          <cell r="G125">
            <v>0</v>
          </cell>
          <cell r="H125">
            <v>0</v>
          </cell>
          <cell r="I125">
            <v>0.4</v>
          </cell>
          <cell r="K125" t="str">
            <v>Avici</v>
          </cell>
          <cell r="L125">
            <v>1</v>
          </cell>
          <cell r="M125">
            <v>0</v>
          </cell>
          <cell r="N125">
            <v>0</v>
          </cell>
          <cell r="O125">
            <v>0</v>
          </cell>
          <cell r="P125">
            <v>0</v>
          </cell>
          <cell r="Q125">
            <v>0</v>
          </cell>
          <cell r="R125">
            <v>1</v>
          </cell>
        </row>
        <row r="126">
          <cell r="B126" t="str">
            <v>Brocade</v>
          </cell>
          <cell r="C126">
            <v>0</v>
          </cell>
          <cell r="D126">
            <v>0</v>
          </cell>
          <cell r="E126">
            <v>0</v>
          </cell>
          <cell r="F126">
            <v>0</v>
          </cell>
          <cell r="G126">
            <v>0</v>
          </cell>
          <cell r="H126">
            <v>0</v>
          </cell>
          <cell r="I126">
            <v>0</v>
          </cell>
          <cell r="K126" t="str">
            <v>Brocade</v>
          </cell>
          <cell r="L126">
            <v>0</v>
          </cell>
          <cell r="M126">
            <v>0</v>
          </cell>
          <cell r="N126">
            <v>0</v>
          </cell>
          <cell r="O126">
            <v>0</v>
          </cell>
          <cell r="P126">
            <v>0</v>
          </cell>
          <cell r="Q126">
            <v>0</v>
          </cell>
          <cell r="R126">
            <v>0</v>
          </cell>
        </row>
        <row r="127">
          <cell r="B127" t="str">
            <v>Caspian</v>
          </cell>
          <cell r="C127">
            <v>0</v>
          </cell>
          <cell r="D127">
            <v>0</v>
          </cell>
          <cell r="E127">
            <v>0</v>
          </cell>
          <cell r="F127">
            <v>0</v>
          </cell>
          <cell r="G127">
            <v>0</v>
          </cell>
          <cell r="H127">
            <v>0</v>
          </cell>
          <cell r="I127">
            <v>0</v>
          </cell>
          <cell r="K127" t="str">
            <v>Caspian</v>
          </cell>
          <cell r="L127">
            <v>0</v>
          </cell>
          <cell r="M127">
            <v>0</v>
          </cell>
          <cell r="N127">
            <v>0</v>
          </cell>
          <cell r="O127">
            <v>0</v>
          </cell>
          <cell r="P127">
            <v>0</v>
          </cell>
          <cell r="Q127">
            <v>0</v>
          </cell>
          <cell r="R127">
            <v>0</v>
          </cell>
        </row>
        <row r="128">
          <cell r="B128" t="str">
            <v>Chiaro</v>
          </cell>
          <cell r="C128">
            <v>0</v>
          </cell>
          <cell r="D128">
            <v>0</v>
          </cell>
          <cell r="E128">
            <v>0</v>
          </cell>
          <cell r="F128">
            <v>0</v>
          </cell>
          <cell r="G128">
            <v>0</v>
          </cell>
          <cell r="H128">
            <v>0</v>
          </cell>
          <cell r="I128">
            <v>0</v>
          </cell>
          <cell r="K128" t="str">
            <v>Chiaro</v>
          </cell>
          <cell r="L128">
            <v>0</v>
          </cell>
          <cell r="M128">
            <v>0</v>
          </cell>
          <cell r="N128">
            <v>0</v>
          </cell>
          <cell r="O128">
            <v>0</v>
          </cell>
          <cell r="P128">
            <v>0</v>
          </cell>
          <cell r="Q128">
            <v>0</v>
          </cell>
          <cell r="R128">
            <v>0</v>
          </cell>
        </row>
        <row r="129">
          <cell r="B129" t="str">
            <v>Ciena</v>
          </cell>
          <cell r="C129">
            <v>0</v>
          </cell>
          <cell r="D129">
            <v>0</v>
          </cell>
          <cell r="E129">
            <v>0</v>
          </cell>
          <cell r="F129">
            <v>0</v>
          </cell>
          <cell r="G129">
            <v>0</v>
          </cell>
          <cell r="H129">
            <v>0</v>
          </cell>
          <cell r="I129">
            <v>0</v>
          </cell>
          <cell r="K129" t="str">
            <v>Ciena</v>
          </cell>
          <cell r="L129">
            <v>0</v>
          </cell>
          <cell r="M129">
            <v>0</v>
          </cell>
          <cell r="N129">
            <v>0</v>
          </cell>
          <cell r="O129">
            <v>0</v>
          </cell>
          <cell r="P129">
            <v>0</v>
          </cell>
          <cell r="Q129">
            <v>0</v>
          </cell>
          <cell r="R129">
            <v>0</v>
          </cell>
        </row>
        <row r="130">
          <cell r="B130" t="str">
            <v>Cisco</v>
          </cell>
          <cell r="C130">
            <v>45.9</v>
          </cell>
          <cell r="D130">
            <v>72.5</v>
          </cell>
          <cell r="E130">
            <v>2.4</v>
          </cell>
          <cell r="F130">
            <v>0</v>
          </cell>
          <cell r="G130">
            <v>0</v>
          </cell>
          <cell r="H130">
            <v>22</v>
          </cell>
          <cell r="I130">
            <v>142.80000000000001</v>
          </cell>
          <cell r="K130" t="str">
            <v>Cisco</v>
          </cell>
          <cell r="L130">
            <v>103</v>
          </cell>
          <cell r="M130">
            <v>1607</v>
          </cell>
          <cell r="N130">
            <v>82</v>
          </cell>
          <cell r="O130">
            <v>0</v>
          </cell>
          <cell r="P130">
            <v>0</v>
          </cell>
          <cell r="Q130">
            <v>185</v>
          </cell>
          <cell r="R130">
            <v>1977</v>
          </cell>
        </row>
        <row r="131">
          <cell r="B131" t="str">
            <v>Cosine</v>
          </cell>
          <cell r="C131">
            <v>0</v>
          </cell>
          <cell r="D131">
            <v>0</v>
          </cell>
          <cell r="E131">
            <v>1.9</v>
          </cell>
          <cell r="F131">
            <v>0</v>
          </cell>
          <cell r="G131">
            <v>0</v>
          </cell>
          <cell r="H131">
            <v>0</v>
          </cell>
          <cell r="I131">
            <v>1.9</v>
          </cell>
          <cell r="K131" t="str">
            <v>Cosine</v>
          </cell>
          <cell r="L131">
            <v>0</v>
          </cell>
          <cell r="M131">
            <v>0</v>
          </cell>
          <cell r="N131">
            <v>10</v>
          </cell>
          <cell r="O131">
            <v>0</v>
          </cell>
          <cell r="P131">
            <v>0</v>
          </cell>
          <cell r="Q131">
            <v>0</v>
          </cell>
          <cell r="R131">
            <v>10</v>
          </cell>
        </row>
        <row r="132">
          <cell r="B132" t="str">
            <v>ECI Telecom</v>
          </cell>
          <cell r="C132">
            <v>0</v>
          </cell>
          <cell r="D132">
            <v>0</v>
          </cell>
          <cell r="E132">
            <v>0</v>
          </cell>
          <cell r="F132">
            <v>0</v>
          </cell>
          <cell r="G132">
            <v>0</v>
          </cell>
          <cell r="H132">
            <v>0</v>
          </cell>
          <cell r="I132">
            <v>0</v>
          </cell>
          <cell r="K132" t="str">
            <v>ECI Telecom</v>
          </cell>
          <cell r="L132">
            <v>0</v>
          </cell>
          <cell r="M132">
            <v>0</v>
          </cell>
          <cell r="N132">
            <v>0</v>
          </cell>
          <cell r="O132">
            <v>0</v>
          </cell>
          <cell r="P132">
            <v>0</v>
          </cell>
          <cell r="Q132">
            <v>0</v>
          </cell>
          <cell r="R132">
            <v>0</v>
          </cell>
        </row>
        <row r="133">
          <cell r="B133" t="str">
            <v>Equipe</v>
          </cell>
          <cell r="C133">
            <v>0</v>
          </cell>
          <cell r="D133">
            <v>0</v>
          </cell>
          <cell r="E133">
            <v>0</v>
          </cell>
          <cell r="F133">
            <v>0</v>
          </cell>
          <cell r="G133">
            <v>0</v>
          </cell>
          <cell r="H133">
            <v>0</v>
          </cell>
          <cell r="I133">
            <v>0</v>
          </cell>
          <cell r="K133" t="str">
            <v>Equipe</v>
          </cell>
          <cell r="L133">
            <v>0</v>
          </cell>
          <cell r="M133">
            <v>0</v>
          </cell>
          <cell r="N133">
            <v>0</v>
          </cell>
          <cell r="O133">
            <v>0</v>
          </cell>
          <cell r="P133">
            <v>0</v>
          </cell>
          <cell r="Q133">
            <v>0</v>
          </cell>
          <cell r="R133">
            <v>0</v>
          </cell>
        </row>
        <row r="134">
          <cell r="B134" t="str">
            <v>Ericsson</v>
          </cell>
          <cell r="C134">
            <v>0</v>
          </cell>
          <cell r="D134">
            <v>0.1</v>
          </cell>
          <cell r="E134">
            <v>8</v>
          </cell>
          <cell r="F134">
            <v>0</v>
          </cell>
          <cell r="G134">
            <v>0</v>
          </cell>
          <cell r="H134">
            <v>30</v>
          </cell>
          <cell r="I134">
            <v>38.1</v>
          </cell>
          <cell r="K134" t="str">
            <v>Ericsson</v>
          </cell>
          <cell r="L134">
            <v>0</v>
          </cell>
          <cell r="M134">
            <v>1</v>
          </cell>
          <cell r="N134">
            <v>59</v>
          </cell>
          <cell r="O134">
            <v>0</v>
          </cell>
          <cell r="P134">
            <v>0</v>
          </cell>
          <cell r="Q134">
            <v>83</v>
          </cell>
          <cell r="R134">
            <v>143</v>
          </cell>
        </row>
        <row r="135">
          <cell r="B135" t="str">
            <v>Extreme</v>
          </cell>
          <cell r="C135">
            <v>0</v>
          </cell>
          <cell r="D135">
            <v>0</v>
          </cell>
          <cell r="E135">
            <v>0</v>
          </cell>
          <cell r="F135">
            <v>0</v>
          </cell>
          <cell r="G135">
            <v>0</v>
          </cell>
          <cell r="H135">
            <v>0</v>
          </cell>
          <cell r="I135">
            <v>0</v>
          </cell>
          <cell r="K135" t="str">
            <v>Extreme</v>
          </cell>
          <cell r="L135">
            <v>0</v>
          </cell>
          <cell r="M135">
            <v>0</v>
          </cell>
          <cell r="N135">
            <v>0</v>
          </cell>
          <cell r="O135">
            <v>0</v>
          </cell>
          <cell r="P135">
            <v>0</v>
          </cell>
          <cell r="Q135">
            <v>0</v>
          </cell>
          <cell r="R135">
            <v>0</v>
          </cell>
        </row>
        <row r="136">
          <cell r="B136" t="str">
            <v>Force10</v>
          </cell>
          <cell r="C136">
            <v>0</v>
          </cell>
          <cell r="D136">
            <v>0</v>
          </cell>
          <cell r="E136">
            <v>0</v>
          </cell>
          <cell r="F136">
            <v>0</v>
          </cell>
          <cell r="G136">
            <v>0</v>
          </cell>
          <cell r="H136">
            <v>0</v>
          </cell>
          <cell r="I136">
            <v>0</v>
          </cell>
          <cell r="K136" t="str">
            <v>Force10</v>
          </cell>
          <cell r="L136">
            <v>0</v>
          </cell>
          <cell r="M136">
            <v>0</v>
          </cell>
          <cell r="N136">
            <v>0</v>
          </cell>
          <cell r="O136">
            <v>0</v>
          </cell>
          <cell r="P136">
            <v>0</v>
          </cell>
          <cell r="Q136">
            <v>0</v>
          </cell>
          <cell r="R136">
            <v>0</v>
          </cell>
        </row>
        <row r="137">
          <cell r="B137" t="str">
            <v>Fujitsu</v>
          </cell>
          <cell r="C137">
            <v>0</v>
          </cell>
          <cell r="D137">
            <v>0</v>
          </cell>
          <cell r="E137">
            <v>0</v>
          </cell>
          <cell r="F137">
            <v>0</v>
          </cell>
          <cell r="G137">
            <v>0</v>
          </cell>
          <cell r="H137">
            <v>0</v>
          </cell>
          <cell r="I137">
            <v>0</v>
          </cell>
          <cell r="K137" t="str">
            <v>Fujitsu</v>
          </cell>
          <cell r="L137">
            <v>0</v>
          </cell>
          <cell r="M137">
            <v>0</v>
          </cell>
          <cell r="N137">
            <v>0</v>
          </cell>
          <cell r="O137">
            <v>0</v>
          </cell>
          <cell r="P137">
            <v>0</v>
          </cell>
          <cell r="Q137">
            <v>0</v>
          </cell>
          <cell r="R137">
            <v>0</v>
          </cell>
        </row>
        <row r="138">
          <cell r="B138" t="str">
            <v>Hammerhead Systems</v>
          </cell>
          <cell r="C138">
            <v>0</v>
          </cell>
          <cell r="D138">
            <v>0</v>
          </cell>
          <cell r="E138">
            <v>0</v>
          </cell>
          <cell r="F138">
            <v>0</v>
          </cell>
          <cell r="G138">
            <v>0</v>
          </cell>
          <cell r="H138">
            <v>0</v>
          </cell>
          <cell r="I138">
            <v>0</v>
          </cell>
          <cell r="K138" t="str">
            <v>Hammerhead Systems</v>
          </cell>
          <cell r="L138">
            <v>0</v>
          </cell>
          <cell r="M138">
            <v>0</v>
          </cell>
          <cell r="N138">
            <v>0</v>
          </cell>
          <cell r="O138">
            <v>0</v>
          </cell>
          <cell r="P138">
            <v>0</v>
          </cell>
          <cell r="Q138">
            <v>0</v>
          </cell>
          <cell r="R138">
            <v>0</v>
          </cell>
        </row>
        <row r="139">
          <cell r="B139" t="str">
            <v>Hitachi</v>
          </cell>
          <cell r="C139">
            <v>0</v>
          </cell>
          <cell r="D139">
            <v>0</v>
          </cell>
          <cell r="E139">
            <v>0</v>
          </cell>
          <cell r="F139">
            <v>0</v>
          </cell>
          <cell r="G139">
            <v>0</v>
          </cell>
          <cell r="H139">
            <v>0</v>
          </cell>
          <cell r="I139">
            <v>0</v>
          </cell>
          <cell r="K139" t="str">
            <v>Hitachi</v>
          </cell>
          <cell r="L139">
            <v>0</v>
          </cell>
          <cell r="M139">
            <v>0</v>
          </cell>
          <cell r="N139">
            <v>0</v>
          </cell>
          <cell r="O139">
            <v>0</v>
          </cell>
          <cell r="P139">
            <v>0</v>
          </cell>
          <cell r="Q139">
            <v>0</v>
          </cell>
          <cell r="R139">
            <v>0</v>
          </cell>
        </row>
        <row r="140">
          <cell r="B140" t="str">
            <v>Hitachi Cable</v>
          </cell>
          <cell r="C140">
            <v>0</v>
          </cell>
          <cell r="D140">
            <v>0</v>
          </cell>
          <cell r="E140">
            <v>0</v>
          </cell>
          <cell r="F140">
            <v>0</v>
          </cell>
          <cell r="G140">
            <v>0</v>
          </cell>
          <cell r="H140">
            <v>0</v>
          </cell>
          <cell r="I140">
            <v>0</v>
          </cell>
          <cell r="K140" t="str">
            <v>Hitachi Cable</v>
          </cell>
          <cell r="L140">
            <v>0</v>
          </cell>
          <cell r="M140">
            <v>0</v>
          </cell>
          <cell r="N140">
            <v>0</v>
          </cell>
          <cell r="O140">
            <v>0</v>
          </cell>
          <cell r="P140">
            <v>0</v>
          </cell>
          <cell r="Q140">
            <v>0</v>
          </cell>
          <cell r="R140">
            <v>0</v>
          </cell>
        </row>
        <row r="141">
          <cell r="B141" t="str">
            <v>Huawei</v>
          </cell>
          <cell r="C141">
            <v>0</v>
          </cell>
          <cell r="D141">
            <v>0</v>
          </cell>
          <cell r="E141">
            <v>0</v>
          </cell>
          <cell r="F141">
            <v>0</v>
          </cell>
          <cell r="G141">
            <v>0</v>
          </cell>
          <cell r="H141">
            <v>0</v>
          </cell>
          <cell r="I141">
            <v>0</v>
          </cell>
          <cell r="K141" t="str">
            <v>Huawei</v>
          </cell>
          <cell r="L141">
            <v>0</v>
          </cell>
          <cell r="M141">
            <v>0</v>
          </cell>
          <cell r="N141">
            <v>0</v>
          </cell>
          <cell r="O141">
            <v>0</v>
          </cell>
          <cell r="P141">
            <v>0</v>
          </cell>
          <cell r="Q141">
            <v>0</v>
          </cell>
          <cell r="R141">
            <v>0</v>
          </cell>
        </row>
        <row r="142">
          <cell r="B142" t="str">
            <v>Hyperchip</v>
          </cell>
          <cell r="C142">
            <v>0</v>
          </cell>
          <cell r="D142">
            <v>0</v>
          </cell>
          <cell r="E142">
            <v>0</v>
          </cell>
          <cell r="F142">
            <v>0</v>
          </cell>
          <cell r="G142">
            <v>0</v>
          </cell>
          <cell r="H142">
            <v>0</v>
          </cell>
          <cell r="I142">
            <v>0</v>
          </cell>
          <cell r="K142" t="str">
            <v>Hyperchip</v>
          </cell>
          <cell r="L142">
            <v>0</v>
          </cell>
          <cell r="M142">
            <v>0</v>
          </cell>
          <cell r="N142">
            <v>0</v>
          </cell>
          <cell r="O142">
            <v>0</v>
          </cell>
          <cell r="P142">
            <v>0</v>
          </cell>
          <cell r="Q142">
            <v>0</v>
          </cell>
          <cell r="R142">
            <v>0</v>
          </cell>
        </row>
        <row r="143">
          <cell r="B143" t="str">
            <v>Juniper</v>
          </cell>
          <cell r="C143">
            <v>6</v>
          </cell>
          <cell r="D143">
            <v>3.7</v>
          </cell>
          <cell r="E143">
            <v>18.399999999999999</v>
          </cell>
          <cell r="F143">
            <v>0</v>
          </cell>
          <cell r="G143">
            <v>0</v>
          </cell>
          <cell r="H143">
            <v>0</v>
          </cell>
          <cell r="I143">
            <v>28.099999999999998</v>
          </cell>
          <cell r="K143" t="str">
            <v>Juniper</v>
          </cell>
          <cell r="L143">
            <v>25</v>
          </cell>
          <cell r="M143">
            <v>47</v>
          </cell>
          <cell r="N143">
            <v>155</v>
          </cell>
          <cell r="O143">
            <v>0</v>
          </cell>
          <cell r="P143">
            <v>0</v>
          </cell>
          <cell r="Q143">
            <v>0</v>
          </cell>
          <cell r="R143">
            <v>227</v>
          </cell>
        </row>
        <row r="144">
          <cell r="B144" t="str">
            <v>Laurel Networks</v>
          </cell>
          <cell r="C144">
            <v>0</v>
          </cell>
          <cell r="D144">
            <v>0</v>
          </cell>
          <cell r="E144">
            <v>0</v>
          </cell>
          <cell r="F144">
            <v>0</v>
          </cell>
          <cell r="G144">
            <v>0</v>
          </cell>
          <cell r="H144">
            <v>0</v>
          </cell>
          <cell r="I144">
            <v>0</v>
          </cell>
          <cell r="K144" t="str">
            <v>Laurel Networks</v>
          </cell>
          <cell r="L144">
            <v>0</v>
          </cell>
          <cell r="M144">
            <v>0</v>
          </cell>
          <cell r="N144">
            <v>0</v>
          </cell>
          <cell r="O144">
            <v>0</v>
          </cell>
          <cell r="P144">
            <v>0</v>
          </cell>
          <cell r="Q144">
            <v>0</v>
          </cell>
          <cell r="R144">
            <v>0</v>
          </cell>
        </row>
        <row r="145">
          <cell r="B145" t="str">
            <v>Lucent</v>
          </cell>
          <cell r="C145">
            <v>0</v>
          </cell>
          <cell r="D145">
            <v>0</v>
          </cell>
          <cell r="E145">
            <v>0</v>
          </cell>
          <cell r="F145">
            <v>0</v>
          </cell>
          <cell r="G145">
            <v>0</v>
          </cell>
          <cell r="H145">
            <v>0</v>
          </cell>
          <cell r="I145">
            <v>0</v>
          </cell>
          <cell r="K145" t="str">
            <v>Lucent</v>
          </cell>
          <cell r="L145">
            <v>0</v>
          </cell>
          <cell r="M145">
            <v>0</v>
          </cell>
          <cell r="N145">
            <v>0</v>
          </cell>
          <cell r="O145">
            <v>0</v>
          </cell>
          <cell r="P145">
            <v>0</v>
          </cell>
          <cell r="Q145">
            <v>0</v>
          </cell>
          <cell r="R145">
            <v>0</v>
          </cell>
        </row>
        <row r="146">
          <cell r="B146" t="str">
            <v>NEC</v>
          </cell>
          <cell r="C146">
            <v>0</v>
          </cell>
          <cell r="D146">
            <v>0</v>
          </cell>
          <cell r="E146">
            <v>0</v>
          </cell>
          <cell r="F146">
            <v>0</v>
          </cell>
          <cell r="G146">
            <v>0</v>
          </cell>
          <cell r="H146">
            <v>0</v>
          </cell>
          <cell r="I146">
            <v>0</v>
          </cell>
          <cell r="K146" t="str">
            <v>NEC</v>
          </cell>
          <cell r="L146">
            <v>0</v>
          </cell>
          <cell r="M146">
            <v>0</v>
          </cell>
          <cell r="N146">
            <v>0</v>
          </cell>
          <cell r="O146">
            <v>0</v>
          </cell>
          <cell r="P146">
            <v>0</v>
          </cell>
          <cell r="Q146">
            <v>0</v>
          </cell>
          <cell r="R146">
            <v>0</v>
          </cell>
        </row>
        <row r="147">
          <cell r="B147" t="str">
            <v>Nokia Siemens Networks</v>
          </cell>
          <cell r="C147">
            <v>0</v>
          </cell>
          <cell r="D147">
            <v>0</v>
          </cell>
          <cell r="E147">
            <v>0</v>
          </cell>
          <cell r="F147">
            <v>0</v>
          </cell>
          <cell r="G147">
            <v>0</v>
          </cell>
          <cell r="H147">
            <v>0</v>
          </cell>
          <cell r="I147">
            <v>0</v>
          </cell>
          <cell r="K147" t="str">
            <v>Nokia Siemens Networks</v>
          </cell>
          <cell r="L147">
            <v>0</v>
          </cell>
          <cell r="M147">
            <v>0</v>
          </cell>
          <cell r="N147">
            <v>0</v>
          </cell>
          <cell r="O147">
            <v>0</v>
          </cell>
          <cell r="P147">
            <v>0</v>
          </cell>
          <cell r="Q147">
            <v>0</v>
          </cell>
          <cell r="R147">
            <v>0</v>
          </cell>
        </row>
        <row r="148">
          <cell r="B148" t="str">
            <v>Nortel</v>
          </cell>
          <cell r="C148">
            <v>0</v>
          </cell>
          <cell r="D148">
            <v>0</v>
          </cell>
          <cell r="E148">
            <v>5</v>
          </cell>
          <cell r="F148">
            <v>0</v>
          </cell>
          <cell r="G148">
            <v>0</v>
          </cell>
          <cell r="H148">
            <v>71.400000000000006</v>
          </cell>
          <cell r="I148">
            <v>76.400000000000006</v>
          </cell>
          <cell r="K148" t="str">
            <v>Nortel</v>
          </cell>
          <cell r="L148">
            <v>0</v>
          </cell>
          <cell r="M148">
            <v>0</v>
          </cell>
          <cell r="N148">
            <v>26</v>
          </cell>
          <cell r="O148">
            <v>0</v>
          </cell>
          <cell r="P148">
            <v>0</v>
          </cell>
          <cell r="Q148">
            <v>314</v>
          </cell>
          <cell r="R148">
            <v>340</v>
          </cell>
        </row>
        <row r="149">
          <cell r="B149" t="str">
            <v>Procket</v>
          </cell>
          <cell r="C149">
            <v>0</v>
          </cell>
          <cell r="D149">
            <v>0</v>
          </cell>
          <cell r="E149">
            <v>0</v>
          </cell>
          <cell r="F149">
            <v>0</v>
          </cell>
          <cell r="G149">
            <v>0</v>
          </cell>
          <cell r="H149">
            <v>0</v>
          </cell>
          <cell r="I149">
            <v>0</v>
          </cell>
          <cell r="K149" t="str">
            <v>Procket</v>
          </cell>
          <cell r="L149">
            <v>0</v>
          </cell>
          <cell r="M149">
            <v>0</v>
          </cell>
          <cell r="N149">
            <v>0</v>
          </cell>
          <cell r="O149">
            <v>0</v>
          </cell>
          <cell r="P149">
            <v>0</v>
          </cell>
          <cell r="Q149">
            <v>0</v>
          </cell>
          <cell r="R149">
            <v>0</v>
          </cell>
        </row>
        <row r="150">
          <cell r="B150" t="str">
            <v>Quarry</v>
          </cell>
          <cell r="C150">
            <v>0</v>
          </cell>
          <cell r="D150">
            <v>0</v>
          </cell>
          <cell r="E150">
            <v>0</v>
          </cell>
          <cell r="F150">
            <v>0</v>
          </cell>
          <cell r="G150">
            <v>0</v>
          </cell>
          <cell r="H150">
            <v>0</v>
          </cell>
          <cell r="I150">
            <v>0</v>
          </cell>
          <cell r="K150" t="str">
            <v>Quarry</v>
          </cell>
          <cell r="L150">
            <v>0</v>
          </cell>
          <cell r="M150">
            <v>0</v>
          </cell>
          <cell r="N150">
            <v>0</v>
          </cell>
          <cell r="O150">
            <v>0</v>
          </cell>
          <cell r="P150">
            <v>0</v>
          </cell>
          <cell r="Q150">
            <v>0</v>
          </cell>
          <cell r="R150">
            <v>0</v>
          </cell>
        </row>
        <row r="151">
          <cell r="B151" t="str">
            <v>Redback</v>
          </cell>
          <cell r="C151">
            <v>0</v>
          </cell>
          <cell r="D151">
            <v>0</v>
          </cell>
          <cell r="E151">
            <v>0</v>
          </cell>
          <cell r="F151">
            <v>0</v>
          </cell>
          <cell r="G151">
            <v>0</v>
          </cell>
          <cell r="H151">
            <v>0</v>
          </cell>
          <cell r="I151">
            <v>0</v>
          </cell>
          <cell r="K151" t="str">
            <v>Redback</v>
          </cell>
          <cell r="L151">
            <v>0</v>
          </cell>
          <cell r="M151">
            <v>0</v>
          </cell>
          <cell r="N151">
            <v>0</v>
          </cell>
          <cell r="O151">
            <v>0</v>
          </cell>
          <cell r="P151">
            <v>0</v>
          </cell>
          <cell r="Q151">
            <v>0</v>
          </cell>
          <cell r="R151">
            <v>0</v>
          </cell>
        </row>
        <row r="152">
          <cell r="B152" t="str">
            <v>Riverstone</v>
          </cell>
          <cell r="C152">
            <v>0</v>
          </cell>
          <cell r="D152">
            <v>0</v>
          </cell>
          <cell r="E152">
            <v>0</v>
          </cell>
          <cell r="F152">
            <v>0</v>
          </cell>
          <cell r="G152">
            <v>0</v>
          </cell>
          <cell r="H152">
            <v>0</v>
          </cell>
          <cell r="I152">
            <v>0</v>
          </cell>
          <cell r="K152" t="str">
            <v>Riverstone</v>
          </cell>
          <cell r="L152">
            <v>0</v>
          </cell>
          <cell r="M152">
            <v>0</v>
          </cell>
          <cell r="N152">
            <v>0</v>
          </cell>
          <cell r="O152">
            <v>0</v>
          </cell>
          <cell r="P152">
            <v>0</v>
          </cell>
          <cell r="Q152">
            <v>0</v>
          </cell>
          <cell r="R152">
            <v>0</v>
          </cell>
        </row>
        <row r="153">
          <cell r="B153" t="str">
            <v>Tellabs</v>
          </cell>
          <cell r="C153">
            <v>0</v>
          </cell>
          <cell r="D153">
            <v>0</v>
          </cell>
          <cell r="E153">
            <v>0</v>
          </cell>
          <cell r="F153">
            <v>0</v>
          </cell>
          <cell r="G153">
            <v>0</v>
          </cell>
          <cell r="H153">
            <v>0</v>
          </cell>
          <cell r="I153">
            <v>0</v>
          </cell>
          <cell r="K153" t="str">
            <v>Tellabs</v>
          </cell>
          <cell r="L153">
            <v>0</v>
          </cell>
          <cell r="M153">
            <v>0</v>
          </cell>
          <cell r="N153">
            <v>0</v>
          </cell>
          <cell r="O153">
            <v>0</v>
          </cell>
          <cell r="P153">
            <v>0</v>
          </cell>
          <cell r="Q153">
            <v>0</v>
          </cell>
          <cell r="R153">
            <v>0</v>
          </cell>
        </row>
        <row r="154">
          <cell r="B154" t="str">
            <v>ZTE</v>
          </cell>
          <cell r="C154">
            <v>0</v>
          </cell>
          <cell r="D154">
            <v>0</v>
          </cell>
          <cell r="E154">
            <v>0</v>
          </cell>
          <cell r="F154">
            <v>0</v>
          </cell>
          <cell r="G154">
            <v>0</v>
          </cell>
          <cell r="H154">
            <v>0</v>
          </cell>
          <cell r="I154">
            <v>0</v>
          </cell>
          <cell r="K154" t="str">
            <v>ZTE</v>
          </cell>
          <cell r="L154">
            <v>0</v>
          </cell>
          <cell r="M154">
            <v>0</v>
          </cell>
          <cell r="N154">
            <v>0</v>
          </cell>
          <cell r="O154">
            <v>0</v>
          </cell>
          <cell r="P154">
            <v>0</v>
          </cell>
          <cell r="Q154">
            <v>0</v>
          </cell>
          <cell r="R154">
            <v>0</v>
          </cell>
        </row>
        <row r="155">
          <cell r="B155" t="str">
            <v>Other</v>
          </cell>
          <cell r="C155">
            <v>0</v>
          </cell>
          <cell r="D155">
            <v>0</v>
          </cell>
          <cell r="E155">
            <v>0</v>
          </cell>
          <cell r="F155">
            <v>0</v>
          </cell>
          <cell r="G155">
            <v>0</v>
          </cell>
          <cell r="H155">
            <v>0</v>
          </cell>
          <cell r="I155">
            <v>0</v>
          </cell>
          <cell r="K155" t="str">
            <v>Other</v>
          </cell>
          <cell r="L155">
            <v>0</v>
          </cell>
          <cell r="M155">
            <v>0</v>
          </cell>
          <cell r="N155">
            <v>0</v>
          </cell>
          <cell r="O155">
            <v>0</v>
          </cell>
          <cell r="P155">
            <v>0</v>
          </cell>
          <cell r="Q155">
            <v>0</v>
          </cell>
          <cell r="R155">
            <v>0</v>
          </cell>
        </row>
        <row r="156">
          <cell r="B156" t="str">
            <v>Total</v>
          </cell>
          <cell r="C156">
            <v>52.3</v>
          </cell>
          <cell r="D156">
            <v>76.3</v>
          </cell>
          <cell r="E156">
            <v>38.700000000000003</v>
          </cell>
          <cell r="F156">
            <v>0</v>
          </cell>
          <cell r="G156">
            <v>0</v>
          </cell>
          <cell r="H156">
            <v>148.4</v>
          </cell>
          <cell r="I156">
            <v>315.70000000000005</v>
          </cell>
          <cell r="K156" t="str">
            <v>Total</v>
          </cell>
          <cell r="L156">
            <v>129</v>
          </cell>
          <cell r="M156">
            <v>1655</v>
          </cell>
          <cell r="N156">
            <v>349</v>
          </cell>
          <cell r="O156">
            <v>0</v>
          </cell>
          <cell r="P156">
            <v>0</v>
          </cell>
          <cell r="Q156">
            <v>784</v>
          </cell>
          <cell r="R156">
            <v>2917</v>
          </cell>
        </row>
        <row r="159">
          <cell r="B159" t="str">
            <v>Vendor</v>
          </cell>
          <cell r="C159" t="str">
            <v>Core IP/MPLS</v>
          </cell>
          <cell r="D159" t="str">
            <v xml:space="preserve">Edge IP/MPLS </v>
          </cell>
          <cell r="E159" t="str">
            <v>Subscriber Service Router</v>
          </cell>
          <cell r="F159" t="str">
            <v>BRAS</v>
          </cell>
          <cell r="G159" t="str">
            <v>IP/Ethernet</v>
          </cell>
          <cell r="H159" t="str">
            <v>ATM/MPLS</v>
          </cell>
          <cell r="I159" t="str">
            <v>Total IPS</v>
          </cell>
          <cell r="K159" t="str">
            <v>Vendor</v>
          </cell>
          <cell r="L159" t="str">
            <v>Core IP/MPLS</v>
          </cell>
          <cell r="M159" t="str">
            <v>Edge IP/MPLS</v>
          </cell>
          <cell r="N159" t="str">
            <v>Subscriber Service Router</v>
          </cell>
          <cell r="O159" t="str">
            <v>BRAS</v>
          </cell>
          <cell r="P159" t="str">
            <v>IP/Ethernet</v>
          </cell>
          <cell r="Q159" t="str">
            <v>ATM/MPLS</v>
          </cell>
          <cell r="R159" t="str">
            <v>Total IPS</v>
          </cell>
        </row>
        <row r="160">
          <cell r="B160" t="str">
            <v>Alaxala Networks</v>
          </cell>
          <cell r="C160">
            <v>0</v>
          </cell>
          <cell r="D160">
            <v>11.5</v>
          </cell>
          <cell r="E160">
            <v>0</v>
          </cell>
          <cell r="F160">
            <v>0</v>
          </cell>
          <cell r="G160">
            <v>0</v>
          </cell>
          <cell r="H160">
            <v>0</v>
          </cell>
          <cell r="I160">
            <v>11.5</v>
          </cell>
          <cell r="K160" t="str">
            <v>Alaxala Networks</v>
          </cell>
          <cell r="L160">
            <v>0</v>
          </cell>
          <cell r="M160">
            <v>106</v>
          </cell>
          <cell r="N160">
            <v>0</v>
          </cell>
          <cell r="O160">
            <v>0</v>
          </cell>
          <cell r="P160">
            <v>0</v>
          </cell>
          <cell r="Q160">
            <v>0</v>
          </cell>
          <cell r="R160">
            <v>106</v>
          </cell>
        </row>
        <row r="161">
          <cell r="B161" t="str">
            <v>Alcatel-Lucent</v>
          </cell>
          <cell r="C161">
            <v>0</v>
          </cell>
          <cell r="D161">
            <v>0</v>
          </cell>
          <cell r="E161">
            <v>1</v>
          </cell>
          <cell r="F161">
            <v>0</v>
          </cell>
          <cell r="G161">
            <v>14</v>
          </cell>
          <cell r="H161">
            <v>30</v>
          </cell>
          <cell r="I161">
            <v>45</v>
          </cell>
          <cell r="K161" t="str">
            <v>Alcatel-Lucent</v>
          </cell>
          <cell r="L161">
            <v>0</v>
          </cell>
          <cell r="M161">
            <v>0</v>
          </cell>
          <cell r="N161">
            <v>8</v>
          </cell>
          <cell r="O161">
            <v>0</v>
          </cell>
          <cell r="P161">
            <v>365</v>
          </cell>
          <cell r="Q161">
            <v>290</v>
          </cell>
          <cell r="R161">
            <v>663</v>
          </cell>
        </row>
        <row r="162">
          <cell r="B162" t="str">
            <v>Atrica</v>
          </cell>
          <cell r="I162">
            <v>0</v>
          </cell>
          <cell r="K162" t="str">
            <v>Atrica</v>
          </cell>
          <cell r="R162">
            <v>0</v>
          </cell>
        </row>
        <row r="163">
          <cell r="B163" t="str">
            <v>Avici</v>
          </cell>
          <cell r="C163">
            <v>0</v>
          </cell>
          <cell r="D163">
            <v>0</v>
          </cell>
          <cell r="E163">
            <v>0</v>
          </cell>
          <cell r="F163">
            <v>0</v>
          </cell>
          <cell r="G163">
            <v>0</v>
          </cell>
          <cell r="H163">
            <v>0</v>
          </cell>
          <cell r="I163">
            <v>0</v>
          </cell>
          <cell r="K163" t="str">
            <v>Avici</v>
          </cell>
          <cell r="L163">
            <v>0</v>
          </cell>
          <cell r="M163">
            <v>0</v>
          </cell>
          <cell r="N163">
            <v>0</v>
          </cell>
          <cell r="O163">
            <v>0</v>
          </cell>
          <cell r="P163">
            <v>0</v>
          </cell>
          <cell r="Q163">
            <v>0</v>
          </cell>
          <cell r="R163">
            <v>0</v>
          </cell>
        </row>
        <row r="164">
          <cell r="B164" t="str">
            <v>Brocade</v>
          </cell>
          <cell r="C164">
            <v>0</v>
          </cell>
          <cell r="D164">
            <v>0</v>
          </cell>
          <cell r="E164">
            <v>0</v>
          </cell>
          <cell r="F164">
            <v>0</v>
          </cell>
          <cell r="G164">
            <v>0</v>
          </cell>
          <cell r="H164">
            <v>0</v>
          </cell>
          <cell r="I164">
            <v>0</v>
          </cell>
          <cell r="K164" t="str">
            <v>Brocade</v>
          </cell>
          <cell r="L164">
            <v>0</v>
          </cell>
          <cell r="M164">
            <v>0</v>
          </cell>
          <cell r="N164">
            <v>0</v>
          </cell>
          <cell r="O164">
            <v>0</v>
          </cell>
          <cell r="P164">
            <v>0</v>
          </cell>
          <cell r="Q164">
            <v>0</v>
          </cell>
          <cell r="R164">
            <v>0</v>
          </cell>
        </row>
        <row r="165">
          <cell r="B165" t="str">
            <v>Caspian</v>
          </cell>
          <cell r="C165">
            <v>0</v>
          </cell>
          <cell r="D165">
            <v>0</v>
          </cell>
          <cell r="E165">
            <v>0</v>
          </cell>
          <cell r="F165">
            <v>0</v>
          </cell>
          <cell r="G165">
            <v>0</v>
          </cell>
          <cell r="H165">
            <v>0</v>
          </cell>
          <cell r="I165">
            <v>0</v>
          </cell>
          <cell r="K165" t="str">
            <v>Caspian</v>
          </cell>
          <cell r="L165">
            <v>0</v>
          </cell>
          <cell r="M165">
            <v>0</v>
          </cell>
          <cell r="N165">
            <v>0</v>
          </cell>
          <cell r="O165">
            <v>0</v>
          </cell>
          <cell r="P165">
            <v>0</v>
          </cell>
          <cell r="Q165">
            <v>0</v>
          </cell>
          <cell r="R165">
            <v>0</v>
          </cell>
        </row>
        <row r="166">
          <cell r="B166" t="str">
            <v>Chiaro</v>
          </cell>
          <cell r="C166">
            <v>0</v>
          </cell>
          <cell r="D166">
            <v>0</v>
          </cell>
          <cell r="E166">
            <v>0</v>
          </cell>
          <cell r="F166">
            <v>0</v>
          </cell>
          <cell r="G166">
            <v>0</v>
          </cell>
          <cell r="H166">
            <v>0</v>
          </cell>
          <cell r="I166">
            <v>0</v>
          </cell>
          <cell r="K166" t="str">
            <v>Chiaro</v>
          </cell>
          <cell r="L166">
            <v>0</v>
          </cell>
          <cell r="M166">
            <v>0</v>
          </cell>
          <cell r="N166">
            <v>0</v>
          </cell>
          <cell r="O166">
            <v>0</v>
          </cell>
          <cell r="P166">
            <v>0</v>
          </cell>
          <cell r="Q166">
            <v>0</v>
          </cell>
          <cell r="R166">
            <v>0</v>
          </cell>
        </row>
        <row r="167">
          <cell r="B167" t="str">
            <v>Ciena</v>
          </cell>
          <cell r="C167">
            <v>0</v>
          </cell>
          <cell r="D167">
            <v>0</v>
          </cell>
          <cell r="E167">
            <v>0</v>
          </cell>
          <cell r="F167">
            <v>0</v>
          </cell>
          <cell r="G167">
            <v>0</v>
          </cell>
          <cell r="H167">
            <v>0</v>
          </cell>
          <cell r="I167">
            <v>0</v>
          </cell>
          <cell r="K167" t="str">
            <v>Ciena</v>
          </cell>
          <cell r="L167">
            <v>0</v>
          </cell>
          <cell r="M167">
            <v>0</v>
          </cell>
          <cell r="N167">
            <v>0</v>
          </cell>
          <cell r="O167">
            <v>0</v>
          </cell>
          <cell r="P167">
            <v>0</v>
          </cell>
          <cell r="Q167">
            <v>0</v>
          </cell>
          <cell r="R167">
            <v>0</v>
          </cell>
        </row>
        <row r="168">
          <cell r="B168" t="str">
            <v>Cisco</v>
          </cell>
          <cell r="C168">
            <v>46</v>
          </cell>
          <cell r="D168">
            <v>65</v>
          </cell>
          <cell r="E168">
            <v>0.9</v>
          </cell>
          <cell r="F168">
            <v>0</v>
          </cell>
          <cell r="G168">
            <v>0</v>
          </cell>
          <cell r="H168">
            <v>18</v>
          </cell>
          <cell r="I168">
            <v>129.9</v>
          </cell>
          <cell r="K168" t="str">
            <v>Cisco</v>
          </cell>
          <cell r="L168">
            <v>136</v>
          </cell>
          <cell r="M168">
            <v>1676</v>
          </cell>
          <cell r="N168">
            <v>33</v>
          </cell>
          <cell r="O168">
            <v>0</v>
          </cell>
          <cell r="P168">
            <v>0</v>
          </cell>
          <cell r="Q168">
            <v>135</v>
          </cell>
          <cell r="R168">
            <v>1980</v>
          </cell>
        </row>
        <row r="169">
          <cell r="B169" t="str">
            <v>Cosine</v>
          </cell>
          <cell r="C169">
            <v>0</v>
          </cell>
          <cell r="D169">
            <v>0</v>
          </cell>
          <cell r="E169">
            <v>1.7</v>
          </cell>
          <cell r="F169">
            <v>0</v>
          </cell>
          <cell r="G169">
            <v>0</v>
          </cell>
          <cell r="H169">
            <v>0</v>
          </cell>
          <cell r="I169">
            <v>1.7</v>
          </cell>
          <cell r="K169" t="str">
            <v>Cosine</v>
          </cell>
          <cell r="L169">
            <v>0</v>
          </cell>
          <cell r="M169">
            <v>0</v>
          </cell>
          <cell r="N169">
            <v>8</v>
          </cell>
          <cell r="O169">
            <v>0</v>
          </cell>
          <cell r="P169">
            <v>0</v>
          </cell>
          <cell r="Q169">
            <v>0</v>
          </cell>
          <cell r="R169">
            <v>8</v>
          </cell>
        </row>
        <row r="170">
          <cell r="B170" t="str">
            <v>ECI Telecom</v>
          </cell>
          <cell r="C170">
            <v>0</v>
          </cell>
          <cell r="D170">
            <v>0</v>
          </cell>
          <cell r="E170">
            <v>0</v>
          </cell>
          <cell r="F170">
            <v>0</v>
          </cell>
          <cell r="G170">
            <v>0</v>
          </cell>
          <cell r="H170">
            <v>0</v>
          </cell>
          <cell r="I170">
            <v>0</v>
          </cell>
          <cell r="K170" t="str">
            <v>ECI Telecom</v>
          </cell>
          <cell r="L170">
            <v>0</v>
          </cell>
          <cell r="M170">
            <v>0</v>
          </cell>
          <cell r="N170">
            <v>0</v>
          </cell>
          <cell r="O170">
            <v>0</v>
          </cell>
          <cell r="P170">
            <v>0</v>
          </cell>
          <cell r="Q170">
            <v>0</v>
          </cell>
          <cell r="R170">
            <v>0</v>
          </cell>
        </row>
        <row r="171">
          <cell r="B171" t="str">
            <v>Equipe</v>
          </cell>
          <cell r="C171">
            <v>0</v>
          </cell>
          <cell r="D171">
            <v>0</v>
          </cell>
          <cell r="E171">
            <v>0</v>
          </cell>
          <cell r="F171">
            <v>0</v>
          </cell>
          <cell r="G171">
            <v>0</v>
          </cell>
          <cell r="H171">
            <v>0</v>
          </cell>
          <cell r="I171">
            <v>0</v>
          </cell>
          <cell r="K171" t="str">
            <v>Equipe</v>
          </cell>
          <cell r="L171">
            <v>0</v>
          </cell>
          <cell r="M171">
            <v>0</v>
          </cell>
          <cell r="N171">
            <v>0</v>
          </cell>
          <cell r="O171">
            <v>0</v>
          </cell>
          <cell r="P171">
            <v>0</v>
          </cell>
          <cell r="Q171">
            <v>0</v>
          </cell>
          <cell r="R171">
            <v>0</v>
          </cell>
        </row>
        <row r="172">
          <cell r="B172" t="str">
            <v>Ericsson</v>
          </cell>
          <cell r="C172">
            <v>0</v>
          </cell>
          <cell r="D172">
            <v>3.7</v>
          </cell>
          <cell r="E172">
            <v>11</v>
          </cell>
          <cell r="F172">
            <v>0</v>
          </cell>
          <cell r="G172">
            <v>0</v>
          </cell>
          <cell r="H172">
            <v>24</v>
          </cell>
          <cell r="I172">
            <v>38.700000000000003</v>
          </cell>
          <cell r="K172" t="str">
            <v>Ericsson</v>
          </cell>
          <cell r="L172">
            <v>0</v>
          </cell>
          <cell r="M172">
            <v>44</v>
          </cell>
          <cell r="N172">
            <v>89</v>
          </cell>
          <cell r="O172">
            <v>0</v>
          </cell>
          <cell r="P172">
            <v>0</v>
          </cell>
          <cell r="Q172">
            <v>83</v>
          </cell>
          <cell r="R172">
            <v>216</v>
          </cell>
        </row>
        <row r="173">
          <cell r="B173" t="str">
            <v>Extreme</v>
          </cell>
          <cell r="C173">
            <v>0</v>
          </cell>
          <cell r="D173">
            <v>0</v>
          </cell>
          <cell r="E173">
            <v>0</v>
          </cell>
          <cell r="F173">
            <v>0</v>
          </cell>
          <cell r="G173">
            <v>0</v>
          </cell>
          <cell r="H173">
            <v>0</v>
          </cell>
          <cell r="I173">
            <v>0</v>
          </cell>
          <cell r="K173" t="str">
            <v>Extreme</v>
          </cell>
          <cell r="L173">
            <v>0</v>
          </cell>
          <cell r="M173">
            <v>0</v>
          </cell>
          <cell r="N173">
            <v>0</v>
          </cell>
          <cell r="O173">
            <v>0</v>
          </cell>
          <cell r="P173">
            <v>0</v>
          </cell>
          <cell r="Q173">
            <v>0</v>
          </cell>
          <cell r="R173">
            <v>0</v>
          </cell>
        </row>
        <row r="174">
          <cell r="B174" t="str">
            <v>Force10</v>
          </cell>
          <cell r="C174">
            <v>0</v>
          </cell>
          <cell r="D174">
            <v>0</v>
          </cell>
          <cell r="E174">
            <v>0</v>
          </cell>
          <cell r="F174">
            <v>0</v>
          </cell>
          <cell r="G174">
            <v>0</v>
          </cell>
          <cell r="H174">
            <v>0</v>
          </cell>
          <cell r="I174">
            <v>0</v>
          </cell>
          <cell r="K174" t="str">
            <v>Force10</v>
          </cell>
          <cell r="L174">
            <v>0</v>
          </cell>
          <cell r="M174">
            <v>0</v>
          </cell>
          <cell r="N174">
            <v>0</v>
          </cell>
          <cell r="O174">
            <v>0</v>
          </cell>
          <cell r="P174">
            <v>0</v>
          </cell>
          <cell r="Q174">
            <v>0</v>
          </cell>
          <cell r="R174">
            <v>0</v>
          </cell>
        </row>
        <row r="175">
          <cell r="B175" t="str">
            <v>Fujitsu</v>
          </cell>
          <cell r="C175">
            <v>0</v>
          </cell>
          <cell r="D175">
            <v>0</v>
          </cell>
          <cell r="E175">
            <v>0</v>
          </cell>
          <cell r="F175">
            <v>0</v>
          </cell>
          <cell r="G175">
            <v>0</v>
          </cell>
          <cell r="H175">
            <v>0</v>
          </cell>
          <cell r="I175">
            <v>0</v>
          </cell>
          <cell r="K175" t="str">
            <v>Fujitsu</v>
          </cell>
          <cell r="L175">
            <v>0</v>
          </cell>
          <cell r="M175">
            <v>0</v>
          </cell>
          <cell r="N175">
            <v>0</v>
          </cell>
          <cell r="O175">
            <v>0</v>
          </cell>
          <cell r="P175">
            <v>0</v>
          </cell>
          <cell r="Q175">
            <v>0</v>
          </cell>
          <cell r="R175">
            <v>0</v>
          </cell>
        </row>
        <row r="176">
          <cell r="B176" t="str">
            <v>Hammerhead Systems</v>
          </cell>
          <cell r="C176">
            <v>0</v>
          </cell>
          <cell r="D176">
            <v>0</v>
          </cell>
          <cell r="E176">
            <v>0</v>
          </cell>
          <cell r="F176">
            <v>0</v>
          </cell>
          <cell r="G176">
            <v>0</v>
          </cell>
          <cell r="H176">
            <v>0</v>
          </cell>
          <cell r="I176">
            <v>0</v>
          </cell>
          <cell r="K176" t="str">
            <v>Hammerhead Systems</v>
          </cell>
          <cell r="L176">
            <v>0</v>
          </cell>
          <cell r="M176">
            <v>0</v>
          </cell>
          <cell r="N176">
            <v>0</v>
          </cell>
          <cell r="O176">
            <v>0</v>
          </cell>
          <cell r="P176">
            <v>0</v>
          </cell>
          <cell r="Q176">
            <v>0</v>
          </cell>
          <cell r="R176">
            <v>0</v>
          </cell>
        </row>
        <row r="177">
          <cell r="B177" t="str">
            <v>Hitachi</v>
          </cell>
          <cell r="C177">
            <v>0</v>
          </cell>
          <cell r="D177">
            <v>0</v>
          </cell>
          <cell r="E177">
            <v>0</v>
          </cell>
          <cell r="F177">
            <v>0</v>
          </cell>
          <cell r="G177">
            <v>0</v>
          </cell>
          <cell r="H177">
            <v>0</v>
          </cell>
          <cell r="I177">
            <v>0</v>
          </cell>
          <cell r="K177" t="str">
            <v>Hitachi</v>
          </cell>
          <cell r="L177">
            <v>0</v>
          </cell>
          <cell r="M177">
            <v>0</v>
          </cell>
          <cell r="N177">
            <v>0</v>
          </cell>
          <cell r="O177">
            <v>0</v>
          </cell>
          <cell r="P177">
            <v>0</v>
          </cell>
          <cell r="Q177">
            <v>0</v>
          </cell>
          <cell r="R177">
            <v>0</v>
          </cell>
        </row>
        <row r="178">
          <cell r="B178" t="str">
            <v>Hitachi Cable</v>
          </cell>
          <cell r="C178">
            <v>0</v>
          </cell>
          <cell r="D178">
            <v>0</v>
          </cell>
          <cell r="E178">
            <v>0</v>
          </cell>
          <cell r="F178">
            <v>0</v>
          </cell>
          <cell r="G178">
            <v>0</v>
          </cell>
          <cell r="H178">
            <v>0</v>
          </cell>
          <cell r="I178">
            <v>0</v>
          </cell>
          <cell r="K178" t="str">
            <v>Hitachi Cable</v>
          </cell>
          <cell r="L178">
            <v>0</v>
          </cell>
          <cell r="M178">
            <v>0</v>
          </cell>
          <cell r="N178">
            <v>0</v>
          </cell>
          <cell r="O178">
            <v>0</v>
          </cell>
          <cell r="P178">
            <v>0</v>
          </cell>
          <cell r="Q178">
            <v>0</v>
          </cell>
          <cell r="R178">
            <v>0</v>
          </cell>
        </row>
        <row r="179">
          <cell r="B179" t="str">
            <v>Huawei</v>
          </cell>
          <cell r="C179">
            <v>0</v>
          </cell>
          <cell r="D179">
            <v>2</v>
          </cell>
          <cell r="E179">
            <v>0</v>
          </cell>
          <cell r="F179">
            <v>0</v>
          </cell>
          <cell r="G179">
            <v>0</v>
          </cell>
          <cell r="H179">
            <v>0</v>
          </cell>
          <cell r="I179">
            <v>2</v>
          </cell>
          <cell r="K179" t="str">
            <v>Huawei</v>
          </cell>
          <cell r="L179">
            <v>0</v>
          </cell>
          <cell r="M179">
            <v>29</v>
          </cell>
          <cell r="N179">
            <v>0</v>
          </cell>
          <cell r="O179">
            <v>0</v>
          </cell>
          <cell r="P179">
            <v>0</v>
          </cell>
          <cell r="Q179">
            <v>0</v>
          </cell>
          <cell r="R179">
            <v>29</v>
          </cell>
        </row>
        <row r="180">
          <cell r="B180" t="str">
            <v>Hyperchip</v>
          </cell>
          <cell r="C180">
            <v>0</v>
          </cell>
          <cell r="D180">
            <v>0</v>
          </cell>
          <cell r="E180">
            <v>0</v>
          </cell>
          <cell r="F180">
            <v>0</v>
          </cell>
          <cell r="G180">
            <v>0</v>
          </cell>
          <cell r="H180">
            <v>0</v>
          </cell>
          <cell r="I180">
            <v>0</v>
          </cell>
          <cell r="K180" t="str">
            <v>Hyperchip</v>
          </cell>
          <cell r="L180">
            <v>0</v>
          </cell>
          <cell r="M180">
            <v>0</v>
          </cell>
          <cell r="N180">
            <v>0</v>
          </cell>
          <cell r="O180">
            <v>0</v>
          </cell>
          <cell r="P180">
            <v>0</v>
          </cell>
          <cell r="Q180">
            <v>0</v>
          </cell>
          <cell r="R180">
            <v>0</v>
          </cell>
        </row>
        <row r="181">
          <cell r="B181" t="str">
            <v>Juniper</v>
          </cell>
          <cell r="C181">
            <v>9</v>
          </cell>
          <cell r="D181">
            <v>4</v>
          </cell>
          <cell r="E181">
            <v>17</v>
          </cell>
          <cell r="F181">
            <v>0</v>
          </cell>
          <cell r="G181">
            <v>0</v>
          </cell>
          <cell r="H181">
            <v>0</v>
          </cell>
          <cell r="I181">
            <v>30</v>
          </cell>
          <cell r="K181" t="str">
            <v>Juniper</v>
          </cell>
          <cell r="L181">
            <v>24</v>
          </cell>
          <cell r="M181">
            <v>67</v>
          </cell>
          <cell r="N181">
            <v>149</v>
          </cell>
          <cell r="O181">
            <v>0</v>
          </cell>
          <cell r="P181">
            <v>0</v>
          </cell>
          <cell r="Q181">
            <v>0</v>
          </cell>
          <cell r="R181">
            <v>240</v>
          </cell>
        </row>
        <row r="182">
          <cell r="B182" t="str">
            <v>Laurel Networks</v>
          </cell>
          <cell r="C182">
            <v>0</v>
          </cell>
          <cell r="D182">
            <v>0</v>
          </cell>
          <cell r="E182">
            <v>0</v>
          </cell>
          <cell r="F182">
            <v>0</v>
          </cell>
          <cell r="G182">
            <v>0</v>
          </cell>
          <cell r="H182">
            <v>0</v>
          </cell>
          <cell r="I182">
            <v>0</v>
          </cell>
          <cell r="K182" t="str">
            <v>Laurel Networks</v>
          </cell>
          <cell r="L182">
            <v>0</v>
          </cell>
          <cell r="M182">
            <v>0</v>
          </cell>
          <cell r="N182">
            <v>0</v>
          </cell>
          <cell r="O182">
            <v>0</v>
          </cell>
          <cell r="P182">
            <v>0</v>
          </cell>
          <cell r="Q182">
            <v>0</v>
          </cell>
          <cell r="R182">
            <v>0</v>
          </cell>
        </row>
        <row r="183">
          <cell r="B183" t="str">
            <v>Lucent</v>
          </cell>
          <cell r="C183">
            <v>0</v>
          </cell>
          <cell r="D183">
            <v>0</v>
          </cell>
          <cell r="E183">
            <v>0</v>
          </cell>
          <cell r="F183">
            <v>0</v>
          </cell>
          <cell r="G183">
            <v>0</v>
          </cell>
          <cell r="H183">
            <v>0</v>
          </cell>
          <cell r="I183">
            <v>0</v>
          </cell>
          <cell r="K183" t="str">
            <v>Lucent</v>
          </cell>
          <cell r="L183">
            <v>0</v>
          </cell>
          <cell r="M183">
            <v>0</v>
          </cell>
          <cell r="N183">
            <v>0</v>
          </cell>
          <cell r="O183">
            <v>0</v>
          </cell>
          <cell r="P183">
            <v>0</v>
          </cell>
          <cell r="Q183">
            <v>0</v>
          </cell>
          <cell r="R183">
            <v>0</v>
          </cell>
        </row>
        <row r="184">
          <cell r="B184" t="str">
            <v>NEC</v>
          </cell>
          <cell r="C184">
            <v>0</v>
          </cell>
          <cell r="D184">
            <v>0</v>
          </cell>
          <cell r="E184">
            <v>0</v>
          </cell>
          <cell r="F184">
            <v>0</v>
          </cell>
          <cell r="G184">
            <v>0</v>
          </cell>
          <cell r="H184">
            <v>0</v>
          </cell>
          <cell r="I184">
            <v>0</v>
          </cell>
          <cell r="K184" t="str">
            <v>NEC</v>
          </cell>
          <cell r="L184">
            <v>0</v>
          </cell>
          <cell r="M184">
            <v>0</v>
          </cell>
          <cell r="N184">
            <v>0</v>
          </cell>
          <cell r="O184">
            <v>0</v>
          </cell>
          <cell r="P184">
            <v>0</v>
          </cell>
          <cell r="Q184">
            <v>0</v>
          </cell>
          <cell r="R184">
            <v>0</v>
          </cell>
        </row>
        <row r="185">
          <cell r="B185" t="str">
            <v>Nokia Siemens Networks</v>
          </cell>
          <cell r="C185">
            <v>0</v>
          </cell>
          <cell r="D185">
            <v>0</v>
          </cell>
          <cell r="E185">
            <v>0</v>
          </cell>
          <cell r="F185">
            <v>0</v>
          </cell>
          <cell r="G185">
            <v>0</v>
          </cell>
          <cell r="H185">
            <v>0</v>
          </cell>
          <cell r="I185">
            <v>0</v>
          </cell>
          <cell r="K185" t="str">
            <v>Nokia Siemens Networks</v>
          </cell>
          <cell r="L185">
            <v>0</v>
          </cell>
          <cell r="M185">
            <v>0</v>
          </cell>
          <cell r="N185">
            <v>0</v>
          </cell>
          <cell r="O185">
            <v>0</v>
          </cell>
          <cell r="P185">
            <v>0</v>
          </cell>
          <cell r="Q185">
            <v>0</v>
          </cell>
          <cell r="R185">
            <v>0</v>
          </cell>
        </row>
        <row r="186">
          <cell r="B186" t="str">
            <v>Nortel</v>
          </cell>
          <cell r="C186">
            <v>0</v>
          </cell>
          <cell r="D186">
            <v>0</v>
          </cell>
          <cell r="E186">
            <v>1</v>
          </cell>
          <cell r="F186">
            <v>0</v>
          </cell>
          <cell r="G186">
            <v>0</v>
          </cell>
          <cell r="H186">
            <v>42.5</v>
          </cell>
          <cell r="I186">
            <v>43.5</v>
          </cell>
          <cell r="K186" t="str">
            <v>Nortel</v>
          </cell>
          <cell r="L186">
            <v>0</v>
          </cell>
          <cell r="M186">
            <v>0</v>
          </cell>
          <cell r="N186">
            <v>6</v>
          </cell>
          <cell r="O186">
            <v>0</v>
          </cell>
          <cell r="P186">
            <v>0</v>
          </cell>
          <cell r="Q186">
            <v>186</v>
          </cell>
          <cell r="R186">
            <v>192</v>
          </cell>
        </row>
        <row r="187">
          <cell r="B187" t="str">
            <v>Procket</v>
          </cell>
          <cell r="C187">
            <v>0</v>
          </cell>
          <cell r="D187">
            <v>0</v>
          </cell>
          <cell r="E187">
            <v>0</v>
          </cell>
          <cell r="F187">
            <v>0</v>
          </cell>
          <cell r="G187">
            <v>0</v>
          </cell>
          <cell r="H187">
            <v>0</v>
          </cell>
          <cell r="I187">
            <v>0</v>
          </cell>
          <cell r="K187" t="str">
            <v>Procket</v>
          </cell>
          <cell r="L187">
            <v>0</v>
          </cell>
          <cell r="M187">
            <v>0</v>
          </cell>
          <cell r="N187">
            <v>0</v>
          </cell>
          <cell r="O187">
            <v>0</v>
          </cell>
          <cell r="P187">
            <v>0</v>
          </cell>
          <cell r="Q187">
            <v>0</v>
          </cell>
          <cell r="R187">
            <v>0</v>
          </cell>
        </row>
        <row r="188">
          <cell r="B188" t="str">
            <v>Quarry</v>
          </cell>
          <cell r="C188">
            <v>0</v>
          </cell>
          <cell r="D188">
            <v>0</v>
          </cell>
          <cell r="E188">
            <v>0</v>
          </cell>
          <cell r="F188">
            <v>0</v>
          </cell>
          <cell r="G188">
            <v>0</v>
          </cell>
          <cell r="H188">
            <v>0</v>
          </cell>
          <cell r="I188">
            <v>0</v>
          </cell>
          <cell r="K188" t="str">
            <v>Quarry</v>
          </cell>
          <cell r="L188">
            <v>0</v>
          </cell>
          <cell r="M188">
            <v>0</v>
          </cell>
          <cell r="N188">
            <v>0</v>
          </cell>
          <cell r="O188">
            <v>0</v>
          </cell>
          <cell r="P188">
            <v>0</v>
          </cell>
          <cell r="Q188">
            <v>0</v>
          </cell>
          <cell r="R188">
            <v>0</v>
          </cell>
        </row>
        <row r="189">
          <cell r="B189" t="str">
            <v>Redback</v>
          </cell>
          <cell r="C189">
            <v>0</v>
          </cell>
          <cell r="D189">
            <v>0</v>
          </cell>
          <cell r="E189">
            <v>0</v>
          </cell>
          <cell r="F189">
            <v>0</v>
          </cell>
          <cell r="G189">
            <v>0</v>
          </cell>
          <cell r="H189">
            <v>0</v>
          </cell>
          <cell r="I189">
            <v>0</v>
          </cell>
          <cell r="K189" t="str">
            <v>Redback</v>
          </cell>
          <cell r="L189">
            <v>0</v>
          </cell>
          <cell r="M189">
            <v>0</v>
          </cell>
          <cell r="N189">
            <v>0</v>
          </cell>
          <cell r="O189">
            <v>0</v>
          </cell>
          <cell r="P189">
            <v>0</v>
          </cell>
          <cell r="Q189">
            <v>0</v>
          </cell>
          <cell r="R189">
            <v>0</v>
          </cell>
        </row>
        <row r="190">
          <cell r="B190" t="str">
            <v>Riverstone</v>
          </cell>
          <cell r="C190">
            <v>0</v>
          </cell>
          <cell r="D190">
            <v>0</v>
          </cell>
          <cell r="E190">
            <v>0</v>
          </cell>
          <cell r="F190">
            <v>0</v>
          </cell>
          <cell r="G190">
            <v>0</v>
          </cell>
          <cell r="H190">
            <v>0</v>
          </cell>
          <cell r="I190">
            <v>0</v>
          </cell>
          <cell r="K190" t="str">
            <v>Riverstone</v>
          </cell>
          <cell r="L190">
            <v>0</v>
          </cell>
          <cell r="M190">
            <v>0</v>
          </cell>
          <cell r="N190">
            <v>0</v>
          </cell>
          <cell r="O190">
            <v>0</v>
          </cell>
          <cell r="P190">
            <v>0</v>
          </cell>
          <cell r="Q190">
            <v>0</v>
          </cell>
          <cell r="R190">
            <v>0</v>
          </cell>
        </row>
        <row r="191">
          <cell r="B191" t="str">
            <v>Tellabs</v>
          </cell>
          <cell r="C191">
            <v>0</v>
          </cell>
          <cell r="D191">
            <v>0</v>
          </cell>
          <cell r="E191">
            <v>0</v>
          </cell>
          <cell r="F191">
            <v>0</v>
          </cell>
          <cell r="G191">
            <v>0</v>
          </cell>
          <cell r="H191">
            <v>0</v>
          </cell>
          <cell r="I191">
            <v>0</v>
          </cell>
          <cell r="K191" t="str">
            <v>Tellabs</v>
          </cell>
          <cell r="L191">
            <v>0</v>
          </cell>
          <cell r="M191">
            <v>0</v>
          </cell>
          <cell r="N191">
            <v>0</v>
          </cell>
          <cell r="O191">
            <v>0</v>
          </cell>
          <cell r="P191">
            <v>0</v>
          </cell>
          <cell r="Q191">
            <v>0</v>
          </cell>
          <cell r="R191">
            <v>0</v>
          </cell>
        </row>
        <row r="192">
          <cell r="B192" t="str">
            <v>ZTE</v>
          </cell>
          <cell r="C192">
            <v>0</v>
          </cell>
          <cell r="D192">
            <v>0</v>
          </cell>
          <cell r="E192">
            <v>0</v>
          </cell>
          <cell r="F192">
            <v>0</v>
          </cell>
          <cell r="G192">
            <v>0</v>
          </cell>
          <cell r="H192">
            <v>0</v>
          </cell>
          <cell r="I192">
            <v>0</v>
          </cell>
          <cell r="K192" t="str">
            <v>ZTE</v>
          </cell>
          <cell r="L192">
            <v>0</v>
          </cell>
          <cell r="M192">
            <v>0</v>
          </cell>
          <cell r="N192">
            <v>0</v>
          </cell>
          <cell r="O192">
            <v>0</v>
          </cell>
          <cell r="P192">
            <v>0</v>
          </cell>
          <cell r="Q192">
            <v>0</v>
          </cell>
          <cell r="R192">
            <v>0</v>
          </cell>
        </row>
        <row r="193">
          <cell r="B193" t="str">
            <v>Other</v>
          </cell>
          <cell r="C193">
            <v>0</v>
          </cell>
          <cell r="D193">
            <v>0</v>
          </cell>
          <cell r="E193">
            <v>0</v>
          </cell>
          <cell r="F193">
            <v>0</v>
          </cell>
          <cell r="G193">
            <v>0</v>
          </cell>
          <cell r="H193">
            <v>0</v>
          </cell>
          <cell r="I193">
            <v>0</v>
          </cell>
          <cell r="K193" t="str">
            <v>Other</v>
          </cell>
          <cell r="L193">
            <v>0</v>
          </cell>
          <cell r="M193">
            <v>0</v>
          </cell>
          <cell r="N193">
            <v>0</v>
          </cell>
          <cell r="O193">
            <v>0</v>
          </cell>
          <cell r="P193">
            <v>0</v>
          </cell>
          <cell r="Q193">
            <v>0</v>
          </cell>
          <cell r="R193">
            <v>0</v>
          </cell>
        </row>
        <row r="194">
          <cell r="B194" t="str">
            <v>Total</v>
          </cell>
          <cell r="C194">
            <v>55</v>
          </cell>
          <cell r="D194">
            <v>86.2</v>
          </cell>
          <cell r="E194">
            <v>32.6</v>
          </cell>
          <cell r="F194">
            <v>0</v>
          </cell>
          <cell r="G194">
            <v>14</v>
          </cell>
          <cell r="H194">
            <v>114.5</v>
          </cell>
          <cell r="I194">
            <v>302.3</v>
          </cell>
          <cell r="K194" t="str">
            <v>Total</v>
          </cell>
          <cell r="L194">
            <v>160</v>
          </cell>
          <cell r="M194">
            <v>1922</v>
          </cell>
          <cell r="N194">
            <v>293</v>
          </cell>
          <cell r="O194">
            <v>0</v>
          </cell>
          <cell r="P194">
            <v>365</v>
          </cell>
          <cell r="Q194">
            <v>694</v>
          </cell>
          <cell r="R194">
            <v>3434</v>
          </cell>
        </row>
        <row r="198">
          <cell r="B198" t="str">
            <v>Vendor</v>
          </cell>
          <cell r="C198" t="str">
            <v>Core IP/MPLS</v>
          </cell>
          <cell r="D198" t="str">
            <v xml:space="preserve">Edge IP/MPLS </v>
          </cell>
          <cell r="E198" t="str">
            <v>Subscriber Service Router</v>
          </cell>
          <cell r="F198" t="str">
            <v>BRAS</v>
          </cell>
          <cell r="G198" t="str">
            <v>IP/Ethernet</v>
          </cell>
          <cell r="H198" t="str">
            <v>ATM/MPLS</v>
          </cell>
          <cell r="I198" t="str">
            <v>Total IPS</v>
          </cell>
          <cell r="K198" t="str">
            <v>Vendor</v>
          </cell>
          <cell r="L198" t="str">
            <v>Core IP/MPLS</v>
          </cell>
          <cell r="M198" t="str">
            <v>Edge IP/MPLS</v>
          </cell>
          <cell r="N198" t="str">
            <v>Subscriber Service Router</v>
          </cell>
          <cell r="O198" t="str">
            <v>BRAS</v>
          </cell>
          <cell r="P198" t="str">
            <v>IP/Ethernet</v>
          </cell>
          <cell r="Q198" t="str">
            <v>ATM/MPLS</v>
          </cell>
          <cell r="R198" t="str">
            <v>Total IPS</v>
          </cell>
        </row>
        <row r="199">
          <cell r="B199" t="str">
            <v>Alaxala Networks</v>
          </cell>
          <cell r="C199">
            <v>0</v>
          </cell>
          <cell r="D199">
            <v>9.9</v>
          </cell>
          <cell r="E199">
            <v>0</v>
          </cell>
          <cell r="F199">
            <v>0</v>
          </cell>
          <cell r="G199">
            <v>0</v>
          </cell>
          <cell r="H199">
            <v>0</v>
          </cell>
          <cell r="I199">
            <v>9.9</v>
          </cell>
          <cell r="K199" t="str">
            <v>Alaxala Networks</v>
          </cell>
          <cell r="L199">
            <v>0</v>
          </cell>
          <cell r="M199">
            <v>90</v>
          </cell>
          <cell r="N199">
            <v>0</v>
          </cell>
          <cell r="O199">
            <v>0</v>
          </cell>
          <cell r="P199">
            <v>0</v>
          </cell>
          <cell r="Q199">
            <v>0</v>
          </cell>
          <cell r="R199">
            <v>90</v>
          </cell>
        </row>
        <row r="200">
          <cell r="B200" t="str">
            <v>Alcatel-Lucent</v>
          </cell>
          <cell r="C200">
            <v>0</v>
          </cell>
          <cell r="D200">
            <v>0</v>
          </cell>
          <cell r="E200">
            <v>1</v>
          </cell>
          <cell r="F200">
            <v>0</v>
          </cell>
          <cell r="G200">
            <v>9</v>
          </cell>
          <cell r="H200">
            <v>24</v>
          </cell>
          <cell r="I200">
            <v>34</v>
          </cell>
          <cell r="K200" t="str">
            <v>Alcatel-Lucent</v>
          </cell>
          <cell r="L200">
            <v>0</v>
          </cell>
          <cell r="M200">
            <v>0</v>
          </cell>
          <cell r="N200">
            <v>7</v>
          </cell>
          <cell r="O200">
            <v>0</v>
          </cell>
          <cell r="P200">
            <v>215</v>
          </cell>
          <cell r="Q200">
            <v>202</v>
          </cell>
          <cell r="R200">
            <v>424</v>
          </cell>
        </row>
        <row r="201">
          <cell r="B201" t="str">
            <v>Atrica</v>
          </cell>
          <cell r="I201">
            <v>0</v>
          </cell>
          <cell r="K201" t="str">
            <v>Atrica</v>
          </cell>
          <cell r="R201">
            <v>0</v>
          </cell>
        </row>
        <row r="202">
          <cell r="B202" t="str">
            <v>Avici</v>
          </cell>
          <cell r="C202">
            <v>0.8</v>
          </cell>
          <cell r="D202">
            <v>0</v>
          </cell>
          <cell r="E202">
            <v>0</v>
          </cell>
          <cell r="F202">
            <v>0</v>
          </cell>
          <cell r="G202">
            <v>0</v>
          </cell>
          <cell r="H202">
            <v>0</v>
          </cell>
          <cell r="I202">
            <v>0.8</v>
          </cell>
          <cell r="K202" t="str">
            <v>Avici</v>
          </cell>
          <cell r="L202">
            <v>1</v>
          </cell>
          <cell r="M202">
            <v>0</v>
          </cell>
          <cell r="N202">
            <v>0</v>
          </cell>
          <cell r="O202">
            <v>0</v>
          </cell>
          <cell r="P202">
            <v>0</v>
          </cell>
          <cell r="Q202">
            <v>0</v>
          </cell>
          <cell r="R202">
            <v>1</v>
          </cell>
        </row>
        <row r="203">
          <cell r="B203" t="str">
            <v>Brocade</v>
          </cell>
          <cell r="C203">
            <v>0</v>
          </cell>
          <cell r="D203">
            <v>0</v>
          </cell>
          <cell r="E203">
            <v>0</v>
          </cell>
          <cell r="F203">
            <v>0</v>
          </cell>
          <cell r="G203">
            <v>0</v>
          </cell>
          <cell r="H203">
            <v>0</v>
          </cell>
          <cell r="I203">
            <v>0</v>
          </cell>
          <cell r="K203" t="str">
            <v>Brocade</v>
          </cell>
          <cell r="L203">
            <v>0</v>
          </cell>
          <cell r="M203">
            <v>0</v>
          </cell>
          <cell r="N203">
            <v>0</v>
          </cell>
          <cell r="O203">
            <v>0</v>
          </cell>
          <cell r="P203">
            <v>0</v>
          </cell>
          <cell r="Q203">
            <v>0</v>
          </cell>
          <cell r="R203">
            <v>0</v>
          </cell>
        </row>
        <row r="204">
          <cell r="B204" t="str">
            <v>Caspian</v>
          </cell>
          <cell r="C204">
            <v>0</v>
          </cell>
          <cell r="D204">
            <v>0</v>
          </cell>
          <cell r="E204">
            <v>0</v>
          </cell>
          <cell r="F204">
            <v>0</v>
          </cell>
          <cell r="G204">
            <v>0</v>
          </cell>
          <cell r="H204">
            <v>0</v>
          </cell>
          <cell r="I204">
            <v>0</v>
          </cell>
          <cell r="K204" t="str">
            <v>Caspian</v>
          </cell>
          <cell r="L204">
            <v>0</v>
          </cell>
          <cell r="M204">
            <v>0</v>
          </cell>
          <cell r="N204">
            <v>0</v>
          </cell>
          <cell r="O204">
            <v>0</v>
          </cell>
          <cell r="P204">
            <v>0</v>
          </cell>
          <cell r="Q204">
            <v>0</v>
          </cell>
          <cell r="R204">
            <v>0</v>
          </cell>
        </row>
        <row r="205">
          <cell r="B205" t="str">
            <v>Chiaro</v>
          </cell>
          <cell r="C205">
            <v>0</v>
          </cell>
          <cell r="D205">
            <v>0</v>
          </cell>
          <cell r="E205">
            <v>0</v>
          </cell>
          <cell r="F205">
            <v>0</v>
          </cell>
          <cell r="G205">
            <v>0</v>
          </cell>
          <cell r="H205">
            <v>0</v>
          </cell>
          <cell r="I205">
            <v>0</v>
          </cell>
          <cell r="K205" t="str">
            <v>Chiaro</v>
          </cell>
          <cell r="L205">
            <v>0</v>
          </cell>
          <cell r="M205">
            <v>0</v>
          </cell>
          <cell r="N205">
            <v>0</v>
          </cell>
          <cell r="O205">
            <v>0</v>
          </cell>
          <cell r="P205">
            <v>0</v>
          </cell>
          <cell r="Q205">
            <v>0</v>
          </cell>
          <cell r="R205">
            <v>0</v>
          </cell>
        </row>
        <row r="206">
          <cell r="B206" t="str">
            <v>Ciena</v>
          </cell>
          <cell r="C206">
            <v>0</v>
          </cell>
          <cell r="D206">
            <v>0</v>
          </cell>
          <cell r="E206">
            <v>0</v>
          </cell>
          <cell r="F206">
            <v>0</v>
          </cell>
          <cell r="G206">
            <v>0</v>
          </cell>
          <cell r="H206">
            <v>0</v>
          </cell>
          <cell r="I206">
            <v>0</v>
          </cell>
          <cell r="K206" t="str">
            <v>Ciena</v>
          </cell>
          <cell r="L206">
            <v>0</v>
          </cell>
          <cell r="M206">
            <v>0</v>
          </cell>
          <cell r="N206">
            <v>0</v>
          </cell>
          <cell r="O206">
            <v>0</v>
          </cell>
          <cell r="P206">
            <v>0</v>
          </cell>
          <cell r="Q206">
            <v>0</v>
          </cell>
          <cell r="R206">
            <v>0</v>
          </cell>
        </row>
        <row r="207">
          <cell r="B207" t="str">
            <v>Cisco</v>
          </cell>
          <cell r="C207">
            <v>39</v>
          </cell>
          <cell r="D207">
            <v>40.700000000000003</v>
          </cell>
          <cell r="E207">
            <v>1.2</v>
          </cell>
          <cell r="F207">
            <v>0</v>
          </cell>
          <cell r="G207">
            <v>0</v>
          </cell>
          <cell r="H207">
            <v>16</v>
          </cell>
          <cell r="I207">
            <v>96.9</v>
          </cell>
          <cell r="K207" t="str">
            <v>Cisco</v>
          </cell>
          <cell r="L207">
            <v>101</v>
          </cell>
          <cell r="M207">
            <v>1059</v>
          </cell>
          <cell r="N207">
            <v>44</v>
          </cell>
          <cell r="O207">
            <v>0</v>
          </cell>
          <cell r="P207">
            <v>0</v>
          </cell>
          <cell r="Q207">
            <v>118</v>
          </cell>
          <cell r="R207">
            <v>1322</v>
          </cell>
        </row>
        <row r="208">
          <cell r="B208" t="str">
            <v>Cosine</v>
          </cell>
          <cell r="C208">
            <v>0</v>
          </cell>
          <cell r="D208">
            <v>0</v>
          </cell>
          <cell r="E208">
            <v>1.9</v>
          </cell>
          <cell r="F208">
            <v>0</v>
          </cell>
          <cell r="G208">
            <v>0</v>
          </cell>
          <cell r="H208">
            <v>0</v>
          </cell>
          <cell r="I208">
            <v>1.9</v>
          </cell>
          <cell r="K208" t="str">
            <v>Cosine</v>
          </cell>
          <cell r="L208">
            <v>0</v>
          </cell>
          <cell r="M208">
            <v>0</v>
          </cell>
          <cell r="N208">
            <v>8</v>
          </cell>
          <cell r="O208">
            <v>0</v>
          </cell>
          <cell r="P208">
            <v>0</v>
          </cell>
          <cell r="Q208">
            <v>0</v>
          </cell>
          <cell r="R208">
            <v>8</v>
          </cell>
        </row>
        <row r="209">
          <cell r="B209" t="str">
            <v>ECI Telecom</v>
          </cell>
          <cell r="C209">
            <v>0</v>
          </cell>
          <cell r="D209">
            <v>0</v>
          </cell>
          <cell r="E209">
            <v>0</v>
          </cell>
          <cell r="F209">
            <v>0</v>
          </cell>
          <cell r="G209">
            <v>0</v>
          </cell>
          <cell r="H209">
            <v>0</v>
          </cell>
          <cell r="I209">
            <v>0</v>
          </cell>
          <cell r="K209" t="str">
            <v>ECI Telecom</v>
          </cell>
          <cell r="L209">
            <v>0</v>
          </cell>
          <cell r="M209">
            <v>0</v>
          </cell>
          <cell r="N209">
            <v>0</v>
          </cell>
          <cell r="O209">
            <v>0</v>
          </cell>
          <cell r="P209">
            <v>0</v>
          </cell>
          <cell r="Q209">
            <v>0</v>
          </cell>
          <cell r="R209">
            <v>0</v>
          </cell>
        </row>
        <row r="210">
          <cell r="B210" t="str">
            <v>Equipe</v>
          </cell>
          <cell r="C210">
            <v>0</v>
          </cell>
          <cell r="D210">
            <v>0</v>
          </cell>
          <cell r="E210">
            <v>0</v>
          </cell>
          <cell r="F210">
            <v>0</v>
          </cell>
          <cell r="G210">
            <v>0</v>
          </cell>
          <cell r="H210">
            <v>0</v>
          </cell>
          <cell r="I210">
            <v>0</v>
          </cell>
          <cell r="K210" t="str">
            <v>Equipe</v>
          </cell>
          <cell r="L210">
            <v>0</v>
          </cell>
          <cell r="M210">
            <v>0</v>
          </cell>
          <cell r="N210">
            <v>0</v>
          </cell>
          <cell r="O210">
            <v>0</v>
          </cell>
          <cell r="P210">
            <v>0</v>
          </cell>
          <cell r="Q210">
            <v>0</v>
          </cell>
          <cell r="R210">
            <v>0</v>
          </cell>
        </row>
        <row r="211">
          <cell r="B211" t="str">
            <v>Ericsson</v>
          </cell>
          <cell r="C211">
            <v>0</v>
          </cell>
          <cell r="D211">
            <v>2.7</v>
          </cell>
          <cell r="E211">
            <v>13</v>
          </cell>
          <cell r="F211">
            <v>0</v>
          </cell>
          <cell r="G211">
            <v>0</v>
          </cell>
          <cell r="H211">
            <v>17</v>
          </cell>
          <cell r="I211">
            <v>32.700000000000003</v>
          </cell>
          <cell r="K211" t="str">
            <v>Ericsson</v>
          </cell>
          <cell r="L211">
            <v>0</v>
          </cell>
          <cell r="M211">
            <v>21</v>
          </cell>
          <cell r="N211">
            <v>83</v>
          </cell>
          <cell r="O211">
            <v>0</v>
          </cell>
          <cell r="P211">
            <v>0</v>
          </cell>
          <cell r="Q211">
            <v>65</v>
          </cell>
          <cell r="R211">
            <v>169</v>
          </cell>
        </row>
        <row r="212">
          <cell r="B212" t="str">
            <v>Extreme</v>
          </cell>
          <cell r="C212">
            <v>0</v>
          </cell>
          <cell r="D212">
            <v>0</v>
          </cell>
          <cell r="E212">
            <v>0</v>
          </cell>
          <cell r="F212">
            <v>0</v>
          </cell>
          <cell r="G212">
            <v>0</v>
          </cell>
          <cell r="H212">
            <v>0</v>
          </cell>
          <cell r="I212">
            <v>0</v>
          </cell>
          <cell r="K212" t="str">
            <v>Extreme</v>
          </cell>
          <cell r="L212">
            <v>0</v>
          </cell>
          <cell r="M212">
            <v>0</v>
          </cell>
          <cell r="N212">
            <v>0</v>
          </cell>
          <cell r="O212">
            <v>0</v>
          </cell>
          <cell r="P212">
            <v>0</v>
          </cell>
          <cell r="Q212">
            <v>0</v>
          </cell>
          <cell r="R212">
            <v>0</v>
          </cell>
        </row>
        <row r="213">
          <cell r="B213" t="str">
            <v>Force10</v>
          </cell>
          <cell r="C213">
            <v>0</v>
          </cell>
          <cell r="D213">
            <v>0</v>
          </cell>
          <cell r="E213">
            <v>0</v>
          </cell>
          <cell r="F213">
            <v>0</v>
          </cell>
          <cell r="G213">
            <v>0</v>
          </cell>
          <cell r="H213">
            <v>0</v>
          </cell>
          <cell r="I213">
            <v>0</v>
          </cell>
          <cell r="K213" t="str">
            <v>Force10</v>
          </cell>
          <cell r="L213">
            <v>0</v>
          </cell>
          <cell r="M213">
            <v>0</v>
          </cell>
          <cell r="N213">
            <v>0</v>
          </cell>
          <cell r="O213">
            <v>0</v>
          </cell>
          <cell r="P213">
            <v>0</v>
          </cell>
          <cell r="Q213">
            <v>0</v>
          </cell>
          <cell r="R213">
            <v>0</v>
          </cell>
        </row>
        <row r="214">
          <cell r="B214" t="str">
            <v>Fujitsu</v>
          </cell>
          <cell r="C214">
            <v>0</v>
          </cell>
          <cell r="D214">
            <v>0</v>
          </cell>
          <cell r="E214">
            <v>0</v>
          </cell>
          <cell r="F214">
            <v>0</v>
          </cell>
          <cell r="G214">
            <v>0</v>
          </cell>
          <cell r="H214">
            <v>0</v>
          </cell>
          <cell r="I214">
            <v>0</v>
          </cell>
          <cell r="K214" t="str">
            <v>Fujitsu</v>
          </cell>
          <cell r="L214">
            <v>0</v>
          </cell>
          <cell r="M214">
            <v>0</v>
          </cell>
          <cell r="N214">
            <v>0</v>
          </cell>
          <cell r="O214">
            <v>0</v>
          </cell>
          <cell r="P214">
            <v>0</v>
          </cell>
          <cell r="Q214">
            <v>0</v>
          </cell>
          <cell r="R214">
            <v>0</v>
          </cell>
        </row>
        <row r="215">
          <cell r="B215" t="str">
            <v>Hammerhead Systems</v>
          </cell>
          <cell r="C215">
            <v>0</v>
          </cell>
          <cell r="D215">
            <v>0</v>
          </cell>
          <cell r="E215">
            <v>0</v>
          </cell>
          <cell r="F215">
            <v>0</v>
          </cell>
          <cell r="G215">
            <v>0</v>
          </cell>
          <cell r="H215">
            <v>0</v>
          </cell>
          <cell r="I215">
            <v>0</v>
          </cell>
          <cell r="K215" t="str">
            <v>Hammerhead Systems</v>
          </cell>
          <cell r="L215">
            <v>0</v>
          </cell>
          <cell r="M215">
            <v>0</v>
          </cell>
          <cell r="N215">
            <v>0</v>
          </cell>
          <cell r="O215">
            <v>0</v>
          </cell>
          <cell r="P215">
            <v>0</v>
          </cell>
          <cell r="Q215">
            <v>0</v>
          </cell>
          <cell r="R215">
            <v>0</v>
          </cell>
        </row>
        <row r="216">
          <cell r="B216" t="str">
            <v>Hitachi</v>
          </cell>
          <cell r="C216">
            <v>0</v>
          </cell>
          <cell r="D216">
            <v>0</v>
          </cell>
          <cell r="E216">
            <v>0</v>
          </cell>
          <cell r="F216">
            <v>0</v>
          </cell>
          <cell r="G216">
            <v>0</v>
          </cell>
          <cell r="H216">
            <v>0</v>
          </cell>
          <cell r="I216">
            <v>0</v>
          </cell>
          <cell r="K216" t="str">
            <v>Hitachi</v>
          </cell>
          <cell r="L216">
            <v>0</v>
          </cell>
          <cell r="M216">
            <v>0</v>
          </cell>
          <cell r="N216">
            <v>0</v>
          </cell>
          <cell r="O216">
            <v>0</v>
          </cell>
          <cell r="P216">
            <v>0</v>
          </cell>
          <cell r="Q216">
            <v>0</v>
          </cell>
          <cell r="R216">
            <v>0</v>
          </cell>
        </row>
        <row r="217">
          <cell r="B217" t="str">
            <v>Hitachi Cable</v>
          </cell>
          <cell r="C217">
            <v>0</v>
          </cell>
          <cell r="D217">
            <v>0</v>
          </cell>
          <cell r="E217">
            <v>0</v>
          </cell>
          <cell r="F217">
            <v>0</v>
          </cell>
          <cell r="G217">
            <v>0</v>
          </cell>
          <cell r="H217">
            <v>0</v>
          </cell>
          <cell r="I217">
            <v>0</v>
          </cell>
          <cell r="K217" t="str">
            <v>Hitachi Cable</v>
          </cell>
          <cell r="L217">
            <v>0</v>
          </cell>
          <cell r="M217">
            <v>0</v>
          </cell>
          <cell r="N217">
            <v>0</v>
          </cell>
          <cell r="O217">
            <v>0</v>
          </cell>
          <cell r="P217">
            <v>0</v>
          </cell>
          <cell r="Q217">
            <v>0</v>
          </cell>
          <cell r="R217">
            <v>0</v>
          </cell>
        </row>
        <row r="218">
          <cell r="B218" t="str">
            <v>Huawei</v>
          </cell>
          <cell r="C218">
            <v>0</v>
          </cell>
          <cell r="D218">
            <v>3</v>
          </cell>
          <cell r="E218">
            <v>0</v>
          </cell>
          <cell r="F218">
            <v>0</v>
          </cell>
          <cell r="G218">
            <v>0</v>
          </cell>
          <cell r="H218">
            <v>0</v>
          </cell>
          <cell r="I218">
            <v>3</v>
          </cell>
          <cell r="K218" t="str">
            <v>Huawei</v>
          </cell>
          <cell r="L218">
            <v>0</v>
          </cell>
          <cell r="M218">
            <v>42</v>
          </cell>
          <cell r="N218">
            <v>0</v>
          </cell>
          <cell r="O218">
            <v>0</v>
          </cell>
          <cell r="P218">
            <v>0</v>
          </cell>
          <cell r="Q218">
            <v>0</v>
          </cell>
          <cell r="R218">
            <v>42</v>
          </cell>
        </row>
        <row r="219">
          <cell r="B219" t="str">
            <v>Hyperchip</v>
          </cell>
          <cell r="C219">
            <v>0</v>
          </cell>
          <cell r="D219">
            <v>0</v>
          </cell>
          <cell r="E219">
            <v>0</v>
          </cell>
          <cell r="F219">
            <v>0</v>
          </cell>
          <cell r="G219">
            <v>0</v>
          </cell>
          <cell r="H219">
            <v>0</v>
          </cell>
          <cell r="I219">
            <v>0</v>
          </cell>
          <cell r="K219" t="str">
            <v>Hyperchip</v>
          </cell>
          <cell r="L219">
            <v>0</v>
          </cell>
          <cell r="M219">
            <v>0</v>
          </cell>
          <cell r="N219">
            <v>0</v>
          </cell>
          <cell r="O219">
            <v>0</v>
          </cell>
          <cell r="P219">
            <v>0</v>
          </cell>
          <cell r="Q219">
            <v>0</v>
          </cell>
          <cell r="R219">
            <v>0</v>
          </cell>
        </row>
        <row r="220">
          <cell r="B220" t="str">
            <v>Juniper</v>
          </cell>
          <cell r="C220">
            <v>7</v>
          </cell>
          <cell r="D220">
            <v>4</v>
          </cell>
          <cell r="E220">
            <v>13</v>
          </cell>
          <cell r="F220">
            <v>0</v>
          </cell>
          <cell r="G220">
            <v>0</v>
          </cell>
          <cell r="H220">
            <v>0</v>
          </cell>
          <cell r="I220">
            <v>24</v>
          </cell>
          <cell r="K220" t="str">
            <v>Juniper</v>
          </cell>
          <cell r="L220">
            <v>24</v>
          </cell>
          <cell r="M220">
            <v>73</v>
          </cell>
          <cell r="N220">
            <v>116</v>
          </cell>
          <cell r="O220">
            <v>0</v>
          </cell>
          <cell r="P220">
            <v>0</v>
          </cell>
          <cell r="Q220">
            <v>0</v>
          </cell>
          <cell r="R220">
            <v>213</v>
          </cell>
        </row>
        <row r="221">
          <cell r="B221" t="str">
            <v>Laurel Networks</v>
          </cell>
          <cell r="C221">
            <v>0</v>
          </cell>
          <cell r="D221">
            <v>0</v>
          </cell>
          <cell r="E221">
            <v>0</v>
          </cell>
          <cell r="F221">
            <v>0</v>
          </cell>
          <cell r="G221">
            <v>0</v>
          </cell>
          <cell r="H221">
            <v>0</v>
          </cell>
          <cell r="I221">
            <v>0</v>
          </cell>
          <cell r="K221" t="str">
            <v>Laurel Networks</v>
          </cell>
          <cell r="L221">
            <v>0</v>
          </cell>
          <cell r="M221">
            <v>0</v>
          </cell>
          <cell r="N221">
            <v>0</v>
          </cell>
          <cell r="O221">
            <v>0</v>
          </cell>
          <cell r="P221">
            <v>0</v>
          </cell>
          <cell r="Q221">
            <v>0</v>
          </cell>
          <cell r="R221">
            <v>0</v>
          </cell>
        </row>
        <row r="222">
          <cell r="B222" t="str">
            <v>Lucent</v>
          </cell>
          <cell r="C222">
            <v>0</v>
          </cell>
          <cell r="D222">
            <v>0</v>
          </cell>
          <cell r="E222">
            <v>0</v>
          </cell>
          <cell r="F222">
            <v>0</v>
          </cell>
          <cell r="G222">
            <v>0</v>
          </cell>
          <cell r="H222">
            <v>0</v>
          </cell>
          <cell r="I222">
            <v>0</v>
          </cell>
          <cell r="K222" t="str">
            <v>Lucent</v>
          </cell>
          <cell r="L222">
            <v>0</v>
          </cell>
          <cell r="M222">
            <v>0</v>
          </cell>
          <cell r="N222">
            <v>0</v>
          </cell>
          <cell r="O222">
            <v>0</v>
          </cell>
          <cell r="P222">
            <v>0</v>
          </cell>
          <cell r="Q222">
            <v>0</v>
          </cell>
          <cell r="R222">
            <v>0</v>
          </cell>
        </row>
        <row r="223">
          <cell r="B223" t="str">
            <v>NEC</v>
          </cell>
          <cell r="C223">
            <v>0</v>
          </cell>
          <cell r="D223">
            <v>0</v>
          </cell>
          <cell r="E223">
            <v>0</v>
          </cell>
          <cell r="F223">
            <v>0</v>
          </cell>
          <cell r="G223">
            <v>0</v>
          </cell>
          <cell r="H223">
            <v>0</v>
          </cell>
          <cell r="I223">
            <v>0</v>
          </cell>
          <cell r="K223" t="str">
            <v>NEC</v>
          </cell>
          <cell r="L223">
            <v>0</v>
          </cell>
          <cell r="M223">
            <v>0</v>
          </cell>
          <cell r="N223">
            <v>0</v>
          </cell>
          <cell r="O223">
            <v>0</v>
          </cell>
          <cell r="P223">
            <v>0</v>
          </cell>
          <cell r="Q223">
            <v>0</v>
          </cell>
          <cell r="R223">
            <v>0</v>
          </cell>
        </row>
        <row r="224">
          <cell r="B224" t="str">
            <v>Nokia Siemens Networks</v>
          </cell>
          <cell r="C224">
            <v>0</v>
          </cell>
          <cell r="D224">
            <v>0</v>
          </cell>
          <cell r="E224">
            <v>0</v>
          </cell>
          <cell r="F224">
            <v>0</v>
          </cell>
          <cell r="G224">
            <v>0</v>
          </cell>
          <cell r="H224">
            <v>0</v>
          </cell>
          <cell r="I224">
            <v>0</v>
          </cell>
          <cell r="K224" t="str">
            <v>Nokia Siemens Networks</v>
          </cell>
          <cell r="L224">
            <v>0</v>
          </cell>
          <cell r="M224">
            <v>0</v>
          </cell>
          <cell r="N224">
            <v>0</v>
          </cell>
          <cell r="O224">
            <v>0</v>
          </cell>
          <cell r="P224">
            <v>0</v>
          </cell>
          <cell r="Q224">
            <v>0</v>
          </cell>
          <cell r="R224">
            <v>0</v>
          </cell>
        </row>
        <row r="225">
          <cell r="B225" t="str">
            <v>Nortel</v>
          </cell>
          <cell r="C225">
            <v>0</v>
          </cell>
          <cell r="D225">
            <v>0</v>
          </cell>
          <cell r="E225">
            <v>11</v>
          </cell>
          <cell r="F225">
            <v>0</v>
          </cell>
          <cell r="G225">
            <v>0</v>
          </cell>
          <cell r="H225">
            <v>29</v>
          </cell>
          <cell r="I225">
            <v>40</v>
          </cell>
          <cell r="K225" t="str">
            <v>Nortel</v>
          </cell>
          <cell r="L225">
            <v>0</v>
          </cell>
          <cell r="M225">
            <v>0</v>
          </cell>
          <cell r="N225">
            <v>45</v>
          </cell>
          <cell r="O225">
            <v>0</v>
          </cell>
          <cell r="P225">
            <v>0</v>
          </cell>
          <cell r="Q225">
            <v>107</v>
          </cell>
          <cell r="R225">
            <v>152</v>
          </cell>
        </row>
        <row r="226">
          <cell r="B226" t="str">
            <v>Procket</v>
          </cell>
          <cell r="C226">
            <v>0</v>
          </cell>
          <cell r="D226">
            <v>0</v>
          </cell>
          <cell r="E226">
            <v>0</v>
          </cell>
          <cell r="F226">
            <v>0</v>
          </cell>
          <cell r="G226">
            <v>0</v>
          </cell>
          <cell r="H226">
            <v>0</v>
          </cell>
          <cell r="I226">
            <v>0</v>
          </cell>
          <cell r="K226" t="str">
            <v>Procket</v>
          </cell>
          <cell r="L226">
            <v>0</v>
          </cell>
          <cell r="M226">
            <v>0</v>
          </cell>
          <cell r="N226">
            <v>0</v>
          </cell>
          <cell r="O226">
            <v>0</v>
          </cell>
          <cell r="P226">
            <v>0</v>
          </cell>
          <cell r="Q226">
            <v>0</v>
          </cell>
          <cell r="R226">
            <v>0</v>
          </cell>
        </row>
        <row r="227">
          <cell r="B227" t="str">
            <v>Quarry</v>
          </cell>
          <cell r="C227">
            <v>0</v>
          </cell>
          <cell r="D227">
            <v>0</v>
          </cell>
          <cell r="E227">
            <v>0</v>
          </cell>
          <cell r="F227">
            <v>0</v>
          </cell>
          <cell r="G227">
            <v>0</v>
          </cell>
          <cell r="H227">
            <v>0</v>
          </cell>
          <cell r="I227">
            <v>0</v>
          </cell>
          <cell r="K227" t="str">
            <v>Quarry</v>
          </cell>
          <cell r="L227">
            <v>0</v>
          </cell>
          <cell r="M227">
            <v>0</v>
          </cell>
          <cell r="N227">
            <v>0</v>
          </cell>
          <cell r="O227">
            <v>0</v>
          </cell>
          <cell r="P227">
            <v>0</v>
          </cell>
          <cell r="Q227">
            <v>0</v>
          </cell>
          <cell r="R227">
            <v>0</v>
          </cell>
        </row>
        <row r="228">
          <cell r="B228" t="str">
            <v>Redback</v>
          </cell>
          <cell r="C228">
            <v>0</v>
          </cell>
          <cell r="D228">
            <v>0</v>
          </cell>
          <cell r="E228">
            <v>0</v>
          </cell>
          <cell r="F228">
            <v>0</v>
          </cell>
          <cell r="G228">
            <v>0</v>
          </cell>
          <cell r="H228">
            <v>0</v>
          </cell>
          <cell r="I228">
            <v>0</v>
          </cell>
          <cell r="K228" t="str">
            <v>Redback</v>
          </cell>
          <cell r="L228">
            <v>0</v>
          </cell>
          <cell r="M228">
            <v>0</v>
          </cell>
          <cell r="N228">
            <v>0</v>
          </cell>
          <cell r="O228">
            <v>0</v>
          </cell>
          <cell r="P228">
            <v>0</v>
          </cell>
          <cell r="Q228">
            <v>0</v>
          </cell>
          <cell r="R228">
            <v>0</v>
          </cell>
        </row>
        <row r="229">
          <cell r="B229" t="str">
            <v>Riverstone</v>
          </cell>
          <cell r="C229">
            <v>0</v>
          </cell>
          <cell r="D229">
            <v>0</v>
          </cell>
          <cell r="E229">
            <v>0</v>
          </cell>
          <cell r="F229">
            <v>0</v>
          </cell>
          <cell r="G229">
            <v>0</v>
          </cell>
          <cell r="H229">
            <v>0</v>
          </cell>
          <cell r="I229">
            <v>0</v>
          </cell>
          <cell r="K229" t="str">
            <v>Riverstone</v>
          </cell>
          <cell r="L229">
            <v>0</v>
          </cell>
          <cell r="M229">
            <v>0</v>
          </cell>
          <cell r="N229">
            <v>0</v>
          </cell>
          <cell r="O229">
            <v>0</v>
          </cell>
          <cell r="P229">
            <v>0</v>
          </cell>
          <cell r="Q229">
            <v>0</v>
          </cell>
          <cell r="R229">
            <v>0</v>
          </cell>
        </row>
        <row r="230">
          <cell r="B230" t="str">
            <v>Tellabs</v>
          </cell>
          <cell r="C230">
            <v>0</v>
          </cell>
          <cell r="D230">
            <v>0</v>
          </cell>
          <cell r="E230">
            <v>0</v>
          </cell>
          <cell r="F230">
            <v>0</v>
          </cell>
          <cell r="G230">
            <v>0</v>
          </cell>
          <cell r="H230">
            <v>0</v>
          </cell>
          <cell r="I230">
            <v>0</v>
          </cell>
          <cell r="K230" t="str">
            <v>Tellabs</v>
          </cell>
          <cell r="L230">
            <v>0</v>
          </cell>
          <cell r="M230">
            <v>0</v>
          </cell>
          <cell r="N230">
            <v>0</v>
          </cell>
          <cell r="O230">
            <v>0</v>
          </cell>
          <cell r="P230">
            <v>0</v>
          </cell>
          <cell r="Q230">
            <v>0</v>
          </cell>
          <cell r="R230">
            <v>0</v>
          </cell>
        </row>
        <row r="231">
          <cell r="B231" t="str">
            <v>ZTE</v>
          </cell>
          <cell r="C231">
            <v>0</v>
          </cell>
          <cell r="D231">
            <v>0</v>
          </cell>
          <cell r="E231">
            <v>0</v>
          </cell>
          <cell r="F231">
            <v>0</v>
          </cell>
          <cell r="G231">
            <v>0</v>
          </cell>
          <cell r="H231">
            <v>0</v>
          </cell>
          <cell r="I231">
            <v>0</v>
          </cell>
          <cell r="K231" t="str">
            <v>ZTE</v>
          </cell>
          <cell r="L231">
            <v>0</v>
          </cell>
          <cell r="M231">
            <v>0</v>
          </cell>
          <cell r="N231">
            <v>0</v>
          </cell>
          <cell r="O231">
            <v>0</v>
          </cell>
          <cell r="P231">
            <v>0</v>
          </cell>
          <cell r="Q231">
            <v>0</v>
          </cell>
          <cell r="R231">
            <v>0</v>
          </cell>
        </row>
        <row r="232">
          <cell r="B232" t="str">
            <v>Other</v>
          </cell>
          <cell r="C232">
            <v>0</v>
          </cell>
          <cell r="D232">
            <v>0</v>
          </cell>
          <cell r="E232">
            <v>0</v>
          </cell>
          <cell r="F232">
            <v>0</v>
          </cell>
          <cell r="G232">
            <v>0</v>
          </cell>
          <cell r="H232">
            <v>0</v>
          </cell>
          <cell r="I232">
            <v>0</v>
          </cell>
          <cell r="K232" t="str">
            <v>Other</v>
          </cell>
          <cell r="L232">
            <v>0</v>
          </cell>
          <cell r="M232">
            <v>0</v>
          </cell>
          <cell r="N232">
            <v>0</v>
          </cell>
          <cell r="O232">
            <v>0</v>
          </cell>
          <cell r="P232">
            <v>0</v>
          </cell>
          <cell r="Q232">
            <v>0</v>
          </cell>
          <cell r="R232">
            <v>0</v>
          </cell>
        </row>
        <row r="233">
          <cell r="B233" t="str">
            <v>Total</v>
          </cell>
          <cell r="C233">
            <v>46.8</v>
          </cell>
          <cell r="D233">
            <v>60.300000000000004</v>
          </cell>
          <cell r="E233">
            <v>41.1</v>
          </cell>
          <cell r="F233">
            <v>0</v>
          </cell>
          <cell r="G233">
            <v>9</v>
          </cell>
          <cell r="H233">
            <v>86</v>
          </cell>
          <cell r="I233">
            <v>243.2</v>
          </cell>
          <cell r="K233" t="str">
            <v>Total</v>
          </cell>
          <cell r="L233">
            <v>126</v>
          </cell>
          <cell r="M233">
            <v>1285</v>
          </cell>
          <cell r="N233">
            <v>303</v>
          </cell>
          <cell r="O233">
            <v>0</v>
          </cell>
          <cell r="P233">
            <v>215</v>
          </cell>
          <cell r="Q233">
            <v>492</v>
          </cell>
          <cell r="R233">
            <v>2421</v>
          </cell>
        </row>
        <row r="237">
          <cell r="B237" t="str">
            <v>Vendor</v>
          </cell>
          <cell r="C237" t="str">
            <v>Core IP/MPLS</v>
          </cell>
          <cell r="D237" t="str">
            <v xml:space="preserve">Edge IP/MPLS </v>
          </cell>
          <cell r="E237" t="str">
            <v>Subscriber Service Router</v>
          </cell>
          <cell r="F237" t="str">
            <v>BRAS</v>
          </cell>
          <cell r="G237" t="str">
            <v>IP/Ethernet</v>
          </cell>
          <cell r="H237" t="str">
            <v>ATM/MPLS</v>
          </cell>
          <cell r="I237" t="str">
            <v>Total IPS</v>
          </cell>
          <cell r="K237" t="str">
            <v>Vendor</v>
          </cell>
          <cell r="L237" t="str">
            <v>Core IP/MPLS</v>
          </cell>
          <cell r="M237" t="str">
            <v>Edge IP/MPLS</v>
          </cell>
          <cell r="N237" t="str">
            <v>Subscriber Service Router</v>
          </cell>
          <cell r="O237" t="str">
            <v>BRAS</v>
          </cell>
          <cell r="P237" t="str">
            <v>IP/Ethernet</v>
          </cell>
          <cell r="Q237" t="str">
            <v>ATM/MPLS</v>
          </cell>
          <cell r="R237" t="str">
            <v>Total IPS</v>
          </cell>
        </row>
        <row r="238">
          <cell r="B238" t="str">
            <v>Alaxala Networks</v>
          </cell>
          <cell r="C238">
            <v>0</v>
          </cell>
          <cell r="D238">
            <v>11</v>
          </cell>
          <cell r="E238">
            <v>0</v>
          </cell>
          <cell r="F238">
            <v>0</v>
          </cell>
          <cell r="G238">
            <v>0</v>
          </cell>
          <cell r="H238">
            <v>0</v>
          </cell>
          <cell r="I238">
            <v>11</v>
          </cell>
          <cell r="K238" t="str">
            <v>Alaxala Networks</v>
          </cell>
          <cell r="L238">
            <v>0</v>
          </cell>
          <cell r="M238">
            <v>100</v>
          </cell>
          <cell r="N238">
            <v>0</v>
          </cell>
          <cell r="O238">
            <v>0</v>
          </cell>
          <cell r="P238">
            <v>0</v>
          </cell>
          <cell r="Q238">
            <v>0</v>
          </cell>
          <cell r="R238">
            <v>100</v>
          </cell>
        </row>
        <row r="239">
          <cell r="B239" t="str">
            <v>Alcatel-Lucent</v>
          </cell>
          <cell r="C239">
            <v>0</v>
          </cell>
          <cell r="D239">
            <v>0</v>
          </cell>
          <cell r="E239">
            <v>1</v>
          </cell>
          <cell r="F239">
            <v>0</v>
          </cell>
          <cell r="G239">
            <v>3</v>
          </cell>
          <cell r="H239">
            <v>26</v>
          </cell>
          <cell r="I239">
            <v>30</v>
          </cell>
          <cell r="K239" t="str">
            <v>Alcatel-Lucent</v>
          </cell>
          <cell r="L239">
            <v>0</v>
          </cell>
          <cell r="M239">
            <v>0</v>
          </cell>
          <cell r="N239">
            <v>5</v>
          </cell>
          <cell r="O239">
            <v>0</v>
          </cell>
          <cell r="P239">
            <v>76</v>
          </cell>
          <cell r="Q239">
            <v>283</v>
          </cell>
          <cell r="R239">
            <v>364</v>
          </cell>
        </row>
        <row r="240">
          <cell r="B240" t="str">
            <v>Atrica</v>
          </cell>
          <cell r="I240">
            <v>0</v>
          </cell>
          <cell r="K240" t="str">
            <v>Atrica</v>
          </cell>
          <cell r="R240">
            <v>0</v>
          </cell>
        </row>
        <row r="241">
          <cell r="B241" t="str">
            <v>Avici</v>
          </cell>
          <cell r="C241">
            <v>0.6</v>
          </cell>
          <cell r="D241">
            <v>0</v>
          </cell>
          <cell r="E241">
            <v>0</v>
          </cell>
          <cell r="F241">
            <v>0</v>
          </cell>
          <cell r="G241">
            <v>0</v>
          </cell>
          <cell r="H241">
            <v>0</v>
          </cell>
          <cell r="I241">
            <v>0.6</v>
          </cell>
          <cell r="K241" t="str">
            <v>Avici</v>
          </cell>
          <cell r="L241">
            <v>1</v>
          </cell>
          <cell r="M241">
            <v>0</v>
          </cell>
          <cell r="N241">
            <v>0</v>
          </cell>
          <cell r="O241">
            <v>0</v>
          </cell>
          <cell r="P241">
            <v>0</v>
          </cell>
          <cell r="Q241">
            <v>0</v>
          </cell>
          <cell r="R241">
            <v>1</v>
          </cell>
        </row>
        <row r="242">
          <cell r="B242" t="str">
            <v>Brocade</v>
          </cell>
          <cell r="C242">
            <v>0</v>
          </cell>
          <cell r="D242">
            <v>0</v>
          </cell>
          <cell r="E242">
            <v>0</v>
          </cell>
          <cell r="F242">
            <v>0</v>
          </cell>
          <cell r="G242">
            <v>0</v>
          </cell>
          <cell r="H242">
            <v>0</v>
          </cell>
          <cell r="I242">
            <v>0</v>
          </cell>
          <cell r="K242" t="str">
            <v>Brocade</v>
          </cell>
          <cell r="L242">
            <v>0</v>
          </cell>
          <cell r="M242">
            <v>0</v>
          </cell>
          <cell r="N242">
            <v>0</v>
          </cell>
          <cell r="O242">
            <v>0</v>
          </cell>
          <cell r="P242">
            <v>0</v>
          </cell>
          <cell r="Q242">
            <v>0</v>
          </cell>
          <cell r="R242">
            <v>0</v>
          </cell>
        </row>
        <row r="243">
          <cell r="B243" t="str">
            <v>Caspian</v>
          </cell>
          <cell r="C243">
            <v>0</v>
          </cell>
          <cell r="D243">
            <v>0</v>
          </cell>
          <cell r="E243">
            <v>0</v>
          </cell>
          <cell r="F243">
            <v>0</v>
          </cell>
          <cell r="G243">
            <v>0</v>
          </cell>
          <cell r="H243">
            <v>0</v>
          </cell>
          <cell r="I243">
            <v>0</v>
          </cell>
          <cell r="K243" t="str">
            <v>Caspian</v>
          </cell>
          <cell r="L243">
            <v>0</v>
          </cell>
          <cell r="M243">
            <v>0</v>
          </cell>
          <cell r="N243">
            <v>0</v>
          </cell>
          <cell r="O243">
            <v>0</v>
          </cell>
          <cell r="P243">
            <v>0</v>
          </cell>
          <cell r="Q243">
            <v>0</v>
          </cell>
          <cell r="R243">
            <v>0</v>
          </cell>
        </row>
        <row r="244">
          <cell r="B244" t="str">
            <v>Chiaro</v>
          </cell>
          <cell r="C244">
            <v>0</v>
          </cell>
          <cell r="D244">
            <v>0</v>
          </cell>
          <cell r="E244">
            <v>0</v>
          </cell>
          <cell r="F244">
            <v>0</v>
          </cell>
          <cell r="G244">
            <v>0</v>
          </cell>
          <cell r="H244">
            <v>0</v>
          </cell>
          <cell r="I244">
            <v>0</v>
          </cell>
          <cell r="K244" t="str">
            <v>Chiaro</v>
          </cell>
          <cell r="L244">
            <v>0</v>
          </cell>
          <cell r="M244">
            <v>0</v>
          </cell>
          <cell r="N244">
            <v>0</v>
          </cell>
          <cell r="O244">
            <v>0</v>
          </cell>
          <cell r="P244">
            <v>0</v>
          </cell>
          <cell r="Q244">
            <v>0</v>
          </cell>
          <cell r="R244">
            <v>0</v>
          </cell>
        </row>
        <row r="245">
          <cell r="B245" t="str">
            <v>Ciena</v>
          </cell>
          <cell r="C245">
            <v>0</v>
          </cell>
          <cell r="D245">
            <v>0</v>
          </cell>
          <cell r="E245">
            <v>0</v>
          </cell>
          <cell r="F245">
            <v>0</v>
          </cell>
          <cell r="G245">
            <v>0</v>
          </cell>
          <cell r="H245">
            <v>0</v>
          </cell>
          <cell r="I245">
            <v>0</v>
          </cell>
          <cell r="K245" t="str">
            <v>Ciena</v>
          </cell>
          <cell r="L245">
            <v>0</v>
          </cell>
          <cell r="M245">
            <v>0</v>
          </cell>
          <cell r="N245">
            <v>0</v>
          </cell>
          <cell r="O245">
            <v>0</v>
          </cell>
          <cell r="P245">
            <v>0</v>
          </cell>
          <cell r="Q245">
            <v>0</v>
          </cell>
          <cell r="R245">
            <v>0</v>
          </cell>
        </row>
        <row r="246">
          <cell r="B246" t="str">
            <v>Cisco</v>
          </cell>
          <cell r="C246">
            <v>42</v>
          </cell>
          <cell r="D246">
            <v>41</v>
          </cell>
          <cell r="E246">
            <v>0.9</v>
          </cell>
          <cell r="F246">
            <v>0</v>
          </cell>
          <cell r="G246">
            <v>0</v>
          </cell>
          <cell r="H246">
            <v>18.2</v>
          </cell>
          <cell r="I246">
            <v>102.10000000000001</v>
          </cell>
          <cell r="K246" t="str">
            <v>Cisco</v>
          </cell>
          <cell r="L246">
            <v>111</v>
          </cell>
          <cell r="M246">
            <v>1118</v>
          </cell>
          <cell r="N246">
            <v>34</v>
          </cell>
          <cell r="O246">
            <v>0</v>
          </cell>
          <cell r="P246">
            <v>0</v>
          </cell>
          <cell r="Q246">
            <v>134</v>
          </cell>
          <cell r="R246">
            <v>1397</v>
          </cell>
        </row>
        <row r="247">
          <cell r="B247" t="str">
            <v>Cosine</v>
          </cell>
          <cell r="C247">
            <v>0</v>
          </cell>
          <cell r="D247">
            <v>0</v>
          </cell>
          <cell r="E247">
            <v>3</v>
          </cell>
          <cell r="F247">
            <v>0</v>
          </cell>
          <cell r="G247">
            <v>0</v>
          </cell>
          <cell r="H247">
            <v>0</v>
          </cell>
          <cell r="I247">
            <v>3</v>
          </cell>
          <cell r="K247" t="str">
            <v>Cosine</v>
          </cell>
          <cell r="L247">
            <v>0</v>
          </cell>
          <cell r="M247">
            <v>0</v>
          </cell>
          <cell r="N247">
            <v>25</v>
          </cell>
          <cell r="O247">
            <v>0</v>
          </cell>
          <cell r="P247">
            <v>0</v>
          </cell>
          <cell r="Q247">
            <v>0</v>
          </cell>
          <cell r="R247">
            <v>25</v>
          </cell>
        </row>
        <row r="248">
          <cell r="B248" t="str">
            <v>ECI Telecom</v>
          </cell>
          <cell r="C248">
            <v>0</v>
          </cell>
          <cell r="D248">
            <v>0</v>
          </cell>
          <cell r="E248">
            <v>0</v>
          </cell>
          <cell r="F248">
            <v>0</v>
          </cell>
          <cell r="G248">
            <v>0</v>
          </cell>
          <cell r="H248">
            <v>0</v>
          </cell>
          <cell r="I248">
            <v>0</v>
          </cell>
          <cell r="K248" t="str">
            <v>ECI Telecom</v>
          </cell>
          <cell r="L248">
            <v>0</v>
          </cell>
          <cell r="M248">
            <v>0</v>
          </cell>
          <cell r="N248">
            <v>0</v>
          </cell>
          <cell r="O248">
            <v>0</v>
          </cell>
          <cell r="P248">
            <v>0</v>
          </cell>
          <cell r="Q248">
            <v>0</v>
          </cell>
          <cell r="R248">
            <v>0</v>
          </cell>
        </row>
        <row r="249">
          <cell r="B249" t="str">
            <v>Equipe</v>
          </cell>
          <cell r="C249">
            <v>0</v>
          </cell>
          <cell r="D249">
            <v>0</v>
          </cell>
          <cell r="E249">
            <v>0</v>
          </cell>
          <cell r="F249">
            <v>0</v>
          </cell>
          <cell r="G249">
            <v>0</v>
          </cell>
          <cell r="H249">
            <v>0</v>
          </cell>
          <cell r="I249">
            <v>0</v>
          </cell>
          <cell r="K249" t="str">
            <v>Equipe</v>
          </cell>
          <cell r="L249">
            <v>0</v>
          </cell>
          <cell r="M249">
            <v>0</v>
          </cell>
          <cell r="N249">
            <v>0</v>
          </cell>
          <cell r="O249">
            <v>0</v>
          </cell>
          <cell r="P249">
            <v>0</v>
          </cell>
          <cell r="Q249">
            <v>0</v>
          </cell>
          <cell r="R249">
            <v>0</v>
          </cell>
        </row>
        <row r="250">
          <cell r="B250" t="str">
            <v>Ericsson</v>
          </cell>
          <cell r="C250">
            <v>0</v>
          </cell>
          <cell r="D250">
            <v>1.8</v>
          </cell>
          <cell r="E250">
            <v>4</v>
          </cell>
          <cell r="F250">
            <v>0</v>
          </cell>
          <cell r="G250">
            <v>0</v>
          </cell>
          <cell r="H250">
            <v>12</v>
          </cell>
          <cell r="I250">
            <v>17.8</v>
          </cell>
          <cell r="K250" t="str">
            <v>Ericsson</v>
          </cell>
          <cell r="L250">
            <v>0</v>
          </cell>
          <cell r="M250">
            <v>14</v>
          </cell>
          <cell r="N250">
            <v>49</v>
          </cell>
          <cell r="O250">
            <v>0</v>
          </cell>
          <cell r="P250">
            <v>0</v>
          </cell>
          <cell r="Q250">
            <v>42</v>
          </cell>
          <cell r="R250">
            <v>105</v>
          </cell>
        </row>
        <row r="251">
          <cell r="B251" t="str">
            <v>Extreme</v>
          </cell>
          <cell r="C251">
            <v>0</v>
          </cell>
          <cell r="D251">
            <v>0</v>
          </cell>
          <cell r="E251">
            <v>0</v>
          </cell>
          <cell r="F251">
            <v>0</v>
          </cell>
          <cell r="G251">
            <v>0</v>
          </cell>
          <cell r="H251">
            <v>0</v>
          </cell>
          <cell r="I251">
            <v>0</v>
          </cell>
          <cell r="K251" t="str">
            <v>Extreme</v>
          </cell>
          <cell r="L251">
            <v>0</v>
          </cell>
          <cell r="M251">
            <v>0</v>
          </cell>
          <cell r="N251">
            <v>0</v>
          </cell>
          <cell r="O251">
            <v>0</v>
          </cell>
          <cell r="P251">
            <v>0</v>
          </cell>
          <cell r="Q251">
            <v>0</v>
          </cell>
          <cell r="R251">
            <v>0</v>
          </cell>
        </row>
        <row r="252">
          <cell r="B252" t="str">
            <v>Force10</v>
          </cell>
          <cell r="C252">
            <v>0</v>
          </cell>
          <cell r="D252">
            <v>0</v>
          </cell>
          <cell r="E252">
            <v>0</v>
          </cell>
          <cell r="F252">
            <v>0</v>
          </cell>
          <cell r="G252">
            <v>0</v>
          </cell>
          <cell r="H252">
            <v>0</v>
          </cell>
          <cell r="I252">
            <v>0</v>
          </cell>
          <cell r="K252" t="str">
            <v>Force10</v>
          </cell>
          <cell r="L252">
            <v>0</v>
          </cell>
          <cell r="M252">
            <v>0</v>
          </cell>
          <cell r="N252">
            <v>0</v>
          </cell>
          <cell r="O252">
            <v>0</v>
          </cell>
          <cell r="P252">
            <v>0</v>
          </cell>
          <cell r="Q252">
            <v>0</v>
          </cell>
          <cell r="R252">
            <v>0</v>
          </cell>
        </row>
        <row r="253">
          <cell r="B253" t="str">
            <v>Fujitsu</v>
          </cell>
          <cell r="C253">
            <v>0</v>
          </cell>
          <cell r="D253">
            <v>0</v>
          </cell>
          <cell r="E253">
            <v>0</v>
          </cell>
          <cell r="F253">
            <v>0</v>
          </cell>
          <cell r="G253">
            <v>0</v>
          </cell>
          <cell r="H253">
            <v>0</v>
          </cell>
          <cell r="I253">
            <v>0</v>
          </cell>
          <cell r="K253" t="str">
            <v>Fujitsu</v>
          </cell>
          <cell r="L253">
            <v>0</v>
          </cell>
          <cell r="M253">
            <v>0</v>
          </cell>
          <cell r="N253">
            <v>0</v>
          </cell>
          <cell r="O253">
            <v>0</v>
          </cell>
          <cell r="P253">
            <v>0</v>
          </cell>
          <cell r="Q253">
            <v>0</v>
          </cell>
          <cell r="R253">
            <v>0</v>
          </cell>
        </row>
        <row r="254">
          <cell r="B254" t="str">
            <v>Hammerhead Systems</v>
          </cell>
          <cell r="C254">
            <v>0</v>
          </cell>
          <cell r="D254">
            <v>0</v>
          </cell>
          <cell r="E254">
            <v>0</v>
          </cell>
          <cell r="F254">
            <v>0</v>
          </cell>
          <cell r="G254">
            <v>0</v>
          </cell>
          <cell r="H254">
            <v>0</v>
          </cell>
          <cell r="I254">
            <v>0</v>
          </cell>
          <cell r="K254" t="str">
            <v>Hammerhead Systems</v>
          </cell>
          <cell r="L254">
            <v>0</v>
          </cell>
          <cell r="M254">
            <v>0</v>
          </cell>
          <cell r="N254">
            <v>0</v>
          </cell>
          <cell r="O254">
            <v>0</v>
          </cell>
          <cell r="P254">
            <v>0</v>
          </cell>
          <cell r="Q254">
            <v>0</v>
          </cell>
          <cell r="R254">
            <v>0</v>
          </cell>
        </row>
        <row r="255">
          <cell r="B255" t="str">
            <v>Hitachi</v>
          </cell>
          <cell r="C255">
            <v>0</v>
          </cell>
          <cell r="D255">
            <v>0</v>
          </cell>
          <cell r="E255">
            <v>0</v>
          </cell>
          <cell r="F255">
            <v>0</v>
          </cell>
          <cell r="G255">
            <v>0</v>
          </cell>
          <cell r="H255">
            <v>0</v>
          </cell>
          <cell r="I255">
            <v>0</v>
          </cell>
          <cell r="K255" t="str">
            <v>Hitachi</v>
          </cell>
          <cell r="L255">
            <v>0</v>
          </cell>
          <cell r="M255">
            <v>0</v>
          </cell>
          <cell r="N255">
            <v>0</v>
          </cell>
          <cell r="O255">
            <v>0</v>
          </cell>
          <cell r="P255">
            <v>0</v>
          </cell>
          <cell r="Q255">
            <v>0</v>
          </cell>
          <cell r="R255">
            <v>0</v>
          </cell>
        </row>
        <row r="256">
          <cell r="B256" t="str">
            <v>Hitachi Cable</v>
          </cell>
          <cell r="C256">
            <v>0</v>
          </cell>
          <cell r="D256">
            <v>0</v>
          </cell>
          <cell r="E256">
            <v>0</v>
          </cell>
          <cell r="F256">
            <v>0</v>
          </cell>
          <cell r="G256">
            <v>0</v>
          </cell>
          <cell r="H256">
            <v>0</v>
          </cell>
          <cell r="I256">
            <v>0</v>
          </cell>
          <cell r="K256" t="str">
            <v>Hitachi Cable</v>
          </cell>
          <cell r="L256">
            <v>0</v>
          </cell>
          <cell r="M256">
            <v>0</v>
          </cell>
          <cell r="N256">
            <v>0</v>
          </cell>
          <cell r="O256">
            <v>0</v>
          </cell>
          <cell r="P256">
            <v>0</v>
          </cell>
          <cell r="Q256">
            <v>0</v>
          </cell>
          <cell r="R256">
            <v>0</v>
          </cell>
        </row>
        <row r="257">
          <cell r="B257" t="str">
            <v>Huawei</v>
          </cell>
          <cell r="C257">
            <v>0</v>
          </cell>
          <cell r="D257">
            <v>6.4</v>
          </cell>
          <cell r="E257">
            <v>0</v>
          </cell>
          <cell r="F257">
            <v>0</v>
          </cell>
          <cell r="G257">
            <v>0</v>
          </cell>
          <cell r="H257">
            <v>0</v>
          </cell>
          <cell r="I257">
            <v>6.4</v>
          </cell>
          <cell r="K257" t="str">
            <v>Huawei</v>
          </cell>
          <cell r="L257">
            <v>0</v>
          </cell>
          <cell r="M257">
            <v>89</v>
          </cell>
          <cell r="N257">
            <v>0</v>
          </cell>
          <cell r="O257">
            <v>0</v>
          </cell>
          <cell r="P257">
            <v>0</v>
          </cell>
          <cell r="Q257">
            <v>0</v>
          </cell>
          <cell r="R257">
            <v>89</v>
          </cell>
        </row>
        <row r="258">
          <cell r="B258" t="str">
            <v>Hyperchip</v>
          </cell>
          <cell r="C258">
            <v>0</v>
          </cell>
          <cell r="D258">
            <v>0</v>
          </cell>
          <cell r="E258">
            <v>0</v>
          </cell>
          <cell r="F258">
            <v>0</v>
          </cell>
          <cell r="G258">
            <v>0</v>
          </cell>
          <cell r="H258">
            <v>0</v>
          </cell>
          <cell r="I258">
            <v>0</v>
          </cell>
          <cell r="K258" t="str">
            <v>Hyperchip</v>
          </cell>
          <cell r="L258">
            <v>0</v>
          </cell>
          <cell r="M258">
            <v>0</v>
          </cell>
          <cell r="N258">
            <v>0</v>
          </cell>
          <cell r="O258">
            <v>0</v>
          </cell>
          <cell r="P258">
            <v>0</v>
          </cell>
          <cell r="Q258">
            <v>0</v>
          </cell>
          <cell r="R258">
            <v>0</v>
          </cell>
        </row>
        <row r="259">
          <cell r="B259" t="str">
            <v>Juniper</v>
          </cell>
          <cell r="C259">
            <v>15</v>
          </cell>
          <cell r="D259">
            <v>7.7</v>
          </cell>
          <cell r="E259">
            <v>14</v>
          </cell>
          <cell r="F259">
            <v>0</v>
          </cell>
          <cell r="G259">
            <v>0</v>
          </cell>
          <cell r="H259">
            <v>0</v>
          </cell>
          <cell r="I259">
            <v>36.700000000000003</v>
          </cell>
          <cell r="K259" t="str">
            <v>Juniper</v>
          </cell>
          <cell r="L259">
            <v>47</v>
          </cell>
          <cell r="M259">
            <v>100</v>
          </cell>
          <cell r="N259">
            <v>124</v>
          </cell>
          <cell r="O259">
            <v>0</v>
          </cell>
          <cell r="P259">
            <v>0</v>
          </cell>
          <cell r="Q259">
            <v>0</v>
          </cell>
          <cell r="R259">
            <v>271</v>
          </cell>
        </row>
        <row r="260">
          <cell r="B260" t="str">
            <v>Laurel Networks</v>
          </cell>
          <cell r="C260">
            <v>0</v>
          </cell>
          <cell r="D260">
            <v>0</v>
          </cell>
          <cell r="E260">
            <v>0</v>
          </cell>
          <cell r="F260">
            <v>0</v>
          </cell>
          <cell r="G260">
            <v>0</v>
          </cell>
          <cell r="H260">
            <v>0</v>
          </cell>
          <cell r="I260">
            <v>0</v>
          </cell>
          <cell r="K260" t="str">
            <v>Laurel Networks</v>
          </cell>
          <cell r="L260">
            <v>0</v>
          </cell>
          <cell r="M260">
            <v>0</v>
          </cell>
          <cell r="N260">
            <v>0</v>
          </cell>
          <cell r="O260">
            <v>0</v>
          </cell>
          <cell r="P260">
            <v>0</v>
          </cell>
          <cell r="Q260">
            <v>0</v>
          </cell>
          <cell r="R260">
            <v>0</v>
          </cell>
        </row>
        <row r="261">
          <cell r="B261" t="str">
            <v>Lucent</v>
          </cell>
          <cell r="C261">
            <v>0</v>
          </cell>
          <cell r="D261">
            <v>0</v>
          </cell>
          <cell r="E261">
            <v>0</v>
          </cell>
          <cell r="F261">
            <v>0</v>
          </cell>
          <cell r="G261">
            <v>0</v>
          </cell>
          <cell r="H261">
            <v>0</v>
          </cell>
          <cell r="I261">
            <v>0</v>
          </cell>
          <cell r="K261" t="str">
            <v>Lucent</v>
          </cell>
          <cell r="L261">
            <v>0</v>
          </cell>
          <cell r="M261">
            <v>0</v>
          </cell>
          <cell r="N261">
            <v>0</v>
          </cell>
          <cell r="O261">
            <v>0</v>
          </cell>
          <cell r="P261">
            <v>0</v>
          </cell>
          <cell r="Q261">
            <v>0</v>
          </cell>
          <cell r="R261">
            <v>0</v>
          </cell>
        </row>
        <row r="262">
          <cell r="B262" t="str">
            <v>NEC</v>
          </cell>
          <cell r="C262">
            <v>0</v>
          </cell>
          <cell r="D262">
            <v>0</v>
          </cell>
          <cell r="E262">
            <v>0</v>
          </cell>
          <cell r="F262">
            <v>0</v>
          </cell>
          <cell r="G262">
            <v>0</v>
          </cell>
          <cell r="H262">
            <v>0</v>
          </cell>
          <cell r="I262">
            <v>0</v>
          </cell>
          <cell r="K262" t="str">
            <v>NEC</v>
          </cell>
          <cell r="L262">
            <v>0</v>
          </cell>
          <cell r="M262">
            <v>0</v>
          </cell>
          <cell r="N262">
            <v>0</v>
          </cell>
          <cell r="O262">
            <v>0</v>
          </cell>
          <cell r="P262">
            <v>0</v>
          </cell>
          <cell r="Q262">
            <v>0</v>
          </cell>
          <cell r="R262">
            <v>0</v>
          </cell>
        </row>
        <row r="263">
          <cell r="B263" t="str">
            <v>Nokia Siemens Networks</v>
          </cell>
          <cell r="C263">
            <v>0</v>
          </cell>
          <cell r="D263">
            <v>0</v>
          </cell>
          <cell r="E263">
            <v>0</v>
          </cell>
          <cell r="F263">
            <v>0</v>
          </cell>
          <cell r="G263">
            <v>0</v>
          </cell>
          <cell r="H263">
            <v>0</v>
          </cell>
          <cell r="I263">
            <v>0</v>
          </cell>
          <cell r="K263" t="str">
            <v>Nokia Siemens Networks</v>
          </cell>
          <cell r="L263">
            <v>0</v>
          </cell>
          <cell r="M263">
            <v>0</v>
          </cell>
          <cell r="N263">
            <v>0</v>
          </cell>
          <cell r="O263">
            <v>0</v>
          </cell>
          <cell r="P263">
            <v>0</v>
          </cell>
          <cell r="Q263">
            <v>0</v>
          </cell>
          <cell r="R263">
            <v>0</v>
          </cell>
        </row>
        <row r="264">
          <cell r="B264" t="str">
            <v>Nortel</v>
          </cell>
          <cell r="C264">
            <v>0</v>
          </cell>
          <cell r="D264">
            <v>0</v>
          </cell>
          <cell r="E264">
            <v>8</v>
          </cell>
          <cell r="F264">
            <v>0</v>
          </cell>
          <cell r="G264">
            <v>0</v>
          </cell>
          <cell r="H264">
            <v>31.4</v>
          </cell>
          <cell r="I264">
            <v>39.4</v>
          </cell>
          <cell r="K264" t="str">
            <v>Nortel</v>
          </cell>
          <cell r="L264">
            <v>0</v>
          </cell>
          <cell r="M264">
            <v>0</v>
          </cell>
          <cell r="N264">
            <v>34</v>
          </cell>
          <cell r="O264">
            <v>0</v>
          </cell>
          <cell r="P264">
            <v>0</v>
          </cell>
          <cell r="Q264">
            <v>133</v>
          </cell>
          <cell r="R264">
            <v>167</v>
          </cell>
        </row>
        <row r="265">
          <cell r="B265" t="str">
            <v>Procket</v>
          </cell>
          <cell r="C265">
            <v>0</v>
          </cell>
          <cell r="D265">
            <v>0</v>
          </cell>
          <cell r="E265">
            <v>0</v>
          </cell>
          <cell r="F265">
            <v>0</v>
          </cell>
          <cell r="G265">
            <v>0</v>
          </cell>
          <cell r="H265">
            <v>0</v>
          </cell>
          <cell r="I265">
            <v>0</v>
          </cell>
          <cell r="K265" t="str">
            <v>Procket</v>
          </cell>
          <cell r="L265">
            <v>0</v>
          </cell>
          <cell r="M265">
            <v>0</v>
          </cell>
          <cell r="N265">
            <v>0</v>
          </cell>
          <cell r="O265">
            <v>0</v>
          </cell>
          <cell r="P265">
            <v>0</v>
          </cell>
          <cell r="Q265">
            <v>0</v>
          </cell>
          <cell r="R265">
            <v>0</v>
          </cell>
        </row>
        <row r="266">
          <cell r="B266" t="str">
            <v>Quarry</v>
          </cell>
          <cell r="C266">
            <v>0</v>
          </cell>
          <cell r="D266">
            <v>0</v>
          </cell>
          <cell r="E266">
            <v>0</v>
          </cell>
          <cell r="F266">
            <v>0</v>
          </cell>
          <cell r="G266">
            <v>0</v>
          </cell>
          <cell r="H266">
            <v>0</v>
          </cell>
          <cell r="I266">
            <v>0</v>
          </cell>
          <cell r="K266" t="str">
            <v>Quarry</v>
          </cell>
          <cell r="L266">
            <v>0</v>
          </cell>
          <cell r="M266">
            <v>0</v>
          </cell>
          <cell r="N266">
            <v>0</v>
          </cell>
          <cell r="O266">
            <v>0</v>
          </cell>
          <cell r="P266">
            <v>0</v>
          </cell>
          <cell r="Q266">
            <v>0</v>
          </cell>
          <cell r="R266">
            <v>0</v>
          </cell>
        </row>
        <row r="267">
          <cell r="B267" t="str">
            <v>Redback</v>
          </cell>
          <cell r="C267">
            <v>0</v>
          </cell>
          <cell r="D267">
            <v>0</v>
          </cell>
          <cell r="E267">
            <v>0</v>
          </cell>
          <cell r="F267">
            <v>0</v>
          </cell>
          <cell r="G267">
            <v>0</v>
          </cell>
          <cell r="H267">
            <v>0</v>
          </cell>
          <cell r="I267">
            <v>0</v>
          </cell>
          <cell r="K267" t="str">
            <v>Redback</v>
          </cell>
          <cell r="L267">
            <v>0</v>
          </cell>
          <cell r="M267">
            <v>0</v>
          </cell>
          <cell r="N267">
            <v>0</v>
          </cell>
          <cell r="O267">
            <v>0</v>
          </cell>
          <cell r="P267">
            <v>0</v>
          </cell>
          <cell r="Q267">
            <v>0</v>
          </cell>
          <cell r="R267">
            <v>0</v>
          </cell>
        </row>
        <row r="268">
          <cell r="B268" t="str">
            <v>Riverstone</v>
          </cell>
          <cell r="C268">
            <v>0</v>
          </cell>
          <cell r="D268">
            <v>0</v>
          </cell>
          <cell r="E268">
            <v>0</v>
          </cell>
          <cell r="F268">
            <v>0</v>
          </cell>
          <cell r="G268">
            <v>0</v>
          </cell>
          <cell r="H268">
            <v>0</v>
          </cell>
          <cell r="I268">
            <v>0</v>
          </cell>
          <cell r="K268" t="str">
            <v>Riverstone</v>
          </cell>
          <cell r="L268">
            <v>0</v>
          </cell>
          <cell r="M268">
            <v>0</v>
          </cell>
          <cell r="N268">
            <v>0</v>
          </cell>
          <cell r="O268">
            <v>0</v>
          </cell>
          <cell r="P268">
            <v>0</v>
          </cell>
          <cell r="Q268">
            <v>0</v>
          </cell>
          <cell r="R268">
            <v>0</v>
          </cell>
        </row>
        <row r="269">
          <cell r="B269" t="str">
            <v>Tellabs</v>
          </cell>
          <cell r="C269">
            <v>0</v>
          </cell>
          <cell r="D269">
            <v>0</v>
          </cell>
          <cell r="E269">
            <v>0</v>
          </cell>
          <cell r="F269">
            <v>0</v>
          </cell>
          <cell r="G269">
            <v>0</v>
          </cell>
          <cell r="H269">
            <v>0</v>
          </cell>
          <cell r="I269">
            <v>0</v>
          </cell>
          <cell r="K269" t="str">
            <v>Tellabs</v>
          </cell>
          <cell r="L269">
            <v>0</v>
          </cell>
          <cell r="M269">
            <v>0</v>
          </cell>
          <cell r="N269">
            <v>0</v>
          </cell>
          <cell r="O269">
            <v>0</v>
          </cell>
          <cell r="P269">
            <v>0</v>
          </cell>
          <cell r="Q269">
            <v>0</v>
          </cell>
          <cell r="R269">
            <v>0</v>
          </cell>
        </row>
        <row r="270">
          <cell r="B270" t="str">
            <v>ZTE</v>
          </cell>
          <cell r="C270">
            <v>0</v>
          </cell>
          <cell r="D270">
            <v>0</v>
          </cell>
          <cell r="E270">
            <v>0</v>
          </cell>
          <cell r="F270">
            <v>0</v>
          </cell>
          <cell r="G270">
            <v>0</v>
          </cell>
          <cell r="H270">
            <v>0</v>
          </cell>
          <cell r="I270">
            <v>0</v>
          </cell>
          <cell r="K270" t="str">
            <v>ZTE</v>
          </cell>
          <cell r="L270">
            <v>0</v>
          </cell>
          <cell r="M270">
            <v>0</v>
          </cell>
          <cell r="N270">
            <v>0</v>
          </cell>
          <cell r="O270">
            <v>0</v>
          </cell>
          <cell r="P270">
            <v>0</v>
          </cell>
          <cell r="Q270">
            <v>0</v>
          </cell>
          <cell r="R270">
            <v>0</v>
          </cell>
        </row>
        <row r="271">
          <cell r="B271" t="str">
            <v>Other</v>
          </cell>
          <cell r="C271">
            <v>0</v>
          </cell>
          <cell r="D271">
            <v>0</v>
          </cell>
          <cell r="E271">
            <v>0</v>
          </cell>
          <cell r="F271">
            <v>0</v>
          </cell>
          <cell r="G271">
            <v>0</v>
          </cell>
          <cell r="H271">
            <v>0</v>
          </cell>
          <cell r="I271">
            <v>0</v>
          </cell>
          <cell r="K271" t="str">
            <v>Other</v>
          </cell>
          <cell r="L271">
            <v>0</v>
          </cell>
          <cell r="M271">
            <v>0</v>
          </cell>
          <cell r="N271">
            <v>0</v>
          </cell>
          <cell r="O271">
            <v>0</v>
          </cell>
          <cell r="P271">
            <v>0</v>
          </cell>
          <cell r="Q271">
            <v>0</v>
          </cell>
          <cell r="R271">
            <v>0</v>
          </cell>
        </row>
        <row r="272">
          <cell r="B272" t="str">
            <v>Total</v>
          </cell>
          <cell r="C272">
            <v>57.6</v>
          </cell>
          <cell r="D272">
            <v>67.899999999999991</v>
          </cell>
          <cell r="E272">
            <v>30.9</v>
          </cell>
          <cell r="F272">
            <v>0</v>
          </cell>
          <cell r="G272">
            <v>3</v>
          </cell>
          <cell r="H272">
            <v>87.6</v>
          </cell>
          <cell r="I272">
            <v>247.00000000000003</v>
          </cell>
          <cell r="K272" t="str">
            <v>Total</v>
          </cell>
          <cell r="L272">
            <v>159</v>
          </cell>
          <cell r="M272">
            <v>1421</v>
          </cell>
          <cell r="N272">
            <v>271</v>
          </cell>
          <cell r="O272">
            <v>0</v>
          </cell>
          <cell r="P272">
            <v>76</v>
          </cell>
          <cell r="Q272">
            <v>592</v>
          </cell>
          <cell r="R272">
            <v>2519</v>
          </cell>
        </row>
        <row r="276">
          <cell r="B276" t="str">
            <v>Vendor</v>
          </cell>
          <cell r="C276" t="str">
            <v>Core IP/MPLS</v>
          </cell>
          <cell r="D276" t="str">
            <v xml:space="preserve">Edge IP/MPLS </v>
          </cell>
          <cell r="E276" t="str">
            <v>Subscriber Service Router</v>
          </cell>
          <cell r="F276" t="str">
            <v>BRAS</v>
          </cell>
          <cell r="G276" t="str">
            <v>IP/Ethernet</v>
          </cell>
          <cell r="H276" t="str">
            <v>ATM/MPLS</v>
          </cell>
          <cell r="I276" t="str">
            <v>Total IPS</v>
          </cell>
          <cell r="K276" t="str">
            <v>Vendor</v>
          </cell>
          <cell r="L276" t="str">
            <v>Core IP/MPLS</v>
          </cell>
          <cell r="M276" t="str">
            <v>Edge IP/MPLS</v>
          </cell>
          <cell r="N276" t="str">
            <v>Subscriber Service Router</v>
          </cell>
          <cell r="O276" t="str">
            <v>BRAS</v>
          </cell>
          <cell r="P276" t="str">
            <v>IP/Ethernet</v>
          </cell>
          <cell r="Q276" t="str">
            <v>ATM/MPLS</v>
          </cell>
          <cell r="R276" t="str">
            <v>Total IPS</v>
          </cell>
        </row>
        <row r="277">
          <cell r="B277" t="str">
            <v>Alaxala Networks</v>
          </cell>
          <cell r="C277">
            <v>0</v>
          </cell>
          <cell r="D277">
            <v>11.5</v>
          </cell>
          <cell r="E277">
            <v>0</v>
          </cell>
          <cell r="F277">
            <v>0</v>
          </cell>
          <cell r="G277">
            <v>0</v>
          </cell>
          <cell r="H277">
            <v>0</v>
          </cell>
          <cell r="I277">
            <v>11.5</v>
          </cell>
          <cell r="K277" t="str">
            <v>Alaxala Networks</v>
          </cell>
          <cell r="L277">
            <v>0</v>
          </cell>
          <cell r="M277">
            <v>100</v>
          </cell>
          <cell r="N277">
            <v>0</v>
          </cell>
          <cell r="O277">
            <v>0</v>
          </cell>
          <cell r="P277">
            <v>0</v>
          </cell>
          <cell r="Q277">
            <v>0</v>
          </cell>
          <cell r="R277">
            <v>100</v>
          </cell>
        </row>
        <row r="278">
          <cell r="B278" t="str">
            <v>Alcatel-Lucent</v>
          </cell>
          <cell r="C278">
            <v>0</v>
          </cell>
          <cell r="D278">
            <v>0</v>
          </cell>
          <cell r="E278">
            <v>0.3</v>
          </cell>
          <cell r="F278">
            <v>0</v>
          </cell>
          <cell r="G278">
            <v>3</v>
          </cell>
          <cell r="H278">
            <v>21</v>
          </cell>
          <cell r="I278">
            <v>24.3</v>
          </cell>
          <cell r="K278" t="str">
            <v>Alcatel-Lucent</v>
          </cell>
          <cell r="L278">
            <v>0</v>
          </cell>
          <cell r="M278">
            <v>0</v>
          </cell>
          <cell r="N278">
            <v>2</v>
          </cell>
          <cell r="O278">
            <v>0</v>
          </cell>
          <cell r="P278">
            <v>103</v>
          </cell>
          <cell r="Q278">
            <v>204</v>
          </cell>
          <cell r="R278">
            <v>309</v>
          </cell>
        </row>
        <row r="279">
          <cell r="B279" t="str">
            <v>Atrica</v>
          </cell>
          <cell r="I279">
            <v>0</v>
          </cell>
          <cell r="K279" t="str">
            <v>Atrica</v>
          </cell>
          <cell r="R279">
            <v>0</v>
          </cell>
        </row>
        <row r="280">
          <cell r="B280" t="str">
            <v>Avici</v>
          </cell>
          <cell r="C280">
            <v>0.6</v>
          </cell>
          <cell r="D280">
            <v>0</v>
          </cell>
          <cell r="E280">
            <v>0</v>
          </cell>
          <cell r="F280">
            <v>0</v>
          </cell>
          <cell r="G280">
            <v>0</v>
          </cell>
          <cell r="H280">
            <v>0</v>
          </cell>
          <cell r="I280">
            <v>0.6</v>
          </cell>
          <cell r="K280" t="str">
            <v>Avici</v>
          </cell>
          <cell r="L280">
            <v>1</v>
          </cell>
          <cell r="M280">
            <v>0</v>
          </cell>
          <cell r="N280">
            <v>0</v>
          </cell>
          <cell r="O280">
            <v>0</v>
          </cell>
          <cell r="P280">
            <v>0</v>
          </cell>
          <cell r="Q280">
            <v>0</v>
          </cell>
          <cell r="R280">
            <v>1</v>
          </cell>
        </row>
        <row r="281">
          <cell r="B281" t="str">
            <v>Brocade</v>
          </cell>
          <cell r="C281">
            <v>0</v>
          </cell>
          <cell r="D281">
            <v>0</v>
          </cell>
          <cell r="E281">
            <v>0</v>
          </cell>
          <cell r="F281">
            <v>0</v>
          </cell>
          <cell r="G281">
            <v>0</v>
          </cell>
          <cell r="H281">
            <v>0</v>
          </cell>
          <cell r="I281">
            <v>0</v>
          </cell>
          <cell r="K281" t="str">
            <v>Brocade</v>
          </cell>
          <cell r="L281">
            <v>0</v>
          </cell>
          <cell r="M281">
            <v>0</v>
          </cell>
          <cell r="N281">
            <v>0</v>
          </cell>
          <cell r="O281">
            <v>0</v>
          </cell>
          <cell r="P281">
            <v>0</v>
          </cell>
          <cell r="Q281">
            <v>0</v>
          </cell>
          <cell r="R281">
            <v>0</v>
          </cell>
        </row>
        <row r="282">
          <cell r="B282" t="str">
            <v>Caspian</v>
          </cell>
          <cell r="C282">
            <v>0</v>
          </cell>
          <cell r="D282">
            <v>0</v>
          </cell>
          <cell r="E282">
            <v>0</v>
          </cell>
          <cell r="F282">
            <v>0</v>
          </cell>
          <cell r="G282">
            <v>0</v>
          </cell>
          <cell r="H282">
            <v>0</v>
          </cell>
          <cell r="I282">
            <v>0</v>
          </cell>
          <cell r="K282" t="str">
            <v>Caspian</v>
          </cell>
          <cell r="L282">
            <v>0</v>
          </cell>
          <cell r="M282">
            <v>0</v>
          </cell>
          <cell r="N282">
            <v>0</v>
          </cell>
          <cell r="O282">
            <v>0</v>
          </cell>
          <cell r="P282">
            <v>0</v>
          </cell>
          <cell r="Q282">
            <v>0</v>
          </cell>
          <cell r="R282">
            <v>0</v>
          </cell>
        </row>
        <row r="283">
          <cell r="B283" t="str">
            <v>Chiaro</v>
          </cell>
          <cell r="C283">
            <v>0</v>
          </cell>
          <cell r="D283">
            <v>0</v>
          </cell>
          <cell r="E283">
            <v>0</v>
          </cell>
          <cell r="F283">
            <v>0</v>
          </cell>
          <cell r="G283">
            <v>0</v>
          </cell>
          <cell r="H283">
            <v>0</v>
          </cell>
          <cell r="I283">
            <v>0</v>
          </cell>
          <cell r="K283" t="str">
            <v>Chiaro</v>
          </cell>
          <cell r="L283">
            <v>0</v>
          </cell>
          <cell r="M283">
            <v>0</v>
          </cell>
          <cell r="N283">
            <v>0</v>
          </cell>
          <cell r="O283">
            <v>0</v>
          </cell>
          <cell r="P283">
            <v>0</v>
          </cell>
          <cell r="Q283">
            <v>0</v>
          </cell>
          <cell r="R283">
            <v>0</v>
          </cell>
        </row>
        <row r="284">
          <cell r="B284" t="str">
            <v>Ciena</v>
          </cell>
          <cell r="C284">
            <v>0</v>
          </cell>
          <cell r="D284">
            <v>0</v>
          </cell>
          <cell r="E284">
            <v>0</v>
          </cell>
          <cell r="F284">
            <v>0</v>
          </cell>
          <cell r="G284">
            <v>0</v>
          </cell>
          <cell r="H284">
            <v>0</v>
          </cell>
          <cell r="I284">
            <v>0</v>
          </cell>
          <cell r="K284" t="str">
            <v>Ciena</v>
          </cell>
          <cell r="L284">
            <v>0</v>
          </cell>
          <cell r="M284">
            <v>0</v>
          </cell>
          <cell r="N284">
            <v>0</v>
          </cell>
          <cell r="O284">
            <v>0</v>
          </cell>
          <cell r="P284">
            <v>0</v>
          </cell>
          <cell r="Q284">
            <v>0</v>
          </cell>
          <cell r="R284">
            <v>0</v>
          </cell>
        </row>
        <row r="285">
          <cell r="B285" t="str">
            <v>Cisco</v>
          </cell>
          <cell r="C285">
            <v>40.6</v>
          </cell>
          <cell r="D285">
            <v>41</v>
          </cell>
          <cell r="E285">
            <v>0.7</v>
          </cell>
          <cell r="F285">
            <v>0</v>
          </cell>
          <cell r="G285">
            <v>0</v>
          </cell>
          <cell r="H285">
            <v>23.5</v>
          </cell>
          <cell r="I285">
            <v>105.8</v>
          </cell>
          <cell r="K285" t="str">
            <v>Cisco</v>
          </cell>
          <cell r="L285">
            <v>105</v>
          </cell>
          <cell r="M285">
            <v>1015</v>
          </cell>
          <cell r="N285">
            <v>26</v>
          </cell>
          <cell r="O285">
            <v>0</v>
          </cell>
          <cell r="P285">
            <v>0</v>
          </cell>
          <cell r="Q285">
            <v>175</v>
          </cell>
          <cell r="R285">
            <v>1321</v>
          </cell>
        </row>
        <row r="286">
          <cell r="B286" t="str">
            <v>Cosine</v>
          </cell>
          <cell r="C286">
            <v>0</v>
          </cell>
          <cell r="D286">
            <v>0</v>
          </cell>
          <cell r="E286">
            <v>1.1000000000000001</v>
          </cell>
          <cell r="F286">
            <v>0</v>
          </cell>
          <cell r="G286">
            <v>0</v>
          </cell>
          <cell r="H286">
            <v>0</v>
          </cell>
          <cell r="I286">
            <v>1.1000000000000001</v>
          </cell>
          <cell r="K286" t="str">
            <v>Cosine</v>
          </cell>
          <cell r="L286">
            <v>0</v>
          </cell>
          <cell r="M286">
            <v>0</v>
          </cell>
          <cell r="N286">
            <v>6</v>
          </cell>
          <cell r="O286">
            <v>0</v>
          </cell>
          <cell r="P286">
            <v>0</v>
          </cell>
          <cell r="Q286">
            <v>0</v>
          </cell>
          <cell r="R286">
            <v>6</v>
          </cell>
        </row>
        <row r="287">
          <cell r="B287" t="str">
            <v>ECI Telecom</v>
          </cell>
          <cell r="C287">
            <v>0</v>
          </cell>
          <cell r="D287">
            <v>0</v>
          </cell>
          <cell r="E287">
            <v>0</v>
          </cell>
          <cell r="F287">
            <v>0</v>
          </cell>
          <cell r="G287">
            <v>0</v>
          </cell>
          <cell r="H287">
            <v>0</v>
          </cell>
          <cell r="I287">
            <v>0</v>
          </cell>
          <cell r="K287" t="str">
            <v>ECI Telecom</v>
          </cell>
          <cell r="L287">
            <v>0</v>
          </cell>
          <cell r="M287">
            <v>0</v>
          </cell>
          <cell r="N287">
            <v>0</v>
          </cell>
          <cell r="O287">
            <v>0</v>
          </cell>
          <cell r="P287">
            <v>0</v>
          </cell>
          <cell r="Q287">
            <v>0</v>
          </cell>
          <cell r="R287">
            <v>0</v>
          </cell>
        </row>
        <row r="288">
          <cell r="B288" t="str">
            <v>Equipe</v>
          </cell>
          <cell r="C288">
            <v>0</v>
          </cell>
          <cell r="D288">
            <v>0</v>
          </cell>
          <cell r="E288">
            <v>0</v>
          </cell>
          <cell r="F288">
            <v>0</v>
          </cell>
          <cell r="G288">
            <v>0</v>
          </cell>
          <cell r="H288">
            <v>0</v>
          </cell>
          <cell r="I288">
            <v>0</v>
          </cell>
          <cell r="K288" t="str">
            <v>Equipe</v>
          </cell>
          <cell r="L288">
            <v>0</v>
          </cell>
          <cell r="M288">
            <v>0</v>
          </cell>
          <cell r="N288">
            <v>0</v>
          </cell>
          <cell r="O288">
            <v>0</v>
          </cell>
          <cell r="P288">
            <v>0</v>
          </cell>
          <cell r="Q288">
            <v>0</v>
          </cell>
          <cell r="R288">
            <v>0</v>
          </cell>
        </row>
        <row r="289">
          <cell r="B289" t="str">
            <v>Ericsson</v>
          </cell>
          <cell r="C289">
            <v>0</v>
          </cell>
          <cell r="D289">
            <v>2.8</v>
          </cell>
          <cell r="E289">
            <v>5</v>
          </cell>
          <cell r="F289">
            <v>0</v>
          </cell>
          <cell r="G289">
            <v>0</v>
          </cell>
          <cell r="H289">
            <v>12</v>
          </cell>
          <cell r="I289">
            <v>19.8</v>
          </cell>
          <cell r="K289" t="str">
            <v>Ericsson</v>
          </cell>
          <cell r="L289">
            <v>0</v>
          </cell>
          <cell r="M289">
            <v>23</v>
          </cell>
          <cell r="N289">
            <v>44</v>
          </cell>
          <cell r="O289">
            <v>0</v>
          </cell>
          <cell r="P289">
            <v>0</v>
          </cell>
          <cell r="Q289">
            <v>37</v>
          </cell>
          <cell r="R289">
            <v>104</v>
          </cell>
        </row>
        <row r="290">
          <cell r="B290" t="str">
            <v>Extreme</v>
          </cell>
          <cell r="C290">
            <v>0</v>
          </cell>
          <cell r="D290">
            <v>0</v>
          </cell>
          <cell r="E290">
            <v>0</v>
          </cell>
          <cell r="F290">
            <v>0</v>
          </cell>
          <cell r="G290">
            <v>0</v>
          </cell>
          <cell r="H290">
            <v>0</v>
          </cell>
          <cell r="I290">
            <v>0</v>
          </cell>
          <cell r="K290" t="str">
            <v>Extreme</v>
          </cell>
          <cell r="L290">
            <v>0</v>
          </cell>
          <cell r="M290">
            <v>0</v>
          </cell>
          <cell r="N290">
            <v>0</v>
          </cell>
          <cell r="O290">
            <v>0</v>
          </cell>
          <cell r="P290">
            <v>0</v>
          </cell>
          <cell r="Q290">
            <v>0</v>
          </cell>
          <cell r="R290">
            <v>0</v>
          </cell>
        </row>
        <row r="291">
          <cell r="B291" t="str">
            <v>Force10</v>
          </cell>
          <cell r="C291">
            <v>0</v>
          </cell>
          <cell r="D291">
            <v>0</v>
          </cell>
          <cell r="E291">
            <v>0</v>
          </cell>
          <cell r="F291">
            <v>0</v>
          </cell>
          <cell r="G291">
            <v>0</v>
          </cell>
          <cell r="H291">
            <v>0</v>
          </cell>
          <cell r="I291">
            <v>0</v>
          </cell>
          <cell r="K291" t="str">
            <v>Force10</v>
          </cell>
          <cell r="L291">
            <v>0</v>
          </cell>
          <cell r="M291">
            <v>0</v>
          </cell>
          <cell r="N291">
            <v>0</v>
          </cell>
          <cell r="O291">
            <v>0</v>
          </cell>
          <cell r="P291">
            <v>0</v>
          </cell>
          <cell r="Q291">
            <v>0</v>
          </cell>
          <cell r="R291">
            <v>0</v>
          </cell>
        </row>
        <row r="292">
          <cell r="B292" t="str">
            <v>Fujitsu</v>
          </cell>
          <cell r="C292">
            <v>0</v>
          </cell>
          <cell r="D292">
            <v>0</v>
          </cell>
          <cell r="E292">
            <v>0</v>
          </cell>
          <cell r="F292">
            <v>0</v>
          </cell>
          <cell r="G292">
            <v>0</v>
          </cell>
          <cell r="H292">
            <v>0</v>
          </cell>
          <cell r="I292">
            <v>0</v>
          </cell>
          <cell r="K292" t="str">
            <v>Fujitsu</v>
          </cell>
          <cell r="L292">
            <v>0</v>
          </cell>
          <cell r="M292">
            <v>0</v>
          </cell>
          <cell r="N292">
            <v>0</v>
          </cell>
          <cell r="O292">
            <v>0</v>
          </cell>
          <cell r="P292">
            <v>0</v>
          </cell>
          <cell r="Q292">
            <v>0</v>
          </cell>
          <cell r="R292">
            <v>0</v>
          </cell>
        </row>
        <row r="293">
          <cell r="B293" t="str">
            <v>Hammerhead Systems</v>
          </cell>
          <cell r="C293">
            <v>0</v>
          </cell>
          <cell r="D293">
            <v>0</v>
          </cell>
          <cell r="E293">
            <v>0</v>
          </cell>
          <cell r="F293">
            <v>0</v>
          </cell>
          <cell r="G293">
            <v>0</v>
          </cell>
          <cell r="H293">
            <v>0</v>
          </cell>
          <cell r="I293">
            <v>0</v>
          </cell>
          <cell r="K293" t="str">
            <v>Hammerhead Systems</v>
          </cell>
          <cell r="L293">
            <v>0</v>
          </cell>
          <cell r="M293">
            <v>0</v>
          </cell>
          <cell r="N293">
            <v>0</v>
          </cell>
          <cell r="O293">
            <v>0</v>
          </cell>
          <cell r="P293">
            <v>0</v>
          </cell>
          <cell r="Q293">
            <v>0</v>
          </cell>
          <cell r="R293">
            <v>0</v>
          </cell>
        </row>
        <row r="294">
          <cell r="B294" t="str">
            <v>Hitachi</v>
          </cell>
          <cell r="C294">
            <v>0</v>
          </cell>
          <cell r="D294">
            <v>0</v>
          </cell>
          <cell r="E294">
            <v>0</v>
          </cell>
          <cell r="F294">
            <v>0</v>
          </cell>
          <cell r="G294">
            <v>0</v>
          </cell>
          <cell r="H294">
            <v>0</v>
          </cell>
          <cell r="I294">
            <v>0</v>
          </cell>
          <cell r="K294" t="str">
            <v>Hitachi</v>
          </cell>
          <cell r="L294">
            <v>0</v>
          </cell>
          <cell r="M294">
            <v>0</v>
          </cell>
          <cell r="N294">
            <v>0</v>
          </cell>
          <cell r="O294">
            <v>0</v>
          </cell>
          <cell r="P294">
            <v>0</v>
          </cell>
          <cell r="Q294">
            <v>0</v>
          </cell>
          <cell r="R294">
            <v>0</v>
          </cell>
        </row>
        <row r="295">
          <cell r="B295" t="str">
            <v>Hitachi Cable</v>
          </cell>
          <cell r="C295">
            <v>0</v>
          </cell>
          <cell r="D295">
            <v>0</v>
          </cell>
          <cell r="E295">
            <v>0</v>
          </cell>
          <cell r="F295">
            <v>0</v>
          </cell>
          <cell r="G295">
            <v>0</v>
          </cell>
          <cell r="H295">
            <v>0</v>
          </cell>
          <cell r="I295">
            <v>0</v>
          </cell>
          <cell r="K295" t="str">
            <v>Hitachi Cable</v>
          </cell>
          <cell r="L295">
            <v>0</v>
          </cell>
          <cell r="M295">
            <v>0</v>
          </cell>
          <cell r="N295">
            <v>0</v>
          </cell>
          <cell r="O295">
            <v>0</v>
          </cell>
          <cell r="P295">
            <v>0</v>
          </cell>
          <cell r="Q295">
            <v>0</v>
          </cell>
          <cell r="R295">
            <v>0</v>
          </cell>
        </row>
        <row r="296">
          <cell r="B296" t="str">
            <v>Huawei</v>
          </cell>
          <cell r="C296">
            <v>0</v>
          </cell>
          <cell r="D296">
            <v>8.4</v>
          </cell>
          <cell r="E296">
            <v>0</v>
          </cell>
          <cell r="F296">
            <v>0</v>
          </cell>
          <cell r="G296">
            <v>0</v>
          </cell>
          <cell r="H296">
            <v>0</v>
          </cell>
          <cell r="I296">
            <v>8.4</v>
          </cell>
          <cell r="K296" t="str">
            <v>Huawei</v>
          </cell>
          <cell r="L296">
            <v>0</v>
          </cell>
          <cell r="M296">
            <v>120</v>
          </cell>
          <cell r="N296">
            <v>0</v>
          </cell>
          <cell r="O296">
            <v>0</v>
          </cell>
          <cell r="P296">
            <v>0</v>
          </cell>
          <cell r="Q296">
            <v>0</v>
          </cell>
          <cell r="R296">
            <v>120</v>
          </cell>
        </row>
        <row r="297">
          <cell r="B297" t="str">
            <v>Hyperchip</v>
          </cell>
          <cell r="C297">
            <v>0</v>
          </cell>
          <cell r="D297">
            <v>0</v>
          </cell>
          <cell r="E297">
            <v>0</v>
          </cell>
          <cell r="F297">
            <v>0</v>
          </cell>
          <cell r="G297">
            <v>0</v>
          </cell>
          <cell r="H297">
            <v>0</v>
          </cell>
          <cell r="I297">
            <v>0</v>
          </cell>
          <cell r="K297" t="str">
            <v>Hyperchip</v>
          </cell>
          <cell r="L297">
            <v>0</v>
          </cell>
          <cell r="M297">
            <v>0</v>
          </cell>
          <cell r="N297">
            <v>0</v>
          </cell>
          <cell r="O297">
            <v>0</v>
          </cell>
          <cell r="P297">
            <v>0</v>
          </cell>
          <cell r="Q297">
            <v>0</v>
          </cell>
          <cell r="R297">
            <v>0</v>
          </cell>
        </row>
        <row r="298">
          <cell r="B298" t="str">
            <v>Juniper</v>
          </cell>
          <cell r="C298">
            <v>16.5</v>
          </cell>
          <cell r="D298">
            <v>7</v>
          </cell>
          <cell r="E298">
            <v>7</v>
          </cell>
          <cell r="F298">
            <v>0</v>
          </cell>
          <cell r="G298">
            <v>0</v>
          </cell>
          <cell r="H298">
            <v>0</v>
          </cell>
          <cell r="I298">
            <v>30.5</v>
          </cell>
          <cell r="K298" t="str">
            <v>Juniper</v>
          </cell>
          <cell r="L298">
            <v>56</v>
          </cell>
          <cell r="M298">
            <v>65</v>
          </cell>
          <cell r="N298">
            <v>40</v>
          </cell>
          <cell r="O298">
            <v>0</v>
          </cell>
          <cell r="P298">
            <v>0</v>
          </cell>
          <cell r="Q298">
            <v>0</v>
          </cell>
          <cell r="R298">
            <v>161</v>
          </cell>
        </row>
        <row r="299">
          <cell r="B299" t="str">
            <v>Laurel Networks</v>
          </cell>
          <cell r="C299">
            <v>0</v>
          </cell>
          <cell r="D299">
            <v>0</v>
          </cell>
          <cell r="E299">
            <v>0</v>
          </cell>
          <cell r="F299">
            <v>0</v>
          </cell>
          <cell r="G299">
            <v>0</v>
          </cell>
          <cell r="H299">
            <v>0</v>
          </cell>
          <cell r="I299">
            <v>0</v>
          </cell>
          <cell r="K299" t="str">
            <v>Laurel Networks</v>
          </cell>
          <cell r="L299">
            <v>0</v>
          </cell>
          <cell r="M299">
            <v>0</v>
          </cell>
          <cell r="N299">
            <v>0</v>
          </cell>
          <cell r="O299">
            <v>0</v>
          </cell>
          <cell r="P299">
            <v>0</v>
          </cell>
          <cell r="Q299">
            <v>0</v>
          </cell>
          <cell r="R299">
            <v>0</v>
          </cell>
        </row>
        <row r="300">
          <cell r="B300" t="str">
            <v>Lucent</v>
          </cell>
          <cell r="C300">
            <v>0</v>
          </cell>
          <cell r="D300">
            <v>0</v>
          </cell>
          <cell r="E300">
            <v>0</v>
          </cell>
          <cell r="F300">
            <v>0</v>
          </cell>
          <cell r="G300">
            <v>0</v>
          </cell>
          <cell r="H300">
            <v>0</v>
          </cell>
          <cell r="I300">
            <v>0</v>
          </cell>
          <cell r="K300" t="str">
            <v>Lucent</v>
          </cell>
          <cell r="L300">
            <v>0</v>
          </cell>
          <cell r="M300">
            <v>0</v>
          </cell>
          <cell r="N300">
            <v>0</v>
          </cell>
          <cell r="O300">
            <v>0</v>
          </cell>
          <cell r="P300">
            <v>0</v>
          </cell>
          <cell r="Q300">
            <v>0</v>
          </cell>
          <cell r="R300">
            <v>0</v>
          </cell>
        </row>
        <row r="301">
          <cell r="B301" t="str">
            <v>NEC</v>
          </cell>
          <cell r="C301">
            <v>0</v>
          </cell>
          <cell r="D301">
            <v>0</v>
          </cell>
          <cell r="E301">
            <v>0</v>
          </cell>
          <cell r="F301">
            <v>0</v>
          </cell>
          <cell r="G301">
            <v>0</v>
          </cell>
          <cell r="H301">
            <v>0</v>
          </cell>
          <cell r="I301">
            <v>0</v>
          </cell>
          <cell r="K301" t="str">
            <v>NEC</v>
          </cell>
          <cell r="L301">
            <v>0</v>
          </cell>
          <cell r="M301">
            <v>0</v>
          </cell>
          <cell r="N301">
            <v>0</v>
          </cell>
          <cell r="O301">
            <v>0</v>
          </cell>
          <cell r="P301">
            <v>0</v>
          </cell>
          <cell r="Q301">
            <v>0</v>
          </cell>
          <cell r="R301">
            <v>0</v>
          </cell>
        </row>
        <row r="302">
          <cell r="B302" t="str">
            <v>Nokia Siemens Networks</v>
          </cell>
          <cell r="C302">
            <v>0</v>
          </cell>
          <cell r="D302">
            <v>0</v>
          </cell>
          <cell r="E302">
            <v>0</v>
          </cell>
          <cell r="F302">
            <v>0</v>
          </cell>
          <cell r="G302">
            <v>0</v>
          </cell>
          <cell r="H302">
            <v>0</v>
          </cell>
          <cell r="I302">
            <v>0</v>
          </cell>
          <cell r="K302" t="str">
            <v>Nokia Siemens Networks</v>
          </cell>
          <cell r="L302">
            <v>0</v>
          </cell>
          <cell r="M302">
            <v>0</v>
          </cell>
          <cell r="N302">
            <v>0</v>
          </cell>
          <cell r="O302">
            <v>0</v>
          </cell>
          <cell r="P302">
            <v>0</v>
          </cell>
          <cell r="Q302">
            <v>0</v>
          </cell>
          <cell r="R302">
            <v>0</v>
          </cell>
        </row>
        <row r="303">
          <cell r="B303" t="str">
            <v>Nortel</v>
          </cell>
          <cell r="C303">
            <v>0</v>
          </cell>
          <cell r="D303">
            <v>0</v>
          </cell>
          <cell r="E303">
            <v>5</v>
          </cell>
          <cell r="F303">
            <v>0</v>
          </cell>
          <cell r="G303">
            <v>0</v>
          </cell>
          <cell r="H303">
            <v>56.9</v>
          </cell>
          <cell r="I303">
            <v>61.9</v>
          </cell>
          <cell r="K303" t="str">
            <v>Nortel</v>
          </cell>
          <cell r="L303">
            <v>0</v>
          </cell>
          <cell r="M303">
            <v>0</v>
          </cell>
          <cell r="N303">
            <v>20</v>
          </cell>
          <cell r="O303">
            <v>0</v>
          </cell>
          <cell r="P303">
            <v>0</v>
          </cell>
          <cell r="Q303">
            <v>216</v>
          </cell>
          <cell r="R303">
            <v>236</v>
          </cell>
        </row>
        <row r="304">
          <cell r="B304" t="str">
            <v>Procket</v>
          </cell>
          <cell r="C304">
            <v>0</v>
          </cell>
          <cell r="D304">
            <v>0</v>
          </cell>
          <cell r="E304">
            <v>0</v>
          </cell>
          <cell r="F304">
            <v>0</v>
          </cell>
          <cell r="G304">
            <v>0</v>
          </cell>
          <cell r="H304">
            <v>0</v>
          </cell>
          <cell r="I304">
            <v>0</v>
          </cell>
          <cell r="K304" t="str">
            <v>Procket</v>
          </cell>
          <cell r="L304">
            <v>0</v>
          </cell>
          <cell r="M304">
            <v>0</v>
          </cell>
          <cell r="N304">
            <v>0</v>
          </cell>
          <cell r="O304">
            <v>0</v>
          </cell>
          <cell r="P304">
            <v>0</v>
          </cell>
          <cell r="Q304">
            <v>0</v>
          </cell>
          <cell r="R304">
            <v>0</v>
          </cell>
        </row>
        <row r="305">
          <cell r="B305" t="str">
            <v>Quarry</v>
          </cell>
          <cell r="C305">
            <v>0</v>
          </cell>
          <cell r="D305">
            <v>0</v>
          </cell>
          <cell r="E305">
            <v>0</v>
          </cell>
          <cell r="F305">
            <v>0</v>
          </cell>
          <cell r="G305">
            <v>0</v>
          </cell>
          <cell r="H305">
            <v>0</v>
          </cell>
          <cell r="I305">
            <v>0</v>
          </cell>
          <cell r="K305" t="str">
            <v>Quarry</v>
          </cell>
          <cell r="L305">
            <v>0</v>
          </cell>
          <cell r="M305">
            <v>0</v>
          </cell>
          <cell r="N305">
            <v>0</v>
          </cell>
          <cell r="O305">
            <v>0</v>
          </cell>
          <cell r="P305">
            <v>0</v>
          </cell>
          <cell r="Q305">
            <v>0</v>
          </cell>
          <cell r="R305">
            <v>0</v>
          </cell>
        </row>
        <row r="306">
          <cell r="B306" t="str">
            <v>Redback</v>
          </cell>
          <cell r="C306">
            <v>0</v>
          </cell>
          <cell r="D306">
            <v>0</v>
          </cell>
          <cell r="E306">
            <v>0</v>
          </cell>
          <cell r="F306">
            <v>0</v>
          </cell>
          <cell r="G306">
            <v>0</v>
          </cell>
          <cell r="H306">
            <v>0</v>
          </cell>
          <cell r="I306">
            <v>0</v>
          </cell>
          <cell r="K306" t="str">
            <v>Redback</v>
          </cell>
          <cell r="L306">
            <v>0</v>
          </cell>
          <cell r="M306">
            <v>0</v>
          </cell>
          <cell r="N306">
            <v>0</v>
          </cell>
          <cell r="O306">
            <v>0</v>
          </cell>
          <cell r="P306">
            <v>0</v>
          </cell>
          <cell r="Q306">
            <v>0</v>
          </cell>
          <cell r="R306">
            <v>0</v>
          </cell>
        </row>
        <row r="307">
          <cell r="B307" t="str">
            <v>Riverstone</v>
          </cell>
          <cell r="C307">
            <v>0</v>
          </cell>
          <cell r="D307">
            <v>0</v>
          </cell>
          <cell r="E307">
            <v>0</v>
          </cell>
          <cell r="F307">
            <v>0</v>
          </cell>
          <cell r="G307">
            <v>0</v>
          </cell>
          <cell r="H307">
            <v>0</v>
          </cell>
          <cell r="I307">
            <v>0</v>
          </cell>
          <cell r="K307" t="str">
            <v>Riverstone</v>
          </cell>
          <cell r="L307">
            <v>0</v>
          </cell>
          <cell r="M307">
            <v>0</v>
          </cell>
          <cell r="N307">
            <v>0</v>
          </cell>
          <cell r="O307">
            <v>0</v>
          </cell>
          <cell r="P307">
            <v>0</v>
          </cell>
          <cell r="Q307">
            <v>0</v>
          </cell>
          <cell r="R307">
            <v>0</v>
          </cell>
        </row>
        <row r="308">
          <cell r="B308" t="str">
            <v>Tellabs</v>
          </cell>
          <cell r="C308">
            <v>0</v>
          </cell>
          <cell r="D308">
            <v>0</v>
          </cell>
          <cell r="E308">
            <v>0</v>
          </cell>
          <cell r="F308">
            <v>0</v>
          </cell>
          <cell r="G308">
            <v>0</v>
          </cell>
          <cell r="H308">
            <v>0</v>
          </cell>
          <cell r="I308">
            <v>0</v>
          </cell>
          <cell r="K308" t="str">
            <v>Tellabs</v>
          </cell>
          <cell r="L308">
            <v>0</v>
          </cell>
          <cell r="M308">
            <v>0</v>
          </cell>
          <cell r="N308">
            <v>0</v>
          </cell>
          <cell r="O308">
            <v>0</v>
          </cell>
          <cell r="P308">
            <v>0</v>
          </cell>
          <cell r="Q308">
            <v>0</v>
          </cell>
          <cell r="R308">
            <v>0</v>
          </cell>
        </row>
        <row r="309">
          <cell r="B309" t="str">
            <v>ZTE</v>
          </cell>
          <cell r="C309">
            <v>0</v>
          </cell>
          <cell r="D309">
            <v>0</v>
          </cell>
          <cell r="E309">
            <v>0</v>
          </cell>
          <cell r="F309">
            <v>0</v>
          </cell>
          <cell r="G309">
            <v>0</v>
          </cell>
          <cell r="H309">
            <v>0</v>
          </cell>
          <cell r="I309">
            <v>0</v>
          </cell>
          <cell r="K309" t="str">
            <v>ZTE</v>
          </cell>
          <cell r="L309">
            <v>0</v>
          </cell>
          <cell r="M309">
            <v>0</v>
          </cell>
          <cell r="N309">
            <v>0</v>
          </cell>
          <cell r="O309">
            <v>0</v>
          </cell>
          <cell r="P309">
            <v>0</v>
          </cell>
          <cell r="Q309">
            <v>0</v>
          </cell>
          <cell r="R309">
            <v>0</v>
          </cell>
        </row>
        <row r="310">
          <cell r="B310" t="str">
            <v>Other</v>
          </cell>
          <cell r="C310">
            <v>0</v>
          </cell>
          <cell r="D310">
            <v>0</v>
          </cell>
          <cell r="E310">
            <v>0</v>
          </cell>
          <cell r="F310">
            <v>0</v>
          </cell>
          <cell r="G310">
            <v>0</v>
          </cell>
          <cell r="H310">
            <v>0</v>
          </cell>
          <cell r="I310">
            <v>0</v>
          </cell>
          <cell r="K310" t="str">
            <v>Other</v>
          </cell>
          <cell r="L310">
            <v>0</v>
          </cell>
          <cell r="M310">
            <v>0</v>
          </cell>
          <cell r="N310">
            <v>0</v>
          </cell>
          <cell r="O310">
            <v>0</v>
          </cell>
          <cell r="P310">
            <v>0</v>
          </cell>
          <cell r="Q310">
            <v>0</v>
          </cell>
          <cell r="R310">
            <v>0</v>
          </cell>
        </row>
        <row r="311">
          <cell r="B311" t="str">
            <v>Total</v>
          </cell>
          <cell r="C311">
            <v>57.7</v>
          </cell>
          <cell r="D311">
            <v>70.699999999999989</v>
          </cell>
          <cell r="E311">
            <v>19.100000000000001</v>
          </cell>
          <cell r="F311">
            <v>0</v>
          </cell>
          <cell r="G311">
            <v>3</v>
          </cell>
          <cell r="H311">
            <v>113.4</v>
          </cell>
          <cell r="I311">
            <v>263.89999999999998</v>
          </cell>
          <cell r="K311" t="str">
            <v>Total</v>
          </cell>
          <cell r="L311">
            <v>162</v>
          </cell>
          <cell r="M311">
            <v>1323</v>
          </cell>
          <cell r="N311">
            <v>138</v>
          </cell>
          <cell r="O311">
            <v>0</v>
          </cell>
          <cell r="P311">
            <v>103</v>
          </cell>
          <cell r="Q311">
            <v>632</v>
          </cell>
          <cell r="R311">
            <v>2358</v>
          </cell>
        </row>
        <row r="316">
          <cell r="B316" t="str">
            <v>Vendor</v>
          </cell>
          <cell r="C316" t="str">
            <v>Core IP/MPLS</v>
          </cell>
          <cell r="D316" t="str">
            <v xml:space="preserve">Edge IP/MPLS </v>
          </cell>
          <cell r="E316" t="str">
            <v>Subscriber Service Router</v>
          </cell>
          <cell r="F316" t="str">
            <v>BRAS</v>
          </cell>
          <cell r="G316" t="str">
            <v>IP/Ethernet</v>
          </cell>
          <cell r="H316" t="str">
            <v>ATM/MPLS</v>
          </cell>
          <cell r="I316" t="str">
            <v>Total IPS</v>
          </cell>
          <cell r="K316" t="str">
            <v>Vendor</v>
          </cell>
          <cell r="L316" t="str">
            <v>Core IP/MPLS</v>
          </cell>
          <cell r="M316" t="str">
            <v>Edge IP/MPLS</v>
          </cell>
          <cell r="N316" t="str">
            <v>Subscriber Service Router</v>
          </cell>
          <cell r="O316" t="str">
            <v>BRAS</v>
          </cell>
          <cell r="P316" t="str">
            <v>IP/Ethernet</v>
          </cell>
          <cell r="Q316" t="str">
            <v>ATM/MPLS</v>
          </cell>
          <cell r="R316" t="str">
            <v>Total IPS</v>
          </cell>
        </row>
        <row r="317">
          <cell r="B317" t="str">
            <v>Alaxala Networks</v>
          </cell>
          <cell r="C317">
            <v>0</v>
          </cell>
          <cell r="D317">
            <v>12</v>
          </cell>
          <cell r="E317">
            <v>0</v>
          </cell>
          <cell r="F317">
            <v>0</v>
          </cell>
          <cell r="G317">
            <v>0</v>
          </cell>
          <cell r="H317">
            <v>0</v>
          </cell>
          <cell r="I317">
            <v>12</v>
          </cell>
          <cell r="K317" t="str">
            <v>Alaxala Networks</v>
          </cell>
          <cell r="L317">
            <v>0</v>
          </cell>
          <cell r="M317">
            <v>104</v>
          </cell>
          <cell r="N317">
            <v>0</v>
          </cell>
          <cell r="O317">
            <v>0</v>
          </cell>
          <cell r="P317">
            <v>0</v>
          </cell>
          <cell r="Q317">
            <v>0</v>
          </cell>
          <cell r="R317">
            <v>104</v>
          </cell>
        </row>
        <row r="318">
          <cell r="B318" t="str">
            <v>Alcatel-Lucent</v>
          </cell>
          <cell r="C318">
            <v>0</v>
          </cell>
          <cell r="D318">
            <v>0</v>
          </cell>
          <cell r="E318">
            <v>0</v>
          </cell>
          <cell r="F318">
            <v>0</v>
          </cell>
          <cell r="G318">
            <v>5</v>
          </cell>
          <cell r="H318">
            <v>18</v>
          </cell>
          <cell r="I318">
            <v>23</v>
          </cell>
          <cell r="K318" t="str">
            <v>Alcatel-Lucent</v>
          </cell>
          <cell r="L318">
            <v>0</v>
          </cell>
          <cell r="M318">
            <v>0</v>
          </cell>
          <cell r="N318">
            <v>0</v>
          </cell>
          <cell r="O318">
            <v>0</v>
          </cell>
          <cell r="P318">
            <v>246</v>
          </cell>
          <cell r="Q318">
            <v>161</v>
          </cell>
          <cell r="R318">
            <v>407</v>
          </cell>
        </row>
        <row r="319">
          <cell r="B319" t="str">
            <v>Atrica</v>
          </cell>
          <cell r="I319">
            <v>0</v>
          </cell>
          <cell r="K319" t="str">
            <v>Atrica</v>
          </cell>
          <cell r="R319">
            <v>0</v>
          </cell>
        </row>
        <row r="320">
          <cell r="B320" t="str">
            <v>Avici</v>
          </cell>
          <cell r="C320">
            <v>0.7</v>
          </cell>
          <cell r="D320">
            <v>0</v>
          </cell>
          <cell r="E320">
            <v>0</v>
          </cell>
          <cell r="F320">
            <v>0</v>
          </cell>
          <cell r="G320">
            <v>0</v>
          </cell>
          <cell r="H320">
            <v>0</v>
          </cell>
          <cell r="I320">
            <v>0.7</v>
          </cell>
          <cell r="K320" t="str">
            <v>Avici</v>
          </cell>
          <cell r="L320">
            <v>1</v>
          </cell>
          <cell r="M320">
            <v>0</v>
          </cell>
          <cell r="N320">
            <v>0</v>
          </cell>
          <cell r="O320">
            <v>0</v>
          </cell>
          <cell r="P320">
            <v>0</v>
          </cell>
          <cell r="Q320">
            <v>0</v>
          </cell>
          <cell r="R320">
            <v>1</v>
          </cell>
        </row>
        <row r="321">
          <cell r="B321" t="str">
            <v>Brocade</v>
          </cell>
          <cell r="C321">
            <v>0</v>
          </cell>
          <cell r="D321">
            <v>0</v>
          </cell>
          <cell r="E321">
            <v>0</v>
          </cell>
          <cell r="F321">
            <v>0</v>
          </cell>
          <cell r="G321">
            <v>2</v>
          </cell>
          <cell r="H321">
            <v>0</v>
          </cell>
          <cell r="I321">
            <v>2</v>
          </cell>
          <cell r="K321" t="str">
            <v>Brocade</v>
          </cell>
          <cell r="L321">
            <v>0</v>
          </cell>
          <cell r="M321">
            <v>0</v>
          </cell>
          <cell r="N321">
            <v>0</v>
          </cell>
          <cell r="O321">
            <v>0</v>
          </cell>
          <cell r="P321">
            <v>77</v>
          </cell>
          <cell r="Q321">
            <v>0</v>
          </cell>
          <cell r="R321">
            <v>77</v>
          </cell>
        </row>
        <row r="322">
          <cell r="B322" t="str">
            <v>Caspian</v>
          </cell>
          <cell r="C322">
            <v>0</v>
          </cell>
          <cell r="D322">
            <v>0</v>
          </cell>
          <cell r="E322">
            <v>0</v>
          </cell>
          <cell r="F322">
            <v>0</v>
          </cell>
          <cell r="G322">
            <v>0</v>
          </cell>
          <cell r="H322">
            <v>0</v>
          </cell>
          <cell r="I322">
            <v>0</v>
          </cell>
          <cell r="K322" t="str">
            <v>Caspian</v>
          </cell>
          <cell r="L322">
            <v>0</v>
          </cell>
          <cell r="M322">
            <v>0</v>
          </cell>
          <cell r="N322">
            <v>0</v>
          </cell>
          <cell r="O322">
            <v>0</v>
          </cell>
          <cell r="P322">
            <v>0</v>
          </cell>
          <cell r="Q322">
            <v>0</v>
          </cell>
          <cell r="R322">
            <v>0</v>
          </cell>
        </row>
        <row r="323">
          <cell r="B323" t="str">
            <v>Chiaro</v>
          </cell>
          <cell r="C323">
            <v>0</v>
          </cell>
          <cell r="D323">
            <v>0</v>
          </cell>
          <cell r="E323">
            <v>0</v>
          </cell>
          <cell r="F323">
            <v>0</v>
          </cell>
          <cell r="G323">
            <v>0</v>
          </cell>
          <cell r="H323">
            <v>0</v>
          </cell>
          <cell r="I323">
            <v>0</v>
          </cell>
          <cell r="K323" t="str">
            <v>Chiaro</v>
          </cell>
          <cell r="L323">
            <v>0</v>
          </cell>
          <cell r="M323">
            <v>0</v>
          </cell>
          <cell r="N323">
            <v>0</v>
          </cell>
          <cell r="O323">
            <v>0</v>
          </cell>
          <cell r="P323">
            <v>0</v>
          </cell>
          <cell r="Q323">
            <v>0</v>
          </cell>
          <cell r="R323">
            <v>0</v>
          </cell>
        </row>
        <row r="324">
          <cell r="B324" t="str">
            <v>Ciena</v>
          </cell>
          <cell r="C324">
            <v>0</v>
          </cell>
          <cell r="D324">
            <v>0</v>
          </cell>
          <cell r="E324">
            <v>0</v>
          </cell>
          <cell r="F324">
            <v>0</v>
          </cell>
          <cell r="G324">
            <v>0</v>
          </cell>
          <cell r="H324">
            <v>0</v>
          </cell>
          <cell r="I324">
            <v>0</v>
          </cell>
          <cell r="K324" t="str">
            <v>Ciena</v>
          </cell>
          <cell r="L324">
            <v>0</v>
          </cell>
          <cell r="M324">
            <v>0</v>
          </cell>
          <cell r="N324">
            <v>0</v>
          </cell>
          <cell r="O324">
            <v>0</v>
          </cell>
          <cell r="P324">
            <v>0</v>
          </cell>
          <cell r="Q324">
            <v>0</v>
          </cell>
          <cell r="R324">
            <v>0</v>
          </cell>
        </row>
        <row r="325">
          <cell r="B325" t="str">
            <v>Cisco</v>
          </cell>
          <cell r="C325">
            <v>37.9</v>
          </cell>
          <cell r="D325">
            <v>25.2</v>
          </cell>
          <cell r="E325">
            <v>8.5</v>
          </cell>
          <cell r="F325">
            <v>0</v>
          </cell>
          <cell r="G325">
            <v>105</v>
          </cell>
          <cell r="H325">
            <v>19</v>
          </cell>
          <cell r="I325">
            <v>195.6</v>
          </cell>
          <cell r="K325" t="str">
            <v>Cisco</v>
          </cell>
          <cell r="L325">
            <v>91</v>
          </cell>
          <cell r="M325">
            <v>615</v>
          </cell>
          <cell r="N325">
            <v>282</v>
          </cell>
          <cell r="O325">
            <v>0</v>
          </cell>
          <cell r="P325">
            <v>3367</v>
          </cell>
          <cell r="Q325">
            <v>142</v>
          </cell>
          <cell r="R325">
            <v>4497</v>
          </cell>
        </row>
        <row r="326">
          <cell r="B326" t="str">
            <v>Cosine</v>
          </cell>
          <cell r="C326">
            <v>0</v>
          </cell>
          <cell r="D326">
            <v>0</v>
          </cell>
          <cell r="E326">
            <v>0.5</v>
          </cell>
          <cell r="F326">
            <v>0</v>
          </cell>
          <cell r="G326">
            <v>0</v>
          </cell>
          <cell r="H326">
            <v>0</v>
          </cell>
          <cell r="I326">
            <v>0.5</v>
          </cell>
          <cell r="K326" t="str">
            <v>Cosine</v>
          </cell>
          <cell r="L326">
            <v>0</v>
          </cell>
          <cell r="M326">
            <v>0</v>
          </cell>
          <cell r="N326">
            <v>3</v>
          </cell>
          <cell r="O326">
            <v>0</v>
          </cell>
          <cell r="P326">
            <v>0</v>
          </cell>
          <cell r="Q326">
            <v>0</v>
          </cell>
          <cell r="R326">
            <v>3</v>
          </cell>
        </row>
        <row r="327">
          <cell r="B327" t="str">
            <v>ECI Telecom</v>
          </cell>
          <cell r="C327">
            <v>0</v>
          </cell>
          <cell r="D327">
            <v>0</v>
          </cell>
          <cell r="E327">
            <v>0</v>
          </cell>
          <cell r="F327">
            <v>0</v>
          </cell>
          <cell r="G327">
            <v>0</v>
          </cell>
          <cell r="H327">
            <v>0</v>
          </cell>
          <cell r="I327">
            <v>0</v>
          </cell>
          <cell r="K327" t="str">
            <v>ECI Telecom</v>
          </cell>
          <cell r="L327">
            <v>0</v>
          </cell>
          <cell r="M327">
            <v>0</v>
          </cell>
          <cell r="N327">
            <v>0</v>
          </cell>
          <cell r="O327">
            <v>0</v>
          </cell>
          <cell r="P327">
            <v>0</v>
          </cell>
          <cell r="Q327">
            <v>0</v>
          </cell>
          <cell r="R327">
            <v>0</v>
          </cell>
        </row>
        <row r="328">
          <cell r="B328" t="str">
            <v>Equipe</v>
          </cell>
          <cell r="C328">
            <v>0</v>
          </cell>
          <cell r="D328">
            <v>0</v>
          </cell>
          <cell r="E328">
            <v>0</v>
          </cell>
          <cell r="F328">
            <v>0</v>
          </cell>
          <cell r="G328">
            <v>0</v>
          </cell>
          <cell r="H328">
            <v>0</v>
          </cell>
          <cell r="I328">
            <v>0</v>
          </cell>
          <cell r="K328" t="str">
            <v>Equipe</v>
          </cell>
          <cell r="L328">
            <v>0</v>
          </cell>
          <cell r="M328">
            <v>0</v>
          </cell>
          <cell r="N328">
            <v>0</v>
          </cell>
          <cell r="O328">
            <v>0</v>
          </cell>
          <cell r="P328">
            <v>0</v>
          </cell>
          <cell r="Q328">
            <v>0</v>
          </cell>
          <cell r="R328">
            <v>0</v>
          </cell>
        </row>
        <row r="329">
          <cell r="B329" t="str">
            <v>Ericsson</v>
          </cell>
          <cell r="C329">
            <v>0</v>
          </cell>
          <cell r="D329">
            <v>1.6</v>
          </cell>
          <cell r="E329">
            <v>11</v>
          </cell>
          <cell r="F329">
            <v>0</v>
          </cell>
          <cell r="G329">
            <v>0</v>
          </cell>
          <cell r="H329">
            <v>12</v>
          </cell>
          <cell r="I329">
            <v>24.6</v>
          </cell>
          <cell r="K329" t="str">
            <v>Ericsson</v>
          </cell>
          <cell r="L329">
            <v>0</v>
          </cell>
          <cell r="M329">
            <v>18</v>
          </cell>
          <cell r="N329">
            <v>89</v>
          </cell>
          <cell r="O329">
            <v>0</v>
          </cell>
          <cell r="P329">
            <v>0</v>
          </cell>
          <cell r="Q329">
            <v>42</v>
          </cell>
          <cell r="R329">
            <v>149</v>
          </cell>
        </row>
        <row r="330">
          <cell r="B330" t="str">
            <v>Extreme</v>
          </cell>
          <cell r="C330">
            <v>0</v>
          </cell>
          <cell r="D330">
            <v>0</v>
          </cell>
          <cell r="E330">
            <v>0</v>
          </cell>
          <cell r="F330">
            <v>0</v>
          </cell>
          <cell r="G330">
            <v>5</v>
          </cell>
          <cell r="H330">
            <v>0</v>
          </cell>
          <cell r="I330">
            <v>5</v>
          </cell>
          <cell r="K330" t="str">
            <v>Extreme</v>
          </cell>
          <cell r="L330">
            <v>0</v>
          </cell>
          <cell r="M330">
            <v>0</v>
          </cell>
          <cell r="N330">
            <v>0</v>
          </cell>
          <cell r="O330">
            <v>0</v>
          </cell>
          <cell r="P330">
            <v>171</v>
          </cell>
          <cell r="Q330">
            <v>0</v>
          </cell>
          <cell r="R330">
            <v>171</v>
          </cell>
        </row>
        <row r="331">
          <cell r="B331" t="str">
            <v>Force10</v>
          </cell>
          <cell r="C331">
            <v>0</v>
          </cell>
          <cell r="D331">
            <v>0</v>
          </cell>
          <cell r="E331">
            <v>0</v>
          </cell>
          <cell r="F331">
            <v>0</v>
          </cell>
          <cell r="G331">
            <v>0</v>
          </cell>
          <cell r="H331">
            <v>0</v>
          </cell>
          <cell r="I331">
            <v>0</v>
          </cell>
          <cell r="K331" t="str">
            <v>Force10</v>
          </cell>
          <cell r="L331">
            <v>0</v>
          </cell>
          <cell r="M331">
            <v>0</v>
          </cell>
          <cell r="N331">
            <v>0</v>
          </cell>
          <cell r="O331">
            <v>0</v>
          </cell>
          <cell r="P331">
            <v>0</v>
          </cell>
          <cell r="Q331">
            <v>0</v>
          </cell>
          <cell r="R331">
            <v>0</v>
          </cell>
        </row>
        <row r="332">
          <cell r="B332" t="str">
            <v>Fujitsu</v>
          </cell>
          <cell r="C332">
            <v>0</v>
          </cell>
          <cell r="D332">
            <v>6.9</v>
          </cell>
          <cell r="E332">
            <v>1.9</v>
          </cell>
          <cell r="F332">
            <v>0</v>
          </cell>
          <cell r="G332">
            <v>2</v>
          </cell>
          <cell r="H332">
            <v>0</v>
          </cell>
          <cell r="I332">
            <v>10.8</v>
          </cell>
          <cell r="K332" t="str">
            <v>Fujitsu</v>
          </cell>
          <cell r="L332">
            <v>0</v>
          </cell>
          <cell r="M332">
            <v>99</v>
          </cell>
          <cell r="N332">
            <v>35</v>
          </cell>
          <cell r="O332">
            <v>0</v>
          </cell>
          <cell r="P332">
            <v>57</v>
          </cell>
          <cell r="Q332">
            <v>0</v>
          </cell>
          <cell r="R332">
            <v>191</v>
          </cell>
        </row>
        <row r="333">
          <cell r="B333" t="str">
            <v>Hammerhead Systems</v>
          </cell>
          <cell r="C333">
            <v>0</v>
          </cell>
          <cell r="D333">
            <v>0</v>
          </cell>
          <cell r="E333">
            <v>0</v>
          </cell>
          <cell r="F333">
            <v>0</v>
          </cell>
          <cell r="G333">
            <v>0</v>
          </cell>
          <cell r="H333">
            <v>0</v>
          </cell>
          <cell r="I333">
            <v>0</v>
          </cell>
          <cell r="K333" t="str">
            <v>Hammerhead Systems</v>
          </cell>
          <cell r="L333">
            <v>0</v>
          </cell>
          <cell r="M333">
            <v>0</v>
          </cell>
          <cell r="N333">
            <v>0</v>
          </cell>
          <cell r="O333">
            <v>0</v>
          </cell>
          <cell r="P333">
            <v>0</v>
          </cell>
          <cell r="Q333">
            <v>0</v>
          </cell>
          <cell r="R333">
            <v>0</v>
          </cell>
        </row>
        <row r="334">
          <cell r="B334" t="str">
            <v>Hitachi</v>
          </cell>
          <cell r="C334">
            <v>0</v>
          </cell>
          <cell r="D334">
            <v>0</v>
          </cell>
          <cell r="E334">
            <v>0</v>
          </cell>
          <cell r="F334">
            <v>0</v>
          </cell>
          <cell r="G334">
            <v>0</v>
          </cell>
          <cell r="H334">
            <v>0</v>
          </cell>
          <cell r="I334">
            <v>0</v>
          </cell>
          <cell r="K334" t="str">
            <v>Hitachi</v>
          </cell>
          <cell r="L334">
            <v>0</v>
          </cell>
          <cell r="M334">
            <v>0</v>
          </cell>
          <cell r="N334">
            <v>0</v>
          </cell>
          <cell r="O334">
            <v>0</v>
          </cell>
          <cell r="P334">
            <v>0</v>
          </cell>
          <cell r="Q334">
            <v>0</v>
          </cell>
          <cell r="R334">
            <v>0</v>
          </cell>
        </row>
        <row r="335">
          <cell r="B335" t="str">
            <v>Hitachi Cable</v>
          </cell>
          <cell r="C335">
            <v>0</v>
          </cell>
          <cell r="D335">
            <v>0</v>
          </cell>
          <cell r="E335">
            <v>0</v>
          </cell>
          <cell r="F335">
            <v>0</v>
          </cell>
          <cell r="G335">
            <v>0</v>
          </cell>
          <cell r="H335">
            <v>0</v>
          </cell>
          <cell r="I335">
            <v>0</v>
          </cell>
          <cell r="K335" t="str">
            <v>Hitachi Cable</v>
          </cell>
          <cell r="L335">
            <v>0</v>
          </cell>
          <cell r="M335">
            <v>0</v>
          </cell>
          <cell r="N335">
            <v>0</v>
          </cell>
          <cell r="O335">
            <v>0</v>
          </cell>
          <cell r="P335">
            <v>0</v>
          </cell>
          <cell r="Q335">
            <v>0</v>
          </cell>
          <cell r="R335">
            <v>0</v>
          </cell>
        </row>
        <row r="336">
          <cell r="B336" t="str">
            <v>Huawei</v>
          </cell>
          <cell r="C336">
            <v>0</v>
          </cell>
          <cell r="D336">
            <v>5.8</v>
          </cell>
          <cell r="E336">
            <v>0</v>
          </cell>
          <cell r="F336">
            <v>0</v>
          </cell>
          <cell r="G336">
            <v>0</v>
          </cell>
          <cell r="H336">
            <v>0</v>
          </cell>
          <cell r="I336">
            <v>5.8</v>
          </cell>
          <cell r="K336" t="str">
            <v>Huawei</v>
          </cell>
          <cell r="L336">
            <v>0</v>
          </cell>
          <cell r="M336">
            <v>82</v>
          </cell>
          <cell r="N336">
            <v>0</v>
          </cell>
          <cell r="O336">
            <v>0</v>
          </cell>
          <cell r="P336">
            <v>0</v>
          </cell>
          <cell r="Q336">
            <v>0</v>
          </cell>
          <cell r="R336">
            <v>82</v>
          </cell>
        </row>
        <row r="337">
          <cell r="B337" t="str">
            <v>Hyperchip</v>
          </cell>
          <cell r="C337">
            <v>0</v>
          </cell>
          <cell r="D337">
            <v>0</v>
          </cell>
          <cell r="E337">
            <v>0</v>
          </cell>
          <cell r="F337">
            <v>0</v>
          </cell>
          <cell r="G337">
            <v>0</v>
          </cell>
          <cell r="H337">
            <v>0</v>
          </cell>
          <cell r="I337">
            <v>0</v>
          </cell>
          <cell r="K337" t="str">
            <v>Hyperchip</v>
          </cell>
          <cell r="L337">
            <v>0</v>
          </cell>
          <cell r="M337">
            <v>0</v>
          </cell>
          <cell r="N337">
            <v>0</v>
          </cell>
          <cell r="O337">
            <v>0</v>
          </cell>
          <cell r="P337">
            <v>0</v>
          </cell>
          <cell r="Q337">
            <v>0</v>
          </cell>
          <cell r="R337">
            <v>0</v>
          </cell>
        </row>
        <row r="338">
          <cell r="B338" t="str">
            <v>Juniper</v>
          </cell>
          <cell r="C338">
            <v>27.3</v>
          </cell>
          <cell r="D338">
            <v>11.6</v>
          </cell>
          <cell r="E338">
            <v>11.7</v>
          </cell>
          <cell r="F338">
            <v>0</v>
          </cell>
          <cell r="G338">
            <v>0</v>
          </cell>
          <cell r="H338">
            <v>0</v>
          </cell>
          <cell r="I338">
            <v>50.599999999999994</v>
          </cell>
          <cell r="K338" t="str">
            <v>Juniper</v>
          </cell>
          <cell r="L338">
            <v>91</v>
          </cell>
          <cell r="M338">
            <v>105</v>
          </cell>
          <cell r="N338">
            <v>155</v>
          </cell>
          <cell r="O338">
            <v>0</v>
          </cell>
          <cell r="P338">
            <v>0</v>
          </cell>
          <cell r="Q338">
            <v>0</v>
          </cell>
          <cell r="R338">
            <v>351</v>
          </cell>
        </row>
        <row r="339">
          <cell r="B339" t="str">
            <v>Laurel Networks</v>
          </cell>
          <cell r="C339">
            <v>0</v>
          </cell>
          <cell r="D339">
            <v>0</v>
          </cell>
          <cell r="E339">
            <v>0</v>
          </cell>
          <cell r="F339">
            <v>0</v>
          </cell>
          <cell r="G339">
            <v>0</v>
          </cell>
          <cell r="H339">
            <v>0</v>
          </cell>
          <cell r="I339">
            <v>0</v>
          </cell>
          <cell r="K339" t="str">
            <v>Laurel Networks</v>
          </cell>
          <cell r="L339">
            <v>0</v>
          </cell>
          <cell r="M339">
            <v>0</v>
          </cell>
          <cell r="N339">
            <v>0</v>
          </cell>
          <cell r="O339">
            <v>0</v>
          </cell>
          <cell r="P339">
            <v>0</v>
          </cell>
          <cell r="Q339">
            <v>0</v>
          </cell>
          <cell r="R339">
            <v>0</v>
          </cell>
        </row>
        <row r="340">
          <cell r="B340" t="str">
            <v>Lucent</v>
          </cell>
          <cell r="C340">
            <v>0</v>
          </cell>
          <cell r="D340">
            <v>0</v>
          </cell>
          <cell r="E340">
            <v>0</v>
          </cell>
          <cell r="F340">
            <v>0</v>
          </cell>
          <cell r="G340">
            <v>0</v>
          </cell>
          <cell r="H340">
            <v>0</v>
          </cell>
          <cell r="I340">
            <v>0</v>
          </cell>
          <cell r="K340" t="str">
            <v>Lucent</v>
          </cell>
          <cell r="L340">
            <v>0</v>
          </cell>
          <cell r="M340">
            <v>0</v>
          </cell>
          <cell r="N340">
            <v>0</v>
          </cell>
          <cell r="O340">
            <v>0</v>
          </cell>
          <cell r="P340">
            <v>0</v>
          </cell>
          <cell r="Q340">
            <v>0</v>
          </cell>
          <cell r="R340">
            <v>0</v>
          </cell>
        </row>
        <row r="341">
          <cell r="B341" t="str">
            <v>NEC</v>
          </cell>
          <cell r="C341">
            <v>0</v>
          </cell>
          <cell r="D341">
            <v>11</v>
          </cell>
          <cell r="E341">
            <v>0</v>
          </cell>
          <cell r="F341">
            <v>0</v>
          </cell>
          <cell r="G341">
            <v>1</v>
          </cell>
          <cell r="H341">
            <v>4</v>
          </cell>
          <cell r="I341">
            <v>16</v>
          </cell>
          <cell r="K341" t="str">
            <v>NEC</v>
          </cell>
          <cell r="L341">
            <v>0</v>
          </cell>
          <cell r="M341">
            <v>88</v>
          </cell>
          <cell r="N341">
            <v>0</v>
          </cell>
          <cell r="O341">
            <v>0</v>
          </cell>
          <cell r="P341">
            <v>35</v>
          </cell>
          <cell r="Q341">
            <v>133</v>
          </cell>
          <cell r="R341">
            <v>256</v>
          </cell>
        </row>
        <row r="342">
          <cell r="B342" t="str">
            <v>Nokia Siemens Networks</v>
          </cell>
          <cell r="C342">
            <v>0</v>
          </cell>
          <cell r="D342">
            <v>0</v>
          </cell>
          <cell r="E342">
            <v>0</v>
          </cell>
          <cell r="F342">
            <v>0</v>
          </cell>
          <cell r="G342">
            <v>0</v>
          </cell>
          <cell r="H342">
            <v>0</v>
          </cell>
          <cell r="I342">
            <v>0</v>
          </cell>
          <cell r="K342" t="str">
            <v>Nokia Siemens Networks</v>
          </cell>
          <cell r="L342">
            <v>0</v>
          </cell>
          <cell r="M342">
            <v>0</v>
          </cell>
          <cell r="N342">
            <v>0</v>
          </cell>
          <cell r="O342">
            <v>0</v>
          </cell>
          <cell r="P342">
            <v>0</v>
          </cell>
          <cell r="Q342">
            <v>0</v>
          </cell>
          <cell r="R342">
            <v>0</v>
          </cell>
        </row>
        <row r="343">
          <cell r="B343" t="str">
            <v>Nortel</v>
          </cell>
          <cell r="C343">
            <v>0</v>
          </cell>
          <cell r="D343">
            <v>0</v>
          </cell>
          <cell r="E343">
            <v>3</v>
          </cell>
          <cell r="F343">
            <v>0</v>
          </cell>
          <cell r="G343">
            <v>5.5</v>
          </cell>
          <cell r="H343">
            <v>42.2</v>
          </cell>
          <cell r="I343">
            <v>50.7</v>
          </cell>
          <cell r="K343" t="str">
            <v>Nortel</v>
          </cell>
          <cell r="L343">
            <v>0</v>
          </cell>
          <cell r="M343">
            <v>0</v>
          </cell>
          <cell r="N343">
            <v>11</v>
          </cell>
          <cell r="O343">
            <v>0</v>
          </cell>
          <cell r="P343">
            <v>182</v>
          </cell>
          <cell r="Q343">
            <v>161</v>
          </cell>
          <cell r="R343">
            <v>354</v>
          </cell>
        </row>
        <row r="344">
          <cell r="B344" t="str">
            <v>Procket</v>
          </cell>
          <cell r="C344">
            <v>0</v>
          </cell>
          <cell r="D344">
            <v>0</v>
          </cell>
          <cell r="E344">
            <v>0</v>
          </cell>
          <cell r="F344">
            <v>0</v>
          </cell>
          <cell r="G344">
            <v>0</v>
          </cell>
          <cell r="H344">
            <v>0</v>
          </cell>
          <cell r="I344">
            <v>0</v>
          </cell>
          <cell r="K344" t="str">
            <v>Procket</v>
          </cell>
          <cell r="L344">
            <v>0</v>
          </cell>
          <cell r="M344">
            <v>0</v>
          </cell>
          <cell r="N344">
            <v>0</v>
          </cell>
          <cell r="O344">
            <v>0</v>
          </cell>
          <cell r="P344">
            <v>0</v>
          </cell>
          <cell r="Q344">
            <v>0</v>
          </cell>
          <cell r="R344">
            <v>0</v>
          </cell>
        </row>
        <row r="345">
          <cell r="B345" t="str">
            <v>Quarry</v>
          </cell>
          <cell r="C345">
            <v>0</v>
          </cell>
          <cell r="D345">
            <v>0</v>
          </cell>
          <cell r="E345">
            <v>0</v>
          </cell>
          <cell r="F345">
            <v>0</v>
          </cell>
          <cell r="G345">
            <v>0</v>
          </cell>
          <cell r="H345">
            <v>0</v>
          </cell>
          <cell r="I345">
            <v>0</v>
          </cell>
          <cell r="K345" t="str">
            <v>Quarry</v>
          </cell>
          <cell r="L345">
            <v>0</v>
          </cell>
          <cell r="M345">
            <v>0</v>
          </cell>
          <cell r="N345">
            <v>0</v>
          </cell>
          <cell r="O345">
            <v>0</v>
          </cell>
          <cell r="P345">
            <v>0</v>
          </cell>
          <cell r="Q345">
            <v>0</v>
          </cell>
          <cell r="R345">
            <v>0</v>
          </cell>
        </row>
        <row r="346">
          <cell r="B346" t="str">
            <v>Redback</v>
          </cell>
          <cell r="C346">
            <v>0</v>
          </cell>
          <cell r="D346">
            <v>0</v>
          </cell>
          <cell r="E346">
            <v>0</v>
          </cell>
          <cell r="F346">
            <v>0</v>
          </cell>
          <cell r="G346">
            <v>0</v>
          </cell>
          <cell r="H346">
            <v>0</v>
          </cell>
          <cell r="I346">
            <v>0</v>
          </cell>
          <cell r="K346" t="str">
            <v>Redback</v>
          </cell>
          <cell r="L346">
            <v>0</v>
          </cell>
          <cell r="M346">
            <v>0</v>
          </cell>
          <cell r="N346">
            <v>0</v>
          </cell>
          <cell r="O346">
            <v>0</v>
          </cell>
          <cell r="P346">
            <v>0</v>
          </cell>
          <cell r="Q346">
            <v>0</v>
          </cell>
          <cell r="R346">
            <v>0</v>
          </cell>
        </row>
        <row r="347">
          <cell r="B347" t="str">
            <v>Riverstone</v>
          </cell>
          <cell r="C347">
            <v>0</v>
          </cell>
          <cell r="D347">
            <v>0</v>
          </cell>
          <cell r="E347">
            <v>0</v>
          </cell>
          <cell r="F347">
            <v>0</v>
          </cell>
          <cell r="G347">
            <v>0</v>
          </cell>
          <cell r="H347">
            <v>0</v>
          </cell>
          <cell r="I347">
            <v>0</v>
          </cell>
          <cell r="K347" t="str">
            <v>Riverstone</v>
          </cell>
          <cell r="L347">
            <v>0</v>
          </cell>
          <cell r="M347">
            <v>0</v>
          </cell>
          <cell r="N347">
            <v>0</v>
          </cell>
          <cell r="O347">
            <v>0</v>
          </cell>
          <cell r="P347">
            <v>0</v>
          </cell>
          <cell r="Q347">
            <v>0</v>
          </cell>
          <cell r="R347">
            <v>0</v>
          </cell>
        </row>
        <row r="348">
          <cell r="B348" t="str">
            <v>Tellabs</v>
          </cell>
          <cell r="C348">
            <v>0</v>
          </cell>
          <cell r="D348">
            <v>0</v>
          </cell>
          <cell r="E348">
            <v>0</v>
          </cell>
          <cell r="F348">
            <v>0</v>
          </cell>
          <cell r="G348">
            <v>0</v>
          </cell>
          <cell r="H348">
            <v>0</v>
          </cell>
          <cell r="I348">
            <v>0</v>
          </cell>
          <cell r="K348" t="str">
            <v>Tellabs</v>
          </cell>
          <cell r="L348">
            <v>0</v>
          </cell>
          <cell r="M348">
            <v>0</v>
          </cell>
          <cell r="N348">
            <v>0</v>
          </cell>
          <cell r="O348">
            <v>0</v>
          </cell>
          <cell r="P348">
            <v>0</v>
          </cell>
          <cell r="Q348">
            <v>0</v>
          </cell>
          <cell r="R348">
            <v>0</v>
          </cell>
        </row>
        <row r="349">
          <cell r="B349" t="str">
            <v>ZTE</v>
          </cell>
          <cell r="C349">
            <v>0</v>
          </cell>
          <cell r="D349">
            <v>0</v>
          </cell>
          <cell r="E349">
            <v>0</v>
          </cell>
          <cell r="F349">
            <v>0</v>
          </cell>
          <cell r="G349">
            <v>0</v>
          </cell>
          <cell r="H349">
            <v>0</v>
          </cell>
          <cell r="I349">
            <v>0</v>
          </cell>
          <cell r="K349" t="str">
            <v>ZTE</v>
          </cell>
          <cell r="L349">
            <v>0</v>
          </cell>
          <cell r="M349">
            <v>0</v>
          </cell>
          <cell r="N349">
            <v>0</v>
          </cell>
          <cell r="O349">
            <v>0</v>
          </cell>
          <cell r="P349">
            <v>0</v>
          </cell>
          <cell r="Q349">
            <v>0</v>
          </cell>
          <cell r="R349">
            <v>0</v>
          </cell>
        </row>
        <row r="350">
          <cell r="B350" t="str">
            <v>Other</v>
          </cell>
          <cell r="C350">
            <v>0</v>
          </cell>
          <cell r="D350">
            <v>0</v>
          </cell>
          <cell r="E350">
            <v>0</v>
          </cell>
          <cell r="F350">
            <v>0</v>
          </cell>
          <cell r="G350">
            <v>0</v>
          </cell>
          <cell r="H350">
            <v>0</v>
          </cell>
          <cell r="I350">
            <v>0</v>
          </cell>
          <cell r="K350" t="str">
            <v>Other</v>
          </cell>
          <cell r="L350">
            <v>0</v>
          </cell>
          <cell r="M350">
            <v>0</v>
          </cell>
          <cell r="N350">
            <v>0</v>
          </cell>
          <cell r="O350">
            <v>0</v>
          </cell>
          <cell r="P350">
            <v>0</v>
          </cell>
          <cell r="Q350">
            <v>0</v>
          </cell>
          <cell r="R350">
            <v>0</v>
          </cell>
        </row>
        <row r="351">
          <cell r="B351" t="str">
            <v>Total</v>
          </cell>
          <cell r="C351">
            <v>65.900000000000006</v>
          </cell>
          <cell r="D351">
            <v>74.099999999999994</v>
          </cell>
          <cell r="E351">
            <v>36.599999999999994</v>
          </cell>
          <cell r="F351">
            <v>0</v>
          </cell>
          <cell r="G351">
            <v>125.5</v>
          </cell>
          <cell r="H351">
            <v>95.2</v>
          </cell>
          <cell r="I351">
            <v>397.3</v>
          </cell>
          <cell r="K351" t="str">
            <v>Total</v>
          </cell>
          <cell r="L351">
            <v>183</v>
          </cell>
          <cell r="M351">
            <v>1111</v>
          </cell>
          <cell r="N351">
            <v>575</v>
          </cell>
          <cell r="O351">
            <v>0</v>
          </cell>
          <cell r="P351">
            <v>4135</v>
          </cell>
          <cell r="Q351">
            <v>639</v>
          </cell>
          <cell r="R351">
            <v>6643</v>
          </cell>
        </row>
        <row r="355">
          <cell r="B355" t="str">
            <v>Vendor</v>
          </cell>
          <cell r="C355" t="str">
            <v>Core IP/MPLS</v>
          </cell>
          <cell r="D355" t="str">
            <v xml:space="preserve">Edge IP/MPLS </v>
          </cell>
          <cell r="E355" t="str">
            <v>Subscriber Service Router</v>
          </cell>
          <cell r="F355" t="str">
            <v>BRAS</v>
          </cell>
          <cell r="G355" t="str">
            <v>IP/Ethernet</v>
          </cell>
          <cell r="H355" t="str">
            <v>ATM/MPLS</v>
          </cell>
          <cell r="I355" t="str">
            <v>Total IPS</v>
          </cell>
          <cell r="K355" t="str">
            <v>Vendor</v>
          </cell>
          <cell r="L355" t="str">
            <v>Core IP/MPLS</v>
          </cell>
          <cell r="M355" t="str">
            <v>Edge IP/MPLS</v>
          </cell>
          <cell r="N355" t="str">
            <v>Subscriber Service Router</v>
          </cell>
          <cell r="O355" t="str">
            <v>BRAS</v>
          </cell>
          <cell r="P355" t="str">
            <v>IP/Ethernet</v>
          </cell>
          <cell r="Q355" t="str">
            <v>ATM/MPLS</v>
          </cell>
          <cell r="R355" t="str">
            <v>Total IPS</v>
          </cell>
        </row>
        <row r="356">
          <cell r="B356" t="str">
            <v>Alaxala Networks</v>
          </cell>
          <cell r="C356">
            <v>0</v>
          </cell>
          <cell r="D356">
            <v>9.6</v>
          </cell>
          <cell r="E356">
            <v>0</v>
          </cell>
          <cell r="F356">
            <v>0</v>
          </cell>
          <cell r="G356">
            <v>0</v>
          </cell>
          <cell r="H356">
            <v>0</v>
          </cell>
          <cell r="I356">
            <v>9.6</v>
          </cell>
          <cell r="K356" t="str">
            <v>Alaxala Networks</v>
          </cell>
          <cell r="L356">
            <v>0</v>
          </cell>
          <cell r="M356">
            <v>83</v>
          </cell>
          <cell r="N356">
            <v>0</v>
          </cell>
          <cell r="O356">
            <v>0</v>
          </cell>
          <cell r="P356">
            <v>0</v>
          </cell>
          <cell r="Q356">
            <v>0</v>
          </cell>
          <cell r="R356">
            <v>83</v>
          </cell>
        </row>
        <row r="357">
          <cell r="B357" t="str">
            <v>Alcatel-Lucent</v>
          </cell>
          <cell r="C357">
            <v>0.2</v>
          </cell>
          <cell r="D357">
            <v>0</v>
          </cell>
          <cell r="E357">
            <v>0</v>
          </cell>
          <cell r="F357">
            <v>0</v>
          </cell>
          <cell r="G357">
            <v>2</v>
          </cell>
          <cell r="H357">
            <v>18</v>
          </cell>
          <cell r="I357">
            <v>20.2</v>
          </cell>
          <cell r="K357" t="str">
            <v>Alcatel-Lucent</v>
          </cell>
          <cell r="L357">
            <v>1</v>
          </cell>
          <cell r="M357">
            <v>0</v>
          </cell>
          <cell r="N357">
            <v>0</v>
          </cell>
          <cell r="O357">
            <v>0</v>
          </cell>
          <cell r="P357">
            <v>83</v>
          </cell>
          <cell r="Q357">
            <v>172</v>
          </cell>
          <cell r="R357">
            <v>256</v>
          </cell>
        </row>
        <row r="358">
          <cell r="B358" t="str">
            <v>Atrica</v>
          </cell>
          <cell r="I358">
            <v>0</v>
          </cell>
          <cell r="K358" t="str">
            <v>Atrica</v>
          </cell>
          <cell r="R358">
            <v>0</v>
          </cell>
        </row>
        <row r="359">
          <cell r="B359" t="str">
            <v>Avici</v>
          </cell>
          <cell r="C359">
            <v>0.8</v>
          </cell>
          <cell r="D359">
            <v>0</v>
          </cell>
          <cell r="E359">
            <v>0</v>
          </cell>
          <cell r="F359">
            <v>0</v>
          </cell>
          <cell r="G359">
            <v>0</v>
          </cell>
          <cell r="H359">
            <v>0</v>
          </cell>
          <cell r="I359">
            <v>0.8</v>
          </cell>
          <cell r="K359" t="str">
            <v>Avici</v>
          </cell>
          <cell r="L359">
            <v>1</v>
          </cell>
          <cell r="M359">
            <v>0</v>
          </cell>
          <cell r="N359">
            <v>0</v>
          </cell>
          <cell r="O359">
            <v>0</v>
          </cell>
          <cell r="P359">
            <v>0</v>
          </cell>
          <cell r="Q359">
            <v>0</v>
          </cell>
          <cell r="R359">
            <v>1</v>
          </cell>
        </row>
        <row r="360">
          <cell r="B360" t="str">
            <v>Brocade</v>
          </cell>
          <cell r="C360">
            <v>0</v>
          </cell>
          <cell r="D360">
            <v>0</v>
          </cell>
          <cell r="E360">
            <v>0</v>
          </cell>
          <cell r="F360">
            <v>0</v>
          </cell>
          <cell r="G360">
            <v>2.8</v>
          </cell>
          <cell r="H360">
            <v>0</v>
          </cell>
          <cell r="I360">
            <v>2.8</v>
          </cell>
          <cell r="K360" t="str">
            <v>Brocade</v>
          </cell>
          <cell r="L360">
            <v>0</v>
          </cell>
          <cell r="M360">
            <v>0</v>
          </cell>
          <cell r="N360">
            <v>0</v>
          </cell>
          <cell r="O360">
            <v>0</v>
          </cell>
          <cell r="P360">
            <v>84</v>
          </cell>
          <cell r="Q360">
            <v>0</v>
          </cell>
          <cell r="R360">
            <v>84</v>
          </cell>
        </row>
        <row r="361">
          <cell r="B361" t="str">
            <v>Caspian</v>
          </cell>
          <cell r="C361">
            <v>0</v>
          </cell>
          <cell r="D361">
            <v>0</v>
          </cell>
          <cell r="E361">
            <v>0</v>
          </cell>
          <cell r="F361">
            <v>0</v>
          </cell>
          <cell r="G361">
            <v>0</v>
          </cell>
          <cell r="H361">
            <v>0</v>
          </cell>
          <cell r="I361">
            <v>0</v>
          </cell>
          <cell r="K361" t="str">
            <v>Caspian</v>
          </cell>
          <cell r="L361">
            <v>0</v>
          </cell>
          <cell r="M361">
            <v>0</v>
          </cell>
          <cell r="N361">
            <v>0</v>
          </cell>
          <cell r="O361">
            <v>0</v>
          </cell>
          <cell r="P361">
            <v>0</v>
          </cell>
          <cell r="Q361">
            <v>0</v>
          </cell>
          <cell r="R361">
            <v>0</v>
          </cell>
        </row>
        <row r="362">
          <cell r="B362" t="str">
            <v>Chiaro</v>
          </cell>
          <cell r="C362">
            <v>0</v>
          </cell>
          <cell r="D362">
            <v>0</v>
          </cell>
          <cell r="E362">
            <v>0</v>
          </cell>
          <cell r="F362">
            <v>0</v>
          </cell>
          <cell r="G362">
            <v>0</v>
          </cell>
          <cell r="H362">
            <v>0</v>
          </cell>
          <cell r="I362">
            <v>0</v>
          </cell>
          <cell r="K362" t="str">
            <v>Chiaro</v>
          </cell>
          <cell r="L362">
            <v>0</v>
          </cell>
          <cell r="M362">
            <v>0</v>
          </cell>
          <cell r="N362">
            <v>0</v>
          </cell>
          <cell r="O362">
            <v>0</v>
          </cell>
          <cell r="P362">
            <v>0</v>
          </cell>
          <cell r="Q362">
            <v>0</v>
          </cell>
          <cell r="R362">
            <v>0</v>
          </cell>
        </row>
        <row r="363">
          <cell r="B363" t="str">
            <v>Ciena</v>
          </cell>
          <cell r="C363">
            <v>0</v>
          </cell>
          <cell r="D363">
            <v>0</v>
          </cell>
          <cell r="E363">
            <v>0</v>
          </cell>
          <cell r="F363">
            <v>0</v>
          </cell>
          <cell r="G363">
            <v>0</v>
          </cell>
          <cell r="H363">
            <v>0</v>
          </cell>
          <cell r="I363">
            <v>0</v>
          </cell>
          <cell r="K363" t="str">
            <v>Ciena</v>
          </cell>
          <cell r="L363">
            <v>0</v>
          </cell>
          <cell r="M363">
            <v>0</v>
          </cell>
          <cell r="N363">
            <v>0</v>
          </cell>
          <cell r="O363">
            <v>0</v>
          </cell>
          <cell r="P363">
            <v>0</v>
          </cell>
          <cell r="Q363">
            <v>0</v>
          </cell>
          <cell r="R363">
            <v>0</v>
          </cell>
        </row>
        <row r="364">
          <cell r="B364" t="str">
            <v>Cisco</v>
          </cell>
          <cell r="C364">
            <v>36</v>
          </cell>
          <cell r="D364">
            <v>30</v>
          </cell>
          <cell r="E364">
            <v>9.6999999999999993</v>
          </cell>
          <cell r="F364">
            <v>0</v>
          </cell>
          <cell r="G364">
            <v>49</v>
          </cell>
          <cell r="H364">
            <v>14</v>
          </cell>
          <cell r="I364">
            <v>138.69999999999999</v>
          </cell>
          <cell r="K364" t="str">
            <v>Cisco</v>
          </cell>
          <cell r="L364">
            <v>91</v>
          </cell>
          <cell r="M364">
            <v>580</v>
          </cell>
          <cell r="N364">
            <v>325</v>
          </cell>
          <cell r="O364">
            <v>0</v>
          </cell>
          <cell r="P364">
            <v>1610</v>
          </cell>
          <cell r="Q364">
            <v>108</v>
          </cell>
          <cell r="R364">
            <v>2714</v>
          </cell>
        </row>
        <row r="365">
          <cell r="B365" t="str">
            <v>Cosine</v>
          </cell>
          <cell r="C365">
            <v>0</v>
          </cell>
          <cell r="D365">
            <v>0</v>
          </cell>
          <cell r="E365">
            <v>0.5</v>
          </cell>
          <cell r="F365">
            <v>0</v>
          </cell>
          <cell r="G365">
            <v>0</v>
          </cell>
          <cell r="H365">
            <v>0</v>
          </cell>
          <cell r="I365">
            <v>0.5</v>
          </cell>
          <cell r="K365" t="str">
            <v>Cosine</v>
          </cell>
          <cell r="L365">
            <v>0</v>
          </cell>
          <cell r="M365">
            <v>0</v>
          </cell>
          <cell r="N365">
            <v>2</v>
          </cell>
          <cell r="O365">
            <v>0</v>
          </cell>
          <cell r="P365">
            <v>0</v>
          </cell>
          <cell r="Q365">
            <v>0</v>
          </cell>
          <cell r="R365">
            <v>2</v>
          </cell>
        </row>
        <row r="366">
          <cell r="B366" t="str">
            <v>ECI Telecom</v>
          </cell>
          <cell r="C366">
            <v>0</v>
          </cell>
          <cell r="D366">
            <v>0</v>
          </cell>
          <cell r="E366">
            <v>0</v>
          </cell>
          <cell r="F366">
            <v>0</v>
          </cell>
          <cell r="G366">
            <v>0</v>
          </cell>
          <cell r="H366">
            <v>0</v>
          </cell>
          <cell r="I366">
            <v>0</v>
          </cell>
          <cell r="K366" t="str">
            <v>ECI Telecom</v>
          </cell>
          <cell r="L366">
            <v>0</v>
          </cell>
          <cell r="M366">
            <v>0</v>
          </cell>
          <cell r="N366">
            <v>0</v>
          </cell>
          <cell r="O366">
            <v>0</v>
          </cell>
          <cell r="P366">
            <v>0</v>
          </cell>
          <cell r="Q366">
            <v>0</v>
          </cell>
          <cell r="R366">
            <v>0</v>
          </cell>
        </row>
        <row r="367">
          <cell r="B367" t="str">
            <v>Equipe</v>
          </cell>
          <cell r="C367">
            <v>0</v>
          </cell>
          <cell r="D367">
            <v>0</v>
          </cell>
          <cell r="E367">
            <v>0</v>
          </cell>
          <cell r="F367">
            <v>0</v>
          </cell>
          <cell r="G367">
            <v>0</v>
          </cell>
          <cell r="H367">
            <v>0</v>
          </cell>
          <cell r="I367">
            <v>0</v>
          </cell>
          <cell r="K367" t="str">
            <v>Equipe</v>
          </cell>
          <cell r="L367">
            <v>0</v>
          </cell>
          <cell r="M367">
            <v>0</v>
          </cell>
          <cell r="N367">
            <v>0</v>
          </cell>
          <cell r="O367">
            <v>0</v>
          </cell>
          <cell r="P367">
            <v>0</v>
          </cell>
          <cell r="Q367">
            <v>0</v>
          </cell>
          <cell r="R367">
            <v>0</v>
          </cell>
        </row>
        <row r="368">
          <cell r="B368" t="str">
            <v>Ericsson</v>
          </cell>
          <cell r="C368">
            <v>0</v>
          </cell>
          <cell r="D368">
            <v>1.3</v>
          </cell>
          <cell r="E368">
            <v>7</v>
          </cell>
          <cell r="F368">
            <v>0</v>
          </cell>
          <cell r="G368">
            <v>0</v>
          </cell>
          <cell r="H368">
            <v>9</v>
          </cell>
          <cell r="I368">
            <v>17.3</v>
          </cell>
          <cell r="K368" t="str">
            <v>Ericsson</v>
          </cell>
          <cell r="L368">
            <v>0</v>
          </cell>
          <cell r="M368">
            <v>15</v>
          </cell>
          <cell r="N368">
            <v>97</v>
          </cell>
          <cell r="O368">
            <v>0</v>
          </cell>
          <cell r="P368">
            <v>0</v>
          </cell>
          <cell r="Q368">
            <v>28</v>
          </cell>
          <cell r="R368">
            <v>140</v>
          </cell>
        </row>
        <row r="369">
          <cell r="B369" t="str">
            <v>Extreme</v>
          </cell>
          <cell r="C369">
            <v>0</v>
          </cell>
          <cell r="D369">
            <v>0</v>
          </cell>
          <cell r="E369">
            <v>0</v>
          </cell>
          <cell r="F369">
            <v>0</v>
          </cell>
          <cell r="G369">
            <v>1</v>
          </cell>
          <cell r="H369">
            <v>0</v>
          </cell>
          <cell r="I369">
            <v>1</v>
          </cell>
          <cell r="K369" t="str">
            <v>Extreme</v>
          </cell>
          <cell r="L369">
            <v>0</v>
          </cell>
          <cell r="M369">
            <v>0</v>
          </cell>
          <cell r="N369">
            <v>0</v>
          </cell>
          <cell r="O369">
            <v>0</v>
          </cell>
          <cell r="P369">
            <v>19</v>
          </cell>
          <cell r="Q369">
            <v>0</v>
          </cell>
          <cell r="R369">
            <v>19</v>
          </cell>
        </row>
        <row r="370">
          <cell r="B370" t="str">
            <v>Force10</v>
          </cell>
          <cell r="C370">
            <v>0</v>
          </cell>
          <cell r="D370">
            <v>0</v>
          </cell>
          <cell r="E370">
            <v>0</v>
          </cell>
          <cell r="F370">
            <v>0</v>
          </cell>
          <cell r="G370">
            <v>0</v>
          </cell>
          <cell r="H370">
            <v>0</v>
          </cell>
          <cell r="I370">
            <v>0</v>
          </cell>
          <cell r="K370" t="str">
            <v>Force10</v>
          </cell>
          <cell r="L370">
            <v>0</v>
          </cell>
          <cell r="M370">
            <v>0</v>
          </cell>
          <cell r="N370">
            <v>0</v>
          </cell>
          <cell r="O370">
            <v>0</v>
          </cell>
          <cell r="P370">
            <v>0</v>
          </cell>
          <cell r="Q370">
            <v>0</v>
          </cell>
          <cell r="R370">
            <v>0</v>
          </cell>
        </row>
        <row r="371">
          <cell r="B371" t="str">
            <v>Fujitsu</v>
          </cell>
          <cell r="C371">
            <v>0</v>
          </cell>
          <cell r="D371">
            <v>0.9</v>
          </cell>
          <cell r="E371">
            <v>0.9</v>
          </cell>
          <cell r="F371">
            <v>0</v>
          </cell>
          <cell r="G371">
            <v>3</v>
          </cell>
          <cell r="H371">
            <v>0</v>
          </cell>
          <cell r="I371">
            <v>4.8</v>
          </cell>
          <cell r="K371" t="str">
            <v>Fujitsu</v>
          </cell>
          <cell r="L371">
            <v>0</v>
          </cell>
          <cell r="M371">
            <v>13</v>
          </cell>
          <cell r="N371">
            <v>16</v>
          </cell>
          <cell r="O371">
            <v>0</v>
          </cell>
          <cell r="P371">
            <v>100</v>
          </cell>
          <cell r="Q371">
            <v>0</v>
          </cell>
          <cell r="R371">
            <v>129</v>
          </cell>
        </row>
        <row r="372">
          <cell r="B372" t="str">
            <v>Hammerhead Systems</v>
          </cell>
          <cell r="C372">
            <v>0</v>
          </cell>
          <cell r="D372">
            <v>0</v>
          </cell>
          <cell r="E372">
            <v>0</v>
          </cell>
          <cell r="F372">
            <v>0</v>
          </cell>
          <cell r="G372">
            <v>0</v>
          </cell>
          <cell r="H372">
            <v>0</v>
          </cell>
          <cell r="I372">
            <v>0</v>
          </cell>
          <cell r="K372" t="str">
            <v>Hammerhead Systems</v>
          </cell>
          <cell r="L372">
            <v>0</v>
          </cell>
          <cell r="M372">
            <v>0</v>
          </cell>
          <cell r="N372">
            <v>0</v>
          </cell>
          <cell r="O372">
            <v>0</v>
          </cell>
          <cell r="P372">
            <v>0</v>
          </cell>
          <cell r="Q372">
            <v>0</v>
          </cell>
          <cell r="R372">
            <v>0</v>
          </cell>
        </row>
        <row r="373">
          <cell r="B373" t="str">
            <v>Hitachi</v>
          </cell>
          <cell r="C373">
            <v>0</v>
          </cell>
          <cell r="D373">
            <v>0</v>
          </cell>
          <cell r="E373">
            <v>0</v>
          </cell>
          <cell r="F373">
            <v>0</v>
          </cell>
          <cell r="G373">
            <v>0</v>
          </cell>
          <cell r="H373">
            <v>0</v>
          </cell>
          <cell r="I373">
            <v>0</v>
          </cell>
          <cell r="K373" t="str">
            <v>Hitachi</v>
          </cell>
          <cell r="L373">
            <v>0</v>
          </cell>
          <cell r="M373">
            <v>0</v>
          </cell>
          <cell r="N373">
            <v>0</v>
          </cell>
          <cell r="O373">
            <v>0</v>
          </cell>
          <cell r="P373">
            <v>0</v>
          </cell>
          <cell r="Q373">
            <v>0</v>
          </cell>
          <cell r="R373">
            <v>0</v>
          </cell>
        </row>
        <row r="374">
          <cell r="B374" t="str">
            <v>Hitachi Cable</v>
          </cell>
          <cell r="C374">
            <v>0</v>
          </cell>
          <cell r="D374">
            <v>0</v>
          </cell>
          <cell r="E374">
            <v>0</v>
          </cell>
          <cell r="F374">
            <v>0</v>
          </cell>
          <cell r="G374">
            <v>0</v>
          </cell>
          <cell r="H374">
            <v>0</v>
          </cell>
          <cell r="I374">
            <v>0</v>
          </cell>
          <cell r="K374" t="str">
            <v>Hitachi Cable</v>
          </cell>
          <cell r="L374">
            <v>0</v>
          </cell>
          <cell r="M374">
            <v>0</v>
          </cell>
          <cell r="N374">
            <v>0</v>
          </cell>
          <cell r="O374">
            <v>0</v>
          </cell>
          <cell r="P374">
            <v>0</v>
          </cell>
          <cell r="Q374">
            <v>0</v>
          </cell>
          <cell r="R374">
            <v>0</v>
          </cell>
        </row>
        <row r="375">
          <cell r="B375" t="str">
            <v>Huawei</v>
          </cell>
          <cell r="C375">
            <v>0</v>
          </cell>
          <cell r="D375">
            <v>5.8</v>
          </cell>
          <cell r="E375">
            <v>0</v>
          </cell>
          <cell r="F375">
            <v>0</v>
          </cell>
          <cell r="G375">
            <v>0</v>
          </cell>
          <cell r="H375">
            <v>0</v>
          </cell>
          <cell r="I375">
            <v>5.8</v>
          </cell>
          <cell r="K375" t="str">
            <v>Huawei</v>
          </cell>
          <cell r="L375">
            <v>0</v>
          </cell>
          <cell r="M375">
            <v>82</v>
          </cell>
          <cell r="N375">
            <v>0</v>
          </cell>
          <cell r="O375">
            <v>0</v>
          </cell>
          <cell r="P375">
            <v>0</v>
          </cell>
          <cell r="Q375">
            <v>0</v>
          </cell>
          <cell r="R375">
            <v>82</v>
          </cell>
        </row>
        <row r="376">
          <cell r="B376" t="str">
            <v>Hyperchip</v>
          </cell>
          <cell r="C376">
            <v>0</v>
          </cell>
          <cell r="D376">
            <v>0</v>
          </cell>
          <cell r="E376">
            <v>0</v>
          </cell>
          <cell r="F376">
            <v>0</v>
          </cell>
          <cell r="G376">
            <v>0</v>
          </cell>
          <cell r="H376">
            <v>0</v>
          </cell>
          <cell r="I376">
            <v>0</v>
          </cell>
          <cell r="K376" t="str">
            <v>Hyperchip</v>
          </cell>
          <cell r="L376">
            <v>0</v>
          </cell>
          <cell r="M376">
            <v>0</v>
          </cell>
          <cell r="N376">
            <v>0</v>
          </cell>
          <cell r="O376">
            <v>0</v>
          </cell>
          <cell r="P376">
            <v>0</v>
          </cell>
          <cell r="Q376">
            <v>0</v>
          </cell>
          <cell r="R376">
            <v>0</v>
          </cell>
        </row>
        <row r="377">
          <cell r="B377" t="str">
            <v>Juniper</v>
          </cell>
          <cell r="C377">
            <v>21.8</v>
          </cell>
          <cell r="D377">
            <v>9</v>
          </cell>
          <cell r="E377">
            <v>10</v>
          </cell>
          <cell r="F377">
            <v>0</v>
          </cell>
          <cell r="G377">
            <v>0</v>
          </cell>
          <cell r="H377">
            <v>0</v>
          </cell>
          <cell r="I377">
            <v>40.799999999999997</v>
          </cell>
          <cell r="K377" t="str">
            <v>Juniper</v>
          </cell>
          <cell r="L377">
            <v>73</v>
          </cell>
          <cell r="M377">
            <v>85</v>
          </cell>
          <cell r="N377">
            <v>124</v>
          </cell>
          <cell r="O377">
            <v>0</v>
          </cell>
          <cell r="P377">
            <v>0</v>
          </cell>
          <cell r="Q377">
            <v>0</v>
          </cell>
          <cell r="R377">
            <v>282</v>
          </cell>
        </row>
        <row r="378">
          <cell r="B378" t="str">
            <v>Laurel Networks</v>
          </cell>
          <cell r="C378">
            <v>0</v>
          </cell>
          <cell r="D378">
            <v>0</v>
          </cell>
          <cell r="E378">
            <v>0</v>
          </cell>
          <cell r="F378">
            <v>0</v>
          </cell>
          <cell r="G378">
            <v>0</v>
          </cell>
          <cell r="H378">
            <v>0</v>
          </cell>
          <cell r="I378">
            <v>0</v>
          </cell>
          <cell r="K378" t="str">
            <v>Laurel Networks</v>
          </cell>
          <cell r="L378">
            <v>0</v>
          </cell>
          <cell r="M378">
            <v>0</v>
          </cell>
          <cell r="N378">
            <v>0</v>
          </cell>
          <cell r="O378">
            <v>0</v>
          </cell>
          <cell r="P378">
            <v>0</v>
          </cell>
          <cell r="Q378">
            <v>0</v>
          </cell>
          <cell r="R378">
            <v>0</v>
          </cell>
        </row>
        <row r="379">
          <cell r="B379" t="str">
            <v>Lucent</v>
          </cell>
          <cell r="C379">
            <v>0</v>
          </cell>
          <cell r="D379">
            <v>0</v>
          </cell>
          <cell r="E379">
            <v>0</v>
          </cell>
          <cell r="F379">
            <v>0</v>
          </cell>
          <cell r="G379">
            <v>0</v>
          </cell>
          <cell r="H379">
            <v>0</v>
          </cell>
          <cell r="I379">
            <v>0</v>
          </cell>
          <cell r="K379" t="str">
            <v>Lucent</v>
          </cell>
          <cell r="L379">
            <v>0</v>
          </cell>
          <cell r="M379">
            <v>0</v>
          </cell>
          <cell r="N379">
            <v>0</v>
          </cell>
          <cell r="O379">
            <v>0</v>
          </cell>
          <cell r="P379">
            <v>0</v>
          </cell>
          <cell r="Q379">
            <v>0</v>
          </cell>
          <cell r="R379">
            <v>0</v>
          </cell>
        </row>
        <row r="380">
          <cell r="B380" t="str">
            <v>NEC</v>
          </cell>
          <cell r="C380">
            <v>0</v>
          </cell>
          <cell r="D380">
            <v>2</v>
          </cell>
          <cell r="E380">
            <v>0</v>
          </cell>
          <cell r="F380">
            <v>0</v>
          </cell>
          <cell r="G380">
            <v>2</v>
          </cell>
          <cell r="H380">
            <v>4</v>
          </cell>
          <cell r="I380">
            <v>8</v>
          </cell>
          <cell r="K380" t="str">
            <v>NEC</v>
          </cell>
          <cell r="L380">
            <v>0</v>
          </cell>
          <cell r="M380">
            <v>16</v>
          </cell>
          <cell r="N380">
            <v>0</v>
          </cell>
          <cell r="O380">
            <v>0</v>
          </cell>
          <cell r="P380">
            <v>70</v>
          </cell>
          <cell r="Q380">
            <v>133</v>
          </cell>
          <cell r="R380">
            <v>219</v>
          </cell>
        </row>
        <row r="381">
          <cell r="B381" t="str">
            <v>Nokia Siemens Networks</v>
          </cell>
          <cell r="C381">
            <v>0</v>
          </cell>
          <cell r="D381">
            <v>0</v>
          </cell>
          <cell r="E381">
            <v>0</v>
          </cell>
          <cell r="F381">
            <v>0</v>
          </cell>
          <cell r="G381">
            <v>0</v>
          </cell>
          <cell r="H381">
            <v>0</v>
          </cell>
          <cell r="I381">
            <v>0</v>
          </cell>
          <cell r="K381" t="str">
            <v>Nokia Siemens Networks</v>
          </cell>
          <cell r="L381">
            <v>0</v>
          </cell>
          <cell r="M381">
            <v>0</v>
          </cell>
          <cell r="N381">
            <v>0</v>
          </cell>
          <cell r="O381">
            <v>0</v>
          </cell>
          <cell r="P381">
            <v>0</v>
          </cell>
          <cell r="Q381">
            <v>0</v>
          </cell>
          <cell r="R381">
            <v>0</v>
          </cell>
        </row>
        <row r="382">
          <cell r="B382" t="str">
            <v>Nortel</v>
          </cell>
          <cell r="C382">
            <v>0</v>
          </cell>
          <cell r="D382">
            <v>0</v>
          </cell>
          <cell r="E382">
            <v>14</v>
          </cell>
          <cell r="F382">
            <v>0</v>
          </cell>
          <cell r="G382">
            <v>6</v>
          </cell>
          <cell r="H382">
            <v>29.4</v>
          </cell>
          <cell r="I382">
            <v>49.4</v>
          </cell>
          <cell r="K382" t="str">
            <v>Nortel</v>
          </cell>
          <cell r="L382">
            <v>0</v>
          </cell>
          <cell r="M382">
            <v>0</v>
          </cell>
          <cell r="N382">
            <v>64</v>
          </cell>
          <cell r="O382">
            <v>0</v>
          </cell>
          <cell r="P382">
            <v>208</v>
          </cell>
          <cell r="Q382">
            <v>110</v>
          </cell>
          <cell r="R382">
            <v>382</v>
          </cell>
        </row>
        <row r="383">
          <cell r="B383" t="str">
            <v>Procket</v>
          </cell>
          <cell r="C383">
            <v>0</v>
          </cell>
          <cell r="D383">
            <v>0</v>
          </cell>
          <cell r="E383">
            <v>0</v>
          </cell>
          <cell r="F383">
            <v>0</v>
          </cell>
          <cell r="G383">
            <v>0</v>
          </cell>
          <cell r="H383">
            <v>0</v>
          </cell>
          <cell r="I383">
            <v>0</v>
          </cell>
          <cell r="K383" t="str">
            <v>Procket</v>
          </cell>
          <cell r="L383">
            <v>0</v>
          </cell>
          <cell r="M383">
            <v>0</v>
          </cell>
          <cell r="N383">
            <v>0</v>
          </cell>
          <cell r="O383">
            <v>0</v>
          </cell>
          <cell r="P383">
            <v>0</v>
          </cell>
          <cell r="Q383">
            <v>0</v>
          </cell>
          <cell r="R383">
            <v>0</v>
          </cell>
        </row>
        <row r="384">
          <cell r="B384" t="str">
            <v>Quarry</v>
          </cell>
          <cell r="C384">
            <v>0</v>
          </cell>
          <cell r="D384">
            <v>0</v>
          </cell>
          <cell r="E384">
            <v>0</v>
          </cell>
          <cell r="F384">
            <v>0</v>
          </cell>
          <cell r="G384">
            <v>0</v>
          </cell>
          <cell r="H384">
            <v>0</v>
          </cell>
          <cell r="I384">
            <v>0</v>
          </cell>
          <cell r="K384" t="str">
            <v>Quarry</v>
          </cell>
          <cell r="L384">
            <v>0</v>
          </cell>
          <cell r="M384">
            <v>0</v>
          </cell>
          <cell r="N384">
            <v>0</v>
          </cell>
          <cell r="O384">
            <v>0</v>
          </cell>
          <cell r="P384">
            <v>0</v>
          </cell>
          <cell r="Q384">
            <v>0</v>
          </cell>
          <cell r="R384">
            <v>0</v>
          </cell>
        </row>
        <row r="385">
          <cell r="B385" t="str">
            <v>Redback</v>
          </cell>
          <cell r="C385">
            <v>0</v>
          </cell>
          <cell r="D385">
            <v>0</v>
          </cell>
          <cell r="E385">
            <v>0</v>
          </cell>
          <cell r="F385">
            <v>0</v>
          </cell>
          <cell r="G385">
            <v>0</v>
          </cell>
          <cell r="H385">
            <v>0</v>
          </cell>
          <cell r="I385">
            <v>0</v>
          </cell>
          <cell r="K385" t="str">
            <v>Redback</v>
          </cell>
          <cell r="L385">
            <v>0</v>
          </cell>
          <cell r="M385">
            <v>0</v>
          </cell>
          <cell r="N385">
            <v>0</v>
          </cell>
          <cell r="O385">
            <v>0</v>
          </cell>
          <cell r="P385">
            <v>0</v>
          </cell>
          <cell r="Q385">
            <v>0</v>
          </cell>
          <cell r="R385">
            <v>0</v>
          </cell>
        </row>
        <row r="386">
          <cell r="B386" t="str">
            <v>Riverstone</v>
          </cell>
          <cell r="C386">
            <v>0</v>
          </cell>
          <cell r="D386">
            <v>0</v>
          </cell>
          <cell r="E386">
            <v>0</v>
          </cell>
          <cell r="F386">
            <v>0</v>
          </cell>
          <cell r="G386">
            <v>0</v>
          </cell>
          <cell r="H386">
            <v>0</v>
          </cell>
          <cell r="I386">
            <v>0</v>
          </cell>
          <cell r="K386" t="str">
            <v>Riverstone</v>
          </cell>
          <cell r="L386">
            <v>0</v>
          </cell>
          <cell r="M386">
            <v>0</v>
          </cell>
          <cell r="N386">
            <v>0</v>
          </cell>
          <cell r="O386">
            <v>0</v>
          </cell>
          <cell r="P386">
            <v>0</v>
          </cell>
          <cell r="Q386">
            <v>0</v>
          </cell>
          <cell r="R386">
            <v>0</v>
          </cell>
        </row>
        <row r="387">
          <cell r="B387" t="str">
            <v>Tellabs</v>
          </cell>
          <cell r="C387">
            <v>0</v>
          </cell>
          <cell r="D387">
            <v>0</v>
          </cell>
          <cell r="E387">
            <v>0</v>
          </cell>
          <cell r="F387">
            <v>0</v>
          </cell>
          <cell r="G387">
            <v>0</v>
          </cell>
          <cell r="H387">
            <v>0</v>
          </cell>
          <cell r="I387">
            <v>0</v>
          </cell>
          <cell r="K387" t="str">
            <v>Tellabs</v>
          </cell>
          <cell r="L387">
            <v>0</v>
          </cell>
          <cell r="M387">
            <v>0</v>
          </cell>
          <cell r="N387">
            <v>0</v>
          </cell>
          <cell r="O387">
            <v>0</v>
          </cell>
          <cell r="P387">
            <v>0</v>
          </cell>
          <cell r="Q387">
            <v>0</v>
          </cell>
          <cell r="R387">
            <v>0</v>
          </cell>
        </row>
        <row r="388">
          <cell r="B388" t="str">
            <v>ZTE</v>
          </cell>
          <cell r="C388">
            <v>0</v>
          </cell>
          <cell r="D388">
            <v>0</v>
          </cell>
          <cell r="E388">
            <v>0</v>
          </cell>
          <cell r="F388">
            <v>0</v>
          </cell>
          <cell r="G388">
            <v>0</v>
          </cell>
          <cell r="H388">
            <v>0</v>
          </cell>
          <cell r="I388">
            <v>0</v>
          </cell>
          <cell r="K388" t="str">
            <v>ZTE</v>
          </cell>
          <cell r="L388">
            <v>0</v>
          </cell>
          <cell r="M388">
            <v>0</v>
          </cell>
          <cell r="N388">
            <v>0</v>
          </cell>
          <cell r="O388">
            <v>0</v>
          </cell>
          <cell r="P388">
            <v>0</v>
          </cell>
          <cell r="Q388">
            <v>0</v>
          </cell>
          <cell r="R388">
            <v>0</v>
          </cell>
        </row>
        <row r="389">
          <cell r="B389" t="str">
            <v>Other</v>
          </cell>
          <cell r="C389">
            <v>0</v>
          </cell>
          <cell r="D389">
            <v>0</v>
          </cell>
          <cell r="E389">
            <v>0</v>
          </cell>
          <cell r="F389">
            <v>0</v>
          </cell>
          <cell r="G389">
            <v>0</v>
          </cell>
          <cell r="H389">
            <v>0</v>
          </cell>
          <cell r="I389">
            <v>0</v>
          </cell>
          <cell r="K389" t="str">
            <v>Other</v>
          </cell>
          <cell r="L389">
            <v>0</v>
          </cell>
          <cell r="M389">
            <v>0</v>
          </cell>
          <cell r="N389">
            <v>0</v>
          </cell>
          <cell r="O389">
            <v>0</v>
          </cell>
          <cell r="P389">
            <v>0</v>
          </cell>
          <cell r="Q389">
            <v>0</v>
          </cell>
          <cell r="R389">
            <v>0</v>
          </cell>
        </row>
        <row r="390">
          <cell r="B390" t="str">
            <v>Total</v>
          </cell>
          <cell r="C390">
            <v>58.8</v>
          </cell>
          <cell r="D390">
            <v>58.599999999999994</v>
          </cell>
          <cell r="E390">
            <v>42.099999999999994</v>
          </cell>
          <cell r="F390">
            <v>0</v>
          </cell>
          <cell r="G390">
            <v>65.8</v>
          </cell>
          <cell r="H390">
            <v>74.400000000000006</v>
          </cell>
          <cell r="I390">
            <v>299.7</v>
          </cell>
          <cell r="K390" t="str">
            <v>Total</v>
          </cell>
          <cell r="L390">
            <v>166</v>
          </cell>
          <cell r="M390">
            <v>874</v>
          </cell>
          <cell r="N390">
            <v>628</v>
          </cell>
          <cell r="O390">
            <v>0</v>
          </cell>
          <cell r="P390">
            <v>2174</v>
          </cell>
          <cell r="Q390">
            <v>551</v>
          </cell>
          <cell r="R390">
            <v>4393</v>
          </cell>
        </row>
        <row r="394">
          <cell r="B394" t="str">
            <v>Vendor</v>
          </cell>
          <cell r="C394" t="str">
            <v>Core IP/MPLS</v>
          </cell>
          <cell r="D394" t="str">
            <v xml:space="preserve">Edge IP/MPLS </v>
          </cell>
          <cell r="E394" t="str">
            <v>Subscriber Service Router</v>
          </cell>
          <cell r="F394" t="str">
            <v>BRAS</v>
          </cell>
          <cell r="G394" t="str">
            <v>IP/Ethernet</v>
          </cell>
          <cell r="H394" t="str">
            <v>ATM/MPLS</v>
          </cell>
          <cell r="I394" t="str">
            <v>Total IPS</v>
          </cell>
          <cell r="K394" t="str">
            <v>Vendor</v>
          </cell>
          <cell r="L394" t="str">
            <v>Core IP/MPLS</v>
          </cell>
          <cell r="M394" t="str">
            <v>Edge IP/MPLS</v>
          </cell>
          <cell r="N394" t="str">
            <v>Subscriber Service Router</v>
          </cell>
          <cell r="O394" t="str">
            <v>BRAS</v>
          </cell>
          <cell r="P394" t="str">
            <v>IP/Ethernet</v>
          </cell>
          <cell r="Q394" t="str">
            <v>ATM/MPLS</v>
          </cell>
          <cell r="R394" t="str">
            <v>Total IPS</v>
          </cell>
        </row>
        <row r="395">
          <cell r="B395" t="str">
            <v>Alaxala Networks</v>
          </cell>
          <cell r="C395">
            <v>0</v>
          </cell>
          <cell r="D395">
            <v>15.8</v>
          </cell>
          <cell r="E395">
            <v>0</v>
          </cell>
          <cell r="F395">
            <v>0</v>
          </cell>
          <cell r="G395">
            <v>2</v>
          </cell>
          <cell r="H395">
            <v>0</v>
          </cell>
          <cell r="I395">
            <v>17.8</v>
          </cell>
          <cell r="K395" t="str">
            <v>Alaxala Networks</v>
          </cell>
          <cell r="L395">
            <v>0</v>
          </cell>
          <cell r="M395">
            <v>157</v>
          </cell>
          <cell r="N395">
            <v>0</v>
          </cell>
          <cell r="O395">
            <v>0</v>
          </cell>
          <cell r="P395">
            <v>16</v>
          </cell>
          <cell r="Q395">
            <v>0</v>
          </cell>
          <cell r="R395">
            <v>173</v>
          </cell>
        </row>
        <row r="396">
          <cell r="B396" t="str">
            <v>Alcatel-Lucent</v>
          </cell>
          <cell r="C396">
            <v>0</v>
          </cell>
          <cell r="D396">
            <v>0</v>
          </cell>
          <cell r="E396">
            <v>0</v>
          </cell>
          <cell r="F396">
            <v>0</v>
          </cell>
          <cell r="G396">
            <v>2</v>
          </cell>
          <cell r="H396">
            <v>22</v>
          </cell>
          <cell r="I396">
            <v>24</v>
          </cell>
          <cell r="K396" t="str">
            <v>Alcatel-Lucent</v>
          </cell>
          <cell r="L396">
            <v>0</v>
          </cell>
          <cell r="M396">
            <v>0</v>
          </cell>
          <cell r="N396">
            <v>0</v>
          </cell>
          <cell r="O396">
            <v>0</v>
          </cell>
          <cell r="P396">
            <v>84</v>
          </cell>
          <cell r="Q396">
            <v>213</v>
          </cell>
          <cell r="R396">
            <v>297</v>
          </cell>
        </row>
        <row r="397">
          <cell r="B397" t="str">
            <v>Atrica</v>
          </cell>
          <cell r="I397">
            <v>0</v>
          </cell>
          <cell r="K397" t="str">
            <v>Atrica</v>
          </cell>
          <cell r="R397">
            <v>0</v>
          </cell>
        </row>
        <row r="398">
          <cell r="B398" t="str">
            <v>Avici</v>
          </cell>
          <cell r="C398">
            <v>0.8</v>
          </cell>
          <cell r="D398">
            <v>0</v>
          </cell>
          <cell r="E398">
            <v>0</v>
          </cell>
          <cell r="F398">
            <v>0</v>
          </cell>
          <cell r="G398">
            <v>0</v>
          </cell>
          <cell r="H398">
            <v>0</v>
          </cell>
          <cell r="I398">
            <v>0.8</v>
          </cell>
          <cell r="K398" t="str">
            <v>Avici</v>
          </cell>
          <cell r="L398">
            <v>1</v>
          </cell>
          <cell r="M398">
            <v>0</v>
          </cell>
          <cell r="N398">
            <v>0</v>
          </cell>
          <cell r="O398">
            <v>0</v>
          </cell>
          <cell r="P398">
            <v>0</v>
          </cell>
          <cell r="Q398">
            <v>0</v>
          </cell>
          <cell r="R398">
            <v>1</v>
          </cell>
        </row>
        <row r="399">
          <cell r="B399" t="str">
            <v>Brocade</v>
          </cell>
          <cell r="C399">
            <v>0</v>
          </cell>
          <cell r="D399">
            <v>0</v>
          </cell>
          <cell r="E399">
            <v>0</v>
          </cell>
          <cell r="F399">
            <v>0</v>
          </cell>
          <cell r="G399">
            <v>2.6</v>
          </cell>
          <cell r="H399">
            <v>0</v>
          </cell>
          <cell r="I399">
            <v>2.6</v>
          </cell>
          <cell r="K399" t="str">
            <v>Brocade</v>
          </cell>
          <cell r="L399">
            <v>0</v>
          </cell>
          <cell r="M399">
            <v>0</v>
          </cell>
          <cell r="N399">
            <v>0</v>
          </cell>
          <cell r="O399">
            <v>0</v>
          </cell>
          <cell r="P399">
            <v>84</v>
          </cell>
          <cell r="Q399">
            <v>0</v>
          </cell>
          <cell r="R399">
            <v>84</v>
          </cell>
        </row>
        <row r="400">
          <cell r="B400" t="str">
            <v>Caspian</v>
          </cell>
          <cell r="C400">
            <v>0</v>
          </cell>
          <cell r="D400">
            <v>0</v>
          </cell>
          <cell r="E400">
            <v>0</v>
          </cell>
          <cell r="F400">
            <v>0</v>
          </cell>
          <cell r="G400">
            <v>0</v>
          </cell>
          <cell r="H400">
            <v>0</v>
          </cell>
          <cell r="I400">
            <v>0</v>
          </cell>
          <cell r="K400" t="str">
            <v>Caspian</v>
          </cell>
          <cell r="L400">
            <v>0</v>
          </cell>
          <cell r="M400">
            <v>0</v>
          </cell>
          <cell r="N400">
            <v>0</v>
          </cell>
          <cell r="O400">
            <v>0</v>
          </cell>
          <cell r="P400">
            <v>0</v>
          </cell>
          <cell r="Q400">
            <v>0</v>
          </cell>
          <cell r="R400">
            <v>0</v>
          </cell>
        </row>
        <row r="401">
          <cell r="B401" t="str">
            <v>Chiaro</v>
          </cell>
          <cell r="C401">
            <v>0</v>
          </cell>
          <cell r="D401">
            <v>0</v>
          </cell>
          <cell r="E401">
            <v>0</v>
          </cell>
          <cell r="F401">
            <v>0</v>
          </cell>
          <cell r="G401">
            <v>0</v>
          </cell>
          <cell r="H401">
            <v>0</v>
          </cell>
          <cell r="I401">
            <v>0</v>
          </cell>
          <cell r="K401" t="str">
            <v>Chiaro</v>
          </cell>
          <cell r="L401">
            <v>0</v>
          </cell>
          <cell r="M401">
            <v>0</v>
          </cell>
          <cell r="N401">
            <v>0</v>
          </cell>
          <cell r="O401">
            <v>0</v>
          </cell>
          <cell r="P401">
            <v>0</v>
          </cell>
          <cell r="Q401">
            <v>0</v>
          </cell>
          <cell r="R401">
            <v>0</v>
          </cell>
        </row>
        <row r="402">
          <cell r="B402" t="str">
            <v>Ciena</v>
          </cell>
          <cell r="C402">
            <v>0</v>
          </cell>
          <cell r="D402">
            <v>0</v>
          </cell>
          <cell r="E402">
            <v>0</v>
          </cell>
          <cell r="F402">
            <v>0</v>
          </cell>
          <cell r="G402">
            <v>0</v>
          </cell>
          <cell r="H402">
            <v>0</v>
          </cell>
          <cell r="I402">
            <v>0</v>
          </cell>
          <cell r="K402" t="str">
            <v>Ciena</v>
          </cell>
          <cell r="L402">
            <v>0</v>
          </cell>
          <cell r="M402">
            <v>0</v>
          </cell>
          <cell r="N402">
            <v>0</v>
          </cell>
          <cell r="O402">
            <v>0</v>
          </cell>
          <cell r="P402">
            <v>0</v>
          </cell>
          <cell r="Q402">
            <v>0</v>
          </cell>
          <cell r="R402">
            <v>0</v>
          </cell>
        </row>
        <row r="403">
          <cell r="B403" t="str">
            <v>Cisco</v>
          </cell>
          <cell r="C403">
            <v>51</v>
          </cell>
          <cell r="D403">
            <v>43</v>
          </cell>
          <cell r="E403">
            <v>12.7</v>
          </cell>
          <cell r="F403">
            <v>0</v>
          </cell>
          <cell r="G403">
            <v>56</v>
          </cell>
          <cell r="H403">
            <v>15</v>
          </cell>
          <cell r="I403">
            <v>177.7</v>
          </cell>
          <cell r="K403" t="str">
            <v>Cisco</v>
          </cell>
          <cell r="L403">
            <v>127</v>
          </cell>
          <cell r="M403">
            <v>831</v>
          </cell>
          <cell r="N403">
            <v>423</v>
          </cell>
          <cell r="O403">
            <v>0</v>
          </cell>
          <cell r="P403">
            <v>1900</v>
          </cell>
          <cell r="Q403">
            <v>114</v>
          </cell>
          <cell r="R403">
            <v>3395</v>
          </cell>
        </row>
        <row r="404">
          <cell r="B404" t="str">
            <v>Cosine</v>
          </cell>
          <cell r="C404">
            <v>0</v>
          </cell>
          <cell r="D404">
            <v>0</v>
          </cell>
          <cell r="E404">
            <v>2.5</v>
          </cell>
          <cell r="F404">
            <v>0</v>
          </cell>
          <cell r="G404">
            <v>0</v>
          </cell>
          <cell r="H404">
            <v>0</v>
          </cell>
          <cell r="I404">
            <v>2.5</v>
          </cell>
          <cell r="K404" t="str">
            <v>Cosine</v>
          </cell>
          <cell r="L404">
            <v>0</v>
          </cell>
          <cell r="M404">
            <v>0</v>
          </cell>
          <cell r="N404">
            <v>12</v>
          </cell>
          <cell r="O404">
            <v>0</v>
          </cell>
          <cell r="P404">
            <v>0</v>
          </cell>
          <cell r="Q404">
            <v>0</v>
          </cell>
          <cell r="R404">
            <v>12</v>
          </cell>
        </row>
        <row r="405">
          <cell r="B405" t="str">
            <v>ECI Telecom</v>
          </cell>
          <cell r="C405">
            <v>0</v>
          </cell>
          <cell r="D405">
            <v>0</v>
          </cell>
          <cell r="E405">
            <v>0</v>
          </cell>
          <cell r="F405">
            <v>0</v>
          </cell>
          <cell r="G405">
            <v>0</v>
          </cell>
          <cell r="H405">
            <v>0</v>
          </cell>
          <cell r="I405">
            <v>0</v>
          </cell>
          <cell r="K405" t="str">
            <v>ECI Telecom</v>
          </cell>
          <cell r="L405">
            <v>0</v>
          </cell>
          <cell r="M405">
            <v>0</v>
          </cell>
          <cell r="N405">
            <v>0</v>
          </cell>
          <cell r="O405">
            <v>0</v>
          </cell>
          <cell r="P405">
            <v>0</v>
          </cell>
          <cell r="Q405">
            <v>0</v>
          </cell>
          <cell r="R405">
            <v>0</v>
          </cell>
        </row>
        <row r="406">
          <cell r="B406" t="str">
            <v>Equipe</v>
          </cell>
          <cell r="C406">
            <v>0</v>
          </cell>
          <cell r="D406">
            <v>0</v>
          </cell>
          <cell r="E406">
            <v>0</v>
          </cell>
          <cell r="F406">
            <v>0</v>
          </cell>
          <cell r="G406">
            <v>0</v>
          </cell>
          <cell r="H406">
            <v>0</v>
          </cell>
          <cell r="I406">
            <v>0</v>
          </cell>
          <cell r="K406" t="str">
            <v>Equipe</v>
          </cell>
          <cell r="L406">
            <v>0</v>
          </cell>
          <cell r="M406">
            <v>0</v>
          </cell>
          <cell r="N406">
            <v>0</v>
          </cell>
          <cell r="O406">
            <v>0</v>
          </cell>
          <cell r="P406">
            <v>0</v>
          </cell>
          <cell r="Q406">
            <v>0</v>
          </cell>
          <cell r="R406">
            <v>0</v>
          </cell>
        </row>
        <row r="407">
          <cell r="B407" t="str">
            <v>Ericsson</v>
          </cell>
          <cell r="C407">
            <v>0</v>
          </cell>
          <cell r="D407">
            <v>0</v>
          </cell>
          <cell r="E407">
            <v>9</v>
          </cell>
          <cell r="F407">
            <v>0</v>
          </cell>
          <cell r="G407">
            <v>0</v>
          </cell>
          <cell r="H407">
            <v>8</v>
          </cell>
          <cell r="I407">
            <v>17</v>
          </cell>
          <cell r="K407" t="str">
            <v>Ericsson</v>
          </cell>
          <cell r="L407">
            <v>0</v>
          </cell>
          <cell r="M407">
            <v>0</v>
          </cell>
          <cell r="N407">
            <v>125</v>
          </cell>
          <cell r="O407">
            <v>0</v>
          </cell>
          <cell r="P407">
            <v>0</v>
          </cell>
          <cell r="Q407">
            <v>27</v>
          </cell>
          <cell r="R407">
            <v>152</v>
          </cell>
        </row>
        <row r="408">
          <cell r="B408" t="str">
            <v>Extreme</v>
          </cell>
          <cell r="C408">
            <v>0</v>
          </cell>
          <cell r="D408">
            <v>0</v>
          </cell>
          <cell r="E408">
            <v>0</v>
          </cell>
          <cell r="F408">
            <v>0</v>
          </cell>
          <cell r="G408">
            <v>5</v>
          </cell>
          <cell r="H408">
            <v>0</v>
          </cell>
          <cell r="I408">
            <v>5</v>
          </cell>
          <cell r="K408" t="str">
            <v>Extreme</v>
          </cell>
          <cell r="L408">
            <v>0</v>
          </cell>
          <cell r="M408">
            <v>0</v>
          </cell>
          <cell r="N408">
            <v>0</v>
          </cell>
          <cell r="O408">
            <v>0</v>
          </cell>
          <cell r="P408">
            <v>185</v>
          </cell>
          <cell r="Q408">
            <v>0</v>
          </cell>
          <cell r="R408">
            <v>185</v>
          </cell>
        </row>
        <row r="409">
          <cell r="B409" t="str">
            <v>Force10</v>
          </cell>
          <cell r="C409">
            <v>0</v>
          </cell>
          <cell r="D409">
            <v>0</v>
          </cell>
          <cell r="E409">
            <v>0</v>
          </cell>
          <cell r="F409">
            <v>0</v>
          </cell>
          <cell r="G409">
            <v>0</v>
          </cell>
          <cell r="H409">
            <v>0</v>
          </cell>
          <cell r="I409">
            <v>0</v>
          </cell>
          <cell r="K409" t="str">
            <v>Force10</v>
          </cell>
          <cell r="L409">
            <v>0</v>
          </cell>
          <cell r="M409">
            <v>0</v>
          </cell>
          <cell r="N409">
            <v>0</v>
          </cell>
          <cell r="O409">
            <v>0</v>
          </cell>
          <cell r="P409">
            <v>0</v>
          </cell>
          <cell r="Q409">
            <v>0</v>
          </cell>
          <cell r="R409">
            <v>0</v>
          </cell>
        </row>
        <row r="410">
          <cell r="B410" t="str">
            <v>Fujitsu</v>
          </cell>
          <cell r="C410">
            <v>0</v>
          </cell>
          <cell r="D410">
            <v>6.2</v>
          </cell>
          <cell r="E410">
            <v>1.5</v>
          </cell>
          <cell r="F410">
            <v>0</v>
          </cell>
          <cell r="G410">
            <v>5</v>
          </cell>
          <cell r="H410">
            <v>0</v>
          </cell>
          <cell r="I410">
            <v>12.7</v>
          </cell>
          <cell r="K410" t="str">
            <v>Fujitsu</v>
          </cell>
          <cell r="L410">
            <v>0</v>
          </cell>
          <cell r="M410">
            <v>89</v>
          </cell>
          <cell r="N410">
            <v>27</v>
          </cell>
          <cell r="O410">
            <v>0</v>
          </cell>
          <cell r="P410">
            <v>160</v>
          </cell>
          <cell r="Q410">
            <v>0</v>
          </cell>
          <cell r="R410">
            <v>276</v>
          </cell>
        </row>
        <row r="411">
          <cell r="B411" t="str">
            <v>Hammerhead Systems</v>
          </cell>
          <cell r="C411">
            <v>0</v>
          </cell>
          <cell r="D411">
            <v>0</v>
          </cell>
          <cell r="E411">
            <v>0</v>
          </cell>
          <cell r="F411">
            <v>0</v>
          </cell>
          <cell r="G411">
            <v>0</v>
          </cell>
          <cell r="H411">
            <v>0</v>
          </cell>
          <cell r="I411">
            <v>0</v>
          </cell>
          <cell r="K411" t="str">
            <v>Hammerhead Systems</v>
          </cell>
          <cell r="L411">
            <v>0</v>
          </cell>
          <cell r="M411">
            <v>0</v>
          </cell>
          <cell r="N411">
            <v>0</v>
          </cell>
          <cell r="O411">
            <v>0</v>
          </cell>
          <cell r="P411">
            <v>0</v>
          </cell>
          <cell r="Q411">
            <v>0</v>
          </cell>
          <cell r="R411">
            <v>0</v>
          </cell>
        </row>
        <row r="412">
          <cell r="B412" t="str">
            <v>Hitachi</v>
          </cell>
          <cell r="C412">
            <v>0</v>
          </cell>
          <cell r="D412">
            <v>0</v>
          </cell>
          <cell r="E412">
            <v>0</v>
          </cell>
          <cell r="F412">
            <v>0</v>
          </cell>
          <cell r="G412">
            <v>0</v>
          </cell>
          <cell r="H412">
            <v>0</v>
          </cell>
          <cell r="I412">
            <v>0</v>
          </cell>
          <cell r="K412" t="str">
            <v>Hitachi</v>
          </cell>
          <cell r="L412">
            <v>0</v>
          </cell>
          <cell r="M412">
            <v>0</v>
          </cell>
          <cell r="N412">
            <v>0</v>
          </cell>
          <cell r="O412">
            <v>0</v>
          </cell>
          <cell r="P412">
            <v>0</v>
          </cell>
          <cell r="Q412">
            <v>0</v>
          </cell>
          <cell r="R412">
            <v>0</v>
          </cell>
        </row>
        <row r="413">
          <cell r="B413" t="str">
            <v>Hitachi Cable</v>
          </cell>
          <cell r="C413">
            <v>0</v>
          </cell>
          <cell r="D413">
            <v>0</v>
          </cell>
          <cell r="E413">
            <v>0</v>
          </cell>
          <cell r="F413">
            <v>0</v>
          </cell>
          <cell r="G413">
            <v>0</v>
          </cell>
          <cell r="H413">
            <v>0</v>
          </cell>
          <cell r="I413">
            <v>0</v>
          </cell>
          <cell r="K413" t="str">
            <v>Hitachi Cable</v>
          </cell>
          <cell r="L413">
            <v>0</v>
          </cell>
          <cell r="M413">
            <v>0</v>
          </cell>
          <cell r="N413">
            <v>0</v>
          </cell>
          <cell r="O413">
            <v>0</v>
          </cell>
          <cell r="P413">
            <v>0</v>
          </cell>
          <cell r="Q413">
            <v>0</v>
          </cell>
          <cell r="R413">
            <v>0</v>
          </cell>
        </row>
        <row r="414">
          <cell r="B414" t="str">
            <v>Huawei</v>
          </cell>
          <cell r="C414">
            <v>0</v>
          </cell>
          <cell r="D414">
            <v>8.1</v>
          </cell>
          <cell r="E414">
            <v>0</v>
          </cell>
          <cell r="F414">
            <v>0</v>
          </cell>
          <cell r="G414">
            <v>0</v>
          </cell>
          <cell r="H414">
            <v>0</v>
          </cell>
          <cell r="I414">
            <v>8.1</v>
          </cell>
          <cell r="K414" t="str">
            <v>Huawei</v>
          </cell>
          <cell r="L414">
            <v>0</v>
          </cell>
          <cell r="M414">
            <v>118</v>
          </cell>
          <cell r="N414">
            <v>0</v>
          </cell>
          <cell r="O414">
            <v>0</v>
          </cell>
          <cell r="P414">
            <v>0</v>
          </cell>
          <cell r="Q414">
            <v>0</v>
          </cell>
          <cell r="R414">
            <v>118</v>
          </cell>
        </row>
        <row r="415">
          <cell r="B415" t="str">
            <v>Hyperchip</v>
          </cell>
          <cell r="C415">
            <v>0</v>
          </cell>
          <cell r="D415">
            <v>0</v>
          </cell>
          <cell r="E415">
            <v>0</v>
          </cell>
          <cell r="F415">
            <v>0</v>
          </cell>
          <cell r="G415">
            <v>0</v>
          </cell>
          <cell r="H415">
            <v>0</v>
          </cell>
          <cell r="I415">
            <v>0</v>
          </cell>
          <cell r="K415" t="str">
            <v>Hyperchip</v>
          </cell>
          <cell r="L415">
            <v>0</v>
          </cell>
          <cell r="M415">
            <v>0</v>
          </cell>
          <cell r="N415">
            <v>0</v>
          </cell>
          <cell r="O415">
            <v>0</v>
          </cell>
          <cell r="P415">
            <v>0</v>
          </cell>
          <cell r="Q415">
            <v>0</v>
          </cell>
          <cell r="R415">
            <v>0</v>
          </cell>
        </row>
        <row r="416">
          <cell r="B416" t="str">
            <v>Juniper</v>
          </cell>
          <cell r="C416">
            <v>22</v>
          </cell>
          <cell r="D416">
            <v>12.8</v>
          </cell>
          <cell r="E416">
            <v>10.5</v>
          </cell>
          <cell r="F416">
            <v>0</v>
          </cell>
          <cell r="G416">
            <v>0</v>
          </cell>
          <cell r="H416">
            <v>0</v>
          </cell>
          <cell r="I416">
            <v>45.3</v>
          </cell>
          <cell r="K416" t="str">
            <v>Juniper</v>
          </cell>
          <cell r="L416">
            <v>75</v>
          </cell>
          <cell r="M416">
            <v>164</v>
          </cell>
          <cell r="N416">
            <v>125</v>
          </cell>
          <cell r="O416">
            <v>0</v>
          </cell>
          <cell r="P416">
            <v>0</v>
          </cell>
          <cell r="Q416">
            <v>0</v>
          </cell>
          <cell r="R416">
            <v>364</v>
          </cell>
        </row>
        <row r="417">
          <cell r="B417" t="str">
            <v>Laurel Networks</v>
          </cell>
          <cell r="C417">
            <v>0</v>
          </cell>
          <cell r="D417">
            <v>0</v>
          </cell>
          <cell r="E417">
            <v>0</v>
          </cell>
          <cell r="F417">
            <v>0</v>
          </cell>
          <cell r="G417">
            <v>0</v>
          </cell>
          <cell r="H417">
            <v>0</v>
          </cell>
          <cell r="I417">
            <v>0</v>
          </cell>
          <cell r="K417" t="str">
            <v>Laurel Networks</v>
          </cell>
          <cell r="L417">
            <v>0</v>
          </cell>
          <cell r="M417">
            <v>0</v>
          </cell>
          <cell r="N417">
            <v>0</v>
          </cell>
          <cell r="O417">
            <v>0</v>
          </cell>
          <cell r="P417">
            <v>0</v>
          </cell>
          <cell r="Q417">
            <v>0</v>
          </cell>
          <cell r="R417">
            <v>0</v>
          </cell>
        </row>
        <row r="418">
          <cell r="B418" t="str">
            <v>Lucent</v>
          </cell>
          <cell r="C418">
            <v>0</v>
          </cell>
          <cell r="D418">
            <v>0</v>
          </cell>
          <cell r="E418">
            <v>0</v>
          </cell>
          <cell r="F418">
            <v>0</v>
          </cell>
          <cell r="G418">
            <v>0</v>
          </cell>
          <cell r="H418">
            <v>0</v>
          </cell>
          <cell r="I418">
            <v>0</v>
          </cell>
          <cell r="K418" t="str">
            <v>Lucent</v>
          </cell>
          <cell r="L418">
            <v>0</v>
          </cell>
          <cell r="M418">
            <v>0</v>
          </cell>
          <cell r="N418">
            <v>0</v>
          </cell>
          <cell r="O418">
            <v>0</v>
          </cell>
          <cell r="P418">
            <v>0</v>
          </cell>
          <cell r="Q418">
            <v>0</v>
          </cell>
          <cell r="R418">
            <v>0</v>
          </cell>
        </row>
        <row r="419">
          <cell r="B419" t="str">
            <v>NEC</v>
          </cell>
          <cell r="C419">
            <v>0</v>
          </cell>
          <cell r="D419">
            <v>5</v>
          </cell>
          <cell r="E419">
            <v>0</v>
          </cell>
          <cell r="F419">
            <v>0</v>
          </cell>
          <cell r="G419">
            <v>1</v>
          </cell>
          <cell r="H419">
            <v>2</v>
          </cell>
          <cell r="I419">
            <v>8</v>
          </cell>
          <cell r="K419" t="str">
            <v>NEC</v>
          </cell>
          <cell r="L419">
            <v>0</v>
          </cell>
          <cell r="M419">
            <v>40</v>
          </cell>
          <cell r="N419">
            <v>0</v>
          </cell>
          <cell r="O419">
            <v>0</v>
          </cell>
          <cell r="P419">
            <v>35</v>
          </cell>
          <cell r="Q419">
            <v>67</v>
          </cell>
          <cell r="R419">
            <v>142</v>
          </cell>
        </row>
        <row r="420">
          <cell r="B420" t="str">
            <v>Nokia Siemens Networks</v>
          </cell>
          <cell r="C420">
            <v>0</v>
          </cell>
          <cell r="D420">
            <v>0</v>
          </cell>
          <cell r="E420">
            <v>0</v>
          </cell>
          <cell r="F420">
            <v>0</v>
          </cell>
          <cell r="G420">
            <v>0</v>
          </cell>
          <cell r="H420">
            <v>0</v>
          </cell>
          <cell r="I420">
            <v>0</v>
          </cell>
          <cell r="K420" t="str">
            <v>Nokia Siemens Networks</v>
          </cell>
          <cell r="L420">
            <v>0</v>
          </cell>
          <cell r="M420">
            <v>0</v>
          </cell>
          <cell r="N420">
            <v>0</v>
          </cell>
          <cell r="O420">
            <v>0</v>
          </cell>
          <cell r="P420">
            <v>0</v>
          </cell>
          <cell r="Q420">
            <v>0</v>
          </cell>
          <cell r="R420">
            <v>0</v>
          </cell>
        </row>
        <row r="421">
          <cell r="B421" t="str">
            <v>Nortel</v>
          </cell>
          <cell r="C421">
            <v>0</v>
          </cell>
          <cell r="D421">
            <v>0</v>
          </cell>
          <cell r="E421">
            <v>20.5</v>
          </cell>
          <cell r="F421">
            <v>0</v>
          </cell>
          <cell r="G421">
            <v>1</v>
          </cell>
          <cell r="H421">
            <v>31.3</v>
          </cell>
          <cell r="I421">
            <v>52.8</v>
          </cell>
          <cell r="K421" t="str">
            <v>Nortel</v>
          </cell>
          <cell r="L421">
            <v>0</v>
          </cell>
          <cell r="M421">
            <v>0</v>
          </cell>
          <cell r="N421">
            <v>97</v>
          </cell>
          <cell r="O421">
            <v>0</v>
          </cell>
          <cell r="P421">
            <v>45</v>
          </cell>
          <cell r="Q421">
            <v>118</v>
          </cell>
          <cell r="R421">
            <v>260</v>
          </cell>
        </row>
        <row r="422">
          <cell r="B422" t="str">
            <v>Procket</v>
          </cell>
          <cell r="C422">
            <v>0</v>
          </cell>
          <cell r="D422">
            <v>0</v>
          </cell>
          <cell r="E422">
            <v>0</v>
          </cell>
          <cell r="F422">
            <v>0</v>
          </cell>
          <cell r="G422">
            <v>0</v>
          </cell>
          <cell r="H422">
            <v>0</v>
          </cell>
          <cell r="I422">
            <v>0</v>
          </cell>
          <cell r="K422" t="str">
            <v>Procket</v>
          </cell>
          <cell r="L422">
            <v>0</v>
          </cell>
          <cell r="M422">
            <v>0</v>
          </cell>
          <cell r="N422">
            <v>0</v>
          </cell>
          <cell r="O422">
            <v>0</v>
          </cell>
          <cell r="P422">
            <v>0</v>
          </cell>
          <cell r="Q422">
            <v>0</v>
          </cell>
          <cell r="R422">
            <v>0</v>
          </cell>
        </row>
        <row r="423">
          <cell r="B423" t="str">
            <v>Quarry</v>
          </cell>
          <cell r="C423">
            <v>0</v>
          </cell>
          <cell r="D423">
            <v>0</v>
          </cell>
          <cell r="E423">
            <v>0</v>
          </cell>
          <cell r="F423">
            <v>0</v>
          </cell>
          <cell r="G423">
            <v>0</v>
          </cell>
          <cell r="H423">
            <v>0</v>
          </cell>
          <cell r="I423">
            <v>0</v>
          </cell>
          <cell r="K423" t="str">
            <v>Quarry</v>
          </cell>
          <cell r="L423">
            <v>0</v>
          </cell>
          <cell r="M423">
            <v>0</v>
          </cell>
          <cell r="N423">
            <v>0</v>
          </cell>
          <cell r="O423">
            <v>0</v>
          </cell>
          <cell r="P423">
            <v>0</v>
          </cell>
          <cell r="Q423">
            <v>0</v>
          </cell>
          <cell r="R423">
            <v>0</v>
          </cell>
        </row>
        <row r="424">
          <cell r="B424" t="str">
            <v>Redback</v>
          </cell>
          <cell r="C424">
            <v>0</v>
          </cell>
          <cell r="D424">
            <v>0</v>
          </cell>
          <cell r="E424">
            <v>0</v>
          </cell>
          <cell r="F424">
            <v>0</v>
          </cell>
          <cell r="G424">
            <v>0</v>
          </cell>
          <cell r="H424">
            <v>0</v>
          </cell>
          <cell r="I424">
            <v>0</v>
          </cell>
          <cell r="K424" t="str">
            <v>Redback</v>
          </cell>
          <cell r="L424">
            <v>0</v>
          </cell>
          <cell r="M424">
            <v>0</v>
          </cell>
          <cell r="N424">
            <v>0</v>
          </cell>
          <cell r="O424">
            <v>0</v>
          </cell>
          <cell r="P424">
            <v>0</v>
          </cell>
          <cell r="Q424">
            <v>0</v>
          </cell>
          <cell r="R424">
            <v>0</v>
          </cell>
        </row>
        <row r="425">
          <cell r="B425" t="str">
            <v>Riverstone</v>
          </cell>
          <cell r="C425">
            <v>0</v>
          </cell>
          <cell r="D425">
            <v>0</v>
          </cell>
          <cell r="E425">
            <v>0</v>
          </cell>
          <cell r="F425">
            <v>0</v>
          </cell>
          <cell r="G425">
            <v>0</v>
          </cell>
          <cell r="H425">
            <v>0</v>
          </cell>
          <cell r="I425">
            <v>0</v>
          </cell>
          <cell r="K425" t="str">
            <v>Riverstone</v>
          </cell>
          <cell r="L425">
            <v>0</v>
          </cell>
          <cell r="M425">
            <v>0</v>
          </cell>
          <cell r="N425">
            <v>0</v>
          </cell>
          <cell r="O425">
            <v>0</v>
          </cell>
          <cell r="P425">
            <v>0</v>
          </cell>
          <cell r="Q425">
            <v>0</v>
          </cell>
          <cell r="R425">
            <v>0</v>
          </cell>
        </row>
        <row r="426">
          <cell r="B426" t="str">
            <v>Tellabs</v>
          </cell>
          <cell r="C426">
            <v>0</v>
          </cell>
          <cell r="D426">
            <v>2</v>
          </cell>
          <cell r="E426">
            <v>0</v>
          </cell>
          <cell r="F426">
            <v>0</v>
          </cell>
          <cell r="G426">
            <v>0</v>
          </cell>
          <cell r="H426">
            <v>0</v>
          </cell>
          <cell r="I426">
            <v>2</v>
          </cell>
          <cell r="K426" t="str">
            <v>Tellabs</v>
          </cell>
          <cell r="L426">
            <v>0</v>
          </cell>
          <cell r="M426">
            <v>27</v>
          </cell>
          <cell r="N426">
            <v>0</v>
          </cell>
          <cell r="O426">
            <v>0</v>
          </cell>
          <cell r="P426">
            <v>0</v>
          </cell>
          <cell r="Q426">
            <v>0</v>
          </cell>
          <cell r="R426">
            <v>27</v>
          </cell>
        </row>
        <row r="427">
          <cell r="B427" t="str">
            <v>ZTE</v>
          </cell>
          <cell r="C427">
            <v>0</v>
          </cell>
          <cell r="D427">
            <v>0</v>
          </cell>
          <cell r="E427">
            <v>0</v>
          </cell>
          <cell r="F427">
            <v>0</v>
          </cell>
          <cell r="G427">
            <v>0</v>
          </cell>
          <cell r="H427">
            <v>0</v>
          </cell>
          <cell r="I427">
            <v>0</v>
          </cell>
          <cell r="K427" t="str">
            <v>ZTE</v>
          </cell>
          <cell r="L427">
            <v>0</v>
          </cell>
          <cell r="M427">
            <v>0</v>
          </cell>
          <cell r="N427">
            <v>0</v>
          </cell>
          <cell r="O427">
            <v>0</v>
          </cell>
          <cell r="P427">
            <v>0</v>
          </cell>
          <cell r="Q427">
            <v>0</v>
          </cell>
          <cell r="R427">
            <v>0</v>
          </cell>
        </row>
        <row r="428">
          <cell r="B428" t="str">
            <v>Other</v>
          </cell>
          <cell r="C428">
            <v>0</v>
          </cell>
          <cell r="D428">
            <v>0</v>
          </cell>
          <cell r="E428">
            <v>0</v>
          </cell>
          <cell r="F428">
            <v>0</v>
          </cell>
          <cell r="G428">
            <v>0</v>
          </cell>
          <cell r="H428">
            <v>0</v>
          </cell>
          <cell r="I428">
            <v>0</v>
          </cell>
          <cell r="K428" t="str">
            <v>Other</v>
          </cell>
          <cell r="L428">
            <v>0</v>
          </cell>
          <cell r="M428">
            <v>0</v>
          </cell>
          <cell r="N428">
            <v>0</v>
          </cell>
          <cell r="O428">
            <v>0</v>
          </cell>
          <cell r="P428">
            <v>0</v>
          </cell>
          <cell r="Q428">
            <v>0</v>
          </cell>
          <cell r="R428">
            <v>0</v>
          </cell>
        </row>
        <row r="429">
          <cell r="B429" t="str">
            <v>Total</v>
          </cell>
          <cell r="C429">
            <v>73.8</v>
          </cell>
          <cell r="D429">
            <v>92.899999999999991</v>
          </cell>
          <cell r="E429">
            <v>56.7</v>
          </cell>
          <cell r="F429">
            <v>0</v>
          </cell>
          <cell r="G429">
            <v>74.599999999999994</v>
          </cell>
          <cell r="H429">
            <v>78.3</v>
          </cell>
          <cell r="I429">
            <v>376.3</v>
          </cell>
          <cell r="K429" t="str">
            <v>Total</v>
          </cell>
          <cell r="L429">
            <v>203</v>
          </cell>
          <cell r="M429">
            <v>1426</v>
          </cell>
          <cell r="N429">
            <v>809</v>
          </cell>
          <cell r="O429">
            <v>0</v>
          </cell>
          <cell r="P429">
            <v>2509</v>
          </cell>
          <cell r="Q429">
            <v>539</v>
          </cell>
          <cell r="R429">
            <v>5486</v>
          </cell>
        </row>
        <row r="433">
          <cell r="B433" t="str">
            <v>Vendor</v>
          </cell>
          <cell r="C433" t="str">
            <v>Core IP/MPLS</v>
          </cell>
          <cell r="D433" t="str">
            <v xml:space="preserve">Edge IP/MPLS </v>
          </cell>
          <cell r="E433" t="str">
            <v>Subscriber Service Router</v>
          </cell>
          <cell r="F433" t="str">
            <v>BRAS</v>
          </cell>
          <cell r="G433" t="str">
            <v>IP/Ethernet</v>
          </cell>
          <cell r="H433" t="str">
            <v>ATM/MPLS</v>
          </cell>
          <cell r="I433" t="str">
            <v>Total IPS</v>
          </cell>
          <cell r="K433" t="str">
            <v>Vendor</v>
          </cell>
          <cell r="L433" t="str">
            <v>Core IP/MPLS</v>
          </cell>
          <cell r="M433" t="str">
            <v>Edge IP/MPLS</v>
          </cell>
          <cell r="N433" t="str">
            <v>Subscriber Service Router</v>
          </cell>
          <cell r="O433" t="str">
            <v>BRAS</v>
          </cell>
          <cell r="P433" t="str">
            <v>IP/Ethernet</v>
          </cell>
          <cell r="Q433" t="str">
            <v>ATM/MPLS</v>
          </cell>
          <cell r="R433" t="str">
            <v>Total IPS</v>
          </cell>
        </row>
        <row r="434">
          <cell r="B434" t="str">
            <v>Alaxala Networks</v>
          </cell>
          <cell r="C434">
            <v>0</v>
          </cell>
          <cell r="D434">
            <v>19.100000000000001</v>
          </cell>
          <cell r="E434">
            <v>0</v>
          </cell>
          <cell r="F434">
            <v>0</v>
          </cell>
          <cell r="G434">
            <v>4.5999999999999996</v>
          </cell>
          <cell r="H434">
            <v>0</v>
          </cell>
          <cell r="I434">
            <v>23.700000000000003</v>
          </cell>
          <cell r="K434" t="str">
            <v>Alaxala Networks</v>
          </cell>
          <cell r="L434">
            <v>0</v>
          </cell>
          <cell r="M434">
            <v>136</v>
          </cell>
          <cell r="N434">
            <v>0</v>
          </cell>
          <cell r="O434">
            <v>0</v>
          </cell>
          <cell r="P434">
            <v>37</v>
          </cell>
          <cell r="Q434">
            <v>0</v>
          </cell>
          <cell r="R434">
            <v>173</v>
          </cell>
        </row>
        <row r="435">
          <cell r="B435" t="str">
            <v>Alcatel-Lucent</v>
          </cell>
          <cell r="C435">
            <v>0</v>
          </cell>
          <cell r="D435">
            <v>0</v>
          </cell>
          <cell r="E435">
            <v>0</v>
          </cell>
          <cell r="F435">
            <v>0</v>
          </cell>
          <cell r="G435">
            <v>2</v>
          </cell>
          <cell r="H435">
            <v>25</v>
          </cell>
          <cell r="I435">
            <v>27</v>
          </cell>
          <cell r="K435" t="str">
            <v>Alcatel-Lucent</v>
          </cell>
          <cell r="L435">
            <v>0</v>
          </cell>
          <cell r="M435">
            <v>0</v>
          </cell>
          <cell r="N435">
            <v>0</v>
          </cell>
          <cell r="O435">
            <v>0</v>
          </cell>
          <cell r="P435">
            <v>85</v>
          </cell>
          <cell r="Q435">
            <v>212</v>
          </cell>
          <cell r="R435">
            <v>297</v>
          </cell>
        </row>
        <row r="436">
          <cell r="B436" t="str">
            <v>Atrica</v>
          </cell>
          <cell r="I436">
            <v>0</v>
          </cell>
          <cell r="K436" t="str">
            <v>Atrica</v>
          </cell>
          <cell r="R436">
            <v>0</v>
          </cell>
        </row>
        <row r="437">
          <cell r="B437" t="str">
            <v>Avici</v>
          </cell>
          <cell r="C437">
            <v>1</v>
          </cell>
          <cell r="D437">
            <v>0</v>
          </cell>
          <cell r="E437">
            <v>0</v>
          </cell>
          <cell r="F437">
            <v>0</v>
          </cell>
          <cell r="G437">
            <v>0</v>
          </cell>
          <cell r="H437">
            <v>0</v>
          </cell>
          <cell r="I437">
            <v>1</v>
          </cell>
          <cell r="K437" t="str">
            <v>Avici</v>
          </cell>
          <cell r="L437">
            <v>1</v>
          </cell>
          <cell r="M437">
            <v>0</v>
          </cell>
          <cell r="N437">
            <v>0</v>
          </cell>
          <cell r="O437">
            <v>0</v>
          </cell>
          <cell r="P437">
            <v>0</v>
          </cell>
          <cell r="Q437">
            <v>0</v>
          </cell>
          <cell r="R437">
            <v>1</v>
          </cell>
        </row>
        <row r="438">
          <cell r="B438" t="str">
            <v>Brocade</v>
          </cell>
          <cell r="C438">
            <v>0</v>
          </cell>
          <cell r="D438">
            <v>0</v>
          </cell>
          <cell r="E438">
            <v>0</v>
          </cell>
          <cell r="F438">
            <v>0</v>
          </cell>
          <cell r="G438">
            <v>3</v>
          </cell>
          <cell r="H438">
            <v>0</v>
          </cell>
          <cell r="I438">
            <v>3</v>
          </cell>
          <cell r="K438" t="str">
            <v>Brocade</v>
          </cell>
          <cell r="L438">
            <v>0</v>
          </cell>
          <cell r="M438">
            <v>0</v>
          </cell>
          <cell r="N438">
            <v>0</v>
          </cell>
          <cell r="O438">
            <v>0</v>
          </cell>
          <cell r="P438">
            <v>95</v>
          </cell>
          <cell r="Q438">
            <v>0</v>
          </cell>
          <cell r="R438">
            <v>95</v>
          </cell>
        </row>
        <row r="439">
          <cell r="B439" t="str">
            <v>Caspian</v>
          </cell>
          <cell r="C439">
            <v>0</v>
          </cell>
          <cell r="D439">
            <v>0</v>
          </cell>
          <cell r="E439">
            <v>0</v>
          </cell>
          <cell r="F439">
            <v>0</v>
          </cell>
          <cell r="G439">
            <v>0</v>
          </cell>
          <cell r="H439">
            <v>0</v>
          </cell>
          <cell r="I439">
            <v>0</v>
          </cell>
          <cell r="K439" t="str">
            <v>Caspian</v>
          </cell>
          <cell r="L439">
            <v>0</v>
          </cell>
          <cell r="M439">
            <v>0</v>
          </cell>
          <cell r="N439">
            <v>0</v>
          </cell>
          <cell r="O439">
            <v>0</v>
          </cell>
          <cell r="P439">
            <v>0</v>
          </cell>
          <cell r="Q439">
            <v>0</v>
          </cell>
          <cell r="R439">
            <v>0</v>
          </cell>
        </row>
        <row r="440">
          <cell r="B440" t="str">
            <v>Chiaro</v>
          </cell>
          <cell r="C440">
            <v>0</v>
          </cell>
          <cell r="D440">
            <v>0</v>
          </cell>
          <cell r="E440">
            <v>0</v>
          </cell>
          <cell r="F440">
            <v>0</v>
          </cell>
          <cell r="G440">
            <v>0</v>
          </cell>
          <cell r="H440">
            <v>0</v>
          </cell>
          <cell r="I440">
            <v>0</v>
          </cell>
          <cell r="K440" t="str">
            <v>Chiaro</v>
          </cell>
          <cell r="L440">
            <v>0</v>
          </cell>
          <cell r="M440">
            <v>0</v>
          </cell>
          <cell r="N440">
            <v>0</v>
          </cell>
          <cell r="O440">
            <v>0</v>
          </cell>
          <cell r="P440">
            <v>0</v>
          </cell>
          <cell r="Q440">
            <v>0</v>
          </cell>
          <cell r="R440">
            <v>0</v>
          </cell>
        </row>
        <row r="441">
          <cell r="B441" t="str">
            <v>Ciena</v>
          </cell>
          <cell r="C441">
            <v>0</v>
          </cell>
          <cell r="D441">
            <v>0</v>
          </cell>
          <cell r="E441">
            <v>0</v>
          </cell>
          <cell r="F441">
            <v>0</v>
          </cell>
          <cell r="G441">
            <v>0</v>
          </cell>
          <cell r="H441">
            <v>0</v>
          </cell>
          <cell r="I441">
            <v>0</v>
          </cell>
          <cell r="K441" t="str">
            <v>Ciena</v>
          </cell>
          <cell r="L441">
            <v>0</v>
          </cell>
          <cell r="M441">
            <v>0</v>
          </cell>
          <cell r="N441">
            <v>0</v>
          </cell>
          <cell r="O441">
            <v>0</v>
          </cell>
          <cell r="P441">
            <v>0</v>
          </cell>
          <cell r="Q441">
            <v>0</v>
          </cell>
          <cell r="R441">
            <v>0</v>
          </cell>
        </row>
        <row r="442">
          <cell r="B442" t="str">
            <v>Cisco</v>
          </cell>
          <cell r="C442">
            <v>52</v>
          </cell>
          <cell r="D442">
            <v>42.3</v>
          </cell>
          <cell r="E442">
            <v>15.1</v>
          </cell>
          <cell r="F442">
            <v>0</v>
          </cell>
          <cell r="G442">
            <v>56</v>
          </cell>
          <cell r="H442">
            <v>16</v>
          </cell>
          <cell r="I442">
            <v>181.39999999999998</v>
          </cell>
          <cell r="K442" t="str">
            <v>Cisco</v>
          </cell>
          <cell r="L442">
            <v>141</v>
          </cell>
          <cell r="M442">
            <v>891</v>
          </cell>
          <cell r="N442">
            <v>502</v>
          </cell>
          <cell r="O442">
            <v>0</v>
          </cell>
          <cell r="P442">
            <v>1900</v>
          </cell>
          <cell r="Q442">
            <v>115</v>
          </cell>
          <cell r="R442">
            <v>3549</v>
          </cell>
        </row>
        <row r="443">
          <cell r="B443" t="str">
            <v>Cosine</v>
          </cell>
          <cell r="C443">
            <v>0</v>
          </cell>
          <cell r="D443">
            <v>0</v>
          </cell>
          <cell r="E443">
            <v>0.3</v>
          </cell>
          <cell r="F443">
            <v>0</v>
          </cell>
          <cell r="G443">
            <v>0</v>
          </cell>
          <cell r="H443">
            <v>0</v>
          </cell>
          <cell r="I443">
            <v>0.3</v>
          </cell>
          <cell r="K443" t="str">
            <v>Cosine</v>
          </cell>
          <cell r="L443">
            <v>0</v>
          </cell>
          <cell r="M443">
            <v>0</v>
          </cell>
          <cell r="N443">
            <v>2</v>
          </cell>
          <cell r="O443">
            <v>0</v>
          </cell>
          <cell r="P443">
            <v>0</v>
          </cell>
          <cell r="Q443">
            <v>0</v>
          </cell>
          <cell r="R443">
            <v>2</v>
          </cell>
        </row>
        <row r="444">
          <cell r="B444" t="str">
            <v>ECI Telecom</v>
          </cell>
          <cell r="C444">
            <v>0</v>
          </cell>
          <cell r="D444">
            <v>0</v>
          </cell>
          <cell r="E444">
            <v>0</v>
          </cell>
          <cell r="F444">
            <v>0</v>
          </cell>
          <cell r="G444">
            <v>0</v>
          </cell>
          <cell r="H444">
            <v>0</v>
          </cell>
          <cell r="I444">
            <v>0</v>
          </cell>
          <cell r="K444" t="str">
            <v>ECI Telecom</v>
          </cell>
          <cell r="L444">
            <v>0</v>
          </cell>
          <cell r="M444">
            <v>0</v>
          </cell>
          <cell r="N444">
            <v>0</v>
          </cell>
          <cell r="O444">
            <v>0</v>
          </cell>
          <cell r="P444">
            <v>0</v>
          </cell>
          <cell r="Q444">
            <v>0</v>
          </cell>
          <cell r="R444">
            <v>0</v>
          </cell>
        </row>
        <row r="445">
          <cell r="B445" t="str">
            <v>Equipe</v>
          </cell>
          <cell r="C445">
            <v>0</v>
          </cell>
          <cell r="D445">
            <v>0</v>
          </cell>
          <cell r="E445">
            <v>0</v>
          </cell>
          <cell r="F445">
            <v>0</v>
          </cell>
          <cell r="G445">
            <v>0</v>
          </cell>
          <cell r="H445">
            <v>0</v>
          </cell>
          <cell r="I445">
            <v>0</v>
          </cell>
          <cell r="K445" t="str">
            <v>Equipe</v>
          </cell>
          <cell r="L445">
            <v>0</v>
          </cell>
          <cell r="M445">
            <v>0</v>
          </cell>
          <cell r="N445">
            <v>0</v>
          </cell>
          <cell r="O445">
            <v>0</v>
          </cell>
          <cell r="P445">
            <v>0</v>
          </cell>
          <cell r="Q445">
            <v>0</v>
          </cell>
          <cell r="R445">
            <v>0</v>
          </cell>
        </row>
        <row r="446">
          <cell r="B446" t="str">
            <v>Ericsson</v>
          </cell>
          <cell r="C446">
            <v>0</v>
          </cell>
          <cell r="D446">
            <v>0</v>
          </cell>
          <cell r="E446">
            <v>9</v>
          </cell>
          <cell r="F446">
            <v>0</v>
          </cell>
          <cell r="G446">
            <v>0</v>
          </cell>
          <cell r="H446">
            <v>11</v>
          </cell>
          <cell r="I446">
            <v>20</v>
          </cell>
          <cell r="K446" t="str">
            <v>Ericsson</v>
          </cell>
          <cell r="L446">
            <v>0</v>
          </cell>
          <cell r="M446">
            <v>0</v>
          </cell>
          <cell r="N446">
            <v>64</v>
          </cell>
          <cell r="O446">
            <v>0</v>
          </cell>
          <cell r="P446">
            <v>0</v>
          </cell>
          <cell r="Q446">
            <v>38</v>
          </cell>
          <cell r="R446">
            <v>102</v>
          </cell>
        </row>
        <row r="447">
          <cell r="B447" t="str">
            <v>Extreme</v>
          </cell>
          <cell r="C447">
            <v>0</v>
          </cell>
          <cell r="D447">
            <v>0</v>
          </cell>
          <cell r="E447">
            <v>0</v>
          </cell>
          <cell r="F447">
            <v>0</v>
          </cell>
          <cell r="G447">
            <v>5</v>
          </cell>
          <cell r="H447">
            <v>0</v>
          </cell>
          <cell r="I447">
            <v>5</v>
          </cell>
          <cell r="K447" t="str">
            <v>Extreme</v>
          </cell>
          <cell r="L447">
            <v>0</v>
          </cell>
          <cell r="M447">
            <v>0</v>
          </cell>
          <cell r="N447">
            <v>0</v>
          </cell>
          <cell r="O447">
            <v>0</v>
          </cell>
          <cell r="P447">
            <v>177</v>
          </cell>
          <cell r="Q447">
            <v>0</v>
          </cell>
          <cell r="R447">
            <v>177</v>
          </cell>
        </row>
        <row r="448">
          <cell r="B448" t="str">
            <v>Force10</v>
          </cell>
          <cell r="C448">
            <v>0</v>
          </cell>
          <cell r="D448">
            <v>0</v>
          </cell>
          <cell r="E448">
            <v>0</v>
          </cell>
          <cell r="F448">
            <v>0</v>
          </cell>
          <cell r="G448">
            <v>0</v>
          </cell>
          <cell r="H448">
            <v>0</v>
          </cell>
          <cell r="I448">
            <v>0</v>
          </cell>
          <cell r="K448" t="str">
            <v>Force10</v>
          </cell>
          <cell r="L448">
            <v>0</v>
          </cell>
          <cell r="M448">
            <v>0</v>
          </cell>
          <cell r="N448">
            <v>0</v>
          </cell>
          <cell r="O448">
            <v>0</v>
          </cell>
          <cell r="P448">
            <v>0</v>
          </cell>
          <cell r="Q448">
            <v>0</v>
          </cell>
          <cell r="R448">
            <v>0</v>
          </cell>
        </row>
        <row r="449">
          <cell r="B449" t="str">
            <v>Fujitsu</v>
          </cell>
          <cell r="C449">
            <v>0</v>
          </cell>
          <cell r="D449">
            <v>8</v>
          </cell>
          <cell r="E449">
            <v>0.3</v>
          </cell>
          <cell r="F449">
            <v>0</v>
          </cell>
          <cell r="G449">
            <v>3</v>
          </cell>
          <cell r="H449">
            <v>0</v>
          </cell>
          <cell r="I449">
            <v>11.3</v>
          </cell>
          <cell r="K449" t="str">
            <v>Fujitsu</v>
          </cell>
          <cell r="L449">
            <v>0</v>
          </cell>
          <cell r="M449">
            <v>114</v>
          </cell>
          <cell r="N449">
            <v>5</v>
          </cell>
          <cell r="O449">
            <v>0</v>
          </cell>
          <cell r="P449">
            <v>87</v>
          </cell>
          <cell r="Q449">
            <v>0</v>
          </cell>
          <cell r="R449">
            <v>206</v>
          </cell>
        </row>
        <row r="450">
          <cell r="B450" t="str">
            <v>Hammerhead Systems</v>
          </cell>
          <cell r="C450">
            <v>0</v>
          </cell>
          <cell r="D450">
            <v>0</v>
          </cell>
          <cell r="E450">
            <v>0</v>
          </cell>
          <cell r="F450">
            <v>0</v>
          </cell>
          <cell r="G450">
            <v>0</v>
          </cell>
          <cell r="H450">
            <v>0</v>
          </cell>
          <cell r="I450">
            <v>0</v>
          </cell>
          <cell r="K450" t="str">
            <v>Hammerhead Systems</v>
          </cell>
          <cell r="L450">
            <v>0</v>
          </cell>
          <cell r="M450">
            <v>0</v>
          </cell>
          <cell r="N450">
            <v>0</v>
          </cell>
          <cell r="O450">
            <v>0</v>
          </cell>
          <cell r="P450">
            <v>0</v>
          </cell>
          <cell r="Q450">
            <v>0</v>
          </cell>
          <cell r="R450">
            <v>0</v>
          </cell>
        </row>
        <row r="451">
          <cell r="B451" t="str">
            <v>Hitachi</v>
          </cell>
          <cell r="C451">
            <v>0</v>
          </cell>
          <cell r="D451">
            <v>0</v>
          </cell>
          <cell r="E451">
            <v>0</v>
          </cell>
          <cell r="F451">
            <v>0</v>
          </cell>
          <cell r="G451">
            <v>0</v>
          </cell>
          <cell r="H451">
            <v>0</v>
          </cell>
          <cell r="I451">
            <v>0</v>
          </cell>
          <cell r="K451" t="str">
            <v>Hitachi</v>
          </cell>
          <cell r="L451">
            <v>0</v>
          </cell>
          <cell r="M451">
            <v>0</v>
          </cell>
          <cell r="N451">
            <v>0</v>
          </cell>
          <cell r="O451">
            <v>0</v>
          </cell>
          <cell r="P451">
            <v>0</v>
          </cell>
          <cell r="Q451">
            <v>0</v>
          </cell>
          <cell r="R451">
            <v>0</v>
          </cell>
        </row>
        <row r="452">
          <cell r="B452" t="str">
            <v>Hitachi Cable</v>
          </cell>
          <cell r="C452">
            <v>0</v>
          </cell>
          <cell r="D452">
            <v>0</v>
          </cell>
          <cell r="E452">
            <v>0</v>
          </cell>
          <cell r="F452">
            <v>0</v>
          </cell>
          <cell r="G452">
            <v>0</v>
          </cell>
          <cell r="H452">
            <v>0</v>
          </cell>
          <cell r="I452">
            <v>0</v>
          </cell>
          <cell r="K452" t="str">
            <v>Hitachi Cable</v>
          </cell>
          <cell r="L452">
            <v>0</v>
          </cell>
          <cell r="M452">
            <v>0</v>
          </cell>
          <cell r="N452">
            <v>0</v>
          </cell>
          <cell r="O452">
            <v>0</v>
          </cell>
          <cell r="P452">
            <v>0</v>
          </cell>
          <cell r="Q452">
            <v>0</v>
          </cell>
          <cell r="R452">
            <v>0</v>
          </cell>
        </row>
        <row r="453">
          <cell r="B453" t="str">
            <v>Huawei</v>
          </cell>
          <cell r="C453">
            <v>0</v>
          </cell>
          <cell r="D453">
            <v>9</v>
          </cell>
          <cell r="E453">
            <v>0</v>
          </cell>
          <cell r="F453">
            <v>0</v>
          </cell>
          <cell r="G453">
            <v>0</v>
          </cell>
          <cell r="H453">
            <v>0</v>
          </cell>
          <cell r="I453">
            <v>9</v>
          </cell>
          <cell r="K453" t="str">
            <v>Huawei</v>
          </cell>
          <cell r="L453">
            <v>0</v>
          </cell>
          <cell r="M453">
            <v>130</v>
          </cell>
          <cell r="N453">
            <v>0</v>
          </cell>
          <cell r="O453">
            <v>0</v>
          </cell>
          <cell r="P453">
            <v>0</v>
          </cell>
          <cell r="Q453">
            <v>0</v>
          </cell>
          <cell r="R453">
            <v>130</v>
          </cell>
        </row>
        <row r="454">
          <cell r="B454" t="str">
            <v>Hyperchip</v>
          </cell>
          <cell r="C454">
            <v>0</v>
          </cell>
          <cell r="D454">
            <v>0</v>
          </cell>
          <cell r="E454">
            <v>0</v>
          </cell>
          <cell r="F454">
            <v>0</v>
          </cell>
          <cell r="G454">
            <v>0</v>
          </cell>
          <cell r="H454">
            <v>0</v>
          </cell>
          <cell r="I454">
            <v>0</v>
          </cell>
          <cell r="K454" t="str">
            <v>Hyperchip</v>
          </cell>
          <cell r="L454">
            <v>0</v>
          </cell>
          <cell r="M454">
            <v>0</v>
          </cell>
          <cell r="N454">
            <v>0</v>
          </cell>
          <cell r="O454">
            <v>0</v>
          </cell>
          <cell r="P454">
            <v>0</v>
          </cell>
          <cell r="Q454">
            <v>0</v>
          </cell>
          <cell r="R454">
            <v>0</v>
          </cell>
        </row>
        <row r="455">
          <cell r="B455" t="str">
            <v>Juniper</v>
          </cell>
          <cell r="C455">
            <v>27</v>
          </cell>
          <cell r="D455">
            <v>11</v>
          </cell>
          <cell r="E455">
            <v>15</v>
          </cell>
          <cell r="F455">
            <v>0</v>
          </cell>
          <cell r="G455">
            <v>0</v>
          </cell>
          <cell r="H455">
            <v>0</v>
          </cell>
          <cell r="I455">
            <v>53</v>
          </cell>
          <cell r="K455" t="str">
            <v>Juniper</v>
          </cell>
          <cell r="L455">
            <v>91</v>
          </cell>
          <cell r="M455">
            <v>140</v>
          </cell>
          <cell r="N455">
            <v>181</v>
          </cell>
          <cell r="O455">
            <v>0</v>
          </cell>
          <cell r="P455">
            <v>0</v>
          </cell>
          <cell r="Q455">
            <v>0</v>
          </cell>
          <cell r="R455">
            <v>412</v>
          </cell>
        </row>
        <row r="456">
          <cell r="B456" t="str">
            <v>Laurel Networks</v>
          </cell>
          <cell r="C456">
            <v>0</v>
          </cell>
          <cell r="D456">
            <v>0</v>
          </cell>
          <cell r="E456">
            <v>0</v>
          </cell>
          <cell r="F456">
            <v>0</v>
          </cell>
          <cell r="G456">
            <v>0</v>
          </cell>
          <cell r="H456">
            <v>0</v>
          </cell>
          <cell r="I456">
            <v>0</v>
          </cell>
          <cell r="K456" t="str">
            <v>Laurel Networks</v>
          </cell>
          <cell r="L456">
            <v>0</v>
          </cell>
          <cell r="M456">
            <v>0</v>
          </cell>
          <cell r="N456">
            <v>0</v>
          </cell>
          <cell r="O456">
            <v>0</v>
          </cell>
          <cell r="P456">
            <v>0</v>
          </cell>
          <cell r="Q456">
            <v>0</v>
          </cell>
          <cell r="R456">
            <v>0</v>
          </cell>
        </row>
        <row r="457">
          <cell r="B457" t="str">
            <v>Lucent</v>
          </cell>
          <cell r="C457">
            <v>0</v>
          </cell>
          <cell r="D457">
            <v>0</v>
          </cell>
          <cell r="E457">
            <v>0</v>
          </cell>
          <cell r="F457">
            <v>0</v>
          </cell>
          <cell r="G457">
            <v>0</v>
          </cell>
          <cell r="H457">
            <v>0</v>
          </cell>
          <cell r="I457">
            <v>0</v>
          </cell>
          <cell r="K457" t="str">
            <v>Lucent</v>
          </cell>
          <cell r="L457">
            <v>0</v>
          </cell>
          <cell r="M457">
            <v>0</v>
          </cell>
          <cell r="N457">
            <v>0</v>
          </cell>
          <cell r="O457">
            <v>0</v>
          </cell>
          <cell r="P457">
            <v>0</v>
          </cell>
          <cell r="Q457">
            <v>0</v>
          </cell>
          <cell r="R457">
            <v>0</v>
          </cell>
        </row>
        <row r="458">
          <cell r="B458" t="str">
            <v>NEC</v>
          </cell>
          <cell r="C458">
            <v>0</v>
          </cell>
          <cell r="D458">
            <v>5</v>
          </cell>
          <cell r="E458">
            <v>0</v>
          </cell>
          <cell r="F458">
            <v>0</v>
          </cell>
          <cell r="G458">
            <v>2</v>
          </cell>
          <cell r="H458">
            <v>5</v>
          </cell>
          <cell r="I458">
            <v>12</v>
          </cell>
          <cell r="K458" t="str">
            <v>NEC</v>
          </cell>
          <cell r="L458">
            <v>0</v>
          </cell>
          <cell r="M458">
            <v>40</v>
          </cell>
          <cell r="N458">
            <v>0</v>
          </cell>
          <cell r="O458">
            <v>0</v>
          </cell>
          <cell r="P458">
            <v>70</v>
          </cell>
          <cell r="Q458">
            <v>167</v>
          </cell>
          <cell r="R458">
            <v>277</v>
          </cell>
        </row>
        <row r="459">
          <cell r="B459" t="str">
            <v>Nokia Siemens Networks</v>
          </cell>
          <cell r="C459">
            <v>0</v>
          </cell>
          <cell r="D459">
            <v>0</v>
          </cell>
          <cell r="E459">
            <v>0</v>
          </cell>
          <cell r="F459">
            <v>0</v>
          </cell>
          <cell r="G459">
            <v>0</v>
          </cell>
          <cell r="H459">
            <v>0</v>
          </cell>
          <cell r="I459">
            <v>0</v>
          </cell>
          <cell r="K459" t="str">
            <v>Nokia Siemens Networks</v>
          </cell>
          <cell r="L459">
            <v>0</v>
          </cell>
          <cell r="M459">
            <v>0</v>
          </cell>
          <cell r="N459">
            <v>0</v>
          </cell>
          <cell r="O459">
            <v>0</v>
          </cell>
          <cell r="P459">
            <v>0</v>
          </cell>
          <cell r="Q459">
            <v>0</v>
          </cell>
          <cell r="R459">
            <v>0</v>
          </cell>
        </row>
        <row r="460">
          <cell r="B460" t="str">
            <v>Nortel</v>
          </cell>
          <cell r="C460">
            <v>0</v>
          </cell>
          <cell r="D460">
            <v>0</v>
          </cell>
          <cell r="E460">
            <v>14.8</v>
          </cell>
          <cell r="F460">
            <v>0</v>
          </cell>
          <cell r="G460">
            <v>1</v>
          </cell>
          <cell r="H460">
            <v>24.3</v>
          </cell>
          <cell r="I460">
            <v>40.1</v>
          </cell>
          <cell r="K460" t="str">
            <v>Nortel</v>
          </cell>
          <cell r="L460">
            <v>0</v>
          </cell>
          <cell r="M460">
            <v>0</v>
          </cell>
          <cell r="N460">
            <v>72</v>
          </cell>
          <cell r="O460">
            <v>0</v>
          </cell>
          <cell r="P460">
            <v>48</v>
          </cell>
          <cell r="Q460">
            <v>91</v>
          </cell>
          <cell r="R460">
            <v>211</v>
          </cell>
        </row>
        <row r="461">
          <cell r="B461" t="str">
            <v>Procket</v>
          </cell>
          <cell r="C461">
            <v>0</v>
          </cell>
          <cell r="D461">
            <v>0</v>
          </cell>
          <cell r="E461">
            <v>0</v>
          </cell>
          <cell r="F461">
            <v>0</v>
          </cell>
          <cell r="G461">
            <v>0</v>
          </cell>
          <cell r="H461">
            <v>0</v>
          </cell>
          <cell r="I461">
            <v>0</v>
          </cell>
          <cell r="K461" t="str">
            <v>Procket</v>
          </cell>
          <cell r="L461">
            <v>0</v>
          </cell>
          <cell r="M461">
            <v>0</v>
          </cell>
          <cell r="N461">
            <v>0</v>
          </cell>
          <cell r="O461">
            <v>0</v>
          </cell>
          <cell r="P461">
            <v>0</v>
          </cell>
          <cell r="Q461">
            <v>0</v>
          </cell>
          <cell r="R461">
            <v>0</v>
          </cell>
        </row>
        <row r="462">
          <cell r="B462" t="str">
            <v>Quarry</v>
          </cell>
          <cell r="C462">
            <v>0</v>
          </cell>
          <cell r="D462">
            <v>0</v>
          </cell>
          <cell r="E462">
            <v>0</v>
          </cell>
          <cell r="F462">
            <v>0</v>
          </cell>
          <cell r="G462">
            <v>0</v>
          </cell>
          <cell r="H462">
            <v>0</v>
          </cell>
          <cell r="I462">
            <v>0</v>
          </cell>
          <cell r="K462" t="str">
            <v>Quarry</v>
          </cell>
          <cell r="L462">
            <v>0</v>
          </cell>
          <cell r="M462">
            <v>0</v>
          </cell>
          <cell r="N462">
            <v>0</v>
          </cell>
          <cell r="O462">
            <v>0</v>
          </cell>
          <cell r="P462">
            <v>0</v>
          </cell>
          <cell r="Q462">
            <v>0</v>
          </cell>
          <cell r="R462">
            <v>0</v>
          </cell>
        </row>
        <row r="463">
          <cell r="B463" t="str">
            <v>Redback</v>
          </cell>
          <cell r="C463">
            <v>0</v>
          </cell>
          <cell r="D463">
            <v>0</v>
          </cell>
          <cell r="E463">
            <v>0</v>
          </cell>
          <cell r="F463">
            <v>0</v>
          </cell>
          <cell r="G463">
            <v>0</v>
          </cell>
          <cell r="H463">
            <v>0</v>
          </cell>
          <cell r="I463">
            <v>0</v>
          </cell>
          <cell r="K463" t="str">
            <v>Redback</v>
          </cell>
          <cell r="L463">
            <v>0</v>
          </cell>
          <cell r="M463">
            <v>0</v>
          </cell>
          <cell r="N463">
            <v>0</v>
          </cell>
          <cell r="O463">
            <v>0</v>
          </cell>
          <cell r="P463">
            <v>0</v>
          </cell>
          <cell r="Q463">
            <v>0</v>
          </cell>
          <cell r="R463">
            <v>0</v>
          </cell>
        </row>
        <row r="464">
          <cell r="B464" t="str">
            <v>Riverstone</v>
          </cell>
          <cell r="C464">
            <v>0</v>
          </cell>
          <cell r="D464">
            <v>0</v>
          </cell>
          <cell r="E464">
            <v>0</v>
          </cell>
          <cell r="F464">
            <v>0</v>
          </cell>
          <cell r="G464">
            <v>0</v>
          </cell>
          <cell r="H464">
            <v>0</v>
          </cell>
          <cell r="I464">
            <v>0</v>
          </cell>
          <cell r="K464" t="str">
            <v>Riverstone</v>
          </cell>
          <cell r="L464">
            <v>0</v>
          </cell>
          <cell r="M464">
            <v>0</v>
          </cell>
          <cell r="N464">
            <v>0</v>
          </cell>
          <cell r="O464">
            <v>0</v>
          </cell>
          <cell r="P464">
            <v>0</v>
          </cell>
          <cell r="Q464">
            <v>0</v>
          </cell>
          <cell r="R464">
            <v>0</v>
          </cell>
        </row>
        <row r="465">
          <cell r="B465" t="str">
            <v>Tellabs</v>
          </cell>
          <cell r="C465">
            <v>0</v>
          </cell>
          <cell r="D465">
            <v>1.5</v>
          </cell>
          <cell r="E465">
            <v>0</v>
          </cell>
          <cell r="F465">
            <v>0</v>
          </cell>
          <cell r="G465">
            <v>0</v>
          </cell>
          <cell r="H465">
            <v>0</v>
          </cell>
          <cell r="I465">
            <v>1.5</v>
          </cell>
          <cell r="K465" t="str">
            <v>Tellabs</v>
          </cell>
          <cell r="L465">
            <v>0</v>
          </cell>
          <cell r="M465">
            <v>20</v>
          </cell>
          <cell r="N465">
            <v>0</v>
          </cell>
          <cell r="O465">
            <v>0</v>
          </cell>
          <cell r="P465">
            <v>0</v>
          </cell>
          <cell r="Q465">
            <v>0</v>
          </cell>
          <cell r="R465">
            <v>20</v>
          </cell>
        </row>
        <row r="466">
          <cell r="B466" t="str">
            <v>ZTE</v>
          </cell>
          <cell r="C466">
            <v>0</v>
          </cell>
          <cell r="D466">
            <v>0</v>
          </cell>
          <cell r="E466">
            <v>0</v>
          </cell>
          <cell r="F466">
            <v>0</v>
          </cell>
          <cell r="G466">
            <v>0</v>
          </cell>
          <cell r="H466">
            <v>0</v>
          </cell>
          <cell r="I466">
            <v>0</v>
          </cell>
          <cell r="K466" t="str">
            <v>ZTE</v>
          </cell>
          <cell r="L466">
            <v>0</v>
          </cell>
          <cell r="M466">
            <v>0</v>
          </cell>
          <cell r="N466">
            <v>0</v>
          </cell>
          <cell r="O466">
            <v>0</v>
          </cell>
          <cell r="P466">
            <v>0</v>
          </cell>
          <cell r="Q466">
            <v>0</v>
          </cell>
          <cell r="R466">
            <v>0</v>
          </cell>
        </row>
        <row r="467">
          <cell r="B467" t="str">
            <v>Other</v>
          </cell>
          <cell r="C467">
            <v>0.2</v>
          </cell>
          <cell r="D467">
            <v>0</v>
          </cell>
          <cell r="E467">
            <v>0</v>
          </cell>
          <cell r="F467">
            <v>0</v>
          </cell>
          <cell r="G467">
            <v>0</v>
          </cell>
          <cell r="H467">
            <v>0</v>
          </cell>
          <cell r="I467">
            <v>0.2</v>
          </cell>
          <cell r="K467" t="str">
            <v>Other</v>
          </cell>
          <cell r="L467">
            <v>5</v>
          </cell>
          <cell r="M467">
            <v>0</v>
          </cell>
          <cell r="N467">
            <v>0</v>
          </cell>
          <cell r="O467">
            <v>0</v>
          </cell>
          <cell r="P467">
            <v>0</v>
          </cell>
          <cell r="Q467">
            <v>0</v>
          </cell>
          <cell r="R467">
            <v>5</v>
          </cell>
        </row>
        <row r="468">
          <cell r="B468" t="str">
            <v>Total</v>
          </cell>
          <cell r="C468">
            <v>80.2</v>
          </cell>
          <cell r="D468">
            <v>95.9</v>
          </cell>
          <cell r="E468">
            <v>54.5</v>
          </cell>
          <cell r="F468">
            <v>0</v>
          </cell>
          <cell r="G468">
            <v>76.599999999999994</v>
          </cell>
          <cell r="H468">
            <v>81.3</v>
          </cell>
          <cell r="I468">
            <v>388.5</v>
          </cell>
          <cell r="K468" t="str">
            <v>Total</v>
          </cell>
          <cell r="L468">
            <v>238</v>
          </cell>
          <cell r="M468">
            <v>1471</v>
          </cell>
          <cell r="N468">
            <v>826</v>
          </cell>
          <cell r="O468">
            <v>0</v>
          </cell>
          <cell r="P468">
            <v>2499</v>
          </cell>
          <cell r="Q468">
            <v>623</v>
          </cell>
          <cell r="R468">
            <v>5657</v>
          </cell>
        </row>
        <row r="472">
          <cell r="B472" t="str">
            <v>Vendor</v>
          </cell>
          <cell r="C472" t="str">
            <v>Core IP/MPLS</v>
          </cell>
          <cell r="D472" t="str">
            <v xml:space="preserve">Edge IP/MPLS </v>
          </cell>
          <cell r="E472" t="str">
            <v>Subscriber Service Router</v>
          </cell>
          <cell r="F472" t="str">
            <v>BRAS</v>
          </cell>
          <cell r="G472" t="str">
            <v>IP/Ethernet</v>
          </cell>
          <cell r="H472" t="str">
            <v>ATM/MPLS</v>
          </cell>
          <cell r="I472" t="str">
            <v>Total IPS</v>
          </cell>
          <cell r="K472" t="str">
            <v>Vendor</v>
          </cell>
          <cell r="L472" t="str">
            <v>Core IP/MPLS</v>
          </cell>
          <cell r="M472" t="str">
            <v>Edge IP/MPLS</v>
          </cell>
          <cell r="N472" t="str">
            <v>Subscriber Service Router</v>
          </cell>
          <cell r="O472" t="str">
            <v>BRAS</v>
          </cell>
          <cell r="P472" t="str">
            <v>IP/Ethernet</v>
          </cell>
          <cell r="Q472" t="str">
            <v>ATM/MPLS</v>
          </cell>
          <cell r="R472" t="str">
            <v>Total IPS</v>
          </cell>
        </row>
        <row r="473">
          <cell r="B473" t="str">
            <v>Alaxala Networks</v>
          </cell>
          <cell r="C473">
            <v>0</v>
          </cell>
          <cell r="D473">
            <v>10</v>
          </cell>
          <cell r="E473">
            <v>0</v>
          </cell>
          <cell r="F473">
            <v>0</v>
          </cell>
          <cell r="G473">
            <v>12.8</v>
          </cell>
          <cell r="H473">
            <v>0</v>
          </cell>
          <cell r="I473">
            <v>22.8</v>
          </cell>
          <cell r="K473" t="str">
            <v>Alaxala Networks</v>
          </cell>
          <cell r="L473">
            <v>0</v>
          </cell>
          <cell r="M473">
            <v>60</v>
          </cell>
          <cell r="N473">
            <v>0</v>
          </cell>
          <cell r="O473">
            <v>0</v>
          </cell>
          <cell r="P473">
            <v>433</v>
          </cell>
          <cell r="Q473">
            <v>0</v>
          </cell>
          <cell r="R473">
            <v>493</v>
          </cell>
        </row>
        <row r="474">
          <cell r="B474" t="str">
            <v>Alcatel-Lucent</v>
          </cell>
          <cell r="C474">
            <v>0</v>
          </cell>
          <cell r="D474">
            <v>1</v>
          </cell>
          <cell r="E474">
            <v>0</v>
          </cell>
          <cell r="F474">
            <v>0</v>
          </cell>
          <cell r="G474">
            <v>2</v>
          </cell>
          <cell r="H474">
            <v>26</v>
          </cell>
          <cell r="I474">
            <v>29</v>
          </cell>
          <cell r="K474" t="str">
            <v>Alcatel-Lucent</v>
          </cell>
          <cell r="L474">
            <v>0</v>
          </cell>
          <cell r="M474">
            <v>15</v>
          </cell>
          <cell r="N474">
            <v>0</v>
          </cell>
          <cell r="O474">
            <v>0</v>
          </cell>
          <cell r="P474">
            <v>74</v>
          </cell>
          <cell r="Q474">
            <v>203</v>
          </cell>
          <cell r="R474">
            <v>292</v>
          </cell>
        </row>
        <row r="475">
          <cell r="B475" t="str">
            <v>Atrica</v>
          </cell>
          <cell r="I475">
            <v>0</v>
          </cell>
          <cell r="K475" t="str">
            <v>Atrica</v>
          </cell>
          <cell r="R475">
            <v>0</v>
          </cell>
        </row>
        <row r="476">
          <cell r="B476" t="str">
            <v>Avici</v>
          </cell>
          <cell r="C476">
            <v>0.6</v>
          </cell>
          <cell r="D476">
            <v>0</v>
          </cell>
          <cell r="E476">
            <v>0</v>
          </cell>
          <cell r="F476">
            <v>0</v>
          </cell>
          <cell r="G476">
            <v>0</v>
          </cell>
          <cell r="H476">
            <v>0</v>
          </cell>
          <cell r="I476">
            <v>0.6</v>
          </cell>
          <cell r="K476" t="str">
            <v>Avici</v>
          </cell>
          <cell r="L476">
            <v>1</v>
          </cell>
          <cell r="M476">
            <v>0</v>
          </cell>
          <cell r="N476">
            <v>0</v>
          </cell>
          <cell r="O476">
            <v>0</v>
          </cell>
          <cell r="P476">
            <v>0</v>
          </cell>
          <cell r="Q476">
            <v>0</v>
          </cell>
          <cell r="R476">
            <v>1</v>
          </cell>
        </row>
        <row r="477">
          <cell r="B477" t="str">
            <v>Brocade</v>
          </cell>
          <cell r="C477">
            <v>0</v>
          </cell>
          <cell r="D477">
            <v>0</v>
          </cell>
          <cell r="E477">
            <v>0</v>
          </cell>
          <cell r="F477">
            <v>0</v>
          </cell>
          <cell r="G477">
            <v>1.6</v>
          </cell>
          <cell r="H477">
            <v>0</v>
          </cell>
          <cell r="I477">
            <v>1.6</v>
          </cell>
          <cell r="K477" t="str">
            <v>Brocade</v>
          </cell>
          <cell r="L477">
            <v>0</v>
          </cell>
          <cell r="M477">
            <v>0</v>
          </cell>
          <cell r="N477">
            <v>0</v>
          </cell>
          <cell r="O477">
            <v>0</v>
          </cell>
          <cell r="P477">
            <v>65</v>
          </cell>
          <cell r="Q477">
            <v>0</v>
          </cell>
          <cell r="R477">
            <v>65</v>
          </cell>
        </row>
        <row r="478">
          <cell r="B478" t="str">
            <v>Caspian</v>
          </cell>
          <cell r="C478">
            <v>0</v>
          </cell>
          <cell r="D478">
            <v>0</v>
          </cell>
          <cell r="E478">
            <v>0</v>
          </cell>
          <cell r="F478">
            <v>0</v>
          </cell>
          <cell r="G478">
            <v>0</v>
          </cell>
          <cell r="H478">
            <v>0</v>
          </cell>
          <cell r="I478">
            <v>0</v>
          </cell>
          <cell r="K478" t="str">
            <v>Caspian</v>
          </cell>
          <cell r="L478">
            <v>0</v>
          </cell>
          <cell r="M478">
            <v>0</v>
          </cell>
          <cell r="N478">
            <v>0</v>
          </cell>
          <cell r="O478">
            <v>0</v>
          </cell>
          <cell r="P478">
            <v>0</v>
          </cell>
          <cell r="Q478">
            <v>0</v>
          </cell>
          <cell r="R478">
            <v>0</v>
          </cell>
        </row>
        <row r="479">
          <cell r="B479" t="str">
            <v>Chiaro</v>
          </cell>
          <cell r="C479">
            <v>0</v>
          </cell>
          <cell r="D479">
            <v>0</v>
          </cell>
          <cell r="E479">
            <v>0</v>
          </cell>
          <cell r="F479">
            <v>0</v>
          </cell>
          <cell r="G479">
            <v>0</v>
          </cell>
          <cell r="H479">
            <v>0</v>
          </cell>
          <cell r="I479">
            <v>0</v>
          </cell>
          <cell r="K479" t="str">
            <v>Chiaro</v>
          </cell>
          <cell r="L479">
            <v>0</v>
          </cell>
          <cell r="M479">
            <v>0</v>
          </cell>
          <cell r="N479">
            <v>0</v>
          </cell>
          <cell r="O479">
            <v>0</v>
          </cell>
          <cell r="P479">
            <v>0</v>
          </cell>
          <cell r="Q479">
            <v>0</v>
          </cell>
          <cell r="R479">
            <v>0</v>
          </cell>
        </row>
        <row r="480">
          <cell r="B480" t="str">
            <v>Ciena</v>
          </cell>
          <cell r="C480">
            <v>0</v>
          </cell>
          <cell r="D480">
            <v>0</v>
          </cell>
          <cell r="E480">
            <v>0</v>
          </cell>
          <cell r="F480">
            <v>0</v>
          </cell>
          <cell r="G480">
            <v>0</v>
          </cell>
          <cell r="H480">
            <v>0</v>
          </cell>
          <cell r="I480">
            <v>0</v>
          </cell>
          <cell r="K480" t="str">
            <v>Ciena</v>
          </cell>
          <cell r="L480">
            <v>0</v>
          </cell>
          <cell r="M480">
            <v>0</v>
          </cell>
          <cell r="N480">
            <v>0</v>
          </cell>
          <cell r="O480">
            <v>0</v>
          </cell>
          <cell r="P480">
            <v>0</v>
          </cell>
          <cell r="Q480">
            <v>0</v>
          </cell>
          <cell r="R480">
            <v>0</v>
          </cell>
        </row>
        <row r="481">
          <cell r="B481" t="str">
            <v>Cisco</v>
          </cell>
          <cell r="C481">
            <v>55.4</v>
          </cell>
          <cell r="D481">
            <v>46.7</v>
          </cell>
          <cell r="E481">
            <v>17.399999999999999</v>
          </cell>
          <cell r="F481">
            <v>0</v>
          </cell>
          <cell r="G481">
            <v>56</v>
          </cell>
          <cell r="H481">
            <v>17.600000000000001</v>
          </cell>
          <cell r="I481">
            <v>193.1</v>
          </cell>
          <cell r="K481" t="str">
            <v>Cisco</v>
          </cell>
          <cell r="L481">
            <v>166</v>
          </cell>
          <cell r="M481">
            <v>1642</v>
          </cell>
          <cell r="N481">
            <v>572</v>
          </cell>
          <cell r="O481">
            <v>0</v>
          </cell>
          <cell r="P481">
            <v>1925</v>
          </cell>
          <cell r="Q481">
            <v>120</v>
          </cell>
          <cell r="R481">
            <v>4425</v>
          </cell>
        </row>
        <row r="482">
          <cell r="B482" t="str">
            <v>Cosine</v>
          </cell>
          <cell r="C482">
            <v>0</v>
          </cell>
          <cell r="D482">
            <v>0</v>
          </cell>
          <cell r="E482">
            <v>0.6</v>
          </cell>
          <cell r="F482">
            <v>0</v>
          </cell>
          <cell r="G482">
            <v>0</v>
          </cell>
          <cell r="H482">
            <v>0</v>
          </cell>
          <cell r="I482">
            <v>0.6</v>
          </cell>
          <cell r="K482" t="str">
            <v>Cosine</v>
          </cell>
          <cell r="L482">
            <v>0</v>
          </cell>
          <cell r="M482">
            <v>0</v>
          </cell>
          <cell r="N482">
            <v>3</v>
          </cell>
          <cell r="O482">
            <v>0</v>
          </cell>
          <cell r="P482">
            <v>0</v>
          </cell>
          <cell r="Q482">
            <v>0</v>
          </cell>
          <cell r="R482">
            <v>3</v>
          </cell>
        </row>
        <row r="483">
          <cell r="B483" t="str">
            <v>ECI Telecom</v>
          </cell>
          <cell r="C483">
            <v>0</v>
          </cell>
          <cell r="D483">
            <v>0</v>
          </cell>
          <cell r="E483">
            <v>0</v>
          </cell>
          <cell r="F483">
            <v>0</v>
          </cell>
          <cell r="G483">
            <v>0</v>
          </cell>
          <cell r="H483">
            <v>0</v>
          </cell>
          <cell r="I483">
            <v>0</v>
          </cell>
          <cell r="K483" t="str">
            <v>ECI Telecom</v>
          </cell>
          <cell r="L483">
            <v>0</v>
          </cell>
          <cell r="M483">
            <v>0</v>
          </cell>
          <cell r="N483">
            <v>0</v>
          </cell>
          <cell r="O483">
            <v>0</v>
          </cell>
          <cell r="P483">
            <v>0</v>
          </cell>
          <cell r="Q483">
            <v>0</v>
          </cell>
          <cell r="R483">
            <v>0</v>
          </cell>
        </row>
        <row r="484">
          <cell r="B484" t="str">
            <v>Equipe</v>
          </cell>
          <cell r="C484">
            <v>0</v>
          </cell>
          <cell r="D484">
            <v>0</v>
          </cell>
          <cell r="E484">
            <v>0</v>
          </cell>
          <cell r="F484">
            <v>0</v>
          </cell>
          <cell r="G484">
            <v>0</v>
          </cell>
          <cell r="H484">
            <v>0</v>
          </cell>
          <cell r="I484">
            <v>0</v>
          </cell>
          <cell r="K484" t="str">
            <v>Equipe</v>
          </cell>
          <cell r="L484">
            <v>0</v>
          </cell>
          <cell r="M484">
            <v>0</v>
          </cell>
          <cell r="N484">
            <v>0</v>
          </cell>
          <cell r="O484">
            <v>0</v>
          </cell>
          <cell r="P484">
            <v>0</v>
          </cell>
          <cell r="Q484">
            <v>0</v>
          </cell>
          <cell r="R484">
            <v>0</v>
          </cell>
        </row>
        <row r="485">
          <cell r="B485" t="str">
            <v>Ericsson</v>
          </cell>
          <cell r="C485">
            <v>0</v>
          </cell>
          <cell r="D485">
            <v>0</v>
          </cell>
          <cell r="E485">
            <v>5</v>
          </cell>
          <cell r="F485">
            <v>0</v>
          </cell>
          <cell r="G485">
            <v>0</v>
          </cell>
          <cell r="H485">
            <v>7</v>
          </cell>
          <cell r="I485">
            <v>12</v>
          </cell>
          <cell r="K485" t="str">
            <v>Ericsson</v>
          </cell>
          <cell r="L485">
            <v>0</v>
          </cell>
          <cell r="M485">
            <v>0</v>
          </cell>
          <cell r="N485">
            <v>49</v>
          </cell>
          <cell r="O485">
            <v>0</v>
          </cell>
          <cell r="P485">
            <v>0</v>
          </cell>
          <cell r="Q485">
            <v>35</v>
          </cell>
          <cell r="R485">
            <v>84</v>
          </cell>
        </row>
        <row r="486">
          <cell r="B486" t="str">
            <v>Extreme</v>
          </cell>
          <cell r="C486">
            <v>0</v>
          </cell>
          <cell r="D486">
            <v>0</v>
          </cell>
          <cell r="E486">
            <v>0</v>
          </cell>
          <cell r="F486">
            <v>0</v>
          </cell>
          <cell r="G486">
            <v>2.7</v>
          </cell>
          <cell r="H486">
            <v>0</v>
          </cell>
          <cell r="I486">
            <v>2.7</v>
          </cell>
          <cell r="K486" t="str">
            <v>Extreme</v>
          </cell>
          <cell r="L486">
            <v>0</v>
          </cell>
          <cell r="M486">
            <v>0</v>
          </cell>
          <cell r="N486">
            <v>0</v>
          </cell>
          <cell r="O486">
            <v>0</v>
          </cell>
          <cell r="P486">
            <v>107</v>
          </cell>
          <cell r="Q486">
            <v>0</v>
          </cell>
          <cell r="R486">
            <v>107</v>
          </cell>
        </row>
        <row r="487">
          <cell r="B487" t="str">
            <v>Force10</v>
          </cell>
          <cell r="C487">
            <v>0</v>
          </cell>
          <cell r="D487">
            <v>0</v>
          </cell>
          <cell r="E487">
            <v>0</v>
          </cell>
          <cell r="F487">
            <v>0</v>
          </cell>
          <cell r="G487">
            <v>0.1</v>
          </cell>
          <cell r="H487">
            <v>0</v>
          </cell>
          <cell r="I487">
            <v>0.1</v>
          </cell>
          <cell r="K487" t="str">
            <v>Force10</v>
          </cell>
          <cell r="L487">
            <v>0</v>
          </cell>
          <cell r="M487">
            <v>0</v>
          </cell>
          <cell r="N487">
            <v>0</v>
          </cell>
          <cell r="O487">
            <v>0</v>
          </cell>
          <cell r="P487">
            <v>2</v>
          </cell>
          <cell r="Q487">
            <v>0</v>
          </cell>
          <cell r="R487">
            <v>2</v>
          </cell>
        </row>
        <row r="488">
          <cell r="B488" t="str">
            <v>Fujitsu</v>
          </cell>
          <cell r="C488">
            <v>0</v>
          </cell>
          <cell r="D488">
            <v>24.2</v>
          </cell>
          <cell r="E488">
            <v>2.7</v>
          </cell>
          <cell r="F488">
            <v>0</v>
          </cell>
          <cell r="G488">
            <v>10</v>
          </cell>
          <cell r="H488">
            <v>0</v>
          </cell>
          <cell r="I488">
            <v>36.9</v>
          </cell>
          <cell r="K488" t="str">
            <v>Fujitsu</v>
          </cell>
          <cell r="L488">
            <v>0</v>
          </cell>
          <cell r="M488">
            <v>161</v>
          </cell>
          <cell r="N488">
            <v>27</v>
          </cell>
          <cell r="O488">
            <v>0</v>
          </cell>
          <cell r="P488">
            <v>317</v>
          </cell>
          <cell r="Q488">
            <v>0</v>
          </cell>
          <cell r="R488">
            <v>505</v>
          </cell>
        </row>
        <row r="489">
          <cell r="B489" t="str">
            <v>Hammerhead Systems</v>
          </cell>
          <cell r="C489">
            <v>0</v>
          </cell>
          <cell r="D489">
            <v>0</v>
          </cell>
          <cell r="E489">
            <v>0</v>
          </cell>
          <cell r="F489">
            <v>0</v>
          </cell>
          <cell r="G489">
            <v>0</v>
          </cell>
          <cell r="H489">
            <v>0</v>
          </cell>
          <cell r="I489">
            <v>0</v>
          </cell>
          <cell r="K489" t="str">
            <v>Hammerhead Systems</v>
          </cell>
          <cell r="L489">
            <v>0</v>
          </cell>
          <cell r="M489">
            <v>0</v>
          </cell>
          <cell r="N489">
            <v>0</v>
          </cell>
          <cell r="O489">
            <v>0</v>
          </cell>
          <cell r="P489">
            <v>0</v>
          </cell>
          <cell r="Q489">
            <v>0</v>
          </cell>
          <cell r="R489">
            <v>0</v>
          </cell>
        </row>
        <row r="490">
          <cell r="B490" t="str">
            <v>Hitachi</v>
          </cell>
          <cell r="C490">
            <v>0</v>
          </cell>
          <cell r="D490">
            <v>0</v>
          </cell>
          <cell r="E490">
            <v>0</v>
          </cell>
          <cell r="F490">
            <v>0</v>
          </cell>
          <cell r="G490">
            <v>0</v>
          </cell>
          <cell r="H490">
            <v>0</v>
          </cell>
          <cell r="I490">
            <v>0</v>
          </cell>
          <cell r="K490" t="str">
            <v>Hitachi</v>
          </cell>
          <cell r="L490">
            <v>0</v>
          </cell>
          <cell r="M490">
            <v>0</v>
          </cell>
          <cell r="N490">
            <v>0</v>
          </cell>
          <cell r="O490">
            <v>0</v>
          </cell>
          <cell r="P490">
            <v>0</v>
          </cell>
          <cell r="Q490">
            <v>0</v>
          </cell>
          <cell r="R490">
            <v>0</v>
          </cell>
        </row>
        <row r="491">
          <cell r="B491" t="str">
            <v>Hitachi Cable</v>
          </cell>
          <cell r="C491">
            <v>0</v>
          </cell>
          <cell r="D491">
            <v>0</v>
          </cell>
          <cell r="E491">
            <v>0</v>
          </cell>
          <cell r="F491">
            <v>0</v>
          </cell>
          <cell r="G491">
            <v>0</v>
          </cell>
          <cell r="H491">
            <v>0</v>
          </cell>
          <cell r="I491">
            <v>0</v>
          </cell>
          <cell r="K491" t="str">
            <v>Hitachi Cable</v>
          </cell>
          <cell r="L491">
            <v>0</v>
          </cell>
          <cell r="M491">
            <v>0</v>
          </cell>
          <cell r="N491">
            <v>0</v>
          </cell>
          <cell r="O491">
            <v>0</v>
          </cell>
          <cell r="P491">
            <v>0</v>
          </cell>
          <cell r="Q491">
            <v>0</v>
          </cell>
          <cell r="R491">
            <v>0</v>
          </cell>
        </row>
        <row r="492">
          <cell r="B492" t="str">
            <v>Huawei</v>
          </cell>
          <cell r="C492">
            <v>0</v>
          </cell>
          <cell r="D492">
            <v>5.6</v>
          </cell>
          <cell r="E492">
            <v>0</v>
          </cell>
          <cell r="F492">
            <v>0</v>
          </cell>
          <cell r="G492">
            <v>0</v>
          </cell>
          <cell r="H492">
            <v>0</v>
          </cell>
          <cell r="I492">
            <v>5.6</v>
          </cell>
          <cell r="K492" t="str">
            <v>Huawei</v>
          </cell>
          <cell r="L492">
            <v>0</v>
          </cell>
          <cell r="M492">
            <v>126</v>
          </cell>
          <cell r="N492">
            <v>0</v>
          </cell>
          <cell r="O492">
            <v>0</v>
          </cell>
          <cell r="P492">
            <v>0</v>
          </cell>
          <cell r="Q492">
            <v>0</v>
          </cell>
          <cell r="R492">
            <v>126</v>
          </cell>
        </row>
        <row r="493">
          <cell r="B493" t="str">
            <v>Hyperchip</v>
          </cell>
          <cell r="C493">
            <v>0</v>
          </cell>
          <cell r="D493">
            <v>0</v>
          </cell>
          <cell r="E493">
            <v>0</v>
          </cell>
          <cell r="F493">
            <v>0</v>
          </cell>
          <cell r="G493">
            <v>0</v>
          </cell>
          <cell r="H493">
            <v>0</v>
          </cell>
          <cell r="I493">
            <v>0</v>
          </cell>
          <cell r="K493" t="str">
            <v>Hyperchip</v>
          </cell>
          <cell r="L493">
            <v>0</v>
          </cell>
          <cell r="M493">
            <v>0</v>
          </cell>
          <cell r="N493">
            <v>0</v>
          </cell>
          <cell r="O493">
            <v>0</v>
          </cell>
          <cell r="P493">
            <v>0</v>
          </cell>
          <cell r="Q493">
            <v>0</v>
          </cell>
          <cell r="R493">
            <v>0</v>
          </cell>
        </row>
        <row r="494">
          <cell r="B494" t="str">
            <v>Juniper</v>
          </cell>
          <cell r="C494">
            <v>27.4</v>
          </cell>
          <cell r="D494">
            <v>13.9</v>
          </cell>
          <cell r="E494">
            <v>14</v>
          </cell>
          <cell r="F494">
            <v>0</v>
          </cell>
          <cell r="G494">
            <v>0</v>
          </cell>
          <cell r="H494">
            <v>0</v>
          </cell>
          <cell r="I494">
            <v>55.3</v>
          </cell>
          <cell r="K494" t="str">
            <v>Juniper</v>
          </cell>
          <cell r="L494">
            <v>88</v>
          </cell>
          <cell r="M494">
            <v>138</v>
          </cell>
          <cell r="N494">
            <v>127</v>
          </cell>
          <cell r="O494">
            <v>0</v>
          </cell>
          <cell r="P494">
            <v>0</v>
          </cell>
          <cell r="Q494">
            <v>0</v>
          </cell>
          <cell r="R494">
            <v>353</v>
          </cell>
        </row>
        <row r="495">
          <cell r="B495" t="str">
            <v>Laurel Networks</v>
          </cell>
          <cell r="C495">
            <v>0</v>
          </cell>
          <cell r="D495">
            <v>0</v>
          </cell>
          <cell r="E495">
            <v>0</v>
          </cell>
          <cell r="F495">
            <v>0</v>
          </cell>
          <cell r="G495">
            <v>0</v>
          </cell>
          <cell r="H495">
            <v>0</v>
          </cell>
          <cell r="I495">
            <v>0</v>
          </cell>
          <cell r="K495" t="str">
            <v>Laurel Networks</v>
          </cell>
          <cell r="L495">
            <v>0</v>
          </cell>
          <cell r="M495">
            <v>0</v>
          </cell>
          <cell r="N495">
            <v>0</v>
          </cell>
          <cell r="O495">
            <v>0</v>
          </cell>
          <cell r="P495">
            <v>0</v>
          </cell>
          <cell r="Q495">
            <v>0</v>
          </cell>
          <cell r="R495">
            <v>0</v>
          </cell>
        </row>
        <row r="496">
          <cell r="B496" t="str">
            <v>Lucent</v>
          </cell>
          <cell r="C496">
            <v>0</v>
          </cell>
          <cell r="D496">
            <v>0</v>
          </cell>
          <cell r="E496">
            <v>0</v>
          </cell>
          <cell r="F496">
            <v>0</v>
          </cell>
          <cell r="G496">
            <v>0</v>
          </cell>
          <cell r="H496">
            <v>0</v>
          </cell>
          <cell r="I496">
            <v>0</v>
          </cell>
          <cell r="K496" t="str">
            <v>Lucent</v>
          </cell>
          <cell r="L496">
            <v>0</v>
          </cell>
          <cell r="M496">
            <v>0</v>
          </cell>
          <cell r="N496">
            <v>0</v>
          </cell>
          <cell r="O496">
            <v>0</v>
          </cell>
          <cell r="P496">
            <v>0</v>
          </cell>
          <cell r="Q496">
            <v>0</v>
          </cell>
          <cell r="R496">
            <v>0</v>
          </cell>
        </row>
        <row r="497">
          <cell r="B497" t="str">
            <v>NEC</v>
          </cell>
          <cell r="C497">
            <v>0</v>
          </cell>
          <cell r="D497">
            <v>5</v>
          </cell>
          <cell r="E497">
            <v>0</v>
          </cell>
          <cell r="F497">
            <v>0</v>
          </cell>
          <cell r="G497">
            <v>2</v>
          </cell>
          <cell r="H497">
            <v>5</v>
          </cell>
          <cell r="I497">
            <v>12</v>
          </cell>
          <cell r="K497" t="str">
            <v>NEC</v>
          </cell>
          <cell r="L497">
            <v>0</v>
          </cell>
          <cell r="M497">
            <v>40</v>
          </cell>
          <cell r="N497">
            <v>0</v>
          </cell>
          <cell r="O497">
            <v>0</v>
          </cell>
          <cell r="P497">
            <v>70</v>
          </cell>
          <cell r="Q497">
            <v>167</v>
          </cell>
          <cell r="R497">
            <v>277</v>
          </cell>
        </row>
        <row r="498">
          <cell r="B498" t="str">
            <v>Nokia Siemens Networks</v>
          </cell>
          <cell r="C498">
            <v>0</v>
          </cell>
          <cell r="D498">
            <v>0</v>
          </cell>
          <cell r="E498">
            <v>0</v>
          </cell>
          <cell r="F498">
            <v>0</v>
          </cell>
          <cell r="G498">
            <v>0</v>
          </cell>
          <cell r="H498">
            <v>0</v>
          </cell>
          <cell r="I498">
            <v>0</v>
          </cell>
          <cell r="K498" t="str">
            <v>Nokia Siemens Networks</v>
          </cell>
          <cell r="L498">
            <v>0</v>
          </cell>
          <cell r="M498">
            <v>0</v>
          </cell>
          <cell r="N498">
            <v>0</v>
          </cell>
          <cell r="O498">
            <v>0</v>
          </cell>
          <cell r="P498">
            <v>0</v>
          </cell>
          <cell r="Q498">
            <v>0</v>
          </cell>
          <cell r="R498">
            <v>0</v>
          </cell>
        </row>
        <row r="499">
          <cell r="B499" t="str">
            <v>Nortel</v>
          </cell>
          <cell r="C499">
            <v>0</v>
          </cell>
          <cell r="D499">
            <v>0</v>
          </cell>
          <cell r="E499">
            <v>2</v>
          </cell>
          <cell r="F499">
            <v>0</v>
          </cell>
          <cell r="G499">
            <v>0</v>
          </cell>
          <cell r="H499">
            <v>32.4</v>
          </cell>
          <cell r="I499">
            <v>34.4</v>
          </cell>
          <cell r="K499" t="str">
            <v>Nortel</v>
          </cell>
          <cell r="L499">
            <v>0</v>
          </cell>
          <cell r="M499">
            <v>0</v>
          </cell>
          <cell r="N499">
            <v>12</v>
          </cell>
          <cell r="O499">
            <v>0</v>
          </cell>
          <cell r="P499">
            <v>0</v>
          </cell>
          <cell r="Q499">
            <v>114</v>
          </cell>
          <cell r="R499">
            <v>126</v>
          </cell>
        </row>
        <row r="500">
          <cell r="B500" t="str">
            <v>Procket</v>
          </cell>
          <cell r="C500">
            <v>1</v>
          </cell>
          <cell r="D500">
            <v>0</v>
          </cell>
          <cell r="E500">
            <v>0</v>
          </cell>
          <cell r="F500">
            <v>0</v>
          </cell>
          <cell r="G500">
            <v>0</v>
          </cell>
          <cell r="H500">
            <v>0</v>
          </cell>
          <cell r="I500">
            <v>1</v>
          </cell>
          <cell r="K500" t="str">
            <v>Procket</v>
          </cell>
          <cell r="L500">
            <v>5</v>
          </cell>
          <cell r="M500">
            <v>0</v>
          </cell>
          <cell r="N500">
            <v>0</v>
          </cell>
          <cell r="O500">
            <v>0</v>
          </cell>
          <cell r="P500">
            <v>0</v>
          </cell>
          <cell r="Q500">
            <v>0</v>
          </cell>
          <cell r="R500">
            <v>5</v>
          </cell>
        </row>
        <row r="501">
          <cell r="B501" t="str">
            <v>Quarry</v>
          </cell>
          <cell r="C501">
            <v>0</v>
          </cell>
          <cell r="D501">
            <v>0</v>
          </cell>
          <cell r="E501">
            <v>0</v>
          </cell>
          <cell r="F501">
            <v>0</v>
          </cell>
          <cell r="G501">
            <v>0</v>
          </cell>
          <cell r="H501">
            <v>0</v>
          </cell>
          <cell r="I501">
            <v>0</v>
          </cell>
          <cell r="K501" t="str">
            <v>Quarry</v>
          </cell>
          <cell r="L501">
            <v>0</v>
          </cell>
          <cell r="M501">
            <v>0</v>
          </cell>
          <cell r="N501">
            <v>0</v>
          </cell>
          <cell r="O501">
            <v>0</v>
          </cell>
          <cell r="P501">
            <v>0</v>
          </cell>
          <cell r="Q501">
            <v>0</v>
          </cell>
          <cell r="R501">
            <v>0</v>
          </cell>
        </row>
        <row r="502">
          <cell r="B502" t="str">
            <v>Redback</v>
          </cell>
          <cell r="C502">
            <v>0</v>
          </cell>
          <cell r="D502">
            <v>0</v>
          </cell>
          <cell r="E502">
            <v>0</v>
          </cell>
          <cell r="F502">
            <v>0</v>
          </cell>
          <cell r="G502">
            <v>0</v>
          </cell>
          <cell r="H502">
            <v>0</v>
          </cell>
          <cell r="I502">
            <v>0</v>
          </cell>
          <cell r="K502" t="str">
            <v>Redback</v>
          </cell>
          <cell r="L502">
            <v>0</v>
          </cell>
          <cell r="M502">
            <v>0</v>
          </cell>
          <cell r="N502">
            <v>0</v>
          </cell>
          <cell r="O502">
            <v>0</v>
          </cell>
          <cell r="P502">
            <v>0</v>
          </cell>
          <cell r="Q502">
            <v>0</v>
          </cell>
          <cell r="R502">
            <v>0</v>
          </cell>
        </row>
        <row r="503">
          <cell r="B503" t="str">
            <v>Riverstone</v>
          </cell>
          <cell r="C503">
            <v>0</v>
          </cell>
          <cell r="D503">
            <v>0</v>
          </cell>
          <cell r="E503">
            <v>0</v>
          </cell>
          <cell r="F503">
            <v>0</v>
          </cell>
          <cell r="G503">
            <v>0</v>
          </cell>
          <cell r="H503">
            <v>0</v>
          </cell>
          <cell r="I503">
            <v>0</v>
          </cell>
          <cell r="K503" t="str">
            <v>Riverstone</v>
          </cell>
          <cell r="L503">
            <v>0</v>
          </cell>
          <cell r="M503">
            <v>0</v>
          </cell>
          <cell r="N503">
            <v>0</v>
          </cell>
          <cell r="O503">
            <v>0</v>
          </cell>
          <cell r="P503">
            <v>0</v>
          </cell>
          <cell r="Q503">
            <v>0</v>
          </cell>
          <cell r="R503">
            <v>0</v>
          </cell>
        </row>
        <row r="504">
          <cell r="B504" t="str">
            <v>Tellabs</v>
          </cell>
          <cell r="C504">
            <v>0</v>
          </cell>
          <cell r="D504">
            <v>2</v>
          </cell>
          <cell r="E504">
            <v>0</v>
          </cell>
          <cell r="F504">
            <v>0</v>
          </cell>
          <cell r="G504">
            <v>0</v>
          </cell>
          <cell r="H504">
            <v>0</v>
          </cell>
          <cell r="I504">
            <v>2</v>
          </cell>
          <cell r="K504" t="str">
            <v>Tellabs</v>
          </cell>
          <cell r="L504">
            <v>0</v>
          </cell>
          <cell r="M504">
            <v>26</v>
          </cell>
          <cell r="N504">
            <v>0</v>
          </cell>
          <cell r="O504">
            <v>0</v>
          </cell>
          <cell r="P504">
            <v>0</v>
          </cell>
          <cell r="Q504">
            <v>0</v>
          </cell>
          <cell r="R504">
            <v>26</v>
          </cell>
        </row>
        <row r="505">
          <cell r="B505" t="str">
            <v>ZTE</v>
          </cell>
          <cell r="C505">
            <v>0</v>
          </cell>
          <cell r="D505">
            <v>0</v>
          </cell>
          <cell r="E505">
            <v>0</v>
          </cell>
          <cell r="F505">
            <v>0</v>
          </cell>
          <cell r="G505">
            <v>0</v>
          </cell>
          <cell r="H505">
            <v>0</v>
          </cell>
          <cell r="I505">
            <v>0</v>
          </cell>
          <cell r="K505" t="str">
            <v>ZTE</v>
          </cell>
          <cell r="L505">
            <v>0</v>
          </cell>
          <cell r="M505">
            <v>0</v>
          </cell>
          <cell r="N505">
            <v>0</v>
          </cell>
          <cell r="O505">
            <v>0</v>
          </cell>
          <cell r="P505">
            <v>0</v>
          </cell>
          <cell r="Q505">
            <v>0</v>
          </cell>
          <cell r="R505">
            <v>0</v>
          </cell>
        </row>
        <row r="506">
          <cell r="B506" t="str">
            <v>Other</v>
          </cell>
          <cell r="C506">
            <v>0</v>
          </cell>
          <cell r="D506">
            <v>0</v>
          </cell>
          <cell r="E506">
            <v>0</v>
          </cell>
          <cell r="F506">
            <v>0</v>
          </cell>
          <cell r="G506">
            <v>0</v>
          </cell>
          <cell r="H506">
            <v>0</v>
          </cell>
          <cell r="I506">
            <v>0</v>
          </cell>
          <cell r="K506" t="str">
            <v>Other</v>
          </cell>
          <cell r="L506">
            <v>0</v>
          </cell>
          <cell r="M506">
            <v>0</v>
          </cell>
          <cell r="N506">
            <v>0</v>
          </cell>
          <cell r="O506">
            <v>0</v>
          </cell>
          <cell r="P506">
            <v>0</v>
          </cell>
          <cell r="Q506">
            <v>0</v>
          </cell>
          <cell r="R506">
            <v>0</v>
          </cell>
        </row>
        <row r="507">
          <cell r="B507" t="str">
            <v>Total</v>
          </cell>
          <cell r="C507">
            <v>84.4</v>
          </cell>
          <cell r="D507">
            <v>108.4</v>
          </cell>
          <cell r="E507">
            <v>41.7</v>
          </cell>
          <cell r="F507">
            <v>0</v>
          </cell>
          <cell r="G507">
            <v>87.2</v>
          </cell>
          <cell r="H507">
            <v>88</v>
          </cell>
          <cell r="I507">
            <v>409.7</v>
          </cell>
          <cell r="K507" t="str">
            <v>Total</v>
          </cell>
          <cell r="L507">
            <v>260</v>
          </cell>
          <cell r="M507">
            <v>2208</v>
          </cell>
          <cell r="N507">
            <v>790</v>
          </cell>
          <cell r="O507">
            <v>0</v>
          </cell>
          <cell r="P507">
            <v>2993</v>
          </cell>
          <cell r="Q507">
            <v>639</v>
          </cell>
          <cell r="R507">
            <v>6890</v>
          </cell>
        </row>
        <row r="511">
          <cell r="B511" t="str">
            <v>Vendor</v>
          </cell>
          <cell r="C511" t="str">
            <v>Core IP/MPLS</v>
          </cell>
          <cell r="D511" t="str">
            <v xml:space="preserve">Edge IP/MPLS </v>
          </cell>
          <cell r="E511" t="str">
            <v>Subscriber Service Router</v>
          </cell>
          <cell r="F511" t="str">
            <v>BRAS</v>
          </cell>
          <cell r="G511" t="str">
            <v>IP/Ethernet</v>
          </cell>
          <cell r="H511" t="str">
            <v>ATM/MPLS</v>
          </cell>
          <cell r="I511" t="str">
            <v>Total IPS</v>
          </cell>
          <cell r="K511" t="str">
            <v>Vendor</v>
          </cell>
          <cell r="L511" t="str">
            <v>Core IP/MPLS</v>
          </cell>
          <cell r="M511" t="str">
            <v>Edge IP/MPLS</v>
          </cell>
          <cell r="N511" t="str">
            <v>Subscriber Service Router</v>
          </cell>
          <cell r="O511" t="str">
            <v>BRAS</v>
          </cell>
          <cell r="P511" t="str">
            <v>IP/Ethernet</v>
          </cell>
          <cell r="Q511" t="str">
            <v>ATM/MPLS</v>
          </cell>
          <cell r="R511" t="str">
            <v>Total IPS</v>
          </cell>
        </row>
        <row r="512">
          <cell r="B512" t="str">
            <v>Alaxala Networks</v>
          </cell>
          <cell r="C512">
            <v>0</v>
          </cell>
          <cell r="D512">
            <v>10</v>
          </cell>
          <cell r="E512">
            <v>0</v>
          </cell>
          <cell r="F512">
            <v>0</v>
          </cell>
          <cell r="G512">
            <v>12.6</v>
          </cell>
          <cell r="H512">
            <v>0</v>
          </cell>
          <cell r="I512">
            <v>22.6</v>
          </cell>
          <cell r="K512" t="str">
            <v>Alaxala Networks</v>
          </cell>
          <cell r="L512">
            <v>0</v>
          </cell>
          <cell r="M512">
            <v>60</v>
          </cell>
          <cell r="N512">
            <v>0</v>
          </cell>
          <cell r="O512">
            <v>0</v>
          </cell>
          <cell r="P512">
            <v>433</v>
          </cell>
          <cell r="Q512">
            <v>0</v>
          </cell>
          <cell r="R512">
            <v>493</v>
          </cell>
        </row>
        <row r="513">
          <cell r="B513" t="str">
            <v>Alcatel-Lucent</v>
          </cell>
          <cell r="C513">
            <v>0</v>
          </cell>
          <cell r="D513">
            <v>1.6</v>
          </cell>
          <cell r="E513">
            <v>0</v>
          </cell>
          <cell r="F513">
            <v>0</v>
          </cell>
          <cell r="G513">
            <v>3</v>
          </cell>
          <cell r="H513">
            <v>25</v>
          </cell>
          <cell r="I513">
            <v>29.6</v>
          </cell>
          <cell r="K513" t="str">
            <v>Alcatel-Lucent</v>
          </cell>
          <cell r="L513">
            <v>0</v>
          </cell>
          <cell r="M513">
            <v>19</v>
          </cell>
          <cell r="N513">
            <v>0</v>
          </cell>
          <cell r="O513">
            <v>0</v>
          </cell>
          <cell r="P513">
            <v>133</v>
          </cell>
          <cell r="Q513">
            <v>200</v>
          </cell>
          <cell r="R513">
            <v>352</v>
          </cell>
        </row>
        <row r="514">
          <cell r="B514" t="str">
            <v>Atrica</v>
          </cell>
          <cell r="I514">
            <v>0</v>
          </cell>
          <cell r="K514" t="str">
            <v>Atrica</v>
          </cell>
          <cell r="R514">
            <v>0</v>
          </cell>
        </row>
        <row r="515">
          <cell r="B515" t="str">
            <v>Avici</v>
          </cell>
          <cell r="C515">
            <v>1</v>
          </cell>
          <cell r="D515">
            <v>0</v>
          </cell>
          <cell r="E515">
            <v>0</v>
          </cell>
          <cell r="F515">
            <v>0</v>
          </cell>
          <cell r="G515">
            <v>0</v>
          </cell>
          <cell r="H515">
            <v>0</v>
          </cell>
          <cell r="I515">
            <v>1</v>
          </cell>
          <cell r="K515" t="str">
            <v>Avici</v>
          </cell>
          <cell r="L515">
            <v>1</v>
          </cell>
          <cell r="M515">
            <v>0</v>
          </cell>
          <cell r="N515">
            <v>0</v>
          </cell>
          <cell r="O515">
            <v>0</v>
          </cell>
          <cell r="P515">
            <v>0</v>
          </cell>
          <cell r="Q515">
            <v>0</v>
          </cell>
          <cell r="R515">
            <v>1</v>
          </cell>
        </row>
        <row r="516">
          <cell r="B516" t="str">
            <v>Brocade</v>
          </cell>
          <cell r="C516">
            <v>0</v>
          </cell>
          <cell r="D516">
            <v>0</v>
          </cell>
          <cell r="E516">
            <v>0</v>
          </cell>
          <cell r="F516">
            <v>0</v>
          </cell>
          <cell r="G516">
            <v>2</v>
          </cell>
          <cell r="H516">
            <v>0</v>
          </cell>
          <cell r="I516">
            <v>2</v>
          </cell>
          <cell r="K516" t="str">
            <v>Brocade</v>
          </cell>
          <cell r="L516">
            <v>0</v>
          </cell>
          <cell r="M516">
            <v>0</v>
          </cell>
          <cell r="N516">
            <v>0</v>
          </cell>
          <cell r="O516">
            <v>0</v>
          </cell>
          <cell r="P516">
            <v>55</v>
          </cell>
          <cell r="Q516">
            <v>0</v>
          </cell>
          <cell r="R516">
            <v>55</v>
          </cell>
        </row>
        <row r="517">
          <cell r="B517" t="str">
            <v>Caspian</v>
          </cell>
          <cell r="C517">
            <v>0</v>
          </cell>
          <cell r="D517">
            <v>0</v>
          </cell>
          <cell r="E517">
            <v>0</v>
          </cell>
          <cell r="F517">
            <v>0</v>
          </cell>
          <cell r="G517">
            <v>0</v>
          </cell>
          <cell r="H517">
            <v>0</v>
          </cell>
          <cell r="I517">
            <v>0</v>
          </cell>
          <cell r="K517" t="str">
            <v>Caspian</v>
          </cell>
          <cell r="L517">
            <v>0</v>
          </cell>
          <cell r="M517">
            <v>0</v>
          </cell>
          <cell r="N517">
            <v>0</v>
          </cell>
          <cell r="O517">
            <v>0</v>
          </cell>
          <cell r="P517">
            <v>0</v>
          </cell>
          <cell r="Q517">
            <v>0</v>
          </cell>
          <cell r="R517">
            <v>0</v>
          </cell>
        </row>
        <row r="518">
          <cell r="B518" t="str">
            <v>Chiaro</v>
          </cell>
          <cell r="C518">
            <v>0</v>
          </cell>
          <cell r="D518">
            <v>0</v>
          </cell>
          <cell r="E518">
            <v>0</v>
          </cell>
          <cell r="F518">
            <v>0</v>
          </cell>
          <cell r="G518">
            <v>0</v>
          </cell>
          <cell r="H518">
            <v>0</v>
          </cell>
          <cell r="I518">
            <v>0</v>
          </cell>
          <cell r="K518" t="str">
            <v>Chiaro</v>
          </cell>
          <cell r="L518">
            <v>0</v>
          </cell>
          <cell r="M518">
            <v>0</v>
          </cell>
          <cell r="N518">
            <v>0</v>
          </cell>
          <cell r="O518">
            <v>0</v>
          </cell>
          <cell r="P518">
            <v>0</v>
          </cell>
          <cell r="Q518">
            <v>0</v>
          </cell>
          <cell r="R518">
            <v>0</v>
          </cell>
        </row>
        <row r="519">
          <cell r="B519" t="str">
            <v>Ciena</v>
          </cell>
          <cell r="C519">
            <v>0</v>
          </cell>
          <cell r="D519">
            <v>0</v>
          </cell>
          <cell r="E519">
            <v>0</v>
          </cell>
          <cell r="F519">
            <v>0</v>
          </cell>
          <cell r="G519">
            <v>0</v>
          </cell>
          <cell r="H519">
            <v>0</v>
          </cell>
          <cell r="I519">
            <v>0</v>
          </cell>
          <cell r="K519" t="str">
            <v>Ciena</v>
          </cell>
          <cell r="L519">
            <v>0</v>
          </cell>
          <cell r="M519">
            <v>0</v>
          </cell>
          <cell r="N519">
            <v>0</v>
          </cell>
          <cell r="O519">
            <v>0</v>
          </cell>
          <cell r="P519">
            <v>0</v>
          </cell>
          <cell r="Q519">
            <v>0</v>
          </cell>
          <cell r="R519">
            <v>0</v>
          </cell>
        </row>
        <row r="520">
          <cell r="B520" t="str">
            <v>Cisco</v>
          </cell>
          <cell r="C520">
            <v>41</v>
          </cell>
          <cell r="D520">
            <v>43.2</v>
          </cell>
          <cell r="E520">
            <v>13.8</v>
          </cell>
          <cell r="F520">
            <v>0</v>
          </cell>
          <cell r="G520">
            <v>42</v>
          </cell>
          <cell r="H520">
            <v>14.4</v>
          </cell>
          <cell r="I520">
            <v>154.4</v>
          </cell>
          <cell r="K520" t="str">
            <v>Cisco</v>
          </cell>
          <cell r="L520">
            <v>131</v>
          </cell>
          <cell r="M520">
            <v>1302</v>
          </cell>
          <cell r="N520">
            <v>477</v>
          </cell>
          <cell r="O520">
            <v>0</v>
          </cell>
          <cell r="P520">
            <v>1512</v>
          </cell>
          <cell r="Q520">
            <v>90</v>
          </cell>
          <cell r="R520">
            <v>3512</v>
          </cell>
        </row>
        <row r="521">
          <cell r="B521" t="str">
            <v>Cosine</v>
          </cell>
          <cell r="C521">
            <v>0</v>
          </cell>
          <cell r="D521">
            <v>0</v>
          </cell>
          <cell r="E521">
            <v>1</v>
          </cell>
          <cell r="F521">
            <v>0</v>
          </cell>
          <cell r="G521">
            <v>0</v>
          </cell>
          <cell r="H521">
            <v>0</v>
          </cell>
          <cell r="I521">
            <v>1</v>
          </cell>
          <cell r="K521" t="str">
            <v>Cosine</v>
          </cell>
          <cell r="L521">
            <v>0</v>
          </cell>
          <cell r="M521">
            <v>0</v>
          </cell>
          <cell r="N521">
            <v>5</v>
          </cell>
          <cell r="O521">
            <v>0</v>
          </cell>
          <cell r="P521">
            <v>0</v>
          </cell>
          <cell r="Q521">
            <v>0</v>
          </cell>
          <cell r="R521">
            <v>5</v>
          </cell>
        </row>
        <row r="522">
          <cell r="B522" t="str">
            <v>ECI Telecom</v>
          </cell>
          <cell r="C522">
            <v>0</v>
          </cell>
          <cell r="D522">
            <v>0</v>
          </cell>
          <cell r="E522">
            <v>0</v>
          </cell>
          <cell r="F522">
            <v>0</v>
          </cell>
          <cell r="G522">
            <v>0</v>
          </cell>
          <cell r="H522">
            <v>0</v>
          </cell>
          <cell r="I522">
            <v>0</v>
          </cell>
          <cell r="K522" t="str">
            <v>ECI Telecom</v>
          </cell>
          <cell r="L522">
            <v>0</v>
          </cell>
          <cell r="M522">
            <v>0</v>
          </cell>
          <cell r="N522">
            <v>0</v>
          </cell>
          <cell r="O522">
            <v>0</v>
          </cell>
          <cell r="P522">
            <v>0</v>
          </cell>
          <cell r="Q522">
            <v>0</v>
          </cell>
          <cell r="R522">
            <v>0</v>
          </cell>
        </row>
        <row r="523">
          <cell r="B523" t="str">
            <v>Equipe</v>
          </cell>
          <cell r="C523">
            <v>0</v>
          </cell>
          <cell r="D523">
            <v>0</v>
          </cell>
          <cell r="E523">
            <v>0</v>
          </cell>
          <cell r="F523">
            <v>0</v>
          </cell>
          <cell r="G523">
            <v>0</v>
          </cell>
          <cell r="H523">
            <v>0</v>
          </cell>
          <cell r="I523">
            <v>0</v>
          </cell>
          <cell r="K523" t="str">
            <v>Equipe</v>
          </cell>
          <cell r="L523">
            <v>0</v>
          </cell>
          <cell r="M523">
            <v>0</v>
          </cell>
          <cell r="N523">
            <v>0</v>
          </cell>
          <cell r="O523">
            <v>0</v>
          </cell>
          <cell r="P523">
            <v>0</v>
          </cell>
          <cell r="Q523">
            <v>0</v>
          </cell>
          <cell r="R523">
            <v>0</v>
          </cell>
        </row>
        <row r="524">
          <cell r="B524" t="str">
            <v>Ericsson</v>
          </cell>
          <cell r="C524">
            <v>0</v>
          </cell>
          <cell r="D524">
            <v>0</v>
          </cell>
          <cell r="E524">
            <v>6</v>
          </cell>
          <cell r="F524">
            <v>0</v>
          </cell>
          <cell r="G524">
            <v>0</v>
          </cell>
          <cell r="H524">
            <v>7</v>
          </cell>
          <cell r="I524">
            <v>13</v>
          </cell>
          <cell r="K524" t="str">
            <v>Ericsson</v>
          </cell>
          <cell r="L524">
            <v>0</v>
          </cell>
          <cell r="M524">
            <v>0</v>
          </cell>
          <cell r="N524">
            <v>38</v>
          </cell>
          <cell r="O524">
            <v>0</v>
          </cell>
          <cell r="P524">
            <v>0</v>
          </cell>
          <cell r="Q524">
            <v>37</v>
          </cell>
          <cell r="R524">
            <v>75</v>
          </cell>
        </row>
        <row r="525">
          <cell r="B525" t="str">
            <v>Extreme</v>
          </cell>
          <cell r="C525">
            <v>0</v>
          </cell>
          <cell r="D525">
            <v>0</v>
          </cell>
          <cell r="E525">
            <v>0</v>
          </cell>
          <cell r="F525">
            <v>0</v>
          </cell>
          <cell r="G525">
            <v>4</v>
          </cell>
          <cell r="H525">
            <v>0</v>
          </cell>
          <cell r="I525">
            <v>4</v>
          </cell>
          <cell r="K525" t="str">
            <v>Extreme</v>
          </cell>
          <cell r="L525">
            <v>0</v>
          </cell>
          <cell r="M525">
            <v>0</v>
          </cell>
          <cell r="N525">
            <v>0</v>
          </cell>
          <cell r="O525">
            <v>0</v>
          </cell>
          <cell r="P525">
            <v>163</v>
          </cell>
          <cell r="Q525">
            <v>0</v>
          </cell>
          <cell r="R525">
            <v>163</v>
          </cell>
        </row>
        <row r="526">
          <cell r="B526" t="str">
            <v>Force10</v>
          </cell>
          <cell r="C526">
            <v>0</v>
          </cell>
          <cell r="D526">
            <v>0</v>
          </cell>
          <cell r="E526">
            <v>0</v>
          </cell>
          <cell r="F526">
            <v>0</v>
          </cell>
          <cell r="G526">
            <v>1</v>
          </cell>
          <cell r="H526">
            <v>0</v>
          </cell>
          <cell r="I526">
            <v>1</v>
          </cell>
          <cell r="K526" t="str">
            <v>Force10</v>
          </cell>
          <cell r="L526">
            <v>0</v>
          </cell>
          <cell r="M526">
            <v>0</v>
          </cell>
          <cell r="N526">
            <v>0</v>
          </cell>
          <cell r="O526">
            <v>0</v>
          </cell>
          <cell r="P526">
            <v>3</v>
          </cell>
          <cell r="Q526">
            <v>0</v>
          </cell>
          <cell r="R526">
            <v>3</v>
          </cell>
        </row>
        <row r="527">
          <cell r="B527" t="str">
            <v>Fujitsu</v>
          </cell>
          <cell r="C527">
            <v>0</v>
          </cell>
          <cell r="D527">
            <v>6.5</v>
          </cell>
          <cell r="E527">
            <v>1.5</v>
          </cell>
          <cell r="F527">
            <v>0</v>
          </cell>
          <cell r="G527">
            <v>5</v>
          </cell>
          <cell r="H527">
            <v>0</v>
          </cell>
          <cell r="I527">
            <v>13</v>
          </cell>
          <cell r="K527" t="str">
            <v>Fujitsu</v>
          </cell>
          <cell r="L527">
            <v>0</v>
          </cell>
          <cell r="M527">
            <v>43</v>
          </cell>
          <cell r="N527">
            <v>15</v>
          </cell>
          <cell r="O527">
            <v>0</v>
          </cell>
          <cell r="P527">
            <v>177</v>
          </cell>
          <cell r="Q527">
            <v>0</v>
          </cell>
          <cell r="R527">
            <v>235</v>
          </cell>
        </row>
        <row r="528">
          <cell r="B528" t="str">
            <v>Hammerhead Systems</v>
          </cell>
          <cell r="C528">
            <v>0</v>
          </cell>
          <cell r="D528">
            <v>0</v>
          </cell>
          <cell r="E528">
            <v>0</v>
          </cell>
          <cell r="F528">
            <v>0</v>
          </cell>
          <cell r="G528">
            <v>0</v>
          </cell>
          <cell r="H528">
            <v>0</v>
          </cell>
          <cell r="I528">
            <v>0</v>
          </cell>
          <cell r="K528" t="str">
            <v>Hammerhead Systems</v>
          </cell>
          <cell r="L528">
            <v>0</v>
          </cell>
          <cell r="M528">
            <v>0</v>
          </cell>
          <cell r="N528">
            <v>0</v>
          </cell>
          <cell r="O528">
            <v>0</v>
          </cell>
          <cell r="P528">
            <v>0</v>
          </cell>
          <cell r="Q528">
            <v>0</v>
          </cell>
          <cell r="R528">
            <v>0</v>
          </cell>
        </row>
        <row r="529">
          <cell r="B529" t="str">
            <v>Hitachi</v>
          </cell>
          <cell r="C529">
            <v>0</v>
          </cell>
          <cell r="D529">
            <v>0</v>
          </cell>
          <cell r="E529">
            <v>0</v>
          </cell>
          <cell r="F529">
            <v>0</v>
          </cell>
          <cell r="G529">
            <v>0</v>
          </cell>
          <cell r="H529">
            <v>0</v>
          </cell>
          <cell r="I529">
            <v>0</v>
          </cell>
          <cell r="K529" t="str">
            <v>Hitachi</v>
          </cell>
          <cell r="L529">
            <v>0</v>
          </cell>
          <cell r="M529">
            <v>0</v>
          </cell>
          <cell r="N529">
            <v>0</v>
          </cell>
          <cell r="O529">
            <v>0</v>
          </cell>
          <cell r="P529">
            <v>0</v>
          </cell>
          <cell r="Q529">
            <v>0</v>
          </cell>
          <cell r="R529">
            <v>0</v>
          </cell>
        </row>
        <row r="530">
          <cell r="B530" t="str">
            <v>Hitachi Cable</v>
          </cell>
          <cell r="C530">
            <v>0</v>
          </cell>
          <cell r="D530">
            <v>0</v>
          </cell>
          <cell r="E530">
            <v>0</v>
          </cell>
          <cell r="F530">
            <v>0</v>
          </cell>
          <cell r="G530">
            <v>0</v>
          </cell>
          <cell r="H530">
            <v>0</v>
          </cell>
          <cell r="I530">
            <v>0</v>
          </cell>
          <cell r="K530" t="str">
            <v>Hitachi Cable</v>
          </cell>
          <cell r="L530">
            <v>0</v>
          </cell>
          <cell r="M530">
            <v>0</v>
          </cell>
          <cell r="N530">
            <v>0</v>
          </cell>
          <cell r="O530">
            <v>0</v>
          </cell>
          <cell r="P530">
            <v>0</v>
          </cell>
          <cell r="Q530">
            <v>0</v>
          </cell>
          <cell r="R530">
            <v>0</v>
          </cell>
        </row>
        <row r="531">
          <cell r="B531" t="str">
            <v>Huawei</v>
          </cell>
          <cell r="C531">
            <v>0</v>
          </cell>
          <cell r="D531">
            <v>14.8</v>
          </cell>
          <cell r="E531">
            <v>0</v>
          </cell>
          <cell r="F531">
            <v>0</v>
          </cell>
          <cell r="G531">
            <v>0</v>
          </cell>
          <cell r="H531">
            <v>0</v>
          </cell>
          <cell r="I531">
            <v>14.8</v>
          </cell>
          <cell r="K531" t="str">
            <v>Huawei</v>
          </cell>
          <cell r="L531">
            <v>0</v>
          </cell>
          <cell r="M531">
            <v>333</v>
          </cell>
          <cell r="N531">
            <v>0</v>
          </cell>
          <cell r="O531">
            <v>0</v>
          </cell>
          <cell r="P531">
            <v>0</v>
          </cell>
          <cell r="Q531">
            <v>0</v>
          </cell>
          <cell r="R531">
            <v>333</v>
          </cell>
        </row>
        <row r="532">
          <cell r="B532" t="str">
            <v>Hyperchip</v>
          </cell>
          <cell r="C532">
            <v>0</v>
          </cell>
          <cell r="D532">
            <v>0</v>
          </cell>
          <cell r="E532">
            <v>0</v>
          </cell>
          <cell r="F532">
            <v>0</v>
          </cell>
          <cell r="G532">
            <v>0</v>
          </cell>
          <cell r="H532">
            <v>0</v>
          </cell>
          <cell r="I532">
            <v>0</v>
          </cell>
          <cell r="K532" t="str">
            <v>Hyperchip</v>
          </cell>
          <cell r="L532">
            <v>0</v>
          </cell>
          <cell r="M532">
            <v>0</v>
          </cell>
          <cell r="N532">
            <v>0</v>
          </cell>
          <cell r="O532">
            <v>0</v>
          </cell>
          <cell r="P532">
            <v>0</v>
          </cell>
          <cell r="Q532">
            <v>0</v>
          </cell>
          <cell r="R532">
            <v>0</v>
          </cell>
        </row>
        <row r="533">
          <cell r="B533" t="str">
            <v>Juniper</v>
          </cell>
          <cell r="C533">
            <v>25</v>
          </cell>
          <cell r="D533">
            <v>15.3</v>
          </cell>
          <cell r="E533">
            <v>12.9</v>
          </cell>
          <cell r="F533">
            <v>0</v>
          </cell>
          <cell r="G533">
            <v>0</v>
          </cell>
          <cell r="H533">
            <v>0</v>
          </cell>
          <cell r="I533">
            <v>53.199999999999996</v>
          </cell>
          <cell r="K533" t="str">
            <v>Juniper</v>
          </cell>
          <cell r="L533">
            <v>61</v>
          </cell>
          <cell r="M533">
            <v>171</v>
          </cell>
          <cell r="N533">
            <v>140</v>
          </cell>
          <cell r="O533">
            <v>0</v>
          </cell>
          <cell r="P533">
            <v>0</v>
          </cell>
          <cell r="Q533">
            <v>0</v>
          </cell>
          <cell r="R533">
            <v>372</v>
          </cell>
        </row>
        <row r="534">
          <cell r="B534" t="str">
            <v>Laurel Networks</v>
          </cell>
          <cell r="C534">
            <v>0</v>
          </cell>
          <cell r="D534">
            <v>0</v>
          </cell>
          <cell r="E534">
            <v>0</v>
          </cell>
          <cell r="F534">
            <v>0</v>
          </cell>
          <cell r="G534">
            <v>0</v>
          </cell>
          <cell r="H534">
            <v>0</v>
          </cell>
          <cell r="I534">
            <v>0</v>
          </cell>
          <cell r="K534" t="str">
            <v>Laurel Networks</v>
          </cell>
          <cell r="L534">
            <v>0</v>
          </cell>
          <cell r="M534">
            <v>0</v>
          </cell>
          <cell r="N534">
            <v>0</v>
          </cell>
          <cell r="O534">
            <v>0</v>
          </cell>
          <cell r="P534">
            <v>0</v>
          </cell>
          <cell r="Q534">
            <v>0</v>
          </cell>
          <cell r="R534">
            <v>0</v>
          </cell>
        </row>
        <row r="535">
          <cell r="B535" t="str">
            <v>Lucent</v>
          </cell>
          <cell r="C535">
            <v>0</v>
          </cell>
          <cell r="D535">
            <v>0</v>
          </cell>
          <cell r="E535">
            <v>0</v>
          </cell>
          <cell r="F535">
            <v>0</v>
          </cell>
          <cell r="G535">
            <v>0</v>
          </cell>
          <cell r="H535">
            <v>0</v>
          </cell>
          <cell r="I535">
            <v>0</v>
          </cell>
          <cell r="K535" t="str">
            <v>Lucent</v>
          </cell>
          <cell r="L535">
            <v>0</v>
          </cell>
          <cell r="M535">
            <v>0</v>
          </cell>
          <cell r="N535">
            <v>0</v>
          </cell>
          <cell r="O535">
            <v>0</v>
          </cell>
          <cell r="P535">
            <v>0</v>
          </cell>
          <cell r="Q535">
            <v>0</v>
          </cell>
          <cell r="R535">
            <v>0</v>
          </cell>
        </row>
        <row r="536">
          <cell r="B536" t="str">
            <v>NEC</v>
          </cell>
          <cell r="C536">
            <v>0</v>
          </cell>
          <cell r="D536">
            <v>10</v>
          </cell>
          <cell r="E536">
            <v>0</v>
          </cell>
          <cell r="F536">
            <v>0</v>
          </cell>
          <cell r="G536">
            <v>2</v>
          </cell>
          <cell r="H536">
            <v>8</v>
          </cell>
          <cell r="I536">
            <v>20</v>
          </cell>
          <cell r="K536" t="str">
            <v>NEC</v>
          </cell>
          <cell r="L536">
            <v>0</v>
          </cell>
          <cell r="M536">
            <v>80</v>
          </cell>
          <cell r="N536">
            <v>0</v>
          </cell>
          <cell r="O536">
            <v>0</v>
          </cell>
          <cell r="P536">
            <v>70</v>
          </cell>
          <cell r="Q536">
            <v>267</v>
          </cell>
          <cell r="R536">
            <v>417</v>
          </cell>
        </row>
        <row r="537">
          <cell r="B537" t="str">
            <v>Nokia Siemens Networks</v>
          </cell>
          <cell r="C537">
            <v>0</v>
          </cell>
          <cell r="D537">
            <v>0</v>
          </cell>
          <cell r="E537">
            <v>0</v>
          </cell>
          <cell r="F537">
            <v>0</v>
          </cell>
          <cell r="G537">
            <v>0</v>
          </cell>
          <cell r="H537">
            <v>0</v>
          </cell>
          <cell r="I537">
            <v>0</v>
          </cell>
          <cell r="K537" t="str">
            <v>Nokia Siemens Networks</v>
          </cell>
          <cell r="L537">
            <v>0</v>
          </cell>
          <cell r="M537">
            <v>0</v>
          </cell>
          <cell r="N537">
            <v>0</v>
          </cell>
          <cell r="O537">
            <v>0</v>
          </cell>
          <cell r="P537">
            <v>0</v>
          </cell>
          <cell r="Q537">
            <v>0</v>
          </cell>
          <cell r="R537">
            <v>0</v>
          </cell>
        </row>
        <row r="538">
          <cell r="B538" t="str">
            <v>Nortel</v>
          </cell>
          <cell r="C538">
            <v>0</v>
          </cell>
          <cell r="D538">
            <v>0</v>
          </cell>
          <cell r="E538">
            <v>8.1999999999999993</v>
          </cell>
          <cell r="F538">
            <v>0</v>
          </cell>
          <cell r="G538">
            <v>0</v>
          </cell>
          <cell r="H538">
            <v>54</v>
          </cell>
          <cell r="I538">
            <v>62.2</v>
          </cell>
          <cell r="K538" t="str">
            <v>Nortel</v>
          </cell>
          <cell r="L538">
            <v>0</v>
          </cell>
          <cell r="M538">
            <v>0</v>
          </cell>
          <cell r="N538">
            <v>48</v>
          </cell>
          <cell r="O538">
            <v>0</v>
          </cell>
          <cell r="P538">
            <v>0</v>
          </cell>
          <cell r="Q538">
            <v>182</v>
          </cell>
          <cell r="R538">
            <v>230</v>
          </cell>
        </row>
        <row r="539">
          <cell r="B539" t="str">
            <v>Procket</v>
          </cell>
          <cell r="C539">
            <v>0</v>
          </cell>
          <cell r="D539">
            <v>0</v>
          </cell>
          <cell r="E539">
            <v>0</v>
          </cell>
          <cell r="F539">
            <v>0</v>
          </cell>
          <cell r="G539">
            <v>0</v>
          </cell>
          <cell r="H539">
            <v>0</v>
          </cell>
          <cell r="I539">
            <v>0</v>
          </cell>
          <cell r="K539" t="str">
            <v>Procket</v>
          </cell>
          <cell r="L539">
            <v>0</v>
          </cell>
          <cell r="M539">
            <v>0</v>
          </cell>
          <cell r="N539">
            <v>0</v>
          </cell>
          <cell r="O539">
            <v>0</v>
          </cell>
          <cell r="P539">
            <v>0</v>
          </cell>
          <cell r="Q539">
            <v>0</v>
          </cell>
          <cell r="R539">
            <v>0</v>
          </cell>
        </row>
        <row r="540">
          <cell r="B540" t="str">
            <v>Quarry</v>
          </cell>
          <cell r="C540">
            <v>0</v>
          </cell>
          <cell r="D540">
            <v>0</v>
          </cell>
          <cell r="E540">
            <v>0</v>
          </cell>
          <cell r="F540">
            <v>0</v>
          </cell>
          <cell r="G540">
            <v>0</v>
          </cell>
          <cell r="H540">
            <v>0</v>
          </cell>
          <cell r="I540">
            <v>0</v>
          </cell>
          <cell r="K540" t="str">
            <v>Quarry</v>
          </cell>
          <cell r="L540">
            <v>0</v>
          </cell>
          <cell r="M540">
            <v>0</v>
          </cell>
          <cell r="N540">
            <v>0</v>
          </cell>
          <cell r="O540">
            <v>0</v>
          </cell>
          <cell r="P540">
            <v>0</v>
          </cell>
          <cell r="Q540">
            <v>0</v>
          </cell>
          <cell r="R540">
            <v>0</v>
          </cell>
        </row>
        <row r="541">
          <cell r="B541" t="str">
            <v>Redback</v>
          </cell>
          <cell r="C541">
            <v>0</v>
          </cell>
          <cell r="D541">
            <v>0</v>
          </cell>
          <cell r="E541">
            <v>0</v>
          </cell>
          <cell r="F541">
            <v>0</v>
          </cell>
          <cell r="G541">
            <v>0</v>
          </cell>
          <cell r="H541">
            <v>0</v>
          </cell>
          <cell r="I541">
            <v>0</v>
          </cell>
          <cell r="K541" t="str">
            <v>Redback</v>
          </cell>
          <cell r="L541">
            <v>0</v>
          </cell>
          <cell r="M541">
            <v>0</v>
          </cell>
          <cell r="N541">
            <v>0</v>
          </cell>
          <cell r="O541">
            <v>0</v>
          </cell>
          <cell r="P541">
            <v>0</v>
          </cell>
          <cell r="Q541">
            <v>0</v>
          </cell>
          <cell r="R541">
            <v>0</v>
          </cell>
        </row>
        <row r="542">
          <cell r="B542" t="str">
            <v>Riverstone</v>
          </cell>
          <cell r="C542">
            <v>0</v>
          </cell>
          <cell r="D542">
            <v>0</v>
          </cell>
          <cell r="E542">
            <v>0</v>
          </cell>
          <cell r="F542">
            <v>0</v>
          </cell>
          <cell r="G542">
            <v>0</v>
          </cell>
          <cell r="H542">
            <v>0</v>
          </cell>
          <cell r="I542">
            <v>0</v>
          </cell>
          <cell r="K542" t="str">
            <v>Riverstone</v>
          </cell>
          <cell r="L542">
            <v>0</v>
          </cell>
          <cell r="M542">
            <v>0</v>
          </cell>
          <cell r="N542">
            <v>0</v>
          </cell>
          <cell r="O542">
            <v>0</v>
          </cell>
          <cell r="P542">
            <v>0</v>
          </cell>
          <cell r="Q542">
            <v>0</v>
          </cell>
          <cell r="R542">
            <v>0</v>
          </cell>
        </row>
        <row r="543">
          <cell r="B543" t="str">
            <v>Tellabs</v>
          </cell>
          <cell r="C543">
            <v>0</v>
          </cell>
          <cell r="D543">
            <v>0.8</v>
          </cell>
          <cell r="E543">
            <v>0</v>
          </cell>
          <cell r="F543">
            <v>0</v>
          </cell>
          <cell r="G543">
            <v>0</v>
          </cell>
          <cell r="H543">
            <v>0</v>
          </cell>
          <cell r="I543">
            <v>0.8</v>
          </cell>
          <cell r="K543" t="str">
            <v>Tellabs</v>
          </cell>
          <cell r="L543">
            <v>0</v>
          </cell>
          <cell r="M543">
            <v>12</v>
          </cell>
          <cell r="N543">
            <v>0</v>
          </cell>
          <cell r="O543">
            <v>0</v>
          </cell>
          <cell r="P543">
            <v>0</v>
          </cell>
          <cell r="Q543">
            <v>0</v>
          </cell>
          <cell r="R543">
            <v>12</v>
          </cell>
        </row>
        <row r="544">
          <cell r="B544" t="str">
            <v>ZTE</v>
          </cell>
          <cell r="C544">
            <v>0</v>
          </cell>
          <cell r="D544">
            <v>0</v>
          </cell>
          <cell r="E544">
            <v>0</v>
          </cell>
          <cell r="F544">
            <v>0</v>
          </cell>
          <cell r="G544">
            <v>0</v>
          </cell>
          <cell r="H544">
            <v>0</v>
          </cell>
          <cell r="I544">
            <v>0</v>
          </cell>
          <cell r="K544" t="str">
            <v>ZTE</v>
          </cell>
          <cell r="L544">
            <v>0</v>
          </cell>
          <cell r="M544">
            <v>0</v>
          </cell>
          <cell r="N544">
            <v>0</v>
          </cell>
          <cell r="O544">
            <v>0</v>
          </cell>
          <cell r="P544">
            <v>0</v>
          </cell>
          <cell r="Q544">
            <v>0</v>
          </cell>
          <cell r="R544">
            <v>0</v>
          </cell>
        </row>
        <row r="545">
          <cell r="B545" t="str">
            <v>Other</v>
          </cell>
          <cell r="C545">
            <v>0</v>
          </cell>
          <cell r="D545">
            <v>0</v>
          </cell>
          <cell r="E545">
            <v>0</v>
          </cell>
          <cell r="F545">
            <v>0</v>
          </cell>
          <cell r="G545">
            <v>0</v>
          </cell>
          <cell r="H545">
            <v>0</v>
          </cell>
          <cell r="I545">
            <v>0</v>
          </cell>
          <cell r="K545" t="str">
            <v>Other</v>
          </cell>
          <cell r="L545">
            <v>0</v>
          </cell>
          <cell r="M545">
            <v>0</v>
          </cell>
          <cell r="N545">
            <v>0</v>
          </cell>
          <cell r="O545">
            <v>0</v>
          </cell>
          <cell r="P545">
            <v>0</v>
          </cell>
          <cell r="Q545">
            <v>0</v>
          </cell>
          <cell r="R545">
            <v>0</v>
          </cell>
        </row>
        <row r="546">
          <cell r="B546" t="str">
            <v>Total</v>
          </cell>
          <cell r="C546">
            <v>67</v>
          </cell>
          <cell r="D546">
            <v>102.2</v>
          </cell>
          <cell r="E546">
            <v>43.400000000000006</v>
          </cell>
          <cell r="F546">
            <v>0</v>
          </cell>
          <cell r="G546">
            <v>71.599999999999994</v>
          </cell>
          <cell r="H546">
            <v>108.4</v>
          </cell>
          <cell r="I546">
            <v>392.6</v>
          </cell>
          <cell r="K546" t="str">
            <v>Total</v>
          </cell>
          <cell r="L546">
            <v>193</v>
          </cell>
          <cell r="M546">
            <v>2020</v>
          </cell>
          <cell r="N546">
            <v>723</v>
          </cell>
          <cell r="O546">
            <v>0</v>
          </cell>
          <cell r="P546">
            <v>2546</v>
          </cell>
          <cell r="Q546">
            <v>776</v>
          </cell>
          <cell r="R546">
            <v>6258</v>
          </cell>
        </row>
        <row r="550">
          <cell r="B550" t="str">
            <v>Vendor</v>
          </cell>
          <cell r="C550" t="str">
            <v>Core IP/MPLS</v>
          </cell>
          <cell r="D550" t="str">
            <v xml:space="preserve">Edge IP/MPLS </v>
          </cell>
          <cell r="E550" t="str">
            <v>Subscriber Service Router</v>
          </cell>
          <cell r="F550" t="str">
            <v>BRAS</v>
          </cell>
          <cell r="G550" t="str">
            <v>IP/Ethernet</v>
          </cell>
          <cell r="H550" t="str">
            <v>ATM/MPLS</v>
          </cell>
          <cell r="I550" t="str">
            <v>Total IPS</v>
          </cell>
          <cell r="K550" t="str">
            <v>Vendor</v>
          </cell>
          <cell r="L550" t="str">
            <v>Core IP/MPLS</v>
          </cell>
          <cell r="M550" t="str">
            <v>Edge IP/MPLS</v>
          </cell>
          <cell r="N550" t="str">
            <v>Subscriber Service Router</v>
          </cell>
          <cell r="O550" t="str">
            <v>BRAS</v>
          </cell>
          <cell r="P550" t="str">
            <v>IP/Ethernet</v>
          </cell>
          <cell r="Q550" t="str">
            <v>ATM/MPLS</v>
          </cell>
          <cell r="R550" t="str">
            <v>Total IPS</v>
          </cell>
        </row>
        <row r="551">
          <cell r="B551" t="str">
            <v>Alaxala Networks</v>
          </cell>
          <cell r="C551">
            <v>0</v>
          </cell>
          <cell r="D551">
            <v>14.5</v>
          </cell>
          <cell r="E551">
            <v>0</v>
          </cell>
          <cell r="F551">
            <v>0</v>
          </cell>
          <cell r="G551">
            <v>7</v>
          </cell>
          <cell r="H551">
            <v>0</v>
          </cell>
          <cell r="I551">
            <v>21.5</v>
          </cell>
          <cell r="K551" t="str">
            <v>Alaxala Networks</v>
          </cell>
          <cell r="L551">
            <v>0</v>
          </cell>
          <cell r="M551">
            <v>81</v>
          </cell>
          <cell r="N551">
            <v>0</v>
          </cell>
          <cell r="O551">
            <v>0</v>
          </cell>
          <cell r="P551">
            <v>233</v>
          </cell>
          <cell r="Q551">
            <v>0</v>
          </cell>
          <cell r="R551">
            <v>314</v>
          </cell>
        </row>
        <row r="552">
          <cell r="B552" t="str">
            <v>Alcatel-Lucent</v>
          </cell>
          <cell r="C552">
            <v>0</v>
          </cell>
          <cell r="D552">
            <v>2</v>
          </cell>
          <cell r="E552">
            <v>0</v>
          </cell>
          <cell r="F552">
            <v>0</v>
          </cell>
          <cell r="G552">
            <v>2</v>
          </cell>
          <cell r="H552">
            <v>26</v>
          </cell>
          <cell r="I552">
            <v>30</v>
          </cell>
          <cell r="K552" t="str">
            <v>Alcatel-Lucent</v>
          </cell>
          <cell r="L552">
            <v>0</v>
          </cell>
          <cell r="M552">
            <v>30</v>
          </cell>
          <cell r="N552">
            <v>0</v>
          </cell>
          <cell r="O552">
            <v>0</v>
          </cell>
          <cell r="P552">
            <v>100</v>
          </cell>
          <cell r="Q552">
            <v>204</v>
          </cell>
          <cell r="R552">
            <v>334</v>
          </cell>
        </row>
        <row r="553">
          <cell r="B553" t="str">
            <v>Atrica</v>
          </cell>
          <cell r="I553">
            <v>0</v>
          </cell>
          <cell r="K553" t="str">
            <v>Atrica</v>
          </cell>
          <cell r="R553">
            <v>0</v>
          </cell>
        </row>
        <row r="554">
          <cell r="B554" t="str">
            <v>Avici</v>
          </cell>
          <cell r="C554">
            <v>0.4</v>
          </cell>
          <cell r="D554">
            <v>0</v>
          </cell>
          <cell r="E554">
            <v>0</v>
          </cell>
          <cell r="F554">
            <v>0</v>
          </cell>
          <cell r="G554">
            <v>0</v>
          </cell>
          <cell r="H554">
            <v>0</v>
          </cell>
          <cell r="I554">
            <v>0.4</v>
          </cell>
          <cell r="K554" t="str">
            <v>Avici</v>
          </cell>
          <cell r="L554">
            <v>1</v>
          </cell>
          <cell r="M554">
            <v>0</v>
          </cell>
          <cell r="N554">
            <v>0</v>
          </cell>
          <cell r="O554">
            <v>0</v>
          </cell>
          <cell r="P554">
            <v>0</v>
          </cell>
          <cell r="Q554">
            <v>0</v>
          </cell>
          <cell r="R554">
            <v>1</v>
          </cell>
        </row>
        <row r="555">
          <cell r="B555" t="str">
            <v>Brocade</v>
          </cell>
          <cell r="C555">
            <v>0</v>
          </cell>
          <cell r="D555">
            <v>0</v>
          </cell>
          <cell r="E555">
            <v>0</v>
          </cell>
          <cell r="F555">
            <v>0</v>
          </cell>
          <cell r="G555">
            <v>1.6</v>
          </cell>
          <cell r="H555">
            <v>0</v>
          </cell>
          <cell r="I555">
            <v>1.6</v>
          </cell>
          <cell r="K555" t="str">
            <v>Brocade</v>
          </cell>
          <cell r="L555">
            <v>0</v>
          </cell>
          <cell r="M555">
            <v>0</v>
          </cell>
          <cell r="N555">
            <v>0</v>
          </cell>
          <cell r="O555">
            <v>0</v>
          </cell>
          <cell r="P555">
            <v>60</v>
          </cell>
          <cell r="Q555">
            <v>0</v>
          </cell>
          <cell r="R555">
            <v>60</v>
          </cell>
        </row>
        <row r="556">
          <cell r="B556" t="str">
            <v>Caspian</v>
          </cell>
          <cell r="C556">
            <v>0</v>
          </cell>
          <cell r="D556">
            <v>0</v>
          </cell>
          <cell r="E556">
            <v>0</v>
          </cell>
          <cell r="F556">
            <v>0</v>
          </cell>
          <cell r="G556">
            <v>0</v>
          </cell>
          <cell r="H556">
            <v>0</v>
          </cell>
          <cell r="I556">
            <v>0</v>
          </cell>
          <cell r="K556" t="str">
            <v>Caspian</v>
          </cell>
          <cell r="L556">
            <v>0</v>
          </cell>
          <cell r="M556">
            <v>0</v>
          </cell>
          <cell r="N556">
            <v>0</v>
          </cell>
          <cell r="O556">
            <v>0</v>
          </cell>
          <cell r="P556">
            <v>0</v>
          </cell>
          <cell r="Q556">
            <v>0</v>
          </cell>
          <cell r="R556">
            <v>0</v>
          </cell>
        </row>
        <row r="557">
          <cell r="B557" t="str">
            <v>Chiaro</v>
          </cell>
          <cell r="C557">
            <v>0</v>
          </cell>
          <cell r="D557">
            <v>0</v>
          </cell>
          <cell r="E557">
            <v>0</v>
          </cell>
          <cell r="F557">
            <v>0</v>
          </cell>
          <cell r="G557">
            <v>0</v>
          </cell>
          <cell r="H557">
            <v>0</v>
          </cell>
          <cell r="I557">
            <v>0</v>
          </cell>
          <cell r="K557" t="str">
            <v>Chiaro</v>
          </cell>
          <cell r="L557">
            <v>0</v>
          </cell>
          <cell r="M557">
            <v>0</v>
          </cell>
          <cell r="N557">
            <v>0</v>
          </cell>
          <cell r="O557">
            <v>0</v>
          </cell>
          <cell r="P557">
            <v>0</v>
          </cell>
          <cell r="Q557">
            <v>0</v>
          </cell>
          <cell r="R557">
            <v>0</v>
          </cell>
        </row>
        <row r="558">
          <cell r="B558" t="str">
            <v>Ciena</v>
          </cell>
          <cell r="C558">
            <v>0</v>
          </cell>
          <cell r="D558">
            <v>0</v>
          </cell>
          <cell r="E558">
            <v>0</v>
          </cell>
          <cell r="F558">
            <v>0</v>
          </cell>
          <cell r="G558">
            <v>0</v>
          </cell>
          <cell r="H558">
            <v>0</v>
          </cell>
          <cell r="I558">
            <v>0</v>
          </cell>
          <cell r="K558" t="str">
            <v>Ciena</v>
          </cell>
          <cell r="L558">
            <v>0</v>
          </cell>
          <cell r="M558">
            <v>0</v>
          </cell>
          <cell r="N558">
            <v>0</v>
          </cell>
          <cell r="O558">
            <v>0</v>
          </cell>
          <cell r="P558">
            <v>0</v>
          </cell>
          <cell r="Q558">
            <v>0</v>
          </cell>
          <cell r="R558">
            <v>0</v>
          </cell>
        </row>
        <row r="559">
          <cell r="B559" t="str">
            <v>Cisco</v>
          </cell>
          <cell r="C559">
            <v>59.7</v>
          </cell>
          <cell r="D559">
            <v>67.400000000000006</v>
          </cell>
          <cell r="E559">
            <v>25.4</v>
          </cell>
          <cell r="F559">
            <v>0</v>
          </cell>
          <cell r="G559">
            <v>46</v>
          </cell>
          <cell r="H559">
            <v>15.7</v>
          </cell>
          <cell r="I559">
            <v>214.2</v>
          </cell>
          <cell r="K559" t="str">
            <v>Cisco</v>
          </cell>
          <cell r="L559">
            <v>216</v>
          </cell>
          <cell r="M559">
            <v>2141</v>
          </cell>
          <cell r="N559">
            <v>849</v>
          </cell>
          <cell r="O559">
            <v>0</v>
          </cell>
          <cell r="P559">
            <v>1656</v>
          </cell>
          <cell r="Q559">
            <v>107</v>
          </cell>
          <cell r="R559">
            <v>4969</v>
          </cell>
        </row>
        <row r="560">
          <cell r="B560" t="str">
            <v>Cosine</v>
          </cell>
          <cell r="C560">
            <v>0</v>
          </cell>
          <cell r="D560">
            <v>0</v>
          </cell>
          <cell r="E560">
            <v>0.4</v>
          </cell>
          <cell r="F560">
            <v>0</v>
          </cell>
          <cell r="G560">
            <v>0</v>
          </cell>
          <cell r="H560">
            <v>0</v>
          </cell>
          <cell r="I560">
            <v>0.4</v>
          </cell>
          <cell r="K560" t="str">
            <v>Cosine</v>
          </cell>
          <cell r="L560">
            <v>0</v>
          </cell>
          <cell r="M560">
            <v>0</v>
          </cell>
          <cell r="N560">
            <v>2</v>
          </cell>
          <cell r="O560">
            <v>0</v>
          </cell>
          <cell r="P560">
            <v>0</v>
          </cell>
          <cell r="Q560">
            <v>0</v>
          </cell>
          <cell r="R560">
            <v>2</v>
          </cell>
        </row>
        <row r="561">
          <cell r="B561" t="str">
            <v>ECI Telecom</v>
          </cell>
          <cell r="C561">
            <v>0</v>
          </cell>
          <cell r="D561">
            <v>0</v>
          </cell>
          <cell r="E561">
            <v>0</v>
          </cell>
          <cell r="F561">
            <v>0</v>
          </cell>
          <cell r="G561">
            <v>0</v>
          </cell>
          <cell r="H561">
            <v>0</v>
          </cell>
          <cell r="I561">
            <v>0</v>
          </cell>
          <cell r="K561" t="str">
            <v>ECI Telecom</v>
          </cell>
          <cell r="L561">
            <v>0</v>
          </cell>
          <cell r="M561">
            <v>0</v>
          </cell>
          <cell r="N561">
            <v>0</v>
          </cell>
          <cell r="O561">
            <v>0</v>
          </cell>
          <cell r="P561">
            <v>0</v>
          </cell>
          <cell r="Q561">
            <v>0</v>
          </cell>
          <cell r="R561">
            <v>0</v>
          </cell>
        </row>
        <row r="562">
          <cell r="B562" t="str">
            <v>Equipe</v>
          </cell>
          <cell r="C562">
            <v>0</v>
          </cell>
          <cell r="D562">
            <v>0</v>
          </cell>
          <cell r="E562">
            <v>0</v>
          </cell>
          <cell r="F562">
            <v>0</v>
          </cell>
          <cell r="G562">
            <v>0</v>
          </cell>
          <cell r="H562">
            <v>0</v>
          </cell>
          <cell r="I562">
            <v>0</v>
          </cell>
          <cell r="K562" t="str">
            <v>Equipe</v>
          </cell>
          <cell r="L562">
            <v>0</v>
          </cell>
          <cell r="M562">
            <v>0</v>
          </cell>
          <cell r="N562">
            <v>0</v>
          </cell>
          <cell r="O562">
            <v>0</v>
          </cell>
          <cell r="P562">
            <v>0</v>
          </cell>
          <cell r="Q562">
            <v>0</v>
          </cell>
          <cell r="R562">
            <v>0</v>
          </cell>
        </row>
        <row r="563">
          <cell r="B563" t="str">
            <v>Ericsson</v>
          </cell>
          <cell r="C563">
            <v>0</v>
          </cell>
          <cell r="D563">
            <v>0</v>
          </cell>
          <cell r="E563">
            <v>6</v>
          </cell>
          <cell r="F563">
            <v>0</v>
          </cell>
          <cell r="G563">
            <v>0</v>
          </cell>
          <cell r="H563">
            <v>6</v>
          </cell>
          <cell r="I563">
            <v>12</v>
          </cell>
          <cell r="K563" t="str">
            <v>Ericsson</v>
          </cell>
          <cell r="L563">
            <v>0</v>
          </cell>
          <cell r="M563">
            <v>0</v>
          </cell>
          <cell r="N563">
            <v>43</v>
          </cell>
          <cell r="O563">
            <v>0</v>
          </cell>
          <cell r="P563">
            <v>0</v>
          </cell>
          <cell r="Q563">
            <v>34</v>
          </cell>
          <cell r="R563">
            <v>77</v>
          </cell>
        </row>
        <row r="564">
          <cell r="B564" t="str">
            <v>Extreme</v>
          </cell>
          <cell r="C564">
            <v>0</v>
          </cell>
          <cell r="D564">
            <v>0</v>
          </cell>
          <cell r="E564">
            <v>0</v>
          </cell>
          <cell r="F564">
            <v>0</v>
          </cell>
          <cell r="G564">
            <v>5</v>
          </cell>
          <cell r="H564">
            <v>0</v>
          </cell>
          <cell r="I564">
            <v>5</v>
          </cell>
          <cell r="K564" t="str">
            <v>Extreme</v>
          </cell>
          <cell r="L564">
            <v>0</v>
          </cell>
          <cell r="M564">
            <v>0</v>
          </cell>
          <cell r="N564">
            <v>0</v>
          </cell>
          <cell r="O564">
            <v>0</v>
          </cell>
          <cell r="P564">
            <v>196</v>
          </cell>
          <cell r="Q564">
            <v>0</v>
          </cell>
          <cell r="R564">
            <v>196</v>
          </cell>
        </row>
        <row r="565">
          <cell r="B565" t="str">
            <v>Force10</v>
          </cell>
          <cell r="C565">
            <v>0</v>
          </cell>
          <cell r="D565">
            <v>0</v>
          </cell>
          <cell r="E565">
            <v>0</v>
          </cell>
          <cell r="F565">
            <v>0</v>
          </cell>
          <cell r="G565">
            <v>1</v>
          </cell>
          <cell r="H565">
            <v>0</v>
          </cell>
          <cell r="I565">
            <v>1</v>
          </cell>
          <cell r="K565" t="str">
            <v>Force10</v>
          </cell>
          <cell r="L565">
            <v>0</v>
          </cell>
          <cell r="M565">
            <v>0</v>
          </cell>
          <cell r="N565">
            <v>0</v>
          </cell>
          <cell r="O565">
            <v>0</v>
          </cell>
          <cell r="P565">
            <v>5</v>
          </cell>
          <cell r="Q565">
            <v>0</v>
          </cell>
          <cell r="R565">
            <v>5</v>
          </cell>
        </row>
        <row r="566">
          <cell r="B566" t="str">
            <v>Fujitsu</v>
          </cell>
          <cell r="C566">
            <v>0</v>
          </cell>
          <cell r="D566">
            <v>5.6</v>
          </cell>
          <cell r="E566">
            <v>0</v>
          </cell>
          <cell r="F566">
            <v>0</v>
          </cell>
          <cell r="G566">
            <v>6</v>
          </cell>
          <cell r="H566">
            <v>0</v>
          </cell>
          <cell r="I566">
            <v>11.6</v>
          </cell>
          <cell r="K566" t="str">
            <v>Fujitsu</v>
          </cell>
          <cell r="L566">
            <v>0</v>
          </cell>
          <cell r="M566">
            <v>37</v>
          </cell>
          <cell r="N566">
            <v>0</v>
          </cell>
          <cell r="O566">
            <v>0</v>
          </cell>
          <cell r="P566">
            <v>203</v>
          </cell>
          <cell r="Q566">
            <v>0</v>
          </cell>
          <cell r="R566">
            <v>240</v>
          </cell>
        </row>
        <row r="567">
          <cell r="B567" t="str">
            <v>Hammerhead Systems</v>
          </cell>
          <cell r="C567">
            <v>0</v>
          </cell>
          <cell r="D567">
            <v>0</v>
          </cell>
          <cell r="E567">
            <v>0</v>
          </cell>
          <cell r="F567">
            <v>0</v>
          </cell>
          <cell r="G567">
            <v>0</v>
          </cell>
          <cell r="H567">
            <v>0</v>
          </cell>
          <cell r="I567">
            <v>0</v>
          </cell>
          <cell r="K567" t="str">
            <v>Hammerhead Systems</v>
          </cell>
          <cell r="L567">
            <v>0</v>
          </cell>
          <cell r="M567">
            <v>0</v>
          </cell>
          <cell r="N567">
            <v>0</v>
          </cell>
          <cell r="O567">
            <v>0</v>
          </cell>
          <cell r="P567">
            <v>0</v>
          </cell>
          <cell r="Q567">
            <v>0</v>
          </cell>
          <cell r="R567">
            <v>0</v>
          </cell>
        </row>
        <row r="568">
          <cell r="B568" t="str">
            <v>Hitachi</v>
          </cell>
          <cell r="C568">
            <v>0</v>
          </cell>
          <cell r="D568">
            <v>0</v>
          </cell>
          <cell r="E568">
            <v>0</v>
          </cell>
          <cell r="F568">
            <v>0</v>
          </cell>
          <cell r="G568">
            <v>0</v>
          </cell>
          <cell r="H568">
            <v>0</v>
          </cell>
          <cell r="I568">
            <v>0</v>
          </cell>
          <cell r="K568" t="str">
            <v>Hitachi</v>
          </cell>
          <cell r="L568">
            <v>0</v>
          </cell>
          <cell r="M568">
            <v>0</v>
          </cell>
          <cell r="N568">
            <v>0</v>
          </cell>
          <cell r="O568">
            <v>0</v>
          </cell>
          <cell r="P568">
            <v>0</v>
          </cell>
          <cell r="Q568">
            <v>0</v>
          </cell>
          <cell r="R568">
            <v>0</v>
          </cell>
        </row>
        <row r="569">
          <cell r="B569" t="str">
            <v>Hitachi Cable</v>
          </cell>
          <cell r="C569">
            <v>0</v>
          </cell>
          <cell r="D569">
            <v>0</v>
          </cell>
          <cell r="E569">
            <v>0</v>
          </cell>
          <cell r="F569">
            <v>0</v>
          </cell>
          <cell r="G569">
            <v>0</v>
          </cell>
          <cell r="H569">
            <v>0</v>
          </cell>
          <cell r="I569">
            <v>0</v>
          </cell>
          <cell r="K569" t="str">
            <v>Hitachi Cable</v>
          </cell>
          <cell r="L569">
            <v>0</v>
          </cell>
          <cell r="M569">
            <v>0</v>
          </cell>
          <cell r="N569">
            <v>0</v>
          </cell>
          <cell r="O569">
            <v>0</v>
          </cell>
          <cell r="P569">
            <v>0</v>
          </cell>
          <cell r="Q569">
            <v>0</v>
          </cell>
          <cell r="R569">
            <v>0</v>
          </cell>
        </row>
        <row r="570">
          <cell r="B570" t="str">
            <v>Huawei</v>
          </cell>
          <cell r="C570">
            <v>0.4</v>
          </cell>
          <cell r="D570">
            <v>7.3</v>
          </cell>
          <cell r="E570">
            <v>0</v>
          </cell>
          <cell r="F570">
            <v>0</v>
          </cell>
          <cell r="G570">
            <v>0</v>
          </cell>
          <cell r="H570">
            <v>0</v>
          </cell>
          <cell r="I570">
            <v>7.7</v>
          </cell>
          <cell r="K570" t="str">
            <v>Huawei</v>
          </cell>
          <cell r="L570">
            <v>9</v>
          </cell>
          <cell r="M570">
            <v>143</v>
          </cell>
          <cell r="N570">
            <v>0</v>
          </cell>
          <cell r="O570">
            <v>0</v>
          </cell>
          <cell r="P570">
            <v>0</v>
          </cell>
          <cell r="Q570">
            <v>0</v>
          </cell>
          <cell r="R570">
            <v>152</v>
          </cell>
        </row>
        <row r="571">
          <cell r="B571" t="str">
            <v>Hyperchip</v>
          </cell>
          <cell r="C571">
            <v>0</v>
          </cell>
          <cell r="D571">
            <v>0</v>
          </cell>
          <cell r="E571">
            <v>0</v>
          </cell>
          <cell r="F571">
            <v>0</v>
          </cell>
          <cell r="G571">
            <v>0</v>
          </cell>
          <cell r="H571">
            <v>0</v>
          </cell>
          <cell r="I571">
            <v>0</v>
          </cell>
          <cell r="K571" t="str">
            <v>Hyperchip</v>
          </cell>
          <cell r="L571">
            <v>0</v>
          </cell>
          <cell r="M571">
            <v>0</v>
          </cell>
          <cell r="N571">
            <v>0</v>
          </cell>
          <cell r="O571">
            <v>0</v>
          </cell>
          <cell r="P571">
            <v>0</v>
          </cell>
          <cell r="Q571">
            <v>0</v>
          </cell>
          <cell r="R571">
            <v>0</v>
          </cell>
        </row>
        <row r="572">
          <cell r="B572" t="str">
            <v>Juniper</v>
          </cell>
          <cell r="C572">
            <v>22.2</v>
          </cell>
          <cell r="D572">
            <v>17.3</v>
          </cell>
          <cell r="E572">
            <v>14.2</v>
          </cell>
          <cell r="F572">
            <v>0</v>
          </cell>
          <cell r="G572">
            <v>0</v>
          </cell>
          <cell r="H572">
            <v>0</v>
          </cell>
          <cell r="I572">
            <v>53.7</v>
          </cell>
          <cell r="K572" t="str">
            <v>Juniper</v>
          </cell>
          <cell r="L572">
            <v>57</v>
          </cell>
          <cell r="M572">
            <v>193</v>
          </cell>
          <cell r="N572">
            <v>160</v>
          </cell>
          <cell r="O572">
            <v>0</v>
          </cell>
          <cell r="P572">
            <v>0</v>
          </cell>
          <cell r="Q572">
            <v>0</v>
          </cell>
          <cell r="R572">
            <v>410</v>
          </cell>
        </row>
        <row r="573">
          <cell r="B573" t="str">
            <v>Laurel Networks</v>
          </cell>
          <cell r="C573">
            <v>0</v>
          </cell>
          <cell r="D573">
            <v>0</v>
          </cell>
          <cell r="E573">
            <v>0</v>
          </cell>
          <cell r="F573">
            <v>0</v>
          </cell>
          <cell r="G573">
            <v>0</v>
          </cell>
          <cell r="H573">
            <v>0</v>
          </cell>
          <cell r="I573">
            <v>0</v>
          </cell>
          <cell r="K573" t="str">
            <v>Laurel Networks</v>
          </cell>
          <cell r="L573">
            <v>0</v>
          </cell>
          <cell r="M573">
            <v>0</v>
          </cell>
          <cell r="N573">
            <v>0</v>
          </cell>
          <cell r="O573">
            <v>0</v>
          </cell>
          <cell r="P573">
            <v>0</v>
          </cell>
          <cell r="Q573">
            <v>0</v>
          </cell>
          <cell r="R573">
            <v>0</v>
          </cell>
        </row>
        <row r="574">
          <cell r="B574" t="str">
            <v>Lucent</v>
          </cell>
          <cell r="C574">
            <v>0</v>
          </cell>
          <cell r="D574">
            <v>0</v>
          </cell>
          <cell r="E574">
            <v>0</v>
          </cell>
          <cell r="F574">
            <v>0</v>
          </cell>
          <cell r="G574">
            <v>0</v>
          </cell>
          <cell r="H574">
            <v>0</v>
          </cell>
          <cell r="I574">
            <v>0</v>
          </cell>
          <cell r="K574" t="str">
            <v>Lucent</v>
          </cell>
          <cell r="L574">
            <v>0</v>
          </cell>
          <cell r="M574">
            <v>0</v>
          </cell>
          <cell r="N574">
            <v>0</v>
          </cell>
          <cell r="O574">
            <v>0</v>
          </cell>
          <cell r="P574">
            <v>0</v>
          </cell>
          <cell r="Q574">
            <v>0</v>
          </cell>
          <cell r="R574">
            <v>0</v>
          </cell>
        </row>
        <row r="575">
          <cell r="B575" t="str">
            <v>NEC</v>
          </cell>
          <cell r="C575">
            <v>0</v>
          </cell>
          <cell r="D575">
            <v>15</v>
          </cell>
          <cell r="E575">
            <v>0</v>
          </cell>
          <cell r="F575">
            <v>0</v>
          </cell>
          <cell r="G575">
            <v>7</v>
          </cell>
          <cell r="H575">
            <v>10</v>
          </cell>
          <cell r="I575">
            <v>32</v>
          </cell>
          <cell r="K575" t="str">
            <v>NEC</v>
          </cell>
          <cell r="L575">
            <v>0</v>
          </cell>
          <cell r="M575">
            <v>120</v>
          </cell>
          <cell r="N575">
            <v>0</v>
          </cell>
          <cell r="O575">
            <v>0</v>
          </cell>
          <cell r="P575">
            <v>245</v>
          </cell>
          <cell r="Q575">
            <v>333</v>
          </cell>
          <cell r="R575">
            <v>698</v>
          </cell>
        </row>
        <row r="576">
          <cell r="B576" t="str">
            <v>Nokia Siemens Networks</v>
          </cell>
          <cell r="C576">
            <v>0</v>
          </cell>
          <cell r="D576">
            <v>0</v>
          </cell>
          <cell r="E576">
            <v>0</v>
          </cell>
          <cell r="F576">
            <v>0</v>
          </cell>
          <cell r="G576">
            <v>0</v>
          </cell>
          <cell r="H576">
            <v>0</v>
          </cell>
          <cell r="I576">
            <v>0</v>
          </cell>
          <cell r="K576" t="str">
            <v>Nokia Siemens Networks</v>
          </cell>
          <cell r="L576">
            <v>0</v>
          </cell>
          <cell r="M576">
            <v>0</v>
          </cell>
          <cell r="N576">
            <v>0</v>
          </cell>
          <cell r="O576">
            <v>0</v>
          </cell>
          <cell r="P576">
            <v>0</v>
          </cell>
          <cell r="Q576">
            <v>0</v>
          </cell>
          <cell r="R576">
            <v>0</v>
          </cell>
        </row>
        <row r="577">
          <cell r="B577" t="str">
            <v>Nortel</v>
          </cell>
          <cell r="C577">
            <v>0</v>
          </cell>
          <cell r="D577">
            <v>0</v>
          </cell>
          <cell r="E577">
            <v>14.9</v>
          </cell>
          <cell r="F577">
            <v>0</v>
          </cell>
          <cell r="G577">
            <v>0</v>
          </cell>
          <cell r="H577">
            <v>78</v>
          </cell>
          <cell r="I577">
            <v>92.9</v>
          </cell>
          <cell r="K577" t="str">
            <v>Nortel</v>
          </cell>
          <cell r="L577">
            <v>0</v>
          </cell>
          <cell r="M577">
            <v>0</v>
          </cell>
          <cell r="N577">
            <v>83</v>
          </cell>
          <cell r="O577">
            <v>0</v>
          </cell>
          <cell r="P577">
            <v>0</v>
          </cell>
          <cell r="Q577">
            <v>254</v>
          </cell>
          <cell r="R577">
            <v>337</v>
          </cell>
        </row>
        <row r="578">
          <cell r="B578" t="str">
            <v>Procket</v>
          </cell>
          <cell r="C578">
            <v>0</v>
          </cell>
          <cell r="D578">
            <v>0</v>
          </cell>
          <cell r="E578">
            <v>0</v>
          </cell>
          <cell r="F578">
            <v>0</v>
          </cell>
          <cell r="G578">
            <v>0</v>
          </cell>
          <cell r="H578">
            <v>0</v>
          </cell>
          <cell r="I578">
            <v>0</v>
          </cell>
          <cell r="K578" t="str">
            <v>Procket</v>
          </cell>
          <cell r="L578">
            <v>0</v>
          </cell>
          <cell r="M578">
            <v>0</v>
          </cell>
          <cell r="N578">
            <v>0</v>
          </cell>
          <cell r="O578">
            <v>0</v>
          </cell>
          <cell r="P578">
            <v>0</v>
          </cell>
          <cell r="Q578">
            <v>0</v>
          </cell>
          <cell r="R578">
            <v>0</v>
          </cell>
        </row>
        <row r="579">
          <cell r="B579" t="str">
            <v>Quarry</v>
          </cell>
          <cell r="C579">
            <v>0</v>
          </cell>
          <cell r="D579">
            <v>0</v>
          </cell>
          <cell r="E579">
            <v>0</v>
          </cell>
          <cell r="F579">
            <v>0</v>
          </cell>
          <cell r="G579">
            <v>0</v>
          </cell>
          <cell r="H579">
            <v>0</v>
          </cell>
          <cell r="I579">
            <v>0</v>
          </cell>
          <cell r="K579" t="str">
            <v>Quarry</v>
          </cell>
          <cell r="L579">
            <v>0</v>
          </cell>
          <cell r="M579">
            <v>0</v>
          </cell>
          <cell r="N579">
            <v>0</v>
          </cell>
          <cell r="O579">
            <v>0</v>
          </cell>
          <cell r="P579">
            <v>0</v>
          </cell>
          <cell r="Q579">
            <v>0</v>
          </cell>
          <cell r="R579">
            <v>0</v>
          </cell>
        </row>
        <row r="580">
          <cell r="B580" t="str">
            <v>Redback</v>
          </cell>
          <cell r="C580">
            <v>0</v>
          </cell>
          <cell r="D580">
            <v>0</v>
          </cell>
          <cell r="E580">
            <v>0</v>
          </cell>
          <cell r="F580">
            <v>0</v>
          </cell>
          <cell r="G580">
            <v>0</v>
          </cell>
          <cell r="H580">
            <v>0</v>
          </cell>
          <cell r="I580">
            <v>0</v>
          </cell>
          <cell r="K580" t="str">
            <v>Redback</v>
          </cell>
          <cell r="L580">
            <v>0</v>
          </cell>
          <cell r="M580">
            <v>0</v>
          </cell>
          <cell r="N580">
            <v>0</v>
          </cell>
          <cell r="O580">
            <v>0</v>
          </cell>
          <cell r="P580">
            <v>0</v>
          </cell>
          <cell r="Q580">
            <v>0</v>
          </cell>
          <cell r="R580">
            <v>0</v>
          </cell>
        </row>
        <row r="581">
          <cell r="B581" t="str">
            <v>Riverstone</v>
          </cell>
          <cell r="C581">
            <v>0</v>
          </cell>
          <cell r="D581">
            <v>0</v>
          </cell>
          <cell r="E581">
            <v>0</v>
          </cell>
          <cell r="F581">
            <v>0</v>
          </cell>
          <cell r="G581">
            <v>0</v>
          </cell>
          <cell r="H581">
            <v>0</v>
          </cell>
          <cell r="I581">
            <v>0</v>
          </cell>
          <cell r="K581" t="str">
            <v>Riverstone</v>
          </cell>
          <cell r="L581">
            <v>0</v>
          </cell>
          <cell r="M581">
            <v>0</v>
          </cell>
          <cell r="N581">
            <v>0</v>
          </cell>
          <cell r="O581">
            <v>0</v>
          </cell>
          <cell r="P581">
            <v>0</v>
          </cell>
          <cell r="Q581">
            <v>0</v>
          </cell>
          <cell r="R581">
            <v>0</v>
          </cell>
        </row>
        <row r="582">
          <cell r="B582" t="str">
            <v>Tellabs</v>
          </cell>
          <cell r="C582">
            <v>0</v>
          </cell>
          <cell r="D582">
            <v>3</v>
          </cell>
          <cell r="E582">
            <v>0</v>
          </cell>
          <cell r="F582">
            <v>0</v>
          </cell>
          <cell r="G582">
            <v>0</v>
          </cell>
          <cell r="H582">
            <v>0</v>
          </cell>
          <cell r="I582">
            <v>3</v>
          </cell>
          <cell r="K582" t="str">
            <v>Tellabs</v>
          </cell>
          <cell r="L582">
            <v>0</v>
          </cell>
          <cell r="M582">
            <v>34</v>
          </cell>
          <cell r="N582">
            <v>0</v>
          </cell>
          <cell r="O582">
            <v>0</v>
          </cell>
          <cell r="P582">
            <v>0</v>
          </cell>
          <cell r="Q582">
            <v>0</v>
          </cell>
          <cell r="R582">
            <v>34</v>
          </cell>
        </row>
        <row r="583">
          <cell r="B583" t="str">
            <v>ZTE</v>
          </cell>
          <cell r="C583">
            <v>0</v>
          </cell>
          <cell r="D583">
            <v>0</v>
          </cell>
          <cell r="E583">
            <v>0</v>
          </cell>
          <cell r="F583">
            <v>0</v>
          </cell>
          <cell r="G583">
            <v>0</v>
          </cell>
          <cell r="H583">
            <v>0</v>
          </cell>
          <cell r="I583">
            <v>0</v>
          </cell>
          <cell r="K583" t="str">
            <v>ZTE</v>
          </cell>
          <cell r="L583">
            <v>0</v>
          </cell>
          <cell r="M583">
            <v>0</v>
          </cell>
          <cell r="N583">
            <v>0</v>
          </cell>
          <cell r="O583">
            <v>0</v>
          </cell>
          <cell r="P583">
            <v>0</v>
          </cell>
          <cell r="Q583">
            <v>0</v>
          </cell>
          <cell r="R583">
            <v>0</v>
          </cell>
        </row>
        <row r="584">
          <cell r="B584" t="str">
            <v>Other</v>
          </cell>
          <cell r="C584">
            <v>0</v>
          </cell>
          <cell r="D584">
            <v>0</v>
          </cell>
          <cell r="E584">
            <v>0</v>
          </cell>
          <cell r="F584">
            <v>0</v>
          </cell>
          <cell r="G584">
            <v>0</v>
          </cell>
          <cell r="H584">
            <v>0</v>
          </cell>
          <cell r="I584">
            <v>0</v>
          </cell>
          <cell r="K584" t="str">
            <v>Other</v>
          </cell>
          <cell r="L584">
            <v>0</v>
          </cell>
          <cell r="M584">
            <v>0</v>
          </cell>
          <cell r="N584">
            <v>0</v>
          </cell>
          <cell r="O584">
            <v>0</v>
          </cell>
          <cell r="P584">
            <v>0</v>
          </cell>
          <cell r="Q584">
            <v>0</v>
          </cell>
          <cell r="R584">
            <v>0</v>
          </cell>
        </row>
        <row r="585">
          <cell r="B585" t="str">
            <v>Total</v>
          </cell>
          <cell r="C585">
            <v>82.7</v>
          </cell>
          <cell r="D585">
            <v>132.1</v>
          </cell>
          <cell r="E585">
            <v>60.9</v>
          </cell>
          <cell r="F585">
            <v>0</v>
          </cell>
          <cell r="G585">
            <v>75.599999999999994</v>
          </cell>
          <cell r="H585">
            <v>135.69999999999999</v>
          </cell>
          <cell r="I585">
            <v>487</v>
          </cell>
          <cell r="K585" t="str">
            <v>Total</v>
          </cell>
          <cell r="L585">
            <v>283</v>
          </cell>
          <cell r="M585">
            <v>2779</v>
          </cell>
          <cell r="N585">
            <v>1137</v>
          </cell>
          <cell r="O585">
            <v>0</v>
          </cell>
          <cell r="P585">
            <v>2698</v>
          </cell>
          <cell r="Q585">
            <v>932</v>
          </cell>
          <cell r="R585">
            <v>7829</v>
          </cell>
        </row>
        <row r="589">
          <cell r="B589" t="str">
            <v>Vendor</v>
          </cell>
          <cell r="C589" t="str">
            <v>Core IP/MPLS</v>
          </cell>
          <cell r="D589" t="str">
            <v xml:space="preserve">Edge IP/MPLS </v>
          </cell>
          <cell r="E589" t="str">
            <v>Subscriber Service Router</v>
          </cell>
          <cell r="F589" t="str">
            <v>BRAS</v>
          </cell>
          <cell r="G589" t="str">
            <v>IP/Ethernet</v>
          </cell>
          <cell r="H589" t="str">
            <v>ATM/MPLS</v>
          </cell>
          <cell r="I589" t="str">
            <v>Total IPS</v>
          </cell>
          <cell r="K589" t="str">
            <v>Vendor</v>
          </cell>
          <cell r="L589" t="str">
            <v>Core IP/MPLS</v>
          </cell>
          <cell r="M589" t="str">
            <v>Edge IP/MPLS</v>
          </cell>
          <cell r="N589" t="str">
            <v>Subscriber Service Router</v>
          </cell>
          <cell r="O589" t="str">
            <v>BRAS</v>
          </cell>
          <cell r="P589" t="str">
            <v>IP/Ethernet</v>
          </cell>
          <cell r="Q589" t="str">
            <v>ATM/MPLS</v>
          </cell>
          <cell r="R589" t="str">
            <v>Total IPS</v>
          </cell>
        </row>
        <row r="590">
          <cell r="B590" t="str">
            <v>Alaxala Networks</v>
          </cell>
          <cell r="C590">
            <v>0</v>
          </cell>
          <cell r="D590">
            <v>14</v>
          </cell>
          <cell r="E590">
            <v>0</v>
          </cell>
          <cell r="F590">
            <v>0</v>
          </cell>
          <cell r="G590">
            <v>7.4</v>
          </cell>
          <cell r="H590">
            <v>0</v>
          </cell>
          <cell r="I590">
            <v>21.4</v>
          </cell>
          <cell r="K590" t="str">
            <v>Alaxala Networks</v>
          </cell>
          <cell r="L590">
            <v>0</v>
          </cell>
          <cell r="M590">
            <v>80</v>
          </cell>
          <cell r="N590">
            <v>0</v>
          </cell>
          <cell r="O590">
            <v>0</v>
          </cell>
          <cell r="P590">
            <v>233</v>
          </cell>
          <cell r="Q590">
            <v>0</v>
          </cell>
          <cell r="R590">
            <v>313</v>
          </cell>
        </row>
        <row r="591">
          <cell r="B591" t="str">
            <v>Alcatel-Lucent</v>
          </cell>
          <cell r="C591">
            <v>0</v>
          </cell>
          <cell r="D591">
            <v>7</v>
          </cell>
          <cell r="E591">
            <v>0</v>
          </cell>
          <cell r="F591">
            <v>0</v>
          </cell>
          <cell r="G591">
            <v>2</v>
          </cell>
          <cell r="H591">
            <v>26</v>
          </cell>
          <cell r="I591">
            <v>35</v>
          </cell>
          <cell r="K591" t="str">
            <v>Alcatel-Lucent</v>
          </cell>
          <cell r="L591">
            <v>0</v>
          </cell>
          <cell r="M591">
            <v>81</v>
          </cell>
          <cell r="N591">
            <v>0</v>
          </cell>
          <cell r="O591">
            <v>0</v>
          </cell>
          <cell r="P591">
            <v>90</v>
          </cell>
          <cell r="Q591">
            <v>196</v>
          </cell>
          <cell r="R591">
            <v>367</v>
          </cell>
        </row>
        <row r="592">
          <cell r="B592" t="str">
            <v>Atrica</v>
          </cell>
          <cell r="I592">
            <v>0</v>
          </cell>
          <cell r="K592" t="str">
            <v>Atrica</v>
          </cell>
          <cell r="R592">
            <v>0</v>
          </cell>
        </row>
        <row r="593">
          <cell r="B593" t="str">
            <v>Avici</v>
          </cell>
          <cell r="C593">
            <v>0.2</v>
          </cell>
          <cell r="D593">
            <v>0</v>
          </cell>
          <cell r="E593">
            <v>0</v>
          </cell>
          <cell r="F593">
            <v>0</v>
          </cell>
          <cell r="G593">
            <v>0</v>
          </cell>
          <cell r="H593">
            <v>0</v>
          </cell>
          <cell r="I593">
            <v>0.2</v>
          </cell>
          <cell r="K593" t="str">
            <v>Avici</v>
          </cell>
          <cell r="L593">
            <v>1</v>
          </cell>
          <cell r="M593">
            <v>0</v>
          </cell>
          <cell r="N593">
            <v>0</v>
          </cell>
          <cell r="O593">
            <v>0</v>
          </cell>
          <cell r="P593">
            <v>0</v>
          </cell>
          <cell r="Q593">
            <v>0</v>
          </cell>
          <cell r="R593">
            <v>1</v>
          </cell>
        </row>
        <row r="594">
          <cell r="B594" t="str">
            <v>Brocade</v>
          </cell>
          <cell r="C594">
            <v>0</v>
          </cell>
          <cell r="D594">
            <v>0</v>
          </cell>
          <cell r="E594">
            <v>0</v>
          </cell>
          <cell r="F594">
            <v>0</v>
          </cell>
          <cell r="G594">
            <v>1.8</v>
          </cell>
          <cell r="H594">
            <v>0</v>
          </cell>
          <cell r="I594">
            <v>1.8</v>
          </cell>
          <cell r="K594" t="str">
            <v>Brocade</v>
          </cell>
          <cell r="L594">
            <v>0</v>
          </cell>
          <cell r="M594">
            <v>0</v>
          </cell>
          <cell r="N594">
            <v>0</v>
          </cell>
          <cell r="O594">
            <v>0</v>
          </cell>
          <cell r="P594">
            <v>64</v>
          </cell>
          <cell r="Q594">
            <v>0</v>
          </cell>
          <cell r="R594">
            <v>64</v>
          </cell>
        </row>
        <row r="595">
          <cell r="B595" t="str">
            <v>Caspian</v>
          </cell>
          <cell r="C595">
            <v>0</v>
          </cell>
          <cell r="D595">
            <v>0</v>
          </cell>
          <cell r="E595">
            <v>0</v>
          </cell>
          <cell r="F595">
            <v>0</v>
          </cell>
          <cell r="G595">
            <v>0</v>
          </cell>
          <cell r="H595">
            <v>0</v>
          </cell>
          <cell r="I595">
            <v>0</v>
          </cell>
          <cell r="K595" t="str">
            <v>Caspian</v>
          </cell>
          <cell r="L595">
            <v>0</v>
          </cell>
          <cell r="M595">
            <v>0</v>
          </cell>
          <cell r="N595">
            <v>0</v>
          </cell>
          <cell r="O595">
            <v>0</v>
          </cell>
          <cell r="P595">
            <v>0</v>
          </cell>
          <cell r="Q595">
            <v>0</v>
          </cell>
          <cell r="R595">
            <v>0</v>
          </cell>
        </row>
        <row r="596">
          <cell r="B596" t="str">
            <v>Chiaro</v>
          </cell>
          <cell r="C596">
            <v>0</v>
          </cell>
          <cell r="D596">
            <v>0</v>
          </cell>
          <cell r="E596">
            <v>0</v>
          </cell>
          <cell r="F596">
            <v>0</v>
          </cell>
          <cell r="G596">
            <v>0</v>
          </cell>
          <cell r="H596">
            <v>0</v>
          </cell>
          <cell r="I596">
            <v>0</v>
          </cell>
          <cell r="K596" t="str">
            <v>Chiaro</v>
          </cell>
          <cell r="L596">
            <v>0</v>
          </cell>
          <cell r="M596">
            <v>0</v>
          </cell>
          <cell r="N596">
            <v>0</v>
          </cell>
          <cell r="O596">
            <v>0</v>
          </cell>
          <cell r="P596">
            <v>0</v>
          </cell>
          <cell r="Q596">
            <v>0</v>
          </cell>
          <cell r="R596">
            <v>0</v>
          </cell>
        </row>
        <row r="597">
          <cell r="B597" t="str">
            <v>Ciena</v>
          </cell>
          <cell r="C597">
            <v>0</v>
          </cell>
          <cell r="D597">
            <v>0</v>
          </cell>
          <cell r="E597">
            <v>0</v>
          </cell>
          <cell r="F597">
            <v>0</v>
          </cell>
          <cell r="G597">
            <v>0</v>
          </cell>
          <cell r="H597">
            <v>0</v>
          </cell>
          <cell r="I597">
            <v>0</v>
          </cell>
          <cell r="K597" t="str">
            <v>Ciena</v>
          </cell>
          <cell r="L597">
            <v>0</v>
          </cell>
          <cell r="M597">
            <v>0</v>
          </cell>
          <cell r="N597">
            <v>0</v>
          </cell>
          <cell r="O597">
            <v>0</v>
          </cell>
          <cell r="P597">
            <v>0</v>
          </cell>
          <cell r="Q597">
            <v>0</v>
          </cell>
          <cell r="R597">
            <v>0</v>
          </cell>
        </row>
        <row r="598">
          <cell r="B598" t="str">
            <v>Cisco</v>
          </cell>
          <cell r="C598">
            <v>47</v>
          </cell>
          <cell r="D598">
            <v>51.9</v>
          </cell>
          <cell r="E598">
            <v>18.2</v>
          </cell>
          <cell r="F598">
            <v>0</v>
          </cell>
          <cell r="G598">
            <v>48</v>
          </cell>
          <cell r="H598">
            <v>12.5</v>
          </cell>
          <cell r="I598">
            <v>177.60000000000002</v>
          </cell>
          <cell r="K598" t="str">
            <v>Cisco</v>
          </cell>
          <cell r="L598">
            <v>139</v>
          </cell>
          <cell r="M598">
            <v>1377</v>
          </cell>
          <cell r="N598">
            <v>609</v>
          </cell>
          <cell r="O598">
            <v>0</v>
          </cell>
          <cell r="P598">
            <v>1728</v>
          </cell>
          <cell r="Q598">
            <v>78</v>
          </cell>
          <cell r="R598">
            <v>3931</v>
          </cell>
        </row>
        <row r="599">
          <cell r="B599" t="str">
            <v>Cosine</v>
          </cell>
          <cell r="C599">
            <v>0</v>
          </cell>
          <cell r="D599">
            <v>0</v>
          </cell>
          <cell r="E599">
            <v>0</v>
          </cell>
          <cell r="F599">
            <v>0</v>
          </cell>
          <cell r="G599">
            <v>0</v>
          </cell>
          <cell r="H599">
            <v>0</v>
          </cell>
          <cell r="I599">
            <v>0</v>
          </cell>
          <cell r="K599" t="str">
            <v>Cosine</v>
          </cell>
          <cell r="L599">
            <v>0</v>
          </cell>
          <cell r="M599">
            <v>0</v>
          </cell>
          <cell r="N599">
            <v>0</v>
          </cell>
          <cell r="O599">
            <v>0</v>
          </cell>
          <cell r="P599">
            <v>0</v>
          </cell>
          <cell r="Q599">
            <v>0</v>
          </cell>
          <cell r="R599">
            <v>0</v>
          </cell>
        </row>
        <row r="600">
          <cell r="B600" t="str">
            <v>ECI Telecom</v>
          </cell>
          <cell r="C600">
            <v>0</v>
          </cell>
          <cell r="D600">
            <v>0</v>
          </cell>
          <cell r="E600">
            <v>0</v>
          </cell>
          <cell r="F600">
            <v>0</v>
          </cell>
          <cell r="G600">
            <v>0</v>
          </cell>
          <cell r="H600">
            <v>0</v>
          </cell>
          <cell r="I600">
            <v>0</v>
          </cell>
          <cell r="K600" t="str">
            <v>ECI Telecom</v>
          </cell>
          <cell r="L600">
            <v>0</v>
          </cell>
          <cell r="M600">
            <v>0</v>
          </cell>
          <cell r="N600">
            <v>0</v>
          </cell>
          <cell r="O600">
            <v>0</v>
          </cell>
          <cell r="P600">
            <v>0</v>
          </cell>
          <cell r="Q600">
            <v>0</v>
          </cell>
          <cell r="R600">
            <v>0</v>
          </cell>
        </row>
        <row r="601">
          <cell r="B601" t="str">
            <v>Equipe</v>
          </cell>
          <cell r="C601">
            <v>0</v>
          </cell>
          <cell r="D601">
            <v>0</v>
          </cell>
          <cell r="E601">
            <v>0</v>
          </cell>
          <cell r="F601">
            <v>0</v>
          </cell>
          <cell r="G601">
            <v>0</v>
          </cell>
          <cell r="H601">
            <v>0</v>
          </cell>
          <cell r="I601">
            <v>0</v>
          </cell>
          <cell r="K601" t="str">
            <v>Equipe</v>
          </cell>
          <cell r="L601">
            <v>0</v>
          </cell>
          <cell r="M601">
            <v>0</v>
          </cell>
          <cell r="N601">
            <v>0</v>
          </cell>
          <cell r="O601">
            <v>0</v>
          </cell>
          <cell r="P601">
            <v>0</v>
          </cell>
          <cell r="Q601">
            <v>0</v>
          </cell>
          <cell r="R601">
            <v>0</v>
          </cell>
        </row>
        <row r="602">
          <cell r="B602" t="str">
            <v>Ericsson</v>
          </cell>
          <cell r="C602">
            <v>0</v>
          </cell>
          <cell r="D602">
            <v>0</v>
          </cell>
          <cell r="E602">
            <v>7</v>
          </cell>
          <cell r="F602">
            <v>0</v>
          </cell>
          <cell r="G602">
            <v>0</v>
          </cell>
          <cell r="H602">
            <v>11</v>
          </cell>
          <cell r="I602">
            <v>18</v>
          </cell>
          <cell r="K602" t="str">
            <v>Ericsson</v>
          </cell>
          <cell r="L602">
            <v>0</v>
          </cell>
          <cell r="M602">
            <v>0</v>
          </cell>
          <cell r="N602">
            <v>56</v>
          </cell>
          <cell r="O602">
            <v>0</v>
          </cell>
          <cell r="P602">
            <v>0</v>
          </cell>
          <cell r="Q602">
            <v>54</v>
          </cell>
          <cell r="R602">
            <v>110</v>
          </cell>
        </row>
        <row r="603">
          <cell r="B603" t="str">
            <v>Extreme</v>
          </cell>
          <cell r="C603">
            <v>0</v>
          </cell>
          <cell r="D603">
            <v>0</v>
          </cell>
          <cell r="E603">
            <v>0</v>
          </cell>
          <cell r="F603">
            <v>0</v>
          </cell>
          <cell r="G603">
            <v>3.9</v>
          </cell>
          <cell r="H603">
            <v>0</v>
          </cell>
          <cell r="I603">
            <v>3.9</v>
          </cell>
          <cell r="K603" t="str">
            <v>Extreme</v>
          </cell>
          <cell r="L603">
            <v>0</v>
          </cell>
          <cell r="M603">
            <v>0</v>
          </cell>
          <cell r="N603">
            <v>0</v>
          </cell>
          <cell r="O603">
            <v>0</v>
          </cell>
          <cell r="P603">
            <v>168</v>
          </cell>
          <cell r="Q603">
            <v>0</v>
          </cell>
          <cell r="R603">
            <v>168</v>
          </cell>
        </row>
        <row r="604">
          <cell r="B604" t="str">
            <v>Force10</v>
          </cell>
          <cell r="C604">
            <v>0</v>
          </cell>
          <cell r="D604">
            <v>0</v>
          </cell>
          <cell r="E604">
            <v>0</v>
          </cell>
          <cell r="F604">
            <v>0</v>
          </cell>
          <cell r="G604">
            <v>1</v>
          </cell>
          <cell r="H604">
            <v>0</v>
          </cell>
          <cell r="I604">
            <v>1</v>
          </cell>
          <cell r="K604" t="str">
            <v>Force10</v>
          </cell>
          <cell r="L604">
            <v>0</v>
          </cell>
          <cell r="M604">
            <v>0</v>
          </cell>
          <cell r="N604">
            <v>0</v>
          </cell>
          <cell r="O604">
            <v>0</v>
          </cell>
          <cell r="P604">
            <v>5</v>
          </cell>
          <cell r="Q604">
            <v>0</v>
          </cell>
          <cell r="R604">
            <v>5</v>
          </cell>
        </row>
        <row r="605">
          <cell r="B605" t="str">
            <v>Fujitsu</v>
          </cell>
          <cell r="C605">
            <v>0</v>
          </cell>
          <cell r="D605">
            <v>3.2</v>
          </cell>
          <cell r="E605">
            <v>1.6</v>
          </cell>
          <cell r="F605">
            <v>0</v>
          </cell>
          <cell r="G605">
            <v>4</v>
          </cell>
          <cell r="H605">
            <v>0</v>
          </cell>
          <cell r="I605">
            <v>8.8000000000000007</v>
          </cell>
          <cell r="K605" t="str">
            <v>Fujitsu</v>
          </cell>
          <cell r="L605">
            <v>0</v>
          </cell>
          <cell r="M605">
            <v>21</v>
          </cell>
          <cell r="N605">
            <v>16</v>
          </cell>
          <cell r="O605">
            <v>0</v>
          </cell>
          <cell r="P605">
            <v>137</v>
          </cell>
          <cell r="Q605">
            <v>0</v>
          </cell>
          <cell r="R605">
            <v>174</v>
          </cell>
        </row>
        <row r="606">
          <cell r="B606" t="str">
            <v>Hammerhead Systems</v>
          </cell>
          <cell r="C606">
            <v>0</v>
          </cell>
          <cell r="D606">
            <v>0</v>
          </cell>
          <cell r="E606">
            <v>0</v>
          </cell>
          <cell r="F606">
            <v>0</v>
          </cell>
          <cell r="G606">
            <v>0</v>
          </cell>
          <cell r="H606">
            <v>0</v>
          </cell>
          <cell r="I606">
            <v>0</v>
          </cell>
          <cell r="K606" t="str">
            <v>Hammerhead Systems</v>
          </cell>
          <cell r="L606">
            <v>0</v>
          </cell>
          <cell r="M606">
            <v>0</v>
          </cell>
          <cell r="N606">
            <v>0</v>
          </cell>
          <cell r="O606">
            <v>0</v>
          </cell>
          <cell r="P606">
            <v>0</v>
          </cell>
          <cell r="Q606">
            <v>0</v>
          </cell>
          <cell r="R606">
            <v>0</v>
          </cell>
        </row>
        <row r="607">
          <cell r="B607" t="str">
            <v>Hitachi</v>
          </cell>
          <cell r="C607">
            <v>0</v>
          </cell>
          <cell r="D607">
            <v>0</v>
          </cell>
          <cell r="E607">
            <v>0</v>
          </cell>
          <cell r="F607">
            <v>0</v>
          </cell>
          <cell r="G607">
            <v>0</v>
          </cell>
          <cell r="H607">
            <v>0</v>
          </cell>
          <cell r="I607">
            <v>0</v>
          </cell>
          <cell r="K607" t="str">
            <v>Hitachi</v>
          </cell>
          <cell r="L607">
            <v>0</v>
          </cell>
          <cell r="M607">
            <v>0</v>
          </cell>
          <cell r="N607">
            <v>0</v>
          </cell>
          <cell r="O607">
            <v>0</v>
          </cell>
          <cell r="P607">
            <v>0</v>
          </cell>
          <cell r="Q607">
            <v>0</v>
          </cell>
          <cell r="R607">
            <v>0</v>
          </cell>
        </row>
        <row r="608">
          <cell r="B608" t="str">
            <v>Hitachi Cable</v>
          </cell>
          <cell r="C608">
            <v>0</v>
          </cell>
          <cell r="D608">
            <v>0</v>
          </cell>
          <cell r="E608">
            <v>0</v>
          </cell>
          <cell r="F608">
            <v>0</v>
          </cell>
          <cell r="G608">
            <v>0</v>
          </cell>
          <cell r="H608">
            <v>0</v>
          </cell>
          <cell r="I608">
            <v>0</v>
          </cell>
          <cell r="K608" t="str">
            <v>Hitachi Cable</v>
          </cell>
          <cell r="L608">
            <v>0</v>
          </cell>
          <cell r="M608">
            <v>0</v>
          </cell>
          <cell r="N608">
            <v>0</v>
          </cell>
          <cell r="O608">
            <v>0</v>
          </cell>
          <cell r="P608">
            <v>0</v>
          </cell>
          <cell r="Q608">
            <v>0</v>
          </cell>
          <cell r="R608">
            <v>0</v>
          </cell>
        </row>
        <row r="609">
          <cell r="B609" t="str">
            <v>Huawei</v>
          </cell>
          <cell r="C609">
            <v>0.6</v>
          </cell>
          <cell r="D609">
            <v>10</v>
          </cell>
          <cell r="E609">
            <v>0</v>
          </cell>
          <cell r="F609">
            <v>0</v>
          </cell>
          <cell r="G609">
            <v>0</v>
          </cell>
          <cell r="H609">
            <v>0</v>
          </cell>
          <cell r="I609">
            <v>10.6</v>
          </cell>
          <cell r="K609" t="str">
            <v>Huawei</v>
          </cell>
          <cell r="L609">
            <v>15</v>
          </cell>
          <cell r="M609">
            <v>240</v>
          </cell>
          <cell r="N609">
            <v>0</v>
          </cell>
          <cell r="O609">
            <v>0</v>
          </cell>
          <cell r="P609">
            <v>0</v>
          </cell>
          <cell r="Q609">
            <v>0</v>
          </cell>
          <cell r="R609">
            <v>255</v>
          </cell>
        </row>
        <row r="610">
          <cell r="B610" t="str">
            <v>Hyperchip</v>
          </cell>
          <cell r="C610">
            <v>0</v>
          </cell>
          <cell r="D610">
            <v>0</v>
          </cell>
          <cell r="E610">
            <v>0</v>
          </cell>
          <cell r="F610">
            <v>0</v>
          </cell>
          <cell r="G610">
            <v>0</v>
          </cell>
          <cell r="H610">
            <v>0</v>
          </cell>
          <cell r="I610">
            <v>0</v>
          </cell>
          <cell r="K610" t="str">
            <v>Hyperchip</v>
          </cell>
          <cell r="L610">
            <v>0</v>
          </cell>
          <cell r="M610">
            <v>0</v>
          </cell>
          <cell r="N610">
            <v>0</v>
          </cell>
          <cell r="O610">
            <v>0</v>
          </cell>
          <cell r="P610">
            <v>0</v>
          </cell>
          <cell r="Q610">
            <v>0</v>
          </cell>
          <cell r="R610">
            <v>0</v>
          </cell>
        </row>
        <row r="611">
          <cell r="B611" t="str">
            <v>Juniper</v>
          </cell>
          <cell r="C611">
            <v>40.9</v>
          </cell>
          <cell r="D611">
            <v>22</v>
          </cell>
          <cell r="E611">
            <v>21.4</v>
          </cell>
          <cell r="F611">
            <v>0</v>
          </cell>
          <cell r="G611">
            <v>0</v>
          </cell>
          <cell r="H611">
            <v>0</v>
          </cell>
          <cell r="I611">
            <v>84.3</v>
          </cell>
          <cell r="K611" t="str">
            <v>Juniper</v>
          </cell>
          <cell r="L611">
            <v>125</v>
          </cell>
          <cell r="M611">
            <v>270</v>
          </cell>
          <cell r="N611">
            <v>232</v>
          </cell>
          <cell r="O611">
            <v>0</v>
          </cell>
          <cell r="P611">
            <v>0</v>
          </cell>
          <cell r="Q611">
            <v>0</v>
          </cell>
          <cell r="R611">
            <v>627</v>
          </cell>
        </row>
        <row r="612">
          <cell r="B612" t="str">
            <v>Laurel Networks</v>
          </cell>
          <cell r="C612">
            <v>0</v>
          </cell>
          <cell r="D612">
            <v>0</v>
          </cell>
          <cell r="E612">
            <v>0</v>
          </cell>
          <cell r="F612">
            <v>0</v>
          </cell>
          <cell r="G612">
            <v>0</v>
          </cell>
          <cell r="H612">
            <v>0</v>
          </cell>
          <cell r="I612">
            <v>0</v>
          </cell>
          <cell r="K612" t="str">
            <v>Laurel Networks</v>
          </cell>
          <cell r="L612">
            <v>0</v>
          </cell>
          <cell r="M612">
            <v>0</v>
          </cell>
          <cell r="N612">
            <v>0</v>
          </cell>
          <cell r="O612">
            <v>0</v>
          </cell>
          <cell r="P612">
            <v>0</v>
          </cell>
          <cell r="Q612">
            <v>0</v>
          </cell>
          <cell r="R612">
            <v>0</v>
          </cell>
        </row>
        <row r="613">
          <cell r="B613" t="str">
            <v>Lucent</v>
          </cell>
          <cell r="C613">
            <v>0</v>
          </cell>
          <cell r="D613">
            <v>0</v>
          </cell>
          <cell r="E613">
            <v>0</v>
          </cell>
          <cell r="F613">
            <v>0</v>
          </cell>
          <cell r="G613">
            <v>0</v>
          </cell>
          <cell r="H613">
            <v>0</v>
          </cell>
          <cell r="I613">
            <v>0</v>
          </cell>
          <cell r="K613" t="str">
            <v>Lucent</v>
          </cell>
          <cell r="L613">
            <v>0</v>
          </cell>
          <cell r="M613">
            <v>0</v>
          </cell>
          <cell r="N613">
            <v>0</v>
          </cell>
          <cell r="O613">
            <v>0</v>
          </cell>
          <cell r="P613">
            <v>0</v>
          </cell>
          <cell r="Q613">
            <v>0</v>
          </cell>
          <cell r="R613">
            <v>0</v>
          </cell>
        </row>
        <row r="614">
          <cell r="B614" t="str">
            <v>NEC</v>
          </cell>
          <cell r="C614">
            <v>0</v>
          </cell>
          <cell r="D614">
            <v>18</v>
          </cell>
          <cell r="E614">
            <v>0</v>
          </cell>
          <cell r="F614">
            <v>0</v>
          </cell>
          <cell r="G614">
            <v>4</v>
          </cell>
          <cell r="H614">
            <v>10</v>
          </cell>
          <cell r="I614">
            <v>32</v>
          </cell>
          <cell r="K614" t="str">
            <v>NEC</v>
          </cell>
          <cell r="L614">
            <v>0</v>
          </cell>
          <cell r="M614">
            <v>144</v>
          </cell>
          <cell r="N614">
            <v>0</v>
          </cell>
          <cell r="O614">
            <v>0</v>
          </cell>
          <cell r="P614">
            <v>140</v>
          </cell>
          <cell r="Q614">
            <v>333</v>
          </cell>
          <cell r="R614">
            <v>617</v>
          </cell>
        </row>
        <row r="615">
          <cell r="B615" t="str">
            <v>Nokia Siemens Networks</v>
          </cell>
          <cell r="C615">
            <v>0</v>
          </cell>
          <cell r="D615">
            <v>0</v>
          </cell>
          <cell r="E615">
            <v>0</v>
          </cell>
          <cell r="F615">
            <v>0</v>
          </cell>
          <cell r="G615">
            <v>0</v>
          </cell>
          <cell r="H615">
            <v>0</v>
          </cell>
          <cell r="I615">
            <v>0</v>
          </cell>
          <cell r="K615" t="str">
            <v>Nokia Siemens Networks</v>
          </cell>
          <cell r="L615">
            <v>0</v>
          </cell>
          <cell r="M615">
            <v>0</v>
          </cell>
          <cell r="N615">
            <v>0</v>
          </cell>
          <cell r="O615">
            <v>0</v>
          </cell>
          <cell r="P615">
            <v>0</v>
          </cell>
          <cell r="Q615">
            <v>0</v>
          </cell>
          <cell r="R615">
            <v>0</v>
          </cell>
        </row>
        <row r="616">
          <cell r="B616" t="str">
            <v>Nortel</v>
          </cell>
          <cell r="C616">
            <v>0</v>
          </cell>
          <cell r="D616">
            <v>0</v>
          </cell>
          <cell r="E616">
            <v>1</v>
          </cell>
          <cell r="F616">
            <v>0</v>
          </cell>
          <cell r="G616">
            <v>0</v>
          </cell>
          <cell r="H616">
            <v>43.6</v>
          </cell>
          <cell r="I616">
            <v>44.6</v>
          </cell>
          <cell r="K616" t="str">
            <v>Nortel</v>
          </cell>
          <cell r="L616">
            <v>0</v>
          </cell>
          <cell r="M616">
            <v>0</v>
          </cell>
          <cell r="N616">
            <v>8</v>
          </cell>
          <cell r="O616">
            <v>0</v>
          </cell>
          <cell r="P616">
            <v>0</v>
          </cell>
          <cell r="Q616">
            <v>151</v>
          </cell>
          <cell r="R616">
            <v>159</v>
          </cell>
        </row>
        <row r="617">
          <cell r="B617" t="str">
            <v>Procket</v>
          </cell>
          <cell r="C617">
            <v>0</v>
          </cell>
          <cell r="D617">
            <v>0</v>
          </cell>
          <cell r="E617">
            <v>0</v>
          </cell>
          <cell r="F617">
            <v>0</v>
          </cell>
          <cell r="G617">
            <v>0</v>
          </cell>
          <cell r="H617">
            <v>0</v>
          </cell>
          <cell r="I617">
            <v>0</v>
          </cell>
          <cell r="K617" t="str">
            <v>Procket</v>
          </cell>
          <cell r="L617">
            <v>0</v>
          </cell>
          <cell r="M617">
            <v>0</v>
          </cell>
          <cell r="N617">
            <v>0</v>
          </cell>
          <cell r="O617">
            <v>0</v>
          </cell>
          <cell r="P617">
            <v>0</v>
          </cell>
          <cell r="Q617">
            <v>0</v>
          </cell>
          <cell r="R617">
            <v>0</v>
          </cell>
        </row>
        <row r="618">
          <cell r="B618" t="str">
            <v>Quarry</v>
          </cell>
          <cell r="C618">
            <v>0</v>
          </cell>
          <cell r="D618">
            <v>0</v>
          </cell>
          <cell r="E618">
            <v>0</v>
          </cell>
          <cell r="F618">
            <v>0</v>
          </cell>
          <cell r="G618">
            <v>0</v>
          </cell>
          <cell r="H618">
            <v>0</v>
          </cell>
          <cell r="I618">
            <v>0</v>
          </cell>
          <cell r="K618" t="str">
            <v>Quarry</v>
          </cell>
          <cell r="L618">
            <v>0</v>
          </cell>
          <cell r="M618">
            <v>0</v>
          </cell>
          <cell r="N618">
            <v>0</v>
          </cell>
          <cell r="O618">
            <v>0</v>
          </cell>
          <cell r="P618">
            <v>0</v>
          </cell>
          <cell r="Q618">
            <v>0</v>
          </cell>
          <cell r="R618">
            <v>0</v>
          </cell>
        </row>
        <row r="619">
          <cell r="B619" t="str">
            <v>Redback</v>
          </cell>
          <cell r="C619">
            <v>0</v>
          </cell>
          <cell r="D619">
            <v>0</v>
          </cell>
          <cell r="E619">
            <v>0</v>
          </cell>
          <cell r="F619">
            <v>0</v>
          </cell>
          <cell r="G619">
            <v>0</v>
          </cell>
          <cell r="H619">
            <v>0</v>
          </cell>
          <cell r="I619">
            <v>0</v>
          </cell>
          <cell r="K619" t="str">
            <v>Redback</v>
          </cell>
          <cell r="L619">
            <v>0</v>
          </cell>
          <cell r="M619">
            <v>0</v>
          </cell>
          <cell r="N619">
            <v>0</v>
          </cell>
          <cell r="O619">
            <v>0</v>
          </cell>
          <cell r="P619">
            <v>0</v>
          </cell>
          <cell r="Q619">
            <v>0</v>
          </cell>
          <cell r="R619">
            <v>0</v>
          </cell>
        </row>
        <row r="620">
          <cell r="B620" t="str">
            <v>Riverstone</v>
          </cell>
          <cell r="C620">
            <v>0</v>
          </cell>
          <cell r="D620">
            <v>0</v>
          </cell>
          <cell r="E620">
            <v>0</v>
          </cell>
          <cell r="F620">
            <v>0</v>
          </cell>
          <cell r="G620">
            <v>0</v>
          </cell>
          <cell r="H620">
            <v>0</v>
          </cell>
          <cell r="I620">
            <v>0</v>
          </cell>
          <cell r="K620" t="str">
            <v>Riverstone</v>
          </cell>
          <cell r="L620">
            <v>0</v>
          </cell>
          <cell r="M620">
            <v>0</v>
          </cell>
          <cell r="N620">
            <v>0</v>
          </cell>
          <cell r="O620">
            <v>0</v>
          </cell>
          <cell r="P620">
            <v>0</v>
          </cell>
          <cell r="Q620">
            <v>0</v>
          </cell>
          <cell r="R620">
            <v>0</v>
          </cell>
        </row>
        <row r="621">
          <cell r="B621" t="str">
            <v>Tellabs</v>
          </cell>
          <cell r="C621">
            <v>0</v>
          </cell>
          <cell r="D621">
            <v>1</v>
          </cell>
          <cell r="E621">
            <v>0</v>
          </cell>
          <cell r="F621">
            <v>0</v>
          </cell>
          <cell r="G621">
            <v>0</v>
          </cell>
          <cell r="H621">
            <v>0</v>
          </cell>
          <cell r="I621">
            <v>1</v>
          </cell>
          <cell r="K621" t="str">
            <v>Tellabs</v>
          </cell>
          <cell r="L621">
            <v>0</v>
          </cell>
          <cell r="M621">
            <v>10</v>
          </cell>
          <cell r="N621">
            <v>0</v>
          </cell>
          <cell r="O621">
            <v>0</v>
          </cell>
          <cell r="P621">
            <v>0</v>
          </cell>
          <cell r="Q621">
            <v>0</v>
          </cell>
          <cell r="R621">
            <v>10</v>
          </cell>
        </row>
        <row r="622">
          <cell r="B622" t="str">
            <v>ZTE</v>
          </cell>
          <cell r="C622">
            <v>0</v>
          </cell>
          <cell r="D622">
            <v>0</v>
          </cell>
          <cell r="E622">
            <v>0</v>
          </cell>
          <cell r="F622">
            <v>0</v>
          </cell>
          <cell r="G622">
            <v>0</v>
          </cell>
          <cell r="H622">
            <v>0</v>
          </cell>
          <cell r="I622">
            <v>0</v>
          </cell>
          <cell r="K622" t="str">
            <v>ZTE</v>
          </cell>
          <cell r="L622">
            <v>0</v>
          </cell>
          <cell r="M622">
            <v>0</v>
          </cell>
          <cell r="N622">
            <v>0</v>
          </cell>
          <cell r="O622">
            <v>0</v>
          </cell>
          <cell r="P622">
            <v>0</v>
          </cell>
          <cell r="Q622">
            <v>0</v>
          </cell>
          <cell r="R622">
            <v>0</v>
          </cell>
        </row>
        <row r="623">
          <cell r="B623" t="str">
            <v>Other</v>
          </cell>
          <cell r="C623">
            <v>0</v>
          </cell>
          <cell r="D623">
            <v>0.5</v>
          </cell>
          <cell r="E623">
            <v>0</v>
          </cell>
          <cell r="F623">
            <v>0</v>
          </cell>
          <cell r="G623">
            <v>3.3</v>
          </cell>
          <cell r="H623">
            <v>0</v>
          </cell>
          <cell r="I623">
            <v>3.8</v>
          </cell>
          <cell r="K623" t="str">
            <v>Other</v>
          </cell>
          <cell r="L623">
            <v>0</v>
          </cell>
          <cell r="M623">
            <v>2</v>
          </cell>
          <cell r="N623">
            <v>0</v>
          </cell>
          <cell r="O623">
            <v>0</v>
          </cell>
          <cell r="P623">
            <v>22</v>
          </cell>
          <cell r="Q623">
            <v>0</v>
          </cell>
          <cell r="R623">
            <v>24</v>
          </cell>
        </row>
        <row r="624">
          <cell r="B624" t="str">
            <v>Total</v>
          </cell>
          <cell r="C624">
            <v>88.7</v>
          </cell>
          <cell r="D624">
            <v>127.60000000000001</v>
          </cell>
          <cell r="E624">
            <v>49.2</v>
          </cell>
          <cell r="F624">
            <v>0</v>
          </cell>
          <cell r="G624">
            <v>75.399999999999991</v>
          </cell>
          <cell r="H624">
            <v>103.1</v>
          </cell>
          <cell r="I624">
            <v>444.00000000000011</v>
          </cell>
          <cell r="K624" t="str">
            <v>Total</v>
          </cell>
          <cell r="L624">
            <v>280</v>
          </cell>
          <cell r="M624">
            <v>2225</v>
          </cell>
          <cell r="N624">
            <v>921</v>
          </cell>
          <cell r="O624">
            <v>0</v>
          </cell>
          <cell r="P624">
            <v>2587</v>
          </cell>
          <cell r="Q624">
            <v>812</v>
          </cell>
          <cell r="R624">
            <v>6825</v>
          </cell>
        </row>
        <row r="628">
          <cell r="B628" t="str">
            <v>Vendor</v>
          </cell>
          <cell r="C628" t="str">
            <v>Core IP/MPLS</v>
          </cell>
          <cell r="D628" t="str">
            <v xml:space="preserve">Edge IP/MPLS </v>
          </cell>
          <cell r="E628" t="str">
            <v>Subscriber Service Router</v>
          </cell>
          <cell r="F628" t="str">
            <v>BRAS</v>
          </cell>
          <cell r="G628" t="str">
            <v>IP/Ethernet</v>
          </cell>
          <cell r="H628" t="str">
            <v>ATM/MPLS</v>
          </cell>
          <cell r="I628" t="str">
            <v>Total IPS</v>
          </cell>
          <cell r="K628" t="str">
            <v>Vendor</v>
          </cell>
          <cell r="L628" t="str">
            <v>Core IP/MPLS</v>
          </cell>
          <cell r="M628" t="str">
            <v>Edge IP/MPLS</v>
          </cell>
          <cell r="N628" t="str">
            <v>Subscriber Service Router</v>
          </cell>
          <cell r="O628" t="str">
            <v>BRAS</v>
          </cell>
          <cell r="P628" t="str">
            <v>IP/Ethernet</v>
          </cell>
          <cell r="Q628" t="str">
            <v>ATM/MPLS</v>
          </cell>
          <cell r="R628" t="str">
            <v>Total IPS</v>
          </cell>
        </row>
        <row r="629">
          <cell r="B629" t="str">
            <v>Alaxala Networks</v>
          </cell>
          <cell r="C629">
            <v>0</v>
          </cell>
          <cell r="D629">
            <v>32</v>
          </cell>
          <cell r="E629">
            <v>0</v>
          </cell>
          <cell r="F629">
            <v>0</v>
          </cell>
          <cell r="G629">
            <v>7</v>
          </cell>
          <cell r="H629">
            <v>0</v>
          </cell>
          <cell r="I629">
            <v>39</v>
          </cell>
          <cell r="K629" t="str">
            <v>Alaxala Networks</v>
          </cell>
          <cell r="L629">
            <v>0</v>
          </cell>
          <cell r="M629">
            <v>165</v>
          </cell>
          <cell r="N629">
            <v>0</v>
          </cell>
          <cell r="O629">
            <v>0</v>
          </cell>
          <cell r="P629">
            <v>233</v>
          </cell>
          <cell r="Q629">
            <v>0</v>
          </cell>
          <cell r="R629">
            <v>398</v>
          </cell>
        </row>
        <row r="630">
          <cell r="B630" t="str">
            <v>Alcatel-Lucent</v>
          </cell>
          <cell r="C630">
            <v>0</v>
          </cell>
          <cell r="D630">
            <v>2.2000000000000002</v>
          </cell>
          <cell r="E630">
            <v>0</v>
          </cell>
          <cell r="F630">
            <v>0</v>
          </cell>
          <cell r="G630">
            <v>2</v>
          </cell>
          <cell r="H630">
            <v>25</v>
          </cell>
          <cell r="I630">
            <v>29.2</v>
          </cell>
          <cell r="K630" t="str">
            <v>Alcatel-Lucent</v>
          </cell>
          <cell r="L630">
            <v>0</v>
          </cell>
          <cell r="M630">
            <v>22</v>
          </cell>
          <cell r="N630">
            <v>0</v>
          </cell>
          <cell r="O630">
            <v>0</v>
          </cell>
          <cell r="P630">
            <v>90</v>
          </cell>
          <cell r="Q630">
            <v>202</v>
          </cell>
          <cell r="R630">
            <v>314</v>
          </cell>
        </row>
        <row r="631">
          <cell r="B631" t="str">
            <v>Atrica</v>
          </cell>
          <cell r="I631">
            <v>0</v>
          </cell>
          <cell r="K631" t="str">
            <v>Atrica</v>
          </cell>
          <cell r="R631">
            <v>0</v>
          </cell>
        </row>
        <row r="632">
          <cell r="B632" t="str">
            <v>Avici</v>
          </cell>
          <cell r="C632">
            <v>0.9</v>
          </cell>
          <cell r="D632">
            <v>0</v>
          </cell>
          <cell r="E632">
            <v>0</v>
          </cell>
          <cell r="F632">
            <v>0</v>
          </cell>
          <cell r="G632">
            <v>0</v>
          </cell>
          <cell r="H632">
            <v>0</v>
          </cell>
          <cell r="I632">
            <v>0.9</v>
          </cell>
          <cell r="K632" t="str">
            <v>Avici</v>
          </cell>
          <cell r="L632">
            <v>1</v>
          </cell>
          <cell r="M632">
            <v>0</v>
          </cell>
          <cell r="N632">
            <v>0</v>
          </cell>
          <cell r="O632">
            <v>0</v>
          </cell>
          <cell r="P632">
            <v>0</v>
          </cell>
          <cell r="Q632">
            <v>0</v>
          </cell>
          <cell r="R632">
            <v>1</v>
          </cell>
        </row>
        <row r="633">
          <cell r="B633" t="str">
            <v>Brocade</v>
          </cell>
          <cell r="C633">
            <v>0</v>
          </cell>
          <cell r="D633">
            <v>0</v>
          </cell>
          <cell r="E633">
            <v>0</v>
          </cell>
          <cell r="F633">
            <v>0</v>
          </cell>
          <cell r="G633">
            <v>4</v>
          </cell>
          <cell r="H633">
            <v>0</v>
          </cell>
          <cell r="I633">
            <v>4</v>
          </cell>
          <cell r="K633" t="str">
            <v>Brocade</v>
          </cell>
          <cell r="L633">
            <v>0</v>
          </cell>
          <cell r="M633">
            <v>0</v>
          </cell>
          <cell r="N633">
            <v>0</v>
          </cell>
          <cell r="O633">
            <v>0</v>
          </cell>
          <cell r="P633">
            <v>147</v>
          </cell>
          <cell r="Q633">
            <v>0</v>
          </cell>
          <cell r="R633">
            <v>147</v>
          </cell>
        </row>
        <row r="634">
          <cell r="B634" t="str">
            <v>Caspian</v>
          </cell>
          <cell r="C634">
            <v>0</v>
          </cell>
          <cell r="D634">
            <v>0</v>
          </cell>
          <cell r="E634">
            <v>0</v>
          </cell>
          <cell r="F634">
            <v>0</v>
          </cell>
          <cell r="G634">
            <v>0</v>
          </cell>
          <cell r="H634">
            <v>0</v>
          </cell>
          <cell r="I634">
            <v>0</v>
          </cell>
          <cell r="K634" t="str">
            <v>Caspian</v>
          </cell>
          <cell r="L634">
            <v>0</v>
          </cell>
          <cell r="M634">
            <v>0</v>
          </cell>
          <cell r="N634">
            <v>0</v>
          </cell>
          <cell r="O634">
            <v>0</v>
          </cell>
          <cell r="P634">
            <v>0</v>
          </cell>
          <cell r="Q634">
            <v>0</v>
          </cell>
          <cell r="R634">
            <v>0</v>
          </cell>
        </row>
        <row r="635">
          <cell r="B635" t="str">
            <v>Chiaro</v>
          </cell>
          <cell r="C635">
            <v>0</v>
          </cell>
          <cell r="D635">
            <v>0</v>
          </cell>
          <cell r="E635">
            <v>0</v>
          </cell>
          <cell r="F635">
            <v>0</v>
          </cell>
          <cell r="G635">
            <v>0</v>
          </cell>
          <cell r="H635">
            <v>0</v>
          </cell>
          <cell r="I635">
            <v>0</v>
          </cell>
          <cell r="K635" t="str">
            <v>Chiaro</v>
          </cell>
          <cell r="L635">
            <v>0</v>
          </cell>
          <cell r="M635">
            <v>0</v>
          </cell>
          <cell r="N635">
            <v>0</v>
          </cell>
          <cell r="O635">
            <v>0</v>
          </cell>
          <cell r="P635">
            <v>0</v>
          </cell>
          <cell r="Q635">
            <v>0</v>
          </cell>
          <cell r="R635">
            <v>0</v>
          </cell>
        </row>
        <row r="636">
          <cell r="B636" t="str">
            <v>Ciena</v>
          </cell>
          <cell r="C636">
            <v>0</v>
          </cell>
          <cell r="D636">
            <v>0</v>
          </cell>
          <cell r="E636">
            <v>0</v>
          </cell>
          <cell r="F636">
            <v>0</v>
          </cell>
          <cell r="G636">
            <v>0</v>
          </cell>
          <cell r="H636">
            <v>0</v>
          </cell>
          <cell r="I636">
            <v>0</v>
          </cell>
          <cell r="K636" t="str">
            <v>Ciena</v>
          </cell>
          <cell r="L636">
            <v>0</v>
          </cell>
          <cell r="M636">
            <v>0</v>
          </cell>
          <cell r="N636">
            <v>0</v>
          </cell>
          <cell r="O636">
            <v>0</v>
          </cell>
          <cell r="P636">
            <v>0</v>
          </cell>
          <cell r="Q636">
            <v>0</v>
          </cell>
          <cell r="R636">
            <v>0</v>
          </cell>
        </row>
        <row r="637">
          <cell r="B637" t="str">
            <v>Cisco</v>
          </cell>
          <cell r="C637">
            <v>81</v>
          </cell>
          <cell r="D637">
            <v>85</v>
          </cell>
          <cell r="E637">
            <v>33.1</v>
          </cell>
          <cell r="F637">
            <v>0</v>
          </cell>
          <cell r="G637">
            <v>47</v>
          </cell>
          <cell r="H637">
            <v>13</v>
          </cell>
          <cell r="I637">
            <v>259.10000000000002</v>
          </cell>
          <cell r="K637" t="str">
            <v>Cisco</v>
          </cell>
          <cell r="L637">
            <v>268</v>
          </cell>
          <cell r="M637">
            <v>2657</v>
          </cell>
          <cell r="N637">
            <v>1102</v>
          </cell>
          <cell r="O637">
            <v>0</v>
          </cell>
          <cell r="P637">
            <v>1739</v>
          </cell>
          <cell r="Q637">
            <v>69</v>
          </cell>
          <cell r="R637">
            <v>5835</v>
          </cell>
        </row>
        <row r="638">
          <cell r="B638" t="str">
            <v>Cosine</v>
          </cell>
          <cell r="C638">
            <v>0</v>
          </cell>
          <cell r="D638">
            <v>0</v>
          </cell>
          <cell r="E638">
            <v>0</v>
          </cell>
          <cell r="F638">
            <v>0</v>
          </cell>
          <cell r="G638">
            <v>0</v>
          </cell>
          <cell r="H638">
            <v>0</v>
          </cell>
          <cell r="I638">
            <v>0</v>
          </cell>
          <cell r="K638" t="str">
            <v>Cosine</v>
          </cell>
          <cell r="L638">
            <v>0</v>
          </cell>
          <cell r="M638">
            <v>0</v>
          </cell>
          <cell r="N638">
            <v>0</v>
          </cell>
          <cell r="O638">
            <v>0</v>
          </cell>
          <cell r="P638">
            <v>0</v>
          </cell>
          <cell r="Q638">
            <v>0</v>
          </cell>
          <cell r="R638">
            <v>0</v>
          </cell>
        </row>
        <row r="639">
          <cell r="B639" t="str">
            <v>ECI Telecom</v>
          </cell>
          <cell r="C639">
            <v>0</v>
          </cell>
          <cell r="D639">
            <v>0</v>
          </cell>
          <cell r="E639">
            <v>0</v>
          </cell>
          <cell r="F639">
            <v>0</v>
          </cell>
          <cell r="G639">
            <v>0</v>
          </cell>
          <cell r="H639">
            <v>0</v>
          </cell>
          <cell r="I639">
            <v>0</v>
          </cell>
          <cell r="K639" t="str">
            <v>ECI Telecom</v>
          </cell>
          <cell r="L639">
            <v>0</v>
          </cell>
          <cell r="M639">
            <v>0</v>
          </cell>
          <cell r="N639">
            <v>0</v>
          </cell>
          <cell r="O639">
            <v>0</v>
          </cell>
          <cell r="P639">
            <v>0</v>
          </cell>
          <cell r="Q639">
            <v>0</v>
          </cell>
          <cell r="R639">
            <v>0</v>
          </cell>
        </row>
        <row r="640">
          <cell r="B640" t="str">
            <v>Equipe</v>
          </cell>
          <cell r="C640">
            <v>0</v>
          </cell>
          <cell r="D640">
            <v>0</v>
          </cell>
          <cell r="E640">
            <v>0</v>
          </cell>
          <cell r="F640">
            <v>0</v>
          </cell>
          <cell r="G640">
            <v>0</v>
          </cell>
          <cell r="H640">
            <v>0</v>
          </cell>
          <cell r="I640">
            <v>0</v>
          </cell>
          <cell r="K640" t="str">
            <v>Equipe</v>
          </cell>
          <cell r="L640">
            <v>0</v>
          </cell>
          <cell r="M640">
            <v>0</v>
          </cell>
          <cell r="N640">
            <v>0</v>
          </cell>
          <cell r="O640">
            <v>0</v>
          </cell>
          <cell r="P640">
            <v>0</v>
          </cell>
          <cell r="Q640">
            <v>0</v>
          </cell>
          <cell r="R640">
            <v>0</v>
          </cell>
        </row>
        <row r="641">
          <cell r="B641" t="str">
            <v>Ericsson</v>
          </cell>
          <cell r="C641">
            <v>0</v>
          </cell>
          <cell r="D641">
            <v>0</v>
          </cell>
          <cell r="E641">
            <v>9</v>
          </cell>
          <cell r="F641">
            <v>0</v>
          </cell>
          <cell r="G641">
            <v>0</v>
          </cell>
          <cell r="H641">
            <v>6</v>
          </cell>
          <cell r="I641">
            <v>15</v>
          </cell>
          <cell r="K641" t="str">
            <v>Ericsson</v>
          </cell>
          <cell r="L641">
            <v>0</v>
          </cell>
          <cell r="M641">
            <v>0</v>
          </cell>
          <cell r="N641">
            <v>68</v>
          </cell>
          <cell r="O641">
            <v>0</v>
          </cell>
          <cell r="P641">
            <v>0</v>
          </cell>
          <cell r="Q641">
            <v>32</v>
          </cell>
          <cell r="R641">
            <v>100</v>
          </cell>
        </row>
        <row r="642">
          <cell r="B642" t="str">
            <v>Extreme</v>
          </cell>
          <cell r="C642">
            <v>0</v>
          </cell>
          <cell r="D642">
            <v>0</v>
          </cell>
          <cell r="E642">
            <v>0</v>
          </cell>
          <cell r="F642">
            <v>0</v>
          </cell>
          <cell r="G642">
            <v>3</v>
          </cell>
          <cell r="H642">
            <v>0</v>
          </cell>
          <cell r="I642">
            <v>3</v>
          </cell>
          <cell r="K642" t="str">
            <v>Extreme</v>
          </cell>
          <cell r="L642">
            <v>0</v>
          </cell>
          <cell r="M642">
            <v>0</v>
          </cell>
          <cell r="N642">
            <v>0</v>
          </cell>
          <cell r="O642">
            <v>0</v>
          </cell>
          <cell r="P642">
            <v>123</v>
          </cell>
          <cell r="Q642">
            <v>0</v>
          </cell>
          <cell r="R642">
            <v>123</v>
          </cell>
        </row>
        <row r="643">
          <cell r="B643" t="str">
            <v>Force10</v>
          </cell>
          <cell r="C643">
            <v>0</v>
          </cell>
          <cell r="D643">
            <v>0</v>
          </cell>
          <cell r="E643">
            <v>0</v>
          </cell>
          <cell r="F643">
            <v>0</v>
          </cell>
          <cell r="G643">
            <v>4</v>
          </cell>
          <cell r="H643">
            <v>0</v>
          </cell>
          <cell r="I643">
            <v>4</v>
          </cell>
          <cell r="K643" t="str">
            <v>Force10</v>
          </cell>
          <cell r="L643">
            <v>0</v>
          </cell>
          <cell r="M643">
            <v>0</v>
          </cell>
          <cell r="N643">
            <v>0</v>
          </cell>
          <cell r="O643">
            <v>0</v>
          </cell>
          <cell r="P643">
            <v>26</v>
          </cell>
          <cell r="Q643">
            <v>0</v>
          </cell>
          <cell r="R643">
            <v>26</v>
          </cell>
        </row>
        <row r="644">
          <cell r="B644" t="str">
            <v>Fujitsu</v>
          </cell>
          <cell r="C644">
            <v>0</v>
          </cell>
          <cell r="D644">
            <v>9</v>
          </cell>
          <cell r="E644">
            <v>2.2999999999999998</v>
          </cell>
          <cell r="F644">
            <v>0</v>
          </cell>
          <cell r="G644">
            <v>20</v>
          </cell>
          <cell r="H644">
            <v>0</v>
          </cell>
          <cell r="I644">
            <v>31.3</v>
          </cell>
          <cell r="K644" t="str">
            <v>Fujitsu</v>
          </cell>
          <cell r="L644">
            <v>0</v>
          </cell>
          <cell r="M644">
            <v>60</v>
          </cell>
          <cell r="N644">
            <v>23</v>
          </cell>
          <cell r="O644">
            <v>0</v>
          </cell>
          <cell r="P644">
            <v>691</v>
          </cell>
          <cell r="Q644">
            <v>0</v>
          </cell>
          <cell r="R644">
            <v>774</v>
          </cell>
        </row>
        <row r="645">
          <cell r="B645" t="str">
            <v>Hammerhead Systems</v>
          </cell>
          <cell r="C645">
            <v>0</v>
          </cell>
          <cell r="D645">
            <v>0</v>
          </cell>
          <cell r="E645">
            <v>0</v>
          </cell>
          <cell r="F645">
            <v>0</v>
          </cell>
          <cell r="G645">
            <v>0</v>
          </cell>
          <cell r="H645">
            <v>0</v>
          </cell>
          <cell r="I645">
            <v>0</v>
          </cell>
          <cell r="K645" t="str">
            <v>Hammerhead Systems</v>
          </cell>
          <cell r="L645">
            <v>0</v>
          </cell>
          <cell r="M645">
            <v>0</v>
          </cell>
          <cell r="N645">
            <v>0</v>
          </cell>
          <cell r="O645">
            <v>0</v>
          </cell>
          <cell r="P645">
            <v>0</v>
          </cell>
          <cell r="Q645">
            <v>0</v>
          </cell>
          <cell r="R645">
            <v>0</v>
          </cell>
        </row>
        <row r="646">
          <cell r="B646" t="str">
            <v>Hitachi</v>
          </cell>
          <cell r="C646">
            <v>0</v>
          </cell>
          <cell r="D646">
            <v>0</v>
          </cell>
          <cell r="E646">
            <v>0</v>
          </cell>
          <cell r="F646">
            <v>0</v>
          </cell>
          <cell r="G646">
            <v>0</v>
          </cell>
          <cell r="H646">
            <v>0</v>
          </cell>
          <cell r="I646">
            <v>0</v>
          </cell>
          <cell r="K646" t="str">
            <v>Hitachi</v>
          </cell>
          <cell r="L646">
            <v>0</v>
          </cell>
          <cell r="M646">
            <v>0</v>
          </cell>
          <cell r="N646">
            <v>0</v>
          </cell>
          <cell r="O646">
            <v>0</v>
          </cell>
          <cell r="P646">
            <v>0</v>
          </cell>
          <cell r="Q646">
            <v>0</v>
          </cell>
          <cell r="R646">
            <v>0</v>
          </cell>
        </row>
        <row r="647">
          <cell r="B647" t="str">
            <v>Hitachi Cable</v>
          </cell>
          <cell r="C647">
            <v>0</v>
          </cell>
          <cell r="D647">
            <v>0</v>
          </cell>
          <cell r="E647">
            <v>0</v>
          </cell>
          <cell r="F647">
            <v>0</v>
          </cell>
          <cell r="G647">
            <v>0</v>
          </cell>
          <cell r="H647">
            <v>0</v>
          </cell>
          <cell r="I647">
            <v>0</v>
          </cell>
          <cell r="K647" t="str">
            <v>Hitachi Cable</v>
          </cell>
          <cell r="L647">
            <v>0</v>
          </cell>
          <cell r="M647">
            <v>0</v>
          </cell>
          <cell r="N647">
            <v>0</v>
          </cell>
          <cell r="O647">
            <v>0</v>
          </cell>
          <cell r="P647">
            <v>0</v>
          </cell>
          <cell r="Q647">
            <v>0</v>
          </cell>
          <cell r="R647">
            <v>0</v>
          </cell>
        </row>
        <row r="648">
          <cell r="B648" t="str">
            <v>Huawei</v>
          </cell>
          <cell r="C648">
            <v>0.8</v>
          </cell>
          <cell r="D648">
            <v>14.7</v>
          </cell>
          <cell r="E648">
            <v>0</v>
          </cell>
          <cell r="F648">
            <v>0</v>
          </cell>
          <cell r="G648">
            <v>0</v>
          </cell>
          <cell r="H648">
            <v>0</v>
          </cell>
          <cell r="I648">
            <v>15.5</v>
          </cell>
          <cell r="K648" t="str">
            <v>Huawei</v>
          </cell>
          <cell r="L648">
            <v>19</v>
          </cell>
          <cell r="M648">
            <v>369</v>
          </cell>
          <cell r="N648">
            <v>0</v>
          </cell>
          <cell r="O648">
            <v>0</v>
          </cell>
          <cell r="P648">
            <v>0</v>
          </cell>
          <cell r="Q648">
            <v>0</v>
          </cell>
          <cell r="R648">
            <v>388</v>
          </cell>
        </row>
        <row r="649">
          <cell r="B649" t="str">
            <v>Hyperchip</v>
          </cell>
          <cell r="C649">
            <v>0</v>
          </cell>
          <cell r="D649">
            <v>0</v>
          </cell>
          <cell r="E649">
            <v>0</v>
          </cell>
          <cell r="F649">
            <v>0</v>
          </cell>
          <cell r="G649">
            <v>0</v>
          </cell>
          <cell r="H649">
            <v>0</v>
          </cell>
          <cell r="I649">
            <v>0</v>
          </cell>
          <cell r="K649" t="str">
            <v>Hyperchip</v>
          </cell>
          <cell r="L649">
            <v>0</v>
          </cell>
          <cell r="M649">
            <v>0</v>
          </cell>
          <cell r="N649">
            <v>0</v>
          </cell>
          <cell r="O649">
            <v>0</v>
          </cell>
          <cell r="P649">
            <v>0</v>
          </cell>
          <cell r="Q649">
            <v>0</v>
          </cell>
          <cell r="R649">
            <v>0</v>
          </cell>
        </row>
        <row r="650">
          <cell r="B650" t="str">
            <v>Juniper</v>
          </cell>
          <cell r="C650">
            <v>45</v>
          </cell>
          <cell r="D650">
            <v>22</v>
          </cell>
          <cell r="E650">
            <v>19.3</v>
          </cell>
          <cell r="F650">
            <v>0</v>
          </cell>
          <cell r="G650">
            <v>0</v>
          </cell>
          <cell r="H650">
            <v>0</v>
          </cell>
          <cell r="I650">
            <v>86.3</v>
          </cell>
          <cell r="K650" t="str">
            <v>Juniper</v>
          </cell>
          <cell r="L650">
            <v>136</v>
          </cell>
          <cell r="M650">
            <v>292</v>
          </cell>
          <cell r="N650">
            <v>252</v>
          </cell>
          <cell r="O650">
            <v>0</v>
          </cell>
          <cell r="P650">
            <v>0</v>
          </cell>
          <cell r="Q650">
            <v>0</v>
          </cell>
          <cell r="R650">
            <v>680</v>
          </cell>
        </row>
        <row r="651">
          <cell r="B651" t="str">
            <v>Laurel Networks</v>
          </cell>
          <cell r="C651">
            <v>0</v>
          </cell>
          <cell r="D651">
            <v>0</v>
          </cell>
          <cell r="E651">
            <v>0</v>
          </cell>
          <cell r="F651">
            <v>0</v>
          </cell>
          <cell r="G651">
            <v>0</v>
          </cell>
          <cell r="H651">
            <v>0</v>
          </cell>
          <cell r="I651">
            <v>0</v>
          </cell>
          <cell r="K651" t="str">
            <v>Laurel Networks</v>
          </cell>
          <cell r="L651">
            <v>0</v>
          </cell>
          <cell r="M651">
            <v>0</v>
          </cell>
          <cell r="N651">
            <v>0</v>
          </cell>
          <cell r="O651">
            <v>0</v>
          </cell>
          <cell r="P651">
            <v>0</v>
          </cell>
          <cell r="Q651">
            <v>0</v>
          </cell>
          <cell r="R651">
            <v>0</v>
          </cell>
        </row>
        <row r="652">
          <cell r="B652" t="str">
            <v>Lucent</v>
          </cell>
          <cell r="C652">
            <v>0</v>
          </cell>
          <cell r="D652">
            <v>0</v>
          </cell>
          <cell r="E652">
            <v>0</v>
          </cell>
          <cell r="F652">
            <v>0</v>
          </cell>
          <cell r="G652">
            <v>0</v>
          </cell>
          <cell r="H652">
            <v>0</v>
          </cell>
          <cell r="I652">
            <v>0</v>
          </cell>
          <cell r="K652" t="str">
            <v>Lucent</v>
          </cell>
          <cell r="L652">
            <v>0</v>
          </cell>
          <cell r="M652">
            <v>0</v>
          </cell>
          <cell r="N652">
            <v>0</v>
          </cell>
          <cell r="O652">
            <v>0</v>
          </cell>
          <cell r="P652">
            <v>0</v>
          </cell>
          <cell r="Q652">
            <v>0</v>
          </cell>
          <cell r="R652">
            <v>0</v>
          </cell>
        </row>
        <row r="653">
          <cell r="B653" t="str">
            <v>NEC</v>
          </cell>
          <cell r="C653">
            <v>0</v>
          </cell>
          <cell r="D653">
            <v>20</v>
          </cell>
          <cell r="E653">
            <v>0</v>
          </cell>
          <cell r="F653">
            <v>0</v>
          </cell>
          <cell r="G653">
            <v>9</v>
          </cell>
          <cell r="H653">
            <v>10</v>
          </cell>
          <cell r="I653">
            <v>39</v>
          </cell>
          <cell r="K653" t="str">
            <v>NEC</v>
          </cell>
          <cell r="L653">
            <v>0</v>
          </cell>
          <cell r="M653">
            <v>160</v>
          </cell>
          <cell r="N653">
            <v>0</v>
          </cell>
          <cell r="O653">
            <v>0</v>
          </cell>
          <cell r="P653">
            <v>315</v>
          </cell>
          <cell r="Q653">
            <v>333</v>
          </cell>
          <cell r="R653">
            <v>808</v>
          </cell>
        </row>
        <row r="654">
          <cell r="B654" t="str">
            <v>Nokia Siemens Networks</v>
          </cell>
          <cell r="C654">
            <v>0</v>
          </cell>
          <cell r="D654">
            <v>0</v>
          </cell>
          <cell r="E654">
            <v>0</v>
          </cell>
          <cell r="F654">
            <v>0</v>
          </cell>
          <cell r="G654">
            <v>7</v>
          </cell>
          <cell r="H654">
            <v>0</v>
          </cell>
          <cell r="I654">
            <v>7</v>
          </cell>
          <cell r="K654" t="str">
            <v>Nokia Siemens Networks</v>
          </cell>
          <cell r="L654">
            <v>0</v>
          </cell>
          <cell r="M654">
            <v>0</v>
          </cell>
          <cell r="N654">
            <v>0</v>
          </cell>
          <cell r="O654">
            <v>0</v>
          </cell>
          <cell r="P654">
            <v>3611</v>
          </cell>
          <cell r="Q654">
            <v>0</v>
          </cell>
          <cell r="R654">
            <v>3611</v>
          </cell>
        </row>
        <row r="655">
          <cell r="B655" t="str">
            <v>Nortel</v>
          </cell>
          <cell r="C655">
            <v>0</v>
          </cell>
          <cell r="D655">
            <v>0</v>
          </cell>
          <cell r="E655">
            <v>2</v>
          </cell>
          <cell r="F655">
            <v>0</v>
          </cell>
          <cell r="G655">
            <v>0</v>
          </cell>
          <cell r="H655">
            <v>46</v>
          </cell>
          <cell r="I655">
            <v>48</v>
          </cell>
          <cell r="K655" t="str">
            <v>Nortel</v>
          </cell>
          <cell r="L655">
            <v>0</v>
          </cell>
          <cell r="M655">
            <v>0</v>
          </cell>
          <cell r="N655">
            <v>14</v>
          </cell>
          <cell r="O655">
            <v>0</v>
          </cell>
          <cell r="P655">
            <v>0</v>
          </cell>
          <cell r="Q655">
            <v>130</v>
          </cell>
          <cell r="R655">
            <v>144</v>
          </cell>
        </row>
        <row r="656">
          <cell r="B656" t="str">
            <v>Procket</v>
          </cell>
          <cell r="C656">
            <v>0</v>
          </cell>
          <cell r="D656">
            <v>0</v>
          </cell>
          <cell r="E656">
            <v>0</v>
          </cell>
          <cell r="F656">
            <v>0</v>
          </cell>
          <cell r="G656">
            <v>0</v>
          </cell>
          <cell r="H656">
            <v>0</v>
          </cell>
          <cell r="I656">
            <v>0</v>
          </cell>
          <cell r="K656" t="str">
            <v>Procket</v>
          </cell>
          <cell r="L656">
            <v>0</v>
          </cell>
          <cell r="M656">
            <v>0</v>
          </cell>
          <cell r="N656">
            <v>0</v>
          </cell>
          <cell r="O656">
            <v>0</v>
          </cell>
          <cell r="P656">
            <v>0</v>
          </cell>
          <cell r="Q656">
            <v>0</v>
          </cell>
          <cell r="R656">
            <v>0</v>
          </cell>
        </row>
        <row r="657">
          <cell r="B657" t="str">
            <v>Quarry</v>
          </cell>
          <cell r="C657">
            <v>0</v>
          </cell>
          <cell r="D657">
            <v>0</v>
          </cell>
          <cell r="E657">
            <v>0</v>
          </cell>
          <cell r="F657">
            <v>0</v>
          </cell>
          <cell r="G657">
            <v>0</v>
          </cell>
          <cell r="H657">
            <v>0</v>
          </cell>
          <cell r="I657">
            <v>0</v>
          </cell>
          <cell r="K657" t="str">
            <v>Quarry</v>
          </cell>
          <cell r="L657">
            <v>0</v>
          </cell>
          <cell r="M657">
            <v>0</v>
          </cell>
          <cell r="N657">
            <v>0</v>
          </cell>
          <cell r="O657">
            <v>0</v>
          </cell>
          <cell r="P657">
            <v>0</v>
          </cell>
          <cell r="Q657">
            <v>0</v>
          </cell>
          <cell r="R657">
            <v>0</v>
          </cell>
        </row>
        <row r="658">
          <cell r="B658" t="str">
            <v>Redback</v>
          </cell>
          <cell r="C658">
            <v>0</v>
          </cell>
          <cell r="D658">
            <v>0</v>
          </cell>
          <cell r="E658">
            <v>0</v>
          </cell>
          <cell r="F658">
            <v>0</v>
          </cell>
          <cell r="G658">
            <v>0</v>
          </cell>
          <cell r="H658">
            <v>0</v>
          </cell>
          <cell r="I658">
            <v>0</v>
          </cell>
          <cell r="K658" t="str">
            <v>Redback</v>
          </cell>
          <cell r="L658">
            <v>0</v>
          </cell>
          <cell r="M658">
            <v>0</v>
          </cell>
          <cell r="N658">
            <v>0</v>
          </cell>
          <cell r="O658">
            <v>0</v>
          </cell>
          <cell r="P658">
            <v>0</v>
          </cell>
          <cell r="Q658">
            <v>0</v>
          </cell>
          <cell r="R658">
            <v>0</v>
          </cell>
        </row>
        <row r="659">
          <cell r="B659" t="str">
            <v>Riverstone</v>
          </cell>
          <cell r="C659">
            <v>0</v>
          </cell>
          <cell r="D659">
            <v>0</v>
          </cell>
          <cell r="E659">
            <v>0</v>
          </cell>
          <cell r="F659">
            <v>0</v>
          </cell>
          <cell r="G659">
            <v>0</v>
          </cell>
          <cell r="H659">
            <v>0</v>
          </cell>
          <cell r="I659">
            <v>0</v>
          </cell>
          <cell r="K659" t="str">
            <v>Riverstone</v>
          </cell>
          <cell r="L659">
            <v>0</v>
          </cell>
          <cell r="M659">
            <v>0</v>
          </cell>
          <cell r="N659">
            <v>0</v>
          </cell>
          <cell r="O659">
            <v>0</v>
          </cell>
          <cell r="P659">
            <v>0</v>
          </cell>
          <cell r="Q659">
            <v>0</v>
          </cell>
          <cell r="R659">
            <v>0</v>
          </cell>
        </row>
        <row r="660">
          <cell r="B660" t="str">
            <v>Tellabs</v>
          </cell>
          <cell r="C660">
            <v>0</v>
          </cell>
          <cell r="D660">
            <v>1.4</v>
          </cell>
          <cell r="E660">
            <v>0</v>
          </cell>
          <cell r="F660">
            <v>0</v>
          </cell>
          <cell r="G660">
            <v>0</v>
          </cell>
          <cell r="H660">
            <v>0</v>
          </cell>
          <cell r="I660">
            <v>1.4</v>
          </cell>
          <cell r="K660" t="str">
            <v>Tellabs</v>
          </cell>
          <cell r="L660">
            <v>0</v>
          </cell>
          <cell r="M660">
            <v>14</v>
          </cell>
          <cell r="N660">
            <v>0</v>
          </cell>
          <cell r="O660">
            <v>0</v>
          </cell>
          <cell r="P660">
            <v>0</v>
          </cell>
          <cell r="Q660">
            <v>0</v>
          </cell>
          <cell r="R660">
            <v>14</v>
          </cell>
        </row>
        <row r="661">
          <cell r="B661" t="str">
            <v>ZTE</v>
          </cell>
          <cell r="C661">
            <v>0</v>
          </cell>
          <cell r="D661">
            <v>0</v>
          </cell>
          <cell r="E661">
            <v>0</v>
          </cell>
          <cell r="F661">
            <v>0</v>
          </cell>
          <cell r="G661">
            <v>0</v>
          </cell>
          <cell r="H661">
            <v>0</v>
          </cell>
          <cell r="I661">
            <v>0</v>
          </cell>
          <cell r="K661" t="str">
            <v>ZTE</v>
          </cell>
          <cell r="L661">
            <v>0</v>
          </cell>
          <cell r="M661">
            <v>0</v>
          </cell>
          <cell r="N661">
            <v>0</v>
          </cell>
          <cell r="O661">
            <v>0</v>
          </cell>
          <cell r="P661">
            <v>0</v>
          </cell>
          <cell r="Q661">
            <v>0</v>
          </cell>
          <cell r="R661">
            <v>0</v>
          </cell>
        </row>
        <row r="662">
          <cell r="B662" t="str">
            <v>Other</v>
          </cell>
          <cell r="C662">
            <v>0</v>
          </cell>
          <cell r="D662">
            <v>0.9</v>
          </cell>
          <cell r="E662">
            <v>0</v>
          </cell>
          <cell r="F662">
            <v>0</v>
          </cell>
          <cell r="G662">
            <v>2.1</v>
          </cell>
          <cell r="H662">
            <v>0</v>
          </cell>
          <cell r="I662">
            <v>3</v>
          </cell>
          <cell r="K662" t="str">
            <v>Other</v>
          </cell>
          <cell r="L662">
            <v>0</v>
          </cell>
          <cell r="M662">
            <v>12</v>
          </cell>
          <cell r="N662">
            <v>0</v>
          </cell>
          <cell r="O662">
            <v>0</v>
          </cell>
          <cell r="P662">
            <v>14</v>
          </cell>
          <cell r="Q662">
            <v>0</v>
          </cell>
          <cell r="R662">
            <v>26</v>
          </cell>
        </row>
        <row r="663">
          <cell r="B663" t="str">
            <v>Total</v>
          </cell>
          <cell r="C663">
            <v>127.7</v>
          </cell>
          <cell r="D663">
            <v>187.2</v>
          </cell>
          <cell r="E663">
            <v>65.7</v>
          </cell>
          <cell r="F663">
            <v>0</v>
          </cell>
          <cell r="G663">
            <v>105.1</v>
          </cell>
          <cell r="H663">
            <v>100</v>
          </cell>
          <cell r="I663">
            <v>585.70000000000005</v>
          </cell>
          <cell r="K663" t="str">
            <v>Total</v>
          </cell>
          <cell r="L663">
            <v>424</v>
          </cell>
          <cell r="M663">
            <v>3751</v>
          </cell>
          <cell r="N663">
            <v>1459</v>
          </cell>
          <cell r="O663">
            <v>0</v>
          </cell>
          <cell r="P663">
            <v>6989</v>
          </cell>
          <cell r="Q663">
            <v>766</v>
          </cell>
          <cell r="R663">
            <v>13389</v>
          </cell>
        </row>
        <row r="667">
          <cell r="B667" t="str">
            <v>Vendor</v>
          </cell>
          <cell r="C667" t="str">
            <v>Core IP/MPLS</v>
          </cell>
          <cell r="D667" t="str">
            <v xml:space="preserve">Edge IP/MPLS </v>
          </cell>
          <cell r="E667" t="str">
            <v>Subscriber Service Router</v>
          </cell>
          <cell r="F667" t="str">
            <v>BRAS</v>
          </cell>
          <cell r="G667" t="str">
            <v>IP/Ethernet</v>
          </cell>
          <cell r="H667" t="str">
            <v>ATM/MPLS</v>
          </cell>
          <cell r="I667" t="str">
            <v>Total IPS</v>
          </cell>
          <cell r="K667" t="str">
            <v>Vendor</v>
          </cell>
          <cell r="L667" t="str">
            <v>Core IP/MPLS</v>
          </cell>
          <cell r="M667" t="str">
            <v>Edge IP/MPLS</v>
          </cell>
          <cell r="N667" t="str">
            <v>Subscriber Service Router</v>
          </cell>
          <cell r="O667" t="str">
            <v>BRAS</v>
          </cell>
          <cell r="P667" t="str">
            <v>IP/Ethernet</v>
          </cell>
          <cell r="Q667" t="str">
            <v>ATM/MPLS</v>
          </cell>
          <cell r="R667" t="str">
            <v>Total IPS</v>
          </cell>
        </row>
        <row r="668">
          <cell r="B668" t="str">
            <v>Alaxala Networks</v>
          </cell>
          <cell r="C668">
            <v>0</v>
          </cell>
          <cell r="D668">
            <v>36</v>
          </cell>
          <cell r="E668">
            <v>0</v>
          </cell>
          <cell r="F668">
            <v>0</v>
          </cell>
          <cell r="G668">
            <v>7</v>
          </cell>
          <cell r="H668">
            <v>0</v>
          </cell>
          <cell r="I668">
            <v>43</v>
          </cell>
          <cell r="K668" t="str">
            <v>Alaxala Networks</v>
          </cell>
          <cell r="L668">
            <v>0</v>
          </cell>
          <cell r="M668">
            <v>200</v>
          </cell>
          <cell r="N668">
            <v>0</v>
          </cell>
          <cell r="O668">
            <v>0</v>
          </cell>
          <cell r="P668">
            <v>233</v>
          </cell>
          <cell r="Q668">
            <v>0</v>
          </cell>
          <cell r="R668">
            <v>433</v>
          </cell>
        </row>
        <row r="669">
          <cell r="B669" t="str">
            <v>Alcatel-Lucent</v>
          </cell>
          <cell r="C669">
            <v>0</v>
          </cell>
          <cell r="D669">
            <v>3.7</v>
          </cell>
          <cell r="E669">
            <v>0</v>
          </cell>
          <cell r="F669">
            <v>0</v>
          </cell>
          <cell r="G669">
            <v>3</v>
          </cell>
          <cell r="H669">
            <v>28</v>
          </cell>
          <cell r="I669">
            <v>34.700000000000003</v>
          </cell>
          <cell r="K669" t="str">
            <v>Alcatel-Lucent</v>
          </cell>
          <cell r="L669">
            <v>0</v>
          </cell>
          <cell r="M669">
            <v>30</v>
          </cell>
          <cell r="N669">
            <v>0</v>
          </cell>
          <cell r="O669">
            <v>0</v>
          </cell>
          <cell r="P669">
            <v>110</v>
          </cell>
          <cell r="Q669">
            <v>214</v>
          </cell>
          <cell r="R669">
            <v>354</v>
          </cell>
        </row>
        <row r="670">
          <cell r="B670" t="str">
            <v>Atrica</v>
          </cell>
          <cell r="I670">
            <v>0</v>
          </cell>
          <cell r="K670" t="str">
            <v>Atrica</v>
          </cell>
          <cell r="R670">
            <v>0</v>
          </cell>
        </row>
        <row r="671">
          <cell r="B671" t="str">
            <v>Avici</v>
          </cell>
          <cell r="C671">
            <v>1</v>
          </cell>
          <cell r="D671">
            <v>0</v>
          </cell>
          <cell r="E671">
            <v>0</v>
          </cell>
          <cell r="F671">
            <v>0</v>
          </cell>
          <cell r="G671">
            <v>0</v>
          </cell>
          <cell r="H671">
            <v>0</v>
          </cell>
          <cell r="I671">
            <v>1</v>
          </cell>
          <cell r="K671" t="str">
            <v>Avici</v>
          </cell>
          <cell r="L671">
            <v>1</v>
          </cell>
          <cell r="M671">
            <v>0</v>
          </cell>
          <cell r="N671">
            <v>0</v>
          </cell>
          <cell r="O671">
            <v>0</v>
          </cell>
          <cell r="P671">
            <v>0</v>
          </cell>
          <cell r="Q671">
            <v>0</v>
          </cell>
          <cell r="R671">
            <v>1</v>
          </cell>
        </row>
        <row r="672">
          <cell r="B672" t="str">
            <v>Brocade</v>
          </cell>
          <cell r="C672">
            <v>0</v>
          </cell>
          <cell r="D672">
            <v>0</v>
          </cell>
          <cell r="E672">
            <v>0</v>
          </cell>
          <cell r="F672">
            <v>0</v>
          </cell>
          <cell r="G672">
            <v>4</v>
          </cell>
          <cell r="H672">
            <v>0</v>
          </cell>
          <cell r="I672">
            <v>4</v>
          </cell>
          <cell r="K672" t="str">
            <v>Brocade</v>
          </cell>
          <cell r="L672">
            <v>0</v>
          </cell>
          <cell r="M672">
            <v>0</v>
          </cell>
          <cell r="N672">
            <v>0</v>
          </cell>
          <cell r="O672">
            <v>0</v>
          </cell>
          <cell r="P672">
            <v>147</v>
          </cell>
          <cell r="Q672">
            <v>0</v>
          </cell>
          <cell r="R672">
            <v>147</v>
          </cell>
        </row>
        <row r="673">
          <cell r="B673" t="str">
            <v>Caspian</v>
          </cell>
          <cell r="C673">
            <v>0</v>
          </cell>
          <cell r="D673">
            <v>0</v>
          </cell>
          <cell r="E673">
            <v>0</v>
          </cell>
          <cell r="F673">
            <v>0</v>
          </cell>
          <cell r="G673">
            <v>0</v>
          </cell>
          <cell r="H673">
            <v>0</v>
          </cell>
          <cell r="I673">
            <v>0</v>
          </cell>
          <cell r="K673" t="str">
            <v>Caspian</v>
          </cell>
          <cell r="L673">
            <v>0</v>
          </cell>
          <cell r="M673">
            <v>0</v>
          </cell>
          <cell r="N673">
            <v>0</v>
          </cell>
          <cell r="O673">
            <v>0</v>
          </cell>
          <cell r="P673">
            <v>0</v>
          </cell>
          <cell r="Q673">
            <v>0</v>
          </cell>
          <cell r="R673">
            <v>0</v>
          </cell>
        </row>
        <row r="674">
          <cell r="B674" t="str">
            <v>Chiaro</v>
          </cell>
          <cell r="C674">
            <v>0</v>
          </cell>
          <cell r="D674">
            <v>0</v>
          </cell>
          <cell r="E674">
            <v>0</v>
          </cell>
          <cell r="F674">
            <v>0</v>
          </cell>
          <cell r="G674">
            <v>0</v>
          </cell>
          <cell r="H674">
            <v>0</v>
          </cell>
          <cell r="I674">
            <v>0</v>
          </cell>
          <cell r="K674" t="str">
            <v>Chiaro</v>
          </cell>
          <cell r="L674">
            <v>0</v>
          </cell>
          <cell r="M674">
            <v>0</v>
          </cell>
          <cell r="N674">
            <v>0</v>
          </cell>
          <cell r="O674">
            <v>0</v>
          </cell>
          <cell r="P674">
            <v>0</v>
          </cell>
          <cell r="Q674">
            <v>0</v>
          </cell>
          <cell r="R674">
            <v>0</v>
          </cell>
        </row>
        <row r="675">
          <cell r="B675" t="str">
            <v>Ciena</v>
          </cell>
          <cell r="C675">
            <v>0</v>
          </cell>
          <cell r="D675">
            <v>0</v>
          </cell>
          <cell r="E675">
            <v>0</v>
          </cell>
          <cell r="F675">
            <v>0</v>
          </cell>
          <cell r="G675">
            <v>0</v>
          </cell>
          <cell r="H675">
            <v>0</v>
          </cell>
          <cell r="I675">
            <v>0</v>
          </cell>
          <cell r="K675" t="str">
            <v>Ciena</v>
          </cell>
          <cell r="L675">
            <v>0</v>
          </cell>
          <cell r="M675">
            <v>0</v>
          </cell>
          <cell r="N675">
            <v>0</v>
          </cell>
          <cell r="O675">
            <v>0</v>
          </cell>
          <cell r="P675">
            <v>0</v>
          </cell>
          <cell r="Q675">
            <v>0</v>
          </cell>
          <cell r="R675">
            <v>0</v>
          </cell>
        </row>
        <row r="676">
          <cell r="B676" t="str">
            <v>Cisco</v>
          </cell>
          <cell r="C676">
            <v>63</v>
          </cell>
          <cell r="D676">
            <v>61.6</v>
          </cell>
          <cell r="E676">
            <v>23.7</v>
          </cell>
          <cell r="F676">
            <v>0</v>
          </cell>
          <cell r="G676">
            <v>46</v>
          </cell>
          <cell r="H676">
            <v>11</v>
          </cell>
          <cell r="I676">
            <v>205.29999999999998</v>
          </cell>
          <cell r="K676" t="str">
            <v>Cisco</v>
          </cell>
          <cell r="L676">
            <v>163</v>
          </cell>
          <cell r="M676">
            <v>1618</v>
          </cell>
          <cell r="N676">
            <v>788</v>
          </cell>
          <cell r="O676">
            <v>0</v>
          </cell>
          <cell r="P676">
            <v>1656</v>
          </cell>
          <cell r="Q676">
            <v>43</v>
          </cell>
          <cell r="R676">
            <v>4268</v>
          </cell>
        </row>
        <row r="677">
          <cell r="B677" t="str">
            <v>Cosine</v>
          </cell>
          <cell r="C677">
            <v>0</v>
          </cell>
          <cell r="D677">
            <v>0</v>
          </cell>
          <cell r="E677">
            <v>0</v>
          </cell>
          <cell r="F677">
            <v>0</v>
          </cell>
          <cell r="G677">
            <v>0</v>
          </cell>
          <cell r="H677">
            <v>0</v>
          </cell>
          <cell r="I677">
            <v>0</v>
          </cell>
          <cell r="K677" t="str">
            <v>Cosine</v>
          </cell>
          <cell r="L677">
            <v>0</v>
          </cell>
          <cell r="M677">
            <v>0</v>
          </cell>
          <cell r="N677">
            <v>0</v>
          </cell>
          <cell r="O677">
            <v>0</v>
          </cell>
          <cell r="P677">
            <v>0</v>
          </cell>
          <cell r="Q677">
            <v>0</v>
          </cell>
          <cell r="R677">
            <v>0</v>
          </cell>
        </row>
        <row r="678">
          <cell r="B678" t="str">
            <v>ECI Telecom</v>
          </cell>
          <cell r="C678">
            <v>0</v>
          </cell>
          <cell r="D678">
            <v>0</v>
          </cell>
          <cell r="E678">
            <v>0</v>
          </cell>
          <cell r="F678">
            <v>0</v>
          </cell>
          <cell r="G678">
            <v>0</v>
          </cell>
          <cell r="H678">
            <v>0</v>
          </cell>
          <cell r="I678">
            <v>0</v>
          </cell>
          <cell r="K678" t="str">
            <v>ECI Telecom</v>
          </cell>
          <cell r="L678">
            <v>0</v>
          </cell>
          <cell r="M678">
            <v>0</v>
          </cell>
          <cell r="N678">
            <v>0</v>
          </cell>
          <cell r="O678">
            <v>0</v>
          </cell>
          <cell r="P678">
            <v>0</v>
          </cell>
          <cell r="Q678">
            <v>0</v>
          </cell>
          <cell r="R678">
            <v>0</v>
          </cell>
        </row>
        <row r="679">
          <cell r="B679" t="str">
            <v>Equipe</v>
          </cell>
          <cell r="C679">
            <v>0</v>
          </cell>
          <cell r="D679">
            <v>0</v>
          </cell>
          <cell r="E679">
            <v>0</v>
          </cell>
          <cell r="F679">
            <v>0</v>
          </cell>
          <cell r="G679">
            <v>0</v>
          </cell>
          <cell r="H679">
            <v>0</v>
          </cell>
          <cell r="I679">
            <v>0</v>
          </cell>
          <cell r="K679" t="str">
            <v>Equipe</v>
          </cell>
          <cell r="L679">
            <v>0</v>
          </cell>
          <cell r="M679">
            <v>0</v>
          </cell>
          <cell r="N679">
            <v>0</v>
          </cell>
          <cell r="O679">
            <v>0</v>
          </cell>
          <cell r="P679">
            <v>0</v>
          </cell>
          <cell r="Q679">
            <v>0</v>
          </cell>
          <cell r="R679">
            <v>0</v>
          </cell>
        </row>
        <row r="680">
          <cell r="B680" t="str">
            <v>Ericsson</v>
          </cell>
          <cell r="C680">
            <v>0</v>
          </cell>
          <cell r="D680">
            <v>0</v>
          </cell>
          <cell r="E680">
            <v>7</v>
          </cell>
          <cell r="F680">
            <v>0</v>
          </cell>
          <cell r="G680">
            <v>0</v>
          </cell>
          <cell r="H680">
            <v>6</v>
          </cell>
          <cell r="I680">
            <v>13</v>
          </cell>
          <cell r="K680" t="str">
            <v>Ericsson</v>
          </cell>
          <cell r="L680">
            <v>0</v>
          </cell>
          <cell r="M680">
            <v>0</v>
          </cell>
          <cell r="N680">
            <v>55</v>
          </cell>
          <cell r="O680">
            <v>0</v>
          </cell>
          <cell r="P680">
            <v>0</v>
          </cell>
          <cell r="Q680">
            <v>30</v>
          </cell>
          <cell r="R680">
            <v>85</v>
          </cell>
        </row>
        <row r="681">
          <cell r="B681" t="str">
            <v>Extreme</v>
          </cell>
          <cell r="C681">
            <v>0</v>
          </cell>
          <cell r="D681">
            <v>0</v>
          </cell>
          <cell r="E681">
            <v>0</v>
          </cell>
          <cell r="F681">
            <v>0</v>
          </cell>
          <cell r="G681">
            <v>3</v>
          </cell>
          <cell r="H681">
            <v>0</v>
          </cell>
          <cell r="I681">
            <v>3</v>
          </cell>
          <cell r="K681" t="str">
            <v>Extreme</v>
          </cell>
          <cell r="L681">
            <v>0</v>
          </cell>
          <cell r="M681">
            <v>0</v>
          </cell>
          <cell r="N681">
            <v>0</v>
          </cell>
          <cell r="O681">
            <v>0</v>
          </cell>
          <cell r="P681">
            <v>117</v>
          </cell>
          <cell r="Q681">
            <v>0</v>
          </cell>
          <cell r="R681">
            <v>117</v>
          </cell>
        </row>
        <row r="682">
          <cell r="B682" t="str">
            <v>Force10</v>
          </cell>
          <cell r="C682">
            <v>0</v>
          </cell>
          <cell r="D682">
            <v>0</v>
          </cell>
          <cell r="E682">
            <v>0</v>
          </cell>
          <cell r="F682">
            <v>0</v>
          </cell>
          <cell r="G682">
            <v>5</v>
          </cell>
          <cell r="H682">
            <v>0</v>
          </cell>
          <cell r="I682">
            <v>5</v>
          </cell>
          <cell r="K682" t="str">
            <v>Force10</v>
          </cell>
          <cell r="L682">
            <v>0</v>
          </cell>
          <cell r="M682">
            <v>0</v>
          </cell>
          <cell r="N682">
            <v>0</v>
          </cell>
          <cell r="O682">
            <v>0</v>
          </cell>
          <cell r="P682">
            <v>33</v>
          </cell>
          <cell r="Q682">
            <v>0</v>
          </cell>
          <cell r="R682">
            <v>33</v>
          </cell>
        </row>
        <row r="683">
          <cell r="B683" t="str">
            <v>Fujitsu</v>
          </cell>
          <cell r="C683">
            <v>0</v>
          </cell>
          <cell r="D683">
            <v>0.1</v>
          </cell>
          <cell r="E683">
            <v>0</v>
          </cell>
          <cell r="F683">
            <v>0</v>
          </cell>
          <cell r="G683">
            <v>19</v>
          </cell>
          <cell r="H683">
            <v>0</v>
          </cell>
          <cell r="I683">
            <v>19.100000000000001</v>
          </cell>
          <cell r="K683" t="str">
            <v>Fujitsu</v>
          </cell>
          <cell r="L683">
            <v>0</v>
          </cell>
          <cell r="M683">
            <v>1</v>
          </cell>
          <cell r="N683">
            <v>0</v>
          </cell>
          <cell r="O683">
            <v>0</v>
          </cell>
          <cell r="P683">
            <v>653</v>
          </cell>
          <cell r="Q683">
            <v>0</v>
          </cell>
          <cell r="R683">
            <v>654</v>
          </cell>
        </row>
        <row r="684">
          <cell r="B684" t="str">
            <v>Hammerhead Systems</v>
          </cell>
          <cell r="C684">
            <v>0</v>
          </cell>
          <cell r="D684">
            <v>0</v>
          </cell>
          <cell r="E684">
            <v>0</v>
          </cell>
          <cell r="F684">
            <v>0</v>
          </cell>
          <cell r="G684">
            <v>0</v>
          </cell>
          <cell r="H684">
            <v>0</v>
          </cell>
          <cell r="I684">
            <v>0</v>
          </cell>
          <cell r="K684" t="str">
            <v>Hammerhead Systems</v>
          </cell>
          <cell r="L684">
            <v>0</v>
          </cell>
          <cell r="M684">
            <v>0</v>
          </cell>
          <cell r="N684">
            <v>0</v>
          </cell>
          <cell r="O684">
            <v>0</v>
          </cell>
          <cell r="P684">
            <v>0</v>
          </cell>
          <cell r="Q684">
            <v>0</v>
          </cell>
          <cell r="R684">
            <v>0</v>
          </cell>
        </row>
        <row r="685">
          <cell r="B685" t="str">
            <v>Hitachi</v>
          </cell>
          <cell r="C685">
            <v>0</v>
          </cell>
          <cell r="D685">
            <v>0</v>
          </cell>
          <cell r="E685">
            <v>0</v>
          </cell>
          <cell r="F685">
            <v>0</v>
          </cell>
          <cell r="G685">
            <v>0</v>
          </cell>
          <cell r="H685">
            <v>0</v>
          </cell>
          <cell r="I685">
            <v>0</v>
          </cell>
          <cell r="K685" t="str">
            <v>Hitachi</v>
          </cell>
          <cell r="L685">
            <v>0</v>
          </cell>
          <cell r="M685">
            <v>0</v>
          </cell>
          <cell r="N685">
            <v>0</v>
          </cell>
          <cell r="O685">
            <v>0</v>
          </cell>
          <cell r="P685">
            <v>0</v>
          </cell>
          <cell r="Q685">
            <v>0</v>
          </cell>
          <cell r="R685">
            <v>0</v>
          </cell>
        </row>
        <row r="686">
          <cell r="B686" t="str">
            <v>Hitachi Cable</v>
          </cell>
          <cell r="C686">
            <v>0</v>
          </cell>
          <cell r="D686">
            <v>0</v>
          </cell>
          <cell r="E686">
            <v>0</v>
          </cell>
          <cell r="F686">
            <v>0</v>
          </cell>
          <cell r="G686">
            <v>0</v>
          </cell>
          <cell r="H686">
            <v>0</v>
          </cell>
          <cell r="I686">
            <v>0</v>
          </cell>
          <cell r="K686" t="str">
            <v>Hitachi Cable</v>
          </cell>
          <cell r="L686">
            <v>0</v>
          </cell>
          <cell r="M686">
            <v>0</v>
          </cell>
          <cell r="N686">
            <v>0</v>
          </cell>
          <cell r="O686">
            <v>0</v>
          </cell>
          <cell r="P686">
            <v>0</v>
          </cell>
          <cell r="Q686">
            <v>0</v>
          </cell>
          <cell r="R686">
            <v>0</v>
          </cell>
        </row>
        <row r="687">
          <cell r="B687" t="str">
            <v>Huawei</v>
          </cell>
          <cell r="C687">
            <v>1.4</v>
          </cell>
          <cell r="D687">
            <v>28.1</v>
          </cell>
          <cell r="E687">
            <v>0</v>
          </cell>
          <cell r="F687">
            <v>0</v>
          </cell>
          <cell r="G687">
            <v>0</v>
          </cell>
          <cell r="H687">
            <v>0</v>
          </cell>
          <cell r="I687">
            <v>29.5</v>
          </cell>
          <cell r="K687" t="str">
            <v>Huawei</v>
          </cell>
          <cell r="L687">
            <v>36</v>
          </cell>
          <cell r="M687">
            <v>690</v>
          </cell>
          <cell r="N687">
            <v>0</v>
          </cell>
          <cell r="O687">
            <v>0</v>
          </cell>
          <cell r="P687">
            <v>0</v>
          </cell>
          <cell r="Q687">
            <v>0</v>
          </cell>
          <cell r="R687">
            <v>726</v>
          </cell>
        </row>
        <row r="688">
          <cell r="B688" t="str">
            <v>Hyperchip</v>
          </cell>
          <cell r="C688">
            <v>0</v>
          </cell>
          <cell r="D688">
            <v>0</v>
          </cell>
          <cell r="E688">
            <v>0</v>
          </cell>
          <cell r="F688">
            <v>0</v>
          </cell>
          <cell r="G688">
            <v>0</v>
          </cell>
          <cell r="H688">
            <v>0</v>
          </cell>
          <cell r="I688">
            <v>0</v>
          </cell>
          <cell r="K688" t="str">
            <v>Hyperchip</v>
          </cell>
          <cell r="L688">
            <v>0</v>
          </cell>
          <cell r="M688">
            <v>0</v>
          </cell>
          <cell r="N688">
            <v>0</v>
          </cell>
          <cell r="O688">
            <v>0</v>
          </cell>
          <cell r="P688">
            <v>0</v>
          </cell>
          <cell r="Q688">
            <v>0</v>
          </cell>
          <cell r="R688">
            <v>0</v>
          </cell>
        </row>
        <row r="689">
          <cell r="B689" t="str">
            <v>Juniper</v>
          </cell>
          <cell r="C689">
            <v>38</v>
          </cell>
          <cell r="D689">
            <v>19.3</v>
          </cell>
          <cell r="E689">
            <v>21</v>
          </cell>
          <cell r="F689">
            <v>0</v>
          </cell>
          <cell r="G689">
            <v>0</v>
          </cell>
          <cell r="H689">
            <v>0</v>
          </cell>
          <cell r="I689">
            <v>78.3</v>
          </cell>
          <cell r="K689" t="str">
            <v>Juniper</v>
          </cell>
          <cell r="L689">
            <v>113</v>
          </cell>
          <cell r="M689">
            <v>243</v>
          </cell>
          <cell r="N689">
            <v>209</v>
          </cell>
          <cell r="O689">
            <v>0</v>
          </cell>
          <cell r="P689">
            <v>0</v>
          </cell>
          <cell r="Q689">
            <v>0</v>
          </cell>
          <cell r="R689">
            <v>565</v>
          </cell>
        </row>
        <row r="690">
          <cell r="B690" t="str">
            <v>Laurel Networks</v>
          </cell>
          <cell r="C690">
            <v>0</v>
          </cell>
          <cell r="D690">
            <v>0</v>
          </cell>
          <cell r="E690">
            <v>0</v>
          </cell>
          <cell r="F690">
            <v>0</v>
          </cell>
          <cell r="G690">
            <v>0</v>
          </cell>
          <cell r="H690">
            <v>0</v>
          </cell>
          <cell r="I690">
            <v>0</v>
          </cell>
          <cell r="K690" t="str">
            <v>Laurel Networks</v>
          </cell>
          <cell r="L690">
            <v>0</v>
          </cell>
          <cell r="M690">
            <v>0</v>
          </cell>
          <cell r="N690">
            <v>0</v>
          </cell>
          <cell r="O690">
            <v>0</v>
          </cell>
          <cell r="P690">
            <v>0</v>
          </cell>
          <cell r="Q690">
            <v>0</v>
          </cell>
          <cell r="R690">
            <v>0</v>
          </cell>
        </row>
        <row r="691">
          <cell r="B691" t="str">
            <v>Lucent</v>
          </cell>
          <cell r="C691">
            <v>0</v>
          </cell>
          <cell r="D691">
            <v>0</v>
          </cell>
          <cell r="E691">
            <v>0</v>
          </cell>
          <cell r="F691">
            <v>0</v>
          </cell>
          <cell r="G691">
            <v>0</v>
          </cell>
          <cell r="H691">
            <v>0</v>
          </cell>
          <cell r="I691">
            <v>0</v>
          </cell>
          <cell r="K691" t="str">
            <v>Lucent</v>
          </cell>
          <cell r="L691">
            <v>0</v>
          </cell>
          <cell r="M691">
            <v>0</v>
          </cell>
          <cell r="N691">
            <v>0</v>
          </cell>
          <cell r="O691">
            <v>0</v>
          </cell>
          <cell r="P691">
            <v>0</v>
          </cell>
          <cell r="Q691">
            <v>0</v>
          </cell>
          <cell r="R691">
            <v>0</v>
          </cell>
        </row>
        <row r="692">
          <cell r="B692" t="str">
            <v>NEC</v>
          </cell>
          <cell r="C692">
            <v>0</v>
          </cell>
          <cell r="D692">
            <v>34</v>
          </cell>
          <cell r="E692">
            <v>0</v>
          </cell>
          <cell r="F692">
            <v>0</v>
          </cell>
          <cell r="G692">
            <v>3</v>
          </cell>
          <cell r="H692">
            <v>5</v>
          </cell>
          <cell r="I692">
            <v>42</v>
          </cell>
          <cell r="K692" t="str">
            <v>NEC</v>
          </cell>
          <cell r="L692">
            <v>0</v>
          </cell>
          <cell r="M692">
            <v>272</v>
          </cell>
          <cell r="N692">
            <v>0</v>
          </cell>
          <cell r="O692">
            <v>0</v>
          </cell>
          <cell r="P692">
            <v>105</v>
          </cell>
          <cell r="Q692">
            <v>167</v>
          </cell>
          <cell r="R692">
            <v>544</v>
          </cell>
        </row>
        <row r="693">
          <cell r="B693" t="str">
            <v>Nokia Siemens Networks</v>
          </cell>
          <cell r="C693">
            <v>0</v>
          </cell>
          <cell r="D693">
            <v>0</v>
          </cell>
          <cell r="E693">
            <v>0</v>
          </cell>
          <cell r="F693">
            <v>0</v>
          </cell>
          <cell r="G693">
            <v>7</v>
          </cell>
          <cell r="H693">
            <v>0</v>
          </cell>
          <cell r="I693">
            <v>7</v>
          </cell>
          <cell r="K693" t="str">
            <v>Nokia Siemens Networks</v>
          </cell>
          <cell r="L693">
            <v>0</v>
          </cell>
          <cell r="M693">
            <v>0</v>
          </cell>
          <cell r="N693">
            <v>0</v>
          </cell>
          <cell r="O693">
            <v>0</v>
          </cell>
          <cell r="P693">
            <v>3611</v>
          </cell>
          <cell r="Q693">
            <v>0</v>
          </cell>
          <cell r="R693">
            <v>3611</v>
          </cell>
        </row>
        <row r="694">
          <cell r="B694" t="str">
            <v>Nortel</v>
          </cell>
          <cell r="C694">
            <v>0</v>
          </cell>
          <cell r="D694">
            <v>0</v>
          </cell>
          <cell r="E694">
            <v>0.1</v>
          </cell>
          <cell r="F694">
            <v>0</v>
          </cell>
          <cell r="G694">
            <v>0</v>
          </cell>
          <cell r="H694">
            <v>65</v>
          </cell>
          <cell r="I694">
            <v>65.099999999999994</v>
          </cell>
          <cell r="K694" t="str">
            <v>Nortel</v>
          </cell>
          <cell r="L694">
            <v>0</v>
          </cell>
          <cell r="M694">
            <v>0</v>
          </cell>
          <cell r="N694">
            <v>1</v>
          </cell>
          <cell r="O694">
            <v>0</v>
          </cell>
          <cell r="P694">
            <v>0</v>
          </cell>
          <cell r="Q694">
            <v>250</v>
          </cell>
          <cell r="R694">
            <v>251</v>
          </cell>
        </row>
        <row r="695">
          <cell r="B695" t="str">
            <v>Procket</v>
          </cell>
          <cell r="C695">
            <v>0</v>
          </cell>
          <cell r="D695">
            <v>0</v>
          </cell>
          <cell r="E695">
            <v>0</v>
          </cell>
          <cell r="F695">
            <v>0</v>
          </cell>
          <cell r="G695">
            <v>0</v>
          </cell>
          <cell r="H695">
            <v>0</v>
          </cell>
          <cell r="I695">
            <v>0</v>
          </cell>
          <cell r="K695" t="str">
            <v>Procket</v>
          </cell>
          <cell r="L695">
            <v>0</v>
          </cell>
          <cell r="M695">
            <v>0</v>
          </cell>
          <cell r="N695">
            <v>0</v>
          </cell>
          <cell r="O695">
            <v>0</v>
          </cell>
          <cell r="P695">
            <v>0</v>
          </cell>
          <cell r="Q695">
            <v>0</v>
          </cell>
          <cell r="R695">
            <v>0</v>
          </cell>
        </row>
        <row r="696">
          <cell r="B696" t="str">
            <v>Quarry</v>
          </cell>
          <cell r="C696">
            <v>0</v>
          </cell>
          <cell r="D696">
            <v>0</v>
          </cell>
          <cell r="E696">
            <v>0</v>
          </cell>
          <cell r="F696">
            <v>0</v>
          </cell>
          <cell r="G696">
            <v>0</v>
          </cell>
          <cell r="H696">
            <v>0</v>
          </cell>
          <cell r="I696">
            <v>0</v>
          </cell>
          <cell r="K696" t="str">
            <v>Quarry</v>
          </cell>
          <cell r="L696">
            <v>0</v>
          </cell>
          <cell r="M696">
            <v>0</v>
          </cell>
          <cell r="N696">
            <v>0</v>
          </cell>
          <cell r="O696">
            <v>0</v>
          </cell>
          <cell r="P696">
            <v>0</v>
          </cell>
          <cell r="Q696">
            <v>0</v>
          </cell>
          <cell r="R696">
            <v>0</v>
          </cell>
        </row>
        <row r="697">
          <cell r="B697" t="str">
            <v>Redback</v>
          </cell>
          <cell r="C697">
            <v>0</v>
          </cell>
          <cell r="D697">
            <v>0</v>
          </cell>
          <cell r="E697">
            <v>0</v>
          </cell>
          <cell r="F697">
            <v>0</v>
          </cell>
          <cell r="G697">
            <v>0</v>
          </cell>
          <cell r="H697">
            <v>0</v>
          </cell>
          <cell r="I697">
            <v>0</v>
          </cell>
          <cell r="K697" t="str">
            <v>Redback</v>
          </cell>
          <cell r="L697">
            <v>0</v>
          </cell>
          <cell r="M697">
            <v>0</v>
          </cell>
          <cell r="N697">
            <v>0</v>
          </cell>
          <cell r="O697">
            <v>0</v>
          </cell>
          <cell r="P697">
            <v>0</v>
          </cell>
          <cell r="Q697">
            <v>0</v>
          </cell>
          <cell r="R697">
            <v>0</v>
          </cell>
        </row>
        <row r="698">
          <cell r="B698" t="str">
            <v>Riverstone</v>
          </cell>
          <cell r="C698">
            <v>0</v>
          </cell>
          <cell r="D698">
            <v>0</v>
          </cell>
          <cell r="E698">
            <v>0</v>
          </cell>
          <cell r="F698">
            <v>0</v>
          </cell>
          <cell r="G698">
            <v>0</v>
          </cell>
          <cell r="H698">
            <v>0</v>
          </cell>
          <cell r="I698">
            <v>0</v>
          </cell>
          <cell r="K698" t="str">
            <v>Riverstone</v>
          </cell>
          <cell r="L698">
            <v>0</v>
          </cell>
          <cell r="M698">
            <v>0</v>
          </cell>
          <cell r="N698">
            <v>0</v>
          </cell>
          <cell r="O698">
            <v>0</v>
          </cell>
          <cell r="P698">
            <v>0</v>
          </cell>
          <cell r="Q698">
            <v>0</v>
          </cell>
          <cell r="R698">
            <v>0</v>
          </cell>
        </row>
        <row r="699">
          <cell r="B699" t="str">
            <v>Tellabs</v>
          </cell>
          <cell r="C699">
            <v>0</v>
          </cell>
          <cell r="D699">
            <v>1.2</v>
          </cell>
          <cell r="E699">
            <v>0</v>
          </cell>
          <cell r="F699">
            <v>0</v>
          </cell>
          <cell r="G699">
            <v>0</v>
          </cell>
          <cell r="H699">
            <v>0</v>
          </cell>
          <cell r="I699">
            <v>1.2</v>
          </cell>
          <cell r="K699" t="str">
            <v>Tellabs</v>
          </cell>
          <cell r="L699">
            <v>0</v>
          </cell>
          <cell r="M699">
            <v>14</v>
          </cell>
          <cell r="N699">
            <v>0</v>
          </cell>
          <cell r="O699">
            <v>0</v>
          </cell>
          <cell r="P699">
            <v>0</v>
          </cell>
          <cell r="Q699">
            <v>0</v>
          </cell>
          <cell r="R699">
            <v>14</v>
          </cell>
        </row>
        <row r="700">
          <cell r="B700" t="str">
            <v>ZTE</v>
          </cell>
          <cell r="C700">
            <v>0</v>
          </cell>
          <cell r="D700">
            <v>0</v>
          </cell>
          <cell r="E700">
            <v>0</v>
          </cell>
          <cell r="F700">
            <v>0</v>
          </cell>
          <cell r="G700">
            <v>0</v>
          </cell>
          <cell r="H700">
            <v>0</v>
          </cell>
          <cell r="I700">
            <v>0</v>
          </cell>
          <cell r="K700" t="str">
            <v>ZTE</v>
          </cell>
          <cell r="L700">
            <v>0</v>
          </cell>
          <cell r="M700">
            <v>0</v>
          </cell>
          <cell r="N700">
            <v>0</v>
          </cell>
          <cell r="O700">
            <v>0</v>
          </cell>
          <cell r="P700">
            <v>0</v>
          </cell>
          <cell r="Q700">
            <v>0</v>
          </cell>
          <cell r="R700">
            <v>0</v>
          </cell>
        </row>
        <row r="701">
          <cell r="B701" t="str">
            <v>Other</v>
          </cell>
          <cell r="C701">
            <v>0</v>
          </cell>
          <cell r="D701">
            <v>0</v>
          </cell>
          <cell r="E701">
            <v>0</v>
          </cell>
          <cell r="F701">
            <v>0</v>
          </cell>
          <cell r="G701">
            <v>2.8</v>
          </cell>
          <cell r="H701">
            <v>0</v>
          </cell>
          <cell r="I701">
            <v>2.8</v>
          </cell>
          <cell r="K701" t="str">
            <v>Other</v>
          </cell>
          <cell r="L701">
            <v>0</v>
          </cell>
          <cell r="M701">
            <v>0</v>
          </cell>
          <cell r="N701">
            <v>0</v>
          </cell>
          <cell r="O701">
            <v>0</v>
          </cell>
          <cell r="P701">
            <v>22</v>
          </cell>
          <cell r="Q701">
            <v>0</v>
          </cell>
          <cell r="R701">
            <v>22</v>
          </cell>
        </row>
        <row r="702">
          <cell r="B702" t="str">
            <v>Total</v>
          </cell>
          <cell r="C702">
            <v>103.4</v>
          </cell>
          <cell r="D702">
            <v>184</v>
          </cell>
          <cell r="E702">
            <v>51.800000000000004</v>
          </cell>
          <cell r="F702">
            <v>0</v>
          </cell>
          <cell r="G702">
            <v>99.8</v>
          </cell>
          <cell r="H702">
            <v>115</v>
          </cell>
          <cell r="I702">
            <v>554</v>
          </cell>
          <cell r="K702" t="str">
            <v>Total</v>
          </cell>
          <cell r="L702">
            <v>313</v>
          </cell>
          <cell r="M702">
            <v>3068</v>
          </cell>
          <cell r="N702">
            <v>1053</v>
          </cell>
          <cell r="O702">
            <v>0</v>
          </cell>
          <cell r="P702">
            <v>6687</v>
          </cell>
          <cell r="Q702">
            <v>704</v>
          </cell>
          <cell r="R702">
            <v>11825</v>
          </cell>
        </row>
        <row r="706">
          <cell r="B706" t="str">
            <v>Vendor</v>
          </cell>
          <cell r="C706" t="str">
            <v>Core IP/MPLS</v>
          </cell>
          <cell r="D706" t="str">
            <v xml:space="preserve">Edge IP/MPLS </v>
          </cell>
          <cell r="E706" t="str">
            <v>Subscriber Service Router</v>
          </cell>
          <cell r="F706" t="str">
            <v>BRAS</v>
          </cell>
          <cell r="G706" t="str">
            <v>IP/Ethernet</v>
          </cell>
          <cell r="H706" t="str">
            <v>ATM/MPLS</v>
          </cell>
          <cell r="I706" t="str">
            <v>Total IPS</v>
          </cell>
          <cell r="K706" t="str">
            <v>Vendor</v>
          </cell>
          <cell r="L706" t="str">
            <v>Core IP/MPLS</v>
          </cell>
          <cell r="M706" t="str">
            <v>Edge IP/MPLS</v>
          </cell>
          <cell r="N706" t="str">
            <v>Subscriber Service Router</v>
          </cell>
          <cell r="O706" t="str">
            <v>BRAS</v>
          </cell>
          <cell r="P706" t="str">
            <v>IP/Ethernet</v>
          </cell>
          <cell r="Q706" t="str">
            <v>ATM/MPLS</v>
          </cell>
          <cell r="R706" t="str">
            <v>Total IPS</v>
          </cell>
        </row>
        <row r="707">
          <cell r="B707" t="str">
            <v>Alaxala Networks</v>
          </cell>
          <cell r="C707">
            <v>0</v>
          </cell>
          <cell r="D707">
            <v>31</v>
          </cell>
          <cell r="E707">
            <v>0</v>
          </cell>
          <cell r="F707">
            <v>0</v>
          </cell>
          <cell r="G707">
            <v>3</v>
          </cell>
          <cell r="H707">
            <v>0</v>
          </cell>
          <cell r="I707">
            <v>34</v>
          </cell>
          <cell r="K707" t="str">
            <v>Alaxala Networks</v>
          </cell>
          <cell r="L707">
            <v>0</v>
          </cell>
          <cell r="M707">
            <v>169</v>
          </cell>
          <cell r="N707">
            <v>0</v>
          </cell>
          <cell r="O707">
            <v>0</v>
          </cell>
          <cell r="P707">
            <v>107</v>
          </cell>
          <cell r="Q707">
            <v>0</v>
          </cell>
          <cell r="R707">
            <v>276</v>
          </cell>
        </row>
        <row r="708">
          <cell r="B708" t="str">
            <v>Alcatel-Lucent</v>
          </cell>
          <cell r="C708">
            <v>0</v>
          </cell>
          <cell r="D708">
            <v>6.4</v>
          </cell>
          <cell r="E708">
            <v>0</v>
          </cell>
          <cell r="F708">
            <v>0</v>
          </cell>
          <cell r="G708">
            <v>3</v>
          </cell>
          <cell r="H708">
            <v>28</v>
          </cell>
          <cell r="I708">
            <v>37.4</v>
          </cell>
          <cell r="K708" t="str">
            <v>Alcatel-Lucent</v>
          </cell>
          <cell r="L708">
            <v>0</v>
          </cell>
          <cell r="M708">
            <v>50</v>
          </cell>
          <cell r="N708">
            <v>0</v>
          </cell>
          <cell r="O708">
            <v>0</v>
          </cell>
          <cell r="P708">
            <v>122</v>
          </cell>
          <cell r="Q708">
            <v>210</v>
          </cell>
          <cell r="R708">
            <v>382</v>
          </cell>
        </row>
        <row r="709">
          <cell r="B709" t="str">
            <v>Atrica</v>
          </cell>
          <cell r="I709">
            <v>0</v>
          </cell>
          <cell r="K709" t="str">
            <v>Atrica</v>
          </cell>
          <cell r="R709">
            <v>0</v>
          </cell>
        </row>
        <row r="710">
          <cell r="B710" t="str">
            <v>Avici</v>
          </cell>
          <cell r="C710">
            <v>0.7</v>
          </cell>
          <cell r="D710">
            <v>0</v>
          </cell>
          <cell r="E710">
            <v>0</v>
          </cell>
          <cell r="F710">
            <v>0</v>
          </cell>
          <cell r="G710">
            <v>0</v>
          </cell>
          <cell r="H710">
            <v>0</v>
          </cell>
          <cell r="I710">
            <v>0.7</v>
          </cell>
          <cell r="K710" t="str">
            <v>Avici</v>
          </cell>
          <cell r="L710">
            <v>1</v>
          </cell>
          <cell r="M710">
            <v>0</v>
          </cell>
          <cell r="N710">
            <v>0</v>
          </cell>
          <cell r="O710">
            <v>0</v>
          </cell>
          <cell r="P710">
            <v>0</v>
          </cell>
          <cell r="Q710">
            <v>0</v>
          </cell>
          <cell r="R710">
            <v>1</v>
          </cell>
        </row>
        <row r="711">
          <cell r="B711" t="str">
            <v>Brocade</v>
          </cell>
          <cell r="C711">
            <v>0</v>
          </cell>
          <cell r="D711">
            <v>0</v>
          </cell>
          <cell r="E711">
            <v>0</v>
          </cell>
          <cell r="F711">
            <v>0</v>
          </cell>
          <cell r="G711">
            <v>5</v>
          </cell>
          <cell r="H711">
            <v>0</v>
          </cell>
          <cell r="I711">
            <v>5</v>
          </cell>
          <cell r="K711" t="str">
            <v>Brocade</v>
          </cell>
          <cell r="L711">
            <v>0</v>
          </cell>
          <cell r="M711">
            <v>0</v>
          </cell>
          <cell r="N711">
            <v>0</v>
          </cell>
          <cell r="O711">
            <v>0</v>
          </cell>
          <cell r="P711">
            <v>167</v>
          </cell>
          <cell r="Q711">
            <v>0</v>
          </cell>
          <cell r="R711">
            <v>167</v>
          </cell>
        </row>
        <row r="712">
          <cell r="B712" t="str">
            <v>Caspian</v>
          </cell>
          <cell r="C712">
            <v>0</v>
          </cell>
          <cell r="D712">
            <v>0</v>
          </cell>
          <cell r="E712">
            <v>0</v>
          </cell>
          <cell r="F712">
            <v>0</v>
          </cell>
          <cell r="G712">
            <v>0</v>
          </cell>
          <cell r="H712">
            <v>0</v>
          </cell>
          <cell r="I712">
            <v>0</v>
          </cell>
          <cell r="K712" t="str">
            <v>Caspian</v>
          </cell>
          <cell r="L712">
            <v>0</v>
          </cell>
          <cell r="M712">
            <v>0</v>
          </cell>
          <cell r="N712">
            <v>0</v>
          </cell>
          <cell r="O712">
            <v>0</v>
          </cell>
          <cell r="P712">
            <v>0</v>
          </cell>
          <cell r="Q712">
            <v>0</v>
          </cell>
          <cell r="R712">
            <v>0</v>
          </cell>
        </row>
        <row r="713">
          <cell r="B713" t="str">
            <v>Chiaro</v>
          </cell>
          <cell r="C713">
            <v>0</v>
          </cell>
          <cell r="D713">
            <v>0</v>
          </cell>
          <cell r="E713">
            <v>0</v>
          </cell>
          <cell r="F713">
            <v>0</v>
          </cell>
          <cell r="G713">
            <v>0</v>
          </cell>
          <cell r="H713">
            <v>0</v>
          </cell>
          <cell r="I713">
            <v>0</v>
          </cell>
          <cell r="K713" t="str">
            <v>Chiaro</v>
          </cell>
          <cell r="L713">
            <v>0</v>
          </cell>
          <cell r="M713">
            <v>0</v>
          </cell>
          <cell r="N713">
            <v>0</v>
          </cell>
          <cell r="O713">
            <v>0</v>
          </cell>
          <cell r="P713">
            <v>0</v>
          </cell>
          <cell r="Q713">
            <v>0</v>
          </cell>
          <cell r="R713">
            <v>0</v>
          </cell>
        </row>
        <row r="714">
          <cell r="B714" t="str">
            <v>Ciena</v>
          </cell>
          <cell r="C714">
            <v>0</v>
          </cell>
          <cell r="D714">
            <v>0</v>
          </cell>
          <cell r="E714">
            <v>0</v>
          </cell>
          <cell r="F714">
            <v>0</v>
          </cell>
          <cell r="G714">
            <v>0</v>
          </cell>
          <cell r="H714">
            <v>0</v>
          </cell>
          <cell r="I714">
            <v>0</v>
          </cell>
          <cell r="K714" t="str">
            <v>Ciena</v>
          </cell>
          <cell r="L714">
            <v>0</v>
          </cell>
          <cell r="M714">
            <v>0</v>
          </cell>
          <cell r="N714">
            <v>0</v>
          </cell>
          <cell r="O714">
            <v>0</v>
          </cell>
          <cell r="P714">
            <v>0</v>
          </cell>
          <cell r="Q714">
            <v>0</v>
          </cell>
          <cell r="R714">
            <v>0</v>
          </cell>
        </row>
        <row r="715">
          <cell r="B715" t="str">
            <v>Cisco</v>
          </cell>
          <cell r="C715">
            <v>66.400000000000006</v>
          </cell>
          <cell r="D715">
            <v>63.3</v>
          </cell>
          <cell r="E715">
            <v>25.1</v>
          </cell>
          <cell r="F715">
            <v>0</v>
          </cell>
          <cell r="G715">
            <v>55</v>
          </cell>
          <cell r="H715">
            <v>10</v>
          </cell>
          <cell r="I715">
            <v>219.79999999999998</v>
          </cell>
          <cell r="K715" t="str">
            <v>Cisco</v>
          </cell>
          <cell r="L715">
            <v>179</v>
          </cell>
          <cell r="M715">
            <v>1775</v>
          </cell>
          <cell r="N715">
            <v>837</v>
          </cell>
          <cell r="O715">
            <v>0</v>
          </cell>
          <cell r="P715">
            <v>1925</v>
          </cell>
          <cell r="Q715">
            <v>44</v>
          </cell>
          <cell r="R715">
            <v>4760</v>
          </cell>
        </row>
        <row r="716">
          <cell r="B716" t="str">
            <v>Cosine</v>
          </cell>
          <cell r="C716">
            <v>0</v>
          </cell>
          <cell r="D716">
            <v>0</v>
          </cell>
          <cell r="E716">
            <v>0</v>
          </cell>
          <cell r="F716">
            <v>0</v>
          </cell>
          <cell r="G716">
            <v>0</v>
          </cell>
          <cell r="H716">
            <v>0</v>
          </cell>
          <cell r="I716">
            <v>0</v>
          </cell>
          <cell r="K716" t="str">
            <v>Cosine</v>
          </cell>
          <cell r="L716">
            <v>0</v>
          </cell>
          <cell r="M716">
            <v>0</v>
          </cell>
          <cell r="N716">
            <v>0</v>
          </cell>
          <cell r="O716">
            <v>0</v>
          </cell>
          <cell r="P716">
            <v>0</v>
          </cell>
          <cell r="Q716">
            <v>0</v>
          </cell>
          <cell r="R716">
            <v>0</v>
          </cell>
        </row>
        <row r="717">
          <cell r="B717" t="str">
            <v>ECI Telecom</v>
          </cell>
          <cell r="C717">
            <v>0</v>
          </cell>
          <cell r="D717">
            <v>0</v>
          </cell>
          <cell r="E717">
            <v>0</v>
          </cell>
          <cell r="F717">
            <v>0</v>
          </cell>
          <cell r="G717">
            <v>0</v>
          </cell>
          <cell r="H717">
            <v>0</v>
          </cell>
          <cell r="I717">
            <v>0</v>
          </cell>
          <cell r="K717" t="str">
            <v>ECI Telecom</v>
          </cell>
          <cell r="L717">
            <v>0</v>
          </cell>
          <cell r="M717">
            <v>0</v>
          </cell>
          <cell r="N717">
            <v>0</v>
          </cell>
          <cell r="O717">
            <v>0</v>
          </cell>
          <cell r="P717">
            <v>0</v>
          </cell>
          <cell r="Q717">
            <v>0</v>
          </cell>
          <cell r="R717">
            <v>0</v>
          </cell>
        </row>
        <row r="718">
          <cell r="B718" t="str">
            <v>Equipe</v>
          </cell>
          <cell r="C718">
            <v>0</v>
          </cell>
          <cell r="D718">
            <v>0</v>
          </cell>
          <cell r="E718">
            <v>0</v>
          </cell>
          <cell r="F718">
            <v>0</v>
          </cell>
          <cell r="G718">
            <v>0</v>
          </cell>
          <cell r="H718">
            <v>0</v>
          </cell>
          <cell r="I718">
            <v>0</v>
          </cell>
          <cell r="K718" t="str">
            <v>Equipe</v>
          </cell>
          <cell r="L718">
            <v>0</v>
          </cell>
          <cell r="M718">
            <v>0</v>
          </cell>
          <cell r="N718">
            <v>0</v>
          </cell>
          <cell r="O718">
            <v>0</v>
          </cell>
          <cell r="P718">
            <v>0</v>
          </cell>
          <cell r="Q718">
            <v>0</v>
          </cell>
          <cell r="R718">
            <v>0</v>
          </cell>
        </row>
        <row r="719">
          <cell r="B719" t="str">
            <v>Ericsson</v>
          </cell>
          <cell r="C719">
            <v>0</v>
          </cell>
          <cell r="D719">
            <v>0</v>
          </cell>
          <cell r="E719">
            <v>10</v>
          </cell>
          <cell r="F719">
            <v>0</v>
          </cell>
          <cell r="G719">
            <v>0</v>
          </cell>
          <cell r="H719">
            <v>6</v>
          </cell>
          <cell r="I719">
            <v>16</v>
          </cell>
          <cell r="K719" t="str">
            <v>Ericsson</v>
          </cell>
          <cell r="L719">
            <v>0</v>
          </cell>
          <cell r="M719">
            <v>0</v>
          </cell>
          <cell r="N719">
            <v>91</v>
          </cell>
          <cell r="O719">
            <v>0</v>
          </cell>
          <cell r="P719">
            <v>0</v>
          </cell>
          <cell r="Q719">
            <v>31</v>
          </cell>
          <cell r="R719">
            <v>122</v>
          </cell>
        </row>
        <row r="720">
          <cell r="B720" t="str">
            <v>Extreme</v>
          </cell>
          <cell r="C720">
            <v>0</v>
          </cell>
          <cell r="D720">
            <v>0</v>
          </cell>
          <cell r="E720">
            <v>0</v>
          </cell>
          <cell r="F720">
            <v>0</v>
          </cell>
          <cell r="G720">
            <v>4</v>
          </cell>
          <cell r="H720">
            <v>0</v>
          </cell>
          <cell r="I720">
            <v>4</v>
          </cell>
          <cell r="K720" t="str">
            <v>Extreme</v>
          </cell>
          <cell r="L720">
            <v>0</v>
          </cell>
          <cell r="M720">
            <v>0</v>
          </cell>
          <cell r="N720">
            <v>0</v>
          </cell>
          <cell r="O720">
            <v>0</v>
          </cell>
          <cell r="P720">
            <v>172</v>
          </cell>
          <cell r="Q720">
            <v>0</v>
          </cell>
          <cell r="R720">
            <v>172</v>
          </cell>
        </row>
        <row r="721">
          <cell r="B721" t="str">
            <v>Force10</v>
          </cell>
          <cell r="C721">
            <v>0</v>
          </cell>
          <cell r="D721">
            <v>0</v>
          </cell>
          <cell r="E721">
            <v>0</v>
          </cell>
          <cell r="F721">
            <v>0</v>
          </cell>
          <cell r="G721">
            <v>7</v>
          </cell>
          <cell r="H721">
            <v>0</v>
          </cell>
          <cell r="I721">
            <v>7</v>
          </cell>
          <cell r="K721" t="str">
            <v>Force10</v>
          </cell>
          <cell r="L721">
            <v>0</v>
          </cell>
          <cell r="M721">
            <v>0</v>
          </cell>
          <cell r="N721">
            <v>0</v>
          </cell>
          <cell r="O721">
            <v>0</v>
          </cell>
          <cell r="P721">
            <v>45</v>
          </cell>
          <cell r="Q721">
            <v>0</v>
          </cell>
          <cell r="R721">
            <v>45</v>
          </cell>
        </row>
        <row r="722">
          <cell r="B722" t="str">
            <v>Fujitsu</v>
          </cell>
          <cell r="C722">
            <v>0</v>
          </cell>
          <cell r="D722">
            <v>5.2</v>
          </cell>
          <cell r="E722">
            <v>0</v>
          </cell>
          <cell r="F722">
            <v>0</v>
          </cell>
          <cell r="G722">
            <v>30</v>
          </cell>
          <cell r="H722">
            <v>0</v>
          </cell>
          <cell r="I722">
            <v>35.200000000000003</v>
          </cell>
          <cell r="K722" t="str">
            <v>Fujitsu</v>
          </cell>
          <cell r="L722">
            <v>0</v>
          </cell>
          <cell r="M722">
            <v>33</v>
          </cell>
          <cell r="N722">
            <v>0</v>
          </cell>
          <cell r="O722">
            <v>0</v>
          </cell>
          <cell r="P722">
            <v>1035</v>
          </cell>
          <cell r="Q722">
            <v>0</v>
          </cell>
          <cell r="R722">
            <v>1068</v>
          </cell>
        </row>
        <row r="723">
          <cell r="B723" t="str">
            <v>Hammerhead Systems</v>
          </cell>
          <cell r="C723">
            <v>0</v>
          </cell>
          <cell r="D723">
            <v>0</v>
          </cell>
          <cell r="E723">
            <v>0</v>
          </cell>
          <cell r="F723">
            <v>0</v>
          </cell>
          <cell r="G723">
            <v>0</v>
          </cell>
          <cell r="H723">
            <v>0</v>
          </cell>
          <cell r="I723">
            <v>0</v>
          </cell>
          <cell r="K723" t="str">
            <v>Hammerhead Systems</v>
          </cell>
          <cell r="L723">
            <v>0</v>
          </cell>
          <cell r="M723">
            <v>0</v>
          </cell>
          <cell r="N723">
            <v>0</v>
          </cell>
          <cell r="O723">
            <v>0</v>
          </cell>
          <cell r="P723">
            <v>0</v>
          </cell>
          <cell r="Q723">
            <v>0</v>
          </cell>
          <cell r="R723">
            <v>0</v>
          </cell>
        </row>
        <row r="724">
          <cell r="B724" t="str">
            <v>Hitachi</v>
          </cell>
          <cell r="C724">
            <v>0</v>
          </cell>
          <cell r="D724">
            <v>0</v>
          </cell>
          <cell r="E724">
            <v>0</v>
          </cell>
          <cell r="F724">
            <v>0</v>
          </cell>
          <cell r="G724">
            <v>0</v>
          </cell>
          <cell r="H724">
            <v>0</v>
          </cell>
          <cell r="I724">
            <v>0</v>
          </cell>
          <cell r="K724" t="str">
            <v>Hitachi</v>
          </cell>
          <cell r="L724">
            <v>0</v>
          </cell>
          <cell r="M724">
            <v>0</v>
          </cell>
          <cell r="N724">
            <v>0</v>
          </cell>
          <cell r="O724">
            <v>0</v>
          </cell>
          <cell r="P724">
            <v>0</v>
          </cell>
          <cell r="Q724">
            <v>0</v>
          </cell>
          <cell r="R724">
            <v>0</v>
          </cell>
        </row>
        <row r="725">
          <cell r="B725" t="str">
            <v>Hitachi Cable</v>
          </cell>
          <cell r="C725">
            <v>0</v>
          </cell>
          <cell r="D725">
            <v>0</v>
          </cell>
          <cell r="E725">
            <v>0</v>
          </cell>
          <cell r="F725">
            <v>0</v>
          </cell>
          <cell r="G725">
            <v>0</v>
          </cell>
          <cell r="H725">
            <v>0</v>
          </cell>
          <cell r="I725">
            <v>0</v>
          </cell>
          <cell r="K725" t="str">
            <v>Hitachi Cable</v>
          </cell>
          <cell r="L725">
            <v>0</v>
          </cell>
          <cell r="M725">
            <v>0</v>
          </cell>
          <cell r="N725">
            <v>0</v>
          </cell>
          <cell r="O725">
            <v>0</v>
          </cell>
          <cell r="P725">
            <v>0</v>
          </cell>
          <cell r="Q725">
            <v>0</v>
          </cell>
          <cell r="R725">
            <v>0</v>
          </cell>
        </row>
        <row r="726">
          <cell r="B726" t="str">
            <v>Huawei</v>
          </cell>
          <cell r="C726">
            <v>1.7</v>
          </cell>
          <cell r="D726">
            <v>33</v>
          </cell>
          <cell r="E726">
            <v>0</v>
          </cell>
          <cell r="F726">
            <v>0</v>
          </cell>
          <cell r="G726">
            <v>0</v>
          </cell>
          <cell r="H726">
            <v>0</v>
          </cell>
          <cell r="I726">
            <v>34.700000000000003</v>
          </cell>
          <cell r="K726" t="str">
            <v>Huawei</v>
          </cell>
          <cell r="L726">
            <v>35</v>
          </cell>
          <cell r="M726">
            <v>667</v>
          </cell>
          <cell r="N726">
            <v>0</v>
          </cell>
          <cell r="O726">
            <v>0</v>
          </cell>
          <cell r="P726">
            <v>0</v>
          </cell>
          <cell r="Q726">
            <v>0</v>
          </cell>
          <cell r="R726">
            <v>702</v>
          </cell>
        </row>
        <row r="727">
          <cell r="B727" t="str">
            <v>Hyperchip</v>
          </cell>
          <cell r="C727">
            <v>0</v>
          </cell>
          <cell r="D727">
            <v>0</v>
          </cell>
          <cell r="E727">
            <v>0</v>
          </cell>
          <cell r="F727">
            <v>0</v>
          </cell>
          <cell r="G727">
            <v>0</v>
          </cell>
          <cell r="H727">
            <v>0</v>
          </cell>
          <cell r="I727">
            <v>0</v>
          </cell>
          <cell r="K727" t="str">
            <v>Hyperchip</v>
          </cell>
          <cell r="L727">
            <v>0</v>
          </cell>
          <cell r="M727">
            <v>0</v>
          </cell>
          <cell r="N727">
            <v>0</v>
          </cell>
          <cell r="O727">
            <v>0</v>
          </cell>
          <cell r="P727">
            <v>0</v>
          </cell>
          <cell r="Q727">
            <v>0</v>
          </cell>
          <cell r="R727">
            <v>0</v>
          </cell>
        </row>
        <row r="728">
          <cell r="B728" t="str">
            <v>Juniper</v>
          </cell>
          <cell r="C728">
            <v>39</v>
          </cell>
          <cell r="D728">
            <v>19.600000000000001</v>
          </cell>
          <cell r="E728">
            <v>17.899999999999999</v>
          </cell>
          <cell r="F728">
            <v>0</v>
          </cell>
          <cell r="G728">
            <v>0</v>
          </cell>
          <cell r="H728">
            <v>0</v>
          </cell>
          <cell r="I728">
            <v>76.5</v>
          </cell>
          <cell r="K728" t="str">
            <v>Juniper</v>
          </cell>
          <cell r="L728">
            <v>84</v>
          </cell>
          <cell r="M728">
            <v>312</v>
          </cell>
          <cell r="N728">
            <v>117</v>
          </cell>
          <cell r="O728">
            <v>0</v>
          </cell>
          <cell r="P728">
            <v>0</v>
          </cell>
          <cell r="Q728">
            <v>0</v>
          </cell>
          <cell r="R728">
            <v>513</v>
          </cell>
        </row>
        <row r="729">
          <cell r="B729" t="str">
            <v>Laurel Networks</v>
          </cell>
          <cell r="C729">
            <v>0</v>
          </cell>
          <cell r="D729">
            <v>0</v>
          </cell>
          <cell r="E729">
            <v>0</v>
          </cell>
          <cell r="F729">
            <v>0</v>
          </cell>
          <cell r="G729">
            <v>0</v>
          </cell>
          <cell r="H729">
            <v>0</v>
          </cell>
          <cell r="I729">
            <v>0</v>
          </cell>
          <cell r="K729" t="str">
            <v>Laurel Networks</v>
          </cell>
          <cell r="L729">
            <v>0</v>
          </cell>
          <cell r="M729">
            <v>0</v>
          </cell>
          <cell r="N729">
            <v>0</v>
          </cell>
          <cell r="O729">
            <v>0</v>
          </cell>
          <cell r="P729">
            <v>0</v>
          </cell>
          <cell r="Q729">
            <v>0</v>
          </cell>
          <cell r="R729">
            <v>0</v>
          </cell>
        </row>
        <row r="730">
          <cell r="B730" t="str">
            <v>Lucent</v>
          </cell>
          <cell r="C730">
            <v>0</v>
          </cell>
          <cell r="D730">
            <v>0</v>
          </cell>
          <cell r="E730">
            <v>0</v>
          </cell>
          <cell r="F730">
            <v>0</v>
          </cell>
          <cell r="G730">
            <v>0</v>
          </cell>
          <cell r="H730">
            <v>0</v>
          </cell>
          <cell r="I730">
            <v>0</v>
          </cell>
          <cell r="K730" t="str">
            <v>Lucent</v>
          </cell>
          <cell r="L730">
            <v>0</v>
          </cell>
          <cell r="M730">
            <v>0</v>
          </cell>
          <cell r="N730">
            <v>0</v>
          </cell>
          <cell r="O730">
            <v>0</v>
          </cell>
          <cell r="P730">
            <v>0</v>
          </cell>
          <cell r="Q730">
            <v>0</v>
          </cell>
          <cell r="R730">
            <v>0</v>
          </cell>
        </row>
        <row r="731">
          <cell r="B731" t="str">
            <v>NEC</v>
          </cell>
          <cell r="C731">
            <v>0</v>
          </cell>
          <cell r="D731">
            <v>33</v>
          </cell>
          <cell r="E731">
            <v>0</v>
          </cell>
          <cell r="F731">
            <v>0</v>
          </cell>
          <cell r="G731">
            <v>9</v>
          </cell>
          <cell r="H731">
            <v>8</v>
          </cell>
          <cell r="I731">
            <v>50</v>
          </cell>
          <cell r="K731" t="str">
            <v>NEC</v>
          </cell>
          <cell r="L731">
            <v>0</v>
          </cell>
          <cell r="M731">
            <v>264</v>
          </cell>
          <cell r="N731">
            <v>0</v>
          </cell>
          <cell r="O731">
            <v>0</v>
          </cell>
          <cell r="P731">
            <v>315</v>
          </cell>
          <cell r="Q731">
            <v>267</v>
          </cell>
          <cell r="R731">
            <v>846</v>
          </cell>
        </row>
        <row r="732">
          <cell r="B732" t="str">
            <v>Nokia Siemens Networks</v>
          </cell>
          <cell r="C732">
            <v>0</v>
          </cell>
          <cell r="D732">
            <v>0</v>
          </cell>
          <cell r="E732">
            <v>0</v>
          </cell>
          <cell r="F732">
            <v>0</v>
          </cell>
          <cell r="G732">
            <v>7</v>
          </cell>
          <cell r="H732">
            <v>0</v>
          </cell>
          <cell r="I732">
            <v>7</v>
          </cell>
          <cell r="K732" t="str">
            <v>Nokia Siemens Networks</v>
          </cell>
          <cell r="L732">
            <v>0</v>
          </cell>
          <cell r="M732">
            <v>0</v>
          </cell>
          <cell r="N732">
            <v>0</v>
          </cell>
          <cell r="O732">
            <v>0</v>
          </cell>
          <cell r="P732">
            <v>3611</v>
          </cell>
          <cell r="Q732">
            <v>0</v>
          </cell>
          <cell r="R732">
            <v>3611</v>
          </cell>
        </row>
        <row r="733">
          <cell r="B733" t="str">
            <v>Nortel</v>
          </cell>
          <cell r="C733">
            <v>0</v>
          </cell>
          <cell r="D733">
            <v>0</v>
          </cell>
          <cell r="E733">
            <v>3</v>
          </cell>
          <cell r="F733">
            <v>0</v>
          </cell>
          <cell r="G733">
            <v>0</v>
          </cell>
          <cell r="H733">
            <v>41</v>
          </cell>
          <cell r="I733">
            <v>44</v>
          </cell>
          <cell r="K733" t="str">
            <v>Nortel</v>
          </cell>
          <cell r="L733">
            <v>0</v>
          </cell>
          <cell r="M733">
            <v>0</v>
          </cell>
          <cell r="N733">
            <v>17</v>
          </cell>
          <cell r="O733">
            <v>0</v>
          </cell>
          <cell r="P733">
            <v>0</v>
          </cell>
          <cell r="Q733">
            <v>164</v>
          </cell>
          <cell r="R733">
            <v>181</v>
          </cell>
        </row>
        <row r="734">
          <cell r="B734" t="str">
            <v>Procket</v>
          </cell>
          <cell r="C734">
            <v>0</v>
          </cell>
          <cell r="D734">
            <v>0</v>
          </cell>
          <cell r="E734">
            <v>0</v>
          </cell>
          <cell r="F734">
            <v>0</v>
          </cell>
          <cell r="G734">
            <v>0</v>
          </cell>
          <cell r="H734">
            <v>0</v>
          </cell>
          <cell r="I734">
            <v>0</v>
          </cell>
          <cell r="K734" t="str">
            <v>Procket</v>
          </cell>
          <cell r="L734">
            <v>0</v>
          </cell>
          <cell r="M734">
            <v>0</v>
          </cell>
          <cell r="N734">
            <v>0</v>
          </cell>
          <cell r="O734">
            <v>0</v>
          </cell>
          <cell r="P734">
            <v>0</v>
          </cell>
          <cell r="Q734">
            <v>0</v>
          </cell>
          <cell r="R734">
            <v>0</v>
          </cell>
        </row>
        <row r="735">
          <cell r="B735" t="str">
            <v>Quarry</v>
          </cell>
          <cell r="C735">
            <v>0</v>
          </cell>
          <cell r="D735">
            <v>0</v>
          </cell>
          <cell r="E735">
            <v>0</v>
          </cell>
          <cell r="F735">
            <v>0</v>
          </cell>
          <cell r="G735">
            <v>0</v>
          </cell>
          <cell r="H735">
            <v>0</v>
          </cell>
          <cell r="I735">
            <v>0</v>
          </cell>
          <cell r="K735" t="str">
            <v>Quarry</v>
          </cell>
          <cell r="L735">
            <v>0</v>
          </cell>
          <cell r="M735">
            <v>0</v>
          </cell>
          <cell r="N735">
            <v>0</v>
          </cell>
          <cell r="O735">
            <v>0</v>
          </cell>
          <cell r="P735">
            <v>0</v>
          </cell>
          <cell r="Q735">
            <v>0</v>
          </cell>
          <cell r="R735">
            <v>0</v>
          </cell>
        </row>
        <row r="736">
          <cell r="B736" t="str">
            <v>Redback</v>
          </cell>
          <cell r="C736">
            <v>0</v>
          </cell>
          <cell r="D736">
            <v>0</v>
          </cell>
          <cell r="E736">
            <v>0</v>
          </cell>
          <cell r="F736">
            <v>0</v>
          </cell>
          <cell r="G736">
            <v>0</v>
          </cell>
          <cell r="H736">
            <v>0</v>
          </cell>
          <cell r="I736">
            <v>0</v>
          </cell>
          <cell r="K736" t="str">
            <v>Redback</v>
          </cell>
          <cell r="L736">
            <v>0</v>
          </cell>
          <cell r="M736">
            <v>0</v>
          </cell>
          <cell r="N736">
            <v>0</v>
          </cell>
          <cell r="O736">
            <v>0</v>
          </cell>
          <cell r="P736">
            <v>0</v>
          </cell>
          <cell r="Q736">
            <v>0</v>
          </cell>
          <cell r="R736">
            <v>0</v>
          </cell>
        </row>
        <row r="737">
          <cell r="B737" t="str">
            <v>Riverstone</v>
          </cell>
          <cell r="C737">
            <v>0</v>
          </cell>
          <cell r="D737">
            <v>0</v>
          </cell>
          <cell r="E737">
            <v>0</v>
          </cell>
          <cell r="F737">
            <v>0</v>
          </cell>
          <cell r="G737">
            <v>0</v>
          </cell>
          <cell r="H737">
            <v>0</v>
          </cell>
          <cell r="I737">
            <v>0</v>
          </cell>
          <cell r="K737" t="str">
            <v>Riverstone</v>
          </cell>
          <cell r="L737">
            <v>0</v>
          </cell>
          <cell r="M737">
            <v>0</v>
          </cell>
          <cell r="N737">
            <v>0</v>
          </cell>
          <cell r="O737">
            <v>0</v>
          </cell>
          <cell r="P737">
            <v>0</v>
          </cell>
          <cell r="Q737">
            <v>0</v>
          </cell>
          <cell r="R737">
            <v>0</v>
          </cell>
        </row>
        <row r="738">
          <cell r="B738" t="str">
            <v>Tellabs</v>
          </cell>
          <cell r="C738">
            <v>0</v>
          </cell>
          <cell r="D738">
            <v>4</v>
          </cell>
          <cell r="E738">
            <v>0</v>
          </cell>
          <cell r="F738">
            <v>0</v>
          </cell>
          <cell r="G738">
            <v>0</v>
          </cell>
          <cell r="H738">
            <v>0</v>
          </cell>
          <cell r="I738">
            <v>4</v>
          </cell>
          <cell r="K738" t="str">
            <v>Tellabs</v>
          </cell>
          <cell r="L738">
            <v>0</v>
          </cell>
          <cell r="M738">
            <v>44</v>
          </cell>
          <cell r="N738">
            <v>0</v>
          </cell>
          <cell r="O738">
            <v>0</v>
          </cell>
          <cell r="P738">
            <v>0</v>
          </cell>
          <cell r="Q738">
            <v>0</v>
          </cell>
          <cell r="R738">
            <v>44</v>
          </cell>
        </row>
        <row r="739">
          <cell r="B739" t="str">
            <v>ZTE</v>
          </cell>
          <cell r="C739">
            <v>0</v>
          </cell>
          <cell r="D739">
            <v>0</v>
          </cell>
          <cell r="E739">
            <v>0</v>
          </cell>
          <cell r="F739">
            <v>0</v>
          </cell>
          <cell r="G739">
            <v>0</v>
          </cell>
          <cell r="H739">
            <v>0</v>
          </cell>
          <cell r="I739">
            <v>0</v>
          </cell>
          <cell r="K739" t="str">
            <v>ZTE</v>
          </cell>
          <cell r="L739">
            <v>0</v>
          </cell>
          <cell r="M739">
            <v>0</v>
          </cell>
          <cell r="N739">
            <v>0</v>
          </cell>
          <cell r="O739">
            <v>0</v>
          </cell>
          <cell r="P739">
            <v>0</v>
          </cell>
          <cell r="Q739">
            <v>0</v>
          </cell>
          <cell r="R739">
            <v>0</v>
          </cell>
        </row>
        <row r="740">
          <cell r="B740" t="str">
            <v>Other</v>
          </cell>
          <cell r="C740">
            <v>0</v>
          </cell>
          <cell r="D740">
            <v>1</v>
          </cell>
          <cell r="E740">
            <v>0</v>
          </cell>
          <cell r="F740">
            <v>0</v>
          </cell>
          <cell r="G740">
            <v>2.5</v>
          </cell>
          <cell r="H740">
            <v>0</v>
          </cell>
          <cell r="I740">
            <v>3.5</v>
          </cell>
          <cell r="K740" t="str">
            <v>Other</v>
          </cell>
          <cell r="L740">
            <v>0</v>
          </cell>
          <cell r="M740">
            <v>12</v>
          </cell>
          <cell r="N740">
            <v>0</v>
          </cell>
          <cell r="O740">
            <v>0</v>
          </cell>
          <cell r="P740">
            <v>18</v>
          </cell>
          <cell r="Q740">
            <v>0</v>
          </cell>
          <cell r="R740">
            <v>30</v>
          </cell>
        </row>
        <row r="741">
          <cell r="B741" t="str">
            <v>Total</v>
          </cell>
          <cell r="C741">
            <v>107.80000000000001</v>
          </cell>
          <cell r="D741">
            <v>196.49999999999997</v>
          </cell>
          <cell r="E741">
            <v>56</v>
          </cell>
          <cell r="F741">
            <v>0</v>
          </cell>
          <cell r="G741">
            <v>125.5</v>
          </cell>
          <cell r="H741">
            <v>93</v>
          </cell>
          <cell r="I741">
            <v>578.79999999999995</v>
          </cell>
          <cell r="K741" t="str">
            <v>Total</v>
          </cell>
          <cell r="L741">
            <v>299</v>
          </cell>
          <cell r="M741">
            <v>3326</v>
          </cell>
          <cell r="N741">
            <v>1062</v>
          </cell>
          <cell r="O741">
            <v>0</v>
          </cell>
          <cell r="P741">
            <v>7517</v>
          </cell>
          <cell r="Q741">
            <v>716</v>
          </cell>
          <cell r="R741">
            <v>12920</v>
          </cell>
        </row>
        <row r="745">
          <cell r="B745" t="str">
            <v>Vendor</v>
          </cell>
          <cell r="C745" t="str">
            <v>Core IP/MPLS</v>
          </cell>
          <cell r="D745" t="str">
            <v xml:space="preserve">Edge IP/MPLS </v>
          </cell>
          <cell r="E745" t="str">
            <v>Subscriber Service Router</v>
          </cell>
          <cell r="F745" t="str">
            <v>BRAS</v>
          </cell>
          <cell r="G745" t="str">
            <v>IP/Ethernet</v>
          </cell>
          <cell r="H745" t="str">
            <v>ATM/MPLS</v>
          </cell>
          <cell r="I745" t="str">
            <v>Total IPS</v>
          </cell>
          <cell r="K745" t="str">
            <v>Vendor</v>
          </cell>
          <cell r="L745" t="str">
            <v>Core IP/MPLS</v>
          </cell>
          <cell r="M745" t="str">
            <v>Edge IP/MPLS</v>
          </cell>
          <cell r="N745" t="str">
            <v>Subscriber Service Router</v>
          </cell>
          <cell r="O745" t="str">
            <v>BRAS</v>
          </cell>
          <cell r="P745" t="str">
            <v>IP/Ethernet</v>
          </cell>
          <cell r="Q745" t="str">
            <v>ATM/MPLS</v>
          </cell>
          <cell r="R745" t="str">
            <v>Total IPS</v>
          </cell>
        </row>
        <row r="746">
          <cell r="B746" t="str">
            <v>Alaxala Networks</v>
          </cell>
          <cell r="C746">
            <v>0</v>
          </cell>
          <cell r="D746">
            <v>20</v>
          </cell>
          <cell r="E746">
            <v>0</v>
          </cell>
          <cell r="F746">
            <v>0</v>
          </cell>
          <cell r="G746">
            <v>3</v>
          </cell>
          <cell r="H746">
            <v>0</v>
          </cell>
          <cell r="I746">
            <v>23</v>
          </cell>
          <cell r="K746" t="str">
            <v>Alaxala Networks</v>
          </cell>
          <cell r="L746">
            <v>0</v>
          </cell>
          <cell r="M746">
            <v>120</v>
          </cell>
          <cell r="N746">
            <v>0</v>
          </cell>
          <cell r="O746">
            <v>0</v>
          </cell>
          <cell r="P746">
            <v>95</v>
          </cell>
          <cell r="Q746">
            <v>0</v>
          </cell>
          <cell r="R746">
            <v>215</v>
          </cell>
        </row>
        <row r="747">
          <cell r="B747" t="str">
            <v>Alcatel-Lucent</v>
          </cell>
          <cell r="C747">
            <v>0</v>
          </cell>
          <cell r="D747">
            <v>9</v>
          </cell>
          <cell r="E747">
            <v>0</v>
          </cell>
          <cell r="F747">
            <v>0</v>
          </cell>
          <cell r="G747">
            <v>3</v>
          </cell>
          <cell r="H747">
            <v>29</v>
          </cell>
          <cell r="I747">
            <v>41</v>
          </cell>
          <cell r="K747" t="str">
            <v>Alcatel-Lucent</v>
          </cell>
          <cell r="L747">
            <v>0</v>
          </cell>
          <cell r="M747">
            <v>72</v>
          </cell>
          <cell r="N747">
            <v>0</v>
          </cell>
          <cell r="O747">
            <v>0</v>
          </cell>
          <cell r="P747">
            <v>122</v>
          </cell>
          <cell r="Q747">
            <v>202</v>
          </cell>
          <cell r="R747">
            <v>396</v>
          </cell>
        </row>
        <row r="748">
          <cell r="B748" t="str">
            <v>Atrica</v>
          </cell>
          <cell r="I748">
            <v>0</v>
          </cell>
          <cell r="K748" t="str">
            <v>Atrica</v>
          </cell>
          <cell r="R748">
            <v>0</v>
          </cell>
        </row>
        <row r="749">
          <cell r="B749" t="str">
            <v>Avici</v>
          </cell>
          <cell r="C749">
            <v>0</v>
          </cell>
          <cell r="D749">
            <v>0</v>
          </cell>
          <cell r="E749">
            <v>0</v>
          </cell>
          <cell r="F749">
            <v>0</v>
          </cell>
          <cell r="G749">
            <v>0</v>
          </cell>
          <cell r="H749">
            <v>0</v>
          </cell>
          <cell r="I749">
            <v>0</v>
          </cell>
          <cell r="K749" t="str">
            <v>Avici</v>
          </cell>
          <cell r="L749">
            <v>0</v>
          </cell>
          <cell r="M749">
            <v>0</v>
          </cell>
          <cell r="N749">
            <v>0</v>
          </cell>
          <cell r="O749">
            <v>0</v>
          </cell>
          <cell r="P749">
            <v>0</v>
          </cell>
          <cell r="Q749">
            <v>0</v>
          </cell>
          <cell r="R749">
            <v>0</v>
          </cell>
        </row>
        <row r="750">
          <cell r="B750" t="str">
            <v>Brocade</v>
          </cell>
          <cell r="C750">
            <v>0</v>
          </cell>
          <cell r="D750">
            <v>0</v>
          </cell>
          <cell r="E750">
            <v>0</v>
          </cell>
          <cell r="F750">
            <v>0</v>
          </cell>
          <cell r="G750">
            <v>4</v>
          </cell>
          <cell r="H750">
            <v>0</v>
          </cell>
          <cell r="I750">
            <v>4</v>
          </cell>
          <cell r="K750" t="str">
            <v>Brocade</v>
          </cell>
          <cell r="L750">
            <v>0</v>
          </cell>
          <cell r="M750">
            <v>0</v>
          </cell>
          <cell r="N750">
            <v>0</v>
          </cell>
          <cell r="O750">
            <v>0</v>
          </cell>
          <cell r="P750">
            <v>147</v>
          </cell>
          <cell r="Q750">
            <v>0</v>
          </cell>
          <cell r="R750">
            <v>147</v>
          </cell>
        </row>
        <row r="751">
          <cell r="B751" t="str">
            <v>Caspian</v>
          </cell>
          <cell r="C751">
            <v>0</v>
          </cell>
          <cell r="D751">
            <v>0</v>
          </cell>
          <cell r="E751">
            <v>0</v>
          </cell>
          <cell r="F751">
            <v>0</v>
          </cell>
          <cell r="G751">
            <v>0</v>
          </cell>
          <cell r="H751">
            <v>0</v>
          </cell>
          <cell r="I751">
            <v>0</v>
          </cell>
          <cell r="K751" t="str">
            <v>Caspian</v>
          </cell>
          <cell r="L751">
            <v>0</v>
          </cell>
          <cell r="M751">
            <v>0</v>
          </cell>
          <cell r="N751">
            <v>0</v>
          </cell>
          <cell r="O751">
            <v>0</v>
          </cell>
          <cell r="P751">
            <v>0</v>
          </cell>
          <cell r="Q751">
            <v>0</v>
          </cell>
          <cell r="R751">
            <v>0</v>
          </cell>
        </row>
        <row r="752">
          <cell r="B752" t="str">
            <v>Chiaro</v>
          </cell>
          <cell r="C752">
            <v>0</v>
          </cell>
          <cell r="D752">
            <v>0</v>
          </cell>
          <cell r="E752">
            <v>0</v>
          </cell>
          <cell r="F752">
            <v>0</v>
          </cell>
          <cell r="G752">
            <v>0</v>
          </cell>
          <cell r="H752">
            <v>0</v>
          </cell>
          <cell r="I752">
            <v>0</v>
          </cell>
          <cell r="K752" t="str">
            <v>Chiaro</v>
          </cell>
          <cell r="L752">
            <v>0</v>
          </cell>
          <cell r="M752">
            <v>0</v>
          </cell>
          <cell r="N752">
            <v>0</v>
          </cell>
          <cell r="O752">
            <v>0</v>
          </cell>
          <cell r="P752">
            <v>0</v>
          </cell>
          <cell r="Q752">
            <v>0</v>
          </cell>
          <cell r="R752">
            <v>0</v>
          </cell>
        </row>
        <row r="753">
          <cell r="B753" t="str">
            <v>Ciena</v>
          </cell>
          <cell r="C753">
            <v>0</v>
          </cell>
          <cell r="D753">
            <v>0</v>
          </cell>
          <cell r="E753">
            <v>0</v>
          </cell>
          <cell r="F753">
            <v>0</v>
          </cell>
          <cell r="G753">
            <v>0</v>
          </cell>
          <cell r="H753">
            <v>0</v>
          </cell>
          <cell r="I753">
            <v>0</v>
          </cell>
          <cell r="K753" t="str">
            <v>Ciena</v>
          </cell>
          <cell r="L753">
            <v>0</v>
          </cell>
          <cell r="M753">
            <v>0</v>
          </cell>
          <cell r="N753">
            <v>0</v>
          </cell>
          <cell r="O753">
            <v>0</v>
          </cell>
          <cell r="P753">
            <v>0</v>
          </cell>
          <cell r="Q753">
            <v>0</v>
          </cell>
          <cell r="R753">
            <v>0</v>
          </cell>
        </row>
        <row r="754">
          <cell r="B754" t="str">
            <v>Cisco</v>
          </cell>
          <cell r="C754">
            <v>71</v>
          </cell>
          <cell r="D754">
            <v>74</v>
          </cell>
          <cell r="E754">
            <v>26</v>
          </cell>
          <cell r="F754">
            <v>0</v>
          </cell>
          <cell r="G754">
            <v>53</v>
          </cell>
          <cell r="H754">
            <v>7</v>
          </cell>
          <cell r="I754">
            <v>231</v>
          </cell>
          <cell r="K754" t="str">
            <v>Cisco</v>
          </cell>
          <cell r="L754">
            <v>204</v>
          </cell>
          <cell r="M754">
            <v>2013</v>
          </cell>
          <cell r="N754">
            <v>867</v>
          </cell>
          <cell r="O754">
            <v>0</v>
          </cell>
          <cell r="P754">
            <v>1855</v>
          </cell>
          <cell r="Q754">
            <v>29</v>
          </cell>
          <cell r="R754">
            <v>4968</v>
          </cell>
        </row>
        <row r="755">
          <cell r="B755" t="str">
            <v>Cosine</v>
          </cell>
          <cell r="C755">
            <v>0</v>
          </cell>
          <cell r="D755">
            <v>0</v>
          </cell>
          <cell r="E755">
            <v>0</v>
          </cell>
          <cell r="F755">
            <v>0</v>
          </cell>
          <cell r="G755">
            <v>0</v>
          </cell>
          <cell r="H755">
            <v>0</v>
          </cell>
          <cell r="I755">
            <v>0</v>
          </cell>
          <cell r="K755" t="str">
            <v>Cosine</v>
          </cell>
          <cell r="L755">
            <v>0</v>
          </cell>
          <cell r="M755">
            <v>0</v>
          </cell>
          <cell r="N755">
            <v>0</v>
          </cell>
          <cell r="O755">
            <v>0</v>
          </cell>
          <cell r="P755">
            <v>0</v>
          </cell>
          <cell r="Q755">
            <v>0</v>
          </cell>
          <cell r="R755">
            <v>0</v>
          </cell>
        </row>
        <row r="756">
          <cell r="B756" t="str">
            <v>ECI Telecom</v>
          </cell>
          <cell r="C756">
            <v>0</v>
          </cell>
          <cell r="D756">
            <v>1</v>
          </cell>
          <cell r="E756">
            <v>0</v>
          </cell>
          <cell r="F756">
            <v>0</v>
          </cell>
          <cell r="G756">
            <v>0</v>
          </cell>
          <cell r="H756">
            <v>0</v>
          </cell>
          <cell r="I756">
            <v>1</v>
          </cell>
          <cell r="K756" t="str">
            <v>ECI Telecom</v>
          </cell>
          <cell r="L756">
            <v>0</v>
          </cell>
          <cell r="M756">
            <v>12</v>
          </cell>
          <cell r="N756">
            <v>0</v>
          </cell>
          <cell r="O756">
            <v>0</v>
          </cell>
          <cell r="P756">
            <v>0</v>
          </cell>
          <cell r="Q756">
            <v>0</v>
          </cell>
          <cell r="R756">
            <v>12</v>
          </cell>
        </row>
        <row r="757">
          <cell r="B757" t="str">
            <v>Equipe</v>
          </cell>
          <cell r="C757">
            <v>0</v>
          </cell>
          <cell r="D757">
            <v>0</v>
          </cell>
          <cell r="E757">
            <v>0</v>
          </cell>
          <cell r="F757">
            <v>0</v>
          </cell>
          <cell r="G757">
            <v>0</v>
          </cell>
          <cell r="H757">
            <v>0</v>
          </cell>
          <cell r="I757">
            <v>0</v>
          </cell>
          <cell r="K757" t="str">
            <v>Equipe</v>
          </cell>
          <cell r="L757">
            <v>0</v>
          </cell>
          <cell r="M757">
            <v>0</v>
          </cell>
          <cell r="N757">
            <v>0</v>
          </cell>
          <cell r="O757">
            <v>0</v>
          </cell>
          <cell r="P757">
            <v>0</v>
          </cell>
          <cell r="Q757">
            <v>0</v>
          </cell>
          <cell r="R757">
            <v>0</v>
          </cell>
        </row>
        <row r="758">
          <cell r="B758" t="str">
            <v>Ericsson</v>
          </cell>
          <cell r="C758">
            <v>0</v>
          </cell>
          <cell r="D758">
            <v>0</v>
          </cell>
          <cell r="E758">
            <v>7</v>
          </cell>
          <cell r="F758">
            <v>0</v>
          </cell>
          <cell r="G758">
            <v>0</v>
          </cell>
          <cell r="H758">
            <v>8</v>
          </cell>
          <cell r="I758">
            <v>15</v>
          </cell>
          <cell r="K758" t="str">
            <v>Ericsson</v>
          </cell>
          <cell r="L758">
            <v>0</v>
          </cell>
          <cell r="M758">
            <v>0</v>
          </cell>
          <cell r="N758">
            <v>81</v>
          </cell>
          <cell r="O758">
            <v>0</v>
          </cell>
          <cell r="P758">
            <v>0</v>
          </cell>
          <cell r="Q758">
            <v>38</v>
          </cell>
          <cell r="R758">
            <v>119</v>
          </cell>
        </row>
        <row r="759">
          <cell r="B759" t="str">
            <v>Extreme</v>
          </cell>
          <cell r="C759">
            <v>0</v>
          </cell>
          <cell r="D759">
            <v>0</v>
          </cell>
          <cell r="E759">
            <v>0</v>
          </cell>
          <cell r="F759">
            <v>0</v>
          </cell>
          <cell r="G759">
            <v>3</v>
          </cell>
          <cell r="H759">
            <v>0</v>
          </cell>
          <cell r="I759">
            <v>3</v>
          </cell>
          <cell r="K759" t="str">
            <v>Extreme</v>
          </cell>
          <cell r="L759">
            <v>0</v>
          </cell>
          <cell r="M759">
            <v>0</v>
          </cell>
          <cell r="N759">
            <v>0</v>
          </cell>
          <cell r="O759">
            <v>0</v>
          </cell>
          <cell r="P759">
            <v>127</v>
          </cell>
          <cell r="Q759">
            <v>0</v>
          </cell>
          <cell r="R759">
            <v>127</v>
          </cell>
        </row>
        <row r="760">
          <cell r="B760" t="str">
            <v>Force10</v>
          </cell>
          <cell r="C760">
            <v>0</v>
          </cell>
          <cell r="D760">
            <v>0</v>
          </cell>
          <cell r="E760">
            <v>0</v>
          </cell>
          <cell r="F760">
            <v>0</v>
          </cell>
          <cell r="G760">
            <v>4</v>
          </cell>
          <cell r="H760">
            <v>0</v>
          </cell>
          <cell r="I760">
            <v>4</v>
          </cell>
          <cell r="K760" t="str">
            <v>Force10</v>
          </cell>
          <cell r="L760">
            <v>0</v>
          </cell>
          <cell r="M760">
            <v>0</v>
          </cell>
          <cell r="N760">
            <v>0</v>
          </cell>
          <cell r="O760">
            <v>0</v>
          </cell>
          <cell r="P760">
            <v>26</v>
          </cell>
          <cell r="Q760">
            <v>0</v>
          </cell>
          <cell r="R760">
            <v>26</v>
          </cell>
        </row>
        <row r="761">
          <cell r="B761" t="str">
            <v>Fujitsu</v>
          </cell>
          <cell r="C761">
            <v>0</v>
          </cell>
          <cell r="D761">
            <v>3</v>
          </cell>
          <cell r="E761">
            <v>0</v>
          </cell>
          <cell r="F761">
            <v>0</v>
          </cell>
          <cell r="G761">
            <v>20</v>
          </cell>
          <cell r="H761">
            <v>0</v>
          </cell>
          <cell r="I761">
            <v>23</v>
          </cell>
          <cell r="K761" t="str">
            <v>Fujitsu</v>
          </cell>
          <cell r="L761">
            <v>0</v>
          </cell>
          <cell r="M761">
            <v>21</v>
          </cell>
          <cell r="N761">
            <v>0</v>
          </cell>
          <cell r="O761">
            <v>0</v>
          </cell>
          <cell r="P761">
            <v>684</v>
          </cell>
          <cell r="Q761">
            <v>0</v>
          </cell>
          <cell r="R761">
            <v>705</v>
          </cell>
        </row>
        <row r="762">
          <cell r="B762" t="str">
            <v>Hammerhead Systems</v>
          </cell>
          <cell r="C762">
            <v>0</v>
          </cell>
          <cell r="D762">
            <v>0</v>
          </cell>
          <cell r="E762">
            <v>0</v>
          </cell>
          <cell r="F762">
            <v>0</v>
          </cell>
          <cell r="G762">
            <v>0</v>
          </cell>
          <cell r="H762">
            <v>0</v>
          </cell>
          <cell r="I762">
            <v>0</v>
          </cell>
          <cell r="K762" t="str">
            <v>Hammerhead Systems</v>
          </cell>
          <cell r="L762">
            <v>0</v>
          </cell>
          <cell r="M762">
            <v>0</v>
          </cell>
          <cell r="N762">
            <v>0</v>
          </cell>
          <cell r="O762">
            <v>0</v>
          </cell>
          <cell r="P762">
            <v>0</v>
          </cell>
          <cell r="Q762">
            <v>0</v>
          </cell>
          <cell r="R762">
            <v>0</v>
          </cell>
        </row>
        <row r="763">
          <cell r="B763" t="str">
            <v>Hitachi</v>
          </cell>
          <cell r="C763">
            <v>0</v>
          </cell>
          <cell r="D763">
            <v>0</v>
          </cell>
          <cell r="E763">
            <v>0</v>
          </cell>
          <cell r="F763">
            <v>0</v>
          </cell>
          <cell r="G763">
            <v>0</v>
          </cell>
          <cell r="H763">
            <v>0</v>
          </cell>
          <cell r="I763">
            <v>0</v>
          </cell>
          <cell r="K763" t="str">
            <v>Hitachi</v>
          </cell>
          <cell r="L763">
            <v>0</v>
          </cell>
          <cell r="M763">
            <v>0</v>
          </cell>
          <cell r="N763">
            <v>0</v>
          </cell>
          <cell r="O763">
            <v>0</v>
          </cell>
          <cell r="P763">
            <v>0</v>
          </cell>
          <cell r="Q763">
            <v>0</v>
          </cell>
          <cell r="R763">
            <v>0</v>
          </cell>
        </row>
        <row r="764">
          <cell r="B764" t="str">
            <v>Hitachi Cable</v>
          </cell>
          <cell r="C764">
            <v>0</v>
          </cell>
          <cell r="D764">
            <v>0</v>
          </cell>
          <cell r="E764">
            <v>0</v>
          </cell>
          <cell r="F764">
            <v>0</v>
          </cell>
          <cell r="G764">
            <v>0</v>
          </cell>
          <cell r="H764">
            <v>0</v>
          </cell>
          <cell r="I764">
            <v>0</v>
          </cell>
          <cell r="K764" t="str">
            <v>Hitachi Cable</v>
          </cell>
          <cell r="L764">
            <v>0</v>
          </cell>
          <cell r="M764">
            <v>0</v>
          </cell>
          <cell r="N764">
            <v>0</v>
          </cell>
          <cell r="O764">
            <v>0</v>
          </cell>
          <cell r="P764">
            <v>0</v>
          </cell>
          <cell r="Q764">
            <v>0</v>
          </cell>
          <cell r="R764">
            <v>0</v>
          </cell>
        </row>
        <row r="765">
          <cell r="B765" t="str">
            <v>Huawei</v>
          </cell>
          <cell r="C765">
            <v>2</v>
          </cell>
          <cell r="D765">
            <v>23</v>
          </cell>
          <cell r="E765">
            <v>0</v>
          </cell>
          <cell r="F765">
            <v>0</v>
          </cell>
          <cell r="G765">
            <v>0</v>
          </cell>
          <cell r="H765">
            <v>0</v>
          </cell>
          <cell r="I765">
            <v>25</v>
          </cell>
          <cell r="K765" t="str">
            <v>Huawei</v>
          </cell>
          <cell r="L765">
            <v>8</v>
          </cell>
          <cell r="M765">
            <v>123</v>
          </cell>
          <cell r="N765">
            <v>0</v>
          </cell>
          <cell r="O765">
            <v>0</v>
          </cell>
          <cell r="P765">
            <v>0</v>
          </cell>
          <cell r="Q765">
            <v>0</v>
          </cell>
          <cell r="R765">
            <v>131</v>
          </cell>
        </row>
        <row r="766">
          <cell r="B766" t="str">
            <v>Hyperchip</v>
          </cell>
          <cell r="C766">
            <v>0</v>
          </cell>
          <cell r="D766">
            <v>0</v>
          </cell>
          <cell r="E766">
            <v>0</v>
          </cell>
          <cell r="F766">
            <v>0</v>
          </cell>
          <cell r="G766">
            <v>0</v>
          </cell>
          <cell r="H766">
            <v>0</v>
          </cell>
          <cell r="I766">
            <v>0</v>
          </cell>
          <cell r="K766" t="str">
            <v>Hyperchip</v>
          </cell>
          <cell r="L766">
            <v>0</v>
          </cell>
          <cell r="M766">
            <v>0</v>
          </cell>
          <cell r="N766">
            <v>0</v>
          </cell>
          <cell r="O766">
            <v>0</v>
          </cell>
          <cell r="P766">
            <v>0</v>
          </cell>
          <cell r="Q766">
            <v>0</v>
          </cell>
          <cell r="R766">
            <v>0</v>
          </cell>
        </row>
        <row r="767">
          <cell r="B767" t="str">
            <v>Juniper</v>
          </cell>
          <cell r="C767">
            <v>37</v>
          </cell>
          <cell r="D767">
            <v>19</v>
          </cell>
          <cell r="E767">
            <v>17</v>
          </cell>
          <cell r="F767">
            <v>0</v>
          </cell>
          <cell r="G767">
            <v>0</v>
          </cell>
          <cell r="H767">
            <v>0</v>
          </cell>
          <cell r="I767">
            <v>73</v>
          </cell>
          <cell r="K767" t="str">
            <v>Juniper</v>
          </cell>
          <cell r="L767">
            <v>63</v>
          </cell>
          <cell r="M767">
            <v>310</v>
          </cell>
          <cell r="N767">
            <v>139</v>
          </cell>
          <cell r="O767">
            <v>0</v>
          </cell>
          <cell r="P767">
            <v>0</v>
          </cell>
          <cell r="Q767">
            <v>0</v>
          </cell>
          <cell r="R767">
            <v>512</v>
          </cell>
        </row>
        <row r="768">
          <cell r="B768" t="str">
            <v>Laurel Networks</v>
          </cell>
          <cell r="C768">
            <v>0</v>
          </cell>
          <cell r="D768">
            <v>0</v>
          </cell>
          <cell r="E768">
            <v>0</v>
          </cell>
          <cell r="F768">
            <v>0</v>
          </cell>
          <cell r="G768">
            <v>0</v>
          </cell>
          <cell r="H768">
            <v>0</v>
          </cell>
          <cell r="I768">
            <v>0</v>
          </cell>
          <cell r="K768" t="str">
            <v>Laurel Networks</v>
          </cell>
          <cell r="L768">
            <v>0</v>
          </cell>
          <cell r="M768">
            <v>0</v>
          </cell>
          <cell r="N768">
            <v>0</v>
          </cell>
          <cell r="O768">
            <v>0</v>
          </cell>
          <cell r="P768">
            <v>0</v>
          </cell>
          <cell r="Q768">
            <v>0</v>
          </cell>
          <cell r="R768">
            <v>0</v>
          </cell>
        </row>
        <row r="769">
          <cell r="B769" t="str">
            <v>Lucent</v>
          </cell>
          <cell r="C769">
            <v>0</v>
          </cell>
          <cell r="D769">
            <v>0</v>
          </cell>
          <cell r="E769">
            <v>0</v>
          </cell>
          <cell r="F769">
            <v>0</v>
          </cell>
          <cell r="G769">
            <v>0</v>
          </cell>
          <cell r="H769">
            <v>0</v>
          </cell>
          <cell r="I769">
            <v>0</v>
          </cell>
          <cell r="K769" t="str">
            <v>Lucent</v>
          </cell>
          <cell r="L769">
            <v>0</v>
          </cell>
          <cell r="M769">
            <v>0</v>
          </cell>
          <cell r="N769">
            <v>0</v>
          </cell>
          <cell r="O769">
            <v>0</v>
          </cell>
          <cell r="P769">
            <v>0</v>
          </cell>
          <cell r="Q769">
            <v>0</v>
          </cell>
          <cell r="R769">
            <v>0</v>
          </cell>
        </row>
        <row r="770">
          <cell r="B770" t="str">
            <v>NEC</v>
          </cell>
          <cell r="C770">
            <v>0</v>
          </cell>
          <cell r="D770">
            <v>17</v>
          </cell>
          <cell r="E770">
            <v>0</v>
          </cell>
          <cell r="F770">
            <v>0</v>
          </cell>
          <cell r="G770">
            <v>10</v>
          </cell>
          <cell r="H770">
            <v>5</v>
          </cell>
          <cell r="I770">
            <v>32</v>
          </cell>
          <cell r="K770" t="str">
            <v>NEC</v>
          </cell>
          <cell r="L770">
            <v>0</v>
          </cell>
          <cell r="M770">
            <v>136</v>
          </cell>
          <cell r="N770">
            <v>0</v>
          </cell>
          <cell r="O770">
            <v>0</v>
          </cell>
          <cell r="P770">
            <v>350</v>
          </cell>
          <cell r="Q770">
            <v>167</v>
          </cell>
          <cell r="R770">
            <v>653</v>
          </cell>
        </row>
        <row r="771">
          <cell r="B771" t="str">
            <v>Nokia Siemens Networks</v>
          </cell>
          <cell r="C771">
            <v>0</v>
          </cell>
          <cell r="D771">
            <v>0</v>
          </cell>
          <cell r="E771">
            <v>0</v>
          </cell>
          <cell r="F771">
            <v>0</v>
          </cell>
          <cell r="G771">
            <v>7</v>
          </cell>
          <cell r="H771">
            <v>0</v>
          </cell>
          <cell r="I771">
            <v>7</v>
          </cell>
          <cell r="K771" t="str">
            <v>Nokia Siemens Networks</v>
          </cell>
          <cell r="L771">
            <v>0</v>
          </cell>
          <cell r="M771">
            <v>0</v>
          </cell>
          <cell r="N771">
            <v>0</v>
          </cell>
          <cell r="O771">
            <v>0</v>
          </cell>
          <cell r="P771">
            <v>3611</v>
          </cell>
          <cell r="Q771">
            <v>0</v>
          </cell>
          <cell r="R771">
            <v>3611</v>
          </cell>
        </row>
        <row r="772">
          <cell r="B772" t="str">
            <v>Nortel</v>
          </cell>
          <cell r="C772">
            <v>0</v>
          </cell>
          <cell r="D772">
            <v>0</v>
          </cell>
          <cell r="E772">
            <v>2</v>
          </cell>
          <cell r="F772">
            <v>0</v>
          </cell>
          <cell r="G772">
            <v>0</v>
          </cell>
          <cell r="H772">
            <v>36</v>
          </cell>
          <cell r="I772">
            <v>38</v>
          </cell>
          <cell r="K772" t="str">
            <v>Nortel</v>
          </cell>
          <cell r="L772">
            <v>0</v>
          </cell>
          <cell r="M772">
            <v>0</v>
          </cell>
          <cell r="N772">
            <v>10</v>
          </cell>
          <cell r="O772">
            <v>0</v>
          </cell>
          <cell r="P772">
            <v>0</v>
          </cell>
          <cell r="Q772">
            <v>160</v>
          </cell>
          <cell r="R772">
            <v>170</v>
          </cell>
        </row>
        <row r="773">
          <cell r="B773" t="str">
            <v>Procket</v>
          </cell>
          <cell r="C773">
            <v>0</v>
          </cell>
          <cell r="D773">
            <v>0</v>
          </cell>
          <cell r="E773">
            <v>0</v>
          </cell>
          <cell r="F773">
            <v>0</v>
          </cell>
          <cell r="G773">
            <v>0</v>
          </cell>
          <cell r="H773">
            <v>0</v>
          </cell>
          <cell r="I773">
            <v>0</v>
          </cell>
          <cell r="K773" t="str">
            <v>Procket</v>
          </cell>
          <cell r="L773">
            <v>0</v>
          </cell>
          <cell r="M773">
            <v>0</v>
          </cell>
          <cell r="N773">
            <v>0</v>
          </cell>
          <cell r="O773">
            <v>0</v>
          </cell>
          <cell r="P773">
            <v>0</v>
          </cell>
          <cell r="Q773">
            <v>0</v>
          </cell>
          <cell r="R773">
            <v>0</v>
          </cell>
        </row>
        <row r="774">
          <cell r="B774" t="str">
            <v>Quarry</v>
          </cell>
          <cell r="C774">
            <v>0</v>
          </cell>
          <cell r="D774">
            <v>0</v>
          </cell>
          <cell r="E774">
            <v>0</v>
          </cell>
          <cell r="F774">
            <v>0</v>
          </cell>
          <cell r="G774">
            <v>0</v>
          </cell>
          <cell r="H774">
            <v>0</v>
          </cell>
          <cell r="I774">
            <v>0</v>
          </cell>
          <cell r="K774" t="str">
            <v>Quarry</v>
          </cell>
          <cell r="L774">
            <v>0</v>
          </cell>
          <cell r="M774">
            <v>0</v>
          </cell>
          <cell r="N774">
            <v>0</v>
          </cell>
          <cell r="O774">
            <v>0</v>
          </cell>
          <cell r="P774">
            <v>0</v>
          </cell>
          <cell r="Q774">
            <v>0</v>
          </cell>
          <cell r="R774">
            <v>0</v>
          </cell>
        </row>
        <row r="775">
          <cell r="B775" t="str">
            <v>Redback</v>
          </cell>
          <cell r="C775">
            <v>0</v>
          </cell>
          <cell r="D775">
            <v>0</v>
          </cell>
          <cell r="E775">
            <v>0</v>
          </cell>
          <cell r="F775">
            <v>0</v>
          </cell>
          <cell r="G775">
            <v>0</v>
          </cell>
          <cell r="H775">
            <v>0</v>
          </cell>
          <cell r="I775">
            <v>0</v>
          </cell>
          <cell r="K775" t="str">
            <v>Redback</v>
          </cell>
          <cell r="L775">
            <v>0</v>
          </cell>
          <cell r="M775">
            <v>0</v>
          </cell>
          <cell r="N775">
            <v>0</v>
          </cell>
          <cell r="O775">
            <v>0</v>
          </cell>
          <cell r="P775">
            <v>0</v>
          </cell>
          <cell r="Q775">
            <v>0</v>
          </cell>
          <cell r="R775">
            <v>0</v>
          </cell>
        </row>
        <row r="776">
          <cell r="B776" t="str">
            <v>Riverstone</v>
          </cell>
          <cell r="C776">
            <v>0</v>
          </cell>
          <cell r="D776">
            <v>0</v>
          </cell>
          <cell r="E776">
            <v>0</v>
          </cell>
          <cell r="F776">
            <v>0</v>
          </cell>
          <cell r="G776">
            <v>0</v>
          </cell>
          <cell r="H776">
            <v>0</v>
          </cell>
          <cell r="I776">
            <v>0</v>
          </cell>
          <cell r="K776" t="str">
            <v>Riverstone</v>
          </cell>
          <cell r="L776">
            <v>0</v>
          </cell>
          <cell r="M776">
            <v>0</v>
          </cell>
          <cell r="N776">
            <v>0</v>
          </cell>
          <cell r="O776">
            <v>0</v>
          </cell>
          <cell r="P776">
            <v>0</v>
          </cell>
          <cell r="Q776">
            <v>0</v>
          </cell>
          <cell r="R776">
            <v>0</v>
          </cell>
        </row>
        <row r="777">
          <cell r="B777" t="str">
            <v>Tellabs</v>
          </cell>
          <cell r="C777">
            <v>0</v>
          </cell>
          <cell r="D777">
            <v>7</v>
          </cell>
          <cell r="E777">
            <v>0</v>
          </cell>
          <cell r="F777">
            <v>0</v>
          </cell>
          <cell r="G777">
            <v>0</v>
          </cell>
          <cell r="H777">
            <v>0</v>
          </cell>
          <cell r="I777">
            <v>7</v>
          </cell>
          <cell r="K777" t="str">
            <v>Tellabs</v>
          </cell>
          <cell r="L777">
            <v>0</v>
          </cell>
          <cell r="M777">
            <v>75</v>
          </cell>
          <cell r="N777">
            <v>0</v>
          </cell>
          <cell r="O777">
            <v>0</v>
          </cell>
          <cell r="P777">
            <v>0</v>
          </cell>
          <cell r="Q777">
            <v>0</v>
          </cell>
          <cell r="R777">
            <v>75</v>
          </cell>
        </row>
        <row r="778">
          <cell r="B778" t="str">
            <v>ZTE</v>
          </cell>
          <cell r="C778">
            <v>0</v>
          </cell>
          <cell r="D778">
            <v>0</v>
          </cell>
          <cell r="E778">
            <v>0</v>
          </cell>
          <cell r="F778">
            <v>0</v>
          </cell>
          <cell r="G778">
            <v>0</v>
          </cell>
          <cell r="H778">
            <v>0</v>
          </cell>
          <cell r="I778">
            <v>0</v>
          </cell>
          <cell r="K778" t="str">
            <v>ZTE</v>
          </cell>
          <cell r="L778">
            <v>0</v>
          </cell>
          <cell r="M778">
            <v>0</v>
          </cell>
          <cell r="N778">
            <v>0</v>
          </cell>
          <cell r="O778">
            <v>0</v>
          </cell>
          <cell r="P778">
            <v>0</v>
          </cell>
          <cell r="Q778">
            <v>0</v>
          </cell>
          <cell r="R778">
            <v>0</v>
          </cell>
        </row>
        <row r="779">
          <cell r="B779" t="str">
            <v>Other</v>
          </cell>
          <cell r="C779">
            <v>0</v>
          </cell>
          <cell r="D779">
            <v>0</v>
          </cell>
          <cell r="E779">
            <v>0</v>
          </cell>
          <cell r="F779">
            <v>0</v>
          </cell>
          <cell r="G779">
            <v>3</v>
          </cell>
          <cell r="H779">
            <v>0</v>
          </cell>
          <cell r="I779">
            <v>3</v>
          </cell>
          <cell r="K779" t="str">
            <v>Other</v>
          </cell>
          <cell r="L779">
            <v>0</v>
          </cell>
          <cell r="M779">
            <v>0</v>
          </cell>
          <cell r="N779">
            <v>0</v>
          </cell>
          <cell r="O779">
            <v>0</v>
          </cell>
          <cell r="P779">
            <v>15</v>
          </cell>
          <cell r="Q779">
            <v>0</v>
          </cell>
          <cell r="R779">
            <v>15</v>
          </cell>
        </row>
        <row r="780">
          <cell r="B780" t="str">
            <v>Total</v>
          </cell>
          <cell r="C780">
            <v>110</v>
          </cell>
          <cell r="D780">
            <v>173</v>
          </cell>
          <cell r="E780">
            <v>52</v>
          </cell>
          <cell r="F780">
            <v>0</v>
          </cell>
          <cell r="G780">
            <v>110</v>
          </cell>
          <cell r="H780">
            <v>85</v>
          </cell>
          <cell r="I780">
            <v>530</v>
          </cell>
          <cell r="K780" t="str">
            <v>Total</v>
          </cell>
          <cell r="L780">
            <v>275</v>
          </cell>
          <cell r="M780">
            <v>2882</v>
          </cell>
          <cell r="N780">
            <v>1097</v>
          </cell>
          <cell r="O780">
            <v>0</v>
          </cell>
          <cell r="P780">
            <v>7032</v>
          </cell>
          <cell r="Q780">
            <v>596</v>
          </cell>
          <cell r="R780">
            <v>11882</v>
          </cell>
        </row>
        <row r="784">
          <cell r="B784" t="str">
            <v>Vendor</v>
          </cell>
          <cell r="C784" t="str">
            <v>Core IP/MPLS</v>
          </cell>
          <cell r="D784" t="str">
            <v xml:space="preserve">Edge IP/MPLS </v>
          </cell>
          <cell r="E784" t="str">
            <v>Subscriber Service Router</v>
          </cell>
          <cell r="F784" t="str">
            <v>BRAS</v>
          </cell>
          <cell r="G784" t="str">
            <v>IP/Ethernet</v>
          </cell>
          <cell r="H784" t="str">
            <v>ATM/MPLS</v>
          </cell>
          <cell r="I784" t="str">
            <v>Total IPS</v>
          </cell>
          <cell r="K784" t="str">
            <v>Vendor</v>
          </cell>
          <cell r="L784" t="str">
            <v>Core IP/MPLS</v>
          </cell>
          <cell r="M784" t="str">
            <v>Edge IP/MPLS</v>
          </cell>
          <cell r="N784" t="str">
            <v>Subscriber Service Router</v>
          </cell>
          <cell r="O784" t="str">
            <v>BRAS</v>
          </cell>
          <cell r="P784" t="str">
            <v>IP/Ethernet</v>
          </cell>
          <cell r="Q784" t="str">
            <v>ATM/MPLS</v>
          </cell>
          <cell r="R784" t="str">
            <v>Total IPS</v>
          </cell>
        </row>
        <row r="785">
          <cell r="B785" t="str">
            <v>Alaxala Networks</v>
          </cell>
          <cell r="C785">
            <v>0</v>
          </cell>
          <cell r="D785">
            <v>18</v>
          </cell>
          <cell r="E785">
            <v>0</v>
          </cell>
          <cell r="F785">
            <v>0</v>
          </cell>
          <cell r="G785">
            <v>17</v>
          </cell>
          <cell r="H785">
            <v>0</v>
          </cell>
          <cell r="I785">
            <v>35</v>
          </cell>
          <cell r="K785" t="str">
            <v>Alaxala Networks</v>
          </cell>
          <cell r="L785">
            <v>0</v>
          </cell>
          <cell r="M785">
            <v>150</v>
          </cell>
          <cell r="N785">
            <v>0</v>
          </cell>
          <cell r="O785">
            <v>0</v>
          </cell>
          <cell r="P785">
            <v>2212</v>
          </cell>
          <cell r="Q785">
            <v>0</v>
          </cell>
          <cell r="R785">
            <v>2362</v>
          </cell>
        </row>
        <row r="786">
          <cell r="B786" t="str">
            <v>Alcatel-Lucent</v>
          </cell>
          <cell r="C786">
            <v>0</v>
          </cell>
          <cell r="D786">
            <v>11</v>
          </cell>
          <cell r="E786">
            <v>0</v>
          </cell>
          <cell r="F786">
            <v>0</v>
          </cell>
          <cell r="G786">
            <v>2</v>
          </cell>
          <cell r="H786">
            <v>19</v>
          </cell>
          <cell r="I786">
            <v>32</v>
          </cell>
          <cell r="K786" t="str">
            <v>Alcatel-Lucent</v>
          </cell>
          <cell r="L786">
            <v>0</v>
          </cell>
          <cell r="M786">
            <v>88</v>
          </cell>
          <cell r="N786">
            <v>0</v>
          </cell>
          <cell r="O786">
            <v>0</v>
          </cell>
          <cell r="P786">
            <v>75</v>
          </cell>
          <cell r="Q786">
            <v>130</v>
          </cell>
          <cell r="R786">
            <v>293</v>
          </cell>
        </row>
        <row r="787">
          <cell r="B787" t="str">
            <v>Atrica</v>
          </cell>
          <cell r="C787">
            <v>0</v>
          </cell>
          <cell r="D787">
            <v>0</v>
          </cell>
          <cell r="E787">
            <v>0</v>
          </cell>
          <cell r="F787">
            <v>0</v>
          </cell>
          <cell r="G787">
            <v>3</v>
          </cell>
          <cell r="H787">
            <v>0</v>
          </cell>
          <cell r="I787">
            <v>3</v>
          </cell>
          <cell r="K787" t="str">
            <v>Atrica</v>
          </cell>
          <cell r="L787">
            <v>0</v>
          </cell>
          <cell r="M787">
            <v>0</v>
          </cell>
          <cell r="N787">
            <v>0</v>
          </cell>
          <cell r="O787">
            <v>0</v>
          </cell>
          <cell r="P787">
            <v>15</v>
          </cell>
          <cell r="Q787">
            <v>0</v>
          </cell>
        </row>
        <row r="788">
          <cell r="B788" t="str">
            <v>Avici</v>
          </cell>
          <cell r="C788">
            <v>2</v>
          </cell>
          <cell r="D788">
            <v>0</v>
          </cell>
          <cell r="E788">
            <v>0</v>
          </cell>
          <cell r="F788">
            <v>0</v>
          </cell>
          <cell r="G788">
            <v>0</v>
          </cell>
          <cell r="H788">
            <v>0</v>
          </cell>
          <cell r="I788">
            <v>2</v>
          </cell>
          <cell r="K788" t="str">
            <v>Avici</v>
          </cell>
          <cell r="L788">
            <v>3</v>
          </cell>
          <cell r="M788">
            <v>0</v>
          </cell>
          <cell r="N788">
            <v>0</v>
          </cell>
          <cell r="O788">
            <v>0</v>
          </cell>
          <cell r="P788">
            <v>0</v>
          </cell>
          <cell r="Q788">
            <v>0</v>
          </cell>
          <cell r="R788">
            <v>3</v>
          </cell>
        </row>
        <row r="789">
          <cell r="B789" t="str">
            <v>Brocade</v>
          </cell>
          <cell r="C789">
            <v>0</v>
          </cell>
          <cell r="D789">
            <v>0</v>
          </cell>
          <cell r="E789">
            <v>0</v>
          </cell>
          <cell r="F789">
            <v>0</v>
          </cell>
          <cell r="G789">
            <v>4</v>
          </cell>
          <cell r="H789">
            <v>0</v>
          </cell>
          <cell r="I789">
            <v>4</v>
          </cell>
          <cell r="K789" t="str">
            <v>Brocade</v>
          </cell>
          <cell r="L789">
            <v>0</v>
          </cell>
          <cell r="M789">
            <v>0</v>
          </cell>
          <cell r="N789">
            <v>0</v>
          </cell>
          <cell r="O789">
            <v>0</v>
          </cell>
          <cell r="P789">
            <v>148</v>
          </cell>
          <cell r="Q789">
            <v>0</v>
          </cell>
          <cell r="R789">
            <v>148</v>
          </cell>
        </row>
        <row r="790">
          <cell r="B790" t="str">
            <v>Caspian</v>
          </cell>
          <cell r="C790">
            <v>0</v>
          </cell>
          <cell r="D790">
            <v>0</v>
          </cell>
          <cell r="E790">
            <v>0</v>
          </cell>
          <cell r="F790">
            <v>0</v>
          </cell>
          <cell r="G790">
            <v>0</v>
          </cell>
          <cell r="H790">
            <v>0</v>
          </cell>
          <cell r="I790">
            <v>0</v>
          </cell>
          <cell r="K790" t="str">
            <v>Caspian</v>
          </cell>
          <cell r="L790">
            <v>0</v>
          </cell>
          <cell r="M790">
            <v>0</v>
          </cell>
          <cell r="N790">
            <v>0</v>
          </cell>
          <cell r="O790">
            <v>0</v>
          </cell>
          <cell r="P790">
            <v>0</v>
          </cell>
          <cell r="Q790">
            <v>0</v>
          </cell>
          <cell r="R790">
            <v>0</v>
          </cell>
        </row>
        <row r="791">
          <cell r="B791" t="str">
            <v>Chiaro</v>
          </cell>
          <cell r="C791">
            <v>0</v>
          </cell>
          <cell r="D791">
            <v>0</v>
          </cell>
          <cell r="E791">
            <v>0</v>
          </cell>
          <cell r="F791">
            <v>0</v>
          </cell>
          <cell r="G791">
            <v>0</v>
          </cell>
          <cell r="H791">
            <v>0</v>
          </cell>
          <cell r="I791">
            <v>0</v>
          </cell>
          <cell r="K791" t="str">
            <v>Chiaro</v>
          </cell>
          <cell r="L791">
            <v>0</v>
          </cell>
          <cell r="M791">
            <v>0</v>
          </cell>
          <cell r="N791">
            <v>0</v>
          </cell>
          <cell r="O791">
            <v>0</v>
          </cell>
          <cell r="P791">
            <v>0</v>
          </cell>
          <cell r="Q791">
            <v>0</v>
          </cell>
          <cell r="R791">
            <v>0</v>
          </cell>
        </row>
        <row r="792">
          <cell r="B792" t="str">
            <v>Ciena</v>
          </cell>
          <cell r="C792">
            <v>0</v>
          </cell>
          <cell r="D792">
            <v>0</v>
          </cell>
          <cell r="E792">
            <v>0</v>
          </cell>
          <cell r="F792">
            <v>0</v>
          </cell>
          <cell r="G792">
            <v>0</v>
          </cell>
          <cell r="H792">
            <v>0</v>
          </cell>
          <cell r="I792">
            <v>0</v>
          </cell>
          <cell r="K792" t="str">
            <v>Ciena</v>
          </cell>
          <cell r="L792">
            <v>0</v>
          </cell>
          <cell r="M792">
            <v>0</v>
          </cell>
          <cell r="N792">
            <v>0</v>
          </cell>
          <cell r="O792">
            <v>0</v>
          </cell>
          <cell r="P792">
            <v>0</v>
          </cell>
          <cell r="Q792">
            <v>0</v>
          </cell>
          <cell r="R792">
            <v>0</v>
          </cell>
        </row>
        <row r="793">
          <cell r="B793" t="str">
            <v>Cisco</v>
          </cell>
          <cell r="C793">
            <v>57</v>
          </cell>
          <cell r="D793">
            <v>69</v>
          </cell>
          <cell r="E793">
            <v>22</v>
          </cell>
          <cell r="F793">
            <v>0</v>
          </cell>
          <cell r="G793">
            <v>42</v>
          </cell>
          <cell r="H793">
            <v>7</v>
          </cell>
          <cell r="I793">
            <v>197</v>
          </cell>
          <cell r="K793" t="str">
            <v>Cisco</v>
          </cell>
          <cell r="L793">
            <v>170</v>
          </cell>
          <cell r="M793">
            <v>1686</v>
          </cell>
          <cell r="N793">
            <v>733</v>
          </cell>
          <cell r="O793">
            <v>0</v>
          </cell>
          <cell r="P793">
            <v>1470</v>
          </cell>
          <cell r="Q793">
            <v>29</v>
          </cell>
          <cell r="R793">
            <v>4088</v>
          </cell>
        </row>
        <row r="794">
          <cell r="B794" t="str">
            <v>Cosine</v>
          </cell>
          <cell r="C794">
            <v>0</v>
          </cell>
          <cell r="D794">
            <v>0</v>
          </cell>
          <cell r="E794">
            <v>0</v>
          </cell>
          <cell r="F794">
            <v>0</v>
          </cell>
          <cell r="G794">
            <v>0</v>
          </cell>
          <cell r="H794">
            <v>0</v>
          </cell>
          <cell r="I794">
            <v>0</v>
          </cell>
          <cell r="K794" t="str">
            <v>Cosine</v>
          </cell>
          <cell r="L794">
            <v>0</v>
          </cell>
          <cell r="M794">
            <v>0</v>
          </cell>
          <cell r="N794">
            <v>0</v>
          </cell>
          <cell r="O794">
            <v>0</v>
          </cell>
          <cell r="P794">
            <v>0</v>
          </cell>
          <cell r="Q794">
            <v>0</v>
          </cell>
          <cell r="R794">
            <v>0</v>
          </cell>
        </row>
        <row r="795">
          <cell r="B795" t="str">
            <v>ECI Telecom</v>
          </cell>
          <cell r="C795">
            <v>0</v>
          </cell>
          <cell r="D795">
            <v>1</v>
          </cell>
          <cell r="E795">
            <v>0</v>
          </cell>
          <cell r="F795">
            <v>0</v>
          </cell>
          <cell r="G795">
            <v>0</v>
          </cell>
          <cell r="H795">
            <v>0</v>
          </cell>
          <cell r="I795">
            <v>1</v>
          </cell>
          <cell r="K795" t="str">
            <v>ECI Telecom</v>
          </cell>
          <cell r="L795">
            <v>0</v>
          </cell>
          <cell r="M795">
            <v>12</v>
          </cell>
          <cell r="N795">
            <v>0</v>
          </cell>
          <cell r="O795">
            <v>0</v>
          </cell>
          <cell r="P795">
            <v>0</v>
          </cell>
          <cell r="Q795">
            <v>0</v>
          </cell>
          <cell r="R795">
            <v>12</v>
          </cell>
        </row>
        <row r="796">
          <cell r="B796" t="str">
            <v>Equipe</v>
          </cell>
          <cell r="C796">
            <v>0</v>
          </cell>
          <cell r="D796">
            <v>0</v>
          </cell>
          <cell r="E796">
            <v>0</v>
          </cell>
          <cell r="F796">
            <v>0</v>
          </cell>
          <cell r="G796">
            <v>0</v>
          </cell>
          <cell r="H796">
            <v>0</v>
          </cell>
          <cell r="I796">
            <v>0</v>
          </cell>
          <cell r="K796" t="str">
            <v>Equipe</v>
          </cell>
          <cell r="L796">
            <v>0</v>
          </cell>
          <cell r="M796">
            <v>0</v>
          </cell>
          <cell r="N796">
            <v>0</v>
          </cell>
          <cell r="O796">
            <v>0</v>
          </cell>
          <cell r="P796">
            <v>0</v>
          </cell>
          <cell r="Q796">
            <v>0</v>
          </cell>
          <cell r="R796">
            <v>0</v>
          </cell>
        </row>
        <row r="797">
          <cell r="B797" t="str">
            <v>Ericsson</v>
          </cell>
          <cell r="C797">
            <v>0</v>
          </cell>
          <cell r="D797">
            <v>0</v>
          </cell>
          <cell r="E797">
            <v>6</v>
          </cell>
          <cell r="F797">
            <v>0</v>
          </cell>
          <cell r="G797">
            <v>0</v>
          </cell>
          <cell r="H797">
            <v>4</v>
          </cell>
          <cell r="I797">
            <v>10</v>
          </cell>
          <cell r="K797" t="str">
            <v>Ericsson</v>
          </cell>
          <cell r="L797">
            <v>0</v>
          </cell>
          <cell r="M797">
            <v>0</v>
          </cell>
          <cell r="N797">
            <v>66</v>
          </cell>
          <cell r="O797">
            <v>0</v>
          </cell>
          <cell r="P797">
            <v>0</v>
          </cell>
          <cell r="Q797">
            <v>22</v>
          </cell>
          <cell r="R797">
            <v>88</v>
          </cell>
        </row>
        <row r="798">
          <cell r="B798" t="str">
            <v>Extreme</v>
          </cell>
          <cell r="C798">
            <v>0</v>
          </cell>
          <cell r="D798">
            <v>0</v>
          </cell>
          <cell r="E798">
            <v>0</v>
          </cell>
          <cell r="F798">
            <v>0</v>
          </cell>
          <cell r="G798">
            <v>1</v>
          </cell>
          <cell r="H798">
            <v>0</v>
          </cell>
          <cell r="I798">
            <v>1</v>
          </cell>
          <cell r="K798" t="str">
            <v>Extreme</v>
          </cell>
          <cell r="L798">
            <v>0</v>
          </cell>
          <cell r="M798">
            <v>0</v>
          </cell>
          <cell r="N798">
            <v>0</v>
          </cell>
          <cell r="O798">
            <v>0</v>
          </cell>
          <cell r="P798">
            <v>77</v>
          </cell>
          <cell r="Q798">
            <v>0</v>
          </cell>
          <cell r="R798">
            <v>77</v>
          </cell>
        </row>
        <row r="799">
          <cell r="B799" t="str">
            <v>Force10</v>
          </cell>
          <cell r="C799">
            <v>0</v>
          </cell>
          <cell r="D799">
            <v>0</v>
          </cell>
          <cell r="E799">
            <v>0</v>
          </cell>
          <cell r="F799">
            <v>0</v>
          </cell>
          <cell r="G799">
            <v>5</v>
          </cell>
          <cell r="H799">
            <v>0</v>
          </cell>
          <cell r="I799">
            <v>5</v>
          </cell>
          <cell r="K799" t="str">
            <v>Force10</v>
          </cell>
          <cell r="L799">
            <v>0</v>
          </cell>
          <cell r="M799">
            <v>0</v>
          </cell>
          <cell r="N799">
            <v>0</v>
          </cell>
          <cell r="O799">
            <v>0</v>
          </cell>
          <cell r="P799">
            <v>34</v>
          </cell>
          <cell r="Q799">
            <v>0</v>
          </cell>
          <cell r="R799">
            <v>34</v>
          </cell>
        </row>
        <row r="800">
          <cell r="B800" t="str">
            <v>Fujitsu</v>
          </cell>
          <cell r="C800">
            <v>0</v>
          </cell>
          <cell r="D800">
            <v>6</v>
          </cell>
          <cell r="E800">
            <v>0</v>
          </cell>
          <cell r="F800">
            <v>0</v>
          </cell>
          <cell r="G800">
            <v>31</v>
          </cell>
          <cell r="H800">
            <v>0</v>
          </cell>
          <cell r="I800">
            <v>37</v>
          </cell>
          <cell r="K800" t="str">
            <v>Fujitsu</v>
          </cell>
          <cell r="L800">
            <v>0</v>
          </cell>
          <cell r="M800">
            <v>43</v>
          </cell>
          <cell r="N800">
            <v>0</v>
          </cell>
          <cell r="O800">
            <v>0</v>
          </cell>
          <cell r="P800">
            <v>1077</v>
          </cell>
          <cell r="Q800">
            <v>0</v>
          </cell>
          <cell r="R800">
            <v>1120</v>
          </cell>
        </row>
        <row r="801">
          <cell r="B801" t="str">
            <v>Hammerhead Systems</v>
          </cell>
          <cell r="C801">
            <v>0</v>
          </cell>
          <cell r="D801">
            <v>0</v>
          </cell>
          <cell r="E801">
            <v>0</v>
          </cell>
          <cell r="F801">
            <v>0</v>
          </cell>
          <cell r="G801">
            <v>0</v>
          </cell>
          <cell r="H801">
            <v>0</v>
          </cell>
          <cell r="I801">
            <v>0</v>
          </cell>
          <cell r="K801" t="str">
            <v>Hammerhead Systems</v>
          </cell>
          <cell r="L801">
            <v>0</v>
          </cell>
          <cell r="M801">
            <v>0</v>
          </cell>
          <cell r="N801">
            <v>0</v>
          </cell>
          <cell r="O801">
            <v>0</v>
          </cell>
          <cell r="P801">
            <v>0</v>
          </cell>
          <cell r="Q801">
            <v>0</v>
          </cell>
          <cell r="R801">
            <v>0</v>
          </cell>
        </row>
        <row r="802">
          <cell r="B802" t="str">
            <v>Hitachi</v>
          </cell>
          <cell r="C802">
            <v>0</v>
          </cell>
          <cell r="D802">
            <v>0</v>
          </cell>
          <cell r="E802">
            <v>0</v>
          </cell>
          <cell r="F802">
            <v>0</v>
          </cell>
          <cell r="G802">
            <v>0</v>
          </cell>
          <cell r="H802">
            <v>0</v>
          </cell>
          <cell r="I802">
            <v>0</v>
          </cell>
          <cell r="K802" t="str">
            <v>Hitachi</v>
          </cell>
          <cell r="L802">
            <v>0</v>
          </cell>
          <cell r="M802">
            <v>0</v>
          </cell>
          <cell r="N802">
            <v>0</v>
          </cell>
          <cell r="O802">
            <v>0</v>
          </cell>
          <cell r="P802">
            <v>0</v>
          </cell>
          <cell r="Q802">
            <v>0</v>
          </cell>
          <cell r="R802">
            <v>0</v>
          </cell>
        </row>
        <row r="803">
          <cell r="B803" t="str">
            <v>Hitachi Cable</v>
          </cell>
          <cell r="C803">
            <v>0</v>
          </cell>
          <cell r="D803">
            <v>0</v>
          </cell>
          <cell r="E803">
            <v>0</v>
          </cell>
          <cell r="F803">
            <v>0</v>
          </cell>
          <cell r="G803">
            <v>0</v>
          </cell>
          <cell r="H803">
            <v>0</v>
          </cell>
          <cell r="I803">
            <v>0</v>
          </cell>
          <cell r="K803" t="str">
            <v>Hitachi Cable</v>
          </cell>
          <cell r="L803">
            <v>0</v>
          </cell>
          <cell r="M803">
            <v>0</v>
          </cell>
          <cell r="N803">
            <v>0</v>
          </cell>
          <cell r="O803">
            <v>0</v>
          </cell>
          <cell r="P803">
            <v>0</v>
          </cell>
          <cell r="Q803">
            <v>0</v>
          </cell>
          <cell r="R803">
            <v>0</v>
          </cell>
        </row>
        <row r="804">
          <cell r="B804" t="str">
            <v>Huawei</v>
          </cell>
          <cell r="C804">
            <v>4</v>
          </cell>
          <cell r="D804">
            <v>31</v>
          </cell>
          <cell r="E804">
            <v>0</v>
          </cell>
          <cell r="F804">
            <v>0</v>
          </cell>
          <cell r="G804">
            <v>9</v>
          </cell>
          <cell r="H804">
            <v>0</v>
          </cell>
          <cell r="I804">
            <v>44</v>
          </cell>
          <cell r="K804" t="str">
            <v>Huawei</v>
          </cell>
          <cell r="L804">
            <v>16</v>
          </cell>
          <cell r="M804">
            <v>166</v>
          </cell>
          <cell r="N804">
            <v>0</v>
          </cell>
          <cell r="O804">
            <v>0</v>
          </cell>
          <cell r="P804">
            <v>19906</v>
          </cell>
          <cell r="Q804">
            <v>0</v>
          </cell>
          <cell r="R804">
            <v>20088</v>
          </cell>
        </row>
        <row r="805">
          <cell r="B805" t="str">
            <v>Hyperchip</v>
          </cell>
          <cell r="C805">
            <v>0</v>
          </cell>
          <cell r="D805">
            <v>0</v>
          </cell>
          <cell r="E805">
            <v>0</v>
          </cell>
          <cell r="F805">
            <v>0</v>
          </cell>
          <cell r="G805">
            <v>0</v>
          </cell>
          <cell r="H805">
            <v>0</v>
          </cell>
          <cell r="I805">
            <v>0</v>
          </cell>
          <cell r="K805" t="str">
            <v>Hyperchip</v>
          </cell>
          <cell r="L805">
            <v>0</v>
          </cell>
          <cell r="M805">
            <v>0</v>
          </cell>
          <cell r="N805">
            <v>0</v>
          </cell>
          <cell r="O805">
            <v>0</v>
          </cell>
          <cell r="P805">
            <v>0</v>
          </cell>
          <cell r="Q805">
            <v>0</v>
          </cell>
          <cell r="R805">
            <v>0</v>
          </cell>
        </row>
        <row r="806">
          <cell r="B806" t="str">
            <v>Juniper</v>
          </cell>
          <cell r="C806">
            <v>32</v>
          </cell>
          <cell r="D806">
            <v>14</v>
          </cell>
          <cell r="E806">
            <v>12</v>
          </cell>
          <cell r="F806">
            <v>0</v>
          </cell>
          <cell r="G806">
            <v>0</v>
          </cell>
          <cell r="H806">
            <v>0</v>
          </cell>
          <cell r="I806">
            <v>58</v>
          </cell>
          <cell r="K806" t="str">
            <v>Juniper</v>
          </cell>
          <cell r="L806">
            <v>58</v>
          </cell>
          <cell r="M806">
            <v>235</v>
          </cell>
          <cell r="N806">
            <v>86</v>
          </cell>
          <cell r="O806">
            <v>0</v>
          </cell>
          <cell r="P806">
            <v>0</v>
          </cell>
          <cell r="Q806">
            <v>0</v>
          </cell>
          <cell r="R806">
            <v>379</v>
          </cell>
        </row>
        <row r="807">
          <cell r="B807" t="str">
            <v>Laurel Networks</v>
          </cell>
          <cell r="C807">
            <v>0</v>
          </cell>
          <cell r="D807">
            <v>0</v>
          </cell>
          <cell r="E807">
            <v>0</v>
          </cell>
          <cell r="F807">
            <v>0</v>
          </cell>
          <cell r="G807">
            <v>0</v>
          </cell>
          <cell r="H807">
            <v>0</v>
          </cell>
          <cell r="I807">
            <v>0</v>
          </cell>
          <cell r="K807" t="str">
            <v>Laurel Networks</v>
          </cell>
          <cell r="L807">
            <v>0</v>
          </cell>
          <cell r="M807">
            <v>0</v>
          </cell>
          <cell r="N807">
            <v>0</v>
          </cell>
          <cell r="O807">
            <v>0</v>
          </cell>
          <cell r="P807">
            <v>0</v>
          </cell>
          <cell r="Q807">
            <v>0</v>
          </cell>
          <cell r="R807">
            <v>0</v>
          </cell>
        </row>
        <row r="808">
          <cell r="B808" t="str">
            <v>Lucent</v>
          </cell>
          <cell r="C808">
            <v>0</v>
          </cell>
          <cell r="D808">
            <v>0</v>
          </cell>
          <cell r="E808">
            <v>0</v>
          </cell>
          <cell r="F808">
            <v>0</v>
          </cell>
          <cell r="G808">
            <v>0</v>
          </cell>
          <cell r="H808">
            <v>0</v>
          </cell>
          <cell r="I808">
            <v>0</v>
          </cell>
          <cell r="K808" t="str">
            <v>Lucent</v>
          </cell>
          <cell r="L808">
            <v>0</v>
          </cell>
          <cell r="M808">
            <v>0</v>
          </cell>
          <cell r="N808">
            <v>0</v>
          </cell>
          <cell r="O808">
            <v>0</v>
          </cell>
          <cell r="P808">
            <v>0</v>
          </cell>
          <cell r="Q808">
            <v>0</v>
          </cell>
          <cell r="R808">
            <v>0</v>
          </cell>
        </row>
        <row r="809">
          <cell r="B809" t="str">
            <v>NEC</v>
          </cell>
          <cell r="C809">
            <v>0</v>
          </cell>
          <cell r="D809">
            <v>17</v>
          </cell>
          <cell r="E809">
            <v>0</v>
          </cell>
          <cell r="F809">
            <v>0</v>
          </cell>
          <cell r="G809">
            <v>18</v>
          </cell>
          <cell r="H809">
            <v>4</v>
          </cell>
          <cell r="I809">
            <v>39</v>
          </cell>
          <cell r="K809" t="str">
            <v>NEC</v>
          </cell>
          <cell r="L809">
            <v>0</v>
          </cell>
          <cell r="M809">
            <v>136</v>
          </cell>
          <cell r="N809">
            <v>0</v>
          </cell>
          <cell r="O809">
            <v>0</v>
          </cell>
          <cell r="P809">
            <v>632</v>
          </cell>
          <cell r="Q809">
            <v>133</v>
          </cell>
          <cell r="R809">
            <v>901</v>
          </cell>
        </row>
        <row r="810">
          <cell r="B810" t="str">
            <v>Nokia Siemens Networks</v>
          </cell>
          <cell r="C810">
            <v>0</v>
          </cell>
          <cell r="D810">
            <v>0</v>
          </cell>
          <cell r="E810">
            <v>0</v>
          </cell>
          <cell r="F810">
            <v>0</v>
          </cell>
          <cell r="G810">
            <v>8</v>
          </cell>
          <cell r="H810">
            <v>0</v>
          </cell>
          <cell r="I810">
            <v>8</v>
          </cell>
          <cell r="K810" t="str">
            <v>Nokia Siemens Networks</v>
          </cell>
          <cell r="L810">
            <v>0</v>
          </cell>
          <cell r="M810">
            <v>0</v>
          </cell>
          <cell r="N810">
            <v>0</v>
          </cell>
          <cell r="O810">
            <v>0</v>
          </cell>
          <cell r="P810">
            <v>2065</v>
          </cell>
          <cell r="Q810">
            <v>0</v>
          </cell>
          <cell r="R810">
            <v>2065</v>
          </cell>
        </row>
        <row r="811">
          <cell r="B811" t="str">
            <v>Nortel</v>
          </cell>
          <cell r="C811">
            <v>0</v>
          </cell>
          <cell r="D811">
            <v>0</v>
          </cell>
          <cell r="E811">
            <v>1</v>
          </cell>
          <cell r="F811">
            <v>0</v>
          </cell>
          <cell r="G811">
            <v>0</v>
          </cell>
          <cell r="H811">
            <v>43</v>
          </cell>
          <cell r="I811">
            <v>44</v>
          </cell>
          <cell r="K811" t="str">
            <v>Nortel</v>
          </cell>
          <cell r="L811">
            <v>0</v>
          </cell>
          <cell r="M811">
            <v>0</v>
          </cell>
          <cell r="N811">
            <v>5</v>
          </cell>
          <cell r="O811">
            <v>0</v>
          </cell>
          <cell r="P811">
            <v>0</v>
          </cell>
          <cell r="Q811">
            <v>193</v>
          </cell>
          <cell r="R811">
            <v>198</v>
          </cell>
        </row>
        <row r="812">
          <cell r="B812" t="str">
            <v>Procket</v>
          </cell>
          <cell r="C812">
            <v>0</v>
          </cell>
          <cell r="D812">
            <v>0</v>
          </cell>
          <cell r="E812">
            <v>0</v>
          </cell>
          <cell r="F812">
            <v>0</v>
          </cell>
          <cell r="G812">
            <v>0</v>
          </cell>
          <cell r="H812">
            <v>0</v>
          </cell>
          <cell r="I812">
            <v>0</v>
          </cell>
          <cell r="K812" t="str">
            <v>Procket</v>
          </cell>
          <cell r="L812">
            <v>0</v>
          </cell>
          <cell r="M812">
            <v>0</v>
          </cell>
          <cell r="N812">
            <v>0</v>
          </cell>
          <cell r="O812">
            <v>0</v>
          </cell>
          <cell r="P812">
            <v>0</v>
          </cell>
          <cell r="Q812">
            <v>0</v>
          </cell>
          <cell r="R812">
            <v>0</v>
          </cell>
        </row>
        <row r="813">
          <cell r="B813" t="str">
            <v>Quarry</v>
          </cell>
          <cell r="C813">
            <v>0</v>
          </cell>
          <cell r="D813">
            <v>0</v>
          </cell>
          <cell r="E813">
            <v>0</v>
          </cell>
          <cell r="F813">
            <v>0</v>
          </cell>
          <cell r="G813">
            <v>0</v>
          </cell>
          <cell r="H813">
            <v>0</v>
          </cell>
          <cell r="I813">
            <v>0</v>
          </cell>
          <cell r="K813" t="str">
            <v>Quarry</v>
          </cell>
          <cell r="L813">
            <v>0</v>
          </cell>
          <cell r="M813">
            <v>0</v>
          </cell>
          <cell r="N813">
            <v>0</v>
          </cell>
          <cell r="O813">
            <v>0</v>
          </cell>
          <cell r="P813">
            <v>0</v>
          </cell>
          <cell r="Q813">
            <v>0</v>
          </cell>
          <cell r="R813">
            <v>0</v>
          </cell>
        </row>
        <row r="814">
          <cell r="B814" t="str">
            <v>Redback</v>
          </cell>
          <cell r="C814">
            <v>0</v>
          </cell>
          <cell r="D814">
            <v>0</v>
          </cell>
          <cell r="E814">
            <v>0</v>
          </cell>
          <cell r="F814">
            <v>0</v>
          </cell>
          <cell r="G814">
            <v>0</v>
          </cell>
          <cell r="H814">
            <v>0</v>
          </cell>
          <cell r="I814">
            <v>0</v>
          </cell>
          <cell r="K814" t="str">
            <v>Redback</v>
          </cell>
          <cell r="L814">
            <v>0</v>
          </cell>
          <cell r="M814">
            <v>0</v>
          </cell>
          <cell r="N814">
            <v>0</v>
          </cell>
          <cell r="O814">
            <v>0</v>
          </cell>
          <cell r="P814">
            <v>0</v>
          </cell>
          <cell r="Q814">
            <v>0</v>
          </cell>
          <cell r="R814">
            <v>0</v>
          </cell>
        </row>
        <row r="815">
          <cell r="B815" t="str">
            <v>Riverstone</v>
          </cell>
          <cell r="C815">
            <v>0</v>
          </cell>
          <cell r="D815">
            <v>0</v>
          </cell>
          <cell r="E815">
            <v>0</v>
          </cell>
          <cell r="F815">
            <v>0</v>
          </cell>
          <cell r="G815">
            <v>0</v>
          </cell>
          <cell r="H815">
            <v>0</v>
          </cell>
          <cell r="I815">
            <v>0</v>
          </cell>
          <cell r="K815" t="str">
            <v>Riverstone</v>
          </cell>
          <cell r="L815">
            <v>0</v>
          </cell>
          <cell r="M815">
            <v>0</v>
          </cell>
          <cell r="N815">
            <v>0</v>
          </cell>
          <cell r="O815">
            <v>0</v>
          </cell>
          <cell r="P815">
            <v>0</v>
          </cell>
          <cell r="Q815">
            <v>0</v>
          </cell>
          <cell r="R815">
            <v>0</v>
          </cell>
        </row>
        <row r="816">
          <cell r="B816" t="str">
            <v>Tellabs</v>
          </cell>
          <cell r="C816">
            <v>0</v>
          </cell>
          <cell r="D816">
            <v>4</v>
          </cell>
          <cell r="E816">
            <v>0</v>
          </cell>
          <cell r="F816">
            <v>0</v>
          </cell>
          <cell r="G816">
            <v>0</v>
          </cell>
          <cell r="H816">
            <v>0</v>
          </cell>
          <cell r="I816">
            <v>4</v>
          </cell>
          <cell r="K816" t="str">
            <v>Tellabs</v>
          </cell>
          <cell r="L816">
            <v>0</v>
          </cell>
          <cell r="M816">
            <v>47</v>
          </cell>
          <cell r="N816">
            <v>0</v>
          </cell>
          <cell r="O816">
            <v>0</v>
          </cell>
          <cell r="P816">
            <v>0</v>
          </cell>
          <cell r="Q816">
            <v>0</v>
          </cell>
          <cell r="R816">
            <v>47</v>
          </cell>
        </row>
        <row r="817">
          <cell r="B817" t="str">
            <v>ZTE</v>
          </cell>
          <cell r="C817">
            <v>1</v>
          </cell>
          <cell r="D817">
            <v>5</v>
          </cell>
          <cell r="E817">
            <v>0</v>
          </cell>
          <cell r="F817">
            <v>0</v>
          </cell>
          <cell r="G817">
            <v>9</v>
          </cell>
          <cell r="H817">
            <v>0</v>
          </cell>
          <cell r="I817">
            <v>15</v>
          </cell>
          <cell r="K817" t="str">
            <v>ZTE</v>
          </cell>
          <cell r="L817">
            <v>4</v>
          </cell>
          <cell r="M817">
            <v>70</v>
          </cell>
          <cell r="N817">
            <v>0</v>
          </cell>
          <cell r="O817">
            <v>0</v>
          </cell>
          <cell r="P817">
            <v>5445</v>
          </cell>
          <cell r="Q817">
            <v>0</v>
          </cell>
          <cell r="R817">
            <v>5519</v>
          </cell>
        </row>
        <row r="818">
          <cell r="B818" t="str">
            <v>Other</v>
          </cell>
          <cell r="C818">
            <v>0</v>
          </cell>
          <cell r="D818">
            <v>0</v>
          </cell>
          <cell r="E818">
            <v>0</v>
          </cell>
          <cell r="F818">
            <v>0</v>
          </cell>
          <cell r="G818">
            <v>0</v>
          </cell>
          <cell r="H818">
            <v>0</v>
          </cell>
          <cell r="I818">
            <v>0</v>
          </cell>
          <cell r="K818" t="str">
            <v>Other</v>
          </cell>
          <cell r="L818">
            <v>0</v>
          </cell>
          <cell r="M818">
            <v>0</v>
          </cell>
          <cell r="N818">
            <v>0</v>
          </cell>
          <cell r="O818">
            <v>0</v>
          </cell>
          <cell r="P818">
            <v>0</v>
          </cell>
          <cell r="Q818">
            <v>0</v>
          </cell>
          <cell r="R818">
            <v>0</v>
          </cell>
        </row>
        <row r="819">
          <cell r="B819" t="str">
            <v>Total</v>
          </cell>
          <cell r="C819">
            <v>96</v>
          </cell>
          <cell r="D819">
            <v>176</v>
          </cell>
          <cell r="E819">
            <v>41</v>
          </cell>
          <cell r="F819">
            <v>0</v>
          </cell>
          <cell r="G819">
            <v>149</v>
          </cell>
          <cell r="H819">
            <v>77</v>
          </cell>
          <cell r="I819">
            <v>539</v>
          </cell>
          <cell r="K819" t="str">
            <v>Total</v>
          </cell>
          <cell r="L819">
            <v>251</v>
          </cell>
          <cell r="M819">
            <v>2633</v>
          </cell>
          <cell r="N819">
            <v>890</v>
          </cell>
          <cell r="O819">
            <v>0</v>
          </cell>
          <cell r="P819">
            <v>33156</v>
          </cell>
          <cell r="Q819">
            <v>507</v>
          </cell>
          <cell r="R819">
            <v>37422</v>
          </cell>
        </row>
        <row r="823">
          <cell r="B823" t="str">
            <v>Vendor</v>
          </cell>
          <cell r="C823" t="str">
            <v>Core IP/MPLS</v>
          </cell>
          <cell r="D823" t="str">
            <v xml:space="preserve">Edge IP/MPLS </v>
          </cell>
          <cell r="E823" t="str">
            <v>Subscriber Service Router</v>
          </cell>
          <cell r="F823" t="str">
            <v>BRAS</v>
          </cell>
          <cell r="G823" t="str">
            <v>IP/Ethernet</v>
          </cell>
          <cell r="H823" t="str">
            <v>ATM/MPLS</v>
          </cell>
          <cell r="I823" t="str">
            <v>Total IPS</v>
          </cell>
          <cell r="K823" t="str">
            <v>Vendor</v>
          </cell>
          <cell r="L823" t="str">
            <v>Core IP/MPLS</v>
          </cell>
          <cell r="M823" t="str">
            <v>Edge IP/MPLS</v>
          </cell>
          <cell r="N823" t="str">
            <v>Subscriber Service Router</v>
          </cell>
          <cell r="O823" t="str">
            <v>BRAS</v>
          </cell>
          <cell r="P823" t="str">
            <v>IP/Ethernet</v>
          </cell>
          <cell r="Q823" t="str">
            <v>ATM/MPLS</v>
          </cell>
          <cell r="R823" t="str">
            <v>Total IPS</v>
          </cell>
        </row>
        <row r="824">
          <cell r="B824" t="str">
            <v>Alaxala Networks</v>
          </cell>
          <cell r="C824">
            <v>0</v>
          </cell>
          <cell r="D824">
            <v>7</v>
          </cell>
          <cell r="E824">
            <v>0</v>
          </cell>
          <cell r="F824">
            <v>0</v>
          </cell>
          <cell r="G824">
            <v>6</v>
          </cell>
          <cell r="H824">
            <v>0</v>
          </cell>
          <cell r="I824">
            <v>13</v>
          </cell>
          <cell r="K824" t="str">
            <v>Alaxala Networks</v>
          </cell>
          <cell r="L824">
            <v>0</v>
          </cell>
          <cell r="M824">
            <v>85</v>
          </cell>
          <cell r="N824">
            <v>0</v>
          </cell>
          <cell r="O824">
            <v>0</v>
          </cell>
          <cell r="P824">
            <v>424</v>
          </cell>
          <cell r="Q824">
            <v>0</v>
          </cell>
          <cell r="R824">
            <v>509</v>
          </cell>
        </row>
        <row r="825">
          <cell r="B825" t="str">
            <v>Alcatel-Lucent</v>
          </cell>
          <cell r="C825">
            <v>0</v>
          </cell>
          <cell r="D825">
            <v>27</v>
          </cell>
          <cell r="E825">
            <v>0</v>
          </cell>
          <cell r="F825">
            <v>0</v>
          </cell>
          <cell r="G825">
            <v>4</v>
          </cell>
          <cell r="H825">
            <v>21</v>
          </cell>
          <cell r="I825">
            <v>52</v>
          </cell>
          <cell r="K825" t="str">
            <v>Alcatel-Lucent</v>
          </cell>
          <cell r="L825">
            <v>0</v>
          </cell>
          <cell r="M825">
            <v>216</v>
          </cell>
          <cell r="N825">
            <v>0</v>
          </cell>
          <cell r="O825">
            <v>0</v>
          </cell>
          <cell r="P825">
            <v>150</v>
          </cell>
          <cell r="Q825">
            <v>134</v>
          </cell>
          <cell r="R825">
            <v>500</v>
          </cell>
        </row>
        <row r="826">
          <cell r="B826" t="str">
            <v>Atrica</v>
          </cell>
          <cell r="C826">
            <v>0</v>
          </cell>
          <cell r="D826">
            <v>0</v>
          </cell>
          <cell r="E826">
            <v>0</v>
          </cell>
          <cell r="F826">
            <v>0</v>
          </cell>
          <cell r="G826">
            <v>3</v>
          </cell>
          <cell r="H826">
            <v>0</v>
          </cell>
          <cell r="I826">
            <v>3</v>
          </cell>
          <cell r="K826" t="str">
            <v>Atrica</v>
          </cell>
          <cell r="L826">
            <v>0</v>
          </cell>
          <cell r="M826">
            <v>0</v>
          </cell>
          <cell r="N826">
            <v>0</v>
          </cell>
          <cell r="O826">
            <v>0</v>
          </cell>
          <cell r="P826">
            <v>15</v>
          </cell>
          <cell r="Q826">
            <v>0</v>
          </cell>
          <cell r="R826">
            <v>15</v>
          </cell>
        </row>
        <row r="827">
          <cell r="B827" t="str">
            <v>Avici</v>
          </cell>
          <cell r="C827">
            <v>0</v>
          </cell>
          <cell r="D827">
            <v>0</v>
          </cell>
          <cell r="E827">
            <v>0</v>
          </cell>
          <cell r="F827">
            <v>0</v>
          </cell>
          <cell r="G827">
            <v>0</v>
          </cell>
          <cell r="H827">
            <v>0</v>
          </cell>
          <cell r="I827">
            <v>0</v>
          </cell>
          <cell r="K827" t="str">
            <v>Avici</v>
          </cell>
          <cell r="L827">
            <v>0</v>
          </cell>
          <cell r="M827">
            <v>0</v>
          </cell>
          <cell r="N827">
            <v>0</v>
          </cell>
          <cell r="O827">
            <v>0</v>
          </cell>
          <cell r="P827">
            <v>0</v>
          </cell>
          <cell r="Q827">
            <v>0</v>
          </cell>
          <cell r="R827">
            <v>0</v>
          </cell>
        </row>
        <row r="828">
          <cell r="B828" t="str">
            <v>Brocade</v>
          </cell>
          <cell r="C828">
            <v>0</v>
          </cell>
          <cell r="D828">
            <v>0</v>
          </cell>
          <cell r="E828">
            <v>0</v>
          </cell>
          <cell r="F828">
            <v>0</v>
          </cell>
          <cell r="G828">
            <v>3</v>
          </cell>
          <cell r="H828">
            <v>0</v>
          </cell>
          <cell r="I828">
            <v>3</v>
          </cell>
          <cell r="K828" t="str">
            <v>Brocade</v>
          </cell>
          <cell r="L828">
            <v>0</v>
          </cell>
          <cell r="M828">
            <v>0</v>
          </cell>
          <cell r="N828">
            <v>0</v>
          </cell>
          <cell r="O828">
            <v>0</v>
          </cell>
          <cell r="P828">
            <v>121</v>
          </cell>
          <cell r="Q828">
            <v>0</v>
          </cell>
          <cell r="R828">
            <v>121</v>
          </cell>
        </row>
        <row r="829">
          <cell r="B829" t="str">
            <v>Caspian</v>
          </cell>
          <cell r="C829">
            <v>0</v>
          </cell>
          <cell r="D829">
            <v>0</v>
          </cell>
          <cell r="E829">
            <v>0</v>
          </cell>
          <cell r="F829">
            <v>0</v>
          </cell>
          <cell r="G829">
            <v>0</v>
          </cell>
          <cell r="H829">
            <v>0</v>
          </cell>
          <cell r="I829">
            <v>0</v>
          </cell>
          <cell r="K829" t="str">
            <v>Caspian</v>
          </cell>
          <cell r="L829">
            <v>0</v>
          </cell>
          <cell r="M829">
            <v>0</v>
          </cell>
          <cell r="N829">
            <v>0</v>
          </cell>
          <cell r="O829">
            <v>0</v>
          </cell>
          <cell r="P829">
            <v>0</v>
          </cell>
          <cell r="Q829">
            <v>0</v>
          </cell>
          <cell r="R829">
            <v>0</v>
          </cell>
        </row>
        <row r="830">
          <cell r="B830" t="str">
            <v>Chiaro</v>
          </cell>
          <cell r="C830">
            <v>0</v>
          </cell>
          <cell r="D830">
            <v>0</v>
          </cell>
          <cell r="E830">
            <v>0</v>
          </cell>
          <cell r="F830">
            <v>0</v>
          </cell>
          <cell r="G830">
            <v>0</v>
          </cell>
          <cell r="H830">
            <v>0</v>
          </cell>
          <cell r="I830">
            <v>0</v>
          </cell>
          <cell r="K830" t="str">
            <v>Chiaro</v>
          </cell>
          <cell r="L830">
            <v>0</v>
          </cell>
          <cell r="M830">
            <v>0</v>
          </cell>
          <cell r="N830">
            <v>0</v>
          </cell>
          <cell r="O830">
            <v>0</v>
          </cell>
          <cell r="P830">
            <v>0</v>
          </cell>
          <cell r="Q830">
            <v>0</v>
          </cell>
          <cell r="R830">
            <v>0</v>
          </cell>
        </row>
        <row r="831">
          <cell r="B831" t="str">
            <v>Ciena</v>
          </cell>
          <cell r="C831">
            <v>0</v>
          </cell>
          <cell r="D831">
            <v>0</v>
          </cell>
          <cell r="E831">
            <v>0</v>
          </cell>
          <cell r="F831">
            <v>0</v>
          </cell>
          <cell r="G831">
            <v>0</v>
          </cell>
          <cell r="H831">
            <v>1</v>
          </cell>
          <cell r="I831">
            <v>1</v>
          </cell>
          <cell r="K831" t="str">
            <v>Ciena</v>
          </cell>
          <cell r="L831">
            <v>0</v>
          </cell>
          <cell r="M831">
            <v>0</v>
          </cell>
          <cell r="N831">
            <v>0</v>
          </cell>
          <cell r="O831">
            <v>0</v>
          </cell>
          <cell r="P831">
            <v>0</v>
          </cell>
          <cell r="Q831">
            <v>13</v>
          </cell>
          <cell r="R831">
            <v>13</v>
          </cell>
        </row>
        <row r="832">
          <cell r="B832" t="str">
            <v>Cisco</v>
          </cell>
          <cell r="C832">
            <v>53</v>
          </cell>
          <cell r="D832">
            <v>76</v>
          </cell>
          <cell r="E832">
            <v>20</v>
          </cell>
          <cell r="F832">
            <v>0</v>
          </cell>
          <cell r="G832">
            <v>42</v>
          </cell>
          <cell r="H832">
            <v>7</v>
          </cell>
          <cell r="I832">
            <v>198</v>
          </cell>
          <cell r="K832" t="str">
            <v>Cisco</v>
          </cell>
          <cell r="L832">
            <v>147</v>
          </cell>
          <cell r="M832">
            <v>1422</v>
          </cell>
          <cell r="N832">
            <v>605</v>
          </cell>
          <cell r="O832">
            <v>0</v>
          </cell>
          <cell r="P832">
            <v>1478</v>
          </cell>
          <cell r="Q832">
            <v>29</v>
          </cell>
          <cell r="R832">
            <v>3681</v>
          </cell>
        </row>
        <row r="833">
          <cell r="B833" t="str">
            <v>Cosine</v>
          </cell>
          <cell r="C833">
            <v>0</v>
          </cell>
          <cell r="D833">
            <v>0</v>
          </cell>
          <cell r="E833">
            <v>0</v>
          </cell>
          <cell r="F833">
            <v>0</v>
          </cell>
          <cell r="G833">
            <v>0</v>
          </cell>
          <cell r="H833">
            <v>0</v>
          </cell>
          <cell r="I833">
            <v>0</v>
          </cell>
          <cell r="K833" t="str">
            <v>Cosine</v>
          </cell>
          <cell r="L833">
            <v>0</v>
          </cell>
          <cell r="M833">
            <v>0</v>
          </cell>
          <cell r="N833">
            <v>0</v>
          </cell>
          <cell r="O833">
            <v>0</v>
          </cell>
          <cell r="P833">
            <v>0</v>
          </cell>
          <cell r="Q833">
            <v>0</v>
          </cell>
          <cell r="R833">
            <v>0</v>
          </cell>
        </row>
        <row r="834">
          <cell r="B834" t="str">
            <v>ECI Telecom</v>
          </cell>
          <cell r="C834">
            <v>0</v>
          </cell>
          <cell r="D834">
            <v>1</v>
          </cell>
          <cell r="E834">
            <v>0</v>
          </cell>
          <cell r="F834">
            <v>0</v>
          </cell>
          <cell r="G834">
            <v>0</v>
          </cell>
          <cell r="H834">
            <v>0</v>
          </cell>
          <cell r="I834">
            <v>1</v>
          </cell>
          <cell r="K834" t="str">
            <v>ECI Telecom</v>
          </cell>
          <cell r="L834">
            <v>0</v>
          </cell>
          <cell r="M834">
            <v>12</v>
          </cell>
          <cell r="N834">
            <v>0</v>
          </cell>
          <cell r="O834">
            <v>0</v>
          </cell>
          <cell r="P834">
            <v>0</v>
          </cell>
          <cell r="Q834">
            <v>0</v>
          </cell>
          <cell r="R834">
            <v>12</v>
          </cell>
        </row>
        <row r="835">
          <cell r="B835" t="str">
            <v>Equipe</v>
          </cell>
          <cell r="C835">
            <v>0</v>
          </cell>
          <cell r="D835">
            <v>0</v>
          </cell>
          <cell r="E835">
            <v>0</v>
          </cell>
          <cell r="F835">
            <v>0</v>
          </cell>
          <cell r="G835">
            <v>0</v>
          </cell>
          <cell r="H835">
            <v>0</v>
          </cell>
          <cell r="I835">
            <v>0</v>
          </cell>
          <cell r="K835" t="str">
            <v>Equipe</v>
          </cell>
          <cell r="L835">
            <v>0</v>
          </cell>
          <cell r="M835">
            <v>0</v>
          </cell>
          <cell r="N835">
            <v>0</v>
          </cell>
          <cell r="O835">
            <v>0</v>
          </cell>
          <cell r="P835">
            <v>0</v>
          </cell>
          <cell r="Q835">
            <v>0</v>
          </cell>
          <cell r="R835">
            <v>0</v>
          </cell>
        </row>
        <row r="836">
          <cell r="B836" t="str">
            <v>Ericsson</v>
          </cell>
          <cell r="C836">
            <v>0</v>
          </cell>
          <cell r="D836">
            <v>0</v>
          </cell>
          <cell r="E836">
            <v>13</v>
          </cell>
          <cell r="F836">
            <v>0</v>
          </cell>
          <cell r="G836">
            <v>0</v>
          </cell>
          <cell r="H836">
            <v>4</v>
          </cell>
          <cell r="I836">
            <v>17</v>
          </cell>
          <cell r="K836" t="str">
            <v>Ericsson</v>
          </cell>
          <cell r="L836">
            <v>0</v>
          </cell>
          <cell r="M836">
            <v>0</v>
          </cell>
          <cell r="N836">
            <v>153</v>
          </cell>
          <cell r="O836">
            <v>0</v>
          </cell>
          <cell r="P836">
            <v>0</v>
          </cell>
          <cell r="Q836">
            <v>22</v>
          </cell>
          <cell r="R836">
            <v>175</v>
          </cell>
        </row>
        <row r="837">
          <cell r="B837" t="str">
            <v>Extreme</v>
          </cell>
          <cell r="C837">
            <v>0</v>
          </cell>
          <cell r="D837">
            <v>0</v>
          </cell>
          <cell r="E837">
            <v>0</v>
          </cell>
          <cell r="F837">
            <v>0</v>
          </cell>
          <cell r="G837">
            <v>1</v>
          </cell>
          <cell r="H837">
            <v>0</v>
          </cell>
          <cell r="I837">
            <v>1</v>
          </cell>
          <cell r="K837" t="str">
            <v>Extreme</v>
          </cell>
          <cell r="L837">
            <v>0</v>
          </cell>
          <cell r="M837">
            <v>0</v>
          </cell>
          <cell r="N837">
            <v>0</v>
          </cell>
          <cell r="O837">
            <v>0</v>
          </cell>
          <cell r="P837">
            <v>77</v>
          </cell>
          <cell r="Q837">
            <v>0</v>
          </cell>
          <cell r="R837">
            <v>77</v>
          </cell>
        </row>
        <row r="838">
          <cell r="B838" t="str">
            <v>Force10</v>
          </cell>
          <cell r="C838">
            <v>0</v>
          </cell>
          <cell r="D838">
            <v>0</v>
          </cell>
          <cell r="E838">
            <v>0</v>
          </cell>
          <cell r="F838">
            <v>0</v>
          </cell>
          <cell r="G838">
            <v>7</v>
          </cell>
          <cell r="H838">
            <v>0</v>
          </cell>
          <cell r="I838">
            <v>7</v>
          </cell>
          <cell r="K838" t="str">
            <v>Force10</v>
          </cell>
          <cell r="L838">
            <v>0</v>
          </cell>
          <cell r="M838">
            <v>0</v>
          </cell>
          <cell r="N838">
            <v>0</v>
          </cell>
          <cell r="O838">
            <v>0</v>
          </cell>
          <cell r="P838">
            <v>46</v>
          </cell>
          <cell r="Q838">
            <v>0</v>
          </cell>
          <cell r="R838">
            <v>46</v>
          </cell>
        </row>
        <row r="839">
          <cell r="B839" t="str">
            <v>Fujitsu</v>
          </cell>
          <cell r="C839">
            <v>0</v>
          </cell>
          <cell r="D839">
            <v>4</v>
          </cell>
          <cell r="E839">
            <v>0</v>
          </cell>
          <cell r="F839">
            <v>0</v>
          </cell>
          <cell r="G839">
            <v>30</v>
          </cell>
          <cell r="H839">
            <v>0</v>
          </cell>
          <cell r="I839">
            <v>34</v>
          </cell>
          <cell r="K839" t="str">
            <v>Fujitsu</v>
          </cell>
          <cell r="L839">
            <v>0</v>
          </cell>
          <cell r="M839">
            <v>29</v>
          </cell>
          <cell r="N839">
            <v>0</v>
          </cell>
          <cell r="O839">
            <v>0</v>
          </cell>
          <cell r="P839">
            <v>1042</v>
          </cell>
          <cell r="Q839">
            <v>0</v>
          </cell>
          <cell r="R839">
            <v>1071</v>
          </cell>
        </row>
        <row r="840">
          <cell r="B840" t="str">
            <v>Hammerhead Systems</v>
          </cell>
          <cell r="C840">
            <v>0</v>
          </cell>
          <cell r="D840">
            <v>0</v>
          </cell>
          <cell r="E840">
            <v>0</v>
          </cell>
          <cell r="F840">
            <v>0</v>
          </cell>
          <cell r="G840">
            <v>0</v>
          </cell>
          <cell r="H840">
            <v>0</v>
          </cell>
          <cell r="I840">
            <v>0</v>
          </cell>
          <cell r="K840" t="str">
            <v>Hammerhead Systems</v>
          </cell>
          <cell r="L840">
            <v>0</v>
          </cell>
          <cell r="M840">
            <v>0</v>
          </cell>
          <cell r="N840">
            <v>0</v>
          </cell>
          <cell r="O840">
            <v>0</v>
          </cell>
          <cell r="P840">
            <v>0</v>
          </cell>
          <cell r="Q840">
            <v>0</v>
          </cell>
          <cell r="R840">
            <v>0</v>
          </cell>
        </row>
        <row r="841">
          <cell r="B841" t="str">
            <v>Hitachi</v>
          </cell>
          <cell r="C841">
            <v>0</v>
          </cell>
          <cell r="D841">
            <v>0</v>
          </cell>
          <cell r="E841">
            <v>0</v>
          </cell>
          <cell r="F841">
            <v>0</v>
          </cell>
          <cell r="G841">
            <v>0</v>
          </cell>
          <cell r="H841">
            <v>0</v>
          </cell>
          <cell r="I841">
            <v>0</v>
          </cell>
          <cell r="K841" t="str">
            <v>Hitachi</v>
          </cell>
          <cell r="L841">
            <v>0</v>
          </cell>
          <cell r="M841">
            <v>0</v>
          </cell>
          <cell r="N841">
            <v>0</v>
          </cell>
          <cell r="O841">
            <v>0</v>
          </cell>
          <cell r="P841">
            <v>0</v>
          </cell>
          <cell r="Q841">
            <v>0</v>
          </cell>
          <cell r="R841">
            <v>0</v>
          </cell>
        </row>
        <row r="842">
          <cell r="B842" t="str">
            <v>Hitachi Cable</v>
          </cell>
          <cell r="C842">
            <v>0</v>
          </cell>
          <cell r="D842">
            <v>0</v>
          </cell>
          <cell r="E842">
            <v>0</v>
          </cell>
          <cell r="F842">
            <v>0</v>
          </cell>
          <cell r="G842">
            <v>0</v>
          </cell>
          <cell r="H842">
            <v>0</v>
          </cell>
          <cell r="I842">
            <v>0</v>
          </cell>
          <cell r="K842" t="str">
            <v>Hitachi Cable</v>
          </cell>
          <cell r="L842">
            <v>0</v>
          </cell>
          <cell r="M842">
            <v>0</v>
          </cell>
          <cell r="N842">
            <v>0</v>
          </cell>
          <cell r="O842">
            <v>0</v>
          </cell>
          <cell r="P842">
            <v>0</v>
          </cell>
          <cell r="Q842">
            <v>0</v>
          </cell>
          <cell r="R842">
            <v>0</v>
          </cell>
        </row>
        <row r="843">
          <cell r="B843" t="str">
            <v>Huawei</v>
          </cell>
          <cell r="C843">
            <v>2</v>
          </cell>
          <cell r="D843">
            <v>32</v>
          </cell>
          <cell r="E843">
            <v>0</v>
          </cell>
          <cell r="F843">
            <v>0</v>
          </cell>
          <cell r="G843">
            <v>9</v>
          </cell>
          <cell r="H843">
            <v>0</v>
          </cell>
          <cell r="I843">
            <v>43</v>
          </cell>
          <cell r="K843" t="str">
            <v>Huawei</v>
          </cell>
          <cell r="L843">
            <v>10</v>
          </cell>
          <cell r="M843">
            <v>175</v>
          </cell>
          <cell r="N843">
            <v>0</v>
          </cell>
          <cell r="O843">
            <v>0</v>
          </cell>
          <cell r="P843">
            <v>19439</v>
          </cell>
          <cell r="Q843">
            <v>0</v>
          </cell>
          <cell r="R843">
            <v>19624</v>
          </cell>
        </row>
        <row r="844">
          <cell r="B844" t="str">
            <v>Hyperchip</v>
          </cell>
          <cell r="C844">
            <v>0</v>
          </cell>
          <cell r="D844">
            <v>0</v>
          </cell>
          <cell r="E844">
            <v>0</v>
          </cell>
          <cell r="F844">
            <v>0</v>
          </cell>
          <cell r="G844">
            <v>0</v>
          </cell>
          <cell r="H844">
            <v>0</v>
          </cell>
          <cell r="I844">
            <v>0</v>
          </cell>
          <cell r="K844" t="str">
            <v>Hyperchip</v>
          </cell>
          <cell r="L844">
            <v>0</v>
          </cell>
          <cell r="M844">
            <v>0</v>
          </cell>
          <cell r="N844">
            <v>0</v>
          </cell>
          <cell r="O844">
            <v>0</v>
          </cell>
          <cell r="P844">
            <v>0</v>
          </cell>
          <cell r="Q844">
            <v>0</v>
          </cell>
          <cell r="R844">
            <v>0</v>
          </cell>
        </row>
        <row r="845">
          <cell r="B845" t="str">
            <v>Juniper</v>
          </cell>
          <cell r="C845">
            <v>31</v>
          </cell>
          <cell r="D845">
            <v>16</v>
          </cell>
          <cell r="E845">
            <v>14</v>
          </cell>
          <cell r="F845">
            <v>0</v>
          </cell>
          <cell r="G845">
            <v>0</v>
          </cell>
          <cell r="H845">
            <v>0</v>
          </cell>
          <cell r="I845">
            <v>61</v>
          </cell>
          <cell r="K845" t="str">
            <v>Juniper</v>
          </cell>
          <cell r="L845">
            <v>53</v>
          </cell>
          <cell r="M845">
            <v>285</v>
          </cell>
          <cell r="N845">
            <v>101</v>
          </cell>
          <cell r="O845">
            <v>0</v>
          </cell>
          <cell r="P845">
            <v>0</v>
          </cell>
          <cell r="Q845">
            <v>0</v>
          </cell>
          <cell r="R845">
            <v>439</v>
          </cell>
        </row>
        <row r="846">
          <cell r="B846" t="str">
            <v>Laurel Networks</v>
          </cell>
          <cell r="C846">
            <v>0</v>
          </cell>
          <cell r="D846">
            <v>0</v>
          </cell>
          <cell r="E846">
            <v>0</v>
          </cell>
          <cell r="F846">
            <v>0</v>
          </cell>
          <cell r="G846">
            <v>0</v>
          </cell>
          <cell r="H846">
            <v>0</v>
          </cell>
          <cell r="I846">
            <v>0</v>
          </cell>
          <cell r="K846" t="str">
            <v>Laurel Networks</v>
          </cell>
          <cell r="L846">
            <v>0</v>
          </cell>
          <cell r="M846">
            <v>0</v>
          </cell>
          <cell r="N846">
            <v>0</v>
          </cell>
          <cell r="O846">
            <v>0</v>
          </cell>
          <cell r="P846">
            <v>0</v>
          </cell>
          <cell r="Q846">
            <v>0</v>
          </cell>
          <cell r="R846">
            <v>0</v>
          </cell>
        </row>
        <row r="847">
          <cell r="B847" t="str">
            <v>Lucent</v>
          </cell>
          <cell r="C847">
            <v>0</v>
          </cell>
          <cell r="D847">
            <v>0</v>
          </cell>
          <cell r="E847">
            <v>0</v>
          </cell>
          <cell r="F847">
            <v>0</v>
          </cell>
          <cell r="G847">
            <v>0</v>
          </cell>
          <cell r="H847">
            <v>0</v>
          </cell>
          <cell r="I847">
            <v>0</v>
          </cell>
          <cell r="K847" t="str">
            <v>Lucent</v>
          </cell>
          <cell r="L847">
            <v>0</v>
          </cell>
          <cell r="M847">
            <v>0</v>
          </cell>
          <cell r="N847">
            <v>0</v>
          </cell>
          <cell r="O847">
            <v>0</v>
          </cell>
          <cell r="P847">
            <v>0</v>
          </cell>
          <cell r="Q847">
            <v>0</v>
          </cell>
          <cell r="R847">
            <v>0</v>
          </cell>
        </row>
        <row r="848">
          <cell r="B848" t="str">
            <v>NEC</v>
          </cell>
          <cell r="C848">
            <v>0</v>
          </cell>
          <cell r="D848">
            <v>13</v>
          </cell>
          <cell r="E848">
            <v>0</v>
          </cell>
          <cell r="F848">
            <v>0</v>
          </cell>
          <cell r="G848">
            <v>2</v>
          </cell>
          <cell r="H848">
            <v>10</v>
          </cell>
          <cell r="I848">
            <v>25</v>
          </cell>
          <cell r="K848" t="str">
            <v>NEC</v>
          </cell>
          <cell r="L848">
            <v>0</v>
          </cell>
          <cell r="M848">
            <v>104</v>
          </cell>
          <cell r="N848">
            <v>0</v>
          </cell>
          <cell r="O848">
            <v>0</v>
          </cell>
          <cell r="P848">
            <v>70</v>
          </cell>
          <cell r="Q848">
            <v>333</v>
          </cell>
          <cell r="R848">
            <v>507</v>
          </cell>
        </row>
        <row r="849">
          <cell r="B849" t="str">
            <v>Nokia Siemens Networks</v>
          </cell>
          <cell r="C849">
            <v>0</v>
          </cell>
          <cell r="D849">
            <v>0</v>
          </cell>
          <cell r="E849">
            <v>0</v>
          </cell>
          <cell r="F849">
            <v>0</v>
          </cell>
          <cell r="G849">
            <v>18</v>
          </cell>
          <cell r="H849">
            <v>0</v>
          </cell>
          <cell r="I849">
            <v>18</v>
          </cell>
          <cell r="K849" t="str">
            <v>Nokia Siemens Networks</v>
          </cell>
          <cell r="L849">
            <v>0</v>
          </cell>
          <cell r="M849">
            <v>0</v>
          </cell>
          <cell r="N849">
            <v>0</v>
          </cell>
          <cell r="O849">
            <v>0</v>
          </cell>
          <cell r="P849">
            <v>4100</v>
          </cell>
          <cell r="Q849">
            <v>0</v>
          </cell>
          <cell r="R849">
            <v>4100</v>
          </cell>
        </row>
        <row r="850">
          <cell r="B850" t="str">
            <v>Nortel</v>
          </cell>
          <cell r="C850">
            <v>0</v>
          </cell>
          <cell r="D850">
            <v>0</v>
          </cell>
          <cell r="E850">
            <v>1</v>
          </cell>
          <cell r="F850">
            <v>0</v>
          </cell>
          <cell r="G850">
            <v>0</v>
          </cell>
          <cell r="H850">
            <v>41</v>
          </cell>
          <cell r="I850">
            <v>42</v>
          </cell>
          <cell r="K850" t="str">
            <v>Nortel</v>
          </cell>
          <cell r="L850">
            <v>0</v>
          </cell>
          <cell r="M850">
            <v>0</v>
          </cell>
          <cell r="N850">
            <v>5</v>
          </cell>
          <cell r="O850">
            <v>0</v>
          </cell>
          <cell r="P850">
            <v>0</v>
          </cell>
          <cell r="Q850">
            <v>178</v>
          </cell>
          <cell r="R850">
            <v>183</v>
          </cell>
        </row>
        <row r="851">
          <cell r="B851" t="str">
            <v>Procket</v>
          </cell>
          <cell r="C851">
            <v>0</v>
          </cell>
          <cell r="D851">
            <v>0</v>
          </cell>
          <cell r="E851">
            <v>0</v>
          </cell>
          <cell r="F851">
            <v>0</v>
          </cell>
          <cell r="G851">
            <v>0</v>
          </cell>
          <cell r="H851">
            <v>0</v>
          </cell>
          <cell r="I851">
            <v>0</v>
          </cell>
          <cell r="K851" t="str">
            <v>Procket</v>
          </cell>
          <cell r="L851">
            <v>0</v>
          </cell>
          <cell r="M851">
            <v>0</v>
          </cell>
          <cell r="N851">
            <v>0</v>
          </cell>
          <cell r="O851">
            <v>0</v>
          </cell>
          <cell r="P851">
            <v>0</v>
          </cell>
          <cell r="Q851">
            <v>0</v>
          </cell>
          <cell r="R851">
            <v>0</v>
          </cell>
        </row>
        <row r="852">
          <cell r="B852" t="str">
            <v>Quarry</v>
          </cell>
          <cell r="C852">
            <v>0</v>
          </cell>
          <cell r="D852">
            <v>0</v>
          </cell>
          <cell r="E852">
            <v>0</v>
          </cell>
          <cell r="F852">
            <v>0</v>
          </cell>
          <cell r="G852">
            <v>0</v>
          </cell>
          <cell r="H852">
            <v>0</v>
          </cell>
          <cell r="I852">
            <v>0</v>
          </cell>
          <cell r="K852" t="str">
            <v>Quarry</v>
          </cell>
          <cell r="L852">
            <v>0</v>
          </cell>
          <cell r="M852">
            <v>0</v>
          </cell>
          <cell r="N852">
            <v>0</v>
          </cell>
          <cell r="O852">
            <v>0</v>
          </cell>
          <cell r="P852">
            <v>0</v>
          </cell>
          <cell r="Q852">
            <v>0</v>
          </cell>
          <cell r="R852">
            <v>0</v>
          </cell>
        </row>
        <row r="853">
          <cell r="B853" t="str">
            <v>Redback</v>
          </cell>
          <cell r="C853">
            <v>0</v>
          </cell>
          <cell r="D853">
            <v>0</v>
          </cell>
          <cell r="E853">
            <v>0</v>
          </cell>
          <cell r="F853">
            <v>0</v>
          </cell>
          <cell r="G853">
            <v>0</v>
          </cell>
          <cell r="H853">
            <v>0</v>
          </cell>
          <cell r="I853">
            <v>0</v>
          </cell>
          <cell r="K853" t="str">
            <v>Redback</v>
          </cell>
          <cell r="L853">
            <v>0</v>
          </cell>
          <cell r="M853">
            <v>0</v>
          </cell>
          <cell r="N853">
            <v>0</v>
          </cell>
          <cell r="O853">
            <v>0</v>
          </cell>
          <cell r="P853">
            <v>0</v>
          </cell>
          <cell r="Q853">
            <v>0</v>
          </cell>
          <cell r="R853">
            <v>0</v>
          </cell>
        </row>
        <row r="854">
          <cell r="B854" t="str">
            <v>Riverstone</v>
          </cell>
          <cell r="C854">
            <v>0</v>
          </cell>
          <cell r="D854">
            <v>0</v>
          </cell>
          <cell r="E854">
            <v>0</v>
          </cell>
          <cell r="F854">
            <v>0</v>
          </cell>
          <cell r="G854">
            <v>0</v>
          </cell>
          <cell r="H854">
            <v>0</v>
          </cell>
          <cell r="I854">
            <v>0</v>
          </cell>
          <cell r="K854" t="str">
            <v>Riverstone</v>
          </cell>
          <cell r="L854">
            <v>0</v>
          </cell>
          <cell r="M854">
            <v>0</v>
          </cell>
          <cell r="N854">
            <v>0</v>
          </cell>
          <cell r="O854">
            <v>0</v>
          </cell>
          <cell r="P854">
            <v>0</v>
          </cell>
          <cell r="Q854">
            <v>0</v>
          </cell>
          <cell r="R854">
            <v>0</v>
          </cell>
        </row>
        <row r="855">
          <cell r="B855" t="str">
            <v>Tellabs</v>
          </cell>
          <cell r="C855">
            <v>0</v>
          </cell>
          <cell r="D855">
            <v>3</v>
          </cell>
          <cell r="E855">
            <v>0</v>
          </cell>
          <cell r="F855">
            <v>0</v>
          </cell>
          <cell r="G855">
            <v>0</v>
          </cell>
          <cell r="H855">
            <v>0</v>
          </cell>
          <cell r="I855">
            <v>3</v>
          </cell>
          <cell r="K855" t="str">
            <v>Tellabs</v>
          </cell>
          <cell r="L855">
            <v>0</v>
          </cell>
          <cell r="M855">
            <v>23</v>
          </cell>
          <cell r="N855">
            <v>0</v>
          </cell>
          <cell r="O855">
            <v>0</v>
          </cell>
          <cell r="P855">
            <v>0</v>
          </cell>
          <cell r="Q855">
            <v>0</v>
          </cell>
          <cell r="R855">
            <v>23</v>
          </cell>
        </row>
        <row r="856">
          <cell r="B856" t="str">
            <v>ZTE</v>
          </cell>
          <cell r="C856">
            <v>1</v>
          </cell>
          <cell r="D856">
            <v>9</v>
          </cell>
          <cell r="E856">
            <v>0</v>
          </cell>
          <cell r="F856">
            <v>0</v>
          </cell>
          <cell r="G856">
            <v>16</v>
          </cell>
          <cell r="H856">
            <v>0</v>
          </cell>
          <cell r="I856">
            <v>26</v>
          </cell>
          <cell r="K856" t="str">
            <v>ZTE</v>
          </cell>
          <cell r="L856">
            <v>4</v>
          </cell>
          <cell r="M856">
            <v>126</v>
          </cell>
          <cell r="N856">
            <v>0</v>
          </cell>
          <cell r="O856">
            <v>0</v>
          </cell>
          <cell r="P856">
            <v>9600</v>
          </cell>
          <cell r="Q856">
            <v>0</v>
          </cell>
          <cell r="R856">
            <v>9730</v>
          </cell>
        </row>
        <row r="857">
          <cell r="B857" t="str">
            <v>Other</v>
          </cell>
          <cell r="C857">
            <v>0</v>
          </cell>
          <cell r="D857">
            <v>0</v>
          </cell>
          <cell r="E857">
            <v>0</v>
          </cell>
          <cell r="F857">
            <v>0</v>
          </cell>
          <cell r="G857">
            <v>0</v>
          </cell>
          <cell r="H857">
            <v>0</v>
          </cell>
          <cell r="I857">
            <v>0</v>
          </cell>
          <cell r="K857" t="str">
            <v>Other</v>
          </cell>
          <cell r="L857">
            <v>0</v>
          </cell>
          <cell r="M857">
            <v>0</v>
          </cell>
          <cell r="N857">
            <v>0</v>
          </cell>
          <cell r="O857">
            <v>0</v>
          </cell>
          <cell r="P857">
            <v>0</v>
          </cell>
          <cell r="Q857">
            <v>0</v>
          </cell>
          <cell r="R857">
            <v>0</v>
          </cell>
        </row>
        <row r="858">
          <cell r="B858" t="str">
            <v>Total</v>
          </cell>
          <cell r="C858">
            <v>87</v>
          </cell>
          <cell r="D858">
            <v>188</v>
          </cell>
          <cell r="E858">
            <v>48</v>
          </cell>
          <cell r="F858">
            <v>0</v>
          </cell>
          <cell r="G858">
            <v>141</v>
          </cell>
          <cell r="H858">
            <v>84</v>
          </cell>
          <cell r="I858">
            <v>548</v>
          </cell>
          <cell r="K858" t="str">
            <v>Total</v>
          </cell>
          <cell r="L858">
            <v>214</v>
          </cell>
          <cell r="M858">
            <v>2477</v>
          </cell>
          <cell r="N858">
            <v>864</v>
          </cell>
          <cell r="O858">
            <v>0</v>
          </cell>
          <cell r="P858">
            <v>36562</v>
          </cell>
          <cell r="Q858">
            <v>709</v>
          </cell>
          <cell r="R858">
            <v>40826</v>
          </cell>
        </row>
        <row r="862">
          <cell r="B862" t="str">
            <v>Vendor</v>
          </cell>
          <cell r="C862" t="str">
            <v>Core IP/MPLS</v>
          </cell>
          <cell r="D862" t="str">
            <v xml:space="preserve">Edge IP/MPLS </v>
          </cell>
          <cell r="E862" t="str">
            <v>Subscriber Service Router</v>
          </cell>
          <cell r="F862" t="str">
            <v>BRAS</v>
          </cell>
          <cell r="G862" t="str">
            <v>IP/Ethernet</v>
          </cell>
          <cell r="H862" t="str">
            <v>ATM/MPLS</v>
          </cell>
          <cell r="I862" t="str">
            <v>Total IPS</v>
          </cell>
          <cell r="K862" t="str">
            <v>Vendor</v>
          </cell>
          <cell r="L862" t="str">
            <v>Core IP/MPLS</v>
          </cell>
          <cell r="M862" t="str">
            <v>Edge IP/MPLS</v>
          </cell>
          <cell r="N862" t="str">
            <v>Subscriber Service Router</v>
          </cell>
          <cell r="O862" t="str">
            <v>BRAS</v>
          </cell>
          <cell r="P862" t="str">
            <v>IP/Ethernet</v>
          </cell>
          <cell r="Q862" t="str">
            <v>ATM/MPLS</v>
          </cell>
          <cell r="R862" t="str">
            <v>Total IPS</v>
          </cell>
        </row>
        <row r="863">
          <cell r="B863" t="str">
            <v>Alaxala Networks</v>
          </cell>
          <cell r="C863">
            <v>0</v>
          </cell>
          <cell r="D863">
            <v>6</v>
          </cell>
          <cell r="E863">
            <v>0</v>
          </cell>
          <cell r="F863">
            <v>0</v>
          </cell>
          <cell r="G863">
            <v>21</v>
          </cell>
          <cell r="H863">
            <v>0</v>
          </cell>
          <cell r="I863">
            <v>27</v>
          </cell>
          <cell r="K863" t="str">
            <v>Alaxala Networks</v>
          </cell>
          <cell r="L863">
            <v>0</v>
          </cell>
          <cell r="M863">
            <v>61</v>
          </cell>
          <cell r="N863">
            <v>0</v>
          </cell>
          <cell r="O863">
            <v>0</v>
          </cell>
          <cell r="P863">
            <v>934</v>
          </cell>
          <cell r="Q863">
            <v>0</v>
          </cell>
          <cell r="R863">
            <v>995</v>
          </cell>
        </row>
        <row r="864">
          <cell r="B864" t="str">
            <v>Alcatel-Lucent</v>
          </cell>
          <cell r="C864">
            <v>0</v>
          </cell>
          <cell r="D864">
            <v>29</v>
          </cell>
          <cell r="E864">
            <v>0</v>
          </cell>
          <cell r="F864">
            <v>0</v>
          </cell>
          <cell r="G864">
            <v>3</v>
          </cell>
          <cell r="H864">
            <v>17</v>
          </cell>
          <cell r="I864">
            <v>49</v>
          </cell>
          <cell r="K864" t="str">
            <v>Alcatel-Lucent</v>
          </cell>
          <cell r="L864">
            <v>0</v>
          </cell>
          <cell r="M864">
            <v>232</v>
          </cell>
          <cell r="N864">
            <v>0</v>
          </cell>
          <cell r="O864">
            <v>0</v>
          </cell>
          <cell r="P864">
            <v>122</v>
          </cell>
          <cell r="Q864">
            <v>117</v>
          </cell>
          <cell r="R864">
            <v>471</v>
          </cell>
        </row>
        <row r="865">
          <cell r="B865" t="str">
            <v>Atrica</v>
          </cell>
          <cell r="C865">
            <v>0</v>
          </cell>
          <cell r="D865">
            <v>0</v>
          </cell>
          <cell r="E865">
            <v>0</v>
          </cell>
          <cell r="F865">
            <v>0</v>
          </cell>
          <cell r="G865">
            <v>3</v>
          </cell>
          <cell r="H865">
            <v>0</v>
          </cell>
          <cell r="I865">
            <v>3</v>
          </cell>
          <cell r="K865" t="str">
            <v>Atrica</v>
          </cell>
          <cell r="L865">
            <v>0</v>
          </cell>
          <cell r="M865">
            <v>0</v>
          </cell>
          <cell r="N865">
            <v>0</v>
          </cell>
          <cell r="O865">
            <v>0</v>
          </cell>
          <cell r="P865">
            <v>15</v>
          </cell>
          <cell r="Q865">
            <v>0</v>
          </cell>
          <cell r="R865">
            <v>15</v>
          </cell>
        </row>
        <row r="866">
          <cell r="B866" t="str">
            <v>Avici</v>
          </cell>
          <cell r="C866">
            <v>1</v>
          </cell>
          <cell r="D866">
            <v>0</v>
          </cell>
          <cell r="E866">
            <v>0</v>
          </cell>
          <cell r="F866">
            <v>0</v>
          </cell>
          <cell r="G866">
            <v>0</v>
          </cell>
          <cell r="H866">
            <v>0</v>
          </cell>
          <cell r="I866">
            <v>1</v>
          </cell>
          <cell r="K866" t="str">
            <v>Avici</v>
          </cell>
          <cell r="L866">
            <v>2</v>
          </cell>
          <cell r="M866">
            <v>0</v>
          </cell>
          <cell r="N866">
            <v>0</v>
          </cell>
          <cell r="O866">
            <v>0</v>
          </cell>
          <cell r="P866">
            <v>0</v>
          </cell>
          <cell r="Q866">
            <v>0</v>
          </cell>
          <cell r="R866">
            <v>2</v>
          </cell>
        </row>
        <row r="867">
          <cell r="B867" t="str">
            <v>Brocade</v>
          </cell>
          <cell r="C867">
            <v>0</v>
          </cell>
          <cell r="D867">
            <v>0</v>
          </cell>
          <cell r="E867">
            <v>0</v>
          </cell>
          <cell r="F867">
            <v>0</v>
          </cell>
          <cell r="G867">
            <v>4</v>
          </cell>
          <cell r="H867">
            <v>0</v>
          </cell>
          <cell r="I867">
            <v>4</v>
          </cell>
          <cell r="K867" t="str">
            <v>Brocade</v>
          </cell>
          <cell r="L867">
            <v>0</v>
          </cell>
          <cell r="M867">
            <v>0</v>
          </cell>
          <cell r="N867">
            <v>0</v>
          </cell>
          <cell r="O867">
            <v>0</v>
          </cell>
          <cell r="P867">
            <v>148</v>
          </cell>
          <cell r="Q867">
            <v>0</v>
          </cell>
          <cell r="R867">
            <v>148</v>
          </cell>
        </row>
        <row r="868">
          <cell r="B868" t="str">
            <v>Caspian</v>
          </cell>
          <cell r="C868">
            <v>0</v>
          </cell>
          <cell r="D868">
            <v>0</v>
          </cell>
          <cell r="E868">
            <v>0</v>
          </cell>
          <cell r="F868">
            <v>0</v>
          </cell>
          <cell r="G868">
            <v>0</v>
          </cell>
          <cell r="H868">
            <v>0</v>
          </cell>
          <cell r="I868">
            <v>0</v>
          </cell>
          <cell r="K868" t="str">
            <v>Caspian</v>
          </cell>
          <cell r="L868">
            <v>0</v>
          </cell>
          <cell r="M868">
            <v>0</v>
          </cell>
          <cell r="N868">
            <v>0</v>
          </cell>
          <cell r="O868">
            <v>0</v>
          </cell>
          <cell r="P868">
            <v>0</v>
          </cell>
          <cell r="Q868">
            <v>0</v>
          </cell>
          <cell r="R868">
            <v>0</v>
          </cell>
        </row>
        <row r="869">
          <cell r="B869" t="str">
            <v>Chiaro</v>
          </cell>
          <cell r="C869">
            <v>0</v>
          </cell>
          <cell r="D869">
            <v>0</v>
          </cell>
          <cell r="E869">
            <v>0</v>
          </cell>
          <cell r="F869">
            <v>0</v>
          </cell>
          <cell r="G869">
            <v>0</v>
          </cell>
          <cell r="H869">
            <v>0</v>
          </cell>
          <cell r="I869">
            <v>0</v>
          </cell>
          <cell r="K869" t="str">
            <v>Chiaro</v>
          </cell>
          <cell r="L869">
            <v>0</v>
          </cell>
          <cell r="M869">
            <v>0</v>
          </cell>
          <cell r="N869">
            <v>0</v>
          </cell>
          <cell r="O869">
            <v>0</v>
          </cell>
          <cell r="P869">
            <v>0</v>
          </cell>
          <cell r="Q869">
            <v>0</v>
          </cell>
          <cell r="R869">
            <v>0</v>
          </cell>
        </row>
        <row r="870">
          <cell r="B870" t="str">
            <v>Ciena</v>
          </cell>
          <cell r="C870">
            <v>0</v>
          </cell>
          <cell r="D870">
            <v>0</v>
          </cell>
          <cell r="E870">
            <v>0</v>
          </cell>
          <cell r="F870">
            <v>0</v>
          </cell>
          <cell r="G870">
            <v>0</v>
          </cell>
          <cell r="H870">
            <v>0</v>
          </cell>
          <cell r="I870">
            <v>0</v>
          </cell>
          <cell r="K870" t="str">
            <v>Ciena</v>
          </cell>
          <cell r="L870">
            <v>0</v>
          </cell>
          <cell r="M870">
            <v>0</v>
          </cell>
          <cell r="N870">
            <v>0</v>
          </cell>
          <cell r="O870">
            <v>0</v>
          </cell>
          <cell r="P870">
            <v>0</v>
          </cell>
          <cell r="Q870">
            <v>0</v>
          </cell>
          <cell r="R870">
            <v>0</v>
          </cell>
        </row>
        <row r="871">
          <cell r="B871" t="str">
            <v>Cisco</v>
          </cell>
          <cell r="C871">
            <v>74</v>
          </cell>
          <cell r="D871">
            <v>106</v>
          </cell>
          <cell r="E871">
            <v>25</v>
          </cell>
          <cell r="F871">
            <v>0</v>
          </cell>
          <cell r="G871">
            <v>53</v>
          </cell>
          <cell r="H871">
            <v>6</v>
          </cell>
          <cell r="I871">
            <v>264</v>
          </cell>
          <cell r="K871" t="str">
            <v>Cisco</v>
          </cell>
          <cell r="L871">
            <v>191</v>
          </cell>
          <cell r="M871">
            <v>2096</v>
          </cell>
          <cell r="N871">
            <v>848</v>
          </cell>
          <cell r="O871">
            <v>0</v>
          </cell>
          <cell r="P871">
            <v>1845</v>
          </cell>
          <cell r="Q871">
            <v>26</v>
          </cell>
          <cell r="R871">
            <v>5006</v>
          </cell>
        </row>
        <row r="872">
          <cell r="B872" t="str">
            <v>Cosine</v>
          </cell>
          <cell r="C872">
            <v>0</v>
          </cell>
          <cell r="D872">
            <v>0</v>
          </cell>
          <cell r="E872">
            <v>0</v>
          </cell>
          <cell r="F872">
            <v>0</v>
          </cell>
          <cell r="G872">
            <v>0</v>
          </cell>
          <cell r="H872">
            <v>0</v>
          </cell>
          <cell r="I872">
            <v>0</v>
          </cell>
          <cell r="K872" t="str">
            <v>Cosine</v>
          </cell>
          <cell r="L872">
            <v>0</v>
          </cell>
          <cell r="M872">
            <v>0</v>
          </cell>
          <cell r="N872">
            <v>0</v>
          </cell>
          <cell r="O872">
            <v>0</v>
          </cell>
          <cell r="P872">
            <v>0</v>
          </cell>
          <cell r="Q872">
            <v>0</v>
          </cell>
          <cell r="R872">
            <v>0</v>
          </cell>
        </row>
        <row r="873">
          <cell r="B873" t="str">
            <v>ECI Telecom</v>
          </cell>
          <cell r="C873">
            <v>0</v>
          </cell>
          <cell r="D873">
            <v>1</v>
          </cell>
          <cell r="E873">
            <v>0</v>
          </cell>
          <cell r="F873">
            <v>0</v>
          </cell>
          <cell r="G873">
            <v>0</v>
          </cell>
          <cell r="H873">
            <v>0</v>
          </cell>
          <cell r="I873">
            <v>1</v>
          </cell>
          <cell r="K873" t="str">
            <v>ECI Telecom</v>
          </cell>
          <cell r="L873">
            <v>0</v>
          </cell>
          <cell r="M873">
            <v>100</v>
          </cell>
          <cell r="N873">
            <v>0</v>
          </cell>
          <cell r="O873">
            <v>0</v>
          </cell>
          <cell r="P873">
            <v>0</v>
          </cell>
          <cell r="Q873">
            <v>0</v>
          </cell>
          <cell r="R873">
            <v>100</v>
          </cell>
        </row>
        <row r="874">
          <cell r="B874" t="str">
            <v>Equipe</v>
          </cell>
          <cell r="C874">
            <v>0</v>
          </cell>
          <cell r="D874">
            <v>0</v>
          </cell>
          <cell r="E874">
            <v>0</v>
          </cell>
          <cell r="F874">
            <v>0</v>
          </cell>
          <cell r="G874">
            <v>0</v>
          </cell>
          <cell r="H874">
            <v>0</v>
          </cell>
          <cell r="I874">
            <v>0</v>
          </cell>
          <cell r="K874" t="str">
            <v>Equipe</v>
          </cell>
          <cell r="L874">
            <v>0</v>
          </cell>
          <cell r="M874">
            <v>0</v>
          </cell>
          <cell r="N874">
            <v>0</v>
          </cell>
          <cell r="O874">
            <v>0</v>
          </cell>
          <cell r="P874">
            <v>0</v>
          </cell>
          <cell r="Q874">
            <v>0</v>
          </cell>
          <cell r="R874">
            <v>0</v>
          </cell>
        </row>
        <row r="875">
          <cell r="B875" t="str">
            <v>Ericsson</v>
          </cell>
          <cell r="C875">
            <v>0</v>
          </cell>
          <cell r="D875">
            <v>0</v>
          </cell>
          <cell r="E875">
            <v>12</v>
          </cell>
          <cell r="F875">
            <v>0</v>
          </cell>
          <cell r="G875">
            <v>0</v>
          </cell>
          <cell r="H875">
            <v>4</v>
          </cell>
          <cell r="I875">
            <v>16</v>
          </cell>
          <cell r="K875" t="str">
            <v>Ericsson</v>
          </cell>
          <cell r="L875">
            <v>0</v>
          </cell>
          <cell r="M875">
            <v>0</v>
          </cell>
          <cell r="N875">
            <v>135</v>
          </cell>
          <cell r="O875">
            <v>0</v>
          </cell>
          <cell r="P875">
            <v>0</v>
          </cell>
          <cell r="Q875">
            <v>18</v>
          </cell>
          <cell r="R875">
            <v>153</v>
          </cell>
        </row>
        <row r="876">
          <cell r="B876" t="str">
            <v>Extreme</v>
          </cell>
          <cell r="C876">
            <v>0</v>
          </cell>
          <cell r="D876">
            <v>0</v>
          </cell>
          <cell r="E876">
            <v>0</v>
          </cell>
          <cell r="F876">
            <v>0</v>
          </cell>
          <cell r="G876">
            <v>1</v>
          </cell>
          <cell r="H876">
            <v>0</v>
          </cell>
          <cell r="I876">
            <v>1</v>
          </cell>
          <cell r="K876" t="str">
            <v>Extreme</v>
          </cell>
          <cell r="L876">
            <v>0</v>
          </cell>
          <cell r="M876">
            <v>0</v>
          </cell>
          <cell r="N876">
            <v>0</v>
          </cell>
          <cell r="O876">
            <v>0</v>
          </cell>
          <cell r="P876">
            <v>68</v>
          </cell>
          <cell r="Q876">
            <v>0</v>
          </cell>
          <cell r="R876">
            <v>68</v>
          </cell>
        </row>
        <row r="877">
          <cell r="B877" t="str">
            <v>Force10</v>
          </cell>
          <cell r="C877">
            <v>0</v>
          </cell>
          <cell r="D877">
            <v>0</v>
          </cell>
          <cell r="E877">
            <v>0</v>
          </cell>
          <cell r="F877">
            <v>0</v>
          </cell>
          <cell r="G877">
            <v>7</v>
          </cell>
          <cell r="H877">
            <v>0</v>
          </cell>
          <cell r="I877">
            <v>7</v>
          </cell>
          <cell r="K877" t="str">
            <v>Force10</v>
          </cell>
          <cell r="L877">
            <v>0</v>
          </cell>
          <cell r="M877">
            <v>0</v>
          </cell>
          <cell r="N877">
            <v>0</v>
          </cell>
          <cell r="O877">
            <v>0</v>
          </cell>
          <cell r="P877">
            <v>46</v>
          </cell>
          <cell r="Q877">
            <v>0</v>
          </cell>
          <cell r="R877">
            <v>46</v>
          </cell>
        </row>
        <row r="878">
          <cell r="B878" t="str">
            <v>Fujitsu</v>
          </cell>
          <cell r="C878">
            <v>0</v>
          </cell>
          <cell r="D878">
            <v>2</v>
          </cell>
          <cell r="E878">
            <v>0</v>
          </cell>
          <cell r="F878">
            <v>0</v>
          </cell>
          <cell r="G878">
            <v>12</v>
          </cell>
          <cell r="H878">
            <v>0</v>
          </cell>
          <cell r="I878">
            <v>14</v>
          </cell>
          <cell r="K878" t="str">
            <v>Fujitsu</v>
          </cell>
          <cell r="L878">
            <v>0</v>
          </cell>
          <cell r="M878">
            <v>14</v>
          </cell>
          <cell r="N878">
            <v>0</v>
          </cell>
          <cell r="O878">
            <v>0</v>
          </cell>
          <cell r="P878">
            <v>421</v>
          </cell>
          <cell r="Q878">
            <v>0</v>
          </cell>
          <cell r="R878">
            <v>435</v>
          </cell>
        </row>
        <row r="879">
          <cell r="B879" t="str">
            <v>Hammerhead Systems</v>
          </cell>
          <cell r="C879">
            <v>0</v>
          </cell>
          <cell r="D879">
            <v>0</v>
          </cell>
          <cell r="E879">
            <v>0</v>
          </cell>
          <cell r="F879">
            <v>0</v>
          </cell>
          <cell r="G879">
            <v>0</v>
          </cell>
          <cell r="H879">
            <v>0</v>
          </cell>
          <cell r="I879">
            <v>0</v>
          </cell>
          <cell r="K879" t="str">
            <v>Hammerhead Systems</v>
          </cell>
          <cell r="L879">
            <v>0</v>
          </cell>
          <cell r="M879">
            <v>0</v>
          </cell>
          <cell r="N879">
            <v>0</v>
          </cell>
          <cell r="O879">
            <v>0</v>
          </cell>
          <cell r="P879">
            <v>0</v>
          </cell>
          <cell r="Q879">
            <v>0</v>
          </cell>
          <cell r="R879">
            <v>0</v>
          </cell>
        </row>
        <row r="880">
          <cell r="B880" t="str">
            <v>Hitachi</v>
          </cell>
          <cell r="C880">
            <v>0</v>
          </cell>
          <cell r="D880">
            <v>0</v>
          </cell>
          <cell r="E880">
            <v>0</v>
          </cell>
          <cell r="F880">
            <v>0</v>
          </cell>
          <cell r="G880">
            <v>0</v>
          </cell>
          <cell r="H880">
            <v>0</v>
          </cell>
          <cell r="I880">
            <v>0</v>
          </cell>
          <cell r="K880" t="str">
            <v>Hitachi</v>
          </cell>
          <cell r="L880">
            <v>0</v>
          </cell>
          <cell r="M880">
            <v>0</v>
          </cell>
          <cell r="N880">
            <v>0</v>
          </cell>
          <cell r="O880">
            <v>0</v>
          </cell>
          <cell r="P880">
            <v>0</v>
          </cell>
          <cell r="Q880">
            <v>0</v>
          </cell>
          <cell r="R880">
            <v>0</v>
          </cell>
        </row>
        <row r="881">
          <cell r="B881" t="str">
            <v>Hitachi Cable</v>
          </cell>
          <cell r="C881">
            <v>0</v>
          </cell>
          <cell r="D881">
            <v>0</v>
          </cell>
          <cell r="E881">
            <v>0</v>
          </cell>
          <cell r="F881">
            <v>0</v>
          </cell>
          <cell r="G881">
            <v>35</v>
          </cell>
          <cell r="H881">
            <v>0</v>
          </cell>
          <cell r="I881">
            <v>35</v>
          </cell>
          <cell r="K881" t="str">
            <v>Hitachi Cable</v>
          </cell>
          <cell r="L881">
            <v>0</v>
          </cell>
          <cell r="M881">
            <v>0</v>
          </cell>
          <cell r="N881">
            <v>0</v>
          </cell>
          <cell r="O881">
            <v>0</v>
          </cell>
          <cell r="P881">
            <v>1225</v>
          </cell>
          <cell r="Q881">
            <v>0</v>
          </cell>
          <cell r="R881">
            <v>1225</v>
          </cell>
        </row>
        <row r="882">
          <cell r="B882" t="str">
            <v>Huawei</v>
          </cell>
          <cell r="C882">
            <v>2</v>
          </cell>
          <cell r="D882">
            <v>29</v>
          </cell>
          <cell r="E882">
            <v>0</v>
          </cell>
          <cell r="F882">
            <v>0</v>
          </cell>
          <cell r="G882">
            <v>35</v>
          </cell>
          <cell r="H882">
            <v>0</v>
          </cell>
          <cell r="I882">
            <v>66</v>
          </cell>
          <cell r="K882" t="str">
            <v>Huawei</v>
          </cell>
          <cell r="L882">
            <v>23</v>
          </cell>
          <cell r="M882">
            <v>165</v>
          </cell>
          <cell r="N882">
            <v>0</v>
          </cell>
          <cell r="O882">
            <v>0</v>
          </cell>
          <cell r="P882">
            <v>21479</v>
          </cell>
          <cell r="Q882">
            <v>0</v>
          </cell>
          <cell r="R882">
            <v>21667</v>
          </cell>
        </row>
        <row r="883">
          <cell r="B883" t="str">
            <v>Hyperchip</v>
          </cell>
          <cell r="C883">
            <v>0</v>
          </cell>
          <cell r="D883">
            <v>0</v>
          </cell>
          <cell r="E883">
            <v>0</v>
          </cell>
          <cell r="F883">
            <v>0</v>
          </cell>
          <cell r="G883">
            <v>0</v>
          </cell>
          <cell r="H883">
            <v>0</v>
          </cell>
          <cell r="I883">
            <v>0</v>
          </cell>
          <cell r="K883" t="str">
            <v>Hyperchip</v>
          </cell>
          <cell r="L883">
            <v>0</v>
          </cell>
          <cell r="M883">
            <v>0</v>
          </cell>
          <cell r="N883">
            <v>0</v>
          </cell>
          <cell r="O883">
            <v>0</v>
          </cell>
          <cell r="P883">
            <v>0</v>
          </cell>
          <cell r="Q883">
            <v>0</v>
          </cell>
          <cell r="R883">
            <v>0</v>
          </cell>
        </row>
        <row r="884">
          <cell r="B884" t="str">
            <v>Juniper</v>
          </cell>
          <cell r="C884">
            <v>38</v>
          </cell>
          <cell r="D884">
            <v>16</v>
          </cell>
          <cell r="E884">
            <v>18</v>
          </cell>
          <cell r="F884">
            <v>0</v>
          </cell>
          <cell r="G884">
            <v>0</v>
          </cell>
          <cell r="H884">
            <v>0</v>
          </cell>
          <cell r="I884">
            <v>72</v>
          </cell>
          <cell r="K884" t="str">
            <v>Juniper</v>
          </cell>
          <cell r="L884">
            <v>66</v>
          </cell>
          <cell r="M884">
            <v>378</v>
          </cell>
          <cell r="N884">
            <v>133</v>
          </cell>
          <cell r="O884">
            <v>0</v>
          </cell>
          <cell r="P884">
            <v>0</v>
          </cell>
          <cell r="Q884">
            <v>0</v>
          </cell>
          <cell r="R884">
            <v>577</v>
          </cell>
        </row>
        <row r="885">
          <cell r="B885" t="str">
            <v>Laurel Networks</v>
          </cell>
          <cell r="C885">
            <v>0</v>
          </cell>
          <cell r="D885">
            <v>0</v>
          </cell>
          <cell r="E885">
            <v>0</v>
          </cell>
          <cell r="F885">
            <v>0</v>
          </cell>
          <cell r="G885">
            <v>0</v>
          </cell>
          <cell r="H885">
            <v>0</v>
          </cell>
          <cell r="I885">
            <v>0</v>
          </cell>
          <cell r="K885" t="str">
            <v>Laurel Networks</v>
          </cell>
          <cell r="L885">
            <v>0</v>
          </cell>
          <cell r="M885">
            <v>0</v>
          </cell>
          <cell r="N885">
            <v>0</v>
          </cell>
          <cell r="O885">
            <v>0</v>
          </cell>
          <cell r="P885">
            <v>0</v>
          </cell>
          <cell r="Q885">
            <v>0</v>
          </cell>
          <cell r="R885">
            <v>0</v>
          </cell>
        </row>
        <row r="886">
          <cell r="B886" t="str">
            <v>Lucent</v>
          </cell>
          <cell r="C886">
            <v>0</v>
          </cell>
          <cell r="D886">
            <v>0</v>
          </cell>
          <cell r="E886">
            <v>0</v>
          </cell>
          <cell r="F886">
            <v>0</v>
          </cell>
          <cell r="G886">
            <v>0</v>
          </cell>
          <cell r="H886">
            <v>0</v>
          </cell>
          <cell r="I886">
            <v>0</v>
          </cell>
          <cell r="K886" t="str">
            <v>Lucent</v>
          </cell>
          <cell r="L886">
            <v>0</v>
          </cell>
          <cell r="M886">
            <v>0</v>
          </cell>
          <cell r="N886">
            <v>0</v>
          </cell>
          <cell r="O886">
            <v>0</v>
          </cell>
          <cell r="P886">
            <v>0</v>
          </cell>
          <cell r="Q886">
            <v>0</v>
          </cell>
          <cell r="R886">
            <v>0</v>
          </cell>
        </row>
        <row r="887">
          <cell r="B887" t="str">
            <v>NEC</v>
          </cell>
          <cell r="C887">
            <v>0</v>
          </cell>
          <cell r="D887">
            <v>12</v>
          </cell>
          <cell r="E887">
            <v>0</v>
          </cell>
          <cell r="F887">
            <v>0</v>
          </cell>
          <cell r="G887">
            <v>3</v>
          </cell>
          <cell r="H887">
            <v>5</v>
          </cell>
          <cell r="I887">
            <v>20</v>
          </cell>
          <cell r="K887" t="str">
            <v>NEC</v>
          </cell>
          <cell r="L887">
            <v>0</v>
          </cell>
          <cell r="M887">
            <v>96</v>
          </cell>
          <cell r="N887">
            <v>0</v>
          </cell>
          <cell r="O887">
            <v>0</v>
          </cell>
          <cell r="P887">
            <v>105</v>
          </cell>
          <cell r="Q887">
            <v>167</v>
          </cell>
          <cell r="R887">
            <v>368</v>
          </cell>
        </row>
        <row r="888">
          <cell r="B888" t="str">
            <v>Nokia Siemens Networks</v>
          </cell>
          <cell r="C888">
            <v>0</v>
          </cell>
          <cell r="D888">
            <v>0</v>
          </cell>
          <cell r="E888">
            <v>0</v>
          </cell>
          <cell r="F888">
            <v>0</v>
          </cell>
          <cell r="G888">
            <v>16</v>
          </cell>
          <cell r="H888">
            <v>0</v>
          </cell>
          <cell r="I888">
            <v>16</v>
          </cell>
          <cell r="K888" t="str">
            <v>Nokia Siemens Networks</v>
          </cell>
          <cell r="L888">
            <v>0</v>
          </cell>
          <cell r="M888">
            <v>0</v>
          </cell>
          <cell r="N888">
            <v>0</v>
          </cell>
          <cell r="O888">
            <v>0</v>
          </cell>
          <cell r="P888">
            <v>3611</v>
          </cell>
          <cell r="Q888">
            <v>0</v>
          </cell>
          <cell r="R888">
            <v>3611</v>
          </cell>
        </row>
        <row r="889">
          <cell r="B889" t="str">
            <v>Nortel</v>
          </cell>
          <cell r="C889">
            <v>0</v>
          </cell>
          <cell r="D889">
            <v>0</v>
          </cell>
          <cell r="E889">
            <v>1</v>
          </cell>
          <cell r="F889">
            <v>0</v>
          </cell>
          <cell r="G889">
            <v>0</v>
          </cell>
          <cell r="H889">
            <v>28</v>
          </cell>
          <cell r="I889">
            <v>29</v>
          </cell>
          <cell r="K889" t="str">
            <v>Nortel</v>
          </cell>
          <cell r="L889">
            <v>0</v>
          </cell>
          <cell r="M889">
            <v>0</v>
          </cell>
          <cell r="N889">
            <v>5</v>
          </cell>
          <cell r="O889">
            <v>0</v>
          </cell>
          <cell r="P889">
            <v>0</v>
          </cell>
          <cell r="Q889">
            <v>123</v>
          </cell>
          <cell r="R889">
            <v>128</v>
          </cell>
        </row>
        <row r="890">
          <cell r="B890" t="str">
            <v>Procket</v>
          </cell>
          <cell r="C890">
            <v>0</v>
          </cell>
          <cell r="D890">
            <v>0</v>
          </cell>
          <cell r="E890">
            <v>0</v>
          </cell>
          <cell r="F890">
            <v>0</v>
          </cell>
          <cell r="G890">
            <v>0</v>
          </cell>
          <cell r="H890">
            <v>0</v>
          </cell>
          <cell r="I890">
            <v>0</v>
          </cell>
          <cell r="K890" t="str">
            <v>Procket</v>
          </cell>
          <cell r="L890">
            <v>0</v>
          </cell>
          <cell r="M890">
            <v>0</v>
          </cell>
          <cell r="N890">
            <v>0</v>
          </cell>
          <cell r="O890">
            <v>0</v>
          </cell>
          <cell r="P890">
            <v>0</v>
          </cell>
          <cell r="Q890">
            <v>0</v>
          </cell>
          <cell r="R890">
            <v>0</v>
          </cell>
        </row>
        <row r="891">
          <cell r="B891" t="str">
            <v>Quarry</v>
          </cell>
          <cell r="C891">
            <v>0</v>
          </cell>
          <cell r="D891">
            <v>0</v>
          </cell>
          <cell r="E891">
            <v>0</v>
          </cell>
          <cell r="F891">
            <v>0</v>
          </cell>
          <cell r="G891">
            <v>0</v>
          </cell>
          <cell r="H891">
            <v>0</v>
          </cell>
          <cell r="I891">
            <v>0</v>
          </cell>
          <cell r="K891" t="str">
            <v>Quarry</v>
          </cell>
          <cell r="L891">
            <v>0</v>
          </cell>
          <cell r="M891">
            <v>0</v>
          </cell>
          <cell r="N891">
            <v>0</v>
          </cell>
          <cell r="O891">
            <v>0</v>
          </cell>
          <cell r="P891">
            <v>0</v>
          </cell>
          <cell r="Q891">
            <v>0</v>
          </cell>
          <cell r="R891">
            <v>0</v>
          </cell>
        </row>
        <row r="892">
          <cell r="B892" t="str">
            <v>Redback</v>
          </cell>
          <cell r="C892">
            <v>0</v>
          </cell>
          <cell r="D892">
            <v>0</v>
          </cell>
          <cell r="E892">
            <v>0</v>
          </cell>
          <cell r="F892">
            <v>0</v>
          </cell>
          <cell r="G892">
            <v>0</v>
          </cell>
          <cell r="H892">
            <v>0</v>
          </cell>
          <cell r="I892">
            <v>0</v>
          </cell>
          <cell r="K892" t="str">
            <v>Redback</v>
          </cell>
          <cell r="L892">
            <v>0</v>
          </cell>
          <cell r="M892">
            <v>0</v>
          </cell>
          <cell r="N892">
            <v>0</v>
          </cell>
          <cell r="O892">
            <v>0</v>
          </cell>
          <cell r="P892">
            <v>0</v>
          </cell>
          <cell r="Q892">
            <v>0</v>
          </cell>
          <cell r="R892">
            <v>0</v>
          </cell>
        </row>
        <row r="893">
          <cell r="B893" t="str">
            <v>Riverstone</v>
          </cell>
          <cell r="C893">
            <v>0</v>
          </cell>
          <cell r="D893">
            <v>0</v>
          </cell>
          <cell r="E893">
            <v>0</v>
          </cell>
          <cell r="F893">
            <v>0</v>
          </cell>
          <cell r="G893">
            <v>0</v>
          </cell>
          <cell r="H893">
            <v>0</v>
          </cell>
          <cell r="I893">
            <v>0</v>
          </cell>
          <cell r="K893" t="str">
            <v>Riverstone</v>
          </cell>
          <cell r="L893">
            <v>0</v>
          </cell>
          <cell r="M893">
            <v>0</v>
          </cell>
          <cell r="N893">
            <v>0</v>
          </cell>
          <cell r="O893">
            <v>0</v>
          </cell>
          <cell r="P893">
            <v>0</v>
          </cell>
          <cell r="Q893">
            <v>0</v>
          </cell>
          <cell r="R893">
            <v>0</v>
          </cell>
        </row>
        <row r="894">
          <cell r="B894" t="str">
            <v>Tellabs</v>
          </cell>
          <cell r="C894">
            <v>0</v>
          </cell>
          <cell r="D894">
            <v>4</v>
          </cell>
          <cell r="E894">
            <v>0</v>
          </cell>
          <cell r="F894">
            <v>0</v>
          </cell>
          <cell r="G894">
            <v>0</v>
          </cell>
          <cell r="H894">
            <v>0</v>
          </cell>
          <cell r="I894">
            <v>4</v>
          </cell>
          <cell r="K894" t="str">
            <v>Tellabs</v>
          </cell>
          <cell r="L894">
            <v>0</v>
          </cell>
          <cell r="M894">
            <v>44</v>
          </cell>
          <cell r="N894">
            <v>0</v>
          </cell>
          <cell r="O894">
            <v>0</v>
          </cell>
          <cell r="P894">
            <v>0</v>
          </cell>
          <cell r="Q894">
            <v>0</v>
          </cell>
          <cell r="R894">
            <v>44</v>
          </cell>
        </row>
        <row r="895">
          <cell r="B895" t="str">
            <v>ZTE</v>
          </cell>
          <cell r="C895">
            <v>1</v>
          </cell>
          <cell r="D895">
            <v>10</v>
          </cell>
          <cell r="E895">
            <v>0</v>
          </cell>
          <cell r="F895">
            <v>0</v>
          </cell>
          <cell r="G895">
            <v>16</v>
          </cell>
          <cell r="H895">
            <v>0</v>
          </cell>
          <cell r="I895">
            <v>27</v>
          </cell>
          <cell r="K895" t="str">
            <v>ZTE</v>
          </cell>
          <cell r="L895">
            <v>4</v>
          </cell>
          <cell r="M895">
            <v>140</v>
          </cell>
          <cell r="N895">
            <v>0</v>
          </cell>
          <cell r="O895">
            <v>0</v>
          </cell>
          <cell r="P895">
            <v>9680</v>
          </cell>
          <cell r="Q895">
            <v>0</v>
          </cell>
          <cell r="R895">
            <v>9824</v>
          </cell>
        </row>
        <row r="896">
          <cell r="B896" t="str">
            <v>Other</v>
          </cell>
          <cell r="C896">
            <v>0</v>
          </cell>
          <cell r="D896">
            <v>0</v>
          </cell>
          <cell r="E896">
            <v>0</v>
          </cell>
          <cell r="F896">
            <v>0</v>
          </cell>
          <cell r="G896">
            <v>0</v>
          </cell>
          <cell r="H896">
            <v>0</v>
          </cell>
          <cell r="I896">
            <v>0</v>
          </cell>
          <cell r="K896" t="str">
            <v>Other</v>
          </cell>
          <cell r="L896">
            <v>0</v>
          </cell>
          <cell r="M896">
            <v>0</v>
          </cell>
          <cell r="N896">
            <v>0</v>
          </cell>
          <cell r="O896">
            <v>0</v>
          </cell>
          <cell r="P896">
            <v>0</v>
          </cell>
          <cell r="Q896">
            <v>0</v>
          </cell>
          <cell r="R896">
            <v>0</v>
          </cell>
        </row>
        <row r="897">
          <cell r="B897" t="str">
            <v>Total</v>
          </cell>
          <cell r="C897">
            <v>116</v>
          </cell>
          <cell r="D897">
            <v>215</v>
          </cell>
          <cell r="E897">
            <v>56</v>
          </cell>
          <cell r="F897">
            <v>0</v>
          </cell>
          <cell r="G897">
            <v>209</v>
          </cell>
          <cell r="H897">
            <v>60</v>
          </cell>
          <cell r="I897">
            <v>656</v>
          </cell>
          <cell r="K897" t="str">
            <v>Total</v>
          </cell>
          <cell r="L897">
            <v>286</v>
          </cell>
          <cell r="M897">
            <v>3326</v>
          </cell>
          <cell r="N897">
            <v>1121</v>
          </cell>
          <cell r="O897">
            <v>0</v>
          </cell>
          <cell r="P897">
            <v>39699</v>
          </cell>
          <cell r="Q897">
            <v>451</v>
          </cell>
          <cell r="R897">
            <v>44883</v>
          </cell>
        </row>
        <row r="901">
          <cell r="B901" t="str">
            <v>Vendor</v>
          </cell>
          <cell r="C901" t="str">
            <v>Core IP/MPLS</v>
          </cell>
          <cell r="D901" t="str">
            <v xml:space="preserve">Edge IP/MPLS </v>
          </cell>
          <cell r="E901" t="str">
            <v>Subscriber Service Router</v>
          </cell>
          <cell r="F901" t="str">
            <v>BRAS</v>
          </cell>
          <cell r="G901" t="str">
            <v>IP/Ethernet</v>
          </cell>
          <cell r="H901" t="str">
            <v>ATM/MPLS</v>
          </cell>
          <cell r="I901" t="str">
            <v>Total IPS</v>
          </cell>
          <cell r="K901" t="str">
            <v>Vendor</v>
          </cell>
          <cell r="L901" t="str">
            <v>Core IP/MPLS</v>
          </cell>
          <cell r="M901" t="str">
            <v>Edge IP/MPLS</v>
          </cell>
          <cell r="N901" t="str">
            <v>Subscriber Service Router</v>
          </cell>
          <cell r="O901" t="str">
            <v>BRAS</v>
          </cell>
          <cell r="P901" t="str">
            <v>IP/Ethernet</v>
          </cell>
          <cell r="Q901" t="str">
            <v>ATM/MPLS</v>
          </cell>
          <cell r="R901" t="str">
            <v>Total IPS</v>
          </cell>
        </row>
        <row r="902">
          <cell r="B902" t="str">
            <v>Alaxala Networks</v>
          </cell>
          <cell r="C902">
            <v>0</v>
          </cell>
          <cell r="D902">
            <v>4</v>
          </cell>
          <cell r="E902">
            <v>0</v>
          </cell>
          <cell r="F902">
            <v>0</v>
          </cell>
          <cell r="G902">
            <v>17</v>
          </cell>
          <cell r="H902">
            <v>0</v>
          </cell>
          <cell r="I902">
            <v>21</v>
          </cell>
          <cell r="K902" t="str">
            <v>Alaxala Networks</v>
          </cell>
          <cell r="L902">
            <v>0</v>
          </cell>
          <cell r="M902">
            <v>63</v>
          </cell>
          <cell r="N902">
            <v>0</v>
          </cell>
          <cell r="O902">
            <v>0</v>
          </cell>
          <cell r="P902">
            <v>966</v>
          </cell>
          <cell r="Q902">
            <v>0</v>
          </cell>
          <cell r="R902">
            <v>1029</v>
          </cell>
        </row>
        <row r="903">
          <cell r="B903" t="str">
            <v>Alcatel-Lucent</v>
          </cell>
          <cell r="C903">
            <v>0</v>
          </cell>
          <cell r="D903">
            <v>59</v>
          </cell>
          <cell r="E903">
            <v>0</v>
          </cell>
          <cell r="F903">
            <v>0</v>
          </cell>
          <cell r="G903">
            <v>3</v>
          </cell>
          <cell r="H903">
            <v>20</v>
          </cell>
          <cell r="I903">
            <v>82</v>
          </cell>
          <cell r="K903" t="str">
            <v>Alcatel-Lucent</v>
          </cell>
          <cell r="L903">
            <v>0</v>
          </cell>
          <cell r="M903">
            <v>475</v>
          </cell>
          <cell r="N903">
            <v>0</v>
          </cell>
          <cell r="O903">
            <v>0</v>
          </cell>
          <cell r="P903">
            <v>122</v>
          </cell>
          <cell r="Q903">
            <v>135</v>
          </cell>
          <cell r="R903">
            <v>732</v>
          </cell>
        </row>
        <row r="904">
          <cell r="B904" t="str">
            <v>Atrica</v>
          </cell>
          <cell r="C904">
            <v>0</v>
          </cell>
          <cell r="D904">
            <v>0</v>
          </cell>
          <cell r="E904">
            <v>0</v>
          </cell>
          <cell r="F904">
            <v>0</v>
          </cell>
          <cell r="G904">
            <v>3</v>
          </cell>
          <cell r="H904">
            <v>0</v>
          </cell>
          <cell r="K904" t="str">
            <v>Atrica</v>
          </cell>
          <cell r="L904">
            <v>0</v>
          </cell>
          <cell r="M904">
            <v>0</v>
          </cell>
          <cell r="N904">
            <v>0</v>
          </cell>
          <cell r="O904">
            <v>0</v>
          </cell>
          <cell r="P904">
            <v>15</v>
          </cell>
          <cell r="Q904">
            <v>0</v>
          </cell>
        </row>
        <row r="905">
          <cell r="B905" t="str">
            <v>Avici</v>
          </cell>
          <cell r="C905">
            <v>0</v>
          </cell>
          <cell r="D905">
            <v>0</v>
          </cell>
          <cell r="E905">
            <v>0</v>
          </cell>
          <cell r="F905">
            <v>0</v>
          </cell>
          <cell r="G905">
            <v>0</v>
          </cell>
          <cell r="H905">
            <v>0</v>
          </cell>
          <cell r="I905">
            <v>0</v>
          </cell>
          <cell r="K905" t="str">
            <v>Avici</v>
          </cell>
          <cell r="L905">
            <v>0</v>
          </cell>
          <cell r="M905">
            <v>0</v>
          </cell>
          <cell r="N905">
            <v>0</v>
          </cell>
          <cell r="O905">
            <v>0</v>
          </cell>
          <cell r="P905">
            <v>0</v>
          </cell>
          <cell r="Q905">
            <v>0</v>
          </cell>
          <cell r="R905">
            <v>0</v>
          </cell>
        </row>
        <row r="906">
          <cell r="B906" t="str">
            <v>Brocade</v>
          </cell>
          <cell r="C906">
            <v>0</v>
          </cell>
          <cell r="D906">
            <v>0</v>
          </cell>
          <cell r="E906">
            <v>0</v>
          </cell>
          <cell r="F906">
            <v>0</v>
          </cell>
          <cell r="G906">
            <v>5</v>
          </cell>
          <cell r="H906">
            <v>0</v>
          </cell>
          <cell r="I906">
            <v>5</v>
          </cell>
          <cell r="K906" t="str">
            <v>Brocade</v>
          </cell>
          <cell r="L906">
            <v>0</v>
          </cell>
          <cell r="M906">
            <v>0</v>
          </cell>
          <cell r="N906">
            <v>0</v>
          </cell>
          <cell r="O906">
            <v>0</v>
          </cell>
          <cell r="P906">
            <v>201</v>
          </cell>
          <cell r="Q906">
            <v>0</v>
          </cell>
          <cell r="R906">
            <v>201</v>
          </cell>
        </row>
        <row r="907">
          <cell r="B907" t="str">
            <v>Caspian</v>
          </cell>
          <cell r="C907">
            <v>0</v>
          </cell>
          <cell r="D907">
            <v>0</v>
          </cell>
          <cell r="E907">
            <v>0</v>
          </cell>
          <cell r="F907">
            <v>0</v>
          </cell>
          <cell r="G907">
            <v>0</v>
          </cell>
          <cell r="H907">
            <v>0</v>
          </cell>
          <cell r="I907">
            <v>0</v>
          </cell>
          <cell r="K907" t="str">
            <v>Caspian</v>
          </cell>
          <cell r="L907">
            <v>0</v>
          </cell>
          <cell r="M907">
            <v>0</v>
          </cell>
          <cell r="N907">
            <v>0</v>
          </cell>
          <cell r="O907">
            <v>0</v>
          </cell>
          <cell r="P907">
            <v>0</v>
          </cell>
          <cell r="Q907">
            <v>0</v>
          </cell>
          <cell r="R907">
            <v>0</v>
          </cell>
        </row>
        <row r="908">
          <cell r="B908" t="str">
            <v>Chiaro</v>
          </cell>
          <cell r="C908">
            <v>0</v>
          </cell>
          <cell r="D908">
            <v>0</v>
          </cell>
          <cell r="E908">
            <v>0</v>
          </cell>
          <cell r="F908">
            <v>0</v>
          </cell>
          <cell r="G908">
            <v>0</v>
          </cell>
          <cell r="H908">
            <v>0</v>
          </cell>
          <cell r="I908">
            <v>0</v>
          </cell>
          <cell r="K908" t="str">
            <v>Chiaro</v>
          </cell>
          <cell r="L908">
            <v>0</v>
          </cell>
          <cell r="M908">
            <v>0</v>
          </cell>
          <cell r="N908">
            <v>0</v>
          </cell>
          <cell r="O908">
            <v>0</v>
          </cell>
          <cell r="P908">
            <v>0</v>
          </cell>
          <cell r="Q908">
            <v>0</v>
          </cell>
          <cell r="R908">
            <v>0</v>
          </cell>
        </row>
        <row r="909">
          <cell r="B909" t="str">
            <v>Ciena</v>
          </cell>
          <cell r="C909">
            <v>0</v>
          </cell>
          <cell r="D909">
            <v>0</v>
          </cell>
          <cell r="E909">
            <v>0</v>
          </cell>
          <cell r="F909">
            <v>0</v>
          </cell>
          <cell r="G909">
            <v>0</v>
          </cell>
          <cell r="H909">
            <v>0</v>
          </cell>
          <cell r="I909">
            <v>0</v>
          </cell>
          <cell r="K909" t="str">
            <v>Ciena</v>
          </cell>
          <cell r="L909">
            <v>0</v>
          </cell>
          <cell r="M909">
            <v>0</v>
          </cell>
          <cell r="N909">
            <v>0</v>
          </cell>
          <cell r="O909">
            <v>0</v>
          </cell>
          <cell r="P909">
            <v>0</v>
          </cell>
          <cell r="Q909">
            <v>0</v>
          </cell>
          <cell r="R909">
            <v>0</v>
          </cell>
        </row>
        <row r="910">
          <cell r="B910" t="str">
            <v>Cisco</v>
          </cell>
          <cell r="C910">
            <v>71</v>
          </cell>
          <cell r="D910">
            <v>106</v>
          </cell>
          <cell r="E910">
            <v>23</v>
          </cell>
          <cell r="F910">
            <v>0</v>
          </cell>
          <cell r="G910">
            <v>54</v>
          </cell>
          <cell r="H910">
            <v>6</v>
          </cell>
          <cell r="I910">
            <v>260</v>
          </cell>
          <cell r="K910" t="str">
            <v>Cisco</v>
          </cell>
          <cell r="L910">
            <v>186</v>
          </cell>
          <cell r="M910">
            <v>2108</v>
          </cell>
          <cell r="N910">
            <v>756</v>
          </cell>
          <cell r="O910">
            <v>0</v>
          </cell>
          <cell r="P910">
            <v>1886</v>
          </cell>
          <cell r="Q910">
            <v>26</v>
          </cell>
          <cell r="R910">
            <v>4962</v>
          </cell>
        </row>
        <row r="911">
          <cell r="B911" t="str">
            <v>Cosine</v>
          </cell>
          <cell r="C911">
            <v>0</v>
          </cell>
          <cell r="D911">
            <v>0</v>
          </cell>
          <cell r="E911">
            <v>0</v>
          </cell>
          <cell r="F911">
            <v>0</v>
          </cell>
          <cell r="G911">
            <v>0</v>
          </cell>
          <cell r="H911">
            <v>0</v>
          </cell>
          <cell r="I911">
            <v>0</v>
          </cell>
          <cell r="K911" t="str">
            <v>Cosine</v>
          </cell>
          <cell r="L911">
            <v>0</v>
          </cell>
          <cell r="M911">
            <v>0</v>
          </cell>
          <cell r="N911">
            <v>0</v>
          </cell>
          <cell r="O911">
            <v>0</v>
          </cell>
          <cell r="P911">
            <v>0</v>
          </cell>
          <cell r="Q911">
            <v>0</v>
          </cell>
          <cell r="R911">
            <v>0</v>
          </cell>
        </row>
        <row r="912">
          <cell r="B912" t="str">
            <v>ECI Telecom</v>
          </cell>
          <cell r="C912">
            <v>0</v>
          </cell>
          <cell r="D912">
            <v>1</v>
          </cell>
          <cell r="E912">
            <v>0</v>
          </cell>
          <cell r="F912">
            <v>0</v>
          </cell>
          <cell r="G912">
            <v>0</v>
          </cell>
          <cell r="H912">
            <v>0</v>
          </cell>
          <cell r="I912">
            <v>1</v>
          </cell>
          <cell r="K912" t="str">
            <v>ECI Telecom</v>
          </cell>
          <cell r="L912">
            <v>0</v>
          </cell>
          <cell r="M912">
            <v>100</v>
          </cell>
          <cell r="N912">
            <v>0</v>
          </cell>
          <cell r="O912">
            <v>0</v>
          </cell>
          <cell r="P912">
            <v>0</v>
          </cell>
          <cell r="Q912">
            <v>0</v>
          </cell>
          <cell r="R912">
            <v>100</v>
          </cell>
        </row>
        <row r="913">
          <cell r="B913" t="str">
            <v>Equipe</v>
          </cell>
          <cell r="C913">
            <v>0</v>
          </cell>
          <cell r="D913">
            <v>0</v>
          </cell>
          <cell r="E913">
            <v>0</v>
          </cell>
          <cell r="F913">
            <v>0</v>
          </cell>
          <cell r="G913">
            <v>0</v>
          </cell>
          <cell r="H913">
            <v>0</v>
          </cell>
          <cell r="I913">
            <v>0</v>
          </cell>
          <cell r="K913" t="str">
            <v>Equipe</v>
          </cell>
          <cell r="L913">
            <v>0</v>
          </cell>
          <cell r="M913">
            <v>0</v>
          </cell>
          <cell r="N913">
            <v>0</v>
          </cell>
          <cell r="O913">
            <v>0</v>
          </cell>
          <cell r="P913">
            <v>0</v>
          </cell>
          <cell r="Q913">
            <v>0</v>
          </cell>
          <cell r="R913">
            <v>0</v>
          </cell>
        </row>
        <row r="914">
          <cell r="B914" t="str">
            <v>Ericsson</v>
          </cell>
          <cell r="C914">
            <v>0</v>
          </cell>
          <cell r="D914">
            <v>0</v>
          </cell>
          <cell r="E914">
            <v>12</v>
          </cell>
          <cell r="F914">
            <v>0</v>
          </cell>
          <cell r="G914">
            <v>0</v>
          </cell>
          <cell r="H914">
            <v>5</v>
          </cell>
          <cell r="I914">
            <v>17</v>
          </cell>
          <cell r="K914" t="str">
            <v>Ericsson</v>
          </cell>
          <cell r="L914">
            <v>0</v>
          </cell>
          <cell r="M914">
            <v>0</v>
          </cell>
          <cell r="N914">
            <v>126</v>
          </cell>
          <cell r="O914">
            <v>0</v>
          </cell>
          <cell r="P914">
            <v>0</v>
          </cell>
          <cell r="Q914">
            <v>25</v>
          </cell>
          <cell r="R914">
            <v>151</v>
          </cell>
        </row>
        <row r="915">
          <cell r="B915" t="str">
            <v>Extreme</v>
          </cell>
          <cell r="C915">
            <v>0</v>
          </cell>
          <cell r="D915">
            <v>0</v>
          </cell>
          <cell r="E915">
            <v>0</v>
          </cell>
          <cell r="F915">
            <v>0</v>
          </cell>
          <cell r="G915">
            <v>2</v>
          </cell>
          <cell r="H915">
            <v>0</v>
          </cell>
          <cell r="I915">
            <v>2</v>
          </cell>
          <cell r="K915" t="str">
            <v>Extreme</v>
          </cell>
          <cell r="L915">
            <v>0</v>
          </cell>
          <cell r="M915">
            <v>0</v>
          </cell>
          <cell r="N915">
            <v>0</v>
          </cell>
          <cell r="O915">
            <v>0</v>
          </cell>
          <cell r="P915">
            <v>79</v>
          </cell>
          <cell r="Q915">
            <v>0</v>
          </cell>
          <cell r="R915">
            <v>79</v>
          </cell>
        </row>
        <row r="916">
          <cell r="B916" t="str">
            <v>Force10</v>
          </cell>
          <cell r="C916">
            <v>0</v>
          </cell>
          <cell r="D916">
            <v>0</v>
          </cell>
          <cell r="E916">
            <v>0</v>
          </cell>
          <cell r="F916">
            <v>0</v>
          </cell>
          <cell r="G916">
            <v>5</v>
          </cell>
          <cell r="H916">
            <v>0</v>
          </cell>
          <cell r="I916">
            <v>5</v>
          </cell>
          <cell r="K916" t="str">
            <v>Force10</v>
          </cell>
          <cell r="L916">
            <v>0</v>
          </cell>
          <cell r="M916">
            <v>0</v>
          </cell>
          <cell r="N916">
            <v>0</v>
          </cell>
          <cell r="O916">
            <v>0</v>
          </cell>
          <cell r="P916">
            <v>30</v>
          </cell>
          <cell r="Q916">
            <v>0</v>
          </cell>
          <cell r="R916">
            <v>30</v>
          </cell>
        </row>
        <row r="917">
          <cell r="B917" t="str">
            <v>Fujitsu</v>
          </cell>
          <cell r="C917">
            <v>0</v>
          </cell>
          <cell r="D917">
            <v>2</v>
          </cell>
          <cell r="E917">
            <v>0</v>
          </cell>
          <cell r="F917">
            <v>0</v>
          </cell>
          <cell r="G917">
            <v>13</v>
          </cell>
          <cell r="H917">
            <v>0</v>
          </cell>
          <cell r="I917">
            <v>15</v>
          </cell>
          <cell r="K917" t="str">
            <v>Fujitsu</v>
          </cell>
          <cell r="L917">
            <v>0</v>
          </cell>
          <cell r="M917">
            <v>16</v>
          </cell>
          <cell r="N917">
            <v>0</v>
          </cell>
          <cell r="O917">
            <v>0</v>
          </cell>
          <cell r="P917">
            <v>449</v>
          </cell>
          <cell r="Q917">
            <v>0</v>
          </cell>
          <cell r="R917">
            <v>465</v>
          </cell>
        </row>
        <row r="918">
          <cell r="B918" t="str">
            <v>Hammerhead Systems</v>
          </cell>
          <cell r="C918">
            <v>0</v>
          </cell>
          <cell r="D918">
            <v>0</v>
          </cell>
          <cell r="E918">
            <v>0</v>
          </cell>
          <cell r="F918">
            <v>0</v>
          </cell>
          <cell r="G918">
            <v>0</v>
          </cell>
          <cell r="H918">
            <v>0</v>
          </cell>
          <cell r="I918">
            <v>0</v>
          </cell>
          <cell r="K918" t="str">
            <v>Hammerhead Systems</v>
          </cell>
          <cell r="L918">
            <v>0</v>
          </cell>
          <cell r="M918">
            <v>0</v>
          </cell>
          <cell r="N918">
            <v>0</v>
          </cell>
          <cell r="O918">
            <v>0</v>
          </cell>
          <cell r="P918">
            <v>0</v>
          </cell>
          <cell r="Q918">
            <v>0</v>
          </cell>
          <cell r="R918">
            <v>0</v>
          </cell>
        </row>
        <row r="919">
          <cell r="B919" t="str">
            <v>Hitachi</v>
          </cell>
          <cell r="C919">
            <v>0</v>
          </cell>
          <cell r="D919">
            <v>0</v>
          </cell>
          <cell r="E919">
            <v>0</v>
          </cell>
          <cell r="F919">
            <v>0</v>
          </cell>
          <cell r="G919">
            <v>0</v>
          </cell>
          <cell r="H919">
            <v>0</v>
          </cell>
          <cell r="I919">
            <v>0</v>
          </cell>
          <cell r="K919" t="str">
            <v>Hitachi</v>
          </cell>
          <cell r="L919">
            <v>0</v>
          </cell>
          <cell r="M919">
            <v>0</v>
          </cell>
          <cell r="N919">
            <v>0</v>
          </cell>
          <cell r="O919">
            <v>0</v>
          </cell>
          <cell r="P919">
            <v>0</v>
          </cell>
          <cell r="Q919">
            <v>0</v>
          </cell>
          <cell r="R919">
            <v>0</v>
          </cell>
        </row>
        <row r="920">
          <cell r="B920" t="str">
            <v>Hitachi Cable</v>
          </cell>
          <cell r="C920">
            <v>0</v>
          </cell>
          <cell r="D920">
            <v>0</v>
          </cell>
          <cell r="E920">
            <v>0</v>
          </cell>
          <cell r="F920">
            <v>0</v>
          </cell>
          <cell r="G920">
            <v>24</v>
          </cell>
          <cell r="H920">
            <v>0</v>
          </cell>
          <cell r="I920">
            <v>24</v>
          </cell>
          <cell r="K920" t="str">
            <v>Hitachi Cable</v>
          </cell>
          <cell r="L920">
            <v>0</v>
          </cell>
          <cell r="M920">
            <v>0</v>
          </cell>
          <cell r="N920">
            <v>0</v>
          </cell>
          <cell r="O920">
            <v>0</v>
          </cell>
          <cell r="P920">
            <v>840</v>
          </cell>
          <cell r="Q920">
            <v>0</v>
          </cell>
          <cell r="R920">
            <v>840</v>
          </cell>
        </row>
        <row r="921">
          <cell r="B921" t="str">
            <v>Huawei</v>
          </cell>
          <cell r="C921">
            <v>2</v>
          </cell>
          <cell r="D921">
            <v>34</v>
          </cell>
          <cell r="E921">
            <v>0</v>
          </cell>
          <cell r="F921">
            <v>0</v>
          </cell>
          <cell r="G921">
            <v>45</v>
          </cell>
          <cell r="H921">
            <v>0</v>
          </cell>
          <cell r="I921">
            <v>81</v>
          </cell>
          <cell r="K921" t="str">
            <v>Huawei</v>
          </cell>
          <cell r="L921">
            <v>21</v>
          </cell>
          <cell r="M921">
            <v>200</v>
          </cell>
          <cell r="N921">
            <v>0</v>
          </cell>
          <cell r="O921">
            <v>0</v>
          </cell>
          <cell r="P921">
            <v>25155</v>
          </cell>
          <cell r="Q921">
            <v>0</v>
          </cell>
          <cell r="R921">
            <v>25376</v>
          </cell>
        </row>
        <row r="922">
          <cell r="B922" t="str">
            <v>Hyperchip</v>
          </cell>
          <cell r="C922">
            <v>0</v>
          </cell>
          <cell r="D922">
            <v>0</v>
          </cell>
          <cell r="E922">
            <v>0</v>
          </cell>
          <cell r="F922">
            <v>0</v>
          </cell>
          <cell r="G922">
            <v>0</v>
          </cell>
          <cell r="H922">
            <v>0</v>
          </cell>
          <cell r="I922">
            <v>0</v>
          </cell>
          <cell r="K922" t="str">
            <v>Hyperchip</v>
          </cell>
          <cell r="L922">
            <v>0</v>
          </cell>
          <cell r="M922">
            <v>0</v>
          </cell>
          <cell r="N922">
            <v>0</v>
          </cell>
          <cell r="O922">
            <v>0</v>
          </cell>
          <cell r="P922">
            <v>0</v>
          </cell>
          <cell r="Q922">
            <v>0</v>
          </cell>
          <cell r="R922">
            <v>0</v>
          </cell>
        </row>
        <row r="923">
          <cell r="B923" t="str">
            <v>Juniper</v>
          </cell>
          <cell r="C923">
            <v>32</v>
          </cell>
          <cell r="D923">
            <v>13</v>
          </cell>
          <cell r="E923">
            <v>12</v>
          </cell>
          <cell r="F923">
            <v>0</v>
          </cell>
          <cell r="G923">
            <v>0</v>
          </cell>
          <cell r="H923">
            <v>0</v>
          </cell>
          <cell r="I923">
            <v>57</v>
          </cell>
          <cell r="K923" t="str">
            <v>Juniper</v>
          </cell>
          <cell r="L923">
            <v>54</v>
          </cell>
          <cell r="M923">
            <v>283</v>
          </cell>
          <cell r="N923">
            <v>104</v>
          </cell>
          <cell r="O923">
            <v>0</v>
          </cell>
          <cell r="P923">
            <v>0</v>
          </cell>
          <cell r="Q923">
            <v>0</v>
          </cell>
          <cell r="R923">
            <v>441</v>
          </cell>
        </row>
        <row r="924">
          <cell r="B924" t="str">
            <v>Laurel Networks</v>
          </cell>
          <cell r="C924">
            <v>0</v>
          </cell>
          <cell r="D924">
            <v>0</v>
          </cell>
          <cell r="E924">
            <v>0</v>
          </cell>
          <cell r="F924">
            <v>0</v>
          </cell>
          <cell r="G924">
            <v>0</v>
          </cell>
          <cell r="H924">
            <v>0</v>
          </cell>
          <cell r="I924">
            <v>0</v>
          </cell>
          <cell r="K924" t="str">
            <v>Laurel Networks</v>
          </cell>
          <cell r="L924">
            <v>0</v>
          </cell>
          <cell r="M924">
            <v>0</v>
          </cell>
          <cell r="N924">
            <v>0</v>
          </cell>
          <cell r="O924">
            <v>0</v>
          </cell>
          <cell r="P924">
            <v>0</v>
          </cell>
          <cell r="Q924">
            <v>0</v>
          </cell>
          <cell r="R924">
            <v>0</v>
          </cell>
        </row>
        <row r="925">
          <cell r="B925" t="str">
            <v>Lucent</v>
          </cell>
          <cell r="C925">
            <v>0</v>
          </cell>
          <cell r="D925">
            <v>0</v>
          </cell>
          <cell r="E925">
            <v>0</v>
          </cell>
          <cell r="F925">
            <v>0</v>
          </cell>
          <cell r="G925">
            <v>0</v>
          </cell>
          <cell r="H925">
            <v>0</v>
          </cell>
          <cell r="I925">
            <v>0</v>
          </cell>
          <cell r="K925" t="str">
            <v>Lucent</v>
          </cell>
          <cell r="L925">
            <v>0</v>
          </cell>
          <cell r="M925">
            <v>0</v>
          </cell>
          <cell r="N925">
            <v>0</v>
          </cell>
          <cell r="O925">
            <v>0</v>
          </cell>
          <cell r="P925">
            <v>0</v>
          </cell>
          <cell r="Q925">
            <v>0</v>
          </cell>
          <cell r="R925">
            <v>0</v>
          </cell>
        </row>
        <row r="926">
          <cell r="B926" t="str">
            <v>NEC</v>
          </cell>
          <cell r="C926">
            <v>0</v>
          </cell>
          <cell r="D926">
            <v>14</v>
          </cell>
          <cell r="E926">
            <v>0</v>
          </cell>
          <cell r="F926">
            <v>0</v>
          </cell>
          <cell r="G926">
            <v>4</v>
          </cell>
          <cell r="H926">
            <v>20</v>
          </cell>
          <cell r="I926">
            <v>38</v>
          </cell>
          <cell r="K926" t="str">
            <v>NEC</v>
          </cell>
          <cell r="L926">
            <v>0</v>
          </cell>
          <cell r="M926">
            <v>112</v>
          </cell>
          <cell r="N926">
            <v>0</v>
          </cell>
          <cell r="O926">
            <v>0</v>
          </cell>
          <cell r="P926">
            <v>140</v>
          </cell>
          <cell r="Q926">
            <v>667</v>
          </cell>
          <cell r="R926">
            <v>919</v>
          </cell>
        </row>
        <row r="927">
          <cell r="B927" t="str">
            <v>Nokia Siemens Networks</v>
          </cell>
          <cell r="C927">
            <v>0</v>
          </cell>
          <cell r="D927">
            <v>0</v>
          </cell>
          <cell r="E927">
            <v>0</v>
          </cell>
          <cell r="F927">
            <v>0</v>
          </cell>
          <cell r="G927">
            <v>19</v>
          </cell>
          <cell r="H927">
            <v>0</v>
          </cell>
          <cell r="I927">
            <v>19</v>
          </cell>
          <cell r="K927" t="str">
            <v>Nokia Siemens Networks</v>
          </cell>
          <cell r="L927">
            <v>0</v>
          </cell>
          <cell r="M927">
            <v>0</v>
          </cell>
          <cell r="N927">
            <v>0</v>
          </cell>
          <cell r="O927">
            <v>0</v>
          </cell>
          <cell r="P927">
            <v>4168</v>
          </cell>
          <cell r="Q927">
            <v>0</v>
          </cell>
          <cell r="R927">
            <v>4168</v>
          </cell>
        </row>
        <row r="928">
          <cell r="B928" t="str">
            <v>Nortel</v>
          </cell>
          <cell r="C928">
            <v>0</v>
          </cell>
          <cell r="D928">
            <v>0</v>
          </cell>
          <cell r="E928">
            <v>0</v>
          </cell>
          <cell r="F928">
            <v>0</v>
          </cell>
          <cell r="G928">
            <v>0</v>
          </cell>
          <cell r="H928">
            <v>27</v>
          </cell>
          <cell r="I928">
            <v>27</v>
          </cell>
          <cell r="K928" t="str">
            <v>Nortel</v>
          </cell>
          <cell r="L928">
            <v>0</v>
          </cell>
          <cell r="M928">
            <v>0</v>
          </cell>
          <cell r="N928">
            <v>0</v>
          </cell>
          <cell r="O928">
            <v>0</v>
          </cell>
          <cell r="P928">
            <v>0</v>
          </cell>
          <cell r="Q928">
            <v>119</v>
          </cell>
          <cell r="R928">
            <v>119</v>
          </cell>
        </row>
        <row r="929">
          <cell r="B929" t="str">
            <v>Procket</v>
          </cell>
          <cell r="C929">
            <v>0</v>
          </cell>
          <cell r="D929">
            <v>0</v>
          </cell>
          <cell r="E929">
            <v>0</v>
          </cell>
          <cell r="F929">
            <v>0</v>
          </cell>
          <cell r="G929">
            <v>0</v>
          </cell>
          <cell r="H929">
            <v>0</v>
          </cell>
          <cell r="I929">
            <v>0</v>
          </cell>
          <cell r="K929" t="str">
            <v>Procket</v>
          </cell>
          <cell r="L929">
            <v>0</v>
          </cell>
          <cell r="M929">
            <v>0</v>
          </cell>
          <cell r="N929">
            <v>0</v>
          </cell>
          <cell r="O929">
            <v>0</v>
          </cell>
          <cell r="P929">
            <v>0</v>
          </cell>
          <cell r="Q929">
            <v>0</v>
          </cell>
          <cell r="R929">
            <v>0</v>
          </cell>
        </row>
        <row r="930">
          <cell r="B930" t="str">
            <v>Quarry</v>
          </cell>
          <cell r="C930">
            <v>0</v>
          </cell>
          <cell r="D930">
            <v>0</v>
          </cell>
          <cell r="E930">
            <v>0</v>
          </cell>
          <cell r="F930">
            <v>0</v>
          </cell>
          <cell r="G930">
            <v>0</v>
          </cell>
          <cell r="H930">
            <v>0</v>
          </cell>
          <cell r="I930">
            <v>0</v>
          </cell>
          <cell r="K930" t="str">
            <v>Quarry</v>
          </cell>
          <cell r="L930">
            <v>0</v>
          </cell>
          <cell r="M930">
            <v>0</v>
          </cell>
          <cell r="N930">
            <v>0</v>
          </cell>
          <cell r="O930">
            <v>0</v>
          </cell>
          <cell r="P930">
            <v>0</v>
          </cell>
          <cell r="Q930">
            <v>0</v>
          </cell>
          <cell r="R930">
            <v>0</v>
          </cell>
        </row>
        <row r="931">
          <cell r="B931" t="str">
            <v>Redback</v>
          </cell>
          <cell r="C931">
            <v>0</v>
          </cell>
          <cell r="D931">
            <v>0</v>
          </cell>
          <cell r="E931">
            <v>0</v>
          </cell>
          <cell r="F931">
            <v>0</v>
          </cell>
          <cell r="G931">
            <v>0</v>
          </cell>
          <cell r="H931">
            <v>0</v>
          </cell>
          <cell r="I931">
            <v>0</v>
          </cell>
          <cell r="K931" t="str">
            <v>Redback</v>
          </cell>
          <cell r="L931">
            <v>0</v>
          </cell>
          <cell r="M931">
            <v>0</v>
          </cell>
          <cell r="N931">
            <v>0</v>
          </cell>
          <cell r="O931">
            <v>0</v>
          </cell>
          <cell r="P931">
            <v>0</v>
          </cell>
          <cell r="Q931">
            <v>0</v>
          </cell>
          <cell r="R931">
            <v>0</v>
          </cell>
        </row>
        <row r="932">
          <cell r="B932" t="str">
            <v>Riverstone</v>
          </cell>
          <cell r="C932">
            <v>0</v>
          </cell>
          <cell r="D932">
            <v>0</v>
          </cell>
          <cell r="E932">
            <v>0</v>
          </cell>
          <cell r="F932">
            <v>0</v>
          </cell>
          <cell r="G932">
            <v>0</v>
          </cell>
          <cell r="H932">
            <v>0</v>
          </cell>
          <cell r="I932">
            <v>0</v>
          </cell>
          <cell r="K932" t="str">
            <v>Riverstone</v>
          </cell>
          <cell r="L932">
            <v>0</v>
          </cell>
          <cell r="M932">
            <v>0</v>
          </cell>
          <cell r="N932">
            <v>0</v>
          </cell>
          <cell r="O932">
            <v>0</v>
          </cell>
          <cell r="P932">
            <v>0</v>
          </cell>
          <cell r="Q932">
            <v>0</v>
          </cell>
          <cell r="R932">
            <v>0</v>
          </cell>
        </row>
        <row r="933">
          <cell r="B933" t="str">
            <v>Tellabs</v>
          </cell>
          <cell r="C933">
            <v>0</v>
          </cell>
          <cell r="D933">
            <v>9</v>
          </cell>
          <cell r="E933">
            <v>0</v>
          </cell>
          <cell r="F933">
            <v>0</v>
          </cell>
          <cell r="G933">
            <v>0</v>
          </cell>
          <cell r="H933">
            <v>0</v>
          </cell>
          <cell r="I933">
            <v>9</v>
          </cell>
          <cell r="K933" t="str">
            <v>Tellabs</v>
          </cell>
          <cell r="L933">
            <v>0</v>
          </cell>
          <cell r="M933">
            <v>98</v>
          </cell>
          <cell r="N933">
            <v>0</v>
          </cell>
          <cell r="O933">
            <v>0</v>
          </cell>
          <cell r="P933">
            <v>0</v>
          </cell>
          <cell r="Q933">
            <v>0</v>
          </cell>
          <cell r="R933">
            <v>98</v>
          </cell>
        </row>
        <row r="934">
          <cell r="B934" t="str">
            <v>ZTE</v>
          </cell>
          <cell r="C934">
            <v>2</v>
          </cell>
          <cell r="D934">
            <v>12</v>
          </cell>
          <cell r="E934">
            <v>0</v>
          </cell>
          <cell r="F934">
            <v>0</v>
          </cell>
          <cell r="G934">
            <v>19</v>
          </cell>
          <cell r="H934">
            <v>0</v>
          </cell>
          <cell r="I934">
            <v>33</v>
          </cell>
          <cell r="K934" t="str">
            <v>ZTE</v>
          </cell>
          <cell r="L934">
            <v>8</v>
          </cell>
          <cell r="M934">
            <v>168</v>
          </cell>
          <cell r="N934">
            <v>0</v>
          </cell>
          <cell r="O934">
            <v>0</v>
          </cell>
          <cell r="P934">
            <v>11495</v>
          </cell>
          <cell r="Q934">
            <v>0</v>
          </cell>
          <cell r="R934">
            <v>11671</v>
          </cell>
        </row>
        <row r="935">
          <cell r="B935" t="str">
            <v>Other</v>
          </cell>
          <cell r="C935">
            <v>0</v>
          </cell>
          <cell r="D935">
            <v>0</v>
          </cell>
          <cell r="E935">
            <v>0</v>
          </cell>
          <cell r="F935">
            <v>0</v>
          </cell>
          <cell r="G935">
            <v>0</v>
          </cell>
          <cell r="H935">
            <v>0</v>
          </cell>
          <cell r="I935">
            <v>0</v>
          </cell>
          <cell r="K935" t="str">
            <v>Other</v>
          </cell>
          <cell r="L935">
            <v>0</v>
          </cell>
          <cell r="M935">
            <v>0</v>
          </cell>
          <cell r="N935">
            <v>0</v>
          </cell>
          <cell r="O935">
            <v>0</v>
          </cell>
          <cell r="P935">
            <v>0</v>
          </cell>
          <cell r="Q935">
            <v>0</v>
          </cell>
          <cell r="R935">
            <v>0</v>
          </cell>
        </row>
        <row r="936">
          <cell r="B936" t="str">
            <v>Total</v>
          </cell>
          <cell r="C936">
            <v>107</v>
          </cell>
          <cell r="D936">
            <v>254</v>
          </cell>
          <cell r="E936">
            <v>47</v>
          </cell>
          <cell r="F936">
            <v>0</v>
          </cell>
          <cell r="G936">
            <v>213</v>
          </cell>
          <cell r="H936">
            <v>78</v>
          </cell>
          <cell r="I936">
            <v>696</v>
          </cell>
          <cell r="K936" t="str">
            <v>Total</v>
          </cell>
          <cell r="L936">
            <v>269</v>
          </cell>
          <cell r="M936">
            <v>3623</v>
          </cell>
          <cell r="N936">
            <v>986</v>
          </cell>
          <cell r="O936">
            <v>0</v>
          </cell>
          <cell r="P936">
            <v>45546</v>
          </cell>
          <cell r="Q936">
            <v>972</v>
          </cell>
          <cell r="R936">
            <v>51381</v>
          </cell>
        </row>
        <row r="940">
          <cell r="B940" t="str">
            <v>Vendor</v>
          </cell>
          <cell r="C940" t="str">
            <v>Core IP/MPLS</v>
          </cell>
          <cell r="D940" t="str">
            <v xml:space="preserve">Edge IP/MPLS </v>
          </cell>
          <cell r="E940" t="str">
            <v>Subscriber Service Router</v>
          </cell>
          <cell r="F940" t="str">
            <v>BRAS</v>
          </cell>
          <cell r="G940" t="str">
            <v>IP/Ethernet</v>
          </cell>
          <cell r="H940" t="str">
            <v>ATM/MPLS</v>
          </cell>
          <cell r="I940" t="str">
            <v>Total IPS</v>
          </cell>
          <cell r="K940" t="str">
            <v>Vendor</v>
          </cell>
          <cell r="L940" t="str">
            <v>Core IP/MPLS</v>
          </cell>
          <cell r="M940" t="str">
            <v>Edge IP/MPLS</v>
          </cell>
          <cell r="N940" t="str">
            <v>Subscriber Service Router</v>
          </cell>
          <cell r="O940" t="str">
            <v>BRAS</v>
          </cell>
          <cell r="P940" t="str">
            <v>IP/Ethernet</v>
          </cell>
          <cell r="Q940" t="str">
            <v>ATM/MPLS</v>
          </cell>
          <cell r="R940" t="str">
            <v>Total IPS</v>
          </cell>
        </row>
        <row r="941">
          <cell r="B941" t="str">
            <v>Alaxala Networks</v>
          </cell>
          <cell r="C941">
            <v>0</v>
          </cell>
          <cell r="D941">
            <v>5</v>
          </cell>
          <cell r="E941">
            <v>0</v>
          </cell>
          <cell r="F941">
            <v>0</v>
          </cell>
          <cell r="G941">
            <v>24</v>
          </cell>
          <cell r="H941">
            <v>0</v>
          </cell>
          <cell r="I941">
            <v>29</v>
          </cell>
          <cell r="K941" t="str">
            <v>Alaxala Networks</v>
          </cell>
          <cell r="L941">
            <v>0</v>
          </cell>
          <cell r="M941">
            <v>96</v>
          </cell>
          <cell r="N941">
            <v>0</v>
          </cell>
          <cell r="O941">
            <v>0</v>
          </cell>
          <cell r="P941">
            <v>1702</v>
          </cell>
          <cell r="Q941">
            <v>0</v>
          </cell>
          <cell r="R941">
            <v>1798</v>
          </cell>
        </row>
        <row r="942">
          <cell r="B942" t="str">
            <v>Alcatel-Lucent</v>
          </cell>
          <cell r="C942">
            <v>0</v>
          </cell>
          <cell r="D942">
            <v>54</v>
          </cell>
          <cell r="E942">
            <v>0</v>
          </cell>
          <cell r="F942">
            <v>0</v>
          </cell>
          <cell r="G942">
            <v>0</v>
          </cell>
          <cell r="H942">
            <v>8</v>
          </cell>
          <cell r="I942">
            <v>62</v>
          </cell>
          <cell r="K942" t="str">
            <v>Alcatel-Lucent</v>
          </cell>
          <cell r="L942">
            <v>0</v>
          </cell>
          <cell r="M942">
            <v>432</v>
          </cell>
          <cell r="N942">
            <v>0</v>
          </cell>
          <cell r="O942">
            <v>0</v>
          </cell>
          <cell r="P942">
            <v>0</v>
          </cell>
          <cell r="Q942">
            <v>50</v>
          </cell>
          <cell r="R942">
            <v>482</v>
          </cell>
        </row>
        <row r="943">
          <cell r="B943" t="str">
            <v>Atrica</v>
          </cell>
          <cell r="C943">
            <v>0</v>
          </cell>
          <cell r="D943">
            <v>0</v>
          </cell>
          <cell r="E943">
            <v>0</v>
          </cell>
          <cell r="F943">
            <v>0</v>
          </cell>
          <cell r="G943">
            <v>3</v>
          </cell>
          <cell r="H943">
            <v>0</v>
          </cell>
          <cell r="I943">
            <v>3</v>
          </cell>
          <cell r="K943" t="str">
            <v>Atrica</v>
          </cell>
          <cell r="L943">
            <v>0</v>
          </cell>
          <cell r="M943">
            <v>0</v>
          </cell>
          <cell r="N943">
            <v>0</v>
          </cell>
          <cell r="O943">
            <v>0</v>
          </cell>
          <cell r="P943">
            <v>15</v>
          </cell>
          <cell r="Q943">
            <v>0</v>
          </cell>
          <cell r="R943">
            <v>15</v>
          </cell>
        </row>
        <row r="944">
          <cell r="B944" t="str">
            <v>Avici</v>
          </cell>
          <cell r="C944">
            <v>0</v>
          </cell>
          <cell r="D944">
            <v>0</v>
          </cell>
          <cell r="E944">
            <v>0</v>
          </cell>
          <cell r="F944">
            <v>0</v>
          </cell>
          <cell r="G944">
            <v>0</v>
          </cell>
          <cell r="H944">
            <v>0</v>
          </cell>
          <cell r="I944">
            <v>0</v>
          </cell>
          <cell r="K944" t="str">
            <v>Avici</v>
          </cell>
          <cell r="L944">
            <v>0</v>
          </cell>
          <cell r="M944">
            <v>0</v>
          </cell>
          <cell r="N944">
            <v>0</v>
          </cell>
          <cell r="O944">
            <v>0</v>
          </cell>
          <cell r="P944">
            <v>0</v>
          </cell>
          <cell r="Q944">
            <v>0</v>
          </cell>
          <cell r="R944">
            <v>0</v>
          </cell>
        </row>
        <row r="945">
          <cell r="B945" t="str">
            <v>Brocade</v>
          </cell>
          <cell r="C945">
            <v>2</v>
          </cell>
          <cell r="D945">
            <v>0</v>
          </cell>
          <cell r="E945">
            <v>0</v>
          </cell>
          <cell r="F945">
            <v>0</v>
          </cell>
          <cell r="G945">
            <v>3</v>
          </cell>
          <cell r="H945">
            <v>0</v>
          </cell>
          <cell r="I945">
            <v>5</v>
          </cell>
          <cell r="K945" t="str">
            <v>Brocade</v>
          </cell>
          <cell r="L945">
            <v>33</v>
          </cell>
          <cell r="M945">
            <v>0</v>
          </cell>
          <cell r="N945">
            <v>0</v>
          </cell>
          <cell r="O945">
            <v>0</v>
          </cell>
          <cell r="P945">
            <v>49</v>
          </cell>
          <cell r="Q945">
            <v>0</v>
          </cell>
          <cell r="R945">
            <v>82</v>
          </cell>
        </row>
        <row r="946">
          <cell r="B946" t="str">
            <v>Caspian</v>
          </cell>
          <cell r="I946">
            <v>0</v>
          </cell>
          <cell r="K946" t="str">
            <v>Caspian</v>
          </cell>
          <cell r="R946">
            <v>0</v>
          </cell>
        </row>
        <row r="947">
          <cell r="B947" t="str">
            <v>Chiaro</v>
          </cell>
          <cell r="I947">
            <v>0</v>
          </cell>
          <cell r="K947" t="str">
            <v>Chiaro</v>
          </cell>
          <cell r="R947">
            <v>0</v>
          </cell>
        </row>
        <row r="948">
          <cell r="B948" t="str">
            <v>Ciena</v>
          </cell>
          <cell r="C948">
            <v>0</v>
          </cell>
          <cell r="D948">
            <v>0</v>
          </cell>
          <cell r="E948">
            <v>0</v>
          </cell>
          <cell r="F948">
            <v>0</v>
          </cell>
          <cell r="G948">
            <v>0</v>
          </cell>
          <cell r="H948">
            <v>0</v>
          </cell>
          <cell r="I948">
            <v>0</v>
          </cell>
          <cell r="K948" t="str">
            <v>Ciena</v>
          </cell>
          <cell r="L948">
            <v>0</v>
          </cell>
          <cell r="M948">
            <v>0</v>
          </cell>
          <cell r="N948">
            <v>0</v>
          </cell>
          <cell r="O948">
            <v>0</v>
          </cell>
          <cell r="P948">
            <v>0</v>
          </cell>
          <cell r="Q948">
            <v>0</v>
          </cell>
          <cell r="R948">
            <v>0</v>
          </cell>
        </row>
        <row r="949">
          <cell r="B949" t="str">
            <v>Cisco</v>
          </cell>
          <cell r="C949">
            <v>56</v>
          </cell>
          <cell r="D949">
            <v>79</v>
          </cell>
          <cell r="E949">
            <v>15</v>
          </cell>
          <cell r="F949">
            <v>0</v>
          </cell>
          <cell r="G949">
            <v>53</v>
          </cell>
          <cell r="H949">
            <v>5</v>
          </cell>
          <cell r="I949">
            <v>208</v>
          </cell>
          <cell r="K949" t="str">
            <v>Cisco</v>
          </cell>
          <cell r="L949">
            <v>145</v>
          </cell>
          <cell r="M949">
            <v>1572</v>
          </cell>
          <cell r="N949">
            <v>504</v>
          </cell>
          <cell r="O949">
            <v>0</v>
          </cell>
          <cell r="P949">
            <v>1852</v>
          </cell>
          <cell r="Q949">
            <v>23</v>
          </cell>
          <cell r="R949">
            <v>4096</v>
          </cell>
        </row>
        <row r="950">
          <cell r="B950" t="str">
            <v>Cosine</v>
          </cell>
          <cell r="I950">
            <v>0</v>
          </cell>
          <cell r="K950" t="str">
            <v>Cosine</v>
          </cell>
          <cell r="R950">
            <v>0</v>
          </cell>
        </row>
        <row r="951">
          <cell r="B951" t="str">
            <v>ECI Telecom</v>
          </cell>
          <cell r="I951">
            <v>0</v>
          </cell>
          <cell r="K951" t="str">
            <v>ECI Telecom</v>
          </cell>
          <cell r="R951">
            <v>0</v>
          </cell>
        </row>
        <row r="952">
          <cell r="B952" t="str">
            <v>Equipe</v>
          </cell>
          <cell r="I952">
            <v>0</v>
          </cell>
          <cell r="K952" t="str">
            <v>Equipe</v>
          </cell>
          <cell r="R952">
            <v>0</v>
          </cell>
        </row>
        <row r="953">
          <cell r="B953" t="str">
            <v>Ericsson</v>
          </cell>
          <cell r="C953">
            <v>0</v>
          </cell>
          <cell r="D953">
            <v>0</v>
          </cell>
          <cell r="E953">
            <v>11</v>
          </cell>
          <cell r="F953">
            <v>0</v>
          </cell>
          <cell r="G953">
            <v>0</v>
          </cell>
          <cell r="H953">
            <v>4</v>
          </cell>
          <cell r="I953">
            <v>15</v>
          </cell>
          <cell r="K953" t="str">
            <v>Ericsson</v>
          </cell>
          <cell r="L953">
            <v>0</v>
          </cell>
          <cell r="M953">
            <v>0</v>
          </cell>
          <cell r="N953">
            <v>118</v>
          </cell>
          <cell r="O953">
            <v>0</v>
          </cell>
          <cell r="P953">
            <v>0</v>
          </cell>
          <cell r="Q953">
            <v>20</v>
          </cell>
          <cell r="R953">
            <v>138</v>
          </cell>
        </row>
        <row r="954">
          <cell r="B954" t="str">
            <v>Extreme</v>
          </cell>
          <cell r="C954">
            <v>0</v>
          </cell>
          <cell r="D954">
            <v>0</v>
          </cell>
          <cell r="E954">
            <v>0</v>
          </cell>
          <cell r="F954">
            <v>0</v>
          </cell>
          <cell r="G954">
            <v>2</v>
          </cell>
          <cell r="H954">
            <v>0</v>
          </cell>
          <cell r="I954">
            <v>2</v>
          </cell>
          <cell r="K954" t="str">
            <v>Extreme</v>
          </cell>
          <cell r="L954">
            <v>0</v>
          </cell>
          <cell r="M954">
            <v>0</v>
          </cell>
          <cell r="N954">
            <v>0</v>
          </cell>
          <cell r="O954">
            <v>0</v>
          </cell>
          <cell r="P954">
            <v>79</v>
          </cell>
          <cell r="Q954">
            <v>0</v>
          </cell>
          <cell r="R954">
            <v>79</v>
          </cell>
        </row>
        <row r="955">
          <cell r="B955" t="str">
            <v>Force10</v>
          </cell>
          <cell r="C955">
            <v>0</v>
          </cell>
          <cell r="D955">
            <v>0</v>
          </cell>
          <cell r="E955">
            <v>0</v>
          </cell>
          <cell r="F955">
            <v>0</v>
          </cell>
          <cell r="G955">
            <v>3</v>
          </cell>
          <cell r="H955">
            <v>0</v>
          </cell>
          <cell r="I955">
            <v>3</v>
          </cell>
          <cell r="K955" t="str">
            <v>Force10</v>
          </cell>
          <cell r="L955">
            <v>0</v>
          </cell>
          <cell r="M955">
            <v>0</v>
          </cell>
          <cell r="N955">
            <v>0</v>
          </cell>
          <cell r="O955">
            <v>0</v>
          </cell>
          <cell r="P955">
            <v>18</v>
          </cell>
          <cell r="Q955">
            <v>0</v>
          </cell>
          <cell r="R955">
            <v>18</v>
          </cell>
        </row>
        <row r="956">
          <cell r="B956" t="str">
            <v>Fujitsu</v>
          </cell>
          <cell r="C956">
            <v>0</v>
          </cell>
          <cell r="D956">
            <v>5</v>
          </cell>
          <cell r="E956">
            <v>0</v>
          </cell>
          <cell r="F956">
            <v>0</v>
          </cell>
          <cell r="G956">
            <v>12</v>
          </cell>
          <cell r="H956">
            <v>0</v>
          </cell>
          <cell r="I956">
            <v>17</v>
          </cell>
          <cell r="K956" t="str">
            <v>Fujitsu</v>
          </cell>
          <cell r="L956">
            <v>0</v>
          </cell>
          <cell r="M956">
            <v>32</v>
          </cell>
          <cell r="N956">
            <v>0</v>
          </cell>
          <cell r="O956">
            <v>0</v>
          </cell>
          <cell r="P956">
            <v>435</v>
          </cell>
          <cell r="Q956">
            <v>0</v>
          </cell>
          <cell r="R956">
            <v>467</v>
          </cell>
        </row>
        <row r="957">
          <cell r="B957" t="str">
            <v>Hammerhead Systems</v>
          </cell>
          <cell r="I957">
            <v>0</v>
          </cell>
          <cell r="K957" t="str">
            <v>Hammerhead Systems</v>
          </cell>
          <cell r="R957">
            <v>0</v>
          </cell>
        </row>
        <row r="958">
          <cell r="B958" t="str">
            <v>Hitachi</v>
          </cell>
          <cell r="I958">
            <v>0</v>
          </cell>
          <cell r="K958" t="str">
            <v>Hitachi</v>
          </cell>
          <cell r="R958">
            <v>0</v>
          </cell>
        </row>
        <row r="959">
          <cell r="B959" t="str">
            <v>Hitachi Cable</v>
          </cell>
          <cell r="C959">
            <v>0</v>
          </cell>
          <cell r="D959">
            <v>0</v>
          </cell>
          <cell r="E959">
            <v>0</v>
          </cell>
          <cell r="F959">
            <v>0</v>
          </cell>
          <cell r="G959">
            <v>22</v>
          </cell>
          <cell r="H959">
            <v>0</v>
          </cell>
          <cell r="I959">
            <v>22</v>
          </cell>
          <cell r="K959" t="str">
            <v>Hitachi Cable</v>
          </cell>
          <cell r="L959">
            <v>0</v>
          </cell>
          <cell r="M959">
            <v>0</v>
          </cell>
          <cell r="N959">
            <v>0</v>
          </cell>
          <cell r="O959">
            <v>0</v>
          </cell>
          <cell r="P959">
            <v>770</v>
          </cell>
          <cell r="Q959">
            <v>0</v>
          </cell>
          <cell r="R959">
            <v>770</v>
          </cell>
        </row>
        <row r="960">
          <cell r="B960" t="str">
            <v>Huawei</v>
          </cell>
          <cell r="C960">
            <v>12</v>
          </cell>
          <cell r="D960">
            <v>29</v>
          </cell>
          <cell r="E960">
            <v>10</v>
          </cell>
          <cell r="F960">
            <v>0</v>
          </cell>
          <cell r="G960">
            <v>40</v>
          </cell>
          <cell r="H960">
            <v>0</v>
          </cell>
          <cell r="I960">
            <v>91</v>
          </cell>
          <cell r="K960" t="str">
            <v>Huawei</v>
          </cell>
          <cell r="L960">
            <v>94</v>
          </cell>
          <cell r="M960">
            <v>555</v>
          </cell>
          <cell r="N960">
            <v>111</v>
          </cell>
          <cell r="O960">
            <v>0</v>
          </cell>
          <cell r="P960">
            <v>31286</v>
          </cell>
          <cell r="Q960">
            <v>0</v>
          </cell>
          <cell r="R960">
            <v>32046</v>
          </cell>
        </row>
        <row r="961">
          <cell r="B961" t="str">
            <v>Hyperchip</v>
          </cell>
          <cell r="I961">
            <v>0</v>
          </cell>
          <cell r="K961" t="str">
            <v>Hyperchip</v>
          </cell>
          <cell r="R961">
            <v>0</v>
          </cell>
        </row>
        <row r="962">
          <cell r="B962" t="str">
            <v>Juniper</v>
          </cell>
          <cell r="C962">
            <v>33</v>
          </cell>
          <cell r="D962">
            <v>17</v>
          </cell>
          <cell r="E962">
            <v>19</v>
          </cell>
          <cell r="F962">
            <v>0</v>
          </cell>
          <cell r="G962">
            <v>0</v>
          </cell>
          <cell r="H962">
            <v>0</v>
          </cell>
          <cell r="I962">
            <v>69</v>
          </cell>
          <cell r="K962" t="str">
            <v>Juniper</v>
          </cell>
          <cell r="L962">
            <v>56</v>
          </cell>
          <cell r="M962">
            <v>235</v>
          </cell>
          <cell r="N962">
            <v>156</v>
          </cell>
          <cell r="O962">
            <v>0</v>
          </cell>
          <cell r="P962">
            <v>0</v>
          </cell>
          <cell r="Q962">
            <v>0</v>
          </cell>
          <cell r="R962">
            <v>447</v>
          </cell>
        </row>
        <row r="963">
          <cell r="B963" t="str">
            <v>Laurel Networks</v>
          </cell>
          <cell r="I963">
            <v>0</v>
          </cell>
          <cell r="K963" t="str">
            <v>Laurel Networks</v>
          </cell>
          <cell r="R963">
            <v>0</v>
          </cell>
        </row>
        <row r="964">
          <cell r="B964" t="str">
            <v>Lucent</v>
          </cell>
          <cell r="I964">
            <v>0</v>
          </cell>
          <cell r="K964" t="str">
            <v>Lucent</v>
          </cell>
          <cell r="R964">
            <v>0</v>
          </cell>
        </row>
        <row r="965">
          <cell r="B965" t="str">
            <v>NEC</v>
          </cell>
          <cell r="C965">
            <v>0</v>
          </cell>
          <cell r="D965">
            <v>13</v>
          </cell>
          <cell r="E965">
            <v>0</v>
          </cell>
          <cell r="F965">
            <v>0</v>
          </cell>
          <cell r="G965">
            <v>7</v>
          </cell>
          <cell r="H965">
            <v>4</v>
          </cell>
          <cell r="I965">
            <v>24</v>
          </cell>
          <cell r="K965" t="str">
            <v>NEC</v>
          </cell>
          <cell r="L965">
            <v>0</v>
          </cell>
          <cell r="M965">
            <v>104</v>
          </cell>
          <cell r="N965">
            <v>0</v>
          </cell>
          <cell r="O965">
            <v>0</v>
          </cell>
          <cell r="P965">
            <v>246</v>
          </cell>
          <cell r="Q965">
            <v>133</v>
          </cell>
          <cell r="R965">
            <v>483</v>
          </cell>
        </row>
        <row r="966">
          <cell r="B966" t="str">
            <v>Nokia Siemens Networks</v>
          </cell>
          <cell r="C966">
            <v>0</v>
          </cell>
          <cell r="D966">
            <v>0</v>
          </cell>
          <cell r="E966">
            <v>0</v>
          </cell>
          <cell r="F966">
            <v>0</v>
          </cell>
          <cell r="G966">
            <v>15</v>
          </cell>
          <cell r="H966">
            <v>0</v>
          </cell>
          <cell r="I966">
            <v>15</v>
          </cell>
          <cell r="K966" t="str">
            <v>Nokia Siemens Networks</v>
          </cell>
          <cell r="R966">
            <v>0</v>
          </cell>
        </row>
        <row r="967">
          <cell r="B967" t="str">
            <v>Nortel</v>
          </cell>
          <cell r="C967">
            <v>0</v>
          </cell>
          <cell r="D967">
            <v>0</v>
          </cell>
          <cell r="E967">
            <v>0</v>
          </cell>
          <cell r="F967">
            <v>0</v>
          </cell>
          <cell r="G967">
            <v>0</v>
          </cell>
          <cell r="H967">
            <v>27</v>
          </cell>
          <cell r="I967">
            <v>27</v>
          </cell>
          <cell r="K967" t="str">
            <v>Nortel</v>
          </cell>
          <cell r="L967">
            <v>0</v>
          </cell>
          <cell r="M967">
            <v>0</v>
          </cell>
          <cell r="N967">
            <v>0</v>
          </cell>
          <cell r="O967">
            <v>0</v>
          </cell>
          <cell r="P967">
            <v>0</v>
          </cell>
          <cell r="Q967">
            <v>122</v>
          </cell>
          <cell r="R967">
            <v>122</v>
          </cell>
        </row>
        <row r="968">
          <cell r="B968" t="str">
            <v>Procket</v>
          </cell>
          <cell r="I968">
            <v>0</v>
          </cell>
          <cell r="K968" t="str">
            <v>Procket</v>
          </cell>
          <cell r="R968">
            <v>0</v>
          </cell>
        </row>
        <row r="969">
          <cell r="B969" t="str">
            <v>Quarry</v>
          </cell>
          <cell r="I969">
            <v>0</v>
          </cell>
          <cell r="K969" t="str">
            <v>Quarry</v>
          </cell>
          <cell r="R969">
            <v>0</v>
          </cell>
        </row>
        <row r="970">
          <cell r="B970" t="str">
            <v>Redback</v>
          </cell>
          <cell r="C970">
            <v>0</v>
          </cell>
          <cell r="D970">
            <v>0</v>
          </cell>
          <cell r="E970">
            <v>0</v>
          </cell>
          <cell r="F970">
            <v>0</v>
          </cell>
          <cell r="G970">
            <v>0</v>
          </cell>
          <cell r="H970">
            <v>0</v>
          </cell>
          <cell r="I970">
            <v>0</v>
          </cell>
          <cell r="K970" t="str">
            <v>Redback</v>
          </cell>
          <cell r="L970">
            <v>0</v>
          </cell>
          <cell r="M970">
            <v>0</v>
          </cell>
          <cell r="N970">
            <v>0</v>
          </cell>
          <cell r="O970">
            <v>0</v>
          </cell>
          <cell r="P970">
            <v>0</v>
          </cell>
          <cell r="Q970">
            <v>0</v>
          </cell>
          <cell r="R970">
            <v>0</v>
          </cell>
        </row>
        <row r="971">
          <cell r="B971" t="str">
            <v>Riverstone</v>
          </cell>
          <cell r="I971">
            <v>0</v>
          </cell>
          <cell r="K971" t="str">
            <v>Riverstone</v>
          </cell>
          <cell r="R971">
            <v>0</v>
          </cell>
        </row>
        <row r="972">
          <cell r="B972" t="str">
            <v>Tellabs</v>
          </cell>
          <cell r="C972">
            <v>0</v>
          </cell>
          <cell r="D972">
            <v>9</v>
          </cell>
          <cell r="E972">
            <v>0</v>
          </cell>
          <cell r="F972">
            <v>0</v>
          </cell>
          <cell r="G972">
            <v>0</v>
          </cell>
          <cell r="H972">
            <v>0</v>
          </cell>
          <cell r="I972">
            <v>9</v>
          </cell>
          <cell r="K972" t="str">
            <v>Tellabs</v>
          </cell>
          <cell r="L972">
            <v>0</v>
          </cell>
          <cell r="M972">
            <v>92</v>
          </cell>
          <cell r="N972">
            <v>0</v>
          </cell>
          <cell r="O972">
            <v>0</v>
          </cell>
          <cell r="P972">
            <v>0</v>
          </cell>
          <cell r="Q972">
            <v>0</v>
          </cell>
          <cell r="R972">
            <v>92</v>
          </cell>
        </row>
        <row r="973">
          <cell r="B973" t="str">
            <v>ZTE</v>
          </cell>
          <cell r="C973">
            <v>1</v>
          </cell>
          <cell r="D973">
            <v>7</v>
          </cell>
          <cell r="E973">
            <v>0</v>
          </cell>
          <cell r="F973">
            <v>0</v>
          </cell>
          <cell r="G973">
            <v>12</v>
          </cell>
          <cell r="H973">
            <v>0</v>
          </cell>
          <cell r="I973">
            <v>20</v>
          </cell>
          <cell r="K973" t="str">
            <v>ZTE</v>
          </cell>
          <cell r="L973">
            <v>4</v>
          </cell>
          <cell r="M973">
            <v>98</v>
          </cell>
          <cell r="N973">
            <v>0</v>
          </cell>
          <cell r="O973">
            <v>0</v>
          </cell>
          <cell r="P973">
            <v>7260</v>
          </cell>
          <cell r="Q973">
            <v>0</v>
          </cell>
          <cell r="R973">
            <v>7362</v>
          </cell>
        </row>
        <row r="974">
          <cell r="B974" t="str">
            <v>Other</v>
          </cell>
          <cell r="I974">
            <v>0</v>
          </cell>
          <cell r="K974" t="str">
            <v>Other</v>
          </cell>
          <cell r="R974">
            <v>0</v>
          </cell>
        </row>
        <row r="975">
          <cell r="B975" t="str">
            <v>Total</v>
          </cell>
          <cell r="C975">
            <v>104</v>
          </cell>
          <cell r="D975">
            <v>218</v>
          </cell>
          <cell r="E975">
            <v>55</v>
          </cell>
          <cell r="F975">
            <v>0</v>
          </cell>
          <cell r="G975">
            <v>196</v>
          </cell>
          <cell r="H975">
            <v>48</v>
          </cell>
          <cell r="I975">
            <v>621</v>
          </cell>
          <cell r="K975" t="str">
            <v>Total</v>
          </cell>
          <cell r="L975">
            <v>332</v>
          </cell>
          <cell r="M975">
            <v>3216</v>
          </cell>
          <cell r="N975">
            <v>889</v>
          </cell>
          <cell r="O975">
            <v>0</v>
          </cell>
          <cell r="P975">
            <v>43712</v>
          </cell>
          <cell r="Q975">
            <v>348</v>
          </cell>
          <cell r="R975">
            <v>48497</v>
          </cell>
        </row>
        <row r="979">
          <cell r="B979" t="str">
            <v>Vendor</v>
          </cell>
          <cell r="C979" t="str">
            <v>Core IP/MPLS</v>
          </cell>
          <cell r="D979" t="str">
            <v xml:space="preserve">Edge IP/MPLS </v>
          </cell>
          <cell r="E979" t="str">
            <v>Subscriber Service Router</v>
          </cell>
          <cell r="F979" t="str">
            <v>BRAS</v>
          </cell>
          <cell r="G979" t="str">
            <v>IP/Ethernet</v>
          </cell>
          <cell r="H979" t="str">
            <v>ATM/MPLS</v>
          </cell>
          <cell r="I979" t="str">
            <v>Total IPS</v>
          </cell>
          <cell r="K979" t="str">
            <v>Vendor</v>
          </cell>
          <cell r="L979" t="str">
            <v>Core IP/MPLS</v>
          </cell>
          <cell r="M979" t="str">
            <v>Edge IP/MPLS</v>
          </cell>
          <cell r="N979" t="str">
            <v>Subscriber Service Router</v>
          </cell>
          <cell r="O979" t="str">
            <v>BRAS</v>
          </cell>
          <cell r="P979" t="str">
            <v>IP/Ethernet</v>
          </cell>
          <cell r="Q979" t="str">
            <v>ATM/MPLS</v>
          </cell>
          <cell r="R979" t="str">
            <v>Total IPS</v>
          </cell>
        </row>
        <row r="980">
          <cell r="B980" t="str">
            <v>Alaxala Networks</v>
          </cell>
          <cell r="C980">
            <v>0</v>
          </cell>
          <cell r="D980">
            <v>3</v>
          </cell>
          <cell r="E980">
            <v>0</v>
          </cell>
          <cell r="F980">
            <v>0</v>
          </cell>
          <cell r="G980">
            <v>11</v>
          </cell>
          <cell r="H980">
            <v>0</v>
          </cell>
          <cell r="I980">
            <v>14</v>
          </cell>
          <cell r="K980" t="str">
            <v>Alaxala Networks</v>
          </cell>
          <cell r="L980">
            <v>0</v>
          </cell>
          <cell r="M980">
            <v>65</v>
          </cell>
          <cell r="N980">
            <v>0</v>
          </cell>
          <cell r="O980">
            <v>0</v>
          </cell>
          <cell r="P980">
            <v>1555</v>
          </cell>
          <cell r="Q980">
            <v>0</v>
          </cell>
          <cell r="R980">
            <v>1620</v>
          </cell>
        </row>
        <row r="981">
          <cell r="B981" t="str">
            <v>Alcatel-Lucent</v>
          </cell>
          <cell r="C981">
            <v>0</v>
          </cell>
          <cell r="D981">
            <v>58</v>
          </cell>
          <cell r="E981">
            <v>0</v>
          </cell>
          <cell r="F981">
            <v>0</v>
          </cell>
          <cell r="G981">
            <v>0</v>
          </cell>
          <cell r="H981">
            <v>5</v>
          </cell>
          <cell r="I981">
            <v>63</v>
          </cell>
          <cell r="K981" t="str">
            <v>Alcatel-Lucent</v>
          </cell>
          <cell r="L981">
            <v>0</v>
          </cell>
          <cell r="M981">
            <v>462</v>
          </cell>
          <cell r="N981">
            <v>0</v>
          </cell>
          <cell r="O981">
            <v>0</v>
          </cell>
          <cell r="P981">
            <v>0</v>
          </cell>
          <cell r="Q981">
            <v>32</v>
          </cell>
          <cell r="R981">
            <v>494</v>
          </cell>
        </row>
        <row r="982">
          <cell r="B982" t="str">
            <v>Atrica</v>
          </cell>
          <cell r="C982">
            <v>0</v>
          </cell>
          <cell r="D982">
            <v>0</v>
          </cell>
          <cell r="E982">
            <v>0</v>
          </cell>
          <cell r="F982">
            <v>0</v>
          </cell>
          <cell r="G982">
            <v>3</v>
          </cell>
          <cell r="H982">
            <v>0</v>
          </cell>
          <cell r="I982">
            <v>3</v>
          </cell>
          <cell r="K982" t="str">
            <v>Atrica</v>
          </cell>
          <cell r="L982">
            <v>0</v>
          </cell>
          <cell r="M982">
            <v>0</v>
          </cell>
          <cell r="N982">
            <v>0</v>
          </cell>
          <cell r="O982">
            <v>0</v>
          </cell>
          <cell r="P982">
            <v>15</v>
          </cell>
          <cell r="Q982">
            <v>0</v>
          </cell>
          <cell r="R982">
            <v>15</v>
          </cell>
        </row>
        <row r="983">
          <cell r="B983" t="str">
            <v>Avici</v>
          </cell>
          <cell r="C983">
            <v>0</v>
          </cell>
          <cell r="D983">
            <v>0</v>
          </cell>
          <cell r="E983">
            <v>0</v>
          </cell>
          <cell r="F983">
            <v>0</v>
          </cell>
          <cell r="G983">
            <v>0</v>
          </cell>
          <cell r="H983">
            <v>0</v>
          </cell>
          <cell r="I983">
            <v>0</v>
          </cell>
          <cell r="K983" t="str">
            <v>Avici</v>
          </cell>
          <cell r="L983">
            <v>0</v>
          </cell>
          <cell r="M983">
            <v>0</v>
          </cell>
          <cell r="N983">
            <v>0</v>
          </cell>
          <cell r="O983">
            <v>0</v>
          </cell>
          <cell r="P983">
            <v>0</v>
          </cell>
          <cell r="Q983">
            <v>0</v>
          </cell>
          <cell r="R983">
            <v>0</v>
          </cell>
        </row>
        <row r="984">
          <cell r="B984" t="str">
            <v>Brocade</v>
          </cell>
          <cell r="C984">
            <v>1</v>
          </cell>
          <cell r="D984">
            <v>0</v>
          </cell>
          <cell r="E984">
            <v>0</v>
          </cell>
          <cell r="F984">
            <v>0</v>
          </cell>
          <cell r="G984">
            <v>3</v>
          </cell>
          <cell r="H984">
            <v>0</v>
          </cell>
          <cell r="I984">
            <v>4</v>
          </cell>
          <cell r="K984" t="str">
            <v>Brocade</v>
          </cell>
          <cell r="L984">
            <v>17</v>
          </cell>
          <cell r="M984">
            <v>0</v>
          </cell>
          <cell r="N984">
            <v>0</v>
          </cell>
          <cell r="O984">
            <v>0</v>
          </cell>
          <cell r="P984">
            <v>49</v>
          </cell>
          <cell r="Q984">
            <v>0</v>
          </cell>
          <cell r="R984">
            <v>66</v>
          </cell>
        </row>
        <row r="985">
          <cell r="B985" t="str">
            <v>Caspian</v>
          </cell>
          <cell r="I985">
            <v>0</v>
          </cell>
          <cell r="K985" t="str">
            <v>Caspian</v>
          </cell>
          <cell r="R985">
            <v>0</v>
          </cell>
        </row>
        <row r="986">
          <cell r="B986" t="str">
            <v>Chiaro</v>
          </cell>
          <cell r="I986">
            <v>0</v>
          </cell>
          <cell r="K986" t="str">
            <v>Chiaro</v>
          </cell>
          <cell r="R986">
            <v>0</v>
          </cell>
        </row>
        <row r="987">
          <cell r="B987" t="str">
            <v>Ciena</v>
          </cell>
          <cell r="C987">
            <v>0</v>
          </cell>
          <cell r="D987">
            <v>0</v>
          </cell>
          <cell r="E987">
            <v>0</v>
          </cell>
          <cell r="F987">
            <v>0</v>
          </cell>
          <cell r="G987">
            <v>0</v>
          </cell>
          <cell r="H987">
            <v>0</v>
          </cell>
          <cell r="I987">
            <v>0</v>
          </cell>
          <cell r="K987" t="str">
            <v>Ciena</v>
          </cell>
          <cell r="L987">
            <v>0</v>
          </cell>
          <cell r="M987">
            <v>0</v>
          </cell>
          <cell r="N987">
            <v>0</v>
          </cell>
          <cell r="O987">
            <v>0</v>
          </cell>
          <cell r="P987">
            <v>0</v>
          </cell>
          <cell r="Q987">
            <v>0</v>
          </cell>
          <cell r="R987">
            <v>0</v>
          </cell>
        </row>
        <row r="988">
          <cell r="B988" t="str">
            <v>Cisco</v>
          </cell>
          <cell r="C988">
            <v>70</v>
          </cell>
          <cell r="D988">
            <v>106</v>
          </cell>
          <cell r="E988">
            <v>20</v>
          </cell>
          <cell r="F988">
            <v>0</v>
          </cell>
          <cell r="G988">
            <v>56</v>
          </cell>
          <cell r="H988">
            <v>4</v>
          </cell>
          <cell r="I988">
            <v>256</v>
          </cell>
          <cell r="K988" t="str">
            <v>Cisco</v>
          </cell>
          <cell r="L988">
            <v>182</v>
          </cell>
          <cell r="M988">
            <v>2091</v>
          </cell>
          <cell r="N988">
            <v>660</v>
          </cell>
          <cell r="O988">
            <v>0</v>
          </cell>
          <cell r="P988">
            <v>1953</v>
          </cell>
          <cell r="Q988">
            <v>17</v>
          </cell>
          <cell r="R988">
            <v>4903</v>
          </cell>
        </row>
        <row r="989">
          <cell r="B989" t="str">
            <v>Cosine</v>
          </cell>
          <cell r="I989">
            <v>0</v>
          </cell>
          <cell r="K989" t="str">
            <v>Cosine</v>
          </cell>
          <cell r="R989">
            <v>0</v>
          </cell>
        </row>
        <row r="990">
          <cell r="B990" t="str">
            <v>ECI Telecom</v>
          </cell>
          <cell r="I990">
            <v>0</v>
          </cell>
          <cell r="K990" t="str">
            <v>ECI Telecom</v>
          </cell>
          <cell r="R990">
            <v>0</v>
          </cell>
        </row>
        <row r="991">
          <cell r="B991" t="str">
            <v>Equipe</v>
          </cell>
          <cell r="I991">
            <v>0</v>
          </cell>
          <cell r="K991" t="str">
            <v>Equipe</v>
          </cell>
          <cell r="R991">
            <v>0</v>
          </cell>
        </row>
        <row r="992">
          <cell r="B992" t="str">
            <v>Ericsson</v>
          </cell>
          <cell r="C992">
            <v>0</v>
          </cell>
          <cell r="D992">
            <v>0</v>
          </cell>
          <cell r="E992">
            <v>12</v>
          </cell>
          <cell r="F992">
            <v>0</v>
          </cell>
          <cell r="G992">
            <v>0</v>
          </cell>
          <cell r="H992">
            <v>4</v>
          </cell>
          <cell r="I992">
            <v>16</v>
          </cell>
          <cell r="K992" t="str">
            <v>Ericsson</v>
          </cell>
          <cell r="L992">
            <v>0</v>
          </cell>
          <cell r="M992">
            <v>0</v>
          </cell>
          <cell r="N992">
            <v>128</v>
          </cell>
          <cell r="O992">
            <v>0</v>
          </cell>
          <cell r="P992">
            <v>0</v>
          </cell>
          <cell r="Q992">
            <v>21</v>
          </cell>
          <cell r="R992">
            <v>149</v>
          </cell>
        </row>
        <row r="993">
          <cell r="B993" t="str">
            <v>Extreme</v>
          </cell>
          <cell r="C993">
            <v>0</v>
          </cell>
          <cell r="D993">
            <v>0</v>
          </cell>
          <cell r="E993">
            <v>0</v>
          </cell>
          <cell r="F993">
            <v>0</v>
          </cell>
          <cell r="G993">
            <v>1</v>
          </cell>
          <cell r="H993">
            <v>0</v>
          </cell>
          <cell r="I993">
            <v>1</v>
          </cell>
          <cell r="K993" t="str">
            <v>Extreme</v>
          </cell>
          <cell r="L993">
            <v>0</v>
          </cell>
          <cell r="M993">
            <v>0</v>
          </cell>
          <cell r="N993">
            <v>0</v>
          </cell>
          <cell r="O993">
            <v>0</v>
          </cell>
          <cell r="P993">
            <v>40</v>
          </cell>
          <cell r="Q993">
            <v>0</v>
          </cell>
          <cell r="R993">
            <v>40</v>
          </cell>
        </row>
        <row r="994">
          <cell r="B994" t="str">
            <v>Force10</v>
          </cell>
          <cell r="C994">
            <v>0</v>
          </cell>
          <cell r="D994">
            <v>0</v>
          </cell>
          <cell r="E994">
            <v>0</v>
          </cell>
          <cell r="F994">
            <v>0</v>
          </cell>
          <cell r="G994">
            <v>2</v>
          </cell>
          <cell r="H994">
            <v>0</v>
          </cell>
          <cell r="I994">
            <v>2</v>
          </cell>
          <cell r="K994" t="str">
            <v>Force10</v>
          </cell>
          <cell r="L994">
            <v>0</v>
          </cell>
          <cell r="M994">
            <v>0</v>
          </cell>
          <cell r="N994">
            <v>0</v>
          </cell>
          <cell r="O994">
            <v>0</v>
          </cell>
          <cell r="P994">
            <v>16</v>
          </cell>
          <cell r="Q994">
            <v>0</v>
          </cell>
          <cell r="R994">
            <v>16</v>
          </cell>
        </row>
        <row r="995">
          <cell r="B995" t="str">
            <v>Fujitsu</v>
          </cell>
          <cell r="C995">
            <v>0</v>
          </cell>
          <cell r="D995">
            <v>1</v>
          </cell>
          <cell r="E995">
            <v>0</v>
          </cell>
          <cell r="F995">
            <v>0</v>
          </cell>
          <cell r="G995">
            <v>10</v>
          </cell>
          <cell r="H995">
            <v>0</v>
          </cell>
          <cell r="I995">
            <v>11</v>
          </cell>
          <cell r="K995" t="str">
            <v>Fujitsu</v>
          </cell>
          <cell r="L995">
            <v>0</v>
          </cell>
          <cell r="M995">
            <v>3</v>
          </cell>
          <cell r="N995">
            <v>0</v>
          </cell>
          <cell r="O995">
            <v>0</v>
          </cell>
          <cell r="P995">
            <v>354</v>
          </cell>
          <cell r="Q995">
            <v>0</v>
          </cell>
          <cell r="R995">
            <v>357</v>
          </cell>
        </row>
        <row r="996">
          <cell r="B996" t="str">
            <v>Hammerhead Systems</v>
          </cell>
          <cell r="I996">
            <v>0</v>
          </cell>
          <cell r="K996" t="str">
            <v>Hammerhead Systems</v>
          </cell>
          <cell r="R996">
            <v>0</v>
          </cell>
        </row>
        <row r="997">
          <cell r="B997" t="str">
            <v>Hitachi</v>
          </cell>
          <cell r="I997">
            <v>0</v>
          </cell>
          <cell r="K997" t="str">
            <v>Hitachi</v>
          </cell>
          <cell r="R997">
            <v>0</v>
          </cell>
        </row>
        <row r="998">
          <cell r="B998" t="str">
            <v>Hitachi Cable</v>
          </cell>
          <cell r="C998">
            <v>0</v>
          </cell>
          <cell r="D998">
            <v>0</v>
          </cell>
          <cell r="E998">
            <v>0</v>
          </cell>
          <cell r="F998">
            <v>0</v>
          </cell>
          <cell r="G998">
            <v>13</v>
          </cell>
          <cell r="H998">
            <v>0</v>
          </cell>
          <cell r="I998">
            <v>13</v>
          </cell>
          <cell r="K998" t="str">
            <v>Hitachi Cable</v>
          </cell>
          <cell r="L998">
            <v>0</v>
          </cell>
          <cell r="M998">
            <v>0</v>
          </cell>
          <cell r="N998">
            <v>0</v>
          </cell>
          <cell r="O998">
            <v>0</v>
          </cell>
          <cell r="P998">
            <v>455</v>
          </cell>
          <cell r="Q998">
            <v>0</v>
          </cell>
          <cell r="R998">
            <v>455</v>
          </cell>
        </row>
        <row r="999">
          <cell r="B999" t="str">
            <v>Huawei</v>
          </cell>
          <cell r="C999">
            <v>23</v>
          </cell>
          <cell r="D999">
            <v>46</v>
          </cell>
          <cell r="E999">
            <v>11</v>
          </cell>
          <cell r="F999">
            <v>0</v>
          </cell>
          <cell r="G999">
            <v>53</v>
          </cell>
          <cell r="H999">
            <v>0</v>
          </cell>
          <cell r="I999">
            <v>133</v>
          </cell>
          <cell r="K999" t="str">
            <v>Huawei</v>
          </cell>
          <cell r="L999">
            <v>114</v>
          </cell>
          <cell r="M999">
            <v>745</v>
          </cell>
          <cell r="N999">
            <v>140</v>
          </cell>
          <cell r="O999">
            <v>0</v>
          </cell>
          <cell r="P999">
            <v>31684</v>
          </cell>
          <cell r="Q999">
            <v>0</v>
          </cell>
          <cell r="R999">
            <v>32683</v>
          </cell>
        </row>
        <row r="1000">
          <cell r="B1000" t="str">
            <v>Hyperchip</v>
          </cell>
          <cell r="I1000">
            <v>0</v>
          </cell>
          <cell r="K1000" t="str">
            <v>Hyperchip</v>
          </cell>
          <cell r="R1000">
            <v>0</v>
          </cell>
        </row>
        <row r="1001">
          <cell r="B1001" t="str">
            <v>Juniper</v>
          </cell>
          <cell r="C1001">
            <v>44</v>
          </cell>
          <cell r="D1001">
            <v>25</v>
          </cell>
          <cell r="E1001">
            <v>18</v>
          </cell>
          <cell r="F1001">
            <v>0</v>
          </cell>
          <cell r="G1001">
            <v>0</v>
          </cell>
          <cell r="H1001">
            <v>0</v>
          </cell>
          <cell r="I1001">
            <v>87</v>
          </cell>
          <cell r="K1001" t="str">
            <v>Juniper</v>
          </cell>
          <cell r="L1001">
            <v>74</v>
          </cell>
          <cell r="M1001">
            <v>268</v>
          </cell>
          <cell r="N1001">
            <v>196</v>
          </cell>
          <cell r="O1001">
            <v>0</v>
          </cell>
          <cell r="P1001">
            <v>0</v>
          </cell>
          <cell r="Q1001">
            <v>0</v>
          </cell>
          <cell r="R1001">
            <v>538</v>
          </cell>
        </row>
        <row r="1002">
          <cell r="B1002" t="str">
            <v>Laurel Networks</v>
          </cell>
          <cell r="I1002">
            <v>0</v>
          </cell>
          <cell r="K1002" t="str">
            <v>Laurel Networks</v>
          </cell>
          <cell r="R1002">
            <v>0</v>
          </cell>
        </row>
        <row r="1003">
          <cell r="B1003" t="str">
            <v>Lucent</v>
          </cell>
          <cell r="I1003">
            <v>0</v>
          </cell>
          <cell r="K1003" t="str">
            <v>Lucent</v>
          </cell>
          <cell r="R1003">
            <v>0</v>
          </cell>
        </row>
        <row r="1004">
          <cell r="B1004" t="str">
            <v>NEC</v>
          </cell>
          <cell r="C1004">
            <v>0</v>
          </cell>
          <cell r="D1004">
            <v>17</v>
          </cell>
          <cell r="E1004">
            <v>0</v>
          </cell>
          <cell r="F1004">
            <v>0</v>
          </cell>
          <cell r="G1004">
            <v>4</v>
          </cell>
          <cell r="H1004">
            <v>7</v>
          </cell>
          <cell r="I1004">
            <v>28</v>
          </cell>
          <cell r="K1004" t="str">
            <v>NEC</v>
          </cell>
          <cell r="L1004">
            <v>0</v>
          </cell>
          <cell r="M1004">
            <v>136</v>
          </cell>
          <cell r="N1004">
            <v>0</v>
          </cell>
          <cell r="O1004">
            <v>0</v>
          </cell>
          <cell r="P1004">
            <v>140</v>
          </cell>
          <cell r="Q1004">
            <v>233</v>
          </cell>
          <cell r="R1004">
            <v>509</v>
          </cell>
        </row>
        <row r="1005">
          <cell r="B1005" t="str">
            <v>Nokia Siemens Networks</v>
          </cell>
          <cell r="C1005">
            <v>0</v>
          </cell>
          <cell r="D1005">
            <v>0</v>
          </cell>
          <cell r="E1005">
            <v>0</v>
          </cell>
          <cell r="F1005">
            <v>0</v>
          </cell>
          <cell r="G1005">
            <v>22</v>
          </cell>
          <cell r="H1005">
            <v>0</v>
          </cell>
          <cell r="I1005">
            <v>22</v>
          </cell>
          <cell r="K1005" t="str">
            <v>Nokia Siemens Networks</v>
          </cell>
          <cell r="L1005">
            <v>0</v>
          </cell>
          <cell r="M1005">
            <v>0</v>
          </cell>
          <cell r="N1005">
            <v>0</v>
          </cell>
          <cell r="O1005">
            <v>0</v>
          </cell>
          <cell r="P1005">
            <v>43</v>
          </cell>
          <cell r="Q1005">
            <v>0</v>
          </cell>
          <cell r="R1005">
            <v>43</v>
          </cell>
        </row>
        <row r="1006">
          <cell r="B1006" t="str">
            <v>Nortel</v>
          </cell>
          <cell r="C1006">
            <v>0</v>
          </cell>
          <cell r="D1006">
            <v>0</v>
          </cell>
          <cell r="E1006">
            <v>0</v>
          </cell>
          <cell r="F1006">
            <v>0</v>
          </cell>
          <cell r="G1006">
            <v>0</v>
          </cell>
          <cell r="H1006">
            <v>11</v>
          </cell>
          <cell r="I1006">
            <v>11</v>
          </cell>
          <cell r="K1006" t="str">
            <v>Nortel</v>
          </cell>
          <cell r="L1006">
            <v>0</v>
          </cell>
          <cell r="M1006">
            <v>0</v>
          </cell>
          <cell r="N1006">
            <v>0</v>
          </cell>
          <cell r="O1006">
            <v>0</v>
          </cell>
          <cell r="P1006">
            <v>0</v>
          </cell>
          <cell r="Q1006">
            <v>53</v>
          </cell>
          <cell r="R1006">
            <v>53</v>
          </cell>
        </row>
        <row r="1007">
          <cell r="B1007" t="str">
            <v>Procket</v>
          </cell>
          <cell r="I1007">
            <v>0</v>
          </cell>
          <cell r="K1007" t="str">
            <v>Procket</v>
          </cell>
          <cell r="R1007">
            <v>0</v>
          </cell>
        </row>
        <row r="1008">
          <cell r="B1008" t="str">
            <v>Quarry</v>
          </cell>
          <cell r="I1008">
            <v>0</v>
          </cell>
          <cell r="K1008" t="str">
            <v>Quarry</v>
          </cell>
          <cell r="R1008">
            <v>0</v>
          </cell>
        </row>
        <row r="1009">
          <cell r="B1009" t="str">
            <v>Redback</v>
          </cell>
          <cell r="C1009">
            <v>0</v>
          </cell>
          <cell r="D1009">
            <v>0</v>
          </cell>
          <cell r="E1009">
            <v>0</v>
          </cell>
          <cell r="F1009">
            <v>0</v>
          </cell>
          <cell r="G1009">
            <v>0</v>
          </cell>
          <cell r="H1009">
            <v>0</v>
          </cell>
          <cell r="I1009">
            <v>0</v>
          </cell>
          <cell r="K1009" t="str">
            <v>Redback</v>
          </cell>
          <cell r="L1009">
            <v>0</v>
          </cell>
          <cell r="M1009">
            <v>0</v>
          </cell>
          <cell r="N1009">
            <v>0</v>
          </cell>
          <cell r="O1009">
            <v>0</v>
          </cell>
          <cell r="P1009">
            <v>0</v>
          </cell>
          <cell r="Q1009">
            <v>0</v>
          </cell>
          <cell r="R1009">
            <v>0</v>
          </cell>
        </row>
        <row r="1010">
          <cell r="B1010" t="str">
            <v>Riverstone</v>
          </cell>
          <cell r="I1010">
            <v>0</v>
          </cell>
          <cell r="K1010" t="str">
            <v>Riverstone</v>
          </cell>
          <cell r="R1010">
            <v>0</v>
          </cell>
        </row>
        <row r="1011">
          <cell r="B1011" t="str">
            <v>Tellabs</v>
          </cell>
          <cell r="C1011">
            <v>0</v>
          </cell>
          <cell r="D1011">
            <v>9</v>
          </cell>
          <cell r="E1011">
            <v>0</v>
          </cell>
          <cell r="F1011">
            <v>0</v>
          </cell>
          <cell r="G1011">
            <v>0</v>
          </cell>
          <cell r="H1011">
            <v>0</v>
          </cell>
          <cell r="I1011">
            <v>9</v>
          </cell>
          <cell r="K1011" t="str">
            <v>Tellabs</v>
          </cell>
          <cell r="L1011">
            <v>0</v>
          </cell>
          <cell r="M1011">
            <v>99</v>
          </cell>
          <cell r="N1011">
            <v>0</v>
          </cell>
          <cell r="O1011">
            <v>0</v>
          </cell>
          <cell r="P1011">
            <v>0</v>
          </cell>
          <cell r="Q1011">
            <v>0</v>
          </cell>
          <cell r="R1011">
            <v>99</v>
          </cell>
        </row>
        <row r="1012">
          <cell r="B1012" t="str">
            <v>ZTE</v>
          </cell>
          <cell r="C1012">
            <v>2</v>
          </cell>
          <cell r="D1012">
            <v>11</v>
          </cell>
          <cell r="E1012">
            <v>0</v>
          </cell>
          <cell r="F1012">
            <v>0</v>
          </cell>
          <cell r="G1012">
            <v>17</v>
          </cell>
          <cell r="H1012">
            <v>0</v>
          </cell>
          <cell r="I1012">
            <v>30</v>
          </cell>
          <cell r="K1012" t="str">
            <v>ZTE</v>
          </cell>
          <cell r="L1012">
            <v>8</v>
          </cell>
          <cell r="M1012">
            <v>154</v>
          </cell>
          <cell r="N1012">
            <v>0</v>
          </cell>
          <cell r="O1012">
            <v>0</v>
          </cell>
          <cell r="P1012">
            <v>10285</v>
          </cell>
          <cell r="Q1012">
            <v>0</v>
          </cell>
          <cell r="R1012">
            <v>10447</v>
          </cell>
        </row>
        <row r="1013">
          <cell r="B1013" t="str">
            <v>Other</v>
          </cell>
          <cell r="I1013">
            <v>0</v>
          </cell>
          <cell r="K1013" t="str">
            <v>Other</v>
          </cell>
          <cell r="R1013">
            <v>0</v>
          </cell>
        </row>
        <row r="1014">
          <cell r="B1014" t="str">
            <v>Total</v>
          </cell>
          <cell r="C1014">
            <v>140</v>
          </cell>
          <cell r="D1014">
            <v>276</v>
          </cell>
          <cell r="E1014">
            <v>61</v>
          </cell>
          <cell r="F1014">
            <v>0</v>
          </cell>
          <cell r="G1014">
            <v>195</v>
          </cell>
          <cell r="H1014">
            <v>31</v>
          </cell>
          <cell r="I1014">
            <v>703</v>
          </cell>
          <cell r="K1014" t="str">
            <v>Total</v>
          </cell>
          <cell r="L1014">
            <v>395</v>
          </cell>
          <cell r="M1014">
            <v>4023</v>
          </cell>
          <cell r="N1014">
            <v>1124</v>
          </cell>
          <cell r="O1014">
            <v>0</v>
          </cell>
          <cell r="P1014">
            <v>46589</v>
          </cell>
          <cell r="Q1014">
            <v>356</v>
          </cell>
          <cell r="R1014">
            <v>52487</v>
          </cell>
        </row>
        <row r="1018">
          <cell r="B1018" t="str">
            <v>Vendor</v>
          </cell>
          <cell r="C1018" t="str">
            <v>Core IP/MPLS</v>
          </cell>
          <cell r="D1018" t="str">
            <v xml:space="preserve">Edge IP/MPLS </v>
          </cell>
          <cell r="E1018" t="str">
            <v>Subscriber Service Router</v>
          </cell>
          <cell r="F1018" t="str">
            <v>BRAS</v>
          </cell>
          <cell r="G1018" t="str">
            <v>IP/Ethernet</v>
          </cell>
          <cell r="H1018" t="str">
            <v>ATM/MPLS</v>
          </cell>
          <cell r="I1018" t="str">
            <v>Total IPS</v>
          </cell>
          <cell r="K1018" t="str">
            <v>Vendor</v>
          </cell>
          <cell r="L1018" t="str">
            <v>Core IP/MPLS</v>
          </cell>
          <cell r="M1018" t="str">
            <v>Edge IP/MPLS</v>
          </cell>
          <cell r="N1018" t="str">
            <v>Subscriber Service Router</v>
          </cell>
          <cell r="O1018" t="str">
            <v>BRAS</v>
          </cell>
          <cell r="P1018" t="str">
            <v>IP/Ethernet</v>
          </cell>
          <cell r="Q1018" t="str">
            <v>ATM/MPLS</v>
          </cell>
          <cell r="R1018" t="str">
            <v>Total IPS</v>
          </cell>
        </row>
        <row r="1019">
          <cell r="B1019" t="str">
            <v>Alaxala Networks</v>
          </cell>
          <cell r="C1019">
            <v>0</v>
          </cell>
          <cell r="D1019">
            <v>4</v>
          </cell>
          <cell r="E1019">
            <v>0</v>
          </cell>
          <cell r="F1019">
            <v>0</v>
          </cell>
          <cell r="G1019">
            <v>22</v>
          </cell>
          <cell r="H1019">
            <v>0</v>
          </cell>
          <cell r="I1019">
            <v>26</v>
          </cell>
          <cell r="K1019" t="str">
            <v>Alaxala Networks</v>
          </cell>
          <cell r="L1019">
            <v>0</v>
          </cell>
          <cell r="M1019">
            <v>42</v>
          </cell>
          <cell r="N1019">
            <v>0</v>
          </cell>
          <cell r="O1019">
            <v>0</v>
          </cell>
          <cell r="P1019">
            <v>3157</v>
          </cell>
          <cell r="Q1019">
            <v>0</v>
          </cell>
          <cell r="R1019">
            <v>3199</v>
          </cell>
        </row>
        <row r="1020">
          <cell r="B1020" t="str">
            <v>Alcatel-Lucent</v>
          </cell>
          <cell r="C1020">
            <v>0</v>
          </cell>
          <cell r="D1020">
            <v>46</v>
          </cell>
          <cell r="E1020">
            <v>0</v>
          </cell>
          <cell r="F1020">
            <v>0</v>
          </cell>
          <cell r="G1020">
            <v>0</v>
          </cell>
          <cell r="H1020">
            <v>7</v>
          </cell>
          <cell r="I1020">
            <v>53</v>
          </cell>
          <cell r="K1020" t="str">
            <v>Alcatel-Lucent</v>
          </cell>
          <cell r="L1020">
            <v>0</v>
          </cell>
          <cell r="M1020">
            <v>371</v>
          </cell>
          <cell r="N1020">
            <v>0</v>
          </cell>
          <cell r="O1020">
            <v>0</v>
          </cell>
          <cell r="P1020">
            <v>0</v>
          </cell>
          <cell r="Q1020">
            <v>45</v>
          </cell>
          <cell r="R1020">
            <v>416</v>
          </cell>
        </row>
        <row r="1021">
          <cell r="B1021" t="str">
            <v>Atrica</v>
          </cell>
          <cell r="C1021">
            <v>0</v>
          </cell>
          <cell r="D1021">
            <v>0</v>
          </cell>
          <cell r="E1021">
            <v>0</v>
          </cell>
          <cell r="F1021">
            <v>0</v>
          </cell>
          <cell r="G1021">
            <v>3</v>
          </cell>
          <cell r="H1021">
            <v>0</v>
          </cell>
          <cell r="I1021">
            <v>3</v>
          </cell>
          <cell r="K1021" t="str">
            <v>Atrica</v>
          </cell>
          <cell r="L1021">
            <v>0</v>
          </cell>
          <cell r="M1021">
            <v>0</v>
          </cell>
          <cell r="N1021">
            <v>0</v>
          </cell>
          <cell r="O1021">
            <v>0</v>
          </cell>
          <cell r="P1021">
            <v>15</v>
          </cell>
          <cell r="Q1021">
            <v>0</v>
          </cell>
          <cell r="R1021">
            <v>15</v>
          </cell>
        </row>
        <row r="1022">
          <cell r="B1022" t="str">
            <v>Avici</v>
          </cell>
          <cell r="C1022">
            <v>0</v>
          </cell>
          <cell r="D1022">
            <v>0</v>
          </cell>
          <cell r="E1022">
            <v>0</v>
          </cell>
          <cell r="F1022">
            <v>0</v>
          </cell>
          <cell r="G1022">
            <v>0</v>
          </cell>
          <cell r="H1022">
            <v>0</v>
          </cell>
          <cell r="I1022">
            <v>0</v>
          </cell>
          <cell r="K1022" t="str">
            <v>Avici</v>
          </cell>
          <cell r="L1022">
            <v>0</v>
          </cell>
          <cell r="M1022">
            <v>0</v>
          </cell>
          <cell r="N1022">
            <v>0</v>
          </cell>
          <cell r="O1022">
            <v>0</v>
          </cell>
          <cell r="P1022">
            <v>0</v>
          </cell>
          <cell r="Q1022">
            <v>0</v>
          </cell>
          <cell r="R1022">
            <v>0</v>
          </cell>
        </row>
        <row r="1023">
          <cell r="B1023" t="str">
            <v>Brocade</v>
          </cell>
          <cell r="C1023">
            <v>1</v>
          </cell>
          <cell r="D1023">
            <v>0</v>
          </cell>
          <cell r="E1023">
            <v>0</v>
          </cell>
          <cell r="F1023">
            <v>0</v>
          </cell>
          <cell r="G1023">
            <v>3</v>
          </cell>
          <cell r="H1023">
            <v>0</v>
          </cell>
          <cell r="I1023">
            <v>4</v>
          </cell>
          <cell r="K1023" t="str">
            <v>Brocade</v>
          </cell>
          <cell r="L1023">
            <v>17</v>
          </cell>
          <cell r="M1023">
            <v>0</v>
          </cell>
          <cell r="N1023">
            <v>0</v>
          </cell>
          <cell r="O1023">
            <v>0</v>
          </cell>
          <cell r="P1023">
            <v>49</v>
          </cell>
          <cell r="Q1023">
            <v>0</v>
          </cell>
          <cell r="R1023">
            <v>66</v>
          </cell>
        </row>
        <row r="1024">
          <cell r="B1024" t="str">
            <v>Caspian</v>
          </cell>
          <cell r="I1024">
            <v>0</v>
          </cell>
          <cell r="K1024" t="str">
            <v>Caspian</v>
          </cell>
          <cell r="R1024">
            <v>0</v>
          </cell>
        </row>
        <row r="1025">
          <cell r="B1025" t="str">
            <v>Chiaro</v>
          </cell>
          <cell r="I1025">
            <v>0</v>
          </cell>
          <cell r="K1025" t="str">
            <v>Chiaro</v>
          </cell>
          <cell r="R1025">
            <v>0</v>
          </cell>
        </row>
        <row r="1026">
          <cell r="B1026" t="str">
            <v>Ciena</v>
          </cell>
          <cell r="C1026">
            <v>0</v>
          </cell>
          <cell r="D1026">
            <v>0</v>
          </cell>
          <cell r="E1026">
            <v>0</v>
          </cell>
          <cell r="F1026">
            <v>0</v>
          </cell>
          <cell r="G1026">
            <v>0</v>
          </cell>
          <cell r="H1026">
            <v>0</v>
          </cell>
          <cell r="I1026">
            <v>0</v>
          </cell>
          <cell r="K1026" t="str">
            <v>Ciena</v>
          </cell>
          <cell r="L1026">
            <v>0</v>
          </cell>
          <cell r="M1026">
            <v>0</v>
          </cell>
          <cell r="N1026">
            <v>0</v>
          </cell>
          <cell r="O1026">
            <v>0</v>
          </cell>
          <cell r="P1026">
            <v>0</v>
          </cell>
          <cell r="Q1026">
            <v>0</v>
          </cell>
          <cell r="R1026">
            <v>0</v>
          </cell>
        </row>
        <row r="1027">
          <cell r="B1027" t="str">
            <v>Cisco</v>
          </cell>
          <cell r="C1027">
            <v>77</v>
          </cell>
          <cell r="D1027">
            <v>114</v>
          </cell>
          <cell r="E1027">
            <v>17</v>
          </cell>
          <cell r="F1027">
            <v>0</v>
          </cell>
          <cell r="G1027">
            <v>62</v>
          </cell>
          <cell r="H1027">
            <v>3</v>
          </cell>
          <cell r="I1027">
            <v>273</v>
          </cell>
          <cell r="K1027" t="str">
            <v>Cisco</v>
          </cell>
          <cell r="L1027">
            <v>201</v>
          </cell>
          <cell r="M1027">
            <v>2250</v>
          </cell>
          <cell r="N1027">
            <v>58</v>
          </cell>
          <cell r="O1027">
            <v>0</v>
          </cell>
          <cell r="P1027">
            <v>2180</v>
          </cell>
          <cell r="Q1027">
            <v>13</v>
          </cell>
          <cell r="R1027">
            <v>4702</v>
          </cell>
        </row>
        <row r="1028">
          <cell r="B1028" t="str">
            <v>Cosine</v>
          </cell>
          <cell r="I1028">
            <v>0</v>
          </cell>
          <cell r="K1028" t="str">
            <v>Cosine</v>
          </cell>
          <cell r="R1028">
            <v>0</v>
          </cell>
        </row>
        <row r="1029">
          <cell r="B1029" t="str">
            <v>ECI Telecom</v>
          </cell>
          <cell r="I1029">
            <v>0</v>
          </cell>
          <cell r="K1029" t="str">
            <v>ECI Telecom</v>
          </cell>
          <cell r="R1029">
            <v>0</v>
          </cell>
        </row>
        <row r="1030">
          <cell r="B1030" t="str">
            <v>Equipe</v>
          </cell>
          <cell r="I1030">
            <v>0</v>
          </cell>
          <cell r="K1030" t="str">
            <v>Equipe</v>
          </cell>
          <cell r="R1030">
            <v>0</v>
          </cell>
        </row>
        <row r="1031">
          <cell r="B1031" t="str">
            <v>Ericsson</v>
          </cell>
          <cell r="C1031">
            <v>0</v>
          </cell>
          <cell r="D1031">
            <v>0</v>
          </cell>
          <cell r="E1031">
            <v>12</v>
          </cell>
          <cell r="F1031">
            <v>0</v>
          </cell>
          <cell r="G1031">
            <v>0</v>
          </cell>
          <cell r="H1031">
            <v>4</v>
          </cell>
          <cell r="I1031">
            <v>16</v>
          </cell>
          <cell r="K1031" t="str">
            <v>Ericsson</v>
          </cell>
          <cell r="L1031">
            <v>0</v>
          </cell>
          <cell r="M1031">
            <v>0</v>
          </cell>
          <cell r="N1031">
            <v>127</v>
          </cell>
          <cell r="O1031">
            <v>0</v>
          </cell>
          <cell r="P1031">
            <v>0</v>
          </cell>
          <cell r="Q1031">
            <v>21</v>
          </cell>
          <cell r="R1031">
            <v>148</v>
          </cell>
        </row>
        <row r="1032">
          <cell r="B1032" t="str">
            <v>Extreme</v>
          </cell>
          <cell r="C1032">
            <v>0</v>
          </cell>
          <cell r="D1032">
            <v>0</v>
          </cell>
          <cell r="E1032">
            <v>0</v>
          </cell>
          <cell r="F1032">
            <v>0</v>
          </cell>
          <cell r="G1032">
            <v>2</v>
          </cell>
          <cell r="H1032">
            <v>0</v>
          </cell>
          <cell r="I1032">
            <v>2</v>
          </cell>
          <cell r="K1032" t="str">
            <v>Extreme</v>
          </cell>
          <cell r="L1032">
            <v>0</v>
          </cell>
          <cell r="M1032">
            <v>0</v>
          </cell>
          <cell r="N1032">
            <v>0</v>
          </cell>
          <cell r="O1032">
            <v>0</v>
          </cell>
          <cell r="P1032">
            <v>122</v>
          </cell>
          <cell r="Q1032">
            <v>0</v>
          </cell>
          <cell r="R1032">
            <v>122</v>
          </cell>
        </row>
        <row r="1033">
          <cell r="B1033" t="str">
            <v>Force10</v>
          </cell>
          <cell r="C1033">
            <v>0</v>
          </cell>
          <cell r="D1033">
            <v>0</v>
          </cell>
          <cell r="E1033">
            <v>0</v>
          </cell>
          <cell r="F1033">
            <v>0</v>
          </cell>
          <cell r="G1033">
            <v>3</v>
          </cell>
          <cell r="H1033">
            <v>0</v>
          </cell>
          <cell r="I1033">
            <v>3</v>
          </cell>
          <cell r="K1033" t="str">
            <v>Force10</v>
          </cell>
          <cell r="L1033">
            <v>0</v>
          </cell>
          <cell r="M1033">
            <v>0</v>
          </cell>
          <cell r="N1033">
            <v>0</v>
          </cell>
          <cell r="O1033">
            <v>0</v>
          </cell>
          <cell r="P1033">
            <v>17</v>
          </cell>
          <cell r="Q1033">
            <v>0</v>
          </cell>
          <cell r="R1033">
            <v>17</v>
          </cell>
        </row>
        <row r="1034">
          <cell r="B1034" t="str">
            <v>Fujitsu</v>
          </cell>
          <cell r="C1034">
            <v>0</v>
          </cell>
          <cell r="D1034">
            <v>2</v>
          </cell>
          <cell r="E1034">
            <v>0</v>
          </cell>
          <cell r="F1034">
            <v>0</v>
          </cell>
          <cell r="G1034">
            <v>11</v>
          </cell>
          <cell r="H1034">
            <v>0</v>
          </cell>
          <cell r="I1034">
            <v>13</v>
          </cell>
          <cell r="K1034" t="str">
            <v>Fujitsu</v>
          </cell>
          <cell r="L1034">
            <v>0</v>
          </cell>
          <cell r="M1034">
            <v>11</v>
          </cell>
          <cell r="N1034">
            <v>0</v>
          </cell>
          <cell r="O1034">
            <v>0</v>
          </cell>
          <cell r="P1034">
            <v>379</v>
          </cell>
          <cell r="Q1034">
            <v>0</v>
          </cell>
          <cell r="R1034">
            <v>390</v>
          </cell>
        </row>
        <row r="1035">
          <cell r="B1035" t="str">
            <v>Hammerhead Systems</v>
          </cell>
          <cell r="I1035">
            <v>0</v>
          </cell>
          <cell r="K1035" t="str">
            <v>Hammerhead Systems</v>
          </cell>
          <cell r="R1035">
            <v>0</v>
          </cell>
        </row>
        <row r="1036">
          <cell r="B1036" t="str">
            <v>Hitachi</v>
          </cell>
          <cell r="I1036">
            <v>0</v>
          </cell>
          <cell r="K1036" t="str">
            <v>Hitachi</v>
          </cell>
          <cell r="R1036">
            <v>0</v>
          </cell>
        </row>
        <row r="1037">
          <cell r="B1037" t="str">
            <v>Hitachi Cable</v>
          </cell>
          <cell r="C1037">
            <v>0</v>
          </cell>
          <cell r="D1037">
            <v>0</v>
          </cell>
          <cell r="E1037">
            <v>0</v>
          </cell>
          <cell r="F1037">
            <v>0</v>
          </cell>
          <cell r="G1037">
            <v>26</v>
          </cell>
          <cell r="H1037">
            <v>0</v>
          </cell>
          <cell r="I1037">
            <v>26</v>
          </cell>
          <cell r="K1037" t="str">
            <v>Hitachi Cable</v>
          </cell>
          <cell r="L1037">
            <v>0</v>
          </cell>
          <cell r="M1037">
            <v>0</v>
          </cell>
          <cell r="N1037">
            <v>0</v>
          </cell>
          <cell r="O1037">
            <v>0</v>
          </cell>
          <cell r="P1037">
            <v>910</v>
          </cell>
          <cell r="Q1037">
            <v>0</v>
          </cell>
          <cell r="R1037">
            <v>910</v>
          </cell>
        </row>
        <row r="1038">
          <cell r="B1038" t="str">
            <v>Huawei</v>
          </cell>
          <cell r="C1038">
            <v>19</v>
          </cell>
          <cell r="D1038">
            <v>39</v>
          </cell>
          <cell r="E1038">
            <v>11</v>
          </cell>
          <cell r="F1038">
            <v>0</v>
          </cell>
          <cell r="G1038">
            <v>58</v>
          </cell>
          <cell r="H1038">
            <v>0</v>
          </cell>
          <cell r="I1038">
            <v>127</v>
          </cell>
          <cell r="K1038" t="str">
            <v>Huawei</v>
          </cell>
          <cell r="L1038">
            <v>117</v>
          </cell>
          <cell r="M1038">
            <v>676</v>
          </cell>
          <cell r="N1038">
            <v>139</v>
          </cell>
          <cell r="O1038">
            <v>0</v>
          </cell>
          <cell r="P1038">
            <v>33232</v>
          </cell>
          <cell r="Q1038">
            <v>0</v>
          </cell>
          <cell r="R1038">
            <v>34164</v>
          </cell>
        </row>
        <row r="1039">
          <cell r="B1039" t="str">
            <v>Hyperchip</v>
          </cell>
          <cell r="I1039">
            <v>0</v>
          </cell>
          <cell r="K1039" t="str">
            <v>Hyperchip</v>
          </cell>
          <cell r="R1039">
            <v>0</v>
          </cell>
        </row>
        <row r="1040">
          <cell r="B1040" t="str">
            <v>Juniper</v>
          </cell>
          <cell r="C1040">
            <v>45</v>
          </cell>
          <cell r="D1040">
            <v>29</v>
          </cell>
          <cell r="E1040">
            <v>15</v>
          </cell>
          <cell r="F1040">
            <v>0</v>
          </cell>
          <cell r="G1040">
            <v>0</v>
          </cell>
          <cell r="H1040">
            <v>0</v>
          </cell>
          <cell r="I1040">
            <v>89</v>
          </cell>
          <cell r="K1040" t="str">
            <v>Juniper</v>
          </cell>
          <cell r="L1040">
            <v>71</v>
          </cell>
          <cell r="M1040">
            <v>376</v>
          </cell>
          <cell r="N1040">
            <v>116</v>
          </cell>
          <cell r="O1040">
            <v>0</v>
          </cell>
          <cell r="P1040">
            <v>0</v>
          </cell>
          <cell r="Q1040">
            <v>0</v>
          </cell>
          <cell r="R1040">
            <v>563</v>
          </cell>
        </row>
        <row r="1041">
          <cell r="B1041" t="str">
            <v>Laurel Networks</v>
          </cell>
          <cell r="I1041">
            <v>0</v>
          </cell>
          <cell r="K1041" t="str">
            <v>Laurel Networks</v>
          </cell>
          <cell r="R1041">
            <v>0</v>
          </cell>
        </row>
        <row r="1042">
          <cell r="B1042" t="str">
            <v>Lucent</v>
          </cell>
          <cell r="I1042">
            <v>0</v>
          </cell>
          <cell r="K1042" t="str">
            <v>Lucent</v>
          </cell>
          <cell r="R1042">
            <v>0</v>
          </cell>
        </row>
        <row r="1043">
          <cell r="B1043" t="str">
            <v>NEC</v>
          </cell>
          <cell r="C1043">
            <v>0</v>
          </cell>
          <cell r="D1043">
            <v>25</v>
          </cell>
          <cell r="E1043">
            <v>0</v>
          </cell>
          <cell r="F1043">
            <v>0</v>
          </cell>
          <cell r="G1043">
            <v>8</v>
          </cell>
          <cell r="H1043">
            <v>11</v>
          </cell>
          <cell r="I1043">
            <v>44</v>
          </cell>
          <cell r="K1043" t="str">
            <v>NEC</v>
          </cell>
          <cell r="L1043">
            <v>0</v>
          </cell>
          <cell r="M1043">
            <v>200</v>
          </cell>
          <cell r="N1043">
            <v>0</v>
          </cell>
          <cell r="O1043">
            <v>0</v>
          </cell>
          <cell r="P1043">
            <v>281</v>
          </cell>
          <cell r="Q1043">
            <v>367</v>
          </cell>
          <cell r="R1043">
            <v>848</v>
          </cell>
        </row>
        <row r="1044">
          <cell r="B1044" t="str">
            <v>Nokia Siemens Networks</v>
          </cell>
          <cell r="C1044">
            <v>0</v>
          </cell>
          <cell r="D1044">
            <v>0</v>
          </cell>
          <cell r="E1044">
            <v>0</v>
          </cell>
          <cell r="F1044">
            <v>0</v>
          </cell>
          <cell r="G1044">
            <v>20</v>
          </cell>
          <cell r="H1044">
            <v>0</v>
          </cell>
          <cell r="I1044">
            <v>20</v>
          </cell>
          <cell r="K1044" t="str">
            <v>Nokia Siemens Networks</v>
          </cell>
          <cell r="L1044">
            <v>0</v>
          </cell>
          <cell r="M1044">
            <v>0</v>
          </cell>
          <cell r="N1044">
            <v>0</v>
          </cell>
          <cell r="O1044">
            <v>0</v>
          </cell>
          <cell r="P1044">
            <v>39</v>
          </cell>
          <cell r="Q1044">
            <v>0</v>
          </cell>
          <cell r="R1044">
            <v>39</v>
          </cell>
        </row>
        <row r="1045">
          <cell r="B1045" t="str">
            <v>Nortel</v>
          </cell>
          <cell r="C1045">
            <v>0</v>
          </cell>
          <cell r="D1045">
            <v>0</v>
          </cell>
          <cell r="E1045">
            <v>0</v>
          </cell>
          <cell r="F1045">
            <v>0</v>
          </cell>
          <cell r="G1045">
            <v>1</v>
          </cell>
          <cell r="H1045">
            <v>8</v>
          </cell>
          <cell r="I1045">
            <v>9</v>
          </cell>
          <cell r="K1045" t="str">
            <v>Nortel</v>
          </cell>
          <cell r="L1045">
            <v>0</v>
          </cell>
          <cell r="M1045">
            <v>0</v>
          </cell>
          <cell r="N1045">
            <v>0</v>
          </cell>
          <cell r="O1045">
            <v>0</v>
          </cell>
          <cell r="P1045">
            <v>46</v>
          </cell>
          <cell r="Q1045">
            <v>38</v>
          </cell>
          <cell r="R1045">
            <v>84</v>
          </cell>
        </row>
        <row r="1046">
          <cell r="B1046" t="str">
            <v>Procket</v>
          </cell>
          <cell r="I1046">
            <v>0</v>
          </cell>
          <cell r="K1046" t="str">
            <v>Procket</v>
          </cell>
          <cell r="R1046">
            <v>0</v>
          </cell>
        </row>
        <row r="1047">
          <cell r="B1047" t="str">
            <v>Quarry</v>
          </cell>
          <cell r="I1047">
            <v>0</v>
          </cell>
          <cell r="K1047" t="str">
            <v>Quarry</v>
          </cell>
          <cell r="R1047">
            <v>0</v>
          </cell>
        </row>
        <row r="1048">
          <cell r="B1048" t="str">
            <v>Redback</v>
          </cell>
          <cell r="C1048">
            <v>0</v>
          </cell>
          <cell r="D1048">
            <v>0</v>
          </cell>
          <cell r="E1048">
            <v>0</v>
          </cell>
          <cell r="F1048">
            <v>0</v>
          </cell>
          <cell r="G1048">
            <v>0</v>
          </cell>
          <cell r="H1048">
            <v>0</v>
          </cell>
          <cell r="I1048">
            <v>0</v>
          </cell>
          <cell r="K1048" t="str">
            <v>Redback</v>
          </cell>
          <cell r="L1048">
            <v>0</v>
          </cell>
          <cell r="M1048">
            <v>0</v>
          </cell>
          <cell r="N1048">
            <v>0</v>
          </cell>
          <cell r="O1048">
            <v>0</v>
          </cell>
          <cell r="P1048">
            <v>0</v>
          </cell>
          <cell r="Q1048">
            <v>0</v>
          </cell>
          <cell r="R1048">
            <v>0</v>
          </cell>
        </row>
        <row r="1049">
          <cell r="B1049" t="str">
            <v>Riverstone</v>
          </cell>
          <cell r="I1049">
            <v>0</v>
          </cell>
          <cell r="K1049" t="str">
            <v>Riverstone</v>
          </cell>
          <cell r="R1049">
            <v>0</v>
          </cell>
        </row>
        <row r="1050">
          <cell r="B1050" t="str">
            <v>Tellabs</v>
          </cell>
          <cell r="C1050">
            <v>0</v>
          </cell>
          <cell r="D1050">
            <v>17</v>
          </cell>
          <cell r="E1050">
            <v>0</v>
          </cell>
          <cell r="F1050">
            <v>0</v>
          </cell>
          <cell r="G1050">
            <v>0</v>
          </cell>
          <cell r="H1050">
            <v>0</v>
          </cell>
          <cell r="I1050">
            <v>17</v>
          </cell>
          <cell r="K1050" t="str">
            <v>Tellabs</v>
          </cell>
          <cell r="L1050">
            <v>0</v>
          </cell>
          <cell r="M1050">
            <v>180</v>
          </cell>
          <cell r="N1050">
            <v>0</v>
          </cell>
          <cell r="O1050">
            <v>0</v>
          </cell>
          <cell r="P1050">
            <v>0</v>
          </cell>
          <cell r="Q1050">
            <v>0</v>
          </cell>
          <cell r="R1050">
            <v>180</v>
          </cell>
        </row>
        <row r="1051">
          <cell r="B1051" t="str">
            <v>ZTE</v>
          </cell>
          <cell r="C1051">
            <v>2</v>
          </cell>
          <cell r="D1051">
            <v>12</v>
          </cell>
          <cell r="E1051">
            <v>0</v>
          </cell>
          <cell r="F1051">
            <v>0</v>
          </cell>
          <cell r="G1051">
            <v>19</v>
          </cell>
          <cell r="H1051">
            <v>0</v>
          </cell>
          <cell r="I1051">
            <v>33</v>
          </cell>
          <cell r="K1051" t="str">
            <v>ZTE</v>
          </cell>
          <cell r="L1051">
            <v>8</v>
          </cell>
          <cell r="M1051">
            <v>168</v>
          </cell>
          <cell r="N1051">
            <v>0</v>
          </cell>
          <cell r="O1051">
            <v>0</v>
          </cell>
          <cell r="P1051">
            <v>11495</v>
          </cell>
          <cell r="Q1051">
            <v>0</v>
          </cell>
          <cell r="R1051">
            <v>11671</v>
          </cell>
        </row>
        <row r="1052">
          <cell r="B1052" t="str">
            <v>Other</v>
          </cell>
          <cell r="I1052">
            <v>0</v>
          </cell>
          <cell r="K1052" t="str">
            <v>Other</v>
          </cell>
          <cell r="R1052">
            <v>0</v>
          </cell>
        </row>
        <row r="1053">
          <cell r="B1053" t="str">
            <v>Total</v>
          </cell>
          <cell r="C1053">
            <v>144</v>
          </cell>
          <cell r="D1053">
            <v>288</v>
          </cell>
          <cell r="E1053">
            <v>55</v>
          </cell>
          <cell r="F1053">
            <v>0</v>
          </cell>
          <cell r="G1053">
            <v>238</v>
          </cell>
          <cell r="H1053">
            <v>33</v>
          </cell>
          <cell r="I1053">
            <v>758</v>
          </cell>
          <cell r="K1053" t="str">
            <v>Total</v>
          </cell>
          <cell r="L1053">
            <v>414</v>
          </cell>
          <cell r="M1053">
            <v>4274</v>
          </cell>
          <cell r="N1053">
            <v>440</v>
          </cell>
          <cell r="O1053">
            <v>0</v>
          </cell>
          <cell r="P1053">
            <v>51922</v>
          </cell>
          <cell r="Q1053">
            <v>484</v>
          </cell>
          <cell r="R1053">
            <v>57534</v>
          </cell>
        </row>
        <row r="1057">
          <cell r="B1057" t="str">
            <v>Vendor</v>
          </cell>
          <cell r="C1057" t="str">
            <v>Core IP/MPLS</v>
          </cell>
          <cell r="D1057" t="str">
            <v xml:space="preserve">Edge IP/MPLS </v>
          </cell>
          <cell r="E1057" t="str">
            <v>Subscriber Service Router</v>
          </cell>
          <cell r="F1057" t="str">
            <v>BRAS</v>
          </cell>
          <cell r="G1057" t="str">
            <v>IP/Ethernet</v>
          </cell>
          <cell r="H1057" t="str">
            <v>ATM/MPLS</v>
          </cell>
          <cell r="I1057" t="str">
            <v>Total IPS</v>
          </cell>
          <cell r="K1057" t="str">
            <v>Vendor</v>
          </cell>
          <cell r="L1057" t="str">
            <v>Core IP/MPLS</v>
          </cell>
          <cell r="M1057" t="str">
            <v>Edge IP/MPLS</v>
          </cell>
          <cell r="N1057" t="str">
            <v>Subscriber Service Router</v>
          </cell>
          <cell r="O1057" t="str">
            <v>BRAS</v>
          </cell>
          <cell r="P1057" t="str">
            <v>IP/Ethernet</v>
          </cell>
          <cell r="Q1057" t="str">
            <v>ATM/MPLS</v>
          </cell>
          <cell r="R1057" t="str">
            <v>Total IPS</v>
          </cell>
        </row>
        <row r="1058">
          <cell r="B1058" t="str">
            <v>Alaxala Networks</v>
          </cell>
          <cell r="C1058">
            <v>0</v>
          </cell>
          <cell r="D1058">
            <v>5</v>
          </cell>
          <cell r="E1058">
            <v>0</v>
          </cell>
          <cell r="F1058">
            <v>0</v>
          </cell>
          <cell r="G1058">
            <v>22</v>
          </cell>
          <cell r="H1058">
            <v>0</v>
          </cell>
          <cell r="I1058">
            <v>27</v>
          </cell>
          <cell r="K1058" t="str">
            <v>Alaxala Networks</v>
          </cell>
          <cell r="L1058">
            <v>0</v>
          </cell>
          <cell r="M1058">
            <v>68</v>
          </cell>
          <cell r="N1058">
            <v>0</v>
          </cell>
          <cell r="O1058">
            <v>0</v>
          </cell>
          <cell r="P1058">
            <v>2488</v>
          </cell>
          <cell r="Q1058">
            <v>0</v>
          </cell>
          <cell r="R1058">
            <v>2556</v>
          </cell>
        </row>
        <row r="1059">
          <cell r="B1059" t="str">
            <v>Alcatel-Lucent</v>
          </cell>
          <cell r="C1059">
            <v>0</v>
          </cell>
          <cell r="D1059">
            <v>46</v>
          </cell>
          <cell r="E1059">
            <v>0</v>
          </cell>
          <cell r="F1059">
            <v>0</v>
          </cell>
          <cell r="G1059">
            <v>0</v>
          </cell>
          <cell r="H1059">
            <v>8</v>
          </cell>
          <cell r="I1059">
            <v>54</v>
          </cell>
          <cell r="K1059" t="str">
            <v>Alcatel-Lucent</v>
          </cell>
          <cell r="L1059">
            <v>0</v>
          </cell>
          <cell r="M1059">
            <v>400</v>
          </cell>
          <cell r="N1059">
            <v>0</v>
          </cell>
          <cell r="O1059">
            <v>0</v>
          </cell>
          <cell r="P1059">
            <v>0</v>
          </cell>
          <cell r="Q1059">
            <v>52</v>
          </cell>
          <cell r="R1059">
            <v>452</v>
          </cell>
        </row>
        <row r="1060">
          <cell r="B1060" t="str">
            <v>Atrica</v>
          </cell>
          <cell r="I1060">
            <v>0</v>
          </cell>
          <cell r="K1060" t="str">
            <v>Atrica</v>
          </cell>
          <cell r="R1060">
            <v>0</v>
          </cell>
        </row>
        <row r="1061">
          <cell r="B1061" t="str">
            <v>Avici</v>
          </cell>
          <cell r="C1061">
            <v>0</v>
          </cell>
          <cell r="D1061">
            <v>0</v>
          </cell>
          <cell r="E1061">
            <v>0</v>
          </cell>
          <cell r="F1061">
            <v>0</v>
          </cell>
          <cell r="G1061">
            <v>0</v>
          </cell>
          <cell r="H1061">
            <v>0</v>
          </cell>
          <cell r="I1061">
            <v>0</v>
          </cell>
          <cell r="K1061" t="str">
            <v>Avici</v>
          </cell>
          <cell r="L1061">
            <v>0</v>
          </cell>
          <cell r="M1061">
            <v>0</v>
          </cell>
          <cell r="N1061">
            <v>0</v>
          </cell>
          <cell r="O1061">
            <v>0</v>
          </cell>
          <cell r="P1061">
            <v>0</v>
          </cell>
          <cell r="Q1061">
            <v>0</v>
          </cell>
          <cell r="R1061">
            <v>0</v>
          </cell>
        </row>
        <row r="1062">
          <cell r="B1062" t="str">
            <v>Brocade</v>
          </cell>
          <cell r="C1062">
            <v>1</v>
          </cell>
          <cell r="D1062">
            <v>0</v>
          </cell>
          <cell r="E1062">
            <v>0</v>
          </cell>
          <cell r="F1062">
            <v>0</v>
          </cell>
          <cell r="G1062">
            <v>3</v>
          </cell>
          <cell r="H1062">
            <v>0</v>
          </cell>
          <cell r="I1062">
            <v>4</v>
          </cell>
          <cell r="K1062" t="str">
            <v>Brocade</v>
          </cell>
          <cell r="L1062">
            <v>17</v>
          </cell>
          <cell r="M1062">
            <v>0</v>
          </cell>
          <cell r="N1062">
            <v>0</v>
          </cell>
          <cell r="O1062">
            <v>0</v>
          </cell>
          <cell r="P1062">
            <v>49</v>
          </cell>
          <cell r="Q1062">
            <v>0</v>
          </cell>
          <cell r="R1062">
            <v>66</v>
          </cell>
        </row>
        <row r="1063">
          <cell r="B1063" t="str">
            <v>Caspian</v>
          </cell>
          <cell r="I1063">
            <v>0</v>
          </cell>
          <cell r="K1063" t="str">
            <v>Caspian</v>
          </cell>
          <cell r="R1063">
            <v>0</v>
          </cell>
        </row>
        <row r="1064">
          <cell r="B1064" t="str">
            <v>Chiaro</v>
          </cell>
          <cell r="I1064">
            <v>0</v>
          </cell>
          <cell r="K1064" t="str">
            <v>Chiaro</v>
          </cell>
          <cell r="R1064">
            <v>0</v>
          </cell>
        </row>
        <row r="1065">
          <cell r="B1065" t="str">
            <v>Ciena</v>
          </cell>
          <cell r="C1065">
            <v>0</v>
          </cell>
          <cell r="D1065">
            <v>0</v>
          </cell>
          <cell r="E1065">
            <v>0</v>
          </cell>
          <cell r="F1065">
            <v>0</v>
          </cell>
          <cell r="G1065">
            <v>0</v>
          </cell>
          <cell r="H1065">
            <v>0</v>
          </cell>
          <cell r="I1065">
            <v>0</v>
          </cell>
          <cell r="K1065" t="str">
            <v>Ciena</v>
          </cell>
          <cell r="L1065">
            <v>0</v>
          </cell>
          <cell r="M1065">
            <v>0</v>
          </cell>
          <cell r="N1065">
            <v>0</v>
          </cell>
          <cell r="O1065">
            <v>0</v>
          </cell>
          <cell r="P1065">
            <v>0</v>
          </cell>
          <cell r="Q1065">
            <v>0</v>
          </cell>
          <cell r="R1065">
            <v>0</v>
          </cell>
        </row>
        <row r="1066">
          <cell r="B1066" t="str">
            <v>Cisco</v>
          </cell>
          <cell r="C1066">
            <v>83</v>
          </cell>
          <cell r="D1066">
            <v>127</v>
          </cell>
          <cell r="E1066">
            <v>14</v>
          </cell>
          <cell r="F1066">
            <v>0</v>
          </cell>
          <cell r="G1066">
            <v>59</v>
          </cell>
          <cell r="H1066">
            <v>2</v>
          </cell>
          <cell r="I1066">
            <v>285</v>
          </cell>
          <cell r="K1066" t="str">
            <v>Cisco</v>
          </cell>
          <cell r="L1066">
            <v>215</v>
          </cell>
          <cell r="M1066">
            <v>2511</v>
          </cell>
          <cell r="N1066">
            <v>47</v>
          </cell>
          <cell r="O1066">
            <v>0</v>
          </cell>
          <cell r="P1066">
            <v>2060</v>
          </cell>
          <cell r="Q1066">
            <v>8</v>
          </cell>
          <cell r="R1066">
            <v>4841</v>
          </cell>
        </row>
        <row r="1067">
          <cell r="B1067" t="str">
            <v>Cosine</v>
          </cell>
          <cell r="I1067">
            <v>0</v>
          </cell>
          <cell r="K1067" t="str">
            <v>Cosine</v>
          </cell>
          <cell r="R1067">
            <v>0</v>
          </cell>
        </row>
        <row r="1068">
          <cell r="B1068" t="str">
            <v>ECI Telecom</v>
          </cell>
          <cell r="I1068">
            <v>0</v>
          </cell>
          <cell r="K1068" t="str">
            <v>ECI Telecom</v>
          </cell>
          <cell r="R1068">
            <v>0</v>
          </cell>
        </row>
        <row r="1069">
          <cell r="B1069" t="str">
            <v>Equipe</v>
          </cell>
          <cell r="I1069">
            <v>0</v>
          </cell>
          <cell r="K1069" t="str">
            <v>Equipe</v>
          </cell>
          <cell r="R1069">
            <v>0</v>
          </cell>
        </row>
        <row r="1070">
          <cell r="B1070" t="str">
            <v>Ericsson</v>
          </cell>
          <cell r="C1070">
            <v>0</v>
          </cell>
          <cell r="D1070">
            <v>0</v>
          </cell>
          <cell r="E1070">
            <v>11</v>
          </cell>
          <cell r="F1070">
            <v>0</v>
          </cell>
          <cell r="G1070">
            <v>0</v>
          </cell>
          <cell r="H1070">
            <v>4</v>
          </cell>
          <cell r="I1070">
            <v>15</v>
          </cell>
          <cell r="K1070" t="str">
            <v>Ericsson</v>
          </cell>
          <cell r="L1070">
            <v>0</v>
          </cell>
          <cell r="M1070">
            <v>0</v>
          </cell>
          <cell r="N1070">
            <v>117</v>
          </cell>
          <cell r="O1070">
            <v>0</v>
          </cell>
          <cell r="P1070">
            <v>0</v>
          </cell>
          <cell r="Q1070">
            <v>21</v>
          </cell>
          <cell r="R1070">
            <v>138</v>
          </cell>
        </row>
        <row r="1071">
          <cell r="B1071" t="str">
            <v>Extreme</v>
          </cell>
          <cell r="C1071">
            <v>0</v>
          </cell>
          <cell r="D1071">
            <v>0</v>
          </cell>
          <cell r="E1071">
            <v>0</v>
          </cell>
          <cell r="F1071">
            <v>0</v>
          </cell>
          <cell r="G1071">
            <v>3</v>
          </cell>
          <cell r="H1071">
            <v>0</v>
          </cell>
          <cell r="I1071">
            <v>3</v>
          </cell>
          <cell r="K1071" t="str">
            <v>Extreme</v>
          </cell>
          <cell r="L1071">
            <v>0</v>
          </cell>
          <cell r="M1071">
            <v>0</v>
          </cell>
          <cell r="N1071">
            <v>0</v>
          </cell>
          <cell r="O1071">
            <v>0</v>
          </cell>
          <cell r="P1071">
            <v>119</v>
          </cell>
          <cell r="Q1071">
            <v>0</v>
          </cell>
          <cell r="R1071">
            <v>119</v>
          </cell>
        </row>
        <row r="1072">
          <cell r="B1072" t="str">
            <v>Force10</v>
          </cell>
          <cell r="C1072">
            <v>0</v>
          </cell>
          <cell r="D1072">
            <v>0</v>
          </cell>
          <cell r="E1072">
            <v>0</v>
          </cell>
          <cell r="F1072">
            <v>0</v>
          </cell>
          <cell r="G1072">
            <v>3</v>
          </cell>
          <cell r="H1072">
            <v>0</v>
          </cell>
          <cell r="I1072">
            <v>3</v>
          </cell>
          <cell r="K1072" t="str">
            <v>Force10</v>
          </cell>
          <cell r="L1072">
            <v>0</v>
          </cell>
          <cell r="M1072">
            <v>0</v>
          </cell>
          <cell r="N1072">
            <v>0</v>
          </cell>
          <cell r="O1072">
            <v>0</v>
          </cell>
          <cell r="P1072">
            <v>18</v>
          </cell>
          <cell r="Q1072">
            <v>0</v>
          </cell>
          <cell r="R1072">
            <v>18</v>
          </cell>
        </row>
        <row r="1073">
          <cell r="B1073" t="str">
            <v>Fujitsu</v>
          </cell>
          <cell r="C1073">
            <v>0</v>
          </cell>
          <cell r="D1073">
            <v>1</v>
          </cell>
          <cell r="E1073">
            <v>0</v>
          </cell>
          <cell r="F1073">
            <v>0</v>
          </cell>
          <cell r="G1073">
            <v>13</v>
          </cell>
          <cell r="H1073">
            <v>0</v>
          </cell>
          <cell r="I1073">
            <v>14</v>
          </cell>
          <cell r="K1073" t="str">
            <v>Fujitsu</v>
          </cell>
          <cell r="L1073">
            <v>0</v>
          </cell>
          <cell r="M1073">
            <v>7</v>
          </cell>
          <cell r="N1073">
            <v>0</v>
          </cell>
          <cell r="O1073">
            <v>0</v>
          </cell>
          <cell r="P1073">
            <v>453</v>
          </cell>
          <cell r="Q1073">
            <v>0</v>
          </cell>
          <cell r="R1073">
            <v>460</v>
          </cell>
        </row>
        <row r="1074">
          <cell r="B1074" t="str">
            <v>Hammerhead Systems</v>
          </cell>
          <cell r="I1074">
            <v>0</v>
          </cell>
          <cell r="K1074" t="str">
            <v>Hammerhead Systems</v>
          </cell>
          <cell r="R1074">
            <v>0</v>
          </cell>
        </row>
        <row r="1075">
          <cell r="B1075" t="str">
            <v>Hitachi</v>
          </cell>
          <cell r="I1075">
            <v>0</v>
          </cell>
          <cell r="K1075" t="str">
            <v>Hitachi</v>
          </cell>
          <cell r="R1075">
            <v>0</v>
          </cell>
        </row>
        <row r="1076">
          <cell r="B1076" t="str">
            <v>Hitachi Cable</v>
          </cell>
          <cell r="C1076">
            <v>0</v>
          </cell>
          <cell r="D1076">
            <v>0</v>
          </cell>
          <cell r="E1076">
            <v>0</v>
          </cell>
          <cell r="F1076">
            <v>0</v>
          </cell>
          <cell r="G1076">
            <v>30</v>
          </cell>
          <cell r="H1076">
            <v>0</v>
          </cell>
          <cell r="I1076">
            <v>30</v>
          </cell>
          <cell r="K1076" t="str">
            <v>Hitachi Cable</v>
          </cell>
          <cell r="L1076">
            <v>0</v>
          </cell>
          <cell r="M1076">
            <v>0</v>
          </cell>
          <cell r="N1076">
            <v>0</v>
          </cell>
          <cell r="O1076">
            <v>0</v>
          </cell>
          <cell r="P1076">
            <v>1050</v>
          </cell>
          <cell r="Q1076">
            <v>0</v>
          </cell>
          <cell r="R1076">
            <v>1050</v>
          </cell>
        </row>
        <row r="1077">
          <cell r="B1077" t="str">
            <v>Huawei</v>
          </cell>
          <cell r="C1077">
            <v>27</v>
          </cell>
          <cell r="D1077">
            <v>66</v>
          </cell>
          <cell r="E1077">
            <v>11</v>
          </cell>
          <cell r="F1077">
            <v>0</v>
          </cell>
          <cell r="G1077">
            <v>58</v>
          </cell>
          <cell r="H1077">
            <v>0</v>
          </cell>
          <cell r="I1077">
            <v>162</v>
          </cell>
          <cell r="K1077" t="str">
            <v>Huawei</v>
          </cell>
          <cell r="L1077">
            <v>129</v>
          </cell>
          <cell r="M1077">
            <v>1203</v>
          </cell>
          <cell r="N1077">
            <v>120</v>
          </cell>
          <cell r="O1077">
            <v>0</v>
          </cell>
          <cell r="P1077">
            <v>32001</v>
          </cell>
          <cell r="Q1077">
            <v>0</v>
          </cell>
          <cell r="R1077">
            <v>33453</v>
          </cell>
        </row>
        <row r="1078">
          <cell r="B1078" t="str">
            <v>Hyperchip</v>
          </cell>
          <cell r="I1078">
            <v>0</v>
          </cell>
          <cell r="K1078" t="str">
            <v>Hyperchip</v>
          </cell>
          <cell r="R1078">
            <v>0</v>
          </cell>
        </row>
        <row r="1079">
          <cell r="B1079" t="str">
            <v>Juniper</v>
          </cell>
          <cell r="C1079">
            <v>43</v>
          </cell>
          <cell r="D1079">
            <v>32</v>
          </cell>
          <cell r="E1079">
            <v>12</v>
          </cell>
          <cell r="F1079">
            <v>0</v>
          </cell>
          <cell r="G1079">
            <v>0</v>
          </cell>
          <cell r="H1079">
            <v>0</v>
          </cell>
          <cell r="I1079">
            <v>87</v>
          </cell>
          <cell r="K1079" t="str">
            <v>Juniper</v>
          </cell>
          <cell r="L1079">
            <v>67</v>
          </cell>
          <cell r="M1079">
            <v>421</v>
          </cell>
          <cell r="N1079">
            <v>86</v>
          </cell>
          <cell r="O1079">
            <v>0</v>
          </cell>
          <cell r="P1079">
            <v>0</v>
          </cell>
          <cell r="Q1079">
            <v>0</v>
          </cell>
          <cell r="R1079">
            <v>574</v>
          </cell>
        </row>
        <row r="1080">
          <cell r="B1080" t="str">
            <v>Laurel Networks</v>
          </cell>
          <cell r="I1080">
            <v>0</v>
          </cell>
          <cell r="K1080" t="str">
            <v>Laurel Networks</v>
          </cell>
          <cell r="R1080">
            <v>0</v>
          </cell>
        </row>
        <row r="1081">
          <cell r="B1081" t="str">
            <v>Lucent</v>
          </cell>
          <cell r="I1081">
            <v>0</v>
          </cell>
          <cell r="K1081" t="str">
            <v>Lucent</v>
          </cell>
          <cell r="R1081">
            <v>0</v>
          </cell>
        </row>
        <row r="1082">
          <cell r="B1082" t="str">
            <v>NEC</v>
          </cell>
          <cell r="C1082">
            <v>0</v>
          </cell>
          <cell r="D1082">
            <v>12</v>
          </cell>
          <cell r="E1082">
            <v>0</v>
          </cell>
          <cell r="F1082">
            <v>0</v>
          </cell>
          <cell r="G1082">
            <v>6</v>
          </cell>
          <cell r="H1082">
            <v>6</v>
          </cell>
          <cell r="I1082">
            <v>24</v>
          </cell>
          <cell r="K1082" t="str">
            <v>NEC</v>
          </cell>
          <cell r="L1082">
            <v>0</v>
          </cell>
          <cell r="M1082">
            <v>96</v>
          </cell>
          <cell r="N1082">
            <v>0</v>
          </cell>
          <cell r="O1082">
            <v>0</v>
          </cell>
          <cell r="P1082">
            <v>211</v>
          </cell>
          <cell r="Q1082">
            <v>200</v>
          </cell>
          <cell r="R1082">
            <v>507</v>
          </cell>
        </row>
        <row r="1083">
          <cell r="B1083" t="str">
            <v>Nokia Siemens Networks</v>
          </cell>
          <cell r="C1083">
            <v>0</v>
          </cell>
          <cell r="D1083">
            <v>0</v>
          </cell>
          <cell r="E1083">
            <v>0</v>
          </cell>
          <cell r="F1083">
            <v>0</v>
          </cell>
          <cell r="G1083">
            <v>20</v>
          </cell>
          <cell r="H1083">
            <v>0</v>
          </cell>
          <cell r="I1083">
            <v>20</v>
          </cell>
          <cell r="K1083" t="str">
            <v>Nokia Siemens Networks</v>
          </cell>
          <cell r="L1083">
            <v>0</v>
          </cell>
          <cell r="M1083">
            <v>0</v>
          </cell>
          <cell r="N1083">
            <v>0</v>
          </cell>
          <cell r="O1083">
            <v>0</v>
          </cell>
          <cell r="P1083">
            <v>40</v>
          </cell>
          <cell r="Q1083">
            <v>0</v>
          </cell>
          <cell r="R1083">
            <v>40</v>
          </cell>
        </row>
        <row r="1084">
          <cell r="B1084" t="str">
            <v>Nortel</v>
          </cell>
          <cell r="C1084">
            <v>0</v>
          </cell>
          <cell r="D1084">
            <v>0</v>
          </cell>
          <cell r="E1084">
            <v>0</v>
          </cell>
          <cell r="F1084">
            <v>0</v>
          </cell>
          <cell r="G1084">
            <v>2</v>
          </cell>
          <cell r="H1084">
            <v>8</v>
          </cell>
          <cell r="I1084">
            <v>10</v>
          </cell>
          <cell r="K1084" t="str">
            <v>Nortel</v>
          </cell>
          <cell r="L1084">
            <v>0</v>
          </cell>
          <cell r="M1084">
            <v>0</v>
          </cell>
          <cell r="N1084">
            <v>0</v>
          </cell>
          <cell r="O1084">
            <v>0</v>
          </cell>
          <cell r="P1084">
            <v>92</v>
          </cell>
          <cell r="Q1084">
            <v>38</v>
          </cell>
          <cell r="R1084">
            <v>130</v>
          </cell>
        </row>
        <row r="1085">
          <cell r="B1085" t="str">
            <v>Procket</v>
          </cell>
          <cell r="I1085">
            <v>0</v>
          </cell>
          <cell r="K1085" t="str">
            <v>Procket</v>
          </cell>
          <cell r="R1085">
            <v>0</v>
          </cell>
        </row>
        <row r="1086">
          <cell r="B1086" t="str">
            <v>Quarry</v>
          </cell>
          <cell r="I1086">
            <v>0</v>
          </cell>
          <cell r="K1086" t="str">
            <v>Quarry</v>
          </cell>
          <cell r="R1086">
            <v>0</v>
          </cell>
        </row>
        <row r="1087">
          <cell r="B1087" t="str">
            <v>Redback</v>
          </cell>
          <cell r="C1087">
            <v>0</v>
          </cell>
          <cell r="D1087">
            <v>0</v>
          </cell>
          <cell r="E1087">
            <v>0</v>
          </cell>
          <cell r="F1087">
            <v>0</v>
          </cell>
          <cell r="G1087">
            <v>0</v>
          </cell>
          <cell r="H1087">
            <v>0</v>
          </cell>
          <cell r="I1087">
            <v>0</v>
          </cell>
          <cell r="K1087" t="str">
            <v>Redback</v>
          </cell>
          <cell r="L1087">
            <v>0</v>
          </cell>
          <cell r="M1087">
            <v>0</v>
          </cell>
          <cell r="N1087">
            <v>0</v>
          </cell>
          <cell r="O1087">
            <v>0</v>
          </cell>
          <cell r="P1087">
            <v>0</v>
          </cell>
          <cell r="Q1087">
            <v>0</v>
          </cell>
          <cell r="R1087">
            <v>0</v>
          </cell>
        </row>
        <row r="1088">
          <cell r="B1088" t="str">
            <v>Riverstone</v>
          </cell>
          <cell r="I1088">
            <v>0</v>
          </cell>
          <cell r="K1088" t="str">
            <v>Riverstone</v>
          </cell>
          <cell r="R1088">
            <v>0</v>
          </cell>
        </row>
        <row r="1089">
          <cell r="B1089" t="str">
            <v>Tellabs</v>
          </cell>
          <cell r="C1089">
            <v>0</v>
          </cell>
          <cell r="D1089">
            <v>13</v>
          </cell>
          <cell r="E1089">
            <v>0</v>
          </cell>
          <cell r="F1089">
            <v>0</v>
          </cell>
          <cell r="G1089">
            <v>0</v>
          </cell>
          <cell r="H1089">
            <v>0</v>
          </cell>
          <cell r="I1089">
            <v>13</v>
          </cell>
          <cell r="K1089" t="str">
            <v>Tellabs</v>
          </cell>
          <cell r="L1089">
            <v>0</v>
          </cell>
          <cell r="M1089">
            <v>138</v>
          </cell>
          <cell r="N1089">
            <v>0</v>
          </cell>
          <cell r="O1089">
            <v>0</v>
          </cell>
          <cell r="P1089">
            <v>0</v>
          </cell>
          <cell r="Q1089">
            <v>0</v>
          </cell>
          <cell r="R1089">
            <v>138</v>
          </cell>
        </row>
        <row r="1090">
          <cell r="B1090" t="str">
            <v>ZTE</v>
          </cell>
          <cell r="C1090">
            <v>2</v>
          </cell>
          <cell r="D1090">
            <v>13</v>
          </cell>
          <cell r="E1090">
            <v>0</v>
          </cell>
          <cell r="F1090">
            <v>0</v>
          </cell>
          <cell r="G1090">
            <v>22</v>
          </cell>
          <cell r="H1090">
            <v>0</v>
          </cell>
          <cell r="I1090">
            <v>37</v>
          </cell>
          <cell r="K1090" t="str">
            <v>ZTE</v>
          </cell>
          <cell r="L1090">
            <v>8</v>
          </cell>
          <cell r="M1090">
            <v>182</v>
          </cell>
          <cell r="N1090">
            <v>0</v>
          </cell>
          <cell r="O1090">
            <v>0</v>
          </cell>
          <cell r="P1090">
            <v>13200</v>
          </cell>
          <cell r="Q1090">
            <v>0</v>
          </cell>
          <cell r="R1090">
            <v>13390</v>
          </cell>
        </row>
        <row r="1091">
          <cell r="B1091" t="str">
            <v>Other</v>
          </cell>
          <cell r="I1091">
            <v>0</v>
          </cell>
          <cell r="K1091" t="str">
            <v>Other</v>
          </cell>
          <cell r="R1091">
            <v>0</v>
          </cell>
        </row>
        <row r="1092">
          <cell r="B1092" t="str">
            <v>Total</v>
          </cell>
          <cell r="C1092">
            <v>156</v>
          </cell>
          <cell r="D1092">
            <v>315</v>
          </cell>
          <cell r="E1092">
            <v>48</v>
          </cell>
          <cell r="F1092">
            <v>0</v>
          </cell>
          <cell r="G1092">
            <v>241</v>
          </cell>
          <cell r="H1092">
            <v>28</v>
          </cell>
          <cell r="I1092">
            <v>788</v>
          </cell>
          <cell r="K1092" t="str">
            <v>Total</v>
          </cell>
          <cell r="L1092">
            <v>436</v>
          </cell>
          <cell r="M1092">
            <v>5026</v>
          </cell>
          <cell r="N1092">
            <v>370</v>
          </cell>
          <cell r="O1092">
            <v>0</v>
          </cell>
          <cell r="P1092">
            <v>51781</v>
          </cell>
          <cell r="Q1092">
            <v>319</v>
          </cell>
          <cell r="R1092">
            <v>57932</v>
          </cell>
        </row>
        <row r="1096">
          <cell r="B1096" t="str">
            <v>Vendor</v>
          </cell>
          <cell r="C1096" t="str">
            <v>Core IP/MPLS</v>
          </cell>
          <cell r="D1096" t="str">
            <v xml:space="preserve">Edge IP/MPLS </v>
          </cell>
          <cell r="E1096" t="str">
            <v>Subscriber Service Router</v>
          </cell>
          <cell r="F1096" t="str">
            <v>BRAS</v>
          </cell>
          <cell r="G1096" t="str">
            <v>IP/Ethernet</v>
          </cell>
          <cell r="H1096" t="str">
            <v>ATM/MPLS</v>
          </cell>
          <cell r="I1096" t="str">
            <v>Total IPS</v>
          </cell>
          <cell r="K1096" t="str">
            <v>Vendor</v>
          </cell>
          <cell r="L1096" t="str">
            <v>Core IP/MPLS</v>
          </cell>
          <cell r="M1096" t="str">
            <v>Edge IP/MPLS</v>
          </cell>
          <cell r="N1096" t="str">
            <v>Subscriber Service Router</v>
          </cell>
          <cell r="O1096" t="str">
            <v>BRAS</v>
          </cell>
          <cell r="P1096" t="str">
            <v>IP/Ethernet</v>
          </cell>
          <cell r="Q1096" t="str">
            <v>ATM/MPLS</v>
          </cell>
          <cell r="R1096" t="str">
            <v>Total IPS</v>
          </cell>
        </row>
        <row r="1097">
          <cell r="B1097" t="str">
            <v>Alaxala Networks</v>
          </cell>
          <cell r="C1097">
            <v>0</v>
          </cell>
          <cell r="D1097">
            <v>30</v>
          </cell>
          <cell r="E1097">
            <v>0</v>
          </cell>
          <cell r="F1097">
            <v>0</v>
          </cell>
          <cell r="G1097">
            <v>14</v>
          </cell>
          <cell r="H1097">
            <v>0</v>
          </cell>
          <cell r="I1097">
            <v>44</v>
          </cell>
          <cell r="K1097" t="str">
            <v>Alaxala Networks</v>
          </cell>
          <cell r="L1097">
            <v>0</v>
          </cell>
          <cell r="M1097">
            <v>306</v>
          </cell>
          <cell r="N1097">
            <v>0</v>
          </cell>
          <cell r="O1097">
            <v>0</v>
          </cell>
          <cell r="P1097">
            <v>2211</v>
          </cell>
          <cell r="Q1097">
            <v>0</v>
          </cell>
          <cell r="R1097">
            <v>2517</v>
          </cell>
        </row>
        <row r="1098">
          <cell r="B1098" t="str">
            <v>Alcatel-Lucent</v>
          </cell>
          <cell r="C1098">
            <v>0</v>
          </cell>
          <cell r="D1098">
            <v>39</v>
          </cell>
          <cell r="E1098">
            <v>0</v>
          </cell>
          <cell r="F1098">
            <v>0</v>
          </cell>
          <cell r="G1098">
            <v>0</v>
          </cell>
          <cell r="H1098">
            <v>10</v>
          </cell>
          <cell r="I1098">
            <v>49</v>
          </cell>
          <cell r="K1098" t="str">
            <v>Alcatel-Lucent</v>
          </cell>
          <cell r="L1098">
            <v>0</v>
          </cell>
          <cell r="M1098">
            <v>336</v>
          </cell>
          <cell r="N1098">
            <v>0</v>
          </cell>
          <cell r="O1098">
            <v>0</v>
          </cell>
          <cell r="P1098">
            <v>0</v>
          </cell>
          <cell r="Q1098">
            <v>65</v>
          </cell>
          <cell r="R1098">
            <v>401</v>
          </cell>
        </row>
        <row r="1099">
          <cell r="B1099" t="str">
            <v>Atrica</v>
          </cell>
          <cell r="I1099">
            <v>0</v>
          </cell>
          <cell r="K1099" t="str">
            <v>Atrica</v>
          </cell>
          <cell r="R1099">
            <v>0</v>
          </cell>
        </row>
        <row r="1100">
          <cell r="B1100" t="str">
            <v>Avici</v>
          </cell>
          <cell r="I1100">
            <v>0</v>
          </cell>
          <cell r="K1100" t="str">
            <v>Avici</v>
          </cell>
          <cell r="R1100">
            <v>0</v>
          </cell>
        </row>
        <row r="1101">
          <cell r="B1101" t="str">
            <v>Brocade</v>
          </cell>
          <cell r="C1101">
            <v>2</v>
          </cell>
          <cell r="D1101">
            <v>0</v>
          </cell>
          <cell r="E1101">
            <v>0</v>
          </cell>
          <cell r="F1101">
            <v>0</v>
          </cell>
          <cell r="G1101">
            <v>4</v>
          </cell>
          <cell r="H1101">
            <v>0</v>
          </cell>
          <cell r="I1101">
            <v>6</v>
          </cell>
          <cell r="K1101" t="str">
            <v>Brocade</v>
          </cell>
          <cell r="L1101">
            <v>30</v>
          </cell>
          <cell r="M1101">
            <v>0</v>
          </cell>
          <cell r="N1101">
            <v>0</v>
          </cell>
          <cell r="O1101">
            <v>0</v>
          </cell>
          <cell r="P1101">
            <v>71</v>
          </cell>
          <cell r="Q1101">
            <v>0</v>
          </cell>
          <cell r="R1101">
            <v>101</v>
          </cell>
        </row>
        <row r="1102">
          <cell r="B1102" t="str">
            <v>Caspian</v>
          </cell>
          <cell r="I1102">
            <v>0</v>
          </cell>
          <cell r="K1102" t="str">
            <v>Caspian</v>
          </cell>
          <cell r="R1102">
            <v>0</v>
          </cell>
        </row>
        <row r="1103">
          <cell r="B1103" t="str">
            <v>Chiaro</v>
          </cell>
          <cell r="I1103">
            <v>0</v>
          </cell>
          <cell r="K1103" t="str">
            <v>Chiaro</v>
          </cell>
          <cell r="R1103">
            <v>0</v>
          </cell>
        </row>
        <row r="1104">
          <cell r="B1104" t="str">
            <v>Ciena</v>
          </cell>
          <cell r="C1104">
            <v>0</v>
          </cell>
          <cell r="D1104">
            <v>0</v>
          </cell>
          <cell r="E1104">
            <v>0</v>
          </cell>
          <cell r="F1104">
            <v>0</v>
          </cell>
          <cell r="G1104">
            <v>0</v>
          </cell>
          <cell r="H1104">
            <v>0</v>
          </cell>
          <cell r="I1104">
            <v>0</v>
          </cell>
          <cell r="K1104" t="str">
            <v>Ciena</v>
          </cell>
          <cell r="L1104">
            <v>0</v>
          </cell>
          <cell r="M1104">
            <v>0</v>
          </cell>
          <cell r="N1104">
            <v>0</v>
          </cell>
          <cell r="O1104">
            <v>0</v>
          </cell>
          <cell r="P1104">
            <v>0</v>
          </cell>
          <cell r="Q1104">
            <v>0</v>
          </cell>
          <cell r="R1104">
            <v>0</v>
          </cell>
        </row>
        <row r="1105">
          <cell r="B1105" t="str">
            <v>Cisco</v>
          </cell>
          <cell r="C1105">
            <v>91</v>
          </cell>
          <cell r="D1105">
            <v>141</v>
          </cell>
          <cell r="E1105">
            <v>12</v>
          </cell>
          <cell r="F1105">
            <v>0</v>
          </cell>
          <cell r="G1105">
            <v>58</v>
          </cell>
          <cell r="H1105">
            <v>2</v>
          </cell>
          <cell r="I1105">
            <v>304</v>
          </cell>
          <cell r="K1105" t="str">
            <v>Cisco</v>
          </cell>
          <cell r="L1105">
            <v>236</v>
          </cell>
          <cell r="M1105">
            <v>2790</v>
          </cell>
          <cell r="N1105">
            <v>39</v>
          </cell>
          <cell r="O1105">
            <v>0</v>
          </cell>
          <cell r="P1105">
            <v>2035</v>
          </cell>
          <cell r="Q1105">
            <v>8</v>
          </cell>
          <cell r="R1105">
            <v>5108</v>
          </cell>
        </row>
        <row r="1106">
          <cell r="B1106" t="str">
            <v>Cosine</v>
          </cell>
          <cell r="I1106">
            <v>0</v>
          </cell>
          <cell r="K1106" t="str">
            <v>Cosine</v>
          </cell>
          <cell r="R1106">
            <v>0</v>
          </cell>
        </row>
        <row r="1107">
          <cell r="B1107" t="str">
            <v>ECI Telecom</v>
          </cell>
          <cell r="I1107">
            <v>0</v>
          </cell>
          <cell r="K1107" t="str">
            <v>ECI Telecom</v>
          </cell>
          <cell r="R1107">
            <v>0</v>
          </cell>
        </row>
        <row r="1108">
          <cell r="B1108" t="str">
            <v>Equipe</v>
          </cell>
          <cell r="I1108">
            <v>0</v>
          </cell>
          <cell r="K1108" t="str">
            <v>Equipe</v>
          </cell>
          <cell r="R1108">
            <v>0</v>
          </cell>
        </row>
        <row r="1109">
          <cell r="B1109" t="str">
            <v>Ericsson</v>
          </cell>
          <cell r="C1109">
            <v>0</v>
          </cell>
          <cell r="D1109">
            <v>0</v>
          </cell>
          <cell r="E1109">
            <v>23</v>
          </cell>
          <cell r="F1109">
            <v>0</v>
          </cell>
          <cell r="G1109">
            <v>0</v>
          </cell>
          <cell r="H1109">
            <v>4</v>
          </cell>
          <cell r="I1109">
            <v>27</v>
          </cell>
          <cell r="K1109" t="str">
            <v>Ericsson</v>
          </cell>
          <cell r="L1109">
            <v>0</v>
          </cell>
          <cell r="M1109">
            <v>0</v>
          </cell>
          <cell r="N1109">
            <v>245</v>
          </cell>
          <cell r="O1109">
            <v>0</v>
          </cell>
          <cell r="P1109">
            <v>0</v>
          </cell>
          <cell r="Q1109">
            <v>20</v>
          </cell>
          <cell r="R1109">
            <v>265</v>
          </cell>
        </row>
        <row r="1110">
          <cell r="B1110" t="str">
            <v>Extreme</v>
          </cell>
          <cell r="C1110">
            <v>0</v>
          </cell>
          <cell r="D1110">
            <v>0</v>
          </cell>
          <cell r="E1110">
            <v>0</v>
          </cell>
          <cell r="F1110">
            <v>0</v>
          </cell>
          <cell r="G1110">
            <v>4</v>
          </cell>
          <cell r="H1110">
            <v>0</v>
          </cell>
          <cell r="I1110">
            <v>4</v>
          </cell>
          <cell r="K1110" t="str">
            <v>Extreme</v>
          </cell>
          <cell r="L1110">
            <v>0</v>
          </cell>
          <cell r="M1110">
            <v>0</v>
          </cell>
          <cell r="N1110">
            <v>0</v>
          </cell>
          <cell r="O1110">
            <v>0</v>
          </cell>
          <cell r="P1110">
            <v>158</v>
          </cell>
          <cell r="Q1110">
            <v>0</v>
          </cell>
          <cell r="R1110">
            <v>158</v>
          </cell>
        </row>
        <row r="1111">
          <cell r="B1111" t="str">
            <v>Force10</v>
          </cell>
          <cell r="C1111">
            <v>0</v>
          </cell>
          <cell r="D1111">
            <v>0</v>
          </cell>
          <cell r="E1111">
            <v>0</v>
          </cell>
          <cell r="F1111">
            <v>0</v>
          </cell>
          <cell r="G1111">
            <v>3</v>
          </cell>
          <cell r="H1111">
            <v>0</v>
          </cell>
          <cell r="I1111">
            <v>3</v>
          </cell>
          <cell r="K1111" t="str">
            <v>Force10</v>
          </cell>
          <cell r="L1111">
            <v>0</v>
          </cell>
          <cell r="M1111">
            <v>0</v>
          </cell>
          <cell r="N1111">
            <v>0</v>
          </cell>
          <cell r="O1111">
            <v>0</v>
          </cell>
          <cell r="P1111">
            <v>19</v>
          </cell>
          <cell r="Q1111">
            <v>0</v>
          </cell>
          <cell r="R1111">
            <v>19</v>
          </cell>
        </row>
        <row r="1112">
          <cell r="B1112" t="str">
            <v>Fujitsu</v>
          </cell>
          <cell r="C1112">
            <v>0</v>
          </cell>
          <cell r="D1112">
            <v>4</v>
          </cell>
          <cell r="E1112">
            <v>0</v>
          </cell>
          <cell r="F1112">
            <v>0</v>
          </cell>
          <cell r="G1112">
            <v>19</v>
          </cell>
          <cell r="H1112">
            <v>0</v>
          </cell>
          <cell r="I1112">
            <v>23</v>
          </cell>
          <cell r="K1112" t="str">
            <v>Fujitsu</v>
          </cell>
          <cell r="L1112">
            <v>0</v>
          </cell>
          <cell r="M1112">
            <v>24</v>
          </cell>
          <cell r="N1112">
            <v>0</v>
          </cell>
          <cell r="O1112">
            <v>0</v>
          </cell>
          <cell r="P1112">
            <v>667</v>
          </cell>
          <cell r="Q1112">
            <v>0</v>
          </cell>
          <cell r="R1112">
            <v>691</v>
          </cell>
        </row>
        <row r="1113">
          <cell r="B1113" t="str">
            <v>Hammerhead Systems</v>
          </cell>
          <cell r="I1113">
            <v>0</v>
          </cell>
          <cell r="K1113" t="str">
            <v>Hammerhead Systems</v>
          </cell>
          <cell r="R1113">
            <v>0</v>
          </cell>
        </row>
        <row r="1114">
          <cell r="B1114" t="str">
            <v>Hitachi</v>
          </cell>
          <cell r="I1114">
            <v>0</v>
          </cell>
          <cell r="K1114" t="str">
            <v>Hitachi</v>
          </cell>
          <cell r="R1114">
            <v>0</v>
          </cell>
        </row>
        <row r="1115">
          <cell r="B1115" t="str">
            <v>Hitachi Cable</v>
          </cell>
          <cell r="C1115">
            <v>0</v>
          </cell>
          <cell r="D1115">
            <v>0</v>
          </cell>
          <cell r="E1115">
            <v>0</v>
          </cell>
          <cell r="F1115">
            <v>0</v>
          </cell>
          <cell r="G1115">
            <v>30</v>
          </cell>
          <cell r="H1115">
            <v>0</v>
          </cell>
          <cell r="I1115">
            <v>30</v>
          </cell>
          <cell r="K1115" t="str">
            <v>Hitachi Cable</v>
          </cell>
          <cell r="L1115">
            <v>0</v>
          </cell>
          <cell r="M1115">
            <v>0</v>
          </cell>
          <cell r="N1115">
            <v>0</v>
          </cell>
          <cell r="O1115">
            <v>0</v>
          </cell>
          <cell r="P1115">
            <v>1046</v>
          </cell>
          <cell r="Q1115">
            <v>0</v>
          </cell>
          <cell r="R1115">
            <v>1046</v>
          </cell>
        </row>
        <row r="1116">
          <cell r="B1116" t="str">
            <v>Huawei</v>
          </cell>
          <cell r="C1116">
            <v>36</v>
          </cell>
          <cell r="D1116">
            <v>54</v>
          </cell>
          <cell r="E1116">
            <v>12</v>
          </cell>
          <cell r="F1116">
            <v>0</v>
          </cell>
          <cell r="G1116">
            <v>56</v>
          </cell>
          <cell r="H1116">
            <v>0</v>
          </cell>
          <cell r="I1116">
            <v>158</v>
          </cell>
          <cell r="K1116" t="str">
            <v>Huawei</v>
          </cell>
          <cell r="L1116">
            <v>136</v>
          </cell>
          <cell r="M1116">
            <v>612</v>
          </cell>
          <cell r="N1116">
            <v>104</v>
          </cell>
          <cell r="O1116">
            <v>0</v>
          </cell>
          <cell r="P1116">
            <v>31593</v>
          </cell>
          <cell r="Q1116">
            <v>0</v>
          </cell>
          <cell r="R1116">
            <v>32445</v>
          </cell>
        </row>
        <row r="1117">
          <cell r="B1117" t="str">
            <v>Hyperchip</v>
          </cell>
          <cell r="I1117">
            <v>0</v>
          </cell>
          <cell r="K1117" t="str">
            <v>Hyperchip</v>
          </cell>
          <cell r="R1117">
            <v>0</v>
          </cell>
        </row>
        <row r="1118">
          <cell r="B1118" t="str">
            <v>Juniper</v>
          </cell>
          <cell r="C1118">
            <v>47</v>
          </cell>
          <cell r="D1118">
            <v>39</v>
          </cell>
          <cell r="E1118">
            <v>12</v>
          </cell>
          <cell r="F1118">
            <v>0</v>
          </cell>
          <cell r="G1118">
            <v>0</v>
          </cell>
          <cell r="H1118">
            <v>0</v>
          </cell>
          <cell r="I1118">
            <v>98</v>
          </cell>
          <cell r="K1118" t="str">
            <v>Juniper</v>
          </cell>
          <cell r="L1118">
            <v>75</v>
          </cell>
          <cell r="M1118">
            <v>421</v>
          </cell>
          <cell r="N1118">
            <v>84</v>
          </cell>
          <cell r="O1118">
            <v>0</v>
          </cell>
          <cell r="P1118">
            <v>0</v>
          </cell>
          <cell r="Q1118">
            <v>0</v>
          </cell>
          <cell r="R1118">
            <v>580</v>
          </cell>
        </row>
        <row r="1119">
          <cell r="B1119" t="str">
            <v>Laurel Networks</v>
          </cell>
          <cell r="I1119">
            <v>0</v>
          </cell>
          <cell r="K1119" t="str">
            <v>Laurel Networks</v>
          </cell>
          <cell r="R1119">
            <v>0</v>
          </cell>
        </row>
        <row r="1120">
          <cell r="B1120" t="str">
            <v>Lucent</v>
          </cell>
          <cell r="I1120">
            <v>0</v>
          </cell>
          <cell r="K1120" t="str">
            <v>Lucent</v>
          </cell>
          <cell r="R1120">
            <v>0</v>
          </cell>
        </row>
        <row r="1121">
          <cell r="B1121" t="str">
            <v>NEC</v>
          </cell>
          <cell r="C1121">
            <v>0</v>
          </cell>
          <cell r="D1121">
            <v>15</v>
          </cell>
          <cell r="E1121">
            <v>0</v>
          </cell>
          <cell r="F1121">
            <v>0</v>
          </cell>
          <cell r="G1121">
            <v>8</v>
          </cell>
          <cell r="H1121">
            <v>4</v>
          </cell>
          <cell r="I1121">
            <v>27</v>
          </cell>
          <cell r="K1121" t="str">
            <v>NEC</v>
          </cell>
          <cell r="L1121">
            <v>0</v>
          </cell>
          <cell r="M1121">
            <v>120</v>
          </cell>
          <cell r="N1121">
            <v>0</v>
          </cell>
          <cell r="O1121">
            <v>0</v>
          </cell>
          <cell r="P1121">
            <v>281</v>
          </cell>
          <cell r="Q1121">
            <v>133</v>
          </cell>
          <cell r="R1121">
            <v>534</v>
          </cell>
        </row>
        <row r="1122">
          <cell r="B1122" t="str">
            <v>Nokia Siemens Networks</v>
          </cell>
          <cell r="C1122">
            <v>0</v>
          </cell>
          <cell r="D1122">
            <v>0</v>
          </cell>
          <cell r="E1122">
            <v>0</v>
          </cell>
          <cell r="F1122">
            <v>0</v>
          </cell>
          <cell r="G1122">
            <v>9</v>
          </cell>
          <cell r="H1122">
            <v>0</v>
          </cell>
          <cell r="I1122">
            <v>9</v>
          </cell>
          <cell r="K1122" t="str">
            <v>Nokia Siemens Networks</v>
          </cell>
          <cell r="L1122">
            <v>0</v>
          </cell>
          <cell r="M1122">
            <v>0</v>
          </cell>
          <cell r="N1122">
            <v>0</v>
          </cell>
          <cell r="O1122">
            <v>0</v>
          </cell>
          <cell r="P1122">
            <v>18</v>
          </cell>
          <cell r="Q1122">
            <v>0</v>
          </cell>
          <cell r="R1122">
            <v>18</v>
          </cell>
        </row>
        <row r="1123">
          <cell r="B1123" t="str">
            <v>Nortel</v>
          </cell>
          <cell r="C1123">
            <v>0</v>
          </cell>
          <cell r="D1123">
            <v>0</v>
          </cell>
          <cell r="E1123">
            <v>0</v>
          </cell>
          <cell r="F1123">
            <v>0</v>
          </cell>
          <cell r="G1123">
            <v>5</v>
          </cell>
          <cell r="H1123">
            <v>8</v>
          </cell>
          <cell r="I1123">
            <v>13</v>
          </cell>
          <cell r="K1123" t="str">
            <v>Nortel</v>
          </cell>
          <cell r="L1123">
            <v>0</v>
          </cell>
          <cell r="M1123">
            <v>0</v>
          </cell>
          <cell r="N1123">
            <v>0</v>
          </cell>
          <cell r="O1123">
            <v>0</v>
          </cell>
          <cell r="P1123">
            <v>230</v>
          </cell>
          <cell r="Q1123">
            <v>38</v>
          </cell>
          <cell r="R1123">
            <v>268</v>
          </cell>
        </row>
        <row r="1124">
          <cell r="B1124" t="str">
            <v>Procket</v>
          </cell>
          <cell r="I1124">
            <v>0</v>
          </cell>
          <cell r="K1124" t="str">
            <v>Procket</v>
          </cell>
          <cell r="R1124">
            <v>0</v>
          </cell>
        </row>
        <row r="1125">
          <cell r="B1125" t="str">
            <v>Quarry</v>
          </cell>
          <cell r="I1125">
            <v>0</v>
          </cell>
          <cell r="K1125" t="str">
            <v>Quarry</v>
          </cell>
          <cell r="R1125">
            <v>0</v>
          </cell>
        </row>
        <row r="1126">
          <cell r="B1126" t="str">
            <v>Redback</v>
          </cell>
          <cell r="C1126">
            <v>0</v>
          </cell>
          <cell r="D1126">
            <v>0</v>
          </cell>
          <cell r="E1126">
            <v>0</v>
          </cell>
          <cell r="F1126">
            <v>0</v>
          </cell>
          <cell r="G1126">
            <v>0</v>
          </cell>
          <cell r="H1126">
            <v>0</v>
          </cell>
          <cell r="I1126">
            <v>0</v>
          </cell>
          <cell r="K1126" t="str">
            <v>Redback</v>
          </cell>
          <cell r="L1126">
            <v>0</v>
          </cell>
          <cell r="M1126">
            <v>0</v>
          </cell>
          <cell r="N1126">
            <v>0</v>
          </cell>
          <cell r="O1126">
            <v>0</v>
          </cell>
          <cell r="P1126">
            <v>0</v>
          </cell>
          <cell r="Q1126">
            <v>0</v>
          </cell>
          <cell r="R1126">
            <v>0</v>
          </cell>
        </row>
        <row r="1127">
          <cell r="B1127" t="str">
            <v>Riverstone</v>
          </cell>
          <cell r="I1127">
            <v>0</v>
          </cell>
          <cell r="K1127" t="str">
            <v>Riverstone</v>
          </cell>
          <cell r="R1127">
            <v>0</v>
          </cell>
        </row>
        <row r="1128">
          <cell r="B1128" t="str">
            <v>Tellabs</v>
          </cell>
          <cell r="C1128">
            <v>0</v>
          </cell>
          <cell r="D1128">
            <v>11</v>
          </cell>
          <cell r="E1128">
            <v>0</v>
          </cell>
          <cell r="F1128">
            <v>0</v>
          </cell>
          <cell r="G1128">
            <v>0</v>
          </cell>
          <cell r="H1128">
            <v>0</v>
          </cell>
          <cell r="I1128">
            <v>11</v>
          </cell>
          <cell r="K1128" t="str">
            <v>Tellabs</v>
          </cell>
          <cell r="L1128">
            <v>0</v>
          </cell>
          <cell r="M1128">
            <v>112</v>
          </cell>
          <cell r="N1128">
            <v>0</v>
          </cell>
          <cell r="O1128">
            <v>0</v>
          </cell>
          <cell r="P1128">
            <v>0</v>
          </cell>
          <cell r="Q1128">
            <v>0</v>
          </cell>
          <cell r="R1128">
            <v>112</v>
          </cell>
        </row>
        <row r="1129">
          <cell r="B1129" t="str">
            <v>ZTE</v>
          </cell>
          <cell r="C1129">
            <v>2</v>
          </cell>
          <cell r="D1129">
            <v>11</v>
          </cell>
          <cell r="E1129">
            <v>0</v>
          </cell>
          <cell r="F1129">
            <v>0</v>
          </cell>
          <cell r="G1129">
            <v>20</v>
          </cell>
          <cell r="H1129">
            <v>0</v>
          </cell>
          <cell r="I1129">
            <v>33</v>
          </cell>
          <cell r="K1129" t="str">
            <v>ZTE</v>
          </cell>
          <cell r="L1129">
            <v>8</v>
          </cell>
          <cell r="M1129">
            <v>154</v>
          </cell>
          <cell r="N1129">
            <v>0</v>
          </cell>
          <cell r="O1129">
            <v>0</v>
          </cell>
          <cell r="P1129">
            <v>12000</v>
          </cell>
          <cell r="Q1129">
            <v>0</v>
          </cell>
          <cell r="R1129">
            <v>12162</v>
          </cell>
        </row>
        <row r="1130">
          <cell r="B1130" t="str">
            <v>Other</v>
          </cell>
          <cell r="I1130">
            <v>0</v>
          </cell>
          <cell r="K1130" t="str">
            <v>Other</v>
          </cell>
          <cell r="R1130">
            <v>0</v>
          </cell>
        </row>
        <row r="1131">
          <cell r="B1131" t="str">
            <v>Total</v>
          </cell>
          <cell r="C1131">
            <v>178</v>
          </cell>
          <cell r="D1131">
            <v>344</v>
          </cell>
          <cell r="E1131">
            <v>59</v>
          </cell>
          <cell r="F1131">
            <v>0</v>
          </cell>
          <cell r="G1131">
            <v>230</v>
          </cell>
          <cell r="H1131">
            <v>28</v>
          </cell>
          <cell r="I1131">
            <v>839</v>
          </cell>
          <cell r="K1131" t="str">
            <v>Total</v>
          </cell>
          <cell r="L1131">
            <v>485</v>
          </cell>
          <cell r="M1131">
            <v>4875</v>
          </cell>
          <cell r="N1131">
            <v>472</v>
          </cell>
          <cell r="O1131">
            <v>0</v>
          </cell>
          <cell r="P1131">
            <v>50329</v>
          </cell>
          <cell r="Q1131">
            <v>264</v>
          </cell>
          <cell r="R1131">
            <v>56425</v>
          </cell>
        </row>
        <row r="1135">
          <cell r="B1135" t="str">
            <v>Vendor</v>
          </cell>
          <cell r="C1135" t="str">
            <v>Core IP/MPLS</v>
          </cell>
          <cell r="D1135" t="str">
            <v xml:space="preserve">Edge IP/MPLS </v>
          </cell>
          <cell r="E1135" t="str">
            <v>Subscriber Service Router</v>
          </cell>
          <cell r="F1135" t="str">
            <v>BRAS</v>
          </cell>
          <cell r="G1135" t="str">
            <v>IP/Ethernet</v>
          </cell>
          <cell r="H1135" t="str">
            <v>ATM/MPLS</v>
          </cell>
          <cell r="I1135" t="str">
            <v>Total IPS</v>
          </cell>
          <cell r="K1135" t="str">
            <v>Vendor</v>
          </cell>
          <cell r="L1135" t="str">
            <v>Core IP/MPLS</v>
          </cell>
          <cell r="M1135" t="str">
            <v>Edge IP/MPLS</v>
          </cell>
          <cell r="N1135" t="str">
            <v>Subscriber Service Router</v>
          </cell>
          <cell r="O1135" t="str">
            <v>BRAS</v>
          </cell>
          <cell r="P1135" t="str">
            <v>IP/Ethernet</v>
          </cell>
          <cell r="Q1135" t="str">
            <v>ATM/MPLS</v>
          </cell>
          <cell r="R1135" t="str">
            <v>Total IPS</v>
          </cell>
        </row>
        <row r="1136">
          <cell r="B1136" t="str">
            <v>Alaxala Networks</v>
          </cell>
          <cell r="C1136">
            <v>0</v>
          </cell>
          <cell r="D1136">
            <v>33</v>
          </cell>
          <cell r="E1136">
            <v>0</v>
          </cell>
          <cell r="F1136">
            <v>0</v>
          </cell>
          <cell r="G1136">
            <v>10</v>
          </cell>
          <cell r="H1136">
            <v>0</v>
          </cell>
          <cell r="I1136">
            <v>43</v>
          </cell>
          <cell r="K1136" t="str">
            <v>Alaxala Networks</v>
          </cell>
          <cell r="L1136">
            <v>0</v>
          </cell>
          <cell r="M1136">
            <v>283</v>
          </cell>
          <cell r="N1136">
            <v>0</v>
          </cell>
          <cell r="O1136">
            <v>0</v>
          </cell>
          <cell r="P1136">
            <v>889</v>
          </cell>
          <cell r="Q1136">
            <v>0</v>
          </cell>
          <cell r="R1136">
            <v>1172</v>
          </cell>
        </row>
        <row r="1137">
          <cell r="B1137" t="str">
            <v>Alcatel-Lucent</v>
          </cell>
          <cell r="C1137">
            <v>0</v>
          </cell>
          <cell r="D1137">
            <v>62</v>
          </cell>
          <cell r="E1137">
            <v>0</v>
          </cell>
          <cell r="F1137">
            <v>0</v>
          </cell>
          <cell r="G1137">
            <v>0</v>
          </cell>
          <cell r="H1137">
            <v>9</v>
          </cell>
          <cell r="I1137">
            <v>71</v>
          </cell>
          <cell r="K1137" t="str">
            <v>Alcatel-Lucent</v>
          </cell>
          <cell r="L1137">
            <v>0</v>
          </cell>
          <cell r="M1137">
            <v>537</v>
          </cell>
          <cell r="N1137">
            <v>0</v>
          </cell>
          <cell r="O1137">
            <v>0</v>
          </cell>
          <cell r="P1137">
            <v>0</v>
          </cell>
          <cell r="Q1137">
            <v>55</v>
          </cell>
          <cell r="R1137">
            <v>592</v>
          </cell>
        </row>
        <row r="1138">
          <cell r="B1138" t="str">
            <v>Atrica</v>
          </cell>
          <cell r="I1138">
            <v>0</v>
          </cell>
          <cell r="K1138" t="str">
            <v>Atrica</v>
          </cell>
          <cell r="R1138">
            <v>0</v>
          </cell>
        </row>
        <row r="1139">
          <cell r="B1139" t="str">
            <v>Avici</v>
          </cell>
          <cell r="I1139">
            <v>0</v>
          </cell>
          <cell r="K1139" t="str">
            <v>Avici</v>
          </cell>
          <cell r="R1139">
            <v>0</v>
          </cell>
        </row>
        <row r="1140">
          <cell r="B1140" t="str">
            <v>Brocade</v>
          </cell>
          <cell r="C1140">
            <v>1</v>
          </cell>
          <cell r="D1140">
            <v>0</v>
          </cell>
          <cell r="E1140">
            <v>0</v>
          </cell>
          <cell r="F1140">
            <v>0</v>
          </cell>
          <cell r="G1140">
            <v>3</v>
          </cell>
          <cell r="H1140">
            <v>0</v>
          </cell>
          <cell r="I1140">
            <v>4</v>
          </cell>
          <cell r="K1140" t="str">
            <v>Brocade</v>
          </cell>
          <cell r="L1140">
            <v>19</v>
          </cell>
          <cell r="M1140">
            <v>0</v>
          </cell>
          <cell r="N1140">
            <v>0</v>
          </cell>
          <cell r="O1140">
            <v>0</v>
          </cell>
          <cell r="P1140">
            <v>51</v>
          </cell>
          <cell r="Q1140">
            <v>0</v>
          </cell>
          <cell r="R1140">
            <v>70</v>
          </cell>
        </row>
        <row r="1141">
          <cell r="B1141" t="str">
            <v>Caspian</v>
          </cell>
          <cell r="I1141">
            <v>0</v>
          </cell>
          <cell r="K1141" t="str">
            <v>Caspian</v>
          </cell>
          <cell r="R1141">
            <v>0</v>
          </cell>
        </row>
        <row r="1142">
          <cell r="B1142" t="str">
            <v>Chiaro</v>
          </cell>
          <cell r="I1142">
            <v>0</v>
          </cell>
          <cell r="K1142" t="str">
            <v>Chiaro</v>
          </cell>
          <cell r="R1142">
            <v>0</v>
          </cell>
        </row>
        <row r="1143">
          <cell r="B1143" t="str">
            <v>Ciena</v>
          </cell>
          <cell r="C1143">
            <v>0</v>
          </cell>
          <cell r="D1143">
            <v>0</v>
          </cell>
          <cell r="E1143">
            <v>0</v>
          </cell>
          <cell r="F1143">
            <v>0</v>
          </cell>
          <cell r="G1143">
            <v>0</v>
          </cell>
          <cell r="H1143">
            <v>0</v>
          </cell>
          <cell r="I1143">
            <v>0</v>
          </cell>
          <cell r="K1143" t="str">
            <v>Ciena</v>
          </cell>
          <cell r="L1143">
            <v>0</v>
          </cell>
          <cell r="M1143">
            <v>0</v>
          </cell>
          <cell r="N1143">
            <v>0</v>
          </cell>
          <cell r="O1143">
            <v>0</v>
          </cell>
          <cell r="P1143">
            <v>0</v>
          </cell>
          <cell r="Q1143">
            <v>0</v>
          </cell>
          <cell r="R1143">
            <v>0</v>
          </cell>
        </row>
        <row r="1144">
          <cell r="B1144" t="str">
            <v>Cisco</v>
          </cell>
          <cell r="C1144">
            <v>120</v>
          </cell>
          <cell r="D1144">
            <v>194</v>
          </cell>
          <cell r="E1144">
            <v>14</v>
          </cell>
          <cell r="F1144">
            <v>0</v>
          </cell>
          <cell r="G1144">
            <v>50</v>
          </cell>
          <cell r="H1144">
            <v>0</v>
          </cell>
          <cell r="I1144">
            <v>378</v>
          </cell>
          <cell r="K1144" t="str">
            <v>Cisco</v>
          </cell>
          <cell r="L1144">
            <v>311</v>
          </cell>
          <cell r="M1144">
            <v>3844</v>
          </cell>
          <cell r="N1144">
            <v>47</v>
          </cell>
          <cell r="O1144">
            <v>0</v>
          </cell>
          <cell r="P1144">
            <v>1753</v>
          </cell>
          <cell r="Q1144">
            <v>0</v>
          </cell>
          <cell r="R1144">
            <v>5955</v>
          </cell>
        </row>
        <row r="1145">
          <cell r="B1145" t="str">
            <v>Cosine</v>
          </cell>
          <cell r="I1145">
            <v>0</v>
          </cell>
          <cell r="K1145" t="str">
            <v>Cosine</v>
          </cell>
          <cell r="R1145">
            <v>0</v>
          </cell>
        </row>
        <row r="1146">
          <cell r="B1146" t="str">
            <v>ECI Telecom</v>
          </cell>
          <cell r="I1146">
            <v>0</v>
          </cell>
          <cell r="K1146" t="str">
            <v>ECI Telecom</v>
          </cell>
          <cell r="R1146">
            <v>0</v>
          </cell>
        </row>
        <row r="1147">
          <cell r="B1147" t="str">
            <v>Equipe</v>
          </cell>
          <cell r="I1147">
            <v>0</v>
          </cell>
          <cell r="K1147" t="str">
            <v>Equipe</v>
          </cell>
          <cell r="R1147">
            <v>0</v>
          </cell>
        </row>
        <row r="1148">
          <cell r="B1148" t="str">
            <v>Ericsson</v>
          </cell>
          <cell r="C1148">
            <v>0</v>
          </cell>
          <cell r="D1148">
            <v>0</v>
          </cell>
          <cell r="E1148">
            <v>20</v>
          </cell>
          <cell r="F1148">
            <v>0</v>
          </cell>
          <cell r="G1148">
            <v>0</v>
          </cell>
          <cell r="H1148">
            <v>4</v>
          </cell>
          <cell r="I1148">
            <v>24</v>
          </cell>
          <cell r="K1148" t="str">
            <v>Ericsson</v>
          </cell>
          <cell r="L1148">
            <v>0</v>
          </cell>
          <cell r="M1148">
            <v>0</v>
          </cell>
          <cell r="N1148">
            <v>215</v>
          </cell>
          <cell r="O1148">
            <v>0</v>
          </cell>
          <cell r="P1148">
            <v>0</v>
          </cell>
          <cell r="Q1148">
            <v>20</v>
          </cell>
          <cell r="R1148">
            <v>235</v>
          </cell>
        </row>
        <row r="1149">
          <cell r="B1149" t="str">
            <v>Extreme</v>
          </cell>
          <cell r="C1149">
            <v>0</v>
          </cell>
          <cell r="D1149">
            <v>0</v>
          </cell>
          <cell r="E1149">
            <v>0</v>
          </cell>
          <cell r="F1149">
            <v>0</v>
          </cell>
          <cell r="G1149">
            <v>3</v>
          </cell>
          <cell r="H1149">
            <v>0</v>
          </cell>
          <cell r="I1149">
            <v>3</v>
          </cell>
          <cell r="K1149" t="str">
            <v>Extreme</v>
          </cell>
          <cell r="L1149">
            <v>0</v>
          </cell>
          <cell r="M1149">
            <v>0</v>
          </cell>
          <cell r="N1149">
            <v>0</v>
          </cell>
          <cell r="O1149">
            <v>0</v>
          </cell>
          <cell r="P1149">
            <v>119</v>
          </cell>
          <cell r="Q1149">
            <v>0</v>
          </cell>
          <cell r="R1149">
            <v>119</v>
          </cell>
        </row>
        <row r="1150">
          <cell r="B1150" t="str">
            <v>Force10</v>
          </cell>
          <cell r="C1150">
            <v>0</v>
          </cell>
          <cell r="D1150">
            <v>0</v>
          </cell>
          <cell r="E1150">
            <v>0</v>
          </cell>
          <cell r="F1150">
            <v>0</v>
          </cell>
          <cell r="G1150">
            <v>3</v>
          </cell>
          <cell r="H1150">
            <v>0</v>
          </cell>
          <cell r="I1150">
            <v>3</v>
          </cell>
          <cell r="K1150" t="str">
            <v>Force10</v>
          </cell>
          <cell r="L1150">
            <v>0</v>
          </cell>
          <cell r="M1150">
            <v>0</v>
          </cell>
          <cell r="N1150">
            <v>0</v>
          </cell>
          <cell r="O1150">
            <v>0</v>
          </cell>
          <cell r="P1150">
            <v>18</v>
          </cell>
          <cell r="Q1150">
            <v>0</v>
          </cell>
          <cell r="R1150">
            <v>18</v>
          </cell>
        </row>
        <row r="1151">
          <cell r="B1151" t="str">
            <v>Fujitsu</v>
          </cell>
          <cell r="C1151">
            <v>28</v>
          </cell>
          <cell r="D1151">
            <v>23</v>
          </cell>
          <cell r="E1151">
            <v>0</v>
          </cell>
          <cell r="F1151">
            <v>0</v>
          </cell>
          <cell r="G1151">
            <v>16</v>
          </cell>
          <cell r="H1151">
            <v>0</v>
          </cell>
          <cell r="I1151">
            <v>67</v>
          </cell>
          <cell r="K1151" t="str">
            <v>Fujitsu</v>
          </cell>
          <cell r="L1151">
            <v>226</v>
          </cell>
          <cell r="M1151">
            <v>326</v>
          </cell>
          <cell r="N1151">
            <v>0</v>
          </cell>
          <cell r="O1151">
            <v>0</v>
          </cell>
          <cell r="P1151">
            <v>572</v>
          </cell>
          <cell r="Q1151">
            <v>0</v>
          </cell>
          <cell r="R1151">
            <v>1124</v>
          </cell>
        </row>
        <row r="1152">
          <cell r="B1152" t="str">
            <v>Hammerhead Systems</v>
          </cell>
          <cell r="I1152">
            <v>0</v>
          </cell>
          <cell r="K1152" t="str">
            <v>Hammerhead Systems</v>
          </cell>
          <cell r="R1152">
            <v>0</v>
          </cell>
        </row>
        <row r="1153">
          <cell r="B1153" t="str">
            <v>Hitachi</v>
          </cell>
          <cell r="I1153">
            <v>0</v>
          </cell>
          <cell r="K1153" t="str">
            <v>Hitachi</v>
          </cell>
          <cell r="R1153">
            <v>0</v>
          </cell>
        </row>
        <row r="1154">
          <cell r="B1154" t="str">
            <v>Hitachi Cable</v>
          </cell>
          <cell r="C1154">
            <v>0</v>
          </cell>
          <cell r="D1154">
            <v>0</v>
          </cell>
          <cell r="E1154">
            <v>0</v>
          </cell>
          <cell r="F1154">
            <v>0</v>
          </cell>
          <cell r="G1154">
            <v>33</v>
          </cell>
          <cell r="H1154">
            <v>0</v>
          </cell>
          <cell r="I1154">
            <v>33</v>
          </cell>
          <cell r="K1154" t="str">
            <v>Hitachi Cable</v>
          </cell>
          <cell r="L1154">
            <v>0</v>
          </cell>
          <cell r="M1154">
            <v>0</v>
          </cell>
          <cell r="N1154">
            <v>0</v>
          </cell>
          <cell r="O1154">
            <v>0</v>
          </cell>
          <cell r="P1154">
            <v>1151</v>
          </cell>
          <cell r="Q1154">
            <v>0</v>
          </cell>
          <cell r="R1154">
            <v>1151</v>
          </cell>
        </row>
        <row r="1155">
          <cell r="B1155" t="str">
            <v>Huawei</v>
          </cell>
          <cell r="C1155">
            <v>32</v>
          </cell>
          <cell r="D1155">
            <v>71</v>
          </cell>
          <cell r="E1155">
            <v>22</v>
          </cell>
          <cell r="F1155">
            <v>0</v>
          </cell>
          <cell r="G1155">
            <v>58</v>
          </cell>
          <cell r="H1155">
            <v>0</v>
          </cell>
          <cell r="I1155">
            <v>183</v>
          </cell>
          <cell r="K1155" t="str">
            <v>Huawei</v>
          </cell>
          <cell r="L1155">
            <v>143</v>
          </cell>
          <cell r="M1155">
            <v>1163</v>
          </cell>
          <cell r="N1155">
            <v>257</v>
          </cell>
          <cell r="O1155">
            <v>0</v>
          </cell>
          <cell r="P1155">
            <v>39771</v>
          </cell>
          <cell r="Q1155">
            <v>0</v>
          </cell>
          <cell r="R1155">
            <v>41334</v>
          </cell>
        </row>
        <row r="1156">
          <cell r="B1156" t="str">
            <v>Hyperchip</v>
          </cell>
          <cell r="I1156">
            <v>0</v>
          </cell>
          <cell r="K1156" t="str">
            <v>Hyperchip</v>
          </cell>
          <cell r="R1156">
            <v>0</v>
          </cell>
        </row>
        <row r="1157">
          <cell r="B1157" t="str">
            <v>Juniper</v>
          </cell>
          <cell r="C1157">
            <v>58</v>
          </cell>
          <cell r="D1157">
            <v>49</v>
          </cell>
          <cell r="E1157">
            <v>14</v>
          </cell>
          <cell r="F1157">
            <v>0</v>
          </cell>
          <cell r="G1157">
            <v>0</v>
          </cell>
          <cell r="H1157">
            <v>0</v>
          </cell>
          <cell r="I1157">
            <v>121</v>
          </cell>
          <cell r="K1157" t="str">
            <v>Juniper</v>
          </cell>
          <cell r="L1157">
            <v>95</v>
          </cell>
          <cell r="M1157">
            <v>513</v>
          </cell>
          <cell r="N1157">
            <v>100</v>
          </cell>
          <cell r="O1157">
            <v>0</v>
          </cell>
          <cell r="P1157">
            <v>0</v>
          </cell>
          <cell r="Q1157">
            <v>0</v>
          </cell>
          <cell r="R1157">
            <v>708</v>
          </cell>
        </row>
        <row r="1158">
          <cell r="B1158" t="str">
            <v>Laurel Networks</v>
          </cell>
          <cell r="I1158">
            <v>0</v>
          </cell>
          <cell r="K1158" t="str">
            <v>Laurel Networks</v>
          </cell>
          <cell r="R1158">
            <v>0</v>
          </cell>
        </row>
        <row r="1159">
          <cell r="B1159" t="str">
            <v>Lucent</v>
          </cell>
          <cell r="I1159">
            <v>0</v>
          </cell>
          <cell r="K1159" t="str">
            <v>Lucent</v>
          </cell>
          <cell r="R1159">
            <v>0</v>
          </cell>
        </row>
        <row r="1160">
          <cell r="B1160" t="str">
            <v>NEC</v>
          </cell>
          <cell r="C1160">
            <v>0</v>
          </cell>
          <cell r="D1160">
            <v>30</v>
          </cell>
          <cell r="E1160">
            <v>0</v>
          </cell>
          <cell r="F1160">
            <v>0</v>
          </cell>
          <cell r="G1160">
            <v>11</v>
          </cell>
          <cell r="H1160">
            <v>1</v>
          </cell>
          <cell r="I1160">
            <v>42</v>
          </cell>
          <cell r="K1160" t="str">
            <v>NEC</v>
          </cell>
          <cell r="L1160">
            <v>0</v>
          </cell>
          <cell r="M1160">
            <v>240</v>
          </cell>
          <cell r="N1160">
            <v>0</v>
          </cell>
          <cell r="O1160">
            <v>0</v>
          </cell>
          <cell r="P1160">
            <v>386</v>
          </cell>
          <cell r="Q1160">
            <v>33</v>
          </cell>
          <cell r="R1160">
            <v>659</v>
          </cell>
        </row>
        <row r="1161">
          <cell r="B1161" t="str">
            <v>Nokia Siemens Networks</v>
          </cell>
          <cell r="C1161">
            <v>0</v>
          </cell>
          <cell r="D1161">
            <v>0</v>
          </cell>
          <cell r="E1161">
            <v>0</v>
          </cell>
          <cell r="F1161">
            <v>0</v>
          </cell>
          <cell r="G1161">
            <v>18</v>
          </cell>
          <cell r="H1161">
            <v>0</v>
          </cell>
          <cell r="I1161">
            <v>18</v>
          </cell>
          <cell r="K1161" t="str">
            <v>Nokia Siemens Networks</v>
          </cell>
          <cell r="L1161">
            <v>0</v>
          </cell>
          <cell r="M1161">
            <v>0</v>
          </cell>
          <cell r="N1161">
            <v>0</v>
          </cell>
          <cell r="O1161">
            <v>0</v>
          </cell>
          <cell r="P1161">
            <v>137</v>
          </cell>
          <cell r="Q1161">
            <v>0</v>
          </cell>
          <cell r="R1161">
            <v>137</v>
          </cell>
        </row>
        <row r="1162">
          <cell r="B1162" t="str">
            <v>Nortel</v>
          </cell>
          <cell r="C1162">
            <v>0</v>
          </cell>
          <cell r="D1162">
            <v>0</v>
          </cell>
          <cell r="E1162">
            <v>0</v>
          </cell>
          <cell r="F1162">
            <v>0</v>
          </cell>
          <cell r="G1162">
            <v>11</v>
          </cell>
          <cell r="H1162">
            <v>11</v>
          </cell>
          <cell r="I1162">
            <v>22</v>
          </cell>
          <cell r="K1162" t="str">
            <v>Nortel</v>
          </cell>
          <cell r="L1162">
            <v>0</v>
          </cell>
          <cell r="M1162">
            <v>0</v>
          </cell>
          <cell r="N1162">
            <v>0</v>
          </cell>
          <cell r="O1162">
            <v>0</v>
          </cell>
          <cell r="P1162">
            <v>390</v>
          </cell>
          <cell r="Q1162">
            <v>54</v>
          </cell>
          <cell r="R1162">
            <v>444</v>
          </cell>
        </row>
        <row r="1163">
          <cell r="B1163" t="str">
            <v>Procket</v>
          </cell>
          <cell r="I1163">
            <v>0</v>
          </cell>
          <cell r="K1163" t="str">
            <v>Procket</v>
          </cell>
          <cell r="R1163">
            <v>0</v>
          </cell>
        </row>
        <row r="1164">
          <cell r="B1164" t="str">
            <v>Quarry</v>
          </cell>
          <cell r="I1164">
            <v>0</v>
          </cell>
          <cell r="K1164" t="str">
            <v>Quarry</v>
          </cell>
          <cell r="R1164">
            <v>0</v>
          </cell>
        </row>
        <row r="1165">
          <cell r="B1165" t="str">
            <v>Redback</v>
          </cell>
          <cell r="C1165">
            <v>0</v>
          </cell>
          <cell r="D1165">
            <v>0</v>
          </cell>
          <cell r="E1165">
            <v>0</v>
          </cell>
          <cell r="F1165">
            <v>0</v>
          </cell>
          <cell r="G1165">
            <v>0</v>
          </cell>
          <cell r="H1165">
            <v>0</v>
          </cell>
          <cell r="I1165">
            <v>0</v>
          </cell>
          <cell r="K1165" t="str">
            <v>Redback</v>
          </cell>
          <cell r="L1165">
            <v>0</v>
          </cell>
          <cell r="M1165">
            <v>0</v>
          </cell>
          <cell r="N1165">
            <v>0</v>
          </cell>
          <cell r="O1165">
            <v>0</v>
          </cell>
          <cell r="P1165">
            <v>0</v>
          </cell>
          <cell r="Q1165">
            <v>0</v>
          </cell>
          <cell r="R1165">
            <v>0</v>
          </cell>
        </row>
        <row r="1166">
          <cell r="B1166" t="str">
            <v>Riverstone</v>
          </cell>
          <cell r="I1166">
            <v>0</v>
          </cell>
          <cell r="K1166" t="str">
            <v>Riverstone</v>
          </cell>
          <cell r="R1166">
            <v>0</v>
          </cell>
        </row>
        <row r="1167">
          <cell r="B1167" t="str">
            <v>Tellabs</v>
          </cell>
          <cell r="C1167">
            <v>0</v>
          </cell>
          <cell r="D1167">
            <v>11</v>
          </cell>
          <cell r="E1167">
            <v>0</v>
          </cell>
          <cell r="F1167">
            <v>0</v>
          </cell>
          <cell r="G1167">
            <v>0</v>
          </cell>
          <cell r="H1167">
            <v>0</v>
          </cell>
          <cell r="I1167">
            <v>11</v>
          </cell>
          <cell r="K1167" t="str">
            <v>Tellabs</v>
          </cell>
          <cell r="L1167">
            <v>0</v>
          </cell>
          <cell r="M1167">
            <v>119</v>
          </cell>
          <cell r="N1167">
            <v>0</v>
          </cell>
          <cell r="O1167">
            <v>0</v>
          </cell>
          <cell r="P1167">
            <v>0</v>
          </cell>
          <cell r="Q1167">
            <v>0</v>
          </cell>
          <cell r="R1167">
            <v>119</v>
          </cell>
        </row>
        <row r="1168">
          <cell r="B1168" t="str">
            <v>ZTE</v>
          </cell>
          <cell r="C1168">
            <v>2</v>
          </cell>
          <cell r="D1168">
            <v>14</v>
          </cell>
          <cell r="E1168">
            <v>0</v>
          </cell>
          <cell r="F1168">
            <v>0</v>
          </cell>
          <cell r="G1168">
            <v>27</v>
          </cell>
          <cell r="H1168">
            <v>0</v>
          </cell>
          <cell r="I1168">
            <v>43</v>
          </cell>
          <cell r="K1168" t="str">
            <v>ZTE</v>
          </cell>
          <cell r="L1168">
            <v>8</v>
          </cell>
          <cell r="M1168">
            <v>196</v>
          </cell>
          <cell r="N1168">
            <v>0</v>
          </cell>
          <cell r="O1168">
            <v>0</v>
          </cell>
          <cell r="P1168">
            <v>16200</v>
          </cell>
          <cell r="Q1168">
            <v>0</v>
          </cell>
          <cell r="R1168">
            <v>16404</v>
          </cell>
        </row>
        <row r="1169">
          <cell r="B1169" t="str">
            <v>Other</v>
          </cell>
          <cell r="I1169">
            <v>0</v>
          </cell>
          <cell r="K1169" t="str">
            <v>Other</v>
          </cell>
          <cell r="R1169">
            <v>0</v>
          </cell>
        </row>
        <row r="1170">
          <cell r="B1170" t="str">
            <v>Total</v>
          </cell>
          <cell r="C1170">
            <v>241</v>
          </cell>
          <cell r="D1170">
            <v>487</v>
          </cell>
          <cell r="E1170">
            <v>70</v>
          </cell>
          <cell r="F1170">
            <v>0</v>
          </cell>
          <cell r="G1170">
            <v>243</v>
          </cell>
          <cell r="H1170">
            <v>25</v>
          </cell>
          <cell r="I1170">
            <v>1066</v>
          </cell>
          <cell r="K1170" t="str">
            <v>Total</v>
          </cell>
          <cell r="L1170">
            <v>802</v>
          </cell>
          <cell r="M1170">
            <v>7221</v>
          </cell>
          <cell r="N1170">
            <v>619</v>
          </cell>
          <cell r="O1170">
            <v>0</v>
          </cell>
          <cell r="P1170">
            <v>61437</v>
          </cell>
          <cell r="Q1170">
            <v>162</v>
          </cell>
          <cell r="R1170">
            <v>70241</v>
          </cell>
        </row>
        <row r="1174">
          <cell r="B1174" t="str">
            <v>Vendor</v>
          </cell>
          <cell r="C1174" t="str">
            <v>Core IP/MPLS</v>
          </cell>
          <cell r="D1174" t="str">
            <v xml:space="preserve">Edge IP/MPLS </v>
          </cell>
          <cell r="E1174" t="str">
            <v>Subscriber Service Router</v>
          </cell>
          <cell r="F1174" t="str">
            <v>BRAS</v>
          </cell>
          <cell r="G1174" t="str">
            <v>IP/Ethernet</v>
          </cell>
          <cell r="H1174" t="str">
            <v>ATM/MPLS</v>
          </cell>
          <cell r="I1174" t="str">
            <v>Total IPS</v>
          </cell>
          <cell r="K1174" t="str">
            <v>Vendor</v>
          </cell>
          <cell r="L1174" t="str">
            <v>Core IP/MPLS</v>
          </cell>
          <cell r="M1174" t="str">
            <v>Edge IP/MPLS</v>
          </cell>
          <cell r="N1174" t="str">
            <v>Subscriber Service Router</v>
          </cell>
          <cell r="O1174" t="str">
            <v>BRAS</v>
          </cell>
          <cell r="P1174" t="str">
            <v>IP/Ethernet</v>
          </cell>
          <cell r="Q1174" t="str">
            <v>ATM/MPLS</v>
          </cell>
          <cell r="R1174" t="str">
            <v>Total IPS</v>
          </cell>
        </row>
        <row r="1175">
          <cell r="B1175" t="str">
            <v>Alaxala Networks</v>
          </cell>
          <cell r="C1175">
            <v>0</v>
          </cell>
          <cell r="D1175">
            <v>50</v>
          </cell>
          <cell r="E1175">
            <v>0</v>
          </cell>
          <cell r="F1175">
            <v>0</v>
          </cell>
          <cell r="G1175">
            <v>9</v>
          </cell>
          <cell r="H1175">
            <v>0</v>
          </cell>
          <cell r="I1175">
            <v>59</v>
          </cell>
          <cell r="K1175" t="str">
            <v>Alaxala Networks</v>
          </cell>
          <cell r="L1175">
            <v>0</v>
          </cell>
          <cell r="M1175">
            <v>459</v>
          </cell>
          <cell r="N1175">
            <v>0</v>
          </cell>
          <cell r="O1175">
            <v>0</v>
          </cell>
          <cell r="P1175">
            <v>1398</v>
          </cell>
          <cell r="R1175">
            <v>1857</v>
          </cell>
        </row>
        <row r="1176">
          <cell r="B1176" t="str">
            <v>Alcatel-Lucent</v>
          </cell>
          <cell r="C1176">
            <v>0</v>
          </cell>
          <cell r="D1176">
            <v>60</v>
          </cell>
          <cell r="E1176">
            <v>0</v>
          </cell>
          <cell r="F1176">
            <v>0</v>
          </cell>
          <cell r="G1176">
            <v>0</v>
          </cell>
          <cell r="H1176">
            <v>8</v>
          </cell>
          <cell r="I1176">
            <v>68</v>
          </cell>
          <cell r="K1176" t="str">
            <v>Alcatel-Lucent</v>
          </cell>
          <cell r="L1176">
            <v>0</v>
          </cell>
          <cell r="M1176">
            <v>509</v>
          </cell>
          <cell r="N1176">
            <v>0</v>
          </cell>
          <cell r="O1176">
            <v>0</v>
          </cell>
          <cell r="P1176">
            <v>0</v>
          </cell>
          <cell r="Q1176">
            <v>52</v>
          </cell>
          <cell r="R1176">
            <v>561</v>
          </cell>
        </row>
        <row r="1177">
          <cell r="B1177" t="str">
            <v>Atrica</v>
          </cell>
          <cell r="I1177">
            <v>0</v>
          </cell>
          <cell r="K1177" t="str">
            <v>Atrica</v>
          </cell>
          <cell r="R1177">
            <v>0</v>
          </cell>
        </row>
        <row r="1178">
          <cell r="B1178" t="str">
            <v>Avici</v>
          </cell>
          <cell r="I1178">
            <v>0</v>
          </cell>
          <cell r="K1178" t="str">
            <v>Avici</v>
          </cell>
          <cell r="R1178">
            <v>0</v>
          </cell>
        </row>
        <row r="1179">
          <cell r="B1179" t="str">
            <v>Brocade</v>
          </cell>
          <cell r="C1179">
            <v>1</v>
          </cell>
          <cell r="D1179">
            <v>0</v>
          </cell>
          <cell r="E1179">
            <v>0</v>
          </cell>
          <cell r="F1179">
            <v>0</v>
          </cell>
          <cell r="G1179">
            <v>3</v>
          </cell>
          <cell r="H1179">
            <v>0</v>
          </cell>
          <cell r="I1179">
            <v>4</v>
          </cell>
          <cell r="K1179" t="str">
            <v>Brocade</v>
          </cell>
          <cell r="L1179">
            <v>19</v>
          </cell>
          <cell r="M1179">
            <v>0</v>
          </cell>
          <cell r="N1179">
            <v>0</v>
          </cell>
          <cell r="O1179">
            <v>0</v>
          </cell>
          <cell r="P1179">
            <v>51</v>
          </cell>
          <cell r="Q1179">
            <v>0</v>
          </cell>
          <cell r="R1179">
            <v>70</v>
          </cell>
        </row>
        <row r="1180">
          <cell r="B1180" t="str">
            <v>Caspian</v>
          </cell>
          <cell r="I1180">
            <v>0</v>
          </cell>
          <cell r="K1180" t="str">
            <v>Caspian</v>
          </cell>
          <cell r="R1180">
            <v>0</v>
          </cell>
        </row>
        <row r="1181">
          <cell r="B1181" t="str">
            <v>Chiaro</v>
          </cell>
          <cell r="I1181">
            <v>0</v>
          </cell>
          <cell r="K1181" t="str">
            <v>Chiaro</v>
          </cell>
          <cell r="R1181">
            <v>0</v>
          </cell>
        </row>
        <row r="1182">
          <cell r="B1182" t="str">
            <v>Ciena</v>
          </cell>
          <cell r="C1182">
            <v>0</v>
          </cell>
          <cell r="D1182">
            <v>0</v>
          </cell>
          <cell r="E1182">
            <v>0</v>
          </cell>
          <cell r="F1182">
            <v>0</v>
          </cell>
          <cell r="G1182">
            <v>0</v>
          </cell>
          <cell r="H1182">
            <v>0</v>
          </cell>
          <cell r="I1182">
            <v>0</v>
          </cell>
          <cell r="K1182" t="str">
            <v>Ciena</v>
          </cell>
          <cell r="L1182">
            <v>0</v>
          </cell>
          <cell r="M1182">
            <v>0</v>
          </cell>
          <cell r="N1182">
            <v>0</v>
          </cell>
          <cell r="O1182">
            <v>0</v>
          </cell>
          <cell r="P1182">
            <v>0</v>
          </cell>
          <cell r="Q1182">
            <v>0</v>
          </cell>
          <cell r="R1182">
            <v>0</v>
          </cell>
        </row>
        <row r="1183">
          <cell r="B1183" t="str">
            <v>Cisco</v>
          </cell>
          <cell r="C1183">
            <v>108</v>
          </cell>
          <cell r="D1183">
            <v>184</v>
          </cell>
          <cell r="E1183">
            <v>11</v>
          </cell>
          <cell r="F1183">
            <v>0</v>
          </cell>
          <cell r="G1183">
            <v>55</v>
          </cell>
          <cell r="H1183">
            <v>0</v>
          </cell>
          <cell r="I1183">
            <v>358</v>
          </cell>
          <cell r="K1183" t="str">
            <v>Cisco</v>
          </cell>
          <cell r="L1183">
            <v>282</v>
          </cell>
          <cell r="M1183">
            <v>3639</v>
          </cell>
          <cell r="N1183">
            <v>36</v>
          </cell>
          <cell r="O1183">
            <v>0</v>
          </cell>
          <cell r="P1183">
            <v>1928</v>
          </cell>
          <cell r="Q1183">
            <v>0</v>
          </cell>
          <cell r="R1183">
            <v>5885</v>
          </cell>
        </row>
        <row r="1184">
          <cell r="B1184" t="str">
            <v>Cosine</v>
          </cell>
          <cell r="I1184">
            <v>0</v>
          </cell>
          <cell r="K1184" t="str">
            <v>Cosine</v>
          </cell>
          <cell r="R1184">
            <v>0</v>
          </cell>
        </row>
        <row r="1185">
          <cell r="B1185" t="str">
            <v>ECI Telecom</v>
          </cell>
          <cell r="I1185">
            <v>0</v>
          </cell>
          <cell r="K1185" t="str">
            <v>ECI Telecom</v>
          </cell>
          <cell r="R1185">
            <v>0</v>
          </cell>
        </row>
        <row r="1186">
          <cell r="B1186" t="str">
            <v>Equipe</v>
          </cell>
          <cell r="I1186">
            <v>0</v>
          </cell>
          <cell r="K1186" t="str">
            <v>Equipe</v>
          </cell>
          <cell r="R1186">
            <v>0</v>
          </cell>
        </row>
        <row r="1187">
          <cell r="B1187" t="str">
            <v>Ericsson</v>
          </cell>
          <cell r="C1187">
            <v>0</v>
          </cell>
          <cell r="D1187">
            <v>0</v>
          </cell>
          <cell r="E1187">
            <v>23</v>
          </cell>
          <cell r="F1187">
            <v>0</v>
          </cell>
          <cell r="G1187">
            <v>0</v>
          </cell>
          <cell r="H1187">
            <v>4</v>
          </cell>
          <cell r="I1187">
            <v>27</v>
          </cell>
          <cell r="K1187" t="str">
            <v>Ericsson</v>
          </cell>
          <cell r="L1187">
            <v>0</v>
          </cell>
          <cell r="M1187">
            <v>0</v>
          </cell>
          <cell r="N1187">
            <v>251</v>
          </cell>
          <cell r="O1187">
            <v>0</v>
          </cell>
          <cell r="P1187">
            <v>0</v>
          </cell>
          <cell r="Q1187">
            <v>20</v>
          </cell>
          <cell r="R1187">
            <v>271</v>
          </cell>
        </row>
        <row r="1188">
          <cell r="B1188" t="str">
            <v>Extreme</v>
          </cell>
          <cell r="C1188">
            <v>0</v>
          </cell>
          <cell r="D1188">
            <v>0</v>
          </cell>
          <cell r="E1188">
            <v>0</v>
          </cell>
          <cell r="F1188">
            <v>0</v>
          </cell>
          <cell r="G1188">
            <v>3</v>
          </cell>
          <cell r="H1188">
            <v>0</v>
          </cell>
          <cell r="I1188">
            <v>3</v>
          </cell>
          <cell r="K1188" t="str">
            <v>Extreme</v>
          </cell>
          <cell r="L1188">
            <v>0</v>
          </cell>
          <cell r="M1188">
            <v>0</v>
          </cell>
          <cell r="N1188">
            <v>0</v>
          </cell>
          <cell r="O1188">
            <v>0</v>
          </cell>
          <cell r="P1188">
            <v>119</v>
          </cell>
          <cell r="Q1188">
            <v>0</v>
          </cell>
          <cell r="R1188">
            <v>119</v>
          </cell>
        </row>
        <row r="1189">
          <cell r="B1189" t="str">
            <v>Force10</v>
          </cell>
          <cell r="C1189">
            <v>0</v>
          </cell>
          <cell r="D1189">
            <v>0</v>
          </cell>
          <cell r="E1189">
            <v>0</v>
          </cell>
          <cell r="F1189">
            <v>0</v>
          </cell>
          <cell r="G1189">
            <v>3</v>
          </cell>
          <cell r="H1189">
            <v>0</v>
          </cell>
          <cell r="I1189">
            <v>3</v>
          </cell>
          <cell r="K1189" t="str">
            <v>Force10</v>
          </cell>
          <cell r="L1189">
            <v>0</v>
          </cell>
          <cell r="M1189">
            <v>0</v>
          </cell>
          <cell r="N1189">
            <v>0</v>
          </cell>
          <cell r="O1189">
            <v>0</v>
          </cell>
          <cell r="P1189">
            <v>18</v>
          </cell>
          <cell r="Q1189">
            <v>0</v>
          </cell>
          <cell r="R1189">
            <v>18</v>
          </cell>
        </row>
        <row r="1190">
          <cell r="B1190" t="str">
            <v>Fujitsu</v>
          </cell>
          <cell r="C1190">
            <v>27</v>
          </cell>
          <cell r="D1190">
            <v>37</v>
          </cell>
          <cell r="E1190">
            <v>0</v>
          </cell>
          <cell r="F1190">
            <v>0</v>
          </cell>
          <cell r="G1190">
            <v>43</v>
          </cell>
          <cell r="H1190">
            <v>0</v>
          </cell>
          <cell r="I1190">
            <v>107</v>
          </cell>
          <cell r="K1190" t="str">
            <v>Fujitsu</v>
          </cell>
          <cell r="L1190">
            <v>214</v>
          </cell>
          <cell r="M1190">
            <v>105</v>
          </cell>
          <cell r="N1190">
            <v>0</v>
          </cell>
          <cell r="O1190">
            <v>0</v>
          </cell>
          <cell r="P1190">
            <v>1491</v>
          </cell>
          <cell r="Q1190">
            <v>0</v>
          </cell>
          <cell r="R1190">
            <v>1810</v>
          </cell>
        </row>
        <row r="1191">
          <cell r="B1191" t="str">
            <v>Hammerhead Systems</v>
          </cell>
          <cell r="I1191">
            <v>0</v>
          </cell>
          <cell r="K1191" t="str">
            <v>Hammerhead Systems</v>
          </cell>
          <cell r="R1191">
            <v>0</v>
          </cell>
        </row>
        <row r="1192">
          <cell r="B1192" t="str">
            <v>Hitachi</v>
          </cell>
          <cell r="I1192">
            <v>0</v>
          </cell>
          <cell r="K1192" t="str">
            <v>Hitachi</v>
          </cell>
          <cell r="R1192">
            <v>0</v>
          </cell>
        </row>
        <row r="1193">
          <cell r="B1193" t="str">
            <v>Hitachi Cable</v>
          </cell>
          <cell r="C1193">
            <v>0</v>
          </cell>
          <cell r="D1193">
            <v>0</v>
          </cell>
          <cell r="E1193">
            <v>0</v>
          </cell>
          <cell r="F1193">
            <v>0</v>
          </cell>
          <cell r="G1193">
            <v>27</v>
          </cell>
          <cell r="H1193">
            <v>0</v>
          </cell>
          <cell r="I1193">
            <v>27</v>
          </cell>
          <cell r="K1193" t="str">
            <v>Hitachi Cable</v>
          </cell>
          <cell r="L1193">
            <v>0</v>
          </cell>
          <cell r="M1193">
            <v>0</v>
          </cell>
          <cell r="N1193">
            <v>0</v>
          </cell>
          <cell r="O1193">
            <v>0</v>
          </cell>
          <cell r="P1193">
            <v>942</v>
          </cell>
          <cell r="Q1193">
            <v>0</v>
          </cell>
          <cell r="R1193">
            <v>942</v>
          </cell>
        </row>
        <row r="1194">
          <cell r="B1194" t="str">
            <v>Huawei</v>
          </cell>
          <cell r="C1194">
            <v>37</v>
          </cell>
          <cell r="D1194">
            <v>70</v>
          </cell>
          <cell r="E1194">
            <v>23</v>
          </cell>
          <cell r="F1194">
            <v>0</v>
          </cell>
          <cell r="G1194">
            <v>55</v>
          </cell>
          <cell r="H1194">
            <v>0</v>
          </cell>
          <cell r="I1194">
            <v>185</v>
          </cell>
          <cell r="K1194" t="str">
            <v>Huawei</v>
          </cell>
          <cell r="L1194">
            <v>177</v>
          </cell>
          <cell r="M1194">
            <v>1081</v>
          </cell>
          <cell r="N1194">
            <v>209</v>
          </cell>
          <cell r="O1194">
            <v>0</v>
          </cell>
          <cell r="P1194">
            <v>39906</v>
          </cell>
          <cell r="Q1194">
            <v>0</v>
          </cell>
          <cell r="R1194">
            <v>41373</v>
          </cell>
        </row>
        <row r="1195">
          <cell r="B1195" t="str">
            <v>Hyperchip</v>
          </cell>
          <cell r="I1195">
            <v>0</v>
          </cell>
          <cell r="K1195" t="str">
            <v>Hyperchip</v>
          </cell>
          <cell r="R1195">
            <v>0</v>
          </cell>
        </row>
        <row r="1196">
          <cell r="B1196" t="str">
            <v>Juniper</v>
          </cell>
          <cell r="C1196">
            <v>52</v>
          </cell>
          <cell r="D1196">
            <v>45</v>
          </cell>
          <cell r="E1196">
            <v>13</v>
          </cell>
          <cell r="G1196">
            <v>0</v>
          </cell>
          <cell r="H1196">
            <v>0</v>
          </cell>
          <cell r="I1196">
            <v>110</v>
          </cell>
          <cell r="K1196" t="str">
            <v>Juniper</v>
          </cell>
          <cell r="L1196">
            <v>83</v>
          </cell>
          <cell r="M1196">
            <v>333</v>
          </cell>
          <cell r="N1196">
            <v>84</v>
          </cell>
          <cell r="O1196">
            <v>0</v>
          </cell>
          <cell r="P1196">
            <v>0</v>
          </cell>
          <cell r="Q1196">
            <v>0</v>
          </cell>
          <cell r="R1196">
            <v>500</v>
          </cell>
        </row>
        <row r="1197">
          <cell r="B1197" t="str">
            <v>Laurel Networks</v>
          </cell>
          <cell r="I1197">
            <v>0</v>
          </cell>
          <cell r="K1197" t="str">
            <v>Laurel Networks</v>
          </cell>
          <cell r="R1197">
            <v>0</v>
          </cell>
        </row>
        <row r="1198">
          <cell r="B1198" t="str">
            <v>Lucent</v>
          </cell>
          <cell r="I1198">
            <v>0</v>
          </cell>
          <cell r="K1198" t="str">
            <v>Lucent</v>
          </cell>
          <cell r="R1198">
            <v>0</v>
          </cell>
        </row>
        <row r="1199">
          <cell r="B1199" t="str">
            <v>NEC</v>
          </cell>
          <cell r="C1199">
            <v>0</v>
          </cell>
          <cell r="D1199">
            <v>37</v>
          </cell>
          <cell r="E1199">
            <v>0</v>
          </cell>
          <cell r="F1199">
            <v>0</v>
          </cell>
          <cell r="G1199">
            <v>21</v>
          </cell>
          <cell r="H1199">
            <v>1</v>
          </cell>
          <cell r="I1199">
            <v>59</v>
          </cell>
          <cell r="K1199" t="str">
            <v>NEC</v>
          </cell>
          <cell r="L1199">
            <v>0</v>
          </cell>
          <cell r="M1199">
            <v>296</v>
          </cell>
          <cell r="N1199">
            <v>0</v>
          </cell>
          <cell r="O1199">
            <v>0</v>
          </cell>
          <cell r="P1199">
            <v>33</v>
          </cell>
          <cell r="Q1199">
            <v>737</v>
          </cell>
          <cell r="R1199">
            <v>1066</v>
          </cell>
        </row>
        <row r="1200">
          <cell r="B1200" t="str">
            <v>Nokia Siemens Networks</v>
          </cell>
          <cell r="C1200">
            <v>0</v>
          </cell>
          <cell r="D1200">
            <v>0</v>
          </cell>
          <cell r="E1200">
            <v>0</v>
          </cell>
          <cell r="F1200">
            <v>0</v>
          </cell>
          <cell r="G1200">
            <v>19</v>
          </cell>
          <cell r="H1200">
            <v>0</v>
          </cell>
          <cell r="I1200">
            <v>19</v>
          </cell>
          <cell r="K1200" t="str">
            <v>Nokia Siemens Networks</v>
          </cell>
          <cell r="L1200">
            <v>0</v>
          </cell>
          <cell r="M1200">
            <v>0</v>
          </cell>
          <cell r="N1200">
            <v>0</v>
          </cell>
          <cell r="O1200">
            <v>0</v>
          </cell>
          <cell r="P1200">
            <v>145</v>
          </cell>
          <cell r="Q1200">
            <v>0</v>
          </cell>
          <cell r="R1200">
            <v>145</v>
          </cell>
        </row>
        <row r="1201">
          <cell r="B1201" t="str">
            <v>Nortel</v>
          </cell>
          <cell r="C1201">
            <v>0</v>
          </cell>
          <cell r="D1201">
            <v>0</v>
          </cell>
          <cell r="E1201">
            <v>0</v>
          </cell>
          <cell r="F1201">
            <v>0</v>
          </cell>
          <cell r="G1201">
            <v>8</v>
          </cell>
          <cell r="H1201">
            <v>8</v>
          </cell>
          <cell r="I1201">
            <v>16</v>
          </cell>
          <cell r="K1201" t="str">
            <v>Nortel</v>
          </cell>
          <cell r="L1201">
            <v>0</v>
          </cell>
          <cell r="M1201">
            <v>0</v>
          </cell>
          <cell r="N1201">
            <v>0</v>
          </cell>
          <cell r="O1201">
            <v>0</v>
          </cell>
          <cell r="P1201">
            <v>322</v>
          </cell>
          <cell r="Q1201">
            <v>41</v>
          </cell>
          <cell r="R1201">
            <v>363</v>
          </cell>
        </row>
        <row r="1202">
          <cell r="B1202" t="str">
            <v>Procket</v>
          </cell>
          <cell r="I1202">
            <v>0</v>
          </cell>
          <cell r="K1202" t="str">
            <v>Procket</v>
          </cell>
          <cell r="R1202">
            <v>0</v>
          </cell>
        </row>
        <row r="1203">
          <cell r="B1203" t="str">
            <v>Quarry</v>
          </cell>
          <cell r="I1203">
            <v>0</v>
          </cell>
          <cell r="K1203" t="str">
            <v>Quarry</v>
          </cell>
          <cell r="R1203">
            <v>0</v>
          </cell>
        </row>
        <row r="1204">
          <cell r="B1204" t="str">
            <v>Redback</v>
          </cell>
          <cell r="C1204">
            <v>0</v>
          </cell>
          <cell r="D1204">
            <v>0</v>
          </cell>
          <cell r="E1204">
            <v>0</v>
          </cell>
          <cell r="F1204">
            <v>0</v>
          </cell>
          <cell r="G1204">
            <v>0</v>
          </cell>
          <cell r="H1204">
            <v>0</v>
          </cell>
          <cell r="I1204">
            <v>0</v>
          </cell>
          <cell r="K1204" t="str">
            <v>Redback</v>
          </cell>
          <cell r="L1204">
            <v>0</v>
          </cell>
          <cell r="M1204">
            <v>0</v>
          </cell>
          <cell r="N1204">
            <v>0</v>
          </cell>
          <cell r="O1204">
            <v>0</v>
          </cell>
          <cell r="P1204">
            <v>0</v>
          </cell>
          <cell r="Q1204">
            <v>0</v>
          </cell>
          <cell r="R1204">
            <v>0</v>
          </cell>
        </row>
        <row r="1205">
          <cell r="B1205" t="str">
            <v>Riverstone</v>
          </cell>
          <cell r="I1205">
            <v>0</v>
          </cell>
          <cell r="K1205" t="str">
            <v>Riverstone</v>
          </cell>
          <cell r="R1205">
            <v>0</v>
          </cell>
        </row>
        <row r="1206">
          <cell r="B1206" t="str">
            <v>Tellabs</v>
          </cell>
          <cell r="C1206">
            <v>0</v>
          </cell>
          <cell r="D1206">
            <v>20</v>
          </cell>
          <cell r="E1206">
            <v>0</v>
          </cell>
          <cell r="F1206">
            <v>0</v>
          </cell>
          <cell r="G1206">
            <v>0</v>
          </cell>
          <cell r="H1206">
            <v>0</v>
          </cell>
          <cell r="I1206">
            <v>20</v>
          </cell>
          <cell r="K1206" t="str">
            <v>Tellabs</v>
          </cell>
          <cell r="L1206">
            <v>0</v>
          </cell>
          <cell r="M1206">
            <v>215</v>
          </cell>
          <cell r="N1206">
            <v>0</v>
          </cell>
          <cell r="O1206">
            <v>0</v>
          </cell>
          <cell r="P1206">
            <v>0</v>
          </cell>
          <cell r="Q1206">
            <v>0</v>
          </cell>
          <cell r="R1206">
            <v>215</v>
          </cell>
        </row>
        <row r="1207">
          <cell r="B1207" t="str">
            <v>ZTE</v>
          </cell>
          <cell r="C1207">
            <v>2</v>
          </cell>
          <cell r="D1207">
            <v>8</v>
          </cell>
          <cell r="E1207">
            <v>0</v>
          </cell>
          <cell r="F1207">
            <v>0</v>
          </cell>
          <cell r="G1207">
            <v>18</v>
          </cell>
          <cell r="H1207">
            <v>0</v>
          </cell>
          <cell r="I1207">
            <v>28</v>
          </cell>
          <cell r="K1207" t="str">
            <v>ZTE</v>
          </cell>
          <cell r="L1207">
            <v>8</v>
          </cell>
          <cell r="M1207">
            <v>112</v>
          </cell>
          <cell r="N1207">
            <v>0</v>
          </cell>
          <cell r="O1207">
            <v>0</v>
          </cell>
          <cell r="P1207">
            <v>10800</v>
          </cell>
          <cell r="Q1207">
            <v>0</v>
          </cell>
          <cell r="R1207">
            <v>10920</v>
          </cell>
        </row>
        <row r="1208">
          <cell r="B1208" t="str">
            <v>Other</v>
          </cell>
          <cell r="C1208">
            <v>0</v>
          </cell>
          <cell r="D1208">
            <v>0</v>
          </cell>
          <cell r="E1208">
            <v>0</v>
          </cell>
          <cell r="F1208">
            <v>0</v>
          </cell>
          <cell r="G1208">
            <v>1</v>
          </cell>
          <cell r="H1208">
            <v>0</v>
          </cell>
          <cell r="I1208">
            <v>1</v>
          </cell>
          <cell r="K1208" t="str">
            <v>Other</v>
          </cell>
          <cell r="L1208">
            <v>0</v>
          </cell>
          <cell r="M1208">
            <v>0</v>
          </cell>
          <cell r="N1208">
            <v>0</v>
          </cell>
          <cell r="O1208">
            <v>0</v>
          </cell>
          <cell r="P1208">
            <v>5</v>
          </cell>
          <cell r="Q1208">
            <v>0</v>
          </cell>
          <cell r="R1208">
            <v>5</v>
          </cell>
        </row>
        <row r="1209">
          <cell r="B1209" t="str">
            <v>Total</v>
          </cell>
          <cell r="C1209">
            <v>227</v>
          </cell>
          <cell r="D1209">
            <v>511</v>
          </cell>
          <cell r="E1209">
            <v>70</v>
          </cell>
          <cell r="F1209">
            <v>0</v>
          </cell>
          <cell r="G1209">
            <v>265</v>
          </cell>
          <cell r="H1209">
            <v>21</v>
          </cell>
          <cell r="I1209">
            <v>1094</v>
          </cell>
          <cell r="K1209" t="str">
            <v>Total</v>
          </cell>
          <cell r="L1209">
            <v>783</v>
          </cell>
          <cell r="M1209">
            <v>6749</v>
          </cell>
          <cell r="N1209">
            <v>580</v>
          </cell>
          <cell r="O1209">
            <v>0</v>
          </cell>
          <cell r="P1209">
            <v>57158</v>
          </cell>
          <cell r="Q1209">
            <v>850</v>
          </cell>
          <cell r="R1209">
            <v>66120</v>
          </cell>
        </row>
        <row r="1213">
          <cell r="B1213" t="str">
            <v>Vendor</v>
          </cell>
          <cell r="C1213" t="str">
            <v>Core IP/MPLS</v>
          </cell>
          <cell r="D1213" t="str">
            <v xml:space="preserve">Edge IP/MPLS </v>
          </cell>
          <cell r="E1213" t="str">
            <v>Subscriber Service Router</v>
          </cell>
          <cell r="F1213" t="str">
            <v>BRAS</v>
          </cell>
          <cell r="G1213" t="str">
            <v>IP/Ethernet</v>
          </cell>
          <cell r="H1213" t="str">
            <v>ATM/MPLS</v>
          </cell>
          <cell r="I1213" t="str">
            <v>Total IPS</v>
          </cell>
          <cell r="K1213" t="str">
            <v>Vendor</v>
          </cell>
          <cell r="L1213" t="str">
            <v>Core IP/MPLS</v>
          </cell>
          <cell r="M1213" t="str">
            <v>Edge IP/MPLS</v>
          </cell>
          <cell r="N1213" t="str">
            <v>Subscriber Service Router</v>
          </cell>
          <cell r="O1213" t="str">
            <v>BRAS</v>
          </cell>
          <cell r="P1213" t="str">
            <v>IP/Ethernet</v>
          </cell>
          <cell r="Q1213" t="str">
            <v>ATM/MPLS</v>
          </cell>
          <cell r="R1213" t="str">
            <v>Total IPS</v>
          </cell>
        </row>
        <row r="1214">
          <cell r="B1214" t="str">
            <v>Alaxala Networks</v>
          </cell>
          <cell r="C1214">
            <v>0</v>
          </cell>
          <cell r="D1214">
            <v>61</v>
          </cell>
          <cell r="E1214">
            <v>0</v>
          </cell>
          <cell r="F1214">
            <v>0</v>
          </cell>
          <cell r="G1214">
            <v>26</v>
          </cell>
          <cell r="H1214">
            <v>0</v>
          </cell>
          <cell r="I1214">
            <v>87</v>
          </cell>
          <cell r="K1214" t="str">
            <v>Alaxala Networks</v>
          </cell>
          <cell r="L1214">
            <v>0</v>
          </cell>
          <cell r="M1214">
            <v>653</v>
          </cell>
          <cell r="N1214">
            <v>0</v>
          </cell>
          <cell r="O1214">
            <v>0</v>
          </cell>
          <cell r="P1214">
            <v>1218</v>
          </cell>
          <cell r="Q1214">
            <v>0</v>
          </cell>
          <cell r="R1214">
            <v>1871</v>
          </cell>
        </row>
        <row r="1215">
          <cell r="B1215" t="str">
            <v>Alcatel-Lucent</v>
          </cell>
          <cell r="C1215">
            <v>0</v>
          </cell>
          <cell r="D1215">
            <v>47</v>
          </cell>
          <cell r="E1215">
            <v>0</v>
          </cell>
          <cell r="F1215">
            <v>0</v>
          </cell>
          <cell r="G1215">
            <v>0</v>
          </cell>
          <cell r="H1215">
            <v>13</v>
          </cell>
          <cell r="I1215">
            <v>60</v>
          </cell>
          <cell r="K1215" t="str">
            <v>Alcatel-Lucent</v>
          </cell>
          <cell r="L1215">
            <v>0</v>
          </cell>
          <cell r="M1215">
            <v>410</v>
          </cell>
          <cell r="N1215">
            <v>0</v>
          </cell>
          <cell r="O1215">
            <v>0</v>
          </cell>
          <cell r="P1215">
            <v>0</v>
          </cell>
          <cell r="Q1215">
            <v>90</v>
          </cell>
          <cell r="R1215">
            <v>500</v>
          </cell>
        </row>
        <row r="1216">
          <cell r="B1216" t="str">
            <v>Atrica</v>
          </cell>
          <cell r="I1216">
            <v>0</v>
          </cell>
          <cell r="K1216" t="str">
            <v>Atrica</v>
          </cell>
          <cell r="R1216">
            <v>0</v>
          </cell>
        </row>
        <row r="1217">
          <cell r="B1217" t="str">
            <v>Avici</v>
          </cell>
          <cell r="I1217">
            <v>0</v>
          </cell>
          <cell r="K1217" t="str">
            <v>Avici</v>
          </cell>
          <cell r="R1217">
            <v>0</v>
          </cell>
        </row>
        <row r="1218">
          <cell r="B1218" t="str">
            <v>Brocade</v>
          </cell>
          <cell r="C1218">
            <v>1</v>
          </cell>
          <cell r="D1218">
            <v>0</v>
          </cell>
          <cell r="E1218">
            <v>0</v>
          </cell>
          <cell r="F1218">
            <v>0</v>
          </cell>
          <cell r="G1218">
            <v>3</v>
          </cell>
          <cell r="H1218">
            <v>0</v>
          </cell>
          <cell r="I1218">
            <v>4</v>
          </cell>
          <cell r="K1218" t="str">
            <v>Brocade</v>
          </cell>
          <cell r="L1218">
            <v>19</v>
          </cell>
          <cell r="M1218">
            <v>0</v>
          </cell>
          <cell r="N1218">
            <v>0</v>
          </cell>
          <cell r="O1218">
            <v>0</v>
          </cell>
          <cell r="P1218">
            <v>51</v>
          </cell>
          <cell r="Q1218">
            <v>0</v>
          </cell>
          <cell r="R1218">
            <v>70</v>
          </cell>
        </row>
        <row r="1219">
          <cell r="B1219" t="str">
            <v>Caspian</v>
          </cell>
          <cell r="I1219">
            <v>0</v>
          </cell>
          <cell r="K1219" t="str">
            <v>Caspian</v>
          </cell>
          <cell r="R1219">
            <v>0</v>
          </cell>
        </row>
        <row r="1220">
          <cell r="B1220" t="str">
            <v>Chiaro</v>
          </cell>
          <cell r="I1220">
            <v>0</v>
          </cell>
          <cell r="K1220" t="str">
            <v>Chiaro</v>
          </cell>
          <cell r="R1220">
            <v>0</v>
          </cell>
        </row>
        <row r="1221">
          <cell r="B1221" t="str">
            <v>Ciena</v>
          </cell>
          <cell r="C1221">
            <v>0</v>
          </cell>
          <cell r="D1221">
            <v>0</v>
          </cell>
          <cell r="E1221">
            <v>0</v>
          </cell>
          <cell r="F1221">
            <v>0</v>
          </cell>
          <cell r="G1221">
            <v>0</v>
          </cell>
          <cell r="H1221">
            <v>0</v>
          </cell>
          <cell r="I1221">
            <v>0</v>
          </cell>
          <cell r="K1221" t="str">
            <v>Ciena</v>
          </cell>
          <cell r="L1221">
            <v>0</v>
          </cell>
          <cell r="M1221">
            <v>0</v>
          </cell>
          <cell r="N1221">
            <v>0</v>
          </cell>
          <cell r="O1221">
            <v>0</v>
          </cell>
          <cell r="P1221">
            <v>0</v>
          </cell>
          <cell r="Q1221">
            <v>0</v>
          </cell>
          <cell r="R1221">
            <v>0</v>
          </cell>
        </row>
        <row r="1222">
          <cell r="B1222" t="str">
            <v>Cisco</v>
          </cell>
          <cell r="C1222">
            <v>69</v>
          </cell>
          <cell r="D1222">
            <v>116</v>
          </cell>
          <cell r="E1222">
            <v>4</v>
          </cell>
          <cell r="F1222">
            <v>0</v>
          </cell>
          <cell r="G1222">
            <v>46</v>
          </cell>
          <cell r="H1222">
            <v>0</v>
          </cell>
          <cell r="I1222">
            <v>235</v>
          </cell>
          <cell r="K1222" t="str">
            <v>Cisco</v>
          </cell>
          <cell r="L1222">
            <v>179</v>
          </cell>
          <cell r="M1222">
            <v>2302</v>
          </cell>
          <cell r="N1222">
            <v>12</v>
          </cell>
          <cell r="O1222">
            <v>0</v>
          </cell>
          <cell r="P1222">
            <v>1607</v>
          </cell>
          <cell r="Q1222">
            <v>0</v>
          </cell>
          <cell r="R1222">
            <v>4100</v>
          </cell>
        </row>
        <row r="1223">
          <cell r="B1223" t="str">
            <v>Cosine</v>
          </cell>
          <cell r="I1223">
            <v>0</v>
          </cell>
          <cell r="K1223" t="str">
            <v>Cosine</v>
          </cell>
          <cell r="R1223">
            <v>0</v>
          </cell>
        </row>
        <row r="1224">
          <cell r="B1224" t="str">
            <v>ECI Telecom</v>
          </cell>
          <cell r="I1224">
            <v>0</v>
          </cell>
          <cell r="K1224" t="str">
            <v>ECI Telecom</v>
          </cell>
          <cell r="R1224">
            <v>0</v>
          </cell>
        </row>
        <row r="1225">
          <cell r="B1225" t="str">
            <v>Equipe</v>
          </cell>
          <cell r="I1225">
            <v>0</v>
          </cell>
          <cell r="K1225" t="str">
            <v>Equipe</v>
          </cell>
          <cell r="R1225">
            <v>0</v>
          </cell>
        </row>
        <row r="1226">
          <cell r="B1226" t="str">
            <v>Ericsson</v>
          </cell>
          <cell r="C1226">
            <v>0</v>
          </cell>
          <cell r="D1226">
            <v>0</v>
          </cell>
          <cell r="E1226">
            <v>36</v>
          </cell>
          <cell r="F1226">
            <v>0</v>
          </cell>
          <cell r="G1226">
            <v>0</v>
          </cell>
          <cell r="H1226">
            <v>4</v>
          </cell>
          <cell r="I1226">
            <v>40</v>
          </cell>
          <cell r="K1226" t="str">
            <v>Ericsson</v>
          </cell>
          <cell r="L1226">
            <v>0</v>
          </cell>
          <cell r="M1226">
            <v>0</v>
          </cell>
          <cell r="N1226">
            <v>392</v>
          </cell>
          <cell r="O1226">
            <v>0</v>
          </cell>
          <cell r="P1226">
            <v>0</v>
          </cell>
          <cell r="Q1226">
            <v>20</v>
          </cell>
          <cell r="R1226">
            <v>412</v>
          </cell>
        </row>
        <row r="1227">
          <cell r="B1227" t="str">
            <v>Extreme</v>
          </cell>
          <cell r="C1227">
            <v>0</v>
          </cell>
          <cell r="D1227">
            <v>0</v>
          </cell>
          <cell r="E1227">
            <v>0</v>
          </cell>
          <cell r="F1227">
            <v>0</v>
          </cell>
          <cell r="G1227">
            <v>3</v>
          </cell>
          <cell r="H1227">
            <v>0</v>
          </cell>
          <cell r="I1227">
            <v>3</v>
          </cell>
          <cell r="K1227" t="str">
            <v>Extreme</v>
          </cell>
          <cell r="L1227">
            <v>0</v>
          </cell>
          <cell r="M1227">
            <v>0</v>
          </cell>
          <cell r="N1227">
            <v>0</v>
          </cell>
          <cell r="O1227">
            <v>0</v>
          </cell>
          <cell r="P1227">
            <v>119</v>
          </cell>
          <cell r="Q1227">
            <v>0</v>
          </cell>
          <cell r="R1227">
            <v>119</v>
          </cell>
        </row>
        <row r="1228">
          <cell r="B1228" t="str">
            <v>Force10</v>
          </cell>
          <cell r="C1228">
            <v>0</v>
          </cell>
          <cell r="D1228">
            <v>0</v>
          </cell>
          <cell r="E1228">
            <v>0</v>
          </cell>
          <cell r="F1228">
            <v>0</v>
          </cell>
          <cell r="G1228">
            <v>3</v>
          </cell>
          <cell r="H1228">
            <v>0</v>
          </cell>
          <cell r="I1228">
            <v>3</v>
          </cell>
          <cell r="K1228" t="str">
            <v>Force10</v>
          </cell>
          <cell r="L1228">
            <v>0</v>
          </cell>
          <cell r="M1228">
            <v>0</v>
          </cell>
          <cell r="N1228">
            <v>0</v>
          </cell>
          <cell r="O1228">
            <v>0</v>
          </cell>
          <cell r="P1228">
            <v>17</v>
          </cell>
          <cell r="Q1228">
            <v>0</v>
          </cell>
          <cell r="R1228">
            <v>17</v>
          </cell>
        </row>
        <row r="1229">
          <cell r="B1229" t="str">
            <v>Fujitsu</v>
          </cell>
          <cell r="C1229">
            <v>31</v>
          </cell>
          <cell r="D1229">
            <v>23</v>
          </cell>
          <cell r="E1229">
            <v>0</v>
          </cell>
          <cell r="F1229">
            <v>0</v>
          </cell>
          <cell r="G1229">
            <v>38</v>
          </cell>
          <cell r="H1229">
            <v>0</v>
          </cell>
          <cell r="I1229">
            <v>92</v>
          </cell>
          <cell r="K1229" t="str">
            <v>Fujitsu</v>
          </cell>
          <cell r="L1229">
            <v>251</v>
          </cell>
          <cell r="M1229">
            <v>54</v>
          </cell>
          <cell r="N1229">
            <v>0</v>
          </cell>
          <cell r="O1229">
            <v>0</v>
          </cell>
          <cell r="P1229">
            <v>1344</v>
          </cell>
          <cell r="Q1229">
            <v>0</v>
          </cell>
          <cell r="R1229">
            <v>1649</v>
          </cell>
        </row>
        <row r="1230">
          <cell r="B1230" t="str">
            <v>Hammerhead Systems</v>
          </cell>
          <cell r="I1230">
            <v>0</v>
          </cell>
          <cell r="K1230" t="str">
            <v>Hammerhead Systems</v>
          </cell>
          <cell r="R1230">
            <v>0</v>
          </cell>
        </row>
        <row r="1231">
          <cell r="B1231" t="str">
            <v>Hitachi</v>
          </cell>
          <cell r="I1231">
            <v>0</v>
          </cell>
          <cell r="K1231" t="str">
            <v>Hitachi</v>
          </cell>
          <cell r="R1231">
            <v>0</v>
          </cell>
        </row>
        <row r="1232">
          <cell r="B1232" t="str">
            <v>Hitachi Cable</v>
          </cell>
          <cell r="C1232">
            <v>0</v>
          </cell>
          <cell r="D1232">
            <v>0</v>
          </cell>
          <cell r="E1232">
            <v>0</v>
          </cell>
          <cell r="F1232">
            <v>0</v>
          </cell>
          <cell r="G1232">
            <v>19</v>
          </cell>
          <cell r="H1232">
            <v>0</v>
          </cell>
          <cell r="I1232">
            <v>19</v>
          </cell>
          <cell r="K1232" t="str">
            <v>Hitachi Cable</v>
          </cell>
          <cell r="L1232">
            <v>0</v>
          </cell>
          <cell r="M1232">
            <v>0</v>
          </cell>
          <cell r="N1232">
            <v>0</v>
          </cell>
          <cell r="O1232">
            <v>0</v>
          </cell>
          <cell r="P1232">
            <v>663</v>
          </cell>
          <cell r="Q1232">
            <v>0</v>
          </cell>
          <cell r="R1232">
            <v>663</v>
          </cell>
        </row>
        <row r="1233">
          <cell r="B1233" t="str">
            <v>Huawei</v>
          </cell>
          <cell r="C1233">
            <v>39</v>
          </cell>
          <cell r="D1233">
            <v>72</v>
          </cell>
          <cell r="E1233">
            <v>18</v>
          </cell>
          <cell r="F1233">
            <v>0</v>
          </cell>
          <cell r="G1233">
            <v>59</v>
          </cell>
          <cell r="H1233">
            <v>0</v>
          </cell>
          <cell r="I1233">
            <v>188</v>
          </cell>
          <cell r="K1233" t="str">
            <v>Huawei</v>
          </cell>
          <cell r="L1233">
            <v>171</v>
          </cell>
          <cell r="M1233">
            <v>1077</v>
          </cell>
          <cell r="N1233">
            <v>153</v>
          </cell>
          <cell r="O1233">
            <v>0</v>
          </cell>
          <cell r="P1233">
            <v>38079</v>
          </cell>
          <cell r="Q1233">
            <v>0</v>
          </cell>
          <cell r="R1233">
            <v>39480</v>
          </cell>
        </row>
        <row r="1234">
          <cell r="B1234" t="str">
            <v>Hyperchip</v>
          </cell>
          <cell r="I1234">
            <v>0</v>
          </cell>
          <cell r="K1234" t="str">
            <v>Hyperchip</v>
          </cell>
          <cell r="R1234">
            <v>0</v>
          </cell>
        </row>
        <row r="1235">
          <cell r="B1235" t="str">
            <v>Juniper</v>
          </cell>
          <cell r="C1235">
            <v>43</v>
          </cell>
          <cell r="D1235">
            <v>40</v>
          </cell>
          <cell r="E1235">
            <v>10</v>
          </cell>
          <cell r="F1235">
            <v>0</v>
          </cell>
          <cell r="G1235">
            <v>0</v>
          </cell>
          <cell r="H1235">
            <v>0</v>
          </cell>
          <cell r="I1235">
            <v>93</v>
          </cell>
          <cell r="K1235" t="str">
            <v>Juniper</v>
          </cell>
          <cell r="L1235">
            <v>65</v>
          </cell>
          <cell r="M1235">
            <v>494</v>
          </cell>
          <cell r="N1235">
            <v>74</v>
          </cell>
          <cell r="O1235">
            <v>0</v>
          </cell>
          <cell r="P1235">
            <v>0</v>
          </cell>
          <cell r="Q1235">
            <v>0</v>
          </cell>
          <cell r="R1235">
            <v>633</v>
          </cell>
        </row>
        <row r="1236">
          <cell r="B1236" t="str">
            <v>Laurel Networks</v>
          </cell>
          <cell r="I1236">
            <v>0</v>
          </cell>
          <cell r="K1236" t="str">
            <v>Laurel Networks</v>
          </cell>
          <cell r="R1236">
            <v>0</v>
          </cell>
        </row>
        <row r="1237">
          <cell r="B1237" t="str">
            <v>Lucent</v>
          </cell>
          <cell r="I1237">
            <v>0</v>
          </cell>
          <cell r="K1237" t="str">
            <v>Lucent</v>
          </cell>
          <cell r="R1237">
            <v>0</v>
          </cell>
        </row>
        <row r="1238">
          <cell r="B1238" t="str">
            <v>NEC</v>
          </cell>
          <cell r="C1238">
            <v>0</v>
          </cell>
          <cell r="D1238">
            <v>26</v>
          </cell>
          <cell r="E1238">
            <v>0</v>
          </cell>
          <cell r="F1238">
            <v>0</v>
          </cell>
          <cell r="G1238">
            <v>7</v>
          </cell>
          <cell r="H1238">
            <v>2</v>
          </cell>
          <cell r="I1238">
            <v>35</v>
          </cell>
          <cell r="K1238" t="str">
            <v>NEC</v>
          </cell>
          <cell r="L1238">
            <v>0</v>
          </cell>
          <cell r="M1238">
            <v>208</v>
          </cell>
          <cell r="N1238">
            <v>0</v>
          </cell>
          <cell r="O1238">
            <v>0</v>
          </cell>
          <cell r="P1238">
            <v>246</v>
          </cell>
          <cell r="Q1238">
            <v>67</v>
          </cell>
          <cell r="R1238">
            <v>521</v>
          </cell>
        </row>
        <row r="1239">
          <cell r="B1239" t="str">
            <v>Nokia Siemens Networks</v>
          </cell>
          <cell r="C1239">
            <v>0</v>
          </cell>
          <cell r="D1239">
            <v>0</v>
          </cell>
          <cell r="E1239">
            <v>0</v>
          </cell>
          <cell r="F1239">
            <v>0</v>
          </cell>
          <cell r="G1239">
            <v>17</v>
          </cell>
          <cell r="H1239">
            <v>0</v>
          </cell>
          <cell r="I1239">
            <v>17</v>
          </cell>
          <cell r="K1239" t="str">
            <v>Nokia Siemens Networks</v>
          </cell>
          <cell r="L1239">
            <v>0</v>
          </cell>
          <cell r="M1239">
            <v>0</v>
          </cell>
          <cell r="N1239">
            <v>0</v>
          </cell>
          <cell r="O1239">
            <v>0</v>
          </cell>
          <cell r="P1239">
            <v>130</v>
          </cell>
          <cell r="Q1239">
            <v>0</v>
          </cell>
          <cell r="R1239">
            <v>130</v>
          </cell>
        </row>
        <row r="1240">
          <cell r="B1240" t="str">
            <v>Nortel</v>
          </cell>
          <cell r="C1240">
            <v>0</v>
          </cell>
          <cell r="D1240">
            <v>0</v>
          </cell>
          <cell r="E1240">
            <v>0</v>
          </cell>
          <cell r="F1240">
            <v>0</v>
          </cell>
          <cell r="G1240">
            <v>9</v>
          </cell>
          <cell r="H1240">
            <v>9</v>
          </cell>
          <cell r="I1240">
            <v>18</v>
          </cell>
          <cell r="K1240" t="str">
            <v>Nortel</v>
          </cell>
          <cell r="L1240">
            <v>0</v>
          </cell>
          <cell r="M1240">
            <v>0</v>
          </cell>
          <cell r="N1240">
            <v>0</v>
          </cell>
          <cell r="O1240">
            <v>0</v>
          </cell>
          <cell r="P1240">
            <v>363</v>
          </cell>
          <cell r="Q1240">
            <v>46</v>
          </cell>
          <cell r="R1240">
            <v>409</v>
          </cell>
        </row>
        <row r="1241">
          <cell r="B1241" t="str">
            <v>Procket</v>
          </cell>
          <cell r="I1241">
            <v>0</v>
          </cell>
          <cell r="K1241" t="str">
            <v>Procket</v>
          </cell>
          <cell r="R1241">
            <v>0</v>
          </cell>
        </row>
        <row r="1242">
          <cell r="B1242" t="str">
            <v>Quarry</v>
          </cell>
          <cell r="I1242">
            <v>0</v>
          </cell>
          <cell r="K1242" t="str">
            <v>Quarry</v>
          </cell>
          <cell r="R1242">
            <v>0</v>
          </cell>
        </row>
        <row r="1243">
          <cell r="B1243" t="str">
            <v>Redback</v>
          </cell>
          <cell r="C1243">
            <v>0</v>
          </cell>
          <cell r="D1243">
            <v>0</v>
          </cell>
          <cell r="E1243">
            <v>0</v>
          </cell>
          <cell r="F1243">
            <v>0</v>
          </cell>
          <cell r="G1243">
            <v>0</v>
          </cell>
          <cell r="H1243">
            <v>0</v>
          </cell>
          <cell r="I1243">
            <v>0</v>
          </cell>
          <cell r="K1243" t="str">
            <v>Redback</v>
          </cell>
          <cell r="L1243">
            <v>0</v>
          </cell>
          <cell r="M1243">
            <v>0</v>
          </cell>
          <cell r="N1243">
            <v>0</v>
          </cell>
          <cell r="O1243">
            <v>0</v>
          </cell>
          <cell r="P1243">
            <v>0</v>
          </cell>
          <cell r="Q1243">
            <v>0</v>
          </cell>
          <cell r="R1243">
            <v>0</v>
          </cell>
        </row>
        <row r="1244">
          <cell r="B1244" t="str">
            <v>Riverstone</v>
          </cell>
          <cell r="I1244">
            <v>0</v>
          </cell>
          <cell r="K1244" t="str">
            <v>Riverstone</v>
          </cell>
          <cell r="R1244">
            <v>0</v>
          </cell>
        </row>
        <row r="1245">
          <cell r="B1245" t="str">
            <v>Tellabs</v>
          </cell>
          <cell r="C1245">
            <v>0</v>
          </cell>
          <cell r="D1245">
            <v>12</v>
          </cell>
          <cell r="E1245">
            <v>0</v>
          </cell>
          <cell r="F1245">
            <v>0</v>
          </cell>
          <cell r="G1245">
            <v>0</v>
          </cell>
          <cell r="H1245">
            <v>0</v>
          </cell>
          <cell r="I1245">
            <v>12</v>
          </cell>
          <cell r="K1245" t="str">
            <v>Tellabs</v>
          </cell>
          <cell r="L1245">
            <v>0</v>
          </cell>
          <cell r="M1245">
            <v>126</v>
          </cell>
          <cell r="N1245">
            <v>0</v>
          </cell>
          <cell r="O1245">
            <v>0</v>
          </cell>
          <cell r="P1245">
            <v>0</v>
          </cell>
          <cell r="Q1245">
            <v>0</v>
          </cell>
          <cell r="R1245">
            <v>126</v>
          </cell>
        </row>
        <row r="1246">
          <cell r="B1246" t="str">
            <v>ZTE</v>
          </cell>
          <cell r="C1246">
            <v>4</v>
          </cell>
          <cell r="D1246">
            <v>21</v>
          </cell>
          <cell r="E1246">
            <v>0</v>
          </cell>
          <cell r="F1246">
            <v>0</v>
          </cell>
          <cell r="G1246">
            <v>34</v>
          </cell>
          <cell r="H1246">
            <v>0</v>
          </cell>
          <cell r="I1246">
            <v>59</v>
          </cell>
          <cell r="K1246" t="str">
            <v>ZTE</v>
          </cell>
          <cell r="L1246">
            <v>16</v>
          </cell>
          <cell r="M1246">
            <v>294</v>
          </cell>
          <cell r="N1246">
            <v>0</v>
          </cell>
          <cell r="O1246">
            <v>0</v>
          </cell>
          <cell r="P1246">
            <v>20400</v>
          </cell>
          <cell r="Q1246">
            <v>0</v>
          </cell>
          <cell r="R1246">
            <v>20710</v>
          </cell>
        </row>
        <row r="1247">
          <cell r="B1247" t="str">
            <v>Other</v>
          </cell>
          <cell r="C1247">
            <v>0</v>
          </cell>
          <cell r="D1247">
            <v>0</v>
          </cell>
          <cell r="E1247">
            <v>0</v>
          </cell>
          <cell r="F1247">
            <v>0</v>
          </cell>
          <cell r="G1247">
            <v>1</v>
          </cell>
          <cell r="H1247">
            <v>0</v>
          </cell>
          <cell r="I1247">
            <v>1</v>
          </cell>
          <cell r="K1247" t="str">
            <v>Other</v>
          </cell>
          <cell r="L1247">
            <v>0</v>
          </cell>
          <cell r="M1247">
            <v>0</v>
          </cell>
          <cell r="N1247">
            <v>0</v>
          </cell>
          <cell r="O1247">
            <v>0</v>
          </cell>
          <cell r="P1247">
            <v>5</v>
          </cell>
          <cell r="Q1247">
            <v>0</v>
          </cell>
          <cell r="R1247">
            <v>5</v>
          </cell>
        </row>
        <row r="1248">
          <cell r="B1248" t="str">
            <v>Total</v>
          </cell>
          <cell r="C1248">
            <v>187</v>
          </cell>
          <cell r="D1248">
            <v>418</v>
          </cell>
          <cell r="E1248">
            <v>68</v>
          </cell>
          <cell r="F1248">
            <v>0</v>
          </cell>
          <cell r="G1248">
            <v>265</v>
          </cell>
          <cell r="H1248">
            <v>28</v>
          </cell>
          <cell r="I1248">
            <v>966</v>
          </cell>
          <cell r="K1248" t="str">
            <v>Total</v>
          </cell>
          <cell r="L1248">
            <v>701</v>
          </cell>
          <cell r="M1248">
            <v>5618</v>
          </cell>
          <cell r="N1248">
            <v>631</v>
          </cell>
          <cell r="O1248">
            <v>0</v>
          </cell>
          <cell r="P1248">
            <v>64242</v>
          </cell>
          <cell r="Q1248">
            <v>223</v>
          </cell>
          <cell r="R1248">
            <v>71415</v>
          </cell>
        </row>
        <row r="1252">
          <cell r="B1252" t="str">
            <v>Vendor</v>
          </cell>
          <cell r="C1252" t="str">
            <v>Core IP/MPLS</v>
          </cell>
          <cell r="D1252" t="str">
            <v xml:space="preserve">Edge IP/MPLS </v>
          </cell>
          <cell r="E1252" t="str">
            <v>Subscriber Service Router</v>
          </cell>
          <cell r="F1252" t="str">
            <v>BRAS</v>
          </cell>
          <cell r="G1252" t="str">
            <v>IP/Ethernet</v>
          </cell>
          <cell r="H1252" t="str">
            <v>ATM/MPLS</v>
          </cell>
          <cell r="I1252" t="str">
            <v>Total IPS</v>
          </cell>
          <cell r="K1252" t="str">
            <v>Vendor</v>
          </cell>
          <cell r="L1252" t="str">
            <v>Core IP/MPLS</v>
          </cell>
          <cell r="M1252" t="str">
            <v>Edge IP/MPLS</v>
          </cell>
          <cell r="N1252" t="str">
            <v>Subscriber Service Router</v>
          </cell>
          <cell r="O1252" t="str">
            <v>BRAS</v>
          </cell>
          <cell r="P1252" t="str">
            <v>IP/Ethernet</v>
          </cell>
          <cell r="Q1252" t="str">
            <v>ATM/MPLS</v>
          </cell>
          <cell r="R1252" t="str">
            <v>Total IPS</v>
          </cell>
        </row>
        <row r="1253">
          <cell r="B1253" t="str">
            <v>Alaxala Networks</v>
          </cell>
          <cell r="C1253">
            <v>0</v>
          </cell>
          <cell r="D1253">
            <v>21</v>
          </cell>
          <cell r="E1253">
            <v>0</v>
          </cell>
          <cell r="F1253">
            <v>0</v>
          </cell>
          <cell r="G1253">
            <v>15</v>
          </cell>
          <cell r="H1253">
            <v>0</v>
          </cell>
          <cell r="I1253">
            <v>36</v>
          </cell>
          <cell r="K1253" t="str">
            <v>Alaxala Networks</v>
          </cell>
          <cell r="L1253">
            <v>0</v>
          </cell>
          <cell r="M1253">
            <v>237</v>
          </cell>
          <cell r="N1253">
            <v>0</v>
          </cell>
          <cell r="O1253">
            <v>0</v>
          </cell>
          <cell r="P1253">
            <v>1657</v>
          </cell>
          <cell r="Q1253">
            <v>0</v>
          </cell>
          <cell r="R1253">
            <v>1894</v>
          </cell>
        </row>
        <row r="1254">
          <cell r="B1254" t="str">
            <v>Alcatel-Lucent</v>
          </cell>
          <cell r="C1254">
            <v>0</v>
          </cell>
          <cell r="D1254">
            <v>51</v>
          </cell>
          <cell r="E1254">
            <v>0</v>
          </cell>
          <cell r="F1254">
            <v>0</v>
          </cell>
          <cell r="G1254">
            <v>0</v>
          </cell>
          <cell r="H1254">
            <v>7</v>
          </cell>
          <cell r="I1254">
            <v>58</v>
          </cell>
          <cell r="K1254" t="str">
            <v>Alcatel-Lucent</v>
          </cell>
          <cell r="L1254">
            <v>0</v>
          </cell>
          <cell r="M1254">
            <v>441</v>
          </cell>
          <cell r="N1254">
            <v>0</v>
          </cell>
          <cell r="O1254">
            <v>0</v>
          </cell>
          <cell r="P1254">
            <v>0</v>
          </cell>
          <cell r="Q1254">
            <v>43</v>
          </cell>
          <cell r="R1254">
            <v>484</v>
          </cell>
        </row>
        <row r="1255">
          <cell r="B1255" t="str">
            <v>Atrica</v>
          </cell>
          <cell r="I1255">
            <v>0</v>
          </cell>
          <cell r="K1255" t="str">
            <v>Atrica</v>
          </cell>
          <cell r="R1255">
            <v>0</v>
          </cell>
        </row>
        <row r="1256">
          <cell r="B1256" t="str">
            <v>Avici</v>
          </cell>
          <cell r="I1256">
            <v>0</v>
          </cell>
          <cell r="K1256" t="str">
            <v>Avici</v>
          </cell>
          <cell r="R1256">
            <v>0</v>
          </cell>
        </row>
        <row r="1257">
          <cell r="B1257" t="str">
            <v>Brocade</v>
          </cell>
          <cell r="C1257">
            <v>1</v>
          </cell>
          <cell r="D1257">
            <v>0</v>
          </cell>
          <cell r="E1257">
            <v>0</v>
          </cell>
          <cell r="F1257">
            <v>0</v>
          </cell>
          <cell r="G1257">
            <v>2</v>
          </cell>
          <cell r="H1257">
            <v>0</v>
          </cell>
          <cell r="I1257">
            <v>3</v>
          </cell>
          <cell r="K1257" t="str">
            <v>Brocade</v>
          </cell>
          <cell r="L1257">
            <v>19</v>
          </cell>
          <cell r="M1257">
            <v>0</v>
          </cell>
          <cell r="N1257">
            <v>0</v>
          </cell>
          <cell r="O1257">
            <v>0</v>
          </cell>
          <cell r="P1257">
            <v>34</v>
          </cell>
          <cell r="Q1257">
            <v>0</v>
          </cell>
          <cell r="R1257">
            <v>53</v>
          </cell>
        </row>
        <row r="1258">
          <cell r="B1258" t="str">
            <v>Caspian</v>
          </cell>
          <cell r="I1258">
            <v>0</v>
          </cell>
          <cell r="K1258" t="str">
            <v>Caspian</v>
          </cell>
          <cell r="R1258">
            <v>0</v>
          </cell>
        </row>
        <row r="1259">
          <cell r="B1259" t="str">
            <v>Chiaro</v>
          </cell>
          <cell r="I1259">
            <v>0</v>
          </cell>
          <cell r="K1259" t="str">
            <v>Chiaro</v>
          </cell>
          <cell r="R1259">
            <v>0</v>
          </cell>
        </row>
        <row r="1260">
          <cell r="B1260" t="str">
            <v>Ciena</v>
          </cell>
          <cell r="C1260">
            <v>0</v>
          </cell>
          <cell r="D1260">
            <v>0</v>
          </cell>
          <cell r="E1260">
            <v>0</v>
          </cell>
          <cell r="F1260">
            <v>0</v>
          </cell>
          <cell r="G1260">
            <v>0</v>
          </cell>
          <cell r="H1260">
            <v>0</v>
          </cell>
          <cell r="I1260">
            <v>0</v>
          </cell>
          <cell r="K1260" t="str">
            <v>Ciena</v>
          </cell>
          <cell r="L1260">
            <v>0</v>
          </cell>
          <cell r="M1260">
            <v>0</v>
          </cell>
          <cell r="N1260">
            <v>0</v>
          </cell>
          <cell r="O1260">
            <v>0</v>
          </cell>
          <cell r="P1260">
            <v>0</v>
          </cell>
          <cell r="Q1260">
            <v>0</v>
          </cell>
          <cell r="R1260">
            <v>0</v>
          </cell>
        </row>
        <row r="1261">
          <cell r="B1261" t="str">
            <v>Cisco</v>
          </cell>
          <cell r="C1261">
            <v>74</v>
          </cell>
          <cell r="D1261">
            <v>116</v>
          </cell>
          <cell r="E1261">
            <v>0</v>
          </cell>
          <cell r="F1261">
            <v>0</v>
          </cell>
          <cell r="G1261">
            <v>35</v>
          </cell>
          <cell r="H1261">
            <v>0</v>
          </cell>
          <cell r="I1261">
            <v>225</v>
          </cell>
          <cell r="K1261" t="str">
            <v>Cisco</v>
          </cell>
          <cell r="L1261">
            <v>193</v>
          </cell>
          <cell r="M1261">
            <v>2300</v>
          </cell>
          <cell r="N1261">
            <v>0</v>
          </cell>
          <cell r="O1261">
            <v>0</v>
          </cell>
          <cell r="P1261">
            <v>1221</v>
          </cell>
          <cell r="Q1261">
            <v>0</v>
          </cell>
          <cell r="R1261">
            <v>3714</v>
          </cell>
        </row>
        <row r="1262">
          <cell r="B1262" t="str">
            <v>Cosine</v>
          </cell>
          <cell r="I1262">
            <v>0</v>
          </cell>
          <cell r="K1262" t="str">
            <v>Cosine</v>
          </cell>
          <cell r="R1262">
            <v>0</v>
          </cell>
        </row>
        <row r="1263">
          <cell r="B1263" t="str">
            <v>ECI Telecom</v>
          </cell>
          <cell r="I1263">
            <v>0</v>
          </cell>
          <cell r="K1263" t="str">
            <v>ECI Telecom</v>
          </cell>
          <cell r="R1263">
            <v>0</v>
          </cell>
        </row>
        <row r="1264">
          <cell r="B1264" t="str">
            <v>Equipe</v>
          </cell>
          <cell r="I1264">
            <v>0</v>
          </cell>
          <cell r="K1264" t="str">
            <v>Equipe</v>
          </cell>
          <cell r="R1264">
            <v>0</v>
          </cell>
        </row>
        <row r="1265">
          <cell r="B1265" t="str">
            <v>Ericsson</v>
          </cell>
          <cell r="C1265">
            <v>0</v>
          </cell>
          <cell r="D1265">
            <v>0</v>
          </cell>
          <cell r="E1265">
            <v>23</v>
          </cell>
          <cell r="F1265">
            <v>0</v>
          </cell>
          <cell r="G1265">
            <v>0</v>
          </cell>
          <cell r="H1265">
            <v>3</v>
          </cell>
          <cell r="I1265">
            <v>26</v>
          </cell>
          <cell r="K1265" t="str">
            <v>Ericsson</v>
          </cell>
          <cell r="L1265">
            <v>0</v>
          </cell>
          <cell r="M1265">
            <v>0</v>
          </cell>
          <cell r="N1265">
            <v>248</v>
          </cell>
          <cell r="O1265">
            <v>0</v>
          </cell>
          <cell r="P1265">
            <v>0</v>
          </cell>
          <cell r="Q1265">
            <v>15</v>
          </cell>
          <cell r="R1265">
            <v>263</v>
          </cell>
        </row>
        <row r="1266">
          <cell r="B1266" t="str">
            <v>Extreme</v>
          </cell>
          <cell r="C1266">
            <v>0</v>
          </cell>
          <cell r="D1266">
            <v>0</v>
          </cell>
          <cell r="E1266">
            <v>0</v>
          </cell>
          <cell r="F1266">
            <v>0</v>
          </cell>
          <cell r="G1266">
            <v>3</v>
          </cell>
          <cell r="H1266">
            <v>0</v>
          </cell>
          <cell r="I1266">
            <v>3</v>
          </cell>
          <cell r="K1266" t="str">
            <v>Extreme</v>
          </cell>
          <cell r="L1266">
            <v>0</v>
          </cell>
          <cell r="M1266">
            <v>0</v>
          </cell>
          <cell r="N1266">
            <v>0</v>
          </cell>
          <cell r="O1266">
            <v>0</v>
          </cell>
          <cell r="P1266">
            <v>111</v>
          </cell>
          <cell r="Q1266">
            <v>0</v>
          </cell>
          <cell r="R1266">
            <v>111</v>
          </cell>
        </row>
        <row r="1267">
          <cell r="B1267" t="str">
            <v>Force10</v>
          </cell>
          <cell r="C1267">
            <v>0</v>
          </cell>
          <cell r="D1267">
            <v>0</v>
          </cell>
          <cell r="E1267">
            <v>0</v>
          </cell>
          <cell r="F1267">
            <v>0</v>
          </cell>
          <cell r="G1267">
            <v>2</v>
          </cell>
          <cell r="H1267">
            <v>0</v>
          </cell>
          <cell r="I1267">
            <v>2</v>
          </cell>
          <cell r="K1267" t="str">
            <v>Force10</v>
          </cell>
          <cell r="L1267">
            <v>0</v>
          </cell>
          <cell r="M1267">
            <v>0</v>
          </cell>
          <cell r="N1267">
            <v>0</v>
          </cell>
          <cell r="O1267">
            <v>0</v>
          </cell>
          <cell r="P1267">
            <v>12</v>
          </cell>
          <cell r="Q1267">
            <v>0</v>
          </cell>
          <cell r="R1267">
            <v>12</v>
          </cell>
        </row>
        <row r="1268">
          <cell r="B1268" t="str">
            <v>Fujitsu</v>
          </cell>
          <cell r="C1268">
            <v>20</v>
          </cell>
          <cell r="D1268">
            <v>27</v>
          </cell>
          <cell r="E1268">
            <v>0</v>
          </cell>
          <cell r="F1268">
            <v>0</v>
          </cell>
          <cell r="G1268">
            <v>27</v>
          </cell>
          <cell r="H1268">
            <v>0</v>
          </cell>
          <cell r="I1268">
            <v>74</v>
          </cell>
          <cell r="K1268" t="str">
            <v>Fujitsu</v>
          </cell>
          <cell r="L1268">
            <v>160</v>
          </cell>
          <cell r="M1268">
            <v>64</v>
          </cell>
          <cell r="N1268">
            <v>0</v>
          </cell>
          <cell r="O1268">
            <v>0</v>
          </cell>
          <cell r="P1268">
            <v>937</v>
          </cell>
          <cell r="Q1268">
            <v>0</v>
          </cell>
          <cell r="R1268">
            <v>1161</v>
          </cell>
        </row>
        <row r="1269">
          <cell r="B1269" t="str">
            <v>Hammerhead Systems</v>
          </cell>
          <cell r="I1269">
            <v>0</v>
          </cell>
          <cell r="K1269" t="str">
            <v>Hammerhead Systems</v>
          </cell>
          <cell r="R1269">
            <v>0</v>
          </cell>
        </row>
        <row r="1270">
          <cell r="B1270" t="str">
            <v>Hitachi</v>
          </cell>
          <cell r="I1270">
            <v>0</v>
          </cell>
          <cell r="K1270" t="str">
            <v>Hitachi</v>
          </cell>
          <cell r="R1270">
            <v>0</v>
          </cell>
        </row>
        <row r="1271">
          <cell r="B1271" t="str">
            <v>Hitachi Cable</v>
          </cell>
          <cell r="C1271">
            <v>0</v>
          </cell>
          <cell r="D1271">
            <v>0</v>
          </cell>
          <cell r="E1271">
            <v>0</v>
          </cell>
          <cell r="F1271">
            <v>0</v>
          </cell>
          <cell r="G1271">
            <v>25</v>
          </cell>
          <cell r="H1271">
            <v>0</v>
          </cell>
          <cell r="I1271">
            <v>25</v>
          </cell>
          <cell r="K1271" t="str">
            <v>Hitachi Cable</v>
          </cell>
          <cell r="L1271">
            <v>0</v>
          </cell>
          <cell r="M1271">
            <v>0</v>
          </cell>
          <cell r="N1271">
            <v>0</v>
          </cell>
          <cell r="O1271">
            <v>0</v>
          </cell>
          <cell r="P1271">
            <v>593</v>
          </cell>
          <cell r="Q1271">
            <v>0</v>
          </cell>
          <cell r="R1271">
            <v>593</v>
          </cell>
        </row>
        <row r="1272">
          <cell r="B1272" t="str">
            <v>Huawei</v>
          </cell>
          <cell r="C1272">
            <v>53</v>
          </cell>
          <cell r="D1272">
            <v>73</v>
          </cell>
          <cell r="E1272">
            <v>26</v>
          </cell>
          <cell r="F1272">
            <v>0</v>
          </cell>
          <cell r="G1272">
            <v>43</v>
          </cell>
          <cell r="H1272">
            <v>0</v>
          </cell>
          <cell r="I1272">
            <v>195</v>
          </cell>
          <cell r="K1272" t="str">
            <v>Huawei</v>
          </cell>
          <cell r="L1272">
            <v>304</v>
          </cell>
          <cell r="M1272">
            <v>1006</v>
          </cell>
          <cell r="N1272">
            <v>203</v>
          </cell>
          <cell r="O1272">
            <v>0</v>
          </cell>
          <cell r="P1272">
            <v>40531</v>
          </cell>
          <cell r="Q1272">
            <v>0</v>
          </cell>
          <cell r="R1272">
            <v>42044</v>
          </cell>
        </row>
        <row r="1273">
          <cell r="B1273" t="str">
            <v>Hyperchip</v>
          </cell>
          <cell r="I1273">
            <v>0</v>
          </cell>
          <cell r="K1273" t="str">
            <v>Hyperchip</v>
          </cell>
          <cell r="R1273">
            <v>0</v>
          </cell>
        </row>
        <row r="1274">
          <cell r="B1274" t="str">
            <v>Juniper</v>
          </cell>
          <cell r="C1274">
            <v>43</v>
          </cell>
          <cell r="D1274">
            <v>42</v>
          </cell>
          <cell r="E1274">
            <v>9</v>
          </cell>
          <cell r="F1274">
            <v>0</v>
          </cell>
          <cell r="G1274">
            <v>0</v>
          </cell>
          <cell r="H1274">
            <v>0</v>
          </cell>
          <cell r="I1274">
            <v>94</v>
          </cell>
          <cell r="K1274" t="str">
            <v>Juniper</v>
          </cell>
          <cell r="L1274">
            <v>74</v>
          </cell>
          <cell r="M1274">
            <v>506</v>
          </cell>
          <cell r="N1274">
            <v>67</v>
          </cell>
          <cell r="O1274">
            <v>0</v>
          </cell>
          <cell r="P1274">
            <v>0</v>
          </cell>
          <cell r="Q1274">
            <v>0</v>
          </cell>
          <cell r="R1274">
            <v>647</v>
          </cell>
        </row>
        <row r="1275">
          <cell r="B1275" t="str">
            <v>Laurel Networks</v>
          </cell>
          <cell r="I1275">
            <v>0</v>
          </cell>
          <cell r="K1275" t="str">
            <v>Laurel Networks</v>
          </cell>
          <cell r="R1275">
            <v>0</v>
          </cell>
        </row>
        <row r="1276">
          <cell r="B1276" t="str">
            <v>Lucent</v>
          </cell>
          <cell r="I1276">
            <v>0</v>
          </cell>
          <cell r="K1276" t="str">
            <v>Lucent</v>
          </cell>
          <cell r="R1276">
            <v>0</v>
          </cell>
        </row>
        <row r="1277">
          <cell r="B1277" t="str">
            <v>NEC</v>
          </cell>
          <cell r="C1277">
            <v>0</v>
          </cell>
          <cell r="D1277">
            <v>30</v>
          </cell>
          <cell r="E1277">
            <v>0</v>
          </cell>
          <cell r="F1277">
            <v>0</v>
          </cell>
          <cell r="G1277">
            <v>13</v>
          </cell>
          <cell r="H1277">
            <v>6</v>
          </cell>
          <cell r="I1277">
            <v>49</v>
          </cell>
          <cell r="K1277" t="str">
            <v>NEC</v>
          </cell>
          <cell r="L1277">
            <v>0</v>
          </cell>
          <cell r="M1277">
            <v>240</v>
          </cell>
          <cell r="N1277">
            <v>0</v>
          </cell>
          <cell r="O1277">
            <v>0</v>
          </cell>
          <cell r="P1277">
            <v>456</v>
          </cell>
          <cell r="Q1277">
            <v>200</v>
          </cell>
          <cell r="R1277">
            <v>896</v>
          </cell>
        </row>
        <row r="1278">
          <cell r="B1278" t="str">
            <v>Nokia Siemens Networks</v>
          </cell>
          <cell r="C1278">
            <v>0</v>
          </cell>
          <cell r="D1278">
            <v>0</v>
          </cell>
          <cell r="E1278">
            <v>0</v>
          </cell>
          <cell r="F1278">
            <v>0</v>
          </cell>
          <cell r="G1278">
            <v>15</v>
          </cell>
          <cell r="H1278">
            <v>0</v>
          </cell>
          <cell r="I1278">
            <v>15</v>
          </cell>
          <cell r="K1278" t="str">
            <v>Nokia Siemens Networks</v>
          </cell>
          <cell r="L1278">
            <v>0</v>
          </cell>
          <cell r="M1278">
            <v>0</v>
          </cell>
          <cell r="N1278">
            <v>0</v>
          </cell>
          <cell r="O1278">
            <v>0</v>
          </cell>
          <cell r="P1278">
            <v>115</v>
          </cell>
          <cell r="Q1278">
            <v>0</v>
          </cell>
          <cell r="R1278">
            <v>115</v>
          </cell>
        </row>
        <row r="1279">
          <cell r="B1279" t="str">
            <v>Nortel</v>
          </cell>
          <cell r="C1279">
            <v>0</v>
          </cell>
          <cell r="D1279">
            <v>0</v>
          </cell>
          <cell r="E1279">
            <v>0</v>
          </cell>
          <cell r="F1279">
            <v>0</v>
          </cell>
          <cell r="G1279">
            <v>8</v>
          </cell>
          <cell r="H1279">
            <v>8</v>
          </cell>
          <cell r="I1279">
            <v>16</v>
          </cell>
          <cell r="K1279" t="str">
            <v>Nortel</v>
          </cell>
          <cell r="L1279">
            <v>0</v>
          </cell>
          <cell r="M1279">
            <v>0</v>
          </cell>
          <cell r="N1279">
            <v>0</v>
          </cell>
          <cell r="O1279">
            <v>0</v>
          </cell>
          <cell r="P1279">
            <v>323</v>
          </cell>
          <cell r="Q1279">
            <v>41</v>
          </cell>
          <cell r="R1279">
            <v>364</v>
          </cell>
        </row>
        <row r="1280">
          <cell r="B1280" t="str">
            <v>Procket</v>
          </cell>
          <cell r="I1280">
            <v>0</v>
          </cell>
          <cell r="K1280" t="str">
            <v>Procket</v>
          </cell>
          <cell r="R1280">
            <v>0</v>
          </cell>
        </row>
        <row r="1281">
          <cell r="B1281" t="str">
            <v>Quarry</v>
          </cell>
          <cell r="I1281">
            <v>0</v>
          </cell>
          <cell r="K1281" t="str">
            <v>Quarry</v>
          </cell>
          <cell r="R1281">
            <v>0</v>
          </cell>
        </row>
        <row r="1282">
          <cell r="B1282" t="str">
            <v>Redback</v>
          </cell>
          <cell r="I1282">
            <v>0</v>
          </cell>
          <cell r="K1282" t="str">
            <v>Redback</v>
          </cell>
          <cell r="R1282">
            <v>0</v>
          </cell>
        </row>
        <row r="1283">
          <cell r="B1283" t="str">
            <v>Riverstone</v>
          </cell>
          <cell r="I1283">
            <v>0</v>
          </cell>
          <cell r="K1283" t="str">
            <v>Riverstone</v>
          </cell>
          <cell r="R1283">
            <v>0</v>
          </cell>
        </row>
        <row r="1284">
          <cell r="B1284" t="str">
            <v>Tellabs</v>
          </cell>
          <cell r="C1284">
            <v>0</v>
          </cell>
          <cell r="D1284">
            <v>6</v>
          </cell>
          <cell r="E1284">
            <v>0</v>
          </cell>
          <cell r="F1284">
            <v>0</v>
          </cell>
          <cell r="G1284">
            <v>0</v>
          </cell>
          <cell r="H1284">
            <v>0</v>
          </cell>
          <cell r="I1284">
            <v>6</v>
          </cell>
          <cell r="K1284" t="str">
            <v>Tellabs</v>
          </cell>
          <cell r="L1284">
            <v>0</v>
          </cell>
          <cell r="M1284">
            <v>66</v>
          </cell>
          <cell r="N1284">
            <v>0</v>
          </cell>
          <cell r="O1284">
            <v>0</v>
          </cell>
          <cell r="P1284">
            <v>0</v>
          </cell>
          <cell r="Q1284">
            <v>0</v>
          </cell>
          <cell r="R1284">
            <v>66</v>
          </cell>
        </row>
        <row r="1285">
          <cell r="B1285" t="str">
            <v>ZTE</v>
          </cell>
          <cell r="C1285">
            <v>2</v>
          </cell>
          <cell r="D1285">
            <v>18</v>
          </cell>
          <cell r="E1285">
            <v>0</v>
          </cell>
          <cell r="F1285">
            <v>0</v>
          </cell>
          <cell r="G1285">
            <v>19</v>
          </cell>
          <cell r="H1285">
            <v>0</v>
          </cell>
          <cell r="I1285">
            <v>39</v>
          </cell>
          <cell r="K1285" t="str">
            <v>ZTE</v>
          </cell>
          <cell r="L1285">
            <v>8</v>
          </cell>
          <cell r="M1285">
            <v>252</v>
          </cell>
          <cell r="N1285">
            <v>0</v>
          </cell>
          <cell r="O1285">
            <v>0</v>
          </cell>
          <cell r="P1285">
            <v>11400</v>
          </cell>
          <cell r="Q1285">
            <v>0</v>
          </cell>
          <cell r="R1285">
            <v>11660</v>
          </cell>
        </row>
        <row r="1286">
          <cell r="B1286" t="str">
            <v>Other</v>
          </cell>
          <cell r="C1286">
            <v>0</v>
          </cell>
          <cell r="D1286">
            <v>0</v>
          </cell>
          <cell r="E1286">
            <v>0</v>
          </cell>
          <cell r="F1286">
            <v>0</v>
          </cell>
          <cell r="G1286">
            <v>1</v>
          </cell>
          <cell r="H1286">
            <v>0</v>
          </cell>
          <cell r="I1286">
            <v>1</v>
          </cell>
          <cell r="K1286" t="str">
            <v>Other</v>
          </cell>
          <cell r="L1286">
            <v>0</v>
          </cell>
          <cell r="M1286">
            <v>0</v>
          </cell>
          <cell r="N1286">
            <v>0</v>
          </cell>
          <cell r="O1286">
            <v>0</v>
          </cell>
          <cell r="P1286">
            <v>5</v>
          </cell>
          <cell r="Q1286">
            <v>0</v>
          </cell>
          <cell r="R1286">
            <v>5</v>
          </cell>
        </row>
        <row r="1287">
          <cell r="B1287" t="str">
            <v>Total</v>
          </cell>
          <cell r="C1287">
            <v>193</v>
          </cell>
          <cell r="D1287">
            <v>384</v>
          </cell>
          <cell r="E1287">
            <v>58</v>
          </cell>
          <cell r="F1287">
            <v>0</v>
          </cell>
          <cell r="G1287">
            <v>208</v>
          </cell>
          <cell r="H1287">
            <v>24</v>
          </cell>
          <cell r="I1287">
            <v>867</v>
          </cell>
          <cell r="K1287" t="str">
            <v>Total</v>
          </cell>
          <cell r="L1287">
            <v>758</v>
          </cell>
          <cell r="M1287">
            <v>5112</v>
          </cell>
          <cell r="N1287">
            <v>518</v>
          </cell>
          <cell r="O1287">
            <v>0</v>
          </cell>
          <cell r="P1287">
            <v>57395</v>
          </cell>
          <cell r="Q1287">
            <v>299</v>
          </cell>
          <cell r="R1287">
            <v>64082</v>
          </cell>
        </row>
        <row r="1291">
          <cell r="B1291" t="str">
            <v>Vendor</v>
          </cell>
          <cell r="C1291" t="str">
            <v>Core IP/MPLS</v>
          </cell>
          <cell r="D1291" t="str">
            <v xml:space="preserve">Edge IP/MPLS </v>
          </cell>
          <cell r="E1291" t="str">
            <v>Subscriber Service Router</v>
          </cell>
          <cell r="F1291" t="str">
            <v>BRAS</v>
          </cell>
          <cell r="G1291" t="str">
            <v>IP/Ethernet</v>
          </cell>
          <cell r="H1291" t="str">
            <v>ATM/MPLS</v>
          </cell>
          <cell r="I1291" t="str">
            <v>Total IPS</v>
          </cell>
          <cell r="K1291" t="str">
            <v>Vendor</v>
          </cell>
          <cell r="L1291" t="str">
            <v>Core IP/MPLS</v>
          </cell>
          <cell r="M1291" t="str">
            <v>Edge IP/MPLS</v>
          </cell>
          <cell r="N1291" t="str">
            <v>Subscriber Service Router</v>
          </cell>
          <cell r="O1291" t="str">
            <v>BRAS</v>
          </cell>
          <cell r="P1291" t="str">
            <v>IP/Ethernet</v>
          </cell>
          <cell r="Q1291" t="str">
            <v>ATM/MPLS</v>
          </cell>
          <cell r="R1291" t="str">
            <v>Total IPS</v>
          </cell>
        </row>
        <row r="1292">
          <cell r="B1292" t="str">
            <v>Alaxala Networks</v>
          </cell>
          <cell r="C1292">
            <v>0</v>
          </cell>
          <cell r="D1292">
            <v>48</v>
          </cell>
          <cell r="E1292">
            <v>0</v>
          </cell>
          <cell r="F1292">
            <v>0</v>
          </cell>
          <cell r="G1292">
            <v>5</v>
          </cell>
          <cell r="H1292">
            <v>0</v>
          </cell>
          <cell r="I1292">
            <v>53</v>
          </cell>
          <cell r="K1292" t="str">
            <v>Alaxala Networks</v>
          </cell>
          <cell r="L1292">
            <v>0</v>
          </cell>
          <cell r="M1292">
            <v>276</v>
          </cell>
          <cell r="N1292">
            <v>0</v>
          </cell>
          <cell r="O1292">
            <v>0</v>
          </cell>
          <cell r="P1292">
            <v>724</v>
          </cell>
          <cell r="Q1292">
            <v>0</v>
          </cell>
          <cell r="R1292">
            <v>1000</v>
          </cell>
        </row>
        <row r="1293">
          <cell r="B1293" t="str">
            <v>Alcatel-Lucent</v>
          </cell>
          <cell r="C1293">
            <v>0</v>
          </cell>
          <cell r="D1293">
            <v>76</v>
          </cell>
          <cell r="E1293">
            <v>0</v>
          </cell>
          <cell r="F1293">
            <v>0</v>
          </cell>
          <cell r="G1293">
            <v>0</v>
          </cell>
          <cell r="H1293">
            <v>6</v>
          </cell>
          <cell r="I1293">
            <v>82</v>
          </cell>
          <cell r="K1293" t="str">
            <v>Alcatel-Lucent</v>
          </cell>
          <cell r="L1293">
            <v>0</v>
          </cell>
          <cell r="M1293">
            <v>662</v>
          </cell>
          <cell r="N1293">
            <v>0</v>
          </cell>
          <cell r="O1293">
            <v>0</v>
          </cell>
          <cell r="P1293">
            <v>0</v>
          </cell>
          <cell r="Q1293">
            <v>34</v>
          </cell>
          <cell r="R1293">
            <v>696</v>
          </cell>
        </row>
        <row r="1294">
          <cell r="B1294" t="str">
            <v>Atrica</v>
          </cell>
          <cell r="I1294">
            <v>0</v>
          </cell>
          <cell r="K1294" t="str">
            <v>Atrica</v>
          </cell>
          <cell r="R1294">
            <v>0</v>
          </cell>
        </row>
        <row r="1295">
          <cell r="B1295" t="str">
            <v>Avici</v>
          </cell>
          <cell r="I1295">
            <v>0</v>
          </cell>
          <cell r="K1295" t="str">
            <v>Avici</v>
          </cell>
          <cell r="R1295">
            <v>0</v>
          </cell>
        </row>
        <row r="1296">
          <cell r="B1296" t="str">
            <v>Brocade</v>
          </cell>
          <cell r="C1296">
            <v>0</v>
          </cell>
          <cell r="D1296">
            <v>0</v>
          </cell>
          <cell r="E1296">
            <v>0</v>
          </cell>
          <cell r="F1296">
            <v>0</v>
          </cell>
          <cell r="G1296">
            <v>2</v>
          </cell>
          <cell r="H1296">
            <v>0</v>
          </cell>
          <cell r="I1296">
            <v>2</v>
          </cell>
          <cell r="K1296" t="str">
            <v>Brocade</v>
          </cell>
          <cell r="L1296">
            <v>0</v>
          </cell>
          <cell r="M1296">
            <v>0</v>
          </cell>
          <cell r="N1296">
            <v>0</v>
          </cell>
          <cell r="O1296">
            <v>0</v>
          </cell>
          <cell r="P1296">
            <v>33</v>
          </cell>
          <cell r="Q1296">
            <v>0</v>
          </cell>
          <cell r="R1296">
            <v>33</v>
          </cell>
        </row>
        <row r="1297">
          <cell r="B1297" t="str">
            <v>Caspian</v>
          </cell>
          <cell r="I1297">
            <v>0</v>
          </cell>
          <cell r="K1297" t="str">
            <v>Caspian</v>
          </cell>
          <cell r="R1297">
            <v>0</v>
          </cell>
        </row>
        <row r="1298">
          <cell r="B1298" t="str">
            <v>Chiaro</v>
          </cell>
          <cell r="I1298">
            <v>0</v>
          </cell>
          <cell r="K1298" t="str">
            <v>Chiaro</v>
          </cell>
          <cell r="R1298">
            <v>0</v>
          </cell>
        </row>
        <row r="1299">
          <cell r="B1299" t="str">
            <v>Ciena</v>
          </cell>
          <cell r="C1299">
            <v>0</v>
          </cell>
          <cell r="D1299">
            <v>0</v>
          </cell>
          <cell r="E1299">
            <v>0</v>
          </cell>
          <cell r="F1299">
            <v>0</v>
          </cell>
          <cell r="G1299">
            <v>0</v>
          </cell>
          <cell r="H1299">
            <v>0</v>
          </cell>
          <cell r="I1299">
            <v>0</v>
          </cell>
          <cell r="K1299" t="str">
            <v>Ciena</v>
          </cell>
          <cell r="L1299">
            <v>0</v>
          </cell>
          <cell r="M1299">
            <v>0</v>
          </cell>
          <cell r="N1299">
            <v>0</v>
          </cell>
          <cell r="O1299">
            <v>0</v>
          </cell>
          <cell r="P1299">
            <v>0</v>
          </cell>
          <cell r="Q1299">
            <v>0</v>
          </cell>
          <cell r="R1299">
            <v>0</v>
          </cell>
        </row>
        <row r="1300">
          <cell r="B1300" t="str">
            <v>Cisco</v>
          </cell>
          <cell r="C1300">
            <v>74</v>
          </cell>
          <cell r="D1300">
            <v>137</v>
          </cell>
          <cell r="E1300">
            <v>0</v>
          </cell>
          <cell r="F1300">
            <v>0</v>
          </cell>
          <cell r="G1300">
            <v>28</v>
          </cell>
          <cell r="H1300">
            <v>0</v>
          </cell>
          <cell r="I1300">
            <v>239</v>
          </cell>
          <cell r="K1300" t="str">
            <v>Cisco</v>
          </cell>
          <cell r="L1300">
            <v>194</v>
          </cell>
          <cell r="M1300">
            <v>2717</v>
          </cell>
          <cell r="N1300">
            <v>0</v>
          </cell>
          <cell r="O1300">
            <v>0</v>
          </cell>
          <cell r="P1300">
            <v>972</v>
          </cell>
          <cell r="Q1300">
            <v>0</v>
          </cell>
          <cell r="R1300">
            <v>3883</v>
          </cell>
        </row>
        <row r="1301">
          <cell r="B1301" t="str">
            <v>Cosine</v>
          </cell>
          <cell r="I1301">
            <v>0</v>
          </cell>
          <cell r="K1301" t="str">
            <v>Cosine</v>
          </cell>
          <cell r="R1301">
            <v>0</v>
          </cell>
        </row>
        <row r="1302">
          <cell r="B1302" t="str">
            <v>ECI Telecom</v>
          </cell>
          <cell r="C1302">
            <v>0</v>
          </cell>
          <cell r="D1302">
            <v>0</v>
          </cell>
          <cell r="E1302">
            <v>0</v>
          </cell>
          <cell r="F1302">
            <v>0</v>
          </cell>
          <cell r="G1302">
            <v>1</v>
          </cell>
          <cell r="H1302">
            <v>0</v>
          </cell>
          <cell r="I1302">
            <v>1</v>
          </cell>
          <cell r="K1302" t="str">
            <v>ECI Telecom</v>
          </cell>
          <cell r="L1302">
            <v>0</v>
          </cell>
          <cell r="M1302">
            <v>0</v>
          </cell>
          <cell r="N1302">
            <v>0</v>
          </cell>
          <cell r="O1302">
            <v>0</v>
          </cell>
          <cell r="P1302">
            <v>3</v>
          </cell>
          <cell r="Q1302">
            <v>0</v>
          </cell>
          <cell r="R1302">
            <v>3</v>
          </cell>
        </row>
        <row r="1303">
          <cell r="B1303" t="str">
            <v>Equipe</v>
          </cell>
          <cell r="I1303">
            <v>0</v>
          </cell>
          <cell r="K1303" t="str">
            <v>Equipe</v>
          </cell>
          <cell r="R1303">
            <v>0</v>
          </cell>
        </row>
        <row r="1304">
          <cell r="B1304" t="str">
            <v>Ericsson</v>
          </cell>
          <cell r="C1304">
            <v>0</v>
          </cell>
          <cell r="D1304">
            <v>32</v>
          </cell>
          <cell r="E1304">
            <v>0</v>
          </cell>
          <cell r="F1304">
            <v>0</v>
          </cell>
          <cell r="G1304">
            <v>0</v>
          </cell>
          <cell r="H1304">
            <v>3</v>
          </cell>
          <cell r="I1304">
            <v>35</v>
          </cell>
          <cell r="K1304" t="str">
            <v>Ericsson</v>
          </cell>
          <cell r="L1304">
            <v>0</v>
          </cell>
          <cell r="M1304">
            <v>352</v>
          </cell>
          <cell r="N1304">
            <v>0</v>
          </cell>
          <cell r="O1304">
            <v>0</v>
          </cell>
          <cell r="P1304">
            <v>0</v>
          </cell>
          <cell r="Q1304">
            <v>15</v>
          </cell>
          <cell r="R1304">
            <v>367</v>
          </cell>
        </row>
        <row r="1305">
          <cell r="B1305" t="str">
            <v>Extreme</v>
          </cell>
          <cell r="C1305">
            <v>0</v>
          </cell>
          <cell r="D1305">
            <v>0</v>
          </cell>
          <cell r="E1305">
            <v>0</v>
          </cell>
          <cell r="F1305">
            <v>0</v>
          </cell>
          <cell r="G1305">
            <v>3</v>
          </cell>
          <cell r="H1305">
            <v>0</v>
          </cell>
          <cell r="I1305">
            <v>3</v>
          </cell>
          <cell r="K1305" t="str">
            <v>Extreme</v>
          </cell>
          <cell r="L1305">
            <v>0</v>
          </cell>
          <cell r="M1305">
            <v>0</v>
          </cell>
          <cell r="N1305">
            <v>0</v>
          </cell>
          <cell r="O1305">
            <v>0</v>
          </cell>
          <cell r="P1305">
            <v>107</v>
          </cell>
          <cell r="Q1305">
            <v>0</v>
          </cell>
          <cell r="R1305">
            <v>107</v>
          </cell>
        </row>
        <row r="1306">
          <cell r="B1306" t="str">
            <v>Force10</v>
          </cell>
          <cell r="C1306">
            <v>0</v>
          </cell>
          <cell r="D1306">
            <v>0</v>
          </cell>
          <cell r="E1306">
            <v>0</v>
          </cell>
          <cell r="F1306">
            <v>0</v>
          </cell>
          <cell r="G1306">
            <v>2</v>
          </cell>
          <cell r="H1306">
            <v>0</v>
          </cell>
          <cell r="I1306">
            <v>2</v>
          </cell>
          <cell r="K1306" t="str">
            <v>Force10</v>
          </cell>
          <cell r="L1306">
            <v>0</v>
          </cell>
          <cell r="M1306">
            <v>0</v>
          </cell>
          <cell r="N1306">
            <v>0</v>
          </cell>
          <cell r="O1306">
            <v>0</v>
          </cell>
          <cell r="P1306">
            <v>12</v>
          </cell>
          <cell r="Q1306">
            <v>0</v>
          </cell>
          <cell r="R1306">
            <v>12</v>
          </cell>
        </row>
        <row r="1307">
          <cell r="B1307" t="str">
            <v>Fujitsu</v>
          </cell>
          <cell r="C1307">
            <v>19</v>
          </cell>
          <cell r="D1307">
            <v>0</v>
          </cell>
          <cell r="E1307">
            <v>0</v>
          </cell>
          <cell r="F1307">
            <v>0</v>
          </cell>
          <cell r="G1307">
            <v>33</v>
          </cell>
          <cell r="H1307">
            <v>0</v>
          </cell>
          <cell r="I1307">
            <v>52</v>
          </cell>
          <cell r="K1307" t="str">
            <v>Fujitsu</v>
          </cell>
          <cell r="L1307">
            <v>152</v>
          </cell>
          <cell r="M1307">
            <v>0</v>
          </cell>
          <cell r="N1307">
            <v>0</v>
          </cell>
          <cell r="O1307">
            <v>0</v>
          </cell>
          <cell r="P1307">
            <v>1145</v>
          </cell>
          <cell r="Q1307">
            <v>0</v>
          </cell>
          <cell r="R1307">
            <v>1297</v>
          </cell>
        </row>
        <row r="1308">
          <cell r="B1308" t="str">
            <v>Hammerhead Systems</v>
          </cell>
          <cell r="I1308">
            <v>0</v>
          </cell>
          <cell r="K1308" t="str">
            <v>Hammerhead Systems</v>
          </cell>
          <cell r="R1308">
            <v>0</v>
          </cell>
        </row>
        <row r="1309">
          <cell r="B1309" t="str">
            <v>Hitachi</v>
          </cell>
          <cell r="I1309">
            <v>0</v>
          </cell>
          <cell r="K1309" t="str">
            <v>Hitachi</v>
          </cell>
          <cell r="R1309">
            <v>0</v>
          </cell>
        </row>
        <row r="1310">
          <cell r="B1310" t="str">
            <v>Hitachi Cable</v>
          </cell>
          <cell r="C1310">
            <v>0</v>
          </cell>
          <cell r="D1310">
            <v>0</v>
          </cell>
          <cell r="E1310">
            <v>0</v>
          </cell>
          <cell r="F1310">
            <v>0</v>
          </cell>
          <cell r="G1310">
            <v>14</v>
          </cell>
          <cell r="H1310">
            <v>0</v>
          </cell>
          <cell r="I1310">
            <v>14</v>
          </cell>
          <cell r="K1310" t="str">
            <v>Hitachi Cable</v>
          </cell>
          <cell r="L1310">
            <v>0</v>
          </cell>
          <cell r="M1310">
            <v>0</v>
          </cell>
          <cell r="N1310">
            <v>0</v>
          </cell>
          <cell r="O1310">
            <v>0</v>
          </cell>
          <cell r="P1310">
            <v>24</v>
          </cell>
          <cell r="Q1310">
            <v>0</v>
          </cell>
          <cell r="R1310">
            <v>24</v>
          </cell>
        </row>
        <row r="1311">
          <cell r="B1311" t="str">
            <v>Huawei</v>
          </cell>
          <cell r="C1311">
            <v>50</v>
          </cell>
          <cell r="D1311">
            <v>73</v>
          </cell>
          <cell r="E1311">
            <v>27</v>
          </cell>
          <cell r="F1311">
            <v>0</v>
          </cell>
          <cell r="G1311">
            <v>63</v>
          </cell>
          <cell r="H1311">
            <v>0</v>
          </cell>
          <cell r="I1311">
            <v>213</v>
          </cell>
          <cell r="K1311" t="str">
            <v>Huawei</v>
          </cell>
          <cell r="L1311">
            <v>356</v>
          </cell>
          <cell r="M1311">
            <v>842</v>
          </cell>
          <cell r="N1311">
            <v>312</v>
          </cell>
          <cell r="O1311">
            <v>0</v>
          </cell>
          <cell r="P1311">
            <v>54215</v>
          </cell>
          <cell r="Q1311">
            <v>0</v>
          </cell>
          <cell r="R1311">
            <v>55725</v>
          </cell>
        </row>
        <row r="1312">
          <cell r="B1312" t="str">
            <v>Hyperchip</v>
          </cell>
          <cell r="I1312">
            <v>0</v>
          </cell>
          <cell r="K1312" t="str">
            <v>Hyperchip</v>
          </cell>
          <cell r="R1312">
            <v>0</v>
          </cell>
        </row>
        <row r="1313">
          <cell r="B1313" t="str">
            <v>Juniper</v>
          </cell>
          <cell r="C1313">
            <v>38</v>
          </cell>
          <cell r="D1313">
            <v>41</v>
          </cell>
          <cell r="E1313">
            <v>7</v>
          </cell>
          <cell r="F1313">
            <v>0</v>
          </cell>
          <cell r="G1313">
            <v>0</v>
          </cell>
          <cell r="H1313">
            <v>0</v>
          </cell>
          <cell r="I1313">
            <v>86</v>
          </cell>
          <cell r="K1313" t="str">
            <v>Juniper</v>
          </cell>
          <cell r="L1313">
            <v>65</v>
          </cell>
          <cell r="M1313">
            <v>450</v>
          </cell>
          <cell r="N1313">
            <v>48</v>
          </cell>
          <cell r="O1313">
            <v>0</v>
          </cell>
          <cell r="P1313">
            <v>0</v>
          </cell>
          <cell r="Q1313">
            <v>0</v>
          </cell>
          <cell r="R1313">
            <v>563</v>
          </cell>
        </row>
        <row r="1314">
          <cell r="B1314" t="str">
            <v>Laurel Networks</v>
          </cell>
          <cell r="I1314">
            <v>0</v>
          </cell>
          <cell r="K1314" t="str">
            <v>Laurel Networks</v>
          </cell>
          <cell r="R1314">
            <v>0</v>
          </cell>
        </row>
        <row r="1315">
          <cell r="B1315" t="str">
            <v>Lucent</v>
          </cell>
          <cell r="I1315">
            <v>0</v>
          </cell>
          <cell r="K1315" t="str">
            <v>Lucent</v>
          </cell>
          <cell r="R1315">
            <v>0</v>
          </cell>
        </row>
        <row r="1316">
          <cell r="B1316" t="str">
            <v>NEC</v>
          </cell>
          <cell r="C1316">
            <v>0</v>
          </cell>
          <cell r="D1316">
            <v>42</v>
          </cell>
          <cell r="E1316">
            <v>0</v>
          </cell>
          <cell r="F1316">
            <v>0</v>
          </cell>
          <cell r="G1316">
            <v>13</v>
          </cell>
          <cell r="H1316">
            <v>1</v>
          </cell>
          <cell r="I1316">
            <v>56</v>
          </cell>
          <cell r="K1316" t="str">
            <v>NEC</v>
          </cell>
          <cell r="L1316">
            <v>0</v>
          </cell>
          <cell r="M1316">
            <v>336</v>
          </cell>
          <cell r="N1316">
            <v>0</v>
          </cell>
          <cell r="O1316">
            <v>0</v>
          </cell>
          <cell r="P1316">
            <v>456</v>
          </cell>
          <cell r="Q1316">
            <v>33</v>
          </cell>
          <cell r="R1316">
            <v>825</v>
          </cell>
        </row>
        <row r="1317">
          <cell r="B1317" t="str">
            <v>Nokia Siemens Networks</v>
          </cell>
          <cell r="C1317">
            <v>0</v>
          </cell>
          <cell r="D1317">
            <v>0</v>
          </cell>
          <cell r="E1317">
            <v>0</v>
          </cell>
          <cell r="F1317">
            <v>0</v>
          </cell>
          <cell r="G1317">
            <v>15</v>
          </cell>
          <cell r="H1317">
            <v>0</v>
          </cell>
          <cell r="I1317">
            <v>15</v>
          </cell>
          <cell r="K1317" t="str">
            <v>Nokia Siemens Networks</v>
          </cell>
          <cell r="L1317">
            <v>0</v>
          </cell>
          <cell r="M1317">
            <v>0</v>
          </cell>
          <cell r="N1317">
            <v>0</v>
          </cell>
          <cell r="O1317">
            <v>0</v>
          </cell>
          <cell r="P1317">
            <v>115</v>
          </cell>
          <cell r="Q1317">
            <v>0</v>
          </cell>
          <cell r="R1317">
            <v>115</v>
          </cell>
        </row>
        <row r="1318">
          <cell r="B1318" t="str">
            <v>Nortel</v>
          </cell>
          <cell r="C1318">
            <v>0</v>
          </cell>
          <cell r="D1318">
            <v>0</v>
          </cell>
          <cell r="E1318">
            <v>0</v>
          </cell>
          <cell r="F1318">
            <v>0</v>
          </cell>
          <cell r="G1318">
            <v>5</v>
          </cell>
          <cell r="H1318">
            <v>5</v>
          </cell>
          <cell r="I1318">
            <v>10</v>
          </cell>
          <cell r="K1318" t="str">
            <v>Nortel</v>
          </cell>
          <cell r="L1318">
            <v>0</v>
          </cell>
          <cell r="M1318">
            <v>0</v>
          </cell>
          <cell r="N1318">
            <v>0</v>
          </cell>
          <cell r="O1318">
            <v>0</v>
          </cell>
          <cell r="P1318">
            <v>202</v>
          </cell>
          <cell r="Q1318">
            <v>26</v>
          </cell>
          <cell r="R1318">
            <v>228</v>
          </cell>
        </row>
        <row r="1319">
          <cell r="B1319" t="str">
            <v>Procket</v>
          </cell>
          <cell r="I1319">
            <v>0</v>
          </cell>
          <cell r="K1319" t="str">
            <v>Procket</v>
          </cell>
          <cell r="R1319">
            <v>0</v>
          </cell>
        </row>
        <row r="1320">
          <cell r="B1320" t="str">
            <v>Quarry</v>
          </cell>
          <cell r="I1320">
            <v>0</v>
          </cell>
          <cell r="K1320" t="str">
            <v>Quarry</v>
          </cell>
          <cell r="R1320">
            <v>0</v>
          </cell>
        </row>
        <row r="1321">
          <cell r="B1321" t="str">
            <v>Redback</v>
          </cell>
          <cell r="I1321">
            <v>0</v>
          </cell>
          <cell r="K1321" t="str">
            <v>Redback</v>
          </cell>
          <cell r="R1321">
            <v>0</v>
          </cell>
        </row>
        <row r="1322">
          <cell r="B1322" t="str">
            <v>Riverstone</v>
          </cell>
          <cell r="I1322">
            <v>0</v>
          </cell>
          <cell r="K1322" t="str">
            <v>Riverstone</v>
          </cell>
          <cell r="R1322">
            <v>0</v>
          </cell>
        </row>
        <row r="1323">
          <cell r="B1323" t="str">
            <v>Tellabs</v>
          </cell>
          <cell r="C1323">
            <v>0</v>
          </cell>
          <cell r="D1323">
            <v>46</v>
          </cell>
          <cell r="E1323">
            <v>0</v>
          </cell>
          <cell r="F1323">
            <v>0</v>
          </cell>
          <cell r="G1323">
            <v>0</v>
          </cell>
          <cell r="H1323">
            <v>0</v>
          </cell>
          <cell r="I1323">
            <v>46</v>
          </cell>
          <cell r="K1323" t="str">
            <v>Tellabs</v>
          </cell>
          <cell r="L1323">
            <v>0</v>
          </cell>
          <cell r="M1323">
            <v>484</v>
          </cell>
          <cell r="N1323">
            <v>0</v>
          </cell>
          <cell r="O1323">
            <v>0</v>
          </cell>
          <cell r="P1323">
            <v>0</v>
          </cell>
          <cell r="Q1323">
            <v>0</v>
          </cell>
          <cell r="R1323">
            <v>484</v>
          </cell>
        </row>
        <row r="1324">
          <cell r="B1324" t="str">
            <v>ZTE</v>
          </cell>
          <cell r="C1324">
            <v>3</v>
          </cell>
          <cell r="D1324">
            <v>26</v>
          </cell>
          <cell r="E1324">
            <v>0</v>
          </cell>
          <cell r="F1324">
            <v>0</v>
          </cell>
          <cell r="G1324">
            <v>39</v>
          </cell>
          <cell r="H1324">
            <v>0</v>
          </cell>
          <cell r="I1324">
            <v>68</v>
          </cell>
          <cell r="K1324" t="str">
            <v>ZTE</v>
          </cell>
          <cell r="L1324">
            <v>12</v>
          </cell>
          <cell r="M1324">
            <v>366</v>
          </cell>
          <cell r="N1324">
            <v>0</v>
          </cell>
          <cell r="O1324">
            <v>0</v>
          </cell>
          <cell r="P1324">
            <v>23450</v>
          </cell>
          <cell r="Q1324">
            <v>0</v>
          </cell>
          <cell r="R1324">
            <v>23828</v>
          </cell>
        </row>
        <row r="1325">
          <cell r="B1325" t="str">
            <v>Other</v>
          </cell>
          <cell r="C1325">
            <v>0</v>
          </cell>
          <cell r="D1325">
            <v>0</v>
          </cell>
          <cell r="E1325">
            <v>0</v>
          </cell>
          <cell r="F1325">
            <v>0</v>
          </cell>
          <cell r="G1325">
            <v>1</v>
          </cell>
          <cell r="H1325">
            <v>0</v>
          </cell>
          <cell r="I1325">
            <v>1</v>
          </cell>
          <cell r="K1325" t="str">
            <v>Other</v>
          </cell>
          <cell r="L1325">
            <v>0</v>
          </cell>
          <cell r="M1325">
            <v>0</v>
          </cell>
          <cell r="N1325">
            <v>0</v>
          </cell>
          <cell r="O1325">
            <v>0</v>
          </cell>
          <cell r="P1325">
            <v>6</v>
          </cell>
          <cell r="Q1325">
            <v>0</v>
          </cell>
          <cell r="R1325">
            <v>6</v>
          </cell>
        </row>
        <row r="1326">
          <cell r="B1326" t="str">
            <v>Total</v>
          </cell>
          <cell r="C1326">
            <v>184</v>
          </cell>
          <cell r="D1326">
            <v>521</v>
          </cell>
          <cell r="E1326">
            <v>34</v>
          </cell>
          <cell r="F1326">
            <v>0</v>
          </cell>
          <cell r="G1326">
            <v>224</v>
          </cell>
          <cell r="H1326">
            <v>15</v>
          </cell>
          <cell r="I1326">
            <v>978</v>
          </cell>
          <cell r="K1326" t="str">
            <v>Total</v>
          </cell>
          <cell r="L1326">
            <v>779</v>
          </cell>
          <cell r="M1326">
            <v>6485</v>
          </cell>
          <cell r="N1326">
            <v>360</v>
          </cell>
          <cell r="O1326">
            <v>0</v>
          </cell>
          <cell r="P1326">
            <v>81464</v>
          </cell>
          <cell r="Q1326">
            <v>108</v>
          </cell>
          <cell r="R1326">
            <v>89196</v>
          </cell>
        </row>
        <row r="1330">
          <cell r="B1330" t="str">
            <v>Vendor</v>
          </cell>
          <cell r="C1330" t="str">
            <v>Core IP/MPLS</v>
          </cell>
          <cell r="D1330" t="str">
            <v xml:space="preserve">Edge IP/MPLS </v>
          </cell>
          <cell r="E1330" t="str">
            <v>Subscriber Service Router</v>
          </cell>
          <cell r="F1330" t="str">
            <v>BRAS</v>
          </cell>
          <cell r="G1330" t="str">
            <v>IP/Ethernet</v>
          </cell>
          <cell r="H1330" t="str">
            <v>ATM/MPLS</v>
          </cell>
          <cell r="I1330" t="str">
            <v>Total IPS</v>
          </cell>
          <cell r="K1330" t="str">
            <v>Vendor</v>
          </cell>
          <cell r="L1330" t="str">
            <v>Core IP/MPLS</v>
          </cell>
          <cell r="M1330" t="str">
            <v>Edge IP/MPLS</v>
          </cell>
          <cell r="N1330" t="str">
            <v>Subscriber Service Router</v>
          </cell>
          <cell r="O1330" t="str">
            <v>BRAS</v>
          </cell>
          <cell r="P1330" t="str">
            <v>IP/Ethernet</v>
          </cell>
          <cell r="Q1330" t="str">
            <v>ATM/MPLS</v>
          </cell>
          <cell r="R1330" t="str">
            <v>Total IPS</v>
          </cell>
        </row>
        <row r="1331">
          <cell r="B1331" t="str">
            <v>Alaxala Networks</v>
          </cell>
          <cell r="C1331">
            <v>0</v>
          </cell>
          <cell r="D1331">
            <v>36</v>
          </cell>
          <cell r="E1331">
            <v>0</v>
          </cell>
          <cell r="F1331">
            <v>0</v>
          </cell>
          <cell r="G1331">
            <v>11</v>
          </cell>
          <cell r="H1331">
            <v>0</v>
          </cell>
          <cell r="I1331">
            <v>47</v>
          </cell>
          <cell r="K1331" t="str">
            <v>Alaxala Networks</v>
          </cell>
          <cell r="L1331">
            <v>0</v>
          </cell>
          <cell r="M1331">
            <v>260</v>
          </cell>
          <cell r="N1331">
            <v>0</v>
          </cell>
          <cell r="O1331">
            <v>0</v>
          </cell>
          <cell r="P1331">
            <v>1400</v>
          </cell>
          <cell r="Q1331">
            <v>0</v>
          </cell>
          <cell r="R1331">
            <v>1660</v>
          </cell>
        </row>
        <row r="1332">
          <cell r="B1332" t="str">
            <v>Alcatel-Lucent</v>
          </cell>
          <cell r="C1332">
            <v>0</v>
          </cell>
          <cell r="D1332">
            <v>61</v>
          </cell>
          <cell r="E1332">
            <v>0</v>
          </cell>
          <cell r="F1332">
            <v>0</v>
          </cell>
          <cell r="G1332">
            <v>0</v>
          </cell>
          <cell r="H1332">
            <v>5</v>
          </cell>
          <cell r="I1332">
            <v>66</v>
          </cell>
          <cell r="K1332" t="str">
            <v>Alcatel-Lucent</v>
          </cell>
          <cell r="L1332">
            <v>0</v>
          </cell>
          <cell r="M1332">
            <v>525</v>
          </cell>
          <cell r="N1332">
            <v>0</v>
          </cell>
          <cell r="O1332">
            <v>0</v>
          </cell>
          <cell r="P1332">
            <v>0</v>
          </cell>
          <cell r="Q1332">
            <v>32</v>
          </cell>
          <cell r="R1332">
            <v>557</v>
          </cell>
        </row>
        <row r="1333">
          <cell r="B1333" t="str">
            <v>Atrica</v>
          </cell>
          <cell r="I1333">
            <v>0</v>
          </cell>
          <cell r="K1333" t="str">
            <v>Atrica</v>
          </cell>
          <cell r="R1333">
            <v>0</v>
          </cell>
        </row>
        <row r="1334">
          <cell r="B1334" t="str">
            <v>Avici</v>
          </cell>
          <cell r="I1334">
            <v>0</v>
          </cell>
          <cell r="K1334" t="str">
            <v>Avici</v>
          </cell>
          <cell r="R1334">
            <v>0</v>
          </cell>
        </row>
        <row r="1335">
          <cell r="B1335" t="str">
            <v>Brocade</v>
          </cell>
          <cell r="C1335">
            <v>0</v>
          </cell>
          <cell r="D1335">
            <v>0</v>
          </cell>
          <cell r="E1335">
            <v>0</v>
          </cell>
          <cell r="F1335">
            <v>0</v>
          </cell>
          <cell r="G1335">
            <v>2</v>
          </cell>
          <cell r="H1335">
            <v>0</v>
          </cell>
          <cell r="I1335">
            <v>2</v>
          </cell>
          <cell r="K1335" t="str">
            <v>Brocade</v>
          </cell>
          <cell r="L1335">
            <v>0</v>
          </cell>
          <cell r="M1335">
            <v>0</v>
          </cell>
          <cell r="N1335">
            <v>0</v>
          </cell>
          <cell r="O1335">
            <v>0</v>
          </cell>
          <cell r="P1335">
            <v>33</v>
          </cell>
          <cell r="Q1335">
            <v>0</v>
          </cell>
          <cell r="R1335">
            <v>33</v>
          </cell>
        </row>
        <row r="1336">
          <cell r="B1336" t="str">
            <v>Caspian</v>
          </cell>
          <cell r="I1336">
            <v>0</v>
          </cell>
          <cell r="K1336" t="str">
            <v>Caspian</v>
          </cell>
          <cell r="R1336">
            <v>0</v>
          </cell>
        </row>
        <row r="1337">
          <cell r="B1337" t="str">
            <v>Chiaro</v>
          </cell>
          <cell r="I1337">
            <v>0</v>
          </cell>
          <cell r="K1337" t="str">
            <v>Chiaro</v>
          </cell>
          <cell r="R1337">
            <v>0</v>
          </cell>
        </row>
        <row r="1338">
          <cell r="B1338" t="str">
            <v>Ciena</v>
          </cell>
          <cell r="C1338">
            <v>0</v>
          </cell>
          <cell r="D1338">
            <v>0</v>
          </cell>
          <cell r="F1338">
            <v>0</v>
          </cell>
          <cell r="G1338">
            <v>0</v>
          </cell>
          <cell r="H1338">
            <v>0</v>
          </cell>
          <cell r="I1338">
            <v>0</v>
          </cell>
          <cell r="K1338" t="str">
            <v>Ciena</v>
          </cell>
          <cell r="L1338">
            <v>0</v>
          </cell>
          <cell r="M1338">
            <v>0</v>
          </cell>
          <cell r="N1338">
            <v>0</v>
          </cell>
          <cell r="O1338">
            <v>0</v>
          </cell>
          <cell r="P1338">
            <v>0</v>
          </cell>
          <cell r="Q1338">
            <v>0</v>
          </cell>
          <cell r="R1338">
            <v>0</v>
          </cell>
        </row>
        <row r="1339">
          <cell r="B1339" t="str">
            <v>Cisco</v>
          </cell>
          <cell r="C1339">
            <v>99</v>
          </cell>
          <cell r="D1339">
            <v>196</v>
          </cell>
          <cell r="E1339">
            <v>0</v>
          </cell>
          <cell r="F1339">
            <v>0</v>
          </cell>
          <cell r="G1339">
            <v>39</v>
          </cell>
          <cell r="H1339">
            <v>0</v>
          </cell>
          <cell r="I1339">
            <v>334</v>
          </cell>
          <cell r="K1339" t="str">
            <v>Cisco</v>
          </cell>
          <cell r="L1339">
            <v>258</v>
          </cell>
          <cell r="M1339">
            <v>3880</v>
          </cell>
          <cell r="N1339">
            <v>0</v>
          </cell>
          <cell r="O1339">
            <v>0</v>
          </cell>
          <cell r="P1339">
            <v>1352</v>
          </cell>
          <cell r="Q1339">
            <v>0</v>
          </cell>
          <cell r="R1339">
            <v>5490</v>
          </cell>
        </row>
        <row r="1340">
          <cell r="B1340" t="str">
            <v>Cosine</v>
          </cell>
          <cell r="I1340">
            <v>0</v>
          </cell>
          <cell r="K1340" t="str">
            <v>Cosine</v>
          </cell>
          <cell r="R1340">
            <v>0</v>
          </cell>
        </row>
        <row r="1341">
          <cell r="B1341" t="str">
            <v>ECI Telecom</v>
          </cell>
          <cell r="C1341">
            <v>0</v>
          </cell>
          <cell r="D1341">
            <v>0</v>
          </cell>
          <cell r="E1341">
            <v>0</v>
          </cell>
          <cell r="F1341">
            <v>0</v>
          </cell>
          <cell r="G1341">
            <v>1</v>
          </cell>
          <cell r="H1341">
            <v>0</v>
          </cell>
          <cell r="I1341">
            <v>1</v>
          </cell>
          <cell r="K1341" t="str">
            <v>ECI Telecom</v>
          </cell>
          <cell r="L1341">
            <v>0</v>
          </cell>
          <cell r="M1341">
            <v>0</v>
          </cell>
          <cell r="N1341">
            <v>0</v>
          </cell>
          <cell r="O1341">
            <v>0</v>
          </cell>
          <cell r="P1341">
            <v>35</v>
          </cell>
          <cell r="Q1341">
            <v>0</v>
          </cell>
          <cell r="R1341">
            <v>35</v>
          </cell>
        </row>
        <row r="1342">
          <cell r="B1342" t="str">
            <v>Equipe</v>
          </cell>
          <cell r="I1342">
            <v>0</v>
          </cell>
          <cell r="K1342" t="str">
            <v>Equipe</v>
          </cell>
          <cell r="R1342">
            <v>0</v>
          </cell>
        </row>
        <row r="1343">
          <cell r="B1343" t="str">
            <v>Ericsson</v>
          </cell>
          <cell r="C1343">
            <v>0</v>
          </cell>
          <cell r="D1343">
            <v>31</v>
          </cell>
          <cell r="E1343">
            <v>0</v>
          </cell>
          <cell r="F1343">
            <v>0</v>
          </cell>
          <cell r="G1343">
            <v>0</v>
          </cell>
          <cell r="H1343">
            <v>3</v>
          </cell>
          <cell r="I1343">
            <v>34</v>
          </cell>
          <cell r="K1343" t="str">
            <v>Ericsson</v>
          </cell>
          <cell r="L1343">
            <v>0</v>
          </cell>
          <cell r="M1343">
            <v>343</v>
          </cell>
          <cell r="N1343">
            <v>0</v>
          </cell>
          <cell r="O1343">
            <v>0</v>
          </cell>
          <cell r="P1343">
            <v>0</v>
          </cell>
          <cell r="Q1343">
            <v>15</v>
          </cell>
          <cell r="R1343">
            <v>358</v>
          </cell>
        </row>
        <row r="1344">
          <cell r="B1344" t="str">
            <v>Extreme</v>
          </cell>
          <cell r="C1344">
            <v>0</v>
          </cell>
          <cell r="D1344">
            <v>0</v>
          </cell>
          <cell r="E1344">
            <v>0</v>
          </cell>
          <cell r="F1344">
            <v>0</v>
          </cell>
          <cell r="G1344">
            <v>2</v>
          </cell>
          <cell r="H1344">
            <v>0</v>
          </cell>
          <cell r="I1344">
            <v>2</v>
          </cell>
          <cell r="K1344" t="str">
            <v>Extreme</v>
          </cell>
          <cell r="L1344">
            <v>0</v>
          </cell>
          <cell r="M1344">
            <v>0</v>
          </cell>
          <cell r="N1344">
            <v>0</v>
          </cell>
          <cell r="O1344">
            <v>0</v>
          </cell>
          <cell r="P1344">
            <v>87</v>
          </cell>
          <cell r="Q1344">
            <v>0</v>
          </cell>
          <cell r="R1344">
            <v>87</v>
          </cell>
        </row>
        <row r="1345">
          <cell r="B1345" t="str">
            <v>Force10</v>
          </cell>
          <cell r="C1345">
            <v>0</v>
          </cell>
          <cell r="D1345">
            <v>0</v>
          </cell>
          <cell r="E1345">
            <v>0</v>
          </cell>
          <cell r="F1345">
            <v>0</v>
          </cell>
          <cell r="G1345">
            <v>1</v>
          </cell>
          <cell r="H1345">
            <v>0</v>
          </cell>
          <cell r="I1345">
            <v>1</v>
          </cell>
          <cell r="K1345" t="str">
            <v>Force10</v>
          </cell>
          <cell r="L1345">
            <v>0</v>
          </cell>
          <cell r="M1345">
            <v>0</v>
          </cell>
          <cell r="N1345">
            <v>0</v>
          </cell>
          <cell r="O1345">
            <v>0</v>
          </cell>
          <cell r="P1345">
            <v>6</v>
          </cell>
          <cell r="Q1345">
            <v>0</v>
          </cell>
          <cell r="R1345">
            <v>6</v>
          </cell>
        </row>
        <row r="1346">
          <cell r="B1346" t="str">
            <v>Fujitsu</v>
          </cell>
          <cell r="C1346">
            <v>8</v>
          </cell>
          <cell r="D1346">
            <v>0</v>
          </cell>
          <cell r="E1346">
            <v>0</v>
          </cell>
          <cell r="F1346">
            <v>0</v>
          </cell>
          <cell r="G1346">
            <v>32</v>
          </cell>
          <cell r="H1346">
            <v>0</v>
          </cell>
          <cell r="I1346">
            <v>40</v>
          </cell>
          <cell r="K1346" t="str">
            <v>Fujitsu</v>
          </cell>
          <cell r="L1346">
            <v>64</v>
          </cell>
          <cell r="M1346">
            <v>0</v>
          </cell>
          <cell r="N1346">
            <v>0</v>
          </cell>
          <cell r="O1346">
            <v>0</v>
          </cell>
          <cell r="P1346">
            <v>1110</v>
          </cell>
          <cell r="Q1346">
            <v>0</v>
          </cell>
          <cell r="R1346">
            <v>1174</v>
          </cell>
        </row>
        <row r="1347">
          <cell r="B1347" t="str">
            <v>Hammerhead Systems</v>
          </cell>
          <cell r="I1347">
            <v>0</v>
          </cell>
          <cell r="K1347" t="str">
            <v>Hammerhead Systems</v>
          </cell>
          <cell r="R1347">
            <v>0</v>
          </cell>
        </row>
        <row r="1348">
          <cell r="B1348" t="str">
            <v>Hitachi</v>
          </cell>
          <cell r="I1348">
            <v>0</v>
          </cell>
          <cell r="K1348" t="str">
            <v>Hitachi</v>
          </cell>
          <cell r="R1348">
            <v>0</v>
          </cell>
        </row>
        <row r="1349">
          <cell r="B1349" t="str">
            <v>Hitachi Cable</v>
          </cell>
          <cell r="C1349">
            <v>0</v>
          </cell>
          <cell r="D1349">
            <v>0</v>
          </cell>
          <cell r="E1349">
            <v>0</v>
          </cell>
          <cell r="F1349">
            <v>0</v>
          </cell>
          <cell r="G1349">
            <v>20</v>
          </cell>
          <cell r="H1349">
            <v>0</v>
          </cell>
          <cell r="I1349">
            <v>20</v>
          </cell>
          <cell r="K1349" t="str">
            <v>Hitachi Cable</v>
          </cell>
          <cell r="L1349">
            <v>0</v>
          </cell>
          <cell r="M1349">
            <v>0</v>
          </cell>
          <cell r="N1349">
            <v>0</v>
          </cell>
          <cell r="O1349">
            <v>0</v>
          </cell>
          <cell r="P1349">
            <v>24</v>
          </cell>
          <cell r="Q1349">
            <v>0</v>
          </cell>
          <cell r="R1349">
            <v>24</v>
          </cell>
        </row>
        <row r="1350">
          <cell r="B1350" t="str">
            <v>Huawei</v>
          </cell>
          <cell r="C1350">
            <v>39</v>
          </cell>
          <cell r="D1350">
            <v>67</v>
          </cell>
          <cell r="E1350">
            <v>13</v>
          </cell>
          <cell r="F1350">
            <v>0</v>
          </cell>
          <cell r="G1350">
            <v>68</v>
          </cell>
          <cell r="H1350">
            <v>0</v>
          </cell>
          <cell r="I1350">
            <v>187</v>
          </cell>
          <cell r="K1350" t="str">
            <v>Huawei</v>
          </cell>
          <cell r="L1350">
            <v>291</v>
          </cell>
          <cell r="M1350">
            <v>955</v>
          </cell>
          <cell r="N1350">
            <v>224</v>
          </cell>
          <cell r="O1350">
            <v>0</v>
          </cell>
          <cell r="P1350">
            <v>42903</v>
          </cell>
          <cell r="Q1350">
            <v>0</v>
          </cell>
          <cell r="R1350">
            <v>44373</v>
          </cell>
        </row>
        <row r="1351">
          <cell r="B1351" t="str">
            <v>Hyperchip</v>
          </cell>
          <cell r="I1351">
            <v>0</v>
          </cell>
          <cell r="K1351" t="str">
            <v>Hyperchip</v>
          </cell>
          <cell r="R1351">
            <v>0</v>
          </cell>
        </row>
        <row r="1352">
          <cell r="B1352" t="str">
            <v>Juniper</v>
          </cell>
          <cell r="C1352">
            <v>30</v>
          </cell>
          <cell r="D1352">
            <v>36</v>
          </cell>
          <cell r="E1352">
            <v>5</v>
          </cell>
          <cell r="F1352">
            <v>0</v>
          </cell>
          <cell r="G1352">
            <v>0</v>
          </cell>
          <cell r="H1352">
            <v>0</v>
          </cell>
          <cell r="I1352">
            <v>71</v>
          </cell>
          <cell r="K1352" t="str">
            <v>Juniper</v>
          </cell>
          <cell r="L1352">
            <v>51</v>
          </cell>
          <cell r="M1352">
            <v>385</v>
          </cell>
          <cell r="N1352">
            <v>36</v>
          </cell>
          <cell r="O1352">
            <v>0</v>
          </cell>
          <cell r="P1352">
            <v>0</v>
          </cell>
          <cell r="Q1352">
            <v>0</v>
          </cell>
          <cell r="R1352">
            <v>472</v>
          </cell>
        </row>
        <row r="1353">
          <cell r="B1353" t="str">
            <v>Laurel Networks</v>
          </cell>
          <cell r="I1353">
            <v>0</v>
          </cell>
          <cell r="K1353" t="str">
            <v>Laurel Networks</v>
          </cell>
          <cell r="R1353">
            <v>0</v>
          </cell>
        </row>
        <row r="1354">
          <cell r="B1354" t="str">
            <v>Lucent</v>
          </cell>
          <cell r="I1354">
            <v>0</v>
          </cell>
          <cell r="K1354" t="str">
            <v>Lucent</v>
          </cell>
          <cell r="R1354">
            <v>0</v>
          </cell>
        </row>
        <row r="1355">
          <cell r="B1355" t="str">
            <v>NEC</v>
          </cell>
          <cell r="C1355">
            <v>0</v>
          </cell>
          <cell r="D1355">
            <v>33</v>
          </cell>
          <cell r="E1355">
            <v>0</v>
          </cell>
          <cell r="F1355">
            <v>0</v>
          </cell>
          <cell r="G1355">
            <v>16</v>
          </cell>
          <cell r="H1355">
            <v>4</v>
          </cell>
          <cell r="I1355">
            <v>53</v>
          </cell>
          <cell r="K1355" t="str">
            <v>NEC</v>
          </cell>
          <cell r="L1355">
            <v>0</v>
          </cell>
          <cell r="M1355">
            <v>264</v>
          </cell>
          <cell r="N1355">
            <v>0</v>
          </cell>
          <cell r="O1355">
            <v>0</v>
          </cell>
          <cell r="P1355">
            <v>561</v>
          </cell>
          <cell r="Q1355">
            <v>132</v>
          </cell>
          <cell r="R1355">
            <v>957</v>
          </cell>
        </row>
        <row r="1356">
          <cell r="B1356" t="str">
            <v>Nokia Siemens Networks</v>
          </cell>
          <cell r="C1356">
            <v>0</v>
          </cell>
          <cell r="D1356">
            <v>0</v>
          </cell>
          <cell r="E1356">
            <v>0</v>
          </cell>
          <cell r="F1356">
            <v>0</v>
          </cell>
          <cell r="G1356">
            <v>13</v>
          </cell>
          <cell r="H1356">
            <v>0</v>
          </cell>
          <cell r="I1356">
            <v>13</v>
          </cell>
          <cell r="K1356" t="str">
            <v>Nokia Siemens Networks</v>
          </cell>
          <cell r="L1356">
            <v>0</v>
          </cell>
          <cell r="M1356">
            <v>0</v>
          </cell>
          <cell r="N1356">
            <v>0</v>
          </cell>
          <cell r="O1356">
            <v>0</v>
          </cell>
          <cell r="P1356">
            <v>100</v>
          </cell>
          <cell r="Q1356">
            <v>0</v>
          </cell>
          <cell r="R1356">
            <v>100</v>
          </cell>
        </row>
        <row r="1357">
          <cell r="B1357" t="str">
            <v>Nortel</v>
          </cell>
          <cell r="C1357">
            <v>0</v>
          </cell>
          <cell r="D1357">
            <v>0</v>
          </cell>
          <cell r="E1357">
            <v>0</v>
          </cell>
          <cell r="F1357">
            <v>0</v>
          </cell>
          <cell r="G1357">
            <v>5</v>
          </cell>
          <cell r="H1357">
            <v>4</v>
          </cell>
          <cell r="I1357">
            <v>9</v>
          </cell>
          <cell r="K1357" t="str">
            <v>Nortel</v>
          </cell>
          <cell r="L1357">
            <v>0</v>
          </cell>
          <cell r="M1357">
            <v>0</v>
          </cell>
          <cell r="N1357">
            <v>0</v>
          </cell>
          <cell r="O1357">
            <v>0</v>
          </cell>
          <cell r="P1357">
            <v>202</v>
          </cell>
          <cell r="Q1357">
            <v>26</v>
          </cell>
          <cell r="R1357">
            <v>228</v>
          </cell>
        </row>
        <row r="1358">
          <cell r="B1358" t="str">
            <v>Procket</v>
          </cell>
          <cell r="I1358">
            <v>0</v>
          </cell>
          <cell r="K1358" t="str">
            <v>Procket</v>
          </cell>
          <cell r="R1358">
            <v>0</v>
          </cell>
        </row>
        <row r="1359">
          <cell r="B1359" t="str">
            <v>Quarry</v>
          </cell>
          <cell r="I1359">
            <v>0</v>
          </cell>
          <cell r="K1359" t="str">
            <v>Quarry</v>
          </cell>
          <cell r="R1359">
            <v>0</v>
          </cell>
        </row>
        <row r="1360">
          <cell r="B1360" t="str">
            <v>Redback</v>
          </cell>
          <cell r="I1360">
            <v>0</v>
          </cell>
          <cell r="K1360" t="str">
            <v>Redback</v>
          </cell>
          <cell r="R1360">
            <v>0</v>
          </cell>
        </row>
        <row r="1361">
          <cell r="B1361" t="str">
            <v>Riverstone</v>
          </cell>
          <cell r="I1361">
            <v>0</v>
          </cell>
          <cell r="K1361" t="str">
            <v>Riverstone</v>
          </cell>
          <cell r="R1361">
            <v>0</v>
          </cell>
        </row>
        <row r="1362">
          <cell r="B1362" t="str">
            <v>Tellabs</v>
          </cell>
          <cell r="C1362">
            <v>0</v>
          </cell>
          <cell r="D1362">
            <v>8</v>
          </cell>
          <cell r="E1362">
            <v>0</v>
          </cell>
          <cell r="F1362">
            <v>0</v>
          </cell>
          <cell r="G1362">
            <v>0</v>
          </cell>
          <cell r="H1362">
            <v>0</v>
          </cell>
          <cell r="I1362">
            <v>8</v>
          </cell>
          <cell r="K1362" t="str">
            <v>Tellabs</v>
          </cell>
          <cell r="L1362">
            <v>0</v>
          </cell>
          <cell r="M1362">
            <v>86</v>
          </cell>
          <cell r="N1362">
            <v>0</v>
          </cell>
          <cell r="O1362">
            <v>0</v>
          </cell>
          <cell r="P1362">
            <v>0</v>
          </cell>
          <cell r="Q1362">
            <v>0</v>
          </cell>
          <cell r="R1362">
            <v>86</v>
          </cell>
        </row>
        <row r="1363">
          <cell r="B1363" t="str">
            <v>ZTE</v>
          </cell>
          <cell r="C1363">
            <v>2</v>
          </cell>
          <cell r="D1363">
            <v>17</v>
          </cell>
          <cell r="E1363">
            <v>0</v>
          </cell>
          <cell r="F1363">
            <v>0</v>
          </cell>
          <cell r="G1363">
            <v>24</v>
          </cell>
          <cell r="H1363">
            <v>0</v>
          </cell>
          <cell r="I1363">
            <v>43</v>
          </cell>
          <cell r="K1363" t="str">
            <v>ZTE</v>
          </cell>
          <cell r="L1363">
            <v>8</v>
          </cell>
          <cell r="M1363">
            <v>277</v>
          </cell>
          <cell r="N1363">
            <v>0</v>
          </cell>
          <cell r="O1363">
            <v>0</v>
          </cell>
          <cell r="P1363">
            <v>13168</v>
          </cell>
          <cell r="Q1363">
            <v>0</v>
          </cell>
          <cell r="R1363">
            <v>13453</v>
          </cell>
        </row>
        <row r="1364">
          <cell r="B1364" t="str">
            <v>Other</v>
          </cell>
          <cell r="C1364">
            <v>0</v>
          </cell>
          <cell r="D1364">
            <v>0</v>
          </cell>
          <cell r="E1364">
            <v>0</v>
          </cell>
          <cell r="F1364">
            <v>0</v>
          </cell>
          <cell r="G1364">
            <v>1</v>
          </cell>
          <cell r="H1364">
            <v>0</v>
          </cell>
          <cell r="I1364">
            <v>1</v>
          </cell>
          <cell r="K1364" t="str">
            <v>Other</v>
          </cell>
          <cell r="L1364">
            <v>0</v>
          </cell>
          <cell r="M1364">
            <v>0</v>
          </cell>
          <cell r="N1364">
            <v>0</v>
          </cell>
          <cell r="O1364">
            <v>0</v>
          </cell>
          <cell r="P1364">
            <v>6</v>
          </cell>
          <cell r="Q1364">
            <v>0</v>
          </cell>
          <cell r="R1364">
            <v>6</v>
          </cell>
        </row>
        <row r="1365">
          <cell r="B1365" t="str">
            <v>Total</v>
          </cell>
          <cell r="C1365">
            <v>178</v>
          </cell>
          <cell r="D1365">
            <v>485</v>
          </cell>
          <cell r="E1365">
            <v>18</v>
          </cell>
          <cell r="F1365">
            <v>0</v>
          </cell>
          <cell r="G1365">
            <v>235</v>
          </cell>
          <cell r="H1365">
            <v>16</v>
          </cell>
          <cell r="I1365">
            <v>932</v>
          </cell>
          <cell r="K1365" t="str">
            <v>Total</v>
          </cell>
          <cell r="L1365">
            <v>672</v>
          </cell>
          <cell r="M1365">
            <v>6975</v>
          </cell>
          <cell r="N1365">
            <v>260</v>
          </cell>
          <cell r="O1365">
            <v>0</v>
          </cell>
          <cell r="P1365">
            <v>60987</v>
          </cell>
          <cell r="Q1365">
            <v>205</v>
          </cell>
          <cell r="R1365">
            <v>69099</v>
          </cell>
        </row>
        <row r="1369">
          <cell r="B1369" t="str">
            <v>Vendor</v>
          </cell>
          <cell r="C1369" t="str">
            <v>Core IP/MPLS</v>
          </cell>
          <cell r="D1369" t="str">
            <v xml:space="preserve">Edge IP/MPLS </v>
          </cell>
          <cell r="E1369" t="str">
            <v>Subscriber Service Router</v>
          </cell>
          <cell r="F1369" t="str">
            <v>BRAS</v>
          </cell>
          <cell r="G1369" t="str">
            <v>IP/Ethernet</v>
          </cell>
          <cell r="H1369" t="str">
            <v>ATM/MPLS</v>
          </cell>
          <cell r="I1369" t="str">
            <v>Total IPS</v>
          </cell>
          <cell r="K1369" t="str">
            <v>Vendor</v>
          </cell>
          <cell r="L1369" t="str">
            <v>Core IP/MPLS</v>
          </cell>
          <cell r="M1369" t="str">
            <v>Edge IP/MPLS</v>
          </cell>
          <cell r="N1369" t="str">
            <v>Subscriber Service Router</v>
          </cell>
          <cell r="O1369" t="str">
            <v>BRAS</v>
          </cell>
          <cell r="P1369" t="str">
            <v>IP/Ethernet</v>
          </cell>
          <cell r="Q1369" t="str">
            <v>ATM/MPLS</v>
          </cell>
          <cell r="R1369" t="str">
            <v>Total IPS</v>
          </cell>
        </row>
        <row r="1370">
          <cell r="B1370" t="str">
            <v>Alaxala Networks</v>
          </cell>
          <cell r="I1370">
            <v>0</v>
          </cell>
          <cell r="K1370" t="str">
            <v>Alaxala Networks</v>
          </cell>
          <cell r="R1370">
            <v>0</v>
          </cell>
        </row>
        <row r="1371">
          <cell r="B1371" t="str">
            <v>Alcatel-Lucent</v>
          </cell>
          <cell r="I1371">
            <v>0</v>
          </cell>
          <cell r="K1371" t="str">
            <v>Alcatel-Lucent</v>
          </cell>
          <cell r="R1371">
            <v>0</v>
          </cell>
        </row>
        <row r="1372">
          <cell r="B1372" t="str">
            <v>Atrica</v>
          </cell>
          <cell r="I1372">
            <v>0</v>
          </cell>
          <cell r="K1372" t="str">
            <v>Atrica</v>
          </cell>
          <cell r="R1372">
            <v>0</v>
          </cell>
        </row>
        <row r="1373">
          <cell r="B1373" t="str">
            <v>Avici</v>
          </cell>
          <cell r="I1373">
            <v>0</v>
          </cell>
          <cell r="K1373" t="str">
            <v>Avici</v>
          </cell>
          <cell r="R1373">
            <v>0</v>
          </cell>
        </row>
        <row r="1374">
          <cell r="B1374" t="str">
            <v>Brocade</v>
          </cell>
          <cell r="I1374">
            <v>0</v>
          </cell>
          <cell r="K1374" t="str">
            <v>Brocade</v>
          </cell>
          <cell r="R1374">
            <v>0</v>
          </cell>
        </row>
        <row r="1375">
          <cell r="B1375" t="str">
            <v>Caspian</v>
          </cell>
          <cell r="I1375">
            <v>0</v>
          </cell>
          <cell r="K1375" t="str">
            <v>Caspian</v>
          </cell>
          <cell r="R1375">
            <v>0</v>
          </cell>
        </row>
        <row r="1376">
          <cell r="B1376" t="str">
            <v>Chiaro</v>
          </cell>
          <cell r="I1376">
            <v>0</v>
          </cell>
          <cell r="K1376" t="str">
            <v>Chiaro</v>
          </cell>
          <cell r="R1376">
            <v>0</v>
          </cell>
        </row>
        <row r="1377">
          <cell r="B1377" t="str">
            <v>Ciena</v>
          </cell>
          <cell r="I1377">
            <v>0</v>
          </cell>
          <cell r="K1377" t="str">
            <v>Ciena</v>
          </cell>
          <cell r="R1377">
            <v>0</v>
          </cell>
        </row>
        <row r="1378">
          <cell r="B1378" t="str">
            <v>Cisco</v>
          </cell>
          <cell r="I1378">
            <v>0</v>
          </cell>
          <cell r="K1378" t="str">
            <v>Cisco</v>
          </cell>
          <cell r="R1378">
            <v>0</v>
          </cell>
        </row>
        <row r="1379">
          <cell r="B1379" t="str">
            <v>Cosine</v>
          </cell>
          <cell r="I1379">
            <v>0</v>
          </cell>
          <cell r="K1379" t="str">
            <v>Cosine</v>
          </cell>
          <cell r="R1379">
            <v>0</v>
          </cell>
        </row>
        <row r="1380">
          <cell r="B1380" t="str">
            <v>ECI Telecom</v>
          </cell>
          <cell r="I1380">
            <v>0</v>
          </cell>
          <cell r="K1380" t="str">
            <v>ECI Telecom</v>
          </cell>
          <cell r="R1380">
            <v>0</v>
          </cell>
        </row>
        <row r="1381">
          <cell r="B1381" t="str">
            <v>Equipe</v>
          </cell>
          <cell r="I1381">
            <v>0</v>
          </cell>
          <cell r="K1381" t="str">
            <v>Equipe</v>
          </cell>
          <cell r="R1381">
            <v>0</v>
          </cell>
        </row>
        <row r="1382">
          <cell r="B1382" t="str">
            <v>Ericsson</v>
          </cell>
          <cell r="I1382">
            <v>0</v>
          </cell>
          <cell r="K1382" t="str">
            <v>Ericsson</v>
          </cell>
          <cell r="R1382">
            <v>0</v>
          </cell>
        </row>
        <row r="1383">
          <cell r="B1383" t="str">
            <v>Extreme</v>
          </cell>
          <cell r="I1383">
            <v>0</v>
          </cell>
          <cell r="K1383" t="str">
            <v>Extreme</v>
          </cell>
          <cell r="R1383">
            <v>0</v>
          </cell>
        </row>
        <row r="1384">
          <cell r="B1384" t="str">
            <v>Force10</v>
          </cell>
          <cell r="I1384">
            <v>0</v>
          </cell>
          <cell r="K1384" t="str">
            <v>Force10</v>
          </cell>
          <cell r="R1384">
            <v>0</v>
          </cell>
        </row>
        <row r="1385">
          <cell r="B1385" t="str">
            <v>Fujitsu</v>
          </cell>
          <cell r="I1385">
            <v>0</v>
          </cell>
          <cell r="K1385" t="str">
            <v>Fujitsu</v>
          </cell>
          <cell r="R1385">
            <v>0</v>
          </cell>
        </row>
        <row r="1386">
          <cell r="B1386" t="str">
            <v>Hammerhead Systems</v>
          </cell>
          <cell r="I1386">
            <v>0</v>
          </cell>
          <cell r="K1386" t="str">
            <v>Hammerhead Systems</v>
          </cell>
          <cell r="R1386">
            <v>0</v>
          </cell>
        </row>
        <row r="1387">
          <cell r="B1387" t="str">
            <v>Hitachi</v>
          </cell>
          <cell r="I1387">
            <v>0</v>
          </cell>
          <cell r="K1387" t="str">
            <v>Hitachi</v>
          </cell>
          <cell r="R1387">
            <v>0</v>
          </cell>
        </row>
        <row r="1388">
          <cell r="B1388" t="str">
            <v>Hitachi Cable</v>
          </cell>
          <cell r="I1388">
            <v>0</v>
          </cell>
          <cell r="K1388" t="str">
            <v>Hitachi Cable</v>
          </cell>
          <cell r="R1388">
            <v>0</v>
          </cell>
        </row>
        <row r="1389">
          <cell r="B1389" t="str">
            <v>Huawei</v>
          </cell>
          <cell r="I1389">
            <v>0</v>
          </cell>
          <cell r="K1389" t="str">
            <v>Huawei</v>
          </cell>
          <cell r="R1389">
            <v>0</v>
          </cell>
        </row>
        <row r="1390">
          <cell r="B1390" t="str">
            <v>Hyperchip</v>
          </cell>
          <cell r="I1390">
            <v>0</v>
          </cell>
          <cell r="K1390" t="str">
            <v>Hyperchip</v>
          </cell>
          <cell r="R1390">
            <v>0</v>
          </cell>
        </row>
        <row r="1391">
          <cell r="B1391" t="str">
            <v>Juniper</v>
          </cell>
          <cell r="I1391">
            <v>0</v>
          </cell>
          <cell r="K1391" t="str">
            <v>Juniper</v>
          </cell>
          <cell r="R1391">
            <v>0</v>
          </cell>
        </row>
        <row r="1392">
          <cell r="B1392" t="str">
            <v>Laurel Networks</v>
          </cell>
          <cell r="I1392">
            <v>0</v>
          </cell>
          <cell r="K1392" t="str">
            <v>Laurel Networks</v>
          </cell>
          <cell r="R1392">
            <v>0</v>
          </cell>
        </row>
        <row r="1393">
          <cell r="B1393" t="str">
            <v>Lucent</v>
          </cell>
          <cell r="I1393">
            <v>0</v>
          </cell>
          <cell r="K1393" t="str">
            <v>Lucent</v>
          </cell>
          <cell r="R1393">
            <v>0</v>
          </cell>
        </row>
        <row r="1394">
          <cell r="B1394" t="str">
            <v>NEC</v>
          </cell>
          <cell r="I1394">
            <v>0</v>
          </cell>
          <cell r="K1394" t="str">
            <v>NEC</v>
          </cell>
          <cell r="R1394">
            <v>0</v>
          </cell>
        </row>
        <row r="1395">
          <cell r="B1395" t="str">
            <v>Nokia Siemens Networks</v>
          </cell>
          <cell r="I1395">
            <v>0</v>
          </cell>
          <cell r="K1395" t="str">
            <v>Nokia Siemens Networks</v>
          </cell>
          <cell r="R1395">
            <v>0</v>
          </cell>
        </row>
        <row r="1396">
          <cell r="B1396" t="str">
            <v>Nortel</v>
          </cell>
          <cell r="I1396">
            <v>0</v>
          </cell>
          <cell r="K1396" t="str">
            <v>Nortel</v>
          </cell>
          <cell r="R1396">
            <v>0</v>
          </cell>
        </row>
        <row r="1397">
          <cell r="B1397" t="str">
            <v>Procket</v>
          </cell>
          <cell r="I1397">
            <v>0</v>
          </cell>
          <cell r="K1397" t="str">
            <v>Procket</v>
          </cell>
          <cell r="R1397">
            <v>0</v>
          </cell>
        </row>
        <row r="1398">
          <cell r="B1398" t="str">
            <v>Quarry</v>
          </cell>
          <cell r="I1398">
            <v>0</v>
          </cell>
          <cell r="K1398" t="str">
            <v>Quarry</v>
          </cell>
          <cell r="R1398">
            <v>0</v>
          </cell>
        </row>
        <row r="1399">
          <cell r="B1399" t="str">
            <v>Redback</v>
          </cell>
          <cell r="I1399">
            <v>0</v>
          </cell>
          <cell r="K1399" t="str">
            <v>Redback</v>
          </cell>
          <cell r="R1399">
            <v>0</v>
          </cell>
        </row>
        <row r="1400">
          <cell r="B1400" t="str">
            <v>Riverstone</v>
          </cell>
          <cell r="I1400">
            <v>0</v>
          </cell>
          <cell r="K1400" t="str">
            <v>Riverstone</v>
          </cell>
          <cell r="R1400">
            <v>0</v>
          </cell>
        </row>
        <row r="1401">
          <cell r="B1401" t="str">
            <v>Tellabs</v>
          </cell>
          <cell r="I1401">
            <v>0</v>
          </cell>
          <cell r="K1401" t="str">
            <v>Tellabs</v>
          </cell>
          <cell r="R1401">
            <v>0</v>
          </cell>
        </row>
        <row r="1402">
          <cell r="B1402" t="str">
            <v>ZTE</v>
          </cell>
          <cell r="I1402">
            <v>0</v>
          </cell>
          <cell r="K1402" t="str">
            <v>ZTE</v>
          </cell>
          <cell r="R1402">
            <v>0</v>
          </cell>
        </row>
        <row r="1403">
          <cell r="B1403" t="str">
            <v>Other</v>
          </cell>
          <cell r="I1403">
            <v>0</v>
          </cell>
          <cell r="K1403" t="str">
            <v>Other</v>
          </cell>
          <cell r="R1403">
            <v>0</v>
          </cell>
        </row>
        <row r="1404">
          <cell r="B1404" t="str">
            <v>Total</v>
          </cell>
          <cell r="C1404">
            <v>0</v>
          </cell>
          <cell r="D1404">
            <v>0</v>
          </cell>
          <cell r="E1404">
            <v>0</v>
          </cell>
          <cell r="F1404">
            <v>0</v>
          </cell>
          <cell r="G1404">
            <v>0</v>
          </cell>
          <cell r="H1404">
            <v>0</v>
          </cell>
          <cell r="I1404">
            <v>0</v>
          </cell>
          <cell r="K1404" t="str">
            <v>Total</v>
          </cell>
          <cell r="L1404">
            <v>0</v>
          </cell>
          <cell r="M1404">
            <v>0</v>
          </cell>
          <cell r="N1404">
            <v>0</v>
          </cell>
          <cell r="O1404">
            <v>0</v>
          </cell>
          <cell r="P1404">
            <v>0</v>
          </cell>
          <cell r="Q1404">
            <v>0</v>
          </cell>
          <cell r="R1404">
            <v>0</v>
          </cell>
        </row>
      </sheetData>
      <sheetData sheetId="3">
        <row r="7">
          <cell r="B7" t="str">
            <v>Vendor</v>
          </cell>
          <cell r="C7" t="str">
            <v>Core IP/MPLS</v>
          </cell>
          <cell r="D7" t="str">
            <v xml:space="preserve">Edge IP/MPLS </v>
          </cell>
          <cell r="E7" t="str">
            <v>Subscriber Service Router</v>
          </cell>
          <cell r="F7" t="str">
            <v>BRAS</v>
          </cell>
          <cell r="G7" t="str">
            <v>IP/Ethernet</v>
          </cell>
          <cell r="H7" t="str">
            <v>ATM/MPLS</v>
          </cell>
          <cell r="I7" t="str">
            <v>Total IPS</v>
          </cell>
          <cell r="K7" t="str">
            <v>Vendor</v>
          </cell>
          <cell r="L7" t="str">
            <v>Core IP/MPLS</v>
          </cell>
          <cell r="M7" t="str">
            <v>Edge IP/MPLS</v>
          </cell>
          <cell r="N7" t="str">
            <v>Subscriber Service Router</v>
          </cell>
          <cell r="O7" t="str">
            <v>BRAS</v>
          </cell>
          <cell r="P7" t="str">
            <v>IP/Ethernet</v>
          </cell>
          <cell r="Q7" t="str">
            <v>ATM/MPLS</v>
          </cell>
          <cell r="R7" t="str">
            <v>Total IPS</v>
          </cell>
        </row>
        <row r="8">
          <cell r="B8" t="str">
            <v>Alaxala Networks</v>
          </cell>
          <cell r="I8">
            <v>0</v>
          </cell>
          <cell r="K8" t="str">
            <v>Alaxala Networks</v>
          </cell>
          <cell r="R8">
            <v>0</v>
          </cell>
        </row>
        <row r="9">
          <cell r="B9" t="str">
            <v>Alcatel-Lucent</v>
          </cell>
          <cell r="C9">
            <v>0</v>
          </cell>
          <cell r="D9">
            <v>0</v>
          </cell>
          <cell r="E9">
            <v>1</v>
          </cell>
          <cell r="F9">
            <v>0</v>
          </cell>
          <cell r="G9">
            <v>0</v>
          </cell>
          <cell r="H9">
            <v>16.3</v>
          </cell>
          <cell r="I9">
            <v>17.3</v>
          </cell>
          <cell r="K9" t="str">
            <v>Alcatel-Lucent</v>
          </cell>
          <cell r="L9">
            <v>0</v>
          </cell>
          <cell r="M9">
            <v>0</v>
          </cell>
          <cell r="N9">
            <v>7</v>
          </cell>
          <cell r="O9">
            <v>0</v>
          </cell>
          <cell r="P9">
            <v>0</v>
          </cell>
          <cell r="Q9">
            <v>177</v>
          </cell>
          <cell r="R9">
            <v>184</v>
          </cell>
        </row>
        <row r="10">
          <cell r="B10" t="str">
            <v>Atrica</v>
          </cell>
          <cell r="I10">
            <v>0</v>
          </cell>
          <cell r="K10" t="str">
            <v>Atrica</v>
          </cell>
          <cell r="R10">
            <v>0</v>
          </cell>
        </row>
        <row r="11">
          <cell r="B11" t="str">
            <v>Avici</v>
          </cell>
          <cell r="C11">
            <v>0</v>
          </cell>
          <cell r="D11">
            <v>0</v>
          </cell>
          <cell r="E11">
            <v>0</v>
          </cell>
          <cell r="F11">
            <v>0</v>
          </cell>
          <cell r="G11">
            <v>0</v>
          </cell>
          <cell r="H11">
            <v>0</v>
          </cell>
          <cell r="I11">
            <v>0</v>
          </cell>
          <cell r="K11" t="str">
            <v>Avici</v>
          </cell>
          <cell r="L11">
            <v>0</v>
          </cell>
          <cell r="M11">
            <v>0</v>
          </cell>
          <cell r="N11">
            <v>0</v>
          </cell>
          <cell r="O11">
            <v>0</v>
          </cell>
          <cell r="P11">
            <v>0</v>
          </cell>
          <cell r="Q11">
            <v>0</v>
          </cell>
          <cell r="R11">
            <v>0</v>
          </cell>
        </row>
        <row r="12">
          <cell r="B12" t="str">
            <v>Brocade</v>
          </cell>
          <cell r="C12">
            <v>0</v>
          </cell>
          <cell r="D12">
            <v>0</v>
          </cell>
          <cell r="E12">
            <v>0</v>
          </cell>
          <cell r="F12">
            <v>0</v>
          </cell>
          <cell r="G12">
            <v>0</v>
          </cell>
          <cell r="H12">
            <v>0</v>
          </cell>
          <cell r="I12">
            <v>0</v>
          </cell>
          <cell r="K12" t="str">
            <v>Brocade</v>
          </cell>
          <cell r="L12">
            <v>0</v>
          </cell>
          <cell r="M12">
            <v>0</v>
          </cell>
          <cell r="N12">
            <v>0</v>
          </cell>
          <cell r="O12">
            <v>0</v>
          </cell>
          <cell r="P12">
            <v>0</v>
          </cell>
          <cell r="Q12">
            <v>0</v>
          </cell>
          <cell r="R12">
            <v>0</v>
          </cell>
        </row>
        <row r="13">
          <cell r="B13" t="str">
            <v>Caspian</v>
          </cell>
          <cell r="C13">
            <v>0</v>
          </cell>
          <cell r="D13">
            <v>0</v>
          </cell>
          <cell r="E13">
            <v>0</v>
          </cell>
          <cell r="F13">
            <v>0</v>
          </cell>
          <cell r="G13">
            <v>0</v>
          </cell>
          <cell r="H13">
            <v>0</v>
          </cell>
          <cell r="I13">
            <v>0</v>
          </cell>
          <cell r="K13" t="str">
            <v>Caspian</v>
          </cell>
          <cell r="L13">
            <v>0</v>
          </cell>
          <cell r="M13">
            <v>0</v>
          </cell>
          <cell r="N13">
            <v>0</v>
          </cell>
          <cell r="O13">
            <v>0</v>
          </cell>
          <cell r="P13">
            <v>0</v>
          </cell>
          <cell r="Q13">
            <v>0</v>
          </cell>
          <cell r="R13">
            <v>0</v>
          </cell>
        </row>
        <row r="14">
          <cell r="B14" t="str">
            <v>Chiaro</v>
          </cell>
          <cell r="C14">
            <v>0</v>
          </cell>
          <cell r="D14">
            <v>0</v>
          </cell>
          <cell r="E14">
            <v>0</v>
          </cell>
          <cell r="F14">
            <v>0</v>
          </cell>
          <cell r="G14">
            <v>0</v>
          </cell>
          <cell r="H14">
            <v>0</v>
          </cell>
          <cell r="I14">
            <v>0</v>
          </cell>
          <cell r="K14" t="str">
            <v>Chiaro</v>
          </cell>
          <cell r="L14">
            <v>0</v>
          </cell>
          <cell r="M14">
            <v>0</v>
          </cell>
          <cell r="N14">
            <v>0</v>
          </cell>
          <cell r="O14">
            <v>0</v>
          </cell>
          <cell r="P14">
            <v>0</v>
          </cell>
          <cell r="Q14">
            <v>0</v>
          </cell>
          <cell r="R14">
            <v>0</v>
          </cell>
        </row>
        <row r="15">
          <cell r="B15" t="str">
            <v>Ciena</v>
          </cell>
          <cell r="C15">
            <v>0</v>
          </cell>
          <cell r="D15">
            <v>0</v>
          </cell>
          <cell r="E15">
            <v>0</v>
          </cell>
          <cell r="F15">
            <v>0</v>
          </cell>
          <cell r="G15">
            <v>0</v>
          </cell>
          <cell r="H15">
            <v>0</v>
          </cell>
          <cell r="I15">
            <v>0</v>
          </cell>
          <cell r="K15" t="str">
            <v>Ciena</v>
          </cell>
          <cell r="L15">
            <v>0</v>
          </cell>
          <cell r="M15">
            <v>0</v>
          </cell>
          <cell r="N15">
            <v>0</v>
          </cell>
          <cell r="O15">
            <v>0</v>
          </cell>
          <cell r="P15">
            <v>0</v>
          </cell>
          <cell r="Q15">
            <v>0</v>
          </cell>
          <cell r="R15">
            <v>0</v>
          </cell>
        </row>
        <row r="16">
          <cell r="B16" t="str">
            <v>Cisco</v>
          </cell>
          <cell r="C16">
            <v>5.3</v>
          </cell>
          <cell r="D16">
            <v>8.6</v>
          </cell>
          <cell r="E16">
            <v>1</v>
          </cell>
          <cell r="F16">
            <v>0</v>
          </cell>
          <cell r="G16">
            <v>0</v>
          </cell>
          <cell r="H16">
            <v>4.9000000000000004</v>
          </cell>
          <cell r="I16">
            <v>19.799999999999997</v>
          </cell>
          <cell r="K16" t="str">
            <v>Cisco</v>
          </cell>
          <cell r="L16">
            <v>13</v>
          </cell>
          <cell r="M16">
            <v>206</v>
          </cell>
          <cell r="N16">
            <v>31</v>
          </cell>
          <cell r="O16">
            <v>0</v>
          </cell>
          <cell r="P16">
            <v>0</v>
          </cell>
          <cell r="Q16">
            <v>48</v>
          </cell>
          <cell r="R16">
            <v>298</v>
          </cell>
        </row>
        <row r="17">
          <cell r="B17" t="str">
            <v>Cosine</v>
          </cell>
          <cell r="C17">
            <v>0</v>
          </cell>
          <cell r="D17">
            <v>0</v>
          </cell>
          <cell r="E17">
            <v>0</v>
          </cell>
          <cell r="F17">
            <v>0</v>
          </cell>
          <cell r="G17">
            <v>0</v>
          </cell>
          <cell r="H17">
            <v>0</v>
          </cell>
          <cell r="I17">
            <v>0</v>
          </cell>
          <cell r="K17" t="str">
            <v>Cosine</v>
          </cell>
          <cell r="L17">
            <v>0</v>
          </cell>
          <cell r="M17">
            <v>0</v>
          </cell>
          <cell r="N17">
            <v>0</v>
          </cell>
          <cell r="O17">
            <v>0</v>
          </cell>
          <cell r="P17">
            <v>0</v>
          </cell>
          <cell r="Q17">
            <v>0</v>
          </cell>
          <cell r="R17">
            <v>0</v>
          </cell>
        </row>
        <row r="18">
          <cell r="B18" t="str">
            <v>ECI Telecom</v>
          </cell>
          <cell r="C18">
            <v>0</v>
          </cell>
          <cell r="D18">
            <v>0</v>
          </cell>
          <cell r="E18">
            <v>0</v>
          </cell>
          <cell r="F18">
            <v>0</v>
          </cell>
          <cell r="G18">
            <v>0</v>
          </cell>
          <cell r="H18">
            <v>0</v>
          </cell>
          <cell r="I18">
            <v>0</v>
          </cell>
          <cell r="K18" t="str">
            <v>ECI Telecom</v>
          </cell>
          <cell r="L18">
            <v>0</v>
          </cell>
          <cell r="M18">
            <v>0</v>
          </cell>
          <cell r="N18">
            <v>0</v>
          </cell>
          <cell r="O18">
            <v>0</v>
          </cell>
          <cell r="P18">
            <v>0</v>
          </cell>
          <cell r="Q18">
            <v>0</v>
          </cell>
          <cell r="R18">
            <v>0</v>
          </cell>
        </row>
        <row r="19">
          <cell r="B19" t="str">
            <v>Equipe</v>
          </cell>
          <cell r="C19">
            <v>0</v>
          </cell>
          <cell r="D19">
            <v>0</v>
          </cell>
          <cell r="E19">
            <v>0</v>
          </cell>
          <cell r="F19">
            <v>0</v>
          </cell>
          <cell r="G19">
            <v>0</v>
          </cell>
          <cell r="H19">
            <v>0</v>
          </cell>
          <cell r="I19">
            <v>0</v>
          </cell>
          <cell r="K19" t="str">
            <v>Equipe</v>
          </cell>
          <cell r="L19">
            <v>0</v>
          </cell>
          <cell r="M19">
            <v>0</v>
          </cell>
          <cell r="N19">
            <v>0</v>
          </cell>
          <cell r="O19">
            <v>0</v>
          </cell>
          <cell r="P19">
            <v>0</v>
          </cell>
          <cell r="Q19">
            <v>0</v>
          </cell>
          <cell r="R19">
            <v>0</v>
          </cell>
        </row>
        <row r="20">
          <cell r="B20" t="str">
            <v>Ericsson</v>
          </cell>
          <cell r="C20">
            <v>0</v>
          </cell>
          <cell r="D20">
            <v>0.6</v>
          </cell>
          <cell r="E20">
            <v>0</v>
          </cell>
          <cell r="F20">
            <v>0</v>
          </cell>
          <cell r="G20">
            <v>0</v>
          </cell>
          <cell r="H20">
            <v>27</v>
          </cell>
          <cell r="I20">
            <v>27.6</v>
          </cell>
          <cell r="K20" t="str">
            <v>Ericsson</v>
          </cell>
          <cell r="L20">
            <v>0</v>
          </cell>
          <cell r="M20">
            <v>274</v>
          </cell>
          <cell r="N20">
            <v>0</v>
          </cell>
          <cell r="O20">
            <v>0</v>
          </cell>
          <cell r="P20">
            <v>0</v>
          </cell>
          <cell r="Q20">
            <v>134</v>
          </cell>
          <cell r="R20">
            <v>408</v>
          </cell>
        </row>
        <row r="21">
          <cell r="B21" t="str">
            <v>Extreme</v>
          </cell>
          <cell r="C21">
            <v>0</v>
          </cell>
          <cell r="D21">
            <v>0</v>
          </cell>
          <cell r="E21">
            <v>0</v>
          </cell>
          <cell r="F21">
            <v>0</v>
          </cell>
          <cell r="G21">
            <v>0</v>
          </cell>
          <cell r="H21">
            <v>0</v>
          </cell>
          <cell r="I21">
            <v>0</v>
          </cell>
          <cell r="K21" t="str">
            <v>Extreme</v>
          </cell>
          <cell r="L21">
            <v>0</v>
          </cell>
          <cell r="M21">
            <v>0</v>
          </cell>
          <cell r="N21">
            <v>0</v>
          </cell>
          <cell r="O21">
            <v>0</v>
          </cell>
          <cell r="P21">
            <v>0</v>
          </cell>
          <cell r="Q21">
            <v>0</v>
          </cell>
          <cell r="R21">
            <v>0</v>
          </cell>
        </row>
        <row r="22">
          <cell r="B22" t="str">
            <v>Force10</v>
          </cell>
          <cell r="C22">
            <v>0</v>
          </cell>
          <cell r="D22">
            <v>0</v>
          </cell>
          <cell r="E22">
            <v>0</v>
          </cell>
          <cell r="F22">
            <v>0</v>
          </cell>
          <cell r="G22">
            <v>0</v>
          </cell>
          <cell r="H22">
            <v>0</v>
          </cell>
          <cell r="I22">
            <v>0</v>
          </cell>
          <cell r="K22" t="str">
            <v>Force10</v>
          </cell>
          <cell r="L22">
            <v>0</v>
          </cell>
          <cell r="M22">
            <v>0</v>
          </cell>
          <cell r="N22">
            <v>0</v>
          </cell>
          <cell r="O22">
            <v>0</v>
          </cell>
          <cell r="P22">
            <v>0</v>
          </cell>
          <cell r="Q22">
            <v>0</v>
          </cell>
          <cell r="R22">
            <v>0</v>
          </cell>
        </row>
        <row r="23">
          <cell r="B23" t="str">
            <v>Fujitsu</v>
          </cell>
          <cell r="C23">
            <v>0</v>
          </cell>
          <cell r="D23">
            <v>0</v>
          </cell>
          <cell r="E23">
            <v>0</v>
          </cell>
          <cell r="F23">
            <v>0</v>
          </cell>
          <cell r="G23">
            <v>0</v>
          </cell>
          <cell r="H23">
            <v>0</v>
          </cell>
          <cell r="I23">
            <v>0</v>
          </cell>
          <cell r="K23" t="str">
            <v>Fujitsu</v>
          </cell>
          <cell r="L23">
            <v>0</v>
          </cell>
          <cell r="M23">
            <v>0</v>
          </cell>
          <cell r="N23">
            <v>0</v>
          </cell>
          <cell r="O23">
            <v>0</v>
          </cell>
          <cell r="P23">
            <v>0</v>
          </cell>
          <cell r="Q23">
            <v>0</v>
          </cell>
          <cell r="R23">
            <v>0</v>
          </cell>
        </row>
        <row r="24">
          <cell r="B24" t="str">
            <v>Hammerhead Systems</v>
          </cell>
          <cell r="C24">
            <v>0</v>
          </cell>
          <cell r="D24">
            <v>0</v>
          </cell>
          <cell r="E24">
            <v>0</v>
          </cell>
          <cell r="F24">
            <v>0</v>
          </cell>
          <cell r="G24">
            <v>0</v>
          </cell>
          <cell r="H24">
            <v>0</v>
          </cell>
          <cell r="I24">
            <v>0</v>
          </cell>
          <cell r="K24" t="str">
            <v>Hammerhead Systems</v>
          </cell>
          <cell r="L24">
            <v>0</v>
          </cell>
          <cell r="M24">
            <v>0</v>
          </cell>
          <cell r="N24">
            <v>0</v>
          </cell>
          <cell r="O24">
            <v>0</v>
          </cell>
          <cell r="P24">
            <v>0</v>
          </cell>
          <cell r="Q24">
            <v>0</v>
          </cell>
          <cell r="R24">
            <v>0</v>
          </cell>
        </row>
        <row r="25">
          <cell r="B25" t="str">
            <v>Hitachi</v>
          </cell>
          <cell r="C25">
            <v>0</v>
          </cell>
          <cell r="D25">
            <v>0</v>
          </cell>
          <cell r="E25">
            <v>0</v>
          </cell>
          <cell r="F25">
            <v>0</v>
          </cell>
          <cell r="G25">
            <v>0</v>
          </cell>
          <cell r="H25">
            <v>0</v>
          </cell>
          <cell r="I25">
            <v>0</v>
          </cell>
          <cell r="K25" t="str">
            <v>Hitachi</v>
          </cell>
          <cell r="L25">
            <v>0</v>
          </cell>
          <cell r="M25">
            <v>0</v>
          </cell>
          <cell r="N25">
            <v>0</v>
          </cell>
          <cell r="O25">
            <v>0</v>
          </cell>
          <cell r="P25">
            <v>0</v>
          </cell>
          <cell r="Q25">
            <v>0</v>
          </cell>
          <cell r="R25">
            <v>0</v>
          </cell>
        </row>
        <row r="26">
          <cell r="B26" t="str">
            <v>Hitachi Cable</v>
          </cell>
          <cell r="C26">
            <v>0</v>
          </cell>
          <cell r="D26">
            <v>0</v>
          </cell>
          <cell r="E26">
            <v>0</v>
          </cell>
          <cell r="F26">
            <v>0</v>
          </cell>
          <cell r="G26">
            <v>0</v>
          </cell>
          <cell r="H26">
            <v>0</v>
          </cell>
          <cell r="I26">
            <v>0</v>
          </cell>
          <cell r="K26" t="str">
            <v>Hitachi Cable</v>
          </cell>
          <cell r="L26">
            <v>0</v>
          </cell>
          <cell r="M26">
            <v>0</v>
          </cell>
          <cell r="N26">
            <v>0</v>
          </cell>
          <cell r="O26">
            <v>0</v>
          </cell>
          <cell r="P26">
            <v>0</v>
          </cell>
          <cell r="Q26">
            <v>0</v>
          </cell>
          <cell r="R26">
            <v>0</v>
          </cell>
        </row>
        <row r="27">
          <cell r="B27" t="str">
            <v>Huawei</v>
          </cell>
          <cell r="C27">
            <v>0</v>
          </cell>
          <cell r="D27">
            <v>0</v>
          </cell>
          <cell r="E27">
            <v>0</v>
          </cell>
          <cell r="F27">
            <v>0</v>
          </cell>
          <cell r="G27">
            <v>0</v>
          </cell>
          <cell r="H27">
            <v>0</v>
          </cell>
          <cell r="I27">
            <v>0</v>
          </cell>
          <cell r="K27" t="str">
            <v>Huawei</v>
          </cell>
          <cell r="L27">
            <v>0</v>
          </cell>
          <cell r="M27">
            <v>0</v>
          </cell>
          <cell r="N27">
            <v>0</v>
          </cell>
          <cell r="O27">
            <v>0</v>
          </cell>
          <cell r="P27">
            <v>0</v>
          </cell>
          <cell r="Q27">
            <v>0</v>
          </cell>
          <cell r="R27">
            <v>0</v>
          </cell>
        </row>
        <row r="28">
          <cell r="B28" t="str">
            <v>Hyperchip</v>
          </cell>
          <cell r="C28">
            <v>0</v>
          </cell>
          <cell r="D28">
            <v>0</v>
          </cell>
          <cell r="E28">
            <v>0</v>
          </cell>
          <cell r="F28">
            <v>0</v>
          </cell>
          <cell r="G28">
            <v>0</v>
          </cell>
          <cell r="H28">
            <v>0</v>
          </cell>
          <cell r="I28">
            <v>0</v>
          </cell>
          <cell r="K28" t="str">
            <v>Hyperchip</v>
          </cell>
          <cell r="L28">
            <v>0</v>
          </cell>
          <cell r="M28">
            <v>0</v>
          </cell>
          <cell r="N28">
            <v>0</v>
          </cell>
          <cell r="O28">
            <v>0</v>
          </cell>
          <cell r="P28">
            <v>0</v>
          </cell>
          <cell r="Q28">
            <v>0</v>
          </cell>
          <cell r="R28">
            <v>0</v>
          </cell>
        </row>
        <row r="29">
          <cell r="B29" t="str">
            <v>Juniper</v>
          </cell>
          <cell r="C29">
            <v>0</v>
          </cell>
          <cell r="D29">
            <v>0</v>
          </cell>
          <cell r="E29">
            <v>0</v>
          </cell>
          <cell r="F29">
            <v>0</v>
          </cell>
          <cell r="G29">
            <v>0</v>
          </cell>
          <cell r="H29">
            <v>0</v>
          </cell>
          <cell r="I29">
            <v>0</v>
          </cell>
          <cell r="K29" t="str">
            <v>Juniper</v>
          </cell>
          <cell r="L29">
            <v>0</v>
          </cell>
          <cell r="M29">
            <v>318</v>
          </cell>
          <cell r="N29">
            <v>0</v>
          </cell>
          <cell r="O29">
            <v>0</v>
          </cell>
          <cell r="P29">
            <v>0</v>
          </cell>
          <cell r="Q29">
            <v>0</v>
          </cell>
          <cell r="R29">
            <v>318</v>
          </cell>
        </row>
        <row r="30">
          <cell r="B30" t="str">
            <v>Laurel Networks</v>
          </cell>
          <cell r="C30">
            <v>0</v>
          </cell>
          <cell r="D30">
            <v>0</v>
          </cell>
          <cell r="E30">
            <v>0</v>
          </cell>
          <cell r="F30">
            <v>0</v>
          </cell>
          <cell r="G30">
            <v>0</v>
          </cell>
          <cell r="H30">
            <v>0</v>
          </cell>
          <cell r="I30">
            <v>0</v>
          </cell>
          <cell r="K30" t="str">
            <v>Laurel Networks</v>
          </cell>
          <cell r="L30">
            <v>0</v>
          </cell>
          <cell r="M30">
            <v>0</v>
          </cell>
          <cell r="N30">
            <v>0</v>
          </cell>
          <cell r="O30">
            <v>0</v>
          </cell>
          <cell r="P30">
            <v>0</v>
          </cell>
          <cell r="Q30">
            <v>0</v>
          </cell>
          <cell r="R30">
            <v>0</v>
          </cell>
        </row>
        <row r="31">
          <cell r="B31" t="str">
            <v>Lucent</v>
          </cell>
          <cell r="C31">
            <v>0</v>
          </cell>
          <cell r="D31">
            <v>0</v>
          </cell>
          <cell r="E31">
            <v>0</v>
          </cell>
          <cell r="F31">
            <v>0</v>
          </cell>
          <cell r="G31">
            <v>0</v>
          </cell>
          <cell r="H31">
            <v>0</v>
          </cell>
          <cell r="I31">
            <v>0</v>
          </cell>
          <cell r="K31" t="str">
            <v>Lucent</v>
          </cell>
          <cell r="L31">
            <v>0</v>
          </cell>
          <cell r="M31">
            <v>0</v>
          </cell>
          <cell r="N31">
            <v>0</v>
          </cell>
          <cell r="O31">
            <v>0</v>
          </cell>
          <cell r="P31">
            <v>0</v>
          </cell>
          <cell r="Q31">
            <v>0</v>
          </cell>
          <cell r="R31">
            <v>0</v>
          </cell>
        </row>
        <row r="32">
          <cell r="B32" t="str">
            <v>NEC</v>
          </cell>
          <cell r="C32">
            <v>0</v>
          </cell>
          <cell r="D32">
            <v>0</v>
          </cell>
          <cell r="E32">
            <v>0</v>
          </cell>
          <cell r="F32">
            <v>0</v>
          </cell>
          <cell r="G32">
            <v>0</v>
          </cell>
          <cell r="H32">
            <v>0</v>
          </cell>
          <cell r="I32">
            <v>0</v>
          </cell>
          <cell r="K32" t="str">
            <v>NEC</v>
          </cell>
          <cell r="L32">
            <v>0</v>
          </cell>
          <cell r="M32">
            <v>0</v>
          </cell>
          <cell r="N32">
            <v>0</v>
          </cell>
          <cell r="O32">
            <v>0</v>
          </cell>
          <cell r="P32">
            <v>0</v>
          </cell>
          <cell r="Q32">
            <v>0</v>
          </cell>
          <cell r="R32">
            <v>0</v>
          </cell>
        </row>
        <row r="33">
          <cell r="B33" t="str">
            <v>Nokia Siemens Networks</v>
          </cell>
          <cell r="C33">
            <v>0</v>
          </cell>
          <cell r="D33">
            <v>0</v>
          </cell>
          <cell r="E33">
            <v>0</v>
          </cell>
          <cell r="F33">
            <v>0</v>
          </cell>
          <cell r="G33">
            <v>0</v>
          </cell>
          <cell r="H33">
            <v>0</v>
          </cell>
          <cell r="I33">
            <v>0</v>
          </cell>
          <cell r="K33" t="str">
            <v>Nokia Siemens Networks</v>
          </cell>
          <cell r="L33">
            <v>0</v>
          </cell>
          <cell r="M33">
            <v>0</v>
          </cell>
          <cell r="N33">
            <v>0</v>
          </cell>
          <cell r="O33">
            <v>0</v>
          </cell>
          <cell r="P33">
            <v>0</v>
          </cell>
          <cell r="Q33">
            <v>0</v>
          </cell>
          <cell r="R33">
            <v>0</v>
          </cell>
        </row>
        <row r="34">
          <cell r="B34" t="str">
            <v>Nortel</v>
          </cell>
          <cell r="C34">
            <v>0</v>
          </cell>
          <cell r="D34">
            <v>0</v>
          </cell>
          <cell r="E34">
            <v>4.8</v>
          </cell>
          <cell r="F34">
            <v>0</v>
          </cell>
          <cell r="G34">
            <v>0</v>
          </cell>
          <cell r="H34">
            <v>16.7</v>
          </cell>
          <cell r="I34">
            <v>21.5</v>
          </cell>
          <cell r="K34" t="str">
            <v>Nortel</v>
          </cell>
          <cell r="L34">
            <v>0</v>
          </cell>
          <cell r="M34">
            <v>0</v>
          </cell>
          <cell r="N34">
            <v>25</v>
          </cell>
          <cell r="O34">
            <v>0</v>
          </cell>
          <cell r="P34">
            <v>0</v>
          </cell>
          <cell r="Q34">
            <v>94</v>
          </cell>
          <cell r="R34">
            <v>119</v>
          </cell>
        </row>
        <row r="35">
          <cell r="B35" t="str">
            <v>Procket</v>
          </cell>
          <cell r="C35">
            <v>0</v>
          </cell>
          <cell r="D35">
            <v>0</v>
          </cell>
          <cell r="E35">
            <v>0</v>
          </cell>
          <cell r="F35">
            <v>0</v>
          </cell>
          <cell r="G35">
            <v>0</v>
          </cell>
          <cell r="H35">
            <v>0</v>
          </cell>
          <cell r="I35">
            <v>0</v>
          </cell>
          <cell r="K35" t="str">
            <v>Procket</v>
          </cell>
          <cell r="L35">
            <v>0</v>
          </cell>
          <cell r="M35">
            <v>0</v>
          </cell>
          <cell r="N35">
            <v>0</v>
          </cell>
          <cell r="O35">
            <v>0</v>
          </cell>
          <cell r="P35">
            <v>0</v>
          </cell>
          <cell r="Q35">
            <v>0</v>
          </cell>
          <cell r="R35">
            <v>0</v>
          </cell>
        </row>
        <row r="36">
          <cell r="B36" t="str">
            <v>Quarry</v>
          </cell>
          <cell r="C36">
            <v>0</v>
          </cell>
          <cell r="D36">
            <v>0</v>
          </cell>
          <cell r="E36">
            <v>0</v>
          </cell>
          <cell r="F36">
            <v>0</v>
          </cell>
          <cell r="G36">
            <v>0</v>
          </cell>
          <cell r="H36">
            <v>0</v>
          </cell>
          <cell r="I36">
            <v>0</v>
          </cell>
          <cell r="K36" t="str">
            <v>Quarry</v>
          </cell>
          <cell r="L36">
            <v>0</v>
          </cell>
          <cell r="M36">
            <v>0</v>
          </cell>
          <cell r="N36">
            <v>0</v>
          </cell>
          <cell r="O36">
            <v>0</v>
          </cell>
          <cell r="P36">
            <v>0</v>
          </cell>
          <cell r="Q36">
            <v>0</v>
          </cell>
          <cell r="R36">
            <v>0</v>
          </cell>
        </row>
        <row r="37">
          <cell r="B37" t="str">
            <v>Redback</v>
          </cell>
          <cell r="C37">
            <v>0</v>
          </cell>
          <cell r="D37">
            <v>0</v>
          </cell>
          <cell r="E37">
            <v>0</v>
          </cell>
          <cell r="F37">
            <v>0</v>
          </cell>
          <cell r="G37">
            <v>0</v>
          </cell>
          <cell r="H37">
            <v>0</v>
          </cell>
          <cell r="I37">
            <v>0</v>
          </cell>
          <cell r="K37" t="str">
            <v>Redback</v>
          </cell>
          <cell r="L37">
            <v>0</v>
          </cell>
          <cell r="M37">
            <v>0</v>
          </cell>
          <cell r="N37">
            <v>0</v>
          </cell>
          <cell r="O37">
            <v>0</v>
          </cell>
          <cell r="P37">
            <v>0</v>
          </cell>
          <cell r="Q37">
            <v>0</v>
          </cell>
          <cell r="R37">
            <v>0</v>
          </cell>
        </row>
        <row r="38">
          <cell r="B38" t="str">
            <v>Riverstone</v>
          </cell>
          <cell r="C38">
            <v>0</v>
          </cell>
          <cell r="D38">
            <v>0</v>
          </cell>
          <cell r="E38">
            <v>0</v>
          </cell>
          <cell r="F38">
            <v>0</v>
          </cell>
          <cell r="G38">
            <v>0</v>
          </cell>
          <cell r="H38">
            <v>0</v>
          </cell>
          <cell r="I38">
            <v>0</v>
          </cell>
          <cell r="K38" t="str">
            <v>Riverstone</v>
          </cell>
          <cell r="L38">
            <v>0</v>
          </cell>
          <cell r="M38">
            <v>0</v>
          </cell>
          <cell r="N38">
            <v>0</v>
          </cell>
          <cell r="O38">
            <v>0</v>
          </cell>
          <cell r="P38">
            <v>0</v>
          </cell>
          <cell r="Q38">
            <v>0</v>
          </cell>
          <cell r="R38">
            <v>0</v>
          </cell>
        </row>
        <row r="39">
          <cell r="B39" t="str">
            <v>Tellabs</v>
          </cell>
          <cell r="C39">
            <v>0</v>
          </cell>
          <cell r="D39">
            <v>0</v>
          </cell>
          <cell r="E39">
            <v>0</v>
          </cell>
          <cell r="F39">
            <v>0</v>
          </cell>
          <cell r="G39">
            <v>0</v>
          </cell>
          <cell r="H39">
            <v>0</v>
          </cell>
          <cell r="I39">
            <v>0</v>
          </cell>
          <cell r="K39" t="str">
            <v>Tellabs</v>
          </cell>
          <cell r="L39">
            <v>0</v>
          </cell>
          <cell r="M39">
            <v>0</v>
          </cell>
          <cell r="N39">
            <v>0</v>
          </cell>
          <cell r="O39">
            <v>0</v>
          </cell>
          <cell r="P39">
            <v>0</v>
          </cell>
          <cell r="Q39">
            <v>0</v>
          </cell>
          <cell r="R39">
            <v>0</v>
          </cell>
        </row>
        <row r="40">
          <cell r="B40" t="str">
            <v>ZTE</v>
          </cell>
          <cell r="C40">
            <v>0</v>
          </cell>
          <cell r="D40">
            <v>0</v>
          </cell>
          <cell r="E40">
            <v>0</v>
          </cell>
          <cell r="F40">
            <v>0</v>
          </cell>
          <cell r="G40">
            <v>0</v>
          </cell>
          <cell r="H40">
            <v>0</v>
          </cell>
          <cell r="I40">
            <v>0</v>
          </cell>
          <cell r="K40" t="str">
            <v>ZTE</v>
          </cell>
          <cell r="L40">
            <v>0</v>
          </cell>
          <cell r="M40">
            <v>0</v>
          </cell>
          <cell r="N40">
            <v>0</v>
          </cell>
          <cell r="O40">
            <v>0</v>
          </cell>
          <cell r="P40">
            <v>0</v>
          </cell>
          <cell r="Q40">
            <v>0</v>
          </cell>
          <cell r="R40">
            <v>0</v>
          </cell>
        </row>
        <row r="41">
          <cell r="B41" t="str">
            <v>Other</v>
          </cell>
          <cell r="C41">
            <v>0</v>
          </cell>
          <cell r="D41">
            <v>0</v>
          </cell>
          <cell r="E41">
            <v>0</v>
          </cell>
          <cell r="F41">
            <v>0</v>
          </cell>
          <cell r="G41">
            <v>0</v>
          </cell>
          <cell r="H41">
            <v>0</v>
          </cell>
          <cell r="I41">
            <v>0</v>
          </cell>
          <cell r="K41" t="str">
            <v>Other</v>
          </cell>
          <cell r="L41">
            <v>0</v>
          </cell>
          <cell r="M41">
            <v>0</v>
          </cell>
          <cell r="N41">
            <v>0</v>
          </cell>
          <cell r="O41">
            <v>0</v>
          </cell>
          <cell r="P41">
            <v>0</v>
          </cell>
          <cell r="Q41">
            <v>0</v>
          </cell>
          <cell r="R41">
            <v>0</v>
          </cell>
        </row>
        <row r="42">
          <cell r="B42" t="str">
            <v>Total</v>
          </cell>
          <cell r="C42">
            <v>5.3</v>
          </cell>
          <cell r="D42">
            <v>9.1999999999999993</v>
          </cell>
          <cell r="E42">
            <v>6.8</v>
          </cell>
          <cell r="F42">
            <v>0</v>
          </cell>
          <cell r="G42">
            <v>0</v>
          </cell>
          <cell r="H42">
            <v>64.900000000000006</v>
          </cell>
          <cell r="I42">
            <v>86.199999999999989</v>
          </cell>
          <cell r="K42" t="str">
            <v>Total</v>
          </cell>
          <cell r="L42">
            <v>13</v>
          </cell>
          <cell r="M42">
            <v>798</v>
          </cell>
          <cell r="N42">
            <v>63</v>
          </cell>
          <cell r="O42">
            <v>0</v>
          </cell>
          <cell r="P42">
            <v>0</v>
          </cell>
          <cell r="Q42">
            <v>453</v>
          </cell>
          <cell r="R42">
            <v>1327</v>
          </cell>
        </row>
        <row r="45">
          <cell r="B45" t="str">
            <v>Vendor</v>
          </cell>
          <cell r="C45" t="str">
            <v>Core IP/MPLS</v>
          </cell>
          <cell r="D45" t="str">
            <v xml:space="preserve">Edge IP/MPLS </v>
          </cell>
          <cell r="E45" t="str">
            <v>Subscriber Service Router</v>
          </cell>
          <cell r="F45" t="str">
            <v>BRAS</v>
          </cell>
          <cell r="G45" t="str">
            <v>IP/Ethernet</v>
          </cell>
          <cell r="H45" t="str">
            <v>ATM/MPLS</v>
          </cell>
          <cell r="I45" t="str">
            <v>Total IPS</v>
          </cell>
          <cell r="K45" t="str">
            <v>Vendor</v>
          </cell>
          <cell r="L45" t="str">
            <v>Core IP/MPLS</v>
          </cell>
          <cell r="M45" t="str">
            <v>Edge IP/MPLS</v>
          </cell>
          <cell r="N45" t="str">
            <v>Subscriber Service Router</v>
          </cell>
          <cell r="O45" t="str">
            <v>BRAS</v>
          </cell>
          <cell r="P45" t="str">
            <v>IP/Ethernet</v>
          </cell>
          <cell r="Q45" t="str">
            <v>ATM/MPLS</v>
          </cell>
          <cell r="R45" t="str">
            <v>Total IPS</v>
          </cell>
        </row>
        <row r="46">
          <cell r="B46" t="str">
            <v>Alaxala Networks</v>
          </cell>
          <cell r="I46">
            <v>0</v>
          </cell>
          <cell r="K46" t="str">
            <v>Alaxala Networks</v>
          </cell>
          <cell r="R46">
            <v>0</v>
          </cell>
        </row>
        <row r="47">
          <cell r="B47" t="str">
            <v>Alcatel-Lucent</v>
          </cell>
          <cell r="C47">
            <v>0</v>
          </cell>
          <cell r="D47">
            <v>0</v>
          </cell>
          <cell r="E47">
            <v>1</v>
          </cell>
          <cell r="F47">
            <v>0</v>
          </cell>
          <cell r="G47">
            <v>0</v>
          </cell>
          <cell r="H47">
            <v>14</v>
          </cell>
          <cell r="I47">
            <v>15</v>
          </cell>
          <cell r="K47" t="str">
            <v>Alcatel-Lucent</v>
          </cell>
          <cell r="L47">
            <v>0</v>
          </cell>
          <cell r="M47">
            <v>0</v>
          </cell>
          <cell r="N47">
            <v>4</v>
          </cell>
          <cell r="O47">
            <v>0</v>
          </cell>
          <cell r="P47">
            <v>0</v>
          </cell>
          <cell r="Q47">
            <v>150</v>
          </cell>
          <cell r="R47">
            <v>154</v>
          </cell>
        </row>
        <row r="48">
          <cell r="B48" t="str">
            <v>Atrica</v>
          </cell>
          <cell r="I48">
            <v>0</v>
          </cell>
          <cell r="K48" t="str">
            <v>Atrica</v>
          </cell>
          <cell r="R48">
            <v>0</v>
          </cell>
        </row>
        <row r="49">
          <cell r="B49" t="str">
            <v>Avici</v>
          </cell>
          <cell r="C49">
            <v>0</v>
          </cell>
          <cell r="D49">
            <v>0</v>
          </cell>
          <cell r="E49">
            <v>0</v>
          </cell>
          <cell r="F49">
            <v>0</v>
          </cell>
          <cell r="G49">
            <v>0</v>
          </cell>
          <cell r="H49">
            <v>0</v>
          </cell>
          <cell r="I49">
            <v>0</v>
          </cell>
          <cell r="K49" t="str">
            <v>Avici</v>
          </cell>
          <cell r="L49">
            <v>0</v>
          </cell>
          <cell r="M49">
            <v>0</v>
          </cell>
          <cell r="N49">
            <v>0</v>
          </cell>
          <cell r="O49">
            <v>0</v>
          </cell>
          <cell r="P49">
            <v>0</v>
          </cell>
          <cell r="Q49">
            <v>0</v>
          </cell>
          <cell r="R49">
            <v>0</v>
          </cell>
        </row>
        <row r="50">
          <cell r="B50" t="str">
            <v>Brocade</v>
          </cell>
          <cell r="C50">
            <v>0</v>
          </cell>
          <cell r="D50">
            <v>0</v>
          </cell>
          <cell r="E50">
            <v>0</v>
          </cell>
          <cell r="F50">
            <v>0</v>
          </cell>
          <cell r="G50">
            <v>0</v>
          </cell>
          <cell r="H50">
            <v>0</v>
          </cell>
          <cell r="I50">
            <v>0</v>
          </cell>
          <cell r="K50" t="str">
            <v>Brocade</v>
          </cell>
          <cell r="L50">
            <v>0</v>
          </cell>
          <cell r="M50">
            <v>0</v>
          </cell>
          <cell r="N50">
            <v>0</v>
          </cell>
          <cell r="O50">
            <v>0</v>
          </cell>
          <cell r="P50">
            <v>0</v>
          </cell>
          <cell r="Q50">
            <v>0</v>
          </cell>
          <cell r="R50">
            <v>0</v>
          </cell>
        </row>
        <row r="51">
          <cell r="B51" t="str">
            <v>Caspian</v>
          </cell>
          <cell r="C51">
            <v>0</v>
          </cell>
          <cell r="D51">
            <v>0</v>
          </cell>
          <cell r="E51">
            <v>0</v>
          </cell>
          <cell r="F51">
            <v>0</v>
          </cell>
          <cell r="G51">
            <v>0</v>
          </cell>
          <cell r="H51">
            <v>0</v>
          </cell>
          <cell r="I51">
            <v>0</v>
          </cell>
          <cell r="K51" t="str">
            <v>Caspian</v>
          </cell>
          <cell r="L51">
            <v>0</v>
          </cell>
          <cell r="M51">
            <v>0</v>
          </cell>
          <cell r="N51">
            <v>0</v>
          </cell>
          <cell r="O51">
            <v>0</v>
          </cell>
          <cell r="P51">
            <v>0</v>
          </cell>
          <cell r="Q51">
            <v>0</v>
          </cell>
          <cell r="R51">
            <v>0</v>
          </cell>
        </row>
        <row r="52">
          <cell r="B52" t="str">
            <v>Chiaro</v>
          </cell>
          <cell r="C52">
            <v>0</v>
          </cell>
          <cell r="D52">
            <v>0</v>
          </cell>
          <cell r="E52">
            <v>0</v>
          </cell>
          <cell r="F52">
            <v>0</v>
          </cell>
          <cell r="G52">
            <v>0</v>
          </cell>
          <cell r="H52">
            <v>0</v>
          </cell>
          <cell r="I52">
            <v>0</v>
          </cell>
          <cell r="K52" t="str">
            <v>Chiaro</v>
          </cell>
          <cell r="L52">
            <v>0</v>
          </cell>
          <cell r="M52">
            <v>0</v>
          </cell>
          <cell r="N52">
            <v>0</v>
          </cell>
          <cell r="O52">
            <v>0</v>
          </cell>
          <cell r="P52">
            <v>0</v>
          </cell>
          <cell r="Q52">
            <v>0</v>
          </cell>
          <cell r="R52">
            <v>0</v>
          </cell>
        </row>
        <row r="53">
          <cell r="B53" t="str">
            <v>Ciena</v>
          </cell>
          <cell r="C53">
            <v>0</v>
          </cell>
          <cell r="D53">
            <v>0</v>
          </cell>
          <cell r="E53">
            <v>0</v>
          </cell>
          <cell r="F53">
            <v>0</v>
          </cell>
          <cell r="G53">
            <v>0</v>
          </cell>
          <cell r="H53">
            <v>0</v>
          </cell>
          <cell r="I53">
            <v>0</v>
          </cell>
          <cell r="K53" t="str">
            <v>Ciena</v>
          </cell>
          <cell r="L53">
            <v>0</v>
          </cell>
          <cell r="M53">
            <v>0</v>
          </cell>
          <cell r="N53">
            <v>0</v>
          </cell>
          <cell r="O53">
            <v>0</v>
          </cell>
          <cell r="P53">
            <v>0</v>
          </cell>
          <cell r="Q53">
            <v>0</v>
          </cell>
          <cell r="R53">
            <v>0</v>
          </cell>
        </row>
        <row r="54">
          <cell r="B54" t="str">
            <v>Cisco</v>
          </cell>
          <cell r="C54">
            <v>5.4</v>
          </cell>
          <cell r="D54">
            <v>6</v>
          </cell>
          <cell r="E54">
            <v>0</v>
          </cell>
          <cell r="F54">
            <v>0</v>
          </cell>
          <cell r="G54">
            <v>0</v>
          </cell>
          <cell r="H54">
            <v>3</v>
          </cell>
          <cell r="I54">
            <v>14.4</v>
          </cell>
          <cell r="K54" t="str">
            <v>Cisco</v>
          </cell>
          <cell r="L54">
            <v>13</v>
          </cell>
          <cell r="M54">
            <v>144</v>
          </cell>
          <cell r="N54">
            <v>15</v>
          </cell>
          <cell r="O54">
            <v>0</v>
          </cell>
          <cell r="P54">
            <v>0</v>
          </cell>
          <cell r="Q54">
            <v>30</v>
          </cell>
          <cell r="R54">
            <v>202</v>
          </cell>
        </row>
        <row r="55">
          <cell r="B55" t="str">
            <v>Cosine</v>
          </cell>
          <cell r="C55">
            <v>0</v>
          </cell>
          <cell r="D55">
            <v>0</v>
          </cell>
          <cell r="E55">
            <v>0</v>
          </cell>
          <cell r="F55">
            <v>0</v>
          </cell>
          <cell r="G55">
            <v>0</v>
          </cell>
          <cell r="H55">
            <v>0</v>
          </cell>
          <cell r="I55">
            <v>0</v>
          </cell>
          <cell r="K55" t="str">
            <v>Cosine</v>
          </cell>
          <cell r="L55">
            <v>0</v>
          </cell>
          <cell r="M55">
            <v>0</v>
          </cell>
          <cell r="N55">
            <v>0</v>
          </cell>
          <cell r="O55">
            <v>0</v>
          </cell>
          <cell r="P55">
            <v>0</v>
          </cell>
          <cell r="Q55">
            <v>0</v>
          </cell>
          <cell r="R55">
            <v>0</v>
          </cell>
        </row>
        <row r="56">
          <cell r="B56" t="str">
            <v>ECI Telecom</v>
          </cell>
          <cell r="C56">
            <v>0</v>
          </cell>
          <cell r="D56">
            <v>0</v>
          </cell>
          <cell r="E56">
            <v>0</v>
          </cell>
          <cell r="F56">
            <v>0</v>
          </cell>
          <cell r="G56">
            <v>0</v>
          </cell>
          <cell r="H56">
            <v>0</v>
          </cell>
          <cell r="I56">
            <v>0</v>
          </cell>
          <cell r="K56" t="str">
            <v>ECI Telecom</v>
          </cell>
          <cell r="L56">
            <v>0</v>
          </cell>
          <cell r="M56">
            <v>0</v>
          </cell>
          <cell r="N56">
            <v>0</v>
          </cell>
          <cell r="O56">
            <v>0</v>
          </cell>
          <cell r="P56">
            <v>0</v>
          </cell>
          <cell r="Q56">
            <v>0</v>
          </cell>
          <cell r="R56">
            <v>0</v>
          </cell>
        </row>
        <row r="57">
          <cell r="B57" t="str">
            <v>Equipe</v>
          </cell>
          <cell r="C57">
            <v>0</v>
          </cell>
          <cell r="D57">
            <v>0</v>
          </cell>
          <cell r="E57">
            <v>0</v>
          </cell>
          <cell r="F57">
            <v>0</v>
          </cell>
          <cell r="G57">
            <v>0</v>
          </cell>
          <cell r="H57">
            <v>0</v>
          </cell>
          <cell r="I57">
            <v>0</v>
          </cell>
          <cell r="K57" t="str">
            <v>Equipe</v>
          </cell>
          <cell r="L57">
            <v>0</v>
          </cell>
          <cell r="M57">
            <v>0</v>
          </cell>
          <cell r="N57">
            <v>0</v>
          </cell>
          <cell r="O57">
            <v>0</v>
          </cell>
          <cell r="P57">
            <v>0</v>
          </cell>
          <cell r="Q57">
            <v>0</v>
          </cell>
          <cell r="R57">
            <v>0</v>
          </cell>
        </row>
        <row r="58">
          <cell r="B58" t="str">
            <v>Ericsson</v>
          </cell>
          <cell r="C58">
            <v>0</v>
          </cell>
          <cell r="D58">
            <v>0.6</v>
          </cell>
          <cell r="E58">
            <v>0</v>
          </cell>
          <cell r="F58">
            <v>0</v>
          </cell>
          <cell r="G58">
            <v>0</v>
          </cell>
          <cell r="H58">
            <v>27</v>
          </cell>
          <cell r="I58">
            <v>27.6</v>
          </cell>
          <cell r="K58" t="str">
            <v>Ericsson</v>
          </cell>
          <cell r="L58">
            <v>0</v>
          </cell>
          <cell r="M58">
            <v>302</v>
          </cell>
          <cell r="N58">
            <v>0</v>
          </cell>
          <cell r="O58">
            <v>0</v>
          </cell>
          <cell r="P58">
            <v>0</v>
          </cell>
          <cell r="Q58">
            <v>136</v>
          </cell>
          <cell r="R58">
            <v>438</v>
          </cell>
        </row>
        <row r="59">
          <cell r="B59" t="str">
            <v>Extreme</v>
          </cell>
          <cell r="C59">
            <v>0</v>
          </cell>
          <cell r="D59">
            <v>0</v>
          </cell>
          <cell r="E59">
            <v>0</v>
          </cell>
          <cell r="F59">
            <v>0</v>
          </cell>
          <cell r="G59">
            <v>0</v>
          </cell>
          <cell r="H59">
            <v>0</v>
          </cell>
          <cell r="I59">
            <v>0</v>
          </cell>
          <cell r="K59" t="str">
            <v>Extreme</v>
          </cell>
          <cell r="L59">
            <v>0</v>
          </cell>
          <cell r="M59">
            <v>0</v>
          </cell>
          <cell r="N59">
            <v>0</v>
          </cell>
          <cell r="O59">
            <v>0</v>
          </cell>
          <cell r="P59">
            <v>0</v>
          </cell>
          <cell r="Q59">
            <v>0</v>
          </cell>
          <cell r="R59">
            <v>0</v>
          </cell>
        </row>
        <row r="60">
          <cell r="B60" t="str">
            <v>Force10</v>
          </cell>
          <cell r="C60">
            <v>0</v>
          </cell>
          <cell r="D60">
            <v>0</v>
          </cell>
          <cell r="E60">
            <v>0</v>
          </cell>
          <cell r="F60">
            <v>0</v>
          </cell>
          <cell r="G60">
            <v>0</v>
          </cell>
          <cell r="H60">
            <v>0</v>
          </cell>
          <cell r="I60">
            <v>0</v>
          </cell>
          <cell r="K60" t="str">
            <v>Force10</v>
          </cell>
          <cell r="L60">
            <v>0</v>
          </cell>
          <cell r="M60">
            <v>0</v>
          </cell>
          <cell r="N60">
            <v>0</v>
          </cell>
          <cell r="O60">
            <v>0</v>
          </cell>
          <cell r="P60">
            <v>0</v>
          </cell>
          <cell r="Q60">
            <v>0</v>
          </cell>
          <cell r="R60">
            <v>0</v>
          </cell>
        </row>
        <row r="61">
          <cell r="B61" t="str">
            <v>Fujitsu</v>
          </cell>
          <cell r="C61">
            <v>0</v>
          </cell>
          <cell r="D61">
            <v>0</v>
          </cell>
          <cell r="E61">
            <v>0</v>
          </cell>
          <cell r="F61">
            <v>0</v>
          </cell>
          <cell r="G61">
            <v>0</v>
          </cell>
          <cell r="H61">
            <v>0</v>
          </cell>
          <cell r="I61">
            <v>0</v>
          </cell>
          <cell r="K61" t="str">
            <v>Fujitsu</v>
          </cell>
          <cell r="L61">
            <v>0</v>
          </cell>
          <cell r="M61">
            <v>0</v>
          </cell>
          <cell r="N61">
            <v>0</v>
          </cell>
          <cell r="O61">
            <v>0</v>
          </cell>
          <cell r="P61">
            <v>0</v>
          </cell>
          <cell r="Q61">
            <v>0</v>
          </cell>
          <cell r="R61">
            <v>0</v>
          </cell>
        </row>
        <row r="62">
          <cell r="B62" t="str">
            <v>Hammerhead Systems</v>
          </cell>
          <cell r="C62">
            <v>0</v>
          </cell>
          <cell r="D62">
            <v>0</v>
          </cell>
          <cell r="E62">
            <v>0</v>
          </cell>
          <cell r="F62">
            <v>0</v>
          </cell>
          <cell r="G62">
            <v>0</v>
          </cell>
          <cell r="H62">
            <v>0</v>
          </cell>
          <cell r="I62">
            <v>0</v>
          </cell>
          <cell r="K62" t="str">
            <v>Hammerhead Systems</v>
          </cell>
          <cell r="L62">
            <v>0</v>
          </cell>
          <cell r="M62">
            <v>0</v>
          </cell>
          <cell r="N62">
            <v>0</v>
          </cell>
          <cell r="O62">
            <v>0</v>
          </cell>
          <cell r="P62">
            <v>0</v>
          </cell>
          <cell r="Q62">
            <v>0</v>
          </cell>
          <cell r="R62">
            <v>0</v>
          </cell>
        </row>
        <row r="63">
          <cell r="B63" t="str">
            <v>Hitachi</v>
          </cell>
          <cell r="C63">
            <v>0</v>
          </cell>
          <cell r="D63">
            <v>0</v>
          </cell>
          <cell r="E63">
            <v>0</v>
          </cell>
          <cell r="F63">
            <v>0</v>
          </cell>
          <cell r="G63">
            <v>0</v>
          </cell>
          <cell r="H63">
            <v>0</v>
          </cell>
          <cell r="I63">
            <v>0</v>
          </cell>
          <cell r="K63" t="str">
            <v>Hitachi</v>
          </cell>
          <cell r="L63">
            <v>0</v>
          </cell>
          <cell r="M63">
            <v>0</v>
          </cell>
          <cell r="N63">
            <v>0</v>
          </cell>
          <cell r="O63">
            <v>0</v>
          </cell>
          <cell r="P63">
            <v>0</v>
          </cell>
          <cell r="Q63">
            <v>0</v>
          </cell>
          <cell r="R63">
            <v>0</v>
          </cell>
        </row>
        <row r="64">
          <cell r="B64" t="str">
            <v>Hitachi Cable</v>
          </cell>
          <cell r="C64">
            <v>0</v>
          </cell>
          <cell r="D64">
            <v>0</v>
          </cell>
          <cell r="E64">
            <v>0</v>
          </cell>
          <cell r="F64">
            <v>0</v>
          </cell>
          <cell r="G64">
            <v>0</v>
          </cell>
          <cell r="H64">
            <v>0</v>
          </cell>
          <cell r="I64">
            <v>0</v>
          </cell>
          <cell r="K64" t="str">
            <v>Hitachi Cable</v>
          </cell>
          <cell r="L64">
            <v>0</v>
          </cell>
          <cell r="M64">
            <v>0</v>
          </cell>
          <cell r="N64">
            <v>0</v>
          </cell>
          <cell r="O64">
            <v>0</v>
          </cell>
          <cell r="P64">
            <v>0</v>
          </cell>
          <cell r="Q64">
            <v>0</v>
          </cell>
          <cell r="R64">
            <v>0</v>
          </cell>
        </row>
        <row r="65">
          <cell r="B65" t="str">
            <v>Huawei</v>
          </cell>
          <cell r="C65">
            <v>0</v>
          </cell>
          <cell r="D65">
            <v>0</v>
          </cell>
          <cell r="E65">
            <v>0</v>
          </cell>
          <cell r="F65">
            <v>0</v>
          </cell>
          <cell r="G65">
            <v>0</v>
          </cell>
          <cell r="H65">
            <v>0</v>
          </cell>
          <cell r="I65">
            <v>0</v>
          </cell>
          <cell r="K65" t="str">
            <v>Huawei</v>
          </cell>
          <cell r="L65">
            <v>0</v>
          </cell>
          <cell r="M65">
            <v>0</v>
          </cell>
          <cell r="N65">
            <v>0</v>
          </cell>
          <cell r="O65">
            <v>0</v>
          </cell>
          <cell r="P65">
            <v>0</v>
          </cell>
          <cell r="Q65">
            <v>0</v>
          </cell>
          <cell r="R65">
            <v>0</v>
          </cell>
        </row>
        <row r="66">
          <cell r="B66" t="str">
            <v>Hyperchip</v>
          </cell>
          <cell r="C66">
            <v>0</v>
          </cell>
          <cell r="D66">
            <v>0</v>
          </cell>
          <cell r="E66">
            <v>0</v>
          </cell>
          <cell r="F66">
            <v>0</v>
          </cell>
          <cell r="G66">
            <v>0</v>
          </cell>
          <cell r="H66">
            <v>0</v>
          </cell>
          <cell r="I66">
            <v>0</v>
          </cell>
          <cell r="K66" t="str">
            <v>Hyperchip</v>
          </cell>
          <cell r="L66">
            <v>0</v>
          </cell>
          <cell r="M66">
            <v>0</v>
          </cell>
          <cell r="N66">
            <v>0</v>
          </cell>
          <cell r="O66">
            <v>0</v>
          </cell>
          <cell r="P66">
            <v>0</v>
          </cell>
          <cell r="Q66">
            <v>0</v>
          </cell>
          <cell r="R66">
            <v>0</v>
          </cell>
        </row>
        <row r="67">
          <cell r="B67" t="str">
            <v>Juniper</v>
          </cell>
          <cell r="C67">
            <v>0</v>
          </cell>
          <cell r="D67">
            <v>0</v>
          </cell>
          <cell r="E67">
            <v>0</v>
          </cell>
          <cell r="F67">
            <v>0</v>
          </cell>
          <cell r="G67">
            <v>0</v>
          </cell>
          <cell r="H67">
            <v>0</v>
          </cell>
          <cell r="I67">
            <v>0</v>
          </cell>
          <cell r="K67" t="str">
            <v>Juniper</v>
          </cell>
          <cell r="L67">
            <v>0</v>
          </cell>
          <cell r="M67">
            <v>117</v>
          </cell>
          <cell r="N67">
            <v>0</v>
          </cell>
          <cell r="O67">
            <v>0</v>
          </cell>
          <cell r="P67">
            <v>0</v>
          </cell>
          <cell r="Q67">
            <v>0</v>
          </cell>
          <cell r="R67">
            <v>117</v>
          </cell>
        </row>
        <row r="68">
          <cell r="B68" t="str">
            <v>Laurel Networks</v>
          </cell>
          <cell r="C68">
            <v>0</v>
          </cell>
          <cell r="D68">
            <v>0</v>
          </cell>
          <cell r="E68">
            <v>0</v>
          </cell>
          <cell r="F68">
            <v>0</v>
          </cell>
          <cell r="G68">
            <v>0</v>
          </cell>
          <cell r="H68">
            <v>0</v>
          </cell>
          <cell r="I68">
            <v>0</v>
          </cell>
          <cell r="K68" t="str">
            <v>Laurel Networks</v>
          </cell>
          <cell r="L68">
            <v>0</v>
          </cell>
          <cell r="M68">
            <v>0</v>
          </cell>
          <cell r="N68">
            <v>0</v>
          </cell>
          <cell r="O68">
            <v>0</v>
          </cell>
          <cell r="P68">
            <v>0</v>
          </cell>
          <cell r="Q68">
            <v>0</v>
          </cell>
          <cell r="R68">
            <v>0</v>
          </cell>
        </row>
        <row r="69">
          <cell r="B69" t="str">
            <v>Lucent</v>
          </cell>
          <cell r="C69">
            <v>0</v>
          </cell>
          <cell r="D69">
            <v>0</v>
          </cell>
          <cell r="E69">
            <v>0</v>
          </cell>
          <cell r="F69">
            <v>0</v>
          </cell>
          <cell r="G69">
            <v>0</v>
          </cell>
          <cell r="H69">
            <v>0</v>
          </cell>
          <cell r="I69">
            <v>0</v>
          </cell>
          <cell r="K69" t="str">
            <v>Lucent</v>
          </cell>
          <cell r="L69">
            <v>0</v>
          </cell>
          <cell r="M69">
            <v>0</v>
          </cell>
          <cell r="N69">
            <v>0</v>
          </cell>
          <cell r="O69">
            <v>0</v>
          </cell>
          <cell r="P69">
            <v>0</v>
          </cell>
          <cell r="Q69">
            <v>0</v>
          </cell>
          <cell r="R69">
            <v>0</v>
          </cell>
        </row>
        <row r="70">
          <cell r="B70" t="str">
            <v>NEC</v>
          </cell>
          <cell r="C70">
            <v>0</v>
          </cell>
          <cell r="D70">
            <v>0</v>
          </cell>
          <cell r="E70">
            <v>0</v>
          </cell>
          <cell r="F70">
            <v>0</v>
          </cell>
          <cell r="G70">
            <v>0</v>
          </cell>
          <cell r="H70">
            <v>0</v>
          </cell>
          <cell r="I70">
            <v>0</v>
          </cell>
          <cell r="K70" t="str">
            <v>NEC</v>
          </cell>
          <cell r="L70">
            <v>0</v>
          </cell>
          <cell r="M70">
            <v>0</v>
          </cell>
          <cell r="N70">
            <v>0</v>
          </cell>
          <cell r="O70">
            <v>0</v>
          </cell>
          <cell r="P70">
            <v>0</v>
          </cell>
          <cell r="Q70">
            <v>0</v>
          </cell>
          <cell r="R70">
            <v>0</v>
          </cell>
        </row>
        <row r="71">
          <cell r="B71" t="str">
            <v>Nokia Siemens Networks</v>
          </cell>
          <cell r="C71">
            <v>0</v>
          </cell>
          <cell r="D71">
            <v>0</v>
          </cell>
          <cell r="E71">
            <v>0</v>
          </cell>
          <cell r="F71">
            <v>0</v>
          </cell>
          <cell r="G71">
            <v>0</v>
          </cell>
          <cell r="H71">
            <v>0</v>
          </cell>
          <cell r="I71">
            <v>0</v>
          </cell>
          <cell r="K71" t="str">
            <v>Nokia Siemens Networks</v>
          </cell>
          <cell r="L71">
            <v>0</v>
          </cell>
          <cell r="M71">
            <v>0</v>
          </cell>
          <cell r="N71">
            <v>0</v>
          </cell>
          <cell r="O71">
            <v>0</v>
          </cell>
          <cell r="P71">
            <v>0</v>
          </cell>
          <cell r="Q71">
            <v>0</v>
          </cell>
          <cell r="R71">
            <v>0</v>
          </cell>
        </row>
        <row r="72">
          <cell r="B72" t="str">
            <v>Nortel</v>
          </cell>
          <cell r="C72">
            <v>0</v>
          </cell>
          <cell r="D72">
            <v>0</v>
          </cell>
          <cell r="E72">
            <v>4</v>
          </cell>
          <cell r="F72">
            <v>0</v>
          </cell>
          <cell r="G72">
            <v>0</v>
          </cell>
          <cell r="H72">
            <v>18.600000000000001</v>
          </cell>
          <cell r="I72">
            <v>22.6</v>
          </cell>
          <cell r="K72" t="str">
            <v>Nortel</v>
          </cell>
          <cell r="L72">
            <v>0</v>
          </cell>
          <cell r="M72">
            <v>0</v>
          </cell>
          <cell r="N72">
            <v>19</v>
          </cell>
          <cell r="O72">
            <v>0</v>
          </cell>
          <cell r="P72">
            <v>0</v>
          </cell>
          <cell r="Q72">
            <v>97</v>
          </cell>
          <cell r="R72">
            <v>116</v>
          </cell>
        </row>
        <row r="73">
          <cell r="B73" t="str">
            <v>Procket</v>
          </cell>
          <cell r="C73">
            <v>0</v>
          </cell>
          <cell r="D73">
            <v>0</v>
          </cell>
          <cell r="E73">
            <v>0</v>
          </cell>
          <cell r="F73">
            <v>0</v>
          </cell>
          <cell r="G73">
            <v>0</v>
          </cell>
          <cell r="H73">
            <v>0</v>
          </cell>
          <cell r="I73">
            <v>0</v>
          </cell>
          <cell r="K73" t="str">
            <v>Procket</v>
          </cell>
          <cell r="L73">
            <v>0</v>
          </cell>
          <cell r="M73">
            <v>0</v>
          </cell>
          <cell r="N73">
            <v>0</v>
          </cell>
          <cell r="O73">
            <v>0</v>
          </cell>
          <cell r="P73">
            <v>0</v>
          </cell>
          <cell r="Q73">
            <v>0</v>
          </cell>
          <cell r="R73">
            <v>0</v>
          </cell>
        </row>
        <row r="74">
          <cell r="B74" t="str">
            <v>Quarry</v>
          </cell>
          <cell r="C74">
            <v>0</v>
          </cell>
          <cell r="D74">
            <v>0</v>
          </cell>
          <cell r="E74">
            <v>0</v>
          </cell>
          <cell r="F74">
            <v>0</v>
          </cell>
          <cell r="G74">
            <v>0</v>
          </cell>
          <cell r="H74">
            <v>0</v>
          </cell>
          <cell r="I74">
            <v>0</v>
          </cell>
          <cell r="K74" t="str">
            <v>Quarry</v>
          </cell>
          <cell r="L74">
            <v>0</v>
          </cell>
          <cell r="M74">
            <v>0</v>
          </cell>
          <cell r="N74">
            <v>0</v>
          </cell>
          <cell r="O74">
            <v>0</v>
          </cell>
          <cell r="P74">
            <v>0</v>
          </cell>
          <cell r="Q74">
            <v>0</v>
          </cell>
          <cell r="R74">
            <v>0</v>
          </cell>
        </row>
        <row r="75">
          <cell r="B75" t="str">
            <v>Redback</v>
          </cell>
          <cell r="C75">
            <v>0</v>
          </cell>
          <cell r="D75">
            <v>0</v>
          </cell>
          <cell r="E75">
            <v>0</v>
          </cell>
          <cell r="F75">
            <v>0</v>
          </cell>
          <cell r="G75">
            <v>0</v>
          </cell>
          <cell r="H75">
            <v>0</v>
          </cell>
          <cell r="I75">
            <v>0</v>
          </cell>
          <cell r="K75" t="str">
            <v>Redback</v>
          </cell>
          <cell r="L75">
            <v>0</v>
          </cell>
          <cell r="M75">
            <v>0</v>
          </cell>
          <cell r="N75">
            <v>0</v>
          </cell>
          <cell r="O75">
            <v>0</v>
          </cell>
          <cell r="P75">
            <v>0</v>
          </cell>
          <cell r="Q75">
            <v>0</v>
          </cell>
          <cell r="R75">
            <v>0</v>
          </cell>
        </row>
        <row r="76">
          <cell r="B76" t="str">
            <v>Riverstone</v>
          </cell>
          <cell r="C76">
            <v>0</v>
          </cell>
          <cell r="D76">
            <v>0</v>
          </cell>
          <cell r="E76">
            <v>0</v>
          </cell>
          <cell r="F76">
            <v>0</v>
          </cell>
          <cell r="G76">
            <v>0</v>
          </cell>
          <cell r="H76">
            <v>0</v>
          </cell>
          <cell r="I76">
            <v>0</v>
          </cell>
          <cell r="K76" t="str">
            <v>Riverstone</v>
          </cell>
          <cell r="L76">
            <v>0</v>
          </cell>
          <cell r="M76">
            <v>0</v>
          </cell>
          <cell r="N76">
            <v>0</v>
          </cell>
          <cell r="O76">
            <v>0</v>
          </cell>
          <cell r="P76">
            <v>0</v>
          </cell>
          <cell r="Q76">
            <v>0</v>
          </cell>
          <cell r="R76">
            <v>0</v>
          </cell>
        </row>
        <row r="77">
          <cell r="B77" t="str">
            <v>Tellabs</v>
          </cell>
          <cell r="C77">
            <v>0</v>
          </cell>
          <cell r="D77">
            <v>0</v>
          </cell>
          <cell r="E77">
            <v>0</v>
          </cell>
          <cell r="F77">
            <v>0</v>
          </cell>
          <cell r="G77">
            <v>0</v>
          </cell>
          <cell r="H77">
            <v>0</v>
          </cell>
          <cell r="I77">
            <v>0</v>
          </cell>
          <cell r="K77" t="str">
            <v>Tellabs</v>
          </cell>
          <cell r="L77">
            <v>0</v>
          </cell>
          <cell r="M77">
            <v>0</v>
          </cell>
          <cell r="N77">
            <v>0</v>
          </cell>
          <cell r="O77">
            <v>0</v>
          </cell>
          <cell r="P77">
            <v>0</v>
          </cell>
          <cell r="Q77">
            <v>0</v>
          </cell>
          <cell r="R77">
            <v>0</v>
          </cell>
        </row>
        <row r="78">
          <cell r="B78" t="str">
            <v>ZTE</v>
          </cell>
          <cell r="C78">
            <v>0</v>
          </cell>
          <cell r="D78">
            <v>0</v>
          </cell>
          <cell r="E78">
            <v>0</v>
          </cell>
          <cell r="F78">
            <v>0</v>
          </cell>
          <cell r="G78">
            <v>0</v>
          </cell>
          <cell r="H78">
            <v>0</v>
          </cell>
          <cell r="I78">
            <v>0</v>
          </cell>
          <cell r="K78" t="str">
            <v>ZTE</v>
          </cell>
          <cell r="L78">
            <v>0</v>
          </cell>
          <cell r="M78">
            <v>0</v>
          </cell>
          <cell r="N78">
            <v>0</v>
          </cell>
          <cell r="O78">
            <v>0</v>
          </cell>
          <cell r="P78">
            <v>0</v>
          </cell>
          <cell r="Q78">
            <v>0</v>
          </cell>
          <cell r="R78">
            <v>0</v>
          </cell>
        </row>
        <row r="79">
          <cell r="B79" t="str">
            <v>Other</v>
          </cell>
          <cell r="C79">
            <v>0</v>
          </cell>
          <cell r="D79">
            <v>0</v>
          </cell>
          <cell r="E79">
            <v>0</v>
          </cell>
          <cell r="F79">
            <v>0</v>
          </cell>
          <cell r="G79">
            <v>0</v>
          </cell>
          <cell r="H79">
            <v>0</v>
          </cell>
          <cell r="I79">
            <v>0</v>
          </cell>
          <cell r="K79" t="str">
            <v>Other</v>
          </cell>
          <cell r="L79">
            <v>0</v>
          </cell>
          <cell r="M79">
            <v>0</v>
          </cell>
          <cell r="N79">
            <v>0</v>
          </cell>
          <cell r="O79">
            <v>0</v>
          </cell>
          <cell r="P79">
            <v>0</v>
          </cell>
          <cell r="Q79">
            <v>0</v>
          </cell>
          <cell r="R79">
            <v>0</v>
          </cell>
        </row>
        <row r="80">
          <cell r="B80" t="str">
            <v>Total</v>
          </cell>
          <cell r="C80">
            <v>5.4</v>
          </cell>
          <cell r="D80">
            <v>6.6</v>
          </cell>
          <cell r="E80">
            <v>5</v>
          </cell>
          <cell r="F80">
            <v>0</v>
          </cell>
          <cell r="G80">
            <v>0</v>
          </cell>
          <cell r="H80">
            <v>62.6</v>
          </cell>
          <cell r="I80">
            <v>79.599999999999994</v>
          </cell>
          <cell r="K80" t="str">
            <v>Total</v>
          </cell>
          <cell r="L80">
            <v>13</v>
          </cell>
          <cell r="M80">
            <v>563</v>
          </cell>
          <cell r="N80">
            <v>38</v>
          </cell>
          <cell r="O80">
            <v>0</v>
          </cell>
          <cell r="P80">
            <v>0</v>
          </cell>
          <cell r="Q80">
            <v>413</v>
          </cell>
          <cell r="R80">
            <v>1027</v>
          </cell>
        </row>
        <row r="83">
          <cell r="B83" t="str">
            <v>Vendor</v>
          </cell>
          <cell r="C83" t="str">
            <v>Core IP/MPLS</v>
          </cell>
          <cell r="D83" t="str">
            <v xml:space="preserve">Edge IP/MPLS </v>
          </cell>
          <cell r="E83" t="str">
            <v>Subscriber Service Router</v>
          </cell>
          <cell r="F83" t="str">
            <v>BRAS</v>
          </cell>
          <cell r="G83" t="str">
            <v>IP/Ethernet</v>
          </cell>
          <cell r="H83" t="str">
            <v>ATM/MPLS</v>
          </cell>
          <cell r="I83" t="str">
            <v>Total IPS</v>
          </cell>
          <cell r="K83" t="str">
            <v>Vendor</v>
          </cell>
          <cell r="L83" t="str">
            <v>Core IP/MPLS</v>
          </cell>
          <cell r="M83" t="str">
            <v>Edge IP/MPLS</v>
          </cell>
          <cell r="N83" t="str">
            <v>Subscriber Service Router</v>
          </cell>
          <cell r="O83" t="str">
            <v>BRAS</v>
          </cell>
          <cell r="P83" t="str">
            <v>IP/Ethernet</v>
          </cell>
          <cell r="Q83" t="str">
            <v>ATM/MPLS</v>
          </cell>
          <cell r="R83" t="str">
            <v>Total IPS</v>
          </cell>
        </row>
        <row r="84">
          <cell r="B84" t="str">
            <v>Alaxala Networks</v>
          </cell>
          <cell r="I84">
            <v>0</v>
          </cell>
          <cell r="K84" t="str">
            <v>Alaxala Networks</v>
          </cell>
          <cell r="R84">
            <v>0</v>
          </cell>
        </row>
        <row r="85">
          <cell r="B85" t="str">
            <v>Alcatel-Lucent</v>
          </cell>
          <cell r="C85">
            <v>0</v>
          </cell>
          <cell r="D85">
            <v>0</v>
          </cell>
          <cell r="E85">
            <v>1</v>
          </cell>
          <cell r="F85">
            <v>0</v>
          </cell>
          <cell r="G85">
            <v>0</v>
          </cell>
          <cell r="H85">
            <v>15.7</v>
          </cell>
          <cell r="I85">
            <v>16.7</v>
          </cell>
          <cell r="K85" t="str">
            <v>Alcatel-Lucent</v>
          </cell>
          <cell r="L85">
            <v>0</v>
          </cell>
          <cell r="M85">
            <v>0</v>
          </cell>
          <cell r="N85">
            <v>6</v>
          </cell>
          <cell r="O85">
            <v>0</v>
          </cell>
          <cell r="P85">
            <v>0</v>
          </cell>
          <cell r="Q85">
            <v>168</v>
          </cell>
          <cell r="R85">
            <v>174</v>
          </cell>
        </row>
        <row r="86">
          <cell r="B86" t="str">
            <v>Atrica</v>
          </cell>
          <cell r="I86">
            <v>0</v>
          </cell>
          <cell r="K86" t="str">
            <v>Atrica</v>
          </cell>
          <cell r="R86">
            <v>0</v>
          </cell>
        </row>
        <row r="87">
          <cell r="B87" t="str">
            <v>Avici</v>
          </cell>
          <cell r="C87">
            <v>0</v>
          </cell>
          <cell r="D87">
            <v>0</v>
          </cell>
          <cell r="E87">
            <v>0</v>
          </cell>
          <cell r="F87">
            <v>0</v>
          </cell>
          <cell r="G87">
            <v>0</v>
          </cell>
          <cell r="H87">
            <v>0</v>
          </cell>
          <cell r="I87">
            <v>0</v>
          </cell>
          <cell r="K87" t="str">
            <v>Avici</v>
          </cell>
          <cell r="L87">
            <v>0</v>
          </cell>
          <cell r="M87">
            <v>0</v>
          </cell>
          <cell r="N87">
            <v>0</v>
          </cell>
          <cell r="O87">
            <v>0</v>
          </cell>
          <cell r="P87">
            <v>0</v>
          </cell>
          <cell r="Q87">
            <v>0</v>
          </cell>
          <cell r="R87">
            <v>0</v>
          </cell>
        </row>
        <row r="88">
          <cell r="B88" t="str">
            <v>Brocade</v>
          </cell>
          <cell r="C88">
            <v>0</v>
          </cell>
          <cell r="D88">
            <v>0</v>
          </cell>
          <cell r="E88">
            <v>0</v>
          </cell>
          <cell r="F88">
            <v>0</v>
          </cell>
          <cell r="G88">
            <v>0</v>
          </cell>
          <cell r="H88">
            <v>0</v>
          </cell>
          <cell r="I88">
            <v>0</v>
          </cell>
          <cell r="K88" t="str">
            <v>Brocade</v>
          </cell>
          <cell r="L88">
            <v>0</v>
          </cell>
          <cell r="M88">
            <v>0</v>
          </cell>
          <cell r="N88">
            <v>0</v>
          </cell>
          <cell r="O88">
            <v>0</v>
          </cell>
          <cell r="P88">
            <v>0</v>
          </cell>
          <cell r="Q88">
            <v>0</v>
          </cell>
          <cell r="R88">
            <v>0</v>
          </cell>
        </row>
        <row r="89">
          <cell r="B89" t="str">
            <v>Caspian</v>
          </cell>
          <cell r="C89">
            <v>0</v>
          </cell>
          <cell r="D89">
            <v>0</v>
          </cell>
          <cell r="E89">
            <v>0</v>
          </cell>
          <cell r="F89">
            <v>0</v>
          </cell>
          <cell r="G89">
            <v>0</v>
          </cell>
          <cell r="H89">
            <v>0</v>
          </cell>
          <cell r="I89">
            <v>0</v>
          </cell>
          <cell r="K89" t="str">
            <v>Caspian</v>
          </cell>
          <cell r="L89">
            <v>0</v>
          </cell>
          <cell r="M89">
            <v>0</v>
          </cell>
          <cell r="N89">
            <v>0</v>
          </cell>
          <cell r="O89">
            <v>0</v>
          </cell>
          <cell r="P89">
            <v>0</v>
          </cell>
          <cell r="Q89">
            <v>0</v>
          </cell>
          <cell r="R89">
            <v>0</v>
          </cell>
        </row>
        <row r="90">
          <cell r="B90" t="str">
            <v>Chiaro</v>
          </cell>
          <cell r="C90">
            <v>0</v>
          </cell>
          <cell r="D90">
            <v>0</v>
          </cell>
          <cell r="E90">
            <v>0</v>
          </cell>
          <cell r="F90">
            <v>0</v>
          </cell>
          <cell r="G90">
            <v>0</v>
          </cell>
          <cell r="H90">
            <v>0</v>
          </cell>
          <cell r="I90">
            <v>0</v>
          </cell>
          <cell r="K90" t="str">
            <v>Chiaro</v>
          </cell>
          <cell r="L90">
            <v>0</v>
          </cell>
          <cell r="M90">
            <v>0</v>
          </cell>
          <cell r="N90">
            <v>0</v>
          </cell>
          <cell r="O90">
            <v>0</v>
          </cell>
          <cell r="P90">
            <v>0</v>
          </cell>
          <cell r="Q90">
            <v>0</v>
          </cell>
          <cell r="R90">
            <v>0</v>
          </cell>
        </row>
        <row r="91">
          <cell r="B91" t="str">
            <v>Ciena</v>
          </cell>
          <cell r="C91">
            <v>0</v>
          </cell>
          <cell r="D91">
            <v>0</v>
          </cell>
          <cell r="E91">
            <v>0</v>
          </cell>
          <cell r="F91">
            <v>0</v>
          </cell>
          <cell r="G91">
            <v>0</v>
          </cell>
          <cell r="H91">
            <v>0</v>
          </cell>
          <cell r="I91">
            <v>0</v>
          </cell>
          <cell r="K91" t="str">
            <v>Ciena</v>
          </cell>
          <cell r="L91">
            <v>0</v>
          </cell>
          <cell r="M91">
            <v>0</v>
          </cell>
          <cell r="N91">
            <v>0</v>
          </cell>
          <cell r="O91">
            <v>0</v>
          </cell>
          <cell r="P91">
            <v>0</v>
          </cell>
          <cell r="Q91">
            <v>0</v>
          </cell>
          <cell r="R91">
            <v>0</v>
          </cell>
        </row>
        <row r="92">
          <cell r="B92" t="str">
            <v>Cisco</v>
          </cell>
          <cell r="C92">
            <v>4</v>
          </cell>
          <cell r="D92">
            <v>6.8</v>
          </cell>
          <cell r="E92">
            <v>0</v>
          </cell>
          <cell r="F92">
            <v>0</v>
          </cell>
          <cell r="G92">
            <v>0</v>
          </cell>
          <cell r="H92">
            <v>2</v>
          </cell>
          <cell r="I92">
            <v>12.8</v>
          </cell>
          <cell r="K92" t="str">
            <v>Cisco</v>
          </cell>
          <cell r="L92">
            <v>9</v>
          </cell>
          <cell r="M92">
            <v>147</v>
          </cell>
          <cell r="N92">
            <v>10</v>
          </cell>
          <cell r="O92">
            <v>0</v>
          </cell>
          <cell r="P92">
            <v>0</v>
          </cell>
          <cell r="Q92">
            <v>19</v>
          </cell>
          <cell r="R92">
            <v>185</v>
          </cell>
        </row>
        <row r="93">
          <cell r="B93" t="str">
            <v>Cosine</v>
          </cell>
          <cell r="C93">
            <v>0</v>
          </cell>
          <cell r="D93">
            <v>0</v>
          </cell>
          <cell r="E93">
            <v>0</v>
          </cell>
          <cell r="F93">
            <v>0</v>
          </cell>
          <cell r="G93">
            <v>0</v>
          </cell>
          <cell r="H93">
            <v>0</v>
          </cell>
          <cell r="I93">
            <v>0</v>
          </cell>
          <cell r="K93" t="str">
            <v>Cosine</v>
          </cell>
          <cell r="L93">
            <v>0</v>
          </cell>
          <cell r="M93">
            <v>0</v>
          </cell>
          <cell r="N93">
            <v>0</v>
          </cell>
          <cell r="O93">
            <v>0</v>
          </cell>
          <cell r="P93">
            <v>0</v>
          </cell>
          <cell r="Q93">
            <v>0</v>
          </cell>
          <cell r="R93">
            <v>0</v>
          </cell>
        </row>
        <row r="94">
          <cell r="B94" t="str">
            <v>ECI Telecom</v>
          </cell>
          <cell r="C94">
            <v>0</v>
          </cell>
          <cell r="D94">
            <v>0</v>
          </cell>
          <cell r="E94">
            <v>0</v>
          </cell>
          <cell r="F94">
            <v>0</v>
          </cell>
          <cell r="G94">
            <v>0</v>
          </cell>
          <cell r="H94">
            <v>0</v>
          </cell>
          <cell r="I94">
            <v>0</v>
          </cell>
          <cell r="K94" t="str">
            <v>ECI Telecom</v>
          </cell>
          <cell r="L94">
            <v>0</v>
          </cell>
          <cell r="M94">
            <v>0</v>
          </cell>
          <cell r="N94">
            <v>0</v>
          </cell>
          <cell r="O94">
            <v>0</v>
          </cell>
          <cell r="P94">
            <v>0</v>
          </cell>
          <cell r="Q94">
            <v>0</v>
          </cell>
          <cell r="R94">
            <v>0</v>
          </cell>
        </row>
        <row r="95">
          <cell r="B95" t="str">
            <v>Equipe</v>
          </cell>
          <cell r="C95">
            <v>0</v>
          </cell>
          <cell r="D95">
            <v>0</v>
          </cell>
          <cell r="E95">
            <v>0</v>
          </cell>
          <cell r="F95">
            <v>0</v>
          </cell>
          <cell r="G95">
            <v>0</v>
          </cell>
          <cell r="H95">
            <v>0</v>
          </cell>
          <cell r="I95">
            <v>0</v>
          </cell>
          <cell r="K95" t="str">
            <v>Equipe</v>
          </cell>
          <cell r="L95">
            <v>0</v>
          </cell>
          <cell r="M95">
            <v>0</v>
          </cell>
          <cell r="N95">
            <v>0</v>
          </cell>
          <cell r="O95">
            <v>0</v>
          </cell>
          <cell r="P95">
            <v>0</v>
          </cell>
          <cell r="Q95">
            <v>0</v>
          </cell>
          <cell r="R95">
            <v>0</v>
          </cell>
        </row>
        <row r="96">
          <cell r="B96" t="str">
            <v>Ericsson</v>
          </cell>
          <cell r="C96">
            <v>0</v>
          </cell>
          <cell r="D96">
            <v>0.5</v>
          </cell>
          <cell r="E96">
            <v>0</v>
          </cell>
          <cell r="F96">
            <v>0</v>
          </cell>
          <cell r="G96">
            <v>0</v>
          </cell>
          <cell r="H96">
            <v>18</v>
          </cell>
          <cell r="I96">
            <v>18.5</v>
          </cell>
          <cell r="K96" t="str">
            <v>Ericsson</v>
          </cell>
          <cell r="L96">
            <v>0</v>
          </cell>
          <cell r="M96">
            <v>232</v>
          </cell>
          <cell r="N96">
            <v>0</v>
          </cell>
          <cell r="O96">
            <v>0</v>
          </cell>
          <cell r="P96">
            <v>0</v>
          </cell>
          <cell r="Q96">
            <v>89</v>
          </cell>
          <cell r="R96">
            <v>321</v>
          </cell>
        </row>
        <row r="97">
          <cell r="B97" t="str">
            <v>Extreme</v>
          </cell>
          <cell r="C97">
            <v>0</v>
          </cell>
          <cell r="D97">
            <v>0</v>
          </cell>
          <cell r="E97">
            <v>0</v>
          </cell>
          <cell r="F97">
            <v>0</v>
          </cell>
          <cell r="G97">
            <v>0</v>
          </cell>
          <cell r="H97">
            <v>0</v>
          </cell>
          <cell r="I97">
            <v>0</v>
          </cell>
          <cell r="K97" t="str">
            <v>Extreme</v>
          </cell>
          <cell r="L97">
            <v>0</v>
          </cell>
          <cell r="M97">
            <v>0</v>
          </cell>
          <cell r="N97">
            <v>0</v>
          </cell>
          <cell r="O97">
            <v>0</v>
          </cell>
          <cell r="P97">
            <v>0</v>
          </cell>
          <cell r="Q97">
            <v>0</v>
          </cell>
          <cell r="R97">
            <v>0</v>
          </cell>
        </row>
        <row r="98">
          <cell r="B98" t="str">
            <v>Force10</v>
          </cell>
          <cell r="C98">
            <v>0</v>
          </cell>
          <cell r="D98">
            <v>0</v>
          </cell>
          <cell r="E98">
            <v>0</v>
          </cell>
          <cell r="F98">
            <v>0</v>
          </cell>
          <cell r="G98">
            <v>0</v>
          </cell>
          <cell r="H98">
            <v>0</v>
          </cell>
          <cell r="I98">
            <v>0</v>
          </cell>
          <cell r="K98" t="str">
            <v>Force10</v>
          </cell>
          <cell r="L98">
            <v>0</v>
          </cell>
          <cell r="M98">
            <v>0</v>
          </cell>
          <cell r="N98">
            <v>0</v>
          </cell>
          <cell r="O98">
            <v>0</v>
          </cell>
          <cell r="P98">
            <v>0</v>
          </cell>
          <cell r="Q98">
            <v>0</v>
          </cell>
          <cell r="R98">
            <v>0</v>
          </cell>
        </row>
        <row r="99">
          <cell r="B99" t="str">
            <v>Fujitsu</v>
          </cell>
          <cell r="C99">
            <v>0</v>
          </cell>
          <cell r="D99">
            <v>0</v>
          </cell>
          <cell r="E99">
            <v>0</v>
          </cell>
          <cell r="F99">
            <v>0</v>
          </cell>
          <cell r="G99">
            <v>0</v>
          </cell>
          <cell r="H99">
            <v>0</v>
          </cell>
          <cell r="I99">
            <v>0</v>
          </cell>
          <cell r="K99" t="str">
            <v>Fujitsu</v>
          </cell>
          <cell r="L99">
            <v>0</v>
          </cell>
          <cell r="M99">
            <v>0</v>
          </cell>
          <cell r="N99">
            <v>0</v>
          </cell>
          <cell r="O99">
            <v>0</v>
          </cell>
          <cell r="P99">
            <v>0</v>
          </cell>
          <cell r="Q99">
            <v>0</v>
          </cell>
          <cell r="R99">
            <v>0</v>
          </cell>
        </row>
        <row r="100">
          <cell r="B100" t="str">
            <v>Hammerhead Systems</v>
          </cell>
          <cell r="C100">
            <v>0</v>
          </cell>
          <cell r="D100">
            <v>0</v>
          </cell>
          <cell r="E100">
            <v>0</v>
          </cell>
          <cell r="F100">
            <v>0</v>
          </cell>
          <cell r="G100">
            <v>0</v>
          </cell>
          <cell r="H100">
            <v>0</v>
          </cell>
          <cell r="I100">
            <v>0</v>
          </cell>
          <cell r="K100" t="str">
            <v>Hammerhead Systems</v>
          </cell>
          <cell r="L100">
            <v>0</v>
          </cell>
          <cell r="M100">
            <v>0</v>
          </cell>
          <cell r="N100">
            <v>0</v>
          </cell>
          <cell r="O100">
            <v>0</v>
          </cell>
          <cell r="P100">
            <v>0</v>
          </cell>
          <cell r="Q100">
            <v>0</v>
          </cell>
          <cell r="R100">
            <v>0</v>
          </cell>
        </row>
        <row r="101">
          <cell r="B101" t="str">
            <v>Hitachi</v>
          </cell>
          <cell r="C101">
            <v>0</v>
          </cell>
          <cell r="D101">
            <v>0</v>
          </cell>
          <cell r="E101">
            <v>0</v>
          </cell>
          <cell r="F101">
            <v>0</v>
          </cell>
          <cell r="G101">
            <v>0</v>
          </cell>
          <cell r="H101">
            <v>0</v>
          </cell>
          <cell r="I101">
            <v>0</v>
          </cell>
          <cell r="K101" t="str">
            <v>Hitachi</v>
          </cell>
          <cell r="L101">
            <v>0</v>
          </cell>
          <cell r="M101">
            <v>0</v>
          </cell>
          <cell r="N101">
            <v>0</v>
          </cell>
          <cell r="O101">
            <v>0</v>
          </cell>
          <cell r="P101">
            <v>0</v>
          </cell>
          <cell r="Q101">
            <v>0</v>
          </cell>
          <cell r="R101">
            <v>0</v>
          </cell>
        </row>
        <row r="102">
          <cell r="B102" t="str">
            <v>Hitachi Cable</v>
          </cell>
          <cell r="C102">
            <v>0</v>
          </cell>
          <cell r="D102">
            <v>0</v>
          </cell>
          <cell r="E102">
            <v>0</v>
          </cell>
          <cell r="F102">
            <v>0</v>
          </cell>
          <cell r="G102">
            <v>0</v>
          </cell>
          <cell r="H102">
            <v>0</v>
          </cell>
          <cell r="I102">
            <v>0</v>
          </cell>
          <cell r="K102" t="str">
            <v>Hitachi Cable</v>
          </cell>
          <cell r="L102">
            <v>0</v>
          </cell>
          <cell r="M102">
            <v>0</v>
          </cell>
          <cell r="N102">
            <v>0</v>
          </cell>
          <cell r="O102">
            <v>0</v>
          </cell>
          <cell r="P102">
            <v>0</v>
          </cell>
          <cell r="Q102">
            <v>0</v>
          </cell>
          <cell r="R102">
            <v>0</v>
          </cell>
        </row>
        <row r="103">
          <cell r="B103" t="str">
            <v>Huawei</v>
          </cell>
          <cell r="C103">
            <v>0</v>
          </cell>
          <cell r="D103">
            <v>0</v>
          </cell>
          <cell r="E103">
            <v>0</v>
          </cell>
          <cell r="F103">
            <v>0</v>
          </cell>
          <cell r="G103">
            <v>0</v>
          </cell>
          <cell r="H103">
            <v>0</v>
          </cell>
          <cell r="I103">
            <v>0</v>
          </cell>
          <cell r="K103" t="str">
            <v>Huawei</v>
          </cell>
          <cell r="L103">
            <v>0</v>
          </cell>
          <cell r="M103">
            <v>0</v>
          </cell>
          <cell r="N103">
            <v>0</v>
          </cell>
          <cell r="O103">
            <v>0</v>
          </cell>
          <cell r="P103">
            <v>0</v>
          </cell>
          <cell r="Q103">
            <v>0</v>
          </cell>
          <cell r="R103">
            <v>0</v>
          </cell>
        </row>
        <row r="104">
          <cell r="B104" t="str">
            <v>Hyperchip</v>
          </cell>
          <cell r="C104">
            <v>0</v>
          </cell>
          <cell r="D104">
            <v>0</v>
          </cell>
          <cell r="E104">
            <v>0</v>
          </cell>
          <cell r="F104">
            <v>0</v>
          </cell>
          <cell r="G104">
            <v>0</v>
          </cell>
          <cell r="H104">
            <v>0</v>
          </cell>
          <cell r="I104">
            <v>0</v>
          </cell>
          <cell r="K104" t="str">
            <v>Hyperchip</v>
          </cell>
          <cell r="L104">
            <v>0</v>
          </cell>
          <cell r="M104">
            <v>0</v>
          </cell>
          <cell r="N104">
            <v>0</v>
          </cell>
          <cell r="O104">
            <v>0</v>
          </cell>
          <cell r="P104">
            <v>0</v>
          </cell>
          <cell r="Q104">
            <v>0</v>
          </cell>
          <cell r="R104">
            <v>0</v>
          </cell>
        </row>
        <row r="105">
          <cell r="B105" t="str">
            <v>Juniper</v>
          </cell>
          <cell r="C105">
            <v>2</v>
          </cell>
          <cell r="D105">
            <v>1</v>
          </cell>
          <cell r="E105">
            <v>0</v>
          </cell>
          <cell r="F105">
            <v>0</v>
          </cell>
          <cell r="G105">
            <v>0</v>
          </cell>
          <cell r="H105">
            <v>0</v>
          </cell>
          <cell r="I105">
            <v>3</v>
          </cell>
          <cell r="K105" t="str">
            <v>Juniper</v>
          </cell>
          <cell r="L105">
            <v>9</v>
          </cell>
          <cell r="M105">
            <v>117</v>
          </cell>
          <cell r="N105">
            <v>0</v>
          </cell>
          <cell r="O105">
            <v>0</v>
          </cell>
          <cell r="P105">
            <v>0</v>
          </cell>
          <cell r="Q105">
            <v>0</v>
          </cell>
          <cell r="R105">
            <v>126</v>
          </cell>
        </row>
        <row r="106">
          <cell r="B106" t="str">
            <v>Laurel Networks</v>
          </cell>
          <cell r="C106">
            <v>0</v>
          </cell>
          <cell r="D106">
            <v>0</v>
          </cell>
          <cell r="E106">
            <v>0</v>
          </cell>
          <cell r="F106">
            <v>0</v>
          </cell>
          <cell r="G106">
            <v>0</v>
          </cell>
          <cell r="H106">
            <v>0</v>
          </cell>
          <cell r="I106">
            <v>0</v>
          </cell>
          <cell r="K106" t="str">
            <v>Laurel Networks</v>
          </cell>
          <cell r="L106">
            <v>0</v>
          </cell>
          <cell r="M106">
            <v>0</v>
          </cell>
          <cell r="N106">
            <v>0</v>
          </cell>
          <cell r="O106">
            <v>0</v>
          </cell>
          <cell r="P106">
            <v>0</v>
          </cell>
          <cell r="Q106">
            <v>0</v>
          </cell>
          <cell r="R106">
            <v>0</v>
          </cell>
        </row>
        <row r="107">
          <cell r="B107" t="str">
            <v>Lucent</v>
          </cell>
          <cell r="C107">
            <v>0</v>
          </cell>
          <cell r="D107">
            <v>0</v>
          </cell>
          <cell r="E107">
            <v>0</v>
          </cell>
          <cell r="F107">
            <v>0</v>
          </cell>
          <cell r="G107">
            <v>0</v>
          </cell>
          <cell r="H107">
            <v>0</v>
          </cell>
          <cell r="I107">
            <v>0</v>
          </cell>
          <cell r="K107" t="str">
            <v>Lucent</v>
          </cell>
          <cell r="L107">
            <v>0</v>
          </cell>
          <cell r="M107">
            <v>0</v>
          </cell>
          <cell r="N107">
            <v>0</v>
          </cell>
          <cell r="O107">
            <v>0</v>
          </cell>
          <cell r="P107">
            <v>0</v>
          </cell>
          <cell r="Q107">
            <v>0</v>
          </cell>
          <cell r="R107">
            <v>0</v>
          </cell>
        </row>
        <row r="108">
          <cell r="B108" t="str">
            <v>NEC</v>
          </cell>
          <cell r="C108">
            <v>0</v>
          </cell>
          <cell r="D108">
            <v>0</v>
          </cell>
          <cell r="E108">
            <v>0</v>
          </cell>
          <cell r="F108">
            <v>0</v>
          </cell>
          <cell r="G108">
            <v>0</v>
          </cell>
          <cell r="H108">
            <v>0</v>
          </cell>
          <cell r="I108">
            <v>0</v>
          </cell>
          <cell r="K108" t="str">
            <v>NEC</v>
          </cell>
          <cell r="L108">
            <v>0</v>
          </cell>
          <cell r="M108">
            <v>0</v>
          </cell>
          <cell r="N108">
            <v>0</v>
          </cell>
          <cell r="O108">
            <v>0</v>
          </cell>
          <cell r="P108">
            <v>0</v>
          </cell>
          <cell r="Q108">
            <v>0</v>
          </cell>
          <cell r="R108">
            <v>0</v>
          </cell>
        </row>
        <row r="109">
          <cell r="B109" t="str">
            <v>Nokia Siemens Networks</v>
          </cell>
          <cell r="C109">
            <v>0</v>
          </cell>
          <cell r="D109">
            <v>0</v>
          </cell>
          <cell r="E109">
            <v>0</v>
          </cell>
          <cell r="F109">
            <v>0</v>
          </cell>
          <cell r="G109">
            <v>0</v>
          </cell>
          <cell r="H109">
            <v>0</v>
          </cell>
          <cell r="I109">
            <v>0</v>
          </cell>
          <cell r="K109" t="str">
            <v>Nokia Siemens Networks</v>
          </cell>
          <cell r="L109">
            <v>0</v>
          </cell>
          <cell r="M109">
            <v>0</v>
          </cell>
          <cell r="N109">
            <v>0</v>
          </cell>
          <cell r="O109">
            <v>0</v>
          </cell>
          <cell r="P109">
            <v>0</v>
          </cell>
          <cell r="Q109">
            <v>0</v>
          </cell>
          <cell r="R109">
            <v>0</v>
          </cell>
        </row>
        <row r="110">
          <cell r="B110" t="str">
            <v>Nortel</v>
          </cell>
          <cell r="C110">
            <v>0</v>
          </cell>
          <cell r="D110">
            <v>0</v>
          </cell>
          <cell r="E110">
            <v>2.7</v>
          </cell>
          <cell r="F110">
            <v>0</v>
          </cell>
          <cell r="G110">
            <v>0</v>
          </cell>
          <cell r="H110">
            <v>10</v>
          </cell>
          <cell r="I110">
            <v>12.7</v>
          </cell>
          <cell r="K110" t="str">
            <v>Nortel</v>
          </cell>
          <cell r="L110">
            <v>0</v>
          </cell>
          <cell r="M110">
            <v>0</v>
          </cell>
          <cell r="N110">
            <v>13</v>
          </cell>
          <cell r="O110">
            <v>0</v>
          </cell>
          <cell r="P110">
            <v>0</v>
          </cell>
          <cell r="Q110">
            <v>56</v>
          </cell>
          <cell r="R110">
            <v>69</v>
          </cell>
        </row>
        <row r="111">
          <cell r="B111" t="str">
            <v>Procket</v>
          </cell>
          <cell r="C111">
            <v>0</v>
          </cell>
          <cell r="D111">
            <v>0</v>
          </cell>
          <cell r="E111">
            <v>0</v>
          </cell>
          <cell r="F111">
            <v>0</v>
          </cell>
          <cell r="G111">
            <v>0</v>
          </cell>
          <cell r="H111">
            <v>0</v>
          </cell>
          <cell r="I111">
            <v>0</v>
          </cell>
          <cell r="K111" t="str">
            <v>Procket</v>
          </cell>
          <cell r="L111">
            <v>0</v>
          </cell>
          <cell r="M111">
            <v>0</v>
          </cell>
          <cell r="N111">
            <v>0</v>
          </cell>
          <cell r="O111">
            <v>0</v>
          </cell>
          <cell r="P111">
            <v>0</v>
          </cell>
          <cell r="Q111">
            <v>0</v>
          </cell>
          <cell r="R111">
            <v>0</v>
          </cell>
        </row>
        <row r="112">
          <cell r="B112" t="str">
            <v>Quarry</v>
          </cell>
          <cell r="C112">
            <v>0</v>
          </cell>
          <cell r="D112">
            <v>0</v>
          </cell>
          <cell r="E112">
            <v>0</v>
          </cell>
          <cell r="F112">
            <v>0</v>
          </cell>
          <cell r="G112">
            <v>0</v>
          </cell>
          <cell r="H112">
            <v>0</v>
          </cell>
          <cell r="I112">
            <v>0</v>
          </cell>
          <cell r="K112" t="str">
            <v>Quarry</v>
          </cell>
          <cell r="L112">
            <v>0</v>
          </cell>
          <cell r="M112">
            <v>0</v>
          </cell>
          <cell r="N112">
            <v>0</v>
          </cell>
          <cell r="O112">
            <v>0</v>
          </cell>
          <cell r="P112">
            <v>0</v>
          </cell>
          <cell r="Q112">
            <v>0</v>
          </cell>
          <cell r="R112">
            <v>0</v>
          </cell>
        </row>
        <row r="113">
          <cell r="B113" t="str">
            <v>Redback</v>
          </cell>
          <cell r="C113">
            <v>0</v>
          </cell>
          <cell r="D113">
            <v>0</v>
          </cell>
          <cell r="E113">
            <v>0</v>
          </cell>
          <cell r="F113">
            <v>0</v>
          </cell>
          <cell r="G113">
            <v>0</v>
          </cell>
          <cell r="H113">
            <v>0</v>
          </cell>
          <cell r="I113">
            <v>0</v>
          </cell>
          <cell r="K113" t="str">
            <v>Redback</v>
          </cell>
          <cell r="L113">
            <v>0</v>
          </cell>
          <cell r="M113">
            <v>0</v>
          </cell>
          <cell r="N113">
            <v>2</v>
          </cell>
          <cell r="O113">
            <v>0</v>
          </cell>
          <cell r="P113">
            <v>0</v>
          </cell>
          <cell r="Q113">
            <v>0</v>
          </cell>
          <cell r="R113">
            <v>2</v>
          </cell>
        </row>
        <row r="114">
          <cell r="B114" t="str">
            <v>Riverstone</v>
          </cell>
          <cell r="C114">
            <v>0</v>
          </cell>
          <cell r="D114">
            <v>0</v>
          </cell>
          <cell r="E114">
            <v>0</v>
          </cell>
          <cell r="F114">
            <v>0</v>
          </cell>
          <cell r="G114">
            <v>0</v>
          </cell>
          <cell r="H114">
            <v>0</v>
          </cell>
          <cell r="I114">
            <v>0</v>
          </cell>
          <cell r="K114" t="str">
            <v>Riverstone</v>
          </cell>
          <cell r="L114">
            <v>0</v>
          </cell>
          <cell r="M114">
            <v>0</v>
          </cell>
          <cell r="N114">
            <v>0</v>
          </cell>
          <cell r="O114">
            <v>0</v>
          </cell>
          <cell r="P114">
            <v>0</v>
          </cell>
          <cell r="Q114">
            <v>0</v>
          </cell>
          <cell r="R114">
            <v>0</v>
          </cell>
        </row>
        <row r="115">
          <cell r="B115" t="str">
            <v>Tellabs</v>
          </cell>
          <cell r="C115">
            <v>0</v>
          </cell>
          <cell r="D115">
            <v>0</v>
          </cell>
          <cell r="E115">
            <v>0</v>
          </cell>
          <cell r="F115">
            <v>0</v>
          </cell>
          <cell r="G115">
            <v>0</v>
          </cell>
          <cell r="H115">
            <v>0</v>
          </cell>
          <cell r="I115">
            <v>0</v>
          </cell>
          <cell r="K115" t="str">
            <v>Tellabs</v>
          </cell>
          <cell r="L115">
            <v>0</v>
          </cell>
          <cell r="M115">
            <v>0</v>
          </cell>
          <cell r="N115">
            <v>0</v>
          </cell>
          <cell r="O115">
            <v>0</v>
          </cell>
          <cell r="P115">
            <v>0</v>
          </cell>
          <cell r="Q115">
            <v>0</v>
          </cell>
          <cell r="R115">
            <v>0</v>
          </cell>
        </row>
        <row r="116">
          <cell r="B116" t="str">
            <v>ZTE</v>
          </cell>
          <cell r="C116">
            <v>0</v>
          </cell>
          <cell r="D116">
            <v>0</v>
          </cell>
          <cell r="E116">
            <v>0</v>
          </cell>
          <cell r="F116">
            <v>0</v>
          </cell>
          <cell r="G116">
            <v>0</v>
          </cell>
          <cell r="H116">
            <v>0</v>
          </cell>
          <cell r="I116">
            <v>0</v>
          </cell>
          <cell r="K116" t="str">
            <v>ZTE</v>
          </cell>
          <cell r="L116">
            <v>0</v>
          </cell>
          <cell r="M116">
            <v>0</v>
          </cell>
          <cell r="N116">
            <v>0</v>
          </cell>
          <cell r="O116">
            <v>0</v>
          </cell>
          <cell r="P116">
            <v>0</v>
          </cell>
          <cell r="Q116">
            <v>0</v>
          </cell>
          <cell r="R116">
            <v>0</v>
          </cell>
        </row>
        <row r="117">
          <cell r="B117" t="str">
            <v>Other</v>
          </cell>
          <cell r="C117">
            <v>0</v>
          </cell>
          <cell r="D117">
            <v>0</v>
          </cell>
          <cell r="E117">
            <v>0</v>
          </cell>
          <cell r="F117">
            <v>0</v>
          </cell>
          <cell r="G117">
            <v>0</v>
          </cell>
          <cell r="H117">
            <v>0</v>
          </cell>
          <cell r="I117">
            <v>0</v>
          </cell>
          <cell r="K117" t="str">
            <v>Other</v>
          </cell>
          <cell r="L117">
            <v>0</v>
          </cell>
          <cell r="M117">
            <v>0</v>
          </cell>
          <cell r="N117">
            <v>0</v>
          </cell>
          <cell r="O117">
            <v>0</v>
          </cell>
          <cell r="P117">
            <v>0</v>
          </cell>
          <cell r="Q117">
            <v>0</v>
          </cell>
          <cell r="R117">
            <v>0</v>
          </cell>
        </row>
        <row r="118">
          <cell r="B118" t="str">
            <v>Total</v>
          </cell>
          <cell r="C118">
            <v>6</v>
          </cell>
          <cell r="D118">
            <v>8.3000000000000007</v>
          </cell>
          <cell r="E118">
            <v>3.7</v>
          </cell>
          <cell r="F118">
            <v>0</v>
          </cell>
          <cell r="G118">
            <v>0</v>
          </cell>
          <cell r="H118">
            <v>45.7</v>
          </cell>
          <cell r="I118">
            <v>63.7</v>
          </cell>
          <cell r="K118" t="str">
            <v>Total</v>
          </cell>
          <cell r="L118">
            <v>18</v>
          </cell>
          <cell r="M118">
            <v>496</v>
          </cell>
          <cell r="N118">
            <v>31</v>
          </cell>
          <cell r="O118">
            <v>0</v>
          </cell>
          <cell r="P118">
            <v>0</v>
          </cell>
          <cell r="Q118">
            <v>332</v>
          </cell>
          <cell r="R118">
            <v>877</v>
          </cell>
        </row>
        <row r="121">
          <cell r="B121" t="str">
            <v>Vendor</v>
          </cell>
          <cell r="C121" t="str">
            <v>Core IP/MPLS</v>
          </cell>
          <cell r="D121" t="str">
            <v xml:space="preserve">Edge IP/MPLS </v>
          </cell>
          <cell r="E121" t="str">
            <v>Subscriber Service Router</v>
          </cell>
          <cell r="F121" t="str">
            <v>BRAS</v>
          </cell>
          <cell r="G121" t="str">
            <v>IP/Ethernet</v>
          </cell>
          <cell r="H121" t="str">
            <v>ATM/MPLS</v>
          </cell>
          <cell r="I121" t="str">
            <v>Total IPS</v>
          </cell>
          <cell r="K121" t="str">
            <v>Vendor</v>
          </cell>
          <cell r="L121" t="str">
            <v>Core IP/MPLS</v>
          </cell>
          <cell r="M121" t="str">
            <v>Edge IP/MPLS</v>
          </cell>
          <cell r="N121" t="str">
            <v>Subscriber Service Router</v>
          </cell>
          <cell r="O121" t="str">
            <v>BRAS</v>
          </cell>
          <cell r="P121" t="str">
            <v>IP/Ethernet</v>
          </cell>
          <cell r="Q121" t="str">
            <v>ATM/MPLS</v>
          </cell>
          <cell r="R121" t="str">
            <v>Total IPS</v>
          </cell>
        </row>
        <row r="122">
          <cell r="B122" t="str">
            <v>Alaxala Networks</v>
          </cell>
          <cell r="I122">
            <v>0</v>
          </cell>
          <cell r="K122" t="str">
            <v>Alaxala Networks</v>
          </cell>
          <cell r="R122">
            <v>0</v>
          </cell>
        </row>
        <row r="123">
          <cell r="B123" t="str">
            <v>Alcatel-Lucent</v>
          </cell>
          <cell r="C123">
            <v>0</v>
          </cell>
          <cell r="D123">
            <v>0</v>
          </cell>
          <cell r="E123">
            <v>1</v>
          </cell>
          <cell r="F123">
            <v>0</v>
          </cell>
          <cell r="G123">
            <v>0</v>
          </cell>
          <cell r="H123">
            <v>8.1999999999999993</v>
          </cell>
          <cell r="I123">
            <v>9.1999999999999993</v>
          </cell>
          <cell r="K123" t="str">
            <v>Alcatel-Lucent</v>
          </cell>
          <cell r="L123">
            <v>0</v>
          </cell>
          <cell r="M123">
            <v>0</v>
          </cell>
          <cell r="N123">
            <v>6</v>
          </cell>
          <cell r="O123">
            <v>0</v>
          </cell>
          <cell r="P123">
            <v>0</v>
          </cell>
          <cell r="Q123">
            <v>90</v>
          </cell>
          <cell r="R123">
            <v>96</v>
          </cell>
        </row>
        <row r="124">
          <cell r="B124" t="str">
            <v>Atrica</v>
          </cell>
          <cell r="I124">
            <v>0</v>
          </cell>
          <cell r="K124" t="str">
            <v>Atrica</v>
          </cell>
          <cell r="R124">
            <v>0</v>
          </cell>
        </row>
        <row r="125">
          <cell r="B125" t="str">
            <v>Avici</v>
          </cell>
          <cell r="C125">
            <v>0</v>
          </cell>
          <cell r="D125">
            <v>0</v>
          </cell>
          <cell r="E125">
            <v>0</v>
          </cell>
          <cell r="F125">
            <v>0</v>
          </cell>
          <cell r="G125">
            <v>0</v>
          </cell>
          <cell r="H125">
            <v>0</v>
          </cell>
          <cell r="I125">
            <v>0</v>
          </cell>
          <cell r="K125" t="str">
            <v>Avici</v>
          </cell>
          <cell r="L125">
            <v>0</v>
          </cell>
          <cell r="M125">
            <v>0</v>
          </cell>
          <cell r="N125">
            <v>0</v>
          </cell>
          <cell r="O125">
            <v>0</v>
          </cell>
          <cell r="P125">
            <v>0</v>
          </cell>
          <cell r="Q125">
            <v>0</v>
          </cell>
          <cell r="R125">
            <v>0</v>
          </cell>
        </row>
        <row r="126">
          <cell r="B126" t="str">
            <v>Brocade</v>
          </cell>
          <cell r="C126">
            <v>0</v>
          </cell>
          <cell r="D126">
            <v>0</v>
          </cell>
          <cell r="E126">
            <v>0</v>
          </cell>
          <cell r="F126">
            <v>0</v>
          </cell>
          <cell r="G126">
            <v>0</v>
          </cell>
          <cell r="H126">
            <v>0</v>
          </cell>
          <cell r="I126">
            <v>0</v>
          </cell>
          <cell r="K126" t="str">
            <v>Brocade</v>
          </cell>
          <cell r="L126">
            <v>0</v>
          </cell>
          <cell r="M126">
            <v>0</v>
          </cell>
          <cell r="N126">
            <v>0</v>
          </cell>
          <cell r="O126">
            <v>0</v>
          </cell>
          <cell r="P126">
            <v>0</v>
          </cell>
          <cell r="Q126">
            <v>0</v>
          </cell>
          <cell r="R126">
            <v>0</v>
          </cell>
        </row>
        <row r="127">
          <cell r="B127" t="str">
            <v>Caspian</v>
          </cell>
          <cell r="C127">
            <v>0</v>
          </cell>
          <cell r="D127">
            <v>0</v>
          </cell>
          <cell r="E127">
            <v>0</v>
          </cell>
          <cell r="F127">
            <v>0</v>
          </cell>
          <cell r="G127">
            <v>0</v>
          </cell>
          <cell r="H127">
            <v>0</v>
          </cell>
          <cell r="I127">
            <v>0</v>
          </cell>
          <cell r="K127" t="str">
            <v>Caspian</v>
          </cell>
          <cell r="L127">
            <v>0</v>
          </cell>
          <cell r="M127">
            <v>0</v>
          </cell>
          <cell r="N127">
            <v>0</v>
          </cell>
          <cell r="O127">
            <v>0</v>
          </cell>
          <cell r="P127">
            <v>0</v>
          </cell>
          <cell r="Q127">
            <v>0</v>
          </cell>
          <cell r="R127">
            <v>0</v>
          </cell>
        </row>
        <row r="128">
          <cell r="B128" t="str">
            <v>Chiaro</v>
          </cell>
          <cell r="C128">
            <v>0</v>
          </cell>
          <cell r="D128">
            <v>0</v>
          </cell>
          <cell r="E128">
            <v>0</v>
          </cell>
          <cell r="F128">
            <v>0</v>
          </cell>
          <cell r="G128">
            <v>0</v>
          </cell>
          <cell r="H128">
            <v>0</v>
          </cell>
          <cell r="I128">
            <v>0</v>
          </cell>
          <cell r="K128" t="str">
            <v>Chiaro</v>
          </cell>
          <cell r="L128">
            <v>0</v>
          </cell>
          <cell r="M128">
            <v>0</v>
          </cell>
          <cell r="N128">
            <v>0</v>
          </cell>
          <cell r="O128">
            <v>0</v>
          </cell>
          <cell r="P128">
            <v>0</v>
          </cell>
          <cell r="Q128">
            <v>0</v>
          </cell>
          <cell r="R128">
            <v>0</v>
          </cell>
        </row>
        <row r="129">
          <cell r="B129" t="str">
            <v>Ciena</v>
          </cell>
          <cell r="C129">
            <v>0</v>
          </cell>
          <cell r="D129">
            <v>0</v>
          </cell>
          <cell r="E129">
            <v>0</v>
          </cell>
          <cell r="F129">
            <v>0</v>
          </cell>
          <cell r="G129">
            <v>0</v>
          </cell>
          <cell r="H129">
            <v>0</v>
          </cell>
          <cell r="I129">
            <v>0</v>
          </cell>
          <cell r="K129" t="str">
            <v>Ciena</v>
          </cell>
          <cell r="L129">
            <v>0</v>
          </cell>
          <cell r="M129">
            <v>0</v>
          </cell>
          <cell r="N129">
            <v>0</v>
          </cell>
          <cell r="O129">
            <v>0</v>
          </cell>
          <cell r="P129">
            <v>0</v>
          </cell>
          <cell r="Q129">
            <v>0</v>
          </cell>
          <cell r="R129">
            <v>0</v>
          </cell>
        </row>
        <row r="130">
          <cell r="B130" t="str">
            <v>Cisco</v>
          </cell>
          <cell r="C130">
            <v>4</v>
          </cell>
          <cell r="D130">
            <v>8</v>
          </cell>
          <cell r="E130">
            <v>0</v>
          </cell>
          <cell r="F130">
            <v>0</v>
          </cell>
          <cell r="G130">
            <v>0</v>
          </cell>
          <cell r="H130">
            <v>2</v>
          </cell>
          <cell r="I130">
            <v>14</v>
          </cell>
          <cell r="K130" t="str">
            <v>Cisco</v>
          </cell>
          <cell r="L130">
            <v>11</v>
          </cell>
          <cell r="M130">
            <v>169</v>
          </cell>
          <cell r="N130">
            <v>9</v>
          </cell>
          <cell r="O130">
            <v>0</v>
          </cell>
          <cell r="P130">
            <v>0</v>
          </cell>
          <cell r="Q130">
            <v>19</v>
          </cell>
          <cell r="R130">
            <v>208</v>
          </cell>
        </row>
        <row r="131">
          <cell r="B131" t="str">
            <v>Cosine</v>
          </cell>
          <cell r="C131">
            <v>0</v>
          </cell>
          <cell r="D131">
            <v>0</v>
          </cell>
          <cell r="E131">
            <v>0</v>
          </cell>
          <cell r="F131">
            <v>0</v>
          </cell>
          <cell r="G131">
            <v>0</v>
          </cell>
          <cell r="H131">
            <v>0</v>
          </cell>
          <cell r="I131">
            <v>0</v>
          </cell>
          <cell r="K131" t="str">
            <v>Cosine</v>
          </cell>
          <cell r="L131">
            <v>0</v>
          </cell>
          <cell r="M131">
            <v>0</v>
          </cell>
          <cell r="N131">
            <v>0</v>
          </cell>
          <cell r="O131">
            <v>0</v>
          </cell>
          <cell r="P131">
            <v>0</v>
          </cell>
          <cell r="Q131">
            <v>0</v>
          </cell>
          <cell r="R131">
            <v>0</v>
          </cell>
        </row>
        <row r="132">
          <cell r="B132" t="str">
            <v>ECI Telecom</v>
          </cell>
          <cell r="C132">
            <v>0</v>
          </cell>
          <cell r="D132">
            <v>0</v>
          </cell>
          <cell r="E132">
            <v>0</v>
          </cell>
          <cell r="F132">
            <v>0</v>
          </cell>
          <cell r="G132">
            <v>0</v>
          </cell>
          <cell r="H132">
            <v>0</v>
          </cell>
          <cell r="I132">
            <v>0</v>
          </cell>
          <cell r="K132" t="str">
            <v>ECI Telecom</v>
          </cell>
          <cell r="L132">
            <v>0</v>
          </cell>
          <cell r="M132">
            <v>0</v>
          </cell>
          <cell r="N132">
            <v>0</v>
          </cell>
          <cell r="O132">
            <v>0</v>
          </cell>
          <cell r="P132">
            <v>0</v>
          </cell>
          <cell r="Q132">
            <v>0</v>
          </cell>
          <cell r="R132">
            <v>0</v>
          </cell>
        </row>
        <row r="133">
          <cell r="B133" t="str">
            <v>Equipe</v>
          </cell>
          <cell r="C133">
            <v>0</v>
          </cell>
          <cell r="D133">
            <v>0</v>
          </cell>
          <cell r="E133">
            <v>0</v>
          </cell>
          <cell r="F133">
            <v>0</v>
          </cell>
          <cell r="G133">
            <v>0</v>
          </cell>
          <cell r="H133">
            <v>0</v>
          </cell>
          <cell r="I133">
            <v>0</v>
          </cell>
          <cell r="K133" t="str">
            <v>Equipe</v>
          </cell>
          <cell r="L133">
            <v>0</v>
          </cell>
          <cell r="M133">
            <v>0</v>
          </cell>
          <cell r="N133">
            <v>0</v>
          </cell>
          <cell r="O133">
            <v>0</v>
          </cell>
          <cell r="P133">
            <v>0</v>
          </cell>
          <cell r="Q133">
            <v>0</v>
          </cell>
          <cell r="R133">
            <v>0</v>
          </cell>
        </row>
        <row r="134">
          <cell r="B134" t="str">
            <v>Ericsson</v>
          </cell>
          <cell r="C134">
            <v>0</v>
          </cell>
          <cell r="D134">
            <v>0</v>
          </cell>
          <cell r="E134">
            <v>1</v>
          </cell>
          <cell r="F134">
            <v>0</v>
          </cell>
          <cell r="G134">
            <v>0</v>
          </cell>
          <cell r="H134">
            <v>18</v>
          </cell>
          <cell r="I134">
            <v>19</v>
          </cell>
          <cell r="K134" t="str">
            <v>Ericsson</v>
          </cell>
          <cell r="L134">
            <v>0</v>
          </cell>
          <cell r="M134">
            <v>3</v>
          </cell>
          <cell r="N134">
            <v>7</v>
          </cell>
          <cell r="O134">
            <v>0</v>
          </cell>
          <cell r="P134">
            <v>0</v>
          </cell>
          <cell r="Q134">
            <v>86</v>
          </cell>
          <cell r="R134">
            <v>96</v>
          </cell>
        </row>
        <row r="135">
          <cell r="B135" t="str">
            <v>Extreme</v>
          </cell>
          <cell r="C135">
            <v>0</v>
          </cell>
          <cell r="D135">
            <v>0</v>
          </cell>
          <cell r="E135">
            <v>0</v>
          </cell>
          <cell r="F135">
            <v>0</v>
          </cell>
          <cell r="G135">
            <v>0</v>
          </cell>
          <cell r="H135">
            <v>0</v>
          </cell>
          <cell r="I135">
            <v>0</v>
          </cell>
          <cell r="K135" t="str">
            <v>Extreme</v>
          </cell>
          <cell r="L135">
            <v>0</v>
          </cell>
          <cell r="M135">
            <v>0</v>
          </cell>
          <cell r="N135">
            <v>0</v>
          </cell>
          <cell r="O135">
            <v>0</v>
          </cell>
          <cell r="P135">
            <v>0</v>
          </cell>
          <cell r="Q135">
            <v>0</v>
          </cell>
          <cell r="R135">
            <v>0</v>
          </cell>
        </row>
        <row r="136">
          <cell r="B136" t="str">
            <v>Force10</v>
          </cell>
          <cell r="C136">
            <v>0</v>
          </cell>
          <cell r="D136">
            <v>0</v>
          </cell>
          <cell r="E136">
            <v>0</v>
          </cell>
          <cell r="F136">
            <v>0</v>
          </cell>
          <cell r="G136">
            <v>0</v>
          </cell>
          <cell r="H136">
            <v>0</v>
          </cell>
          <cell r="I136">
            <v>0</v>
          </cell>
          <cell r="K136" t="str">
            <v>Force10</v>
          </cell>
          <cell r="L136">
            <v>0</v>
          </cell>
          <cell r="M136">
            <v>0</v>
          </cell>
          <cell r="N136">
            <v>0</v>
          </cell>
          <cell r="O136">
            <v>0</v>
          </cell>
          <cell r="P136">
            <v>0</v>
          </cell>
          <cell r="Q136">
            <v>0</v>
          </cell>
          <cell r="R136">
            <v>0</v>
          </cell>
        </row>
        <row r="137">
          <cell r="B137" t="str">
            <v>Fujitsu</v>
          </cell>
          <cell r="C137">
            <v>0</v>
          </cell>
          <cell r="D137">
            <v>0</v>
          </cell>
          <cell r="E137">
            <v>0</v>
          </cell>
          <cell r="F137">
            <v>0</v>
          </cell>
          <cell r="G137">
            <v>0</v>
          </cell>
          <cell r="H137">
            <v>0</v>
          </cell>
          <cell r="I137">
            <v>0</v>
          </cell>
          <cell r="K137" t="str">
            <v>Fujitsu</v>
          </cell>
          <cell r="L137">
            <v>0</v>
          </cell>
          <cell r="M137">
            <v>0</v>
          </cell>
          <cell r="N137">
            <v>0</v>
          </cell>
          <cell r="O137">
            <v>0</v>
          </cell>
          <cell r="P137">
            <v>0</v>
          </cell>
          <cell r="Q137">
            <v>0</v>
          </cell>
          <cell r="R137">
            <v>0</v>
          </cell>
        </row>
        <row r="138">
          <cell r="B138" t="str">
            <v>Hammerhead Systems</v>
          </cell>
          <cell r="C138">
            <v>0</v>
          </cell>
          <cell r="D138">
            <v>0</v>
          </cell>
          <cell r="E138">
            <v>0</v>
          </cell>
          <cell r="F138">
            <v>0</v>
          </cell>
          <cell r="G138">
            <v>0</v>
          </cell>
          <cell r="H138">
            <v>0</v>
          </cell>
          <cell r="I138">
            <v>0</v>
          </cell>
          <cell r="K138" t="str">
            <v>Hammerhead Systems</v>
          </cell>
          <cell r="L138">
            <v>0</v>
          </cell>
          <cell r="M138">
            <v>0</v>
          </cell>
          <cell r="N138">
            <v>0</v>
          </cell>
          <cell r="O138">
            <v>0</v>
          </cell>
          <cell r="P138">
            <v>0</v>
          </cell>
          <cell r="Q138">
            <v>0</v>
          </cell>
          <cell r="R138">
            <v>0</v>
          </cell>
        </row>
        <row r="139">
          <cell r="B139" t="str">
            <v>Hitachi</v>
          </cell>
          <cell r="C139">
            <v>0</v>
          </cell>
          <cell r="D139">
            <v>0</v>
          </cell>
          <cell r="E139">
            <v>0</v>
          </cell>
          <cell r="F139">
            <v>0</v>
          </cell>
          <cell r="G139">
            <v>0</v>
          </cell>
          <cell r="H139">
            <v>0</v>
          </cell>
          <cell r="I139">
            <v>0</v>
          </cell>
          <cell r="K139" t="str">
            <v>Hitachi</v>
          </cell>
          <cell r="L139">
            <v>0</v>
          </cell>
          <cell r="M139">
            <v>0</v>
          </cell>
          <cell r="N139">
            <v>0</v>
          </cell>
          <cell r="O139">
            <v>0</v>
          </cell>
          <cell r="P139">
            <v>0</v>
          </cell>
          <cell r="Q139">
            <v>0</v>
          </cell>
          <cell r="R139">
            <v>0</v>
          </cell>
        </row>
        <row r="140">
          <cell r="B140" t="str">
            <v>Hitachi Cable</v>
          </cell>
          <cell r="C140">
            <v>0</v>
          </cell>
          <cell r="D140">
            <v>0</v>
          </cell>
          <cell r="E140">
            <v>0</v>
          </cell>
          <cell r="F140">
            <v>0</v>
          </cell>
          <cell r="G140">
            <v>0</v>
          </cell>
          <cell r="H140">
            <v>0</v>
          </cell>
          <cell r="I140">
            <v>0</v>
          </cell>
          <cell r="K140" t="str">
            <v>Hitachi Cable</v>
          </cell>
          <cell r="L140">
            <v>0</v>
          </cell>
          <cell r="M140">
            <v>0</v>
          </cell>
          <cell r="N140">
            <v>0</v>
          </cell>
          <cell r="O140">
            <v>0</v>
          </cell>
          <cell r="P140">
            <v>0</v>
          </cell>
          <cell r="Q140">
            <v>0</v>
          </cell>
          <cell r="R140">
            <v>0</v>
          </cell>
        </row>
        <row r="141">
          <cell r="B141" t="str">
            <v>Huawei</v>
          </cell>
          <cell r="C141">
            <v>0</v>
          </cell>
          <cell r="D141">
            <v>0</v>
          </cell>
          <cell r="E141">
            <v>0</v>
          </cell>
          <cell r="F141">
            <v>0</v>
          </cell>
          <cell r="G141">
            <v>0</v>
          </cell>
          <cell r="H141">
            <v>0</v>
          </cell>
          <cell r="I141">
            <v>0</v>
          </cell>
          <cell r="K141" t="str">
            <v>Huawei</v>
          </cell>
          <cell r="L141">
            <v>0</v>
          </cell>
          <cell r="M141">
            <v>0</v>
          </cell>
          <cell r="N141">
            <v>0</v>
          </cell>
          <cell r="O141">
            <v>0</v>
          </cell>
          <cell r="P141">
            <v>0</v>
          </cell>
          <cell r="Q141">
            <v>0</v>
          </cell>
          <cell r="R141">
            <v>0</v>
          </cell>
        </row>
        <row r="142">
          <cell r="B142" t="str">
            <v>Hyperchip</v>
          </cell>
          <cell r="C142">
            <v>0</v>
          </cell>
          <cell r="D142">
            <v>0</v>
          </cell>
          <cell r="E142">
            <v>0</v>
          </cell>
          <cell r="F142">
            <v>0</v>
          </cell>
          <cell r="G142">
            <v>0</v>
          </cell>
          <cell r="H142">
            <v>0</v>
          </cell>
          <cell r="I142">
            <v>0</v>
          </cell>
          <cell r="K142" t="str">
            <v>Hyperchip</v>
          </cell>
          <cell r="L142">
            <v>0</v>
          </cell>
          <cell r="M142">
            <v>0</v>
          </cell>
          <cell r="N142">
            <v>0</v>
          </cell>
          <cell r="O142">
            <v>0</v>
          </cell>
          <cell r="P142">
            <v>0</v>
          </cell>
          <cell r="Q142">
            <v>0</v>
          </cell>
          <cell r="R142">
            <v>0</v>
          </cell>
        </row>
        <row r="143">
          <cell r="B143" t="str">
            <v>Juniper</v>
          </cell>
          <cell r="C143">
            <v>0</v>
          </cell>
          <cell r="D143">
            <v>0</v>
          </cell>
          <cell r="E143">
            <v>0</v>
          </cell>
          <cell r="F143">
            <v>0</v>
          </cell>
          <cell r="G143">
            <v>0</v>
          </cell>
          <cell r="H143">
            <v>0</v>
          </cell>
          <cell r="I143">
            <v>0</v>
          </cell>
          <cell r="K143" t="str">
            <v>Juniper</v>
          </cell>
          <cell r="L143">
            <v>0</v>
          </cell>
          <cell r="M143">
            <v>93</v>
          </cell>
          <cell r="N143">
            <v>0</v>
          </cell>
          <cell r="O143">
            <v>0</v>
          </cell>
          <cell r="P143">
            <v>0</v>
          </cell>
          <cell r="Q143">
            <v>0</v>
          </cell>
          <cell r="R143">
            <v>93</v>
          </cell>
        </row>
        <row r="144">
          <cell r="B144" t="str">
            <v>Laurel Networks</v>
          </cell>
          <cell r="C144">
            <v>0</v>
          </cell>
          <cell r="D144">
            <v>0</v>
          </cell>
          <cell r="E144">
            <v>0</v>
          </cell>
          <cell r="F144">
            <v>0</v>
          </cell>
          <cell r="G144">
            <v>0</v>
          </cell>
          <cell r="H144">
            <v>0</v>
          </cell>
          <cell r="I144">
            <v>0</v>
          </cell>
          <cell r="K144" t="str">
            <v>Laurel Networks</v>
          </cell>
          <cell r="L144">
            <v>0</v>
          </cell>
          <cell r="M144">
            <v>0</v>
          </cell>
          <cell r="N144">
            <v>0</v>
          </cell>
          <cell r="O144">
            <v>0</v>
          </cell>
          <cell r="P144">
            <v>0</v>
          </cell>
          <cell r="Q144">
            <v>0</v>
          </cell>
          <cell r="R144">
            <v>0</v>
          </cell>
        </row>
        <row r="145">
          <cell r="B145" t="str">
            <v>Lucent</v>
          </cell>
          <cell r="C145">
            <v>0</v>
          </cell>
          <cell r="D145">
            <v>0</v>
          </cell>
          <cell r="E145">
            <v>0</v>
          </cell>
          <cell r="F145">
            <v>0</v>
          </cell>
          <cell r="G145">
            <v>0</v>
          </cell>
          <cell r="H145">
            <v>0</v>
          </cell>
          <cell r="I145">
            <v>0</v>
          </cell>
          <cell r="K145" t="str">
            <v>Lucent</v>
          </cell>
          <cell r="L145">
            <v>0</v>
          </cell>
          <cell r="M145">
            <v>0</v>
          </cell>
          <cell r="N145">
            <v>0</v>
          </cell>
          <cell r="O145">
            <v>0</v>
          </cell>
          <cell r="P145">
            <v>0</v>
          </cell>
          <cell r="Q145">
            <v>0</v>
          </cell>
          <cell r="R145">
            <v>0</v>
          </cell>
        </row>
        <row r="146">
          <cell r="B146" t="str">
            <v>NEC</v>
          </cell>
          <cell r="C146">
            <v>0</v>
          </cell>
          <cell r="D146">
            <v>0</v>
          </cell>
          <cell r="E146">
            <v>0</v>
          </cell>
          <cell r="F146">
            <v>0</v>
          </cell>
          <cell r="G146">
            <v>0</v>
          </cell>
          <cell r="H146">
            <v>0</v>
          </cell>
          <cell r="I146">
            <v>0</v>
          </cell>
          <cell r="K146" t="str">
            <v>NEC</v>
          </cell>
          <cell r="L146">
            <v>0</v>
          </cell>
          <cell r="M146">
            <v>0</v>
          </cell>
          <cell r="N146">
            <v>0</v>
          </cell>
          <cell r="O146">
            <v>0</v>
          </cell>
          <cell r="P146">
            <v>0</v>
          </cell>
          <cell r="Q146">
            <v>0</v>
          </cell>
          <cell r="R146">
            <v>0</v>
          </cell>
        </row>
        <row r="147">
          <cell r="B147" t="str">
            <v>Nokia Siemens Networks</v>
          </cell>
          <cell r="C147">
            <v>0</v>
          </cell>
          <cell r="D147">
            <v>0</v>
          </cell>
          <cell r="E147">
            <v>0</v>
          </cell>
          <cell r="F147">
            <v>0</v>
          </cell>
          <cell r="G147">
            <v>0</v>
          </cell>
          <cell r="H147">
            <v>0</v>
          </cell>
          <cell r="I147">
            <v>0</v>
          </cell>
          <cell r="K147" t="str">
            <v>Nokia Siemens Networks</v>
          </cell>
          <cell r="L147">
            <v>0</v>
          </cell>
          <cell r="M147">
            <v>0</v>
          </cell>
          <cell r="N147">
            <v>0</v>
          </cell>
          <cell r="O147">
            <v>0</v>
          </cell>
          <cell r="P147">
            <v>0</v>
          </cell>
          <cell r="Q147">
            <v>0</v>
          </cell>
          <cell r="R147">
            <v>0</v>
          </cell>
        </row>
        <row r="148">
          <cell r="B148" t="str">
            <v>Nortel</v>
          </cell>
          <cell r="C148">
            <v>0</v>
          </cell>
          <cell r="D148">
            <v>0</v>
          </cell>
          <cell r="E148">
            <v>1.5</v>
          </cell>
          <cell r="F148">
            <v>0</v>
          </cell>
          <cell r="G148">
            <v>0</v>
          </cell>
          <cell r="H148">
            <v>17.100000000000001</v>
          </cell>
          <cell r="I148">
            <v>18.600000000000001</v>
          </cell>
          <cell r="K148" t="str">
            <v>Nortel</v>
          </cell>
          <cell r="L148">
            <v>0</v>
          </cell>
          <cell r="M148">
            <v>0</v>
          </cell>
          <cell r="N148">
            <v>8</v>
          </cell>
          <cell r="O148">
            <v>0</v>
          </cell>
          <cell r="P148">
            <v>0</v>
          </cell>
          <cell r="Q148">
            <v>83</v>
          </cell>
          <cell r="R148">
            <v>91</v>
          </cell>
        </row>
        <row r="149">
          <cell r="B149" t="str">
            <v>Procket</v>
          </cell>
          <cell r="C149">
            <v>0</v>
          </cell>
          <cell r="D149">
            <v>0</v>
          </cell>
          <cell r="E149">
            <v>0</v>
          </cell>
          <cell r="F149">
            <v>0</v>
          </cell>
          <cell r="G149">
            <v>0</v>
          </cell>
          <cell r="H149">
            <v>0</v>
          </cell>
          <cell r="I149">
            <v>0</v>
          </cell>
          <cell r="K149" t="str">
            <v>Procket</v>
          </cell>
          <cell r="L149">
            <v>0</v>
          </cell>
          <cell r="M149">
            <v>0</v>
          </cell>
          <cell r="N149">
            <v>0</v>
          </cell>
          <cell r="O149">
            <v>0</v>
          </cell>
          <cell r="P149">
            <v>0</v>
          </cell>
          <cell r="Q149">
            <v>0</v>
          </cell>
          <cell r="R149">
            <v>0</v>
          </cell>
        </row>
        <row r="150">
          <cell r="B150" t="str">
            <v>Quarry</v>
          </cell>
          <cell r="C150">
            <v>0</v>
          </cell>
          <cell r="D150">
            <v>0</v>
          </cell>
          <cell r="E150">
            <v>0</v>
          </cell>
          <cell r="F150">
            <v>0</v>
          </cell>
          <cell r="G150">
            <v>0</v>
          </cell>
          <cell r="H150">
            <v>0</v>
          </cell>
          <cell r="I150">
            <v>0</v>
          </cell>
          <cell r="K150" t="str">
            <v>Quarry</v>
          </cell>
          <cell r="L150">
            <v>0</v>
          </cell>
          <cell r="M150">
            <v>0</v>
          </cell>
          <cell r="N150">
            <v>0</v>
          </cell>
          <cell r="O150">
            <v>0</v>
          </cell>
          <cell r="P150">
            <v>0</v>
          </cell>
          <cell r="Q150">
            <v>0</v>
          </cell>
          <cell r="R150">
            <v>0</v>
          </cell>
        </row>
        <row r="151">
          <cell r="B151" t="str">
            <v>Redback</v>
          </cell>
          <cell r="C151">
            <v>0</v>
          </cell>
          <cell r="D151">
            <v>0</v>
          </cell>
          <cell r="E151">
            <v>0</v>
          </cell>
          <cell r="F151">
            <v>0</v>
          </cell>
          <cell r="G151">
            <v>0</v>
          </cell>
          <cell r="H151">
            <v>0</v>
          </cell>
          <cell r="I151">
            <v>0</v>
          </cell>
          <cell r="K151" t="str">
            <v>Redback</v>
          </cell>
          <cell r="L151">
            <v>0</v>
          </cell>
          <cell r="M151">
            <v>0</v>
          </cell>
          <cell r="N151">
            <v>0</v>
          </cell>
          <cell r="O151">
            <v>0</v>
          </cell>
          <cell r="P151">
            <v>0</v>
          </cell>
          <cell r="Q151">
            <v>0</v>
          </cell>
          <cell r="R151">
            <v>0</v>
          </cell>
        </row>
        <row r="152">
          <cell r="B152" t="str">
            <v>Riverstone</v>
          </cell>
          <cell r="C152">
            <v>0</v>
          </cell>
          <cell r="D152">
            <v>0</v>
          </cell>
          <cell r="E152">
            <v>0</v>
          </cell>
          <cell r="F152">
            <v>0</v>
          </cell>
          <cell r="G152">
            <v>0</v>
          </cell>
          <cell r="H152">
            <v>0</v>
          </cell>
          <cell r="I152">
            <v>0</v>
          </cell>
          <cell r="K152" t="str">
            <v>Riverstone</v>
          </cell>
          <cell r="L152">
            <v>0</v>
          </cell>
          <cell r="M152">
            <v>0</v>
          </cell>
          <cell r="N152">
            <v>0</v>
          </cell>
          <cell r="O152">
            <v>0</v>
          </cell>
          <cell r="P152">
            <v>0</v>
          </cell>
          <cell r="Q152">
            <v>0</v>
          </cell>
          <cell r="R152">
            <v>0</v>
          </cell>
        </row>
        <row r="153">
          <cell r="B153" t="str">
            <v>Tellabs</v>
          </cell>
          <cell r="C153">
            <v>0</v>
          </cell>
          <cell r="D153">
            <v>0</v>
          </cell>
          <cell r="E153">
            <v>0</v>
          </cell>
          <cell r="F153">
            <v>0</v>
          </cell>
          <cell r="G153">
            <v>0</v>
          </cell>
          <cell r="H153">
            <v>0</v>
          </cell>
          <cell r="I153">
            <v>0</v>
          </cell>
          <cell r="K153" t="str">
            <v>Tellabs</v>
          </cell>
          <cell r="L153">
            <v>0</v>
          </cell>
          <cell r="M153">
            <v>0</v>
          </cell>
          <cell r="N153">
            <v>0</v>
          </cell>
          <cell r="O153">
            <v>0</v>
          </cell>
          <cell r="P153">
            <v>0</v>
          </cell>
          <cell r="Q153">
            <v>0</v>
          </cell>
          <cell r="R153">
            <v>0</v>
          </cell>
        </row>
        <row r="154">
          <cell r="B154" t="str">
            <v>ZTE</v>
          </cell>
          <cell r="C154">
            <v>0</v>
          </cell>
          <cell r="D154">
            <v>0</v>
          </cell>
          <cell r="E154">
            <v>0</v>
          </cell>
          <cell r="F154">
            <v>0</v>
          </cell>
          <cell r="G154">
            <v>0</v>
          </cell>
          <cell r="H154">
            <v>0</v>
          </cell>
          <cell r="I154">
            <v>0</v>
          </cell>
          <cell r="K154" t="str">
            <v>ZTE</v>
          </cell>
          <cell r="L154">
            <v>0</v>
          </cell>
          <cell r="M154">
            <v>0</v>
          </cell>
          <cell r="N154">
            <v>0</v>
          </cell>
          <cell r="O154">
            <v>0</v>
          </cell>
          <cell r="P154">
            <v>0</v>
          </cell>
          <cell r="Q154">
            <v>0</v>
          </cell>
          <cell r="R154">
            <v>0</v>
          </cell>
        </row>
        <row r="155">
          <cell r="B155" t="str">
            <v>Other</v>
          </cell>
          <cell r="C155">
            <v>0</v>
          </cell>
          <cell r="D155">
            <v>0</v>
          </cell>
          <cell r="E155">
            <v>0</v>
          </cell>
          <cell r="F155">
            <v>0</v>
          </cell>
          <cell r="G155">
            <v>0</v>
          </cell>
          <cell r="H155">
            <v>0</v>
          </cell>
          <cell r="I155">
            <v>0</v>
          </cell>
          <cell r="K155" t="str">
            <v>Other</v>
          </cell>
          <cell r="L155">
            <v>0</v>
          </cell>
          <cell r="M155">
            <v>0</v>
          </cell>
          <cell r="N155">
            <v>0</v>
          </cell>
          <cell r="O155">
            <v>0</v>
          </cell>
          <cell r="P155">
            <v>0</v>
          </cell>
          <cell r="Q155">
            <v>0</v>
          </cell>
          <cell r="R155">
            <v>0</v>
          </cell>
        </row>
        <row r="156">
          <cell r="B156" t="str">
            <v>Total</v>
          </cell>
          <cell r="C156">
            <v>4</v>
          </cell>
          <cell r="D156">
            <v>8</v>
          </cell>
          <cell r="E156">
            <v>3.5</v>
          </cell>
          <cell r="F156">
            <v>0</v>
          </cell>
          <cell r="G156">
            <v>0</v>
          </cell>
          <cell r="H156">
            <v>45.3</v>
          </cell>
          <cell r="I156">
            <v>60.800000000000004</v>
          </cell>
          <cell r="K156" t="str">
            <v>Total</v>
          </cell>
          <cell r="L156">
            <v>11</v>
          </cell>
          <cell r="M156">
            <v>265</v>
          </cell>
          <cell r="N156">
            <v>30</v>
          </cell>
          <cell r="O156">
            <v>0</v>
          </cell>
          <cell r="P156">
            <v>0</v>
          </cell>
          <cell r="Q156">
            <v>278</v>
          </cell>
          <cell r="R156">
            <v>584</v>
          </cell>
        </row>
        <row r="159">
          <cell r="B159" t="str">
            <v>Vendor</v>
          </cell>
          <cell r="C159" t="str">
            <v>Core IP/MPLS</v>
          </cell>
          <cell r="D159" t="str">
            <v xml:space="preserve">Edge IP/MPLS </v>
          </cell>
          <cell r="E159" t="str">
            <v>Subscriber Service Router</v>
          </cell>
          <cell r="F159" t="str">
            <v>BRAS</v>
          </cell>
          <cell r="G159" t="str">
            <v>IP/Ethernet</v>
          </cell>
          <cell r="H159" t="str">
            <v>ATM/MPLS</v>
          </cell>
          <cell r="I159" t="str">
            <v>Total IPS</v>
          </cell>
          <cell r="K159" t="str">
            <v>Vendor</v>
          </cell>
          <cell r="L159" t="str">
            <v>Core IP/MPLS</v>
          </cell>
          <cell r="M159" t="str">
            <v>Edge IP/MPLS</v>
          </cell>
          <cell r="N159" t="str">
            <v>Subscriber Service Router</v>
          </cell>
          <cell r="O159" t="str">
            <v>BRAS</v>
          </cell>
          <cell r="P159" t="str">
            <v>IP/Ethernet</v>
          </cell>
          <cell r="Q159" t="str">
            <v>ATM/MPLS</v>
          </cell>
          <cell r="R159" t="str">
            <v>Total IPS</v>
          </cell>
        </row>
        <row r="160">
          <cell r="B160" t="str">
            <v>Alaxala Networks</v>
          </cell>
          <cell r="I160">
            <v>0</v>
          </cell>
          <cell r="K160" t="str">
            <v>Alaxala Networks</v>
          </cell>
          <cell r="R160">
            <v>0</v>
          </cell>
        </row>
        <row r="161">
          <cell r="B161" t="str">
            <v>Alcatel-Lucent</v>
          </cell>
          <cell r="C161">
            <v>0</v>
          </cell>
          <cell r="D161">
            <v>0</v>
          </cell>
          <cell r="E161">
            <v>1</v>
          </cell>
          <cell r="F161">
            <v>0</v>
          </cell>
          <cell r="G161">
            <v>0</v>
          </cell>
          <cell r="H161">
            <v>5.7</v>
          </cell>
          <cell r="I161">
            <v>6.7</v>
          </cell>
          <cell r="K161" t="str">
            <v>Alcatel-Lucent</v>
          </cell>
          <cell r="L161">
            <v>0</v>
          </cell>
          <cell r="M161">
            <v>0</v>
          </cell>
          <cell r="N161">
            <v>8</v>
          </cell>
          <cell r="O161">
            <v>0</v>
          </cell>
          <cell r="P161">
            <v>0</v>
          </cell>
          <cell r="Q161">
            <v>69</v>
          </cell>
          <cell r="R161">
            <v>77</v>
          </cell>
        </row>
        <row r="162">
          <cell r="B162" t="str">
            <v>Atrica</v>
          </cell>
          <cell r="I162">
            <v>0</v>
          </cell>
          <cell r="K162" t="str">
            <v>Atrica</v>
          </cell>
          <cell r="R162">
            <v>0</v>
          </cell>
        </row>
        <row r="163">
          <cell r="B163" t="str">
            <v>Avici</v>
          </cell>
          <cell r="C163">
            <v>0</v>
          </cell>
          <cell r="D163">
            <v>0</v>
          </cell>
          <cell r="E163">
            <v>0</v>
          </cell>
          <cell r="F163">
            <v>0</v>
          </cell>
          <cell r="G163">
            <v>0</v>
          </cell>
          <cell r="H163">
            <v>0</v>
          </cell>
          <cell r="I163">
            <v>0</v>
          </cell>
          <cell r="K163" t="str">
            <v>Avici</v>
          </cell>
          <cell r="L163">
            <v>0</v>
          </cell>
          <cell r="M163">
            <v>0</v>
          </cell>
          <cell r="N163">
            <v>0</v>
          </cell>
          <cell r="O163">
            <v>0</v>
          </cell>
          <cell r="P163">
            <v>0</v>
          </cell>
          <cell r="Q163">
            <v>0</v>
          </cell>
          <cell r="R163">
            <v>0</v>
          </cell>
        </row>
        <row r="164">
          <cell r="B164" t="str">
            <v>Brocade</v>
          </cell>
          <cell r="C164">
            <v>0</v>
          </cell>
          <cell r="D164">
            <v>0</v>
          </cell>
          <cell r="E164">
            <v>0</v>
          </cell>
          <cell r="F164">
            <v>0</v>
          </cell>
          <cell r="G164">
            <v>0</v>
          </cell>
          <cell r="H164">
            <v>0</v>
          </cell>
          <cell r="I164">
            <v>0</v>
          </cell>
          <cell r="K164" t="str">
            <v>Brocade</v>
          </cell>
          <cell r="L164">
            <v>0</v>
          </cell>
          <cell r="M164">
            <v>0</v>
          </cell>
          <cell r="N164">
            <v>0</v>
          </cell>
          <cell r="O164">
            <v>0</v>
          </cell>
          <cell r="P164">
            <v>0</v>
          </cell>
          <cell r="Q164">
            <v>0</v>
          </cell>
          <cell r="R164">
            <v>0</v>
          </cell>
        </row>
        <row r="165">
          <cell r="B165" t="str">
            <v>Caspian</v>
          </cell>
          <cell r="C165">
            <v>0</v>
          </cell>
          <cell r="D165">
            <v>0</v>
          </cell>
          <cell r="E165">
            <v>0</v>
          </cell>
          <cell r="F165">
            <v>0</v>
          </cell>
          <cell r="G165">
            <v>0</v>
          </cell>
          <cell r="H165">
            <v>0</v>
          </cell>
          <cell r="I165">
            <v>0</v>
          </cell>
          <cell r="K165" t="str">
            <v>Caspian</v>
          </cell>
          <cell r="L165">
            <v>0</v>
          </cell>
          <cell r="M165">
            <v>0</v>
          </cell>
          <cell r="N165">
            <v>0</v>
          </cell>
          <cell r="O165">
            <v>0</v>
          </cell>
          <cell r="P165">
            <v>0</v>
          </cell>
          <cell r="Q165">
            <v>0</v>
          </cell>
          <cell r="R165">
            <v>0</v>
          </cell>
        </row>
        <row r="166">
          <cell r="B166" t="str">
            <v>Chiaro</v>
          </cell>
          <cell r="C166">
            <v>0</v>
          </cell>
          <cell r="D166">
            <v>0</v>
          </cell>
          <cell r="E166">
            <v>0</v>
          </cell>
          <cell r="F166">
            <v>0</v>
          </cell>
          <cell r="G166">
            <v>0</v>
          </cell>
          <cell r="H166">
            <v>0</v>
          </cell>
          <cell r="I166">
            <v>0</v>
          </cell>
          <cell r="K166" t="str">
            <v>Chiaro</v>
          </cell>
          <cell r="L166">
            <v>0</v>
          </cell>
          <cell r="M166">
            <v>0</v>
          </cell>
          <cell r="N166">
            <v>0</v>
          </cell>
          <cell r="O166">
            <v>0</v>
          </cell>
          <cell r="P166">
            <v>0</v>
          </cell>
          <cell r="Q166">
            <v>0</v>
          </cell>
          <cell r="R166">
            <v>0</v>
          </cell>
        </row>
        <row r="167">
          <cell r="B167" t="str">
            <v>Ciena</v>
          </cell>
          <cell r="C167">
            <v>0</v>
          </cell>
          <cell r="D167">
            <v>0</v>
          </cell>
          <cell r="E167">
            <v>0</v>
          </cell>
          <cell r="F167">
            <v>0</v>
          </cell>
          <cell r="G167">
            <v>0</v>
          </cell>
          <cell r="H167">
            <v>0</v>
          </cell>
          <cell r="I167">
            <v>0</v>
          </cell>
          <cell r="K167" t="str">
            <v>Ciena</v>
          </cell>
          <cell r="L167">
            <v>0</v>
          </cell>
          <cell r="M167">
            <v>0</v>
          </cell>
          <cell r="N167">
            <v>0</v>
          </cell>
          <cell r="O167">
            <v>0</v>
          </cell>
          <cell r="P167">
            <v>0</v>
          </cell>
          <cell r="Q167">
            <v>0</v>
          </cell>
          <cell r="R167">
            <v>0</v>
          </cell>
        </row>
        <row r="168">
          <cell r="B168" t="str">
            <v>Cisco</v>
          </cell>
          <cell r="C168">
            <v>5</v>
          </cell>
          <cell r="D168">
            <v>7</v>
          </cell>
          <cell r="E168">
            <v>0.1</v>
          </cell>
          <cell r="F168">
            <v>0</v>
          </cell>
          <cell r="G168">
            <v>0</v>
          </cell>
          <cell r="H168">
            <v>2</v>
          </cell>
          <cell r="I168">
            <v>14.1</v>
          </cell>
          <cell r="K168" t="str">
            <v>Cisco</v>
          </cell>
          <cell r="L168">
            <v>14</v>
          </cell>
          <cell r="M168">
            <v>176</v>
          </cell>
          <cell r="N168">
            <v>3</v>
          </cell>
          <cell r="O168">
            <v>0</v>
          </cell>
          <cell r="P168">
            <v>0</v>
          </cell>
          <cell r="Q168">
            <v>14</v>
          </cell>
          <cell r="R168">
            <v>207</v>
          </cell>
        </row>
        <row r="169">
          <cell r="B169" t="str">
            <v>Cosine</v>
          </cell>
          <cell r="C169">
            <v>0</v>
          </cell>
          <cell r="D169">
            <v>0</v>
          </cell>
          <cell r="E169">
            <v>0</v>
          </cell>
          <cell r="F169">
            <v>0</v>
          </cell>
          <cell r="G169">
            <v>0</v>
          </cell>
          <cell r="H169">
            <v>0</v>
          </cell>
          <cell r="I169">
            <v>0</v>
          </cell>
          <cell r="K169" t="str">
            <v>Cosine</v>
          </cell>
          <cell r="L169">
            <v>0</v>
          </cell>
          <cell r="M169">
            <v>0</v>
          </cell>
          <cell r="N169">
            <v>0</v>
          </cell>
          <cell r="O169">
            <v>0</v>
          </cell>
          <cell r="P169">
            <v>0</v>
          </cell>
          <cell r="Q169">
            <v>0</v>
          </cell>
          <cell r="R169">
            <v>0</v>
          </cell>
        </row>
        <row r="170">
          <cell r="B170" t="str">
            <v>ECI Telecom</v>
          </cell>
          <cell r="C170">
            <v>0</v>
          </cell>
          <cell r="D170">
            <v>0</v>
          </cell>
          <cell r="E170">
            <v>0</v>
          </cell>
          <cell r="F170">
            <v>0</v>
          </cell>
          <cell r="G170">
            <v>0</v>
          </cell>
          <cell r="H170">
            <v>0</v>
          </cell>
          <cell r="I170">
            <v>0</v>
          </cell>
          <cell r="K170" t="str">
            <v>ECI Telecom</v>
          </cell>
          <cell r="L170">
            <v>0</v>
          </cell>
          <cell r="M170">
            <v>0</v>
          </cell>
          <cell r="N170">
            <v>0</v>
          </cell>
          <cell r="O170">
            <v>0</v>
          </cell>
          <cell r="P170">
            <v>0</v>
          </cell>
          <cell r="Q170">
            <v>0</v>
          </cell>
          <cell r="R170">
            <v>0</v>
          </cell>
        </row>
        <row r="171">
          <cell r="B171" t="str">
            <v>Equipe</v>
          </cell>
          <cell r="C171">
            <v>0</v>
          </cell>
          <cell r="D171">
            <v>0</v>
          </cell>
          <cell r="E171">
            <v>0</v>
          </cell>
          <cell r="F171">
            <v>0</v>
          </cell>
          <cell r="G171">
            <v>0</v>
          </cell>
          <cell r="H171">
            <v>0</v>
          </cell>
          <cell r="I171">
            <v>0</v>
          </cell>
          <cell r="K171" t="str">
            <v>Equipe</v>
          </cell>
          <cell r="L171">
            <v>0</v>
          </cell>
          <cell r="M171">
            <v>0</v>
          </cell>
          <cell r="N171">
            <v>0</v>
          </cell>
          <cell r="O171">
            <v>0</v>
          </cell>
          <cell r="P171">
            <v>0</v>
          </cell>
          <cell r="Q171">
            <v>0</v>
          </cell>
          <cell r="R171">
            <v>0</v>
          </cell>
        </row>
        <row r="172">
          <cell r="B172" t="str">
            <v>Ericsson</v>
          </cell>
          <cell r="C172">
            <v>0</v>
          </cell>
          <cell r="D172">
            <v>0.4</v>
          </cell>
          <cell r="E172">
            <v>0</v>
          </cell>
          <cell r="F172">
            <v>0</v>
          </cell>
          <cell r="G172">
            <v>0</v>
          </cell>
          <cell r="H172">
            <v>4</v>
          </cell>
          <cell r="I172">
            <v>4.4000000000000004</v>
          </cell>
          <cell r="K172" t="str">
            <v>Ericsson</v>
          </cell>
          <cell r="L172">
            <v>0</v>
          </cell>
          <cell r="M172">
            <v>4</v>
          </cell>
          <cell r="N172">
            <v>0</v>
          </cell>
          <cell r="O172">
            <v>0</v>
          </cell>
          <cell r="P172">
            <v>0</v>
          </cell>
          <cell r="Q172">
            <v>71</v>
          </cell>
          <cell r="R172">
            <v>75</v>
          </cell>
        </row>
        <row r="173">
          <cell r="B173" t="str">
            <v>Extreme</v>
          </cell>
          <cell r="C173">
            <v>0</v>
          </cell>
          <cell r="D173">
            <v>0</v>
          </cell>
          <cell r="E173">
            <v>0</v>
          </cell>
          <cell r="F173">
            <v>0</v>
          </cell>
          <cell r="G173">
            <v>0</v>
          </cell>
          <cell r="H173">
            <v>0</v>
          </cell>
          <cell r="I173">
            <v>0</v>
          </cell>
          <cell r="K173" t="str">
            <v>Extreme</v>
          </cell>
          <cell r="L173">
            <v>0</v>
          </cell>
          <cell r="M173">
            <v>0</v>
          </cell>
          <cell r="N173">
            <v>0</v>
          </cell>
          <cell r="O173">
            <v>0</v>
          </cell>
          <cell r="P173">
            <v>0</v>
          </cell>
          <cell r="Q173">
            <v>0</v>
          </cell>
          <cell r="R173">
            <v>0</v>
          </cell>
        </row>
        <row r="174">
          <cell r="B174" t="str">
            <v>Force10</v>
          </cell>
          <cell r="C174">
            <v>0</v>
          </cell>
          <cell r="D174">
            <v>0</v>
          </cell>
          <cell r="E174">
            <v>0</v>
          </cell>
          <cell r="F174">
            <v>0</v>
          </cell>
          <cell r="G174">
            <v>0</v>
          </cell>
          <cell r="H174">
            <v>0</v>
          </cell>
          <cell r="I174">
            <v>0</v>
          </cell>
          <cell r="K174" t="str">
            <v>Force10</v>
          </cell>
          <cell r="L174">
            <v>0</v>
          </cell>
          <cell r="M174">
            <v>0</v>
          </cell>
          <cell r="N174">
            <v>0</v>
          </cell>
          <cell r="O174">
            <v>0</v>
          </cell>
          <cell r="P174">
            <v>0</v>
          </cell>
          <cell r="Q174">
            <v>0</v>
          </cell>
          <cell r="R174">
            <v>0</v>
          </cell>
        </row>
        <row r="175">
          <cell r="B175" t="str">
            <v>Fujitsu</v>
          </cell>
          <cell r="C175">
            <v>0</v>
          </cell>
          <cell r="D175">
            <v>0</v>
          </cell>
          <cell r="E175">
            <v>0</v>
          </cell>
          <cell r="F175">
            <v>0</v>
          </cell>
          <cell r="G175">
            <v>0</v>
          </cell>
          <cell r="H175">
            <v>0</v>
          </cell>
          <cell r="I175">
            <v>0</v>
          </cell>
          <cell r="K175" t="str">
            <v>Fujitsu</v>
          </cell>
          <cell r="L175">
            <v>0</v>
          </cell>
          <cell r="M175">
            <v>0</v>
          </cell>
          <cell r="N175">
            <v>0</v>
          </cell>
          <cell r="O175">
            <v>0</v>
          </cell>
          <cell r="P175">
            <v>0</v>
          </cell>
          <cell r="Q175">
            <v>0</v>
          </cell>
          <cell r="R175">
            <v>0</v>
          </cell>
        </row>
        <row r="176">
          <cell r="B176" t="str">
            <v>Hammerhead Systems</v>
          </cell>
          <cell r="C176">
            <v>0</v>
          </cell>
          <cell r="D176">
            <v>0</v>
          </cell>
          <cell r="E176">
            <v>0</v>
          </cell>
          <cell r="F176">
            <v>0</v>
          </cell>
          <cell r="G176">
            <v>0</v>
          </cell>
          <cell r="H176">
            <v>0</v>
          </cell>
          <cell r="I176">
            <v>0</v>
          </cell>
          <cell r="K176" t="str">
            <v>Hammerhead Systems</v>
          </cell>
          <cell r="L176">
            <v>0</v>
          </cell>
          <cell r="M176">
            <v>0</v>
          </cell>
          <cell r="N176">
            <v>0</v>
          </cell>
          <cell r="O176">
            <v>0</v>
          </cell>
          <cell r="P176">
            <v>0</v>
          </cell>
          <cell r="Q176">
            <v>0</v>
          </cell>
          <cell r="R176">
            <v>0</v>
          </cell>
        </row>
        <row r="177">
          <cell r="B177" t="str">
            <v>Hitachi</v>
          </cell>
          <cell r="C177">
            <v>0</v>
          </cell>
          <cell r="D177">
            <v>0</v>
          </cell>
          <cell r="E177">
            <v>0</v>
          </cell>
          <cell r="F177">
            <v>0</v>
          </cell>
          <cell r="G177">
            <v>0</v>
          </cell>
          <cell r="H177">
            <v>0</v>
          </cell>
          <cell r="I177">
            <v>0</v>
          </cell>
          <cell r="K177" t="str">
            <v>Hitachi</v>
          </cell>
          <cell r="L177">
            <v>0</v>
          </cell>
          <cell r="M177">
            <v>0</v>
          </cell>
          <cell r="N177">
            <v>0</v>
          </cell>
          <cell r="O177">
            <v>0</v>
          </cell>
          <cell r="P177">
            <v>0</v>
          </cell>
          <cell r="Q177">
            <v>0</v>
          </cell>
          <cell r="R177">
            <v>0</v>
          </cell>
        </row>
        <row r="178">
          <cell r="B178" t="str">
            <v>Hitachi Cable</v>
          </cell>
          <cell r="C178">
            <v>0</v>
          </cell>
          <cell r="D178">
            <v>0</v>
          </cell>
          <cell r="E178">
            <v>0</v>
          </cell>
          <cell r="F178">
            <v>0</v>
          </cell>
          <cell r="G178">
            <v>0</v>
          </cell>
          <cell r="H178">
            <v>0</v>
          </cell>
          <cell r="I178">
            <v>0</v>
          </cell>
          <cell r="K178" t="str">
            <v>Hitachi Cable</v>
          </cell>
          <cell r="L178">
            <v>0</v>
          </cell>
          <cell r="M178">
            <v>0</v>
          </cell>
          <cell r="N178">
            <v>0</v>
          </cell>
          <cell r="O178">
            <v>0</v>
          </cell>
          <cell r="P178">
            <v>0</v>
          </cell>
          <cell r="Q178">
            <v>0</v>
          </cell>
          <cell r="R178">
            <v>0</v>
          </cell>
        </row>
        <row r="179">
          <cell r="B179" t="str">
            <v>Huawei</v>
          </cell>
          <cell r="C179">
            <v>0</v>
          </cell>
          <cell r="D179">
            <v>0</v>
          </cell>
          <cell r="E179">
            <v>0</v>
          </cell>
          <cell r="F179">
            <v>0</v>
          </cell>
          <cell r="G179">
            <v>0</v>
          </cell>
          <cell r="H179">
            <v>0</v>
          </cell>
          <cell r="I179">
            <v>0</v>
          </cell>
          <cell r="K179" t="str">
            <v>Huawei</v>
          </cell>
          <cell r="L179">
            <v>0</v>
          </cell>
          <cell r="M179">
            <v>0</v>
          </cell>
          <cell r="N179">
            <v>0</v>
          </cell>
          <cell r="O179">
            <v>0</v>
          </cell>
          <cell r="P179">
            <v>0</v>
          </cell>
          <cell r="Q179">
            <v>0</v>
          </cell>
          <cell r="R179">
            <v>0</v>
          </cell>
        </row>
        <row r="180">
          <cell r="B180" t="str">
            <v>Hyperchip</v>
          </cell>
          <cell r="C180">
            <v>0</v>
          </cell>
          <cell r="D180">
            <v>0</v>
          </cell>
          <cell r="E180">
            <v>0</v>
          </cell>
          <cell r="F180">
            <v>0</v>
          </cell>
          <cell r="G180">
            <v>0</v>
          </cell>
          <cell r="H180">
            <v>0</v>
          </cell>
          <cell r="I180">
            <v>0</v>
          </cell>
          <cell r="K180" t="str">
            <v>Hyperchip</v>
          </cell>
          <cell r="L180">
            <v>0</v>
          </cell>
          <cell r="M180">
            <v>0</v>
          </cell>
          <cell r="N180">
            <v>0</v>
          </cell>
          <cell r="O180">
            <v>0</v>
          </cell>
          <cell r="P180">
            <v>0</v>
          </cell>
          <cell r="Q180">
            <v>0</v>
          </cell>
          <cell r="R180">
            <v>0</v>
          </cell>
        </row>
        <row r="181">
          <cell r="B181" t="str">
            <v>Juniper</v>
          </cell>
          <cell r="C181">
            <v>0</v>
          </cell>
          <cell r="D181">
            <v>0</v>
          </cell>
          <cell r="E181">
            <v>0</v>
          </cell>
          <cell r="F181">
            <v>0</v>
          </cell>
          <cell r="G181">
            <v>0</v>
          </cell>
          <cell r="H181">
            <v>0</v>
          </cell>
          <cell r="I181">
            <v>0</v>
          </cell>
          <cell r="K181" t="str">
            <v>Juniper</v>
          </cell>
          <cell r="L181">
            <v>0</v>
          </cell>
          <cell r="M181">
            <v>0</v>
          </cell>
          <cell r="N181">
            <v>0</v>
          </cell>
          <cell r="O181">
            <v>0</v>
          </cell>
          <cell r="P181">
            <v>0</v>
          </cell>
          <cell r="Q181">
            <v>0</v>
          </cell>
          <cell r="R181">
            <v>0</v>
          </cell>
        </row>
        <row r="182">
          <cell r="B182" t="str">
            <v>Laurel Networks</v>
          </cell>
          <cell r="C182">
            <v>0</v>
          </cell>
          <cell r="D182">
            <v>0</v>
          </cell>
          <cell r="E182">
            <v>0</v>
          </cell>
          <cell r="F182">
            <v>0</v>
          </cell>
          <cell r="G182">
            <v>0</v>
          </cell>
          <cell r="H182">
            <v>0</v>
          </cell>
          <cell r="I182">
            <v>0</v>
          </cell>
          <cell r="K182" t="str">
            <v>Laurel Networks</v>
          </cell>
          <cell r="L182">
            <v>0</v>
          </cell>
          <cell r="M182">
            <v>0</v>
          </cell>
          <cell r="N182">
            <v>0</v>
          </cell>
          <cell r="O182">
            <v>0</v>
          </cell>
          <cell r="P182">
            <v>0</v>
          </cell>
          <cell r="Q182">
            <v>0</v>
          </cell>
          <cell r="R182">
            <v>0</v>
          </cell>
        </row>
        <row r="183">
          <cell r="B183" t="str">
            <v>Lucent</v>
          </cell>
          <cell r="C183">
            <v>0</v>
          </cell>
          <cell r="D183">
            <v>0</v>
          </cell>
          <cell r="E183">
            <v>0</v>
          </cell>
          <cell r="F183">
            <v>0</v>
          </cell>
          <cell r="G183">
            <v>0</v>
          </cell>
          <cell r="H183">
            <v>0</v>
          </cell>
          <cell r="I183">
            <v>0</v>
          </cell>
          <cell r="K183" t="str">
            <v>Lucent</v>
          </cell>
          <cell r="L183">
            <v>0</v>
          </cell>
          <cell r="M183">
            <v>0</v>
          </cell>
          <cell r="N183">
            <v>0</v>
          </cell>
          <cell r="O183">
            <v>0</v>
          </cell>
          <cell r="P183">
            <v>0</v>
          </cell>
          <cell r="Q183">
            <v>0</v>
          </cell>
          <cell r="R183">
            <v>0</v>
          </cell>
        </row>
        <row r="184">
          <cell r="B184" t="str">
            <v>NEC</v>
          </cell>
          <cell r="C184">
            <v>0</v>
          </cell>
          <cell r="D184">
            <v>0</v>
          </cell>
          <cell r="E184">
            <v>0</v>
          </cell>
          <cell r="F184">
            <v>0</v>
          </cell>
          <cell r="G184">
            <v>0</v>
          </cell>
          <cell r="H184">
            <v>0</v>
          </cell>
          <cell r="I184">
            <v>0</v>
          </cell>
          <cell r="K184" t="str">
            <v>NEC</v>
          </cell>
          <cell r="L184">
            <v>0</v>
          </cell>
          <cell r="M184">
            <v>0</v>
          </cell>
          <cell r="N184">
            <v>0</v>
          </cell>
          <cell r="O184">
            <v>0</v>
          </cell>
          <cell r="P184">
            <v>0</v>
          </cell>
          <cell r="Q184">
            <v>0</v>
          </cell>
          <cell r="R184">
            <v>0</v>
          </cell>
        </row>
        <row r="185">
          <cell r="B185" t="str">
            <v>Nokia Siemens Networks</v>
          </cell>
          <cell r="C185">
            <v>0</v>
          </cell>
          <cell r="D185">
            <v>0</v>
          </cell>
          <cell r="E185">
            <v>0</v>
          </cell>
          <cell r="F185">
            <v>0</v>
          </cell>
          <cell r="G185">
            <v>0</v>
          </cell>
          <cell r="H185">
            <v>0</v>
          </cell>
          <cell r="I185">
            <v>0</v>
          </cell>
          <cell r="K185" t="str">
            <v>Nokia Siemens Networks</v>
          </cell>
          <cell r="L185">
            <v>0</v>
          </cell>
          <cell r="M185">
            <v>0</v>
          </cell>
          <cell r="N185">
            <v>0</v>
          </cell>
          <cell r="O185">
            <v>0</v>
          </cell>
          <cell r="P185">
            <v>0</v>
          </cell>
          <cell r="Q185">
            <v>0</v>
          </cell>
          <cell r="R185">
            <v>0</v>
          </cell>
        </row>
        <row r="186">
          <cell r="B186" t="str">
            <v>Nortel</v>
          </cell>
          <cell r="C186">
            <v>0</v>
          </cell>
          <cell r="D186">
            <v>0</v>
          </cell>
          <cell r="E186">
            <v>0.3</v>
          </cell>
          <cell r="F186">
            <v>0</v>
          </cell>
          <cell r="G186">
            <v>0</v>
          </cell>
          <cell r="H186">
            <v>4.2</v>
          </cell>
          <cell r="I186">
            <v>4.5</v>
          </cell>
          <cell r="K186" t="str">
            <v>Nortel</v>
          </cell>
          <cell r="L186">
            <v>0</v>
          </cell>
          <cell r="M186">
            <v>0</v>
          </cell>
          <cell r="N186">
            <v>1</v>
          </cell>
          <cell r="O186">
            <v>0</v>
          </cell>
          <cell r="P186">
            <v>0</v>
          </cell>
          <cell r="Q186">
            <v>17</v>
          </cell>
          <cell r="R186">
            <v>18</v>
          </cell>
        </row>
        <row r="187">
          <cell r="B187" t="str">
            <v>Procket</v>
          </cell>
          <cell r="C187">
            <v>0</v>
          </cell>
          <cell r="D187">
            <v>0</v>
          </cell>
          <cell r="E187">
            <v>0</v>
          </cell>
          <cell r="F187">
            <v>0</v>
          </cell>
          <cell r="G187">
            <v>0</v>
          </cell>
          <cell r="H187">
            <v>0</v>
          </cell>
          <cell r="I187">
            <v>0</v>
          </cell>
          <cell r="K187" t="str">
            <v>Procket</v>
          </cell>
          <cell r="L187">
            <v>0</v>
          </cell>
          <cell r="M187">
            <v>0</v>
          </cell>
          <cell r="N187">
            <v>0</v>
          </cell>
          <cell r="O187">
            <v>0</v>
          </cell>
          <cell r="P187">
            <v>0</v>
          </cell>
          <cell r="Q187">
            <v>0</v>
          </cell>
          <cell r="R187">
            <v>0</v>
          </cell>
        </row>
        <row r="188">
          <cell r="B188" t="str">
            <v>Quarry</v>
          </cell>
          <cell r="C188">
            <v>0</v>
          </cell>
          <cell r="D188">
            <v>0</v>
          </cell>
          <cell r="E188">
            <v>0</v>
          </cell>
          <cell r="F188">
            <v>0</v>
          </cell>
          <cell r="G188">
            <v>0</v>
          </cell>
          <cell r="H188">
            <v>0</v>
          </cell>
          <cell r="I188">
            <v>0</v>
          </cell>
          <cell r="K188" t="str">
            <v>Quarry</v>
          </cell>
          <cell r="L188">
            <v>0</v>
          </cell>
          <cell r="M188">
            <v>0</v>
          </cell>
          <cell r="N188">
            <v>0</v>
          </cell>
          <cell r="O188">
            <v>0</v>
          </cell>
          <cell r="P188">
            <v>0</v>
          </cell>
          <cell r="Q188">
            <v>0</v>
          </cell>
          <cell r="R188">
            <v>0</v>
          </cell>
        </row>
        <row r="189">
          <cell r="B189" t="str">
            <v>Redback</v>
          </cell>
          <cell r="C189">
            <v>0</v>
          </cell>
          <cell r="D189">
            <v>0</v>
          </cell>
          <cell r="E189">
            <v>0</v>
          </cell>
          <cell r="F189">
            <v>0</v>
          </cell>
          <cell r="G189">
            <v>0</v>
          </cell>
          <cell r="H189">
            <v>0</v>
          </cell>
          <cell r="I189">
            <v>0</v>
          </cell>
          <cell r="K189" t="str">
            <v>Redback</v>
          </cell>
          <cell r="L189">
            <v>0</v>
          </cell>
          <cell r="M189">
            <v>0</v>
          </cell>
          <cell r="N189">
            <v>0</v>
          </cell>
          <cell r="O189">
            <v>0</v>
          </cell>
          <cell r="P189">
            <v>0</v>
          </cell>
          <cell r="Q189">
            <v>0</v>
          </cell>
          <cell r="R189">
            <v>0</v>
          </cell>
        </row>
        <row r="190">
          <cell r="B190" t="str">
            <v>Riverstone</v>
          </cell>
          <cell r="C190">
            <v>0</v>
          </cell>
          <cell r="D190">
            <v>0</v>
          </cell>
          <cell r="E190">
            <v>0</v>
          </cell>
          <cell r="F190">
            <v>0</v>
          </cell>
          <cell r="G190">
            <v>0</v>
          </cell>
          <cell r="H190">
            <v>0</v>
          </cell>
          <cell r="I190">
            <v>0</v>
          </cell>
          <cell r="K190" t="str">
            <v>Riverstone</v>
          </cell>
          <cell r="L190">
            <v>0</v>
          </cell>
          <cell r="M190">
            <v>0</v>
          </cell>
          <cell r="N190">
            <v>0</v>
          </cell>
          <cell r="O190">
            <v>0</v>
          </cell>
          <cell r="P190">
            <v>0</v>
          </cell>
          <cell r="Q190">
            <v>0</v>
          </cell>
          <cell r="R190">
            <v>0</v>
          </cell>
        </row>
        <row r="191">
          <cell r="B191" t="str">
            <v>Tellabs</v>
          </cell>
          <cell r="C191">
            <v>0</v>
          </cell>
          <cell r="D191">
            <v>0</v>
          </cell>
          <cell r="E191">
            <v>0</v>
          </cell>
          <cell r="F191">
            <v>0</v>
          </cell>
          <cell r="G191">
            <v>0</v>
          </cell>
          <cell r="H191">
            <v>0</v>
          </cell>
          <cell r="I191">
            <v>0</v>
          </cell>
          <cell r="K191" t="str">
            <v>Tellabs</v>
          </cell>
          <cell r="L191">
            <v>0</v>
          </cell>
          <cell r="M191">
            <v>0</v>
          </cell>
          <cell r="N191">
            <v>0</v>
          </cell>
          <cell r="O191">
            <v>0</v>
          </cell>
          <cell r="P191">
            <v>0</v>
          </cell>
          <cell r="Q191">
            <v>0</v>
          </cell>
          <cell r="R191">
            <v>0</v>
          </cell>
        </row>
        <row r="192">
          <cell r="B192" t="str">
            <v>ZTE</v>
          </cell>
          <cell r="C192">
            <v>0</v>
          </cell>
          <cell r="D192">
            <v>0</v>
          </cell>
          <cell r="E192">
            <v>0</v>
          </cell>
          <cell r="F192">
            <v>0</v>
          </cell>
          <cell r="G192">
            <v>0</v>
          </cell>
          <cell r="H192">
            <v>0</v>
          </cell>
          <cell r="I192">
            <v>0</v>
          </cell>
          <cell r="K192" t="str">
            <v>ZTE</v>
          </cell>
          <cell r="L192">
            <v>0</v>
          </cell>
          <cell r="M192">
            <v>0</v>
          </cell>
          <cell r="N192">
            <v>0</v>
          </cell>
          <cell r="O192">
            <v>0</v>
          </cell>
          <cell r="P192">
            <v>0</v>
          </cell>
          <cell r="Q192">
            <v>0</v>
          </cell>
          <cell r="R192">
            <v>0</v>
          </cell>
        </row>
        <row r="193">
          <cell r="B193" t="str">
            <v>Other</v>
          </cell>
          <cell r="C193">
            <v>0</v>
          </cell>
          <cell r="D193">
            <v>0</v>
          </cell>
          <cell r="E193">
            <v>0</v>
          </cell>
          <cell r="F193">
            <v>0</v>
          </cell>
          <cell r="G193">
            <v>0</v>
          </cell>
          <cell r="H193">
            <v>0</v>
          </cell>
          <cell r="I193">
            <v>0</v>
          </cell>
          <cell r="K193" t="str">
            <v>Other</v>
          </cell>
          <cell r="L193">
            <v>0</v>
          </cell>
          <cell r="M193">
            <v>0</v>
          </cell>
          <cell r="N193">
            <v>0</v>
          </cell>
          <cell r="O193">
            <v>0</v>
          </cell>
          <cell r="P193">
            <v>0</v>
          </cell>
          <cell r="Q193">
            <v>0</v>
          </cell>
          <cell r="R193">
            <v>0</v>
          </cell>
        </row>
        <row r="194">
          <cell r="B194" t="str">
            <v>Total</v>
          </cell>
          <cell r="C194">
            <v>5</v>
          </cell>
          <cell r="D194">
            <v>7.4</v>
          </cell>
          <cell r="E194">
            <v>1.4000000000000001</v>
          </cell>
          <cell r="F194">
            <v>0</v>
          </cell>
          <cell r="G194">
            <v>0</v>
          </cell>
          <cell r="H194">
            <v>15.899999999999999</v>
          </cell>
          <cell r="I194">
            <v>29.700000000000003</v>
          </cell>
          <cell r="K194" t="str">
            <v>Total</v>
          </cell>
          <cell r="L194">
            <v>14</v>
          </cell>
          <cell r="M194">
            <v>180</v>
          </cell>
          <cell r="N194">
            <v>12</v>
          </cell>
          <cell r="O194">
            <v>0</v>
          </cell>
          <cell r="P194">
            <v>0</v>
          </cell>
          <cell r="Q194">
            <v>171</v>
          </cell>
          <cell r="R194">
            <v>377</v>
          </cell>
        </row>
        <row r="198">
          <cell r="B198" t="str">
            <v>Vendor</v>
          </cell>
          <cell r="C198" t="str">
            <v>Core IP/MPLS</v>
          </cell>
          <cell r="D198" t="str">
            <v xml:space="preserve">Edge IP/MPLS </v>
          </cell>
          <cell r="E198" t="str">
            <v>Subscriber Service Router</v>
          </cell>
          <cell r="F198" t="str">
            <v>BRAS</v>
          </cell>
          <cell r="G198" t="str">
            <v>IP/Ethernet</v>
          </cell>
          <cell r="H198" t="str">
            <v>ATM/MPLS</v>
          </cell>
          <cell r="I198" t="str">
            <v>Total IPS</v>
          </cell>
          <cell r="K198" t="str">
            <v>Vendor</v>
          </cell>
          <cell r="L198" t="str">
            <v>Core IP/MPLS</v>
          </cell>
          <cell r="M198" t="str">
            <v>Edge IP/MPLS</v>
          </cell>
          <cell r="N198" t="str">
            <v>Subscriber Service Router</v>
          </cell>
          <cell r="O198" t="str">
            <v>BRAS</v>
          </cell>
          <cell r="P198" t="str">
            <v>IP/Ethernet</v>
          </cell>
          <cell r="Q198" t="str">
            <v>ATM/MPLS</v>
          </cell>
          <cell r="R198" t="str">
            <v>Total IPS</v>
          </cell>
        </row>
        <row r="199">
          <cell r="B199" t="str">
            <v>Alaxala Networks</v>
          </cell>
          <cell r="I199">
            <v>0</v>
          </cell>
          <cell r="K199" t="str">
            <v>Alaxala Networks</v>
          </cell>
          <cell r="R199">
            <v>0</v>
          </cell>
        </row>
        <row r="200">
          <cell r="B200" t="str">
            <v>Alcatel-Lucent</v>
          </cell>
          <cell r="C200">
            <v>0</v>
          </cell>
          <cell r="D200">
            <v>0</v>
          </cell>
          <cell r="E200">
            <v>1</v>
          </cell>
          <cell r="F200">
            <v>0</v>
          </cell>
          <cell r="G200">
            <v>0</v>
          </cell>
          <cell r="H200">
            <v>4.7</v>
          </cell>
          <cell r="I200">
            <v>5.7</v>
          </cell>
          <cell r="K200" t="str">
            <v>Alcatel-Lucent</v>
          </cell>
          <cell r="L200">
            <v>0</v>
          </cell>
          <cell r="M200">
            <v>0</v>
          </cell>
          <cell r="N200">
            <v>3</v>
          </cell>
          <cell r="O200">
            <v>0</v>
          </cell>
          <cell r="P200">
            <v>0</v>
          </cell>
          <cell r="Q200">
            <v>59</v>
          </cell>
          <cell r="R200">
            <v>62</v>
          </cell>
        </row>
        <row r="201">
          <cell r="B201" t="str">
            <v>Atrica</v>
          </cell>
          <cell r="I201">
            <v>0</v>
          </cell>
          <cell r="K201" t="str">
            <v>Atrica</v>
          </cell>
          <cell r="R201">
            <v>0</v>
          </cell>
        </row>
        <row r="202">
          <cell r="B202" t="str">
            <v>Avici</v>
          </cell>
          <cell r="C202">
            <v>0</v>
          </cell>
          <cell r="D202">
            <v>0</v>
          </cell>
          <cell r="E202">
            <v>0</v>
          </cell>
          <cell r="F202">
            <v>0</v>
          </cell>
          <cell r="G202">
            <v>0</v>
          </cell>
          <cell r="H202">
            <v>0</v>
          </cell>
          <cell r="I202">
            <v>0</v>
          </cell>
          <cell r="K202" t="str">
            <v>Avici</v>
          </cell>
          <cell r="L202">
            <v>0</v>
          </cell>
          <cell r="M202">
            <v>0</v>
          </cell>
          <cell r="N202">
            <v>0</v>
          </cell>
          <cell r="O202">
            <v>0</v>
          </cell>
          <cell r="P202">
            <v>0</v>
          </cell>
          <cell r="Q202">
            <v>0</v>
          </cell>
          <cell r="R202">
            <v>0</v>
          </cell>
        </row>
        <row r="203">
          <cell r="B203" t="str">
            <v>Brocade</v>
          </cell>
          <cell r="C203">
            <v>0</v>
          </cell>
          <cell r="D203">
            <v>0</v>
          </cell>
          <cell r="E203">
            <v>0</v>
          </cell>
          <cell r="F203">
            <v>0</v>
          </cell>
          <cell r="G203">
            <v>0</v>
          </cell>
          <cell r="H203">
            <v>0</v>
          </cell>
          <cell r="I203">
            <v>0</v>
          </cell>
          <cell r="K203" t="str">
            <v>Brocade</v>
          </cell>
          <cell r="L203">
            <v>0</v>
          </cell>
          <cell r="M203">
            <v>0</v>
          </cell>
          <cell r="N203">
            <v>0</v>
          </cell>
          <cell r="O203">
            <v>0</v>
          </cell>
          <cell r="P203">
            <v>0</v>
          </cell>
          <cell r="Q203">
            <v>0</v>
          </cell>
          <cell r="R203">
            <v>0</v>
          </cell>
        </row>
        <row r="204">
          <cell r="B204" t="str">
            <v>Caspian</v>
          </cell>
          <cell r="C204">
            <v>0</v>
          </cell>
          <cell r="D204">
            <v>0</v>
          </cell>
          <cell r="E204">
            <v>0</v>
          </cell>
          <cell r="F204">
            <v>0</v>
          </cell>
          <cell r="G204">
            <v>0</v>
          </cell>
          <cell r="H204">
            <v>0</v>
          </cell>
          <cell r="I204">
            <v>0</v>
          </cell>
          <cell r="K204" t="str">
            <v>Caspian</v>
          </cell>
          <cell r="L204">
            <v>0</v>
          </cell>
          <cell r="M204">
            <v>0</v>
          </cell>
          <cell r="N204">
            <v>0</v>
          </cell>
          <cell r="O204">
            <v>0</v>
          </cell>
          <cell r="P204">
            <v>0</v>
          </cell>
          <cell r="Q204">
            <v>0</v>
          </cell>
          <cell r="R204">
            <v>0</v>
          </cell>
        </row>
        <row r="205">
          <cell r="B205" t="str">
            <v>Chiaro</v>
          </cell>
          <cell r="C205">
            <v>0</v>
          </cell>
          <cell r="D205">
            <v>0</v>
          </cell>
          <cell r="E205">
            <v>0</v>
          </cell>
          <cell r="F205">
            <v>0</v>
          </cell>
          <cell r="G205">
            <v>0</v>
          </cell>
          <cell r="H205">
            <v>0</v>
          </cell>
          <cell r="I205">
            <v>0</v>
          </cell>
          <cell r="K205" t="str">
            <v>Chiaro</v>
          </cell>
          <cell r="L205">
            <v>0</v>
          </cell>
          <cell r="M205">
            <v>0</v>
          </cell>
          <cell r="N205">
            <v>0</v>
          </cell>
          <cell r="O205">
            <v>0</v>
          </cell>
          <cell r="P205">
            <v>0</v>
          </cell>
          <cell r="Q205">
            <v>0</v>
          </cell>
          <cell r="R205">
            <v>0</v>
          </cell>
        </row>
        <row r="206">
          <cell r="B206" t="str">
            <v>Ciena</v>
          </cell>
          <cell r="C206">
            <v>0</v>
          </cell>
          <cell r="D206">
            <v>0</v>
          </cell>
          <cell r="E206">
            <v>0</v>
          </cell>
          <cell r="F206">
            <v>0</v>
          </cell>
          <cell r="G206">
            <v>0</v>
          </cell>
          <cell r="H206">
            <v>0</v>
          </cell>
          <cell r="I206">
            <v>0</v>
          </cell>
          <cell r="K206" t="str">
            <v>Ciena</v>
          </cell>
          <cell r="L206">
            <v>0</v>
          </cell>
          <cell r="M206">
            <v>0</v>
          </cell>
          <cell r="N206">
            <v>0</v>
          </cell>
          <cell r="O206">
            <v>0</v>
          </cell>
          <cell r="P206">
            <v>0</v>
          </cell>
          <cell r="Q206">
            <v>0</v>
          </cell>
          <cell r="R206">
            <v>0</v>
          </cell>
        </row>
        <row r="207">
          <cell r="B207" t="str">
            <v>Cisco</v>
          </cell>
          <cell r="C207">
            <v>5</v>
          </cell>
          <cell r="D207">
            <v>5</v>
          </cell>
          <cell r="E207">
            <v>0.2</v>
          </cell>
          <cell r="F207">
            <v>0</v>
          </cell>
          <cell r="G207">
            <v>0</v>
          </cell>
          <cell r="H207">
            <v>2</v>
          </cell>
          <cell r="I207">
            <v>12.2</v>
          </cell>
          <cell r="K207" t="str">
            <v>Cisco</v>
          </cell>
          <cell r="L207">
            <v>13</v>
          </cell>
          <cell r="M207">
            <v>132</v>
          </cell>
          <cell r="N207">
            <v>5</v>
          </cell>
          <cell r="O207">
            <v>0</v>
          </cell>
          <cell r="P207">
            <v>0</v>
          </cell>
          <cell r="Q207">
            <v>15</v>
          </cell>
          <cell r="R207">
            <v>165</v>
          </cell>
        </row>
        <row r="208">
          <cell r="B208" t="str">
            <v>Cosine</v>
          </cell>
          <cell r="C208">
            <v>0</v>
          </cell>
          <cell r="D208">
            <v>0</v>
          </cell>
          <cell r="E208">
            <v>0</v>
          </cell>
          <cell r="F208">
            <v>0</v>
          </cell>
          <cell r="G208">
            <v>0</v>
          </cell>
          <cell r="H208">
            <v>0</v>
          </cell>
          <cell r="I208">
            <v>0</v>
          </cell>
          <cell r="K208" t="str">
            <v>Cosine</v>
          </cell>
          <cell r="L208">
            <v>0</v>
          </cell>
          <cell r="M208">
            <v>0</v>
          </cell>
          <cell r="N208">
            <v>0</v>
          </cell>
          <cell r="O208">
            <v>0</v>
          </cell>
          <cell r="P208">
            <v>0</v>
          </cell>
          <cell r="Q208">
            <v>0</v>
          </cell>
          <cell r="R208">
            <v>0</v>
          </cell>
        </row>
        <row r="209">
          <cell r="B209" t="str">
            <v>ECI Telecom</v>
          </cell>
          <cell r="C209">
            <v>0</v>
          </cell>
          <cell r="D209">
            <v>0</v>
          </cell>
          <cell r="E209">
            <v>0</v>
          </cell>
          <cell r="F209">
            <v>0</v>
          </cell>
          <cell r="G209">
            <v>0</v>
          </cell>
          <cell r="H209">
            <v>0</v>
          </cell>
          <cell r="I209">
            <v>0</v>
          </cell>
          <cell r="K209" t="str">
            <v>ECI Telecom</v>
          </cell>
          <cell r="L209">
            <v>0</v>
          </cell>
          <cell r="M209">
            <v>0</v>
          </cell>
          <cell r="N209">
            <v>0</v>
          </cell>
          <cell r="O209">
            <v>0</v>
          </cell>
          <cell r="P209">
            <v>0</v>
          </cell>
          <cell r="Q209">
            <v>0</v>
          </cell>
          <cell r="R209">
            <v>0</v>
          </cell>
        </row>
        <row r="210">
          <cell r="B210" t="str">
            <v>Equipe</v>
          </cell>
          <cell r="C210">
            <v>0</v>
          </cell>
          <cell r="D210">
            <v>0</v>
          </cell>
          <cell r="E210">
            <v>0</v>
          </cell>
          <cell r="F210">
            <v>0</v>
          </cell>
          <cell r="G210">
            <v>0</v>
          </cell>
          <cell r="H210">
            <v>0</v>
          </cell>
          <cell r="I210">
            <v>0</v>
          </cell>
          <cell r="K210" t="str">
            <v>Equipe</v>
          </cell>
          <cell r="L210">
            <v>0</v>
          </cell>
          <cell r="M210">
            <v>0</v>
          </cell>
          <cell r="N210">
            <v>0</v>
          </cell>
          <cell r="O210">
            <v>0</v>
          </cell>
          <cell r="P210">
            <v>0</v>
          </cell>
          <cell r="Q210">
            <v>0</v>
          </cell>
          <cell r="R210">
            <v>0</v>
          </cell>
        </row>
        <row r="211">
          <cell r="B211" t="str">
            <v>Ericsson</v>
          </cell>
          <cell r="C211">
            <v>0</v>
          </cell>
          <cell r="D211">
            <v>0.8</v>
          </cell>
          <cell r="E211">
            <v>0</v>
          </cell>
          <cell r="F211">
            <v>0</v>
          </cell>
          <cell r="G211">
            <v>0</v>
          </cell>
          <cell r="H211">
            <v>6</v>
          </cell>
          <cell r="I211">
            <v>6.8</v>
          </cell>
          <cell r="K211" t="str">
            <v>Ericsson</v>
          </cell>
          <cell r="L211">
            <v>0</v>
          </cell>
          <cell r="M211">
            <v>6</v>
          </cell>
          <cell r="N211">
            <v>0</v>
          </cell>
          <cell r="O211">
            <v>0</v>
          </cell>
          <cell r="P211">
            <v>0</v>
          </cell>
          <cell r="Q211">
            <v>69</v>
          </cell>
          <cell r="R211">
            <v>75</v>
          </cell>
        </row>
        <row r="212">
          <cell r="B212" t="str">
            <v>Extreme</v>
          </cell>
          <cell r="C212">
            <v>0</v>
          </cell>
          <cell r="D212">
            <v>0</v>
          </cell>
          <cell r="E212">
            <v>0</v>
          </cell>
          <cell r="F212">
            <v>0</v>
          </cell>
          <cell r="G212">
            <v>0</v>
          </cell>
          <cell r="H212">
            <v>0</v>
          </cell>
          <cell r="I212">
            <v>0</v>
          </cell>
          <cell r="K212" t="str">
            <v>Extreme</v>
          </cell>
          <cell r="L212">
            <v>0</v>
          </cell>
          <cell r="M212">
            <v>0</v>
          </cell>
          <cell r="N212">
            <v>0</v>
          </cell>
          <cell r="O212">
            <v>0</v>
          </cell>
          <cell r="P212">
            <v>0</v>
          </cell>
          <cell r="Q212">
            <v>0</v>
          </cell>
          <cell r="R212">
            <v>0</v>
          </cell>
        </row>
        <row r="213">
          <cell r="B213" t="str">
            <v>Force10</v>
          </cell>
          <cell r="C213">
            <v>0</v>
          </cell>
          <cell r="D213">
            <v>0</v>
          </cell>
          <cell r="E213">
            <v>0</v>
          </cell>
          <cell r="F213">
            <v>0</v>
          </cell>
          <cell r="G213">
            <v>0</v>
          </cell>
          <cell r="H213">
            <v>0</v>
          </cell>
          <cell r="I213">
            <v>0</v>
          </cell>
          <cell r="K213" t="str">
            <v>Force10</v>
          </cell>
          <cell r="L213">
            <v>0</v>
          </cell>
          <cell r="M213">
            <v>0</v>
          </cell>
          <cell r="N213">
            <v>0</v>
          </cell>
          <cell r="O213">
            <v>0</v>
          </cell>
          <cell r="P213">
            <v>0</v>
          </cell>
          <cell r="Q213">
            <v>0</v>
          </cell>
          <cell r="R213">
            <v>0</v>
          </cell>
        </row>
        <row r="214">
          <cell r="B214" t="str">
            <v>Fujitsu</v>
          </cell>
          <cell r="C214">
            <v>0</v>
          </cell>
          <cell r="D214">
            <v>0</v>
          </cell>
          <cell r="E214">
            <v>0</v>
          </cell>
          <cell r="F214">
            <v>0</v>
          </cell>
          <cell r="G214">
            <v>0</v>
          </cell>
          <cell r="H214">
            <v>0</v>
          </cell>
          <cell r="I214">
            <v>0</v>
          </cell>
          <cell r="K214" t="str">
            <v>Fujitsu</v>
          </cell>
          <cell r="L214">
            <v>0</v>
          </cell>
          <cell r="M214">
            <v>0</v>
          </cell>
          <cell r="N214">
            <v>0</v>
          </cell>
          <cell r="O214">
            <v>0</v>
          </cell>
          <cell r="P214">
            <v>0</v>
          </cell>
          <cell r="Q214">
            <v>0</v>
          </cell>
          <cell r="R214">
            <v>0</v>
          </cell>
        </row>
        <row r="215">
          <cell r="B215" t="str">
            <v>Hammerhead Systems</v>
          </cell>
          <cell r="C215">
            <v>0</v>
          </cell>
          <cell r="D215">
            <v>0</v>
          </cell>
          <cell r="E215">
            <v>0</v>
          </cell>
          <cell r="F215">
            <v>0</v>
          </cell>
          <cell r="G215">
            <v>0</v>
          </cell>
          <cell r="H215">
            <v>0</v>
          </cell>
          <cell r="I215">
            <v>0</v>
          </cell>
          <cell r="K215" t="str">
            <v>Hammerhead Systems</v>
          </cell>
          <cell r="L215">
            <v>0</v>
          </cell>
          <cell r="M215">
            <v>0</v>
          </cell>
          <cell r="N215">
            <v>0</v>
          </cell>
          <cell r="O215">
            <v>0</v>
          </cell>
          <cell r="P215">
            <v>0</v>
          </cell>
          <cell r="Q215">
            <v>0</v>
          </cell>
          <cell r="R215">
            <v>0</v>
          </cell>
        </row>
        <row r="216">
          <cell r="B216" t="str">
            <v>Hitachi</v>
          </cell>
          <cell r="C216">
            <v>0</v>
          </cell>
          <cell r="D216">
            <v>0</v>
          </cell>
          <cell r="E216">
            <v>0</v>
          </cell>
          <cell r="F216">
            <v>0</v>
          </cell>
          <cell r="G216">
            <v>0</v>
          </cell>
          <cell r="H216">
            <v>0</v>
          </cell>
          <cell r="I216">
            <v>0</v>
          </cell>
          <cell r="K216" t="str">
            <v>Hitachi</v>
          </cell>
          <cell r="L216">
            <v>0</v>
          </cell>
          <cell r="M216">
            <v>0</v>
          </cell>
          <cell r="N216">
            <v>0</v>
          </cell>
          <cell r="O216">
            <v>0</v>
          </cell>
          <cell r="P216">
            <v>0</v>
          </cell>
          <cell r="Q216">
            <v>0</v>
          </cell>
          <cell r="R216">
            <v>0</v>
          </cell>
        </row>
        <row r="217">
          <cell r="B217" t="str">
            <v>Hitachi Cable</v>
          </cell>
          <cell r="C217">
            <v>0</v>
          </cell>
          <cell r="D217">
            <v>0</v>
          </cell>
          <cell r="E217">
            <v>0</v>
          </cell>
          <cell r="F217">
            <v>0</v>
          </cell>
          <cell r="G217">
            <v>0</v>
          </cell>
          <cell r="H217">
            <v>0</v>
          </cell>
          <cell r="I217">
            <v>0</v>
          </cell>
          <cell r="K217" t="str">
            <v>Hitachi Cable</v>
          </cell>
          <cell r="L217">
            <v>0</v>
          </cell>
          <cell r="M217">
            <v>0</v>
          </cell>
          <cell r="N217">
            <v>0</v>
          </cell>
          <cell r="O217">
            <v>0</v>
          </cell>
          <cell r="P217">
            <v>0</v>
          </cell>
          <cell r="Q217">
            <v>0</v>
          </cell>
          <cell r="R217">
            <v>0</v>
          </cell>
        </row>
        <row r="218">
          <cell r="B218" t="str">
            <v>Huawei</v>
          </cell>
          <cell r="C218">
            <v>0</v>
          </cell>
          <cell r="D218">
            <v>0</v>
          </cell>
          <cell r="E218">
            <v>0</v>
          </cell>
          <cell r="F218">
            <v>0</v>
          </cell>
          <cell r="G218">
            <v>0</v>
          </cell>
          <cell r="H218">
            <v>0</v>
          </cell>
          <cell r="I218">
            <v>0</v>
          </cell>
          <cell r="K218" t="str">
            <v>Huawei</v>
          </cell>
          <cell r="L218">
            <v>0</v>
          </cell>
          <cell r="M218">
            <v>0</v>
          </cell>
          <cell r="N218">
            <v>0</v>
          </cell>
          <cell r="O218">
            <v>0</v>
          </cell>
          <cell r="P218">
            <v>0</v>
          </cell>
          <cell r="Q218">
            <v>0</v>
          </cell>
          <cell r="R218">
            <v>0</v>
          </cell>
        </row>
        <row r="219">
          <cell r="B219" t="str">
            <v>Hyperchip</v>
          </cell>
          <cell r="C219">
            <v>0</v>
          </cell>
          <cell r="D219">
            <v>0</v>
          </cell>
          <cell r="E219">
            <v>0</v>
          </cell>
          <cell r="F219">
            <v>0</v>
          </cell>
          <cell r="G219">
            <v>0</v>
          </cell>
          <cell r="H219">
            <v>0</v>
          </cell>
          <cell r="I219">
            <v>0</v>
          </cell>
          <cell r="K219" t="str">
            <v>Hyperchip</v>
          </cell>
          <cell r="L219">
            <v>0</v>
          </cell>
          <cell r="M219">
            <v>0</v>
          </cell>
          <cell r="N219">
            <v>0</v>
          </cell>
          <cell r="O219">
            <v>0</v>
          </cell>
          <cell r="P219">
            <v>0</v>
          </cell>
          <cell r="Q219">
            <v>0</v>
          </cell>
          <cell r="R219">
            <v>0</v>
          </cell>
        </row>
        <row r="220">
          <cell r="B220" t="str">
            <v>Juniper</v>
          </cell>
          <cell r="C220">
            <v>4</v>
          </cell>
          <cell r="D220">
            <v>2</v>
          </cell>
          <cell r="E220">
            <v>0</v>
          </cell>
          <cell r="F220">
            <v>0</v>
          </cell>
          <cell r="G220">
            <v>0</v>
          </cell>
          <cell r="H220">
            <v>0</v>
          </cell>
          <cell r="I220">
            <v>6</v>
          </cell>
          <cell r="K220" t="str">
            <v>Juniper</v>
          </cell>
          <cell r="L220">
            <v>14</v>
          </cell>
          <cell r="M220">
            <v>41</v>
          </cell>
          <cell r="N220">
            <v>0</v>
          </cell>
          <cell r="O220">
            <v>0</v>
          </cell>
          <cell r="P220">
            <v>0</v>
          </cell>
          <cell r="Q220">
            <v>0</v>
          </cell>
          <cell r="R220">
            <v>55</v>
          </cell>
        </row>
        <row r="221">
          <cell r="B221" t="str">
            <v>Laurel Networks</v>
          </cell>
          <cell r="C221">
            <v>0</v>
          </cell>
          <cell r="D221">
            <v>0</v>
          </cell>
          <cell r="E221">
            <v>0</v>
          </cell>
          <cell r="F221">
            <v>0</v>
          </cell>
          <cell r="G221">
            <v>0</v>
          </cell>
          <cell r="H221">
            <v>0</v>
          </cell>
          <cell r="I221">
            <v>0</v>
          </cell>
          <cell r="K221" t="str">
            <v>Laurel Networks</v>
          </cell>
          <cell r="L221">
            <v>0</v>
          </cell>
          <cell r="M221">
            <v>0</v>
          </cell>
          <cell r="N221">
            <v>0</v>
          </cell>
          <cell r="O221">
            <v>0</v>
          </cell>
          <cell r="P221">
            <v>0</v>
          </cell>
          <cell r="Q221">
            <v>0</v>
          </cell>
          <cell r="R221">
            <v>0</v>
          </cell>
        </row>
        <row r="222">
          <cell r="B222" t="str">
            <v>Lucent</v>
          </cell>
          <cell r="C222">
            <v>0</v>
          </cell>
          <cell r="D222">
            <v>0</v>
          </cell>
          <cell r="E222">
            <v>0</v>
          </cell>
          <cell r="F222">
            <v>0</v>
          </cell>
          <cell r="G222">
            <v>0</v>
          </cell>
          <cell r="H222">
            <v>0</v>
          </cell>
          <cell r="I222">
            <v>0</v>
          </cell>
          <cell r="K222" t="str">
            <v>Lucent</v>
          </cell>
          <cell r="L222">
            <v>0</v>
          </cell>
          <cell r="M222">
            <v>0</v>
          </cell>
          <cell r="N222">
            <v>0</v>
          </cell>
          <cell r="O222">
            <v>0</v>
          </cell>
          <cell r="P222">
            <v>0</v>
          </cell>
          <cell r="Q222">
            <v>0</v>
          </cell>
          <cell r="R222">
            <v>0</v>
          </cell>
        </row>
        <row r="223">
          <cell r="B223" t="str">
            <v>NEC</v>
          </cell>
          <cell r="C223">
            <v>0</v>
          </cell>
          <cell r="D223">
            <v>0</v>
          </cell>
          <cell r="E223">
            <v>0</v>
          </cell>
          <cell r="F223">
            <v>0</v>
          </cell>
          <cell r="G223">
            <v>0</v>
          </cell>
          <cell r="H223">
            <v>0</v>
          </cell>
          <cell r="I223">
            <v>0</v>
          </cell>
          <cell r="K223" t="str">
            <v>NEC</v>
          </cell>
          <cell r="L223">
            <v>0</v>
          </cell>
          <cell r="M223">
            <v>0</v>
          </cell>
          <cell r="N223">
            <v>0</v>
          </cell>
          <cell r="O223">
            <v>0</v>
          </cell>
          <cell r="P223">
            <v>0</v>
          </cell>
          <cell r="Q223">
            <v>0</v>
          </cell>
          <cell r="R223">
            <v>0</v>
          </cell>
        </row>
        <row r="224">
          <cell r="B224" t="str">
            <v>Nokia Siemens Networks</v>
          </cell>
          <cell r="C224">
            <v>0</v>
          </cell>
          <cell r="D224">
            <v>0</v>
          </cell>
          <cell r="E224">
            <v>0</v>
          </cell>
          <cell r="F224">
            <v>0</v>
          </cell>
          <cell r="G224">
            <v>0</v>
          </cell>
          <cell r="H224">
            <v>0</v>
          </cell>
          <cell r="I224">
            <v>0</v>
          </cell>
          <cell r="K224" t="str">
            <v>Nokia Siemens Networks</v>
          </cell>
          <cell r="L224">
            <v>0</v>
          </cell>
          <cell r="M224">
            <v>0</v>
          </cell>
          <cell r="N224">
            <v>0</v>
          </cell>
          <cell r="O224">
            <v>0</v>
          </cell>
          <cell r="P224">
            <v>0</v>
          </cell>
          <cell r="Q224">
            <v>0</v>
          </cell>
          <cell r="R224">
            <v>0</v>
          </cell>
        </row>
        <row r="225">
          <cell r="B225" t="str">
            <v>Nortel</v>
          </cell>
          <cell r="C225">
            <v>0</v>
          </cell>
          <cell r="D225">
            <v>0</v>
          </cell>
          <cell r="E225">
            <v>4</v>
          </cell>
          <cell r="F225">
            <v>0</v>
          </cell>
          <cell r="G225">
            <v>0</v>
          </cell>
          <cell r="H225">
            <v>8.6</v>
          </cell>
          <cell r="I225">
            <v>12.6</v>
          </cell>
          <cell r="K225" t="str">
            <v>Nortel</v>
          </cell>
          <cell r="L225">
            <v>0</v>
          </cell>
          <cell r="M225">
            <v>0</v>
          </cell>
          <cell r="N225">
            <v>1</v>
          </cell>
          <cell r="O225">
            <v>0</v>
          </cell>
          <cell r="P225">
            <v>0</v>
          </cell>
          <cell r="Q225">
            <v>34</v>
          </cell>
          <cell r="R225">
            <v>35</v>
          </cell>
        </row>
        <row r="226">
          <cell r="B226" t="str">
            <v>Procket</v>
          </cell>
          <cell r="C226">
            <v>0</v>
          </cell>
          <cell r="D226">
            <v>0</v>
          </cell>
          <cell r="E226">
            <v>0</v>
          </cell>
          <cell r="F226">
            <v>0</v>
          </cell>
          <cell r="G226">
            <v>0</v>
          </cell>
          <cell r="H226">
            <v>0</v>
          </cell>
          <cell r="I226">
            <v>0</v>
          </cell>
          <cell r="K226" t="str">
            <v>Procket</v>
          </cell>
          <cell r="L226">
            <v>0</v>
          </cell>
          <cell r="M226">
            <v>0</v>
          </cell>
          <cell r="N226">
            <v>0</v>
          </cell>
          <cell r="O226">
            <v>0</v>
          </cell>
          <cell r="P226">
            <v>0</v>
          </cell>
          <cell r="Q226">
            <v>0</v>
          </cell>
          <cell r="R226">
            <v>0</v>
          </cell>
        </row>
        <row r="227">
          <cell r="B227" t="str">
            <v>Quarry</v>
          </cell>
          <cell r="C227">
            <v>0</v>
          </cell>
          <cell r="D227">
            <v>0</v>
          </cell>
          <cell r="E227">
            <v>0</v>
          </cell>
          <cell r="F227">
            <v>0</v>
          </cell>
          <cell r="G227">
            <v>0</v>
          </cell>
          <cell r="H227">
            <v>0</v>
          </cell>
          <cell r="I227">
            <v>0</v>
          </cell>
          <cell r="K227" t="str">
            <v>Quarry</v>
          </cell>
          <cell r="L227">
            <v>0</v>
          </cell>
          <cell r="M227">
            <v>0</v>
          </cell>
          <cell r="N227">
            <v>0</v>
          </cell>
          <cell r="O227">
            <v>0</v>
          </cell>
          <cell r="P227">
            <v>0</v>
          </cell>
          <cell r="Q227">
            <v>0</v>
          </cell>
          <cell r="R227">
            <v>0</v>
          </cell>
        </row>
        <row r="228">
          <cell r="B228" t="str">
            <v>Redback</v>
          </cell>
          <cell r="C228">
            <v>0</v>
          </cell>
          <cell r="D228">
            <v>0</v>
          </cell>
          <cell r="E228">
            <v>0</v>
          </cell>
          <cell r="F228">
            <v>0</v>
          </cell>
          <cell r="G228">
            <v>0</v>
          </cell>
          <cell r="H228">
            <v>0</v>
          </cell>
          <cell r="I228">
            <v>0</v>
          </cell>
          <cell r="K228" t="str">
            <v>Redback</v>
          </cell>
          <cell r="L228">
            <v>0</v>
          </cell>
          <cell r="M228">
            <v>0</v>
          </cell>
          <cell r="N228">
            <v>0</v>
          </cell>
          <cell r="O228">
            <v>0</v>
          </cell>
          <cell r="P228">
            <v>0</v>
          </cell>
          <cell r="Q228">
            <v>0</v>
          </cell>
          <cell r="R228">
            <v>0</v>
          </cell>
        </row>
        <row r="229">
          <cell r="B229" t="str">
            <v>Riverstone</v>
          </cell>
          <cell r="C229">
            <v>0</v>
          </cell>
          <cell r="D229">
            <v>0</v>
          </cell>
          <cell r="E229">
            <v>0</v>
          </cell>
          <cell r="F229">
            <v>0</v>
          </cell>
          <cell r="G229">
            <v>0</v>
          </cell>
          <cell r="H229">
            <v>0</v>
          </cell>
          <cell r="I229">
            <v>0</v>
          </cell>
          <cell r="K229" t="str">
            <v>Riverstone</v>
          </cell>
          <cell r="L229">
            <v>0</v>
          </cell>
          <cell r="M229">
            <v>0</v>
          </cell>
          <cell r="N229">
            <v>0</v>
          </cell>
          <cell r="O229">
            <v>0</v>
          </cell>
          <cell r="P229">
            <v>0</v>
          </cell>
          <cell r="Q229">
            <v>0</v>
          </cell>
          <cell r="R229">
            <v>0</v>
          </cell>
        </row>
        <row r="230">
          <cell r="B230" t="str">
            <v>Tellabs</v>
          </cell>
          <cell r="C230">
            <v>0</v>
          </cell>
          <cell r="D230">
            <v>0</v>
          </cell>
          <cell r="E230">
            <v>0</v>
          </cell>
          <cell r="F230">
            <v>0</v>
          </cell>
          <cell r="G230">
            <v>0</v>
          </cell>
          <cell r="H230">
            <v>0</v>
          </cell>
          <cell r="I230">
            <v>0</v>
          </cell>
          <cell r="K230" t="str">
            <v>Tellabs</v>
          </cell>
          <cell r="L230">
            <v>0</v>
          </cell>
          <cell r="M230">
            <v>0</v>
          </cell>
          <cell r="N230">
            <v>0</v>
          </cell>
          <cell r="O230">
            <v>0</v>
          </cell>
          <cell r="P230">
            <v>0</v>
          </cell>
          <cell r="Q230">
            <v>0</v>
          </cell>
          <cell r="R230">
            <v>0</v>
          </cell>
        </row>
        <row r="231">
          <cell r="B231" t="str">
            <v>ZTE</v>
          </cell>
          <cell r="C231">
            <v>0</v>
          </cell>
          <cell r="D231">
            <v>0</v>
          </cell>
          <cell r="E231">
            <v>0</v>
          </cell>
          <cell r="F231">
            <v>0</v>
          </cell>
          <cell r="G231">
            <v>0</v>
          </cell>
          <cell r="H231">
            <v>0</v>
          </cell>
          <cell r="I231">
            <v>0</v>
          </cell>
          <cell r="K231" t="str">
            <v>ZTE</v>
          </cell>
          <cell r="L231">
            <v>0</v>
          </cell>
          <cell r="M231">
            <v>0</v>
          </cell>
          <cell r="N231">
            <v>0</v>
          </cell>
          <cell r="O231">
            <v>0</v>
          </cell>
          <cell r="P231">
            <v>0</v>
          </cell>
          <cell r="Q231">
            <v>0</v>
          </cell>
          <cell r="R231">
            <v>0</v>
          </cell>
        </row>
        <row r="232">
          <cell r="B232" t="str">
            <v>Other</v>
          </cell>
          <cell r="C232">
            <v>0</v>
          </cell>
          <cell r="D232">
            <v>0</v>
          </cell>
          <cell r="E232">
            <v>0</v>
          </cell>
          <cell r="F232">
            <v>0</v>
          </cell>
          <cell r="G232">
            <v>0</v>
          </cell>
          <cell r="H232">
            <v>0</v>
          </cell>
          <cell r="I232">
            <v>0</v>
          </cell>
          <cell r="K232" t="str">
            <v>Other</v>
          </cell>
          <cell r="L232">
            <v>0</v>
          </cell>
          <cell r="M232">
            <v>0</v>
          </cell>
          <cell r="N232">
            <v>0</v>
          </cell>
          <cell r="O232">
            <v>0</v>
          </cell>
          <cell r="P232">
            <v>0</v>
          </cell>
          <cell r="Q232">
            <v>0</v>
          </cell>
          <cell r="R232">
            <v>0</v>
          </cell>
        </row>
        <row r="233">
          <cell r="B233" t="str">
            <v>Total</v>
          </cell>
          <cell r="C233">
            <v>9</v>
          </cell>
          <cell r="D233">
            <v>7.8</v>
          </cell>
          <cell r="E233">
            <v>5.2</v>
          </cell>
          <cell r="F233">
            <v>0</v>
          </cell>
          <cell r="G233">
            <v>0</v>
          </cell>
          <cell r="H233">
            <v>21.299999999999997</v>
          </cell>
          <cell r="I233">
            <v>43.3</v>
          </cell>
          <cell r="K233" t="str">
            <v>Total</v>
          </cell>
          <cell r="L233">
            <v>27</v>
          </cell>
          <cell r="M233">
            <v>179</v>
          </cell>
          <cell r="N233">
            <v>9</v>
          </cell>
          <cell r="O233">
            <v>0</v>
          </cell>
          <cell r="P233">
            <v>0</v>
          </cell>
          <cell r="Q233">
            <v>177</v>
          </cell>
          <cell r="R233">
            <v>392</v>
          </cell>
        </row>
        <row r="237">
          <cell r="B237" t="str">
            <v>Vendor</v>
          </cell>
          <cell r="C237" t="str">
            <v>Core IP/MPLS</v>
          </cell>
          <cell r="D237" t="str">
            <v xml:space="preserve">Edge IP/MPLS </v>
          </cell>
          <cell r="E237" t="str">
            <v>Subscriber Service Router</v>
          </cell>
          <cell r="F237" t="str">
            <v>BRAS</v>
          </cell>
          <cell r="G237" t="str">
            <v>IP/Ethernet</v>
          </cell>
          <cell r="H237" t="str">
            <v>ATM/MPLS</v>
          </cell>
          <cell r="I237" t="str">
            <v>Total IPS</v>
          </cell>
          <cell r="K237" t="str">
            <v>Vendor</v>
          </cell>
          <cell r="L237" t="str">
            <v>Core IP/MPLS</v>
          </cell>
          <cell r="M237" t="str">
            <v>Edge IP/MPLS</v>
          </cell>
          <cell r="N237" t="str">
            <v>Subscriber Service Router</v>
          </cell>
          <cell r="O237" t="str">
            <v>BRAS</v>
          </cell>
          <cell r="P237" t="str">
            <v>IP/Ethernet</v>
          </cell>
          <cell r="Q237" t="str">
            <v>ATM/MPLS</v>
          </cell>
          <cell r="R237" t="str">
            <v>Total IPS</v>
          </cell>
        </row>
        <row r="238">
          <cell r="B238" t="str">
            <v>Alaxala Networks</v>
          </cell>
          <cell r="I238">
            <v>0</v>
          </cell>
          <cell r="K238" t="str">
            <v>Alaxala Networks</v>
          </cell>
          <cell r="R238">
            <v>0</v>
          </cell>
        </row>
        <row r="239">
          <cell r="B239" t="str">
            <v>Alcatel-Lucent</v>
          </cell>
          <cell r="C239">
            <v>0</v>
          </cell>
          <cell r="D239">
            <v>0</v>
          </cell>
          <cell r="E239">
            <v>0.3</v>
          </cell>
          <cell r="F239">
            <v>0</v>
          </cell>
          <cell r="G239">
            <v>0</v>
          </cell>
          <cell r="H239">
            <v>11</v>
          </cell>
          <cell r="I239">
            <v>11.3</v>
          </cell>
          <cell r="K239" t="str">
            <v>Alcatel-Lucent</v>
          </cell>
          <cell r="L239">
            <v>0</v>
          </cell>
          <cell r="M239">
            <v>0</v>
          </cell>
          <cell r="N239">
            <v>2</v>
          </cell>
          <cell r="O239">
            <v>0</v>
          </cell>
          <cell r="P239">
            <v>0</v>
          </cell>
          <cell r="Q239">
            <v>80</v>
          </cell>
          <cell r="R239">
            <v>82</v>
          </cell>
        </row>
        <row r="240">
          <cell r="B240" t="str">
            <v>Atrica</v>
          </cell>
          <cell r="I240">
            <v>0</v>
          </cell>
          <cell r="K240" t="str">
            <v>Atrica</v>
          </cell>
          <cell r="R240">
            <v>0</v>
          </cell>
        </row>
        <row r="241">
          <cell r="B241" t="str">
            <v>Avici</v>
          </cell>
          <cell r="C241">
            <v>0</v>
          </cell>
          <cell r="D241">
            <v>0</v>
          </cell>
          <cell r="E241">
            <v>0</v>
          </cell>
          <cell r="F241">
            <v>0</v>
          </cell>
          <cell r="G241">
            <v>0</v>
          </cell>
          <cell r="H241">
            <v>0</v>
          </cell>
          <cell r="I241">
            <v>0</v>
          </cell>
          <cell r="K241" t="str">
            <v>Avici</v>
          </cell>
          <cell r="L241">
            <v>0</v>
          </cell>
          <cell r="M241">
            <v>0</v>
          </cell>
          <cell r="N241">
            <v>0</v>
          </cell>
          <cell r="O241">
            <v>0</v>
          </cell>
          <cell r="P241">
            <v>0</v>
          </cell>
          <cell r="Q241">
            <v>0</v>
          </cell>
          <cell r="R241">
            <v>0</v>
          </cell>
        </row>
        <row r="242">
          <cell r="B242" t="str">
            <v>Brocade</v>
          </cell>
          <cell r="C242">
            <v>0</v>
          </cell>
          <cell r="D242">
            <v>0</v>
          </cell>
          <cell r="E242">
            <v>0</v>
          </cell>
          <cell r="F242">
            <v>0</v>
          </cell>
          <cell r="G242">
            <v>0</v>
          </cell>
          <cell r="H242">
            <v>0</v>
          </cell>
          <cell r="I242">
            <v>0</v>
          </cell>
          <cell r="K242" t="str">
            <v>Brocade</v>
          </cell>
          <cell r="L242">
            <v>0</v>
          </cell>
          <cell r="M242">
            <v>0</v>
          </cell>
          <cell r="N242">
            <v>0</v>
          </cell>
          <cell r="O242">
            <v>0</v>
          </cell>
          <cell r="P242">
            <v>0</v>
          </cell>
          <cell r="Q242">
            <v>0</v>
          </cell>
          <cell r="R242">
            <v>0</v>
          </cell>
        </row>
        <row r="243">
          <cell r="B243" t="str">
            <v>Caspian</v>
          </cell>
          <cell r="C243">
            <v>0</v>
          </cell>
          <cell r="D243">
            <v>0</v>
          </cell>
          <cell r="E243">
            <v>0</v>
          </cell>
          <cell r="F243">
            <v>0</v>
          </cell>
          <cell r="G243">
            <v>0</v>
          </cell>
          <cell r="H243">
            <v>0</v>
          </cell>
          <cell r="I243">
            <v>0</v>
          </cell>
          <cell r="K243" t="str">
            <v>Caspian</v>
          </cell>
          <cell r="L243">
            <v>0</v>
          </cell>
          <cell r="M243">
            <v>0</v>
          </cell>
          <cell r="N243">
            <v>0</v>
          </cell>
          <cell r="O243">
            <v>0</v>
          </cell>
          <cell r="P243">
            <v>0</v>
          </cell>
          <cell r="Q243">
            <v>0</v>
          </cell>
          <cell r="R243">
            <v>0</v>
          </cell>
        </row>
        <row r="244">
          <cell r="B244" t="str">
            <v>Chiaro</v>
          </cell>
          <cell r="C244">
            <v>0</v>
          </cell>
          <cell r="D244">
            <v>0</v>
          </cell>
          <cell r="E244">
            <v>0</v>
          </cell>
          <cell r="F244">
            <v>0</v>
          </cell>
          <cell r="G244">
            <v>0</v>
          </cell>
          <cell r="H244">
            <v>0</v>
          </cell>
          <cell r="I244">
            <v>0</v>
          </cell>
          <cell r="K244" t="str">
            <v>Chiaro</v>
          </cell>
          <cell r="L244">
            <v>0</v>
          </cell>
          <cell r="M244">
            <v>0</v>
          </cell>
          <cell r="N244">
            <v>0</v>
          </cell>
          <cell r="O244">
            <v>0</v>
          </cell>
          <cell r="P244">
            <v>0</v>
          </cell>
          <cell r="Q244">
            <v>0</v>
          </cell>
          <cell r="R244">
            <v>0</v>
          </cell>
        </row>
        <row r="245">
          <cell r="B245" t="str">
            <v>Ciena</v>
          </cell>
          <cell r="C245">
            <v>0</v>
          </cell>
          <cell r="D245">
            <v>0</v>
          </cell>
          <cell r="E245">
            <v>0</v>
          </cell>
          <cell r="F245">
            <v>0</v>
          </cell>
          <cell r="G245">
            <v>0</v>
          </cell>
          <cell r="H245">
            <v>0</v>
          </cell>
          <cell r="I245">
            <v>0</v>
          </cell>
          <cell r="K245" t="str">
            <v>Ciena</v>
          </cell>
          <cell r="L245">
            <v>0</v>
          </cell>
          <cell r="M245">
            <v>0</v>
          </cell>
          <cell r="N245">
            <v>0</v>
          </cell>
          <cell r="O245">
            <v>0</v>
          </cell>
          <cell r="P245">
            <v>0</v>
          </cell>
          <cell r="Q245">
            <v>0</v>
          </cell>
          <cell r="R245">
            <v>0</v>
          </cell>
        </row>
        <row r="246">
          <cell r="B246" t="str">
            <v>Cisco</v>
          </cell>
          <cell r="C246">
            <v>9</v>
          </cell>
          <cell r="D246">
            <v>9</v>
          </cell>
          <cell r="E246">
            <v>0.2</v>
          </cell>
          <cell r="F246">
            <v>0</v>
          </cell>
          <cell r="G246">
            <v>0</v>
          </cell>
          <cell r="H246">
            <v>3.7</v>
          </cell>
          <cell r="I246">
            <v>21.9</v>
          </cell>
          <cell r="K246" t="str">
            <v>Cisco</v>
          </cell>
          <cell r="L246">
            <v>25</v>
          </cell>
          <cell r="M246">
            <v>248</v>
          </cell>
          <cell r="N246">
            <v>7</v>
          </cell>
          <cell r="O246">
            <v>0</v>
          </cell>
          <cell r="P246">
            <v>0</v>
          </cell>
          <cell r="Q246">
            <v>18</v>
          </cell>
          <cell r="R246">
            <v>298</v>
          </cell>
        </row>
        <row r="247">
          <cell r="B247" t="str">
            <v>Cosine</v>
          </cell>
          <cell r="C247">
            <v>0</v>
          </cell>
          <cell r="D247">
            <v>0</v>
          </cell>
          <cell r="E247">
            <v>0</v>
          </cell>
          <cell r="F247">
            <v>0</v>
          </cell>
          <cell r="G247">
            <v>0</v>
          </cell>
          <cell r="H247">
            <v>0</v>
          </cell>
          <cell r="I247">
            <v>0</v>
          </cell>
          <cell r="K247" t="str">
            <v>Cosine</v>
          </cell>
          <cell r="L247">
            <v>0</v>
          </cell>
          <cell r="M247">
            <v>0</v>
          </cell>
          <cell r="N247">
            <v>0</v>
          </cell>
          <cell r="O247">
            <v>0</v>
          </cell>
          <cell r="P247">
            <v>0</v>
          </cell>
          <cell r="Q247">
            <v>0</v>
          </cell>
          <cell r="R247">
            <v>0</v>
          </cell>
        </row>
        <row r="248">
          <cell r="B248" t="str">
            <v>ECI Telecom</v>
          </cell>
          <cell r="C248">
            <v>0</v>
          </cell>
          <cell r="D248">
            <v>0</v>
          </cell>
          <cell r="E248">
            <v>0</v>
          </cell>
          <cell r="F248">
            <v>0</v>
          </cell>
          <cell r="G248">
            <v>0</v>
          </cell>
          <cell r="H248">
            <v>0</v>
          </cell>
          <cell r="I248">
            <v>0</v>
          </cell>
          <cell r="K248" t="str">
            <v>ECI Telecom</v>
          </cell>
          <cell r="L248">
            <v>0</v>
          </cell>
          <cell r="M248">
            <v>0</v>
          </cell>
          <cell r="N248">
            <v>0</v>
          </cell>
          <cell r="O248">
            <v>0</v>
          </cell>
          <cell r="P248">
            <v>0</v>
          </cell>
          <cell r="Q248">
            <v>0</v>
          </cell>
          <cell r="R248">
            <v>0</v>
          </cell>
        </row>
        <row r="249">
          <cell r="B249" t="str">
            <v>Equipe</v>
          </cell>
          <cell r="C249">
            <v>0</v>
          </cell>
          <cell r="D249">
            <v>0</v>
          </cell>
          <cell r="E249">
            <v>0</v>
          </cell>
          <cell r="F249">
            <v>0</v>
          </cell>
          <cell r="G249">
            <v>0</v>
          </cell>
          <cell r="H249">
            <v>0</v>
          </cell>
          <cell r="I249">
            <v>0</v>
          </cell>
          <cell r="K249" t="str">
            <v>Equipe</v>
          </cell>
          <cell r="L249">
            <v>0</v>
          </cell>
          <cell r="M249">
            <v>0</v>
          </cell>
          <cell r="N249">
            <v>0</v>
          </cell>
          <cell r="O249">
            <v>0</v>
          </cell>
          <cell r="P249">
            <v>0</v>
          </cell>
          <cell r="Q249">
            <v>0</v>
          </cell>
          <cell r="R249">
            <v>0</v>
          </cell>
        </row>
        <row r="250">
          <cell r="B250" t="str">
            <v>Ericsson</v>
          </cell>
          <cell r="C250">
            <v>0</v>
          </cell>
          <cell r="D250">
            <v>0.7</v>
          </cell>
          <cell r="E250">
            <v>0</v>
          </cell>
          <cell r="F250">
            <v>0</v>
          </cell>
          <cell r="G250">
            <v>0</v>
          </cell>
          <cell r="H250">
            <v>4</v>
          </cell>
          <cell r="I250">
            <v>4.7</v>
          </cell>
          <cell r="K250" t="str">
            <v>Ericsson</v>
          </cell>
          <cell r="L250">
            <v>0</v>
          </cell>
          <cell r="M250">
            <v>6</v>
          </cell>
          <cell r="N250">
            <v>0</v>
          </cell>
          <cell r="O250">
            <v>0</v>
          </cell>
          <cell r="P250">
            <v>0</v>
          </cell>
          <cell r="Q250">
            <v>46</v>
          </cell>
          <cell r="R250">
            <v>52</v>
          </cell>
        </row>
        <row r="251">
          <cell r="B251" t="str">
            <v>Extreme</v>
          </cell>
          <cell r="C251">
            <v>0</v>
          </cell>
          <cell r="D251">
            <v>0</v>
          </cell>
          <cell r="E251">
            <v>0</v>
          </cell>
          <cell r="F251">
            <v>0</v>
          </cell>
          <cell r="G251">
            <v>0</v>
          </cell>
          <cell r="H251">
            <v>0</v>
          </cell>
          <cell r="I251">
            <v>0</v>
          </cell>
          <cell r="K251" t="str">
            <v>Extreme</v>
          </cell>
          <cell r="L251">
            <v>0</v>
          </cell>
          <cell r="M251">
            <v>0</v>
          </cell>
          <cell r="N251">
            <v>0</v>
          </cell>
          <cell r="O251">
            <v>0</v>
          </cell>
          <cell r="P251">
            <v>0</v>
          </cell>
          <cell r="Q251">
            <v>0</v>
          </cell>
          <cell r="R251">
            <v>0</v>
          </cell>
        </row>
        <row r="252">
          <cell r="B252" t="str">
            <v>Force10</v>
          </cell>
          <cell r="C252">
            <v>0</v>
          </cell>
          <cell r="D252">
            <v>0</v>
          </cell>
          <cell r="E252">
            <v>0</v>
          </cell>
          <cell r="F252">
            <v>0</v>
          </cell>
          <cell r="G252">
            <v>0</v>
          </cell>
          <cell r="H252">
            <v>0</v>
          </cell>
          <cell r="I252">
            <v>0</v>
          </cell>
          <cell r="K252" t="str">
            <v>Force10</v>
          </cell>
          <cell r="L252">
            <v>0</v>
          </cell>
          <cell r="M252">
            <v>0</v>
          </cell>
          <cell r="N252">
            <v>0</v>
          </cell>
          <cell r="O252">
            <v>0</v>
          </cell>
          <cell r="P252">
            <v>0</v>
          </cell>
          <cell r="Q252">
            <v>0</v>
          </cell>
          <cell r="R252">
            <v>0</v>
          </cell>
        </row>
        <row r="253">
          <cell r="B253" t="str">
            <v>Fujitsu</v>
          </cell>
          <cell r="C253">
            <v>0</v>
          </cell>
          <cell r="D253">
            <v>0</v>
          </cell>
          <cell r="E253">
            <v>0</v>
          </cell>
          <cell r="F253">
            <v>0</v>
          </cell>
          <cell r="G253">
            <v>0</v>
          </cell>
          <cell r="H253">
            <v>0</v>
          </cell>
          <cell r="I253">
            <v>0</v>
          </cell>
          <cell r="K253" t="str">
            <v>Fujitsu</v>
          </cell>
          <cell r="L253">
            <v>0</v>
          </cell>
          <cell r="M253">
            <v>0</v>
          </cell>
          <cell r="N253">
            <v>0</v>
          </cell>
          <cell r="O253">
            <v>0</v>
          </cell>
          <cell r="P253">
            <v>0</v>
          </cell>
          <cell r="Q253">
            <v>0</v>
          </cell>
          <cell r="R253">
            <v>0</v>
          </cell>
        </row>
        <row r="254">
          <cell r="B254" t="str">
            <v>Hammerhead Systems</v>
          </cell>
          <cell r="C254">
            <v>0</v>
          </cell>
          <cell r="D254">
            <v>0</v>
          </cell>
          <cell r="E254">
            <v>0</v>
          </cell>
          <cell r="F254">
            <v>0</v>
          </cell>
          <cell r="G254">
            <v>0</v>
          </cell>
          <cell r="H254">
            <v>0</v>
          </cell>
          <cell r="I254">
            <v>0</v>
          </cell>
          <cell r="K254" t="str">
            <v>Hammerhead Systems</v>
          </cell>
          <cell r="L254">
            <v>0</v>
          </cell>
          <cell r="M254">
            <v>0</v>
          </cell>
          <cell r="N254">
            <v>0</v>
          </cell>
          <cell r="O254">
            <v>0</v>
          </cell>
          <cell r="P254">
            <v>0</v>
          </cell>
          <cell r="Q254">
            <v>0</v>
          </cell>
          <cell r="R254">
            <v>0</v>
          </cell>
        </row>
        <row r="255">
          <cell r="B255" t="str">
            <v>Hitachi</v>
          </cell>
          <cell r="C255">
            <v>0</v>
          </cell>
          <cell r="D255">
            <v>0</v>
          </cell>
          <cell r="E255">
            <v>0</v>
          </cell>
          <cell r="F255">
            <v>0</v>
          </cell>
          <cell r="G255">
            <v>0</v>
          </cell>
          <cell r="H255">
            <v>0</v>
          </cell>
          <cell r="I255">
            <v>0</v>
          </cell>
          <cell r="K255" t="str">
            <v>Hitachi</v>
          </cell>
          <cell r="L255">
            <v>0</v>
          </cell>
          <cell r="M255">
            <v>0</v>
          </cell>
          <cell r="N255">
            <v>0</v>
          </cell>
          <cell r="O255">
            <v>0</v>
          </cell>
          <cell r="P255">
            <v>0</v>
          </cell>
          <cell r="Q255">
            <v>0</v>
          </cell>
          <cell r="R255">
            <v>0</v>
          </cell>
        </row>
        <row r="256">
          <cell r="B256" t="str">
            <v>Hitachi Cable</v>
          </cell>
          <cell r="C256">
            <v>0</v>
          </cell>
          <cell r="D256">
            <v>0</v>
          </cell>
          <cell r="E256">
            <v>0</v>
          </cell>
          <cell r="F256">
            <v>0</v>
          </cell>
          <cell r="G256">
            <v>0</v>
          </cell>
          <cell r="H256">
            <v>0</v>
          </cell>
          <cell r="I256">
            <v>0</v>
          </cell>
          <cell r="K256" t="str">
            <v>Hitachi Cable</v>
          </cell>
          <cell r="L256">
            <v>0</v>
          </cell>
          <cell r="M256">
            <v>0</v>
          </cell>
          <cell r="N256">
            <v>0</v>
          </cell>
          <cell r="O256">
            <v>0</v>
          </cell>
          <cell r="P256">
            <v>0</v>
          </cell>
          <cell r="Q256">
            <v>0</v>
          </cell>
          <cell r="R256">
            <v>0</v>
          </cell>
        </row>
        <row r="257">
          <cell r="B257" t="str">
            <v>Huawei</v>
          </cell>
          <cell r="C257">
            <v>0</v>
          </cell>
          <cell r="D257">
            <v>0</v>
          </cell>
          <cell r="E257">
            <v>0</v>
          </cell>
          <cell r="F257">
            <v>0</v>
          </cell>
          <cell r="G257">
            <v>0</v>
          </cell>
          <cell r="H257">
            <v>0</v>
          </cell>
          <cell r="I257">
            <v>0</v>
          </cell>
          <cell r="K257" t="str">
            <v>Huawei</v>
          </cell>
          <cell r="L257">
            <v>0</v>
          </cell>
          <cell r="M257">
            <v>0</v>
          </cell>
          <cell r="N257">
            <v>0</v>
          </cell>
          <cell r="O257">
            <v>0</v>
          </cell>
          <cell r="P257">
            <v>0</v>
          </cell>
          <cell r="Q257">
            <v>0</v>
          </cell>
          <cell r="R257">
            <v>0</v>
          </cell>
        </row>
        <row r="258">
          <cell r="B258" t="str">
            <v>Hyperchip</v>
          </cell>
          <cell r="C258">
            <v>0</v>
          </cell>
          <cell r="D258">
            <v>0</v>
          </cell>
          <cell r="E258">
            <v>0</v>
          </cell>
          <cell r="F258">
            <v>0</v>
          </cell>
          <cell r="G258">
            <v>0</v>
          </cell>
          <cell r="H258">
            <v>0</v>
          </cell>
          <cell r="I258">
            <v>0</v>
          </cell>
          <cell r="K258" t="str">
            <v>Hyperchip</v>
          </cell>
          <cell r="L258">
            <v>0</v>
          </cell>
          <cell r="M258">
            <v>0</v>
          </cell>
          <cell r="N258">
            <v>0</v>
          </cell>
          <cell r="O258">
            <v>0</v>
          </cell>
          <cell r="P258">
            <v>0</v>
          </cell>
          <cell r="Q258">
            <v>0</v>
          </cell>
          <cell r="R258">
            <v>0</v>
          </cell>
        </row>
        <row r="259">
          <cell r="B259" t="str">
            <v>Juniper</v>
          </cell>
          <cell r="C259">
            <v>0</v>
          </cell>
          <cell r="D259">
            <v>0</v>
          </cell>
          <cell r="E259">
            <v>0</v>
          </cell>
          <cell r="F259">
            <v>0</v>
          </cell>
          <cell r="G259">
            <v>0</v>
          </cell>
          <cell r="H259">
            <v>0</v>
          </cell>
          <cell r="I259">
            <v>0</v>
          </cell>
          <cell r="K259" t="str">
            <v>Juniper</v>
          </cell>
          <cell r="L259">
            <v>0</v>
          </cell>
          <cell r="M259">
            <v>0</v>
          </cell>
          <cell r="N259">
            <v>0</v>
          </cell>
          <cell r="O259">
            <v>0</v>
          </cell>
          <cell r="P259">
            <v>0</v>
          </cell>
          <cell r="Q259">
            <v>0</v>
          </cell>
          <cell r="R259">
            <v>0</v>
          </cell>
        </row>
        <row r="260">
          <cell r="B260" t="str">
            <v>Laurel Networks</v>
          </cell>
          <cell r="C260">
            <v>0</v>
          </cell>
          <cell r="D260">
            <v>0</v>
          </cell>
          <cell r="E260">
            <v>0</v>
          </cell>
          <cell r="F260">
            <v>0</v>
          </cell>
          <cell r="G260">
            <v>0</v>
          </cell>
          <cell r="H260">
            <v>0</v>
          </cell>
          <cell r="I260">
            <v>0</v>
          </cell>
          <cell r="K260" t="str">
            <v>Laurel Networks</v>
          </cell>
          <cell r="L260">
            <v>0</v>
          </cell>
          <cell r="M260">
            <v>0</v>
          </cell>
          <cell r="N260">
            <v>0</v>
          </cell>
          <cell r="O260">
            <v>0</v>
          </cell>
          <cell r="P260">
            <v>0</v>
          </cell>
          <cell r="Q260">
            <v>0</v>
          </cell>
          <cell r="R260">
            <v>0</v>
          </cell>
        </row>
        <row r="261">
          <cell r="B261" t="str">
            <v>Lucent</v>
          </cell>
          <cell r="C261">
            <v>0</v>
          </cell>
          <cell r="D261">
            <v>0</v>
          </cell>
          <cell r="E261">
            <v>0</v>
          </cell>
          <cell r="F261">
            <v>0</v>
          </cell>
          <cell r="G261">
            <v>0</v>
          </cell>
          <cell r="H261">
            <v>0</v>
          </cell>
          <cell r="I261">
            <v>0</v>
          </cell>
          <cell r="K261" t="str">
            <v>Lucent</v>
          </cell>
          <cell r="L261">
            <v>0</v>
          </cell>
          <cell r="M261">
            <v>0</v>
          </cell>
          <cell r="N261">
            <v>0</v>
          </cell>
          <cell r="O261">
            <v>0</v>
          </cell>
          <cell r="P261">
            <v>0</v>
          </cell>
          <cell r="Q261">
            <v>0</v>
          </cell>
          <cell r="R261">
            <v>0</v>
          </cell>
        </row>
        <row r="262">
          <cell r="B262" t="str">
            <v>NEC</v>
          </cell>
          <cell r="C262">
            <v>0</v>
          </cell>
          <cell r="D262">
            <v>0</v>
          </cell>
          <cell r="E262">
            <v>0</v>
          </cell>
          <cell r="F262">
            <v>0</v>
          </cell>
          <cell r="G262">
            <v>0</v>
          </cell>
          <cell r="H262">
            <v>0</v>
          </cell>
          <cell r="I262">
            <v>0</v>
          </cell>
          <cell r="K262" t="str">
            <v>NEC</v>
          </cell>
          <cell r="L262">
            <v>0</v>
          </cell>
          <cell r="M262">
            <v>0</v>
          </cell>
          <cell r="N262">
            <v>0</v>
          </cell>
          <cell r="O262">
            <v>0</v>
          </cell>
          <cell r="P262">
            <v>0</v>
          </cell>
          <cell r="Q262">
            <v>0</v>
          </cell>
          <cell r="R262">
            <v>0</v>
          </cell>
        </row>
        <row r="263">
          <cell r="B263" t="str">
            <v>Nokia Siemens Networks</v>
          </cell>
          <cell r="C263">
            <v>0</v>
          </cell>
          <cell r="D263">
            <v>0</v>
          </cell>
          <cell r="E263">
            <v>0</v>
          </cell>
          <cell r="F263">
            <v>0</v>
          </cell>
          <cell r="G263">
            <v>0</v>
          </cell>
          <cell r="H263">
            <v>0</v>
          </cell>
          <cell r="I263">
            <v>0</v>
          </cell>
          <cell r="K263" t="str">
            <v>Nokia Siemens Networks</v>
          </cell>
          <cell r="L263">
            <v>0</v>
          </cell>
          <cell r="M263">
            <v>0</v>
          </cell>
          <cell r="N263">
            <v>0</v>
          </cell>
          <cell r="O263">
            <v>0</v>
          </cell>
          <cell r="P263">
            <v>0</v>
          </cell>
          <cell r="Q263">
            <v>0</v>
          </cell>
          <cell r="R263">
            <v>0</v>
          </cell>
        </row>
        <row r="264">
          <cell r="B264" t="str">
            <v>Nortel</v>
          </cell>
          <cell r="C264">
            <v>0</v>
          </cell>
          <cell r="D264">
            <v>0</v>
          </cell>
          <cell r="E264">
            <v>1.6</v>
          </cell>
          <cell r="F264">
            <v>0</v>
          </cell>
          <cell r="G264">
            <v>0</v>
          </cell>
          <cell r="H264">
            <v>5.7</v>
          </cell>
          <cell r="I264">
            <v>7.3000000000000007</v>
          </cell>
          <cell r="K264" t="str">
            <v>Nortel</v>
          </cell>
          <cell r="L264">
            <v>0</v>
          </cell>
          <cell r="M264">
            <v>0</v>
          </cell>
          <cell r="N264">
            <v>2</v>
          </cell>
          <cell r="O264">
            <v>0</v>
          </cell>
          <cell r="P264">
            <v>0</v>
          </cell>
          <cell r="Q264">
            <v>19</v>
          </cell>
          <cell r="R264">
            <v>21</v>
          </cell>
        </row>
        <row r="265">
          <cell r="B265" t="str">
            <v>Procket</v>
          </cell>
          <cell r="C265">
            <v>0</v>
          </cell>
          <cell r="D265">
            <v>0</v>
          </cell>
          <cell r="E265">
            <v>0</v>
          </cell>
          <cell r="F265">
            <v>0</v>
          </cell>
          <cell r="G265">
            <v>0</v>
          </cell>
          <cell r="H265">
            <v>0</v>
          </cell>
          <cell r="I265">
            <v>0</v>
          </cell>
          <cell r="K265" t="str">
            <v>Procket</v>
          </cell>
          <cell r="L265">
            <v>0</v>
          </cell>
          <cell r="M265">
            <v>0</v>
          </cell>
          <cell r="N265">
            <v>0</v>
          </cell>
          <cell r="O265">
            <v>0</v>
          </cell>
          <cell r="P265">
            <v>0</v>
          </cell>
          <cell r="Q265">
            <v>0</v>
          </cell>
          <cell r="R265">
            <v>0</v>
          </cell>
        </row>
        <row r="266">
          <cell r="B266" t="str">
            <v>Quarry</v>
          </cell>
          <cell r="C266">
            <v>0</v>
          </cell>
          <cell r="D266">
            <v>0</v>
          </cell>
          <cell r="E266">
            <v>0</v>
          </cell>
          <cell r="F266">
            <v>0</v>
          </cell>
          <cell r="G266">
            <v>0</v>
          </cell>
          <cell r="H266">
            <v>0</v>
          </cell>
          <cell r="I266">
            <v>0</v>
          </cell>
          <cell r="K266" t="str">
            <v>Quarry</v>
          </cell>
          <cell r="L266">
            <v>0</v>
          </cell>
          <cell r="M266">
            <v>0</v>
          </cell>
          <cell r="N266">
            <v>0</v>
          </cell>
          <cell r="O266">
            <v>0</v>
          </cell>
          <cell r="P266">
            <v>0</v>
          </cell>
          <cell r="Q266">
            <v>0</v>
          </cell>
          <cell r="R266">
            <v>0</v>
          </cell>
        </row>
        <row r="267">
          <cell r="B267" t="str">
            <v>Redback</v>
          </cell>
          <cell r="C267">
            <v>0</v>
          </cell>
          <cell r="D267">
            <v>0</v>
          </cell>
          <cell r="E267">
            <v>0</v>
          </cell>
          <cell r="F267">
            <v>0</v>
          </cell>
          <cell r="G267">
            <v>0</v>
          </cell>
          <cell r="H267">
            <v>0</v>
          </cell>
          <cell r="I267">
            <v>0</v>
          </cell>
          <cell r="K267" t="str">
            <v>Redback</v>
          </cell>
          <cell r="L267">
            <v>0</v>
          </cell>
          <cell r="M267">
            <v>0</v>
          </cell>
          <cell r="N267">
            <v>0</v>
          </cell>
          <cell r="O267">
            <v>0</v>
          </cell>
          <cell r="P267">
            <v>0</v>
          </cell>
          <cell r="Q267">
            <v>0</v>
          </cell>
          <cell r="R267">
            <v>0</v>
          </cell>
        </row>
        <row r="268">
          <cell r="B268" t="str">
            <v>Riverstone</v>
          </cell>
          <cell r="C268">
            <v>0</v>
          </cell>
          <cell r="D268">
            <v>0</v>
          </cell>
          <cell r="E268">
            <v>0</v>
          </cell>
          <cell r="F268">
            <v>0</v>
          </cell>
          <cell r="G268">
            <v>0</v>
          </cell>
          <cell r="H268">
            <v>0</v>
          </cell>
          <cell r="I268">
            <v>0</v>
          </cell>
          <cell r="K268" t="str">
            <v>Riverstone</v>
          </cell>
          <cell r="L268">
            <v>0</v>
          </cell>
          <cell r="M268">
            <v>0</v>
          </cell>
          <cell r="N268">
            <v>0</v>
          </cell>
          <cell r="O268">
            <v>0</v>
          </cell>
          <cell r="P268">
            <v>0</v>
          </cell>
          <cell r="Q268">
            <v>0</v>
          </cell>
          <cell r="R268">
            <v>0</v>
          </cell>
        </row>
        <row r="269">
          <cell r="B269" t="str">
            <v>Tellabs</v>
          </cell>
          <cell r="C269">
            <v>0</v>
          </cell>
          <cell r="D269">
            <v>0</v>
          </cell>
          <cell r="E269">
            <v>0</v>
          </cell>
          <cell r="F269">
            <v>0</v>
          </cell>
          <cell r="G269">
            <v>0</v>
          </cell>
          <cell r="H269">
            <v>0</v>
          </cell>
          <cell r="I269">
            <v>0</v>
          </cell>
          <cell r="K269" t="str">
            <v>Tellabs</v>
          </cell>
          <cell r="L269">
            <v>0</v>
          </cell>
          <cell r="M269">
            <v>0</v>
          </cell>
          <cell r="N269">
            <v>0</v>
          </cell>
          <cell r="O269">
            <v>0</v>
          </cell>
          <cell r="P269">
            <v>0</v>
          </cell>
          <cell r="Q269">
            <v>0</v>
          </cell>
          <cell r="R269">
            <v>0</v>
          </cell>
        </row>
        <row r="270">
          <cell r="B270" t="str">
            <v>ZTE</v>
          </cell>
          <cell r="C270">
            <v>0</v>
          </cell>
          <cell r="D270">
            <v>0</v>
          </cell>
          <cell r="E270">
            <v>0</v>
          </cell>
          <cell r="F270">
            <v>0</v>
          </cell>
          <cell r="G270">
            <v>0</v>
          </cell>
          <cell r="H270">
            <v>0</v>
          </cell>
          <cell r="I270">
            <v>0</v>
          </cell>
          <cell r="K270" t="str">
            <v>ZTE</v>
          </cell>
          <cell r="L270">
            <v>0</v>
          </cell>
          <cell r="M270">
            <v>0</v>
          </cell>
          <cell r="N270">
            <v>0</v>
          </cell>
          <cell r="O270">
            <v>0</v>
          </cell>
          <cell r="P270">
            <v>0</v>
          </cell>
          <cell r="Q270">
            <v>0</v>
          </cell>
          <cell r="R270">
            <v>0</v>
          </cell>
        </row>
        <row r="271">
          <cell r="B271" t="str">
            <v>Other</v>
          </cell>
          <cell r="C271">
            <v>0</v>
          </cell>
          <cell r="D271">
            <v>0</v>
          </cell>
          <cell r="E271">
            <v>0</v>
          </cell>
          <cell r="F271">
            <v>0</v>
          </cell>
          <cell r="G271">
            <v>0</v>
          </cell>
          <cell r="H271">
            <v>0</v>
          </cell>
          <cell r="I271">
            <v>0</v>
          </cell>
          <cell r="K271" t="str">
            <v>Other</v>
          </cell>
          <cell r="L271">
            <v>0</v>
          </cell>
          <cell r="M271">
            <v>0</v>
          </cell>
          <cell r="N271">
            <v>0</v>
          </cell>
          <cell r="O271">
            <v>0</v>
          </cell>
          <cell r="P271">
            <v>0</v>
          </cell>
          <cell r="Q271">
            <v>0</v>
          </cell>
          <cell r="R271">
            <v>0</v>
          </cell>
        </row>
        <row r="272">
          <cell r="B272" t="str">
            <v>Total</v>
          </cell>
          <cell r="C272">
            <v>9</v>
          </cell>
          <cell r="D272">
            <v>9.6999999999999993</v>
          </cell>
          <cell r="E272">
            <v>2.1</v>
          </cell>
          <cell r="F272">
            <v>0</v>
          </cell>
          <cell r="G272">
            <v>0</v>
          </cell>
          <cell r="H272">
            <v>24.4</v>
          </cell>
          <cell r="I272">
            <v>45.2</v>
          </cell>
          <cell r="K272" t="str">
            <v>Total</v>
          </cell>
          <cell r="L272">
            <v>25</v>
          </cell>
          <cell r="M272">
            <v>254</v>
          </cell>
          <cell r="N272">
            <v>11</v>
          </cell>
          <cell r="O272">
            <v>0</v>
          </cell>
          <cell r="P272">
            <v>0</v>
          </cell>
          <cell r="Q272">
            <v>163</v>
          </cell>
          <cell r="R272">
            <v>453</v>
          </cell>
        </row>
        <row r="276">
          <cell r="B276" t="str">
            <v>Vendor</v>
          </cell>
          <cell r="C276" t="str">
            <v>Core IP/MPLS</v>
          </cell>
          <cell r="D276" t="str">
            <v xml:space="preserve">Edge IP/MPLS </v>
          </cell>
          <cell r="E276" t="str">
            <v>Subscriber Service Router</v>
          </cell>
          <cell r="F276" t="str">
            <v>BRAS</v>
          </cell>
          <cell r="G276" t="str">
            <v>IP/Ethernet</v>
          </cell>
          <cell r="H276" t="str">
            <v>ATM/MPLS</v>
          </cell>
          <cell r="I276" t="str">
            <v>Total IPS</v>
          </cell>
          <cell r="K276" t="str">
            <v>Vendor</v>
          </cell>
          <cell r="L276" t="str">
            <v>Core IP/MPLS</v>
          </cell>
          <cell r="M276" t="str">
            <v>Edge IP/MPLS</v>
          </cell>
          <cell r="N276" t="str">
            <v>Subscriber Service Router</v>
          </cell>
          <cell r="O276" t="str">
            <v>BRAS</v>
          </cell>
          <cell r="P276" t="str">
            <v>IP/Ethernet</v>
          </cell>
          <cell r="Q276" t="str">
            <v>ATM/MPLS</v>
          </cell>
          <cell r="R276" t="str">
            <v>Total IPS</v>
          </cell>
        </row>
        <row r="277">
          <cell r="B277" t="str">
            <v>Alaxala Networks</v>
          </cell>
          <cell r="I277">
            <v>0</v>
          </cell>
          <cell r="K277" t="str">
            <v>Alaxala Networks</v>
          </cell>
          <cell r="R277">
            <v>0</v>
          </cell>
        </row>
        <row r="278">
          <cell r="B278" t="str">
            <v>Alcatel-Lucent</v>
          </cell>
          <cell r="C278">
            <v>0</v>
          </cell>
          <cell r="D278">
            <v>0</v>
          </cell>
          <cell r="E278">
            <v>0.1</v>
          </cell>
          <cell r="F278">
            <v>0</v>
          </cell>
          <cell r="G278">
            <v>0</v>
          </cell>
          <cell r="H278">
            <v>9</v>
          </cell>
          <cell r="I278">
            <v>9.1</v>
          </cell>
          <cell r="K278" t="str">
            <v>Alcatel-Lucent</v>
          </cell>
          <cell r="L278">
            <v>0</v>
          </cell>
          <cell r="M278">
            <v>0</v>
          </cell>
          <cell r="N278">
            <v>1</v>
          </cell>
          <cell r="O278">
            <v>0</v>
          </cell>
          <cell r="P278">
            <v>0</v>
          </cell>
          <cell r="Q278">
            <v>89</v>
          </cell>
          <cell r="R278">
            <v>90</v>
          </cell>
        </row>
        <row r="279">
          <cell r="B279" t="str">
            <v>Atrica</v>
          </cell>
          <cell r="I279">
            <v>0</v>
          </cell>
          <cell r="K279" t="str">
            <v>Atrica</v>
          </cell>
          <cell r="R279">
            <v>0</v>
          </cell>
        </row>
        <row r="280">
          <cell r="B280" t="str">
            <v>Avici</v>
          </cell>
          <cell r="C280">
            <v>0</v>
          </cell>
          <cell r="D280">
            <v>0</v>
          </cell>
          <cell r="E280">
            <v>0</v>
          </cell>
          <cell r="F280">
            <v>0</v>
          </cell>
          <cell r="G280">
            <v>0</v>
          </cell>
          <cell r="H280">
            <v>0</v>
          </cell>
          <cell r="I280">
            <v>0</v>
          </cell>
          <cell r="K280" t="str">
            <v>Avici</v>
          </cell>
          <cell r="L280">
            <v>0</v>
          </cell>
          <cell r="M280">
            <v>0</v>
          </cell>
          <cell r="N280">
            <v>0</v>
          </cell>
          <cell r="O280">
            <v>0</v>
          </cell>
          <cell r="P280">
            <v>0</v>
          </cell>
          <cell r="Q280">
            <v>0</v>
          </cell>
          <cell r="R280">
            <v>0</v>
          </cell>
        </row>
        <row r="281">
          <cell r="B281" t="str">
            <v>Brocade</v>
          </cell>
          <cell r="C281">
            <v>0</v>
          </cell>
          <cell r="D281">
            <v>0</v>
          </cell>
          <cell r="E281">
            <v>0</v>
          </cell>
          <cell r="F281">
            <v>0</v>
          </cell>
          <cell r="G281">
            <v>0</v>
          </cell>
          <cell r="H281">
            <v>0</v>
          </cell>
          <cell r="I281">
            <v>0</v>
          </cell>
          <cell r="K281" t="str">
            <v>Brocade</v>
          </cell>
          <cell r="L281">
            <v>0</v>
          </cell>
          <cell r="M281">
            <v>0</v>
          </cell>
          <cell r="N281">
            <v>0</v>
          </cell>
          <cell r="O281">
            <v>0</v>
          </cell>
          <cell r="P281">
            <v>0</v>
          </cell>
          <cell r="Q281">
            <v>0</v>
          </cell>
          <cell r="R281">
            <v>0</v>
          </cell>
        </row>
        <row r="282">
          <cell r="B282" t="str">
            <v>Caspian</v>
          </cell>
          <cell r="C282">
            <v>0</v>
          </cell>
          <cell r="D282">
            <v>0</v>
          </cell>
          <cell r="E282">
            <v>0</v>
          </cell>
          <cell r="F282">
            <v>0</v>
          </cell>
          <cell r="G282">
            <v>0</v>
          </cell>
          <cell r="H282">
            <v>0</v>
          </cell>
          <cell r="I282">
            <v>0</v>
          </cell>
          <cell r="K282" t="str">
            <v>Caspian</v>
          </cell>
          <cell r="L282">
            <v>0</v>
          </cell>
          <cell r="M282">
            <v>0</v>
          </cell>
          <cell r="N282">
            <v>0</v>
          </cell>
          <cell r="O282">
            <v>0</v>
          </cell>
          <cell r="P282">
            <v>0</v>
          </cell>
          <cell r="Q282">
            <v>0</v>
          </cell>
          <cell r="R282">
            <v>0</v>
          </cell>
        </row>
        <row r="283">
          <cell r="B283" t="str">
            <v>Chiaro</v>
          </cell>
          <cell r="C283">
            <v>0</v>
          </cell>
          <cell r="D283">
            <v>0</v>
          </cell>
          <cell r="E283">
            <v>0</v>
          </cell>
          <cell r="F283">
            <v>0</v>
          </cell>
          <cell r="G283">
            <v>0</v>
          </cell>
          <cell r="H283">
            <v>0</v>
          </cell>
          <cell r="I283">
            <v>0</v>
          </cell>
          <cell r="K283" t="str">
            <v>Chiaro</v>
          </cell>
          <cell r="L283">
            <v>0</v>
          </cell>
          <cell r="M283">
            <v>0</v>
          </cell>
          <cell r="N283">
            <v>0</v>
          </cell>
          <cell r="O283">
            <v>0</v>
          </cell>
          <cell r="P283">
            <v>0</v>
          </cell>
          <cell r="Q283">
            <v>0</v>
          </cell>
          <cell r="R283">
            <v>0</v>
          </cell>
        </row>
        <row r="284">
          <cell r="B284" t="str">
            <v>Ciena</v>
          </cell>
          <cell r="C284">
            <v>0</v>
          </cell>
          <cell r="D284">
            <v>0</v>
          </cell>
          <cell r="E284">
            <v>0</v>
          </cell>
          <cell r="F284">
            <v>0</v>
          </cell>
          <cell r="G284">
            <v>0</v>
          </cell>
          <cell r="H284">
            <v>0</v>
          </cell>
          <cell r="I284">
            <v>0</v>
          </cell>
          <cell r="K284" t="str">
            <v>Ciena</v>
          </cell>
          <cell r="L284">
            <v>0</v>
          </cell>
          <cell r="M284">
            <v>0</v>
          </cell>
          <cell r="N284">
            <v>0</v>
          </cell>
          <cell r="O284">
            <v>0</v>
          </cell>
          <cell r="P284">
            <v>0</v>
          </cell>
          <cell r="Q284">
            <v>0</v>
          </cell>
          <cell r="R284">
            <v>0</v>
          </cell>
        </row>
        <row r="285">
          <cell r="B285" t="str">
            <v>Cisco</v>
          </cell>
          <cell r="C285">
            <v>11</v>
          </cell>
          <cell r="D285">
            <v>11</v>
          </cell>
          <cell r="E285">
            <v>0.2</v>
          </cell>
          <cell r="F285">
            <v>0</v>
          </cell>
          <cell r="G285">
            <v>0</v>
          </cell>
          <cell r="H285">
            <v>6</v>
          </cell>
          <cell r="I285">
            <v>28.2</v>
          </cell>
          <cell r="K285" t="str">
            <v>Cisco</v>
          </cell>
          <cell r="L285">
            <v>28</v>
          </cell>
          <cell r="M285">
            <v>267</v>
          </cell>
          <cell r="N285">
            <v>5</v>
          </cell>
          <cell r="O285">
            <v>0</v>
          </cell>
          <cell r="P285">
            <v>0</v>
          </cell>
          <cell r="Q285">
            <v>46</v>
          </cell>
          <cell r="R285">
            <v>346</v>
          </cell>
        </row>
        <row r="286">
          <cell r="B286" t="str">
            <v>Cosine</v>
          </cell>
          <cell r="C286">
            <v>0</v>
          </cell>
          <cell r="D286">
            <v>0</v>
          </cell>
          <cell r="E286">
            <v>0</v>
          </cell>
          <cell r="F286">
            <v>0</v>
          </cell>
          <cell r="G286">
            <v>0</v>
          </cell>
          <cell r="H286">
            <v>0</v>
          </cell>
          <cell r="I286">
            <v>0</v>
          </cell>
          <cell r="K286" t="str">
            <v>Cosine</v>
          </cell>
          <cell r="L286">
            <v>0</v>
          </cell>
          <cell r="M286">
            <v>0</v>
          </cell>
          <cell r="N286">
            <v>0</v>
          </cell>
          <cell r="O286">
            <v>0</v>
          </cell>
          <cell r="P286">
            <v>0</v>
          </cell>
          <cell r="Q286">
            <v>0</v>
          </cell>
          <cell r="R286">
            <v>0</v>
          </cell>
        </row>
        <row r="287">
          <cell r="B287" t="str">
            <v>ECI Telecom</v>
          </cell>
          <cell r="C287">
            <v>0</v>
          </cell>
          <cell r="D287">
            <v>0</v>
          </cell>
          <cell r="E287">
            <v>0</v>
          </cell>
          <cell r="F287">
            <v>0</v>
          </cell>
          <cell r="G287">
            <v>0</v>
          </cell>
          <cell r="H287">
            <v>0</v>
          </cell>
          <cell r="I287">
            <v>0</v>
          </cell>
          <cell r="K287" t="str">
            <v>ECI Telecom</v>
          </cell>
          <cell r="L287">
            <v>0</v>
          </cell>
          <cell r="M287">
            <v>0</v>
          </cell>
          <cell r="N287">
            <v>0</v>
          </cell>
          <cell r="O287">
            <v>0</v>
          </cell>
          <cell r="P287">
            <v>0</v>
          </cell>
          <cell r="Q287">
            <v>0</v>
          </cell>
          <cell r="R287">
            <v>0</v>
          </cell>
        </row>
        <row r="288">
          <cell r="B288" t="str">
            <v>Equipe</v>
          </cell>
          <cell r="C288">
            <v>0</v>
          </cell>
          <cell r="D288">
            <v>0</v>
          </cell>
          <cell r="E288">
            <v>0</v>
          </cell>
          <cell r="F288">
            <v>0</v>
          </cell>
          <cell r="G288">
            <v>0</v>
          </cell>
          <cell r="H288">
            <v>0</v>
          </cell>
          <cell r="I288">
            <v>0</v>
          </cell>
          <cell r="K288" t="str">
            <v>Equipe</v>
          </cell>
          <cell r="L288">
            <v>0</v>
          </cell>
          <cell r="M288">
            <v>0</v>
          </cell>
          <cell r="N288">
            <v>0</v>
          </cell>
          <cell r="O288">
            <v>0</v>
          </cell>
          <cell r="P288">
            <v>0</v>
          </cell>
          <cell r="Q288">
            <v>0</v>
          </cell>
          <cell r="R288">
            <v>0</v>
          </cell>
        </row>
        <row r="289">
          <cell r="B289" t="str">
            <v>Ericsson</v>
          </cell>
          <cell r="C289">
            <v>0</v>
          </cell>
          <cell r="D289">
            <v>1.2</v>
          </cell>
          <cell r="E289">
            <v>0</v>
          </cell>
          <cell r="F289">
            <v>0</v>
          </cell>
          <cell r="G289">
            <v>0</v>
          </cell>
          <cell r="H289">
            <v>7</v>
          </cell>
          <cell r="I289">
            <v>8.1999999999999993</v>
          </cell>
          <cell r="K289" t="str">
            <v>Ericsson</v>
          </cell>
          <cell r="L289">
            <v>0</v>
          </cell>
          <cell r="M289">
            <v>10</v>
          </cell>
          <cell r="N289">
            <v>0</v>
          </cell>
          <cell r="O289">
            <v>0</v>
          </cell>
          <cell r="P289">
            <v>0</v>
          </cell>
          <cell r="Q289">
            <v>21</v>
          </cell>
          <cell r="R289">
            <v>31</v>
          </cell>
        </row>
        <row r="290">
          <cell r="B290" t="str">
            <v>Extreme</v>
          </cell>
          <cell r="C290">
            <v>0</v>
          </cell>
          <cell r="D290">
            <v>0</v>
          </cell>
          <cell r="E290">
            <v>0</v>
          </cell>
          <cell r="F290">
            <v>0</v>
          </cell>
          <cell r="G290">
            <v>0</v>
          </cell>
          <cell r="H290">
            <v>0</v>
          </cell>
          <cell r="I290">
            <v>0</v>
          </cell>
          <cell r="K290" t="str">
            <v>Extreme</v>
          </cell>
          <cell r="L290">
            <v>0</v>
          </cell>
          <cell r="M290">
            <v>0</v>
          </cell>
          <cell r="N290">
            <v>0</v>
          </cell>
          <cell r="O290">
            <v>0</v>
          </cell>
          <cell r="P290">
            <v>0</v>
          </cell>
          <cell r="Q290">
            <v>0</v>
          </cell>
          <cell r="R290">
            <v>0</v>
          </cell>
        </row>
        <row r="291">
          <cell r="B291" t="str">
            <v>Force10</v>
          </cell>
          <cell r="C291">
            <v>0</v>
          </cell>
          <cell r="D291">
            <v>0</v>
          </cell>
          <cell r="E291">
            <v>0</v>
          </cell>
          <cell r="F291">
            <v>0</v>
          </cell>
          <cell r="G291">
            <v>0</v>
          </cell>
          <cell r="H291">
            <v>0</v>
          </cell>
          <cell r="I291">
            <v>0</v>
          </cell>
          <cell r="K291" t="str">
            <v>Force10</v>
          </cell>
          <cell r="L291">
            <v>0</v>
          </cell>
          <cell r="M291">
            <v>0</v>
          </cell>
          <cell r="N291">
            <v>0</v>
          </cell>
          <cell r="O291">
            <v>0</v>
          </cell>
          <cell r="P291">
            <v>0</v>
          </cell>
          <cell r="Q291">
            <v>0</v>
          </cell>
          <cell r="R291">
            <v>0</v>
          </cell>
        </row>
        <row r="292">
          <cell r="B292" t="str">
            <v>Fujitsu</v>
          </cell>
          <cell r="C292">
            <v>0</v>
          </cell>
          <cell r="D292">
            <v>0</v>
          </cell>
          <cell r="E292">
            <v>0</v>
          </cell>
          <cell r="F292">
            <v>0</v>
          </cell>
          <cell r="G292">
            <v>0</v>
          </cell>
          <cell r="H292">
            <v>0</v>
          </cell>
          <cell r="I292">
            <v>0</v>
          </cell>
          <cell r="K292" t="str">
            <v>Fujitsu</v>
          </cell>
          <cell r="L292">
            <v>0</v>
          </cell>
          <cell r="M292">
            <v>0</v>
          </cell>
          <cell r="N292">
            <v>0</v>
          </cell>
          <cell r="O292">
            <v>0</v>
          </cell>
          <cell r="P292">
            <v>0</v>
          </cell>
          <cell r="Q292">
            <v>0</v>
          </cell>
          <cell r="R292">
            <v>0</v>
          </cell>
        </row>
        <row r="293">
          <cell r="B293" t="str">
            <v>Hammerhead Systems</v>
          </cell>
          <cell r="C293">
            <v>0</v>
          </cell>
          <cell r="D293">
            <v>0</v>
          </cell>
          <cell r="E293">
            <v>0</v>
          </cell>
          <cell r="F293">
            <v>0</v>
          </cell>
          <cell r="G293">
            <v>0</v>
          </cell>
          <cell r="H293">
            <v>0</v>
          </cell>
          <cell r="I293">
            <v>0</v>
          </cell>
          <cell r="K293" t="str">
            <v>Hammerhead Systems</v>
          </cell>
          <cell r="L293">
            <v>0</v>
          </cell>
          <cell r="M293">
            <v>0</v>
          </cell>
          <cell r="N293">
            <v>0</v>
          </cell>
          <cell r="O293">
            <v>0</v>
          </cell>
          <cell r="P293">
            <v>0</v>
          </cell>
          <cell r="Q293">
            <v>0</v>
          </cell>
          <cell r="R293">
            <v>0</v>
          </cell>
        </row>
        <row r="294">
          <cell r="B294" t="str">
            <v>Hitachi</v>
          </cell>
          <cell r="C294">
            <v>0</v>
          </cell>
          <cell r="D294">
            <v>0</v>
          </cell>
          <cell r="E294">
            <v>0</v>
          </cell>
          <cell r="F294">
            <v>0</v>
          </cell>
          <cell r="G294">
            <v>0</v>
          </cell>
          <cell r="H294">
            <v>0</v>
          </cell>
          <cell r="I294">
            <v>0</v>
          </cell>
          <cell r="K294" t="str">
            <v>Hitachi</v>
          </cell>
          <cell r="L294">
            <v>0</v>
          </cell>
          <cell r="M294">
            <v>0</v>
          </cell>
          <cell r="N294">
            <v>0</v>
          </cell>
          <cell r="O294">
            <v>0</v>
          </cell>
          <cell r="P294">
            <v>0</v>
          </cell>
          <cell r="Q294">
            <v>0</v>
          </cell>
          <cell r="R294">
            <v>0</v>
          </cell>
        </row>
        <row r="295">
          <cell r="B295" t="str">
            <v>Hitachi Cable</v>
          </cell>
          <cell r="C295">
            <v>0</v>
          </cell>
          <cell r="D295">
            <v>0</v>
          </cell>
          <cell r="E295">
            <v>0</v>
          </cell>
          <cell r="F295">
            <v>0</v>
          </cell>
          <cell r="G295">
            <v>0</v>
          </cell>
          <cell r="H295">
            <v>0</v>
          </cell>
          <cell r="I295">
            <v>0</v>
          </cell>
          <cell r="K295" t="str">
            <v>Hitachi Cable</v>
          </cell>
          <cell r="L295">
            <v>0</v>
          </cell>
          <cell r="M295">
            <v>0</v>
          </cell>
          <cell r="N295">
            <v>0</v>
          </cell>
          <cell r="O295">
            <v>0</v>
          </cell>
          <cell r="P295">
            <v>0</v>
          </cell>
          <cell r="Q295">
            <v>0</v>
          </cell>
          <cell r="R295">
            <v>0</v>
          </cell>
        </row>
        <row r="296">
          <cell r="B296" t="str">
            <v>Huawei</v>
          </cell>
          <cell r="C296">
            <v>0</v>
          </cell>
          <cell r="D296">
            <v>0</v>
          </cell>
          <cell r="E296">
            <v>0</v>
          </cell>
          <cell r="F296">
            <v>0</v>
          </cell>
          <cell r="G296">
            <v>0</v>
          </cell>
          <cell r="H296">
            <v>0</v>
          </cell>
          <cell r="I296">
            <v>0</v>
          </cell>
          <cell r="K296" t="str">
            <v>Huawei</v>
          </cell>
          <cell r="L296">
            <v>0</v>
          </cell>
          <cell r="M296">
            <v>0</v>
          </cell>
          <cell r="N296">
            <v>0</v>
          </cell>
          <cell r="O296">
            <v>0</v>
          </cell>
          <cell r="P296">
            <v>0</v>
          </cell>
          <cell r="Q296">
            <v>0</v>
          </cell>
          <cell r="R296">
            <v>0</v>
          </cell>
        </row>
        <row r="297">
          <cell r="B297" t="str">
            <v>Hyperchip</v>
          </cell>
          <cell r="C297">
            <v>0</v>
          </cell>
          <cell r="D297">
            <v>0</v>
          </cell>
          <cell r="E297">
            <v>0</v>
          </cell>
          <cell r="F297">
            <v>0</v>
          </cell>
          <cell r="G297">
            <v>0</v>
          </cell>
          <cell r="H297">
            <v>0</v>
          </cell>
          <cell r="I297">
            <v>0</v>
          </cell>
          <cell r="K297" t="str">
            <v>Hyperchip</v>
          </cell>
          <cell r="L297">
            <v>0</v>
          </cell>
          <cell r="M297">
            <v>0</v>
          </cell>
          <cell r="N297">
            <v>0</v>
          </cell>
          <cell r="O297">
            <v>0</v>
          </cell>
          <cell r="P297">
            <v>0</v>
          </cell>
          <cell r="Q297">
            <v>0</v>
          </cell>
          <cell r="R297">
            <v>0</v>
          </cell>
        </row>
        <row r="298">
          <cell r="B298" t="str">
            <v>Juniper</v>
          </cell>
          <cell r="C298">
            <v>0</v>
          </cell>
          <cell r="D298">
            <v>0</v>
          </cell>
          <cell r="E298">
            <v>0</v>
          </cell>
          <cell r="F298">
            <v>0</v>
          </cell>
          <cell r="G298">
            <v>0</v>
          </cell>
          <cell r="H298">
            <v>0</v>
          </cell>
          <cell r="I298">
            <v>0</v>
          </cell>
          <cell r="K298" t="str">
            <v>Juniper</v>
          </cell>
          <cell r="L298">
            <v>0</v>
          </cell>
          <cell r="M298">
            <v>0</v>
          </cell>
          <cell r="N298">
            <v>0</v>
          </cell>
          <cell r="O298">
            <v>0</v>
          </cell>
          <cell r="P298">
            <v>0</v>
          </cell>
          <cell r="Q298">
            <v>0</v>
          </cell>
          <cell r="R298">
            <v>0</v>
          </cell>
        </row>
        <row r="299">
          <cell r="B299" t="str">
            <v>Laurel Networks</v>
          </cell>
          <cell r="C299">
            <v>0</v>
          </cell>
          <cell r="D299">
            <v>0</v>
          </cell>
          <cell r="E299">
            <v>0</v>
          </cell>
          <cell r="F299">
            <v>0</v>
          </cell>
          <cell r="G299">
            <v>0</v>
          </cell>
          <cell r="H299">
            <v>0</v>
          </cell>
          <cell r="I299">
            <v>0</v>
          </cell>
          <cell r="K299" t="str">
            <v>Laurel Networks</v>
          </cell>
          <cell r="L299">
            <v>0</v>
          </cell>
          <cell r="M299">
            <v>0</v>
          </cell>
          <cell r="N299">
            <v>0</v>
          </cell>
          <cell r="O299">
            <v>0</v>
          </cell>
          <cell r="P299">
            <v>0</v>
          </cell>
          <cell r="Q299">
            <v>0</v>
          </cell>
          <cell r="R299">
            <v>0</v>
          </cell>
        </row>
        <row r="300">
          <cell r="B300" t="str">
            <v>Lucent</v>
          </cell>
          <cell r="C300">
            <v>0</v>
          </cell>
          <cell r="D300">
            <v>0</v>
          </cell>
          <cell r="E300">
            <v>0</v>
          </cell>
          <cell r="F300">
            <v>0</v>
          </cell>
          <cell r="G300">
            <v>0</v>
          </cell>
          <cell r="H300">
            <v>0</v>
          </cell>
          <cell r="I300">
            <v>0</v>
          </cell>
          <cell r="K300" t="str">
            <v>Lucent</v>
          </cell>
          <cell r="L300">
            <v>0</v>
          </cell>
          <cell r="M300">
            <v>0</v>
          </cell>
          <cell r="N300">
            <v>0</v>
          </cell>
          <cell r="O300">
            <v>0</v>
          </cell>
          <cell r="P300">
            <v>0</v>
          </cell>
          <cell r="Q300">
            <v>0</v>
          </cell>
          <cell r="R300">
            <v>0</v>
          </cell>
        </row>
        <row r="301">
          <cell r="B301" t="str">
            <v>NEC</v>
          </cell>
          <cell r="C301">
            <v>0</v>
          </cell>
          <cell r="D301">
            <v>0</v>
          </cell>
          <cell r="E301">
            <v>0</v>
          </cell>
          <cell r="F301">
            <v>0</v>
          </cell>
          <cell r="G301">
            <v>0</v>
          </cell>
          <cell r="H301">
            <v>0</v>
          </cell>
          <cell r="I301">
            <v>0</v>
          </cell>
          <cell r="K301" t="str">
            <v>NEC</v>
          </cell>
          <cell r="L301">
            <v>0</v>
          </cell>
          <cell r="M301">
            <v>0</v>
          </cell>
          <cell r="N301">
            <v>0</v>
          </cell>
          <cell r="O301">
            <v>0</v>
          </cell>
          <cell r="P301">
            <v>0</v>
          </cell>
          <cell r="Q301">
            <v>0</v>
          </cell>
          <cell r="R301">
            <v>0</v>
          </cell>
        </row>
        <row r="302">
          <cell r="B302" t="str">
            <v>Nortel</v>
          </cell>
          <cell r="C302">
            <v>0</v>
          </cell>
          <cell r="D302">
            <v>0</v>
          </cell>
          <cell r="E302">
            <v>1</v>
          </cell>
          <cell r="F302">
            <v>0</v>
          </cell>
          <cell r="G302">
            <v>0</v>
          </cell>
          <cell r="H302">
            <v>7.4</v>
          </cell>
          <cell r="I302">
            <v>8.4</v>
          </cell>
          <cell r="K302" t="str">
            <v>Nortel</v>
          </cell>
          <cell r="L302">
            <v>0</v>
          </cell>
          <cell r="M302">
            <v>0</v>
          </cell>
          <cell r="N302">
            <v>4</v>
          </cell>
          <cell r="O302">
            <v>0</v>
          </cell>
          <cell r="P302">
            <v>0</v>
          </cell>
          <cell r="Q302">
            <v>28</v>
          </cell>
          <cell r="R302">
            <v>32</v>
          </cell>
        </row>
        <row r="303">
          <cell r="B303" t="str">
            <v>Procket</v>
          </cell>
          <cell r="C303">
            <v>0</v>
          </cell>
          <cell r="D303">
            <v>0</v>
          </cell>
          <cell r="E303">
            <v>0</v>
          </cell>
          <cell r="F303">
            <v>0</v>
          </cell>
          <cell r="G303">
            <v>0</v>
          </cell>
          <cell r="H303">
            <v>0</v>
          </cell>
          <cell r="I303">
            <v>0</v>
          </cell>
          <cell r="K303" t="str">
            <v>Procket</v>
          </cell>
          <cell r="L303">
            <v>0</v>
          </cell>
          <cell r="M303">
            <v>0</v>
          </cell>
          <cell r="N303">
            <v>0</v>
          </cell>
          <cell r="O303">
            <v>0</v>
          </cell>
          <cell r="P303">
            <v>0</v>
          </cell>
          <cell r="Q303">
            <v>0</v>
          </cell>
          <cell r="R303">
            <v>0</v>
          </cell>
        </row>
        <row r="304">
          <cell r="B304" t="str">
            <v>Quarry</v>
          </cell>
          <cell r="C304">
            <v>0</v>
          </cell>
          <cell r="D304">
            <v>0</v>
          </cell>
          <cell r="E304">
            <v>0</v>
          </cell>
          <cell r="F304">
            <v>0</v>
          </cell>
          <cell r="G304">
            <v>0</v>
          </cell>
          <cell r="H304">
            <v>0</v>
          </cell>
          <cell r="I304">
            <v>0</v>
          </cell>
          <cell r="K304" t="str">
            <v>Quarry</v>
          </cell>
          <cell r="L304">
            <v>0</v>
          </cell>
          <cell r="M304">
            <v>0</v>
          </cell>
          <cell r="N304">
            <v>0</v>
          </cell>
          <cell r="O304">
            <v>0</v>
          </cell>
          <cell r="P304">
            <v>0</v>
          </cell>
          <cell r="Q304">
            <v>0</v>
          </cell>
          <cell r="R304">
            <v>0</v>
          </cell>
        </row>
        <row r="305">
          <cell r="B305" t="str">
            <v>Redback</v>
          </cell>
          <cell r="C305">
            <v>0</v>
          </cell>
          <cell r="D305">
            <v>0</v>
          </cell>
          <cell r="E305">
            <v>0</v>
          </cell>
          <cell r="F305">
            <v>0</v>
          </cell>
          <cell r="G305">
            <v>0</v>
          </cell>
          <cell r="H305">
            <v>0</v>
          </cell>
          <cell r="I305">
            <v>0</v>
          </cell>
          <cell r="K305" t="str">
            <v>Redback</v>
          </cell>
          <cell r="L305">
            <v>0</v>
          </cell>
          <cell r="M305">
            <v>0</v>
          </cell>
          <cell r="N305">
            <v>0</v>
          </cell>
          <cell r="O305">
            <v>0</v>
          </cell>
          <cell r="P305">
            <v>0</v>
          </cell>
          <cell r="Q305">
            <v>0</v>
          </cell>
          <cell r="R305">
            <v>0</v>
          </cell>
        </row>
        <row r="306">
          <cell r="B306" t="str">
            <v>Riverstone</v>
          </cell>
          <cell r="C306">
            <v>0</v>
          </cell>
          <cell r="D306">
            <v>0</v>
          </cell>
          <cell r="E306">
            <v>0</v>
          </cell>
          <cell r="F306">
            <v>0</v>
          </cell>
          <cell r="G306">
            <v>0</v>
          </cell>
          <cell r="H306">
            <v>0</v>
          </cell>
          <cell r="I306">
            <v>0</v>
          </cell>
          <cell r="K306" t="str">
            <v>Riverstone</v>
          </cell>
          <cell r="L306">
            <v>0</v>
          </cell>
          <cell r="M306">
            <v>0</v>
          </cell>
          <cell r="N306">
            <v>0</v>
          </cell>
          <cell r="O306">
            <v>0</v>
          </cell>
          <cell r="P306">
            <v>0</v>
          </cell>
          <cell r="Q306">
            <v>0</v>
          </cell>
          <cell r="R306">
            <v>0</v>
          </cell>
        </row>
        <row r="307">
          <cell r="B307" t="str">
            <v>Nokia Siemens Networks</v>
          </cell>
          <cell r="C307">
            <v>0</v>
          </cell>
          <cell r="D307">
            <v>0</v>
          </cell>
          <cell r="E307">
            <v>0</v>
          </cell>
          <cell r="F307">
            <v>0</v>
          </cell>
          <cell r="G307">
            <v>0</v>
          </cell>
          <cell r="H307">
            <v>0</v>
          </cell>
          <cell r="I307">
            <v>0</v>
          </cell>
          <cell r="K307" t="str">
            <v>Nokia Siemens Networks</v>
          </cell>
          <cell r="L307">
            <v>0</v>
          </cell>
          <cell r="M307">
            <v>0</v>
          </cell>
          <cell r="N307">
            <v>0</v>
          </cell>
          <cell r="O307">
            <v>0</v>
          </cell>
          <cell r="P307">
            <v>0</v>
          </cell>
          <cell r="Q307">
            <v>0</v>
          </cell>
          <cell r="R307">
            <v>0</v>
          </cell>
        </row>
        <row r="308">
          <cell r="B308" t="str">
            <v>Tellabs</v>
          </cell>
          <cell r="C308">
            <v>0</v>
          </cell>
          <cell r="D308">
            <v>0</v>
          </cell>
          <cell r="E308">
            <v>0</v>
          </cell>
          <cell r="F308">
            <v>0</v>
          </cell>
          <cell r="G308">
            <v>0</v>
          </cell>
          <cell r="H308">
            <v>0</v>
          </cell>
          <cell r="I308">
            <v>0</v>
          </cell>
          <cell r="K308" t="str">
            <v>Tellabs</v>
          </cell>
          <cell r="L308">
            <v>0</v>
          </cell>
          <cell r="M308">
            <v>0</v>
          </cell>
          <cell r="N308">
            <v>0</v>
          </cell>
          <cell r="O308">
            <v>0</v>
          </cell>
          <cell r="P308">
            <v>0</v>
          </cell>
          <cell r="Q308">
            <v>0</v>
          </cell>
          <cell r="R308">
            <v>0</v>
          </cell>
        </row>
        <row r="309">
          <cell r="B309" t="str">
            <v>ZTE</v>
          </cell>
          <cell r="C309">
            <v>0</v>
          </cell>
          <cell r="D309">
            <v>0</v>
          </cell>
          <cell r="E309">
            <v>0</v>
          </cell>
          <cell r="F309">
            <v>0</v>
          </cell>
          <cell r="G309">
            <v>0</v>
          </cell>
          <cell r="H309">
            <v>0</v>
          </cell>
          <cell r="I309">
            <v>0</v>
          </cell>
          <cell r="K309" t="str">
            <v>ZTE</v>
          </cell>
          <cell r="L309">
            <v>0</v>
          </cell>
          <cell r="M309">
            <v>0</v>
          </cell>
          <cell r="N309">
            <v>0</v>
          </cell>
          <cell r="O309">
            <v>0</v>
          </cell>
          <cell r="P309">
            <v>0</v>
          </cell>
          <cell r="Q309">
            <v>0</v>
          </cell>
          <cell r="R309">
            <v>0</v>
          </cell>
        </row>
        <row r="310">
          <cell r="B310" t="str">
            <v>Other</v>
          </cell>
          <cell r="C310">
            <v>0</v>
          </cell>
          <cell r="D310">
            <v>0</v>
          </cell>
          <cell r="E310">
            <v>0</v>
          </cell>
          <cell r="F310">
            <v>0</v>
          </cell>
          <cell r="G310">
            <v>0</v>
          </cell>
          <cell r="H310">
            <v>0</v>
          </cell>
          <cell r="I310">
            <v>0</v>
          </cell>
          <cell r="K310" t="str">
            <v>Other</v>
          </cell>
          <cell r="L310">
            <v>0</v>
          </cell>
          <cell r="M310">
            <v>0</v>
          </cell>
          <cell r="N310">
            <v>0</v>
          </cell>
          <cell r="O310">
            <v>0</v>
          </cell>
          <cell r="P310">
            <v>0</v>
          </cell>
          <cell r="Q310">
            <v>0</v>
          </cell>
          <cell r="R310">
            <v>0</v>
          </cell>
        </row>
        <row r="311">
          <cell r="B311" t="str">
            <v>Total</v>
          </cell>
          <cell r="C311">
            <v>11</v>
          </cell>
          <cell r="D311">
            <v>12.2</v>
          </cell>
          <cell r="E311">
            <v>1.3</v>
          </cell>
          <cell r="F311">
            <v>0</v>
          </cell>
          <cell r="G311">
            <v>0</v>
          </cell>
          <cell r="H311">
            <v>29.4</v>
          </cell>
          <cell r="I311">
            <v>53.9</v>
          </cell>
          <cell r="K311" t="str">
            <v>Total</v>
          </cell>
          <cell r="L311">
            <v>28</v>
          </cell>
          <cell r="M311">
            <v>277</v>
          </cell>
          <cell r="N311">
            <v>10</v>
          </cell>
          <cell r="O311">
            <v>0</v>
          </cell>
          <cell r="P311">
            <v>0</v>
          </cell>
          <cell r="Q311">
            <v>184</v>
          </cell>
          <cell r="R311">
            <v>499</v>
          </cell>
        </row>
        <row r="316">
          <cell r="B316" t="str">
            <v>Vendor</v>
          </cell>
          <cell r="C316" t="str">
            <v>Core IP/MPLS</v>
          </cell>
          <cell r="D316" t="str">
            <v xml:space="preserve">Edge IP/MPLS </v>
          </cell>
          <cell r="E316" t="str">
            <v>Subscriber Service Router</v>
          </cell>
          <cell r="F316" t="str">
            <v>BRAS</v>
          </cell>
          <cell r="G316" t="str">
            <v>IP/Ethernet</v>
          </cell>
          <cell r="H316" t="str">
            <v>ATM/MPLS</v>
          </cell>
          <cell r="I316" t="str">
            <v>Total IPS</v>
          </cell>
          <cell r="K316" t="str">
            <v>Vendor</v>
          </cell>
          <cell r="L316" t="str">
            <v>Core IP/MPLS</v>
          </cell>
          <cell r="M316" t="str">
            <v>Edge IP/MPLS</v>
          </cell>
          <cell r="N316" t="str">
            <v>Subscriber Service Router</v>
          </cell>
          <cell r="O316" t="str">
            <v>BRAS</v>
          </cell>
          <cell r="P316" t="str">
            <v>IP/Ethernet</v>
          </cell>
          <cell r="Q316" t="str">
            <v>ATM/MPLS</v>
          </cell>
          <cell r="R316" t="str">
            <v>Total IPS</v>
          </cell>
        </row>
        <row r="317">
          <cell r="B317" t="str">
            <v>Alaxala Networks</v>
          </cell>
          <cell r="I317">
            <v>0</v>
          </cell>
          <cell r="K317" t="str">
            <v>Alaxala Networks</v>
          </cell>
          <cell r="R317">
            <v>0</v>
          </cell>
        </row>
        <row r="318">
          <cell r="B318" t="str">
            <v>Alcatel-Lucent</v>
          </cell>
          <cell r="C318">
            <v>0.3</v>
          </cell>
          <cell r="D318">
            <v>0</v>
          </cell>
          <cell r="E318">
            <v>0</v>
          </cell>
          <cell r="F318">
            <v>0</v>
          </cell>
          <cell r="G318">
            <v>0</v>
          </cell>
          <cell r="H318">
            <v>8</v>
          </cell>
          <cell r="I318">
            <v>8.3000000000000007</v>
          </cell>
          <cell r="K318" t="str">
            <v>Alcatel-Lucent</v>
          </cell>
          <cell r="L318">
            <v>0</v>
          </cell>
          <cell r="M318">
            <v>0</v>
          </cell>
          <cell r="N318">
            <v>0</v>
          </cell>
          <cell r="O318">
            <v>0</v>
          </cell>
          <cell r="P318">
            <v>0</v>
          </cell>
          <cell r="Q318">
            <v>75</v>
          </cell>
          <cell r="R318">
            <v>75</v>
          </cell>
        </row>
        <row r="319">
          <cell r="B319" t="str">
            <v>Atrica</v>
          </cell>
          <cell r="I319">
            <v>0</v>
          </cell>
          <cell r="K319" t="str">
            <v>Atrica</v>
          </cell>
          <cell r="R319">
            <v>0</v>
          </cell>
        </row>
        <row r="320">
          <cell r="B320" t="str">
            <v>Avici</v>
          </cell>
          <cell r="C320">
            <v>0</v>
          </cell>
          <cell r="D320">
            <v>0</v>
          </cell>
          <cell r="E320">
            <v>0</v>
          </cell>
          <cell r="F320">
            <v>0</v>
          </cell>
          <cell r="G320">
            <v>0</v>
          </cell>
          <cell r="H320">
            <v>0</v>
          </cell>
          <cell r="I320">
            <v>0</v>
          </cell>
          <cell r="K320" t="str">
            <v>Avici</v>
          </cell>
          <cell r="L320">
            <v>0</v>
          </cell>
          <cell r="M320">
            <v>0</v>
          </cell>
          <cell r="N320">
            <v>0</v>
          </cell>
          <cell r="O320">
            <v>0</v>
          </cell>
          <cell r="P320">
            <v>0</v>
          </cell>
          <cell r="Q320">
            <v>0</v>
          </cell>
          <cell r="R320">
            <v>0</v>
          </cell>
        </row>
        <row r="321">
          <cell r="B321" t="str">
            <v>Brocade</v>
          </cell>
          <cell r="C321">
            <v>0</v>
          </cell>
          <cell r="D321">
            <v>0</v>
          </cell>
          <cell r="E321">
            <v>0</v>
          </cell>
          <cell r="F321">
            <v>0</v>
          </cell>
          <cell r="G321">
            <v>0</v>
          </cell>
          <cell r="H321">
            <v>0</v>
          </cell>
          <cell r="I321">
            <v>0</v>
          </cell>
          <cell r="K321" t="str">
            <v>Brocade</v>
          </cell>
          <cell r="L321">
            <v>0</v>
          </cell>
          <cell r="M321">
            <v>0</v>
          </cell>
          <cell r="N321">
            <v>0</v>
          </cell>
          <cell r="O321">
            <v>0</v>
          </cell>
          <cell r="P321">
            <v>6</v>
          </cell>
          <cell r="Q321">
            <v>0</v>
          </cell>
          <cell r="R321">
            <v>6</v>
          </cell>
        </row>
        <row r="322">
          <cell r="B322" t="str">
            <v>Caspian</v>
          </cell>
          <cell r="C322">
            <v>0</v>
          </cell>
          <cell r="D322">
            <v>0</v>
          </cell>
          <cell r="E322">
            <v>0</v>
          </cell>
          <cell r="F322">
            <v>0</v>
          </cell>
          <cell r="G322">
            <v>0</v>
          </cell>
          <cell r="H322">
            <v>0</v>
          </cell>
          <cell r="I322">
            <v>0</v>
          </cell>
          <cell r="K322" t="str">
            <v>Caspian</v>
          </cell>
          <cell r="L322">
            <v>0</v>
          </cell>
          <cell r="M322">
            <v>0</v>
          </cell>
          <cell r="N322">
            <v>0</v>
          </cell>
          <cell r="O322">
            <v>0</v>
          </cell>
          <cell r="P322">
            <v>0</v>
          </cell>
          <cell r="Q322">
            <v>0</v>
          </cell>
          <cell r="R322">
            <v>0</v>
          </cell>
        </row>
        <row r="323">
          <cell r="B323" t="str">
            <v>Chiaro</v>
          </cell>
          <cell r="C323">
            <v>0</v>
          </cell>
          <cell r="D323">
            <v>0</v>
          </cell>
          <cell r="E323">
            <v>0</v>
          </cell>
          <cell r="F323">
            <v>0</v>
          </cell>
          <cell r="G323">
            <v>0</v>
          </cell>
          <cell r="H323">
            <v>0</v>
          </cell>
          <cell r="I323">
            <v>0</v>
          </cell>
          <cell r="K323" t="str">
            <v>Chiaro</v>
          </cell>
          <cell r="L323">
            <v>0</v>
          </cell>
          <cell r="M323">
            <v>0</v>
          </cell>
          <cell r="N323">
            <v>0</v>
          </cell>
          <cell r="O323">
            <v>0</v>
          </cell>
          <cell r="P323">
            <v>0</v>
          </cell>
          <cell r="Q323">
            <v>0</v>
          </cell>
          <cell r="R323">
            <v>0</v>
          </cell>
        </row>
        <row r="324">
          <cell r="B324" t="str">
            <v>Ciena</v>
          </cell>
          <cell r="C324">
            <v>0</v>
          </cell>
          <cell r="D324">
            <v>0</v>
          </cell>
          <cell r="E324">
            <v>0</v>
          </cell>
          <cell r="F324">
            <v>0</v>
          </cell>
          <cell r="G324">
            <v>0</v>
          </cell>
          <cell r="H324">
            <v>0</v>
          </cell>
          <cell r="I324">
            <v>0</v>
          </cell>
          <cell r="K324" t="str">
            <v>Ciena</v>
          </cell>
          <cell r="L324">
            <v>0</v>
          </cell>
          <cell r="M324">
            <v>0</v>
          </cell>
          <cell r="N324">
            <v>0</v>
          </cell>
          <cell r="O324">
            <v>0</v>
          </cell>
          <cell r="P324">
            <v>0</v>
          </cell>
          <cell r="Q324">
            <v>0</v>
          </cell>
          <cell r="R324">
            <v>0</v>
          </cell>
        </row>
        <row r="325">
          <cell r="B325" t="str">
            <v>Cisco</v>
          </cell>
          <cell r="C325">
            <v>11.4</v>
          </cell>
          <cell r="D325">
            <v>7.8</v>
          </cell>
          <cell r="E325">
            <v>2.6</v>
          </cell>
          <cell r="F325">
            <v>0</v>
          </cell>
          <cell r="G325">
            <v>14</v>
          </cell>
          <cell r="H325">
            <v>5</v>
          </cell>
          <cell r="I325">
            <v>40.799999999999997</v>
          </cell>
          <cell r="K325" t="str">
            <v>Cisco</v>
          </cell>
          <cell r="L325">
            <v>28</v>
          </cell>
          <cell r="M325">
            <v>187</v>
          </cell>
          <cell r="N325">
            <v>86</v>
          </cell>
          <cell r="O325">
            <v>0</v>
          </cell>
          <cell r="P325">
            <v>480</v>
          </cell>
          <cell r="Q325">
            <v>39</v>
          </cell>
          <cell r="R325">
            <v>820</v>
          </cell>
        </row>
        <row r="326">
          <cell r="B326" t="str">
            <v>Cosine</v>
          </cell>
          <cell r="C326">
            <v>0</v>
          </cell>
          <cell r="D326">
            <v>0</v>
          </cell>
          <cell r="E326">
            <v>0</v>
          </cell>
          <cell r="F326">
            <v>0</v>
          </cell>
          <cell r="G326">
            <v>0</v>
          </cell>
          <cell r="H326">
            <v>0</v>
          </cell>
          <cell r="I326">
            <v>0</v>
          </cell>
          <cell r="K326" t="str">
            <v>Cosine</v>
          </cell>
          <cell r="L326">
            <v>0</v>
          </cell>
          <cell r="M326">
            <v>0</v>
          </cell>
          <cell r="N326">
            <v>0</v>
          </cell>
          <cell r="O326">
            <v>0</v>
          </cell>
          <cell r="P326">
            <v>0</v>
          </cell>
          <cell r="Q326">
            <v>0</v>
          </cell>
          <cell r="R326">
            <v>0</v>
          </cell>
        </row>
        <row r="327">
          <cell r="B327" t="str">
            <v>ECI Telecom</v>
          </cell>
          <cell r="C327">
            <v>0</v>
          </cell>
          <cell r="D327">
            <v>0</v>
          </cell>
          <cell r="E327">
            <v>0</v>
          </cell>
          <cell r="F327">
            <v>0</v>
          </cell>
          <cell r="G327">
            <v>0</v>
          </cell>
          <cell r="H327">
            <v>0</v>
          </cell>
          <cell r="I327">
            <v>0</v>
          </cell>
          <cell r="K327" t="str">
            <v>ECI Telecom</v>
          </cell>
          <cell r="L327">
            <v>0</v>
          </cell>
          <cell r="M327">
            <v>0</v>
          </cell>
          <cell r="N327">
            <v>0</v>
          </cell>
          <cell r="O327">
            <v>0</v>
          </cell>
          <cell r="P327">
            <v>0</v>
          </cell>
          <cell r="Q327">
            <v>0</v>
          </cell>
          <cell r="R327">
            <v>0</v>
          </cell>
        </row>
        <row r="328">
          <cell r="B328" t="str">
            <v>Equipe</v>
          </cell>
          <cell r="C328">
            <v>0</v>
          </cell>
          <cell r="D328">
            <v>0</v>
          </cell>
          <cell r="E328">
            <v>0</v>
          </cell>
          <cell r="F328">
            <v>0</v>
          </cell>
          <cell r="G328">
            <v>0</v>
          </cell>
          <cell r="H328">
            <v>0</v>
          </cell>
          <cell r="I328">
            <v>0</v>
          </cell>
          <cell r="K328" t="str">
            <v>Equipe</v>
          </cell>
          <cell r="L328">
            <v>0</v>
          </cell>
          <cell r="M328">
            <v>0</v>
          </cell>
          <cell r="N328">
            <v>0</v>
          </cell>
          <cell r="O328">
            <v>0</v>
          </cell>
          <cell r="P328">
            <v>0</v>
          </cell>
          <cell r="Q328">
            <v>0</v>
          </cell>
          <cell r="R328">
            <v>0</v>
          </cell>
        </row>
        <row r="329">
          <cell r="B329" t="str">
            <v>Ericsson</v>
          </cell>
          <cell r="C329">
            <v>0</v>
          </cell>
          <cell r="D329">
            <v>0.5</v>
          </cell>
          <cell r="E329">
            <v>0</v>
          </cell>
          <cell r="F329">
            <v>0</v>
          </cell>
          <cell r="G329">
            <v>0</v>
          </cell>
          <cell r="H329">
            <v>4</v>
          </cell>
          <cell r="I329">
            <v>4.5</v>
          </cell>
          <cell r="K329" t="str">
            <v>Ericsson</v>
          </cell>
          <cell r="L329">
            <v>0</v>
          </cell>
          <cell r="M329">
            <v>6</v>
          </cell>
          <cell r="N329">
            <v>0</v>
          </cell>
          <cell r="O329">
            <v>0</v>
          </cell>
          <cell r="P329">
            <v>0</v>
          </cell>
          <cell r="Q329">
            <v>15</v>
          </cell>
          <cell r="R329">
            <v>21</v>
          </cell>
        </row>
        <row r="330">
          <cell r="B330" t="str">
            <v>Extreme</v>
          </cell>
          <cell r="C330">
            <v>0</v>
          </cell>
          <cell r="D330">
            <v>0</v>
          </cell>
          <cell r="E330">
            <v>0</v>
          </cell>
          <cell r="F330">
            <v>0</v>
          </cell>
          <cell r="G330">
            <v>0.2</v>
          </cell>
          <cell r="H330">
            <v>0</v>
          </cell>
          <cell r="I330">
            <v>0.2</v>
          </cell>
          <cell r="K330" t="str">
            <v>Extreme</v>
          </cell>
          <cell r="L330">
            <v>0</v>
          </cell>
          <cell r="M330">
            <v>0</v>
          </cell>
          <cell r="N330">
            <v>0</v>
          </cell>
          <cell r="O330">
            <v>0</v>
          </cell>
          <cell r="P330">
            <v>9</v>
          </cell>
          <cell r="Q330">
            <v>0</v>
          </cell>
          <cell r="R330">
            <v>9</v>
          </cell>
        </row>
        <row r="331">
          <cell r="B331" t="str">
            <v>Force10</v>
          </cell>
          <cell r="C331">
            <v>0</v>
          </cell>
          <cell r="D331">
            <v>0</v>
          </cell>
          <cell r="E331">
            <v>0</v>
          </cell>
          <cell r="F331">
            <v>0</v>
          </cell>
          <cell r="G331">
            <v>0</v>
          </cell>
          <cell r="H331">
            <v>0</v>
          </cell>
          <cell r="I331">
            <v>0</v>
          </cell>
          <cell r="K331" t="str">
            <v>Force10</v>
          </cell>
          <cell r="L331">
            <v>0</v>
          </cell>
          <cell r="M331">
            <v>0</v>
          </cell>
          <cell r="N331">
            <v>0</v>
          </cell>
          <cell r="O331">
            <v>0</v>
          </cell>
          <cell r="P331">
            <v>0</v>
          </cell>
          <cell r="Q331">
            <v>0</v>
          </cell>
          <cell r="R331">
            <v>0</v>
          </cell>
        </row>
        <row r="332">
          <cell r="B332" t="str">
            <v>Fujitsu</v>
          </cell>
          <cell r="C332">
            <v>0</v>
          </cell>
          <cell r="D332">
            <v>0</v>
          </cell>
          <cell r="E332">
            <v>0</v>
          </cell>
          <cell r="F332">
            <v>0</v>
          </cell>
          <cell r="G332">
            <v>0</v>
          </cell>
          <cell r="H332">
            <v>0</v>
          </cell>
          <cell r="I332">
            <v>0</v>
          </cell>
          <cell r="K332" t="str">
            <v>Fujitsu</v>
          </cell>
          <cell r="L332">
            <v>0</v>
          </cell>
          <cell r="M332">
            <v>0</v>
          </cell>
          <cell r="N332">
            <v>0</v>
          </cell>
          <cell r="O332">
            <v>0</v>
          </cell>
          <cell r="P332">
            <v>0</v>
          </cell>
          <cell r="Q332">
            <v>0</v>
          </cell>
          <cell r="R332">
            <v>0</v>
          </cell>
        </row>
        <row r="333">
          <cell r="B333" t="str">
            <v>Hammerhead Systems</v>
          </cell>
          <cell r="C333">
            <v>0</v>
          </cell>
          <cell r="D333">
            <v>0</v>
          </cell>
          <cell r="E333">
            <v>0</v>
          </cell>
          <cell r="F333">
            <v>0</v>
          </cell>
          <cell r="G333">
            <v>0</v>
          </cell>
          <cell r="H333">
            <v>0</v>
          </cell>
          <cell r="I333">
            <v>0</v>
          </cell>
          <cell r="K333" t="str">
            <v>Hammerhead Systems</v>
          </cell>
          <cell r="L333">
            <v>0</v>
          </cell>
          <cell r="M333">
            <v>0</v>
          </cell>
          <cell r="N333">
            <v>0</v>
          </cell>
          <cell r="O333">
            <v>0</v>
          </cell>
          <cell r="P333">
            <v>0</v>
          </cell>
          <cell r="Q333">
            <v>0</v>
          </cell>
          <cell r="R333">
            <v>0</v>
          </cell>
        </row>
        <row r="334">
          <cell r="B334" t="str">
            <v>Hitachi</v>
          </cell>
          <cell r="C334">
            <v>0</v>
          </cell>
          <cell r="D334">
            <v>0</v>
          </cell>
          <cell r="E334">
            <v>0</v>
          </cell>
          <cell r="F334">
            <v>0</v>
          </cell>
          <cell r="G334">
            <v>0</v>
          </cell>
          <cell r="H334">
            <v>0</v>
          </cell>
          <cell r="I334">
            <v>0</v>
          </cell>
          <cell r="K334" t="str">
            <v>Hitachi</v>
          </cell>
          <cell r="L334">
            <v>0</v>
          </cell>
          <cell r="M334">
            <v>0</v>
          </cell>
          <cell r="N334">
            <v>0</v>
          </cell>
          <cell r="O334">
            <v>0</v>
          </cell>
          <cell r="P334">
            <v>0</v>
          </cell>
          <cell r="Q334">
            <v>0</v>
          </cell>
          <cell r="R334">
            <v>0</v>
          </cell>
        </row>
        <row r="335">
          <cell r="B335" t="str">
            <v>Hitachi Cable</v>
          </cell>
          <cell r="C335">
            <v>0</v>
          </cell>
          <cell r="D335">
            <v>0</v>
          </cell>
          <cell r="E335">
            <v>0</v>
          </cell>
          <cell r="F335">
            <v>0</v>
          </cell>
          <cell r="G335">
            <v>0</v>
          </cell>
          <cell r="H335">
            <v>0</v>
          </cell>
          <cell r="I335">
            <v>0</v>
          </cell>
          <cell r="K335" t="str">
            <v>Hitachi Cable</v>
          </cell>
          <cell r="L335">
            <v>0</v>
          </cell>
          <cell r="M335">
            <v>0</v>
          </cell>
          <cell r="N335">
            <v>0</v>
          </cell>
          <cell r="O335">
            <v>0</v>
          </cell>
          <cell r="P335">
            <v>0</v>
          </cell>
          <cell r="Q335">
            <v>0</v>
          </cell>
          <cell r="R335">
            <v>0</v>
          </cell>
        </row>
        <row r="336">
          <cell r="B336" t="str">
            <v>Huawei</v>
          </cell>
          <cell r="C336">
            <v>0</v>
          </cell>
          <cell r="D336">
            <v>0</v>
          </cell>
          <cell r="E336">
            <v>0</v>
          </cell>
          <cell r="F336">
            <v>0</v>
          </cell>
          <cell r="G336">
            <v>0</v>
          </cell>
          <cell r="H336">
            <v>0</v>
          </cell>
          <cell r="I336">
            <v>0</v>
          </cell>
          <cell r="K336" t="str">
            <v>Huawei</v>
          </cell>
          <cell r="L336">
            <v>0</v>
          </cell>
          <cell r="M336">
            <v>0</v>
          </cell>
          <cell r="N336">
            <v>0</v>
          </cell>
          <cell r="O336">
            <v>0</v>
          </cell>
          <cell r="P336">
            <v>0</v>
          </cell>
          <cell r="Q336">
            <v>0</v>
          </cell>
          <cell r="R336">
            <v>0</v>
          </cell>
        </row>
        <row r="337">
          <cell r="B337" t="str">
            <v>Hyperchip</v>
          </cell>
          <cell r="C337">
            <v>0</v>
          </cell>
          <cell r="D337">
            <v>0</v>
          </cell>
          <cell r="E337">
            <v>0</v>
          </cell>
          <cell r="F337">
            <v>0</v>
          </cell>
          <cell r="G337">
            <v>0</v>
          </cell>
          <cell r="H337">
            <v>0</v>
          </cell>
          <cell r="I337">
            <v>0</v>
          </cell>
          <cell r="K337" t="str">
            <v>Hyperchip</v>
          </cell>
          <cell r="L337">
            <v>0</v>
          </cell>
          <cell r="M337">
            <v>0</v>
          </cell>
          <cell r="N337">
            <v>0</v>
          </cell>
          <cell r="O337">
            <v>0</v>
          </cell>
          <cell r="P337">
            <v>0</v>
          </cell>
          <cell r="Q337">
            <v>0</v>
          </cell>
          <cell r="R337">
            <v>0</v>
          </cell>
        </row>
        <row r="338">
          <cell r="B338" t="str">
            <v>Juniper</v>
          </cell>
          <cell r="C338">
            <v>0</v>
          </cell>
          <cell r="D338">
            <v>0</v>
          </cell>
          <cell r="E338">
            <v>0</v>
          </cell>
          <cell r="F338">
            <v>0</v>
          </cell>
          <cell r="G338">
            <v>0</v>
          </cell>
          <cell r="H338">
            <v>0</v>
          </cell>
          <cell r="I338">
            <v>0</v>
          </cell>
          <cell r="K338" t="str">
            <v>Juniper</v>
          </cell>
          <cell r="L338">
            <v>0</v>
          </cell>
          <cell r="M338">
            <v>0</v>
          </cell>
          <cell r="N338">
            <v>0</v>
          </cell>
          <cell r="O338">
            <v>0</v>
          </cell>
          <cell r="P338">
            <v>0</v>
          </cell>
          <cell r="Q338">
            <v>0</v>
          </cell>
          <cell r="R338">
            <v>0</v>
          </cell>
        </row>
        <row r="339">
          <cell r="B339" t="str">
            <v>Laurel Networks</v>
          </cell>
          <cell r="C339">
            <v>0</v>
          </cell>
          <cell r="D339">
            <v>0</v>
          </cell>
          <cell r="E339">
            <v>0</v>
          </cell>
          <cell r="F339">
            <v>0</v>
          </cell>
          <cell r="G339">
            <v>0</v>
          </cell>
          <cell r="H339">
            <v>0</v>
          </cell>
          <cell r="I339">
            <v>0</v>
          </cell>
          <cell r="K339" t="str">
            <v>Laurel Networks</v>
          </cell>
          <cell r="L339">
            <v>0</v>
          </cell>
          <cell r="M339">
            <v>0</v>
          </cell>
          <cell r="N339">
            <v>0</v>
          </cell>
          <cell r="O339">
            <v>0</v>
          </cell>
          <cell r="P339">
            <v>0</v>
          </cell>
          <cell r="Q339">
            <v>0</v>
          </cell>
          <cell r="R339">
            <v>0</v>
          </cell>
        </row>
        <row r="340">
          <cell r="B340" t="str">
            <v>Lucent</v>
          </cell>
          <cell r="C340">
            <v>0</v>
          </cell>
          <cell r="D340">
            <v>0</v>
          </cell>
          <cell r="E340">
            <v>0</v>
          </cell>
          <cell r="F340">
            <v>0</v>
          </cell>
          <cell r="G340">
            <v>0</v>
          </cell>
          <cell r="H340">
            <v>0</v>
          </cell>
          <cell r="I340">
            <v>0</v>
          </cell>
          <cell r="K340" t="str">
            <v>Lucent</v>
          </cell>
          <cell r="L340">
            <v>0</v>
          </cell>
          <cell r="M340">
            <v>0</v>
          </cell>
          <cell r="N340">
            <v>0</v>
          </cell>
          <cell r="O340">
            <v>0</v>
          </cell>
          <cell r="P340">
            <v>0</v>
          </cell>
          <cell r="Q340">
            <v>0</v>
          </cell>
          <cell r="R340">
            <v>0</v>
          </cell>
        </row>
        <row r="341">
          <cell r="B341" t="str">
            <v>NEC</v>
          </cell>
          <cell r="C341">
            <v>0</v>
          </cell>
          <cell r="D341">
            <v>0</v>
          </cell>
          <cell r="E341">
            <v>0</v>
          </cell>
          <cell r="F341">
            <v>0</v>
          </cell>
          <cell r="G341">
            <v>0</v>
          </cell>
          <cell r="H341">
            <v>0</v>
          </cell>
          <cell r="I341">
            <v>0</v>
          </cell>
          <cell r="K341" t="str">
            <v>NEC</v>
          </cell>
          <cell r="L341">
            <v>0</v>
          </cell>
          <cell r="M341">
            <v>0</v>
          </cell>
          <cell r="N341">
            <v>0</v>
          </cell>
          <cell r="O341">
            <v>0</v>
          </cell>
          <cell r="P341">
            <v>0</v>
          </cell>
          <cell r="Q341">
            <v>0</v>
          </cell>
          <cell r="R341">
            <v>0</v>
          </cell>
        </row>
        <row r="342">
          <cell r="B342" t="str">
            <v>Nokia Siemens Networks</v>
          </cell>
          <cell r="C342">
            <v>0</v>
          </cell>
          <cell r="D342">
            <v>0</v>
          </cell>
          <cell r="E342">
            <v>0</v>
          </cell>
          <cell r="F342">
            <v>0</v>
          </cell>
          <cell r="G342">
            <v>0</v>
          </cell>
          <cell r="H342">
            <v>0</v>
          </cell>
          <cell r="I342">
            <v>0</v>
          </cell>
          <cell r="K342" t="str">
            <v>Nokia Siemens Networks</v>
          </cell>
          <cell r="L342">
            <v>0</v>
          </cell>
          <cell r="M342">
            <v>0</v>
          </cell>
          <cell r="N342">
            <v>0</v>
          </cell>
          <cell r="O342">
            <v>0</v>
          </cell>
          <cell r="P342">
            <v>0</v>
          </cell>
          <cell r="Q342">
            <v>0</v>
          </cell>
          <cell r="R342">
            <v>0</v>
          </cell>
        </row>
        <row r="343">
          <cell r="B343" t="str">
            <v>Nortel</v>
          </cell>
          <cell r="C343">
            <v>0</v>
          </cell>
          <cell r="D343">
            <v>0</v>
          </cell>
          <cell r="E343">
            <v>0.7</v>
          </cell>
          <cell r="F343">
            <v>0</v>
          </cell>
          <cell r="G343">
            <v>0.3</v>
          </cell>
          <cell r="H343">
            <v>7.3</v>
          </cell>
          <cell r="I343">
            <v>8.3000000000000007</v>
          </cell>
          <cell r="K343" t="str">
            <v>Nortel</v>
          </cell>
          <cell r="L343">
            <v>0</v>
          </cell>
          <cell r="M343">
            <v>0</v>
          </cell>
          <cell r="N343">
            <v>3</v>
          </cell>
          <cell r="O343">
            <v>0</v>
          </cell>
          <cell r="P343">
            <v>3</v>
          </cell>
          <cell r="Q343">
            <v>27</v>
          </cell>
          <cell r="R343">
            <v>33</v>
          </cell>
        </row>
        <row r="344">
          <cell r="B344" t="str">
            <v>Procket</v>
          </cell>
          <cell r="C344">
            <v>0</v>
          </cell>
          <cell r="D344">
            <v>0</v>
          </cell>
          <cell r="E344">
            <v>0</v>
          </cell>
          <cell r="F344">
            <v>0</v>
          </cell>
          <cell r="G344">
            <v>0</v>
          </cell>
          <cell r="H344">
            <v>0</v>
          </cell>
          <cell r="I344">
            <v>0</v>
          </cell>
          <cell r="K344" t="str">
            <v>Procket</v>
          </cell>
          <cell r="L344">
            <v>0</v>
          </cell>
          <cell r="M344">
            <v>0</v>
          </cell>
          <cell r="N344">
            <v>0</v>
          </cell>
          <cell r="O344">
            <v>0</v>
          </cell>
          <cell r="P344">
            <v>0</v>
          </cell>
          <cell r="Q344">
            <v>0</v>
          </cell>
          <cell r="R344">
            <v>0</v>
          </cell>
        </row>
        <row r="345">
          <cell r="B345" t="str">
            <v>Quarry</v>
          </cell>
          <cell r="C345">
            <v>0</v>
          </cell>
          <cell r="D345">
            <v>0</v>
          </cell>
          <cell r="E345">
            <v>0</v>
          </cell>
          <cell r="F345">
            <v>0</v>
          </cell>
          <cell r="G345">
            <v>0</v>
          </cell>
          <cell r="H345">
            <v>0</v>
          </cell>
          <cell r="I345">
            <v>0</v>
          </cell>
          <cell r="K345" t="str">
            <v>Quarry</v>
          </cell>
          <cell r="L345">
            <v>0</v>
          </cell>
          <cell r="M345">
            <v>0</v>
          </cell>
          <cell r="N345">
            <v>0</v>
          </cell>
          <cell r="O345">
            <v>0</v>
          </cell>
          <cell r="P345">
            <v>0</v>
          </cell>
          <cell r="Q345">
            <v>0</v>
          </cell>
          <cell r="R345">
            <v>0</v>
          </cell>
        </row>
        <row r="346">
          <cell r="B346" t="str">
            <v>Redback</v>
          </cell>
          <cell r="C346">
            <v>0</v>
          </cell>
          <cell r="D346">
            <v>0</v>
          </cell>
          <cell r="E346">
            <v>0</v>
          </cell>
          <cell r="F346">
            <v>0</v>
          </cell>
          <cell r="G346">
            <v>0</v>
          </cell>
          <cell r="H346">
            <v>0</v>
          </cell>
          <cell r="I346">
            <v>0</v>
          </cell>
          <cell r="K346" t="str">
            <v>Redback</v>
          </cell>
          <cell r="L346">
            <v>0</v>
          </cell>
          <cell r="M346">
            <v>0</v>
          </cell>
          <cell r="N346">
            <v>0</v>
          </cell>
          <cell r="O346">
            <v>0</v>
          </cell>
          <cell r="P346">
            <v>0</v>
          </cell>
          <cell r="Q346">
            <v>0</v>
          </cell>
          <cell r="R346">
            <v>0</v>
          </cell>
        </row>
        <row r="347">
          <cell r="B347" t="str">
            <v>Riverstone</v>
          </cell>
          <cell r="C347">
            <v>0</v>
          </cell>
          <cell r="D347">
            <v>0</v>
          </cell>
          <cell r="E347">
            <v>0</v>
          </cell>
          <cell r="F347">
            <v>0</v>
          </cell>
          <cell r="G347">
            <v>0</v>
          </cell>
          <cell r="H347">
            <v>0</v>
          </cell>
          <cell r="I347">
            <v>0</v>
          </cell>
          <cell r="K347" t="str">
            <v>Riverstone</v>
          </cell>
          <cell r="L347">
            <v>0</v>
          </cell>
          <cell r="M347">
            <v>0</v>
          </cell>
          <cell r="N347">
            <v>0</v>
          </cell>
          <cell r="O347">
            <v>0</v>
          </cell>
          <cell r="P347">
            <v>0</v>
          </cell>
          <cell r="Q347">
            <v>0</v>
          </cell>
          <cell r="R347">
            <v>0</v>
          </cell>
        </row>
        <row r="348">
          <cell r="B348" t="str">
            <v>Tellabs</v>
          </cell>
          <cell r="C348">
            <v>0</v>
          </cell>
          <cell r="D348">
            <v>0</v>
          </cell>
          <cell r="E348">
            <v>0</v>
          </cell>
          <cell r="F348">
            <v>0</v>
          </cell>
          <cell r="G348">
            <v>0</v>
          </cell>
          <cell r="H348">
            <v>0</v>
          </cell>
          <cell r="I348">
            <v>0</v>
          </cell>
          <cell r="K348" t="str">
            <v>Tellabs</v>
          </cell>
          <cell r="L348">
            <v>0</v>
          </cell>
          <cell r="M348">
            <v>0</v>
          </cell>
          <cell r="N348">
            <v>0</v>
          </cell>
          <cell r="O348">
            <v>0</v>
          </cell>
          <cell r="P348">
            <v>0</v>
          </cell>
          <cell r="Q348">
            <v>0</v>
          </cell>
          <cell r="R348">
            <v>0</v>
          </cell>
        </row>
        <row r="349">
          <cell r="B349" t="str">
            <v>ZTE</v>
          </cell>
          <cell r="C349">
            <v>0</v>
          </cell>
          <cell r="D349">
            <v>0</v>
          </cell>
          <cell r="E349">
            <v>0</v>
          </cell>
          <cell r="F349">
            <v>0</v>
          </cell>
          <cell r="G349">
            <v>0</v>
          </cell>
          <cell r="H349">
            <v>0</v>
          </cell>
          <cell r="I349">
            <v>0</v>
          </cell>
          <cell r="K349" t="str">
            <v>ZTE</v>
          </cell>
          <cell r="L349">
            <v>0</v>
          </cell>
          <cell r="M349">
            <v>0</v>
          </cell>
          <cell r="N349">
            <v>0</v>
          </cell>
          <cell r="O349">
            <v>0</v>
          </cell>
          <cell r="P349">
            <v>0</v>
          </cell>
          <cell r="Q349">
            <v>0</v>
          </cell>
          <cell r="R349">
            <v>0</v>
          </cell>
        </row>
        <row r="350">
          <cell r="B350" t="str">
            <v>Other</v>
          </cell>
          <cell r="C350">
            <v>0</v>
          </cell>
          <cell r="D350">
            <v>0</v>
          </cell>
          <cell r="E350">
            <v>0</v>
          </cell>
          <cell r="F350">
            <v>0</v>
          </cell>
          <cell r="G350">
            <v>0</v>
          </cell>
          <cell r="H350">
            <v>0</v>
          </cell>
          <cell r="I350">
            <v>0</v>
          </cell>
          <cell r="K350" t="str">
            <v>Other</v>
          </cell>
          <cell r="L350">
            <v>0</v>
          </cell>
          <cell r="M350">
            <v>0</v>
          </cell>
          <cell r="N350">
            <v>0</v>
          </cell>
          <cell r="O350">
            <v>0</v>
          </cell>
          <cell r="P350">
            <v>0</v>
          </cell>
          <cell r="Q350">
            <v>0</v>
          </cell>
          <cell r="R350">
            <v>0</v>
          </cell>
        </row>
        <row r="351">
          <cell r="B351" t="str">
            <v>Total</v>
          </cell>
          <cell r="C351">
            <v>11.700000000000001</v>
          </cell>
          <cell r="D351">
            <v>8.3000000000000007</v>
          </cell>
          <cell r="E351">
            <v>3.3</v>
          </cell>
          <cell r="F351">
            <v>0</v>
          </cell>
          <cell r="G351">
            <v>14.5</v>
          </cell>
          <cell r="H351">
            <v>24.3</v>
          </cell>
          <cell r="I351">
            <v>62.099999999999994</v>
          </cell>
          <cell r="K351" t="str">
            <v>Total</v>
          </cell>
          <cell r="L351">
            <v>28</v>
          </cell>
          <cell r="M351">
            <v>193</v>
          </cell>
          <cell r="N351">
            <v>89</v>
          </cell>
          <cell r="O351">
            <v>0</v>
          </cell>
          <cell r="P351">
            <v>498</v>
          </cell>
          <cell r="Q351">
            <v>156</v>
          </cell>
          <cell r="R351">
            <v>964</v>
          </cell>
        </row>
        <row r="355">
          <cell r="B355" t="str">
            <v>Vendor</v>
          </cell>
          <cell r="C355" t="str">
            <v>Core IP/MPLS</v>
          </cell>
          <cell r="D355" t="str">
            <v xml:space="preserve">Edge IP/MPLS </v>
          </cell>
          <cell r="E355" t="str">
            <v>Subscriber Service Router</v>
          </cell>
          <cell r="F355" t="str">
            <v>BRAS</v>
          </cell>
          <cell r="G355" t="str">
            <v>IP/Ethernet</v>
          </cell>
          <cell r="H355" t="str">
            <v>ATM/MPLS</v>
          </cell>
          <cell r="I355" t="str">
            <v>Total IPS</v>
          </cell>
          <cell r="K355" t="str">
            <v>Vendor</v>
          </cell>
          <cell r="L355" t="str">
            <v>Core IP/MPLS</v>
          </cell>
          <cell r="M355" t="str">
            <v>Edge IP/MPLS</v>
          </cell>
          <cell r="N355" t="str">
            <v>Subscriber Service Router</v>
          </cell>
          <cell r="O355" t="str">
            <v>BRAS</v>
          </cell>
          <cell r="P355" t="str">
            <v>IP/Ethernet</v>
          </cell>
          <cell r="Q355" t="str">
            <v>ATM/MPLS</v>
          </cell>
          <cell r="R355" t="str">
            <v>Total IPS</v>
          </cell>
        </row>
        <row r="356">
          <cell r="B356" t="str">
            <v>Alaxala Networks</v>
          </cell>
          <cell r="I356">
            <v>0</v>
          </cell>
          <cell r="K356" t="str">
            <v>Alaxala Networks</v>
          </cell>
          <cell r="R356">
            <v>0</v>
          </cell>
        </row>
        <row r="357">
          <cell r="B357" t="str">
            <v>Alcatel-Lucent</v>
          </cell>
          <cell r="C357">
            <v>0.3</v>
          </cell>
          <cell r="D357">
            <v>0</v>
          </cell>
          <cell r="E357">
            <v>0</v>
          </cell>
          <cell r="F357">
            <v>0</v>
          </cell>
          <cell r="G357">
            <v>0</v>
          </cell>
          <cell r="H357">
            <v>8</v>
          </cell>
          <cell r="I357">
            <v>8.3000000000000007</v>
          </cell>
          <cell r="K357" t="str">
            <v>Alcatel-Lucent</v>
          </cell>
          <cell r="L357">
            <v>0</v>
          </cell>
          <cell r="M357">
            <v>0</v>
          </cell>
          <cell r="N357">
            <v>0</v>
          </cell>
          <cell r="O357">
            <v>0</v>
          </cell>
          <cell r="P357">
            <v>0</v>
          </cell>
          <cell r="Q357">
            <v>71</v>
          </cell>
          <cell r="R357">
            <v>71</v>
          </cell>
        </row>
        <row r="358">
          <cell r="B358" t="str">
            <v>Atrica</v>
          </cell>
          <cell r="I358">
            <v>0</v>
          </cell>
          <cell r="K358" t="str">
            <v>Atrica</v>
          </cell>
          <cell r="R358">
            <v>0</v>
          </cell>
        </row>
        <row r="359">
          <cell r="B359" t="str">
            <v>Avici</v>
          </cell>
          <cell r="C359">
            <v>0</v>
          </cell>
          <cell r="D359">
            <v>0</v>
          </cell>
          <cell r="E359">
            <v>0</v>
          </cell>
          <cell r="F359">
            <v>0</v>
          </cell>
          <cell r="G359">
            <v>0</v>
          </cell>
          <cell r="H359">
            <v>0</v>
          </cell>
          <cell r="I359">
            <v>0</v>
          </cell>
          <cell r="K359" t="str">
            <v>Avici</v>
          </cell>
          <cell r="L359">
            <v>0</v>
          </cell>
          <cell r="M359">
            <v>0</v>
          </cell>
          <cell r="N359">
            <v>0</v>
          </cell>
          <cell r="O359">
            <v>0</v>
          </cell>
          <cell r="P359">
            <v>0</v>
          </cell>
          <cell r="Q359">
            <v>0</v>
          </cell>
          <cell r="R359">
            <v>0</v>
          </cell>
        </row>
        <row r="360">
          <cell r="B360" t="str">
            <v>Brocade</v>
          </cell>
          <cell r="C360">
            <v>0</v>
          </cell>
          <cell r="D360">
            <v>0</v>
          </cell>
          <cell r="E360">
            <v>0</v>
          </cell>
          <cell r="F360">
            <v>0</v>
          </cell>
          <cell r="G360">
            <v>0</v>
          </cell>
          <cell r="H360">
            <v>0</v>
          </cell>
          <cell r="I360">
            <v>0</v>
          </cell>
          <cell r="K360" t="str">
            <v>Brocade</v>
          </cell>
          <cell r="L360">
            <v>0</v>
          </cell>
          <cell r="M360">
            <v>0</v>
          </cell>
          <cell r="N360">
            <v>0</v>
          </cell>
          <cell r="O360">
            <v>0</v>
          </cell>
          <cell r="P360">
            <v>7</v>
          </cell>
          <cell r="Q360">
            <v>0</v>
          </cell>
          <cell r="R360">
            <v>7</v>
          </cell>
        </row>
        <row r="361">
          <cell r="B361" t="str">
            <v>Caspian</v>
          </cell>
          <cell r="C361">
            <v>0</v>
          </cell>
          <cell r="D361">
            <v>0</v>
          </cell>
          <cell r="E361">
            <v>0</v>
          </cell>
          <cell r="F361">
            <v>0</v>
          </cell>
          <cell r="G361">
            <v>0</v>
          </cell>
          <cell r="H361">
            <v>0</v>
          </cell>
          <cell r="I361">
            <v>0</v>
          </cell>
          <cell r="K361" t="str">
            <v>Caspian</v>
          </cell>
          <cell r="L361">
            <v>0</v>
          </cell>
          <cell r="M361">
            <v>0</v>
          </cell>
          <cell r="N361">
            <v>0</v>
          </cell>
          <cell r="O361">
            <v>0</v>
          </cell>
          <cell r="P361">
            <v>0</v>
          </cell>
          <cell r="Q361">
            <v>0</v>
          </cell>
          <cell r="R361">
            <v>0</v>
          </cell>
        </row>
        <row r="362">
          <cell r="B362" t="str">
            <v>Chiaro</v>
          </cell>
          <cell r="C362">
            <v>0</v>
          </cell>
          <cell r="D362">
            <v>0</v>
          </cell>
          <cell r="E362">
            <v>0</v>
          </cell>
          <cell r="F362">
            <v>0</v>
          </cell>
          <cell r="G362">
            <v>0</v>
          </cell>
          <cell r="H362">
            <v>0</v>
          </cell>
          <cell r="I362">
            <v>0</v>
          </cell>
          <cell r="K362" t="str">
            <v>Chiaro</v>
          </cell>
          <cell r="L362">
            <v>0</v>
          </cell>
          <cell r="M362">
            <v>0</v>
          </cell>
          <cell r="N362">
            <v>0</v>
          </cell>
          <cell r="O362">
            <v>0</v>
          </cell>
          <cell r="P362">
            <v>0</v>
          </cell>
          <cell r="Q362">
            <v>0</v>
          </cell>
          <cell r="R362">
            <v>0</v>
          </cell>
        </row>
        <row r="363">
          <cell r="B363" t="str">
            <v>Ciena</v>
          </cell>
          <cell r="C363">
            <v>0</v>
          </cell>
          <cell r="D363">
            <v>0</v>
          </cell>
          <cell r="E363">
            <v>0</v>
          </cell>
          <cell r="F363">
            <v>0</v>
          </cell>
          <cell r="G363">
            <v>0</v>
          </cell>
          <cell r="H363">
            <v>0</v>
          </cell>
          <cell r="I363">
            <v>0</v>
          </cell>
          <cell r="K363" t="str">
            <v>Ciena</v>
          </cell>
          <cell r="L363">
            <v>0</v>
          </cell>
          <cell r="M363">
            <v>0</v>
          </cell>
          <cell r="N363">
            <v>0</v>
          </cell>
          <cell r="O363">
            <v>0</v>
          </cell>
          <cell r="P363">
            <v>0</v>
          </cell>
          <cell r="Q363">
            <v>0</v>
          </cell>
          <cell r="R363">
            <v>0</v>
          </cell>
        </row>
        <row r="364">
          <cell r="B364" t="str">
            <v>Cisco</v>
          </cell>
          <cell r="C364">
            <v>8</v>
          </cell>
          <cell r="D364">
            <v>7</v>
          </cell>
          <cell r="E364">
            <v>2.2999999999999998</v>
          </cell>
          <cell r="F364">
            <v>0</v>
          </cell>
          <cell r="G364">
            <v>14</v>
          </cell>
          <cell r="H364">
            <v>3.5</v>
          </cell>
          <cell r="I364">
            <v>34.799999999999997</v>
          </cell>
          <cell r="K364" t="str">
            <v>Cisco</v>
          </cell>
          <cell r="L364">
            <v>21</v>
          </cell>
          <cell r="M364">
            <v>136</v>
          </cell>
          <cell r="N364">
            <v>76</v>
          </cell>
          <cell r="O364">
            <v>0</v>
          </cell>
          <cell r="P364">
            <v>480</v>
          </cell>
          <cell r="Q364">
            <v>20</v>
          </cell>
          <cell r="R364">
            <v>733</v>
          </cell>
        </row>
        <row r="365">
          <cell r="B365" t="str">
            <v>Cosine</v>
          </cell>
          <cell r="C365">
            <v>0</v>
          </cell>
          <cell r="D365">
            <v>0</v>
          </cell>
          <cell r="E365">
            <v>0</v>
          </cell>
          <cell r="F365">
            <v>0</v>
          </cell>
          <cell r="G365">
            <v>0</v>
          </cell>
          <cell r="H365">
            <v>0</v>
          </cell>
          <cell r="I365">
            <v>0</v>
          </cell>
          <cell r="K365" t="str">
            <v>Cosine</v>
          </cell>
          <cell r="L365">
            <v>0</v>
          </cell>
          <cell r="M365">
            <v>0</v>
          </cell>
          <cell r="N365">
            <v>0</v>
          </cell>
          <cell r="O365">
            <v>0</v>
          </cell>
          <cell r="P365">
            <v>0</v>
          </cell>
          <cell r="Q365">
            <v>0</v>
          </cell>
          <cell r="R365">
            <v>0</v>
          </cell>
        </row>
        <row r="366">
          <cell r="B366" t="str">
            <v>ECI Telecom</v>
          </cell>
          <cell r="C366">
            <v>0</v>
          </cell>
          <cell r="D366">
            <v>0</v>
          </cell>
          <cell r="E366">
            <v>0</v>
          </cell>
          <cell r="F366">
            <v>0</v>
          </cell>
          <cell r="G366">
            <v>0</v>
          </cell>
          <cell r="H366">
            <v>0</v>
          </cell>
          <cell r="I366">
            <v>0</v>
          </cell>
          <cell r="K366" t="str">
            <v>ECI Telecom</v>
          </cell>
          <cell r="L366">
            <v>0</v>
          </cell>
          <cell r="M366">
            <v>0</v>
          </cell>
          <cell r="N366">
            <v>0</v>
          </cell>
          <cell r="O366">
            <v>0</v>
          </cell>
          <cell r="P366">
            <v>0</v>
          </cell>
          <cell r="Q366">
            <v>0</v>
          </cell>
          <cell r="R366">
            <v>0</v>
          </cell>
        </row>
        <row r="367">
          <cell r="B367" t="str">
            <v>Equipe</v>
          </cell>
          <cell r="C367">
            <v>0</v>
          </cell>
          <cell r="D367">
            <v>0</v>
          </cell>
          <cell r="E367">
            <v>0</v>
          </cell>
          <cell r="F367">
            <v>0</v>
          </cell>
          <cell r="G367">
            <v>0</v>
          </cell>
          <cell r="H367">
            <v>0</v>
          </cell>
          <cell r="I367">
            <v>0</v>
          </cell>
          <cell r="K367" t="str">
            <v>Equipe</v>
          </cell>
          <cell r="L367">
            <v>0</v>
          </cell>
          <cell r="M367">
            <v>0</v>
          </cell>
          <cell r="N367">
            <v>0</v>
          </cell>
          <cell r="O367">
            <v>0</v>
          </cell>
          <cell r="P367">
            <v>0</v>
          </cell>
          <cell r="Q367">
            <v>0</v>
          </cell>
          <cell r="R367">
            <v>0</v>
          </cell>
        </row>
        <row r="368">
          <cell r="B368" t="str">
            <v>Ericsson</v>
          </cell>
          <cell r="C368">
            <v>0</v>
          </cell>
          <cell r="D368">
            <v>0.5</v>
          </cell>
          <cell r="E368">
            <v>0</v>
          </cell>
          <cell r="F368">
            <v>0</v>
          </cell>
          <cell r="G368">
            <v>0</v>
          </cell>
          <cell r="H368">
            <v>4</v>
          </cell>
          <cell r="I368">
            <v>4.5</v>
          </cell>
          <cell r="K368" t="str">
            <v>Ericsson</v>
          </cell>
          <cell r="L368">
            <v>0</v>
          </cell>
          <cell r="M368">
            <v>5</v>
          </cell>
          <cell r="N368">
            <v>0</v>
          </cell>
          <cell r="O368">
            <v>0</v>
          </cell>
          <cell r="P368">
            <v>0</v>
          </cell>
          <cell r="Q368">
            <v>10</v>
          </cell>
          <cell r="R368">
            <v>15</v>
          </cell>
        </row>
        <row r="369">
          <cell r="B369" t="str">
            <v>Extreme</v>
          </cell>
          <cell r="C369">
            <v>0</v>
          </cell>
          <cell r="D369">
            <v>0</v>
          </cell>
          <cell r="E369">
            <v>0</v>
          </cell>
          <cell r="F369">
            <v>0</v>
          </cell>
          <cell r="G369">
            <v>0.2</v>
          </cell>
          <cell r="H369">
            <v>0</v>
          </cell>
          <cell r="I369">
            <v>0.2</v>
          </cell>
          <cell r="K369" t="str">
            <v>Extreme</v>
          </cell>
          <cell r="L369">
            <v>0</v>
          </cell>
          <cell r="M369">
            <v>0</v>
          </cell>
          <cell r="N369">
            <v>0</v>
          </cell>
          <cell r="O369">
            <v>0</v>
          </cell>
          <cell r="P369">
            <v>16</v>
          </cell>
          <cell r="Q369">
            <v>0</v>
          </cell>
          <cell r="R369">
            <v>16</v>
          </cell>
        </row>
        <row r="370">
          <cell r="B370" t="str">
            <v>Force10</v>
          </cell>
          <cell r="C370">
            <v>0</v>
          </cell>
          <cell r="D370">
            <v>0</v>
          </cell>
          <cell r="E370">
            <v>0</v>
          </cell>
          <cell r="F370">
            <v>0</v>
          </cell>
          <cell r="G370">
            <v>0</v>
          </cell>
          <cell r="H370">
            <v>0</v>
          </cell>
          <cell r="I370">
            <v>0</v>
          </cell>
          <cell r="K370" t="str">
            <v>Force10</v>
          </cell>
          <cell r="L370">
            <v>0</v>
          </cell>
          <cell r="M370">
            <v>0</v>
          </cell>
          <cell r="N370">
            <v>0</v>
          </cell>
          <cell r="O370">
            <v>0</v>
          </cell>
          <cell r="P370">
            <v>0</v>
          </cell>
          <cell r="Q370">
            <v>0</v>
          </cell>
          <cell r="R370">
            <v>0</v>
          </cell>
        </row>
        <row r="371">
          <cell r="B371" t="str">
            <v>Fujitsu</v>
          </cell>
          <cell r="C371">
            <v>0</v>
          </cell>
          <cell r="D371">
            <v>0</v>
          </cell>
          <cell r="E371">
            <v>0</v>
          </cell>
          <cell r="F371">
            <v>0</v>
          </cell>
          <cell r="G371">
            <v>0</v>
          </cell>
          <cell r="H371">
            <v>0</v>
          </cell>
          <cell r="I371">
            <v>0</v>
          </cell>
          <cell r="K371" t="str">
            <v>Fujitsu</v>
          </cell>
          <cell r="L371">
            <v>0</v>
          </cell>
          <cell r="M371">
            <v>0</v>
          </cell>
          <cell r="N371">
            <v>0</v>
          </cell>
          <cell r="O371">
            <v>0</v>
          </cell>
          <cell r="P371">
            <v>0</v>
          </cell>
          <cell r="Q371">
            <v>0</v>
          </cell>
          <cell r="R371">
            <v>0</v>
          </cell>
        </row>
        <row r="372">
          <cell r="B372" t="str">
            <v>Hammerhead Systems</v>
          </cell>
          <cell r="C372">
            <v>0</v>
          </cell>
          <cell r="D372">
            <v>0</v>
          </cell>
          <cell r="E372">
            <v>0</v>
          </cell>
          <cell r="F372">
            <v>0</v>
          </cell>
          <cell r="G372">
            <v>0</v>
          </cell>
          <cell r="H372">
            <v>0</v>
          </cell>
          <cell r="I372">
            <v>0</v>
          </cell>
          <cell r="K372" t="str">
            <v>Hammerhead Systems</v>
          </cell>
          <cell r="L372">
            <v>0</v>
          </cell>
          <cell r="M372">
            <v>0</v>
          </cell>
          <cell r="N372">
            <v>0</v>
          </cell>
          <cell r="O372">
            <v>0</v>
          </cell>
          <cell r="P372">
            <v>0</v>
          </cell>
          <cell r="Q372">
            <v>0</v>
          </cell>
          <cell r="R372">
            <v>0</v>
          </cell>
        </row>
        <row r="373">
          <cell r="B373" t="str">
            <v>Hitachi</v>
          </cell>
          <cell r="C373">
            <v>0</v>
          </cell>
          <cell r="D373">
            <v>0</v>
          </cell>
          <cell r="E373">
            <v>0</v>
          </cell>
          <cell r="F373">
            <v>0</v>
          </cell>
          <cell r="G373">
            <v>0</v>
          </cell>
          <cell r="H373">
            <v>0</v>
          </cell>
          <cell r="I373">
            <v>0</v>
          </cell>
          <cell r="K373" t="str">
            <v>Hitachi</v>
          </cell>
          <cell r="L373">
            <v>0</v>
          </cell>
          <cell r="M373">
            <v>0</v>
          </cell>
          <cell r="N373">
            <v>0</v>
          </cell>
          <cell r="O373">
            <v>0</v>
          </cell>
          <cell r="P373">
            <v>0</v>
          </cell>
          <cell r="Q373">
            <v>0</v>
          </cell>
          <cell r="R373">
            <v>0</v>
          </cell>
        </row>
        <row r="374">
          <cell r="B374" t="str">
            <v>Hitachi Cable</v>
          </cell>
          <cell r="C374">
            <v>0</v>
          </cell>
          <cell r="D374">
            <v>0</v>
          </cell>
          <cell r="E374">
            <v>0</v>
          </cell>
          <cell r="F374">
            <v>0</v>
          </cell>
          <cell r="G374">
            <v>0</v>
          </cell>
          <cell r="H374">
            <v>0</v>
          </cell>
          <cell r="I374">
            <v>0</v>
          </cell>
          <cell r="K374" t="str">
            <v>Hitachi Cable</v>
          </cell>
          <cell r="L374">
            <v>0</v>
          </cell>
          <cell r="M374">
            <v>0</v>
          </cell>
          <cell r="N374">
            <v>0</v>
          </cell>
          <cell r="O374">
            <v>0</v>
          </cell>
          <cell r="P374">
            <v>0</v>
          </cell>
          <cell r="Q374">
            <v>0</v>
          </cell>
          <cell r="R374">
            <v>0</v>
          </cell>
        </row>
        <row r="375">
          <cell r="B375" t="str">
            <v>Huawei</v>
          </cell>
          <cell r="C375">
            <v>0</v>
          </cell>
          <cell r="D375">
            <v>0</v>
          </cell>
          <cell r="E375">
            <v>0</v>
          </cell>
          <cell r="F375">
            <v>0</v>
          </cell>
          <cell r="G375">
            <v>0</v>
          </cell>
          <cell r="H375">
            <v>0</v>
          </cell>
          <cell r="I375">
            <v>0</v>
          </cell>
          <cell r="K375" t="str">
            <v>Huawei</v>
          </cell>
          <cell r="L375">
            <v>0</v>
          </cell>
          <cell r="M375">
            <v>0</v>
          </cell>
          <cell r="N375">
            <v>0</v>
          </cell>
          <cell r="O375">
            <v>0</v>
          </cell>
          <cell r="P375">
            <v>0</v>
          </cell>
          <cell r="Q375">
            <v>0</v>
          </cell>
          <cell r="R375">
            <v>0</v>
          </cell>
        </row>
        <row r="376">
          <cell r="B376" t="str">
            <v>Hyperchip</v>
          </cell>
          <cell r="C376">
            <v>0</v>
          </cell>
          <cell r="D376">
            <v>0</v>
          </cell>
          <cell r="E376">
            <v>0</v>
          </cell>
          <cell r="F376">
            <v>0</v>
          </cell>
          <cell r="G376">
            <v>0</v>
          </cell>
          <cell r="H376">
            <v>0</v>
          </cell>
          <cell r="I376">
            <v>0</v>
          </cell>
          <cell r="K376" t="str">
            <v>Hyperchip</v>
          </cell>
          <cell r="L376">
            <v>0</v>
          </cell>
          <cell r="M376">
            <v>0</v>
          </cell>
          <cell r="N376">
            <v>0</v>
          </cell>
          <cell r="O376">
            <v>0</v>
          </cell>
          <cell r="P376">
            <v>0</v>
          </cell>
          <cell r="Q376">
            <v>0</v>
          </cell>
          <cell r="R376">
            <v>0</v>
          </cell>
        </row>
        <row r="377">
          <cell r="B377" t="str">
            <v>Juniper</v>
          </cell>
          <cell r="C377">
            <v>0</v>
          </cell>
          <cell r="D377">
            <v>0</v>
          </cell>
          <cell r="E377">
            <v>0</v>
          </cell>
          <cell r="F377">
            <v>0</v>
          </cell>
          <cell r="G377">
            <v>0</v>
          </cell>
          <cell r="H377">
            <v>0</v>
          </cell>
          <cell r="I377">
            <v>0</v>
          </cell>
          <cell r="K377" t="str">
            <v>Juniper</v>
          </cell>
          <cell r="L377">
            <v>0</v>
          </cell>
          <cell r="M377">
            <v>0</v>
          </cell>
          <cell r="N377">
            <v>0</v>
          </cell>
          <cell r="O377">
            <v>0</v>
          </cell>
          <cell r="P377">
            <v>0</v>
          </cell>
          <cell r="Q377">
            <v>0</v>
          </cell>
          <cell r="R377">
            <v>0</v>
          </cell>
        </row>
        <row r="378">
          <cell r="B378" t="str">
            <v>Laurel Networks</v>
          </cell>
          <cell r="C378">
            <v>0</v>
          </cell>
          <cell r="D378">
            <v>0</v>
          </cell>
          <cell r="E378">
            <v>0</v>
          </cell>
          <cell r="F378">
            <v>0</v>
          </cell>
          <cell r="G378">
            <v>0</v>
          </cell>
          <cell r="H378">
            <v>0</v>
          </cell>
          <cell r="I378">
            <v>0</v>
          </cell>
          <cell r="K378" t="str">
            <v>Laurel Networks</v>
          </cell>
          <cell r="L378">
            <v>0</v>
          </cell>
          <cell r="M378">
            <v>0</v>
          </cell>
          <cell r="N378">
            <v>0</v>
          </cell>
          <cell r="O378">
            <v>0</v>
          </cell>
          <cell r="P378">
            <v>0</v>
          </cell>
          <cell r="Q378">
            <v>0</v>
          </cell>
          <cell r="R378">
            <v>0</v>
          </cell>
        </row>
        <row r="379">
          <cell r="B379" t="str">
            <v>Lucent</v>
          </cell>
          <cell r="C379">
            <v>0</v>
          </cell>
          <cell r="D379">
            <v>0</v>
          </cell>
          <cell r="E379">
            <v>0</v>
          </cell>
          <cell r="F379">
            <v>0</v>
          </cell>
          <cell r="G379">
            <v>0</v>
          </cell>
          <cell r="H379">
            <v>0</v>
          </cell>
          <cell r="I379">
            <v>0</v>
          </cell>
          <cell r="K379" t="str">
            <v>Lucent</v>
          </cell>
          <cell r="L379">
            <v>0</v>
          </cell>
          <cell r="M379">
            <v>0</v>
          </cell>
          <cell r="N379">
            <v>0</v>
          </cell>
          <cell r="O379">
            <v>0</v>
          </cell>
          <cell r="P379">
            <v>0</v>
          </cell>
          <cell r="Q379">
            <v>0</v>
          </cell>
          <cell r="R379">
            <v>0</v>
          </cell>
        </row>
        <row r="380">
          <cell r="B380" t="str">
            <v>NEC</v>
          </cell>
          <cell r="C380">
            <v>0</v>
          </cell>
          <cell r="D380">
            <v>0</v>
          </cell>
          <cell r="E380">
            <v>0</v>
          </cell>
          <cell r="F380">
            <v>0</v>
          </cell>
          <cell r="G380">
            <v>0</v>
          </cell>
          <cell r="H380">
            <v>0</v>
          </cell>
          <cell r="I380">
            <v>0</v>
          </cell>
          <cell r="K380" t="str">
            <v>NEC</v>
          </cell>
          <cell r="L380">
            <v>0</v>
          </cell>
          <cell r="M380">
            <v>0</v>
          </cell>
          <cell r="N380">
            <v>0</v>
          </cell>
          <cell r="O380">
            <v>0</v>
          </cell>
          <cell r="P380">
            <v>0</v>
          </cell>
          <cell r="Q380">
            <v>0</v>
          </cell>
          <cell r="R380">
            <v>0</v>
          </cell>
        </row>
        <row r="381">
          <cell r="B381" t="str">
            <v>Nokia Siemens Networks</v>
          </cell>
          <cell r="C381">
            <v>0</v>
          </cell>
          <cell r="D381">
            <v>0</v>
          </cell>
          <cell r="E381">
            <v>0</v>
          </cell>
          <cell r="F381">
            <v>0</v>
          </cell>
          <cell r="G381">
            <v>0</v>
          </cell>
          <cell r="H381">
            <v>0</v>
          </cell>
          <cell r="I381">
            <v>0</v>
          </cell>
          <cell r="K381" t="str">
            <v>Nokia Siemens Networks</v>
          </cell>
          <cell r="L381">
            <v>0</v>
          </cell>
          <cell r="M381">
            <v>0</v>
          </cell>
          <cell r="N381">
            <v>0</v>
          </cell>
          <cell r="O381">
            <v>0</v>
          </cell>
          <cell r="P381">
            <v>0</v>
          </cell>
          <cell r="Q381">
            <v>0</v>
          </cell>
          <cell r="R381">
            <v>0</v>
          </cell>
        </row>
        <row r="382">
          <cell r="B382" t="str">
            <v>Nortel</v>
          </cell>
          <cell r="C382">
            <v>0</v>
          </cell>
          <cell r="D382">
            <v>0</v>
          </cell>
          <cell r="E382">
            <v>3.8</v>
          </cell>
          <cell r="F382">
            <v>0</v>
          </cell>
          <cell r="G382">
            <v>0.2</v>
          </cell>
          <cell r="H382">
            <v>5.7</v>
          </cell>
          <cell r="I382">
            <v>9.6999999999999993</v>
          </cell>
          <cell r="K382" t="str">
            <v>Nortel</v>
          </cell>
          <cell r="L382">
            <v>0</v>
          </cell>
          <cell r="M382">
            <v>0</v>
          </cell>
          <cell r="N382">
            <v>17</v>
          </cell>
          <cell r="O382">
            <v>0</v>
          </cell>
          <cell r="P382">
            <v>5</v>
          </cell>
          <cell r="Q382">
            <v>24</v>
          </cell>
          <cell r="R382">
            <v>46</v>
          </cell>
        </row>
        <row r="383">
          <cell r="B383" t="str">
            <v>Procket</v>
          </cell>
          <cell r="C383">
            <v>0</v>
          </cell>
          <cell r="D383">
            <v>0</v>
          </cell>
          <cell r="E383">
            <v>0</v>
          </cell>
          <cell r="F383">
            <v>0</v>
          </cell>
          <cell r="G383">
            <v>0</v>
          </cell>
          <cell r="H383">
            <v>0</v>
          </cell>
          <cell r="I383">
            <v>0</v>
          </cell>
          <cell r="K383" t="str">
            <v>Procket</v>
          </cell>
          <cell r="L383">
            <v>0</v>
          </cell>
          <cell r="M383">
            <v>0</v>
          </cell>
          <cell r="N383">
            <v>0</v>
          </cell>
          <cell r="O383">
            <v>0</v>
          </cell>
          <cell r="P383">
            <v>0</v>
          </cell>
          <cell r="Q383">
            <v>0</v>
          </cell>
          <cell r="R383">
            <v>0</v>
          </cell>
        </row>
        <row r="384">
          <cell r="B384" t="str">
            <v>Quarry</v>
          </cell>
          <cell r="C384">
            <v>0</v>
          </cell>
          <cell r="D384">
            <v>0</v>
          </cell>
          <cell r="E384">
            <v>0</v>
          </cell>
          <cell r="F384">
            <v>0</v>
          </cell>
          <cell r="G384">
            <v>0</v>
          </cell>
          <cell r="H384">
            <v>0</v>
          </cell>
          <cell r="I384">
            <v>0</v>
          </cell>
          <cell r="K384" t="str">
            <v>Quarry</v>
          </cell>
          <cell r="L384">
            <v>0</v>
          </cell>
          <cell r="M384">
            <v>0</v>
          </cell>
          <cell r="N384">
            <v>0</v>
          </cell>
          <cell r="O384">
            <v>0</v>
          </cell>
          <cell r="P384">
            <v>0</v>
          </cell>
          <cell r="Q384">
            <v>0</v>
          </cell>
          <cell r="R384">
            <v>0</v>
          </cell>
        </row>
        <row r="385">
          <cell r="B385" t="str">
            <v>Redback</v>
          </cell>
          <cell r="C385">
            <v>0</v>
          </cell>
          <cell r="D385">
            <v>0</v>
          </cell>
          <cell r="E385">
            <v>0</v>
          </cell>
          <cell r="F385">
            <v>0</v>
          </cell>
          <cell r="G385">
            <v>0</v>
          </cell>
          <cell r="H385">
            <v>0</v>
          </cell>
          <cell r="I385">
            <v>0</v>
          </cell>
          <cell r="K385" t="str">
            <v>Redback</v>
          </cell>
          <cell r="L385">
            <v>0</v>
          </cell>
          <cell r="M385">
            <v>0</v>
          </cell>
          <cell r="N385">
            <v>0</v>
          </cell>
          <cell r="O385">
            <v>0</v>
          </cell>
          <cell r="P385">
            <v>0</v>
          </cell>
          <cell r="Q385">
            <v>0</v>
          </cell>
          <cell r="R385">
            <v>0</v>
          </cell>
        </row>
        <row r="386">
          <cell r="B386" t="str">
            <v>Riverstone</v>
          </cell>
          <cell r="C386">
            <v>0</v>
          </cell>
          <cell r="D386">
            <v>0</v>
          </cell>
          <cell r="E386">
            <v>0</v>
          </cell>
          <cell r="F386">
            <v>0</v>
          </cell>
          <cell r="G386">
            <v>0</v>
          </cell>
          <cell r="H386">
            <v>0</v>
          </cell>
          <cell r="I386">
            <v>0</v>
          </cell>
          <cell r="K386" t="str">
            <v>Riverstone</v>
          </cell>
          <cell r="L386">
            <v>0</v>
          </cell>
          <cell r="M386">
            <v>0</v>
          </cell>
          <cell r="N386">
            <v>0</v>
          </cell>
          <cell r="O386">
            <v>0</v>
          </cell>
          <cell r="P386">
            <v>0</v>
          </cell>
          <cell r="Q386">
            <v>0</v>
          </cell>
          <cell r="R386">
            <v>0</v>
          </cell>
        </row>
        <row r="387">
          <cell r="B387" t="str">
            <v>Tellabs</v>
          </cell>
          <cell r="C387">
            <v>0</v>
          </cell>
          <cell r="D387">
            <v>0</v>
          </cell>
          <cell r="E387">
            <v>0</v>
          </cell>
          <cell r="F387">
            <v>0</v>
          </cell>
          <cell r="G387">
            <v>0</v>
          </cell>
          <cell r="H387">
            <v>0</v>
          </cell>
          <cell r="I387">
            <v>0</v>
          </cell>
          <cell r="K387" t="str">
            <v>Tellabs</v>
          </cell>
          <cell r="L387">
            <v>0</v>
          </cell>
          <cell r="M387">
            <v>0</v>
          </cell>
          <cell r="N387">
            <v>0</v>
          </cell>
          <cell r="O387">
            <v>0</v>
          </cell>
          <cell r="P387">
            <v>0</v>
          </cell>
          <cell r="Q387">
            <v>0</v>
          </cell>
          <cell r="R387">
            <v>0</v>
          </cell>
        </row>
        <row r="388">
          <cell r="B388" t="str">
            <v>ZTE</v>
          </cell>
          <cell r="C388">
            <v>0</v>
          </cell>
          <cell r="D388">
            <v>0</v>
          </cell>
          <cell r="E388">
            <v>0</v>
          </cell>
          <cell r="F388">
            <v>0</v>
          </cell>
          <cell r="G388">
            <v>0</v>
          </cell>
          <cell r="H388">
            <v>0</v>
          </cell>
          <cell r="I388">
            <v>0</v>
          </cell>
          <cell r="K388" t="str">
            <v>ZTE</v>
          </cell>
          <cell r="L388">
            <v>0</v>
          </cell>
          <cell r="M388">
            <v>0</v>
          </cell>
          <cell r="N388">
            <v>0</v>
          </cell>
          <cell r="O388">
            <v>0</v>
          </cell>
          <cell r="P388">
            <v>0</v>
          </cell>
          <cell r="Q388">
            <v>0</v>
          </cell>
          <cell r="R388">
            <v>0</v>
          </cell>
        </row>
        <row r="389">
          <cell r="B389" t="str">
            <v>Other</v>
          </cell>
          <cell r="C389">
            <v>0</v>
          </cell>
          <cell r="D389">
            <v>0</v>
          </cell>
          <cell r="E389">
            <v>0</v>
          </cell>
          <cell r="F389">
            <v>0</v>
          </cell>
          <cell r="G389">
            <v>0</v>
          </cell>
          <cell r="H389">
            <v>0</v>
          </cell>
          <cell r="I389">
            <v>0</v>
          </cell>
          <cell r="K389" t="str">
            <v>Other</v>
          </cell>
          <cell r="L389">
            <v>0</v>
          </cell>
          <cell r="M389">
            <v>0</v>
          </cell>
          <cell r="N389">
            <v>0</v>
          </cell>
          <cell r="O389">
            <v>0</v>
          </cell>
          <cell r="P389">
            <v>0</v>
          </cell>
          <cell r="Q389">
            <v>0</v>
          </cell>
          <cell r="R389">
            <v>0</v>
          </cell>
        </row>
        <row r="390">
          <cell r="B390" t="str">
            <v>Total</v>
          </cell>
          <cell r="C390">
            <v>8.3000000000000007</v>
          </cell>
          <cell r="D390">
            <v>7.5</v>
          </cell>
          <cell r="E390">
            <v>6.1</v>
          </cell>
          <cell r="F390">
            <v>0</v>
          </cell>
          <cell r="G390">
            <v>14.399999999999999</v>
          </cell>
          <cell r="H390">
            <v>21.2</v>
          </cell>
          <cell r="I390">
            <v>57.5</v>
          </cell>
          <cell r="K390" t="str">
            <v>Total</v>
          </cell>
          <cell r="L390">
            <v>21</v>
          </cell>
          <cell r="M390">
            <v>141</v>
          </cell>
          <cell r="N390">
            <v>93</v>
          </cell>
          <cell r="O390">
            <v>0</v>
          </cell>
          <cell r="P390">
            <v>508</v>
          </cell>
          <cell r="Q390">
            <v>125</v>
          </cell>
          <cell r="R390">
            <v>888</v>
          </cell>
        </row>
        <row r="394">
          <cell r="B394" t="str">
            <v>Vendor</v>
          </cell>
          <cell r="C394" t="str">
            <v>Core IP/MPLS</v>
          </cell>
          <cell r="D394" t="str">
            <v xml:space="preserve">Edge IP/MPLS </v>
          </cell>
          <cell r="E394" t="str">
            <v>Subscriber Service Router</v>
          </cell>
          <cell r="F394" t="str">
            <v>BRAS</v>
          </cell>
          <cell r="G394" t="str">
            <v>IP/Ethernet</v>
          </cell>
          <cell r="H394" t="str">
            <v>ATM/MPLS</v>
          </cell>
          <cell r="I394" t="str">
            <v>Total IPS</v>
          </cell>
          <cell r="K394" t="str">
            <v>Vendor</v>
          </cell>
          <cell r="L394" t="str">
            <v>Core IP/MPLS</v>
          </cell>
          <cell r="M394" t="str">
            <v>Edge IP/MPLS</v>
          </cell>
          <cell r="N394" t="str">
            <v>Subscriber Service Router</v>
          </cell>
          <cell r="O394" t="str">
            <v>BRAS</v>
          </cell>
          <cell r="P394" t="str">
            <v>IP/Ethernet</v>
          </cell>
          <cell r="Q394" t="str">
            <v>ATM/MPLS</v>
          </cell>
          <cell r="R394" t="str">
            <v>Total IPS</v>
          </cell>
        </row>
        <row r="395">
          <cell r="B395" t="str">
            <v>Alaxala Networks</v>
          </cell>
          <cell r="I395">
            <v>0</v>
          </cell>
          <cell r="K395" t="str">
            <v>Alaxala Networks</v>
          </cell>
          <cell r="R395">
            <v>0</v>
          </cell>
        </row>
        <row r="396">
          <cell r="B396" t="str">
            <v>Alcatel-Lucent</v>
          </cell>
          <cell r="C396">
            <v>0</v>
          </cell>
          <cell r="D396">
            <v>0</v>
          </cell>
          <cell r="E396">
            <v>0</v>
          </cell>
          <cell r="F396">
            <v>0</v>
          </cell>
          <cell r="G396">
            <v>0</v>
          </cell>
          <cell r="H396">
            <v>9</v>
          </cell>
          <cell r="I396">
            <v>9</v>
          </cell>
          <cell r="K396" t="str">
            <v>Alcatel-Lucent</v>
          </cell>
          <cell r="L396">
            <v>0</v>
          </cell>
          <cell r="M396">
            <v>0</v>
          </cell>
          <cell r="N396">
            <v>0</v>
          </cell>
          <cell r="O396">
            <v>0</v>
          </cell>
          <cell r="P396">
            <v>0</v>
          </cell>
          <cell r="Q396">
            <v>90</v>
          </cell>
          <cell r="R396">
            <v>90</v>
          </cell>
        </row>
        <row r="397">
          <cell r="B397" t="str">
            <v>Atrica</v>
          </cell>
          <cell r="I397">
            <v>0</v>
          </cell>
          <cell r="K397" t="str">
            <v>Atrica</v>
          </cell>
          <cell r="R397">
            <v>0</v>
          </cell>
        </row>
        <row r="398">
          <cell r="B398" t="str">
            <v>Avici</v>
          </cell>
          <cell r="C398">
            <v>0</v>
          </cell>
          <cell r="D398">
            <v>0</v>
          </cell>
          <cell r="E398">
            <v>0</v>
          </cell>
          <cell r="F398">
            <v>0</v>
          </cell>
          <cell r="G398">
            <v>0</v>
          </cell>
          <cell r="H398">
            <v>0</v>
          </cell>
          <cell r="I398">
            <v>0</v>
          </cell>
          <cell r="K398" t="str">
            <v>Avici</v>
          </cell>
          <cell r="L398">
            <v>0</v>
          </cell>
          <cell r="M398">
            <v>0</v>
          </cell>
          <cell r="N398">
            <v>0</v>
          </cell>
          <cell r="O398">
            <v>0</v>
          </cell>
          <cell r="P398">
            <v>0</v>
          </cell>
          <cell r="Q398">
            <v>0</v>
          </cell>
          <cell r="R398">
            <v>0</v>
          </cell>
        </row>
        <row r="399">
          <cell r="B399" t="str">
            <v>Brocade</v>
          </cell>
          <cell r="C399">
            <v>0</v>
          </cell>
          <cell r="D399">
            <v>0</v>
          </cell>
          <cell r="E399">
            <v>0</v>
          </cell>
          <cell r="F399">
            <v>0</v>
          </cell>
          <cell r="G399">
            <v>0</v>
          </cell>
          <cell r="H399">
            <v>0</v>
          </cell>
          <cell r="I399">
            <v>0</v>
          </cell>
          <cell r="K399" t="str">
            <v>Brocade</v>
          </cell>
          <cell r="L399">
            <v>0</v>
          </cell>
          <cell r="M399">
            <v>0</v>
          </cell>
          <cell r="N399">
            <v>0</v>
          </cell>
          <cell r="O399">
            <v>0</v>
          </cell>
          <cell r="P399">
            <v>7</v>
          </cell>
          <cell r="Q399">
            <v>0</v>
          </cell>
          <cell r="R399">
            <v>7</v>
          </cell>
        </row>
        <row r="400">
          <cell r="B400" t="str">
            <v>Caspian</v>
          </cell>
          <cell r="C400">
            <v>0</v>
          </cell>
          <cell r="D400">
            <v>0</v>
          </cell>
          <cell r="E400">
            <v>0</v>
          </cell>
          <cell r="F400">
            <v>0</v>
          </cell>
          <cell r="G400">
            <v>0</v>
          </cell>
          <cell r="H400">
            <v>0</v>
          </cell>
          <cell r="I400">
            <v>0</v>
          </cell>
          <cell r="K400" t="str">
            <v>Caspian</v>
          </cell>
          <cell r="L400">
            <v>0</v>
          </cell>
          <cell r="M400">
            <v>0</v>
          </cell>
          <cell r="N400">
            <v>0</v>
          </cell>
          <cell r="O400">
            <v>0</v>
          </cell>
          <cell r="P400">
            <v>0</v>
          </cell>
          <cell r="Q400">
            <v>0</v>
          </cell>
          <cell r="R400">
            <v>0</v>
          </cell>
        </row>
        <row r="401">
          <cell r="B401" t="str">
            <v>Chiaro</v>
          </cell>
          <cell r="C401">
            <v>0</v>
          </cell>
          <cell r="D401">
            <v>0</v>
          </cell>
          <cell r="E401">
            <v>0</v>
          </cell>
          <cell r="F401">
            <v>0</v>
          </cell>
          <cell r="G401">
            <v>0</v>
          </cell>
          <cell r="H401">
            <v>0</v>
          </cell>
          <cell r="I401">
            <v>0</v>
          </cell>
          <cell r="K401" t="str">
            <v>Chiaro</v>
          </cell>
          <cell r="L401">
            <v>0</v>
          </cell>
          <cell r="M401">
            <v>0</v>
          </cell>
          <cell r="N401">
            <v>0</v>
          </cell>
          <cell r="O401">
            <v>0</v>
          </cell>
          <cell r="P401">
            <v>0</v>
          </cell>
          <cell r="Q401">
            <v>0</v>
          </cell>
          <cell r="R401">
            <v>0</v>
          </cell>
        </row>
        <row r="402">
          <cell r="B402" t="str">
            <v>Ciena</v>
          </cell>
          <cell r="C402">
            <v>0</v>
          </cell>
          <cell r="D402">
            <v>0</v>
          </cell>
          <cell r="E402">
            <v>0</v>
          </cell>
          <cell r="F402">
            <v>0</v>
          </cell>
          <cell r="G402">
            <v>0</v>
          </cell>
          <cell r="H402">
            <v>0</v>
          </cell>
          <cell r="I402">
            <v>0</v>
          </cell>
          <cell r="K402" t="str">
            <v>Ciena</v>
          </cell>
          <cell r="L402">
            <v>0</v>
          </cell>
          <cell r="M402">
            <v>0</v>
          </cell>
          <cell r="N402">
            <v>0</v>
          </cell>
          <cell r="O402">
            <v>0</v>
          </cell>
          <cell r="P402">
            <v>0</v>
          </cell>
          <cell r="Q402">
            <v>0</v>
          </cell>
          <cell r="R402">
            <v>0</v>
          </cell>
        </row>
        <row r="403">
          <cell r="B403" t="str">
            <v>Cisco</v>
          </cell>
          <cell r="C403">
            <v>13</v>
          </cell>
          <cell r="D403">
            <v>11</v>
          </cell>
          <cell r="E403">
            <v>3.2</v>
          </cell>
          <cell r="F403">
            <v>0</v>
          </cell>
          <cell r="G403">
            <v>14</v>
          </cell>
          <cell r="H403">
            <v>4</v>
          </cell>
          <cell r="I403">
            <v>45.2</v>
          </cell>
          <cell r="K403" t="str">
            <v>Cisco</v>
          </cell>
          <cell r="L403">
            <v>32</v>
          </cell>
          <cell r="M403">
            <v>208</v>
          </cell>
          <cell r="N403">
            <v>106</v>
          </cell>
          <cell r="O403">
            <v>0</v>
          </cell>
          <cell r="P403">
            <v>480</v>
          </cell>
          <cell r="Q403">
            <v>36</v>
          </cell>
          <cell r="R403">
            <v>862</v>
          </cell>
        </row>
        <row r="404">
          <cell r="B404" t="str">
            <v>Cosine</v>
          </cell>
          <cell r="C404">
            <v>0</v>
          </cell>
          <cell r="D404">
            <v>0</v>
          </cell>
          <cell r="E404">
            <v>0</v>
          </cell>
          <cell r="F404">
            <v>0</v>
          </cell>
          <cell r="G404">
            <v>0</v>
          </cell>
          <cell r="H404">
            <v>0</v>
          </cell>
          <cell r="I404">
            <v>0</v>
          </cell>
          <cell r="K404" t="str">
            <v>Cosine</v>
          </cell>
          <cell r="L404">
            <v>0</v>
          </cell>
          <cell r="M404">
            <v>0</v>
          </cell>
          <cell r="N404">
            <v>0</v>
          </cell>
          <cell r="O404">
            <v>0</v>
          </cell>
          <cell r="P404">
            <v>0</v>
          </cell>
          <cell r="Q404">
            <v>0</v>
          </cell>
          <cell r="R404">
            <v>0</v>
          </cell>
        </row>
        <row r="405">
          <cell r="B405" t="str">
            <v>ECI Telecom</v>
          </cell>
          <cell r="C405">
            <v>0</v>
          </cell>
          <cell r="D405">
            <v>0</v>
          </cell>
          <cell r="E405">
            <v>0</v>
          </cell>
          <cell r="F405">
            <v>0</v>
          </cell>
          <cell r="G405">
            <v>0</v>
          </cell>
          <cell r="H405">
            <v>0</v>
          </cell>
          <cell r="I405">
            <v>0</v>
          </cell>
          <cell r="K405" t="str">
            <v>ECI Telecom</v>
          </cell>
          <cell r="L405">
            <v>0</v>
          </cell>
          <cell r="M405">
            <v>0</v>
          </cell>
          <cell r="N405">
            <v>0</v>
          </cell>
          <cell r="O405">
            <v>0</v>
          </cell>
          <cell r="P405">
            <v>0</v>
          </cell>
          <cell r="Q405">
            <v>0</v>
          </cell>
          <cell r="R405">
            <v>0</v>
          </cell>
        </row>
        <row r="406">
          <cell r="B406" t="str">
            <v>Equipe</v>
          </cell>
          <cell r="C406">
            <v>0</v>
          </cell>
          <cell r="D406">
            <v>0</v>
          </cell>
          <cell r="E406">
            <v>0</v>
          </cell>
          <cell r="F406">
            <v>0</v>
          </cell>
          <cell r="G406">
            <v>0</v>
          </cell>
          <cell r="H406">
            <v>0</v>
          </cell>
          <cell r="I406">
            <v>0</v>
          </cell>
          <cell r="K406" t="str">
            <v>Equipe</v>
          </cell>
          <cell r="L406">
            <v>0</v>
          </cell>
          <cell r="M406">
            <v>0</v>
          </cell>
          <cell r="N406">
            <v>0</v>
          </cell>
          <cell r="O406">
            <v>0</v>
          </cell>
          <cell r="P406">
            <v>0</v>
          </cell>
          <cell r="Q406">
            <v>0</v>
          </cell>
          <cell r="R406">
            <v>0</v>
          </cell>
        </row>
        <row r="407">
          <cell r="B407" t="str">
            <v>Ericsson</v>
          </cell>
          <cell r="C407">
            <v>0</v>
          </cell>
          <cell r="D407">
            <v>0</v>
          </cell>
          <cell r="E407">
            <v>0</v>
          </cell>
          <cell r="F407">
            <v>0</v>
          </cell>
          <cell r="G407">
            <v>0</v>
          </cell>
          <cell r="H407">
            <v>3</v>
          </cell>
          <cell r="I407">
            <v>3</v>
          </cell>
          <cell r="K407" t="str">
            <v>Ericsson</v>
          </cell>
          <cell r="L407">
            <v>0</v>
          </cell>
          <cell r="M407">
            <v>0</v>
          </cell>
          <cell r="N407">
            <v>0</v>
          </cell>
          <cell r="O407">
            <v>0</v>
          </cell>
          <cell r="P407">
            <v>0</v>
          </cell>
          <cell r="Q407">
            <v>9</v>
          </cell>
          <cell r="R407">
            <v>9</v>
          </cell>
        </row>
        <row r="408">
          <cell r="B408" t="str">
            <v>Extreme</v>
          </cell>
          <cell r="C408">
            <v>0</v>
          </cell>
          <cell r="D408">
            <v>0</v>
          </cell>
          <cell r="E408">
            <v>0</v>
          </cell>
          <cell r="F408">
            <v>0</v>
          </cell>
          <cell r="G408">
            <v>0.2</v>
          </cell>
          <cell r="H408">
            <v>0</v>
          </cell>
          <cell r="I408">
            <v>0.2</v>
          </cell>
          <cell r="K408" t="str">
            <v>Extreme</v>
          </cell>
          <cell r="L408">
            <v>0</v>
          </cell>
          <cell r="M408">
            <v>0</v>
          </cell>
          <cell r="N408">
            <v>0</v>
          </cell>
          <cell r="O408">
            <v>0</v>
          </cell>
          <cell r="P408">
            <v>11</v>
          </cell>
          <cell r="Q408">
            <v>0</v>
          </cell>
          <cell r="R408">
            <v>11</v>
          </cell>
        </row>
        <row r="409">
          <cell r="B409" t="str">
            <v>Force10</v>
          </cell>
          <cell r="C409">
            <v>0</v>
          </cell>
          <cell r="D409">
            <v>0</v>
          </cell>
          <cell r="E409">
            <v>0</v>
          </cell>
          <cell r="F409">
            <v>0</v>
          </cell>
          <cell r="G409">
            <v>0</v>
          </cell>
          <cell r="H409">
            <v>0</v>
          </cell>
          <cell r="I409">
            <v>0</v>
          </cell>
          <cell r="K409" t="str">
            <v>Force10</v>
          </cell>
          <cell r="L409">
            <v>0</v>
          </cell>
          <cell r="M409">
            <v>0</v>
          </cell>
          <cell r="N409">
            <v>0</v>
          </cell>
          <cell r="O409">
            <v>0</v>
          </cell>
          <cell r="P409">
            <v>0</v>
          </cell>
          <cell r="Q409">
            <v>0</v>
          </cell>
          <cell r="R409">
            <v>0</v>
          </cell>
        </row>
        <row r="410">
          <cell r="B410" t="str">
            <v>Fujitsu</v>
          </cell>
          <cell r="C410">
            <v>0</v>
          </cell>
          <cell r="D410">
            <v>0</v>
          </cell>
          <cell r="E410">
            <v>0</v>
          </cell>
          <cell r="F410">
            <v>0</v>
          </cell>
          <cell r="G410">
            <v>0</v>
          </cell>
          <cell r="H410">
            <v>0</v>
          </cell>
          <cell r="I410">
            <v>0</v>
          </cell>
          <cell r="K410" t="str">
            <v>Fujitsu</v>
          </cell>
          <cell r="L410">
            <v>0</v>
          </cell>
          <cell r="M410">
            <v>0</v>
          </cell>
          <cell r="N410">
            <v>0</v>
          </cell>
          <cell r="O410">
            <v>0</v>
          </cell>
          <cell r="P410">
            <v>0</v>
          </cell>
          <cell r="Q410">
            <v>0</v>
          </cell>
          <cell r="R410">
            <v>0</v>
          </cell>
        </row>
        <row r="411">
          <cell r="B411" t="str">
            <v>Hammerhead Systems</v>
          </cell>
          <cell r="C411">
            <v>0</v>
          </cell>
          <cell r="D411">
            <v>0</v>
          </cell>
          <cell r="E411">
            <v>0</v>
          </cell>
          <cell r="F411">
            <v>0</v>
          </cell>
          <cell r="G411">
            <v>0</v>
          </cell>
          <cell r="H411">
            <v>0</v>
          </cell>
          <cell r="I411">
            <v>0</v>
          </cell>
          <cell r="K411" t="str">
            <v>Hammerhead Systems</v>
          </cell>
          <cell r="L411">
            <v>0</v>
          </cell>
          <cell r="M411">
            <v>0</v>
          </cell>
          <cell r="N411">
            <v>0</v>
          </cell>
          <cell r="O411">
            <v>0</v>
          </cell>
          <cell r="P411">
            <v>0</v>
          </cell>
          <cell r="Q411">
            <v>0</v>
          </cell>
          <cell r="R411">
            <v>0</v>
          </cell>
        </row>
        <row r="412">
          <cell r="B412" t="str">
            <v>Hitachi</v>
          </cell>
          <cell r="C412">
            <v>0</v>
          </cell>
          <cell r="D412">
            <v>0</v>
          </cell>
          <cell r="E412">
            <v>0</v>
          </cell>
          <cell r="F412">
            <v>0</v>
          </cell>
          <cell r="G412">
            <v>0</v>
          </cell>
          <cell r="H412">
            <v>0</v>
          </cell>
          <cell r="I412">
            <v>0</v>
          </cell>
          <cell r="K412" t="str">
            <v>Hitachi</v>
          </cell>
          <cell r="L412">
            <v>0</v>
          </cell>
          <cell r="M412">
            <v>0</v>
          </cell>
          <cell r="N412">
            <v>0</v>
          </cell>
          <cell r="O412">
            <v>0</v>
          </cell>
          <cell r="P412">
            <v>0</v>
          </cell>
          <cell r="Q412">
            <v>0</v>
          </cell>
          <cell r="R412">
            <v>0</v>
          </cell>
        </row>
        <row r="413">
          <cell r="B413" t="str">
            <v>Hitachi Cable</v>
          </cell>
          <cell r="C413">
            <v>0</v>
          </cell>
          <cell r="D413">
            <v>0</v>
          </cell>
          <cell r="E413">
            <v>0</v>
          </cell>
          <cell r="F413">
            <v>0</v>
          </cell>
          <cell r="G413">
            <v>0</v>
          </cell>
          <cell r="H413">
            <v>0</v>
          </cell>
          <cell r="I413">
            <v>0</v>
          </cell>
          <cell r="K413" t="str">
            <v>Hitachi Cable</v>
          </cell>
          <cell r="L413">
            <v>0</v>
          </cell>
          <cell r="M413">
            <v>0</v>
          </cell>
          <cell r="N413">
            <v>0</v>
          </cell>
          <cell r="O413">
            <v>0</v>
          </cell>
          <cell r="P413">
            <v>0</v>
          </cell>
          <cell r="Q413">
            <v>0</v>
          </cell>
          <cell r="R413">
            <v>0</v>
          </cell>
        </row>
        <row r="414">
          <cell r="B414" t="str">
            <v>Huawei</v>
          </cell>
          <cell r="C414">
            <v>0</v>
          </cell>
          <cell r="D414">
            <v>0</v>
          </cell>
          <cell r="E414">
            <v>0</v>
          </cell>
          <cell r="F414">
            <v>0</v>
          </cell>
          <cell r="G414">
            <v>0</v>
          </cell>
          <cell r="H414">
            <v>0</v>
          </cell>
          <cell r="I414">
            <v>0</v>
          </cell>
          <cell r="K414" t="str">
            <v>Huawei</v>
          </cell>
          <cell r="L414">
            <v>0</v>
          </cell>
          <cell r="M414">
            <v>0</v>
          </cell>
          <cell r="N414">
            <v>0</v>
          </cell>
          <cell r="O414">
            <v>0</v>
          </cell>
          <cell r="P414">
            <v>0</v>
          </cell>
          <cell r="Q414">
            <v>0</v>
          </cell>
          <cell r="R414">
            <v>0</v>
          </cell>
        </row>
        <row r="415">
          <cell r="B415" t="str">
            <v>Hyperchip</v>
          </cell>
          <cell r="C415">
            <v>0</v>
          </cell>
          <cell r="D415">
            <v>0</v>
          </cell>
          <cell r="E415">
            <v>0</v>
          </cell>
          <cell r="F415">
            <v>0</v>
          </cell>
          <cell r="G415">
            <v>0</v>
          </cell>
          <cell r="H415">
            <v>0</v>
          </cell>
          <cell r="I415">
            <v>0</v>
          </cell>
          <cell r="K415" t="str">
            <v>Hyperchip</v>
          </cell>
          <cell r="L415">
            <v>0</v>
          </cell>
          <cell r="M415">
            <v>0</v>
          </cell>
          <cell r="N415">
            <v>0</v>
          </cell>
          <cell r="O415">
            <v>0</v>
          </cell>
          <cell r="P415">
            <v>0</v>
          </cell>
          <cell r="Q415">
            <v>0</v>
          </cell>
          <cell r="R415">
            <v>0</v>
          </cell>
        </row>
        <row r="416">
          <cell r="B416" t="str">
            <v>Juniper</v>
          </cell>
          <cell r="C416">
            <v>0</v>
          </cell>
          <cell r="D416">
            <v>0</v>
          </cell>
          <cell r="E416">
            <v>0</v>
          </cell>
          <cell r="F416">
            <v>0</v>
          </cell>
          <cell r="G416">
            <v>0</v>
          </cell>
          <cell r="H416">
            <v>0</v>
          </cell>
          <cell r="I416">
            <v>0</v>
          </cell>
          <cell r="K416" t="str">
            <v>Juniper</v>
          </cell>
          <cell r="L416">
            <v>0</v>
          </cell>
          <cell r="M416">
            <v>0</v>
          </cell>
          <cell r="N416">
            <v>0</v>
          </cell>
          <cell r="O416">
            <v>0</v>
          </cell>
          <cell r="P416">
            <v>0</v>
          </cell>
          <cell r="Q416">
            <v>0</v>
          </cell>
          <cell r="R416">
            <v>0</v>
          </cell>
        </row>
        <row r="417">
          <cell r="B417" t="str">
            <v>Laurel Networks</v>
          </cell>
          <cell r="C417">
            <v>0</v>
          </cell>
          <cell r="D417">
            <v>0</v>
          </cell>
          <cell r="E417">
            <v>0</v>
          </cell>
          <cell r="F417">
            <v>0</v>
          </cell>
          <cell r="G417">
            <v>0</v>
          </cell>
          <cell r="H417">
            <v>0</v>
          </cell>
          <cell r="I417">
            <v>0</v>
          </cell>
          <cell r="K417" t="str">
            <v>Laurel Networks</v>
          </cell>
          <cell r="L417">
            <v>0</v>
          </cell>
          <cell r="M417">
            <v>0</v>
          </cell>
          <cell r="N417">
            <v>0</v>
          </cell>
          <cell r="O417">
            <v>0</v>
          </cell>
          <cell r="P417">
            <v>0</v>
          </cell>
          <cell r="Q417">
            <v>0</v>
          </cell>
          <cell r="R417">
            <v>0</v>
          </cell>
        </row>
        <row r="418">
          <cell r="B418" t="str">
            <v>Lucent</v>
          </cell>
          <cell r="C418">
            <v>0</v>
          </cell>
          <cell r="D418">
            <v>0</v>
          </cell>
          <cell r="E418">
            <v>0</v>
          </cell>
          <cell r="F418">
            <v>0</v>
          </cell>
          <cell r="G418">
            <v>0</v>
          </cell>
          <cell r="H418">
            <v>0</v>
          </cell>
          <cell r="I418">
            <v>0</v>
          </cell>
          <cell r="K418" t="str">
            <v>Lucent</v>
          </cell>
          <cell r="L418">
            <v>0</v>
          </cell>
          <cell r="M418">
            <v>0</v>
          </cell>
          <cell r="N418">
            <v>0</v>
          </cell>
          <cell r="O418">
            <v>0</v>
          </cell>
          <cell r="P418">
            <v>0</v>
          </cell>
          <cell r="Q418">
            <v>0</v>
          </cell>
          <cell r="R418">
            <v>0</v>
          </cell>
        </row>
        <row r="419">
          <cell r="B419" t="str">
            <v>NEC</v>
          </cell>
          <cell r="C419">
            <v>0</v>
          </cell>
          <cell r="D419">
            <v>0</v>
          </cell>
          <cell r="E419">
            <v>0</v>
          </cell>
          <cell r="F419">
            <v>0</v>
          </cell>
          <cell r="G419">
            <v>0</v>
          </cell>
          <cell r="H419">
            <v>0</v>
          </cell>
          <cell r="I419">
            <v>0</v>
          </cell>
          <cell r="K419" t="str">
            <v>NEC</v>
          </cell>
          <cell r="L419">
            <v>0</v>
          </cell>
          <cell r="M419">
            <v>0</v>
          </cell>
          <cell r="N419">
            <v>0</v>
          </cell>
          <cell r="O419">
            <v>0</v>
          </cell>
          <cell r="P419">
            <v>0</v>
          </cell>
          <cell r="Q419">
            <v>0</v>
          </cell>
          <cell r="R419">
            <v>0</v>
          </cell>
        </row>
        <row r="420">
          <cell r="B420" t="str">
            <v>Nokia Siemens Networks</v>
          </cell>
          <cell r="C420">
            <v>0</v>
          </cell>
          <cell r="D420">
            <v>0</v>
          </cell>
          <cell r="E420">
            <v>0</v>
          </cell>
          <cell r="F420">
            <v>0</v>
          </cell>
          <cell r="G420">
            <v>0</v>
          </cell>
          <cell r="H420">
            <v>0</v>
          </cell>
          <cell r="I420">
            <v>0</v>
          </cell>
          <cell r="K420" t="str">
            <v>Nokia Siemens Networks</v>
          </cell>
          <cell r="L420">
            <v>0</v>
          </cell>
          <cell r="M420">
            <v>0</v>
          </cell>
          <cell r="N420">
            <v>0</v>
          </cell>
          <cell r="O420">
            <v>0</v>
          </cell>
          <cell r="P420">
            <v>0</v>
          </cell>
          <cell r="Q420">
            <v>0</v>
          </cell>
          <cell r="R420">
            <v>0</v>
          </cell>
        </row>
        <row r="421">
          <cell r="B421" t="str">
            <v>Nortel</v>
          </cell>
          <cell r="C421">
            <v>0</v>
          </cell>
          <cell r="D421">
            <v>0</v>
          </cell>
          <cell r="E421">
            <v>1</v>
          </cell>
          <cell r="F421">
            <v>0</v>
          </cell>
          <cell r="G421">
            <v>0.3</v>
          </cell>
          <cell r="H421">
            <v>5</v>
          </cell>
          <cell r="I421">
            <v>6.3</v>
          </cell>
          <cell r="K421" t="str">
            <v>Nortel</v>
          </cell>
          <cell r="L421">
            <v>0</v>
          </cell>
          <cell r="M421">
            <v>0</v>
          </cell>
          <cell r="N421">
            <v>5</v>
          </cell>
          <cell r="O421">
            <v>0</v>
          </cell>
          <cell r="P421">
            <v>5</v>
          </cell>
          <cell r="Q421">
            <v>21</v>
          </cell>
          <cell r="R421">
            <v>31</v>
          </cell>
        </row>
        <row r="422">
          <cell r="B422" t="str">
            <v>Procket</v>
          </cell>
          <cell r="C422">
            <v>0</v>
          </cell>
          <cell r="D422">
            <v>0</v>
          </cell>
          <cell r="E422">
            <v>0</v>
          </cell>
          <cell r="F422">
            <v>0</v>
          </cell>
          <cell r="G422">
            <v>0</v>
          </cell>
          <cell r="H422">
            <v>0</v>
          </cell>
          <cell r="I422">
            <v>0</v>
          </cell>
          <cell r="K422" t="str">
            <v>Procket</v>
          </cell>
          <cell r="L422">
            <v>0</v>
          </cell>
          <cell r="M422">
            <v>0</v>
          </cell>
          <cell r="N422">
            <v>0</v>
          </cell>
          <cell r="O422">
            <v>0</v>
          </cell>
          <cell r="P422">
            <v>0</v>
          </cell>
          <cell r="Q422">
            <v>0</v>
          </cell>
          <cell r="R422">
            <v>0</v>
          </cell>
        </row>
        <row r="423">
          <cell r="B423" t="str">
            <v>Quarry</v>
          </cell>
          <cell r="C423">
            <v>0</v>
          </cell>
          <cell r="D423">
            <v>0</v>
          </cell>
          <cell r="E423">
            <v>0</v>
          </cell>
          <cell r="F423">
            <v>0</v>
          </cell>
          <cell r="G423">
            <v>0</v>
          </cell>
          <cell r="H423">
            <v>0</v>
          </cell>
          <cell r="I423">
            <v>0</v>
          </cell>
          <cell r="K423" t="str">
            <v>Quarry</v>
          </cell>
          <cell r="L423">
            <v>0</v>
          </cell>
          <cell r="M423">
            <v>0</v>
          </cell>
          <cell r="N423">
            <v>0</v>
          </cell>
          <cell r="O423">
            <v>0</v>
          </cell>
          <cell r="P423">
            <v>0</v>
          </cell>
          <cell r="Q423">
            <v>0</v>
          </cell>
          <cell r="R423">
            <v>0</v>
          </cell>
        </row>
        <row r="424">
          <cell r="B424" t="str">
            <v>Redback</v>
          </cell>
          <cell r="C424">
            <v>0</v>
          </cell>
          <cell r="D424">
            <v>0</v>
          </cell>
          <cell r="E424">
            <v>0</v>
          </cell>
          <cell r="F424">
            <v>0</v>
          </cell>
          <cell r="G424">
            <v>0</v>
          </cell>
          <cell r="H424">
            <v>0</v>
          </cell>
          <cell r="I424">
            <v>0</v>
          </cell>
          <cell r="K424" t="str">
            <v>Redback</v>
          </cell>
          <cell r="L424">
            <v>0</v>
          </cell>
          <cell r="M424">
            <v>0</v>
          </cell>
          <cell r="N424">
            <v>0</v>
          </cell>
          <cell r="O424">
            <v>0</v>
          </cell>
          <cell r="P424">
            <v>0</v>
          </cell>
          <cell r="Q424">
            <v>0</v>
          </cell>
          <cell r="R424">
            <v>0</v>
          </cell>
        </row>
        <row r="425">
          <cell r="B425" t="str">
            <v>Riverstone</v>
          </cell>
          <cell r="C425">
            <v>0</v>
          </cell>
          <cell r="D425">
            <v>0</v>
          </cell>
          <cell r="E425">
            <v>0</v>
          </cell>
          <cell r="F425">
            <v>0</v>
          </cell>
          <cell r="G425">
            <v>0</v>
          </cell>
          <cell r="H425">
            <v>0</v>
          </cell>
          <cell r="I425">
            <v>0</v>
          </cell>
          <cell r="K425" t="str">
            <v>Riverstone</v>
          </cell>
          <cell r="L425">
            <v>0</v>
          </cell>
          <cell r="M425">
            <v>0</v>
          </cell>
          <cell r="N425">
            <v>0</v>
          </cell>
          <cell r="O425">
            <v>0</v>
          </cell>
          <cell r="P425">
            <v>0</v>
          </cell>
          <cell r="Q425">
            <v>0</v>
          </cell>
          <cell r="R425">
            <v>0</v>
          </cell>
        </row>
        <row r="426">
          <cell r="B426" t="str">
            <v>Tellabs</v>
          </cell>
          <cell r="C426">
            <v>0</v>
          </cell>
          <cell r="D426">
            <v>0</v>
          </cell>
          <cell r="E426">
            <v>0</v>
          </cell>
          <cell r="F426">
            <v>0</v>
          </cell>
          <cell r="G426">
            <v>0</v>
          </cell>
          <cell r="H426">
            <v>0</v>
          </cell>
          <cell r="I426">
            <v>0</v>
          </cell>
          <cell r="K426" t="str">
            <v>Tellabs</v>
          </cell>
          <cell r="L426">
            <v>0</v>
          </cell>
          <cell r="M426">
            <v>0</v>
          </cell>
          <cell r="N426">
            <v>0</v>
          </cell>
          <cell r="O426">
            <v>0</v>
          </cell>
          <cell r="P426">
            <v>0</v>
          </cell>
          <cell r="Q426">
            <v>0</v>
          </cell>
          <cell r="R426">
            <v>0</v>
          </cell>
        </row>
        <row r="427">
          <cell r="B427" t="str">
            <v>ZTE</v>
          </cell>
          <cell r="C427">
            <v>0</v>
          </cell>
          <cell r="D427">
            <v>0</v>
          </cell>
          <cell r="E427">
            <v>0</v>
          </cell>
          <cell r="F427">
            <v>0</v>
          </cell>
          <cell r="G427">
            <v>0</v>
          </cell>
          <cell r="H427">
            <v>0</v>
          </cell>
          <cell r="I427">
            <v>0</v>
          </cell>
          <cell r="K427" t="str">
            <v>ZTE</v>
          </cell>
          <cell r="L427">
            <v>0</v>
          </cell>
          <cell r="M427">
            <v>0</v>
          </cell>
          <cell r="N427">
            <v>0</v>
          </cell>
          <cell r="O427">
            <v>0</v>
          </cell>
          <cell r="P427">
            <v>0</v>
          </cell>
          <cell r="Q427">
            <v>0</v>
          </cell>
          <cell r="R427">
            <v>0</v>
          </cell>
        </row>
        <row r="428">
          <cell r="B428" t="str">
            <v>Other</v>
          </cell>
          <cell r="C428">
            <v>0</v>
          </cell>
          <cell r="D428">
            <v>0</v>
          </cell>
          <cell r="E428">
            <v>0</v>
          </cell>
          <cell r="F428">
            <v>0</v>
          </cell>
          <cell r="G428">
            <v>0</v>
          </cell>
          <cell r="H428">
            <v>0</v>
          </cell>
          <cell r="I428">
            <v>0</v>
          </cell>
          <cell r="K428" t="str">
            <v>Other</v>
          </cell>
          <cell r="L428">
            <v>0</v>
          </cell>
          <cell r="M428">
            <v>0</v>
          </cell>
          <cell r="N428">
            <v>0</v>
          </cell>
          <cell r="O428">
            <v>0</v>
          </cell>
          <cell r="P428">
            <v>0</v>
          </cell>
          <cell r="Q428">
            <v>0</v>
          </cell>
          <cell r="R428">
            <v>0</v>
          </cell>
        </row>
        <row r="429">
          <cell r="B429" t="str">
            <v>Total</v>
          </cell>
          <cell r="C429">
            <v>13</v>
          </cell>
          <cell r="D429">
            <v>11</v>
          </cell>
          <cell r="E429">
            <v>4.2</v>
          </cell>
          <cell r="F429">
            <v>0</v>
          </cell>
          <cell r="G429">
            <v>14.5</v>
          </cell>
          <cell r="H429">
            <v>21</v>
          </cell>
          <cell r="I429">
            <v>63.7</v>
          </cell>
          <cell r="K429" t="str">
            <v>Total</v>
          </cell>
          <cell r="L429">
            <v>32</v>
          </cell>
          <cell r="M429">
            <v>208</v>
          </cell>
          <cell r="N429">
            <v>111</v>
          </cell>
          <cell r="O429">
            <v>0</v>
          </cell>
          <cell r="P429">
            <v>503</v>
          </cell>
          <cell r="Q429">
            <v>156</v>
          </cell>
          <cell r="R429">
            <v>1010</v>
          </cell>
        </row>
        <row r="433">
          <cell r="B433" t="str">
            <v>Vendor</v>
          </cell>
          <cell r="C433" t="str">
            <v>Core IP/MPLS</v>
          </cell>
          <cell r="D433" t="str">
            <v xml:space="preserve">Edge IP/MPLS </v>
          </cell>
          <cell r="E433" t="str">
            <v>Subscriber Service Router</v>
          </cell>
          <cell r="F433" t="str">
            <v>BRAS</v>
          </cell>
          <cell r="G433" t="str">
            <v>IP/Ethernet</v>
          </cell>
          <cell r="H433" t="str">
            <v>ATM/MPLS</v>
          </cell>
          <cell r="I433" t="str">
            <v>Total IPS</v>
          </cell>
          <cell r="K433" t="str">
            <v>Vendor</v>
          </cell>
          <cell r="L433" t="str">
            <v>Core IP/MPLS</v>
          </cell>
          <cell r="M433" t="str">
            <v>Edge IP/MPLS</v>
          </cell>
          <cell r="N433" t="str">
            <v>Subscriber Service Router</v>
          </cell>
          <cell r="O433" t="str">
            <v>BRAS</v>
          </cell>
          <cell r="P433" t="str">
            <v>IP/Ethernet</v>
          </cell>
          <cell r="Q433" t="str">
            <v>ATM/MPLS</v>
          </cell>
          <cell r="R433" t="str">
            <v>Total IPS</v>
          </cell>
        </row>
        <row r="434">
          <cell r="B434" t="str">
            <v>Alaxala Networks</v>
          </cell>
          <cell r="I434">
            <v>0</v>
          </cell>
          <cell r="K434" t="str">
            <v>Alaxala Networks</v>
          </cell>
          <cell r="R434">
            <v>0</v>
          </cell>
        </row>
        <row r="435">
          <cell r="B435" t="str">
            <v>Alcatel-Lucent</v>
          </cell>
          <cell r="C435">
            <v>0</v>
          </cell>
          <cell r="D435">
            <v>0</v>
          </cell>
          <cell r="E435">
            <v>0</v>
          </cell>
          <cell r="F435">
            <v>0</v>
          </cell>
          <cell r="G435">
            <v>0</v>
          </cell>
          <cell r="H435">
            <v>11</v>
          </cell>
          <cell r="I435">
            <v>11</v>
          </cell>
          <cell r="K435" t="str">
            <v>Alcatel-Lucent</v>
          </cell>
          <cell r="L435">
            <v>0</v>
          </cell>
          <cell r="M435">
            <v>0</v>
          </cell>
          <cell r="N435">
            <v>0</v>
          </cell>
          <cell r="O435">
            <v>0</v>
          </cell>
          <cell r="P435">
            <v>0</v>
          </cell>
          <cell r="Q435">
            <v>90</v>
          </cell>
          <cell r="R435">
            <v>90</v>
          </cell>
        </row>
        <row r="436">
          <cell r="B436" t="str">
            <v>Atrica</v>
          </cell>
          <cell r="I436">
            <v>0</v>
          </cell>
          <cell r="K436" t="str">
            <v>Atrica</v>
          </cell>
          <cell r="R436">
            <v>0</v>
          </cell>
        </row>
        <row r="437">
          <cell r="B437" t="str">
            <v>Avici</v>
          </cell>
          <cell r="C437">
            <v>0</v>
          </cell>
          <cell r="D437">
            <v>0</v>
          </cell>
          <cell r="E437">
            <v>0</v>
          </cell>
          <cell r="F437">
            <v>0</v>
          </cell>
          <cell r="G437">
            <v>0</v>
          </cell>
          <cell r="H437">
            <v>0</v>
          </cell>
          <cell r="I437">
            <v>0</v>
          </cell>
          <cell r="K437" t="str">
            <v>Avici</v>
          </cell>
          <cell r="L437">
            <v>0</v>
          </cell>
          <cell r="M437">
            <v>0</v>
          </cell>
          <cell r="N437">
            <v>0</v>
          </cell>
          <cell r="O437">
            <v>0</v>
          </cell>
          <cell r="P437">
            <v>0</v>
          </cell>
          <cell r="Q437">
            <v>0</v>
          </cell>
          <cell r="R437">
            <v>0</v>
          </cell>
        </row>
        <row r="438">
          <cell r="B438" t="str">
            <v>Brocade</v>
          </cell>
          <cell r="C438">
            <v>0</v>
          </cell>
          <cell r="D438">
            <v>0</v>
          </cell>
          <cell r="E438">
            <v>0</v>
          </cell>
          <cell r="F438">
            <v>0</v>
          </cell>
          <cell r="G438">
            <v>0</v>
          </cell>
          <cell r="H438">
            <v>0</v>
          </cell>
          <cell r="I438">
            <v>0</v>
          </cell>
          <cell r="K438" t="str">
            <v>Brocade</v>
          </cell>
          <cell r="L438">
            <v>0</v>
          </cell>
          <cell r="M438">
            <v>0</v>
          </cell>
          <cell r="N438">
            <v>0</v>
          </cell>
          <cell r="O438">
            <v>0</v>
          </cell>
          <cell r="P438">
            <v>8</v>
          </cell>
          <cell r="Q438">
            <v>0</v>
          </cell>
          <cell r="R438">
            <v>8</v>
          </cell>
        </row>
        <row r="439">
          <cell r="B439" t="str">
            <v>Caspian</v>
          </cell>
          <cell r="C439">
            <v>0</v>
          </cell>
          <cell r="D439">
            <v>0</v>
          </cell>
          <cell r="E439">
            <v>0</v>
          </cell>
          <cell r="F439">
            <v>0</v>
          </cell>
          <cell r="G439">
            <v>0</v>
          </cell>
          <cell r="H439">
            <v>0</v>
          </cell>
          <cell r="I439">
            <v>0</v>
          </cell>
          <cell r="K439" t="str">
            <v>Caspian</v>
          </cell>
          <cell r="L439">
            <v>0</v>
          </cell>
          <cell r="M439">
            <v>0</v>
          </cell>
          <cell r="N439">
            <v>0</v>
          </cell>
          <cell r="O439">
            <v>0</v>
          </cell>
          <cell r="P439">
            <v>0</v>
          </cell>
          <cell r="Q439">
            <v>0</v>
          </cell>
          <cell r="R439">
            <v>0</v>
          </cell>
        </row>
        <row r="440">
          <cell r="B440" t="str">
            <v>Chiaro</v>
          </cell>
          <cell r="C440">
            <v>0</v>
          </cell>
          <cell r="D440">
            <v>0</v>
          </cell>
          <cell r="E440">
            <v>0</v>
          </cell>
          <cell r="F440">
            <v>0</v>
          </cell>
          <cell r="G440">
            <v>0</v>
          </cell>
          <cell r="H440">
            <v>0</v>
          </cell>
          <cell r="I440">
            <v>0</v>
          </cell>
          <cell r="K440" t="str">
            <v>Chiaro</v>
          </cell>
          <cell r="L440">
            <v>0</v>
          </cell>
          <cell r="M440">
            <v>0</v>
          </cell>
          <cell r="N440">
            <v>0</v>
          </cell>
          <cell r="O440">
            <v>0</v>
          </cell>
          <cell r="P440">
            <v>0</v>
          </cell>
          <cell r="Q440">
            <v>0</v>
          </cell>
          <cell r="R440">
            <v>0</v>
          </cell>
        </row>
        <row r="441">
          <cell r="B441" t="str">
            <v>Ciena</v>
          </cell>
          <cell r="C441">
            <v>0</v>
          </cell>
          <cell r="D441">
            <v>0</v>
          </cell>
          <cell r="E441">
            <v>0</v>
          </cell>
          <cell r="F441">
            <v>0</v>
          </cell>
          <cell r="G441">
            <v>0</v>
          </cell>
          <cell r="H441">
            <v>0</v>
          </cell>
          <cell r="I441">
            <v>0</v>
          </cell>
          <cell r="K441" t="str">
            <v>Ciena</v>
          </cell>
          <cell r="L441">
            <v>0</v>
          </cell>
          <cell r="M441">
            <v>0</v>
          </cell>
          <cell r="N441">
            <v>0</v>
          </cell>
          <cell r="O441">
            <v>0</v>
          </cell>
          <cell r="P441">
            <v>0</v>
          </cell>
          <cell r="Q441">
            <v>0</v>
          </cell>
          <cell r="R441">
            <v>0</v>
          </cell>
        </row>
        <row r="442">
          <cell r="B442" t="str">
            <v>Cisco</v>
          </cell>
          <cell r="C442">
            <v>14</v>
          </cell>
          <cell r="D442">
            <v>11</v>
          </cell>
          <cell r="E442">
            <v>4</v>
          </cell>
          <cell r="F442">
            <v>0</v>
          </cell>
          <cell r="G442">
            <v>14</v>
          </cell>
          <cell r="H442">
            <v>3.8</v>
          </cell>
          <cell r="I442">
            <v>46.8</v>
          </cell>
          <cell r="K442" t="str">
            <v>Cisco</v>
          </cell>
          <cell r="L442">
            <v>37</v>
          </cell>
          <cell r="M442">
            <v>234</v>
          </cell>
          <cell r="N442">
            <v>132</v>
          </cell>
          <cell r="O442">
            <v>0</v>
          </cell>
          <cell r="P442">
            <v>480</v>
          </cell>
          <cell r="Q442">
            <v>37</v>
          </cell>
          <cell r="R442">
            <v>920</v>
          </cell>
        </row>
        <row r="443">
          <cell r="B443" t="str">
            <v>Cosine</v>
          </cell>
          <cell r="C443">
            <v>0</v>
          </cell>
          <cell r="D443">
            <v>0</v>
          </cell>
          <cell r="E443">
            <v>0</v>
          </cell>
          <cell r="F443">
            <v>0</v>
          </cell>
          <cell r="G443">
            <v>0</v>
          </cell>
          <cell r="H443">
            <v>0</v>
          </cell>
          <cell r="I443">
            <v>0</v>
          </cell>
          <cell r="K443" t="str">
            <v>Cosine</v>
          </cell>
          <cell r="L443">
            <v>0</v>
          </cell>
          <cell r="M443">
            <v>0</v>
          </cell>
          <cell r="N443">
            <v>0</v>
          </cell>
          <cell r="O443">
            <v>0</v>
          </cell>
          <cell r="P443">
            <v>0</v>
          </cell>
          <cell r="Q443">
            <v>0</v>
          </cell>
          <cell r="R443">
            <v>0</v>
          </cell>
        </row>
        <row r="444">
          <cell r="B444" t="str">
            <v>ECI Telecom</v>
          </cell>
          <cell r="C444">
            <v>0</v>
          </cell>
          <cell r="D444">
            <v>0</v>
          </cell>
          <cell r="E444">
            <v>0</v>
          </cell>
          <cell r="F444">
            <v>0</v>
          </cell>
          <cell r="G444">
            <v>0</v>
          </cell>
          <cell r="H444">
            <v>0</v>
          </cell>
          <cell r="I444">
            <v>0</v>
          </cell>
          <cell r="K444" t="str">
            <v>ECI Telecom</v>
          </cell>
          <cell r="L444">
            <v>0</v>
          </cell>
          <cell r="M444">
            <v>0</v>
          </cell>
          <cell r="N444">
            <v>0</v>
          </cell>
          <cell r="O444">
            <v>0</v>
          </cell>
          <cell r="P444">
            <v>0</v>
          </cell>
          <cell r="Q444">
            <v>0</v>
          </cell>
          <cell r="R444">
            <v>0</v>
          </cell>
        </row>
        <row r="445">
          <cell r="B445" t="str">
            <v>Equipe</v>
          </cell>
          <cell r="C445">
            <v>0</v>
          </cell>
          <cell r="D445">
            <v>0</v>
          </cell>
          <cell r="E445">
            <v>0</v>
          </cell>
          <cell r="F445">
            <v>0</v>
          </cell>
          <cell r="G445">
            <v>0</v>
          </cell>
          <cell r="H445">
            <v>0</v>
          </cell>
          <cell r="I445">
            <v>0</v>
          </cell>
          <cell r="K445" t="str">
            <v>Equipe</v>
          </cell>
          <cell r="L445">
            <v>0</v>
          </cell>
          <cell r="M445">
            <v>0</v>
          </cell>
          <cell r="N445">
            <v>0</v>
          </cell>
          <cell r="O445">
            <v>0</v>
          </cell>
          <cell r="P445">
            <v>0</v>
          </cell>
          <cell r="Q445">
            <v>0</v>
          </cell>
          <cell r="R445">
            <v>0</v>
          </cell>
        </row>
        <row r="446">
          <cell r="B446" t="str">
            <v>Ericsson</v>
          </cell>
          <cell r="C446">
            <v>0</v>
          </cell>
          <cell r="D446">
            <v>0</v>
          </cell>
          <cell r="E446">
            <v>0</v>
          </cell>
          <cell r="F446">
            <v>0</v>
          </cell>
          <cell r="G446">
            <v>0</v>
          </cell>
          <cell r="H446">
            <v>4</v>
          </cell>
          <cell r="I446">
            <v>4</v>
          </cell>
          <cell r="K446" t="str">
            <v>Ericsson</v>
          </cell>
          <cell r="L446">
            <v>0</v>
          </cell>
          <cell r="M446">
            <v>0</v>
          </cell>
          <cell r="N446">
            <v>0</v>
          </cell>
          <cell r="O446">
            <v>0</v>
          </cell>
          <cell r="P446">
            <v>0</v>
          </cell>
          <cell r="Q446">
            <v>14</v>
          </cell>
          <cell r="R446">
            <v>14</v>
          </cell>
        </row>
        <row r="447">
          <cell r="B447" t="str">
            <v>Extreme</v>
          </cell>
          <cell r="C447">
            <v>0</v>
          </cell>
          <cell r="D447">
            <v>0</v>
          </cell>
          <cell r="E447">
            <v>0</v>
          </cell>
          <cell r="F447">
            <v>0</v>
          </cell>
          <cell r="G447">
            <v>0.2</v>
          </cell>
          <cell r="H447">
            <v>0</v>
          </cell>
          <cell r="I447">
            <v>0.2</v>
          </cell>
          <cell r="K447" t="str">
            <v>Extreme</v>
          </cell>
          <cell r="L447">
            <v>0</v>
          </cell>
          <cell r="M447">
            <v>0</v>
          </cell>
          <cell r="N447">
            <v>0</v>
          </cell>
          <cell r="O447">
            <v>0</v>
          </cell>
          <cell r="P447">
            <v>9</v>
          </cell>
          <cell r="Q447">
            <v>0</v>
          </cell>
          <cell r="R447">
            <v>9</v>
          </cell>
        </row>
        <row r="448">
          <cell r="B448" t="str">
            <v>Force10</v>
          </cell>
          <cell r="C448">
            <v>0</v>
          </cell>
          <cell r="D448">
            <v>0</v>
          </cell>
          <cell r="E448">
            <v>0</v>
          </cell>
          <cell r="F448">
            <v>0</v>
          </cell>
          <cell r="G448">
            <v>0</v>
          </cell>
          <cell r="H448">
            <v>0</v>
          </cell>
          <cell r="I448">
            <v>0</v>
          </cell>
          <cell r="K448" t="str">
            <v>Force10</v>
          </cell>
          <cell r="L448">
            <v>0</v>
          </cell>
          <cell r="M448">
            <v>0</v>
          </cell>
          <cell r="N448">
            <v>0</v>
          </cell>
          <cell r="O448">
            <v>0</v>
          </cell>
          <cell r="P448">
            <v>0</v>
          </cell>
          <cell r="Q448">
            <v>0</v>
          </cell>
          <cell r="R448">
            <v>0</v>
          </cell>
        </row>
        <row r="449">
          <cell r="B449" t="str">
            <v>Fujitsu</v>
          </cell>
          <cell r="C449">
            <v>0</v>
          </cell>
          <cell r="D449">
            <v>0</v>
          </cell>
          <cell r="E449">
            <v>0</v>
          </cell>
          <cell r="F449">
            <v>0</v>
          </cell>
          <cell r="G449">
            <v>0</v>
          </cell>
          <cell r="H449">
            <v>0</v>
          </cell>
          <cell r="I449">
            <v>0</v>
          </cell>
          <cell r="K449" t="str">
            <v>Fujitsu</v>
          </cell>
          <cell r="L449">
            <v>0</v>
          </cell>
          <cell r="M449">
            <v>0</v>
          </cell>
          <cell r="N449">
            <v>0</v>
          </cell>
          <cell r="O449">
            <v>0</v>
          </cell>
          <cell r="P449">
            <v>0</v>
          </cell>
          <cell r="Q449">
            <v>0</v>
          </cell>
          <cell r="R449">
            <v>0</v>
          </cell>
        </row>
        <row r="450">
          <cell r="B450" t="str">
            <v>Hammerhead Systems</v>
          </cell>
          <cell r="C450">
            <v>0</v>
          </cell>
          <cell r="D450">
            <v>0</v>
          </cell>
          <cell r="E450">
            <v>0</v>
          </cell>
          <cell r="F450">
            <v>0</v>
          </cell>
          <cell r="G450">
            <v>0</v>
          </cell>
          <cell r="H450">
            <v>0</v>
          </cell>
          <cell r="I450">
            <v>0</v>
          </cell>
          <cell r="K450" t="str">
            <v>Hammerhead Systems</v>
          </cell>
          <cell r="L450">
            <v>0</v>
          </cell>
          <cell r="M450">
            <v>0</v>
          </cell>
          <cell r="N450">
            <v>0</v>
          </cell>
          <cell r="O450">
            <v>0</v>
          </cell>
          <cell r="P450">
            <v>0</v>
          </cell>
          <cell r="Q450">
            <v>0</v>
          </cell>
          <cell r="R450">
            <v>0</v>
          </cell>
        </row>
        <row r="451">
          <cell r="B451" t="str">
            <v>Hitachi</v>
          </cell>
          <cell r="C451">
            <v>0</v>
          </cell>
          <cell r="D451">
            <v>0</v>
          </cell>
          <cell r="E451">
            <v>0</v>
          </cell>
          <cell r="F451">
            <v>0</v>
          </cell>
          <cell r="G451">
            <v>0</v>
          </cell>
          <cell r="H451">
            <v>0</v>
          </cell>
          <cell r="I451">
            <v>0</v>
          </cell>
          <cell r="K451" t="str">
            <v>Hitachi</v>
          </cell>
          <cell r="L451">
            <v>0</v>
          </cell>
          <cell r="M451">
            <v>0</v>
          </cell>
          <cell r="N451">
            <v>0</v>
          </cell>
          <cell r="O451">
            <v>0</v>
          </cell>
          <cell r="P451">
            <v>0</v>
          </cell>
          <cell r="Q451">
            <v>0</v>
          </cell>
          <cell r="R451">
            <v>0</v>
          </cell>
        </row>
        <row r="452">
          <cell r="B452" t="str">
            <v>Hitachi Cable</v>
          </cell>
          <cell r="C452">
            <v>0</v>
          </cell>
          <cell r="D452">
            <v>0</v>
          </cell>
          <cell r="E452">
            <v>0</v>
          </cell>
          <cell r="F452">
            <v>0</v>
          </cell>
          <cell r="G452">
            <v>0</v>
          </cell>
          <cell r="H452">
            <v>0</v>
          </cell>
          <cell r="I452">
            <v>0</v>
          </cell>
          <cell r="K452" t="str">
            <v>Hitachi Cable</v>
          </cell>
          <cell r="L452">
            <v>0</v>
          </cell>
          <cell r="M452">
            <v>0</v>
          </cell>
          <cell r="N452">
            <v>0</v>
          </cell>
          <cell r="O452">
            <v>0</v>
          </cell>
          <cell r="P452">
            <v>0</v>
          </cell>
          <cell r="Q452">
            <v>0</v>
          </cell>
          <cell r="R452">
            <v>0</v>
          </cell>
        </row>
        <row r="453">
          <cell r="B453" t="str">
            <v>Huawei</v>
          </cell>
          <cell r="C453">
            <v>0</v>
          </cell>
          <cell r="D453">
            <v>0</v>
          </cell>
          <cell r="E453">
            <v>0</v>
          </cell>
          <cell r="F453">
            <v>0</v>
          </cell>
          <cell r="G453">
            <v>0</v>
          </cell>
          <cell r="H453">
            <v>0</v>
          </cell>
          <cell r="I453">
            <v>0</v>
          </cell>
          <cell r="K453" t="str">
            <v>Huawei</v>
          </cell>
          <cell r="L453">
            <v>0</v>
          </cell>
          <cell r="M453">
            <v>0</v>
          </cell>
          <cell r="N453">
            <v>0</v>
          </cell>
          <cell r="O453">
            <v>0</v>
          </cell>
          <cell r="P453">
            <v>0</v>
          </cell>
          <cell r="Q453">
            <v>0</v>
          </cell>
          <cell r="R453">
            <v>0</v>
          </cell>
        </row>
        <row r="454">
          <cell r="B454" t="str">
            <v>Hyperchip</v>
          </cell>
          <cell r="C454">
            <v>0</v>
          </cell>
          <cell r="D454">
            <v>0</v>
          </cell>
          <cell r="E454">
            <v>0</v>
          </cell>
          <cell r="F454">
            <v>0</v>
          </cell>
          <cell r="G454">
            <v>0</v>
          </cell>
          <cell r="H454">
            <v>0</v>
          </cell>
          <cell r="I454">
            <v>0</v>
          </cell>
          <cell r="K454" t="str">
            <v>Hyperchip</v>
          </cell>
          <cell r="L454">
            <v>0</v>
          </cell>
          <cell r="M454">
            <v>0</v>
          </cell>
          <cell r="N454">
            <v>0</v>
          </cell>
          <cell r="O454">
            <v>0</v>
          </cell>
          <cell r="P454">
            <v>0</v>
          </cell>
          <cell r="Q454">
            <v>0</v>
          </cell>
          <cell r="R454">
            <v>0</v>
          </cell>
        </row>
        <row r="455">
          <cell r="B455" t="str">
            <v>Juniper</v>
          </cell>
          <cell r="C455">
            <v>0</v>
          </cell>
          <cell r="D455">
            <v>0</v>
          </cell>
          <cell r="E455">
            <v>0</v>
          </cell>
          <cell r="F455">
            <v>0</v>
          </cell>
          <cell r="G455">
            <v>0</v>
          </cell>
          <cell r="H455">
            <v>0</v>
          </cell>
          <cell r="I455">
            <v>0</v>
          </cell>
          <cell r="K455" t="str">
            <v>Juniper</v>
          </cell>
          <cell r="L455">
            <v>0</v>
          </cell>
          <cell r="M455">
            <v>0</v>
          </cell>
          <cell r="N455">
            <v>0</v>
          </cell>
          <cell r="O455">
            <v>0</v>
          </cell>
          <cell r="P455">
            <v>0</v>
          </cell>
          <cell r="Q455">
            <v>0</v>
          </cell>
          <cell r="R455">
            <v>0</v>
          </cell>
        </row>
        <row r="456">
          <cell r="B456" t="str">
            <v>Laurel Networks</v>
          </cell>
          <cell r="C456">
            <v>0</v>
          </cell>
          <cell r="D456">
            <v>0</v>
          </cell>
          <cell r="E456">
            <v>0</v>
          </cell>
          <cell r="F456">
            <v>0</v>
          </cell>
          <cell r="G456">
            <v>0</v>
          </cell>
          <cell r="H456">
            <v>0</v>
          </cell>
          <cell r="I456">
            <v>0</v>
          </cell>
          <cell r="K456" t="str">
            <v>Laurel Networks</v>
          </cell>
          <cell r="L456">
            <v>0</v>
          </cell>
          <cell r="M456">
            <v>0</v>
          </cell>
          <cell r="N456">
            <v>0</v>
          </cell>
          <cell r="O456">
            <v>0</v>
          </cell>
          <cell r="P456">
            <v>0</v>
          </cell>
          <cell r="Q456">
            <v>0</v>
          </cell>
          <cell r="R456">
            <v>0</v>
          </cell>
        </row>
        <row r="457">
          <cell r="B457" t="str">
            <v>Lucent</v>
          </cell>
          <cell r="C457">
            <v>0</v>
          </cell>
          <cell r="D457">
            <v>0</v>
          </cell>
          <cell r="E457">
            <v>0</v>
          </cell>
          <cell r="F457">
            <v>0</v>
          </cell>
          <cell r="G457">
            <v>0</v>
          </cell>
          <cell r="H457">
            <v>0</v>
          </cell>
          <cell r="I457">
            <v>0</v>
          </cell>
          <cell r="K457" t="str">
            <v>Lucent</v>
          </cell>
          <cell r="L457">
            <v>0</v>
          </cell>
          <cell r="M457">
            <v>0</v>
          </cell>
          <cell r="N457">
            <v>0</v>
          </cell>
          <cell r="O457">
            <v>0</v>
          </cell>
          <cell r="P457">
            <v>0</v>
          </cell>
          <cell r="Q457">
            <v>0</v>
          </cell>
          <cell r="R457">
            <v>0</v>
          </cell>
        </row>
        <row r="458">
          <cell r="B458" t="str">
            <v>NEC</v>
          </cell>
          <cell r="C458">
            <v>0</v>
          </cell>
          <cell r="D458">
            <v>0</v>
          </cell>
          <cell r="E458">
            <v>0</v>
          </cell>
          <cell r="F458">
            <v>0</v>
          </cell>
          <cell r="G458">
            <v>0</v>
          </cell>
          <cell r="H458">
            <v>0</v>
          </cell>
          <cell r="I458">
            <v>0</v>
          </cell>
          <cell r="K458" t="str">
            <v>NEC</v>
          </cell>
          <cell r="L458">
            <v>0</v>
          </cell>
          <cell r="M458">
            <v>0</v>
          </cell>
          <cell r="N458">
            <v>0</v>
          </cell>
          <cell r="O458">
            <v>0</v>
          </cell>
          <cell r="P458">
            <v>0</v>
          </cell>
          <cell r="Q458">
            <v>0</v>
          </cell>
          <cell r="R458">
            <v>0</v>
          </cell>
        </row>
        <row r="459">
          <cell r="B459" t="str">
            <v>Nokia Siemens Networks</v>
          </cell>
          <cell r="C459">
            <v>0</v>
          </cell>
          <cell r="D459">
            <v>0</v>
          </cell>
          <cell r="E459">
            <v>0</v>
          </cell>
          <cell r="F459">
            <v>0</v>
          </cell>
          <cell r="G459">
            <v>0</v>
          </cell>
          <cell r="H459">
            <v>0</v>
          </cell>
          <cell r="I459">
            <v>0</v>
          </cell>
          <cell r="K459" t="str">
            <v>Nokia Siemens Networks</v>
          </cell>
          <cell r="L459">
            <v>0</v>
          </cell>
          <cell r="M459">
            <v>0</v>
          </cell>
          <cell r="N459">
            <v>0</v>
          </cell>
          <cell r="O459">
            <v>0</v>
          </cell>
          <cell r="P459">
            <v>0</v>
          </cell>
          <cell r="Q459">
            <v>0</v>
          </cell>
          <cell r="R459">
            <v>0</v>
          </cell>
        </row>
        <row r="460">
          <cell r="B460" t="str">
            <v>Nortel</v>
          </cell>
          <cell r="C460">
            <v>0</v>
          </cell>
          <cell r="D460">
            <v>0</v>
          </cell>
          <cell r="E460">
            <v>1</v>
          </cell>
          <cell r="F460">
            <v>0</v>
          </cell>
          <cell r="G460">
            <v>0.3</v>
          </cell>
          <cell r="H460">
            <v>4.4000000000000004</v>
          </cell>
          <cell r="I460">
            <v>5.7</v>
          </cell>
          <cell r="K460" t="str">
            <v>Nortel</v>
          </cell>
          <cell r="L460">
            <v>0</v>
          </cell>
          <cell r="M460">
            <v>0</v>
          </cell>
          <cell r="N460">
            <v>4</v>
          </cell>
          <cell r="O460">
            <v>0</v>
          </cell>
          <cell r="P460">
            <v>5</v>
          </cell>
          <cell r="Q460">
            <v>17</v>
          </cell>
          <cell r="R460">
            <v>26</v>
          </cell>
        </row>
        <row r="461">
          <cell r="B461" t="str">
            <v>Procket</v>
          </cell>
          <cell r="C461">
            <v>0</v>
          </cell>
          <cell r="D461">
            <v>0</v>
          </cell>
          <cell r="E461">
            <v>0</v>
          </cell>
          <cell r="F461">
            <v>0</v>
          </cell>
          <cell r="G461">
            <v>0</v>
          </cell>
          <cell r="H461">
            <v>0</v>
          </cell>
          <cell r="I461">
            <v>0</v>
          </cell>
          <cell r="K461" t="str">
            <v>Procket</v>
          </cell>
          <cell r="L461">
            <v>0</v>
          </cell>
          <cell r="M461">
            <v>0</v>
          </cell>
          <cell r="N461">
            <v>0</v>
          </cell>
          <cell r="O461">
            <v>0</v>
          </cell>
          <cell r="P461">
            <v>0</v>
          </cell>
          <cell r="Q461">
            <v>0</v>
          </cell>
          <cell r="R461">
            <v>0</v>
          </cell>
        </row>
        <row r="462">
          <cell r="B462" t="str">
            <v>Quarry</v>
          </cell>
          <cell r="C462">
            <v>0</v>
          </cell>
          <cell r="D462">
            <v>0</v>
          </cell>
          <cell r="E462">
            <v>0</v>
          </cell>
          <cell r="F462">
            <v>0</v>
          </cell>
          <cell r="G462">
            <v>0</v>
          </cell>
          <cell r="H462">
            <v>0</v>
          </cell>
          <cell r="I462">
            <v>0</v>
          </cell>
          <cell r="K462" t="str">
            <v>Quarry</v>
          </cell>
          <cell r="L462">
            <v>0</v>
          </cell>
          <cell r="M462">
            <v>0</v>
          </cell>
          <cell r="N462">
            <v>0</v>
          </cell>
          <cell r="O462">
            <v>0</v>
          </cell>
          <cell r="P462">
            <v>0</v>
          </cell>
          <cell r="Q462">
            <v>0</v>
          </cell>
          <cell r="R462">
            <v>0</v>
          </cell>
        </row>
        <row r="463">
          <cell r="B463" t="str">
            <v>Redback</v>
          </cell>
          <cell r="C463">
            <v>0</v>
          </cell>
          <cell r="D463">
            <v>0</v>
          </cell>
          <cell r="E463">
            <v>0</v>
          </cell>
          <cell r="F463">
            <v>0</v>
          </cell>
          <cell r="G463">
            <v>0</v>
          </cell>
          <cell r="H463">
            <v>0</v>
          </cell>
          <cell r="I463">
            <v>0</v>
          </cell>
          <cell r="K463" t="str">
            <v>Redback</v>
          </cell>
          <cell r="L463">
            <v>0</v>
          </cell>
          <cell r="M463">
            <v>0</v>
          </cell>
          <cell r="N463">
            <v>0</v>
          </cell>
          <cell r="O463">
            <v>0</v>
          </cell>
          <cell r="P463">
            <v>0</v>
          </cell>
          <cell r="Q463">
            <v>0</v>
          </cell>
          <cell r="R463">
            <v>0</v>
          </cell>
        </row>
        <row r="464">
          <cell r="B464" t="str">
            <v>Riverstone</v>
          </cell>
          <cell r="C464">
            <v>0</v>
          </cell>
          <cell r="D464">
            <v>0</v>
          </cell>
          <cell r="E464">
            <v>0</v>
          </cell>
          <cell r="F464">
            <v>0</v>
          </cell>
          <cell r="G464">
            <v>0</v>
          </cell>
          <cell r="H464">
            <v>0</v>
          </cell>
          <cell r="I464">
            <v>0</v>
          </cell>
          <cell r="K464" t="str">
            <v>Riverstone</v>
          </cell>
          <cell r="L464">
            <v>0</v>
          </cell>
          <cell r="M464">
            <v>0</v>
          </cell>
          <cell r="N464">
            <v>0</v>
          </cell>
          <cell r="O464">
            <v>0</v>
          </cell>
          <cell r="P464">
            <v>0</v>
          </cell>
          <cell r="Q464">
            <v>0</v>
          </cell>
          <cell r="R464">
            <v>0</v>
          </cell>
        </row>
        <row r="465">
          <cell r="B465" t="str">
            <v>Tellabs</v>
          </cell>
          <cell r="C465">
            <v>0</v>
          </cell>
          <cell r="D465">
            <v>0</v>
          </cell>
          <cell r="E465">
            <v>0</v>
          </cell>
          <cell r="F465">
            <v>0</v>
          </cell>
          <cell r="G465">
            <v>0</v>
          </cell>
          <cell r="H465">
            <v>0</v>
          </cell>
          <cell r="I465">
            <v>0</v>
          </cell>
          <cell r="K465" t="str">
            <v>Tellabs</v>
          </cell>
          <cell r="L465">
            <v>0</v>
          </cell>
          <cell r="M465">
            <v>0</v>
          </cell>
          <cell r="N465">
            <v>0</v>
          </cell>
          <cell r="O465">
            <v>0</v>
          </cell>
          <cell r="P465">
            <v>0</v>
          </cell>
          <cell r="Q465">
            <v>0</v>
          </cell>
          <cell r="R465">
            <v>0</v>
          </cell>
        </row>
        <row r="466">
          <cell r="B466" t="str">
            <v>ZTE</v>
          </cell>
          <cell r="C466">
            <v>0</v>
          </cell>
          <cell r="D466">
            <v>0</v>
          </cell>
          <cell r="E466">
            <v>0</v>
          </cell>
          <cell r="F466">
            <v>0</v>
          </cell>
          <cell r="G466">
            <v>0</v>
          </cell>
          <cell r="H466">
            <v>0</v>
          </cell>
          <cell r="I466">
            <v>0</v>
          </cell>
          <cell r="K466" t="str">
            <v>ZTE</v>
          </cell>
          <cell r="L466">
            <v>0</v>
          </cell>
          <cell r="M466">
            <v>0</v>
          </cell>
          <cell r="N466">
            <v>0</v>
          </cell>
          <cell r="O466">
            <v>0</v>
          </cell>
          <cell r="P466">
            <v>0</v>
          </cell>
          <cell r="Q466">
            <v>0</v>
          </cell>
          <cell r="R466">
            <v>0</v>
          </cell>
        </row>
        <row r="467">
          <cell r="B467" t="str">
            <v>Other</v>
          </cell>
          <cell r="C467">
            <v>0</v>
          </cell>
          <cell r="D467">
            <v>0</v>
          </cell>
          <cell r="E467">
            <v>0</v>
          </cell>
          <cell r="F467">
            <v>0</v>
          </cell>
          <cell r="G467">
            <v>0</v>
          </cell>
          <cell r="H467">
            <v>0</v>
          </cell>
          <cell r="I467">
            <v>0</v>
          </cell>
          <cell r="K467" t="str">
            <v>Other</v>
          </cell>
          <cell r="L467">
            <v>0</v>
          </cell>
          <cell r="M467">
            <v>0</v>
          </cell>
          <cell r="N467">
            <v>0</v>
          </cell>
          <cell r="O467">
            <v>0</v>
          </cell>
          <cell r="P467">
            <v>0</v>
          </cell>
          <cell r="Q467">
            <v>0</v>
          </cell>
          <cell r="R467">
            <v>0</v>
          </cell>
        </row>
        <row r="468">
          <cell r="B468" t="str">
            <v>Total</v>
          </cell>
          <cell r="C468">
            <v>14</v>
          </cell>
          <cell r="D468">
            <v>11</v>
          </cell>
          <cell r="E468">
            <v>5</v>
          </cell>
          <cell r="F468">
            <v>0</v>
          </cell>
          <cell r="G468">
            <v>14.5</v>
          </cell>
          <cell r="H468">
            <v>23.200000000000003</v>
          </cell>
          <cell r="I468">
            <v>67.7</v>
          </cell>
          <cell r="K468" t="str">
            <v>Total</v>
          </cell>
          <cell r="L468">
            <v>37</v>
          </cell>
          <cell r="M468">
            <v>234</v>
          </cell>
          <cell r="N468">
            <v>136</v>
          </cell>
          <cell r="O468">
            <v>0</v>
          </cell>
          <cell r="P468">
            <v>502</v>
          </cell>
          <cell r="Q468">
            <v>158</v>
          </cell>
          <cell r="R468">
            <v>1067</v>
          </cell>
        </row>
        <row r="472">
          <cell r="B472" t="str">
            <v>Vendor</v>
          </cell>
          <cell r="C472" t="str">
            <v>Core IP/MPLS</v>
          </cell>
          <cell r="D472" t="str">
            <v xml:space="preserve">Edge IP/MPLS </v>
          </cell>
          <cell r="E472" t="str">
            <v>Subscriber Service Router</v>
          </cell>
          <cell r="F472" t="str">
            <v>BRAS</v>
          </cell>
          <cell r="G472" t="str">
            <v>IP/Ethernet</v>
          </cell>
          <cell r="H472" t="str">
            <v>ATM/MPLS</v>
          </cell>
          <cell r="I472" t="str">
            <v>Total IPS</v>
          </cell>
          <cell r="K472" t="str">
            <v>Vendor</v>
          </cell>
          <cell r="L472" t="str">
            <v>Core IP/MPLS</v>
          </cell>
          <cell r="M472" t="str">
            <v>Edge IP/MPLS</v>
          </cell>
          <cell r="N472" t="str">
            <v>Subscriber Service Router</v>
          </cell>
          <cell r="O472" t="str">
            <v>BRAS</v>
          </cell>
          <cell r="P472" t="str">
            <v>IP/Ethernet</v>
          </cell>
          <cell r="Q472" t="str">
            <v>ATM/MPLS</v>
          </cell>
          <cell r="R472" t="str">
            <v>Total IPS</v>
          </cell>
        </row>
        <row r="473">
          <cell r="B473" t="str">
            <v>Alaxala Networks</v>
          </cell>
          <cell r="I473">
            <v>0</v>
          </cell>
          <cell r="K473" t="str">
            <v>Alaxala Networks</v>
          </cell>
          <cell r="R473">
            <v>0</v>
          </cell>
        </row>
        <row r="474">
          <cell r="B474" t="str">
            <v>Alcatel-Lucent</v>
          </cell>
          <cell r="C474">
            <v>0</v>
          </cell>
          <cell r="D474">
            <v>0</v>
          </cell>
          <cell r="E474">
            <v>0</v>
          </cell>
          <cell r="F474">
            <v>0</v>
          </cell>
          <cell r="G474">
            <v>0</v>
          </cell>
          <cell r="H474">
            <v>15</v>
          </cell>
          <cell r="I474">
            <v>15</v>
          </cell>
          <cell r="K474" t="str">
            <v>Alcatel-Lucent</v>
          </cell>
          <cell r="L474">
            <v>0</v>
          </cell>
          <cell r="M474">
            <v>0</v>
          </cell>
          <cell r="N474">
            <v>0</v>
          </cell>
          <cell r="O474">
            <v>0</v>
          </cell>
          <cell r="P474">
            <v>0</v>
          </cell>
          <cell r="Q474">
            <v>111</v>
          </cell>
          <cell r="R474">
            <v>111</v>
          </cell>
        </row>
        <row r="475">
          <cell r="B475" t="str">
            <v>Atrica</v>
          </cell>
          <cell r="I475">
            <v>0</v>
          </cell>
          <cell r="K475" t="str">
            <v>Atrica</v>
          </cell>
          <cell r="R475">
            <v>0</v>
          </cell>
        </row>
        <row r="476">
          <cell r="B476" t="str">
            <v>Avici</v>
          </cell>
          <cell r="C476">
            <v>0</v>
          </cell>
          <cell r="D476">
            <v>0</v>
          </cell>
          <cell r="E476">
            <v>0</v>
          </cell>
          <cell r="F476">
            <v>0</v>
          </cell>
          <cell r="G476">
            <v>0</v>
          </cell>
          <cell r="H476">
            <v>0</v>
          </cell>
          <cell r="I476">
            <v>0</v>
          </cell>
          <cell r="K476" t="str">
            <v>Avici</v>
          </cell>
          <cell r="L476">
            <v>0</v>
          </cell>
          <cell r="M476">
            <v>0</v>
          </cell>
          <cell r="N476">
            <v>0</v>
          </cell>
          <cell r="O476">
            <v>0</v>
          </cell>
          <cell r="P476">
            <v>0</v>
          </cell>
          <cell r="Q476">
            <v>0</v>
          </cell>
          <cell r="R476">
            <v>0</v>
          </cell>
        </row>
        <row r="477">
          <cell r="B477" t="str">
            <v>Brocade</v>
          </cell>
          <cell r="C477">
            <v>0</v>
          </cell>
          <cell r="D477">
            <v>0</v>
          </cell>
          <cell r="E477">
            <v>0</v>
          </cell>
          <cell r="F477">
            <v>0</v>
          </cell>
          <cell r="G477">
            <v>0</v>
          </cell>
          <cell r="H477">
            <v>0</v>
          </cell>
          <cell r="I477">
            <v>0</v>
          </cell>
          <cell r="K477" t="str">
            <v>Brocade</v>
          </cell>
          <cell r="L477">
            <v>0</v>
          </cell>
          <cell r="M477">
            <v>0</v>
          </cell>
          <cell r="N477">
            <v>0</v>
          </cell>
          <cell r="O477">
            <v>0</v>
          </cell>
          <cell r="P477">
            <v>7</v>
          </cell>
          <cell r="Q477">
            <v>0</v>
          </cell>
          <cell r="R477">
            <v>7</v>
          </cell>
        </row>
        <row r="478">
          <cell r="B478" t="str">
            <v>Caspian</v>
          </cell>
          <cell r="C478">
            <v>0</v>
          </cell>
          <cell r="D478">
            <v>0</v>
          </cell>
          <cell r="E478">
            <v>0</v>
          </cell>
          <cell r="F478">
            <v>0</v>
          </cell>
          <cell r="G478">
            <v>0</v>
          </cell>
          <cell r="H478">
            <v>0</v>
          </cell>
          <cell r="I478">
            <v>0</v>
          </cell>
          <cell r="K478" t="str">
            <v>Caspian</v>
          </cell>
          <cell r="L478">
            <v>0</v>
          </cell>
          <cell r="M478">
            <v>0</v>
          </cell>
          <cell r="N478">
            <v>0</v>
          </cell>
          <cell r="O478">
            <v>0</v>
          </cell>
          <cell r="P478">
            <v>0</v>
          </cell>
          <cell r="Q478">
            <v>0</v>
          </cell>
          <cell r="R478">
            <v>0</v>
          </cell>
        </row>
        <row r="479">
          <cell r="B479" t="str">
            <v>Chiaro</v>
          </cell>
          <cell r="C479">
            <v>0</v>
          </cell>
          <cell r="D479">
            <v>0</v>
          </cell>
          <cell r="E479">
            <v>0</v>
          </cell>
          <cell r="F479">
            <v>0</v>
          </cell>
          <cell r="G479">
            <v>0</v>
          </cell>
          <cell r="H479">
            <v>0</v>
          </cell>
          <cell r="I479">
            <v>0</v>
          </cell>
          <cell r="K479" t="str">
            <v>Chiaro</v>
          </cell>
          <cell r="L479">
            <v>0</v>
          </cell>
          <cell r="M479">
            <v>0</v>
          </cell>
          <cell r="N479">
            <v>0</v>
          </cell>
          <cell r="O479">
            <v>0</v>
          </cell>
          <cell r="P479">
            <v>0</v>
          </cell>
          <cell r="Q479">
            <v>0</v>
          </cell>
          <cell r="R479">
            <v>0</v>
          </cell>
        </row>
        <row r="480">
          <cell r="B480" t="str">
            <v>Ciena</v>
          </cell>
          <cell r="C480">
            <v>0</v>
          </cell>
          <cell r="D480">
            <v>0</v>
          </cell>
          <cell r="E480">
            <v>0</v>
          </cell>
          <cell r="F480">
            <v>0</v>
          </cell>
          <cell r="G480">
            <v>0</v>
          </cell>
          <cell r="H480">
            <v>0</v>
          </cell>
          <cell r="I480">
            <v>0</v>
          </cell>
          <cell r="K480" t="str">
            <v>Ciena</v>
          </cell>
          <cell r="L480">
            <v>0</v>
          </cell>
          <cell r="M480">
            <v>0</v>
          </cell>
          <cell r="N480">
            <v>0</v>
          </cell>
          <cell r="O480">
            <v>0</v>
          </cell>
          <cell r="P480">
            <v>0</v>
          </cell>
          <cell r="Q480">
            <v>0</v>
          </cell>
          <cell r="R480">
            <v>0</v>
          </cell>
        </row>
        <row r="481">
          <cell r="B481" t="str">
            <v>Cisco</v>
          </cell>
          <cell r="C481">
            <v>14.1</v>
          </cell>
          <cell r="D481">
            <v>12</v>
          </cell>
          <cell r="E481">
            <v>4.2</v>
          </cell>
          <cell r="F481">
            <v>0</v>
          </cell>
          <cell r="G481">
            <v>14</v>
          </cell>
          <cell r="H481">
            <v>4</v>
          </cell>
          <cell r="I481">
            <v>48.3</v>
          </cell>
          <cell r="K481" t="str">
            <v>Cisco</v>
          </cell>
          <cell r="L481">
            <v>41</v>
          </cell>
          <cell r="M481">
            <v>411</v>
          </cell>
          <cell r="N481">
            <v>143</v>
          </cell>
          <cell r="O481">
            <v>0</v>
          </cell>
          <cell r="P481">
            <v>480</v>
          </cell>
          <cell r="Q481">
            <v>30</v>
          </cell>
          <cell r="R481">
            <v>1105</v>
          </cell>
        </row>
        <row r="482">
          <cell r="B482" t="str">
            <v>Cosine</v>
          </cell>
          <cell r="C482">
            <v>0</v>
          </cell>
          <cell r="D482">
            <v>0</v>
          </cell>
          <cell r="E482">
            <v>0</v>
          </cell>
          <cell r="F482">
            <v>0</v>
          </cell>
          <cell r="G482">
            <v>0</v>
          </cell>
          <cell r="H482">
            <v>0</v>
          </cell>
          <cell r="I482">
            <v>0</v>
          </cell>
          <cell r="K482" t="str">
            <v>Cosine</v>
          </cell>
          <cell r="L482">
            <v>0</v>
          </cell>
          <cell r="M482">
            <v>0</v>
          </cell>
          <cell r="N482">
            <v>0</v>
          </cell>
          <cell r="O482">
            <v>0</v>
          </cell>
          <cell r="P482">
            <v>0</v>
          </cell>
          <cell r="Q482">
            <v>0</v>
          </cell>
          <cell r="R482">
            <v>0</v>
          </cell>
        </row>
        <row r="483">
          <cell r="B483" t="str">
            <v>ECI Telecom</v>
          </cell>
          <cell r="C483">
            <v>0</v>
          </cell>
          <cell r="D483">
            <v>0</v>
          </cell>
          <cell r="E483">
            <v>0</v>
          </cell>
          <cell r="F483">
            <v>0</v>
          </cell>
          <cell r="G483">
            <v>0</v>
          </cell>
          <cell r="H483">
            <v>0</v>
          </cell>
          <cell r="I483">
            <v>0</v>
          </cell>
          <cell r="K483" t="str">
            <v>ECI Telecom</v>
          </cell>
          <cell r="L483">
            <v>0</v>
          </cell>
          <cell r="M483">
            <v>0</v>
          </cell>
          <cell r="N483">
            <v>0</v>
          </cell>
          <cell r="O483">
            <v>0</v>
          </cell>
          <cell r="P483">
            <v>0</v>
          </cell>
          <cell r="Q483">
            <v>0</v>
          </cell>
          <cell r="R483">
            <v>0</v>
          </cell>
        </row>
        <row r="484">
          <cell r="B484" t="str">
            <v>Equipe</v>
          </cell>
          <cell r="C484">
            <v>0</v>
          </cell>
          <cell r="D484">
            <v>0</v>
          </cell>
          <cell r="E484">
            <v>0</v>
          </cell>
          <cell r="F484">
            <v>0</v>
          </cell>
          <cell r="G484">
            <v>0</v>
          </cell>
          <cell r="H484">
            <v>0</v>
          </cell>
          <cell r="I484">
            <v>0</v>
          </cell>
          <cell r="K484" t="str">
            <v>Equipe</v>
          </cell>
          <cell r="L484">
            <v>0</v>
          </cell>
          <cell r="M484">
            <v>0</v>
          </cell>
          <cell r="N484">
            <v>0</v>
          </cell>
          <cell r="O484">
            <v>0</v>
          </cell>
          <cell r="P484">
            <v>0</v>
          </cell>
          <cell r="Q484">
            <v>0</v>
          </cell>
          <cell r="R484">
            <v>0</v>
          </cell>
        </row>
        <row r="485">
          <cell r="B485" t="str">
            <v>Ericsson</v>
          </cell>
          <cell r="C485">
            <v>0</v>
          </cell>
          <cell r="D485">
            <v>0</v>
          </cell>
          <cell r="E485">
            <v>0</v>
          </cell>
          <cell r="F485">
            <v>0</v>
          </cell>
          <cell r="G485">
            <v>0</v>
          </cell>
          <cell r="H485">
            <v>4</v>
          </cell>
          <cell r="I485">
            <v>4</v>
          </cell>
          <cell r="K485" t="str">
            <v>Ericsson</v>
          </cell>
          <cell r="L485">
            <v>0</v>
          </cell>
          <cell r="M485">
            <v>0</v>
          </cell>
          <cell r="N485">
            <v>0</v>
          </cell>
          <cell r="O485">
            <v>0</v>
          </cell>
          <cell r="P485">
            <v>0</v>
          </cell>
          <cell r="Q485">
            <v>13</v>
          </cell>
          <cell r="R485">
            <v>13</v>
          </cell>
        </row>
        <row r="486">
          <cell r="B486" t="str">
            <v>Extreme</v>
          </cell>
          <cell r="C486">
            <v>0</v>
          </cell>
          <cell r="D486">
            <v>0</v>
          </cell>
          <cell r="E486">
            <v>0</v>
          </cell>
          <cell r="F486">
            <v>0</v>
          </cell>
          <cell r="G486">
            <v>0.2</v>
          </cell>
          <cell r="H486">
            <v>0</v>
          </cell>
          <cell r="I486">
            <v>0.2</v>
          </cell>
          <cell r="K486" t="str">
            <v>Extreme</v>
          </cell>
          <cell r="L486">
            <v>0</v>
          </cell>
          <cell r="M486">
            <v>0</v>
          </cell>
          <cell r="N486">
            <v>0</v>
          </cell>
          <cell r="O486">
            <v>0</v>
          </cell>
          <cell r="P486">
            <v>9</v>
          </cell>
          <cell r="Q486">
            <v>0</v>
          </cell>
          <cell r="R486">
            <v>9</v>
          </cell>
        </row>
        <row r="487">
          <cell r="B487" t="str">
            <v>Force10</v>
          </cell>
          <cell r="C487">
            <v>0</v>
          </cell>
          <cell r="D487">
            <v>0</v>
          </cell>
          <cell r="E487">
            <v>0</v>
          </cell>
          <cell r="F487">
            <v>0</v>
          </cell>
          <cell r="G487">
            <v>0</v>
          </cell>
          <cell r="H487">
            <v>0</v>
          </cell>
          <cell r="I487">
            <v>0</v>
          </cell>
          <cell r="K487" t="str">
            <v>Force10</v>
          </cell>
          <cell r="L487">
            <v>0</v>
          </cell>
          <cell r="M487">
            <v>0</v>
          </cell>
          <cell r="N487">
            <v>0</v>
          </cell>
          <cell r="O487">
            <v>0</v>
          </cell>
          <cell r="P487">
            <v>0</v>
          </cell>
          <cell r="Q487">
            <v>0</v>
          </cell>
          <cell r="R487">
            <v>0</v>
          </cell>
        </row>
        <row r="488">
          <cell r="B488" t="str">
            <v>Fujitsu</v>
          </cell>
          <cell r="C488">
            <v>0</v>
          </cell>
          <cell r="D488">
            <v>0</v>
          </cell>
          <cell r="E488">
            <v>0</v>
          </cell>
          <cell r="F488">
            <v>0</v>
          </cell>
          <cell r="G488">
            <v>0.3</v>
          </cell>
          <cell r="H488">
            <v>0</v>
          </cell>
          <cell r="I488">
            <v>0.3</v>
          </cell>
          <cell r="K488" t="str">
            <v>Fujitsu</v>
          </cell>
          <cell r="L488">
            <v>0</v>
          </cell>
          <cell r="M488">
            <v>0</v>
          </cell>
          <cell r="N488">
            <v>0</v>
          </cell>
          <cell r="O488">
            <v>0</v>
          </cell>
          <cell r="P488">
            <v>0</v>
          </cell>
          <cell r="Q488">
            <v>0</v>
          </cell>
          <cell r="R488">
            <v>0</v>
          </cell>
        </row>
        <row r="489">
          <cell r="B489" t="str">
            <v>Hammerhead Systems</v>
          </cell>
          <cell r="C489">
            <v>0</v>
          </cell>
          <cell r="D489">
            <v>0</v>
          </cell>
          <cell r="E489">
            <v>0</v>
          </cell>
          <cell r="F489">
            <v>0</v>
          </cell>
          <cell r="G489">
            <v>0</v>
          </cell>
          <cell r="H489">
            <v>0</v>
          </cell>
          <cell r="I489">
            <v>0</v>
          </cell>
          <cell r="K489" t="str">
            <v>Hammerhead Systems</v>
          </cell>
          <cell r="L489">
            <v>0</v>
          </cell>
          <cell r="M489">
            <v>0</v>
          </cell>
          <cell r="N489">
            <v>0</v>
          </cell>
          <cell r="O489">
            <v>0</v>
          </cell>
          <cell r="P489">
            <v>0</v>
          </cell>
          <cell r="Q489">
            <v>0</v>
          </cell>
          <cell r="R489">
            <v>0</v>
          </cell>
        </row>
        <row r="490">
          <cell r="B490" t="str">
            <v>Hitachi</v>
          </cell>
          <cell r="C490">
            <v>0</v>
          </cell>
          <cell r="D490">
            <v>0</v>
          </cell>
          <cell r="E490">
            <v>0</v>
          </cell>
          <cell r="F490">
            <v>0</v>
          </cell>
          <cell r="G490">
            <v>0</v>
          </cell>
          <cell r="H490">
            <v>0</v>
          </cell>
          <cell r="I490">
            <v>0</v>
          </cell>
          <cell r="K490" t="str">
            <v>Hitachi</v>
          </cell>
          <cell r="L490">
            <v>0</v>
          </cell>
          <cell r="M490">
            <v>0</v>
          </cell>
          <cell r="N490">
            <v>0</v>
          </cell>
          <cell r="O490">
            <v>0</v>
          </cell>
          <cell r="P490">
            <v>0</v>
          </cell>
          <cell r="Q490">
            <v>0</v>
          </cell>
          <cell r="R490">
            <v>0</v>
          </cell>
        </row>
        <row r="491">
          <cell r="B491" t="str">
            <v>Hitachi Cable</v>
          </cell>
          <cell r="C491">
            <v>0</v>
          </cell>
          <cell r="D491">
            <v>0</v>
          </cell>
          <cell r="E491">
            <v>0</v>
          </cell>
          <cell r="F491">
            <v>0</v>
          </cell>
          <cell r="G491">
            <v>0</v>
          </cell>
          <cell r="H491">
            <v>0</v>
          </cell>
          <cell r="I491">
            <v>0</v>
          </cell>
          <cell r="K491" t="str">
            <v>Hitachi Cable</v>
          </cell>
          <cell r="L491">
            <v>0</v>
          </cell>
          <cell r="M491">
            <v>0</v>
          </cell>
          <cell r="N491">
            <v>0</v>
          </cell>
          <cell r="O491">
            <v>0</v>
          </cell>
          <cell r="P491">
            <v>0</v>
          </cell>
          <cell r="Q491">
            <v>0</v>
          </cell>
          <cell r="R491">
            <v>0</v>
          </cell>
        </row>
        <row r="492">
          <cell r="B492" t="str">
            <v>Huawei</v>
          </cell>
          <cell r="C492">
            <v>0</v>
          </cell>
          <cell r="D492">
            <v>0</v>
          </cell>
          <cell r="E492">
            <v>0</v>
          </cell>
          <cell r="F492">
            <v>0</v>
          </cell>
          <cell r="G492">
            <v>0</v>
          </cell>
          <cell r="H492">
            <v>0</v>
          </cell>
          <cell r="I492">
            <v>0</v>
          </cell>
          <cell r="K492" t="str">
            <v>Huawei</v>
          </cell>
          <cell r="L492">
            <v>0</v>
          </cell>
          <cell r="M492">
            <v>0</v>
          </cell>
          <cell r="N492">
            <v>0</v>
          </cell>
          <cell r="O492">
            <v>0</v>
          </cell>
          <cell r="P492">
            <v>0</v>
          </cell>
          <cell r="Q492">
            <v>0</v>
          </cell>
          <cell r="R492">
            <v>0</v>
          </cell>
        </row>
        <row r="493">
          <cell r="B493" t="str">
            <v>Hyperchip</v>
          </cell>
          <cell r="C493">
            <v>0</v>
          </cell>
          <cell r="D493">
            <v>0</v>
          </cell>
          <cell r="E493">
            <v>0</v>
          </cell>
          <cell r="F493">
            <v>0</v>
          </cell>
          <cell r="G493">
            <v>0</v>
          </cell>
          <cell r="H493">
            <v>0</v>
          </cell>
          <cell r="I493">
            <v>0</v>
          </cell>
          <cell r="K493" t="str">
            <v>Hyperchip</v>
          </cell>
          <cell r="L493">
            <v>0</v>
          </cell>
          <cell r="M493">
            <v>0</v>
          </cell>
          <cell r="N493">
            <v>0</v>
          </cell>
          <cell r="O493">
            <v>0</v>
          </cell>
          <cell r="P493">
            <v>0</v>
          </cell>
          <cell r="Q493">
            <v>0</v>
          </cell>
          <cell r="R493">
            <v>0</v>
          </cell>
        </row>
        <row r="494">
          <cell r="B494" t="str">
            <v>Juniper</v>
          </cell>
          <cell r="C494">
            <v>0</v>
          </cell>
          <cell r="D494">
            <v>0</v>
          </cell>
          <cell r="E494">
            <v>0</v>
          </cell>
          <cell r="F494">
            <v>0</v>
          </cell>
          <cell r="G494">
            <v>0</v>
          </cell>
          <cell r="H494">
            <v>0</v>
          </cell>
          <cell r="I494">
            <v>0</v>
          </cell>
          <cell r="K494" t="str">
            <v>Juniper</v>
          </cell>
          <cell r="L494">
            <v>0</v>
          </cell>
          <cell r="M494">
            <v>0</v>
          </cell>
          <cell r="N494">
            <v>0</v>
          </cell>
          <cell r="O494">
            <v>0</v>
          </cell>
          <cell r="P494">
            <v>0</v>
          </cell>
          <cell r="Q494">
            <v>0</v>
          </cell>
          <cell r="R494">
            <v>0</v>
          </cell>
        </row>
        <row r="495">
          <cell r="B495" t="str">
            <v>Laurel Networks</v>
          </cell>
          <cell r="C495">
            <v>0</v>
          </cell>
          <cell r="D495">
            <v>0</v>
          </cell>
          <cell r="E495">
            <v>0</v>
          </cell>
          <cell r="F495">
            <v>0</v>
          </cell>
          <cell r="G495">
            <v>0</v>
          </cell>
          <cell r="H495">
            <v>0</v>
          </cell>
          <cell r="I495">
            <v>0</v>
          </cell>
          <cell r="K495" t="str">
            <v>Laurel Networks</v>
          </cell>
          <cell r="L495">
            <v>0</v>
          </cell>
          <cell r="M495">
            <v>0</v>
          </cell>
          <cell r="N495">
            <v>0</v>
          </cell>
          <cell r="O495">
            <v>0</v>
          </cell>
          <cell r="P495">
            <v>0</v>
          </cell>
          <cell r="Q495">
            <v>0</v>
          </cell>
          <cell r="R495">
            <v>0</v>
          </cell>
        </row>
        <row r="496">
          <cell r="B496" t="str">
            <v>Lucent</v>
          </cell>
          <cell r="C496">
            <v>0</v>
          </cell>
          <cell r="D496">
            <v>0</v>
          </cell>
          <cell r="E496">
            <v>0</v>
          </cell>
          <cell r="F496">
            <v>0</v>
          </cell>
          <cell r="G496">
            <v>0</v>
          </cell>
          <cell r="H496">
            <v>0</v>
          </cell>
          <cell r="I496">
            <v>0</v>
          </cell>
          <cell r="K496" t="str">
            <v>Lucent</v>
          </cell>
          <cell r="L496">
            <v>0</v>
          </cell>
          <cell r="M496">
            <v>0</v>
          </cell>
          <cell r="N496">
            <v>0</v>
          </cell>
          <cell r="O496">
            <v>0</v>
          </cell>
          <cell r="P496">
            <v>0</v>
          </cell>
          <cell r="Q496">
            <v>0</v>
          </cell>
          <cell r="R496">
            <v>0</v>
          </cell>
        </row>
        <row r="497">
          <cell r="B497" t="str">
            <v>NEC</v>
          </cell>
          <cell r="C497">
            <v>0</v>
          </cell>
          <cell r="D497">
            <v>0</v>
          </cell>
          <cell r="E497">
            <v>0</v>
          </cell>
          <cell r="F497">
            <v>0</v>
          </cell>
          <cell r="G497">
            <v>0</v>
          </cell>
          <cell r="H497">
            <v>0</v>
          </cell>
          <cell r="I497">
            <v>0</v>
          </cell>
          <cell r="K497" t="str">
            <v>NEC</v>
          </cell>
          <cell r="L497">
            <v>0</v>
          </cell>
          <cell r="M497">
            <v>0</v>
          </cell>
          <cell r="N497">
            <v>0</v>
          </cell>
          <cell r="O497">
            <v>0</v>
          </cell>
          <cell r="P497">
            <v>0</v>
          </cell>
          <cell r="Q497">
            <v>0</v>
          </cell>
          <cell r="R497">
            <v>0</v>
          </cell>
        </row>
        <row r="498">
          <cell r="B498" t="str">
            <v>Nokia Siemens Networks</v>
          </cell>
          <cell r="C498">
            <v>0</v>
          </cell>
          <cell r="D498">
            <v>0</v>
          </cell>
          <cell r="E498">
            <v>0</v>
          </cell>
          <cell r="F498">
            <v>0</v>
          </cell>
          <cell r="G498">
            <v>0</v>
          </cell>
          <cell r="H498">
            <v>0</v>
          </cell>
          <cell r="I498">
            <v>0</v>
          </cell>
          <cell r="K498" t="str">
            <v>Nokia Siemens Networks</v>
          </cell>
          <cell r="L498">
            <v>0</v>
          </cell>
          <cell r="M498">
            <v>0</v>
          </cell>
          <cell r="N498">
            <v>0</v>
          </cell>
          <cell r="O498">
            <v>0</v>
          </cell>
          <cell r="P498">
            <v>0</v>
          </cell>
          <cell r="Q498">
            <v>0</v>
          </cell>
          <cell r="R498">
            <v>0</v>
          </cell>
        </row>
        <row r="499">
          <cell r="B499" t="str">
            <v>Nortel</v>
          </cell>
          <cell r="C499">
            <v>0</v>
          </cell>
          <cell r="D499">
            <v>0</v>
          </cell>
          <cell r="E499">
            <v>1.3</v>
          </cell>
          <cell r="F499">
            <v>0</v>
          </cell>
          <cell r="G499">
            <v>1.2</v>
          </cell>
          <cell r="H499">
            <v>7</v>
          </cell>
          <cell r="I499">
            <v>9.5</v>
          </cell>
          <cell r="K499" t="str">
            <v>Nortel</v>
          </cell>
          <cell r="L499">
            <v>0</v>
          </cell>
          <cell r="M499">
            <v>0</v>
          </cell>
          <cell r="N499">
            <v>7</v>
          </cell>
          <cell r="O499">
            <v>0</v>
          </cell>
          <cell r="P499">
            <v>47</v>
          </cell>
          <cell r="Q499">
            <v>25</v>
          </cell>
          <cell r="R499">
            <v>79</v>
          </cell>
        </row>
        <row r="500">
          <cell r="B500" t="str">
            <v>Procket</v>
          </cell>
          <cell r="C500">
            <v>0</v>
          </cell>
          <cell r="D500">
            <v>0</v>
          </cell>
          <cell r="E500">
            <v>0</v>
          </cell>
          <cell r="F500">
            <v>0</v>
          </cell>
          <cell r="G500">
            <v>0</v>
          </cell>
          <cell r="H500">
            <v>0</v>
          </cell>
          <cell r="I500">
            <v>0</v>
          </cell>
          <cell r="K500" t="str">
            <v>Procket</v>
          </cell>
          <cell r="L500">
            <v>0</v>
          </cell>
          <cell r="M500">
            <v>0</v>
          </cell>
          <cell r="N500">
            <v>0</v>
          </cell>
          <cell r="O500">
            <v>0</v>
          </cell>
          <cell r="P500">
            <v>0</v>
          </cell>
          <cell r="Q500">
            <v>0</v>
          </cell>
          <cell r="R500">
            <v>0</v>
          </cell>
        </row>
        <row r="501">
          <cell r="B501" t="str">
            <v>Quarry</v>
          </cell>
          <cell r="C501">
            <v>0</v>
          </cell>
          <cell r="D501">
            <v>0</v>
          </cell>
          <cell r="E501">
            <v>0</v>
          </cell>
          <cell r="F501">
            <v>0</v>
          </cell>
          <cell r="G501">
            <v>0</v>
          </cell>
          <cell r="H501">
            <v>0</v>
          </cell>
          <cell r="I501">
            <v>0</v>
          </cell>
          <cell r="K501" t="str">
            <v>Quarry</v>
          </cell>
          <cell r="L501">
            <v>0</v>
          </cell>
          <cell r="M501">
            <v>0</v>
          </cell>
          <cell r="N501">
            <v>0</v>
          </cell>
          <cell r="O501">
            <v>0</v>
          </cell>
          <cell r="P501">
            <v>0</v>
          </cell>
          <cell r="Q501">
            <v>0</v>
          </cell>
          <cell r="R501">
            <v>0</v>
          </cell>
        </row>
        <row r="502">
          <cell r="B502" t="str">
            <v>Redback</v>
          </cell>
          <cell r="C502">
            <v>0</v>
          </cell>
          <cell r="D502">
            <v>0</v>
          </cell>
          <cell r="E502">
            <v>0</v>
          </cell>
          <cell r="F502">
            <v>0</v>
          </cell>
          <cell r="G502">
            <v>0</v>
          </cell>
          <cell r="H502">
            <v>0</v>
          </cell>
          <cell r="I502">
            <v>0</v>
          </cell>
          <cell r="K502" t="str">
            <v>Redback</v>
          </cell>
          <cell r="L502">
            <v>0</v>
          </cell>
          <cell r="M502">
            <v>0</v>
          </cell>
          <cell r="N502">
            <v>0</v>
          </cell>
          <cell r="O502">
            <v>0</v>
          </cell>
          <cell r="P502">
            <v>0</v>
          </cell>
          <cell r="Q502">
            <v>0</v>
          </cell>
          <cell r="R502">
            <v>0</v>
          </cell>
        </row>
        <row r="503">
          <cell r="B503" t="str">
            <v>Riverstone</v>
          </cell>
          <cell r="C503">
            <v>0</v>
          </cell>
          <cell r="D503">
            <v>0</v>
          </cell>
          <cell r="E503">
            <v>0</v>
          </cell>
          <cell r="F503">
            <v>0</v>
          </cell>
          <cell r="G503">
            <v>0</v>
          </cell>
          <cell r="H503">
            <v>0</v>
          </cell>
          <cell r="I503">
            <v>0</v>
          </cell>
          <cell r="K503" t="str">
            <v>Riverstone</v>
          </cell>
          <cell r="L503">
            <v>0</v>
          </cell>
          <cell r="M503">
            <v>0</v>
          </cell>
          <cell r="N503">
            <v>0</v>
          </cell>
          <cell r="O503">
            <v>0</v>
          </cell>
          <cell r="P503">
            <v>0</v>
          </cell>
          <cell r="Q503">
            <v>0</v>
          </cell>
          <cell r="R503">
            <v>0</v>
          </cell>
        </row>
        <row r="504">
          <cell r="B504" t="str">
            <v>Tellabs</v>
          </cell>
          <cell r="C504">
            <v>0</v>
          </cell>
          <cell r="D504">
            <v>0</v>
          </cell>
          <cell r="E504">
            <v>0</v>
          </cell>
          <cell r="F504">
            <v>0</v>
          </cell>
          <cell r="G504">
            <v>0</v>
          </cell>
          <cell r="H504">
            <v>0</v>
          </cell>
          <cell r="I504">
            <v>0</v>
          </cell>
          <cell r="K504" t="str">
            <v>Tellabs</v>
          </cell>
          <cell r="L504">
            <v>0</v>
          </cell>
          <cell r="M504">
            <v>0</v>
          </cell>
          <cell r="N504">
            <v>0</v>
          </cell>
          <cell r="O504">
            <v>0</v>
          </cell>
          <cell r="P504">
            <v>0</v>
          </cell>
          <cell r="Q504">
            <v>0</v>
          </cell>
          <cell r="R504">
            <v>0</v>
          </cell>
        </row>
        <row r="505">
          <cell r="B505" t="str">
            <v>ZTE</v>
          </cell>
          <cell r="C505">
            <v>0</v>
          </cell>
          <cell r="D505">
            <v>0</v>
          </cell>
          <cell r="E505">
            <v>0</v>
          </cell>
          <cell r="F505">
            <v>0</v>
          </cell>
          <cell r="G505">
            <v>0</v>
          </cell>
          <cell r="H505">
            <v>0</v>
          </cell>
          <cell r="I505">
            <v>0</v>
          </cell>
          <cell r="K505" t="str">
            <v>ZTE</v>
          </cell>
          <cell r="L505">
            <v>0</v>
          </cell>
          <cell r="M505">
            <v>0</v>
          </cell>
          <cell r="N505">
            <v>0</v>
          </cell>
          <cell r="O505">
            <v>0</v>
          </cell>
          <cell r="P505">
            <v>0</v>
          </cell>
          <cell r="Q505">
            <v>0</v>
          </cell>
          <cell r="R505">
            <v>0</v>
          </cell>
        </row>
        <row r="506">
          <cell r="B506" t="str">
            <v>Other</v>
          </cell>
          <cell r="C506">
            <v>0</v>
          </cell>
          <cell r="D506">
            <v>0</v>
          </cell>
          <cell r="E506">
            <v>0</v>
          </cell>
          <cell r="F506">
            <v>0</v>
          </cell>
          <cell r="G506">
            <v>0</v>
          </cell>
          <cell r="H506">
            <v>0</v>
          </cell>
          <cell r="I506">
            <v>0</v>
          </cell>
          <cell r="K506" t="str">
            <v>Other</v>
          </cell>
          <cell r="L506">
            <v>0</v>
          </cell>
          <cell r="M506">
            <v>0</v>
          </cell>
          <cell r="N506">
            <v>0</v>
          </cell>
          <cell r="O506">
            <v>0</v>
          </cell>
          <cell r="P506">
            <v>0</v>
          </cell>
          <cell r="Q506">
            <v>0</v>
          </cell>
          <cell r="R506">
            <v>0</v>
          </cell>
        </row>
        <row r="507">
          <cell r="B507" t="str">
            <v>Total</v>
          </cell>
          <cell r="C507">
            <v>14.1</v>
          </cell>
          <cell r="D507">
            <v>12</v>
          </cell>
          <cell r="E507">
            <v>5.5</v>
          </cell>
          <cell r="F507">
            <v>0</v>
          </cell>
          <cell r="G507">
            <v>15.7</v>
          </cell>
          <cell r="H507">
            <v>30</v>
          </cell>
          <cell r="I507">
            <v>77.3</v>
          </cell>
          <cell r="K507" t="str">
            <v>Total</v>
          </cell>
          <cell r="L507">
            <v>41</v>
          </cell>
          <cell r="M507">
            <v>411</v>
          </cell>
          <cell r="N507">
            <v>150</v>
          </cell>
          <cell r="O507">
            <v>0</v>
          </cell>
          <cell r="P507">
            <v>543</v>
          </cell>
          <cell r="Q507">
            <v>179</v>
          </cell>
          <cell r="R507">
            <v>1324</v>
          </cell>
        </row>
        <row r="511">
          <cell r="B511" t="str">
            <v>Vendor</v>
          </cell>
          <cell r="C511" t="str">
            <v>Core IP/MPLS</v>
          </cell>
          <cell r="D511" t="str">
            <v xml:space="preserve">Edge IP/MPLS </v>
          </cell>
          <cell r="E511" t="str">
            <v>Subscriber Service Router</v>
          </cell>
          <cell r="F511" t="str">
            <v>BRAS</v>
          </cell>
          <cell r="G511" t="str">
            <v>IP/Ethernet</v>
          </cell>
          <cell r="H511" t="str">
            <v>ATM/MPLS</v>
          </cell>
          <cell r="I511" t="str">
            <v>Total IPS</v>
          </cell>
          <cell r="K511" t="str">
            <v>Vendor</v>
          </cell>
          <cell r="L511" t="str">
            <v>Core IP/MPLS</v>
          </cell>
          <cell r="M511" t="str">
            <v>Edge IP/MPLS</v>
          </cell>
          <cell r="N511" t="str">
            <v>Subscriber Service Router</v>
          </cell>
          <cell r="O511" t="str">
            <v>BRAS</v>
          </cell>
          <cell r="P511" t="str">
            <v>IP/Ethernet</v>
          </cell>
          <cell r="Q511" t="str">
            <v>ATM/MPLS</v>
          </cell>
          <cell r="R511" t="str">
            <v>Total IPS</v>
          </cell>
        </row>
        <row r="512">
          <cell r="B512" t="str">
            <v>Alaxala Networks</v>
          </cell>
          <cell r="I512">
            <v>0</v>
          </cell>
          <cell r="K512" t="str">
            <v>Alaxala Networks</v>
          </cell>
          <cell r="R512">
            <v>0</v>
          </cell>
        </row>
        <row r="513">
          <cell r="B513" t="str">
            <v>Alcatel-Lucent</v>
          </cell>
          <cell r="C513">
            <v>0</v>
          </cell>
          <cell r="D513">
            <v>0</v>
          </cell>
          <cell r="E513">
            <v>0</v>
          </cell>
          <cell r="F513">
            <v>0</v>
          </cell>
          <cell r="G513">
            <v>0</v>
          </cell>
          <cell r="H513">
            <v>14</v>
          </cell>
          <cell r="I513">
            <v>14</v>
          </cell>
          <cell r="K513" t="str">
            <v>Alcatel-Lucent</v>
          </cell>
          <cell r="L513">
            <v>0</v>
          </cell>
          <cell r="M513">
            <v>0</v>
          </cell>
          <cell r="N513">
            <v>0</v>
          </cell>
          <cell r="O513">
            <v>0</v>
          </cell>
          <cell r="P513">
            <v>0</v>
          </cell>
          <cell r="Q513">
            <v>106</v>
          </cell>
          <cell r="R513">
            <v>106</v>
          </cell>
        </row>
        <row r="514">
          <cell r="B514" t="str">
            <v>Atrica</v>
          </cell>
          <cell r="I514">
            <v>0</v>
          </cell>
          <cell r="K514" t="str">
            <v>Atrica</v>
          </cell>
          <cell r="R514">
            <v>0</v>
          </cell>
        </row>
        <row r="515">
          <cell r="B515" t="str">
            <v>Avici</v>
          </cell>
          <cell r="C515">
            <v>0</v>
          </cell>
          <cell r="D515">
            <v>0</v>
          </cell>
          <cell r="E515">
            <v>0</v>
          </cell>
          <cell r="F515">
            <v>0</v>
          </cell>
          <cell r="G515">
            <v>0</v>
          </cell>
          <cell r="H515">
            <v>0</v>
          </cell>
          <cell r="I515">
            <v>0</v>
          </cell>
          <cell r="K515" t="str">
            <v>Avici</v>
          </cell>
          <cell r="L515">
            <v>0</v>
          </cell>
          <cell r="M515">
            <v>0</v>
          </cell>
          <cell r="N515">
            <v>0</v>
          </cell>
          <cell r="O515">
            <v>0</v>
          </cell>
          <cell r="P515">
            <v>0</v>
          </cell>
          <cell r="Q515">
            <v>0</v>
          </cell>
          <cell r="R515">
            <v>0</v>
          </cell>
        </row>
        <row r="516">
          <cell r="B516" t="str">
            <v>Brocade</v>
          </cell>
          <cell r="C516">
            <v>0</v>
          </cell>
          <cell r="D516">
            <v>0</v>
          </cell>
          <cell r="E516">
            <v>0</v>
          </cell>
          <cell r="F516">
            <v>0</v>
          </cell>
          <cell r="G516">
            <v>0</v>
          </cell>
          <cell r="H516">
            <v>0</v>
          </cell>
          <cell r="I516">
            <v>0</v>
          </cell>
          <cell r="K516" t="str">
            <v>Brocade</v>
          </cell>
          <cell r="L516">
            <v>0</v>
          </cell>
          <cell r="M516">
            <v>0</v>
          </cell>
          <cell r="N516">
            <v>0</v>
          </cell>
          <cell r="O516">
            <v>0</v>
          </cell>
          <cell r="P516">
            <v>5</v>
          </cell>
          <cell r="Q516">
            <v>0</v>
          </cell>
          <cell r="R516">
            <v>5</v>
          </cell>
        </row>
        <row r="517">
          <cell r="B517" t="str">
            <v>Caspian</v>
          </cell>
          <cell r="C517">
            <v>0</v>
          </cell>
          <cell r="D517">
            <v>0</v>
          </cell>
          <cell r="E517">
            <v>0</v>
          </cell>
          <cell r="F517">
            <v>0</v>
          </cell>
          <cell r="G517">
            <v>0</v>
          </cell>
          <cell r="H517">
            <v>0</v>
          </cell>
          <cell r="I517">
            <v>0</v>
          </cell>
          <cell r="K517" t="str">
            <v>Caspian</v>
          </cell>
          <cell r="L517">
            <v>0</v>
          </cell>
          <cell r="M517">
            <v>0</v>
          </cell>
          <cell r="N517">
            <v>0</v>
          </cell>
          <cell r="O517">
            <v>0</v>
          </cell>
          <cell r="P517">
            <v>0</v>
          </cell>
          <cell r="Q517">
            <v>0</v>
          </cell>
          <cell r="R517">
            <v>0</v>
          </cell>
        </row>
        <row r="518">
          <cell r="B518" t="str">
            <v>Chiaro</v>
          </cell>
          <cell r="C518">
            <v>0</v>
          </cell>
          <cell r="D518">
            <v>0</v>
          </cell>
          <cell r="E518">
            <v>0</v>
          </cell>
          <cell r="F518">
            <v>0</v>
          </cell>
          <cell r="G518">
            <v>0</v>
          </cell>
          <cell r="H518">
            <v>0</v>
          </cell>
          <cell r="I518">
            <v>0</v>
          </cell>
          <cell r="K518" t="str">
            <v>Chiaro</v>
          </cell>
          <cell r="L518">
            <v>0</v>
          </cell>
          <cell r="M518">
            <v>0</v>
          </cell>
          <cell r="N518">
            <v>0</v>
          </cell>
          <cell r="O518">
            <v>0</v>
          </cell>
          <cell r="P518">
            <v>0</v>
          </cell>
          <cell r="Q518">
            <v>0</v>
          </cell>
          <cell r="R518">
            <v>0</v>
          </cell>
        </row>
        <row r="519">
          <cell r="B519" t="str">
            <v>Ciena</v>
          </cell>
          <cell r="C519">
            <v>0</v>
          </cell>
          <cell r="D519">
            <v>0</v>
          </cell>
          <cell r="E519">
            <v>0</v>
          </cell>
          <cell r="F519">
            <v>0</v>
          </cell>
          <cell r="G519">
            <v>0</v>
          </cell>
          <cell r="H519">
            <v>0</v>
          </cell>
          <cell r="I519">
            <v>0</v>
          </cell>
          <cell r="K519" t="str">
            <v>Ciena</v>
          </cell>
          <cell r="L519">
            <v>0</v>
          </cell>
          <cell r="M519">
            <v>0</v>
          </cell>
          <cell r="N519">
            <v>0</v>
          </cell>
          <cell r="O519">
            <v>0</v>
          </cell>
          <cell r="P519">
            <v>0</v>
          </cell>
          <cell r="Q519">
            <v>0</v>
          </cell>
          <cell r="R519">
            <v>0</v>
          </cell>
        </row>
        <row r="520">
          <cell r="B520" t="str">
            <v>Cisco</v>
          </cell>
          <cell r="C520">
            <v>14</v>
          </cell>
          <cell r="D520">
            <v>15</v>
          </cell>
          <cell r="E520">
            <v>5</v>
          </cell>
          <cell r="F520">
            <v>0</v>
          </cell>
          <cell r="G520">
            <v>15</v>
          </cell>
          <cell r="H520">
            <v>4.9000000000000004</v>
          </cell>
          <cell r="I520">
            <v>53.9</v>
          </cell>
          <cell r="K520" t="str">
            <v>Cisco</v>
          </cell>
          <cell r="L520">
            <v>46</v>
          </cell>
          <cell r="M520">
            <v>460</v>
          </cell>
          <cell r="N520">
            <v>168</v>
          </cell>
          <cell r="O520">
            <v>0</v>
          </cell>
          <cell r="P520">
            <v>540</v>
          </cell>
          <cell r="Q520">
            <v>32</v>
          </cell>
          <cell r="R520">
            <v>1246</v>
          </cell>
        </row>
        <row r="521">
          <cell r="B521" t="str">
            <v>Cosine</v>
          </cell>
          <cell r="C521">
            <v>0</v>
          </cell>
          <cell r="D521">
            <v>0</v>
          </cell>
          <cell r="E521">
            <v>0</v>
          </cell>
          <cell r="F521">
            <v>0</v>
          </cell>
          <cell r="G521">
            <v>0</v>
          </cell>
          <cell r="H521">
            <v>0</v>
          </cell>
          <cell r="I521">
            <v>0</v>
          </cell>
          <cell r="K521" t="str">
            <v>Cosine</v>
          </cell>
          <cell r="L521">
            <v>0</v>
          </cell>
          <cell r="M521">
            <v>0</v>
          </cell>
          <cell r="N521">
            <v>0</v>
          </cell>
          <cell r="O521">
            <v>0</v>
          </cell>
          <cell r="P521">
            <v>0</v>
          </cell>
          <cell r="Q521">
            <v>0</v>
          </cell>
          <cell r="R521">
            <v>0</v>
          </cell>
        </row>
        <row r="522">
          <cell r="B522" t="str">
            <v>ECI Telecom</v>
          </cell>
          <cell r="C522">
            <v>0</v>
          </cell>
          <cell r="D522">
            <v>0</v>
          </cell>
          <cell r="E522">
            <v>0</v>
          </cell>
          <cell r="F522">
            <v>0</v>
          </cell>
          <cell r="G522">
            <v>0</v>
          </cell>
          <cell r="H522">
            <v>0</v>
          </cell>
          <cell r="I522">
            <v>0</v>
          </cell>
          <cell r="K522" t="str">
            <v>ECI Telecom</v>
          </cell>
          <cell r="L522">
            <v>0</v>
          </cell>
          <cell r="M522">
            <v>0</v>
          </cell>
          <cell r="N522">
            <v>0</v>
          </cell>
          <cell r="O522">
            <v>0</v>
          </cell>
          <cell r="P522">
            <v>0</v>
          </cell>
          <cell r="Q522">
            <v>0</v>
          </cell>
          <cell r="R522">
            <v>0</v>
          </cell>
        </row>
        <row r="523">
          <cell r="B523" t="str">
            <v>Equipe</v>
          </cell>
          <cell r="C523">
            <v>0</v>
          </cell>
          <cell r="D523">
            <v>0</v>
          </cell>
          <cell r="E523">
            <v>0</v>
          </cell>
          <cell r="F523">
            <v>0</v>
          </cell>
          <cell r="G523">
            <v>0</v>
          </cell>
          <cell r="H523">
            <v>0</v>
          </cell>
          <cell r="I523">
            <v>0</v>
          </cell>
          <cell r="K523" t="str">
            <v>Equipe</v>
          </cell>
          <cell r="L523">
            <v>0</v>
          </cell>
          <cell r="M523">
            <v>0</v>
          </cell>
          <cell r="N523">
            <v>0</v>
          </cell>
          <cell r="O523">
            <v>0</v>
          </cell>
          <cell r="P523">
            <v>0</v>
          </cell>
          <cell r="Q523">
            <v>0</v>
          </cell>
          <cell r="R523">
            <v>0</v>
          </cell>
        </row>
        <row r="524">
          <cell r="B524" t="str">
            <v>Ericsson</v>
          </cell>
          <cell r="C524">
            <v>0</v>
          </cell>
          <cell r="D524">
            <v>0</v>
          </cell>
          <cell r="E524">
            <v>0</v>
          </cell>
          <cell r="F524">
            <v>0</v>
          </cell>
          <cell r="G524">
            <v>0</v>
          </cell>
          <cell r="H524">
            <v>4</v>
          </cell>
          <cell r="I524">
            <v>4</v>
          </cell>
          <cell r="K524" t="str">
            <v>Ericsson</v>
          </cell>
          <cell r="L524">
            <v>0</v>
          </cell>
          <cell r="M524">
            <v>0</v>
          </cell>
          <cell r="N524">
            <v>0</v>
          </cell>
          <cell r="O524">
            <v>0</v>
          </cell>
          <cell r="P524">
            <v>0</v>
          </cell>
          <cell r="Q524">
            <v>18</v>
          </cell>
          <cell r="R524">
            <v>18</v>
          </cell>
        </row>
        <row r="525">
          <cell r="B525" t="str">
            <v>Extreme</v>
          </cell>
          <cell r="C525">
            <v>0</v>
          </cell>
          <cell r="D525">
            <v>0</v>
          </cell>
          <cell r="E525">
            <v>0</v>
          </cell>
          <cell r="F525">
            <v>0</v>
          </cell>
          <cell r="G525">
            <v>0.2</v>
          </cell>
          <cell r="H525">
            <v>0</v>
          </cell>
          <cell r="I525">
            <v>0.2</v>
          </cell>
          <cell r="K525" t="str">
            <v>Extreme</v>
          </cell>
          <cell r="L525">
            <v>0</v>
          </cell>
          <cell r="M525">
            <v>0</v>
          </cell>
          <cell r="N525">
            <v>0</v>
          </cell>
          <cell r="O525">
            <v>0</v>
          </cell>
          <cell r="P525">
            <v>10</v>
          </cell>
          <cell r="Q525">
            <v>0</v>
          </cell>
          <cell r="R525">
            <v>10</v>
          </cell>
        </row>
        <row r="526">
          <cell r="B526" t="str">
            <v>Force10</v>
          </cell>
          <cell r="C526">
            <v>0</v>
          </cell>
          <cell r="D526">
            <v>0</v>
          </cell>
          <cell r="E526">
            <v>0</v>
          </cell>
          <cell r="F526">
            <v>0</v>
          </cell>
          <cell r="G526">
            <v>0</v>
          </cell>
          <cell r="H526">
            <v>0</v>
          </cell>
          <cell r="I526">
            <v>0</v>
          </cell>
          <cell r="K526" t="str">
            <v>Force10</v>
          </cell>
          <cell r="L526">
            <v>0</v>
          </cell>
          <cell r="M526">
            <v>0</v>
          </cell>
          <cell r="N526">
            <v>0</v>
          </cell>
          <cell r="O526">
            <v>0</v>
          </cell>
          <cell r="P526">
            <v>0</v>
          </cell>
          <cell r="Q526">
            <v>0</v>
          </cell>
          <cell r="R526">
            <v>0</v>
          </cell>
        </row>
        <row r="527">
          <cell r="B527" t="str">
            <v>Fujitsu</v>
          </cell>
          <cell r="C527">
            <v>0</v>
          </cell>
          <cell r="D527">
            <v>0</v>
          </cell>
          <cell r="E527">
            <v>0</v>
          </cell>
          <cell r="F527">
            <v>0</v>
          </cell>
          <cell r="G527">
            <v>0.2</v>
          </cell>
          <cell r="H527">
            <v>0</v>
          </cell>
          <cell r="I527">
            <v>0.2</v>
          </cell>
          <cell r="K527" t="str">
            <v>Fujitsu</v>
          </cell>
          <cell r="L527">
            <v>0</v>
          </cell>
          <cell r="M527">
            <v>0</v>
          </cell>
          <cell r="N527">
            <v>0</v>
          </cell>
          <cell r="O527">
            <v>0</v>
          </cell>
          <cell r="P527">
            <v>0</v>
          </cell>
          <cell r="Q527">
            <v>0</v>
          </cell>
          <cell r="R527">
            <v>0</v>
          </cell>
        </row>
        <row r="528">
          <cell r="B528" t="str">
            <v>Hammerhead Systems</v>
          </cell>
          <cell r="C528">
            <v>0</v>
          </cell>
          <cell r="D528">
            <v>0</v>
          </cell>
          <cell r="E528">
            <v>0</v>
          </cell>
          <cell r="F528">
            <v>0</v>
          </cell>
          <cell r="G528">
            <v>0</v>
          </cell>
          <cell r="H528">
            <v>0</v>
          </cell>
          <cell r="I528">
            <v>0</v>
          </cell>
          <cell r="K528" t="str">
            <v>Hammerhead Systems</v>
          </cell>
          <cell r="L528">
            <v>0</v>
          </cell>
          <cell r="M528">
            <v>0</v>
          </cell>
          <cell r="N528">
            <v>0</v>
          </cell>
          <cell r="O528">
            <v>0</v>
          </cell>
          <cell r="P528">
            <v>0</v>
          </cell>
          <cell r="Q528">
            <v>0</v>
          </cell>
          <cell r="R528">
            <v>0</v>
          </cell>
        </row>
        <row r="529">
          <cell r="B529" t="str">
            <v>Hitachi</v>
          </cell>
          <cell r="C529">
            <v>0</v>
          </cell>
          <cell r="D529">
            <v>0</v>
          </cell>
          <cell r="E529">
            <v>0</v>
          </cell>
          <cell r="F529">
            <v>0</v>
          </cell>
          <cell r="G529">
            <v>0</v>
          </cell>
          <cell r="H529">
            <v>0</v>
          </cell>
          <cell r="I529">
            <v>0</v>
          </cell>
          <cell r="K529" t="str">
            <v>Hitachi</v>
          </cell>
          <cell r="L529">
            <v>0</v>
          </cell>
          <cell r="M529">
            <v>0</v>
          </cell>
          <cell r="N529">
            <v>0</v>
          </cell>
          <cell r="O529">
            <v>0</v>
          </cell>
          <cell r="P529">
            <v>0</v>
          </cell>
          <cell r="Q529">
            <v>0</v>
          </cell>
          <cell r="R529">
            <v>0</v>
          </cell>
        </row>
        <row r="530">
          <cell r="B530" t="str">
            <v>Hitachi Cable</v>
          </cell>
          <cell r="C530">
            <v>0</v>
          </cell>
          <cell r="D530">
            <v>0</v>
          </cell>
          <cell r="E530">
            <v>0</v>
          </cell>
          <cell r="F530">
            <v>0</v>
          </cell>
          <cell r="G530">
            <v>0</v>
          </cell>
          <cell r="H530">
            <v>0</v>
          </cell>
          <cell r="I530">
            <v>0</v>
          </cell>
          <cell r="K530" t="str">
            <v>Hitachi Cable</v>
          </cell>
          <cell r="L530">
            <v>0</v>
          </cell>
          <cell r="M530">
            <v>0</v>
          </cell>
          <cell r="N530">
            <v>0</v>
          </cell>
          <cell r="O530">
            <v>0</v>
          </cell>
          <cell r="P530">
            <v>0</v>
          </cell>
          <cell r="Q530">
            <v>0</v>
          </cell>
          <cell r="R530">
            <v>0</v>
          </cell>
        </row>
        <row r="531">
          <cell r="B531" t="str">
            <v>Huawei</v>
          </cell>
          <cell r="C531">
            <v>0</v>
          </cell>
          <cell r="D531">
            <v>0</v>
          </cell>
          <cell r="E531">
            <v>0</v>
          </cell>
          <cell r="F531">
            <v>0</v>
          </cell>
          <cell r="G531">
            <v>0</v>
          </cell>
          <cell r="H531">
            <v>0</v>
          </cell>
          <cell r="I531">
            <v>0</v>
          </cell>
          <cell r="K531" t="str">
            <v>Huawei</v>
          </cell>
          <cell r="L531">
            <v>0</v>
          </cell>
          <cell r="M531">
            <v>0</v>
          </cell>
          <cell r="N531">
            <v>0</v>
          </cell>
          <cell r="O531">
            <v>0</v>
          </cell>
          <cell r="P531">
            <v>0</v>
          </cell>
          <cell r="Q531">
            <v>0</v>
          </cell>
          <cell r="R531">
            <v>0</v>
          </cell>
        </row>
        <row r="532">
          <cell r="B532" t="str">
            <v>Hyperchip</v>
          </cell>
          <cell r="C532">
            <v>0</v>
          </cell>
          <cell r="D532">
            <v>0</v>
          </cell>
          <cell r="E532">
            <v>0</v>
          </cell>
          <cell r="F532">
            <v>0</v>
          </cell>
          <cell r="G532">
            <v>0</v>
          </cell>
          <cell r="H532">
            <v>0</v>
          </cell>
          <cell r="I532">
            <v>0</v>
          </cell>
          <cell r="K532" t="str">
            <v>Hyperchip</v>
          </cell>
          <cell r="L532">
            <v>0</v>
          </cell>
          <cell r="M532">
            <v>0</v>
          </cell>
          <cell r="N532">
            <v>0</v>
          </cell>
          <cell r="O532">
            <v>0</v>
          </cell>
          <cell r="P532">
            <v>0</v>
          </cell>
          <cell r="Q532">
            <v>0</v>
          </cell>
          <cell r="R532">
            <v>0</v>
          </cell>
        </row>
        <row r="533">
          <cell r="B533" t="str">
            <v>Juniper</v>
          </cell>
          <cell r="C533">
            <v>0</v>
          </cell>
          <cell r="D533">
            <v>0</v>
          </cell>
          <cell r="E533">
            <v>0</v>
          </cell>
          <cell r="F533">
            <v>0</v>
          </cell>
          <cell r="G533">
            <v>0</v>
          </cell>
          <cell r="H533">
            <v>0</v>
          </cell>
          <cell r="I533">
            <v>0</v>
          </cell>
          <cell r="K533" t="str">
            <v>Juniper</v>
          </cell>
          <cell r="L533">
            <v>0</v>
          </cell>
          <cell r="M533">
            <v>0</v>
          </cell>
          <cell r="N533">
            <v>0</v>
          </cell>
          <cell r="O533">
            <v>0</v>
          </cell>
          <cell r="P533">
            <v>0</v>
          </cell>
          <cell r="Q533">
            <v>0</v>
          </cell>
          <cell r="R533">
            <v>0</v>
          </cell>
        </row>
        <row r="534">
          <cell r="B534" t="str">
            <v>Laurel Networks</v>
          </cell>
          <cell r="C534">
            <v>0</v>
          </cell>
          <cell r="D534">
            <v>0</v>
          </cell>
          <cell r="E534">
            <v>0</v>
          </cell>
          <cell r="F534">
            <v>0</v>
          </cell>
          <cell r="G534">
            <v>0</v>
          </cell>
          <cell r="H534">
            <v>0</v>
          </cell>
          <cell r="I534">
            <v>0</v>
          </cell>
          <cell r="K534" t="str">
            <v>Laurel Networks</v>
          </cell>
          <cell r="L534">
            <v>0</v>
          </cell>
          <cell r="M534">
            <v>0</v>
          </cell>
          <cell r="N534">
            <v>0</v>
          </cell>
          <cell r="O534">
            <v>0</v>
          </cell>
          <cell r="P534">
            <v>0</v>
          </cell>
          <cell r="Q534">
            <v>0</v>
          </cell>
          <cell r="R534">
            <v>0</v>
          </cell>
        </row>
        <row r="535">
          <cell r="B535" t="str">
            <v>Lucent</v>
          </cell>
          <cell r="C535">
            <v>0</v>
          </cell>
          <cell r="D535">
            <v>0</v>
          </cell>
          <cell r="E535">
            <v>0</v>
          </cell>
          <cell r="F535">
            <v>0</v>
          </cell>
          <cell r="G535">
            <v>0</v>
          </cell>
          <cell r="H535">
            <v>0</v>
          </cell>
          <cell r="I535">
            <v>0</v>
          </cell>
          <cell r="K535" t="str">
            <v>Lucent</v>
          </cell>
          <cell r="L535">
            <v>0</v>
          </cell>
          <cell r="M535">
            <v>0</v>
          </cell>
          <cell r="N535">
            <v>0</v>
          </cell>
          <cell r="O535">
            <v>0</v>
          </cell>
          <cell r="P535">
            <v>0</v>
          </cell>
          <cell r="Q535">
            <v>0</v>
          </cell>
          <cell r="R535">
            <v>0</v>
          </cell>
        </row>
        <row r="536">
          <cell r="B536" t="str">
            <v>NEC</v>
          </cell>
          <cell r="C536">
            <v>0</v>
          </cell>
          <cell r="D536">
            <v>0</v>
          </cell>
          <cell r="E536">
            <v>0</v>
          </cell>
          <cell r="F536">
            <v>0</v>
          </cell>
          <cell r="G536">
            <v>0</v>
          </cell>
          <cell r="H536">
            <v>0</v>
          </cell>
          <cell r="I536">
            <v>0</v>
          </cell>
          <cell r="K536" t="str">
            <v>NEC</v>
          </cell>
          <cell r="L536">
            <v>0</v>
          </cell>
          <cell r="M536">
            <v>0</v>
          </cell>
          <cell r="N536">
            <v>0</v>
          </cell>
          <cell r="O536">
            <v>0</v>
          </cell>
          <cell r="P536">
            <v>0</v>
          </cell>
          <cell r="Q536">
            <v>0</v>
          </cell>
          <cell r="R536">
            <v>0</v>
          </cell>
        </row>
        <row r="537">
          <cell r="B537" t="str">
            <v>Nokia Siemens Networks</v>
          </cell>
          <cell r="C537">
            <v>0</v>
          </cell>
          <cell r="D537">
            <v>0</v>
          </cell>
          <cell r="E537">
            <v>0</v>
          </cell>
          <cell r="F537">
            <v>0</v>
          </cell>
          <cell r="G537">
            <v>0</v>
          </cell>
          <cell r="H537">
            <v>0</v>
          </cell>
          <cell r="I537">
            <v>0</v>
          </cell>
          <cell r="K537" t="str">
            <v>Nokia Siemens Networks</v>
          </cell>
          <cell r="L537">
            <v>0</v>
          </cell>
          <cell r="M537">
            <v>0</v>
          </cell>
          <cell r="N537">
            <v>0</v>
          </cell>
          <cell r="O537">
            <v>0</v>
          </cell>
          <cell r="P537">
            <v>0</v>
          </cell>
          <cell r="Q537">
            <v>0</v>
          </cell>
          <cell r="R537">
            <v>0</v>
          </cell>
        </row>
        <row r="538">
          <cell r="B538" t="str">
            <v>Nortel</v>
          </cell>
          <cell r="C538">
            <v>0</v>
          </cell>
          <cell r="D538">
            <v>0</v>
          </cell>
          <cell r="E538">
            <v>1.4</v>
          </cell>
          <cell r="F538">
            <v>0</v>
          </cell>
          <cell r="G538">
            <v>1.4</v>
          </cell>
          <cell r="H538">
            <v>4.9000000000000004</v>
          </cell>
          <cell r="I538">
            <v>7.7</v>
          </cell>
          <cell r="K538" t="str">
            <v>Nortel</v>
          </cell>
          <cell r="L538">
            <v>0</v>
          </cell>
          <cell r="M538">
            <v>0</v>
          </cell>
          <cell r="N538">
            <v>6</v>
          </cell>
          <cell r="O538">
            <v>0</v>
          </cell>
          <cell r="P538">
            <v>41</v>
          </cell>
          <cell r="Q538">
            <v>15</v>
          </cell>
          <cell r="R538">
            <v>62</v>
          </cell>
        </row>
        <row r="539">
          <cell r="B539" t="str">
            <v>Procket</v>
          </cell>
          <cell r="C539">
            <v>0</v>
          </cell>
          <cell r="D539">
            <v>0</v>
          </cell>
          <cell r="E539">
            <v>0</v>
          </cell>
          <cell r="F539">
            <v>0</v>
          </cell>
          <cell r="G539">
            <v>0</v>
          </cell>
          <cell r="H539">
            <v>0</v>
          </cell>
          <cell r="I539">
            <v>0</v>
          </cell>
          <cell r="K539" t="str">
            <v>Procket</v>
          </cell>
          <cell r="L539">
            <v>0</v>
          </cell>
          <cell r="M539">
            <v>0</v>
          </cell>
          <cell r="N539">
            <v>0</v>
          </cell>
          <cell r="O539">
            <v>0</v>
          </cell>
          <cell r="P539">
            <v>0</v>
          </cell>
          <cell r="Q539">
            <v>0</v>
          </cell>
          <cell r="R539">
            <v>0</v>
          </cell>
        </row>
        <row r="540">
          <cell r="B540" t="str">
            <v>Quarry</v>
          </cell>
          <cell r="C540">
            <v>0</v>
          </cell>
          <cell r="D540">
            <v>0</v>
          </cell>
          <cell r="E540">
            <v>0</v>
          </cell>
          <cell r="F540">
            <v>0</v>
          </cell>
          <cell r="G540">
            <v>0</v>
          </cell>
          <cell r="H540">
            <v>0</v>
          </cell>
          <cell r="I540">
            <v>0</v>
          </cell>
          <cell r="K540" t="str">
            <v>Quarry</v>
          </cell>
          <cell r="L540">
            <v>0</v>
          </cell>
          <cell r="M540">
            <v>0</v>
          </cell>
          <cell r="N540">
            <v>0</v>
          </cell>
          <cell r="O540">
            <v>0</v>
          </cell>
          <cell r="P540">
            <v>0</v>
          </cell>
          <cell r="Q540">
            <v>0</v>
          </cell>
          <cell r="R540">
            <v>0</v>
          </cell>
        </row>
        <row r="541">
          <cell r="B541" t="str">
            <v>Redback</v>
          </cell>
          <cell r="C541">
            <v>0</v>
          </cell>
          <cell r="D541">
            <v>0</v>
          </cell>
          <cell r="E541">
            <v>0</v>
          </cell>
          <cell r="F541">
            <v>0</v>
          </cell>
          <cell r="G541">
            <v>0</v>
          </cell>
          <cell r="H541">
            <v>0</v>
          </cell>
          <cell r="I541">
            <v>0</v>
          </cell>
          <cell r="K541" t="str">
            <v>Redback</v>
          </cell>
          <cell r="L541">
            <v>0</v>
          </cell>
          <cell r="M541">
            <v>0</v>
          </cell>
          <cell r="N541">
            <v>0</v>
          </cell>
          <cell r="O541">
            <v>0</v>
          </cell>
          <cell r="P541">
            <v>0</v>
          </cell>
          <cell r="Q541">
            <v>0</v>
          </cell>
          <cell r="R541">
            <v>0</v>
          </cell>
        </row>
        <row r="542">
          <cell r="B542" t="str">
            <v>Riverstone</v>
          </cell>
          <cell r="C542">
            <v>0</v>
          </cell>
          <cell r="D542">
            <v>0</v>
          </cell>
          <cell r="E542">
            <v>0</v>
          </cell>
          <cell r="F542">
            <v>0</v>
          </cell>
          <cell r="G542">
            <v>0</v>
          </cell>
          <cell r="H542">
            <v>0</v>
          </cell>
          <cell r="I542">
            <v>0</v>
          </cell>
          <cell r="K542" t="str">
            <v>Riverstone</v>
          </cell>
          <cell r="L542">
            <v>0</v>
          </cell>
          <cell r="M542">
            <v>0</v>
          </cell>
          <cell r="N542">
            <v>0</v>
          </cell>
          <cell r="O542">
            <v>0</v>
          </cell>
          <cell r="P542">
            <v>0</v>
          </cell>
          <cell r="Q542">
            <v>0</v>
          </cell>
          <cell r="R542">
            <v>0</v>
          </cell>
        </row>
        <row r="543">
          <cell r="B543" t="str">
            <v>Tellabs</v>
          </cell>
          <cell r="C543">
            <v>0</v>
          </cell>
          <cell r="D543">
            <v>0</v>
          </cell>
          <cell r="E543">
            <v>0</v>
          </cell>
          <cell r="F543">
            <v>0</v>
          </cell>
          <cell r="G543">
            <v>0</v>
          </cell>
          <cell r="H543">
            <v>0</v>
          </cell>
          <cell r="I543">
            <v>0</v>
          </cell>
          <cell r="K543" t="str">
            <v>Tellabs</v>
          </cell>
          <cell r="L543">
            <v>0</v>
          </cell>
          <cell r="M543">
            <v>0</v>
          </cell>
          <cell r="N543">
            <v>0</v>
          </cell>
          <cell r="O543">
            <v>0</v>
          </cell>
          <cell r="P543">
            <v>0</v>
          </cell>
          <cell r="Q543">
            <v>0</v>
          </cell>
          <cell r="R543">
            <v>0</v>
          </cell>
        </row>
        <row r="544">
          <cell r="B544" t="str">
            <v>ZTE</v>
          </cell>
          <cell r="C544">
            <v>0</v>
          </cell>
          <cell r="D544">
            <v>0</v>
          </cell>
          <cell r="E544">
            <v>0</v>
          </cell>
          <cell r="F544">
            <v>0</v>
          </cell>
          <cell r="G544">
            <v>0</v>
          </cell>
          <cell r="H544">
            <v>0</v>
          </cell>
          <cell r="I544">
            <v>0</v>
          </cell>
          <cell r="K544" t="str">
            <v>ZTE</v>
          </cell>
          <cell r="L544">
            <v>0</v>
          </cell>
          <cell r="M544">
            <v>0</v>
          </cell>
          <cell r="N544">
            <v>0</v>
          </cell>
          <cell r="O544">
            <v>0</v>
          </cell>
          <cell r="P544">
            <v>0</v>
          </cell>
          <cell r="Q544">
            <v>0</v>
          </cell>
          <cell r="R544">
            <v>0</v>
          </cell>
        </row>
        <row r="545">
          <cell r="B545" t="str">
            <v>Other</v>
          </cell>
          <cell r="C545">
            <v>0</v>
          </cell>
          <cell r="D545">
            <v>0</v>
          </cell>
          <cell r="E545">
            <v>0</v>
          </cell>
          <cell r="F545">
            <v>0</v>
          </cell>
          <cell r="G545">
            <v>0</v>
          </cell>
          <cell r="H545">
            <v>0</v>
          </cell>
          <cell r="I545">
            <v>0</v>
          </cell>
          <cell r="K545" t="str">
            <v>Other</v>
          </cell>
          <cell r="L545">
            <v>0</v>
          </cell>
          <cell r="M545">
            <v>0</v>
          </cell>
          <cell r="N545">
            <v>0</v>
          </cell>
          <cell r="O545">
            <v>0</v>
          </cell>
          <cell r="P545">
            <v>0</v>
          </cell>
          <cell r="Q545">
            <v>0</v>
          </cell>
          <cell r="R545">
            <v>0</v>
          </cell>
        </row>
        <row r="546">
          <cell r="B546" t="str">
            <v>Total</v>
          </cell>
          <cell r="C546">
            <v>14</v>
          </cell>
          <cell r="D546">
            <v>15</v>
          </cell>
          <cell r="E546">
            <v>6.4</v>
          </cell>
          <cell r="F546">
            <v>0</v>
          </cell>
          <cell r="G546">
            <v>16.799999999999997</v>
          </cell>
          <cell r="H546">
            <v>27.799999999999997</v>
          </cell>
          <cell r="I546">
            <v>80.000000000000014</v>
          </cell>
          <cell r="K546" t="str">
            <v>Total</v>
          </cell>
          <cell r="L546">
            <v>46</v>
          </cell>
          <cell r="M546">
            <v>460</v>
          </cell>
          <cell r="N546">
            <v>174</v>
          </cell>
          <cell r="O546">
            <v>0</v>
          </cell>
          <cell r="P546">
            <v>596</v>
          </cell>
          <cell r="Q546">
            <v>171</v>
          </cell>
          <cell r="R546">
            <v>1447</v>
          </cell>
        </row>
        <row r="550">
          <cell r="B550" t="str">
            <v>Vendor</v>
          </cell>
          <cell r="C550" t="str">
            <v>Core IP/MPLS</v>
          </cell>
          <cell r="D550" t="str">
            <v xml:space="preserve">Edge IP/MPLS </v>
          </cell>
          <cell r="E550" t="str">
            <v>Subscriber Service Router</v>
          </cell>
          <cell r="F550" t="str">
            <v>BRAS</v>
          </cell>
          <cell r="G550" t="str">
            <v>IP/Ethernet</v>
          </cell>
          <cell r="H550" t="str">
            <v>ATM/MPLS</v>
          </cell>
          <cell r="I550" t="str">
            <v>Total IPS</v>
          </cell>
          <cell r="K550" t="str">
            <v>Vendor</v>
          </cell>
          <cell r="L550" t="str">
            <v>Core IP/MPLS</v>
          </cell>
          <cell r="M550" t="str">
            <v>Edge IP/MPLS</v>
          </cell>
          <cell r="N550" t="str">
            <v>Subscriber Service Router</v>
          </cell>
          <cell r="O550" t="str">
            <v>BRAS</v>
          </cell>
          <cell r="P550" t="str">
            <v>IP/Ethernet</v>
          </cell>
          <cell r="Q550" t="str">
            <v>ATM/MPLS</v>
          </cell>
          <cell r="R550" t="str">
            <v>Total IPS</v>
          </cell>
        </row>
        <row r="551">
          <cell r="B551" t="str">
            <v>Alaxala Networks</v>
          </cell>
          <cell r="I551">
            <v>0</v>
          </cell>
          <cell r="K551" t="str">
            <v>Alaxala Networks</v>
          </cell>
          <cell r="R551">
            <v>0</v>
          </cell>
        </row>
        <row r="552">
          <cell r="B552" t="str">
            <v>Alcatel-Lucent</v>
          </cell>
          <cell r="C552">
            <v>0</v>
          </cell>
          <cell r="D552">
            <v>0</v>
          </cell>
          <cell r="E552">
            <v>0</v>
          </cell>
          <cell r="F552">
            <v>0</v>
          </cell>
          <cell r="G552">
            <v>0</v>
          </cell>
          <cell r="H552">
            <v>15</v>
          </cell>
          <cell r="I552">
            <v>15</v>
          </cell>
          <cell r="K552" t="str">
            <v>Alcatel-Lucent</v>
          </cell>
          <cell r="L552">
            <v>0</v>
          </cell>
          <cell r="M552">
            <v>0</v>
          </cell>
          <cell r="N552">
            <v>0</v>
          </cell>
          <cell r="O552">
            <v>0</v>
          </cell>
          <cell r="P552">
            <v>0</v>
          </cell>
          <cell r="Q552">
            <v>115</v>
          </cell>
          <cell r="R552">
            <v>115</v>
          </cell>
        </row>
        <row r="553">
          <cell r="B553" t="str">
            <v>Atrica</v>
          </cell>
          <cell r="I553">
            <v>0</v>
          </cell>
          <cell r="K553" t="str">
            <v>Atrica</v>
          </cell>
          <cell r="R553">
            <v>0</v>
          </cell>
        </row>
        <row r="554">
          <cell r="B554" t="str">
            <v>Avici</v>
          </cell>
          <cell r="C554">
            <v>0</v>
          </cell>
          <cell r="D554">
            <v>0</v>
          </cell>
          <cell r="E554">
            <v>0</v>
          </cell>
          <cell r="F554">
            <v>0</v>
          </cell>
          <cell r="G554">
            <v>0</v>
          </cell>
          <cell r="H554">
            <v>0</v>
          </cell>
          <cell r="I554">
            <v>0</v>
          </cell>
          <cell r="K554" t="str">
            <v>Avici</v>
          </cell>
          <cell r="L554">
            <v>0</v>
          </cell>
          <cell r="M554">
            <v>0</v>
          </cell>
          <cell r="N554">
            <v>0</v>
          </cell>
          <cell r="O554">
            <v>0</v>
          </cell>
          <cell r="P554">
            <v>0</v>
          </cell>
          <cell r="Q554">
            <v>0</v>
          </cell>
          <cell r="R554">
            <v>0</v>
          </cell>
        </row>
        <row r="555">
          <cell r="B555" t="str">
            <v>Brocade</v>
          </cell>
          <cell r="C555">
            <v>0</v>
          </cell>
          <cell r="D555">
            <v>0</v>
          </cell>
          <cell r="E555">
            <v>0</v>
          </cell>
          <cell r="F555">
            <v>0</v>
          </cell>
          <cell r="G555">
            <v>0</v>
          </cell>
          <cell r="H555">
            <v>0</v>
          </cell>
          <cell r="I555">
            <v>0</v>
          </cell>
          <cell r="K555" t="str">
            <v>Brocade</v>
          </cell>
          <cell r="L555">
            <v>0</v>
          </cell>
          <cell r="M555">
            <v>0</v>
          </cell>
          <cell r="N555">
            <v>0</v>
          </cell>
          <cell r="O555">
            <v>0</v>
          </cell>
          <cell r="P555">
            <v>0</v>
          </cell>
          <cell r="Q555">
            <v>0</v>
          </cell>
          <cell r="R555">
            <v>0</v>
          </cell>
        </row>
        <row r="556">
          <cell r="B556" t="str">
            <v>Caspian</v>
          </cell>
          <cell r="C556">
            <v>0</v>
          </cell>
          <cell r="D556">
            <v>0</v>
          </cell>
          <cell r="E556">
            <v>0</v>
          </cell>
          <cell r="F556">
            <v>0</v>
          </cell>
          <cell r="G556">
            <v>0</v>
          </cell>
          <cell r="H556">
            <v>0</v>
          </cell>
          <cell r="I556">
            <v>0</v>
          </cell>
          <cell r="K556" t="str">
            <v>Caspian</v>
          </cell>
          <cell r="L556">
            <v>0</v>
          </cell>
          <cell r="M556">
            <v>0</v>
          </cell>
          <cell r="N556">
            <v>0</v>
          </cell>
          <cell r="O556">
            <v>0</v>
          </cell>
          <cell r="P556">
            <v>0</v>
          </cell>
          <cell r="Q556">
            <v>0</v>
          </cell>
          <cell r="R556">
            <v>0</v>
          </cell>
        </row>
        <row r="557">
          <cell r="B557" t="str">
            <v>Chiaro</v>
          </cell>
          <cell r="C557">
            <v>0</v>
          </cell>
          <cell r="D557">
            <v>0</v>
          </cell>
          <cell r="E557">
            <v>0</v>
          </cell>
          <cell r="F557">
            <v>0</v>
          </cell>
          <cell r="G557">
            <v>0</v>
          </cell>
          <cell r="H557">
            <v>0</v>
          </cell>
          <cell r="I557">
            <v>0</v>
          </cell>
          <cell r="K557" t="str">
            <v>Chiaro</v>
          </cell>
          <cell r="L557">
            <v>0</v>
          </cell>
          <cell r="M557">
            <v>0</v>
          </cell>
          <cell r="N557">
            <v>0</v>
          </cell>
          <cell r="O557">
            <v>0</v>
          </cell>
          <cell r="P557">
            <v>0</v>
          </cell>
          <cell r="Q557">
            <v>0</v>
          </cell>
          <cell r="R557">
            <v>0</v>
          </cell>
        </row>
        <row r="558">
          <cell r="B558" t="str">
            <v>Ciena</v>
          </cell>
          <cell r="C558">
            <v>0</v>
          </cell>
          <cell r="D558">
            <v>0</v>
          </cell>
          <cell r="E558">
            <v>0</v>
          </cell>
          <cell r="F558">
            <v>0</v>
          </cell>
          <cell r="G558">
            <v>0</v>
          </cell>
          <cell r="H558">
            <v>0</v>
          </cell>
          <cell r="I558">
            <v>0</v>
          </cell>
          <cell r="K558" t="str">
            <v>Ciena</v>
          </cell>
          <cell r="L558">
            <v>0</v>
          </cell>
          <cell r="M558">
            <v>0</v>
          </cell>
          <cell r="N558">
            <v>0</v>
          </cell>
          <cell r="O558">
            <v>0</v>
          </cell>
          <cell r="P558">
            <v>0</v>
          </cell>
          <cell r="Q558">
            <v>0</v>
          </cell>
          <cell r="R558">
            <v>0</v>
          </cell>
        </row>
        <row r="559">
          <cell r="B559" t="str">
            <v>Cisco</v>
          </cell>
          <cell r="C559">
            <v>15.9</v>
          </cell>
          <cell r="D559">
            <v>17.600000000000001</v>
          </cell>
          <cell r="E559">
            <v>5.4</v>
          </cell>
          <cell r="F559">
            <v>0</v>
          </cell>
          <cell r="G559">
            <v>14</v>
          </cell>
          <cell r="H559">
            <v>4.5</v>
          </cell>
          <cell r="I559">
            <v>57.4</v>
          </cell>
          <cell r="K559" t="str">
            <v>Cisco</v>
          </cell>
          <cell r="L559">
            <v>43</v>
          </cell>
          <cell r="M559">
            <v>428</v>
          </cell>
          <cell r="N559">
            <v>170</v>
          </cell>
          <cell r="O559">
            <v>0</v>
          </cell>
          <cell r="P559">
            <v>504</v>
          </cell>
          <cell r="Q559">
            <v>31</v>
          </cell>
          <cell r="R559">
            <v>1176</v>
          </cell>
        </row>
        <row r="560">
          <cell r="B560" t="str">
            <v>Cosine</v>
          </cell>
          <cell r="C560">
            <v>0</v>
          </cell>
          <cell r="D560">
            <v>0</v>
          </cell>
          <cell r="E560">
            <v>0</v>
          </cell>
          <cell r="F560">
            <v>0</v>
          </cell>
          <cell r="G560">
            <v>0</v>
          </cell>
          <cell r="H560">
            <v>0</v>
          </cell>
          <cell r="I560">
            <v>0</v>
          </cell>
          <cell r="K560" t="str">
            <v>Cosine</v>
          </cell>
          <cell r="L560">
            <v>0</v>
          </cell>
          <cell r="M560">
            <v>0</v>
          </cell>
          <cell r="N560">
            <v>0</v>
          </cell>
          <cell r="O560">
            <v>0</v>
          </cell>
          <cell r="P560">
            <v>0</v>
          </cell>
          <cell r="Q560">
            <v>0</v>
          </cell>
          <cell r="R560">
            <v>0</v>
          </cell>
        </row>
        <row r="561">
          <cell r="B561" t="str">
            <v>ECI Telecom</v>
          </cell>
          <cell r="C561">
            <v>0</v>
          </cell>
          <cell r="D561">
            <v>0</v>
          </cell>
          <cell r="E561">
            <v>0</v>
          </cell>
          <cell r="F561">
            <v>0</v>
          </cell>
          <cell r="G561">
            <v>0</v>
          </cell>
          <cell r="H561">
            <v>0</v>
          </cell>
          <cell r="I561">
            <v>0</v>
          </cell>
          <cell r="K561" t="str">
            <v>ECI Telecom</v>
          </cell>
          <cell r="L561">
            <v>0</v>
          </cell>
          <cell r="M561">
            <v>0</v>
          </cell>
          <cell r="N561">
            <v>0</v>
          </cell>
          <cell r="O561">
            <v>0</v>
          </cell>
          <cell r="P561">
            <v>0</v>
          </cell>
          <cell r="Q561">
            <v>0</v>
          </cell>
          <cell r="R561">
            <v>0</v>
          </cell>
        </row>
        <row r="562">
          <cell r="B562" t="str">
            <v>Equipe</v>
          </cell>
          <cell r="C562">
            <v>0</v>
          </cell>
          <cell r="D562">
            <v>0</v>
          </cell>
          <cell r="E562">
            <v>0</v>
          </cell>
          <cell r="F562">
            <v>0</v>
          </cell>
          <cell r="G562">
            <v>0</v>
          </cell>
          <cell r="H562">
            <v>0</v>
          </cell>
          <cell r="I562">
            <v>0</v>
          </cell>
          <cell r="K562" t="str">
            <v>Equipe</v>
          </cell>
          <cell r="L562">
            <v>0</v>
          </cell>
          <cell r="M562">
            <v>0</v>
          </cell>
          <cell r="N562">
            <v>0</v>
          </cell>
          <cell r="O562">
            <v>0</v>
          </cell>
          <cell r="P562">
            <v>0</v>
          </cell>
          <cell r="Q562">
            <v>0</v>
          </cell>
          <cell r="R562">
            <v>0</v>
          </cell>
        </row>
        <row r="563">
          <cell r="B563" t="str">
            <v>Ericsson</v>
          </cell>
          <cell r="C563">
            <v>0</v>
          </cell>
          <cell r="D563">
            <v>0</v>
          </cell>
          <cell r="E563">
            <v>0</v>
          </cell>
          <cell r="F563">
            <v>0</v>
          </cell>
          <cell r="G563">
            <v>0</v>
          </cell>
          <cell r="H563">
            <v>3</v>
          </cell>
          <cell r="I563">
            <v>3</v>
          </cell>
          <cell r="K563" t="str">
            <v>Ericsson</v>
          </cell>
          <cell r="L563">
            <v>0</v>
          </cell>
          <cell r="M563">
            <v>0</v>
          </cell>
          <cell r="N563">
            <v>0</v>
          </cell>
          <cell r="O563">
            <v>0</v>
          </cell>
          <cell r="P563">
            <v>0</v>
          </cell>
          <cell r="Q563">
            <v>18</v>
          </cell>
          <cell r="R563">
            <v>18</v>
          </cell>
        </row>
        <row r="564">
          <cell r="B564" t="str">
            <v>Extreme</v>
          </cell>
          <cell r="C564">
            <v>0</v>
          </cell>
          <cell r="D564">
            <v>0</v>
          </cell>
          <cell r="E564">
            <v>0</v>
          </cell>
          <cell r="F564">
            <v>0</v>
          </cell>
          <cell r="G564">
            <v>0</v>
          </cell>
          <cell r="H564">
            <v>0</v>
          </cell>
          <cell r="I564">
            <v>0</v>
          </cell>
          <cell r="K564" t="str">
            <v>Extreme</v>
          </cell>
          <cell r="L564">
            <v>0</v>
          </cell>
          <cell r="M564">
            <v>0</v>
          </cell>
          <cell r="N564">
            <v>0</v>
          </cell>
          <cell r="O564">
            <v>0</v>
          </cell>
          <cell r="P564">
            <v>9</v>
          </cell>
          <cell r="Q564">
            <v>0</v>
          </cell>
          <cell r="R564">
            <v>9</v>
          </cell>
        </row>
        <row r="565">
          <cell r="B565" t="str">
            <v>Force10</v>
          </cell>
          <cell r="C565">
            <v>0</v>
          </cell>
          <cell r="D565">
            <v>0</v>
          </cell>
          <cell r="E565">
            <v>0</v>
          </cell>
          <cell r="F565">
            <v>0</v>
          </cell>
          <cell r="G565">
            <v>0</v>
          </cell>
          <cell r="H565">
            <v>0</v>
          </cell>
          <cell r="I565">
            <v>0</v>
          </cell>
          <cell r="K565" t="str">
            <v>Force10</v>
          </cell>
          <cell r="L565">
            <v>0</v>
          </cell>
          <cell r="M565">
            <v>0</v>
          </cell>
          <cell r="N565">
            <v>0</v>
          </cell>
          <cell r="O565">
            <v>0</v>
          </cell>
          <cell r="P565">
            <v>0</v>
          </cell>
          <cell r="Q565">
            <v>0</v>
          </cell>
          <cell r="R565">
            <v>0</v>
          </cell>
        </row>
        <row r="566">
          <cell r="B566" t="str">
            <v>Fujitsu</v>
          </cell>
          <cell r="C566">
            <v>0</v>
          </cell>
          <cell r="D566">
            <v>0</v>
          </cell>
          <cell r="E566">
            <v>0</v>
          </cell>
          <cell r="F566">
            <v>0</v>
          </cell>
          <cell r="G566">
            <v>0</v>
          </cell>
          <cell r="H566">
            <v>0</v>
          </cell>
          <cell r="I566">
            <v>0</v>
          </cell>
          <cell r="K566" t="str">
            <v>Fujitsu</v>
          </cell>
          <cell r="L566">
            <v>0</v>
          </cell>
          <cell r="M566">
            <v>0</v>
          </cell>
          <cell r="N566">
            <v>0</v>
          </cell>
          <cell r="O566">
            <v>0</v>
          </cell>
          <cell r="P566">
            <v>0</v>
          </cell>
          <cell r="Q566">
            <v>0</v>
          </cell>
          <cell r="R566">
            <v>0</v>
          </cell>
        </row>
        <row r="567">
          <cell r="B567" t="str">
            <v>Hammerhead Systems</v>
          </cell>
          <cell r="C567">
            <v>0</v>
          </cell>
          <cell r="D567">
            <v>0</v>
          </cell>
          <cell r="E567">
            <v>0</v>
          </cell>
          <cell r="F567">
            <v>0</v>
          </cell>
          <cell r="G567">
            <v>0</v>
          </cell>
          <cell r="H567">
            <v>0</v>
          </cell>
          <cell r="I567">
            <v>0</v>
          </cell>
          <cell r="K567" t="str">
            <v>Hammerhead Systems</v>
          </cell>
          <cell r="L567">
            <v>0</v>
          </cell>
          <cell r="M567">
            <v>0</v>
          </cell>
          <cell r="N567">
            <v>0</v>
          </cell>
          <cell r="O567">
            <v>0</v>
          </cell>
          <cell r="P567">
            <v>0</v>
          </cell>
          <cell r="Q567">
            <v>0</v>
          </cell>
          <cell r="R567">
            <v>0</v>
          </cell>
        </row>
        <row r="568">
          <cell r="B568" t="str">
            <v>Hitachi</v>
          </cell>
          <cell r="C568">
            <v>0</v>
          </cell>
          <cell r="D568">
            <v>0</v>
          </cell>
          <cell r="E568">
            <v>0</v>
          </cell>
          <cell r="F568">
            <v>0</v>
          </cell>
          <cell r="G568">
            <v>0</v>
          </cell>
          <cell r="H568">
            <v>0</v>
          </cell>
          <cell r="I568">
            <v>0</v>
          </cell>
          <cell r="K568" t="str">
            <v>Hitachi</v>
          </cell>
          <cell r="L568">
            <v>0</v>
          </cell>
          <cell r="M568">
            <v>0</v>
          </cell>
          <cell r="N568">
            <v>0</v>
          </cell>
          <cell r="O568">
            <v>0</v>
          </cell>
          <cell r="P568">
            <v>0</v>
          </cell>
          <cell r="Q568">
            <v>0</v>
          </cell>
          <cell r="R568">
            <v>0</v>
          </cell>
        </row>
        <row r="569">
          <cell r="B569" t="str">
            <v>Hitachi Cable</v>
          </cell>
          <cell r="C569">
            <v>0</v>
          </cell>
          <cell r="D569">
            <v>0</v>
          </cell>
          <cell r="E569">
            <v>0</v>
          </cell>
          <cell r="F569">
            <v>0</v>
          </cell>
          <cell r="G569">
            <v>0</v>
          </cell>
          <cell r="H569">
            <v>0</v>
          </cell>
          <cell r="I569">
            <v>0</v>
          </cell>
          <cell r="K569" t="str">
            <v>Hitachi Cable</v>
          </cell>
          <cell r="L569">
            <v>0</v>
          </cell>
          <cell r="M569">
            <v>0</v>
          </cell>
          <cell r="N569">
            <v>0</v>
          </cell>
          <cell r="O569">
            <v>0</v>
          </cell>
          <cell r="P569">
            <v>0</v>
          </cell>
          <cell r="Q569">
            <v>0</v>
          </cell>
          <cell r="R569">
            <v>0</v>
          </cell>
        </row>
        <row r="570">
          <cell r="B570" t="str">
            <v>Huawei</v>
          </cell>
          <cell r="C570">
            <v>0</v>
          </cell>
          <cell r="D570">
            <v>0</v>
          </cell>
          <cell r="E570">
            <v>0</v>
          </cell>
          <cell r="F570">
            <v>0</v>
          </cell>
          <cell r="G570">
            <v>0</v>
          </cell>
          <cell r="H570">
            <v>0</v>
          </cell>
          <cell r="I570">
            <v>0</v>
          </cell>
          <cell r="K570" t="str">
            <v>Huawei</v>
          </cell>
          <cell r="L570">
            <v>0</v>
          </cell>
          <cell r="M570">
            <v>0</v>
          </cell>
          <cell r="N570">
            <v>0</v>
          </cell>
          <cell r="O570">
            <v>0</v>
          </cell>
          <cell r="P570">
            <v>0</v>
          </cell>
          <cell r="Q570">
            <v>0</v>
          </cell>
          <cell r="R570">
            <v>0</v>
          </cell>
        </row>
        <row r="571">
          <cell r="B571" t="str">
            <v>Hyperchip</v>
          </cell>
          <cell r="C571">
            <v>0</v>
          </cell>
          <cell r="D571">
            <v>0</v>
          </cell>
          <cell r="E571">
            <v>0</v>
          </cell>
          <cell r="F571">
            <v>0</v>
          </cell>
          <cell r="G571">
            <v>0</v>
          </cell>
          <cell r="H571">
            <v>0</v>
          </cell>
          <cell r="I571">
            <v>0</v>
          </cell>
          <cell r="K571" t="str">
            <v>Hyperchip</v>
          </cell>
          <cell r="L571">
            <v>0</v>
          </cell>
          <cell r="M571">
            <v>0</v>
          </cell>
          <cell r="N571">
            <v>0</v>
          </cell>
          <cell r="O571">
            <v>0</v>
          </cell>
          <cell r="P571">
            <v>0</v>
          </cell>
          <cell r="Q571">
            <v>0</v>
          </cell>
          <cell r="R571">
            <v>0</v>
          </cell>
        </row>
        <row r="572">
          <cell r="B572" t="str">
            <v>Juniper</v>
          </cell>
          <cell r="C572">
            <v>0</v>
          </cell>
          <cell r="D572">
            <v>0</v>
          </cell>
          <cell r="E572">
            <v>0</v>
          </cell>
          <cell r="F572">
            <v>0</v>
          </cell>
          <cell r="G572">
            <v>0</v>
          </cell>
          <cell r="H572">
            <v>0</v>
          </cell>
          <cell r="I572">
            <v>0</v>
          </cell>
          <cell r="K572" t="str">
            <v>Juniper</v>
          </cell>
          <cell r="L572">
            <v>0</v>
          </cell>
          <cell r="M572">
            <v>0</v>
          </cell>
          <cell r="N572">
            <v>0</v>
          </cell>
          <cell r="O572">
            <v>0</v>
          </cell>
          <cell r="P572">
            <v>0</v>
          </cell>
          <cell r="Q572">
            <v>0</v>
          </cell>
          <cell r="R572">
            <v>0</v>
          </cell>
        </row>
        <row r="573">
          <cell r="B573" t="str">
            <v>Laurel Networks</v>
          </cell>
          <cell r="C573">
            <v>0</v>
          </cell>
          <cell r="D573">
            <v>0</v>
          </cell>
          <cell r="E573">
            <v>0</v>
          </cell>
          <cell r="F573">
            <v>0</v>
          </cell>
          <cell r="G573">
            <v>0</v>
          </cell>
          <cell r="H573">
            <v>0</v>
          </cell>
          <cell r="I573">
            <v>0</v>
          </cell>
          <cell r="K573" t="str">
            <v>Laurel Networks</v>
          </cell>
          <cell r="L573">
            <v>0</v>
          </cell>
          <cell r="M573">
            <v>0</v>
          </cell>
          <cell r="N573">
            <v>0</v>
          </cell>
          <cell r="O573">
            <v>0</v>
          </cell>
          <cell r="P573">
            <v>0</v>
          </cell>
          <cell r="Q573">
            <v>0</v>
          </cell>
          <cell r="R573">
            <v>0</v>
          </cell>
        </row>
        <row r="574">
          <cell r="B574" t="str">
            <v>Lucent</v>
          </cell>
          <cell r="C574">
            <v>0</v>
          </cell>
          <cell r="D574">
            <v>0</v>
          </cell>
          <cell r="E574">
            <v>0</v>
          </cell>
          <cell r="F574">
            <v>0</v>
          </cell>
          <cell r="G574">
            <v>0</v>
          </cell>
          <cell r="H574">
            <v>0</v>
          </cell>
          <cell r="I574">
            <v>0</v>
          </cell>
          <cell r="K574" t="str">
            <v>Lucent</v>
          </cell>
          <cell r="L574">
            <v>0</v>
          </cell>
          <cell r="M574">
            <v>0</v>
          </cell>
          <cell r="N574">
            <v>0</v>
          </cell>
          <cell r="O574">
            <v>0</v>
          </cell>
          <cell r="P574">
            <v>0</v>
          </cell>
          <cell r="Q574">
            <v>0</v>
          </cell>
          <cell r="R574">
            <v>0</v>
          </cell>
        </row>
        <row r="575">
          <cell r="B575" t="str">
            <v>NEC</v>
          </cell>
          <cell r="C575">
            <v>0</v>
          </cell>
          <cell r="D575">
            <v>0</v>
          </cell>
          <cell r="E575">
            <v>0</v>
          </cell>
          <cell r="F575">
            <v>0</v>
          </cell>
          <cell r="G575">
            <v>0</v>
          </cell>
          <cell r="H575">
            <v>0</v>
          </cell>
          <cell r="I575">
            <v>0</v>
          </cell>
          <cell r="K575" t="str">
            <v>NEC</v>
          </cell>
          <cell r="L575">
            <v>0</v>
          </cell>
          <cell r="M575">
            <v>0</v>
          </cell>
          <cell r="N575">
            <v>0</v>
          </cell>
          <cell r="O575">
            <v>0</v>
          </cell>
          <cell r="P575">
            <v>0</v>
          </cell>
          <cell r="Q575">
            <v>0</v>
          </cell>
          <cell r="R575">
            <v>0</v>
          </cell>
        </row>
        <row r="576">
          <cell r="B576" t="str">
            <v>Nokia Siemens Networks</v>
          </cell>
          <cell r="C576">
            <v>0</v>
          </cell>
          <cell r="D576">
            <v>0</v>
          </cell>
          <cell r="E576">
            <v>0</v>
          </cell>
          <cell r="F576">
            <v>0</v>
          </cell>
          <cell r="G576">
            <v>0</v>
          </cell>
          <cell r="H576">
            <v>0</v>
          </cell>
          <cell r="I576">
            <v>0</v>
          </cell>
          <cell r="K576" t="str">
            <v>Nokia Siemens Networks</v>
          </cell>
          <cell r="L576">
            <v>0</v>
          </cell>
          <cell r="M576">
            <v>0</v>
          </cell>
          <cell r="N576">
            <v>0</v>
          </cell>
          <cell r="O576">
            <v>0</v>
          </cell>
          <cell r="P576">
            <v>0</v>
          </cell>
          <cell r="Q576">
            <v>0</v>
          </cell>
          <cell r="R576">
            <v>0</v>
          </cell>
        </row>
        <row r="577">
          <cell r="B577" t="str">
            <v>Nortel</v>
          </cell>
          <cell r="C577">
            <v>0</v>
          </cell>
          <cell r="D577">
            <v>0</v>
          </cell>
          <cell r="E577">
            <v>0</v>
          </cell>
          <cell r="F577">
            <v>0</v>
          </cell>
          <cell r="G577">
            <v>1</v>
          </cell>
          <cell r="H577">
            <v>7</v>
          </cell>
          <cell r="I577">
            <v>8</v>
          </cell>
          <cell r="K577" t="str">
            <v>Nortel</v>
          </cell>
          <cell r="L577">
            <v>0</v>
          </cell>
          <cell r="M577">
            <v>0</v>
          </cell>
          <cell r="N577">
            <v>1</v>
          </cell>
          <cell r="O577">
            <v>0</v>
          </cell>
          <cell r="P577">
            <v>41</v>
          </cell>
          <cell r="Q577">
            <v>22</v>
          </cell>
          <cell r="R577">
            <v>64</v>
          </cell>
        </row>
        <row r="578">
          <cell r="B578" t="str">
            <v>Procket</v>
          </cell>
          <cell r="C578">
            <v>0</v>
          </cell>
          <cell r="D578">
            <v>0</v>
          </cell>
          <cell r="E578">
            <v>0</v>
          </cell>
          <cell r="F578">
            <v>0</v>
          </cell>
          <cell r="G578">
            <v>0</v>
          </cell>
          <cell r="H578">
            <v>0</v>
          </cell>
          <cell r="I578">
            <v>0</v>
          </cell>
          <cell r="K578" t="str">
            <v>Procket</v>
          </cell>
          <cell r="L578">
            <v>0</v>
          </cell>
          <cell r="M578">
            <v>0</v>
          </cell>
          <cell r="N578">
            <v>0</v>
          </cell>
          <cell r="O578">
            <v>0</v>
          </cell>
          <cell r="P578">
            <v>0</v>
          </cell>
          <cell r="Q578">
            <v>0</v>
          </cell>
          <cell r="R578">
            <v>0</v>
          </cell>
        </row>
        <row r="579">
          <cell r="B579" t="str">
            <v>Quarry</v>
          </cell>
          <cell r="C579">
            <v>0</v>
          </cell>
          <cell r="D579">
            <v>0</v>
          </cell>
          <cell r="E579">
            <v>0</v>
          </cell>
          <cell r="F579">
            <v>0</v>
          </cell>
          <cell r="G579">
            <v>0</v>
          </cell>
          <cell r="H579">
            <v>0</v>
          </cell>
          <cell r="I579">
            <v>0</v>
          </cell>
          <cell r="K579" t="str">
            <v>Quarry</v>
          </cell>
          <cell r="L579">
            <v>0</v>
          </cell>
          <cell r="M579">
            <v>0</v>
          </cell>
          <cell r="N579">
            <v>0</v>
          </cell>
          <cell r="O579">
            <v>0</v>
          </cell>
          <cell r="P579">
            <v>0</v>
          </cell>
          <cell r="Q579">
            <v>0</v>
          </cell>
          <cell r="R579">
            <v>0</v>
          </cell>
        </row>
        <row r="580">
          <cell r="B580" t="str">
            <v>Redback</v>
          </cell>
          <cell r="C580">
            <v>0</v>
          </cell>
          <cell r="D580">
            <v>0</v>
          </cell>
          <cell r="E580">
            <v>0</v>
          </cell>
          <cell r="F580">
            <v>0</v>
          </cell>
          <cell r="G580">
            <v>0</v>
          </cell>
          <cell r="H580">
            <v>0</v>
          </cell>
          <cell r="I580">
            <v>0</v>
          </cell>
          <cell r="K580" t="str">
            <v>Redback</v>
          </cell>
          <cell r="L580">
            <v>0</v>
          </cell>
          <cell r="M580">
            <v>0</v>
          </cell>
          <cell r="N580">
            <v>0</v>
          </cell>
          <cell r="O580">
            <v>0</v>
          </cell>
          <cell r="P580">
            <v>0</v>
          </cell>
          <cell r="Q580">
            <v>0</v>
          </cell>
          <cell r="R580">
            <v>0</v>
          </cell>
        </row>
        <row r="581">
          <cell r="B581" t="str">
            <v>Riverstone</v>
          </cell>
          <cell r="C581">
            <v>0</v>
          </cell>
          <cell r="D581">
            <v>0</v>
          </cell>
          <cell r="E581">
            <v>0</v>
          </cell>
          <cell r="F581">
            <v>0</v>
          </cell>
          <cell r="G581">
            <v>0</v>
          </cell>
          <cell r="H581">
            <v>0</v>
          </cell>
          <cell r="I581">
            <v>0</v>
          </cell>
          <cell r="K581" t="str">
            <v>Riverstone</v>
          </cell>
          <cell r="L581">
            <v>0</v>
          </cell>
          <cell r="M581">
            <v>0</v>
          </cell>
          <cell r="N581">
            <v>0</v>
          </cell>
          <cell r="O581">
            <v>0</v>
          </cell>
          <cell r="P581">
            <v>0</v>
          </cell>
          <cell r="Q581">
            <v>0</v>
          </cell>
          <cell r="R581">
            <v>0</v>
          </cell>
        </row>
        <row r="582">
          <cell r="B582" t="str">
            <v>Tellabs</v>
          </cell>
          <cell r="C582">
            <v>0</v>
          </cell>
          <cell r="D582">
            <v>0.7</v>
          </cell>
          <cell r="E582">
            <v>0</v>
          </cell>
          <cell r="F582">
            <v>0</v>
          </cell>
          <cell r="G582">
            <v>0</v>
          </cell>
          <cell r="H582">
            <v>0</v>
          </cell>
          <cell r="I582">
            <v>0.7</v>
          </cell>
          <cell r="K582" t="str">
            <v>Tellabs</v>
          </cell>
          <cell r="L582">
            <v>0</v>
          </cell>
          <cell r="M582">
            <v>11</v>
          </cell>
          <cell r="N582">
            <v>0</v>
          </cell>
          <cell r="O582">
            <v>0</v>
          </cell>
          <cell r="P582">
            <v>0</v>
          </cell>
          <cell r="Q582">
            <v>0</v>
          </cell>
          <cell r="R582">
            <v>11</v>
          </cell>
        </row>
        <row r="583">
          <cell r="B583" t="str">
            <v>ZTE</v>
          </cell>
          <cell r="C583">
            <v>0</v>
          </cell>
          <cell r="D583">
            <v>0</v>
          </cell>
          <cell r="E583">
            <v>0</v>
          </cell>
          <cell r="F583">
            <v>0</v>
          </cell>
          <cell r="G583">
            <v>0</v>
          </cell>
          <cell r="H583">
            <v>0</v>
          </cell>
          <cell r="I583">
            <v>0</v>
          </cell>
          <cell r="K583" t="str">
            <v>ZTE</v>
          </cell>
          <cell r="L583">
            <v>0</v>
          </cell>
          <cell r="M583">
            <v>0</v>
          </cell>
          <cell r="N583">
            <v>0</v>
          </cell>
          <cell r="O583">
            <v>0</v>
          </cell>
          <cell r="P583">
            <v>0</v>
          </cell>
          <cell r="Q583">
            <v>0</v>
          </cell>
          <cell r="R583">
            <v>0</v>
          </cell>
        </row>
        <row r="584">
          <cell r="B584" t="str">
            <v>Other</v>
          </cell>
          <cell r="C584">
            <v>0</v>
          </cell>
          <cell r="D584">
            <v>0</v>
          </cell>
          <cell r="E584">
            <v>0</v>
          </cell>
          <cell r="F584">
            <v>0</v>
          </cell>
          <cell r="G584">
            <v>0</v>
          </cell>
          <cell r="H584">
            <v>0</v>
          </cell>
          <cell r="I584">
            <v>0</v>
          </cell>
          <cell r="K584" t="str">
            <v>Other</v>
          </cell>
          <cell r="L584">
            <v>0</v>
          </cell>
          <cell r="M584">
            <v>0</v>
          </cell>
          <cell r="N584">
            <v>0</v>
          </cell>
          <cell r="O584">
            <v>0</v>
          </cell>
          <cell r="P584">
            <v>0</v>
          </cell>
          <cell r="Q584">
            <v>0</v>
          </cell>
          <cell r="R584">
            <v>0</v>
          </cell>
        </row>
        <row r="585">
          <cell r="B585" t="str">
            <v>Total</v>
          </cell>
          <cell r="C585">
            <v>15.9</v>
          </cell>
          <cell r="D585">
            <v>18.3</v>
          </cell>
          <cell r="E585">
            <v>5.4</v>
          </cell>
          <cell r="F585">
            <v>0</v>
          </cell>
          <cell r="G585">
            <v>15</v>
          </cell>
          <cell r="H585">
            <v>29.5</v>
          </cell>
          <cell r="I585">
            <v>84.100000000000009</v>
          </cell>
          <cell r="K585" t="str">
            <v>Total</v>
          </cell>
          <cell r="L585">
            <v>43</v>
          </cell>
          <cell r="M585">
            <v>439</v>
          </cell>
          <cell r="N585">
            <v>171</v>
          </cell>
          <cell r="O585">
            <v>0</v>
          </cell>
          <cell r="P585">
            <v>554</v>
          </cell>
          <cell r="Q585">
            <v>186</v>
          </cell>
          <cell r="R585">
            <v>1393</v>
          </cell>
        </row>
        <row r="589">
          <cell r="B589" t="str">
            <v>Vendor</v>
          </cell>
          <cell r="C589" t="str">
            <v>Core IP/MPLS</v>
          </cell>
          <cell r="D589" t="str">
            <v xml:space="preserve">Edge IP/MPLS </v>
          </cell>
          <cell r="E589" t="str">
            <v>Subscriber Service Router</v>
          </cell>
          <cell r="F589" t="str">
            <v>BRAS</v>
          </cell>
          <cell r="G589" t="str">
            <v>IP/Ethernet</v>
          </cell>
          <cell r="H589" t="str">
            <v>ATM/MPLS</v>
          </cell>
          <cell r="I589" t="str">
            <v>Total IPS</v>
          </cell>
          <cell r="K589" t="str">
            <v>Vendor</v>
          </cell>
          <cell r="L589" t="str">
            <v>Core IP/MPLS</v>
          </cell>
          <cell r="M589" t="str">
            <v>Edge IP/MPLS</v>
          </cell>
          <cell r="N589" t="str">
            <v>Subscriber Service Router</v>
          </cell>
          <cell r="O589" t="str">
            <v>BRAS</v>
          </cell>
          <cell r="P589" t="str">
            <v>IP/Ethernet</v>
          </cell>
          <cell r="Q589" t="str">
            <v>ATM/MPLS</v>
          </cell>
          <cell r="R589" t="str">
            <v>Total IPS</v>
          </cell>
        </row>
        <row r="590">
          <cell r="B590" t="str">
            <v>Alaxala Networks</v>
          </cell>
          <cell r="I590">
            <v>0</v>
          </cell>
          <cell r="K590" t="str">
            <v>Alaxala Networks</v>
          </cell>
          <cell r="R590">
            <v>0</v>
          </cell>
        </row>
        <row r="591">
          <cell r="B591" t="str">
            <v>Alcatel-Lucent</v>
          </cell>
          <cell r="C591">
            <v>0</v>
          </cell>
          <cell r="D591">
            <v>0</v>
          </cell>
          <cell r="E591">
            <v>0</v>
          </cell>
          <cell r="F591">
            <v>0</v>
          </cell>
          <cell r="G591">
            <v>0</v>
          </cell>
          <cell r="H591">
            <v>15</v>
          </cell>
          <cell r="I591">
            <v>15</v>
          </cell>
          <cell r="K591" t="str">
            <v>Alcatel-Lucent</v>
          </cell>
          <cell r="L591">
            <v>0</v>
          </cell>
          <cell r="M591">
            <v>0</v>
          </cell>
          <cell r="N591">
            <v>0</v>
          </cell>
          <cell r="O591">
            <v>0</v>
          </cell>
          <cell r="P591">
            <v>0</v>
          </cell>
          <cell r="Q591">
            <v>113</v>
          </cell>
          <cell r="R591">
            <v>113</v>
          </cell>
        </row>
        <row r="592">
          <cell r="B592" t="str">
            <v>Atrica</v>
          </cell>
          <cell r="I592">
            <v>0</v>
          </cell>
          <cell r="K592" t="str">
            <v>Atrica</v>
          </cell>
          <cell r="R592">
            <v>0</v>
          </cell>
        </row>
        <row r="593">
          <cell r="B593" t="str">
            <v>Avici</v>
          </cell>
          <cell r="C593">
            <v>0</v>
          </cell>
          <cell r="D593">
            <v>0</v>
          </cell>
          <cell r="E593">
            <v>0</v>
          </cell>
          <cell r="F593">
            <v>0</v>
          </cell>
          <cell r="G593">
            <v>0</v>
          </cell>
          <cell r="H593">
            <v>0</v>
          </cell>
          <cell r="I593">
            <v>0</v>
          </cell>
          <cell r="K593" t="str">
            <v>Avici</v>
          </cell>
          <cell r="L593">
            <v>0</v>
          </cell>
          <cell r="M593">
            <v>0</v>
          </cell>
          <cell r="N593">
            <v>0</v>
          </cell>
          <cell r="O593">
            <v>0</v>
          </cell>
          <cell r="P593">
            <v>0</v>
          </cell>
          <cell r="Q593">
            <v>0</v>
          </cell>
          <cell r="R593">
            <v>0</v>
          </cell>
        </row>
        <row r="594">
          <cell r="B594" t="str">
            <v>Brocade</v>
          </cell>
          <cell r="C594">
            <v>0</v>
          </cell>
          <cell r="D594">
            <v>0</v>
          </cell>
          <cell r="E594">
            <v>0</v>
          </cell>
          <cell r="F594">
            <v>0</v>
          </cell>
          <cell r="G594">
            <v>0</v>
          </cell>
          <cell r="H594">
            <v>0</v>
          </cell>
          <cell r="I594">
            <v>0</v>
          </cell>
          <cell r="K594" t="str">
            <v>Brocade</v>
          </cell>
          <cell r="L594">
            <v>0</v>
          </cell>
          <cell r="M594">
            <v>0</v>
          </cell>
          <cell r="N594">
            <v>0</v>
          </cell>
          <cell r="O594">
            <v>0</v>
          </cell>
          <cell r="P594">
            <v>0</v>
          </cell>
          <cell r="Q594">
            <v>0</v>
          </cell>
          <cell r="R594">
            <v>0</v>
          </cell>
        </row>
        <row r="595">
          <cell r="B595" t="str">
            <v>Caspian</v>
          </cell>
          <cell r="C595">
            <v>0</v>
          </cell>
          <cell r="D595">
            <v>0</v>
          </cell>
          <cell r="E595">
            <v>0</v>
          </cell>
          <cell r="F595">
            <v>0</v>
          </cell>
          <cell r="G595">
            <v>0</v>
          </cell>
          <cell r="H595">
            <v>0</v>
          </cell>
          <cell r="I595">
            <v>0</v>
          </cell>
          <cell r="K595" t="str">
            <v>Caspian</v>
          </cell>
          <cell r="L595">
            <v>0</v>
          </cell>
          <cell r="M595">
            <v>0</v>
          </cell>
          <cell r="N595">
            <v>0</v>
          </cell>
          <cell r="O595">
            <v>0</v>
          </cell>
          <cell r="P595">
            <v>0</v>
          </cell>
          <cell r="Q595">
            <v>0</v>
          </cell>
          <cell r="R595">
            <v>0</v>
          </cell>
        </row>
        <row r="596">
          <cell r="B596" t="str">
            <v>Chiaro</v>
          </cell>
          <cell r="C596">
            <v>0</v>
          </cell>
          <cell r="D596">
            <v>0</v>
          </cell>
          <cell r="E596">
            <v>0</v>
          </cell>
          <cell r="F596">
            <v>0</v>
          </cell>
          <cell r="G596">
            <v>0</v>
          </cell>
          <cell r="H596">
            <v>0</v>
          </cell>
          <cell r="I596">
            <v>0</v>
          </cell>
          <cell r="K596" t="str">
            <v>Chiaro</v>
          </cell>
          <cell r="L596">
            <v>0</v>
          </cell>
          <cell r="M596">
            <v>0</v>
          </cell>
          <cell r="N596">
            <v>0</v>
          </cell>
          <cell r="O596">
            <v>0</v>
          </cell>
          <cell r="P596">
            <v>0</v>
          </cell>
          <cell r="Q596">
            <v>0</v>
          </cell>
          <cell r="R596">
            <v>0</v>
          </cell>
        </row>
        <row r="597">
          <cell r="B597" t="str">
            <v>Ciena</v>
          </cell>
          <cell r="C597">
            <v>0</v>
          </cell>
          <cell r="D597">
            <v>0</v>
          </cell>
          <cell r="E597">
            <v>0</v>
          </cell>
          <cell r="F597">
            <v>0</v>
          </cell>
          <cell r="G597">
            <v>0</v>
          </cell>
          <cell r="H597">
            <v>0</v>
          </cell>
          <cell r="I597">
            <v>0</v>
          </cell>
          <cell r="K597" t="str">
            <v>Ciena</v>
          </cell>
          <cell r="L597">
            <v>0</v>
          </cell>
          <cell r="M597">
            <v>0</v>
          </cell>
          <cell r="N597">
            <v>0</v>
          </cell>
          <cell r="O597">
            <v>0</v>
          </cell>
          <cell r="P597">
            <v>0</v>
          </cell>
          <cell r="Q597">
            <v>0</v>
          </cell>
          <cell r="R597">
            <v>0</v>
          </cell>
        </row>
        <row r="598">
          <cell r="B598" t="str">
            <v>Cisco</v>
          </cell>
          <cell r="C598">
            <v>17</v>
          </cell>
          <cell r="D598">
            <v>18.8</v>
          </cell>
          <cell r="E598">
            <v>6.7</v>
          </cell>
          <cell r="F598">
            <v>0</v>
          </cell>
          <cell r="G598">
            <v>15</v>
          </cell>
          <cell r="H598">
            <v>4</v>
          </cell>
          <cell r="I598">
            <v>61.5</v>
          </cell>
          <cell r="K598" t="str">
            <v>Cisco</v>
          </cell>
          <cell r="L598">
            <v>51</v>
          </cell>
          <cell r="M598">
            <v>507</v>
          </cell>
          <cell r="N598">
            <v>224</v>
          </cell>
          <cell r="O598">
            <v>0</v>
          </cell>
          <cell r="P598">
            <v>540</v>
          </cell>
          <cell r="Q598">
            <v>23</v>
          </cell>
          <cell r="R598">
            <v>1345</v>
          </cell>
        </row>
        <row r="599">
          <cell r="B599" t="str">
            <v>Cosine</v>
          </cell>
          <cell r="C599">
            <v>0</v>
          </cell>
          <cell r="D599">
            <v>0</v>
          </cell>
          <cell r="E599">
            <v>0</v>
          </cell>
          <cell r="F599">
            <v>0</v>
          </cell>
          <cell r="G599">
            <v>0</v>
          </cell>
          <cell r="H599">
            <v>0</v>
          </cell>
          <cell r="I599">
            <v>0</v>
          </cell>
          <cell r="K599" t="str">
            <v>Cosine</v>
          </cell>
          <cell r="L599">
            <v>0</v>
          </cell>
          <cell r="M599">
            <v>0</v>
          </cell>
          <cell r="N599">
            <v>0</v>
          </cell>
          <cell r="O599">
            <v>0</v>
          </cell>
          <cell r="P599">
            <v>0</v>
          </cell>
          <cell r="Q599">
            <v>0</v>
          </cell>
          <cell r="R599">
            <v>0</v>
          </cell>
        </row>
        <row r="600">
          <cell r="B600" t="str">
            <v>ECI Telecom</v>
          </cell>
          <cell r="C600">
            <v>0</v>
          </cell>
          <cell r="D600">
            <v>0</v>
          </cell>
          <cell r="E600">
            <v>0</v>
          </cell>
          <cell r="F600">
            <v>0</v>
          </cell>
          <cell r="G600">
            <v>0</v>
          </cell>
          <cell r="H600">
            <v>0</v>
          </cell>
          <cell r="I600">
            <v>0</v>
          </cell>
          <cell r="K600" t="str">
            <v>ECI Telecom</v>
          </cell>
          <cell r="L600">
            <v>0</v>
          </cell>
          <cell r="M600">
            <v>0</v>
          </cell>
          <cell r="N600">
            <v>0</v>
          </cell>
          <cell r="O600">
            <v>0</v>
          </cell>
          <cell r="P600">
            <v>0</v>
          </cell>
          <cell r="Q600">
            <v>0</v>
          </cell>
          <cell r="R600">
            <v>0</v>
          </cell>
        </row>
        <row r="601">
          <cell r="B601" t="str">
            <v>Equipe</v>
          </cell>
          <cell r="C601">
            <v>0</v>
          </cell>
          <cell r="D601">
            <v>0</v>
          </cell>
          <cell r="E601">
            <v>0</v>
          </cell>
          <cell r="F601">
            <v>0</v>
          </cell>
          <cell r="G601">
            <v>0</v>
          </cell>
          <cell r="H601">
            <v>0</v>
          </cell>
          <cell r="I601">
            <v>0</v>
          </cell>
          <cell r="K601" t="str">
            <v>Equipe</v>
          </cell>
          <cell r="L601">
            <v>0</v>
          </cell>
          <cell r="M601">
            <v>0</v>
          </cell>
          <cell r="N601">
            <v>0</v>
          </cell>
          <cell r="O601">
            <v>0</v>
          </cell>
          <cell r="P601">
            <v>0</v>
          </cell>
          <cell r="Q601">
            <v>0</v>
          </cell>
          <cell r="R601">
            <v>0</v>
          </cell>
        </row>
        <row r="602">
          <cell r="B602" t="str">
            <v>Ericsson</v>
          </cell>
          <cell r="C602">
            <v>0</v>
          </cell>
          <cell r="D602">
            <v>0</v>
          </cell>
          <cell r="E602">
            <v>0</v>
          </cell>
          <cell r="F602">
            <v>0</v>
          </cell>
          <cell r="G602">
            <v>0</v>
          </cell>
          <cell r="H602">
            <v>4</v>
          </cell>
          <cell r="I602">
            <v>4</v>
          </cell>
          <cell r="K602" t="str">
            <v>Ericsson</v>
          </cell>
          <cell r="L602">
            <v>0</v>
          </cell>
          <cell r="M602">
            <v>0</v>
          </cell>
          <cell r="N602">
            <v>0</v>
          </cell>
          <cell r="O602">
            <v>0</v>
          </cell>
          <cell r="P602">
            <v>0</v>
          </cell>
          <cell r="Q602">
            <v>18</v>
          </cell>
          <cell r="R602">
            <v>18</v>
          </cell>
        </row>
        <row r="603">
          <cell r="B603" t="str">
            <v>Extreme</v>
          </cell>
          <cell r="C603">
            <v>0</v>
          </cell>
          <cell r="D603">
            <v>0</v>
          </cell>
          <cell r="E603">
            <v>0</v>
          </cell>
          <cell r="F603">
            <v>0</v>
          </cell>
          <cell r="G603">
            <v>0</v>
          </cell>
          <cell r="H603">
            <v>0</v>
          </cell>
          <cell r="I603">
            <v>0</v>
          </cell>
          <cell r="K603" t="str">
            <v>Extreme</v>
          </cell>
          <cell r="L603">
            <v>0</v>
          </cell>
          <cell r="M603">
            <v>0</v>
          </cell>
          <cell r="N603">
            <v>0</v>
          </cell>
          <cell r="O603">
            <v>0</v>
          </cell>
          <cell r="P603">
            <v>10</v>
          </cell>
          <cell r="Q603">
            <v>0</v>
          </cell>
          <cell r="R603">
            <v>10</v>
          </cell>
        </row>
        <row r="604">
          <cell r="B604" t="str">
            <v>Force10</v>
          </cell>
          <cell r="C604">
            <v>0</v>
          </cell>
          <cell r="D604">
            <v>0</v>
          </cell>
          <cell r="E604">
            <v>0</v>
          </cell>
          <cell r="F604">
            <v>0</v>
          </cell>
          <cell r="G604">
            <v>0</v>
          </cell>
          <cell r="H604">
            <v>0</v>
          </cell>
          <cell r="I604">
            <v>0</v>
          </cell>
          <cell r="K604" t="str">
            <v>Force10</v>
          </cell>
          <cell r="L604">
            <v>0</v>
          </cell>
          <cell r="M604">
            <v>0</v>
          </cell>
          <cell r="N604">
            <v>0</v>
          </cell>
          <cell r="O604">
            <v>0</v>
          </cell>
          <cell r="P604">
            <v>0</v>
          </cell>
          <cell r="Q604">
            <v>0</v>
          </cell>
          <cell r="R604">
            <v>0</v>
          </cell>
        </row>
        <row r="605">
          <cell r="B605" t="str">
            <v>Fujitsu</v>
          </cell>
          <cell r="C605">
            <v>0</v>
          </cell>
          <cell r="D605">
            <v>0</v>
          </cell>
          <cell r="E605">
            <v>0</v>
          </cell>
          <cell r="F605">
            <v>0</v>
          </cell>
          <cell r="G605">
            <v>0</v>
          </cell>
          <cell r="H605">
            <v>0</v>
          </cell>
          <cell r="I605">
            <v>0</v>
          </cell>
          <cell r="K605" t="str">
            <v>Fujitsu</v>
          </cell>
          <cell r="L605">
            <v>0</v>
          </cell>
          <cell r="M605">
            <v>0</v>
          </cell>
          <cell r="N605">
            <v>0</v>
          </cell>
          <cell r="O605">
            <v>0</v>
          </cell>
          <cell r="P605">
            <v>0</v>
          </cell>
          <cell r="Q605">
            <v>0</v>
          </cell>
          <cell r="R605">
            <v>0</v>
          </cell>
        </row>
        <row r="606">
          <cell r="B606" t="str">
            <v>Hammerhead Systems</v>
          </cell>
          <cell r="C606">
            <v>0</v>
          </cell>
          <cell r="D606">
            <v>0</v>
          </cell>
          <cell r="E606">
            <v>0</v>
          </cell>
          <cell r="F606">
            <v>0</v>
          </cell>
          <cell r="G606">
            <v>0</v>
          </cell>
          <cell r="H606">
            <v>0</v>
          </cell>
          <cell r="I606">
            <v>0</v>
          </cell>
          <cell r="K606" t="str">
            <v>Hammerhead Systems</v>
          </cell>
          <cell r="L606">
            <v>0</v>
          </cell>
          <cell r="M606">
            <v>0</v>
          </cell>
          <cell r="N606">
            <v>0</v>
          </cell>
          <cell r="O606">
            <v>0</v>
          </cell>
          <cell r="P606">
            <v>0</v>
          </cell>
          <cell r="Q606">
            <v>0</v>
          </cell>
          <cell r="R606">
            <v>0</v>
          </cell>
        </row>
        <row r="607">
          <cell r="B607" t="str">
            <v>Hitachi</v>
          </cell>
          <cell r="C607">
            <v>0</v>
          </cell>
          <cell r="D607">
            <v>0</v>
          </cell>
          <cell r="E607">
            <v>0</v>
          </cell>
          <cell r="F607">
            <v>0</v>
          </cell>
          <cell r="G607">
            <v>0</v>
          </cell>
          <cell r="H607">
            <v>0</v>
          </cell>
          <cell r="I607">
            <v>0</v>
          </cell>
          <cell r="K607" t="str">
            <v>Hitachi</v>
          </cell>
          <cell r="L607">
            <v>0</v>
          </cell>
          <cell r="M607">
            <v>0</v>
          </cell>
          <cell r="N607">
            <v>0</v>
          </cell>
          <cell r="O607">
            <v>0</v>
          </cell>
          <cell r="P607">
            <v>0</v>
          </cell>
          <cell r="Q607">
            <v>0</v>
          </cell>
          <cell r="R607">
            <v>0</v>
          </cell>
        </row>
        <row r="608">
          <cell r="B608" t="str">
            <v>Hitachi Cable</v>
          </cell>
          <cell r="C608">
            <v>0</v>
          </cell>
          <cell r="D608">
            <v>0</v>
          </cell>
          <cell r="E608">
            <v>0</v>
          </cell>
          <cell r="F608">
            <v>0</v>
          </cell>
          <cell r="G608">
            <v>0</v>
          </cell>
          <cell r="H608">
            <v>0</v>
          </cell>
          <cell r="I608">
            <v>0</v>
          </cell>
          <cell r="K608" t="str">
            <v>Hitachi Cable</v>
          </cell>
          <cell r="L608">
            <v>0</v>
          </cell>
          <cell r="M608">
            <v>0</v>
          </cell>
          <cell r="N608">
            <v>0</v>
          </cell>
          <cell r="O608">
            <v>0</v>
          </cell>
          <cell r="P608">
            <v>0</v>
          </cell>
          <cell r="Q608">
            <v>0</v>
          </cell>
          <cell r="R608">
            <v>0</v>
          </cell>
        </row>
        <row r="609">
          <cell r="B609" t="str">
            <v>Huawei</v>
          </cell>
          <cell r="C609">
            <v>0</v>
          </cell>
          <cell r="D609">
            <v>0</v>
          </cell>
          <cell r="E609">
            <v>0</v>
          </cell>
          <cell r="F609">
            <v>0</v>
          </cell>
          <cell r="G609">
            <v>0</v>
          </cell>
          <cell r="H609">
            <v>0</v>
          </cell>
          <cell r="I609">
            <v>0</v>
          </cell>
          <cell r="K609" t="str">
            <v>Huawei</v>
          </cell>
          <cell r="L609">
            <v>0</v>
          </cell>
          <cell r="M609">
            <v>0</v>
          </cell>
          <cell r="N609">
            <v>0</v>
          </cell>
          <cell r="O609">
            <v>0</v>
          </cell>
          <cell r="P609">
            <v>0</v>
          </cell>
          <cell r="Q609">
            <v>0</v>
          </cell>
          <cell r="R609">
            <v>0</v>
          </cell>
        </row>
        <row r="610">
          <cell r="B610" t="str">
            <v>Hyperchip</v>
          </cell>
          <cell r="C610">
            <v>0</v>
          </cell>
          <cell r="D610">
            <v>0</v>
          </cell>
          <cell r="E610">
            <v>0</v>
          </cell>
          <cell r="F610">
            <v>0</v>
          </cell>
          <cell r="G610">
            <v>0</v>
          </cell>
          <cell r="H610">
            <v>0</v>
          </cell>
          <cell r="I610">
            <v>0</v>
          </cell>
          <cell r="K610" t="str">
            <v>Hyperchip</v>
          </cell>
          <cell r="L610">
            <v>0</v>
          </cell>
          <cell r="M610">
            <v>0</v>
          </cell>
          <cell r="N610">
            <v>0</v>
          </cell>
          <cell r="O610">
            <v>0</v>
          </cell>
          <cell r="P610">
            <v>0</v>
          </cell>
          <cell r="Q610">
            <v>0</v>
          </cell>
          <cell r="R610">
            <v>0</v>
          </cell>
        </row>
        <row r="611">
          <cell r="B611" t="str">
            <v>Juniper</v>
          </cell>
          <cell r="C611">
            <v>2.8</v>
          </cell>
          <cell r="D611">
            <v>1.3</v>
          </cell>
          <cell r="E611">
            <v>1</v>
          </cell>
          <cell r="F611">
            <v>0</v>
          </cell>
          <cell r="G611">
            <v>0</v>
          </cell>
          <cell r="H611">
            <v>0</v>
          </cell>
          <cell r="I611">
            <v>5.0999999999999996</v>
          </cell>
          <cell r="K611" t="str">
            <v>Juniper</v>
          </cell>
          <cell r="L611">
            <v>8</v>
          </cell>
          <cell r="M611">
            <v>18</v>
          </cell>
          <cell r="N611">
            <v>15</v>
          </cell>
          <cell r="O611">
            <v>0</v>
          </cell>
          <cell r="P611">
            <v>0</v>
          </cell>
          <cell r="Q611">
            <v>0</v>
          </cell>
          <cell r="R611">
            <v>41</v>
          </cell>
        </row>
        <row r="612">
          <cell r="B612" t="str">
            <v>Laurel Networks</v>
          </cell>
          <cell r="C612">
            <v>0</v>
          </cell>
          <cell r="D612">
            <v>0</v>
          </cell>
          <cell r="E612">
            <v>0</v>
          </cell>
          <cell r="F612">
            <v>0</v>
          </cell>
          <cell r="G612">
            <v>0</v>
          </cell>
          <cell r="H612">
            <v>0</v>
          </cell>
          <cell r="I612">
            <v>0</v>
          </cell>
          <cell r="K612" t="str">
            <v>Laurel Networks</v>
          </cell>
          <cell r="L612">
            <v>0</v>
          </cell>
          <cell r="M612">
            <v>0</v>
          </cell>
          <cell r="N612">
            <v>0</v>
          </cell>
          <cell r="O612">
            <v>0</v>
          </cell>
          <cell r="P612">
            <v>0</v>
          </cell>
          <cell r="Q612">
            <v>0</v>
          </cell>
          <cell r="R612">
            <v>0</v>
          </cell>
        </row>
        <row r="613">
          <cell r="B613" t="str">
            <v>Lucent</v>
          </cell>
          <cell r="C613">
            <v>0</v>
          </cell>
          <cell r="D613">
            <v>0</v>
          </cell>
          <cell r="E613">
            <v>0</v>
          </cell>
          <cell r="F613">
            <v>0</v>
          </cell>
          <cell r="G613">
            <v>0</v>
          </cell>
          <cell r="H613">
            <v>0</v>
          </cell>
          <cell r="I613">
            <v>0</v>
          </cell>
          <cell r="K613" t="str">
            <v>Lucent</v>
          </cell>
          <cell r="L613">
            <v>0</v>
          </cell>
          <cell r="M613">
            <v>0</v>
          </cell>
          <cell r="N613">
            <v>0</v>
          </cell>
          <cell r="O613">
            <v>0</v>
          </cell>
          <cell r="P613">
            <v>0</v>
          </cell>
          <cell r="Q613">
            <v>0</v>
          </cell>
          <cell r="R613">
            <v>0</v>
          </cell>
        </row>
        <row r="614">
          <cell r="B614" t="str">
            <v>NEC</v>
          </cell>
          <cell r="C614">
            <v>0</v>
          </cell>
          <cell r="D614">
            <v>0</v>
          </cell>
          <cell r="E614">
            <v>0</v>
          </cell>
          <cell r="F614">
            <v>0</v>
          </cell>
          <cell r="G614">
            <v>0</v>
          </cell>
          <cell r="H614">
            <v>0</v>
          </cell>
          <cell r="I614">
            <v>0</v>
          </cell>
          <cell r="K614" t="str">
            <v>NEC</v>
          </cell>
          <cell r="L614">
            <v>0</v>
          </cell>
          <cell r="M614">
            <v>0</v>
          </cell>
          <cell r="N614">
            <v>0</v>
          </cell>
          <cell r="O614">
            <v>0</v>
          </cell>
          <cell r="P614">
            <v>0</v>
          </cell>
          <cell r="Q614">
            <v>0</v>
          </cell>
          <cell r="R614">
            <v>0</v>
          </cell>
        </row>
        <row r="615">
          <cell r="B615" t="str">
            <v>Nokia Siemens Networks</v>
          </cell>
          <cell r="C615">
            <v>0</v>
          </cell>
          <cell r="D615">
            <v>0</v>
          </cell>
          <cell r="E615">
            <v>0</v>
          </cell>
          <cell r="F615">
            <v>0</v>
          </cell>
          <cell r="G615">
            <v>0</v>
          </cell>
          <cell r="H615">
            <v>0</v>
          </cell>
          <cell r="I615">
            <v>0</v>
          </cell>
          <cell r="K615" t="str">
            <v>Nokia Siemens Networks</v>
          </cell>
          <cell r="L615">
            <v>0</v>
          </cell>
          <cell r="M615">
            <v>0</v>
          </cell>
          <cell r="N615">
            <v>0</v>
          </cell>
          <cell r="O615">
            <v>0</v>
          </cell>
          <cell r="P615">
            <v>0</v>
          </cell>
          <cell r="Q615">
            <v>0</v>
          </cell>
          <cell r="R615">
            <v>0</v>
          </cell>
        </row>
        <row r="616">
          <cell r="B616" t="str">
            <v>Nortel</v>
          </cell>
          <cell r="C616">
            <v>0</v>
          </cell>
          <cell r="D616">
            <v>0</v>
          </cell>
          <cell r="E616">
            <v>0.8</v>
          </cell>
          <cell r="F616">
            <v>0</v>
          </cell>
          <cell r="G616">
            <v>1</v>
          </cell>
          <cell r="H616">
            <v>3</v>
          </cell>
          <cell r="I616">
            <v>4.8</v>
          </cell>
          <cell r="K616" t="str">
            <v>Nortel</v>
          </cell>
          <cell r="L616">
            <v>0</v>
          </cell>
          <cell r="M616">
            <v>0</v>
          </cell>
          <cell r="N616">
            <v>3</v>
          </cell>
          <cell r="O616">
            <v>0</v>
          </cell>
          <cell r="P616">
            <v>44</v>
          </cell>
          <cell r="Q616">
            <v>11</v>
          </cell>
          <cell r="R616">
            <v>58</v>
          </cell>
        </row>
        <row r="617">
          <cell r="B617" t="str">
            <v>Procket</v>
          </cell>
          <cell r="C617">
            <v>0</v>
          </cell>
          <cell r="D617">
            <v>0</v>
          </cell>
          <cell r="E617">
            <v>0</v>
          </cell>
          <cell r="F617">
            <v>0</v>
          </cell>
          <cell r="G617">
            <v>0</v>
          </cell>
          <cell r="H617">
            <v>0</v>
          </cell>
          <cell r="I617">
            <v>0</v>
          </cell>
          <cell r="K617" t="str">
            <v>Procket</v>
          </cell>
          <cell r="L617">
            <v>0</v>
          </cell>
          <cell r="M617">
            <v>0</v>
          </cell>
          <cell r="N617">
            <v>0</v>
          </cell>
          <cell r="O617">
            <v>0</v>
          </cell>
          <cell r="P617">
            <v>0</v>
          </cell>
          <cell r="Q617">
            <v>0</v>
          </cell>
          <cell r="R617">
            <v>0</v>
          </cell>
        </row>
        <row r="618">
          <cell r="B618" t="str">
            <v>Quarry</v>
          </cell>
          <cell r="C618">
            <v>0</v>
          </cell>
          <cell r="D618">
            <v>0</v>
          </cell>
          <cell r="E618">
            <v>0</v>
          </cell>
          <cell r="F618">
            <v>0</v>
          </cell>
          <cell r="G618">
            <v>0</v>
          </cell>
          <cell r="H618">
            <v>0</v>
          </cell>
          <cell r="I618">
            <v>0</v>
          </cell>
          <cell r="K618" t="str">
            <v>Quarry</v>
          </cell>
          <cell r="L618">
            <v>0</v>
          </cell>
          <cell r="M618">
            <v>0</v>
          </cell>
          <cell r="N618">
            <v>0</v>
          </cell>
          <cell r="O618">
            <v>0</v>
          </cell>
          <cell r="P618">
            <v>0</v>
          </cell>
          <cell r="Q618">
            <v>0</v>
          </cell>
          <cell r="R618">
            <v>0</v>
          </cell>
        </row>
        <row r="619">
          <cell r="B619" t="str">
            <v>Redback</v>
          </cell>
          <cell r="C619">
            <v>0</v>
          </cell>
          <cell r="D619">
            <v>0</v>
          </cell>
          <cell r="E619">
            <v>0</v>
          </cell>
          <cell r="F619">
            <v>0</v>
          </cell>
          <cell r="G619">
            <v>0</v>
          </cell>
          <cell r="H619">
            <v>0</v>
          </cell>
          <cell r="I619">
            <v>0</v>
          </cell>
          <cell r="K619" t="str">
            <v>Redback</v>
          </cell>
          <cell r="L619">
            <v>0</v>
          </cell>
          <cell r="M619">
            <v>0</v>
          </cell>
          <cell r="N619">
            <v>0</v>
          </cell>
          <cell r="O619">
            <v>0</v>
          </cell>
          <cell r="P619">
            <v>0</v>
          </cell>
          <cell r="Q619">
            <v>0</v>
          </cell>
          <cell r="R619">
            <v>0</v>
          </cell>
        </row>
        <row r="620">
          <cell r="B620" t="str">
            <v>Riverstone</v>
          </cell>
          <cell r="C620">
            <v>0</v>
          </cell>
          <cell r="D620">
            <v>0</v>
          </cell>
          <cell r="E620">
            <v>0</v>
          </cell>
          <cell r="F620">
            <v>0</v>
          </cell>
          <cell r="G620">
            <v>0</v>
          </cell>
          <cell r="H620">
            <v>0</v>
          </cell>
          <cell r="I620">
            <v>0</v>
          </cell>
          <cell r="K620" t="str">
            <v>Riverstone</v>
          </cell>
          <cell r="L620">
            <v>0</v>
          </cell>
          <cell r="M620">
            <v>0</v>
          </cell>
          <cell r="N620">
            <v>0</v>
          </cell>
          <cell r="O620">
            <v>0</v>
          </cell>
          <cell r="P620">
            <v>0</v>
          </cell>
          <cell r="Q620">
            <v>0</v>
          </cell>
          <cell r="R620">
            <v>0</v>
          </cell>
        </row>
        <row r="621">
          <cell r="B621" t="str">
            <v>Tellabs</v>
          </cell>
          <cell r="C621">
            <v>0</v>
          </cell>
          <cell r="D621">
            <v>0.4</v>
          </cell>
          <cell r="E621">
            <v>0</v>
          </cell>
          <cell r="F621">
            <v>0</v>
          </cell>
          <cell r="G621">
            <v>0</v>
          </cell>
          <cell r="H621">
            <v>0</v>
          </cell>
          <cell r="I621">
            <v>0.4</v>
          </cell>
          <cell r="K621" t="str">
            <v>Tellabs</v>
          </cell>
          <cell r="L621">
            <v>0</v>
          </cell>
          <cell r="M621">
            <v>3</v>
          </cell>
          <cell r="N621">
            <v>0</v>
          </cell>
          <cell r="O621">
            <v>0</v>
          </cell>
          <cell r="P621">
            <v>0</v>
          </cell>
          <cell r="Q621">
            <v>0</v>
          </cell>
          <cell r="R621">
            <v>3</v>
          </cell>
        </row>
        <row r="622">
          <cell r="B622" t="str">
            <v>ZTE</v>
          </cell>
          <cell r="C622">
            <v>0</v>
          </cell>
          <cell r="D622">
            <v>0</v>
          </cell>
          <cell r="E622">
            <v>0</v>
          </cell>
          <cell r="F622">
            <v>0</v>
          </cell>
          <cell r="G622">
            <v>0</v>
          </cell>
          <cell r="H622">
            <v>0</v>
          </cell>
          <cell r="I622">
            <v>0</v>
          </cell>
          <cell r="K622" t="str">
            <v>ZTE</v>
          </cell>
          <cell r="L622">
            <v>0</v>
          </cell>
          <cell r="M622">
            <v>0</v>
          </cell>
          <cell r="N622">
            <v>0</v>
          </cell>
          <cell r="O622">
            <v>0</v>
          </cell>
          <cell r="P622">
            <v>0</v>
          </cell>
          <cell r="Q622">
            <v>0</v>
          </cell>
          <cell r="R622">
            <v>0</v>
          </cell>
        </row>
        <row r="623">
          <cell r="B623" t="str">
            <v>Other</v>
          </cell>
          <cell r="C623">
            <v>0</v>
          </cell>
          <cell r="D623">
            <v>0</v>
          </cell>
          <cell r="E623">
            <v>0</v>
          </cell>
          <cell r="F623">
            <v>0</v>
          </cell>
          <cell r="G623">
            <v>0</v>
          </cell>
          <cell r="H623">
            <v>0</v>
          </cell>
          <cell r="I623">
            <v>0</v>
          </cell>
          <cell r="K623" t="str">
            <v>Other</v>
          </cell>
          <cell r="L623">
            <v>0</v>
          </cell>
          <cell r="M623">
            <v>0</v>
          </cell>
          <cell r="N623">
            <v>0</v>
          </cell>
          <cell r="O623">
            <v>0</v>
          </cell>
          <cell r="P623">
            <v>0</v>
          </cell>
          <cell r="Q623">
            <v>0</v>
          </cell>
          <cell r="R623">
            <v>0</v>
          </cell>
        </row>
        <row r="624">
          <cell r="B624" t="str">
            <v>Total</v>
          </cell>
          <cell r="C624">
            <v>19.8</v>
          </cell>
          <cell r="D624">
            <v>20.5</v>
          </cell>
          <cell r="E624">
            <v>8.5</v>
          </cell>
          <cell r="F624">
            <v>0</v>
          </cell>
          <cell r="G624">
            <v>16</v>
          </cell>
          <cell r="H624">
            <v>26</v>
          </cell>
          <cell r="I624">
            <v>90.8</v>
          </cell>
          <cell r="K624" t="str">
            <v>Total</v>
          </cell>
          <cell r="L624">
            <v>59</v>
          </cell>
          <cell r="M624">
            <v>528</v>
          </cell>
          <cell r="N624">
            <v>242</v>
          </cell>
          <cell r="O624">
            <v>0</v>
          </cell>
          <cell r="P624">
            <v>594</v>
          </cell>
          <cell r="Q624">
            <v>165</v>
          </cell>
          <cell r="R624">
            <v>1588</v>
          </cell>
        </row>
        <row r="628">
          <cell r="B628" t="str">
            <v>Vendor</v>
          </cell>
          <cell r="C628" t="str">
            <v>Core IP/MPLS</v>
          </cell>
          <cell r="D628" t="str">
            <v xml:space="preserve">Edge IP/MPLS </v>
          </cell>
          <cell r="E628" t="str">
            <v>Subscriber Service Router</v>
          </cell>
          <cell r="F628" t="str">
            <v>BRAS</v>
          </cell>
          <cell r="G628" t="str">
            <v>IP/Ethernet</v>
          </cell>
          <cell r="H628" t="str">
            <v>ATM/MPLS</v>
          </cell>
          <cell r="I628" t="str">
            <v>Total IPS</v>
          </cell>
          <cell r="K628" t="str">
            <v>Vendor</v>
          </cell>
          <cell r="L628" t="str">
            <v>Core IP/MPLS</v>
          </cell>
          <cell r="M628" t="str">
            <v>Edge IP/MPLS</v>
          </cell>
          <cell r="N628" t="str">
            <v>Subscriber Service Router</v>
          </cell>
          <cell r="O628" t="str">
            <v>BRAS</v>
          </cell>
          <cell r="P628" t="str">
            <v>IP/Ethernet</v>
          </cell>
          <cell r="Q628" t="str">
            <v>ATM/MPLS</v>
          </cell>
          <cell r="R628" t="str">
            <v>Total IPS</v>
          </cell>
        </row>
        <row r="629">
          <cell r="B629" t="str">
            <v>Alaxala Networks</v>
          </cell>
          <cell r="I629">
            <v>0</v>
          </cell>
          <cell r="K629" t="str">
            <v>Alaxala Networks</v>
          </cell>
          <cell r="R629">
            <v>0</v>
          </cell>
        </row>
        <row r="630">
          <cell r="B630" t="str">
            <v>Alcatel-Lucent</v>
          </cell>
          <cell r="C630">
            <v>0</v>
          </cell>
          <cell r="D630">
            <v>0</v>
          </cell>
          <cell r="E630">
            <v>0</v>
          </cell>
          <cell r="F630">
            <v>0</v>
          </cell>
          <cell r="G630">
            <v>0</v>
          </cell>
          <cell r="H630">
            <v>12</v>
          </cell>
          <cell r="I630">
            <v>12</v>
          </cell>
          <cell r="K630" t="str">
            <v>Alcatel-Lucent</v>
          </cell>
          <cell r="L630">
            <v>0</v>
          </cell>
          <cell r="M630">
            <v>0</v>
          </cell>
          <cell r="N630">
            <v>0</v>
          </cell>
          <cell r="O630">
            <v>0</v>
          </cell>
          <cell r="P630">
            <v>0</v>
          </cell>
          <cell r="Q630">
            <v>90</v>
          </cell>
          <cell r="R630">
            <v>90</v>
          </cell>
        </row>
        <row r="631">
          <cell r="B631" t="str">
            <v>Atrica</v>
          </cell>
          <cell r="I631">
            <v>0</v>
          </cell>
          <cell r="K631" t="str">
            <v>Atrica</v>
          </cell>
          <cell r="R631">
            <v>0</v>
          </cell>
        </row>
        <row r="632">
          <cell r="B632" t="str">
            <v>Avici</v>
          </cell>
          <cell r="C632">
            <v>0</v>
          </cell>
          <cell r="D632">
            <v>0</v>
          </cell>
          <cell r="E632">
            <v>0</v>
          </cell>
          <cell r="F632">
            <v>0</v>
          </cell>
          <cell r="G632">
            <v>0</v>
          </cell>
          <cell r="H632">
            <v>0</v>
          </cell>
          <cell r="I632">
            <v>0</v>
          </cell>
          <cell r="K632" t="str">
            <v>Avici</v>
          </cell>
          <cell r="L632">
            <v>0</v>
          </cell>
          <cell r="M632">
            <v>0</v>
          </cell>
          <cell r="N632">
            <v>0</v>
          </cell>
          <cell r="O632">
            <v>0</v>
          </cell>
          <cell r="P632">
            <v>0</v>
          </cell>
          <cell r="Q632">
            <v>0</v>
          </cell>
          <cell r="R632">
            <v>0</v>
          </cell>
        </row>
        <row r="633">
          <cell r="B633" t="str">
            <v>Brocade</v>
          </cell>
          <cell r="C633">
            <v>0</v>
          </cell>
          <cell r="D633">
            <v>0</v>
          </cell>
          <cell r="E633">
            <v>0</v>
          </cell>
          <cell r="F633">
            <v>0</v>
          </cell>
          <cell r="G633">
            <v>0</v>
          </cell>
          <cell r="H633">
            <v>0</v>
          </cell>
          <cell r="I633">
            <v>0</v>
          </cell>
          <cell r="K633" t="str">
            <v>Brocade</v>
          </cell>
          <cell r="L633">
            <v>0</v>
          </cell>
          <cell r="M633">
            <v>0</v>
          </cell>
          <cell r="N633">
            <v>0</v>
          </cell>
          <cell r="O633">
            <v>0</v>
          </cell>
          <cell r="P633">
            <v>0</v>
          </cell>
          <cell r="Q633">
            <v>0</v>
          </cell>
          <cell r="R633">
            <v>0</v>
          </cell>
        </row>
        <row r="634">
          <cell r="B634" t="str">
            <v>Caspian</v>
          </cell>
          <cell r="C634">
            <v>0</v>
          </cell>
          <cell r="D634">
            <v>0</v>
          </cell>
          <cell r="E634">
            <v>0</v>
          </cell>
          <cell r="F634">
            <v>0</v>
          </cell>
          <cell r="G634">
            <v>0</v>
          </cell>
          <cell r="H634">
            <v>0</v>
          </cell>
          <cell r="I634">
            <v>0</v>
          </cell>
          <cell r="K634" t="str">
            <v>Caspian</v>
          </cell>
          <cell r="L634">
            <v>0</v>
          </cell>
          <cell r="M634">
            <v>0</v>
          </cell>
          <cell r="N634">
            <v>0</v>
          </cell>
          <cell r="O634">
            <v>0</v>
          </cell>
          <cell r="P634">
            <v>0</v>
          </cell>
          <cell r="Q634">
            <v>0</v>
          </cell>
          <cell r="R634">
            <v>0</v>
          </cell>
        </row>
        <row r="635">
          <cell r="B635" t="str">
            <v>Chiaro</v>
          </cell>
          <cell r="C635">
            <v>0</v>
          </cell>
          <cell r="D635">
            <v>0</v>
          </cell>
          <cell r="E635">
            <v>0</v>
          </cell>
          <cell r="F635">
            <v>0</v>
          </cell>
          <cell r="G635">
            <v>0</v>
          </cell>
          <cell r="H635">
            <v>0</v>
          </cell>
          <cell r="I635">
            <v>0</v>
          </cell>
          <cell r="K635" t="str">
            <v>Chiaro</v>
          </cell>
          <cell r="L635">
            <v>0</v>
          </cell>
          <cell r="M635">
            <v>0</v>
          </cell>
          <cell r="N635">
            <v>0</v>
          </cell>
          <cell r="O635">
            <v>0</v>
          </cell>
          <cell r="P635">
            <v>0</v>
          </cell>
          <cell r="Q635">
            <v>0</v>
          </cell>
          <cell r="R635">
            <v>0</v>
          </cell>
        </row>
        <row r="636">
          <cell r="B636" t="str">
            <v>Ciena</v>
          </cell>
          <cell r="C636">
            <v>0</v>
          </cell>
          <cell r="D636">
            <v>0</v>
          </cell>
          <cell r="E636">
            <v>0</v>
          </cell>
          <cell r="F636">
            <v>0</v>
          </cell>
          <cell r="G636">
            <v>0</v>
          </cell>
          <cell r="H636">
            <v>0</v>
          </cell>
          <cell r="I636">
            <v>0</v>
          </cell>
          <cell r="K636" t="str">
            <v>Ciena</v>
          </cell>
          <cell r="L636">
            <v>0</v>
          </cell>
          <cell r="M636">
            <v>0</v>
          </cell>
          <cell r="N636">
            <v>0</v>
          </cell>
          <cell r="O636">
            <v>0</v>
          </cell>
          <cell r="P636">
            <v>0</v>
          </cell>
          <cell r="Q636">
            <v>0</v>
          </cell>
          <cell r="R636">
            <v>0</v>
          </cell>
        </row>
        <row r="637">
          <cell r="B637" t="str">
            <v>Cisco</v>
          </cell>
          <cell r="C637">
            <v>14</v>
          </cell>
          <cell r="D637">
            <v>14</v>
          </cell>
          <cell r="E637">
            <v>5.5</v>
          </cell>
          <cell r="F637">
            <v>0</v>
          </cell>
          <cell r="G637">
            <v>12</v>
          </cell>
          <cell r="H637">
            <v>3.3</v>
          </cell>
          <cell r="I637">
            <v>48.8</v>
          </cell>
          <cell r="K637" t="str">
            <v>Cisco</v>
          </cell>
          <cell r="L637">
            <v>45</v>
          </cell>
          <cell r="M637">
            <v>443</v>
          </cell>
          <cell r="N637">
            <v>184</v>
          </cell>
          <cell r="O637">
            <v>0</v>
          </cell>
          <cell r="P637">
            <v>444</v>
          </cell>
          <cell r="Q637">
            <v>18</v>
          </cell>
          <cell r="R637">
            <v>1134</v>
          </cell>
        </row>
        <row r="638">
          <cell r="B638" t="str">
            <v>Cosine</v>
          </cell>
          <cell r="C638">
            <v>0</v>
          </cell>
          <cell r="D638">
            <v>0</v>
          </cell>
          <cell r="E638">
            <v>0</v>
          </cell>
          <cell r="F638">
            <v>0</v>
          </cell>
          <cell r="G638">
            <v>0</v>
          </cell>
          <cell r="H638">
            <v>0</v>
          </cell>
          <cell r="I638">
            <v>0</v>
          </cell>
          <cell r="K638" t="str">
            <v>Cosine</v>
          </cell>
          <cell r="L638">
            <v>0</v>
          </cell>
          <cell r="M638">
            <v>0</v>
          </cell>
          <cell r="N638">
            <v>0</v>
          </cell>
          <cell r="O638">
            <v>0</v>
          </cell>
          <cell r="P638">
            <v>0</v>
          </cell>
          <cell r="Q638">
            <v>0</v>
          </cell>
          <cell r="R638">
            <v>0</v>
          </cell>
        </row>
        <row r="639">
          <cell r="B639" t="str">
            <v>ECI Telecom</v>
          </cell>
          <cell r="C639">
            <v>0</v>
          </cell>
          <cell r="D639">
            <v>0</v>
          </cell>
          <cell r="E639">
            <v>0</v>
          </cell>
          <cell r="F639">
            <v>0</v>
          </cell>
          <cell r="G639">
            <v>0</v>
          </cell>
          <cell r="H639">
            <v>0</v>
          </cell>
          <cell r="I639">
            <v>0</v>
          </cell>
          <cell r="K639" t="str">
            <v>ECI Telecom</v>
          </cell>
          <cell r="L639">
            <v>0</v>
          </cell>
          <cell r="M639">
            <v>0</v>
          </cell>
          <cell r="N639">
            <v>0</v>
          </cell>
          <cell r="O639">
            <v>0</v>
          </cell>
          <cell r="P639">
            <v>0</v>
          </cell>
          <cell r="Q639">
            <v>0</v>
          </cell>
          <cell r="R639">
            <v>0</v>
          </cell>
        </row>
        <row r="640">
          <cell r="B640" t="str">
            <v>Equipe</v>
          </cell>
          <cell r="C640">
            <v>0</v>
          </cell>
          <cell r="D640">
            <v>0</v>
          </cell>
          <cell r="E640">
            <v>0</v>
          </cell>
          <cell r="F640">
            <v>0</v>
          </cell>
          <cell r="G640">
            <v>0</v>
          </cell>
          <cell r="H640">
            <v>0</v>
          </cell>
          <cell r="I640">
            <v>0</v>
          </cell>
          <cell r="K640" t="str">
            <v>Equipe</v>
          </cell>
          <cell r="L640">
            <v>0</v>
          </cell>
          <cell r="M640">
            <v>0</v>
          </cell>
          <cell r="N640">
            <v>0</v>
          </cell>
          <cell r="O640">
            <v>0</v>
          </cell>
          <cell r="P640">
            <v>0</v>
          </cell>
          <cell r="Q640">
            <v>0</v>
          </cell>
          <cell r="R640">
            <v>0</v>
          </cell>
        </row>
        <row r="641">
          <cell r="B641" t="str">
            <v>Ericsson</v>
          </cell>
          <cell r="C641">
            <v>0</v>
          </cell>
          <cell r="D641">
            <v>0</v>
          </cell>
          <cell r="E641">
            <v>0</v>
          </cell>
          <cell r="F641">
            <v>0</v>
          </cell>
          <cell r="G641">
            <v>0</v>
          </cell>
          <cell r="H641">
            <v>2</v>
          </cell>
          <cell r="I641">
            <v>2</v>
          </cell>
          <cell r="K641" t="str">
            <v>Ericsson</v>
          </cell>
          <cell r="L641">
            <v>0</v>
          </cell>
          <cell r="M641">
            <v>0</v>
          </cell>
          <cell r="N641">
            <v>0</v>
          </cell>
          <cell r="O641">
            <v>0</v>
          </cell>
          <cell r="P641">
            <v>0</v>
          </cell>
          <cell r="Q641">
            <v>12</v>
          </cell>
          <cell r="R641">
            <v>12</v>
          </cell>
        </row>
        <row r="642">
          <cell r="B642" t="str">
            <v>Extreme</v>
          </cell>
          <cell r="C642">
            <v>0</v>
          </cell>
          <cell r="D642">
            <v>0</v>
          </cell>
          <cell r="E642">
            <v>0</v>
          </cell>
          <cell r="F642">
            <v>0</v>
          </cell>
          <cell r="G642">
            <v>0.3</v>
          </cell>
          <cell r="H642">
            <v>0</v>
          </cell>
          <cell r="I642">
            <v>0.3</v>
          </cell>
          <cell r="K642" t="str">
            <v>Extreme</v>
          </cell>
          <cell r="L642">
            <v>0</v>
          </cell>
          <cell r="M642">
            <v>0</v>
          </cell>
          <cell r="N642">
            <v>0</v>
          </cell>
          <cell r="O642">
            <v>0</v>
          </cell>
          <cell r="P642">
            <v>11</v>
          </cell>
          <cell r="Q642">
            <v>0</v>
          </cell>
          <cell r="R642">
            <v>11</v>
          </cell>
        </row>
        <row r="643">
          <cell r="B643" t="str">
            <v>Force10</v>
          </cell>
          <cell r="C643">
            <v>0</v>
          </cell>
          <cell r="D643">
            <v>0</v>
          </cell>
          <cell r="E643">
            <v>0</v>
          </cell>
          <cell r="F643">
            <v>0</v>
          </cell>
          <cell r="G643">
            <v>0</v>
          </cell>
          <cell r="H643">
            <v>0</v>
          </cell>
          <cell r="I643">
            <v>0</v>
          </cell>
          <cell r="K643" t="str">
            <v>Force10</v>
          </cell>
          <cell r="L643">
            <v>0</v>
          </cell>
          <cell r="M643">
            <v>0</v>
          </cell>
          <cell r="N643">
            <v>0</v>
          </cell>
          <cell r="O643">
            <v>0</v>
          </cell>
          <cell r="P643">
            <v>0</v>
          </cell>
          <cell r="Q643">
            <v>0</v>
          </cell>
          <cell r="R643">
            <v>0</v>
          </cell>
        </row>
        <row r="644">
          <cell r="B644" t="str">
            <v>Fujitsu</v>
          </cell>
          <cell r="C644">
            <v>0</v>
          </cell>
          <cell r="D644">
            <v>0</v>
          </cell>
          <cell r="E644">
            <v>0</v>
          </cell>
          <cell r="F644">
            <v>0</v>
          </cell>
          <cell r="G644">
            <v>0</v>
          </cell>
          <cell r="H644">
            <v>0</v>
          </cell>
          <cell r="I644">
            <v>0</v>
          </cell>
          <cell r="K644" t="str">
            <v>Fujitsu</v>
          </cell>
          <cell r="L644">
            <v>0</v>
          </cell>
          <cell r="M644">
            <v>0</v>
          </cell>
          <cell r="N644">
            <v>0</v>
          </cell>
          <cell r="O644">
            <v>0</v>
          </cell>
          <cell r="P644">
            <v>0</v>
          </cell>
          <cell r="Q644">
            <v>0</v>
          </cell>
          <cell r="R644">
            <v>0</v>
          </cell>
        </row>
        <row r="645">
          <cell r="B645" t="str">
            <v>Hammerhead Systems</v>
          </cell>
          <cell r="C645">
            <v>0</v>
          </cell>
          <cell r="D645">
            <v>0</v>
          </cell>
          <cell r="E645">
            <v>0</v>
          </cell>
          <cell r="F645">
            <v>0</v>
          </cell>
          <cell r="G645">
            <v>0</v>
          </cell>
          <cell r="H645">
            <v>0</v>
          </cell>
          <cell r="I645">
            <v>0</v>
          </cell>
          <cell r="K645" t="str">
            <v>Hammerhead Systems</v>
          </cell>
          <cell r="L645">
            <v>0</v>
          </cell>
          <cell r="M645">
            <v>0</v>
          </cell>
          <cell r="N645">
            <v>0</v>
          </cell>
          <cell r="O645">
            <v>0</v>
          </cell>
          <cell r="P645">
            <v>0</v>
          </cell>
          <cell r="Q645">
            <v>0</v>
          </cell>
          <cell r="R645">
            <v>0</v>
          </cell>
        </row>
        <row r="646">
          <cell r="B646" t="str">
            <v>Hitachi</v>
          </cell>
          <cell r="C646">
            <v>0</v>
          </cell>
          <cell r="D646">
            <v>0</v>
          </cell>
          <cell r="E646">
            <v>0</v>
          </cell>
          <cell r="F646">
            <v>0</v>
          </cell>
          <cell r="G646">
            <v>0</v>
          </cell>
          <cell r="H646">
            <v>0</v>
          </cell>
          <cell r="I646">
            <v>0</v>
          </cell>
          <cell r="K646" t="str">
            <v>Hitachi</v>
          </cell>
          <cell r="L646">
            <v>0</v>
          </cell>
          <cell r="M646">
            <v>0</v>
          </cell>
          <cell r="N646">
            <v>0</v>
          </cell>
          <cell r="O646">
            <v>0</v>
          </cell>
          <cell r="P646">
            <v>0</v>
          </cell>
          <cell r="Q646">
            <v>0</v>
          </cell>
          <cell r="R646">
            <v>0</v>
          </cell>
        </row>
        <row r="647">
          <cell r="B647" t="str">
            <v>Hitachi Cable</v>
          </cell>
          <cell r="C647">
            <v>0</v>
          </cell>
          <cell r="D647">
            <v>0</v>
          </cell>
          <cell r="E647">
            <v>0</v>
          </cell>
          <cell r="F647">
            <v>0</v>
          </cell>
          <cell r="G647">
            <v>0</v>
          </cell>
          <cell r="H647">
            <v>0</v>
          </cell>
          <cell r="I647">
            <v>0</v>
          </cell>
          <cell r="K647" t="str">
            <v>Hitachi Cable</v>
          </cell>
          <cell r="L647">
            <v>0</v>
          </cell>
          <cell r="M647">
            <v>0</v>
          </cell>
          <cell r="N647">
            <v>0</v>
          </cell>
          <cell r="O647">
            <v>0</v>
          </cell>
          <cell r="P647">
            <v>0</v>
          </cell>
          <cell r="Q647">
            <v>0</v>
          </cell>
          <cell r="R647">
            <v>0</v>
          </cell>
        </row>
        <row r="648">
          <cell r="B648" t="str">
            <v>Huawei</v>
          </cell>
          <cell r="C648">
            <v>0</v>
          </cell>
          <cell r="D648">
            <v>0.7</v>
          </cell>
          <cell r="E648">
            <v>0</v>
          </cell>
          <cell r="F648">
            <v>0</v>
          </cell>
          <cell r="G648">
            <v>0</v>
          </cell>
          <cell r="H648">
            <v>0</v>
          </cell>
          <cell r="I648">
            <v>0.7</v>
          </cell>
          <cell r="K648" t="str">
            <v>Huawei</v>
          </cell>
          <cell r="L648">
            <v>0</v>
          </cell>
          <cell r="M648">
            <v>18</v>
          </cell>
          <cell r="N648">
            <v>0</v>
          </cell>
          <cell r="O648">
            <v>0</v>
          </cell>
          <cell r="P648">
            <v>0</v>
          </cell>
          <cell r="Q648">
            <v>0</v>
          </cell>
          <cell r="R648">
            <v>18</v>
          </cell>
        </row>
        <row r="649">
          <cell r="B649" t="str">
            <v>Hyperchip</v>
          </cell>
          <cell r="C649">
            <v>0</v>
          </cell>
          <cell r="D649">
            <v>0</v>
          </cell>
          <cell r="E649">
            <v>0</v>
          </cell>
          <cell r="F649">
            <v>0</v>
          </cell>
          <cell r="G649">
            <v>0</v>
          </cell>
          <cell r="H649">
            <v>0</v>
          </cell>
          <cell r="I649">
            <v>0</v>
          </cell>
          <cell r="K649" t="str">
            <v>Hyperchip</v>
          </cell>
          <cell r="L649">
            <v>0</v>
          </cell>
          <cell r="M649">
            <v>0</v>
          </cell>
          <cell r="N649">
            <v>0</v>
          </cell>
          <cell r="O649">
            <v>0</v>
          </cell>
          <cell r="P649">
            <v>0</v>
          </cell>
          <cell r="Q649">
            <v>0</v>
          </cell>
          <cell r="R649">
            <v>0</v>
          </cell>
        </row>
        <row r="650">
          <cell r="B650" t="str">
            <v>Juniper</v>
          </cell>
          <cell r="C650">
            <v>4</v>
          </cell>
          <cell r="D650">
            <v>2</v>
          </cell>
          <cell r="E650">
            <v>2</v>
          </cell>
          <cell r="F650">
            <v>0</v>
          </cell>
          <cell r="G650">
            <v>0</v>
          </cell>
          <cell r="H650">
            <v>0</v>
          </cell>
          <cell r="I650">
            <v>8</v>
          </cell>
          <cell r="K650" t="str">
            <v>Juniper</v>
          </cell>
          <cell r="L650">
            <v>13</v>
          </cell>
          <cell r="M650">
            <v>28</v>
          </cell>
          <cell r="N650">
            <v>24</v>
          </cell>
          <cell r="O650">
            <v>0</v>
          </cell>
          <cell r="P650">
            <v>0</v>
          </cell>
          <cell r="Q650">
            <v>0</v>
          </cell>
          <cell r="R650">
            <v>65</v>
          </cell>
        </row>
        <row r="651">
          <cell r="B651" t="str">
            <v>Laurel Networks</v>
          </cell>
          <cell r="C651">
            <v>0</v>
          </cell>
          <cell r="D651">
            <v>0</v>
          </cell>
          <cell r="E651">
            <v>0</v>
          </cell>
          <cell r="F651">
            <v>0</v>
          </cell>
          <cell r="G651">
            <v>0</v>
          </cell>
          <cell r="H651">
            <v>0</v>
          </cell>
          <cell r="I651">
            <v>0</v>
          </cell>
          <cell r="K651" t="str">
            <v>Laurel Networks</v>
          </cell>
          <cell r="L651">
            <v>0</v>
          </cell>
          <cell r="M651">
            <v>0</v>
          </cell>
          <cell r="N651">
            <v>0</v>
          </cell>
          <cell r="O651">
            <v>0</v>
          </cell>
          <cell r="P651">
            <v>0</v>
          </cell>
          <cell r="Q651">
            <v>0</v>
          </cell>
          <cell r="R651">
            <v>0</v>
          </cell>
        </row>
        <row r="652">
          <cell r="B652" t="str">
            <v>Lucent</v>
          </cell>
          <cell r="C652">
            <v>0</v>
          </cell>
          <cell r="D652">
            <v>0</v>
          </cell>
          <cell r="E652">
            <v>0</v>
          </cell>
          <cell r="F652">
            <v>0</v>
          </cell>
          <cell r="G652">
            <v>0</v>
          </cell>
          <cell r="H652">
            <v>0</v>
          </cell>
          <cell r="I652">
            <v>0</v>
          </cell>
          <cell r="K652" t="str">
            <v>Lucent</v>
          </cell>
          <cell r="L652">
            <v>0</v>
          </cell>
          <cell r="M652">
            <v>0</v>
          </cell>
          <cell r="N652">
            <v>0</v>
          </cell>
          <cell r="O652">
            <v>0</v>
          </cell>
          <cell r="P652">
            <v>0</v>
          </cell>
          <cell r="Q652">
            <v>0</v>
          </cell>
          <cell r="R652">
            <v>0</v>
          </cell>
        </row>
        <row r="653">
          <cell r="B653" t="str">
            <v>NEC</v>
          </cell>
          <cell r="C653">
            <v>0</v>
          </cell>
          <cell r="D653">
            <v>0</v>
          </cell>
          <cell r="E653">
            <v>0</v>
          </cell>
          <cell r="F653">
            <v>0</v>
          </cell>
          <cell r="G653">
            <v>0</v>
          </cell>
          <cell r="H653">
            <v>0</v>
          </cell>
          <cell r="I653">
            <v>0</v>
          </cell>
          <cell r="K653" t="str">
            <v>NEC</v>
          </cell>
          <cell r="L653">
            <v>0</v>
          </cell>
          <cell r="M653">
            <v>0</v>
          </cell>
          <cell r="N653">
            <v>0</v>
          </cell>
          <cell r="O653">
            <v>0</v>
          </cell>
          <cell r="P653">
            <v>0</v>
          </cell>
          <cell r="Q653">
            <v>0</v>
          </cell>
          <cell r="R653">
            <v>0</v>
          </cell>
        </row>
        <row r="654">
          <cell r="B654" t="str">
            <v>Nokia Siemens Networks</v>
          </cell>
          <cell r="C654">
            <v>0</v>
          </cell>
          <cell r="D654">
            <v>0</v>
          </cell>
          <cell r="E654">
            <v>0</v>
          </cell>
          <cell r="F654">
            <v>0</v>
          </cell>
          <cell r="G654">
            <v>0</v>
          </cell>
          <cell r="H654">
            <v>0</v>
          </cell>
          <cell r="I654">
            <v>0</v>
          </cell>
          <cell r="K654" t="str">
            <v>Nokia Siemens Networks</v>
          </cell>
          <cell r="L654">
            <v>0</v>
          </cell>
          <cell r="M654">
            <v>0</v>
          </cell>
          <cell r="N654">
            <v>0</v>
          </cell>
          <cell r="O654">
            <v>0</v>
          </cell>
          <cell r="P654">
            <v>0</v>
          </cell>
          <cell r="Q654">
            <v>0</v>
          </cell>
          <cell r="R654">
            <v>0</v>
          </cell>
        </row>
        <row r="655">
          <cell r="B655" t="str">
            <v>Nortel</v>
          </cell>
          <cell r="C655">
            <v>0</v>
          </cell>
          <cell r="D655">
            <v>0</v>
          </cell>
          <cell r="E655">
            <v>0.3</v>
          </cell>
          <cell r="F655">
            <v>0</v>
          </cell>
          <cell r="G655">
            <v>1.2</v>
          </cell>
          <cell r="H655">
            <v>3</v>
          </cell>
          <cell r="I655">
            <v>4.5</v>
          </cell>
          <cell r="K655" t="str">
            <v>Nortel</v>
          </cell>
          <cell r="L655">
            <v>0</v>
          </cell>
          <cell r="M655">
            <v>0</v>
          </cell>
          <cell r="N655">
            <v>2</v>
          </cell>
          <cell r="O655">
            <v>0</v>
          </cell>
          <cell r="P655">
            <v>41</v>
          </cell>
          <cell r="Q655">
            <v>9</v>
          </cell>
          <cell r="R655">
            <v>52</v>
          </cell>
        </row>
        <row r="656">
          <cell r="B656" t="str">
            <v>Procket</v>
          </cell>
          <cell r="C656">
            <v>0</v>
          </cell>
          <cell r="D656">
            <v>0</v>
          </cell>
          <cell r="E656">
            <v>0</v>
          </cell>
          <cell r="F656">
            <v>0</v>
          </cell>
          <cell r="G656">
            <v>0</v>
          </cell>
          <cell r="H656">
            <v>0</v>
          </cell>
          <cell r="I656">
            <v>0</v>
          </cell>
          <cell r="K656" t="str">
            <v>Procket</v>
          </cell>
          <cell r="L656">
            <v>0</v>
          </cell>
          <cell r="M656">
            <v>0</v>
          </cell>
          <cell r="N656">
            <v>0</v>
          </cell>
          <cell r="O656">
            <v>0</v>
          </cell>
          <cell r="P656">
            <v>0</v>
          </cell>
          <cell r="Q656">
            <v>0</v>
          </cell>
          <cell r="R656">
            <v>0</v>
          </cell>
        </row>
        <row r="657">
          <cell r="B657" t="str">
            <v>Quarry</v>
          </cell>
          <cell r="C657">
            <v>0</v>
          </cell>
          <cell r="D657">
            <v>0</v>
          </cell>
          <cell r="E657">
            <v>0</v>
          </cell>
          <cell r="F657">
            <v>0</v>
          </cell>
          <cell r="G657">
            <v>0</v>
          </cell>
          <cell r="H657">
            <v>0</v>
          </cell>
          <cell r="I657">
            <v>0</v>
          </cell>
          <cell r="K657" t="str">
            <v>Quarry</v>
          </cell>
          <cell r="L657">
            <v>0</v>
          </cell>
          <cell r="M657">
            <v>0</v>
          </cell>
          <cell r="N657">
            <v>0</v>
          </cell>
          <cell r="O657">
            <v>0</v>
          </cell>
          <cell r="P657">
            <v>0</v>
          </cell>
          <cell r="Q657">
            <v>0</v>
          </cell>
          <cell r="R657">
            <v>0</v>
          </cell>
        </row>
        <row r="658">
          <cell r="B658" t="str">
            <v>Redback</v>
          </cell>
          <cell r="C658">
            <v>0</v>
          </cell>
          <cell r="D658">
            <v>0</v>
          </cell>
          <cell r="E658">
            <v>0</v>
          </cell>
          <cell r="F658">
            <v>0</v>
          </cell>
          <cell r="G658">
            <v>0</v>
          </cell>
          <cell r="H658">
            <v>0</v>
          </cell>
          <cell r="I658">
            <v>0</v>
          </cell>
          <cell r="K658" t="str">
            <v>Redback</v>
          </cell>
          <cell r="L658">
            <v>0</v>
          </cell>
          <cell r="M658">
            <v>0</v>
          </cell>
          <cell r="N658">
            <v>0</v>
          </cell>
          <cell r="O658">
            <v>0</v>
          </cell>
          <cell r="P658">
            <v>0</v>
          </cell>
          <cell r="Q658">
            <v>0</v>
          </cell>
          <cell r="R658">
            <v>0</v>
          </cell>
        </row>
        <row r="659">
          <cell r="B659" t="str">
            <v>Riverstone</v>
          </cell>
          <cell r="C659">
            <v>0</v>
          </cell>
          <cell r="D659">
            <v>0</v>
          </cell>
          <cell r="E659">
            <v>0</v>
          </cell>
          <cell r="F659">
            <v>0</v>
          </cell>
          <cell r="G659">
            <v>0</v>
          </cell>
          <cell r="H659">
            <v>0</v>
          </cell>
          <cell r="I659">
            <v>0</v>
          </cell>
          <cell r="K659" t="str">
            <v>Riverstone</v>
          </cell>
          <cell r="L659">
            <v>0</v>
          </cell>
          <cell r="M659">
            <v>0</v>
          </cell>
          <cell r="N659">
            <v>0</v>
          </cell>
          <cell r="O659">
            <v>0</v>
          </cell>
          <cell r="P659">
            <v>0</v>
          </cell>
          <cell r="Q659">
            <v>0</v>
          </cell>
          <cell r="R659">
            <v>0</v>
          </cell>
        </row>
        <row r="660">
          <cell r="B660" t="str">
            <v>Tellabs</v>
          </cell>
          <cell r="C660">
            <v>0</v>
          </cell>
          <cell r="D660">
            <v>0</v>
          </cell>
          <cell r="E660">
            <v>0</v>
          </cell>
          <cell r="F660">
            <v>0</v>
          </cell>
          <cell r="G660">
            <v>0</v>
          </cell>
          <cell r="H660">
            <v>0</v>
          </cell>
          <cell r="I660">
            <v>0</v>
          </cell>
          <cell r="K660" t="str">
            <v>Tellabs</v>
          </cell>
          <cell r="L660">
            <v>0</v>
          </cell>
          <cell r="M660">
            <v>3</v>
          </cell>
          <cell r="N660">
            <v>0</v>
          </cell>
          <cell r="O660">
            <v>0</v>
          </cell>
          <cell r="P660">
            <v>0</v>
          </cell>
          <cell r="Q660">
            <v>0</v>
          </cell>
          <cell r="R660">
            <v>3</v>
          </cell>
        </row>
        <row r="661">
          <cell r="B661" t="str">
            <v>ZTE</v>
          </cell>
          <cell r="C661">
            <v>0</v>
          </cell>
          <cell r="D661">
            <v>0</v>
          </cell>
          <cell r="E661">
            <v>0</v>
          </cell>
          <cell r="F661">
            <v>0</v>
          </cell>
          <cell r="G661">
            <v>0</v>
          </cell>
          <cell r="H661">
            <v>0</v>
          </cell>
          <cell r="I661">
            <v>0</v>
          </cell>
          <cell r="K661" t="str">
            <v>ZTE</v>
          </cell>
          <cell r="L661">
            <v>0</v>
          </cell>
          <cell r="M661">
            <v>0</v>
          </cell>
          <cell r="N661">
            <v>0</v>
          </cell>
          <cell r="O661">
            <v>0</v>
          </cell>
          <cell r="P661">
            <v>0</v>
          </cell>
          <cell r="Q661">
            <v>0</v>
          </cell>
          <cell r="R661">
            <v>0</v>
          </cell>
        </row>
        <row r="662">
          <cell r="B662" t="str">
            <v>Other</v>
          </cell>
          <cell r="C662">
            <v>0</v>
          </cell>
          <cell r="D662">
            <v>0</v>
          </cell>
          <cell r="E662">
            <v>0</v>
          </cell>
          <cell r="F662">
            <v>0</v>
          </cell>
          <cell r="G662">
            <v>0</v>
          </cell>
          <cell r="H662">
            <v>0</v>
          </cell>
          <cell r="I662">
            <v>0</v>
          </cell>
          <cell r="K662" t="str">
            <v>Other</v>
          </cell>
          <cell r="L662">
            <v>0</v>
          </cell>
          <cell r="M662">
            <v>0</v>
          </cell>
          <cell r="N662">
            <v>0</v>
          </cell>
          <cell r="O662">
            <v>0</v>
          </cell>
          <cell r="P662">
            <v>0</v>
          </cell>
          <cell r="Q662">
            <v>0</v>
          </cell>
          <cell r="R662">
            <v>0</v>
          </cell>
        </row>
        <row r="663">
          <cell r="B663" t="str">
            <v>Total</v>
          </cell>
          <cell r="C663">
            <v>18</v>
          </cell>
          <cell r="D663">
            <v>16.7</v>
          </cell>
          <cell r="E663">
            <v>7.8</v>
          </cell>
          <cell r="F663">
            <v>0</v>
          </cell>
          <cell r="G663">
            <v>13.5</v>
          </cell>
          <cell r="H663">
            <v>20.3</v>
          </cell>
          <cell r="I663">
            <v>76.3</v>
          </cell>
          <cell r="K663" t="str">
            <v>Total</v>
          </cell>
          <cell r="L663">
            <v>58</v>
          </cell>
          <cell r="M663">
            <v>492</v>
          </cell>
          <cell r="N663">
            <v>210</v>
          </cell>
          <cell r="O663">
            <v>0</v>
          </cell>
          <cell r="P663">
            <v>496</v>
          </cell>
          <cell r="Q663">
            <v>129</v>
          </cell>
          <cell r="R663">
            <v>1385</v>
          </cell>
        </row>
        <row r="667">
          <cell r="B667" t="str">
            <v>Vendor</v>
          </cell>
          <cell r="C667" t="str">
            <v>Core IP/MPLS</v>
          </cell>
          <cell r="D667" t="str">
            <v xml:space="preserve">Edge IP/MPLS </v>
          </cell>
          <cell r="E667" t="str">
            <v>Subscriber Service Router</v>
          </cell>
          <cell r="F667" t="str">
            <v>BRAS</v>
          </cell>
          <cell r="G667" t="str">
            <v>IP/Ethernet</v>
          </cell>
          <cell r="H667" t="str">
            <v>ATM/MPLS</v>
          </cell>
          <cell r="I667" t="str">
            <v>Total IPS</v>
          </cell>
          <cell r="K667" t="str">
            <v>Vendor</v>
          </cell>
          <cell r="L667" t="str">
            <v>Core IP/MPLS</v>
          </cell>
          <cell r="M667" t="str">
            <v>Edge IP/MPLS</v>
          </cell>
          <cell r="N667" t="str">
            <v>Subscriber Service Router</v>
          </cell>
          <cell r="O667" t="str">
            <v>BRAS</v>
          </cell>
          <cell r="P667" t="str">
            <v>IP/Ethernet</v>
          </cell>
          <cell r="Q667" t="str">
            <v>ATM/MPLS</v>
          </cell>
          <cell r="R667" t="str">
            <v>Total IPS</v>
          </cell>
        </row>
        <row r="668">
          <cell r="B668" t="str">
            <v>Alaxala Networks</v>
          </cell>
          <cell r="I668">
            <v>0</v>
          </cell>
          <cell r="K668" t="str">
            <v>Alaxala Networks</v>
          </cell>
          <cell r="R668">
            <v>0</v>
          </cell>
        </row>
        <row r="669">
          <cell r="B669" t="str">
            <v>Alcatel-Lucent</v>
          </cell>
          <cell r="C669">
            <v>0</v>
          </cell>
          <cell r="D669">
            <v>0</v>
          </cell>
          <cell r="E669">
            <v>0</v>
          </cell>
          <cell r="F669">
            <v>0</v>
          </cell>
          <cell r="G669">
            <v>0</v>
          </cell>
          <cell r="H669">
            <v>13</v>
          </cell>
          <cell r="I669">
            <v>13</v>
          </cell>
          <cell r="K669" t="str">
            <v>Alcatel-Lucent</v>
          </cell>
          <cell r="L669">
            <v>0</v>
          </cell>
          <cell r="M669">
            <v>0</v>
          </cell>
          <cell r="N669">
            <v>0</v>
          </cell>
          <cell r="O669">
            <v>0</v>
          </cell>
          <cell r="P669">
            <v>0</v>
          </cell>
          <cell r="Q669">
            <v>87</v>
          </cell>
          <cell r="R669">
            <v>87</v>
          </cell>
        </row>
        <row r="670">
          <cell r="B670" t="str">
            <v>Atrica</v>
          </cell>
          <cell r="I670">
            <v>0</v>
          </cell>
          <cell r="K670" t="str">
            <v>Atrica</v>
          </cell>
          <cell r="R670">
            <v>0</v>
          </cell>
        </row>
        <row r="671">
          <cell r="B671" t="str">
            <v>Avici</v>
          </cell>
          <cell r="C671">
            <v>0</v>
          </cell>
          <cell r="D671">
            <v>0</v>
          </cell>
          <cell r="E671">
            <v>0</v>
          </cell>
          <cell r="F671">
            <v>0</v>
          </cell>
          <cell r="G671">
            <v>0</v>
          </cell>
          <cell r="H671">
            <v>0</v>
          </cell>
          <cell r="I671">
            <v>0</v>
          </cell>
          <cell r="K671" t="str">
            <v>Avici</v>
          </cell>
          <cell r="L671">
            <v>0</v>
          </cell>
          <cell r="M671">
            <v>0</v>
          </cell>
          <cell r="N671">
            <v>0</v>
          </cell>
          <cell r="O671">
            <v>0</v>
          </cell>
          <cell r="P671">
            <v>0</v>
          </cell>
          <cell r="Q671">
            <v>0</v>
          </cell>
          <cell r="R671">
            <v>0</v>
          </cell>
        </row>
        <row r="672">
          <cell r="B672" t="str">
            <v>Brocade</v>
          </cell>
          <cell r="C672">
            <v>0</v>
          </cell>
          <cell r="D672">
            <v>0</v>
          </cell>
          <cell r="E672">
            <v>0</v>
          </cell>
          <cell r="F672">
            <v>0</v>
          </cell>
          <cell r="G672">
            <v>0</v>
          </cell>
          <cell r="H672">
            <v>0</v>
          </cell>
          <cell r="I672">
            <v>0</v>
          </cell>
          <cell r="K672" t="str">
            <v>Brocade</v>
          </cell>
          <cell r="L672">
            <v>0</v>
          </cell>
          <cell r="M672">
            <v>0</v>
          </cell>
          <cell r="N672">
            <v>0</v>
          </cell>
          <cell r="O672">
            <v>0</v>
          </cell>
          <cell r="P672">
            <v>0</v>
          </cell>
          <cell r="Q672">
            <v>0</v>
          </cell>
          <cell r="R672">
            <v>0</v>
          </cell>
        </row>
        <row r="673">
          <cell r="B673" t="str">
            <v>Caspian</v>
          </cell>
          <cell r="C673">
            <v>0</v>
          </cell>
          <cell r="D673">
            <v>0</v>
          </cell>
          <cell r="E673">
            <v>0</v>
          </cell>
          <cell r="F673">
            <v>0</v>
          </cell>
          <cell r="G673">
            <v>0</v>
          </cell>
          <cell r="H673">
            <v>0</v>
          </cell>
          <cell r="I673">
            <v>0</v>
          </cell>
          <cell r="K673" t="str">
            <v>Caspian</v>
          </cell>
          <cell r="L673">
            <v>0</v>
          </cell>
          <cell r="M673">
            <v>0</v>
          </cell>
          <cell r="N673">
            <v>0</v>
          </cell>
          <cell r="O673">
            <v>0</v>
          </cell>
          <cell r="P673">
            <v>0</v>
          </cell>
          <cell r="Q673">
            <v>0</v>
          </cell>
          <cell r="R673">
            <v>0</v>
          </cell>
        </row>
        <row r="674">
          <cell r="B674" t="str">
            <v>Chiaro</v>
          </cell>
          <cell r="C674">
            <v>0</v>
          </cell>
          <cell r="D674">
            <v>0</v>
          </cell>
          <cell r="E674">
            <v>0</v>
          </cell>
          <cell r="F674">
            <v>0</v>
          </cell>
          <cell r="G674">
            <v>0</v>
          </cell>
          <cell r="H674">
            <v>0</v>
          </cell>
          <cell r="I674">
            <v>0</v>
          </cell>
          <cell r="K674" t="str">
            <v>Chiaro</v>
          </cell>
          <cell r="L674">
            <v>0</v>
          </cell>
          <cell r="M674">
            <v>0</v>
          </cell>
          <cell r="N674">
            <v>0</v>
          </cell>
          <cell r="O674">
            <v>0</v>
          </cell>
          <cell r="P674">
            <v>0</v>
          </cell>
          <cell r="Q674">
            <v>0</v>
          </cell>
          <cell r="R674">
            <v>0</v>
          </cell>
        </row>
        <row r="675">
          <cell r="B675" t="str">
            <v>Ciena</v>
          </cell>
          <cell r="C675">
            <v>0</v>
          </cell>
          <cell r="D675">
            <v>0</v>
          </cell>
          <cell r="E675">
            <v>0</v>
          </cell>
          <cell r="F675">
            <v>0</v>
          </cell>
          <cell r="G675">
            <v>0</v>
          </cell>
          <cell r="H675">
            <v>0</v>
          </cell>
          <cell r="I675">
            <v>0</v>
          </cell>
          <cell r="K675" t="str">
            <v>Ciena</v>
          </cell>
          <cell r="L675">
            <v>0</v>
          </cell>
          <cell r="M675">
            <v>0</v>
          </cell>
          <cell r="N675">
            <v>0</v>
          </cell>
          <cell r="O675">
            <v>0</v>
          </cell>
          <cell r="P675">
            <v>0</v>
          </cell>
          <cell r="Q675">
            <v>0</v>
          </cell>
          <cell r="R675">
            <v>0</v>
          </cell>
        </row>
        <row r="676">
          <cell r="B676" t="str">
            <v>Cisco</v>
          </cell>
          <cell r="C676">
            <v>30</v>
          </cell>
          <cell r="D676">
            <v>30.2</v>
          </cell>
          <cell r="E676">
            <v>11.3</v>
          </cell>
          <cell r="F676">
            <v>0</v>
          </cell>
          <cell r="G676">
            <v>14</v>
          </cell>
          <cell r="H676">
            <v>3</v>
          </cell>
          <cell r="I676">
            <v>88.5</v>
          </cell>
          <cell r="K676" t="str">
            <v>Cisco</v>
          </cell>
          <cell r="L676">
            <v>78</v>
          </cell>
          <cell r="M676">
            <v>770</v>
          </cell>
          <cell r="N676">
            <v>375</v>
          </cell>
          <cell r="O676">
            <v>0</v>
          </cell>
          <cell r="P676">
            <v>505</v>
          </cell>
          <cell r="Q676">
            <v>11</v>
          </cell>
          <cell r="R676">
            <v>1739</v>
          </cell>
        </row>
        <row r="677">
          <cell r="B677" t="str">
            <v>Cosine</v>
          </cell>
          <cell r="C677">
            <v>0</v>
          </cell>
          <cell r="D677">
            <v>0</v>
          </cell>
          <cell r="E677">
            <v>0</v>
          </cell>
          <cell r="F677">
            <v>0</v>
          </cell>
          <cell r="G677">
            <v>0</v>
          </cell>
          <cell r="H677">
            <v>0</v>
          </cell>
          <cell r="I677">
            <v>0</v>
          </cell>
          <cell r="K677" t="str">
            <v>Cosine</v>
          </cell>
          <cell r="L677">
            <v>0</v>
          </cell>
          <cell r="M677">
            <v>0</v>
          </cell>
          <cell r="N677">
            <v>0</v>
          </cell>
          <cell r="O677">
            <v>0</v>
          </cell>
          <cell r="P677">
            <v>0</v>
          </cell>
          <cell r="Q677">
            <v>0</v>
          </cell>
          <cell r="R677">
            <v>0</v>
          </cell>
        </row>
        <row r="678">
          <cell r="B678" t="str">
            <v>ECI Telecom</v>
          </cell>
          <cell r="C678">
            <v>0</v>
          </cell>
          <cell r="D678">
            <v>0</v>
          </cell>
          <cell r="E678">
            <v>0</v>
          </cell>
          <cell r="F678">
            <v>0</v>
          </cell>
          <cell r="G678">
            <v>0</v>
          </cell>
          <cell r="H678">
            <v>0</v>
          </cell>
          <cell r="I678">
            <v>0</v>
          </cell>
          <cell r="K678" t="str">
            <v>ECI Telecom</v>
          </cell>
          <cell r="L678">
            <v>0</v>
          </cell>
          <cell r="M678">
            <v>0</v>
          </cell>
          <cell r="N678">
            <v>0</v>
          </cell>
          <cell r="O678">
            <v>0</v>
          </cell>
          <cell r="P678">
            <v>0</v>
          </cell>
          <cell r="Q678">
            <v>0</v>
          </cell>
          <cell r="R678">
            <v>0</v>
          </cell>
        </row>
        <row r="679">
          <cell r="B679" t="str">
            <v>Equipe</v>
          </cell>
          <cell r="C679">
            <v>0</v>
          </cell>
          <cell r="D679">
            <v>0</v>
          </cell>
          <cell r="E679">
            <v>0</v>
          </cell>
          <cell r="F679">
            <v>0</v>
          </cell>
          <cell r="G679">
            <v>0</v>
          </cell>
          <cell r="H679">
            <v>0</v>
          </cell>
          <cell r="I679">
            <v>0</v>
          </cell>
          <cell r="K679" t="str">
            <v>Equipe</v>
          </cell>
          <cell r="L679">
            <v>0</v>
          </cell>
          <cell r="M679">
            <v>0</v>
          </cell>
          <cell r="N679">
            <v>0</v>
          </cell>
          <cell r="O679">
            <v>0</v>
          </cell>
          <cell r="P679">
            <v>0</v>
          </cell>
          <cell r="Q679">
            <v>0</v>
          </cell>
          <cell r="R679">
            <v>0</v>
          </cell>
        </row>
        <row r="680">
          <cell r="B680" t="str">
            <v>Ericsson</v>
          </cell>
          <cell r="C680">
            <v>0</v>
          </cell>
          <cell r="D680">
            <v>0</v>
          </cell>
          <cell r="E680">
            <v>0</v>
          </cell>
          <cell r="F680">
            <v>0</v>
          </cell>
          <cell r="G680">
            <v>0</v>
          </cell>
          <cell r="H680">
            <v>2</v>
          </cell>
          <cell r="I680">
            <v>2</v>
          </cell>
          <cell r="K680" t="str">
            <v>Ericsson</v>
          </cell>
          <cell r="L680">
            <v>0</v>
          </cell>
          <cell r="M680">
            <v>0</v>
          </cell>
          <cell r="N680">
            <v>0</v>
          </cell>
          <cell r="O680">
            <v>0</v>
          </cell>
          <cell r="P680">
            <v>0</v>
          </cell>
          <cell r="Q680">
            <v>12</v>
          </cell>
          <cell r="R680">
            <v>12</v>
          </cell>
        </row>
        <row r="681">
          <cell r="B681" t="str">
            <v>Extreme</v>
          </cell>
          <cell r="C681">
            <v>0</v>
          </cell>
          <cell r="D681">
            <v>0</v>
          </cell>
          <cell r="E681">
            <v>0</v>
          </cell>
          <cell r="F681">
            <v>0</v>
          </cell>
          <cell r="G681">
            <v>0.3</v>
          </cell>
          <cell r="H681">
            <v>0</v>
          </cell>
          <cell r="I681">
            <v>0.3</v>
          </cell>
          <cell r="K681" t="str">
            <v>Extreme</v>
          </cell>
          <cell r="L681">
            <v>0</v>
          </cell>
          <cell r="M681">
            <v>0</v>
          </cell>
          <cell r="N681">
            <v>0</v>
          </cell>
          <cell r="O681">
            <v>0</v>
          </cell>
          <cell r="P681">
            <v>11</v>
          </cell>
          <cell r="Q681">
            <v>0</v>
          </cell>
          <cell r="R681">
            <v>11</v>
          </cell>
        </row>
        <row r="682">
          <cell r="B682" t="str">
            <v>Force10</v>
          </cell>
          <cell r="C682">
            <v>0</v>
          </cell>
          <cell r="D682">
            <v>0</v>
          </cell>
          <cell r="E682">
            <v>0</v>
          </cell>
          <cell r="F682">
            <v>0</v>
          </cell>
          <cell r="G682">
            <v>0</v>
          </cell>
          <cell r="H682">
            <v>0</v>
          </cell>
          <cell r="I682">
            <v>0</v>
          </cell>
          <cell r="K682" t="str">
            <v>Force10</v>
          </cell>
          <cell r="L682">
            <v>0</v>
          </cell>
          <cell r="M682">
            <v>0</v>
          </cell>
          <cell r="N682">
            <v>0</v>
          </cell>
          <cell r="O682">
            <v>0</v>
          </cell>
          <cell r="P682">
            <v>0</v>
          </cell>
          <cell r="Q682">
            <v>0</v>
          </cell>
          <cell r="R682">
            <v>0</v>
          </cell>
        </row>
        <row r="683">
          <cell r="B683" t="str">
            <v>Fujitsu</v>
          </cell>
          <cell r="C683">
            <v>0</v>
          </cell>
          <cell r="D683">
            <v>0</v>
          </cell>
          <cell r="E683">
            <v>0</v>
          </cell>
          <cell r="F683">
            <v>0</v>
          </cell>
          <cell r="G683">
            <v>0</v>
          </cell>
          <cell r="H683">
            <v>0</v>
          </cell>
          <cell r="I683">
            <v>0</v>
          </cell>
          <cell r="K683" t="str">
            <v>Fujitsu</v>
          </cell>
          <cell r="L683">
            <v>0</v>
          </cell>
          <cell r="M683">
            <v>0</v>
          </cell>
          <cell r="N683">
            <v>0</v>
          </cell>
          <cell r="O683">
            <v>0</v>
          </cell>
          <cell r="P683">
            <v>0</v>
          </cell>
          <cell r="Q683">
            <v>0</v>
          </cell>
          <cell r="R683">
            <v>0</v>
          </cell>
        </row>
        <row r="684">
          <cell r="B684" t="str">
            <v>Hammerhead Systems</v>
          </cell>
          <cell r="C684">
            <v>0</v>
          </cell>
          <cell r="D684">
            <v>0</v>
          </cell>
          <cell r="E684">
            <v>0</v>
          </cell>
          <cell r="F684">
            <v>0</v>
          </cell>
          <cell r="G684">
            <v>0</v>
          </cell>
          <cell r="H684">
            <v>0</v>
          </cell>
          <cell r="I684">
            <v>0</v>
          </cell>
          <cell r="K684" t="str">
            <v>Hammerhead Systems</v>
          </cell>
          <cell r="L684">
            <v>0</v>
          </cell>
          <cell r="M684">
            <v>0</v>
          </cell>
          <cell r="N684">
            <v>0</v>
          </cell>
          <cell r="O684">
            <v>0</v>
          </cell>
          <cell r="P684">
            <v>0</v>
          </cell>
          <cell r="Q684">
            <v>0</v>
          </cell>
          <cell r="R684">
            <v>0</v>
          </cell>
        </row>
        <row r="685">
          <cell r="B685" t="str">
            <v>Hitachi</v>
          </cell>
          <cell r="C685">
            <v>0</v>
          </cell>
          <cell r="D685">
            <v>0</v>
          </cell>
          <cell r="E685">
            <v>0</v>
          </cell>
          <cell r="F685">
            <v>0</v>
          </cell>
          <cell r="G685">
            <v>0</v>
          </cell>
          <cell r="H685">
            <v>0</v>
          </cell>
          <cell r="I685">
            <v>0</v>
          </cell>
          <cell r="K685" t="str">
            <v>Hitachi</v>
          </cell>
          <cell r="L685">
            <v>0</v>
          </cell>
          <cell r="M685">
            <v>0</v>
          </cell>
          <cell r="N685">
            <v>0</v>
          </cell>
          <cell r="O685">
            <v>0</v>
          </cell>
          <cell r="P685">
            <v>0</v>
          </cell>
          <cell r="Q685">
            <v>0</v>
          </cell>
          <cell r="R685">
            <v>0</v>
          </cell>
        </row>
        <row r="686">
          <cell r="B686" t="str">
            <v>Hitachi Cable</v>
          </cell>
          <cell r="C686">
            <v>0</v>
          </cell>
          <cell r="D686">
            <v>0</v>
          </cell>
          <cell r="E686">
            <v>0</v>
          </cell>
          <cell r="F686">
            <v>0</v>
          </cell>
          <cell r="G686">
            <v>0</v>
          </cell>
          <cell r="H686">
            <v>0</v>
          </cell>
          <cell r="I686">
            <v>0</v>
          </cell>
          <cell r="K686" t="str">
            <v>Hitachi Cable</v>
          </cell>
          <cell r="L686">
            <v>0</v>
          </cell>
          <cell r="M686">
            <v>0</v>
          </cell>
          <cell r="N686">
            <v>0</v>
          </cell>
          <cell r="O686">
            <v>0</v>
          </cell>
          <cell r="P686">
            <v>0</v>
          </cell>
          <cell r="Q686">
            <v>0</v>
          </cell>
          <cell r="R686">
            <v>0</v>
          </cell>
        </row>
        <row r="687">
          <cell r="B687" t="str">
            <v>Huawei</v>
          </cell>
          <cell r="C687">
            <v>0</v>
          </cell>
          <cell r="D687">
            <v>1.4</v>
          </cell>
          <cell r="E687">
            <v>0</v>
          </cell>
          <cell r="F687">
            <v>0</v>
          </cell>
          <cell r="G687">
            <v>0</v>
          </cell>
          <cell r="H687">
            <v>0</v>
          </cell>
          <cell r="I687">
            <v>1.4</v>
          </cell>
          <cell r="K687" t="str">
            <v>Huawei</v>
          </cell>
          <cell r="L687">
            <v>0</v>
          </cell>
          <cell r="M687">
            <v>36</v>
          </cell>
          <cell r="N687">
            <v>0</v>
          </cell>
          <cell r="O687">
            <v>0</v>
          </cell>
          <cell r="P687">
            <v>0</v>
          </cell>
          <cell r="Q687">
            <v>0</v>
          </cell>
          <cell r="R687">
            <v>36</v>
          </cell>
        </row>
        <row r="688">
          <cell r="B688" t="str">
            <v>Hyperchip</v>
          </cell>
          <cell r="C688">
            <v>0</v>
          </cell>
          <cell r="D688">
            <v>0</v>
          </cell>
          <cell r="E688">
            <v>0</v>
          </cell>
          <cell r="F688">
            <v>0</v>
          </cell>
          <cell r="G688">
            <v>0</v>
          </cell>
          <cell r="H688">
            <v>0</v>
          </cell>
          <cell r="I688">
            <v>0</v>
          </cell>
          <cell r="K688" t="str">
            <v>Hyperchip</v>
          </cell>
          <cell r="L688">
            <v>0</v>
          </cell>
          <cell r="M688">
            <v>0</v>
          </cell>
          <cell r="N688">
            <v>0</v>
          </cell>
          <cell r="O688">
            <v>0</v>
          </cell>
          <cell r="P688">
            <v>0</v>
          </cell>
          <cell r="Q688">
            <v>0</v>
          </cell>
          <cell r="R688">
            <v>0</v>
          </cell>
        </row>
        <row r="689">
          <cell r="B689" t="str">
            <v>Juniper</v>
          </cell>
          <cell r="C689">
            <v>3.2</v>
          </cell>
          <cell r="D689">
            <v>1</v>
          </cell>
          <cell r="E689">
            <v>1.6</v>
          </cell>
          <cell r="F689">
            <v>0</v>
          </cell>
          <cell r="G689">
            <v>0</v>
          </cell>
          <cell r="H689">
            <v>0</v>
          </cell>
          <cell r="I689">
            <v>5.8000000000000007</v>
          </cell>
          <cell r="K689" t="str">
            <v>Juniper</v>
          </cell>
          <cell r="L689">
            <v>9</v>
          </cell>
          <cell r="M689">
            <v>19</v>
          </cell>
          <cell r="N689">
            <v>16</v>
          </cell>
          <cell r="O689">
            <v>0</v>
          </cell>
          <cell r="P689">
            <v>0</v>
          </cell>
          <cell r="Q689">
            <v>0</v>
          </cell>
          <cell r="R689">
            <v>44</v>
          </cell>
        </row>
        <row r="690">
          <cell r="B690" t="str">
            <v>Laurel Networks</v>
          </cell>
          <cell r="C690">
            <v>0</v>
          </cell>
          <cell r="D690">
            <v>0</v>
          </cell>
          <cell r="E690">
            <v>0</v>
          </cell>
          <cell r="F690">
            <v>0</v>
          </cell>
          <cell r="G690">
            <v>0</v>
          </cell>
          <cell r="H690">
            <v>0</v>
          </cell>
          <cell r="I690">
            <v>0</v>
          </cell>
          <cell r="K690" t="str">
            <v>Laurel Networks</v>
          </cell>
          <cell r="L690">
            <v>0</v>
          </cell>
          <cell r="M690">
            <v>0</v>
          </cell>
          <cell r="N690">
            <v>0</v>
          </cell>
          <cell r="O690">
            <v>0</v>
          </cell>
          <cell r="P690">
            <v>0</v>
          </cell>
          <cell r="Q690">
            <v>0</v>
          </cell>
          <cell r="R690">
            <v>0</v>
          </cell>
        </row>
        <row r="691">
          <cell r="B691" t="str">
            <v>Lucent</v>
          </cell>
          <cell r="C691">
            <v>0</v>
          </cell>
          <cell r="D691">
            <v>0</v>
          </cell>
          <cell r="E691">
            <v>0</v>
          </cell>
          <cell r="F691">
            <v>0</v>
          </cell>
          <cell r="G691">
            <v>0</v>
          </cell>
          <cell r="H691">
            <v>0</v>
          </cell>
          <cell r="I691">
            <v>0</v>
          </cell>
          <cell r="K691" t="str">
            <v>Lucent</v>
          </cell>
          <cell r="L691">
            <v>0</v>
          </cell>
          <cell r="M691">
            <v>0</v>
          </cell>
          <cell r="N691">
            <v>0</v>
          </cell>
          <cell r="O691">
            <v>0</v>
          </cell>
          <cell r="P691">
            <v>0</v>
          </cell>
          <cell r="Q691">
            <v>0</v>
          </cell>
          <cell r="R691">
            <v>0</v>
          </cell>
        </row>
        <row r="692">
          <cell r="B692" t="str">
            <v>NEC</v>
          </cell>
          <cell r="C692">
            <v>0</v>
          </cell>
          <cell r="D692">
            <v>0</v>
          </cell>
          <cell r="E692">
            <v>0</v>
          </cell>
          <cell r="F692">
            <v>0</v>
          </cell>
          <cell r="G692">
            <v>0</v>
          </cell>
          <cell r="H692">
            <v>0</v>
          </cell>
          <cell r="I692">
            <v>0</v>
          </cell>
          <cell r="K692" t="str">
            <v>NEC</v>
          </cell>
          <cell r="L692">
            <v>0</v>
          </cell>
          <cell r="M692">
            <v>0</v>
          </cell>
          <cell r="N692">
            <v>0</v>
          </cell>
          <cell r="O692">
            <v>0</v>
          </cell>
          <cell r="P692">
            <v>0</v>
          </cell>
          <cell r="Q692">
            <v>0</v>
          </cell>
          <cell r="R692">
            <v>0</v>
          </cell>
        </row>
        <row r="693">
          <cell r="B693" t="str">
            <v>Nokia Siemens Networks</v>
          </cell>
          <cell r="C693">
            <v>0</v>
          </cell>
          <cell r="D693">
            <v>0</v>
          </cell>
          <cell r="E693">
            <v>0</v>
          </cell>
          <cell r="F693">
            <v>0</v>
          </cell>
          <cell r="G693">
            <v>0</v>
          </cell>
          <cell r="H693">
            <v>0</v>
          </cell>
          <cell r="I693">
            <v>0</v>
          </cell>
          <cell r="K693" t="str">
            <v>Nokia Siemens Networks</v>
          </cell>
          <cell r="L693">
            <v>0</v>
          </cell>
          <cell r="M693">
            <v>0</v>
          </cell>
          <cell r="N693">
            <v>0</v>
          </cell>
          <cell r="O693">
            <v>0</v>
          </cell>
          <cell r="P693">
            <v>0</v>
          </cell>
          <cell r="Q693">
            <v>0</v>
          </cell>
          <cell r="R693">
            <v>0</v>
          </cell>
        </row>
        <row r="694">
          <cell r="B694" t="str">
            <v>Nortel</v>
          </cell>
          <cell r="C694">
            <v>0</v>
          </cell>
          <cell r="D694">
            <v>0</v>
          </cell>
          <cell r="E694">
            <v>0.5</v>
          </cell>
          <cell r="F694">
            <v>0</v>
          </cell>
          <cell r="G694">
            <v>1.2</v>
          </cell>
          <cell r="H694">
            <v>2</v>
          </cell>
          <cell r="I694">
            <v>3.7</v>
          </cell>
          <cell r="K694" t="str">
            <v>Nortel</v>
          </cell>
          <cell r="L694">
            <v>0</v>
          </cell>
          <cell r="M694">
            <v>0</v>
          </cell>
          <cell r="N694">
            <v>3</v>
          </cell>
          <cell r="O694">
            <v>0</v>
          </cell>
          <cell r="P694">
            <v>41</v>
          </cell>
          <cell r="Q694">
            <v>6</v>
          </cell>
          <cell r="R694">
            <v>50</v>
          </cell>
        </row>
        <row r="695">
          <cell r="B695" t="str">
            <v>Procket</v>
          </cell>
          <cell r="C695">
            <v>0</v>
          </cell>
          <cell r="D695">
            <v>0</v>
          </cell>
          <cell r="E695">
            <v>0</v>
          </cell>
          <cell r="F695">
            <v>0</v>
          </cell>
          <cell r="G695">
            <v>0</v>
          </cell>
          <cell r="H695">
            <v>0</v>
          </cell>
          <cell r="I695">
            <v>0</v>
          </cell>
          <cell r="K695" t="str">
            <v>Procket</v>
          </cell>
          <cell r="L695">
            <v>0</v>
          </cell>
          <cell r="M695">
            <v>0</v>
          </cell>
          <cell r="N695">
            <v>0</v>
          </cell>
          <cell r="O695">
            <v>0</v>
          </cell>
          <cell r="P695">
            <v>0</v>
          </cell>
          <cell r="Q695">
            <v>0</v>
          </cell>
          <cell r="R695">
            <v>0</v>
          </cell>
        </row>
        <row r="696">
          <cell r="B696" t="str">
            <v>Quarry</v>
          </cell>
          <cell r="C696">
            <v>0</v>
          </cell>
          <cell r="D696">
            <v>0</v>
          </cell>
          <cell r="E696">
            <v>0</v>
          </cell>
          <cell r="F696">
            <v>0</v>
          </cell>
          <cell r="G696">
            <v>0</v>
          </cell>
          <cell r="H696">
            <v>0</v>
          </cell>
          <cell r="I696">
            <v>0</v>
          </cell>
          <cell r="K696" t="str">
            <v>Quarry</v>
          </cell>
          <cell r="L696">
            <v>0</v>
          </cell>
          <cell r="M696">
            <v>0</v>
          </cell>
          <cell r="N696">
            <v>0</v>
          </cell>
          <cell r="O696">
            <v>0</v>
          </cell>
          <cell r="P696">
            <v>0</v>
          </cell>
          <cell r="Q696">
            <v>0</v>
          </cell>
          <cell r="R696">
            <v>0</v>
          </cell>
        </row>
        <row r="697">
          <cell r="B697" t="str">
            <v>Redback</v>
          </cell>
          <cell r="C697">
            <v>0</v>
          </cell>
          <cell r="D697">
            <v>0</v>
          </cell>
          <cell r="E697">
            <v>0</v>
          </cell>
          <cell r="F697">
            <v>0</v>
          </cell>
          <cell r="G697">
            <v>0</v>
          </cell>
          <cell r="H697">
            <v>0</v>
          </cell>
          <cell r="I697">
            <v>0</v>
          </cell>
          <cell r="K697" t="str">
            <v>Redback</v>
          </cell>
          <cell r="L697">
            <v>0</v>
          </cell>
          <cell r="M697">
            <v>0</v>
          </cell>
          <cell r="N697">
            <v>0</v>
          </cell>
          <cell r="O697">
            <v>0</v>
          </cell>
          <cell r="P697">
            <v>0</v>
          </cell>
          <cell r="Q697">
            <v>0</v>
          </cell>
          <cell r="R697">
            <v>0</v>
          </cell>
        </row>
        <row r="698">
          <cell r="B698" t="str">
            <v>Riverstone</v>
          </cell>
          <cell r="C698">
            <v>0</v>
          </cell>
          <cell r="D698">
            <v>0</v>
          </cell>
          <cell r="E698">
            <v>0</v>
          </cell>
          <cell r="F698">
            <v>0</v>
          </cell>
          <cell r="G698">
            <v>0</v>
          </cell>
          <cell r="H698">
            <v>0</v>
          </cell>
          <cell r="I698">
            <v>0</v>
          </cell>
          <cell r="K698" t="str">
            <v>Riverstone</v>
          </cell>
          <cell r="L698">
            <v>0</v>
          </cell>
          <cell r="M698">
            <v>0</v>
          </cell>
          <cell r="N698">
            <v>0</v>
          </cell>
          <cell r="O698">
            <v>0</v>
          </cell>
          <cell r="P698">
            <v>0</v>
          </cell>
          <cell r="Q698">
            <v>0</v>
          </cell>
          <cell r="R698">
            <v>0</v>
          </cell>
        </row>
        <row r="699">
          <cell r="B699" t="str">
            <v>Tellabs</v>
          </cell>
          <cell r="C699">
            <v>0</v>
          </cell>
          <cell r="D699">
            <v>0.4</v>
          </cell>
          <cell r="E699">
            <v>0</v>
          </cell>
          <cell r="F699">
            <v>0</v>
          </cell>
          <cell r="G699">
            <v>0</v>
          </cell>
          <cell r="H699">
            <v>0</v>
          </cell>
          <cell r="I699">
            <v>0.4</v>
          </cell>
          <cell r="K699" t="str">
            <v>Tellabs</v>
          </cell>
          <cell r="L699">
            <v>0</v>
          </cell>
          <cell r="M699">
            <v>2</v>
          </cell>
          <cell r="N699">
            <v>0</v>
          </cell>
          <cell r="O699">
            <v>0</v>
          </cell>
          <cell r="P699">
            <v>0</v>
          </cell>
          <cell r="Q699">
            <v>0</v>
          </cell>
          <cell r="R699">
            <v>2</v>
          </cell>
        </row>
        <row r="700">
          <cell r="B700" t="str">
            <v>ZTE</v>
          </cell>
          <cell r="C700">
            <v>0</v>
          </cell>
          <cell r="D700">
            <v>0</v>
          </cell>
          <cell r="E700">
            <v>0</v>
          </cell>
          <cell r="F700">
            <v>0</v>
          </cell>
          <cell r="G700">
            <v>0</v>
          </cell>
          <cell r="H700">
            <v>0</v>
          </cell>
          <cell r="I700">
            <v>0</v>
          </cell>
          <cell r="K700" t="str">
            <v>ZTE</v>
          </cell>
          <cell r="L700">
            <v>0</v>
          </cell>
          <cell r="M700">
            <v>0</v>
          </cell>
          <cell r="N700">
            <v>0</v>
          </cell>
          <cell r="O700">
            <v>0</v>
          </cell>
          <cell r="P700">
            <v>0</v>
          </cell>
          <cell r="Q700">
            <v>0</v>
          </cell>
          <cell r="R700">
            <v>0</v>
          </cell>
        </row>
        <row r="701">
          <cell r="B701" t="str">
            <v>Other</v>
          </cell>
          <cell r="C701">
            <v>0</v>
          </cell>
          <cell r="D701">
            <v>0</v>
          </cell>
          <cell r="E701">
            <v>0</v>
          </cell>
          <cell r="F701">
            <v>0</v>
          </cell>
          <cell r="G701">
            <v>0</v>
          </cell>
          <cell r="H701">
            <v>0</v>
          </cell>
          <cell r="I701">
            <v>0</v>
          </cell>
          <cell r="K701" t="str">
            <v>Other</v>
          </cell>
          <cell r="L701">
            <v>0</v>
          </cell>
          <cell r="M701">
            <v>0</v>
          </cell>
          <cell r="N701">
            <v>0</v>
          </cell>
          <cell r="O701">
            <v>0</v>
          </cell>
          <cell r="P701">
            <v>0</v>
          </cell>
          <cell r="Q701">
            <v>0</v>
          </cell>
          <cell r="R701">
            <v>0</v>
          </cell>
        </row>
        <row r="702">
          <cell r="B702" t="str">
            <v>Total</v>
          </cell>
          <cell r="C702">
            <v>33.200000000000003</v>
          </cell>
          <cell r="D702">
            <v>32.999999999999993</v>
          </cell>
          <cell r="E702">
            <v>13.4</v>
          </cell>
          <cell r="F702">
            <v>0</v>
          </cell>
          <cell r="G702">
            <v>15.5</v>
          </cell>
          <cell r="H702">
            <v>20</v>
          </cell>
          <cell r="I702">
            <v>115.10000000000001</v>
          </cell>
          <cell r="K702" t="str">
            <v>Total</v>
          </cell>
          <cell r="L702">
            <v>87</v>
          </cell>
          <cell r="M702">
            <v>827</v>
          </cell>
          <cell r="N702">
            <v>394</v>
          </cell>
          <cell r="O702">
            <v>0</v>
          </cell>
          <cell r="P702">
            <v>557</v>
          </cell>
          <cell r="Q702">
            <v>116</v>
          </cell>
          <cell r="R702">
            <v>1981</v>
          </cell>
        </row>
        <row r="706">
          <cell r="B706" t="str">
            <v>Vendor</v>
          </cell>
          <cell r="C706" t="str">
            <v>Core IP/MPLS</v>
          </cell>
          <cell r="D706" t="str">
            <v xml:space="preserve">Edge IP/MPLS </v>
          </cell>
          <cell r="E706" t="str">
            <v>Subscriber Service Router</v>
          </cell>
          <cell r="F706" t="str">
            <v>BRAS</v>
          </cell>
          <cell r="G706" t="str">
            <v>IP/Ethernet</v>
          </cell>
          <cell r="H706" t="str">
            <v>ATM/MPLS</v>
          </cell>
          <cell r="I706" t="str">
            <v>Total IPS</v>
          </cell>
          <cell r="K706" t="str">
            <v>Vendor</v>
          </cell>
          <cell r="L706" t="str">
            <v>Core IP/MPLS</v>
          </cell>
          <cell r="M706" t="str">
            <v>Edge IP/MPLS</v>
          </cell>
          <cell r="N706" t="str">
            <v>Subscriber Service Router</v>
          </cell>
          <cell r="O706" t="str">
            <v>BRAS</v>
          </cell>
          <cell r="P706" t="str">
            <v>IP/Ethernet</v>
          </cell>
          <cell r="Q706" t="str">
            <v>ATM/MPLS</v>
          </cell>
          <cell r="R706" t="str">
            <v>Total IPS</v>
          </cell>
        </row>
        <row r="707">
          <cell r="B707" t="str">
            <v>Alaxala Networks</v>
          </cell>
          <cell r="I707">
            <v>0</v>
          </cell>
          <cell r="K707" t="str">
            <v>Alaxala Networks</v>
          </cell>
          <cell r="R707">
            <v>0</v>
          </cell>
        </row>
        <row r="708">
          <cell r="B708" t="str">
            <v>Alcatel-Lucent</v>
          </cell>
          <cell r="C708">
            <v>0</v>
          </cell>
          <cell r="D708">
            <v>5</v>
          </cell>
          <cell r="E708">
            <v>0</v>
          </cell>
          <cell r="F708">
            <v>0</v>
          </cell>
          <cell r="G708">
            <v>0</v>
          </cell>
          <cell r="H708">
            <v>13</v>
          </cell>
          <cell r="I708">
            <v>18</v>
          </cell>
          <cell r="K708" t="str">
            <v>Alcatel-Lucent</v>
          </cell>
          <cell r="L708">
            <v>0</v>
          </cell>
          <cell r="M708">
            <v>43</v>
          </cell>
          <cell r="N708">
            <v>0</v>
          </cell>
          <cell r="O708">
            <v>0</v>
          </cell>
          <cell r="P708">
            <v>0</v>
          </cell>
          <cell r="Q708">
            <v>86</v>
          </cell>
          <cell r="R708">
            <v>129</v>
          </cell>
        </row>
        <row r="709">
          <cell r="B709" t="str">
            <v>Atrica</v>
          </cell>
          <cell r="I709">
            <v>0</v>
          </cell>
          <cell r="K709" t="str">
            <v>Atrica</v>
          </cell>
          <cell r="R709">
            <v>0</v>
          </cell>
        </row>
        <row r="710">
          <cell r="B710" t="str">
            <v>Avici</v>
          </cell>
          <cell r="C710">
            <v>0</v>
          </cell>
          <cell r="D710">
            <v>0</v>
          </cell>
          <cell r="E710">
            <v>0</v>
          </cell>
          <cell r="F710">
            <v>0</v>
          </cell>
          <cell r="G710">
            <v>0</v>
          </cell>
          <cell r="H710">
            <v>0</v>
          </cell>
          <cell r="I710">
            <v>0</v>
          </cell>
          <cell r="K710" t="str">
            <v>Avici</v>
          </cell>
          <cell r="L710">
            <v>0</v>
          </cell>
          <cell r="M710">
            <v>0</v>
          </cell>
          <cell r="N710">
            <v>0</v>
          </cell>
          <cell r="O710">
            <v>0</v>
          </cell>
          <cell r="P710">
            <v>0</v>
          </cell>
          <cell r="Q710">
            <v>0</v>
          </cell>
          <cell r="R710">
            <v>0</v>
          </cell>
        </row>
        <row r="711">
          <cell r="B711" t="str">
            <v>Brocade</v>
          </cell>
          <cell r="C711">
            <v>0</v>
          </cell>
          <cell r="D711">
            <v>0</v>
          </cell>
          <cell r="E711">
            <v>0</v>
          </cell>
          <cell r="F711">
            <v>0</v>
          </cell>
          <cell r="G711">
            <v>0</v>
          </cell>
          <cell r="H711">
            <v>0</v>
          </cell>
          <cell r="I711">
            <v>0</v>
          </cell>
          <cell r="K711" t="str">
            <v>Brocade</v>
          </cell>
          <cell r="L711">
            <v>0</v>
          </cell>
          <cell r="M711">
            <v>0</v>
          </cell>
          <cell r="N711">
            <v>0</v>
          </cell>
          <cell r="O711">
            <v>0</v>
          </cell>
          <cell r="P711">
            <v>0</v>
          </cell>
          <cell r="Q711">
            <v>0</v>
          </cell>
          <cell r="R711">
            <v>0</v>
          </cell>
        </row>
        <row r="712">
          <cell r="B712" t="str">
            <v>Caspian</v>
          </cell>
          <cell r="C712">
            <v>0</v>
          </cell>
          <cell r="D712">
            <v>0</v>
          </cell>
          <cell r="E712">
            <v>0</v>
          </cell>
          <cell r="F712">
            <v>0</v>
          </cell>
          <cell r="G712">
            <v>0</v>
          </cell>
          <cell r="H712">
            <v>0</v>
          </cell>
          <cell r="I712">
            <v>0</v>
          </cell>
          <cell r="K712" t="str">
            <v>Caspian</v>
          </cell>
          <cell r="L712">
            <v>0</v>
          </cell>
          <cell r="M712">
            <v>0</v>
          </cell>
          <cell r="N712">
            <v>0</v>
          </cell>
          <cell r="O712">
            <v>0</v>
          </cell>
          <cell r="P712">
            <v>0</v>
          </cell>
          <cell r="Q712">
            <v>0</v>
          </cell>
          <cell r="R712">
            <v>0</v>
          </cell>
        </row>
        <row r="713">
          <cell r="B713" t="str">
            <v>Chiaro</v>
          </cell>
          <cell r="C713">
            <v>0</v>
          </cell>
          <cell r="D713">
            <v>0</v>
          </cell>
          <cell r="E713">
            <v>0</v>
          </cell>
          <cell r="F713">
            <v>0</v>
          </cell>
          <cell r="G713">
            <v>0</v>
          </cell>
          <cell r="H713">
            <v>0</v>
          </cell>
          <cell r="I713">
            <v>0</v>
          </cell>
          <cell r="K713" t="str">
            <v>Chiaro</v>
          </cell>
          <cell r="L713">
            <v>0</v>
          </cell>
          <cell r="M713">
            <v>0</v>
          </cell>
          <cell r="N713">
            <v>0</v>
          </cell>
          <cell r="O713">
            <v>0</v>
          </cell>
          <cell r="P713">
            <v>0</v>
          </cell>
          <cell r="Q713">
            <v>0</v>
          </cell>
          <cell r="R713">
            <v>0</v>
          </cell>
        </row>
        <row r="714">
          <cell r="B714" t="str">
            <v>Ciena</v>
          </cell>
          <cell r="C714">
            <v>0</v>
          </cell>
          <cell r="D714">
            <v>0</v>
          </cell>
          <cell r="E714">
            <v>0</v>
          </cell>
          <cell r="F714">
            <v>0</v>
          </cell>
          <cell r="G714">
            <v>0</v>
          </cell>
          <cell r="H714">
            <v>0</v>
          </cell>
          <cell r="I714">
            <v>0</v>
          </cell>
          <cell r="K714" t="str">
            <v>Ciena</v>
          </cell>
          <cell r="L714">
            <v>0</v>
          </cell>
          <cell r="M714">
            <v>0</v>
          </cell>
          <cell r="N714">
            <v>0</v>
          </cell>
          <cell r="O714">
            <v>0</v>
          </cell>
          <cell r="P714">
            <v>0</v>
          </cell>
          <cell r="Q714">
            <v>0</v>
          </cell>
          <cell r="R714">
            <v>0</v>
          </cell>
        </row>
        <row r="715">
          <cell r="B715" t="str">
            <v>Cisco</v>
          </cell>
          <cell r="C715">
            <v>32</v>
          </cell>
          <cell r="D715">
            <v>30</v>
          </cell>
          <cell r="E715">
            <v>12</v>
          </cell>
          <cell r="F715">
            <v>0</v>
          </cell>
          <cell r="G715">
            <v>11</v>
          </cell>
          <cell r="H715">
            <v>2</v>
          </cell>
          <cell r="I715">
            <v>87</v>
          </cell>
          <cell r="K715" t="str">
            <v>Cisco</v>
          </cell>
          <cell r="L715">
            <v>86</v>
          </cell>
          <cell r="M715">
            <v>849</v>
          </cell>
          <cell r="N715">
            <v>400</v>
          </cell>
          <cell r="O715">
            <v>0</v>
          </cell>
          <cell r="P715">
            <v>385</v>
          </cell>
          <cell r="Q715">
            <v>8</v>
          </cell>
          <cell r="R715">
            <v>1728</v>
          </cell>
        </row>
        <row r="716">
          <cell r="B716" t="str">
            <v>Cosine</v>
          </cell>
          <cell r="C716">
            <v>0</v>
          </cell>
          <cell r="D716">
            <v>0</v>
          </cell>
          <cell r="E716">
            <v>0</v>
          </cell>
          <cell r="F716">
            <v>0</v>
          </cell>
          <cell r="G716">
            <v>0</v>
          </cell>
          <cell r="H716">
            <v>0</v>
          </cell>
          <cell r="I716">
            <v>0</v>
          </cell>
          <cell r="K716" t="str">
            <v>Cosine</v>
          </cell>
          <cell r="L716">
            <v>0</v>
          </cell>
          <cell r="M716">
            <v>0</v>
          </cell>
          <cell r="N716">
            <v>0</v>
          </cell>
          <cell r="O716">
            <v>0</v>
          </cell>
          <cell r="P716">
            <v>0</v>
          </cell>
          <cell r="Q716">
            <v>0</v>
          </cell>
          <cell r="R716">
            <v>0</v>
          </cell>
        </row>
        <row r="717">
          <cell r="B717" t="str">
            <v>ECI Telecom</v>
          </cell>
          <cell r="C717">
            <v>0</v>
          </cell>
          <cell r="D717">
            <v>0</v>
          </cell>
          <cell r="E717">
            <v>0</v>
          </cell>
          <cell r="F717">
            <v>0</v>
          </cell>
          <cell r="G717">
            <v>0</v>
          </cell>
          <cell r="H717">
            <v>0</v>
          </cell>
          <cell r="I717">
            <v>0</v>
          </cell>
          <cell r="K717" t="str">
            <v>ECI Telecom</v>
          </cell>
          <cell r="L717">
            <v>0</v>
          </cell>
          <cell r="M717">
            <v>0</v>
          </cell>
          <cell r="N717">
            <v>0</v>
          </cell>
          <cell r="O717">
            <v>0</v>
          </cell>
          <cell r="P717">
            <v>0</v>
          </cell>
          <cell r="Q717">
            <v>0</v>
          </cell>
          <cell r="R717">
            <v>0</v>
          </cell>
        </row>
        <row r="718">
          <cell r="B718" t="str">
            <v>Equipe</v>
          </cell>
          <cell r="C718">
            <v>0</v>
          </cell>
          <cell r="D718">
            <v>0</v>
          </cell>
          <cell r="E718">
            <v>0</v>
          </cell>
          <cell r="F718">
            <v>0</v>
          </cell>
          <cell r="G718">
            <v>0</v>
          </cell>
          <cell r="H718">
            <v>0</v>
          </cell>
          <cell r="I718">
            <v>0</v>
          </cell>
          <cell r="K718" t="str">
            <v>Equipe</v>
          </cell>
          <cell r="L718">
            <v>0</v>
          </cell>
          <cell r="M718">
            <v>0</v>
          </cell>
          <cell r="N718">
            <v>0</v>
          </cell>
          <cell r="O718">
            <v>0</v>
          </cell>
          <cell r="P718">
            <v>0</v>
          </cell>
          <cell r="Q718">
            <v>0</v>
          </cell>
          <cell r="R718">
            <v>0</v>
          </cell>
        </row>
        <row r="719">
          <cell r="B719" t="str">
            <v>Ericsson</v>
          </cell>
          <cell r="C719">
            <v>0</v>
          </cell>
          <cell r="D719">
            <v>0</v>
          </cell>
          <cell r="E719">
            <v>0</v>
          </cell>
          <cell r="F719">
            <v>0</v>
          </cell>
          <cell r="G719">
            <v>0</v>
          </cell>
          <cell r="H719">
            <v>2.8</v>
          </cell>
          <cell r="I719">
            <v>2.8</v>
          </cell>
          <cell r="K719" t="str">
            <v>Ericsson</v>
          </cell>
          <cell r="L719">
            <v>0</v>
          </cell>
          <cell r="M719">
            <v>0</v>
          </cell>
          <cell r="N719">
            <v>0</v>
          </cell>
          <cell r="O719">
            <v>0</v>
          </cell>
          <cell r="P719">
            <v>0</v>
          </cell>
          <cell r="Q719">
            <v>15</v>
          </cell>
          <cell r="R719">
            <v>15</v>
          </cell>
        </row>
        <row r="720">
          <cell r="B720" t="str">
            <v>Extreme</v>
          </cell>
          <cell r="C720">
            <v>0</v>
          </cell>
          <cell r="D720">
            <v>0</v>
          </cell>
          <cell r="E720">
            <v>0</v>
          </cell>
          <cell r="F720">
            <v>0</v>
          </cell>
          <cell r="G720">
            <v>0.2</v>
          </cell>
          <cell r="H720">
            <v>0</v>
          </cell>
          <cell r="I720">
            <v>0.2</v>
          </cell>
          <cell r="K720" t="str">
            <v>Extreme</v>
          </cell>
          <cell r="L720">
            <v>0</v>
          </cell>
          <cell r="M720">
            <v>0</v>
          </cell>
          <cell r="N720">
            <v>0</v>
          </cell>
          <cell r="O720">
            <v>0</v>
          </cell>
          <cell r="P720">
            <v>7</v>
          </cell>
          <cell r="Q720">
            <v>0</v>
          </cell>
          <cell r="R720">
            <v>7</v>
          </cell>
        </row>
        <row r="721">
          <cell r="B721" t="str">
            <v>Force10</v>
          </cell>
          <cell r="C721">
            <v>0</v>
          </cell>
          <cell r="D721">
            <v>0</v>
          </cell>
          <cell r="E721">
            <v>0</v>
          </cell>
          <cell r="F721">
            <v>0</v>
          </cell>
          <cell r="G721">
            <v>0</v>
          </cell>
          <cell r="H721">
            <v>0</v>
          </cell>
          <cell r="I721">
            <v>0</v>
          </cell>
          <cell r="K721" t="str">
            <v>Force10</v>
          </cell>
          <cell r="L721">
            <v>0</v>
          </cell>
          <cell r="M721">
            <v>0</v>
          </cell>
          <cell r="N721">
            <v>0</v>
          </cell>
          <cell r="O721">
            <v>0</v>
          </cell>
          <cell r="P721">
            <v>0</v>
          </cell>
          <cell r="Q721">
            <v>0</v>
          </cell>
          <cell r="R721">
            <v>0</v>
          </cell>
        </row>
        <row r="722">
          <cell r="B722" t="str">
            <v>Fujitsu</v>
          </cell>
          <cell r="C722">
            <v>0</v>
          </cell>
          <cell r="D722">
            <v>0</v>
          </cell>
          <cell r="E722">
            <v>0</v>
          </cell>
          <cell r="F722">
            <v>0</v>
          </cell>
          <cell r="G722">
            <v>0</v>
          </cell>
          <cell r="H722">
            <v>0</v>
          </cell>
          <cell r="I722">
            <v>0</v>
          </cell>
          <cell r="K722" t="str">
            <v>Fujitsu</v>
          </cell>
          <cell r="L722">
            <v>0</v>
          </cell>
          <cell r="M722">
            <v>0</v>
          </cell>
          <cell r="N722">
            <v>0</v>
          </cell>
          <cell r="O722">
            <v>0</v>
          </cell>
          <cell r="P722">
            <v>0</v>
          </cell>
          <cell r="Q722">
            <v>0</v>
          </cell>
          <cell r="R722">
            <v>0</v>
          </cell>
        </row>
        <row r="723">
          <cell r="B723" t="str">
            <v>Hammerhead Systems</v>
          </cell>
          <cell r="C723">
            <v>0</v>
          </cell>
          <cell r="D723">
            <v>0</v>
          </cell>
          <cell r="E723">
            <v>0</v>
          </cell>
          <cell r="F723">
            <v>0</v>
          </cell>
          <cell r="G723">
            <v>0</v>
          </cell>
          <cell r="H723">
            <v>0</v>
          </cell>
          <cell r="I723">
            <v>0</v>
          </cell>
          <cell r="K723" t="str">
            <v>Hammerhead Systems</v>
          </cell>
          <cell r="L723">
            <v>0</v>
          </cell>
          <cell r="M723">
            <v>0</v>
          </cell>
          <cell r="N723">
            <v>0</v>
          </cell>
          <cell r="O723">
            <v>0</v>
          </cell>
          <cell r="P723">
            <v>0</v>
          </cell>
          <cell r="Q723">
            <v>0</v>
          </cell>
          <cell r="R723">
            <v>0</v>
          </cell>
        </row>
        <row r="724">
          <cell r="B724" t="str">
            <v>Hitachi</v>
          </cell>
          <cell r="C724">
            <v>0</v>
          </cell>
          <cell r="D724">
            <v>0</v>
          </cell>
          <cell r="E724">
            <v>0</v>
          </cell>
          <cell r="F724">
            <v>0</v>
          </cell>
          <cell r="G724">
            <v>0</v>
          </cell>
          <cell r="H724">
            <v>0</v>
          </cell>
          <cell r="I724">
            <v>0</v>
          </cell>
          <cell r="K724" t="str">
            <v>Hitachi</v>
          </cell>
          <cell r="L724">
            <v>0</v>
          </cell>
          <cell r="M724">
            <v>0</v>
          </cell>
          <cell r="N724">
            <v>0</v>
          </cell>
          <cell r="O724">
            <v>0</v>
          </cell>
          <cell r="P724">
            <v>0</v>
          </cell>
          <cell r="Q724">
            <v>0</v>
          </cell>
          <cell r="R724">
            <v>0</v>
          </cell>
        </row>
        <row r="725">
          <cell r="B725" t="str">
            <v>Hitachi Cable</v>
          </cell>
          <cell r="C725">
            <v>0</v>
          </cell>
          <cell r="D725">
            <v>0</v>
          </cell>
          <cell r="E725">
            <v>0</v>
          </cell>
          <cell r="F725">
            <v>0</v>
          </cell>
          <cell r="G725">
            <v>0</v>
          </cell>
          <cell r="H725">
            <v>0</v>
          </cell>
          <cell r="I725">
            <v>0</v>
          </cell>
          <cell r="K725" t="str">
            <v>Hitachi Cable</v>
          </cell>
          <cell r="L725">
            <v>0</v>
          </cell>
          <cell r="M725">
            <v>0</v>
          </cell>
          <cell r="N725">
            <v>0</v>
          </cell>
          <cell r="O725">
            <v>0</v>
          </cell>
          <cell r="P725">
            <v>0</v>
          </cell>
          <cell r="Q725">
            <v>0</v>
          </cell>
          <cell r="R725">
            <v>0</v>
          </cell>
        </row>
        <row r="726">
          <cell r="B726" t="str">
            <v>Huawei</v>
          </cell>
          <cell r="C726">
            <v>0.1</v>
          </cell>
          <cell r="D726">
            <v>2</v>
          </cell>
          <cell r="E726">
            <v>0</v>
          </cell>
          <cell r="F726">
            <v>0</v>
          </cell>
          <cell r="G726">
            <v>0</v>
          </cell>
          <cell r="H726">
            <v>0</v>
          </cell>
          <cell r="I726">
            <v>2.1</v>
          </cell>
          <cell r="K726" t="str">
            <v>Huawei</v>
          </cell>
          <cell r="L726">
            <v>2</v>
          </cell>
          <cell r="M726">
            <v>36</v>
          </cell>
          <cell r="N726">
            <v>0</v>
          </cell>
          <cell r="O726">
            <v>0</v>
          </cell>
          <cell r="P726">
            <v>0</v>
          </cell>
          <cell r="Q726">
            <v>0</v>
          </cell>
          <cell r="R726">
            <v>38</v>
          </cell>
        </row>
        <row r="727">
          <cell r="B727" t="str">
            <v>Hyperchip</v>
          </cell>
          <cell r="C727">
            <v>0</v>
          </cell>
          <cell r="D727">
            <v>0</v>
          </cell>
          <cell r="E727">
            <v>0</v>
          </cell>
          <cell r="F727">
            <v>0</v>
          </cell>
          <cell r="G727">
            <v>0</v>
          </cell>
          <cell r="H727">
            <v>0</v>
          </cell>
          <cell r="I727">
            <v>0</v>
          </cell>
          <cell r="K727" t="str">
            <v>Hyperchip</v>
          </cell>
          <cell r="L727">
            <v>0</v>
          </cell>
          <cell r="M727">
            <v>0</v>
          </cell>
          <cell r="N727">
            <v>0</v>
          </cell>
          <cell r="O727">
            <v>0</v>
          </cell>
          <cell r="P727">
            <v>0</v>
          </cell>
          <cell r="Q727">
            <v>0</v>
          </cell>
          <cell r="R727">
            <v>0</v>
          </cell>
        </row>
        <row r="728">
          <cell r="B728" t="str">
            <v>Juniper</v>
          </cell>
          <cell r="C728">
            <v>3</v>
          </cell>
          <cell r="D728">
            <v>1.7</v>
          </cell>
          <cell r="E728">
            <v>2</v>
          </cell>
          <cell r="F728">
            <v>0</v>
          </cell>
          <cell r="G728">
            <v>0</v>
          </cell>
          <cell r="H728">
            <v>0</v>
          </cell>
          <cell r="I728">
            <v>6.7</v>
          </cell>
          <cell r="K728" t="str">
            <v>Juniper</v>
          </cell>
          <cell r="L728">
            <v>7</v>
          </cell>
          <cell r="M728">
            <v>26</v>
          </cell>
          <cell r="N728">
            <v>10</v>
          </cell>
          <cell r="O728">
            <v>0</v>
          </cell>
          <cell r="P728">
            <v>0</v>
          </cell>
          <cell r="Q728">
            <v>0</v>
          </cell>
          <cell r="R728">
            <v>43</v>
          </cell>
        </row>
        <row r="729">
          <cell r="B729" t="str">
            <v>Laurel Networks</v>
          </cell>
          <cell r="C729">
            <v>0</v>
          </cell>
          <cell r="D729">
            <v>0</v>
          </cell>
          <cell r="E729">
            <v>0</v>
          </cell>
          <cell r="F729">
            <v>0</v>
          </cell>
          <cell r="G729">
            <v>0</v>
          </cell>
          <cell r="H729">
            <v>0</v>
          </cell>
          <cell r="I729">
            <v>0</v>
          </cell>
          <cell r="K729" t="str">
            <v>Laurel Networks</v>
          </cell>
          <cell r="L729">
            <v>0</v>
          </cell>
          <cell r="M729">
            <v>0</v>
          </cell>
          <cell r="N729">
            <v>0</v>
          </cell>
          <cell r="O729">
            <v>0</v>
          </cell>
          <cell r="P729">
            <v>0</v>
          </cell>
          <cell r="Q729">
            <v>0</v>
          </cell>
          <cell r="R729">
            <v>0</v>
          </cell>
        </row>
        <row r="730">
          <cell r="B730" t="str">
            <v>Lucent</v>
          </cell>
          <cell r="C730">
            <v>0</v>
          </cell>
          <cell r="D730">
            <v>0</v>
          </cell>
          <cell r="E730">
            <v>0</v>
          </cell>
          <cell r="F730">
            <v>0</v>
          </cell>
          <cell r="G730">
            <v>0</v>
          </cell>
          <cell r="H730">
            <v>0</v>
          </cell>
          <cell r="I730">
            <v>0</v>
          </cell>
          <cell r="K730" t="str">
            <v>Lucent</v>
          </cell>
          <cell r="L730">
            <v>0</v>
          </cell>
          <cell r="M730">
            <v>0</v>
          </cell>
          <cell r="N730">
            <v>0</v>
          </cell>
          <cell r="O730">
            <v>0</v>
          </cell>
          <cell r="P730">
            <v>0</v>
          </cell>
          <cell r="Q730">
            <v>0</v>
          </cell>
          <cell r="R730">
            <v>0</v>
          </cell>
        </row>
        <row r="731">
          <cell r="B731" t="str">
            <v>NEC</v>
          </cell>
          <cell r="C731">
            <v>0</v>
          </cell>
          <cell r="D731">
            <v>0</v>
          </cell>
          <cell r="E731">
            <v>0</v>
          </cell>
          <cell r="F731">
            <v>0</v>
          </cell>
          <cell r="G731">
            <v>0</v>
          </cell>
          <cell r="H731">
            <v>0</v>
          </cell>
          <cell r="I731">
            <v>0</v>
          </cell>
          <cell r="K731" t="str">
            <v>NEC</v>
          </cell>
          <cell r="L731">
            <v>0</v>
          </cell>
          <cell r="M731">
            <v>0</v>
          </cell>
          <cell r="N731">
            <v>0</v>
          </cell>
          <cell r="O731">
            <v>0</v>
          </cell>
          <cell r="P731">
            <v>0</v>
          </cell>
          <cell r="Q731">
            <v>0</v>
          </cell>
          <cell r="R731">
            <v>0</v>
          </cell>
        </row>
        <row r="732">
          <cell r="B732" t="str">
            <v>Nokia Siemens Networks</v>
          </cell>
          <cell r="C732">
            <v>0</v>
          </cell>
          <cell r="D732">
            <v>0</v>
          </cell>
          <cell r="E732">
            <v>0</v>
          </cell>
          <cell r="F732">
            <v>0</v>
          </cell>
          <cell r="G732">
            <v>0</v>
          </cell>
          <cell r="H732">
            <v>0</v>
          </cell>
          <cell r="I732">
            <v>0</v>
          </cell>
          <cell r="K732" t="str">
            <v>Nokia Siemens Networks</v>
          </cell>
          <cell r="L732">
            <v>0</v>
          </cell>
          <cell r="M732">
            <v>0</v>
          </cell>
          <cell r="N732">
            <v>0</v>
          </cell>
          <cell r="O732">
            <v>0</v>
          </cell>
          <cell r="P732">
            <v>0</v>
          </cell>
          <cell r="Q732">
            <v>0</v>
          </cell>
          <cell r="R732">
            <v>0</v>
          </cell>
        </row>
        <row r="733">
          <cell r="B733" t="str">
            <v>Nortel</v>
          </cell>
          <cell r="C733">
            <v>0</v>
          </cell>
          <cell r="D733">
            <v>0</v>
          </cell>
          <cell r="E733">
            <v>0</v>
          </cell>
          <cell r="F733">
            <v>0</v>
          </cell>
          <cell r="G733">
            <v>1.2</v>
          </cell>
          <cell r="H733">
            <v>1.5</v>
          </cell>
          <cell r="I733">
            <v>2.7</v>
          </cell>
          <cell r="K733" t="str">
            <v>Nortel</v>
          </cell>
          <cell r="L733">
            <v>0</v>
          </cell>
          <cell r="M733">
            <v>0</v>
          </cell>
          <cell r="N733">
            <v>1</v>
          </cell>
          <cell r="O733">
            <v>0</v>
          </cell>
          <cell r="P733">
            <v>41</v>
          </cell>
          <cell r="Q733">
            <v>6</v>
          </cell>
          <cell r="R733">
            <v>48</v>
          </cell>
        </row>
        <row r="734">
          <cell r="B734" t="str">
            <v>Procket</v>
          </cell>
          <cell r="C734">
            <v>0</v>
          </cell>
          <cell r="D734">
            <v>0</v>
          </cell>
          <cell r="E734">
            <v>0</v>
          </cell>
          <cell r="F734">
            <v>0</v>
          </cell>
          <cell r="G734">
            <v>0</v>
          </cell>
          <cell r="H734">
            <v>0</v>
          </cell>
          <cell r="I734">
            <v>0</v>
          </cell>
          <cell r="K734" t="str">
            <v>Procket</v>
          </cell>
          <cell r="L734">
            <v>0</v>
          </cell>
          <cell r="M734">
            <v>0</v>
          </cell>
          <cell r="N734">
            <v>0</v>
          </cell>
          <cell r="O734">
            <v>0</v>
          </cell>
          <cell r="P734">
            <v>0</v>
          </cell>
          <cell r="Q734">
            <v>0</v>
          </cell>
          <cell r="R734">
            <v>0</v>
          </cell>
        </row>
        <row r="735">
          <cell r="B735" t="str">
            <v>Quarry</v>
          </cell>
          <cell r="C735">
            <v>0</v>
          </cell>
          <cell r="D735">
            <v>0</v>
          </cell>
          <cell r="E735">
            <v>0</v>
          </cell>
          <cell r="F735">
            <v>0</v>
          </cell>
          <cell r="G735">
            <v>0</v>
          </cell>
          <cell r="H735">
            <v>0</v>
          </cell>
          <cell r="I735">
            <v>0</v>
          </cell>
          <cell r="K735" t="str">
            <v>Quarry</v>
          </cell>
          <cell r="L735">
            <v>0</v>
          </cell>
          <cell r="M735">
            <v>0</v>
          </cell>
          <cell r="N735">
            <v>0</v>
          </cell>
          <cell r="O735">
            <v>0</v>
          </cell>
          <cell r="P735">
            <v>0</v>
          </cell>
          <cell r="Q735">
            <v>0</v>
          </cell>
          <cell r="R735">
            <v>0</v>
          </cell>
        </row>
        <row r="736">
          <cell r="B736" t="str">
            <v>Redback</v>
          </cell>
          <cell r="C736">
            <v>0</v>
          </cell>
          <cell r="D736">
            <v>0</v>
          </cell>
          <cell r="E736">
            <v>0</v>
          </cell>
          <cell r="F736">
            <v>0</v>
          </cell>
          <cell r="G736">
            <v>0</v>
          </cell>
          <cell r="H736">
            <v>0</v>
          </cell>
          <cell r="I736">
            <v>0</v>
          </cell>
          <cell r="K736" t="str">
            <v>Redback</v>
          </cell>
          <cell r="L736">
            <v>0</v>
          </cell>
          <cell r="M736">
            <v>0</v>
          </cell>
          <cell r="N736">
            <v>0</v>
          </cell>
          <cell r="O736">
            <v>0</v>
          </cell>
          <cell r="P736">
            <v>0</v>
          </cell>
          <cell r="Q736">
            <v>0</v>
          </cell>
          <cell r="R736">
            <v>0</v>
          </cell>
        </row>
        <row r="737">
          <cell r="B737" t="str">
            <v>Riverstone</v>
          </cell>
          <cell r="C737">
            <v>0</v>
          </cell>
          <cell r="D737">
            <v>0</v>
          </cell>
          <cell r="E737">
            <v>0</v>
          </cell>
          <cell r="F737">
            <v>0</v>
          </cell>
          <cell r="G737">
            <v>0</v>
          </cell>
          <cell r="H737">
            <v>0</v>
          </cell>
          <cell r="I737">
            <v>0</v>
          </cell>
          <cell r="K737" t="str">
            <v>Riverstone</v>
          </cell>
          <cell r="L737">
            <v>0</v>
          </cell>
          <cell r="M737">
            <v>0</v>
          </cell>
          <cell r="N737">
            <v>0</v>
          </cell>
          <cell r="O737">
            <v>0</v>
          </cell>
          <cell r="P737">
            <v>0</v>
          </cell>
          <cell r="Q737">
            <v>0</v>
          </cell>
          <cell r="R737">
            <v>0</v>
          </cell>
        </row>
        <row r="738">
          <cell r="B738" t="str">
            <v>Tellabs</v>
          </cell>
          <cell r="C738">
            <v>0</v>
          </cell>
          <cell r="D738">
            <v>0</v>
          </cell>
          <cell r="E738">
            <v>0</v>
          </cell>
          <cell r="F738">
            <v>0</v>
          </cell>
          <cell r="G738">
            <v>0</v>
          </cell>
          <cell r="H738">
            <v>0</v>
          </cell>
          <cell r="I738">
            <v>0</v>
          </cell>
          <cell r="K738" t="str">
            <v>Tellabs</v>
          </cell>
          <cell r="L738">
            <v>0</v>
          </cell>
          <cell r="M738">
            <v>3</v>
          </cell>
          <cell r="N738">
            <v>0</v>
          </cell>
          <cell r="O738">
            <v>0</v>
          </cell>
          <cell r="P738">
            <v>0</v>
          </cell>
          <cell r="Q738">
            <v>0</v>
          </cell>
          <cell r="R738">
            <v>3</v>
          </cell>
        </row>
        <row r="739">
          <cell r="B739" t="str">
            <v>ZTE</v>
          </cell>
          <cell r="C739">
            <v>0</v>
          </cell>
          <cell r="D739">
            <v>0</v>
          </cell>
          <cell r="E739">
            <v>0</v>
          </cell>
          <cell r="F739">
            <v>0</v>
          </cell>
          <cell r="G739">
            <v>0</v>
          </cell>
          <cell r="H739">
            <v>0</v>
          </cell>
          <cell r="I739">
            <v>0</v>
          </cell>
          <cell r="K739" t="str">
            <v>ZTE</v>
          </cell>
          <cell r="L739">
            <v>0</v>
          </cell>
          <cell r="M739">
            <v>0</v>
          </cell>
          <cell r="N739">
            <v>0</v>
          </cell>
          <cell r="O739">
            <v>0</v>
          </cell>
          <cell r="P739">
            <v>0</v>
          </cell>
          <cell r="Q739">
            <v>0</v>
          </cell>
          <cell r="R739">
            <v>0</v>
          </cell>
        </row>
        <row r="740">
          <cell r="B740" t="str">
            <v>Other</v>
          </cell>
          <cell r="C740">
            <v>0</v>
          </cell>
          <cell r="D740">
            <v>0</v>
          </cell>
          <cell r="E740">
            <v>0</v>
          </cell>
          <cell r="F740">
            <v>0</v>
          </cell>
          <cell r="G740">
            <v>0</v>
          </cell>
          <cell r="H740">
            <v>0</v>
          </cell>
          <cell r="I740">
            <v>0</v>
          </cell>
          <cell r="K740" t="str">
            <v>Other</v>
          </cell>
          <cell r="L740">
            <v>0</v>
          </cell>
          <cell r="M740">
            <v>0</v>
          </cell>
          <cell r="N740">
            <v>0</v>
          </cell>
          <cell r="O740">
            <v>0</v>
          </cell>
          <cell r="P740">
            <v>0</v>
          </cell>
          <cell r="Q740">
            <v>0</v>
          </cell>
          <cell r="R740">
            <v>0</v>
          </cell>
        </row>
        <row r="741">
          <cell r="B741" t="str">
            <v>Total</v>
          </cell>
          <cell r="C741">
            <v>35.1</v>
          </cell>
          <cell r="D741">
            <v>38.700000000000003</v>
          </cell>
          <cell r="E741">
            <v>14</v>
          </cell>
          <cell r="F741">
            <v>0</v>
          </cell>
          <cell r="G741">
            <v>12.399999999999999</v>
          </cell>
          <cell r="H741">
            <v>19.3</v>
          </cell>
          <cell r="I741">
            <v>119.5</v>
          </cell>
          <cell r="K741" t="str">
            <v>Total</v>
          </cell>
          <cell r="L741">
            <v>95</v>
          </cell>
          <cell r="M741">
            <v>957</v>
          </cell>
          <cell r="N741">
            <v>411</v>
          </cell>
          <cell r="O741">
            <v>0</v>
          </cell>
          <cell r="P741">
            <v>433</v>
          </cell>
          <cell r="Q741">
            <v>115</v>
          </cell>
          <cell r="R741">
            <v>2011</v>
          </cell>
        </row>
        <row r="745">
          <cell r="B745" t="str">
            <v>Vendor</v>
          </cell>
          <cell r="C745" t="str">
            <v>Core IP/MPLS</v>
          </cell>
          <cell r="D745" t="str">
            <v xml:space="preserve">Edge IP/MPLS </v>
          </cell>
          <cell r="E745" t="str">
            <v>Subscriber Service Router</v>
          </cell>
          <cell r="F745" t="str">
            <v>BRAS</v>
          </cell>
          <cell r="G745" t="str">
            <v>IP/Ethernet</v>
          </cell>
          <cell r="H745" t="str">
            <v>ATM/MPLS</v>
          </cell>
          <cell r="I745" t="str">
            <v>Total IPS</v>
          </cell>
          <cell r="K745" t="str">
            <v>Vendor</v>
          </cell>
          <cell r="L745" t="str">
            <v>Core IP/MPLS</v>
          </cell>
          <cell r="M745" t="str">
            <v>Edge IP/MPLS</v>
          </cell>
          <cell r="N745" t="str">
            <v>Subscriber Service Router</v>
          </cell>
          <cell r="O745" t="str">
            <v>BRAS</v>
          </cell>
          <cell r="P745" t="str">
            <v>IP/Ethernet</v>
          </cell>
          <cell r="Q745" t="str">
            <v>ATM/MPLS</v>
          </cell>
          <cell r="R745" t="str">
            <v>Total IPS</v>
          </cell>
        </row>
        <row r="746">
          <cell r="B746" t="str">
            <v>Alaxala Networks</v>
          </cell>
          <cell r="I746">
            <v>0</v>
          </cell>
          <cell r="K746" t="str">
            <v>Alaxala Networks</v>
          </cell>
          <cell r="R746">
            <v>0</v>
          </cell>
        </row>
        <row r="747">
          <cell r="B747" t="str">
            <v>Alcatel-Lucent</v>
          </cell>
          <cell r="C747">
            <v>0</v>
          </cell>
          <cell r="D747">
            <v>6</v>
          </cell>
          <cell r="E747">
            <v>0</v>
          </cell>
          <cell r="F747">
            <v>0</v>
          </cell>
          <cell r="G747">
            <v>0</v>
          </cell>
          <cell r="H747">
            <v>20</v>
          </cell>
          <cell r="I747">
            <v>26</v>
          </cell>
          <cell r="K747" t="str">
            <v>Alcatel-Lucent</v>
          </cell>
          <cell r="L747">
            <v>0</v>
          </cell>
          <cell r="M747">
            <v>48</v>
          </cell>
          <cell r="N747">
            <v>0</v>
          </cell>
          <cell r="O747">
            <v>0</v>
          </cell>
          <cell r="P747">
            <v>0</v>
          </cell>
          <cell r="Q747">
            <v>126</v>
          </cell>
          <cell r="R747">
            <v>174</v>
          </cell>
        </row>
        <row r="748">
          <cell r="B748" t="str">
            <v>Atrica</v>
          </cell>
          <cell r="I748">
            <v>0</v>
          </cell>
          <cell r="K748" t="str">
            <v>Atrica</v>
          </cell>
          <cell r="R748">
            <v>0</v>
          </cell>
        </row>
        <row r="749">
          <cell r="B749" t="str">
            <v>Avici</v>
          </cell>
          <cell r="C749">
            <v>0</v>
          </cell>
          <cell r="D749">
            <v>0</v>
          </cell>
          <cell r="E749">
            <v>0</v>
          </cell>
          <cell r="F749">
            <v>0</v>
          </cell>
          <cell r="G749">
            <v>0</v>
          </cell>
          <cell r="H749">
            <v>0</v>
          </cell>
          <cell r="I749">
            <v>0</v>
          </cell>
          <cell r="K749" t="str">
            <v>Avici</v>
          </cell>
          <cell r="L749">
            <v>0</v>
          </cell>
          <cell r="M749">
            <v>0</v>
          </cell>
          <cell r="N749">
            <v>0</v>
          </cell>
          <cell r="O749">
            <v>0</v>
          </cell>
          <cell r="P749">
            <v>0</v>
          </cell>
          <cell r="Q749">
            <v>0</v>
          </cell>
          <cell r="R749">
            <v>0</v>
          </cell>
        </row>
        <row r="750">
          <cell r="B750" t="str">
            <v>Brocade</v>
          </cell>
          <cell r="C750">
            <v>0</v>
          </cell>
          <cell r="D750">
            <v>0</v>
          </cell>
          <cell r="E750">
            <v>0</v>
          </cell>
          <cell r="F750">
            <v>0</v>
          </cell>
          <cell r="G750">
            <v>0</v>
          </cell>
          <cell r="H750">
            <v>0</v>
          </cell>
          <cell r="I750">
            <v>0</v>
          </cell>
          <cell r="K750" t="str">
            <v>Brocade</v>
          </cell>
          <cell r="L750">
            <v>0</v>
          </cell>
          <cell r="M750">
            <v>0</v>
          </cell>
          <cell r="N750">
            <v>0</v>
          </cell>
          <cell r="O750">
            <v>0</v>
          </cell>
          <cell r="P750">
            <v>0</v>
          </cell>
          <cell r="Q750">
            <v>0</v>
          </cell>
          <cell r="R750">
            <v>0</v>
          </cell>
        </row>
        <row r="751">
          <cell r="B751" t="str">
            <v>Caspian</v>
          </cell>
          <cell r="C751">
            <v>0</v>
          </cell>
          <cell r="D751">
            <v>0</v>
          </cell>
          <cell r="E751">
            <v>0</v>
          </cell>
          <cell r="F751">
            <v>0</v>
          </cell>
          <cell r="G751">
            <v>0</v>
          </cell>
          <cell r="H751">
            <v>0</v>
          </cell>
          <cell r="I751">
            <v>0</v>
          </cell>
          <cell r="K751" t="str">
            <v>Caspian</v>
          </cell>
          <cell r="L751">
            <v>0</v>
          </cell>
          <cell r="M751">
            <v>0</v>
          </cell>
          <cell r="N751">
            <v>0</v>
          </cell>
          <cell r="O751">
            <v>0</v>
          </cell>
          <cell r="P751">
            <v>0</v>
          </cell>
          <cell r="Q751">
            <v>0</v>
          </cell>
          <cell r="R751">
            <v>0</v>
          </cell>
        </row>
        <row r="752">
          <cell r="B752" t="str">
            <v>Chiaro</v>
          </cell>
          <cell r="C752">
            <v>0</v>
          </cell>
          <cell r="D752">
            <v>0</v>
          </cell>
          <cell r="E752">
            <v>0</v>
          </cell>
          <cell r="F752">
            <v>0</v>
          </cell>
          <cell r="G752">
            <v>0</v>
          </cell>
          <cell r="H752">
            <v>0</v>
          </cell>
          <cell r="I752">
            <v>0</v>
          </cell>
          <cell r="K752" t="str">
            <v>Chiaro</v>
          </cell>
          <cell r="L752">
            <v>0</v>
          </cell>
          <cell r="M752">
            <v>0</v>
          </cell>
          <cell r="N752">
            <v>0</v>
          </cell>
          <cell r="O752">
            <v>0</v>
          </cell>
          <cell r="P752">
            <v>0</v>
          </cell>
          <cell r="Q752">
            <v>0</v>
          </cell>
          <cell r="R752">
            <v>0</v>
          </cell>
        </row>
        <row r="753">
          <cell r="B753" t="str">
            <v>Ciena</v>
          </cell>
          <cell r="C753">
            <v>0</v>
          </cell>
          <cell r="D753">
            <v>0</v>
          </cell>
          <cell r="E753">
            <v>0</v>
          </cell>
          <cell r="F753">
            <v>0</v>
          </cell>
          <cell r="G753">
            <v>0</v>
          </cell>
          <cell r="H753">
            <v>0</v>
          </cell>
          <cell r="I753">
            <v>0</v>
          </cell>
          <cell r="K753" t="str">
            <v>Ciena</v>
          </cell>
          <cell r="L753">
            <v>0</v>
          </cell>
          <cell r="M753">
            <v>0</v>
          </cell>
          <cell r="N753">
            <v>0</v>
          </cell>
          <cell r="O753">
            <v>0</v>
          </cell>
          <cell r="P753">
            <v>0</v>
          </cell>
          <cell r="Q753">
            <v>0</v>
          </cell>
          <cell r="R753">
            <v>0</v>
          </cell>
        </row>
        <row r="754">
          <cell r="B754" t="str">
            <v>Cisco</v>
          </cell>
          <cell r="C754">
            <v>25</v>
          </cell>
          <cell r="D754">
            <v>26</v>
          </cell>
          <cell r="E754">
            <v>9</v>
          </cell>
          <cell r="F754">
            <v>0</v>
          </cell>
          <cell r="G754">
            <v>15</v>
          </cell>
          <cell r="H754">
            <v>2</v>
          </cell>
          <cell r="I754">
            <v>77</v>
          </cell>
          <cell r="K754" t="str">
            <v>Cisco</v>
          </cell>
          <cell r="L754">
            <v>70</v>
          </cell>
          <cell r="M754">
            <v>697</v>
          </cell>
          <cell r="N754">
            <v>300</v>
          </cell>
          <cell r="O754">
            <v>0</v>
          </cell>
          <cell r="P754">
            <v>525</v>
          </cell>
          <cell r="Q754">
            <v>8</v>
          </cell>
          <cell r="R754">
            <v>1600</v>
          </cell>
        </row>
        <row r="755">
          <cell r="B755" t="str">
            <v>Cosine</v>
          </cell>
          <cell r="C755">
            <v>0</v>
          </cell>
          <cell r="D755">
            <v>0</v>
          </cell>
          <cell r="E755">
            <v>0</v>
          </cell>
          <cell r="F755">
            <v>0</v>
          </cell>
          <cell r="G755">
            <v>0</v>
          </cell>
          <cell r="H755">
            <v>0</v>
          </cell>
          <cell r="I755">
            <v>0</v>
          </cell>
          <cell r="K755" t="str">
            <v>Cosine</v>
          </cell>
          <cell r="L755">
            <v>0</v>
          </cell>
          <cell r="M755">
            <v>0</v>
          </cell>
          <cell r="N755">
            <v>0</v>
          </cell>
          <cell r="O755">
            <v>0</v>
          </cell>
          <cell r="P755">
            <v>0</v>
          </cell>
          <cell r="Q755">
            <v>0</v>
          </cell>
          <cell r="R755">
            <v>0</v>
          </cell>
        </row>
        <row r="756">
          <cell r="B756" t="str">
            <v>ECI Telecom</v>
          </cell>
          <cell r="C756">
            <v>0</v>
          </cell>
          <cell r="D756">
            <v>0</v>
          </cell>
          <cell r="E756">
            <v>0</v>
          </cell>
          <cell r="F756">
            <v>0</v>
          </cell>
          <cell r="G756">
            <v>0</v>
          </cell>
          <cell r="H756">
            <v>0</v>
          </cell>
          <cell r="I756">
            <v>0</v>
          </cell>
          <cell r="K756" t="str">
            <v>ECI Telecom</v>
          </cell>
          <cell r="L756">
            <v>0</v>
          </cell>
          <cell r="M756">
            <v>0</v>
          </cell>
          <cell r="N756">
            <v>0</v>
          </cell>
          <cell r="O756">
            <v>0</v>
          </cell>
          <cell r="P756">
            <v>0</v>
          </cell>
          <cell r="Q756">
            <v>0</v>
          </cell>
          <cell r="R756">
            <v>0</v>
          </cell>
        </row>
        <row r="757">
          <cell r="B757" t="str">
            <v>Equipe</v>
          </cell>
          <cell r="C757">
            <v>0</v>
          </cell>
          <cell r="D757">
            <v>0</v>
          </cell>
          <cell r="E757">
            <v>0</v>
          </cell>
          <cell r="F757">
            <v>0</v>
          </cell>
          <cell r="G757">
            <v>0</v>
          </cell>
          <cell r="H757">
            <v>0</v>
          </cell>
          <cell r="I757">
            <v>0</v>
          </cell>
          <cell r="K757" t="str">
            <v>Equipe</v>
          </cell>
          <cell r="L757">
            <v>0</v>
          </cell>
          <cell r="M757">
            <v>0</v>
          </cell>
          <cell r="N757">
            <v>0</v>
          </cell>
          <cell r="O757">
            <v>0</v>
          </cell>
          <cell r="P757">
            <v>0</v>
          </cell>
          <cell r="Q757">
            <v>0</v>
          </cell>
          <cell r="R757">
            <v>0</v>
          </cell>
        </row>
        <row r="758">
          <cell r="B758" t="str">
            <v>Ericsson</v>
          </cell>
          <cell r="C758">
            <v>0</v>
          </cell>
          <cell r="D758">
            <v>0</v>
          </cell>
          <cell r="E758">
            <v>0</v>
          </cell>
          <cell r="F758">
            <v>0</v>
          </cell>
          <cell r="G758">
            <v>0</v>
          </cell>
          <cell r="H758">
            <v>2</v>
          </cell>
          <cell r="I758">
            <v>2</v>
          </cell>
          <cell r="K758" t="str">
            <v>Ericsson</v>
          </cell>
          <cell r="L758">
            <v>0</v>
          </cell>
          <cell r="M758">
            <v>0</v>
          </cell>
          <cell r="N758">
            <v>0</v>
          </cell>
          <cell r="O758">
            <v>0</v>
          </cell>
          <cell r="P758">
            <v>0</v>
          </cell>
          <cell r="Q758">
            <v>12</v>
          </cell>
          <cell r="R758">
            <v>12</v>
          </cell>
        </row>
        <row r="759">
          <cell r="B759" t="str">
            <v>Extreme</v>
          </cell>
          <cell r="C759">
            <v>0</v>
          </cell>
          <cell r="D759">
            <v>0</v>
          </cell>
          <cell r="E759">
            <v>0</v>
          </cell>
          <cell r="F759">
            <v>0</v>
          </cell>
          <cell r="G759">
            <v>0</v>
          </cell>
          <cell r="H759">
            <v>0</v>
          </cell>
          <cell r="I759">
            <v>0</v>
          </cell>
          <cell r="K759" t="str">
            <v>Extreme</v>
          </cell>
          <cell r="L759">
            <v>0</v>
          </cell>
          <cell r="M759">
            <v>0</v>
          </cell>
          <cell r="N759">
            <v>0</v>
          </cell>
          <cell r="O759">
            <v>0</v>
          </cell>
          <cell r="P759">
            <v>0</v>
          </cell>
          <cell r="Q759">
            <v>0</v>
          </cell>
          <cell r="R759">
            <v>0</v>
          </cell>
        </row>
        <row r="760">
          <cell r="B760" t="str">
            <v>Force10</v>
          </cell>
          <cell r="C760">
            <v>0</v>
          </cell>
          <cell r="D760">
            <v>0</v>
          </cell>
          <cell r="E760">
            <v>0</v>
          </cell>
          <cell r="F760">
            <v>0</v>
          </cell>
          <cell r="G760">
            <v>0</v>
          </cell>
          <cell r="H760">
            <v>0</v>
          </cell>
          <cell r="I760">
            <v>0</v>
          </cell>
          <cell r="K760" t="str">
            <v>Force10</v>
          </cell>
          <cell r="L760">
            <v>0</v>
          </cell>
          <cell r="M760">
            <v>0</v>
          </cell>
          <cell r="N760">
            <v>0</v>
          </cell>
          <cell r="O760">
            <v>0</v>
          </cell>
          <cell r="P760">
            <v>0</v>
          </cell>
          <cell r="Q760">
            <v>0</v>
          </cell>
          <cell r="R760">
            <v>0</v>
          </cell>
        </row>
        <row r="761">
          <cell r="B761" t="str">
            <v>Fujitsu</v>
          </cell>
          <cell r="C761">
            <v>0</v>
          </cell>
          <cell r="D761">
            <v>0</v>
          </cell>
          <cell r="E761">
            <v>0</v>
          </cell>
          <cell r="F761">
            <v>0</v>
          </cell>
          <cell r="G761">
            <v>0</v>
          </cell>
          <cell r="H761">
            <v>0</v>
          </cell>
          <cell r="I761">
            <v>0</v>
          </cell>
          <cell r="K761" t="str">
            <v>Fujitsu</v>
          </cell>
          <cell r="L761">
            <v>0</v>
          </cell>
          <cell r="M761">
            <v>0</v>
          </cell>
          <cell r="N761">
            <v>0</v>
          </cell>
          <cell r="O761">
            <v>0</v>
          </cell>
          <cell r="P761">
            <v>0</v>
          </cell>
          <cell r="Q761">
            <v>0</v>
          </cell>
          <cell r="R761">
            <v>0</v>
          </cell>
        </row>
        <row r="762">
          <cell r="B762" t="str">
            <v>Hammerhead Systems</v>
          </cell>
          <cell r="C762">
            <v>0</v>
          </cell>
          <cell r="D762">
            <v>0</v>
          </cell>
          <cell r="E762">
            <v>0</v>
          </cell>
          <cell r="F762">
            <v>0</v>
          </cell>
          <cell r="G762">
            <v>0</v>
          </cell>
          <cell r="H762">
            <v>0</v>
          </cell>
          <cell r="I762">
            <v>0</v>
          </cell>
          <cell r="K762" t="str">
            <v>Hammerhead Systems</v>
          </cell>
          <cell r="L762">
            <v>0</v>
          </cell>
          <cell r="M762">
            <v>0</v>
          </cell>
          <cell r="N762">
            <v>0</v>
          </cell>
          <cell r="O762">
            <v>0</v>
          </cell>
          <cell r="P762">
            <v>0</v>
          </cell>
          <cell r="Q762">
            <v>0</v>
          </cell>
          <cell r="R762">
            <v>0</v>
          </cell>
        </row>
        <row r="763">
          <cell r="B763" t="str">
            <v>Hitachi</v>
          </cell>
          <cell r="C763">
            <v>0</v>
          </cell>
          <cell r="D763">
            <v>0</v>
          </cell>
          <cell r="E763">
            <v>0</v>
          </cell>
          <cell r="F763">
            <v>0</v>
          </cell>
          <cell r="G763">
            <v>0</v>
          </cell>
          <cell r="H763">
            <v>0</v>
          </cell>
          <cell r="I763">
            <v>0</v>
          </cell>
          <cell r="K763" t="str">
            <v>Hitachi</v>
          </cell>
          <cell r="L763">
            <v>0</v>
          </cell>
          <cell r="M763">
            <v>0</v>
          </cell>
          <cell r="N763">
            <v>0</v>
          </cell>
          <cell r="O763">
            <v>0</v>
          </cell>
          <cell r="P763">
            <v>0</v>
          </cell>
          <cell r="Q763">
            <v>0</v>
          </cell>
          <cell r="R763">
            <v>0</v>
          </cell>
        </row>
        <row r="764">
          <cell r="B764" t="str">
            <v>Hitachi Cable</v>
          </cell>
          <cell r="C764">
            <v>0</v>
          </cell>
          <cell r="D764">
            <v>0</v>
          </cell>
          <cell r="E764">
            <v>0</v>
          </cell>
          <cell r="F764">
            <v>0</v>
          </cell>
          <cell r="G764">
            <v>0</v>
          </cell>
          <cell r="H764">
            <v>0</v>
          </cell>
          <cell r="I764">
            <v>0</v>
          </cell>
          <cell r="K764" t="str">
            <v>Hitachi Cable</v>
          </cell>
          <cell r="L764">
            <v>0</v>
          </cell>
          <cell r="M764">
            <v>0</v>
          </cell>
          <cell r="N764">
            <v>0</v>
          </cell>
          <cell r="O764">
            <v>0</v>
          </cell>
          <cell r="P764">
            <v>0</v>
          </cell>
          <cell r="Q764">
            <v>0</v>
          </cell>
          <cell r="R764">
            <v>0</v>
          </cell>
        </row>
        <row r="765">
          <cell r="B765" t="str">
            <v>Huawei</v>
          </cell>
          <cell r="C765">
            <v>0</v>
          </cell>
          <cell r="D765">
            <v>1</v>
          </cell>
          <cell r="E765">
            <v>0</v>
          </cell>
          <cell r="F765">
            <v>0</v>
          </cell>
          <cell r="G765">
            <v>0</v>
          </cell>
          <cell r="H765">
            <v>0</v>
          </cell>
          <cell r="I765">
            <v>1</v>
          </cell>
          <cell r="K765" t="str">
            <v>Huawei</v>
          </cell>
          <cell r="L765">
            <v>0</v>
          </cell>
          <cell r="M765">
            <v>5</v>
          </cell>
          <cell r="N765">
            <v>0</v>
          </cell>
          <cell r="O765">
            <v>0</v>
          </cell>
          <cell r="P765">
            <v>0</v>
          </cell>
          <cell r="Q765">
            <v>0</v>
          </cell>
          <cell r="R765">
            <v>5</v>
          </cell>
        </row>
        <row r="766">
          <cell r="B766" t="str">
            <v>Hyperchip</v>
          </cell>
          <cell r="C766">
            <v>0</v>
          </cell>
          <cell r="D766">
            <v>0</v>
          </cell>
          <cell r="E766">
            <v>0</v>
          </cell>
          <cell r="F766">
            <v>0</v>
          </cell>
          <cell r="G766">
            <v>0</v>
          </cell>
          <cell r="H766">
            <v>0</v>
          </cell>
          <cell r="I766">
            <v>0</v>
          </cell>
          <cell r="K766" t="str">
            <v>Hyperchip</v>
          </cell>
          <cell r="L766">
            <v>0</v>
          </cell>
          <cell r="M766">
            <v>0</v>
          </cell>
          <cell r="N766">
            <v>0</v>
          </cell>
          <cell r="O766">
            <v>0</v>
          </cell>
          <cell r="P766">
            <v>0</v>
          </cell>
          <cell r="Q766">
            <v>0</v>
          </cell>
          <cell r="R766">
            <v>0</v>
          </cell>
        </row>
        <row r="767">
          <cell r="B767" t="str">
            <v>Juniper</v>
          </cell>
          <cell r="C767">
            <v>4</v>
          </cell>
          <cell r="D767">
            <v>1</v>
          </cell>
          <cell r="E767">
            <v>1</v>
          </cell>
          <cell r="F767">
            <v>0</v>
          </cell>
          <cell r="G767">
            <v>0</v>
          </cell>
          <cell r="H767">
            <v>0</v>
          </cell>
          <cell r="I767">
            <v>6</v>
          </cell>
          <cell r="K767" t="str">
            <v>Juniper</v>
          </cell>
          <cell r="L767">
            <v>6</v>
          </cell>
          <cell r="M767">
            <v>28</v>
          </cell>
          <cell r="N767">
            <v>12</v>
          </cell>
          <cell r="O767">
            <v>0</v>
          </cell>
          <cell r="P767">
            <v>0</v>
          </cell>
          <cell r="Q767">
            <v>0</v>
          </cell>
          <cell r="R767">
            <v>46</v>
          </cell>
        </row>
        <row r="768">
          <cell r="B768" t="str">
            <v>Laurel Networks</v>
          </cell>
          <cell r="C768">
            <v>0</v>
          </cell>
          <cell r="D768">
            <v>0</v>
          </cell>
          <cell r="E768">
            <v>0</v>
          </cell>
          <cell r="F768">
            <v>0</v>
          </cell>
          <cell r="G768">
            <v>0</v>
          </cell>
          <cell r="H768">
            <v>0</v>
          </cell>
          <cell r="I768">
            <v>0</v>
          </cell>
          <cell r="K768" t="str">
            <v>Laurel Networks</v>
          </cell>
          <cell r="L768">
            <v>0</v>
          </cell>
          <cell r="M768">
            <v>0</v>
          </cell>
          <cell r="N768">
            <v>0</v>
          </cell>
          <cell r="O768">
            <v>0</v>
          </cell>
          <cell r="P768">
            <v>0</v>
          </cell>
          <cell r="Q768">
            <v>0</v>
          </cell>
          <cell r="R768">
            <v>0</v>
          </cell>
        </row>
        <row r="769">
          <cell r="B769" t="str">
            <v>Lucent</v>
          </cell>
          <cell r="C769">
            <v>0</v>
          </cell>
          <cell r="D769">
            <v>0</v>
          </cell>
          <cell r="E769">
            <v>0</v>
          </cell>
          <cell r="F769">
            <v>0</v>
          </cell>
          <cell r="G769">
            <v>0</v>
          </cell>
          <cell r="H769">
            <v>0</v>
          </cell>
          <cell r="I769">
            <v>0</v>
          </cell>
          <cell r="K769" t="str">
            <v>Lucent</v>
          </cell>
          <cell r="L769">
            <v>0</v>
          </cell>
          <cell r="M769">
            <v>0</v>
          </cell>
          <cell r="N769">
            <v>0</v>
          </cell>
          <cell r="O769">
            <v>0</v>
          </cell>
          <cell r="P769">
            <v>0</v>
          </cell>
          <cell r="Q769">
            <v>0</v>
          </cell>
          <cell r="R769">
            <v>0</v>
          </cell>
        </row>
        <row r="770">
          <cell r="B770" t="str">
            <v>NEC</v>
          </cell>
          <cell r="C770">
            <v>0</v>
          </cell>
          <cell r="D770">
            <v>0</v>
          </cell>
          <cell r="E770">
            <v>0</v>
          </cell>
          <cell r="F770">
            <v>0</v>
          </cell>
          <cell r="G770">
            <v>0</v>
          </cell>
          <cell r="H770">
            <v>0</v>
          </cell>
          <cell r="I770">
            <v>0</v>
          </cell>
          <cell r="K770" t="str">
            <v>NEC</v>
          </cell>
          <cell r="L770">
            <v>0</v>
          </cell>
          <cell r="M770">
            <v>0</v>
          </cell>
          <cell r="N770">
            <v>0</v>
          </cell>
          <cell r="O770">
            <v>0</v>
          </cell>
          <cell r="P770">
            <v>0</v>
          </cell>
          <cell r="Q770">
            <v>0</v>
          </cell>
          <cell r="R770">
            <v>0</v>
          </cell>
        </row>
        <row r="771">
          <cell r="B771" t="str">
            <v>Nokia Siemens Networks</v>
          </cell>
          <cell r="C771">
            <v>0</v>
          </cell>
          <cell r="D771">
            <v>0</v>
          </cell>
          <cell r="E771">
            <v>0</v>
          </cell>
          <cell r="F771">
            <v>0</v>
          </cell>
          <cell r="G771">
            <v>0</v>
          </cell>
          <cell r="H771">
            <v>0</v>
          </cell>
          <cell r="I771">
            <v>0</v>
          </cell>
          <cell r="K771" t="str">
            <v>Nokia Siemens Networks</v>
          </cell>
          <cell r="L771">
            <v>0</v>
          </cell>
          <cell r="M771">
            <v>0</v>
          </cell>
          <cell r="N771">
            <v>0</v>
          </cell>
          <cell r="O771">
            <v>0</v>
          </cell>
          <cell r="P771">
            <v>0</v>
          </cell>
          <cell r="Q771">
            <v>0</v>
          </cell>
          <cell r="R771">
            <v>0</v>
          </cell>
        </row>
        <row r="772">
          <cell r="B772" t="str">
            <v>Nortel</v>
          </cell>
          <cell r="C772">
            <v>0</v>
          </cell>
          <cell r="D772">
            <v>0</v>
          </cell>
          <cell r="E772">
            <v>0</v>
          </cell>
          <cell r="F772">
            <v>0</v>
          </cell>
          <cell r="G772">
            <v>1</v>
          </cell>
          <cell r="H772">
            <v>0</v>
          </cell>
          <cell r="I772">
            <v>1</v>
          </cell>
          <cell r="K772" t="str">
            <v>Nortel</v>
          </cell>
          <cell r="L772">
            <v>0</v>
          </cell>
          <cell r="M772">
            <v>0</v>
          </cell>
          <cell r="N772">
            <v>0</v>
          </cell>
          <cell r="O772">
            <v>0</v>
          </cell>
          <cell r="P772">
            <v>41</v>
          </cell>
          <cell r="Q772">
            <v>0</v>
          </cell>
          <cell r="R772">
            <v>41</v>
          </cell>
        </row>
        <row r="773">
          <cell r="B773" t="str">
            <v>Procket</v>
          </cell>
          <cell r="C773">
            <v>0</v>
          </cell>
          <cell r="D773">
            <v>0</v>
          </cell>
          <cell r="E773">
            <v>0</v>
          </cell>
          <cell r="F773">
            <v>0</v>
          </cell>
          <cell r="G773">
            <v>0</v>
          </cell>
          <cell r="H773">
            <v>0</v>
          </cell>
          <cell r="I773">
            <v>0</v>
          </cell>
          <cell r="K773" t="str">
            <v>Procket</v>
          </cell>
          <cell r="L773">
            <v>0</v>
          </cell>
          <cell r="M773">
            <v>0</v>
          </cell>
          <cell r="N773">
            <v>0</v>
          </cell>
          <cell r="O773">
            <v>0</v>
          </cell>
          <cell r="P773">
            <v>0</v>
          </cell>
          <cell r="Q773">
            <v>0</v>
          </cell>
          <cell r="R773">
            <v>0</v>
          </cell>
        </row>
        <row r="774">
          <cell r="B774" t="str">
            <v>Quarry</v>
          </cell>
          <cell r="C774">
            <v>0</v>
          </cell>
          <cell r="D774">
            <v>0</v>
          </cell>
          <cell r="E774">
            <v>0</v>
          </cell>
          <cell r="F774">
            <v>0</v>
          </cell>
          <cell r="G774">
            <v>0</v>
          </cell>
          <cell r="H774">
            <v>0</v>
          </cell>
          <cell r="I774">
            <v>0</v>
          </cell>
          <cell r="K774" t="str">
            <v>Quarry</v>
          </cell>
          <cell r="L774">
            <v>0</v>
          </cell>
          <cell r="M774">
            <v>0</v>
          </cell>
          <cell r="N774">
            <v>0</v>
          </cell>
          <cell r="O774">
            <v>0</v>
          </cell>
          <cell r="P774">
            <v>0</v>
          </cell>
          <cell r="Q774">
            <v>0</v>
          </cell>
          <cell r="R774">
            <v>0</v>
          </cell>
        </row>
        <row r="775">
          <cell r="B775" t="str">
            <v>Redback</v>
          </cell>
          <cell r="C775">
            <v>0</v>
          </cell>
          <cell r="D775">
            <v>0</v>
          </cell>
          <cell r="E775">
            <v>0</v>
          </cell>
          <cell r="F775">
            <v>0</v>
          </cell>
          <cell r="G775">
            <v>0</v>
          </cell>
          <cell r="H775">
            <v>0</v>
          </cell>
          <cell r="I775">
            <v>0</v>
          </cell>
          <cell r="K775" t="str">
            <v>Redback</v>
          </cell>
          <cell r="L775">
            <v>0</v>
          </cell>
          <cell r="M775">
            <v>0</v>
          </cell>
          <cell r="N775">
            <v>0</v>
          </cell>
          <cell r="O775">
            <v>0</v>
          </cell>
          <cell r="P775">
            <v>0</v>
          </cell>
          <cell r="Q775">
            <v>0</v>
          </cell>
          <cell r="R775">
            <v>0</v>
          </cell>
        </row>
        <row r="776">
          <cell r="B776" t="str">
            <v>Riverstone</v>
          </cell>
          <cell r="C776">
            <v>0</v>
          </cell>
          <cell r="D776">
            <v>0</v>
          </cell>
          <cell r="E776">
            <v>0</v>
          </cell>
          <cell r="F776">
            <v>0</v>
          </cell>
          <cell r="G776">
            <v>0</v>
          </cell>
          <cell r="H776">
            <v>0</v>
          </cell>
          <cell r="I776">
            <v>0</v>
          </cell>
          <cell r="K776" t="str">
            <v>Riverstone</v>
          </cell>
          <cell r="L776">
            <v>0</v>
          </cell>
          <cell r="M776">
            <v>0</v>
          </cell>
          <cell r="N776">
            <v>0</v>
          </cell>
          <cell r="O776">
            <v>0</v>
          </cell>
          <cell r="P776">
            <v>0</v>
          </cell>
          <cell r="Q776">
            <v>0</v>
          </cell>
          <cell r="R776">
            <v>0</v>
          </cell>
        </row>
        <row r="777">
          <cell r="B777" t="str">
            <v>Tellabs</v>
          </cell>
          <cell r="C777">
            <v>0</v>
          </cell>
          <cell r="D777">
            <v>1</v>
          </cell>
          <cell r="E777">
            <v>0</v>
          </cell>
          <cell r="F777">
            <v>0</v>
          </cell>
          <cell r="G777">
            <v>0</v>
          </cell>
          <cell r="H777">
            <v>0</v>
          </cell>
          <cell r="I777">
            <v>1</v>
          </cell>
          <cell r="K777" t="str">
            <v>Tellabs</v>
          </cell>
          <cell r="L777">
            <v>0</v>
          </cell>
          <cell r="M777">
            <v>7</v>
          </cell>
          <cell r="N777">
            <v>0</v>
          </cell>
          <cell r="O777">
            <v>0</v>
          </cell>
          <cell r="P777">
            <v>0</v>
          </cell>
          <cell r="Q777">
            <v>0</v>
          </cell>
          <cell r="R777">
            <v>7</v>
          </cell>
        </row>
        <row r="778">
          <cell r="B778" t="str">
            <v>ZTE</v>
          </cell>
          <cell r="C778">
            <v>0</v>
          </cell>
          <cell r="D778">
            <v>0</v>
          </cell>
          <cell r="E778">
            <v>0</v>
          </cell>
          <cell r="F778">
            <v>0</v>
          </cell>
          <cell r="G778">
            <v>0</v>
          </cell>
          <cell r="H778">
            <v>0</v>
          </cell>
          <cell r="I778">
            <v>0</v>
          </cell>
          <cell r="K778" t="str">
            <v>ZTE</v>
          </cell>
          <cell r="L778">
            <v>0</v>
          </cell>
          <cell r="M778">
            <v>0</v>
          </cell>
          <cell r="N778">
            <v>0</v>
          </cell>
          <cell r="O778">
            <v>0</v>
          </cell>
          <cell r="P778">
            <v>0</v>
          </cell>
          <cell r="Q778">
            <v>0</v>
          </cell>
          <cell r="R778">
            <v>0</v>
          </cell>
        </row>
        <row r="779">
          <cell r="B779" t="str">
            <v>Other</v>
          </cell>
          <cell r="C779">
            <v>0</v>
          </cell>
          <cell r="D779">
            <v>0</v>
          </cell>
          <cell r="E779">
            <v>0</v>
          </cell>
          <cell r="F779">
            <v>0</v>
          </cell>
          <cell r="G779">
            <v>0</v>
          </cell>
          <cell r="H779">
            <v>0</v>
          </cell>
          <cell r="I779">
            <v>0</v>
          </cell>
          <cell r="K779" t="str">
            <v>Other</v>
          </cell>
          <cell r="L779">
            <v>0</v>
          </cell>
          <cell r="M779">
            <v>0</v>
          </cell>
          <cell r="N779">
            <v>0</v>
          </cell>
          <cell r="O779">
            <v>0</v>
          </cell>
          <cell r="P779">
            <v>0</v>
          </cell>
          <cell r="Q779">
            <v>0</v>
          </cell>
          <cell r="R779">
            <v>0</v>
          </cell>
        </row>
        <row r="780">
          <cell r="B780" t="str">
            <v>Total</v>
          </cell>
          <cell r="C780">
            <v>29</v>
          </cell>
          <cell r="D780">
            <v>35</v>
          </cell>
          <cell r="E780">
            <v>10</v>
          </cell>
          <cell r="F780">
            <v>0</v>
          </cell>
          <cell r="G780">
            <v>16</v>
          </cell>
          <cell r="H780">
            <v>24</v>
          </cell>
          <cell r="I780">
            <v>114</v>
          </cell>
          <cell r="K780" t="str">
            <v>Total</v>
          </cell>
          <cell r="L780">
            <v>76</v>
          </cell>
          <cell r="M780">
            <v>785</v>
          </cell>
          <cell r="N780">
            <v>312</v>
          </cell>
          <cell r="O780">
            <v>0</v>
          </cell>
          <cell r="P780">
            <v>566</v>
          </cell>
          <cell r="Q780">
            <v>146</v>
          </cell>
          <cell r="R780">
            <v>1885</v>
          </cell>
        </row>
        <row r="784">
          <cell r="B784" t="str">
            <v>Vendor</v>
          </cell>
          <cell r="C784" t="str">
            <v>Core IP/MPLS</v>
          </cell>
          <cell r="D784" t="str">
            <v xml:space="preserve">Edge IP/MPLS </v>
          </cell>
          <cell r="E784" t="str">
            <v>Subscriber Service Router</v>
          </cell>
          <cell r="F784" t="str">
            <v>BRAS</v>
          </cell>
          <cell r="G784" t="str">
            <v>IP/Ethernet</v>
          </cell>
          <cell r="H784" t="str">
            <v>ATM/MPLS</v>
          </cell>
          <cell r="I784" t="str">
            <v>Total IPS</v>
          </cell>
          <cell r="K784" t="str">
            <v>Vendor</v>
          </cell>
          <cell r="L784" t="str">
            <v>Core IP/MPLS</v>
          </cell>
          <cell r="M784" t="str">
            <v>Edge IP/MPLS</v>
          </cell>
          <cell r="N784" t="str">
            <v>Subscriber Service Router</v>
          </cell>
          <cell r="O784" t="str">
            <v>BRAS</v>
          </cell>
          <cell r="P784" t="str">
            <v>IP/Ethernet</v>
          </cell>
          <cell r="Q784" t="str">
            <v>ATM/MPLS</v>
          </cell>
          <cell r="R784" t="str">
            <v>Total IPS</v>
          </cell>
        </row>
        <row r="785">
          <cell r="B785" t="str">
            <v>Alaxala Networks</v>
          </cell>
          <cell r="I785">
            <v>0</v>
          </cell>
          <cell r="K785" t="str">
            <v>Alaxala Networks</v>
          </cell>
          <cell r="R785">
            <v>0</v>
          </cell>
        </row>
        <row r="786">
          <cell r="B786" t="str">
            <v>Alcatel-Lucent</v>
          </cell>
          <cell r="C786">
            <v>0</v>
          </cell>
          <cell r="D786">
            <v>6</v>
          </cell>
          <cell r="E786">
            <v>0</v>
          </cell>
          <cell r="F786">
            <v>0</v>
          </cell>
          <cell r="G786">
            <v>0</v>
          </cell>
          <cell r="H786">
            <v>11</v>
          </cell>
          <cell r="I786">
            <v>17</v>
          </cell>
          <cell r="K786" t="str">
            <v>Alcatel-Lucent</v>
          </cell>
          <cell r="L786">
            <v>0</v>
          </cell>
          <cell r="M786">
            <v>48</v>
          </cell>
          <cell r="N786">
            <v>0</v>
          </cell>
          <cell r="O786">
            <v>0</v>
          </cell>
          <cell r="P786">
            <v>0</v>
          </cell>
          <cell r="Q786">
            <v>69</v>
          </cell>
          <cell r="R786">
            <v>117</v>
          </cell>
        </row>
        <row r="787">
          <cell r="B787" t="str">
            <v>Atrica</v>
          </cell>
          <cell r="C787">
            <v>0</v>
          </cell>
          <cell r="D787">
            <v>0</v>
          </cell>
          <cell r="E787">
            <v>0</v>
          </cell>
          <cell r="F787">
            <v>0</v>
          </cell>
          <cell r="G787">
            <v>0</v>
          </cell>
          <cell r="H787">
            <v>0</v>
          </cell>
          <cell r="I787">
            <v>0</v>
          </cell>
          <cell r="K787" t="str">
            <v>Atrica</v>
          </cell>
          <cell r="L787">
            <v>0</v>
          </cell>
          <cell r="M787">
            <v>0</v>
          </cell>
          <cell r="N787">
            <v>0</v>
          </cell>
          <cell r="O787">
            <v>0</v>
          </cell>
          <cell r="P787">
            <v>0</v>
          </cell>
          <cell r="Q787">
            <v>0</v>
          </cell>
          <cell r="R787">
            <v>0</v>
          </cell>
        </row>
        <row r="788">
          <cell r="B788" t="str">
            <v>Avici</v>
          </cell>
          <cell r="C788">
            <v>0</v>
          </cell>
          <cell r="D788">
            <v>0</v>
          </cell>
          <cell r="E788">
            <v>0</v>
          </cell>
          <cell r="F788">
            <v>0</v>
          </cell>
          <cell r="G788">
            <v>0</v>
          </cell>
          <cell r="H788">
            <v>0</v>
          </cell>
          <cell r="I788">
            <v>0</v>
          </cell>
          <cell r="K788" t="str">
            <v>Avici</v>
          </cell>
          <cell r="L788">
            <v>0</v>
          </cell>
          <cell r="M788">
            <v>0</v>
          </cell>
          <cell r="N788">
            <v>0</v>
          </cell>
          <cell r="O788">
            <v>0</v>
          </cell>
          <cell r="P788">
            <v>0</v>
          </cell>
          <cell r="Q788">
            <v>0</v>
          </cell>
          <cell r="R788">
            <v>0</v>
          </cell>
        </row>
        <row r="789">
          <cell r="B789" t="str">
            <v>Brocade</v>
          </cell>
          <cell r="C789">
            <v>0</v>
          </cell>
          <cell r="D789">
            <v>0</v>
          </cell>
          <cell r="E789">
            <v>0</v>
          </cell>
          <cell r="F789">
            <v>0</v>
          </cell>
          <cell r="G789">
            <v>0</v>
          </cell>
          <cell r="H789">
            <v>0</v>
          </cell>
          <cell r="I789">
            <v>0</v>
          </cell>
          <cell r="K789" t="str">
            <v>Brocade</v>
          </cell>
          <cell r="L789">
            <v>0</v>
          </cell>
          <cell r="M789">
            <v>0</v>
          </cell>
          <cell r="N789">
            <v>0</v>
          </cell>
          <cell r="O789">
            <v>0</v>
          </cell>
          <cell r="P789">
            <v>0</v>
          </cell>
          <cell r="Q789">
            <v>0</v>
          </cell>
          <cell r="R789">
            <v>0</v>
          </cell>
        </row>
        <row r="790">
          <cell r="B790" t="str">
            <v>Caspian</v>
          </cell>
          <cell r="C790">
            <v>0</v>
          </cell>
          <cell r="D790">
            <v>0</v>
          </cell>
          <cell r="E790">
            <v>0</v>
          </cell>
          <cell r="F790">
            <v>0</v>
          </cell>
          <cell r="G790">
            <v>0</v>
          </cell>
          <cell r="H790">
            <v>0</v>
          </cell>
          <cell r="I790">
            <v>0</v>
          </cell>
          <cell r="K790" t="str">
            <v>Caspian</v>
          </cell>
          <cell r="L790">
            <v>0</v>
          </cell>
          <cell r="M790">
            <v>0</v>
          </cell>
          <cell r="N790">
            <v>0</v>
          </cell>
          <cell r="O790">
            <v>0</v>
          </cell>
          <cell r="P790">
            <v>0</v>
          </cell>
          <cell r="Q790">
            <v>0</v>
          </cell>
          <cell r="R790">
            <v>0</v>
          </cell>
        </row>
        <row r="791">
          <cell r="B791" t="str">
            <v>Chiaro</v>
          </cell>
          <cell r="C791">
            <v>0</v>
          </cell>
          <cell r="D791">
            <v>0</v>
          </cell>
          <cell r="E791">
            <v>0</v>
          </cell>
          <cell r="F791">
            <v>0</v>
          </cell>
          <cell r="G791">
            <v>0</v>
          </cell>
          <cell r="H791">
            <v>0</v>
          </cell>
          <cell r="I791">
            <v>0</v>
          </cell>
          <cell r="K791" t="str">
            <v>Chiaro</v>
          </cell>
          <cell r="L791">
            <v>0</v>
          </cell>
          <cell r="M791">
            <v>0</v>
          </cell>
          <cell r="N791">
            <v>0</v>
          </cell>
          <cell r="O791">
            <v>0</v>
          </cell>
          <cell r="P791">
            <v>0</v>
          </cell>
          <cell r="Q791">
            <v>0</v>
          </cell>
          <cell r="R791">
            <v>0</v>
          </cell>
        </row>
        <row r="792">
          <cell r="B792" t="str">
            <v>Ciena</v>
          </cell>
          <cell r="C792">
            <v>0</v>
          </cell>
          <cell r="D792">
            <v>0</v>
          </cell>
          <cell r="E792">
            <v>0</v>
          </cell>
          <cell r="F792">
            <v>0</v>
          </cell>
          <cell r="G792">
            <v>0</v>
          </cell>
          <cell r="H792">
            <v>0</v>
          </cell>
          <cell r="I792">
            <v>0</v>
          </cell>
          <cell r="K792" t="str">
            <v>Ciena</v>
          </cell>
          <cell r="L792">
            <v>0</v>
          </cell>
          <cell r="M792">
            <v>0</v>
          </cell>
          <cell r="N792">
            <v>0</v>
          </cell>
          <cell r="O792">
            <v>0</v>
          </cell>
          <cell r="P792">
            <v>0</v>
          </cell>
          <cell r="Q792">
            <v>0</v>
          </cell>
          <cell r="R792">
            <v>0</v>
          </cell>
        </row>
        <row r="793">
          <cell r="B793" t="str">
            <v>Cisco</v>
          </cell>
          <cell r="C793">
            <v>16</v>
          </cell>
          <cell r="D793">
            <v>18</v>
          </cell>
          <cell r="E793">
            <v>6</v>
          </cell>
          <cell r="F793">
            <v>0</v>
          </cell>
          <cell r="G793">
            <v>5</v>
          </cell>
          <cell r="H793">
            <v>0</v>
          </cell>
          <cell r="I793">
            <v>45</v>
          </cell>
          <cell r="K793" t="str">
            <v>Cisco</v>
          </cell>
          <cell r="L793">
            <v>47</v>
          </cell>
          <cell r="M793">
            <v>460</v>
          </cell>
          <cell r="N793">
            <v>200</v>
          </cell>
          <cell r="O793">
            <v>0</v>
          </cell>
          <cell r="P793">
            <v>175</v>
          </cell>
          <cell r="Q793">
            <v>0</v>
          </cell>
          <cell r="R793">
            <v>882</v>
          </cell>
        </row>
        <row r="794">
          <cell r="B794" t="str">
            <v>Cosine</v>
          </cell>
          <cell r="C794">
            <v>0</v>
          </cell>
          <cell r="D794">
            <v>0</v>
          </cell>
          <cell r="E794">
            <v>0</v>
          </cell>
          <cell r="F794">
            <v>0</v>
          </cell>
          <cell r="G794">
            <v>0</v>
          </cell>
          <cell r="H794">
            <v>0</v>
          </cell>
          <cell r="I794">
            <v>0</v>
          </cell>
          <cell r="K794" t="str">
            <v>Cosine</v>
          </cell>
          <cell r="L794">
            <v>0</v>
          </cell>
          <cell r="M794">
            <v>0</v>
          </cell>
          <cell r="N794">
            <v>0</v>
          </cell>
          <cell r="O794">
            <v>0</v>
          </cell>
          <cell r="P794">
            <v>0</v>
          </cell>
          <cell r="Q794">
            <v>0</v>
          </cell>
          <cell r="R794">
            <v>0</v>
          </cell>
        </row>
        <row r="795">
          <cell r="B795" t="str">
            <v>ECI Telecom</v>
          </cell>
          <cell r="C795">
            <v>0</v>
          </cell>
          <cell r="D795">
            <v>0</v>
          </cell>
          <cell r="E795">
            <v>0</v>
          </cell>
          <cell r="F795">
            <v>0</v>
          </cell>
          <cell r="G795">
            <v>0</v>
          </cell>
          <cell r="H795">
            <v>0</v>
          </cell>
          <cell r="I795">
            <v>0</v>
          </cell>
          <cell r="K795" t="str">
            <v>ECI Telecom</v>
          </cell>
          <cell r="L795">
            <v>0</v>
          </cell>
          <cell r="M795">
            <v>0</v>
          </cell>
          <cell r="N795">
            <v>0</v>
          </cell>
          <cell r="O795">
            <v>0</v>
          </cell>
          <cell r="P795">
            <v>0</v>
          </cell>
          <cell r="Q795">
            <v>0</v>
          </cell>
          <cell r="R795">
            <v>0</v>
          </cell>
        </row>
        <row r="796">
          <cell r="B796" t="str">
            <v>Equipe</v>
          </cell>
          <cell r="C796">
            <v>0</v>
          </cell>
          <cell r="D796">
            <v>0</v>
          </cell>
          <cell r="E796">
            <v>0</v>
          </cell>
          <cell r="F796">
            <v>0</v>
          </cell>
          <cell r="G796">
            <v>0</v>
          </cell>
          <cell r="H796">
            <v>0</v>
          </cell>
          <cell r="I796">
            <v>0</v>
          </cell>
          <cell r="K796" t="str">
            <v>Equipe</v>
          </cell>
          <cell r="L796">
            <v>0</v>
          </cell>
          <cell r="M796">
            <v>0</v>
          </cell>
          <cell r="N796">
            <v>0</v>
          </cell>
          <cell r="O796">
            <v>0</v>
          </cell>
          <cell r="P796">
            <v>0</v>
          </cell>
          <cell r="Q796">
            <v>0</v>
          </cell>
          <cell r="R796">
            <v>0</v>
          </cell>
        </row>
        <row r="797">
          <cell r="B797" t="str">
            <v>Ericsson</v>
          </cell>
          <cell r="C797">
            <v>0</v>
          </cell>
          <cell r="D797">
            <v>0</v>
          </cell>
          <cell r="E797">
            <v>0</v>
          </cell>
          <cell r="F797">
            <v>0</v>
          </cell>
          <cell r="G797">
            <v>0</v>
          </cell>
          <cell r="H797">
            <v>0</v>
          </cell>
          <cell r="I797">
            <v>0</v>
          </cell>
          <cell r="K797" t="str">
            <v>Ericsson</v>
          </cell>
          <cell r="L797">
            <v>0</v>
          </cell>
          <cell r="M797">
            <v>0</v>
          </cell>
          <cell r="N797">
            <v>0</v>
          </cell>
          <cell r="O797">
            <v>0</v>
          </cell>
          <cell r="P797">
            <v>0</v>
          </cell>
          <cell r="Q797">
            <v>0</v>
          </cell>
          <cell r="R797">
            <v>0</v>
          </cell>
        </row>
        <row r="798">
          <cell r="B798" t="str">
            <v>Extreme</v>
          </cell>
          <cell r="C798">
            <v>0</v>
          </cell>
          <cell r="D798">
            <v>0</v>
          </cell>
          <cell r="E798">
            <v>0</v>
          </cell>
          <cell r="F798">
            <v>0</v>
          </cell>
          <cell r="G798">
            <v>0</v>
          </cell>
          <cell r="H798">
            <v>0</v>
          </cell>
          <cell r="I798">
            <v>0</v>
          </cell>
          <cell r="K798" t="str">
            <v>Extreme</v>
          </cell>
          <cell r="L798">
            <v>0</v>
          </cell>
          <cell r="M798">
            <v>0</v>
          </cell>
          <cell r="N798">
            <v>0</v>
          </cell>
          <cell r="O798">
            <v>0</v>
          </cell>
          <cell r="P798">
            <v>0</v>
          </cell>
          <cell r="Q798">
            <v>0</v>
          </cell>
          <cell r="R798">
            <v>0</v>
          </cell>
        </row>
        <row r="799">
          <cell r="B799" t="str">
            <v>Force10</v>
          </cell>
          <cell r="C799">
            <v>0</v>
          </cell>
          <cell r="D799">
            <v>0</v>
          </cell>
          <cell r="E799">
            <v>0</v>
          </cell>
          <cell r="F799">
            <v>0</v>
          </cell>
          <cell r="G799">
            <v>0</v>
          </cell>
          <cell r="H799">
            <v>0</v>
          </cell>
          <cell r="I799">
            <v>0</v>
          </cell>
          <cell r="K799" t="str">
            <v>Force10</v>
          </cell>
          <cell r="L799">
            <v>0</v>
          </cell>
          <cell r="M799">
            <v>0</v>
          </cell>
          <cell r="N799">
            <v>0</v>
          </cell>
          <cell r="O799">
            <v>0</v>
          </cell>
          <cell r="P799">
            <v>0</v>
          </cell>
          <cell r="Q799">
            <v>0</v>
          </cell>
          <cell r="R799">
            <v>0</v>
          </cell>
        </row>
        <row r="800">
          <cell r="B800" t="str">
            <v>Fujitsu</v>
          </cell>
          <cell r="C800">
            <v>0</v>
          </cell>
          <cell r="D800">
            <v>0</v>
          </cell>
          <cell r="E800">
            <v>0</v>
          </cell>
          <cell r="F800">
            <v>0</v>
          </cell>
          <cell r="G800">
            <v>0</v>
          </cell>
          <cell r="H800">
            <v>0</v>
          </cell>
          <cell r="I800">
            <v>0</v>
          </cell>
          <cell r="K800" t="str">
            <v>Fujitsu</v>
          </cell>
          <cell r="L800">
            <v>0</v>
          </cell>
          <cell r="M800">
            <v>0</v>
          </cell>
          <cell r="N800">
            <v>0</v>
          </cell>
          <cell r="O800">
            <v>0</v>
          </cell>
          <cell r="P800">
            <v>0</v>
          </cell>
          <cell r="Q800">
            <v>0</v>
          </cell>
          <cell r="R800">
            <v>0</v>
          </cell>
        </row>
        <row r="801">
          <cell r="B801" t="str">
            <v>Hammerhead Systems</v>
          </cell>
          <cell r="C801">
            <v>0</v>
          </cell>
          <cell r="D801">
            <v>0</v>
          </cell>
          <cell r="E801">
            <v>0</v>
          </cell>
          <cell r="F801">
            <v>0</v>
          </cell>
          <cell r="G801">
            <v>0</v>
          </cell>
          <cell r="H801">
            <v>0</v>
          </cell>
          <cell r="I801">
            <v>0</v>
          </cell>
          <cell r="K801" t="str">
            <v>Hammerhead Systems</v>
          </cell>
          <cell r="L801">
            <v>0</v>
          </cell>
          <cell r="M801">
            <v>0</v>
          </cell>
          <cell r="N801">
            <v>0</v>
          </cell>
          <cell r="O801">
            <v>0</v>
          </cell>
          <cell r="P801">
            <v>0</v>
          </cell>
          <cell r="Q801">
            <v>0</v>
          </cell>
          <cell r="R801">
            <v>0</v>
          </cell>
        </row>
        <row r="802">
          <cell r="B802" t="str">
            <v>Hitachi</v>
          </cell>
          <cell r="C802">
            <v>0</v>
          </cell>
          <cell r="D802">
            <v>0</v>
          </cell>
          <cell r="E802">
            <v>0</v>
          </cell>
          <cell r="F802">
            <v>0</v>
          </cell>
          <cell r="G802">
            <v>0</v>
          </cell>
          <cell r="H802">
            <v>0</v>
          </cell>
          <cell r="I802">
            <v>0</v>
          </cell>
          <cell r="K802" t="str">
            <v>Hitachi</v>
          </cell>
          <cell r="L802">
            <v>0</v>
          </cell>
          <cell r="M802">
            <v>0</v>
          </cell>
          <cell r="N802">
            <v>0</v>
          </cell>
          <cell r="O802">
            <v>0</v>
          </cell>
          <cell r="P802">
            <v>0</v>
          </cell>
          <cell r="Q802">
            <v>0</v>
          </cell>
          <cell r="R802">
            <v>0</v>
          </cell>
        </row>
        <row r="803">
          <cell r="B803" t="str">
            <v>Hitachi Cable</v>
          </cell>
          <cell r="C803">
            <v>0</v>
          </cell>
          <cell r="D803">
            <v>0</v>
          </cell>
          <cell r="E803">
            <v>0</v>
          </cell>
          <cell r="F803">
            <v>0</v>
          </cell>
          <cell r="G803">
            <v>0</v>
          </cell>
          <cell r="H803">
            <v>0</v>
          </cell>
          <cell r="I803">
            <v>0</v>
          </cell>
          <cell r="K803" t="str">
            <v>Hitachi Cable</v>
          </cell>
          <cell r="L803">
            <v>0</v>
          </cell>
          <cell r="M803">
            <v>0</v>
          </cell>
          <cell r="N803">
            <v>0</v>
          </cell>
          <cell r="O803">
            <v>0</v>
          </cell>
          <cell r="P803">
            <v>0</v>
          </cell>
          <cell r="Q803">
            <v>0</v>
          </cell>
          <cell r="R803">
            <v>0</v>
          </cell>
        </row>
        <row r="804">
          <cell r="B804" t="str">
            <v>Huawei</v>
          </cell>
          <cell r="C804">
            <v>0</v>
          </cell>
          <cell r="D804">
            <v>1</v>
          </cell>
          <cell r="E804">
            <v>0</v>
          </cell>
          <cell r="F804">
            <v>0</v>
          </cell>
          <cell r="G804">
            <v>2</v>
          </cell>
          <cell r="H804">
            <v>0</v>
          </cell>
          <cell r="I804">
            <v>3</v>
          </cell>
          <cell r="K804" t="str">
            <v>Huawei</v>
          </cell>
          <cell r="L804">
            <v>0</v>
          </cell>
          <cell r="M804">
            <v>5</v>
          </cell>
          <cell r="N804">
            <v>0</v>
          </cell>
          <cell r="O804">
            <v>0</v>
          </cell>
          <cell r="P804">
            <v>2787</v>
          </cell>
          <cell r="Q804">
            <v>0</v>
          </cell>
          <cell r="R804">
            <v>2792</v>
          </cell>
        </row>
        <row r="805">
          <cell r="B805" t="str">
            <v>Hyperchip</v>
          </cell>
          <cell r="C805">
            <v>0</v>
          </cell>
          <cell r="D805">
            <v>0</v>
          </cell>
          <cell r="E805">
            <v>0</v>
          </cell>
          <cell r="F805">
            <v>0</v>
          </cell>
          <cell r="G805">
            <v>0</v>
          </cell>
          <cell r="H805">
            <v>0</v>
          </cell>
          <cell r="I805">
            <v>0</v>
          </cell>
          <cell r="K805" t="str">
            <v>Hyperchip</v>
          </cell>
          <cell r="L805">
            <v>0</v>
          </cell>
          <cell r="M805">
            <v>0</v>
          </cell>
          <cell r="N805">
            <v>0</v>
          </cell>
          <cell r="O805">
            <v>0</v>
          </cell>
          <cell r="P805">
            <v>0</v>
          </cell>
          <cell r="Q805">
            <v>0</v>
          </cell>
          <cell r="R805">
            <v>0</v>
          </cell>
        </row>
        <row r="806">
          <cell r="B806" t="str">
            <v>Juniper</v>
          </cell>
          <cell r="C806">
            <v>4</v>
          </cell>
          <cell r="D806">
            <v>2</v>
          </cell>
          <cell r="E806">
            <v>2</v>
          </cell>
          <cell r="F806">
            <v>0</v>
          </cell>
          <cell r="G806">
            <v>0</v>
          </cell>
          <cell r="H806">
            <v>0</v>
          </cell>
          <cell r="I806">
            <v>8</v>
          </cell>
          <cell r="K806" t="str">
            <v>Juniper</v>
          </cell>
          <cell r="L806">
            <v>6</v>
          </cell>
          <cell r="M806">
            <v>26</v>
          </cell>
          <cell r="N806">
            <v>9</v>
          </cell>
          <cell r="O806">
            <v>0</v>
          </cell>
          <cell r="P806">
            <v>0</v>
          </cell>
          <cell r="Q806">
            <v>0</v>
          </cell>
          <cell r="R806">
            <v>41</v>
          </cell>
        </row>
        <row r="807">
          <cell r="B807" t="str">
            <v>Laurel Networks</v>
          </cell>
          <cell r="C807">
            <v>0</v>
          </cell>
          <cell r="D807">
            <v>0</v>
          </cell>
          <cell r="E807">
            <v>0</v>
          </cell>
          <cell r="F807">
            <v>0</v>
          </cell>
          <cell r="G807">
            <v>0</v>
          </cell>
          <cell r="H807">
            <v>0</v>
          </cell>
          <cell r="I807">
            <v>0</v>
          </cell>
          <cell r="K807" t="str">
            <v>Laurel Networks</v>
          </cell>
          <cell r="L807">
            <v>0</v>
          </cell>
          <cell r="M807">
            <v>0</v>
          </cell>
          <cell r="N807">
            <v>0</v>
          </cell>
          <cell r="O807">
            <v>0</v>
          </cell>
          <cell r="P807">
            <v>0</v>
          </cell>
          <cell r="Q807">
            <v>0</v>
          </cell>
          <cell r="R807">
            <v>0</v>
          </cell>
        </row>
        <row r="808">
          <cell r="B808" t="str">
            <v>Lucent</v>
          </cell>
          <cell r="C808">
            <v>0</v>
          </cell>
          <cell r="D808">
            <v>0</v>
          </cell>
          <cell r="E808">
            <v>0</v>
          </cell>
          <cell r="F808">
            <v>0</v>
          </cell>
          <cell r="G808">
            <v>0</v>
          </cell>
          <cell r="H808">
            <v>0</v>
          </cell>
          <cell r="I808">
            <v>0</v>
          </cell>
          <cell r="K808" t="str">
            <v>Lucent</v>
          </cell>
          <cell r="L808">
            <v>0</v>
          </cell>
          <cell r="M808">
            <v>0</v>
          </cell>
          <cell r="N808">
            <v>0</v>
          </cell>
          <cell r="O808">
            <v>0</v>
          </cell>
          <cell r="P808">
            <v>0</v>
          </cell>
          <cell r="Q808">
            <v>0</v>
          </cell>
          <cell r="R808">
            <v>0</v>
          </cell>
        </row>
        <row r="809">
          <cell r="B809" t="str">
            <v>NEC</v>
          </cell>
          <cell r="C809">
            <v>0</v>
          </cell>
          <cell r="D809">
            <v>0</v>
          </cell>
          <cell r="E809">
            <v>0</v>
          </cell>
          <cell r="F809">
            <v>0</v>
          </cell>
          <cell r="G809">
            <v>0</v>
          </cell>
          <cell r="H809">
            <v>0</v>
          </cell>
          <cell r="I809">
            <v>0</v>
          </cell>
          <cell r="K809" t="str">
            <v>NEC</v>
          </cell>
          <cell r="L809">
            <v>0</v>
          </cell>
          <cell r="M809">
            <v>0</v>
          </cell>
          <cell r="N809">
            <v>0</v>
          </cell>
          <cell r="O809">
            <v>0</v>
          </cell>
          <cell r="P809">
            <v>0</v>
          </cell>
          <cell r="Q809">
            <v>0</v>
          </cell>
          <cell r="R809">
            <v>0</v>
          </cell>
        </row>
        <row r="810">
          <cell r="B810" t="str">
            <v>Nokia Siemens Networks</v>
          </cell>
          <cell r="C810">
            <v>0</v>
          </cell>
          <cell r="D810">
            <v>0</v>
          </cell>
          <cell r="E810">
            <v>0</v>
          </cell>
          <cell r="F810">
            <v>0</v>
          </cell>
          <cell r="G810">
            <v>0</v>
          </cell>
          <cell r="H810">
            <v>0</v>
          </cell>
          <cell r="I810">
            <v>0</v>
          </cell>
          <cell r="K810" t="str">
            <v>Nokia Siemens Networks</v>
          </cell>
          <cell r="L810">
            <v>0</v>
          </cell>
          <cell r="M810">
            <v>0</v>
          </cell>
          <cell r="N810">
            <v>0</v>
          </cell>
          <cell r="O810">
            <v>0</v>
          </cell>
          <cell r="P810">
            <v>0</v>
          </cell>
          <cell r="Q810">
            <v>0</v>
          </cell>
          <cell r="R810">
            <v>0</v>
          </cell>
        </row>
        <row r="811">
          <cell r="B811" t="str">
            <v>Nortel</v>
          </cell>
          <cell r="C811">
            <v>0</v>
          </cell>
          <cell r="D811">
            <v>0</v>
          </cell>
          <cell r="E811">
            <v>0</v>
          </cell>
          <cell r="F811">
            <v>0</v>
          </cell>
          <cell r="G811">
            <v>1</v>
          </cell>
          <cell r="H811">
            <v>4</v>
          </cell>
          <cell r="I811">
            <v>5</v>
          </cell>
          <cell r="K811" t="str">
            <v>Nortel</v>
          </cell>
          <cell r="L811">
            <v>0</v>
          </cell>
          <cell r="M811">
            <v>0</v>
          </cell>
          <cell r="N811">
            <v>0</v>
          </cell>
          <cell r="O811">
            <v>0</v>
          </cell>
          <cell r="P811">
            <v>41</v>
          </cell>
          <cell r="Q811">
            <v>21</v>
          </cell>
          <cell r="R811">
            <v>62</v>
          </cell>
        </row>
        <row r="812">
          <cell r="B812" t="str">
            <v>Procket</v>
          </cell>
          <cell r="C812">
            <v>0</v>
          </cell>
          <cell r="D812">
            <v>0</v>
          </cell>
          <cell r="E812">
            <v>0</v>
          </cell>
          <cell r="F812">
            <v>0</v>
          </cell>
          <cell r="G812">
            <v>0</v>
          </cell>
          <cell r="H812">
            <v>0</v>
          </cell>
          <cell r="I812">
            <v>0</v>
          </cell>
          <cell r="K812" t="str">
            <v>Procket</v>
          </cell>
          <cell r="L812">
            <v>0</v>
          </cell>
          <cell r="M812">
            <v>0</v>
          </cell>
          <cell r="N812">
            <v>0</v>
          </cell>
          <cell r="O812">
            <v>0</v>
          </cell>
          <cell r="P812">
            <v>0</v>
          </cell>
          <cell r="Q812">
            <v>0</v>
          </cell>
          <cell r="R812">
            <v>0</v>
          </cell>
        </row>
        <row r="813">
          <cell r="B813" t="str">
            <v>Quarry</v>
          </cell>
          <cell r="C813">
            <v>0</v>
          </cell>
          <cell r="D813">
            <v>0</v>
          </cell>
          <cell r="E813">
            <v>0</v>
          </cell>
          <cell r="F813">
            <v>0</v>
          </cell>
          <cell r="G813">
            <v>0</v>
          </cell>
          <cell r="H813">
            <v>0</v>
          </cell>
          <cell r="I813">
            <v>0</v>
          </cell>
          <cell r="K813" t="str">
            <v>Quarry</v>
          </cell>
          <cell r="L813">
            <v>0</v>
          </cell>
          <cell r="M813">
            <v>0</v>
          </cell>
          <cell r="N813">
            <v>0</v>
          </cell>
          <cell r="O813">
            <v>0</v>
          </cell>
          <cell r="P813">
            <v>0</v>
          </cell>
          <cell r="Q813">
            <v>0</v>
          </cell>
          <cell r="R813">
            <v>0</v>
          </cell>
        </row>
        <row r="814">
          <cell r="B814" t="str">
            <v>Redback</v>
          </cell>
          <cell r="C814">
            <v>0</v>
          </cell>
          <cell r="D814">
            <v>0</v>
          </cell>
          <cell r="E814">
            <v>0</v>
          </cell>
          <cell r="F814">
            <v>0</v>
          </cell>
          <cell r="G814">
            <v>0</v>
          </cell>
          <cell r="H814">
            <v>0</v>
          </cell>
          <cell r="I814">
            <v>0</v>
          </cell>
          <cell r="K814" t="str">
            <v>Redback</v>
          </cell>
          <cell r="L814">
            <v>0</v>
          </cell>
          <cell r="M814">
            <v>0</v>
          </cell>
          <cell r="N814">
            <v>0</v>
          </cell>
          <cell r="O814">
            <v>0</v>
          </cell>
          <cell r="P814">
            <v>0</v>
          </cell>
          <cell r="Q814">
            <v>0</v>
          </cell>
          <cell r="R814">
            <v>0</v>
          </cell>
        </row>
        <row r="815">
          <cell r="B815" t="str">
            <v>Riverstone</v>
          </cell>
          <cell r="C815">
            <v>0</v>
          </cell>
          <cell r="D815">
            <v>0</v>
          </cell>
          <cell r="E815">
            <v>0</v>
          </cell>
          <cell r="F815">
            <v>0</v>
          </cell>
          <cell r="G815">
            <v>0</v>
          </cell>
          <cell r="H815">
            <v>0</v>
          </cell>
          <cell r="I815">
            <v>0</v>
          </cell>
          <cell r="K815" t="str">
            <v>Riverstone</v>
          </cell>
          <cell r="L815">
            <v>0</v>
          </cell>
          <cell r="M815">
            <v>0</v>
          </cell>
          <cell r="N815">
            <v>0</v>
          </cell>
          <cell r="O815">
            <v>0</v>
          </cell>
          <cell r="P815">
            <v>0</v>
          </cell>
          <cell r="Q815">
            <v>0</v>
          </cell>
          <cell r="R815">
            <v>0</v>
          </cell>
        </row>
        <row r="816">
          <cell r="B816" t="str">
            <v>Tellabs</v>
          </cell>
          <cell r="C816">
            <v>0</v>
          </cell>
          <cell r="D816">
            <v>1</v>
          </cell>
          <cell r="E816">
            <v>0</v>
          </cell>
          <cell r="F816">
            <v>0</v>
          </cell>
          <cell r="G816">
            <v>0</v>
          </cell>
          <cell r="H816">
            <v>0</v>
          </cell>
          <cell r="I816">
            <v>1</v>
          </cell>
          <cell r="K816" t="str">
            <v>Tellabs</v>
          </cell>
          <cell r="L816">
            <v>0</v>
          </cell>
          <cell r="M816">
            <v>4</v>
          </cell>
          <cell r="N816">
            <v>0</v>
          </cell>
          <cell r="O816">
            <v>0</v>
          </cell>
          <cell r="P816">
            <v>0</v>
          </cell>
          <cell r="Q816">
            <v>0</v>
          </cell>
          <cell r="R816">
            <v>4</v>
          </cell>
        </row>
        <row r="817">
          <cell r="B817" t="str">
            <v>ZTE</v>
          </cell>
          <cell r="C817">
            <v>0</v>
          </cell>
          <cell r="D817">
            <v>0</v>
          </cell>
          <cell r="E817">
            <v>0</v>
          </cell>
          <cell r="F817">
            <v>0</v>
          </cell>
          <cell r="G817">
            <v>0</v>
          </cell>
          <cell r="H817">
            <v>0</v>
          </cell>
          <cell r="I817">
            <v>0</v>
          </cell>
          <cell r="K817" t="str">
            <v>ZTE</v>
          </cell>
          <cell r="L817">
            <v>0</v>
          </cell>
          <cell r="M817">
            <v>0</v>
          </cell>
          <cell r="N817">
            <v>0</v>
          </cell>
          <cell r="O817">
            <v>0</v>
          </cell>
          <cell r="P817">
            <v>0</v>
          </cell>
          <cell r="Q817">
            <v>0</v>
          </cell>
          <cell r="R817">
            <v>0</v>
          </cell>
        </row>
        <row r="818">
          <cell r="B818" t="str">
            <v>Other</v>
          </cell>
          <cell r="C818">
            <v>0</v>
          </cell>
          <cell r="D818">
            <v>0</v>
          </cell>
          <cell r="E818">
            <v>0</v>
          </cell>
          <cell r="F818">
            <v>0</v>
          </cell>
          <cell r="G818">
            <v>0</v>
          </cell>
          <cell r="H818">
            <v>0</v>
          </cell>
          <cell r="I818">
            <v>0</v>
          </cell>
          <cell r="K818" t="str">
            <v>Other</v>
          </cell>
          <cell r="L818">
            <v>0</v>
          </cell>
          <cell r="M818">
            <v>0</v>
          </cell>
          <cell r="N818">
            <v>0</v>
          </cell>
          <cell r="O818">
            <v>0</v>
          </cell>
          <cell r="P818">
            <v>0</v>
          </cell>
          <cell r="Q818">
            <v>0</v>
          </cell>
          <cell r="R818">
            <v>0</v>
          </cell>
        </row>
        <row r="819">
          <cell r="B819" t="str">
            <v>Total</v>
          </cell>
          <cell r="C819">
            <v>20</v>
          </cell>
          <cell r="D819">
            <v>28</v>
          </cell>
          <cell r="E819">
            <v>8</v>
          </cell>
          <cell r="F819">
            <v>0</v>
          </cell>
          <cell r="G819">
            <v>8</v>
          </cell>
          <cell r="H819">
            <v>15</v>
          </cell>
          <cell r="I819">
            <v>79</v>
          </cell>
          <cell r="K819" t="str">
            <v>Total</v>
          </cell>
          <cell r="L819">
            <v>53</v>
          </cell>
          <cell r="M819">
            <v>543</v>
          </cell>
          <cell r="N819">
            <v>209</v>
          </cell>
          <cell r="O819">
            <v>0</v>
          </cell>
          <cell r="P819">
            <v>3003</v>
          </cell>
          <cell r="Q819">
            <v>90</v>
          </cell>
          <cell r="R819">
            <v>3898</v>
          </cell>
        </row>
        <row r="823">
          <cell r="B823" t="str">
            <v>Vendor</v>
          </cell>
          <cell r="C823" t="str">
            <v>Core IP/MPLS</v>
          </cell>
          <cell r="D823" t="str">
            <v xml:space="preserve">Edge IP/MPLS </v>
          </cell>
          <cell r="E823" t="str">
            <v>Subscriber Service Router</v>
          </cell>
          <cell r="F823" t="str">
            <v>BRAS</v>
          </cell>
          <cell r="G823" t="str">
            <v>IP/Ethernet</v>
          </cell>
          <cell r="H823" t="str">
            <v>ATM/MPLS</v>
          </cell>
          <cell r="I823" t="str">
            <v>Total IPS</v>
          </cell>
          <cell r="K823" t="str">
            <v>Vendor</v>
          </cell>
          <cell r="L823" t="str">
            <v>Core IP/MPLS</v>
          </cell>
          <cell r="M823" t="str">
            <v>Edge IP/MPLS</v>
          </cell>
          <cell r="N823" t="str">
            <v>Subscriber Service Router</v>
          </cell>
          <cell r="O823" t="str">
            <v>BRAS</v>
          </cell>
          <cell r="P823" t="str">
            <v>IP/Ethernet</v>
          </cell>
          <cell r="Q823" t="str">
            <v>ATM/MPLS</v>
          </cell>
          <cell r="R823" t="str">
            <v>Total IPS</v>
          </cell>
        </row>
        <row r="824">
          <cell r="B824" t="str">
            <v>Alaxala Networks</v>
          </cell>
          <cell r="C824">
            <v>0</v>
          </cell>
          <cell r="D824">
            <v>0</v>
          </cell>
          <cell r="E824">
            <v>0</v>
          </cell>
          <cell r="F824">
            <v>0</v>
          </cell>
          <cell r="G824">
            <v>0</v>
          </cell>
          <cell r="H824">
            <v>0</v>
          </cell>
          <cell r="I824">
            <v>0</v>
          </cell>
          <cell r="K824" t="str">
            <v>Alaxala Networks</v>
          </cell>
          <cell r="R824">
            <v>0</v>
          </cell>
        </row>
        <row r="825">
          <cell r="B825" t="str">
            <v>Alcatel-Lucent</v>
          </cell>
          <cell r="C825">
            <v>0</v>
          </cell>
          <cell r="D825">
            <v>4</v>
          </cell>
          <cell r="E825">
            <v>0</v>
          </cell>
          <cell r="F825">
            <v>0</v>
          </cell>
          <cell r="G825">
            <v>0</v>
          </cell>
          <cell r="H825">
            <v>13</v>
          </cell>
          <cell r="I825">
            <v>17</v>
          </cell>
          <cell r="K825" t="str">
            <v>Alcatel-Lucent</v>
          </cell>
          <cell r="L825">
            <v>0</v>
          </cell>
          <cell r="M825">
            <v>32</v>
          </cell>
          <cell r="N825">
            <v>0</v>
          </cell>
          <cell r="O825">
            <v>0</v>
          </cell>
          <cell r="P825">
            <v>0</v>
          </cell>
          <cell r="Q825">
            <v>95</v>
          </cell>
          <cell r="R825">
            <v>127</v>
          </cell>
        </row>
        <row r="826">
          <cell r="B826" t="str">
            <v>Atrica</v>
          </cell>
          <cell r="C826">
            <v>0</v>
          </cell>
          <cell r="D826">
            <v>0</v>
          </cell>
          <cell r="E826">
            <v>0</v>
          </cell>
          <cell r="F826">
            <v>0</v>
          </cell>
          <cell r="G826">
            <v>0</v>
          </cell>
          <cell r="H826">
            <v>0</v>
          </cell>
          <cell r="I826">
            <v>0</v>
          </cell>
          <cell r="K826" t="str">
            <v>Atrica</v>
          </cell>
          <cell r="L826">
            <v>0</v>
          </cell>
          <cell r="M826">
            <v>0</v>
          </cell>
          <cell r="N826">
            <v>0</v>
          </cell>
          <cell r="O826">
            <v>0</v>
          </cell>
          <cell r="P826">
            <v>0</v>
          </cell>
          <cell r="Q826">
            <v>0</v>
          </cell>
          <cell r="R826">
            <v>0</v>
          </cell>
        </row>
        <row r="827">
          <cell r="B827" t="str">
            <v>Avici</v>
          </cell>
          <cell r="C827">
            <v>0</v>
          </cell>
          <cell r="D827">
            <v>0</v>
          </cell>
          <cell r="E827">
            <v>0</v>
          </cell>
          <cell r="F827">
            <v>0</v>
          </cell>
          <cell r="G827">
            <v>0</v>
          </cell>
          <cell r="H827">
            <v>0</v>
          </cell>
          <cell r="I827">
            <v>0</v>
          </cell>
          <cell r="K827" t="str">
            <v>Avici</v>
          </cell>
          <cell r="L827">
            <v>0</v>
          </cell>
          <cell r="M827">
            <v>0</v>
          </cell>
          <cell r="N827">
            <v>0</v>
          </cell>
          <cell r="O827">
            <v>0</v>
          </cell>
          <cell r="P827">
            <v>0</v>
          </cell>
          <cell r="Q827">
            <v>0</v>
          </cell>
          <cell r="R827">
            <v>0</v>
          </cell>
        </row>
        <row r="828">
          <cell r="B828" t="str">
            <v>Brocade</v>
          </cell>
          <cell r="C828">
            <v>0</v>
          </cell>
          <cell r="D828">
            <v>0</v>
          </cell>
          <cell r="E828">
            <v>0</v>
          </cell>
          <cell r="F828">
            <v>0</v>
          </cell>
          <cell r="G828">
            <v>0</v>
          </cell>
          <cell r="H828">
            <v>0</v>
          </cell>
          <cell r="I828">
            <v>0</v>
          </cell>
          <cell r="K828" t="str">
            <v>Brocade</v>
          </cell>
          <cell r="L828">
            <v>0</v>
          </cell>
          <cell r="M828">
            <v>0</v>
          </cell>
          <cell r="N828">
            <v>0</v>
          </cell>
          <cell r="O828">
            <v>0</v>
          </cell>
          <cell r="P828">
            <v>0</v>
          </cell>
          <cell r="Q828">
            <v>0</v>
          </cell>
          <cell r="R828">
            <v>0</v>
          </cell>
        </row>
        <row r="829">
          <cell r="B829" t="str">
            <v>Caspian</v>
          </cell>
          <cell r="C829">
            <v>0</v>
          </cell>
          <cell r="D829">
            <v>0</v>
          </cell>
          <cell r="E829">
            <v>0</v>
          </cell>
          <cell r="F829">
            <v>0</v>
          </cell>
          <cell r="G829">
            <v>0</v>
          </cell>
          <cell r="H829">
            <v>0</v>
          </cell>
          <cell r="I829">
            <v>0</v>
          </cell>
          <cell r="K829" t="str">
            <v>Caspian</v>
          </cell>
          <cell r="L829">
            <v>0</v>
          </cell>
          <cell r="M829">
            <v>0</v>
          </cell>
          <cell r="N829">
            <v>0</v>
          </cell>
          <cell r="O829">
            <v>0</v>
          </cell>
          <cell r="P829">
            <v>0</v>
          </cell>
          <cell r="Q829">
            <v>0</v>
          </cell>
          <cell r="R829">
            <v>0</v>
          </cell>
        </row>
        <row r="830">
          <cell r="B830" t="str">
            <v>Chiaro</v>
          </cell>
          <cell r="C830">
            <v>0</v>
          </cell>
          <cell r="D830">
            <v>0</v>
          </cell>
          <cell r="E830">
            <v>0</v>
          </cell>
          <cell r="F830">
            <v>0</v>
          </cell>
          <cell r="G830">
            <v>0</v>
          </cell>
          <cell r="H830">
            <v>0</v>
          </cell>
          <cell r="I830">
            <v>0</v>
          </cell>
          <cell r="K830" t="str">
            <v>Chiaro</v>
          </cell>
          <cell r="L830">
            <v>0</v>
          </cell>
          <cell r="M830">
            <v>0</v>
          </cell>
          <cell r="N830">
            <v>0</v>
          </cell>
          <cell r="O830">
            <v>0</v>
          </cell>
          <cell r="P830">
            <v>0</v>
          </cell>
          <cell r="Q830">
            <v>0</v>
          </cell>
          <cell r="R830">
            <v>0</v>
          </cell>
        </row>
        <row r="831">
          <cell r="B831" t="str">
            <v>Ciena</v>
          </cell>
          <cell r="C831">
            <v>0</v>
          </cell>
          <cell r="D831">
            <v>0</v>
          </cell>
          <cell r="E831">
            <v>0</v>
          </cell>
          <cell r="F831">
            <v>0</v>
          </cell>
          <cell r="G831">
            <v>0</v>
          </cell>
          <cell r="H831">
            <v>0</v>
          </cell>
          <cell r="I831">
            <v>0</v>
          </cell>
          <cell r="K831" t="str">
            <v>Ciena</v>
          </cell>
          <cell r="L831">
            <v>0</v>
          </cell>
          <cell r="M831">
            <v>0</v>
          </cell>
          <cell r="N831">
            <v>0</v>
          </cell>
          <cell r="O831">
            <v>0</v>
          </cell>
          <cell r="P831">
            <v>0</v>
          </cell>
          <cell r="Q831">
            <v>0</v>
          </cell>
          <cell r="R831">
            <v>0</v>
          </cell>
        </row>
        <row r="832">
          <cell r="B832" t="str">
            <v>Cisco</v>
          </cell>
          <cell r="C832">
            <v>15</v>
          </cell>
          <cell r="D832">
            <v>19</v>
          </cell>
          <cell r="E832">
            <v>5</v>
          </cell>
          <cell r="F832">
            <v>0</v>
          </cell>
          <cell r="G832">
            <v>5</v>
          </cell>
          <cell r="H832">
            <v>0</v>
          </cell>
          <cell r="I832">
            <v>44</v>
          </cell>
          <cell r="K832" t="str">
            <v>Cisco</v>
          </cell>
          <cell r="L832">
            <v>39</v>
          </cell>
          <cell r="M832">
            <v>374</v>
          </cell>
          <cell r="N832">
            <v>235</v>
          </cell>
          <cell r="O832">
            <v>0</v>
          </cell>
          <cell r="P832">
            <v>185</v>
          </cell>
          <cell r="Q832">
            <v>0</v>
          </cell>
          <cell r="R832">
            <v>833</v>
          </cell>
        </row>
        <row r="833">
          <cell r="B833" t="str">
            <v>Cosine</v>
          </cell>
          <cell r="C833">
            <v>0</v>
          </cell>
          <cell r="D833">
            <v>0</v>
          </cell>
          <cell r="E833">
            <v>0</v>
          </cell>
          <cell r="F833">
            <v>0</v>
          </cell>
          <cell r="G833">
            <v>0</v>
          </cell>
          <cell r="H833">
            <v>0</v>
          </cell>
          <cell r="I833">
            <v>0</v>
          </cell>
          <cell r="K833" t="str">
            <v>Cosine</v>
          </cell>
          <cell r="L833">
            <v>0</v>
          </cell>
          <cell r="M833">
            <v>0</v>
          </cell>
          <cell r="N833">
            <v>0</v>
          </cell>
          <cell r="O833">
            <v>0</v>
          </cell>
          <cell r="P833">
            <v>0</v>
          </cell>
          <cell r="Q833">
            <v>0</v>
          </cell>
          <cell r="R833">
            <v>0</v>
          </cell>
        </row>
        <row r="834">
          <cell r="B834" t="str">
            <v>ECI Telecom</v>
          </cell>
          <cell r="C834">
            <v>0</v>
          </cell>
          <cell r="D834">
            <v>0</v>
          </cell>
          <cell r="E834">
            <v>0</v>
          </cell>
          <cell r="F834">
            <v>0</v>
          </cell>
          <cell r="G834">
            <v>0</v>
          </cell>
          <cell r="H834">
            <v>0</v>
          </cell>
          <cell r="I834">
            <v>0</v>
          </cell>
          <cell r="K834" t="str">
            <v>ECI Telecom</v>
          </cell>
          <cell r="L834">
            <v>0</v>
          </cell>
          <cell r="M834">
            <v>0</v>
          </cell>
          <cell r="N834">
            <v>0</v>
          </cell>
          <cell r="O834">
            <v>0</v>
          </cell>
          <cell r="P834">
            <v>0</v>
          </cell>
          <cell r="Q834">
            <v>0</v>
          </cell>
          <cell r="R834">
            <v>0</v>
          </cell>
        </row>
        <row r="835">
          <cell r="B835" t="str">
            <v>Equipe</v>
          </cell>
          <cell r="C835">
            <v>0</v>
          </cell>
          <cell r="D835">
            <v>0</v>
          </cell>
          <cell r="E835">
            <v>0</v>
          </cell>
          <cell r="F835">
            <v>0</v>
          </cell>
          <cell r="G835">
            <v>0</v>
          </cell>
          <cell r="H835">
            <v>0</v>
          </cell>
          <cell r="I835">
            <v>0</v>
          </cell>
          <cell r="K835" t="str">
            <v>Equipe</v>
          </cell>
          <cell r="L835">
            <v>0</v>
          </cell>
          <cell r="M835">
            <v>0</v>
          </cell>
          <cell r="N835">
            <v>0</v>
          </cell>
          <cell r="O835">
            <v>0</v>
          </cell>
          <cell r="P835">
            <v>0</v>
          </cell>
          <cell r="Q835">
            <v>0</v>
          </cell>
          <cell r="R835">
            <v>0</v>
          </cell>
        </row>
        <row r="836">
          <cell r="B836" t="str">
            <v>Ericsson</v>
          </cell>
          <cell r="C836">
            <v>0</v>
          </cell>
          <cell r="D836">
            <v>0</v>
          </cell>
          <cell r="E836">
            <v>0</v>
          </cell>
          <cell r="F836">
            <v>0</v>
          </cell>
          <cell r="G836">
            <v>0</v>
          </cell>
          <cell r="H836">
            <v>0</v>
          </cell>
          <cell r="I836">
            <v>0</v>
          </cell>
          <cell r="K836" t="str">
            <v>Ericsson</v>
          </cell>
          <cell r="L836">
            <v>0</v>
          </cell>
          <cell r="M836">
            <v>0</v>
          </cell>
          <cell r="N836">
            <v>0</v>
          </cell>
          <cell r="O836">
            <v>0</v>
          </cell>
          <cell r="P836">
            <v>0</v>
          </cell>
          <cell r="Q836">
            <v>0</v>
          </cell>
          <cell r="R836">
            <v>0</v>
          </cell>
        </row>
        <row r="837">
          <cell r="B837" t="str">
            <v>Extreme</v>
          </cell>
          <cell r="C837">
            <v>0</v>
          </cell>
          <cell r="D837">
            <v>0</v>
          </cell>
          <cell r="E837">
            <v>0</v>
          </cell>
          <cell r="F837">
            <v>0</v>
          </cell>
          <cell r="G837">
            <v>0</v>
          </cell>
          <cell r="H837">
            <v>0</v>
          </cell>
          <cell r="I837">
            <v>0</v>
          </cell>
          <cell r="K837" t="str">
            <v>Extreme</v>
          </cell>
          <cell r="L837">
            <v>0</v>
          </cell>
          <cell r="M837">
            <v>0</v>
          </cell>
          <cell r="N837">
            <v>0</v>
          </cell>
          <cell r="O837">
            <v>0</v>
          </cell>
          <cell r="P837">
            <v>0</v>
          </cell>
          <cell r="Q837">
            <v>0</v>
          </cell>
          <cell r="R837">
            <v>0</v>
          </cell>
        </row>
        <row r="838">
          <cell r="B838" t="str">
            <v>Force10</v>
          </cell>
          <cell r="C838">
            <v>0</v>
          </cell>
          <cell r="D838">
            <v>0</v>
          </cell>
          <cell r="E838">
            <v>0</v>
          </cell>
          <cell r="F838">
            <v>0</v>
          </cell>
          <cell r="G838">
            <v>0</v>
          </cell>
          <cell r="H838">
            <v>0</v>
          </cell>
          <cell r="I838">
            <v>0</v>
          </cell>
          <cell r="K838" t="str">
            <v>Force10</v>
          </cell>
          <cell r="L838">
            <v>0</v>
          </cell>
          <cell r="M838">
            <v>0</v>
          </cell>
          <cell r="N838">
            <v>0</v>
          </cell>
          <cell r="O838">
            <v>0</v>
          </cell>
          <cell r="P838">
            <v>0</v>
          </cell>
          <cell r="Q838">
            <v>0</v>
          </cell>
          <cell r="R838">
            <v>0</v>
          </cell>
        </row>
        <row r="839">
          <cell r="B839" t="str">
            <v>Fujitsu</v>
          </cell>
          <cell r="C839">
            <v>0</v>
          </cell>
          <cell r="D839">
            <v>0</v>
          </cell>
          <cell r="E839">
            <v>0</v>
          </cell>
          <cell r="F839">
            <v>0</v>
          </cell>
          <cell r="G839">
            <v>0</v>
          </cell>
          <cell r="H839">
            <v>0</v>
          </cell>
          <cell r="I839">
            <v>0</v>
          </cell>
          <cell r="K839" t="str">
            <v>Fujitsu</v>
          </cell>
          <cell r="L839">
            <v>0</v>
          </cell>
          <cell r="M839">
            <v>0</v>
          </cell>
          <cell r="N839">
            <v>0</v>
          </cell>
          <cell r="O839">
            <v>0</v>
          </cell>
          <cell r="P839">
            <v>0</v>
          </cell>
          <cell r="Q839">
            <v>0</v>
          </cell>
          <cell r="R839">
            <v>0</v>
          </cell>
        </row>
        <row r="840">
          <cell r="B840" t="str">
            <v>Hammerhead Systems</v>
          </cell>
          <cell r="C840">
            <v>0</v>
          </cell>
          <cell r="D840">
            <v>0</v>
          </cell>
          <cell r="E840">
            <v>0</v>
          </cell>
          <cell r="F840">
            <v>0</v>
          </cell>
          <cell r="G840">
            <v>0</v>
          </cell>
          <cell r="H840">
            <v>0</v>
          </cell>
          <cell r="I840">
            <v>0</v>
          </cell>
          <cell r="K840" t="str">
            <v>Hammerhead Systems</v>
          </cell>
          <cell r="L840">
            <v>0</v>
          </cell>
          <cell r="M840">
            <v>0</v>
          </cell>
          <cell r="N840">
            <v>0</v>
          </cell>
          <cell r="O840">
            <v>0</v>
          </cell>
          <cell r="P840">
            <v>0</v>
          </cell>
          <cell r="Q840">
            <v>0</v>
          </cell>
          <cell r="R840">
            <v>0</v>
          </cell>
        </row>
        <row r="841">
          <cell r="B841" t="str">
            <v>Hitachi</v>
          </cell>
          <cell r="C841">
            <v>0</v>
          </cell>
          <cell r="D841">
            <v>0</v>
          </cell>
          <cell r="E841">
            <v>0</v>
          </cell>
          <cell r="F841">
            <v>0</v>
          </cell>
          <cell r="G841">
            <v>0</v>
          </cell>
          <cell r="H841">
            <v>0</v>
          </cell>
          <cell r="I841">
            <v>0</v>
          </cell>
          <cell r="K841" t="str">
            <v>Hitachi</v>
          </cell>
          <cell r="L841">
            <v>0</v>
          </cell>
          <cell r="M841">
            <v>0</v>
          </cell>
          <cell r="N841">
            <v>0</v>
          </cell>
          <cell r="O841">
            <v>0</v>
          </cell>
          <cell r="P841">
            <v>0</v>
          </cell>
          <cell r="Q841">
            <v>0</v>
          </cell>
          <cell r="R841">
            <v>0</v>
          </cell>
        </row>
        <row r="842">
          <cell r="B842" t="str">
            <v>Hitachi Cable</v>
          </cell>
          <cell r="C842">
            <v>0</v>
          </cell>
          <cell r="D842">
            <v>0</v>
          </cell>
          <cell r="E842">
            <v>0</v>
          </cell>
          <cell r="F842">
            <v>0</v>
          </cell>
          <cell r="G842">
            <v>0</v>
          </cell>
          <cell r="H842">
            <v>0</v>
          </cell>
          <cell r="I842">
            <v>0</v>
          </cell>
          <cell r="K842" t="str">
            <v>Hitachi Cable</v>
          </cell>
          <cell r="L842">
            <v>0</v>
          </cell>
          <cell r="M842">
            <v>0</v>
          </cell>
          <cell r="N842">
            <v>0</v>
          </cell>
          <cell r="O842">
            <v>0</v>
          </cell>
          <cell r="P842">
            <v>0</v>
          </cell>
          <cell r="Q842">
            <v>0</v>
          </cell>
          <cell r="R842">
            <v>0</v>
          </cell>
        </row>
        <row r="843">
          <cell r="B843" t="str">
            <v>Huawei</v>
          </cell>
          <cell r="C843">
            <v>0</v>
          </cell>
          <cell r="D843">
            <v>0</v>
          </cell>
          <cell r="E843">
            <v>0</v>
          </cell>
          <cell r="F843">
            <v>0</v>
          </cell>
          <cell r="G843">
            <v>2</v>
          </cell>
          <cell r="H843">
            <v>0</v>
          </cell>
          <cell r="I843">
            <v>2</v>
          </cell>
          <cell r="K843" t="str">
            <v>Huawei</v>
          </cell>
          <cell r="L843">
            <v>0</v>
          </cell>
          <cell r="M843">
            <v>0</v>
          </cell>
          <cell r="N843">
            <v>0</v>
          </cell>
          <cell r="O843">
            <v>0</v>
          </cell>
          <cell r="P843">
            <v>2721</v>
          </cell>
          <cell r="Q843">
            <v>0</v>
          </cell>
          <cell r="R843">
            <v>2721</v>
          </cell>
        </row>
        <row r="844">
          <cell r="B844" t="str">
            <v>Hyperchip</v>
          </cell>
          <cell r="C844">
            <v>0</v>
          </cell>
          <cell r="D844">
            <v>0</v>
          </cell>
          <cell r="E844">
            <v>0</v>
          </cell>
          <cell r="F844">
            <v>0</v>
          </cell>
          <cell r="G844">
            <v>0</v>
          </cell>
          <cell r="H844">
            <v>0</v>
          </cell>
          <cell r="I844">
            <v>0</v>
          </cell>
          <cell r="K844" t="str">
            <v>Hyperchip</v>
          </cell>
          <cell r="L844">
            <v>0</v>
          </cell>
          <cell r="M844">
            <v>0</v>
          </cell>
          <cell r="N844">
            <v>0</v>
          </cell>
          <cell r="O844">
            <v>0</v>
          </cell>
          <cell r="P844">
            <v>0</v>
          </cell>
          <cell r="Q844">
            <v>0</v>
          </cell>
          <cell r="R844">
            <v>0</v>
          </cell>
        </row>
        <row r="845">
          <cell r="B845" t="str">
            <v>Juniper</v>
          </cell>
          <cell r="C845">
            <v>3</v>
          </cell>
          <cell r="D845">
            <v>2</v>
          </cell>
          <cell r="E845">
            <v>1</v>
          </cell>
          <cell r="F845">
            <v>0</v>
          </cell>
          <cell r="G845">
            <v>0</v>
          </cell>
          <cell r="H845">
            <v>0</v>
          </cell>
          <cell r="I845">
            <v>6</v>
          </cell>
          <cell r="K845" t="str">
            <v>Juniper</v>
          </cell>
          <cell r="L845">
            <v>6</v>
          </cell>
          <cell r="M845">
            <v>29</v>
          </cell>
          <cell r="N845">
            <v>10</v>
          </cell>
          <cell r="O845">
            <v>0</v>
          </cell>
          <cell r="P845">
            <v>0</v>
          </cell>
          <cell r="Q845">
            <v>0</v>
          </cell>
          <cell r="R845">
            <v>45</v>
          </cell>
        </row>
        <row r="846">
          <cell r="B846" t="str">
            <v>Laurel Networks</v>
          </cell>
          <cell r="C846">
            <v>0</v>
          </cell>
          <cell r="D846">
            <v>0</v>
          </cell>
          <cell r="E846">
            <v>0</v>
          </cell>
          <cell r="F846">
            <v>0</v>
          </cell>
          <cell r="G846">
            <v>0</v>
          </cell>
          <cell r="H846">
            <v>0</v>
          </cell>
          <cell r="I846">
            <v>0</v>
          </cell>
          <cell r="K846" t="str">
            <v>Laurel Networks</v>
          </cell>
          <cell r="L846">
            <v>0</v>
          </cell>
          <cell r="M846">
            <v>0</v>
          </cell>
          <cell r="N846">
            <v>0</v>
          </cell>
          <cell r="O846">
            <v>0</v>
          </cell>
          <cell r="P846">
            <v>0</v>
          </cell>
          <cell r="Q846">
            <v>0</v>
          </cell>
          <cell r="R846">
            <v>0</v>
          </cell>
        </row>
        <row r="847">
          <cell r="B847" t="str">
            <v>Lucent</v>
          </cell>
          <cell r="C847">
            <v>0</v>
          </cell>
          <cell r="D847">
            <v>0</v>
          </cell>
          <cell r="E847">
            <v>0</v>
          </cell>
          <cell r="F847">
            <v>0</v>
          </cell>
          <cell r="G847">
            <v>0</v>
          </cell>
          <cell r="H847">
            <v>0</v>
          </cell>
          <cell r="I847">
            <v>0</v>
          </cell>
          <cell r="K847" t="str">
            <v>Lucent</v>
          </cell>
          <cell r="L847">
            <v>0</v>
          </cell>
          <cell r="M847">
            <v>0</v>
          </cell>
          <cell r="N847">
            <v>0</v>
          </cell>
          <cell r="O847">
            <v>0</v>
          </cell>
          <cell r="P847">
            <v>0</v>
          </cell>
          <cell r="Q847">
            <v>0</v>
          </cell>
          <cell r="R847">
            <v>0</v>
          </cell>
        </row>
        <row r="848">
          <cell r="B848" t="str">
            <v>NEC</v>
          </cell>
          <cell r="C848">
            <v>0</v>
          </cell>
          <cell r="D848">
            <v>0</v>
          </cell>
          <cell r="E848">
            <v>0</v>
          </cell>
          <cell r="F848">
            <v>0</v>
          </cell>
          <cell r="G848">
            <v>0</v>
          </cell>
          <cell r="H848">
            <v>0</v>
          </cell>
          <cell r="I848">
            <v>0</v>
          </cell>
          <cell r="K848" t="str">
            <v>NEC</v>
          </cell>
          <cell r="L848">
            <v>0</v>
          </cell>
          <cell r="M848">
            <v>0</v>
          </cell>
          <cell r="N848">
            <v>0</v>
          </cell>
          <cell r="O848">
            <v>0</v>
          </cell>
          <cell r="P848">
            <v>0</v>
          </cell>
          <cell r="Q848">
            <v>0</v>
          </cell>
          <cell r="R848">
            <v>0</v>
          </cell>
        </row>
        <row r="849">
          <cell r="B849" t="str">
            <v>Nokia Siemens Networks</v>
          </cell>
          <cell r="C849">
            <v>0</v>
          </cell>
          <cell r="D849">
            <v>0</v>
          </cell>
          <cell r="E849">
            <v>0</v>
          </cell>
          <cell r="F849">
            <v>0</v>
          </cell>
          <cell r="G849">
            <v>0</v>
          </cell>
          <cell r="H849">
            <v>0</v>
          </cell>
          <cell r="I849">
            <v>0</v>
          </cell>
          <cell r="K849" t="str">
            <v>Nokia Siemens Networks</v>
          </cell>
          <cell r="L849">
            <v>0</v>
          </cell>
          <cell r="M849">
            <v>0</v>
          </cell>
          <cell r="N849">
            <v>0</v>
          </cell>
          <cell r="O849">
            <v>0</v>
          </cell>
          <cell r="P849">
            <v>0</v>
          </cell>
          <cell r="Q849">
            <v>0</v>
          </cell>
          <cell r="R849">
            <v>0</v>
          </cell>
        </row>
        <row r="850">
          <cell r="B850" t="str">
            <v>Nortel</v>
          </cell>
          <cell r="C850">
            <v>0</v>
          </cell>
          <cell r="D850">
            <v>0</v>
          </cell>
          <cell r="E850">
            <v>0</v>
          </cell>
          <cell r="F850">
            <v>0</v>
          </cell>
          <cell r="G850">
            <v>1</v>
          </cell>
          <cell r="H850">
            <v>4</v>
          </cell>
          <cell r="I850">
            <v>5</v>
          </cell>
          <cell r="K850" t="str">
            <v>Nortel</v>
          </cell>
          <cell r="L850">
            <v>0</v>
          </cell>
          <cell r="M850">
            <v>0</v>
          </cell>
          <cell r="N850">
            <v>0</v>
          </cell>
          <cell r="O850">
            <v>0</v>
          </cell>
          <cell r="P850">
            <v>41</v>
          </cell>
          <cell r="Q850">
            <v>20</v>
          </cell>
          <cell r="R850">
            <v>61</v>
          </cell>
        </row>
        <row r="851">
          <cell r="B851" t="str">
            <v>Procket</v>
          </cell>
          <cell r="C851">
            <v>0</v>
          </cell>
          <cell r="D851">
            <v>0</v>
          </cell>
          <cell r="E851">
            <v>0</v>
          </cell>
          <cell r="F851">
            <v>0</v>
          </cell>
          <cell r="G851">
            <v>0</v>
          </cell>
          <cell r="H851">
            <v>0</v>
          </cell>
          <cell r="I851">
            <v>0</v>
          </cell>
          <cell r="K851" t="str">
            <v>Procket</v>
          </cell>
          <cell r="L851">
            <v>0</v>
          </cell>
          <cell r="M851">
            <v>0</v>
          </cell>
          <cell r="N851">
            <v>0</v>
          </cell>
          <cell r="O851">
            <v>0</v>
          </cell>
          <cell r="P851">
            <v>0</v>
          </cell>
          <cell r="Q851">
            <v>0</v>
          </cell>
          <cell r="R851">
            <v>0</v>
          </cell>
        </row>
        <row r="852">
          <cell r="B852" t="str">
            <v>Quarry</v>
          </cell>
          <cell r="C852">
            <v>0</v>
          </cell>
          <cell r="D852">
            <v>0</v>
          </cell>
          <cell r="E852">
            <v>0</v>
          </cell>
          <cell r="F852">
            <v>0</v>
          </cell>
          <cell r="G852">
            <v>0</v>
          </cell>
          <cell r="H852">
            <v>0</v>
          </cell>
          <cell r="I852">
            <v>0</v>
          </cell>
          <cell r="K852" t="str">
            <v>Quarry</v>
          </cell>
          <cell r="L852">
            <v>0</v>
          </cell>
          <cell r="M852">
            <v>0</v>
          </cell>
          <cell r="N852">
            <v>0</v>
          </cell>
          <cell r="O852">
            <v>0</v>
          </cell>
          <cell r="P852">
            <v>0</v>
          </cell>
          <cell r="Q852">
            <v>0</v>
          </cell>
          <cell r="R852">
            <v>0</v>
          </cell>
        </row>
        <row r="853">
          <cell r="B853" t="str">
            <v>Redback</v>
          </cell>
          <cell r="C853">
            <v>0</v>
          </cell>
          <cell r="D853">
            <v>0</v>
          </cell>
          <cell r="E853">
            <v>0</v>
          </cell>
          <cell r="F853">
            <v>0</v>
          </cell>
          <cell r="G853">
            <v>0</v>
          </cell>
          <cell r="H853">
            <v>0</v>
          </cell>
          <cell r="I853">
            <v>0</v>
          </cell>
          <cell r="K853" t="str">
            <v>Redback</v>
          </cell>
          <cell r="L853">
            <v>0</v>
          </cell>
          <cell r="M853">
            <v>0</v>
          </cell>
          <cell r="N853">
            <v>0</v>
          </cell>
          <cell r="O853">
            <v>0</v>
          </cell>
          <cell r="P853">
            <v>0</v>
          </cell>
          <cell r="Q853">
            <v>0</v>
          </cell>
          <cell r="R853">
            <v>0</v>
          </cell>
        </row>
        <row r="854">
          <cell r="B854" t="str">
            <v>Riverstone</v>
          </cell>
          <cell r="C854">
            <v>0</v>
          </cell>
          <cell r="D854">
            <v>0</v>
          </cell>
          <cell r="E854">
            <v>0</v>
          </cell>
          <cell r="F854">
            <v>0</v>
          </cell>
          <cell r="G854">
            <v>0</v>
          </cell>
          <cell r="H854">
            <v>0</v>
          </cell>
          <cell r="I854">
            <v>0</v>
          </cell>
          <cell r="K854" t="str">
            <v>Riverstone</v>
          </cell>
          <cell r="L854">
            <v>0</v>
          </cell>
          <cell r="M854">
            <v>0</v>
          </cell>
          <cell r="N854">
            <v>0</v>
          </cell>
          <cell r="O854">
            <v>0</v>
          </cell>
          <cell r="P854">
            <v>0</v>
          </cell>
          <cell r="Q854">
            <v>0</v>
          </cell>
          <cell r="R854">
            <v>0</v>
          </cell>
        </row>
        <row r="855">
          <cell r="B855" t="str">
            <v>Tellabs</v>
          </cell>
          <cell r="C855">
            <v>0</v>
          </cell>
          <cell r="D855">
            <v>1</v>
          </cell>
          <cell r="E855">
            <v>0</v>
          </cell>
          <cell r="F855">
            <v>0</v>
          </cell>
          <cell r="G855">
            <v>0</v>
          </cell>
          <cell r="H855">
            <v>0</v>
          </cell>
          <cell r="I855">
            <v>1</v>
          </cell>
          <cell r="K855" t="str">
            <v>Tellabs</v>
          </cell>
          <cell r="L855">
            <v>0</v>
          </cell>
          <cell r="M855">
            <v>12</v>
          </cell>
          <cell r="N855">
            <v>0</v>
          </cell>
          <cell r="O855">
            <v>0</v>
          </cell>
          <cell r="P855">
            <v>0</v>
          </cell>
          <cell r="Q855">
            <v>0</v>
          </cell>
          <cell r="R855">
            <v>12</v>
          </cell>
        </row>
        <row r="856">
          <cell r="B856" t="str">
            <v>ZTE</v>
          </cell>
          <cell r="C856">
            <v>0</v>
          </cell>
          <cell r="D856">
            <v>0</v>
          </cell>
          <cell r="E856">
            <v>0</v>
          </cell>
          <cell r="F856">
            <v>0</v>
          </cell>
          <cell r="G856">
            <v>0</v>
          </cell>
          <cell r="H856">
            <v>0</v>
          </cell>
          <cell r="I856">
            <v>0</v>
          </cell>
          <cell r="K856" t="str">
            <v>ZTE</v>
          </cell>
          <cell r="L856">
            <v>0</v>
          </cell>
          <cell r="M856">
            <v>0</v>
          </cell>
          <cell r="N856">
            <v>0</v>
          </cell>
          <cell r="O856">
            <v>0</v>
          </cell>
          <cell r="P856">
            <v>0</v>
          </cell>
          <cell r="Q856">
            <v>0</v>
          </cell>
          <cell r="R856">
            <v>0</v>
          </cell>
        </row>
        <row r="857">
          <cell r="B857" t="str">
            <v>Other</v>
          </cell>
          <cell r="C857">
            <v>0</v>
          </cell>
          <cell r="D857">
            <v>0</v>
          </cell>
          <cell r="E857">
            <v>0</v>
          </cell>
          <cell r="F857">
            <v>0</v>
          </cell>
          <cell r="G857">
            <v>0</v>
          </cell>
          <cell r="H857">
            <v>0</v>
          </cell>
          <cell r="I857">
            <v>0</v>
          </cell>
          <cell r="K857" t="str">
            <v>Other</v>
          </cell>
          <cell r="L857">
            <v>0</v>
          </cell>
          <cell r="M857">
            <v>0</v>
          </cell>
          <cell r="N857">
            <v>0</v>
          </cell>
          <cell r="O857">
            <v>0</v>
          </cell>
          <cell r="P857">
            <v>0</v>
          </cell>
          <cell r="Q857">
            <v>0</v>
          </cell>
          <cell r="R857">
            <v>0</v>
          </cell>
        </row>
        <row r="858">
          <cell r="B858" t="str">
            <v>Total</v>
          </cell>
          <cell r="C858">
            <v>18</v>
          </cell>
          <cell r="D858">
            <v>26</v>
          </cell>
          <cell r="E858">
            <v>6</v>
          </cell>
          <cell r="F858">
            <v>0</v>
          </cell>
          <cell r="G858">
            <v>8</v>
          </cell>
          <cell r="H858">
            <v>17</v>
          </cell>
          <cell r="I858">
            <v>75</v>
          </cell>
          <cell r="K858" t="str">
            <v>Total</v>
          </cell>
          <cell r="L858">
            <v>45</v>
          </cell>
          <cell r="M858">
            <v>447</v>
          </cell>
          <cell r="N858">
            <v>245</v>
          </cell>
          <cell r="O858">
            <v>0</v>
          </cell>
          <cell r="P858">
            <v>2947</v>
          </cell>
          <cell r="Q858">
            <v>115</v>
          </cell>
          <cell r="R858">
            <v>3799</v>
          </cell>
        </row>
        <row r="862">
          <cell r="B862" t="str">
            <v>Vendor</v>
          </cell>
          <cell r="C862" t="str">
            <v>Core IP/MPLS</v>
          </cell>
          <cell r="D862" t="str">
            <v xml:space="preserve">Edge IP/MPLS </v>
          </cell>
          <cell r="E862" t="str">
            <v>Subscriber Service Router</v>
          </cell>
          <cell r="F862" t="str">
            <v>BRAS</v>
          </cell>
          <cell r="G862" t="str">
            <v>IP/Ethernet</v>
          </cell>
          <cell r="H862" t="str">
            <v>ATM/MPLS</v>
          </cell>
          <cell r="I862" t="str">
            <v>Total IPS</v>
          </cell>
          <cell r="K862" t="str">
            <v>Vendor</v>
          </cell>
          <cell r="L862" t="str">
            <v>Core IP/MPLS</v>
          </cell>
          <cell r="M862" t="str">
            <v>Edge IP/MPLS</v>
          </cell>
          <cell r="N862" t="str">
            <v>Subscriber Service Router</v>
          </cell>
          <cell r="O862" t="str">
            <v>BRAS</v>
          </cell>
          <cell r="P862" t="str">
            <v>IP/Ethernet</v>
          </cell>
          <cell r="Q862" t="str">
            <v>ATM/MPLS</v>
          </cell>
          <cell r="R862" t="str">
            <v>Total IPS</v>
          </cell>
        </row>
        <row r="863">
          <cell r="B863" t="str">
            <v>Alaxala Networks</v>
          </cell>
          <cell r="C863">
            <v>0</v>
          </cell>
          <cell r="D863">
            <v>0</v>
          </cell>
          <cell r="E863">
            <v>0</v>
          </cell>
          <cell r="F863">
            <v>0</v>
          </cell>
          <cell r="G863">
            <v>0</v>
          </cell>
          <cell r="H863">
            <v>0</v>
          </cell>
          <cell r="I863">
            <v>0</v>
          </cell>
          <cell r="K863" t="str">
            <v>Alaxala Networks</v>
          </cell>
          <cell r="R863">
            <v>0</v>
          </cell>
        </row>
        <row r="864">
          <cell r="B864" t="str">
            <v>Alcatel-Lucent</v>
          </cell>
          <cell r="C864">
            <v>0</v>
          </cell>
          <cell r="D864">
            <v>5</v>
          </cell>
          <cell r="E864">
            <v>0</v>
          </cell>
          <cell r="F864">
            <v>0</v>
          </cell>
          <cell r="G864">
            <v>0</v>
          </cell>
          <cell r="H864">
            <v>15</v>
          </cell>
          <cell r="I864">
            <v>20</v>
          </cell>
          <cell r="K864" t="str">
            <v>Alcatel-Lucent</v>
          </cell>
          <cell r="L864">
            <v>0</v>
          </cell>
          <cell r="M864">
            <v>32</v>
          </cell>
          <cell r="N864">
            <v>0</v>
          </cell>
          <cell r="O864">
            <v>0</v>
          </cell>
          <cell r="P864">
            <v>0</v>
          </cell>
          <cell r="Q864">
            <v>88</v>
          </cell>
          <cell r="R864">
            <v>120</v>
          </cell>
        </row>
        <row r="865">
          <cell r="B865" t="str">
            <v>Atrica</v>
          </cell>
          <cell r="C865">
            <v>0</v>
          </cell>
          <cell r="D865">
            <v>0</v>
          </cell>
          <cell r="E865">
            <v>0</v>
          </cell>
          <cell r="F865">
            <v>0</v>
          </cell>
          <cell r="G865">
            <v>0</v>
          </cell>
          <cell r="H865">
            <v>0</v>
          </cell>
          <cell r="I865">
            <v>0</v>
          </cell>
          <cell r="K865" t="str">
            <v>Atrica</v>
          </cell>
          <cell r="L865">
            <v>0</v>
          </cell>
          <cell r="M865">
            <v>0</v>
          </cell>
          <cell r="N865">
            <v>0</v>
          </cell>
          <cell r="O865">
            <v>0</v>
          </cell>
          <cell r="P865">
            <v>0</v>
          </cell>
          <cell r="Q865">
            <v>0</v>
          </cell>
          <cell r="R865">
            <v>0</v>
          </cell>
        </row>
        <row r="866">
          <cell r="B866" t="str">
            <v>Avici</v>
          </cell>
          <cell r="C866">
            <v>0</v>
          </cell>
          <cell r="D866">
            <v>0</v>
          </cell>
          <cell r="E866">
            <v>0</v>
          </cell>
          <cell r="F866">
            <v>0</v>
          </cell>
          <cell r="G866">
            <v>0</v>
          </cell>
          <cell r="H866">
            <v>0</v>
          </cell>
          <cell r="I866">
            <v>0</v>
          </cell>
          <cell r="K866" t="str">
            <v>Avici</v>
          </cell>
          <cell r="L866">
            <v>0</v>
          </cell>
          <cell r="M866">
            <v>0</v>
          </cell>
          <cell r="N866">
            <v>0</v>
          </cell>
          <cell r="O866">
            <v>0</v>
          </cell>
          <cell r="P866">
            <v>0</v>
          </cell>
          <cell r="Q866">
            <v>0</v>
          </cell>
          <cell r="R866">
            <v>0</v>
          </cell>
        </row>
        <row r="867">
          <cell r="B867" t="str">
            <v>Brocade</v>
          </cell>
          <cell r="C867">
            <v>0</v>
          </cell>
          <cell r="D867">
            <v>0</v>
          </cell>
          <cell r="E867">
            <v>0</v>
          </cell>
          <cell r="F867">
            <v>0</v>
          </cell>
          <cell r="G867">
            <v>0</v>
          </cell>
          <cell r="H867">
            <v>0</v>
          </cell>
          <cell r="I867">
            <v>0</v>
          </cell>
          <cell r="K867" t="str">
            <v>Brocade</v>
          </cell>
          <cell r="L867">
            <v>0</v>
          </cell>
          <cell r="M867">
            <v>0</v>
          </cell>
          <cell r="N867">
            <v>0</v>
          </cell>
          <cell r="O867">
            <v>0</v>
          </cell>
          <cell r="P867">
            <v>0</v>
          </cell>
          <cell r="Q867">
            <v>0</v>
          </cell>
          <cell r="R867">
            <v>0</v>
          </cell>
        </row>
        <row r="868">
          <cell r="B868" t="str">
            <v>Caspian</v>
          </cell>
          <cell r="C868">
            <v>0</v>
          </cell>
          <cell r="D868">
            <v>0</v>
          </cell>
          <cell r="E868">
            <v>0</v>
          </cell>
          <cell r="F868">
            <v>0</v>
          </cell>
          <cell r="G868">
            <v>0</v>
          </cell>
          <cell r="H868">
            <v>0</v>
          </cell>
          <cell r="I868">
            <v>0</v>
          </cell>
          <cell r="K868" t="str">
            <v>Caspian</v>
          </cell>
          <cell r="L868">
            <v>0</v>
          </cell>
          <cell r="M868">
            <v>0</v>
          </cell>
          <cell r="N868">
            <v>0</v>
          </cell>
          <cell r="O868">
            <v>0</v>
          </cell>
          <cell r="P868">
            <v>0</v>
          </cell>
          <cell r="Q868">
            <v>0</v>
          </cell>
          <cell r="R868">
            <v>0</v>
          </cell>
        </row>
        <row r="869">
          <cell r="B869" t="str">
            <v>Chiaro</v>
          </cell>
          <cell r="C869">
            <v>0</v>
          </cell>
          <cell r="D869">
            <v>0</v>
          </cell>
          <cell r="E869">
            <v>0</v>
          </cell>
          <cell r="F869">
            <v>0</v>
          </cell>
          <cell r="G869">
            <v>0</v>
          </cell>
          <cell r="H869">
            <v>0</v>
          </cell>
          <cell r="I869">
            <v>0</v>
          </cell>
          <cell r="K869" t="str">
            <v>Chiaro</v>
          </cell>
          <cell r="L869">
            <v>0</v>
          </cell>
          <cell r="M869">
            <v>0</v>
          </cell>
          <cell r="N869">
            <v>0</v>
          </cell>
          <cell r="O869">
            <v>0</v>
          </cell>
          <cell r="P869">
            <v>0</v>
          </cell>
          <cell r="Q869">
            <v>0</v>
          </cell>
          <cell r="R869">
            <v>0</v>
          </cell>
        </row>
        <row r="870">
          <cell r="B870" t="str">
            <v>Ciena</v>
          </cell>
          <cell r="C870">
            <v>0</v>
          </cell>
          <cell r="D870">
            <v>0</v>
          </cell>
          <cell r="E870">
            <v>0</v>
          </cell>
          <cell r="F870">
            <v>0</v>
          </cell>
          <cell r="G870">
            <v>0</v>
          </cell>
          <cell r="H870">
            <v>0</v>
          </cell>
          <cell r="I870">
            <v>0</v>
          </cell>
          <cell r="K870" t="str">
            <v>Ciena</v>
          </cell>
          <cell r="L870">
            <v>0</v>
          </cell>
          <cell r="M870">
            <v>0</v>
          </cell>
          <cell r="N870">
            <v>0</v>
          </cell>
          <cell r="O870">
            <v>0</v>
          </cell>
          <cell r="P870">
            <v>0</v>
          </cell>
          <cell r="Q870">
            <v>0</v>
          </cell>
          <cell r="R870">
            <v>0</v>
          </cell>
        </row>
        <row r="871">
          <cell r="B871" t="str">
            <v>Cisco</v>
          </cell>
          <cell r="C871">
            <v>21</v>
          </cell>
          <cell r="D871">
            <v>31</v>
          </cell>
          <cell r="E871">
            <v>8</v>
          </cell>
          <cell r="F871">
            <v>0</v>
          </cell>
          <cell r="G871">
            <v>6</v>
          </cell>
          <cell r="H871">
            <v>0</v>
          </cell>
          <cell r="I871">
            <v>66</v>
          </cell>
          <cell r="K871" t="str">
            <v>Cisco</v>
          </cell>
          <cell r="L871">
            <v>56</v>
          </cell>
          <cell r="M871">
            <v>611</v>
          </cell>
          <cell r="N871">
            <v>247</v>
          </cell>
          <cell r="O871">
            <v>0</v>
          </cell>
          <cell r="P871">
            <v>216</v>
          </cell>
          <cell r="Q871">
            <v>0</v>
          </cell>
          <cell r="R871">
            <v>1130</v>
          </cell>
        </row>
        <row r="872">
          <cell r="B872" t="str">
            <v>Cosine</v>
          </cell>
          <cell r="C872">
            <v>0</v>
          </cell>
          <cell r="D872">
            <v>0</v>
          </cell>
          <cell r="E872">
            <v>0</v>
          </cell>
          <cell r="F872">
            <v>0</v>
          </cell>
          <cell r="G872">
            <v>0</v>
          </cell>
          <cell r="H872">
            <v>0</v>
          </cell>
          <cell r="I872">
            <v>0</v>
          </cell>
          <cell r="K872" t="str">
            <v>Cosine</v>
          </cell>
          <cell r="L872">
            <v>0</v>
          </cell>
          <cell r="M872">
            <v>0</v>
          </cell>
          <cell r="N872">
            <v>0</v>
          </cell>
          <cell r="O872">
            <v>0</v>
          </cell>
          <cell r="P872">
            <v>0</v>
          </cell>
          <cell r="Q872">
            <v>0</v>
          </cell>
          <cell r="R872">
            <v>0</v>
          </cell>
        </row>
        <row r="873">
          <cell r="B873" t="str">
            <v>ECI Telecom</v>
          </cell>
          <cell r="C873">
            <v>0</v>
          </cell>
          <cell r="D873">
            <v>0</v>
          </cell>
          <cell r="E873">
            <v>0</v>
          </cell>
          <cell r="F873">
            <v>0</v>
          </cell>
          <cell r="G873">
            <v>0</v>
          </cell>
          <cell r="H873">
            <v>0</v>
          </cell>
          <cell r="I873">
            <v>0</v>
          </cell>
          <cell r="K873" t="str">
            <v>ECI Telecom</v>
          </cell>
          <cell r="L873">
            <v>0</v>
          </cell>
          <cell r="M873">
            <v>0</v>
          </cell>
          <cell r="N873">
            <v>0</v>
          </cell>
          <cell r="O873">
            <v>0</v>
          </cell>
          <cell r="P873">
            <v>0</v>
          </cell>
          <cell r="Q873">
            <v>0</v>
          </cell>
          <cell r="R873">
            <v>0</v>
          </cell>
        </row>
        <row r="874">
          <cell r="B874" t="str">
            <v>Equipe</v>
          </cell>
          <cell r="C874">
            <v>0</v>
          </cell>
          <cell r="D874">
            <v>0</v>
          </cell>
          <cell r="E874">
            <v>0</v>
          </cell>
          <cell r="F874">
            <v>0</v>
          </cell>
          <cell r="G874">
            <v>0</v>
          </cell>
          <cell r="H874">
            <v>0</v>
          </cell>
          <cell r="I874">
            <v>0</v>
          </cell>
          <cell r="K874" t="str">
            <v>Equipe</v>
          </cell>
          <cell r="L874">
            <v>0</v>
          </cell>
          <cell r="M874">
            <v>0</v>
          </cell>
          <cell r="N874">
            <v>0</v>
          </cell>
          <cell r="O874">
            <v>0</v>
          </cell>
          <cell r="P874">
            <v>0</v>
          </cell>
          <cell r="Q874">
            <v>0</v>
          </cell>
          <cell r="R874">
            <v>0</v>
          </cell>
        </row>
        <row r="875">
          <cell r="B875" t="str">
            <v>Ericsson</v>
          </cell>
          <cell r="C875">
            <v>0</v>
          </cell>
          <cell r="D875">
            <v>0</v>
          </cell>
          <cell r="E875">
            <v>0</v>
          </cell>
          <cell r="F875">
            <v>0</v>
          </cell>
          <cell r="G875">
            <v>0</v>
          </cell>
          <cell r="H875">
            <v>2</v>
          </cell>
          <cell r="I875">
            <v>2</v>
          </cell>
          <cell r="K875" t="str">
            <v>Ericsson</v>
          </cell>
          <cell r="L875">
            <v>0</v>
          </cell>
          <cell r="M875">
            <v>0</v>
          </cell>
          <cell r="N875">
            <v>0</v>
          </cell>
          <cell r="O875">
            <v>0</v>
          </cell>
          <cell r="P875">
            <v>0</v>
          </cell>
          <cell r="Q875">
            <v>9</v>
          </cell>
          <cell r="R875">
            <v>9</v>
          </cell>
        </row>
        <row r="876">
          <cell r="B876" t="str">
            <v>Extreme</v>
          </cell>
          <cell r="C876">
            <v>0</v>
          </cell>
          <cell r="D876">
            <v>0</v>
          </cell>
          <cell r="E876">
            <v>0</v>
          </cell>
          <cell r="F876">
            <v>0</v>
          </cell>
          <cell r="G876">
            <v>0</v>
          </cell>
          <cell r="H876">
            <v>0</v>
          </cell>
          <cell r="I876">
            <v>0</v>
          </cell>
          <cell r="K876" t="str">
            <v>Extreme</v>
          </cell>
          <cell r="L876">
            <v>0</v>
          </cell>
          <cell r="M876">
            <v>0</v>
          </cell>
          <cell r="N876">
            <v>0</v>
          </cell>
          <cell r="O876">
            <v>0</v>
          </cell>
          <cell r="P876">
            <v>0</v>
          </cell>
          <cell r="Q876">
            <v>0</v>
          </cell>
          <cell r="R876">
            <v>0</v>
          </cell>
        </row>
        <row r="877">
          <cell r="B877" t="str">
            <v>Force10</v>
          </cell>
          <cell r="C877">
            <v>0</v>
          </cell>
          <cell r="D877">
            <v>0</v>
          </cell>
          <cell r="E877">
            <v>0</v>
          </cell>
          <cell r="F877">
            <v>0</v>
          </cell>
          <cell r="G877">
            <v>0</v>
          </cell>
          <cell r="H877">
            <v>0</v>
          </cell>
          <cell r="I877">
            <v>0</v>
          </cell>
          <cell r="K877" t="str">
            <v>Force10</v>
          </cell>
          <cell r="L877">
            <v>0</v>
          </cell>
          <cell r="M877">
            <v>0</v>
          </cell>
          <cell r="N877">
            <v>0</v>
          </cell>
          <cell r="O877">
            <v>0</v>
          </cell>
          <cell r="P877">
            <v>0</v>
          </cell>
          <cell r="Q877">
            <v>0</v>
          </cell>
          <cell r="R877">
            <v>0</v>
          </cell>
        </row>
        <row r="878">
          <cell r="B878" t="str">
            <v>Fujitsu</v>
          </cell>
          <cell r="C878">
            <v>0</v>
          </cell>
          <cell r="D878">
            <v>0</v>
          </cell>
          <cell r="E878">
            <v>0</v>
          </cell>
          <cell r="F878">
            <v>0</v>
          </cell>
          <cell r="G878">
            <v>0</v>
          </cell>
          <cell r="H878">
            <v>0</v>
          </cell>
          <cell r="I878">
            <v>0</v>
          </cell>
          <cell r="K878" t="str">
            <v>Fujitsu</v>
          </cell>
          <cell r="L878">
            <v>0</v>
          </cell>
          <cell r="M878">
            <v>0</v>
          </cell>
          <cell r="N878">
            <v>0</v>
          </cell>
          <cell r="O878">
            <v>0</v>
          </cell>
          <cell r="P878">
            <v>0</v>
          </cell>
          <cell r="Q878">
            <v>0</v>
          </cell>
          <cell r="R878">
            <v>0</v>
          </cell>
        </row>
        <row r="879">
          <cell r="B879" t="str">
            <v>Hammerhead Systems</v>
          </cell>
          <cell r="C879">
            <v>0</v>
          </cell>
          <cell r="D879">
            <v>0</v>
          </cell>
          <cell r="E879">
            <v>0</v>
          </cell>
          <cell r="F879">
            <v>0</v>
          </cell>
          <cell r="G879">
            <v>0</v>
          </cell>
          <cell r="H879">
            <v>0</v>
          </cell>
          <cell r="I879">
            <v>0</v>
          </cell>
          <cell r="K879" t="str">
            <v>Hammerhead Systems</v>
          </cell>
          <cell r="L879">
            <v>0</v>
          </cell>
          <cell r="M879">
            <v>0</v>
          </cell>
          <cell r="N879">
            <v>0</v>
          </cell>
          <cell r="O879">
            <v>0</v>
          </cell>
          <cell r="P879">
            <v>0</v>
          </cell>
          <cell r="Q879">
            <v>0</v>
          </cell>
          <cell r="R879">
            <v>0</v>
          </cell>
        </row>
        <row r="880">
          <cell r="B880" t="str">
            <v>Hitachi</v>
          </cell>
          <cell r="C880">
            <v>0</v>
          </cell>
          <cell r="D880">
            <v>0</v>
          </cell>
          <cell r="E880">
            <v>0</v>
          </cell>
          <cell r="F880">
            <v>0</v>
          </cell>
          <cell r="G880">
            <v>0</v>
          </cell>
          <cell r="H880">
            <v>0</v>
          </cell>
          <cell r="I880">
            <v>0</v>
          </cell>
          <cell r="K880" t="str">
            <v>Hitachi</v>
          </cell>
          <cell r="L880">
            <v>0</v>
          </cell>
          <cell r="M880">
            <v>0</v>
          </cell>
          <cell r="N880">
            <v>0</v>
          </cell>
          <cell r="O880">
            <v>0</v>
          </cell>
          <cell r="P880">
            <v>0</v>
          </cell>
          <cell r="Q880">
            <v>0</v>
          </cell>
          <cell r="R880">
            <v>0</v>
          </cell>
        </row>
        <row r="881">
          <cell r="B881" t="str">
            <v>Hitachi Cable</v>
          </cell>
          <cell r="C881">
            <v>0</v>
          </cell>
          <cell r="D881">
            <v>0</v>
          </cell>
          <cell r="E881">
            <v>0</v>
          </cell>
          <cell r="F881">
            <v>0</v>
          </cell>
          <cell r="G881">
            <v>0</v>
          </cell>
          <cell r="H881">
            <v>0</v>
          </cell>
          <cell r="I881">
            <v>0</v>
          </cell>
          <cell r="K881" t="str">
            <v>Hitachi Cable</v>
          </cell>
          <cell r="L881">
            <v>0</v>
          </cell>
          <cell r="M881">
            <v>0</v>
          </cell>
          <cell r="N881">
            <v>0</v>
          </cell>
          <cell r="O881">
            <v>0</v>
          </cell>
          <cell r="P881">
            <v>0</v>
          </cell>
          <cell r="Q881">
            <v>0</v>
          </cell>
          <cell r="R881">
            <v>0</v>
          </cell>
        </row>
        <row r="882">
          <cell r="B882" t="str">
            <v>Huawei</v>
          </cell>
          <cell r="C882">
            <v>0</v>
          </cell>
          <cell r="D882">
            <v>0</v>
          </cell>
          <cell r="E882">
            <v>0</v>
          </cell>
          <cell r="F882">
            <v>0</v>
          </cell>
          <cell r="G882">
            <v>3</v>
          </cell>
          <cell r="H882">
            <v>0</v>
          </cell>
          <cell r="I882">
            <v>3</v>
          </cell>
          <cell r="K882" t="str">
            <v>Huawei</v>
          </cell>
          <cell r="L882">
            <v>0</v>
          </cell>
          <cell r="M882">
            <v>0</v>
          </cell>
          <cell r="N882">
            <v>0</v>
          </cell>
          <cell r="O882">
            <v>0</v>
          </cell>
          <cell r="P882">
            <v>2902</v>
          </cell>
          <cell r="Q882">
            <v>0</v>
          </cell>
          <cell r="R882">
            <v>2902</v>
          </cell>
        </row>
        <row r="883">
          <cell r="B883" t="str">
            <v>Hyperchip</v>
          </cell>
          <cell r="C883">
            <v>0</v>
          </cell>
          <cell r="D883">
            <v>0</v>
          </cell>
          <cell r="E883">
            <v>0</v>
          </cell>
          <cell r="F883">
            <v>0</v>
          </cell>
          <cell r="G883">
            <v>0</v>
          </cell>
          <cell r="H883">
            <v>0</v>
          </cell>
          <cell r="I883">
            <v>0</v>
          </cell>
          <cell r="K883" t="str">
            <v>Hyperchip</v>
          </cell>
          <cell r="L883">
            <v>0</v>
          </cell>
          <cell r="M883">
            <v>0</v>
          </cell>
          <cell r="N883">
            <v>0</v>
          </cell>
          <cell r="O883">
            <v>0</v>
          </cell>
          <cell r="P883">
            <v>0</v>
          </cell>
          <cell r="Q883">
            <v>0</v>
          </cell>
          <cell r="R883">
            <v>0</v>
          </cell>
        </row>
        <row r="884">
          <cell r="B884" t="str">
            <v>Juniper</v>
          </cell>
          <cell r="C884">
            <v>4</v>
          </cell>
          <cell r="D884">
            <v>1</v>
          </cell>
          <cell r="E884">
            <v>1</v>
          </cell>
          <cell r="F884">
            <v>0</v>
          </cell>
          <cell r="G884">
            <v>0</v>
          </cell>
          <cell r="H884">
            <v>0</v>
          </cell>
          <cell r="I884">
            <v>6</v>
          </cell>
          <cell r="K884" t="str">
            <v>Juniper</v>
          </cell>
          <cell r="L884">
            <v>6</v>
          </cell>
          <cell r="M884">
            <v>33</v>
          </cell>
          <cell r="N884">
            <v>12</v>
          </cell>
          <cell r="O884">
            <v>0</v>
          </cell>
          <cell r="P884">
            <v>0</v>
          </cell>
          <cell r="Q884">
            <v>0</v>
          </cell>
          <cell r="R884">
            <v>51</v>
          </cell>
        </row>
        <row r="885">
          <cell r="B885" t="str">
            <v>Laurel Networks</v>
          </cell>
          <cell r="C885">
            <v>0</v>
          </cell>
          <cell r="D885">
            <v>0</v>
          </cell>
          <cell r="E885">
            <v>0</v>
          </cell>
          <cell r="F885">
            <v>0</v>
          </cell>
          <cell r="G885">
            <v>0</v>
          </cell>
          <cell r="H885">
            <v>0</v>
          </cell>
          <cell r="I885">
            <v>0</v>
          </cell>
          <cell r="K885" t="str">
            <v>Laurel Networks</v>
          </cell>
          <cell r="L885">
            <v>0</v>
          </cell>
          <cell r="M885">
            <v>0</v>
          </cell>
          <cell r="N885">
            <v>0</v>
          </cell>
          <cell r="O885">
            <v>0</v>
          </cell>
          <cell r="P885">
            <v>0</v>
          </cell>
          <cell r="Q885">
            <v>0</v>
          </cell>
          <cell r="R885">
            <v>0</v>
          </cell>
        </row>
        <row r="886">
          <cell r="B886" t="str">
            <v>Lucent</v>
          </cell>
          <cell r="C886">
            <v>0</v>
          </cell>
          <cell r="D886">
            <v>0</v>
          </cell>
          <cell r="E886">
            <v>0</v>
          </cell>
          <cell r="F886">
            <v>0</v>
          </cell>
          <cell r="G886">
            <v>0</v>
          </cell>
          <cell r="H886">
            <v>0</v>
          </cell>
          <cell r="I886">
            <v>0</v>
          </cell>
          <cell r="K886" t="str">
            <v>Lucent</v>
          </cell>
          <cell r="L886">
            <v>0</v>
          </cell>
          <cell r="M886">
            <v>0</v>
          </cell>
          <cell r="N886">
            <v>0</v>
          </cell>
          <cell r="O886">
            <v>0</v>
          </cell>
          <cell r="P886">
            <v>0</v>
          </cell>
          <cell r="Q886">
            <v>0</v>
          </cell>
          <cell r="R886">
            <v>0</v>
          </cell>
        </row>
        <row r="887">
          <cell r="B887" t="str">
            <v>NEC</v>
          </cell>
          <cell r="C887">
            <v>0</v>
          </cell>
          <cell r="D887">
            <v>0</v>
          </cell>
          <cell r="E887">
            <v>0</v>
          </cell>
          <cell r="F887">
            <v>0</v>
          </cell>
          <cell r="G887">
            <v>0</v>
          </cell>
          <cell r="H887">
            <v>0</v>
          </cell>
          <cell r="I887">
            <v>0</v>
          </cell>
          <cell r="K887" t="str">
            <v>NEC</v>
          </cell>
          <cell r="L887">
            <v>0</v>
          </cell>
          <cell r="M887">
            <v>0</v>
          </cell>
          <cell r="N887">
            <v>0</v>
          </cell>
          <cell r="O887">
            <v>0</v>
          </cell>
          <cell r="P887">
            <v>0</v>
          </cell>
          <cell r="Q887">
            <v>0</v>
          </cell>
          <cell r="R887">
            <v>0</v>
          </cell>
        </row>
        <row r="888">
          <cell r="B888" t="str">
            <v>Nokia Siemens Networks</v>
          </cell>
          <cell r="C888">
            <v>0</v>
          </cell>
          <cell r="D888">
            <v>0</v>
          </cell>
          <cell r="E888">
            <v>0</v>
          </cell>
          <cell r="F888">
            <v>0</v>
          </cell>
          <cell r="G888">
            <v>0</v>
          </cell>
          <cell r="H888">
            <v>0</v>
          </cell>
          <cell r="I888">
            <v>0</v>
          </cell>
          <cell r="K888" t="str">
            <v>Nokia Siemens Networks</v>
          </cell>
          <cell r="L888">
            <v>0</v>
          </cell>
          <cell r="M888">
            <v>0</v>
          </cell>
          <cell r="N888">
            <v>0</v>
          </cell>
          <cell r="O888">
            <v>0</v>
          </cell>
          <cell r="P888">
            <v>0</v>
          </cell>
          <cell r="Q888">
            <v>0</v>
          </cell>
          <cell r="R888">
            <v>0</v>
          </cell>
        </row>
        <row r="889">
          <cell r="B889" t="str">
            <v>Nortel</v>
          </cell>
          <cell r="C889">
            <v>0</v>
          </cell>
          <cell r="D889">
            <v>0</v>
          </cell>
          <cell r="E889">
            <v>0</v>
          </cell>
          <cell r="F889">
            <v>0</v>
          </cell>
          <cell r="G889">
            <v>1</v>
          </cell>
          <cell r="H889">
            <v>10</v>
          </cell>
          <cell r="I889">
            <v>11</v>
          </cell>
          <cell r="K889" t="str">
            <v>Nortel</v>
          </cell>
          <cell r="L889">
            <v>0</v>
          </cell>
          <cell r="M889">
            <v>0</v>
          </cell>
          <cell r="N889">
            <v>0</v>
          </cell>
          <cell r="O889">
            <v>0</v>
          </cell>
          <cell r="P889">
            <v>0</v>
          </cell>
          <cell r="Q889">
            <v>47</v>
          </cell>
          <cell r="R889">
            <v>47</v>
          </cell>
        </row>
        <row r="890">
          <cell r="B890" t="str">
            <v>Procket</v>
          </cell>
          <cell r="C890">
            <v>0</v>
          </cell>
          <cell r="D890">
            <v>0</v>
          </cell>
          <cell r="E890">
            <v>0</v>
          </cell>
          <cell r="F890">
            <v>0</v>
          </cell>
          <cell r="G890">
            <v>0</v>
          </cell>
          <cell r="H890">
            <v>0</v>
          </cell>
          <cell r="I890">
            <v>0</v>
          </cell>
          <cell r="K890" t="str">
            <v>Procket</v>
          </cell>
          <cell r="L890">
            <v>0</v>
          </cell>
          <cell r="M890">
            <v>0</v>
          </cell>
          <cell r="N890">
            <v>0</v>
          </cell>
          <cell r="O890">
            <v>0</v>
          </cell>
          <cell r="P890">
            <v>0</v>
          </cell>
          <cell r="Q890">
            <v>0</v>
          </cell>
          <cell r="R890">
            <v>0</v>
          </cell>
        </row>
        <row r="891">
          <cell r="B891" t="str">
            <v>Quarry</v>
          </cell>
          <cell r="C891">
            <v>0</v>
          </cell>
          <cell r="D891">
            <v>0</v>
          </cell>
          <cell r="E891">
            <v>0</v>
          </cell>
          <cell r="F891">
            <v>0</v>
          </cell>
          <cell r="G891">
            <v>0</v>
          </cell>
          <cell r="H891">
            <v>0</v>
          </cell>
          <cell r="I891">
            <v>0</v>
          </cell>
          <cell r="K891" t="str">
            <v>Quarry</v>
          </cell>
          <cell r="L891">
            <v>0</v>
          </cell>
          <cell r="M891">
            <v>0</v>
          </cell>
          <cell r="N891">
            <v>0</v>
          </cell>
          <cell r="O891">
            <v>0</v>
          </cell>
          <cell r="P891">
            <v>0</v>
          </cell>
          <cell r="Q891">
            <v>0</v>
          </cell>
          <cell r="R891">
            <v>0</v>
          </cell>
        </row>
        <row r="892">
          <cell r="B892" t="str">
            <v>Redback</v>
          </cell>
          <cell r="C892">
            <v>0</v>
          </cell>
          <cell r="D892">
            <v>0</v>
          </cell>
          <cell r="E892">
            <v>0</v>
          </cell>
          <cell r="F892">
            <v>0</v>
          </cell>
          <cell r="G892">
            <v>0</v>
          </cell>
          <cell r="H892">
            <v>0</v>
          </cell>
          <cell r="I892">
            <v>0</v>
          </cell>
          <cell r="K892" t="str">
            <v>Redback</v>
          </cell>
          <cell r="L892">
            <v>0</v>
          </cell>
          <cell r="M892">
            <v>0</v>
          </cell>
          <cell r="N892">
            <v>0</v>
          </cell>
          <cell r="O892">
            <v>0</v>
          </cell>
          <cell r="P892">
            <v>0</v>
          </cell>
          <cell r="Q892">
            <v>0</v>
          </cell>
          <cell r="R892">
            <v>0</v>
          </cell>
        </row>
        <row r="893">
          <cell r="B893" t="str">
            <v>Riverstone</v>
          </cell>
          <cell r="C893">
            <v>0</v>
          </cell>
          <cell r="D893">
            <v>0</v>
          </cell>
          <cell r="E893">
            <v>0</v>
          </cell>
          <cell r="F893">
            <v>0</v>
          </cell>
          <cell r="G893">
            <v>0</v>
          </cell>
          <cell r="H893">
            <v>0</v>
          </cell>
          <cell r="I893">
            <v>0</v>
          </cell>
          <cell r="K893" t="str">
            <v>Riverstone</v>
          </cell>
          <cell r="L893">
            <v>0</v>
          </cell>
          <cell r="M893">
            <v>0</v>
          </cell>
          <cell r="N893">
            <v>0</v>
          </cell>
          <cell r="O893">
            <v>0</v>
          </cell>
          <cell r="P893">
            <v>0</v>
          </cell>
          <cell r="Q893">
            <v>0</v>
          </cell>
          <cell r="R893">
            <v>0</v>
          </cell>
        </row>
        <row r="894">
          <cell r="B894" t="str">
            <v>Tellabs</v>
          </cell>
          <cell r="C894">
            <v>0</v>
          </cell>
          <cell r="D894">
            <v>0</v>
          </cell>
          <cell r="E894">
            <v>0</v>
          </cell>
          <cell r="F894">
            <v>0</v>
          </cell>
          <cell r="G894">
            <v>0</v>
          </cell>
          <cell r="H894">
            <v>0</v>
          </cell>
          <cell r="I894">
            <v>0</v>
          </cell>
          <cell r="K894" t="str">
            <v>Tellabs</v>
          </cell>
          <cell r="L894">
            <v>0</v>
          </cell>
          <cell r="M894">
            <v>0</v>
          </cell>
          <cell r="N894">
            <v>0</v>
          </cell>
          <cell r="O894">
            <v>0</v>
          </cell>
          <cell r="P894">
            <v>0</v>
          </cell>
          <cell r="Q894">
            <v>0</v>
          </cell>
          <cell r="R894">
            <v>0</v>
          </cell>
        </row>
        <row r="895">
          <cell r="B895" t="str">
            <v>ZTE</v>
          </cell>
          <cell r="C895">
            <v>0</v>
          </cell>
          <cell r="D895">
            <v>0</v>
          </cell>
          <cell r="E895">
            <v>0</v>
          </cell>
          <cell r="F895">
            <v>0</v>
          </cell>
          <cell r="G895">
            <v>0</v>
          </cell>
          <cell r="H895">
            <v>0</v>
          </cell>
          <cell r="I895">
            <v>0</v>
          </cell>
          <cell r="K895" t="str">
            <v>ZTE</v>
          </cell>
          <cell r="L895">
            <v>0</v>
          </cell>
          <cell r="M895">
            <v>0</v>
          </cell>
          <cell r="N895">
            <v>0</v>
          </cell>
          <cell r="O895">
            <v>0</v>
          </cell>
          <cell r="P895">
            <v>0</v>
          </cell>
          <cell r="Q895">
            <v>0</v>
          </cell>
          <cell r="R895">
            <v>0</v>
          </cell>
        </row>
        <row r="896">
          <cell r="B896" t="str">
            <v>Other</v>
          </cell>
          <cell r="C896">
            <v>0</v>
          </cell>
          <cell r="D896">
            <v>0</v>
          </cell>
          <cell r="E896">
            <v>0</v>
          </cell>
          <cell r="F896">
            <v>0</v>
          </cell>
          <cell r="G896">
            <v>0</v>
          </cell>
          <cell r="H896">
            <v>0</v>
          </cell>
          <cell r="I896">
            <v>0</v>
          </cell>
          <cell r="K896" t="str">
            <v>Other</v>
          </cell>
          <cell r="L896">
            <v>0</v>
          </cell>
          <cell r="M896">
            <v>0</v>
          </cell>
          <cell r="N896">
            <v>0</v>
          </cell>
          <cell r="O896">
            <v>0</v>
          </cell>
          <cell r="P896">
            <v>0</v>
          </cell>
          <cell r="Q896">
            <v>0</v>
          </cell>
          <cell r="R896">
            <v>0</v>
          </cell>
        </row>
        <row r="897">
          <cell r="B897" t="str">
            <v>Total</v>
          </cell>
          <cell r="C897">
            <v>25</v>
          </cell>
          <cell r="D897">
            <v>37</v>
          </cell>
          <cell r="E897">
            <v>9</v>
          </cell>
          <cell r="F897">
            <v>0</v>
          </cell>
          <cell r="G897">
            <v>10</v>
          </cell>
          <cell r="H897">
            <v>27</v>
          </cell>
          <cell r="I897">
            <v>108</v>
          </cell>
          <cell r="K897" t="str">
            <v>Total</v>
          </cell>
          <cell r="L897">
            <v>62</v>
          </cell>
          <cell r="M897">
            <v>676</v>
          </cell>
          <cell r="N897">
            <v>259</v>
          </cell>
          <cell r="O897">
            <v>0</v>
          </cell>
          <cell r="P897">
            <v>3118</v>
          </cell>
          <cell r="Q897">
            <v>144</v>
          </cell>
          <cell r="R897">
            <v>4259</v>
          </cell>
        </row>
        <row r="901">
          <cell r="B901" t="str">
            <v>Vendor</v>
          </cell>
          <cell r="C901" t="str">
            <v>Core IP/MPLS</v>
          </cell>
          <cell r="D901" t="str">
            <v xml:space="preserve">Edge IP/MPLS </v>
          </cell>
          <cell r="E901" t="str">
            <v>Subscriber Service Router</v>
          </cell>
          <cell r="F901" t="str">
            <v>BRAS</v>
          </cell>
          <cell r="G901" t="str">
            <v>IP/Ethernet</v>
          </cell>
          <cell r="H901" t="str">
            <v>ATM/MPLS</v>
          </cell>
          <cell r="I901" t="str">
            <v>Total IPS</v>
          </cell>
          <cell r="K901" t="str">
            <v>Vendor</v>
          </cell>
          <cell r="L901" t="str">
            <v>Core IP/MPLS</v>
          </cell>
          <cell r="M901" t="str">
            <v>Edge IP/MPLS</v>
          </cell>
          <cell r="N901" t="str">
            <v>Subscriber Service Router</v>
          </cell>
          <cell r="O901" t="str">
            <v>BRAS</v>
          </cell>
          <cell r="P901" t="str">
            <v>IP/Ethernet</v>
          </cell>
          <cell r="Q901" t="str">
            <v>ATM/MPLS</v>
          </cell>
          <cell r="R901" t="str">
            <v>Total IPS</v>
          </cell>
        </row>
        <row r="902">
          <cell r="B902" t="str">
            <v>Alaxala Networks</v>
          </cell>
          <cell r="C902">
            <v>0</v>
          </cell>
          <cell r="D902">
            <v>0</v>
          </cell>
          <cell r="E902">
            <v>0</v>
          </cell>
          <cell r="F902">
            <v>0</v>
          </cell>
          <cell r="G902">
            <v>0</v>
          </cell>
          <cell r="H902">
            <v>0</v>
          </cell>
          <cell r="I902">
            <v>0</v>
          </cell>
          <cell r="K902" t="str">
            <v>Alaxala Networks</v>
          </cell>
          <cell r="L902">
            <v>0</v>
          </cell>
          <cell r="M902">
            <v>0</v>
          </cell>
          <cell r="N902">
            <v>0</v>
          </cell>
          <cell r="O902">
            <v>0</v>
          </cell>
          <cell r="P902">
            <v>0</v>
          </cell>
          <cell r="Q902">
            <v>0</v>
          </cell>
          <cell r="R902">
            <v>0</v>
          </cell>
        </row>
        <row r="903">
          <cell r="B903" t="str">
            <v>Alcatel-Lucent</v>
          </cell>
          <cell r="C903">
            <v>0</v>
          </cell>
          <cell r="D903">
            <v>11</v>
          </cell>
          <cell r="E903">
            <v>0</v>
          </cell>
          <cell r="F903">
            <v>0</v>
          </cell>
          <cell r="G903">
            <v>0</v>
          </cell>
          <cell r="H903">
            <v>5</v>
          </cell>
          <cell r="I903">
            <v>16</v>
          </cell>
          <cell r="K903" t="str">
            <v>Alcatel-Lucent</v>
          </cell>
          <cell r="L903">
            <v>0</v>
          </cell>
          <cell r="M903">
            <v>85</v>
          </cell>
          <cell r="N903">
            <v>0</v>
          </cell>
          <cell r="O903">
            <v>0</v>
          </cell>
          <cell r="P903">
            <v>0</v>
          </cell>
          <cell r="Q903">
            <v>30</v>
          </cell>
          <cell r="R903">
            <v>115</v>
          </cell>
        </row>
        <row r="904">
          <cell r="B904" t="str">
            <v>Atrica</v>
          </cell>
          <cell r="C904">
            <v>0</v>
          </cell>
          <cell r="D904">
            <v>0</v>
          </cell>
          <cell r="E904">
            <v>0</v>
          </cell>
          <cell r="F904">
            <v>0</v>
          </cell>
          <cell r="G904">
            <v>0</v>
          </cell>
          <cell r="H904">
            <v>0</v>
          </cell>
          <cell r="I904">
            <v>0</v>
          </cell>
          <cell r="K904" t="str">
            <v>Atrica</v>
          </cell>
          <cell r="L904">
            <v>0</v>
          </cell>
          <cell r="M904">
            <v>0</v>
          </cell>
          <cell r="N904">
            <v>0</v>
          </cell>
          <cell r="O904">
            <v>0</v>
          </cell>
          <cell r="P904">
            <v>0</v>
          </cell>
          <cell r="Q904">
            <v>0</v>
          </cell>
          <cell r="R904">
            <v>0</v>
          </cell>
        </row>
        <row r="905">
          <cell r="B905" t="str">
            <v>Avici</v>
          </cell>
          <cell r="C905">
            <v>0</v>
          </cell>
          <cell r="D905">
            <v>0</v>
          </cell>
          <cell r="E905">
            <v>0</v>
          </cell>
          <cell r="F905">
            <v>0</v>
          </cell>
          <cell r="G905">
            <v>0</v>
          </cell>
          <cell r="H905">
            <v>0</v>
          </cell>
          <cell r="I905">
            <v>0</v>
          </cell>
          <cell r="K905" t="str">
            <v>Avici</v>
          </cell>
          <cell r="L905">
            <v>0</v>
          </cell>
          <cell r="M905">
            <v>0</v>
          </cell>
          <cell r="N905">
            <v>0</v>
          </cell>
          <cell r="O905">
            <v>0</v>
          </cell>
          <cell r="P905">
            <v>0</v>
          </cell>
          <cell r="Q905">
            <v>0</v>
          </cell>
          <cell r="R905">
            <v>0</v>
          </cell>
        </row>
        <row r="906">
          <cell r="B906" t="str">
            <v>Brocade</v>
          </cell>
          <cell r="C906">
            <v>0</v>
          </cell>
          <cell r="D906">
            <v>0</v>
          </cell>
          <cell r="E906">
            <v>0</v>
          </cell>
          <cell r="F906">
            <v>0</v>
          </cell>
          <cell r="G906">
            <v>0</v>
          </cell>
          <cell r="H906">
            <v>0</v>
          </cell>
          <cell r="I906">
            <v>0</v>
          </cell>
          <cell r="K906" t="str">
            <v>Brocade</v>
          </cell>
          <cell r="L906">
            <v>0</v>
          </cell>
          <cell r="M906">
            <v>0</v>
          </cell>
          <cell r="N906">
            <v>0</v>
          </cell>
          <cell r="O906">
            <v>0</v>
          </cell>
          <cell r="P906">
            <v>0</v>
          </cell>
          <cell r="Q906">
            <v>0</v>
          </cell>
          <cell r="R906">
            <v>0</v>
          </cell>
        </row>
        <row r="907">
          <cell r="B907" t="str">
            <v>Caspian</v>
          </cell>
          <cell r="C907">
            <v>0</v>
          </cell>
          <cell r="D907">
            <v>0</v>
          </cell>
          <cell r="E907">
            <v>0</v>
          </cell>
          <cell r="F907">
            <v>0</v>
          </cell>
          <cell r="G907">
            <v>0</v>
          </cell>
          <cell r="H907">
            <v>0</v>
          </cell>
          <cell r="I907">
            <v>0</v>
          </cell>
          <cell r="K907" t="str">
            <v>Caspian</v>
          </cell>
          <cell r="L907">
            <v>0</v>
          </cell>
          <cell r="M907">
            <v>0</v>
          </cell>
          <cell r="N907">
            <v>0</v>
          </cell>
          <cell r="O907">
            <v>0</v>
          </cell>
          <cell r="P907">
            <v>0</v>
          </cell>
          <cell r="Q907">
            <v>0</v>
          </cell>
          <cell r="R907">
            <v>0</v>
          </cell>
        </row>
        <row r="908">
          <cell r="B908" t="str">
            <v>Chiaro</v>
          </cell>
          <cell r="C908">
            <v>0</v>
          </cell>
          <cell r="D908">
            <v>0</v>
          </cell>
          <cell r="E908">
            <v>0</v>
          </cell>
          <cell r="F908">
            <v>0</v>
          </cell>
          <cell r="G908">
            <v>0</v>
          </cell>
          <cell r="H908">
            <v>0</v>
          </cell>
          <cell r="I908">
            <v>0</v>
          </cell>
          <cell r="K908" t="str">
            <v>Chiaro</v>
          </cell>
          <cell r="L908">
            <v>0</v>
          </cell>
          <cell r="M908">
            <v>0</v>
          </cell>
          <cell r="N908">
            <v>0</v>
          </cell>
          <cell r="O908">
            <v>0</v>
          </cell>
          <cell r="P908">
            <v>0</v>
          </cell>
          <cell r="Q908">
            <v>0</v>
          </cell>
          <cell r="R908">
            <v>0</v>
          </cell>
        </row>
        <row r="909">
          <cell r="B909" t="str">
            <v>Ciena</v>
          </cell>
          <cell r="C909">
            <v>0</v>
          </cell>
          <cell r="D909">
            <v>0</v>
          </cell>
          <cell r="E909">
            <v>0</v>
          </cell>
          <cell r="F909">
            <v>0</v>
          </cell>
          <cell r="G909">
            <v>0</v>
          </cell>
          <cell r="H909">
            <v>0</v>
          </cell>
          <cell r="I909">
            <v>0</v>
          </cell>
          <cell r="K909" t="str">
            <v>Ciena</v>
          </cell>
          <cell r="L909">
            <v>0</v>
          </cell>
          <cell r="M909">
            <v>0</v>
          </cell>
          <cell r="N909">
            <v>0</v>
          </cell>
          <cell r="O909">
            <v>0</v>
          </cell>
          <cell r="P909">
            <v>0</v>
          </cell>
          <cell r="Q909">
            <v>0</v>
          </cell>
          <cell r="R909">
            <v>0</v>
          </cell>
        </row>
        <row r="910">
          <cell r="B910" t="str">
            <v>Cisco</v>
          </cell>
          <cell r="C910">
            <v>21</v>
          </cell>
          <cell r="D910">
            <v>31</v>
          </cell>
          <cell r="E910">
            <v>6</v>
          </cell>
          <cell r="F910">
            <v>0</v>
          </cell>
          <cell r="G910">
            <v>6</v>
          </cell>
          <cell r="H910">
            <v>0</v>
          </cell>
          <cell r="I910">
            <v>64</v>
          </cell>
          <cell r="K910" t="str">
            <v>Cisco</v>
          </cell>
          <cell r="L910">
            <v>53</v>
          </cell>
          <cell r="M910">
            <v>602</v>
          </cell>
          <cell r="N910">
            <v>216</v>
          </cell>
          <cell r="O910">
            <v>0</v>
          </cell>
          <cell r="P910">
            <v>222</v>
          </cell>
          <cell r="Q910">
            <v>0</v>
          </cell>
          <cell r="R910">
            <v>1093</v>
          </cell>
        </row>
        <row r="911">
          <cell r="B911" t="str">
            <v>Cosine</v>
          </cell>
          <cell r="C911">
            <v>0</v>
          </cell>
          <cell r="D911">
            <v>0</v>
          </cell>
          <cell r="E911">
            <v>0</v>
          </cell>
          <cell r="F911">
            <v>0</v>
          </cell>
          <cell r="G911">
            <v>0</v>
          </cell>
          <cell r="H911">
            <v>0</v>
          </cell>
          <cell r="I911">
            <v>0</v>
          </cell>
          <cell r="K911" t="str">
            <v>Cosine</v>
          </cell>
          <cell r="L911">
            <v>0</v>
          </cell>
          <cell r="M911">
            <v>0</v>
          </cell>
          <cell r="N911">
            <v>0</v>
          </cell>
          <cell r="O911">
            <v>0</v>
          </cell>
          <cell r="P911">
            <v>0</v>
          </cell>
          <cell r="Q911">
            <v>0</v>
          </cell>
          <cell r="R911">
            <v>0</v>
          </cell>
        </row>
        <row r="912">
          <cell r="B912" t="str">
            <v>ECI Telecom</v>
          </cell>
          <cell r="C912">
            <v>0</v>
          </cell>
          <cell r="D912">
            <v>0</v>
          </cell>
          <cell r="E912">
            <v>0</v>
          </cell>
          <cell r="F912">
            <v>0</v>
          </cell>
          <cell r="G912">
            <v>0</v>
          </cell>
          <cell r="H912">
            <v>0</v>
          </cell>
          <cell r="I912">
            <v>0</v>
          </cell>
          <cell r="K912" t="str">
            <v>ECI Telecom</v>
          </cell>
          <cell r="L912">
            <v>0</v>
          </cell>
          <cell r="M912">
            <v>0</v>
          </cell>
          <cell r="N912">
            <v>0</v>
          </cell>
          <cell r="O912">
            <v>0</v>
          </cell>
          <cell r="P912">
            <v>0</v>
          </cell>
          <cell r="Q912">
            <v>0</v>
          </cell>
          <cell r="R912">
            <v>0</v>
          </cell>
        </row>
        <row r="913">
          <cell r="B913" t="str">
            <v>Equipe</v>
          </cell>
          <cell r="C913">
            <v>0</v>
          </cell>
          <cell r="D913">
            <v>0</v>
          </cell>
          <cell r="E913">
            <v>0</v>
          </cell>
          <cell r="F913">
            <v>0</v>
          </cell>
          <cell r="G913">
            <v>0</v>
          </cell>
          <cell r="H913">
            <v>0</v>
          </cell>
          <cell r="I913">
            <v>0</v>
          </cell>
          <cell r="K913" t="str">
            <v>Equipe</v>
          </cell>
          <cell r="L913">
            <v>0</v>
          </cell>
          <cell r="M913">
            <v>0</v>
          </cell>
          <cell r="N913">
            <v>0</v>
          </cell>
          <cell r="O913">
            <v>0</v>
          </cell>
          <cell r="P913">
            <v>0</v>
          </cell>
          <cell r="Q913">
            <v>0</v>
          </cell>
          <cell r="R913">
            <v>0</v>
          </cell>
        </row>
        <row r="914">
          <cell r="B914" t="str">
            <v>Ericsson</v>
          </cell>
          <cell r="C914">
            <v>0</v>
          </cell>
          <cell r="D914">
            <v>0</v>
          </cell>
          <cell r="E914">
            <v>0</v>
          </cell>
          <cell r="F914">
            <v>0</v>
          </cell>
          <cell r="G914">
            <v>0</v>
          </cell>
          <cell r="H914">
            <v>2</v>
          </cell>
          <cell r="I914">
            <v>2</v>
          </cell>
          <cell r="K914" t="str">
            <v>Ericsson</v>
          </cell>
          <cell r="L914">
            <v>0</v>
          </cell>
          <cell r="M914">
            <v>0</v>
          </cell>
          <cell r="N914">
            <v>0</v>
          </cell>
          <cell r="O914">
            <v>0</v>
          </cell>
          <cell r="P914">
            <v>0</v>
          </cell>
          <cell r="Q914">
            <v>13</v>
          </cell>
          <cell r="R914">
            <v>13</v>
          </cell>
        </row>
        <row r="915">
          <cell r="B915" t="str">
            <v>Extreme</v>
          </cell>
          <cell r="C915">
            <v>0</v>
          </cell>
          <cell r="D915">
            <v>0</v>
          </cell>
          <cell r="E915">
            <v>0</v>
          </cell>
          <cell r="F915">
            <v>0</v>
          </cell>
          <cell r="G915">
            <v>0</v>
          </cell>
          <cell r="H915">
            <v>0</v>
          </cell>
          <cell r="I915">
            <v>0</v>
          </cell>
          <cell r="K915" t="str">
            <v>Extreme</v>
          </cell>
          <cell r="L915">
            <v>0</v>
          </cell>
          <cell r="M915">
            <v>0</v>
          </cell>
          <cell r="N915">
            <v>0</v>
          </cell>
          <cell r="O915">
            <v>0</v>
          </cell>
          <cell r="P915">
            <v>0</v>
          </cell>
          <cell r="Q915">
            <v>0</v>
          </cell>
          <cell r="R915">
            <v>0</v>
          </cell>
        </row>
        <row r="916">
          <cell r="B916" t="str">
            <v>Force10</v>
          </cell>
          <cell r="C916">
            <v>0</v>
          </cell>
          <cell r="D916">
            <v>0</v>
          </cell>
          <cell r="E916">
            <v>0</v>
          </cell>
          <cell r="F916">
            <v>0</v>
          </cell>
          <cell r="G916">
            <v>0</v>
          </cell>
          <cell r="H916">
            <v>0</v>
          </cell>
          <cell r="I916">
            <v>0</v>
          </cell>
          <cell r="K916" t="str">
            <v>Force10</v>
          </cell>
          <cell r="L916">
            <v>0</v>
          </cell>
          <cell r="M916">
            <v>0</v>
          </cell>
          <cell r="N916">
            <v>0</v>
          </cell>
          <cell r="O916">
            <v>0</v>
          </cell>
          <cell r="P916">
            <v>0</v>
          </cell>
          <cell r="Q916">
            <v>0</v>
          </cell>
          <cell r="R916">
            <v>0</v>
          </cell>
        </row>
        <row r="917">
          <cell r="B917" t="str">
            <v>Fujitsu</v>
          </cell>
          <cell r="C917">
            <v>0</v>
          </cell>
          <cell r="D917">
            <v>0</v>
          </cell>
          <cell r="E917">
            <v>0</v>
          </cell>
          <cell r="F917">
            <v>0</v>
          </cell>
          <cell r="G917">
            <v>0</v>
          </cell>
          <cell r="H917">
            <v>0</v>
          </cell>
          <cell r="I917">
            <v>0</v>
          </cell>
          <cell r="K917" t="str">
            <v>Fujitsu</v>
          </cell>
          <cell r="L917">
            <v>0</v>
          </cell>
          <cell r="M917">
            <v>0</v>
          </cell>
          <cell r="N917">
            <v>0</v>
          </cell>
          <cell r="O917">
            <v>0</v>
          </cell>
          <cell r="P917">
            <v>0</v>
          </cell>
          <cell r="Q917">
            <v>0</v>
          </cell>
          <cell r="R917">
            <v>0</v>
          </cell>
        </row>
        <row r="918">
          <cell r="B918" t="str">
            <v>Hammerhead Systems</v>
          </cell>
          <cell r="C918">
            <v>0</v>
          </cell>
          <cell r="D918">
            <v>0</v>
          </cell>
          <cell r="E918">
            <v>0</v>
          </cell>
          <cell r="F918">
            <v>0</v>
          </cell>
          <cell r="G918">
            <v>0</v>
          </cell>
          <cell r="H918">
            <v>0</v>
          </cell>
          <cell r="I918">
            <v>0</v>
          </cell>
          <cell r="K918" t="str">
            <v>Hammerhead Systems</v>
          </cell>
          <cell r="L918">
            <v>0</v>
          </cell>
          <cell r="M918">
            <v>0</v>
          </cell>
          <cell r="N918">
            <v>0</v>
          </cell>
          <cell r="O918">
            <v>0</v>
          </cell>
          <cell r="P918">
            <v>0</v>
          </cell>
          <cell r="Q918">
            <v>0</v>
          </cell>
          <cell r="R918">
            <v>0</v>
          </cell>
        </row>
        <row r="919">
          <cell r="B919" t="str">
            <v>Hitachi</v>
          </cell>
          <cell r="C919">
            <v>0</v>
          </cell>
          <cell r="D919">
            <v>0</v>
          </cell>
          <cell r="E919">
            <v>0</v>
          </cell>
          <cell r="F919">
            <v>0</v>
          </cell>
          <cell r="G919">
            <v>0</v>
          </cell>
          <cell r="H919">
            <v>0</v>
          </cell>
          <cell r="I919">
            <v>0</v>
          </cell>
          <cell r="K919" t="str">
            <v>Hitachi</v>
          </cell>
          <cell r="L919">
            <v>0</v>
          </cell>
          <cell r="M919">
            <v>0</v>
          </cell>
          <cell r="N919">
            <v>0</v>
          </cell>
          <cell r="O919">
            <v>0</v>
          </cell>
          <cell r="P919">
            <v>0</v>
          </cell>
          <cell r="Q919">
            <v>0</v>
          </cell>
          <cell r="R919">
            <v>0</v>
          </cell>
        </row>
        <row r="920">
          <cell r="B920" t="str">
            <v>Hitachi Cable</v>
          </cell>
          <cell r="C920">
            <v>0</v>
          </cell>
          <cell r="D920">
            <v>0</v>
          </cell>
          <cell r="E920">
            <v>0</v>
          </cell>
          <cell r="F920">
            <v>0</v>
          </cell>
          <cell r="G920">
            <v>0</v>
          </cell>
          <cell r="H920">
            <v>0</v>
          </cell>
          <cell r="I920">
            <v>0</v>
          </cell>
          <cell r="K920" t="str">
            <v>Hitachi Cable</v>
          </cell>
          <cell r="L920">
            <v>0</v>
          </cell>
          <cell r="M920">
            <v>0</v>
          </cell>
          <cell r="N920">
            <v>0</v>
          </cell>
          <cell r="O920">
            <v>0</v>
          </cell>
          <cell r="P920">
            <v>0</v>
          </cell>
          <cell r="Q920">
            <v>0</v>
          </cell>
          <cell r="R920">
            <v>0</v>
          </cell>
        </row>
        <row r="921">
          <cell r="B921" t="str">
            <v>Huawei</v>
          </cell>
          <cell r="C921">
            <v>0</v>
          </cell>
          <cell r="D921">
            <v>0</v>
          </cell>
          <cell r="E921">
            <v>0</v>
          </cell>
          <cell r="F921">
            <v>0</v>
          </cell>
          <cell r="G921">
            <v>6</v>
          </cell>
          <cell r="H921">
            <v>0</v>
          </cell>
          <cell r="I921">
            <v>6</v>
          </cell>
          <cell r="K921" t="str">
            <v>Huawei</v>
          </cell>
          <cell r="L921">
            <v>0</v>
          </cell>
          <cell r="M921">
            <v>0</v>
          </cell>
          <cell r="N921">
            <v>0</v>
          </cell>
          <cell r="O921">
            <v>0</v>
          </cell>
          <cell r="P921">
            <v>3483</v>
          </cell>
          <cell r="Q921">
            <v>0</v>
          </cell>
          <cell r="R921">
            <v>3483</v>
          </cell>
        </row>
        <row r="922">
          <cell r="B922" t="str">
            <v>Hyperchip</v>
          </cell>
          <cell r="C922">
            <v>0</v>
          </cell>
          <cell r="D922">
            <v>0</v>
          </cell>
          <cell r="E922">
            <v>0</v>
          </cell>
          <cell r="F922">
            <v>0</v>
          </cell>
          <cell r="G922">
            <v>0</v>
          </cell>
          <cell r="H922">
            <v>0</v>
          </cell>
          <cell r="I922">
            <v>0</v>
          </cell>
          <cell r="K922" t="str">
            <v>Hyperchip</v>
          </cell>
          <cell r="L922">
            <v>0</v>
          </cell>
          <cell r="M922">
            <v>0</v>
          </cell>
          <cell r="N922">
            <v>0</v>
          </cell>
          <cell r="O922">
            <v>0</v>
          </cell>
          <cell r="P922">
            <v>0</v>
          </cell>
          <cell r="Q922">
            <v>0</v>
          </cell>
          <cell r="R922">
            <v>0</v>
          </cell>
        </row>
        <row r="923">
          <cell r="B923" t="str">
            <v>Juniper</v>
          </cell>
          <cell r="C923">
            <v>3</v>
          </cell>
          <cell r="D923">
            <v>2</v>
          </cell>
          <cell r="E923">
            <v>1</v>
          </cell>
          <cell r="F923">
            <v>0</v>
          </cell>
          <cell r="G923">
            <v>0</v>
          </cell>
          <cell r="H923">
            <v>0</v>
          </cell>
          <cell r="I923">
            <v>6</v>
          </cell>
          <cell r="K923" t="str">
            <v>Juniper</v>
          </cell>
          <cell r="L923">
            <v>6</v>
          </cell>
          <cell r="M923">
            <v>31</v>
          </cell>
          <cell r="N923">
            <v>12</v>
          </cell>
          <cell r="O923">
            <v>0</v>
          </cell>
          <cell r="P923">
            <v>0</v>
          </cell>
          <cell r="Q923">
            <v>0</v>
          </cell>
          <cell r="R923">
            <v>49</v>
          </cell>
        </row>
        <row r="924">
          <cell r="B924" t="str">
            <v>Laurel Networks</v>
          </cell>
          <cell r="C924">
            <v>0</v>
          </cell>
          <cell r="D924">
            <v>0</v>
          </cell>
          <cell r="E924">
            <v>0</v>
          </cell>
          <cell r="F924">
            <v>0</v>
          </cell>
          <cell r="G924">
            <v>0</v>
          </cell>
          <cell r="H924">
            <v>0</v>
          </cell>
          <cell r="I924">
            <v>0</v>
          </cell>
          <cell r="K924" t="str">
            <v>Laurel Networks</v>
          </cell>
          <cell r="L924">
            <v>0</v>
          </cell>
          <cell r="M924">
            <v>0</v>
          </cell>
          <cell r="N924">
            <v>0</v>
          </cell>
          <cell r="O924">
            <v>0</v>
          </cell>
          <cell r="P924">
            <v>0</v>
          </cell>
          <cell r="Q924">
            <v>0</v>
          </cell>
          <cell r="R924">
            <v>0</v>
          </cell>
        </row>
        <row r="925">
          <cell r="B925" t="str">
            <v>Lucent</v>
          </cell>
          <cell r="C925">
            <v>0</v>
          </cell>
          <cell r="D925">
            <v>0</v>
          </cell>
          <cell r="E925">
            <v>0</v>
          </cell>
          <cell r="F925">
            <v>0</v>
          </cell>
          <cell r="G925">
            <v>0</v>
          </cell>
          <cell r="H925">
            <v>0</v>
          </cell>
          <cell r="I925">
            <v>0</v>
          </cell>
          <cell r="K925" t="str">
            <v>Lucent</v>
          </cell>
          <cell r="L925">
            <v>0</v>
          </cell>
          <cell r="M925">
            <v>0</v>
          </cell>
          <cell r="N925">
            <v>0</v>
          </cell>
          <cell r="O925">
            <v>0</v>
          </cell>
          <cell r="P925">
            <v>0</v>
          </cell>
          <cell r="Q925">
            <v>0</v>
          </cell>
          <cell r="R925">
            <v>0</v>
          </cell>
        </row>
        <row r="926">
          <cell r="B926" t="str">
            <v>NEC</v>
          </cell>
          <cell r="C926">
            <v>0</v>
          </cell>
          <cell r="D926">
            <v>0</v>
          </cell>
          <cell r="E926">
            <v>0</v>
          </cell>
          <cell r="F926">
            <v>0</v>
          </cell>
          <cell r="G926">
            <v>0</v>
          </cell>
          <cell r="H926">
            <v>0</v>
          </cell>
          <cell r="I926">
            <v>0</v>
          </cell>
          <cell r="K926" t="str">
            <v>NEC</v>
          </cell>
          <cell r="L926">
            <v>0</v>
          </cell>
          <cell r="M926">
            <v>0</v>
          </cell>
          <cell r="N926">
            <v>0</v>
          </cell>
          <cell r="O926">
            <v>0</v>
          </cell>
          <cell r="P926">
            <v>0</v>
          </cell>
          <cell r="Q926">
            <v>0</v>
          </cell>
          <cell r="R926">
            <v>0</v>
          </cell>
        </row>
        <row r="927">
          <cell r="B927" t="str">
            <v>Nokia Siemens Networks</v>
          </cell>
          <cell r="C927">
            <v>0</v>
          </cell>
          <cell r="D927">
            <v>0</v>
          </cell>
          <cell r="E927">
            <v>0</v>
          </cell>
          <cell r="F927">
            <v>0</v>
          </cell>
          <cell r="G927">
            <v>0</v>
          </cell>
          <cell r="H927">
            <v>0</v>
          </cell>
          <cell r="I927">
            <v>0</v>
          </cell>
          <cell r="K927" t="str">
            <v>Nokia Siemens Networks</v>
          </cell>
          <cell r="L927">
            <v>0</v>
          </cell>
          <cell r="M927">
            <v>0</v>
          </cell>
          <cell r="N927">
            <v>0</v>
          </cell>
          <cell r="O927">
            <v>0</v>
          </cell>
          <cell r="P927">
            <v>0</v>
          </cell>
          <cell r="Q927">
            <v>0</v>
          </cell>
          <cell r="R927">
            <v>0</v>
          </cell>
        </row>
        <row r="928">
          <cell r="B928" t="str">
            <v>Nortel</v>
          </cell>
          <cell r="C928">
            <v>0</v>
          </cell>
          <cell r="D928">
            <v>0</v>
          </cell>
          <cell r="E928">
            <v>0</v>
          </cell>
          <cell r="F928">
            <v>0</v>
          </cell>
          <cell r="G928">
            <v>1</v>
          </cell>
          <cell r="H928">
            <v>4</v>
          </cell>
          <cell r="I928">
            <v>5</v>
          </cell>
          <cell r="K928" t="str">
            <v>Nortel</v>
          </cell>
          <cell r="L928">
            <v>0</v>
          </cell>
          <cell r="M928">
            <v>0</v>
          </cell>
          <cell r="N928">
            <v>0</v>
          </cell>
          <cell r="O928">
            <v>0</v>
          </cell>
          <cell r="P928">
            <v>1</v>
          </cell>
          <cell r="Q928">
            <v>19</v>
          </cell>
          <cell r="R928">
            <v>20</v>
          </cell>
        </row>
        <row r="929">
          <cell r="B929" t="str">
            <v>Procket</v>
          </cell>
          <cell r="C929">
            <v>0</v>
          </cell>
          <cell r="D929">
            <v>0</v>
          </cell>
          <cell r="E929">
            <v>0</v>
          </cell>
          <cell r="F929">
            <v>0</v>
          </cell>
          <cell r="G929">
            <v>0</v>
          </cell>
          <cell r="H929">
            <v>0</v>
          </cell>
          <cell r="I929">
            <v>0</v>
          </cell>
          <cell r="K929" t="str">
            <v>Procket</v>
          </cell>
          <cell r="L929">
            <v>0</v>
          </cell>
          <cell r="M929">
            <v>0</v>
          </cell>
          <cell r="N929">
            <v>0</v>
          </cell>
          <cell r="O929">
            <v>0</v>
          </cell>
          <cell r="P929">
            <v>0</v>
          </cell>
          <cell r="Q929">
            <v>0</v>
          </cell>
          <cell r="R929">
            <v>0</v>
          </cell>
        </row>
        <row r="930">
          <cell r="B930" t="str">
            <v>Quarry</v>
          </cell>
          <cell r="C930">
            <v>0</v>
          </cell>
          <cell r="D930">
            <v>0</v>
          </cell>
          <cell r="E930">
            <v>0</v>
          </cell>
          <cell r="F930">
            <v>0</v>
          </cell>
          <cell r="G930">
            <v>0</v>
          </cell>
          <cell r="H930">
            <v>0</v>
          </cell>
          <cell r="I930">
            <v>0</v>
          </cell>
          <cell r="K930" t="str">
            <v>Quarry</v>
          </cell>
          <cell r="L930">
            <v>0</v>
          </cell>
          <cell r="M930">
            <v>0</v>
          </cell>
          <cell r="N930">
            <v>0</v>
          </cell>
          <cell r="O930">
            <v>0</v>
          </cell>
          <cell r="P930">
            <v>0</v>
          </cell>
          <cell r="Q930">
            <v>0</v>
          </cell>
          <cell r="R930">
            <v>0</v>
          </cell>
        </row>
        <row r="931">
          <cell r="B931" t="str">
            <v>Redback</v>
          </cell>
          <cell r="C931">
            <v>0</v>
          </cell>
          <cell r="D931">
            <v>0</v>
          </cell>
          <cell r="E931">
            <v>0</v>
          </cell>
          <cell r="F931">
            <v>0</v>
          </cell>
          <cell r="G931">
            <v>0</v>
          </cell>
          <cell r="H931">
            <v>0</v>
          </cell>
          <cell r="I931">
            <v>0</v>
          </cell>
          <cell r="K931" t="str">
            <v>Redback</v>
          </cell>
          <cell r="L931">
            <v>0</v>
          </cell>
          <cell r="M931">
            <v>0</v>
          </cell>
          <cell r="N931">
            <v>0</v>
          </cell>
          <cell r="O931">
            <v>0</v>
          </cell>
          <cell r="P931">
            <v>0</v>
          </cell>
          <cell r="Q931">
            <v>0</v>
          </cell>
          <cell r="R931">
            <v>0</v>
          </cell>
        </row>
        <row r="932">
          <cell r="B932" t="str">
            <v>Riverstone</v>
          </cell>
          <cell r="C932">
            <v>0</v>
          </cell>
          <cell r="D932">
            <v>0</v>
          </cell>
          <cell r="E932">
            <v>0</v>
          </cell>
          <cell r="F932">
            <v>0</v>
          </cell>
          <cell r="G932">
            <v>0</v>
          </cell>
          <cell r="H932">
            <v>0</v>
          </cell>
          <cell r="I932">
            <v>0</v>
          </cell>
          <cell r="K932" t="str">
            <v>Riverstone</v>
          </cell>
          <cell r="L932">
            <v>0</v>
          </cell>
          <cell r="M932">
            <v>0</v>
          </cell>
          <cell r="N932">
            <v>0</v>
          </cell>
          <cell r="O932">
            <v>0</v>
          </cell>
          <cell r="P932">
            <v>0</v>
          </cell>
          <cell r="Q932">
            <v>0</v>
          </cell>
          <cell r="R932">
            <v>0</v>
          </cell>
        </row>
        <row r="933">
          <cell r="B933" t="str">
            <v>Tellabs</v>
          </cell>
          <cell r="C933">
            <v>0</v>
          </cell>
          <cell r="D933">
            <v>1</v>
          </cell>
          <cell r="E933">
            <v>0</v>
          </cell>
          <cell r="F933">
            <v>0</v>
          </cell>
          <cell r="G933">
            <v>0</v>
          </cell>
          <cell r="H933">
            <v>0</v>
          </cell>
          <cell r="I933">
            <v>1</v>
          </cell>
          <cell r="K933" t="str">
            <v>Tellabs</v>
          </cell>
          <cell r="L933">
            <v>0</v>
          </cell>
          <cell r="M933">
            <v>7</v>
          </cell>
          <cell r="N933">
            <v>0</v>
          </cell>
          <cell r="O933">
            <v>0</v>
          </cell>
          <cell r="P933">
            <v>0</v>
          </cell>
          <cell r="Q933">
            <v>0</v>
          </cell>
          <cell r="R933">
            <v>7</v>
          </cell>
        </row>
        <row r="934">
          <cell r="B934" t="str">
            <v>ZTE</v>
          </cell>
          <cell r="C934">
            <v>0</v>
          </cell>
          <cell r="D934">
            <v>0</v>
          </cell>
          <cell r="E934">
            <v>0</v>
          </cell>
          <cell r="F934">
            <v>0</v>
          </cell>
          <cell r="G934">
            <v>0</v>
          </cell>
          <cell r="H934">
            <v>0</v>
          </cell>
          <cell r="I934">
            <v>0</v>
          </cell>
          <cell r="K934" t="str">
            <v>ZTE</v>
          </cell>
          <cell r="L934">
            <v>0</v>
          </cell>
          <cell r="M934">
            <v>0</v>
          </cell>
          <cell r="N934">
            <v>0</v>
          </cell>
          <cell r="O934">
            <v>0</v>
          </cell>
          <cell r="P934">
            <v>0</v>
          </cell>
          <cell r="Q934">
            <v>0</v>
          </cell>
          <cell r="R934">
            <v>0</v>
          </cell>
        </row>
        <row r="935">
          <cell r="B935" t="str">
            <v>Other</v>
          </cell>
          <cell r="C935">
            <v>0</v>
          </cell>
          <cell r="D935">
            <v>0</v>
          </cell>
          <cell r="E935">
            <v>0</v>
          </cell>
          <cell r="F935">
            <v>0</v>
          </cell>
          <cell r="G935">
            <v>0</v>
          </cell>
          <cell r="H935">
            <v>0</v>
          </cell>
          <cell r="I935">
            <v>0</v>
          </cell>
          <cell r="K935" t="str">
            <v>Other</v>
          </cell>
          <cell r="L935">
            <v>0</v>
          </cell>
          <cell r="M935">
            <v>0</v>
          </cell>
          <cell r="N935">
            <v>0</v>
          </cell>
          <cell r="O935">
            <v>0</v>
          </cell>
          <cell r="P935">
            <v>0</v>
          </cell>
          <cell r="Q935">
            <v>0</v>
          </cell>
          <cell r="R935">
            <v>0</v>
          </cell>
        </row>
        <row r="936">
          <cell r="B936" t="str">
            <v>Total</v>
          </cell>
          <cell r="C936">
            <v>24</v>
          </cell>
          <cell r="D936">
            <v>45</v>
          </cell>
          <cell r="E936">
            <v>7</v>
          </cell>
          <cell r="F936">
            <v>0</v>
          </cell>
          <cell r="G936">
            <v>13</v>
          </cell>
          <cell r="H936">
            <v>11</v>
          </cell>
          <cell r="I936">
            <v>100</v>
          </cell>
          <cell r="K936" t="str">
            <v>Total</v>
          </cell>
          <cell r="L936">
            <v>59</v>
          </cell>
          <cell r="M936">
            <v>725</v>
          </cell>
          <cell r="N936">
            <v>228</v>
          </cell>
          <cell r="O936">
            <v>0</v>
          </cell>
          <cell r="P936">
            <v>3706</v>
          </cell>
          <cell r="Q936">
            <v>62</v>
          </cell>
          <cell r="R936">
            <v>4780</v>
          </cell>
        </row>
        <row r="940">
          <cell r="B940" t="str">
            <v>Vendor</v>
          </cell>
          <cell r="C940" t="str">
            <v>Core IP/MPLS</v>
          </cell>
          <cell r="D940" t="str">
            <v xml:space="preserve">Edge IP/MPLS </v>
          </cell>
          <cell r="E940" t="str">
            <v>Subscriber Service Router</v>
          </cell>
          <cell r="F940" t="str">
            <v>BRAS</v>
          </cell>
          <cell r="G940" t="str">
            <v>IP/Ethernet</v>
          </cell>
          <cell r="H940" t="str">
            <v>ATM/MPLS</v>
          </cell>
          <cell r="I940" t="str">
            <v>Total IPS</v>
          </cell>
          <cell r="K940" t="str">
            <v>Vendor</v>
          </cell>
          <cell r="L940" t="str">
            <v>Core IP/MPLS</v>
          </cell>
          <cell r="M940" t="str">
            <v>Edge IP/MPLS</v>
          </cell>
          <cell r="N940" t="str">
            <v>Subscriber Service Router</v>
          </cell>
          <cell r="O940" t="str">
            <v>BRAS</v>
          </cell>
          <cell r="P940" t="str">
            <v>IP/Ethernet</v>
          </cell>
          <cell r="Q940" t="str">
            <v>ATM/MPLS</v>
          </cell>
          <cell r="R940" t="str">
            <v>Total IPS</v>
          </cell>
        </row>
        <row r="941">
          <cell r="B941" t="str">
            <v>Alaxala Networks</v>
          </cell>
          <cell r="C941">
            <v>0</v>
          </cell>
          <cell r="D941">
            <v>0</v>
          </cell>
          <cell r="E941">
            <v>0</v>
          </cell>
          <cell r="F941">
            <v>0</v>
          </cell>
          <cell r="G941">
            <v>0</v>
          </cell>
          <cell r="H941">
            <v>0</v>
          </cell>
          <cell r="I941">
            <v>0</v>
          </cell>
          <cell r="K941" t="str">
            <v>Alaxala Networks</v>
          </cell>
          <cell r="L941">
            <v>0</v>
          </cell>
          <cell r="M941">
            <v>0</v>
          </cell>
          <cell r="N941">
            <v>0</v>
          </cell>
          <cell r="O941">
            <v>0</v>
          </cell>
          <cell r="P941">
            <v>0</v>
          </cell>
          <cell r="Q941">
            <v>0</v>
          </cell>
          <cell r="R941">
            <v>0</v>
          </cell>
        </row>
        <row r="942">
          <cell r="B942" t="str">
            <v>Alcatel-Lucent</v>
          </cell>
          <cell r="C942">
            <v>0</v>
          </cell>
          <cell r="D942">
            <v>16</v>
          </cell>
          <cell r="E942">
            <v>0</v>
          </cell>
          <cell r="F942">
            <v>0</v>
          </cell>
          <cell r="G942">
            <v>0</v>
          </cell>
          <cell r="H942">
            <v>12</v>
          </cell>
          <cell r="I942">
            <v>28</v>
          </cell>
          <cell r="K942" t="str">
            <v>Alcatel-Lucent</v>
          </cell>
          <cell r="L942">
            <v>0</v>
          </cell>
          <cell r="M942">
            <v>128</v>
          </cell>
          <cell r="N942">
            <v>0</v>
          </cell>
          <cell r="O942">
            <v>0</v>
          </cell>
          <cell r="P942">
            <v>0</v>
          </cell>
          <cell r="Q942">
            <v>80</v>
          </cell>
          <cell r="R942">
            <v>208</v>
          </cell>
        </row>
        <row r="943">
          <cell r="B943" t="str">
            <v>Atrica</v>
          </cell>
          <cell r="C943">
            <v>0</v>
          </cell>
          <cell r="D943">
            <v>0</v>
          </cell>
          <cell r="E943">
            <v>0</v>
          </cell>
          <cell r="F943">
            <v>0</v>
          </cell>
          <cell r="G943">
            <v>0</v>
          </cell>
          <cell r="H943">
            <v>0</v>
          </cell>
          <cell r="I943">
            <v>0</v>
          </cell>
          <cell r="K943" t="str">
            <v>Atrica</v>
          </cell>
          <cell r="L943">
            <v>0</v>
          </cell>
          <cell r="M943">
            <v>0</v>
          </cell>
          <cell r="N943">
            <v>0</v>
          </cell>
          <cell r="O943">
            <v>0</v>
          </cell>
          <cell r="P943">
            <v>0</v>
          </cell>
          <cell r="Q943">
            <v>0</v>
          </cell>
          <cell r="R943">
            <v>0</v>
          </cell>
        </row>
        <row r="944">
          <cell r="B944" t="str">
            <v>Avici</v>
          </cell>
          <cell r="C944">
            <v>0</v>
          </cell>
          <cell r="D944">
            <v>0</v>
          </cell>
          <cell r="E944">
            <v>0</v>
          </cell>
          <cell r="F944">
            <v>0</v>
          </cell>
          <cell r="G944">
            <v>0</v>
          </cell>
          <cell r="H944">
            <v>0</v>
          </cell>
          <cell r="I944">
            <v>0</v>
          </cell>
          <cell r="K944" t="str">
            <v>Avici</v>
          </cell>
          <cell r="L944">
            <v>0</v>
          </cell>
          <cell r="M944">
            <v>0</v>
          </cell>
          <cell r="N944">
            <v>0</v>
          </cell>
          <cell r="O944">
            <v>0</v>
          </cell>
          <cell r="P944">
            <v>0</v>
          </cell>
          <cell r="Q944">
            <v>0</v>
          </cell>
          <cell r="R944">
            <v>0</v>
          </cell>
        </row>
        <row r="945">
          <cell r="B945" t="str">
            <v>Brocade</v>
          </cell>
          <cell r="C945">
            <v>0</v>
          </cell>
          <cell r="D945">
            <v>0</v>
          </cell>
          <cell r="E945">
            <v>0</v>
          </cell>
          <cell r="F945">
            <v>0</v>
          </cell>
          <cell r="G945">
            <v>0</v>
          </cell>
          <cell r="H945">
            <v>0</v>
          </cell>
          <cell r="I945">
            <v>0</v>
          </cell>
          <cell r="K945" t="str">
            <v>Brocade</v>
          </cell>
          <cell r="R945">
            <v>0</v>
          </cell>
        </row>
        <row r="946">
          <cell r="B946" t="str">
            <v>Caspian</v>
          </cell>
          <cell r="I946">
            <v>0</v>
          </cell>
          <cell r="K946" t="str">
            <v>Caspian</v>
          </cell>
          <cell r="R946">
            <v>0</v>
          </cell>
        </row>
        <row r="947">
          <cell r="B947" t="str">
            <v>Chiaro</v>
          </cell>
          <cell r="I947">
            <v>0</v>
          </cell>
          <cell r="K947" t="str">
            <v>Chiaro</v>
          </cell>
          <cell r="R947">
            <v>0</v>
          </cell>
        </row>
        <row r="948">
          <cell r="B948" t="str">
            <v>Ciena</v>
          </cell>
          <cell r="C948">
            <v>0</v>
          </cell>
          <cell r="D948">
            <v>0</v>
          </cell>
          <cell r="E948">
            <v>0</v>
          </cell>
          <cell r="F948">
            <v>0</v>
          </cell>
          <cell r="G948">
            <v>0</v>
          </cell>
          <cell r="H948">
            <v>0</v>
          </cell>
          <cell r="I948">
            <v>0</v>
          </cell>
          <cell r="K948" t="str">
            <v>Ciena</v>
          </cell>
          <cell r="L948">
            <v>0</v>
          </cell>
          <cell r="M948">
            <v>0</v>
          </cell>
          <cell r="N948">
            <v>0</v>
          </cell>
          <cell r="O948">
            <v>0</v>
          </cell>
          <cell r="P948">
            <v>0</v>
          </cell>
          <cell r="Q948">
            <v>0</v>
          </cell>
          <cell r="R948">
            <v>0</v>
          </cell>
        </row>
        <row r="949">
          <cell r="B949" t="str">
            <v>Cisco</v>
          </cell>
          <cell r="C949">
            <v>19</v>
          </cell>
          <cell r="D949">
            <v>27</v>
          </cell>
          <cell r="E949">
            <v>5</v>
          </cell>
          <cell r="F949">
            <v>0</v>
          </cell>
          <cell r="G949">
            <v>6</v>
          </cell>
          <cell r="H949">
            <v>0</v>
          </cell>
          <cell r="I949">
            <v>57</v>
          </cell>
          <cell r="K949" t="str">
            <v>Cisco</v>
          </cell>
          <cell r="L949">
            <v>49</v>
          </cell>
          <cell r="M949">
            <v>524</v>
          </cell>
          <cell r="N949">
            <v>168</v>
          </cell>
          <cell r="O949">
            <v>0</v>
          </cell>
          <cell r="P949">
            <v>206</v>
          </cell>
          <cell r="Q949">
            <v>0</v>
          </cell>
          <cell r="R949">
            <v>947</v>
          </cell>
        </row>
        <row r="950">
          <cell r="B950" t="str">
            <v>Cosine</v>
          </cell>
          <cell r="I950">
            <v>0</v>
          </cell>
          <cell r="K950" t="str">
            <v>Cosine</v>
          </cell>
          <cell r="R950">
            <v>0</v>
          </cell>
        </row>
        <row r="951">
          <cell r="B951" t="str">
            <v>ECI Telecom</v>
          </cell>
          <cell r="I951">
            <v>0</v>
          </cell>
          <cell r="K951" t="str">
            <v>ECI Telecom</v>
          </cell>
          <cell r="R951">
            <v>0</v>
          </cell>
        </row>
        <row r="952">
          <cell r="B952" t="str">
            <v>Equipe</v>
          </cell>
          <cell r="I952">
            <v>0</v>
          </cell>
          <cell r="K952" t="str">
            <v>Equipe</v>
          </cell>
          <cell r="R952">
            <v>0</v>
          </cell>
        </row>
        <row r="953">
          <cell r="B953" t="str">
            <v>Ericsson</v>
          </cell>
          <cell r="C953">
            <v>0</v>
          </cell>
          <cell r="D953">
            <v>0</v>
          </cell>
          <cell r="E953">
            <v>0</v>
          </cell>
          <cell r="F953">
            <v>0</v>
          </cell>
          <cell r="G953">
            <v>0</v>
          </cell>
          <cell r="H953">
            <v>2</v>
          </cell>
          <cell r="I953">
            <v>2</v>
          </cell>
          <cell r="K953" t="str">
            <v>Ericsson</v>
          </cell>
          <cell r="L953">
            <v>0</v>
          </cell>
          <cell r="M953">
            <v>0</v>
          </cell>
          <cell r="N953">
            <v>0</v>
          </cell>
          <cell r="O953">
            <v>0</v>
          </cell>
          <cell r="P953">
            <v>0</v>
          </cell>
          <cell r="Q953">
            <v>9</v>
          </cell>
          <cell r="R953">
            <v>9</v>
          </cell>
        </row>
        <row r="954">
          <cell r="B954" t="str">
            <v>Extreme</v>
          </cell>
          <cell r="C954">
            <v>0</v>
          </cell>
          <cell r="D954">
            <v>0</v>
          </cell>
          <cell r="E954">
            <v>0</v>
          </cell>
          <cell r="F954">
            <v>0</v>
          </cell>
          <cell r="G954">
            <v>0</v>
          </cell>
          <cell r="H954">
            <v>0</v>
          </cell>
          <cell r="I954">
            <v>0</v>
          </cell>
          <cell r="K954" t="str">
            <v>Extreme</v>
          </cell>
          <cell r="L954">
            <v>0</v>
          </cell>
          <cell r="M954">
            <v>0</v>
          </cell>
          <cell r="N954">
            <v>0</v>
          </cell>
          <cell r="O954">
            <v>0</v>
          </cell>
          <cell r="P954">
            <v>0</v>
          </cell>
          <cell r="Q954">
            <v>0</v>
          </cell>
          <cell r="R954">
            <v>0</v>
          </cell>
        </row>
        <row r="955">
          <cell r="B955" t="str">
            <v>Force10</v>
          </cell>
          <cell r="C955">
            <v>0</v>
          </cell>
          <cell r="D955">
            <v>0</v>
          </cell>
          <cell r="E955">
            <v>0</v>
          </cell>
          <cell r="F955">
            <v>0</v>
          </cell>
          <cell r="G955">
            <v>0</v>
          </cell>
          <cell r="H955">
            <v>0</v>
          </cell>
          <cell r="I955">
            <v>0</v>
          </cell>
          <cell r="K955" t="str">
            <v>Force10</v>
          </cell>
          <cell r="L955">
            <v>0</v>
          </cell>
          <cell r="M955">
            <v>0</v>
          </cell>
          <cell r="N955">
            <v>0</v>
          </cell>
          <cell r="O955">
            <v>0</v>
          </cell>
          <cell r="P955">
            <v>0</v>
          </cell>
          <cell r="Q955">
            <v>0</v>
          </cell>
          <cell r="R955">
            <v>0</v>
          </cell>
        </row>
        <row r="956">
          <cell r="B956" t="str">
            <v>Fujitsu</v>
          </cell>
          <cell r="C956">
            <v>0</v>
          </cell>
          <cell r="D956">
            <v>0</v>
          </cell>
          <cell r="E956">
            <v>0</v>
          </cell>
          <cell r="F956">
            <v>0</v>
          </cell>
          <cell r="G956">
            <v>0</v>
          </cell>
          <cell r="H956">
            <v>0</v>
          </cell>
          <cell r="I956">
            <v>0</v>
          </cell>
          <cell r="K956" t="str">
            <v>Fujitsu</v>
          </cell>
          <cell r="L956">
            <v>0</v>
          </cell>
          <cell r="M956">
            <v>0</v>
          </cell>
          <cell r="N956">
            <v>0</v>
          </cell>
          <cell r="O956">
            <v>0</v>
          </cell>
          <cell r="P956">
            <v>0</v>
          </cell>
          <cell r="Q956">
            <v>0</v>
          </cell>
          <cell r="R956">
            <v>0</v>
          </cell>
        </row>
        <row r="957">
          <cell r="B957" t="str">
            <v>Hammerhead Systems</v>
          </cell>
          <cell r="I957">
            <v>0</v>
          </cell>
          <cell r="K957" t="str">
            <v>Hammerhead Systems</v>
          </cell>
          <cell r="R957">
            <v>0</v>
          </cell>
        </row>
        <row r="958">
          <cell r="B958" t="str">
            <v>Hitachi</v>
          </cell>
          <cell r="I958">
            <v>0</v>
          </cell>
          <cell r="K958" t="str">
            <v>Hitachi</v>
          </cell>
          <cell r="R958">
            <v>0</v>
          </cell>
        </row>
        <row r="959">
          <cell r="B959" t="str">
            <v>Hitachi Cable</v>
          </cell>
          <cell r="C959">
            <v>0</v>
          </cell>
          <cell r="D959">
            <v>0</v>
          </cell>
          <cell r="E959">
            <v>0</v>
          </cell>
          <cell r="F959">
            <v>0</v>
          </cell>
          <cell r="G959">
            <v>0</v>
          </cell>
          <cell r="H959">
            <v>0</v>
          </cell>
          <cell r="I959">
            <v>0</v>
          </cell>
          <cell r="K959" t="str">
            <v>Hitachi Cable</v>
          </cell>
          <cell r="L959">
            <v>0</v>
          </cell>
          <cell r="M959">
            <v>0</v>
          </cell>
          <cell r="N959">
            <v>0</v>
          </cell>
          <cell r="O959">
            <v>0</v>
          </cell>
          <cell r="P959">
            <v>0</v>
          </cell>
          <cell r="Q959">
            <v>0</v>
          </cell>
          <cell r="R959">
            <v>0</v>
          </cell>
        </row>
        <row r="960">
          <cell r="B960" t="str">
            <v>Huawei</v>
          </cell>
          <cell r="C960">
            <v>2</v>
          </cell>
          <cell r="D960">
            <v>4</v>
          </cell>
          <cell r="E960">
            <v>1</v>
          </cell>
          <cell r="F960">
            <v>0</v>
          </cell>
          <cell r="G960">
            <v>6</v>
          </cell>
          <cell r="H960">
            <v>0</v>
          </cell>
          <cell r="I960">
            <v>13</v>
          </cell>
          <cell r="K960" t="str">
            <v>Huawei</v>
          </cell>
          <cell r="L960">
            <v>13</v>
          </cell>
          <cell r="M960">
            <v>78</v>
          </cell>
          <cell r="N960">
            <v>16</v>
          </cell>
          <cell r="O960">
            <v>0</v>
          </cell>
          <cell r="P960">
            <v>4380</v>
          </cell>
          <cell r="Q960">
            <v>0</v>
          </cell>
          <cell r="R960">
            <v>4487</v>
          </cell>
        </row>
        <row r="961">
          <cell r="B961" t="str">
            <v>Hyperchip</v>
          </cell>
          <cell r="I961">
            <v>0</v>
          </cell>
          <cell r="K961" t="str">
            <v>Hyperchip</v>
          </cell>
          <cell r="R961">
            <v>0</v>
          </cell>
        </row>
        <row r="962">
          <cell r="B962" t="str">
            <v>Juniper</v>
          </cell>
          <cell r="C962">
            <v>3</v>
          </cell>
          <cell r="D962">
            <v>1</v>
          </cell>
          <cell r="E962">
            <v>2</v>
          </cell>
          <cell r="F962">
            <v>0</v>
          </cell>
          <cell r="G962">
            <v>0</v>
          </cell>
          <cell r="H962">
            <v>0</v>
          </cell>
          <cell r="I962">
            <v>6</v>
          </cell>
          <cell r="K962" t="str">
            <v>Juniper</v>
          </cell>
          <cell r="L962">
            <v>6</v>
          </cell>
          <cell r="M962">
            <v>24</v>
          </cell>
          <cell r="N962">
            <v>16</v>
          </cell>
          <cell r="O962">
            <v>0</v>
          </cell>
          <cell r="P962">
            <v>0</v>
          </cell>
          <cell r="Q962">
            <v>0</v>
          </cell>
          <cell r="R962">
            <v>46</v>
          </cell>
        </row>
        <row r="963">
          <cell r="B963" t="str">
            <v>Laurel Networks</v>
          </cell>
          <cell r="I963">
            <v>0</v>
          </cell>
          <cell r="K963" t="str">
            <v>Laurel Networks</v>
          </cell>
          <cell r="R963">
            <v>0</v>
          </cell>
        </row>
        <row r="964">
          <cell r="B964" t="str">
            <v>Lucent</v>
          </cell>
          <cell r="I964">
            <v>0</v>
          </cell>
          <cell r="K964" t="str">
            <v>Lucent</v>
          </cell>
          <cell r="R964">
            <v>0</v>
          </cell>
        </row>
        <row r="965">
          <cell r="B965" t="str">
            <v>NEC</v>
          </cell>
          <cell r="C965">
            <v>0</v>
          </cell>
          <cell r="D965">
            <v>0</v>
          </cell>
          <cell r="E965">
            <v>0</v>
          </cell>
          <cell r="F965">
            <v>0</v>
          </cell>
          <cell r="G965">
            <v>0</v>
          </cell>
          <cell r="H965">
            <v>0</v>
          </cell>
          <cell r="I965">
            <v>0</v>
          </cell>
          <cell r="K965" t="str">
            <v>NEC</v>
          </cell>
          <cell r="L965">
            <v>0</v>
          </cell>
          <cell r="M965">
            <v>0</v>
          </cell>
          <cell r="N965">
            <v>0</v>
          </cell>
          <cell r="O965">
            <v>0</v>
          </cell>
          <cell r="P965">
            <v>0</v>
          </cell>
          <cell r="Q965">
            <v>0</v>
          </cell>
          <cell r="R965">
            <v>0</v>
          </cell>
        </row>
        <row r="966">
          <cell r="B966" t="str">
            <v>Nokia Siemens Networks</v>
          </cell>
          <cell r="C966">
            <v>0</v>
          </cell>
          <cell r="D966">
            <v>0</v>
          </cell>
          <cell r="E966">
            <v>0</v>
          </cell>
          <cell r="F966">
            <v>0</v>
          </cell>
          <cell r="G966">
            <v>0</v>
          </cell>
          <cell r="H966">
            <v>0</v>
          </cell>
          <cell r="I966">
            <v>0</v>
          </cell>
          <cell r="K966" t="str">
            <v>Nokia Siemens Networks</v>
          </cell>
          <cell r="R966">
            <v>0</v>
          </cell>
        </row>
        <row r="967">
          <cell r="B967" t="str">
            <v>Nortel</v>
          </cell>
          <cell r="C967">
            <v>0</v>
          </cell>
          <cell r="D967">
            <v>0</v>
          </cell>
          <cell r="E967">
            <v>0</v>
          </cell>
          <cell r="F967">
            <v>0</v>
          </cell>
          <cell r="G967">
            <v>0</v>
          </cell>
          <cell r="H967">
            <v>9</v>
          </cell>
          <cell r="I967">
            <v>9</v>
          </cell>
          <cell r="K967" t="str">
            <v>Nortel</v>
          </cell>
          <cell r="L967">
            <v>0</v>
          </cell>
          <cell r="M967">
            <v>0</v>
          </cell>
          <cell r="N967">
            <v>0</v>
          </cell>
          <cell r="O967">
            <v>0</v>
          </cell>
          <cell r="P967">
            <v>0</v>
          </cell>
          <cell r="Q967">
            <v>41</v>
          </cell>
          <cell r="R967">
            <v>41</v>
          </cell>
        </row>
        <row r="968">
          <cell r="B968" t="str">
            <v>Procket</v>
          </cell>
          <cell r="I968">
            <v>0</v>
          </cell>
          <cell r="K968" t="str">
            <v>Procket</v>
          </cell>
          <cell r="R968">
            <v>0</v>
          </cell>
        </row>
        <row r="969">
          <cell r="B969" t="str">
            <v>Quarry</v>
          </cell>
          <cell r="I969">
            <v>0</v>
          </cell>
          <cell r="K969" t="str">
            <v>Quarry</v>
          </cell>
          <cell r="R969">
            <v>0</v>
          </cell>
        </row>
        <row r="970">
          <cell r="B970" t="str">
            <v>Redback</v>
          </cell>
          <cell r="C970">
            <v>0</v>
          </cell>
          <cell r="D970">
            <v>0</v>
          </cell>
          <cell r="E970">
            <v>0</v>
          </cell>
          <cell r="F970">
            <v>0</v>
          </cell>
          <cell r="G970">
            <v>0</v>
          </cell>
          <cell r="H970">
            <v>0</v>
          </cell>
          <cell r="I970">
            <v>0</v>
          </cell>
          <cell r="K970" t="str">
            <v>Redback</v>
          </cell>
          <cell r="L970">
            <v>0</v>
          </cell>
          <cell r="M970">
            <v>0</v>
          </cell>
          <cell r="N970">
            <v>0</v>
          </cell>
          <cell r="O970">
            <v>0</v>
          </cell>
          <cell r="P970">
            <v>0</v>
          </cell>
          <cell r="Q970">
            <v>0</v>
          </cell>
          <cell r="R970">
            <v>0</v>
          </cell>
        </row>
        <row r="971">
          <cell r="B971" t="str">
            <v>Riverstone</v>
          </cell>
          <cell r="I971">
            <v>0</v>
          </cell>
          <cell r="K971" t="str">
            <v>Riverstone</v>
          </cell>
          <cell r="R971">
            <v>0</v>
          </cell>
        </row>
        <row r="972">
          <cell r="B972" t="str">
            <v>Tellabs</v>
          </cell>
          <cell r="C972">
            <v>0</v>
          </cell>
          <cell r="D972">
            <v>1</v>
          </cell>
          <cell r="E972">
            <v>0</v>
          </cell>
          <cell r="F972">
            <v>0</v>
          </cell>
          <cell r="G972">
            <v>0</v>
          </cell>
          <cell r="H972">
            <v>0</v>
          </cell>
          <cell r="I972">
            <v>1</v>
          </cell>
          <cell r="K972" t="str">
            <v>Tellabs</v>
          </cell>
          <cell r="L972">
            <v>0</v>
          </cell>
          <cell r="M972">
            <v>6</v>
          </cell>
          <cell r="N972">
            <v>0</v>
          </cell>
          <cell r="O972">
            <v>0</v>
          </cell>
          <cell r="P972">
            <v>0</v>
          </cell>
          <cell r="Q972">
            <v>0</v>
          </cell>
          <cell r="R972">
            <v>6</v>
          </cell>
        </row>
        <row r="973">
          <cell r="B973" t="str">
            <v>ZTE</v>
          </cell>
          <cell r="C973">
            <v>0</v>
          </cell>
          <cell r="D973">
            <v>0</v>
          </cell>
          <cell r="E973">
            <v>0</v>
          </cell>
          <cell r="F973">
            <v>0</v>
          </cell>
          <cell r="G973">
            <v>0</v>
          </cell>
          <cell r="H973">
            <v>0</v>
          </cell>
          <cell r="I973">
            <v>0</v>
          </cell>
          <cell r="K973" t="str">
            <v>ZTE</v>
          </cell>
          <cell r="L973">
            <v>0</v>
          </cell>
          <cell r="M973">
            <v>0</v>
          </cell>
          <cell r="N973">
            <v>0</v>
          </cell>
          <cell r="O973">
            <v>0</v>
          </cell>
          <cell r="P973">
            <v>0</v>
          </cell>
          <cell r="Q973">
            <v>0</v>
          </cell>
          <cell r="R973">
            <v>0</v>
          </cell>
        </row>
        <row r="974">
          <cell r="B974" t="str">
            <v>Other</v>
          </cell>
          <cell r="I974">
            <v>0</v>
          </cell>
          <cell r="K974" t="str">
            <v>Other</v>
          </cell>
          <cell r="R974">
            <v>0</v>
          </cell>
        </row>
        <row r="975">
          <cell r="B975" t="str">
            <v>Total</v>
          </cell>
          <cell r="C975">
            <v>24</v>
          </cell>
          <cell r="D975">
            <v>49</v>
          </cell>
          <cell r="E975">
            <v>8</v>
          </cell>
          <cell r="F975">
            <v>0</v>
          </cell>
          <cell r="G975">
            <v>12</v>
          </cell>
          <cell r="H975">
            <v>23</v>
          </cell>
          <cell r="I975">
            <v>116</v>
          </cell>
          <cell r="K975" t="str">
            <v>Total</v>
          </cell>
          <cell r="L975">
            <v>68</v>
          </cell>
          <cell r="M975">
            <v>760</v>
          </cell>
          <cell r="N975">
            <v>200</v>
          </cell>
          <cell r="O975">
            <v>0</v>
          </cell>
          <cell r="P975">
            <v>4586</v>
          </cell>
          <cell r="Q975">
            <v>130</v>
          </cell>
          <cell r="R975">
            <v>5744</v>
          </cell>
        </row>
        <row r="979">
          <cell r="B979" t="str">
            <v>Vendor</v>
          </cell>
          <cell r="C979" t="str">
            <v>Core IP/MPLS</v>
          </cell>
          <cell r="D979" t="str">
            <v xml:space="preserve">Edge IP/MPLS </v>
          </cell>
          <cell r="E979" t="str">
            <v>Subscriber Service Router</v>
          </cell>
          <cell r="F979" t="str">
            <v>BRAS</v>
          </cell>
          <cell r="G979" t="str">
            <v>IP/Ethernet</v>
          </cell>
          <cell r="H979" t="str">
            <v>ATM/MPLS</v>
          </cell>
          <cell r="I979" t="str">
            <v>Total IPS</v>
          </cell>
          <cell r="K979" t="str">
            <v>Vendor</v>
          </cell>
          <cell r="L979" t="str">
            <v>Core IP/MPLS</v>
          </cell>
          <cell r="M979" t="str">
            <v>Edge IP/MPLS</v>
          </cell>
          <cell r="N979" t="str">
            <v>Subscriber Service Router</v>
          </cell>
          <cell r="O979" t="str">
            <v>BRAS</v>
          </cell>
          <cell r="P979" t="str">
            <v>IP/Ethernet</v>
          </cell>
          <cell r="Q979" t="str">
            <v>ATM/MPLS</v>
          </cell>
          <cell r="R979" t="str">
            <v>Total IPS</v>
          </cell>
        </row>
        <row r="980">
          <cell r="B980" t="str">
            <v>Alaxala Networks</v>
          </cell>
          <cell r="I980">
            <v>0</v>
          </cell>
          <cell r="K980" t="str">
            <v>Alaxala Networks</v>
          </cell>
          <cell r="R980">
            <v>0</v>
          </cell>
        </row>
        <row r="981">
          <cell r="B981" t="str">
            <v>Alcatel-Lucent</v>
          </cell>
          <cell r="C981">
            <v>0</v>
          </cell>
          <cell r="D981">
            <v>11</v>
          </cell>
          <cell r="E981">
            <v>0</v>
          </cell>
          <cell r="F981">
            <v>0</v>
          </cell>
          <cell r="G981">
            <v>0</v>
          </cell>
          <cell r="H981">
            <v>7</v>
          </cell>
          <cell r="I981">
            <v>18</v>
          </cell>
          <cell r="K981" t="str">
            <v>Alcatel-Lucent</v>
          </cell>
          <cell r="L981">
            <v>0</v>
          </cell>
          <cell r="M981">
            <v>88</v>
          </cell>
          <cell r="N981">
            <v>0</v>
          </cell>
          <cell r="O981">
            <v>0</v>
          </cell>
          <cell r="P981">
            <v>0</v>
          </cell>
          <cell r="Q981">
            <v>45</v>
          </cell>
          <cell r="R981">
            <v>133</v>
          </cell>
        </row>
        <row r="982">
          <cell r="B982" t="str">
            <v>Atrica</v>
          </cell>
          <cell r="C982">
            <v>0</v>
          </cell>
          <cell r="D982">
            <v>0</v>
          </cell>
          <cell r="E982">
            <v>0</v>
          </cell>
          <cell r="F982">
            <v>0</v>
          </cell>
          <cell r="G982">
            <v>0</v>
          </cell>
          <cell r="H982">
            <v>0</v>
          </cell>
          <cell r="I982">
            <v>0</v>
          </cell>
          <cell r="K982" t="str">
            <v>Atrica</v>
          </cell>
          <cell r="L982">
            <v>0</v>
          </cell>
          <cell r="M982">
            <v>0</v>
          </cell>
          <cell r="N982">
            <v>0</v>
          </cell>
          <cell r="O982">
            <v>0</v>
          </cell>
          <cell r="P982">
            <v>0</v>
          </cell>
          <cell r="Q982">
            <v>0</v>
          </cell>
          <cell r="R982">
            <v>0</v>
          </cell>
        </row>
        <row r="983">
          <cell r="B983" t="str">
            <v>Avici</v>
          </cell>
          <cell r="C983">
            <v>0</v>
          </cell>
          <cell r="D983">
            <v>0</v>
          </cell>
          <cell r="E983">
            <v>0</v>
          </cell>
          <cell r="F983">
            <v>0</v>
          </cell>
          <cell r="G983">
            <v>0</v>
          </cell>
          <cell r="H983">
            <v>0</v>
          </cell>
          <cell r="I983">
            <v>0</v>
          </cell>
          <cell r="K983" t="str">
            <v>Avici</v>
          </cell>
          <cell r="L983">
            <v>0</v>
          </cell>
          <cell r="M983">
            <v>0</v>
          </cell>
          <cell r="N983">
            <v>0</v>
          </cell>
          <cell r="O983">
            <v>0</v>
          </cell>
          <cell r="P983">
            <v>0</v>
          </cell>
          <cell r="Q983">
            <v>0</v>
          </cell>
          <cell r="R983">
            <v>0</v>
          </cell>
        </row>
        <row r="984">
          <cell r="B984" t="str">
            <v>Brocade</v>
          </cell>
          <cell r="C984">
            <v>0</v>
          </cell>
          <cell r="D984">
            <v>0</v>
          </cell>
          <cell r="E984">
            <v>0</v>
          </cell>
          <cell r="F984">
            <v>0</v>
          </cell>
          <cell r="G984">
            <v>0</v>
          </cell>
          <cell r="H984">
            <v>0</v>
          </cell>
          <cell r="I984">
            <v>0</v>
          </cell>
          <cell r="K984" t="str">
            <v>Brocade</v>
          </cell>
          <cell r="L984">
            <v>0</v>
          </cell>
          <cell r="M984">
            <v>0</v>
          </cell>
          <cell r="N984">
            <v>0</v>
          </cell>
          <cell r="O984">
            <v>0</v>
          </cell>
          <cell r="P984">
            <v>0</v>
          </cell>
          <cell r="Q984">
            <v>0</v>
          </cell>
          <cell r="R984">
            <v>0</v>
          </cell>
        </row>
        <row r="985">
          <cell r="B985" t="str">
            <v>Caspian</v>
          </cell>
          <cell r="I985">
            <v>0</v>
          </cell>
          <cell r="K985" t="str">
            <v>Caspian</v>
          </cell>
          <cell r="R985">
            <v>0</v>
          </cell>
        </row>
        <row r="986">
          <cell r="B986" t="str">
            <v>Chiaro</v>
          </cell>
          <cell r="I986">
            <v>0</v>
          </cell>
          <cell r="K986" t="str">
            <v>Chiaro</v>
          </cell>
          <cell r="R986">
            <v>0</v>
          </cell>
        </row>
        <row r="987">
          <cell r="B987" t="str">
            <v>Ciena</v>
          </cell>
          <cell r="C987">
            <v>0</v>
          </cell>
          <cell r="D987">
            <v>0</v>
          </cell>
          <cell r="E987">
            <v>0</v>
          </cell>
          <cell r="F987">
            <v>0</v>
          </cell>
          <cell r="G987">
            <v>0</v>
          </cell>
          <cell r="H987">
            <v>0</v>
          </cell>
          <cell r="I987">
            <v>0</v>
          </cell>
          <cell r="K987" t="str">
            <v>Ciena</v>
          </cell>
          <cell r="L987">
            <v>0</v>
          </cell>
          <cell r="M987">
            <v>0</v>
          </cell>
          <cell r="N987">
            <v>0</v>
          </cell>
          <cell r="O987">
            <v>0</v>
          </cell>
          <cell r="P987">
            <v>0</v>
          </cell>
          <cell r="Q987">
            <v>0</v>
          </cell>
          <cell r="R987">
            <v>0</v>
          </cell>
        </row>
        <row r="988">
          <cell r="B988" t="str">
            <v>Cisco</v>
          </cell>
          <cell r="C988">
            <v>20</v>
          </cell>
          <cell r="D988">
            <v>32</v>
          </cell>
          <cell r="E988">
            <v>5</v>
          </cell>
          <cell r="F988">
            <v>0</v>
          </cell>
          <cell r="G988">
            <v>6</v>
          </cell>
          <cell r="H988">
            <v>0</v>
          </cell>
          <cell r="I988">
            <v>63</v>
          </cell>
          <cell r="K988" t="str">
            <v>Cisco</v>
          </cell>
          <cell r="L988">
            <v>54</v>
          </cell>
          <cell r="M988">
            <v>627</v>
          </cell>
          <cell r="N988">
            <v>198</v>
          </cell>
          <cell r="O988">
            <v>0</v>
          </cell>
          <cell r="P988">
            <v>217</v>
          </cell>
          <cell r="Q988">
            <v>0</v>
          </cell>
          <cell r="R988">
            <v>1096</v>
          </cell>
        </row>
        <row r="989">
          <cell r="B989" t="str">
            <v>Cosine</v>
          </cell>
          <cell r="I989">
            <v>0</v>
          </cell>
          <cell r="K989" t="str">
            <v>Cosine</v>
          </cell>
          <cell r="R989">
            <v>0</v>
          </cell>
        </row>
        <row r="990">
          <cell r="B990" t="str">
            <v>ECI Telecom</v>
          </cell>
          <cell r="I990">
            <v>0</v>
          </cell>
          <cell r="K990" t="str">
            <v>ECI Telecom</v>
          </cell>
          <cell r="R990">
            <v>0</v>
          </cell>
        </row>
        <row r="991">
          <cell r="B991" t="str">
            <v>Equipe</v>
          </cell>
          <cell r="I991">
            <v>0</v>
          </cell>
          <cell r="K991" t="str">
            <v>Equipe</v>
          </cell>
          <cell r="R991">
            <v>0</v>
          </cell>
        </row>
        <row r="992">
          <cell r="B992" t="str">
            <v>Ericsson</v>
          </cell>
          <cell r="C992">
            <v>0</v>
          </cell>
          <cell r="D992">
            <v>0</v>
          </cell>
          <cell r="E992">
            <v>0</v>
          </cell>
          <cell r="F992">
            <v>0</v>
          </cell>
          <cell r="G992">
            <v>0</v>
          </cell>
          <cell r="H992">
            <v>2</v>
          </cell>
          <cell r="I992">
            <v>2</v>
          </cell>
          <cell r="K992" t="str">
            <v>Ericsson</v>
          </cell>
          <cell r="L992">
            <v>0</v>
          </cell>
          <cell r="M992">
            <v>0</v>
          </cell>
          <cell r="N992">
            <v>0</v>
          </cell>
          <cell r="O992">
            <v>0</v>
          </cell>
          <cell r="P992">
            <v>0</v>
          </cell>
          <cell r="Q992">
            <v>9</v>
          </cell>
          <cell r="R992">
            <v>9</v>
          </cell>
        </row>
        <row r="993">
          <cell r="B993" t="str">
            <v>Extreme</v>
          </cell>
          <cell r="C993">
            <v>0</v>
          </cell>
          <cell r="D993">
            <v>0</v>
          </cell>
          <cell r="E993">
            <v>0</v>
          </cell>
          <cell r="F993">
            <v>0</v>
          </cell>
          <cell r="G993">
            <v>0</v>
          </cell>
          <cell r="H993">
            <v>0</v>
          </cell>
          <cell r="I993">
            <v>0</v>
          </cell>
          <cell r="K993" t="str">
            <v>Extreme</v>
          </cell>
          <cell r="L993">
            <v>0</v>
          </cell>
          <cell r="M993">
            <v>0</v>
          </cell>
          <cell r="N993">
            <v>0</v>
          </cell>
          <cell r="O993">
            <v>0</v>
          </cell>
          <cell r="P993">
            <v>0</v>
          </cell>
          <cell r="Q993">
            <v>0</v>
          </cell>
          <cell r="R993">
            <v>0</v>
          </cell>
        </row>
        <row r="994">
          <cell r="B994" t="str">
            <v>Force10</v>
          </cell>
          <cell r="C994">
            <v>0</v>
          </cell>
          <cell r="D994">
            <v>0</v>
          </cell>
          <cell r="E994">
            <v>0</v>
          </cell>
          <cell r="F994">
            <v>0</v>
          </cell>
          <cell r="G994">
            <v>0</v>
          </cell>
          <cell r="H994">
            <v>0</v>
          </cell>
          <cell r="I994">
            <v>0</v>
          </cell>
          <cell r="K994" t="str">
            <v>Force10</v>
          </cell>
          <cell r="L994">
            <v>0</v>
          </cell>
          <cell r="M994">
            <v>0</v>
          </cell>
          <cell r="N994">
            <v>0</v>
          </cell>
          <cell r="O994">
            <v>0</v>
          </cell>
          <cell r="P994">
            <v>0</v>
          </cell>
          <cell r="Q994">
            <v>0</v>
          </cell>
          <cell r="R994">
            <v>0</v>
          </cell>
        </row>
        <row r="995">
          <cell r="B995" t="str">
            <v>Fujitsu</v>
          </cell>
          <cell r="C995">
            <v>0</v>
          </cell>
          <cell r="D995">
            <v>0</v>
          </cell>
          <cell r="E995">
            <v>0</v>
          </cell>
          <cell r="F995">
            <v>0</v>
          </cell>
          <cell r="G995">
            <v>0</v>
          </cell>
          <cell r="H995">
            <v>0</v>
          </cell>
          <cell r="I995">
            <v>0</v>
          </cell>
          <cell r="K995" t="str">
            <v>Fujitsu</v>
          </cell>
          <cell r="L995">
            <v>0</v>
          </cell>
          <cell r="M995">
            <v>0</v>
          </cell>
          <cell r="N995">
            <v>0</v>
          </cell>
          <cell r="O995">
            <v>0</v>
          </cell>
          <cell r="P995">
            <v>0</v>
          </cell>
          <cell r="Q995">
            <v>0</v>
          </cell>
          <cell r="R995">
            <v>0</v>
          </cell>
        </row>
        <row r="996">
          <cell r="B996" t="str">
            <v>Hammerhead Systems</v>
          </cell>
          <cell r="I996">
            <v>0</v>
          </cell>
          <cell r="K996" t="str">
            <v>Hammerhead Systems</v>
          </cell>
          <cell r="R996">
            <v>0</v>
          </cell>
        </row>
        <row r="997">
          <cell r="B997" t="str">
            <v>Hitachi</v>
          </cell>
          <cell r="I997">
            <v>0</v>
          </cell>
          <cell r="K997" t="str">
            <v>Hitachi</v>
          </cell>
          <cell r="R997">
            <v>0</v>
          </cell>
        </row>
        <row r="998">
          <cell r="B998" t="str">
            <v>Hitachi Cable</v>
          </cell>
          <cell r="C998">
            <v>0</v>
          </cell>
          <cell r="D998">
            <v>0</v>
          </cell>
          <cell r="E998">
            <v>0</v>
          </cell>
          <cell r="F998">
            <v>0</v>
          </cell>
          <cell r="G998">
            <v>0</v>
          </cell>
          <cell r="H998">
            <v>0</v>
          </cell>
          <cell r="I998">
            <v>0</v>
          </cell>
          <cell r="K998" t="str">
            <v>Hitachi Cable</v>
          </cell>
          <cell r="L998">
            <v>0</v>
          </cell>
          <cell r="M998">
            <v>0</v>
          </cell>
          <cell r="N998">
            <v>0</v>
          </cell>
          <cell r="O998">
            <v>0</v>
          </cell>
          <cell r="P998">
            <v>0</v>
          </cell>
          <cell r="Q998">
            <v>0</v>
          </cell>
          <cell r="R998">
            <v>0</v>
          </cell>
        </row>
        <row r="999">
          <cell r="B999" t="str">
            <v>Huawei</v>
          </cell>
          <cell r="C999">
            <v>3</v>
          </cell>
          <cell r="D999">
            <v>7</v>
          </cell>
          <cell r="E999">
            <v>2</v>
          </cell>
          <cell r="F999">
            <v>0</v>
          </cell>
          <cell r="G999">
            <v>8</v>
          </cell>
          <cell r="H999">
            <v>0</v>
          </cell>
          <cell r="I999">
            <v>20</v>
          </cell>
          <cell r="K999" t="str">
            <v>Huawei</v>
          </cell>
          <cell r="L999">
            <v>18</v>
          </cell>
          <cell r="M999">
            <v>114</v>
          </cell>
          <cell r="N999">
            <v>21</v>
          </cell>
          <cell r="O999">
            <v>0</v>
          </cell>
          <cell r="P999">
            <v>4454</v>
          </cell>
          <cell r="Q999">
            <v>0</v>
          </cell>
          <cell r="R999">
            <v>4607</v>
          </cell>
        </row>
        <row r="1000">
          <cell r="B1000" t="str">
            <v>Hyperchip</v>
          </cell>
          <cell r="I1000">
            <v>0</v>
          </cell>
          <cell r="K1000" t="str">
            <v>Hyperchip</v>
          </cell>
          <cell r="R1000">
            <v>0</v>
          </cell>
        </row>
        <row r="1001">
          <cell r="B1001" t="str">
            <v>Juniper</v>
          </cell>
          <cell r="C1001">
            <v>2</v>
          </cell>
          <cell r="D1001">
            <v>1</v>
          </cell>
          <cell r="E1001">
            <v>0</v>
          </cell>
          <cell r="F1001">
            <v>0</v>
          </cell>
          <cell r="G1001">
            <v>0</v>
          </cell>
          <cell r="H1001">
            <v>0</v>
          </cell>
          <cell r="I1001">
            <v>3</v>
          </cell>
          <cell r="K1001" t="str">
            <v>Juniper</v>
          </cell>
          <cell r="L1001">
            <v>3</v>
          </cell>
          <cell r="M1001">
            <v>11</v>
          </cell>
          <cell r="N1001">
            <v>0</v>
          </cell>
          <cell r="O1001">
            <v>0</v>
          </cell>
          <cell r="P1001">
            <v>0</v>
          </cell>
          <cell r="Q1001">
            <v>0</v>
          </cell>
          <cell r="R1001">
            <v>14</v>
          </cell>
        </row>
        <row r="1002">
          <cell r="B1002" t="str">
            <v>Laurel Networks</v>
          </cell>
          <cell r="I1002">
            <v>0</v>
          </cell>
          <cell r="K1002" t="str">
            <v>Laurel Networks</v>
          </cell>
          <cell r="R1002">
            <v>0</v>
          </cell>
        </row>
        <row r="1003">
          <cell r="B1003" t="str">
            <v>Lucent</v>
          </cell>
          <cell r="I1003">
            <v>0</v>
          </cell>
          <cell r="K1003" t="str">
            <v>Lucent</v>
          </cell>
          <cell r="R1003">
            <v>0</v>
          </cell>
        </row>
        <row r="1004">
          <cell r="B1004" t="str">
            <v>NEC</v>
          </cell>
          <cell r="C1004">
            <v>0</v>
          </cell>
          <cell r="D1004">
            <v>0</v>
          </cell>
          <cell r="E1004">
            <v>0</v>
          </cell>
          <cell r="F1004">
            <v>0</v>
          </cell>
          <cell r="G1004">
            <v>0</v>
          </cell>
          <cell r="H1004">
            <v>0</v>
          </cell>
          <cell r="I1004">
            <v>0</v>
          </cell>
          <cell r="K1004" t="str">
            <v>NEC</v>
          </cell>
          <cell r="L1004">
            <v>0</v>
          </cell>
          <cell r="M1004">
            <v>0</v>
          </cell>
          <cell r="N1004">
            <v>0</v>
          </cell>
          <cell r="O1004">
            <v>0</v>
          </cell>
          <cell r="P1004">
            <v>0</v>
          </cell>
          <cell r="Q1004">
            <v>0</v>
          </cell>
          <cell r="R1004">
            <v>0</v>
          </cell>
        </row>
        <row r="1005">
          <cell r="B1005" t="str">
            <v>Nokia Siemens Networks</v>
          </cell>
          <cell r="C1005">
            <v>0</v>
          </cell>
          <cell r="D1005">
            <v>0</v>
          </cell>
          <cell r="E1005">
            <v>0</v>
          </cell>
          <cell r="F1005">
            <v>0</v>
          </cell>
          <cell r="G1005">
            <v>0</v>
          </cell>
          <cell r="H1005">
            <v>0</v>
          </cell>
          <cell r="I1005">
            <v>0</v>
          </cell>
          <cell r="K1005" t="str">
            <v>Nokia Siemens Networks</v>
          </cell>
          <cell r="L1005">
            <v>0</v>
          </cell>
          <cell r="M1005">
            <v>0</v>
          </cell>
          <cell r="N1005">
            <v>0</v>
          </cell>
          <cell r="O1005">
            <v>0</v>
          </cell>
          <cell r="P1005">
            <v>0</v>
          </cell>
          <cell r="Q1005">
            <v>0</v>
          </cell>
          <cell r="R1005">
            <v>0</v>
          </cell>
        </row>
        <row r="1006">
          <cell r="B1006" t="str">
            <v>Nortel</v>
          </cell>
          <cell r="C1006">
            <v>0</v>
          </cell>
          <cell r="D1006">
            <v>0</v>
          </cell>
          <cell r="E1006">
            <v>0</v>
          </cell>
          <cell r="F1006">
            <v>0</v>
          </cell>
          <cell r="G1006">
            <v>0</v>
          </cell>
          <cell r="H1006">
            <v>4</v>
          </cell>
          <cell r="I1006">
            <v>4</v>
          </cell>
          <cell r="K1006" t="str">
            <v>Nortel</v>
          </cell>
          <cell r="L1006">
            <v>0</v>
          </cell>
          <cell r="M1006">
            <v>0</v>
          </cell>
          <cell r="N1006">
            <v>0</v>
          </cell>
          <cell r="O1006">
            <v>0</v>
          </cell>
          <cell r="P1006">
            <v>0</v>
          </cell>
          <cell r="Q1006">
            <v>19</v>
          </cell>
          <cell r="R1006">
            <v>19</v>
          </cell>
        </row>
        <row r="1007">
          <cell r="B1007" t="str">
            <v>Procket</v>
          </cell>
          <cell r="I1007">
            <v>0</v>
          </cell>
          <cell r="K1007" t="str">
            <v>Procket</v>
          </cell>
          <cell r="R1007">
            <v>0</v>
          </cell>
        </row>
        <row r="1008">
          <cell r="B1008" t="str">
            <v>Quarry</v>
          </cell>
          <cell r="I1008">
            <v>0</v>
          </cell>
          <cell r="K1008" t="str">
            <v>Quarry</v>
          </cell>
          <cell r="R1008">
            <v>0</v>
          </cell>
        </row>
        <row r="1009">
          <cell r="B1009" t="str">
            <v>Redback</v>
          </cell>
          <cell r="C1009">
            <v>0</v>
          </cell>
          <cell r="D1009">
            <v>0</v>
          </cell>
          <cell r="E1009">
            <v>0</v>
          </cell>
          <cell r="F1009">
            <v>0</v>
          </cell>
          <cell r="G1009">
            <v>0</v>
          </cell>
          <cell r="H1009">
            <v>0</v>
          </cell>
          <cell r="I1009">
            <v>0</v>
          </cell>
          <cell r="K1009" t="str">
            <v>Redback</v>
          </cell>
          <cell r="L1009">
            <v>0</v>
          </cell>
          <cell r="M1009">
            <v>0</v>
          </cell>
          <cell r="N1009">
            <v>0</v>
          </cell>
          <cell r="O1009">
            <v>0</v>
          </cell>
          <cell r="P1009">
            <v>0</v>
          </cell>
          <cell r="Q1009">
            <v>0</v>
          </cell>
          <cell r="R1009">
            <v>0</v>
          </cell>
        </row>
        <row r="1010">
          <cell r="B1010" t="str">
            <v>Riverstone</v>
          </cell>
          <cell r="I1010">
            <v>0</v>
          </cell>
          <cell r="K1010" t="str">
            <v>Riverstone</v>
          </cell>
          <cell r="R1010">
            <v>0</v>
          </cell>
        </row>
        <row r="1011">
          <cell r="B1011" t="str">
            <v>Tellabs</v>
          </cell>
          <cell r="C1011">
            <v>0</v>
          </cell>
          <cell r="D1011">
            <v>2</v>
          </cell>
          <cell r="E1011">
            <v>0</v>
          </cell>
          <cell r="F1011">
            <v>0</v>
          </cell>
          <cell r="G1011">
            <v>0</v>
          </cell>
          <cell r="H1011">
            <v>0</v>
          </cell>
          <cell r="I1011">
            <v>2</v>
          </cell>
          <cell r="K1011" t="str">
            <v>Tellabs</v>
          </cell>
          <cell r="L1011">
            <v>0</v>
          </cell>
          <cell r="M1011">
            <v>18</v>
          </cell>
          <cell r="N1011">
            <v>0</v>
          </cell>
          <cell r="O1011">
            <v>0</v>
          </cell>
          <cell r="P1011">
            <v>0</v>
          </cell>
          <cell r="Q1011">
            <v>0</v>
          </cell>
          <cell r="R1011">
            <v>18</v>
          </cell>
        </row>
        <row r="1012">
          <cell r="B1012" t="str">
            <v>ZTE</v>
          </cell>
          <cell r="C1012">
            <v>0</v>
          </cell>
          <cell r="D1012">
            <v>0</v>
          </cell>
          <cell r="E1012">
            <v>0</v>
          </cell>
          <cell r="F1012">
            <v>0</v>
          </cell>
          <cell r="G1012">
            <v>0</v>
          </cell>
          <cell r="H1012">
            <v>0</v>
          </cell>
          <cell r="I1012">
            <v>0</v>
          </cell>
          <cell r="K1012" t="str">
            <v>ZTE</v>
          </cell>
          <cell r="L1012">
            <v>0</v>
          </cell>
          <cell r="M1012">
            <v>0</v>
          </cell>
          <cell r="N1012">
            <v>0</v>
          </cell>
          <cell r="O1012">
            <v>0</v>
          </cell>
          <cell r="P1012">
            <v>0</v>
          </cell>
          <cell r="Q1012">
            <v>0</v>
          </cell>
          <cell r="R1012">
            <v>0</v>
          </cell>
        </row>
        <row r="1013">
          <cell r="B1013" t="str">
            <v>Other</v>
          </cell>
          <cell r="I1013">
            <v>0</v>
          </cell>
          <cell r="K1013" t="str">
            <v>Other</v>
          </cell>
          <cell r="R1013">
            <v>0</v>
          </cell>
        </row>
        <row r="1014">
          <cell r="B1014" t="str">
            <v>Total</v>
          </cell>
          <cell r="C1014">
            <v>25</v>
          </cell>
          <cell r="D1014">
            <v>53</v>
          </cell>
          <cell r="E1014">
            <v>7</v>
          </cell>
          <cell r="F1014">
            <v>0</v>
          </cell>
          <cell r="G1014">
            <v>14</v>
          </cell>
          <cell r="H1014">
            <v>13</v>
          </cell>
          <cell r="I1014">
            <v>112</v>
          </cell>
          <cell r="K1014" t="str">
            <v>Total</v>
          </cell>
          <cell r="L1014">
            <v>75</v>
          </cell>
          <cell r="M1014">
            <v>858</v>
          </cell>
          <cell r="N1014">
            <v>219</v>
          </cell>
          <cell r="O1014">
            <v>0</v>
          </cell>
          <cell r="P1014">
            <v>4671</v>
          </cell>
          <cell r="Q1014">
            <v>73</v>
          </cell>
          <cell r="R1014">
            <v>5896</v>
          </cell>
        </row>
        <row r="1018">
          <cell r="B1018" t="str">
            <v>Vendor</v>
          </cell>
          <cell r="C1018" t="str">
            <v>Core IP/MPLS</v>
          </cell>
          <cell r="D1018" t="str">
            <v xml:space="preserve">Edge IP/MPLS </v>
          </cell>
          <cell r="E1018" t="str">
            <v>Subscriber Service Router</v>
          </cell>
          <cell r="F1018" t="str">
            <v>BRAS</v>
          </cell>
          <cell r="G1018" t="str">
            <v>IP/Ethernet</v>
          </cell>
          <cell r="H1018" t="str">
            <v>ATM/MPLS</v>
          </cell>
          <cell r="I1018" t="str">
            <v>Total IPS</v>
          </cell>
          <cell r="K1018" t="str">
            <v>Vendor</v>
          </cell>
          <cell r="L1018" t="str">
            <v>Core IP/MPLS</v>
          </cell>
          <cell r="M1018" t="str">
            <v>Edge IP/MPLS</v>
          </cell>
          <cell r="N1018" t="str">
            <v>Subscriber Service Router</v>
          </cell>
          <cell r="O1018" t="str">
            <v>BRAS</v>
          </cell>
          <cell r="P1018" t="str">
            <v>IP/Ethernet</v>
          </cell>
          <cell r="Q1018" t="str">
            <v>ATM/MPLS</v>
          </cell>
          <cell r="R1018" t="str">
            <v>Total IPS</v>
          </cell>
        </row>
        <row r="1019">
          <cell r="B1019" t="str">
            <v>Alaxala Networks</v>
          </cell>
          <cell r="C1019">
            <v>0</v>
          </cell>
          <cell r="D1019">
            <v>0</v>
          </cell>
          <cell r="E1019">
            <v>0</v>
          </cell>
          <cell r="F1019">
            <v>0</v>
          </cell>
          <cell r="G1019">
            <v>0</v>
          </cell>
          <cell r="H1019">
            <v>0</v>
          </cell>
          <cell r="I1019">
            <v>0</v>
          </cell>
          <cell r="K1019" t="str">
            <v>Alaxala Networks</v>
          </cell>
          <cell r="L1019">
            <v>0</v>
          </cell>
          <cell r="M1019">
            <v>0</v>
          </cell>
          <cell r="N1019">
            <v>0</v>
          </cell>
          <cell r="O1019">
            <v>0</v>
          </cell>
          <cell r="P1019">
            <v>0</v>
          </cell>
          <cell r="Q1019">
            <v>0</v>
          </cell>
          <cell r="R1019">
            <v>0</v>
          </cell>
        </row>
        <row r="1020">
          <cell r="B1020" t="str">
            <v>Alcatel-Lucent</v>
          </cell>
          <cell r="C1020">
            <v>0</v>
          </cell>
          <cell r="D1020">
            <v>11</v>
          </cell>
          <cell r="E1020">
            <v>0</v>
          </cell>
          <cell r="F1020">
            <v>0</v>
          </cell>
          <cell r="G1020">
            <v>0</v>
          </cell>
          <cell r="H1020">
            <v>9</v>
          </cell>
          <cell r="I1020">
            <v>20</v>
          </cell>
          <cell r="K1020" t="str">
            <v>Alcatel-Lucent</v>
          </cell>
          <cell r="L1020">
            <v>0</v>
          </cell>
          <cell r="M1020">
            <v>82</v>
          </cell>
          <cell r="N1020">
            <v>0</v>
          </cell>
          <cell r="O1020">
            <v>0</v>
          </cell>
          <cell r="P1020">
            <v>0</v>
          </cell>
          <cell r="Q1020">
            <v>58</v>
          </cell>
          <cell r="R1020">
            <v>140</v>
          </cell>
        </row>
        <row r="1021">
          <cell r="B1021" t="str">
            <v>Atrica</v>
          </cell>
          <cell r="C1021">
            <v>0</v>
          </cell>
          <cell r="D1021">
            <v>0</v>
          </cell>
          <cell r="E1021">
            <v>0</v>
          </cell>
          <cell r="F1021">
            <v>0</v>
          </cell>
          <cell r="G1021">
            <v>0</v>
          </cell>
          <cell r="H1021">
            <v>0</v>
          </cell>
          <cell r="I1021">
            <v>0</v>
          </cell>
          <cell r="K1021" t="str">
            <v>Atrica</v>
          </cell>
          <cell r="L1021">
            <v>0</v>
          </cell>
          <cell r="M1021">
            <v>0</v>
          </cell>
          <cell r="N1021">
            <v>0</v>
          </cell>
          <cell r="O1021">
            <v>0</v>
          </cell>
          <cell r="P1021">
            <v>0</v>
          </cell>
          <cell r="Q1021">
            <v>0</v>
          </cell>
          <cell r="R1021">
            <v>0</v>
          </cell>
        </row>
        <row r="1022">
          <cell r="B1022" t="str">
            <v>Avici</v>
          </cell>
          <cell r="C1022">
            <v>0</v>
          </cell>
          <cell r="D1022">
            <v>0</v>
          </cell>
          <cell r="E1022">
            <v>0</v>
          </cell>
          <cell r="F1022">
            <v>0</v>
          </cell>
          <cell r="G1022">
            <v>0</v>
          </cell>
          <cell r="H1022">
            <v>0</v>
          </cell>
          <cell r="I1022">
            <v>0</v>
          </cell>
          <cell r="K1022" t="str">
            <v>Avici</v>
          </cell>
          <cell r="L1022">
            <v>0</v>
          </cell>
          <cell r="M1022">
            <v>0</v>
          </cell>
          <cell r="N1022">
            <v>0</v>
          </cell>
          <cell r="O1022">
            <v>0</v>
          </cell>
          <cell r="P1022">
            <v>0</v>
          </cell>
          <cell r="Q1022">
            <v>0</v>
          </cell>
          <cell r="R1022">
            <v>0</v>
          </cell>
        </row>
        <row r="1023">
          <cell r="B1023" t="str">
            <v>Brocade</v>
          </cell>
          <cell r="C1023">
            <v>0</v>
          </cell>
          <cell r="D1023">
            <v>0</v>
          </cell>
          <cell r="E1023">
            <v>0</v>
          </cell>
          <cell r="F1023">
            <v>0</v>
          </cell>
          <cell r="G1023">
            <v>0</v>
          </cell>
          <cell r="H1023">
            <v>0</v>
          </cell>
          <cell r="I1023">
            <v>0</v>
          </cell>
          <cell r="K1023" t="str">
            <v>Brocade</v>
          </cell>
          <cell r="L1023">
            <v>0</v>
          </cell>
          <cell r="M1023">
            <v>0</v>
          </cell>
          <cell r="N1023">
            <v>0</v>
          </cell>
          <cell r="O1023">
            <v>0</v>
          </cell>
          <cell r="P1023">
            <v>0</v>
          </cell>
          <cell r="Q1023">
            <v>0</v>
          </cell>
          <cell r="R1023">
            <v>0</v>
          </cell>
        </row>
        <row r="1024">
          <cell r="B1024" t="str">
            <v>Caspian</v>
          </cell>
          <cell r="I1024">
            <v>0</v>
          </cell>
          <cell r="K1024" t="str">
            <v>Caspian</v>
          </cell>
          <cell r="R1024">
            <v>0</v>
          </cell>
        </row>
        <row r="1025">
          <cell r="B1025" t="str">
            <v>Chiaro</v>
          </cell>
          <cell r="I1025">
            <v>0</v>
          </cell>
          <cell r="K1025" t="str">
            <v>Chiaro</v>
          </cell>
          <cell r="R1025">
            <v>0</v>
          </cell>
        </row>
        <row r="1026">
          <cell r="B1026" t="str">
            <v>Ciena</v>
          </cell>
          <cell r="C1026">
            <v>0</v>
          </cell>
          <cell r="D1026">
            <v>0</v>
          </cell>
          <cell r="E1026">
            <v>0</v>
          </cell>
          <cell r="F1026">
            <v>0</v>
          </cell>
          <cell r="G1026">
            <v>0</v>
          </cell>
          <cell r="H1026">
            <v>0</v>
          </cell>
          <cell r="I1026">
            <v>0</v>
          </cell>
          <cell r="K1026" t="str">
            <v>Ciena</v>
          </cell>
          <cell r="L1026">
            <v>0</v>
          </cell>
          <cell r="M1026">
            <v>0</v>
          </cell>
          <cell r="N1026">
            <v>0</v>
          </cell>
          <cell r="O1026">
            <v>0</v>
          </cell>
          <cell r="P1026">
            <v>0</v>
          </cell>
          <cell r="Q1026">
            <v>0</v>
          </cell>
          <cell r="R1026">
            <v>0</v>
          </cell>
        </row>
        <row r="1027">
          <cell r="B1027" t="str">
            <v>Cisco</v>
          </cell>
          <cell r="C1027">
            <v>24</v>
          </cell>
          <cell r="D1027">
            <v>36</v>
          </cell>
          <cell r="E1027">
            <v>6</v>
          </cell>
          <cell r="F1027">
            <v>0</v>
          </cell>
          <cell r="G1027">
            <v>7</v>
          </cell>
          <cell r="H1027">
            <v>0</v>
          </cell>
          <cell r="I1027">
            <v>73</v>
          </cell>
          <cell r="K1027" t="str">
            <v>Cisco</v>
          </cell>
          <cell r="L1027">
            <v>63</v>
          </cell>
          <cell r="M1027">
            <v>710</v>
          </cell>
          <cell r="N1027">
            <v>18</v>
          </cell>
          <cell r="O1027">
            <v>0</v>
          </cell>
          <cell r="P1027">
            <v>242</v>
          </cell>
          <cell r="Q1027">
            <v>0</v>
          </cell>
          <cell r="R1027">
            <v>1033</v>
          </cell>
        </row>
        <row r="1028">
          <cell r="B1028" t="str">
            <v>Cosine</v>
          </cell>
          <cell r="I1028">
            <v>0</v>
          </cell>
          <cell r="K1028" t="str">
            <v>Cosine</v>
          </cell>
          <cell r="R1028">
            <v>0</v>
          </cell>
        </row>
        <row r="1029">
          <cell r="B1029" t="str">
            <v>ECI Telecom</v>
          </cell>
          <cell r="I1029">
            <v>0</v>
          </cell>
          <cell r="K1029" t="str">
            <v>ECI Telecom</v>
          </cell>
          <cell r="R1029">
            <v>0</v>
          </cell>
        </row>
        <row r="1030">
          <cell r="B1030" t="str">
            <v>Equipe</v>
          </cell>
          <cell r="I1030">
            <v>0</v>
          </cell>
          <cell r="K1030" t="str">
            <v>Equipe</v>
          </cell>
          <cell r="R1030">
            <v>0</v>
          </cell>
        </row>
        <row r="1031">
          <cell r="B1031" t="str">
            <v>Ericsson</v>
          </cell>
          <cell r="C1031">
            <v>0</v>
          </cell>
          <cell r="D1031">
            <v>0</v>
          </cell>
          <cell r="E1031">
            <v>0</v>
          </cell>
          <cell r="F1031">
            <v>0</v>
          </cell>
          <cell r="G1031">
            <v>0</v>
          </cell>
          <cell r="H1031">
            <v>2</v>
          </cell>
          <cell r="I1031">
            <v>2</v>
          </cell>
          <cell r="K1031" t="str">
            <v>Ericsson</v>
          </cell>
          <cell r="L1031">
            <v>0</v>
          </cell>
          <cell r="M1031">
            <v>0</v>
          </cell>
          <cell r="N1031">
            <v>0</v>
          </cell>
          <cell r="O1031">
            <v>0</v>
          </cell>
          <cell r="P1031">
            <v>0</v>
          </cell>
          <cell r="Q1031">
            <v>9</v>
          </cell>
          <cell r="R1031">
            <v>9</v>
          </cell>
        </row>
        <row r="1032">
          <cell r="B1032" t="str">
            <v>Extreme</v>
          </cell>
          <cell r="C1032">
            <v>0</v>
          </cell>
          <cell r="D1032">
            <v>0</v>
          </cell>
          <cell r="E1032">
            <v>0</v>
          </cell>
          <cell r="F1032">
            <v>0</v>
          </cell>
          <cell r="G1032">
            <v>0</v>
          </cell>
          <cell r="H1032">
            <v>0</v>
          </cell>
          <cell r="I1032">
            <v>0</v>
          </cell>
          <cell r="K1032" t="str">
            <v>Extreme</v>
          </cell>
          <cell r="L1032">
            <v>0</v>
          </cell>
          <cell r="M1032">
            <v>0</v>
          </cell>
          <cell r="N1032">
            <v>0</v>
          </cell>
          <cell r="O1032">
            <v>0</v>
          </cell>
          <cell r="P1032">
            <v>0</v>
          </cell>
          <cell r="Q1032">
            <v>0</v>
          </cell>
          <cell r="R1032">
            <v>0</v>
          </cell>
        </row>
        <row r="1033">
          <cell r="B1033" t="str">
            <v>Force10</v>
          </cell>
          <cell r="C1033">
            <v>0</v>
          </cell>
          <cell r="D1033">
            <v>0</v>
          </cell>
          <cell r="E1033">
            <v>0</v>
          </cell>
          <cell r="F1033">
            <v>0</v>
          </cell>
          <cell r="G1033">
            <v>0</v>
          </cell>
          <cell r="H1033">
            <v>0</v>
          </cell>
          <cell r="I1033">
            <v>0</v>
          </cell>
          <cell r="K1033" t="str">
            <v>Force10</v>
          </cell>
          <cell r="L1033">
            <v>0</v>
          </cell>
          <cell r="M1033">
            <v>0</v>
          </cell>
          <cell r="N1033">
            <v>0</v>
          </cell>
          <cell r="O1033">
            <v>0</v>
          </cell>
          <cell r="P1033">
            <v>0</v>
          </cell>
          <cell r="Q1033">
            <v>0</v>
          </cell>
          <cell r="R1033">
            <v>0</v>
          </cell>
        </row>
        <row r="1034">
          <cell r="B1034" t="str">
            <v>Fujitsu</v>
          </cell>
          <cell r="C1034">
            <v>0</v>
          </cell>
          <cell r="D1034">
            <v>0</v>
          </cell>
          <cell r="E1034">
            <v>0</v>
          </cell>
          <cell r="F1034">
            <v>0</v>
          </cell>
          <cell r="G1034">
            <v>0</v>
          </cell>
          <cell r="H1034">
            <v>0</v>
          </cell>
          <cell r="I1034">
            <v>0</v>
          </cell>
          <cell r="K1034" t="str">
            <v>Fujitsu</v>
          </cell>
          <cell r="L1034">
            <v>0</v>
          </cell>
          <cell r="M1034">
            <v>0</v>
          </cell>
          <cell r="N1034">
            <v>0</v>
          </cell>
          <cell r="O1034">
            <v>0</v>
          </cell>
          <cell r="P1034">
            <v>0</v>
          </cell>
          <cell r="Q1034">
            <v>0</v>
          </cell>
          <cell r="R1034">
            <v>0</v>
          </cell>
        </row>
        <row r="1035">
          <cell r="B1035" t="str">
            <v>Hammerhead Systems</v>
          </cell>
          <cell r="I1035">
            <v>0</v>
          </cell>
          <cell r="K1035" t="str">
            <v>Hammerhead Systems</v>
          </cell>
          <cell r="R1035">
            <v>0</v>
          </cell>
        </row>
        <row r="1036">
          <cell r="B1036" t="str">
            <v>Hitachi</v>
          </cell>
          <cell r="I1036">
            <v>0</v>
          </cell>
          <cell r="K1036" t="str">
            <v>Hitachi</v>
          </cell>
          <cell r="R1036">
            <v>0</v>
          </cell>
        </row>
        <row r="1037">
          <cell r="B1037" t="str">
            <v>Hitachi Cable</v>
          </cell>
          <cell r="C1037">
            <v>0</v>
          </cell>
          <cell r="D1037">
            <v>0</v>
          </cell>
          <cell r="E1037">
            <v>0</v>
          </cell>
          <cell r="F1037">
            <v>0</v>
          </cell>
          <cell r="G1037">
            <v>0</v>
          </cell>
          <cell r="H1037">
            <v>0</v>
          </cell>
          <cell r="I1037">
            <v>0</v>
          </cell>
          <cell r="K1037" t="str">
            <v>Hitachi Cable</v>
          </cell>
          <cell r="L1037">
            <v>0</v>
          </cell>
          <cell r="M1037">
            <v>0</v>
          </cell>
          <cell r="N1037">
            <v>0</v>
          </cell>
          <cell r="O1037">
            <v>0</v>
          </cell>
          <cell r="P1037">
            <v>0</v>
          </cell>
          <cell r="Q1037">
            <v>0</v>
          </cell>
          <cell r="R1037">
            <v>0</v>
          </cell>
        </row>
        <row r="1038">
          <cell r="B1038" t="str">
            <v>Huawei</v>
          </cell>
          <cell r="C1038">
            <v>5</v>
          </cell>
          <cell r="D1038">
            <v>10</v>
          </cell>
          <cell r="E1038">
            <v>2</v>
          </cell>
          <cell r="F1038">
            <v>0</v>
          </cell>
          <cell r="G1038">
            <v>9</v>
          </cell>
          <cell r="H1038">
            <v>0</v>
          </cell>
          <cell r="I1038">
            <v>26</v>
          </cell>
          <cell r="K1038" t="str">
            <v>Huawei</v>
          </cell>
          <cell r="L1038">
            <v>27</v>
          </cell>
          <cell r="M1038">
            <v>159</v>
          </cell>
          <cell r="N1038">
            <v>23</v>
          </cell>
          <cell r="O1038">
            <v>0</v>
          </cell>
          <cell r="P1038">
            <v>4682</v>
          </cell>
          <cell r="Q1038">
            <v>0</v>
          </cell>
          <cell r="R1038">
            <v>4891</v>
          </cell>
        </row>
        <row r="1039">
          <cell r="B1039" t="str">
            <v>Hyperchip</v>
          </cell>
          <cell r="I1039">
            <v>0</v>
          </cell>
          <cell r="K1039" t="str">
            <v>Hyperchip</v>
          </cell>
          <cell r="R1039">
            <v>0</v>
          </cell>
        </row>
        <row r="1040">
          <cell r="B1040" t="str">
            <v>Juniper</v>
          </cell>
          <cell r="C1040">
            <v>2</v>
          </cell>
          <cell r="D1040">
            <v>1</v>
          </cell>
          <cell r="E1040">
            <v>0</v>
          </cell>
          <cell r="F1040">
            <v>0</v>
          </cell>
          <cell r="G1040">
            <v>0</v>
          </cell>
          <cell r="H1040">
            <v>0</v>
          </cell>
          <cell r="I1040">
            <v>3</v>
          </cell>
          <cell r="K1040" t="str">
            <v>Juniper</v>
          </cell>
          <cell r="L1040">
            <v>4</v>
          </cell>
          <cell r="M1040">
            <v>19</v>
          </cell>
          <cell r="N1040">
            <v>0</v>
          </cell>
          <cell r="O1040">
            <v>0</v>
          </cell>
          <cell r="P1040">
            <v>0</v>
          </cell>
          <cell r="Q1040">
            <v>0</v>
          </cell>
          <cell r="R1040">
            <v>23</v>
          </cell>
        </row>
        <row r="1041">
          <cell r="B1041" t="str">
            <v>Laurel Networks</v>
          </cell>
          <cell r="I1041">
            <v>0</v>
          </cell>
          <cell r="K1041" t="str">
            <v>Laurel Networks</v>
          </cell>
          <cell r="R1041">
            <v>0</v>
          </cell>
        </row>
        <row r="1042">
          <cell r="B1042" t="str">
            <v>Lucent</v>
          </cell>
          <cell r="I1042">
            <v>0</v>
          </cell>
          <cell r="K1042" t="str">
            <v>Lucent</v>
          </cell>
          <cell r="R1042">
            <v>0</v>
          </cell>
        </row>
        <row r="1043">
          <cell r="B1043" t="str">
            <v>NEC</v>
          </cell>
          <cell r="I1043">
            <v>0</v>
          </cell>
          <cell r="K1043" t="str">
            <v>NEC</v>
          </cell>
          <cell r="R1043">
            <v>0</v>
          </cell>
        </row>
        <row r="1044">
          <cell r="B1044" t="str">
            <v>Nokia Siemens Networks</v>
          </cell>
          <cell r="C1044">
            <v>0</v>
          </cell>
          <cell r="D1044">
            <v>0</v>
          </cell>
          <cell r="E1044">
            <v>0</v>
          </cell>
          <cell r="F1044">
            <v>0</v>
          </cell>
          <cell r="G1044">
            <v>0</v>
          </cell>
          <cell r="H1044">
            <v>0</v>
          </cell>
          <cell r="I1044">
            <v>0</v>
          </cell>
          <cell r="K1044" t="str">
            <v>Nokia Siemens Networks</v>
          </cell>
          <cell r="L1044">
            <v>0</v>
          </cell>
          <cell r="M1044">
            <v>0</v>
          </cell>
          <cell r="N1044">
            <v>0</v>
          </cell>
          <cell r="O1044">
            <v>0</v>
          </cell>
          <cell r="P1044">
            <v>0</v>
          </cell>
          <cell r="Q1044">
            <v>0</v>
          </cell>
          <cell r="R1044">
            <v>0</v>
          </cell>
        </row>
        <row r="1045">
          <cell r="B1045" t="str">
            <v>Nortel</v>
          </cell>
          <cell r="C1045">
            <v>0</v>
          </cell>
          <cell r="D1045">
            <v>0</v>
          </cell>
          <cell r="E1045">
            <v>0</v>
          </cell>
          <cell r="F1045">
            <v>0</v>
          </cell>
          <cell r="G1045">
            <v>0</v>
          </cell>
          <cell r="H1045">
            <v>2</v>
          </cell>
          <cell r="I1045">
            <v>2</v>
          </cell>
          <cell r="K1045" t="str">
            <v>Nortel</v>
          </cell>
          <cell r="L1045">
            <v>0</v>
          </cell>
          <cell r="M1045">
            <v>0</v>
          </cell>
          <cell r="N1045">
            <v>0</v>
          </cell>
          <cell r="O1045">
            <v>0</v>
          </cell>
          <cell r="P1045">
            <v>0</v>
          </cell>
          <cell r="Q1045">
            <v>10</v>
          </cell>
          <cell r="R1045">
            <v>10</v>
          </cell>
        </row>
        <row r="1046">
          <cell r="B1046" t="str">
            <v>Procket</v>
          </cell>
          <cell r="I1046">
            <v>0</v>
          </cell>
          <cell r="K1046" t="str">
            <v>Procket</v>
          </cell>
          <cell r="R1046">
            <v>0</v>
          </cell>
        </row>
        <row r="1047">
          <cell r="B1047" t="str">
            <v>Quarry</v>
          </cell>
          <cell r="I1047">
            <v>0</v>
          </cell>
          <cell r="K1047" t="str">
            <v>Quarry</v>
          </cell>
          <cell r="R1047">
            <v>0</v>
          </cell>
        </row>
        <row r="1048">
          <cell r="B1048" t="str">
            <v>Redback</v>
          </cell>
          <cell r="C1048">
            <v>0</v>
          </cell>
          <cell r="D1048">
            <v>0</v>
          </cell>
          <cell r="E1048">
            <v>0</v>
          </cell>
          <cell r="F1048">
            <v>0</v>
          </cell>
          <cell r="G1048">
            <v>0</v>
          </cell>
          <cell r="H1048">
            <v>0</v>
          </cell>
          <cell r="I1048">
            <v>0</v>
          </cell>
          <cell r="K1048" t="str">
            <v>Redback</v>
          </cell>
          <cell r="L1048">
            <v>0</v>
          </cell>
          <cell r="M1048">
            <v>0</v>
          </cell>
          <cell r="N1048">
            <v>0</v>
          </cell>
          <cell r="O1048">
            <v>0</v>
          </cell>
          <cell r="P1048">
            <v>0</v>
          </cell>
          <cell r="Q1048">
            <v>0</v>
          </cell>
          <cell r="R1048">
            <v>0</v>
          </cell>
        </row>
        <row r="1049">
          <cell r="B1049" t="str">
            <v>Riverstone</v>
          </cell>
          <cell r="I1049">
            <v>0</v>
          </cell>
          <cell r="K1049" t="str">
            <v>Riverstone</v>
          </cell>
          <cell r="R1049">
            <v>0</v>
          </cell>
        </row>
        <row r="1050">
          <cell r="B1050" t="str">
            <v>Tellabs</v>
          </cell>
          <cell r="C1050">
            <v>0</v>
          </cell>
          <cell r="D1050">
            <v>3</v>
          </cell>
          <cell r="E1050">
            <v>0</v>
          </cell>
          <cell r="F1050">
            <v>0</v>
          </cell>
          <cell r="G1050">
            <v>0</v>
          </cell>
          <cell r="H1050">
            <v>0</v>
          </cell>
          <cell r="I1050">
            <v>3</v>
          </cell>
          <cell r="K1050" t="str">
            <v>Tellabs</v>
          </cell>
          <cell r="L1050">
            <v>0</v>
          </cell>
          <cell r="M1050">
            <v>30</v>
          </cell>
          <cell r="N1050">
            <v>0</v>
          </cell>
          <cell r="O1050">
            <v>0</v>
          </cell>
          <cell r="P1050">
            <v>0</v>
          </cell>
          <cell r="Q1050">
            <v>0</v>
          </cell>
          <cell r="R1050">
            <v>30</v>
          </cell>
        </row>
        <row r="1051">
          <cell r="B1051" t="str">
            <v>ZTE</v>
          </cell>
          <cell r="C1051">
            <v>0</v>
          </cell>
          <cell r="D1051">
            <v>0</v>
          </cell>
          <cell r="E1051">
            <v>0</v>
          </cell>
          <cell r="F1051">
            <v>0</v>
          </cell>
          <cell r="G1051">
            <v>0</v>
          </cell>
          <cell r="H1051">
            <v>0</v>
          </cell>
          <cell r="I1051">
            <v>0</v>
          </cell>
          <cell r="K1051" t="str">
            <v>ZTE</v>
          </cell>
          <cell r="L1051">
            <v>0</v>
          </cell>
          <cell r="M1051">
            <v>0</v>
          </cell>
          <cell r="N1051">
            <v>0</v>
          </cell>
          <cell r="O1051">
            <v>0</v>
          </cell>
          <cell r="P1051">
            <v>0</v>
          </cell>
          <cell r="Q1051">
            <v>0</v>
          </cell>
          <cell r="R1051">
            <v>0</v>
          </cell>
        </row>
        <row r="1052">
          <cell r="B1052" t="str">
            <v>Other</v>
          </cell>
          <cell r="I1052">
            <v>0</v>
          </cell>
          <cell r="K1052" t="str">
            <v>Other</v>
          </cell>
          <cell r="R1052">
            <v>0</v>
          </cell>
        </row>
        <row r="1053">
          <cell r="B1053" t="str">
            <v>Total</v>
          </cell>
          <cell r="C1053">
            <v>31</v>
          </cell>
          <cell r="D1053">
            <v>61</v>
          </cell>
          <cell r="E1053">
            <v>8</v>
          </cell>
          <cell r="F1053">
            <v>0</v>
          </cell>
          <cell r="G1053">
            <v>16</v>
          </cell>
          <cell r="H1053">
            <v>13</v>
          </cell>
          <cell r="I1053">
            <v>129</v>
          </cell>
          <cell r="K1053" t="str">
            <v>Total</v>
          </cell>
          <cell r="L1053">
            <v>94</v>
          </cell>
          <cell r="M1053">
            <v>1000</v>
          </cell>
          <cell r="N1053">
            <v>41</v>
          </cell>
          <cell r="O1053">
            <v>0</v>
          </cell>
          <cell r="P1053">
            <v>4924</v>
          </cell>
          <cell r="Q1053">
            <v>77</v>
          </cell>
          <cell r="R1053">
            <v>6136</v>
          </cell>
        </row>
        <row r="1057">
          <cell r="B1057" t="str">
            <v>Vendor</v>
          </cell>
          <cell r="C1057" t="str">
            <v>Core IP/MPLS</v>
          </cell>
          <cell r="D1057" t="str">
            <v xml:space="preserve">Edge IP/MPLS </v>
          </cell>
          <cell r="E1057" t="str">
            <v>Subscriber Service Router</v>
          </cell>
          <cell r="F1057" t="str">
            <v>BRAS</v>
          </cell>
          <cell r="G1057" t="str">
            <v>IP/Ethernet</v>
          </cell>
          <cell r="H1057" t="str">
            <v>ATM/MPLS</v>
          </cell>
          <cell r="I1057" t="str">
            <v>Total IPS</v>
          </cell>
          <cell r="K1057" t="str">
            <v>Vendor</v>
          </cell>
          <cell r="L1057" t="str">
            <v>Core IP/MPLS</v>
          </cell>
          <cell r="M1057" t="str">
            <v>Edge IP/MPLS</v>
          </cell>
          <cell r="N1057" t="str">
            <v>Subscriber Service Router</v>
          </cell>
          <cell r="O1057" t="str">
            <v>BRAS</v>
          </cell>
          <cell r="P1057" t="str">
            <v>IP/Ethernet</v>
          </cell>
          <cell r="Q1057" t="str">
            <v>ATM/MPLS</v>
          </cell>
          <cell r="R1057" t="str">
            <v>Total IPS</v>
          </cell>
        </row>
        <row r="1058">
          <cell r="B1058" t="str">
            <v>Alaxala Networks</v>
          </cell>
          <cell r="C1058">
            <v>0</v>
          </cell>
          <cell r="D1058">
            <v>0</v>
          </cell>
          <cell r="E1058">
            <v>0</v>
          </cell>
          <cell r="F1058">
            <v>0</v>
          </cell>
          <cell r="G1058">
            <v>0</v>
          </cell>
          <cell r="H1058">
            <v>0</v>
          </cell>
          <cell r="I1058">
            <v>0</v>
          </cell>
          <cell r="K1058" t="str">
            <v>Alaxala Networks</v>
          </cell>
          <cell r="L1058">
            <v>0</v>
          </cell>
          <cell r="M1058">
            <v>0</v>
          </cell>
          <cell r="N1058">
            <v>0</v>
          </cell>
          <cell r="O1058">
            <v>0</v>
          </cell>
          <cell r="P1058">
            <v>0</v>
          </cell>
          <cell r="Q1058">
            <v>0</v>
          </cell>
          <cell r="R1058">
            <v>0</v>
          </cell>
        </row>
        <row r="1059">
          <cell r="B1059" t="str">
            <v>Alcatel-Lucent</v>
          </cell>
          <cell r="C1059">
            <v>0</v>
          </cell>
          <cell r="D1059">
            <v>31</v>
          </cell>
          <cell r="E1059">
            <v>0</v>
          </cell>
          <cell r="F1059">
            <v>0</v>
          </cell>
          <cell r="G1059">
            <v>0</v>
          </cell>
          <cell r="H1059">
            <v>18</v>
          </cell>
          <cell r="I1059">
            <v>49</v>
          </cell>
          <cell r="K1059" t="str">
            <v>Alcatel-Lucent</v>
          </cell>
          <cell r="L1059">
            <v>0</v>
          </cell>
          <cell r="M1059">
            <v>270</v>
          </cell>
          <cell r="N1059">
            <v>0</v>
          </cell>
          <cell r="O1059">
            <v>0</v>
          </cell>
          <cell r="P1059">
            <v>0</v>
          </cell>
          <cell r="Q1059">
            <v>116</v>
          </cell>
          <cell r="R1059">
            <v>386</v>
          </cell>
        </row>
        <row r="1060">
          <cell r="B1060" t="str">
            <v>Atrica</v>
          </cell>
          <cell r="I1060">
            <v>0</v>
          </cell>
          <cell r="K1060" t="str">
            <v>Atrica</v>
          </cell>
          <cell r="R1060">
            <v>0</v>
          </cell>
        </row>
        <row r="1061">
          <cell r="B1061" t="str">
            <v>Avici</v>
          </cell>
          <cell r="C1061">
            <v>0</v>
          </cell>
          <cell r="D1061">
            <v>0</v>
          </cell>
          <cell r="E1061">
            <v>0</v>
          </cell>
          <cell r="F1061">
            <v>0</v>
          </cell>
          <cell r="G1061">
            <v>0</v>
          </cell>
          <cell r="H1061">
            <v>0</v>
          </cell>
          <cell r="I1061">
            <v>0</v>
          </cell>
          <cell r="K1061" t="str">
            <v>Avici</v>
          </cell>
          <cell r="L1061">
            <v>0</v>
          </cell>
          <cell r="M1061">
            <v>0</v>
          </cell>
          <cell r="N1061">
            <v>0</v>
          </cell>
          <cell r="O1061">
            <v>0</v>
          </cell>
          <cell r="P1061">
            <v>0</v>
          </cell>
          <cell r="Q1061">
            <v>0</v>
          </cell>
          <cell r="R1061">
            <v>0</v>
          </cell>
        </row>
        <row r="1062">
          <cell r="B1062" t="str">
            <v>Brocade</v>
          </cell>
          <cell r="C1062">
            <v>0</v>
          </cell>
          <cell r="D1062">
            <v>0</v>
          </cell>
          <cell r="E1062">
            <v>0</v>
          </cell>
          <cell r="F1062">
            <v>0</v>
          </cell>
          <cell r="G1062">
            <v>0</v>
          </cell>
          <cell r="H1062">
            <v>0</v>
          </cell>
          <cell r="I1062">
            <v>0</v>
          </cell>
          <cell r="K1062" t="str">
            <v>Brocade</v>
          </cell>
          <cell r="L1062">
            <v>0</v>
          </cell>
          <cell r="M1062">
            <v>0</v>
          </cell>
          <cell r="N1062">
            <v>0</v>
          </cell>
          <cell r="O1062">
            <v>0</v>
          </cell>
          <cell r="P1062">
            <v>0</v>
          </cell>
          <cell r="Q1062">
            <v>0</v>
          </cell>
          <cell r="R1062">
            <v>0</v>
          </cell>
        </row>
        <row r="1063">
          <cell r="B1063" t="str">
            <v>Caspian</v>
          </cell>
          <cell r="I1063">
            <v>0</v>
          </cell>
          <cell r="K1063" t="str">
            <v>Caspian</v>
          </cell>
          <cell r="R1063">
            <v>0</v>
          </cell>
        </row>
        <row r="1064">
          <cell r="B1064" t="str">
            <v>Chiaro</v>
          </cell>
          <cell r="I1064">
            <v>0</v>
          </cell>
          <cell r="K1064" t="str">
            <v>Chiaro</v>
          </cell>
          <cell r="R1064">
            <v>0</v>
          </cell>
        </row>
        <row r="1065">
          <cell r="B1065" t="str">
            <v>Ciena</v>
          </cell>
          <cell r="C1065">
            <v>0</v>
          </cell>
          <cell r="D1065">
            <v>0</v>
          </cell>
          <cell r="E1065">
            <v>0</v>
          </cell>
          <cell r="F1065">
            <v>0</v>
          </cell>
          <cell r="G1065">
            <v>0</v>
          </cell>
          <cell r="H1065">
            <v>0</v>
          </cell>
          <cell r="I1065">
            <v>0</v>
          </cell>
          <cell r="K1065" t="str">
            <v>Ciena</v>
          </cell>
          <cell r="L1065">
            <v>0</v>
          </cell>
          <cell r="M1065">
            <v>0</v>
          </cell>
          <cell r="N1065">
            <v>0</v>
          </cell>
          <cell r="O1065">
            <v>0</v>
          </cell>
          <cell r="P1065">
            <v>0</v>
          </cell>
          <cell r="Q1065">
            <v>0</v>
          </cell>
          <cell r="R1065">
            <v>0</v>
          </cell>
        </row>
        <row r="1066">
          <cell r="B1066" t="str">
            <v>Cisco</v>
          </cell>
          <cell r="C1066">
            <v>20</v>
          </cell>
          <cell r="D1066">
            <v>31</v>
          </cell>
          <cell r="E1066">
            <v>3</v>
          </cell>
          <cell r="F1066">
            <v>0</v>
          </cell>
          <cell r="G1066">
            <v>6</v>
          </cell>
          <cell r="H1066">
            <v>0</v>
          </cell>
          <cell r="I1066">
            <v>60</v>
          </cell>
          <cell r="K1066" t="str">
            <v>Cisco</v>
          </cell>
          <cell r="L1066">
            <v>54</v>
          </cell>
          <cell r="M1066">
            <v>627</v>
          </cell>
          <cell r="N1066">
            <v>11</v>
          </cell>
          <cell r="O1066">
            <v>0</v>
          </cell>
          <cell r="P1066">
            <v>229</v>
          </cell>
          <cell r="Q1066">
            <v>0</v>
          </cell>
          <cell r="R1066">
            <v>921</v>
          </cell>
        </row>
        <row r="1067">
          <cell r="B1067" t="str">
            <v>Cosine</v>
          </cell>
          <cell r="I1067">
            <v>0</v>
          </cell>
          <cell r="K1067" t="str">
            <v>Cosine</v>
          </cell>
          <cell r="R1067">
            <v>0</v>
          </cell>
        </row>
        <row r="1068">
          <cell r="B1068" t="str">
            <v>ECI Telecom</v>
          </cell>
          <cell r="I1068">
            <v>0</v>
          </cell>
          <cell r="K1068" t="str">
            <v>ECI Telecom</v>
          </cell>
          <cell r="R1068">
            <v>0</v>
          </cell>
        </row>
        <row r="1069">
          <cell r="B1069" t="str">
            <v>Equipe</v>
          </cell>
          <cell r="I1069">
            <v>0</v>
          </cell>
          <cell r="K1069" t="str">
            <v>Equipe</v>
          </cell>
          <cell r="R1069">
            <v>0</v>
          </cell>
        </row>
        <row r="1070">
          <cell r="B1070" t="str">
            <v>Ericsson</v>
          </cell>
          <cell r="C1070">
            <v>0</v>
          </cell>
          <cell r="D1070">
            <v>0</v>
          </cell>
          <cell r="E1070">
            <v>0</v>
          </cell>
          <cell r="F1070">
            <v>0</v>
          </cell>
          <cell r="G1070">
            <v>0</v>
          </cell>
          <cell r="H1070">
            <v>2</v>
          </cell>
          <cell r="I1070">
            <v>2</v>
          </cell>
          <cell r="K1070" t="str">
            <v>Ericsson</v>
          </cell>
          <cell r="L1070">
            <v>0</v>
          </cell>
          <cell r="M1070">
            <v>0</v>
          </cell>
          <cell r="N1070">
            <v>0</v>
          </cell>
          <cell r="O1070">
            <v>0</v>
          </cell>
          <cell r="P1070">
            <v>0</v>
          </cell>
          <cell r="Q1070">
            <v>9</v>
          </cell>
          <cell r="R1070">
            <v>9</v>
          </cell>
        </row>
        <row r="1071">
          <cell r="B1071" t="str">
            <v>Extreme</v>
          </cell>
          <cell r="C1071">
            <v>0</v>
          </cell>
          <cell r="D1071">
            <v>0</v>
          </cell>
          <cell r="E1071">
            <v>0</v>
          </cell>
          <cell r="F1071">
            <v>0</v>
          </cell>
          <cell r="G1071">
            <v>0</v>
          </cell>
          <cell r="H1071">
            <v>0</v>
          </cell>
          <cell r="I1071">
            <v>0</v>
          </cell>
          <cell r="K1071" t="str">
            <v>Extreme</v>
          </cell>
          <cell r="L1071">
            <v>0</v>
          </cell>
          <cell r="M1071">
            <v>0</v>
          </cell>
          <cell r="N1071">
            <v>0</v>
          </cell>
          <cell r="O1071">
            <v>0</v>
          </cell>
          <cell r="P1071">
            <v>0</v>
          </cell>
          <cell r="Q1071">
            <v>0</v>
          </cell>
          <cell r="R1071">
            <v>0</v>
          </cell>
        </row>
        <row r="1072">
          <cell r="B1072" t="str">
            <v>Force10</v>
          </cell>
          <cell r="C1072">
            <v>0</v>
          </cell>
          <cell r="D1072">
            <v>0</v>
          </cell>
          <cell r="E1072">
            <v>0</v>
          </cell>
          <cell r="F1072">
            <v>0</v>
          </cell>
          <cell r="G1072">
            <v>0</v>
          </cell>
          <cell r="H1072">
            <v>0</v>
          </cell>
          <cell r="I1072">
            <v>0</v>
          </cell>
          <cell r="K1072" t="str">
            <v>Force10</v>
          </cell>
          <cell r="L1072">
            <v>0</v>
          </cell>
          <cell r="M1072">
            <v>0</v>
          </cell>
          <cell r="N1072">
            <v>0</v>
          </cell>
          <cell r="O1072">
            <v>0</v>
          </cell>
          <cell r="P1072">
            <v>0</v>
          </cell>
          <cell r="Q1072">
            <v>0</v>
          </cell>
          <cell r="R1072">
            <v>0</v>
          </cell>
        </row>
        <row r="1073">
          <cell r="B1073" t="str">
            <v>Fujitsu</v>
          </cell>
          <cell r="C1073">
            <v>0</v>
          </cell>
          <cell r="D1073">
            <v>0</v>
          </cell>
          <cell r="E1073">
            <v>0</v>
          </cell>
          <cell r="F1073">
            <v>0</v>
          </cell>
          <cell r="G1073">
            <v>0</v>
          </cell>
          <cell r="H1073">
            <v>0</v>
          </cell>
          <cell r="I1073">
            <v>0</v>
          </cell>
          <cell r="K1073" t="str">
            <v>Fujitsu</v>
          </cell>
          <cell r="L1073">
            <v>0</v>
          </cell>
          <cell r="M1073">
            <v>0</v>
          </cell>
          <cell r="N1073">
            <v>0</v>
          </cell>
          <cell r="O1073">
            <v>0</v>
          </cell>
          <cell r="P1073">
            <v>0</v>
          </cell>
          <cell r="Q1073">
            <v>0</v>
          </cell>
          <cell r="R1073">
            <v>0</v>
          </cell>
        </row>
        <row r="1074">
          <cell r="B1074" t="str">
            <v>Hammerhead Systems</v>
          </cell>
          <cell r="I1074">
            <v>0</v>
          </cell>
          <cell r="K1074" t="str">
            <v>Hammerhead Systems</v>
          </cell>
          <cell r="R1074">
            <v>0</v>
          </cell>
        </row>
        <row r="1075">
          <cell r="B1075" t="str">
            <v>Hitachi</v>
          </cell>
          <cell r="I1075">
            <v>0</v>
          </cell>
          <cell r="K1075" t="str">
            <v>Hitachi</v>
          </cell>
          <cell r="R1075">
            <v>0</v>
          </cell>
        </row>
        <row r="1076">
          <cell r="B1076" t="str">
            <v>Hitachi Cable</v>
          </cell>
          <cell r="C1076">
            <v>0</v>
          </cell>
          <cell r="D1076">
            <v>0</v>
          </cell>
          <cell r="E1076">
            <v>0</v>
          </cell>
          <cell r="F1076">
            <v>0</v>
          </cell>
          <cell r="G1076">
            <v>0</v>
          </cell>
          <cell r="H1076">
            <v>0</v>
          </cell>
          <cell r="I1076">
            <v>0</v>
          </cell>
          <cell r="K1076" t="str">
            <v>Hitachi Cable</v>
          </cell>
          <cell r="L1076">
            <v>0</v>
          </cell>
          <cell r="M1076">
            <v>0</v>
          </cell>
          <cell r="N1076">
            <v>0</v>
          </cell>
          <cell r="O1076">
            <v>0</v>
          </cell>
          <cell r="P1076">
            <v>0</v>
          </cell>
          <cell r="Q1076">
            <v>0</v>
          </cell>
          <cell r="R1076">
            <v>0</v>
          </cell>
        </row>
        <row r="1077">
          <cell r="B1077" t="str">
            <v>Huawei</v>
          </cell>
          <cell r="C1077">
            <v>3</v>
          </cell>
          <cell r="D1077">
            <v>8</v>
          </cell>
          <cell r="E1077">
            <v>2</v>
          </cell>
          <cell r="F1077">
            <v>0</v>
          </cell>
          <cell r="G1077">
            <v>9</v>
          </cell>
          <cell r="H1077">
            <v>0</v>
          </cell>
          <cell r="I1077">
            <v>22</v>
          </cell>
          <cell r="K1077" t="str">
            <v>Huawei</v>
          </cell>
          <cell r="L1077">
            <v>17</v>
          </cell>
          <cell r="M1077">
            <v>162</v>
          </cell>
          <cell r="N1077">
            <v>16</v>
          </cell>
          <cell r="O1077">
            <v>0</v>
          </cell>
          <cell r="P1077">
            <v>4473</v>
          </cell>
          <cell r="Q1077">
            <v>0</v>
          </cell>
          <cell r="R1077">
            <v>4668</v>
          </cell>
        </row>
        <row r="1078">
          <cell r="B1078" t="str">
            <v>Hyperchip</v>
          </cell>
          <cell r="I1078">
            <v>0</v>
          </cell>
          <cell r="K1078" t="str">
            <v>Hyperchip</v>
          </cell>
          <cell r="R1078">
            <v>0</v>
          </cell>
        </row>
        <row r="1079">
          <cell r="B1079" t="str">
            <v>Juniper</v>
          </cell>
          <cell r="C1079">
            <v>2</v>
          </cell>
          <cell r="D1079">
            <v>1</v>
          </cell>
          <cell r="E1079">
            <v>1</v>
          </cell>
          <cell r="F1079">
            <v>0</v>
          </cell>
          <cell r="G1079">
            <v>0</v>
          </cell>
          <cell r="H1079">
            <v>0</v>
          </cell>
          <cell r="I1079">
            <v>4</v>
          </cell>
          <cell r="K1079" t="str">
            <v>Juniper</v>
          </cell>
          <cell r="L1079">
            <v>4</v>
          </cell>
          <cell r="M1079">
            <v>22</v>
          </cell>
          <cell r="N1079">
            <v>4</v>
          </cell>
          <cell r="O1079">
            <v>0</v>
          </cell>
          <cell r="P1079">
            <v>0</v>
          </cell>
          <cell r="Q1079">
            <v>0</v>
          </cell>
          <cell r="R1079">
            <v>30</v>
          </cell>
        </row>
        <row r="1080">
          <cell r="B1080" t="str">
            <v>Laurel Networks</v>
          </cell>
          <cell r="I1080">
            <v>0</v>
          </cell>
          <cell r="K1080" t="str">
            <v>Laurel Networks</v>
          </cell>
          <cell r="R1080">
            <v>0</v>
          </cell>
        </row>
        <row r="1081">
          <cell r="B1081" t="str">
            <v>Lucent</v>
          </cell>
          <cell r="I1081">
            <v>0</v>
          </cell>
          <cell r="K1081" t="str">
            <v>Lucent</v>
          </cell>
          <cell r="R1081">
            <v>0</v>
          </cell>
        </row>
        <row r="1082">
          <cell r="B1082" t="str">
            <v>NEC</v>
          </cell>
          <cell r="C1082">
            <v>0</v>
          </cell>
          <cell r="D1082">
            <v>0</v>
          </cell>
          <cell r="E1082">
            <v>0</v>
          </cell>
          <cell r="F1082">
            <v>0</v>
          </cell>
          <cell r="G1082">
            <v>0</v>
          </cell>
          <cell r="H1082">
            <v>0</v>
          </cell>
          <cell r="I1082">
            <v>0</v>
          </cell>
          <cell r="K1082" t="str">
            <v>NEC</v>
          </cell>
          <cell r="L1082">
            <v>0</v>
          </cell>
          <cell r="M1082">
            <v>0</v>
          </cell>
          <cell r="N1082">
            <v>0</v>
          </cell>
          <cell r="O1082">
            <v>0</v>
          </cell>
          <cell r="P1082">
            <v>0</v>
          </cell>
          <cell r="Q1082">
            <v>0</v>
          </cell>
          <cell r="R1082">
            <v>0</v>
          </cell>
        </row>
        <row r="1083">
          <cell r="B1083" t="str">
            <v>Nokia Siemens Networks</v>
          </cell>
          <cell r="C1083">
            <v>0</v>
          </cell>
          <cell r="D1083">
            <v>0</v>
          </cell>
          <cell r="E1083">
            <v>0</v>
          </cell>
          <cell r="F1083">
            <v>0</v>
          </cell>
          <cell r="G1083">
            <v>0</v>
          </cell>
          <cell r="H1083">
            <v>0</v>
          </cell>
          <cell r="I1083">
            <v>0</v>
          </cell>
          <cell r="K1083" t="str">
            <v>Nokia Siemens Networks</v>
          </cell>
          <cell r="L1083">
            <v>0</v>
          </cell>
          <cell r="M1083">
            <v>0</v>
          </cell>
          <cell r="N1083">
            <v>0</v>
          </cell>
          <cell r="O1083">
            <v>0</v>
          </cell>
          <cell r="P1083">
            <v>0</v>
          </cell>
          <cell r="Q1083">
            <v>0</v>
          </cell>
          <cell r="R1083">
            <v>0</v>
          </cell>
        </row>
        <row r="1084">
          <cell r="B1084" t="str">
            <v>Nortel</v>
          </cell>
          <cell r="C1084">
            <v>0</v>
          </cell>
          <cell r="D1084">
            <v>0</v>
          </cell>
          <cell r="E1084">
            <v>0</v>
          </cell>
          <cell r="F1084">
            <v>0</v>
          </cell>
          <cell r="G1084">
            <v>0</v>
          </cell>
          <cell r="H1084">
            <v>2</v>
          </cell>
          <cell r="I1084">
            <v>2</v>
          </cell>
          <cell r="K1084" t="str">
            <v>Nortel</v>
          </cell>
          <cell r="L1084">
            <v>0</v>
          </cell>
          <cell r="M1084">
            <v>0</v>
          </cell>
          <cell r="N1084">
            <v>0</v>
          </cell>
          <cell r="O1084">
            <v>0</v>
          </cell>
          <cell r="P1084">
            <v>0</v>
          </cell>
          <cell r="Q1084">
            <v>10</v>
          </cell>
          <cell r="R1084">
            <v>10</v>
          </cell>
        </row>
        <row r="1085">
          <cell r="B1085" t="str">
            <v>Procket</v>
          </cell>
          <cell r="I1085">
            <v>0</v>
          </cell>
          <cell r="K1085" t="str">
            <v>Procket</v>
          </cell>
          <cell r="R1085">
            <v>0</v>
          </cell>
        </row>
        <row r="1086">
          <cell r="B1086" t="str">
            <v>Quarry</v>
          </cell>
          <cell r="I1086">
            <v>0</v>
          </cell>
          <cell r="K1086" t="str">
            <v>Quarry</v>
          </cell>
          <cell r="R1086">
            <v>0</v>
          </cell>
        </row>
        <row r="1087">
          <cell r="B1087" t="str">
            <v>Redback</v>
          </cell>
          <cell r="C1087">
            <v>0</v>
          </cell>
          <cell r="D1087">
            <v>0</v>
          </cell>
          <cell r="E1087">
            <v>0</v>
          </cell>
          <cell r="F1087">
            <v>0</v>
          </cell>
          <cell r="G1087">
            <v>0</v>
          </cell>
          <cell r="H1087">
            <v>0</v>
          </cell>
          <cell r="I1087">
            <v>0</v>
          </cell>
          <cell r="K1087" t="str">
            <v>Redback</v>
          </cell>
          <cell r="L1087">
            <v>0</v>
          </cell>
          <cell r="M1087">
            <v>0</v>
          </cell>
          <cell r="N1087">
            <v>0</v>
          </cell>
          <cell r="O1087">
            <v>0</v>
          </cell>
          <cell r="P1087">
            <v>0</v>
          </cell>
          <cell r="Q1087">
            <v>0</v>
          </cell>
          <cell r="R1087">
            <v>0</v>
          </cell>
        </row>
        <row r="1088">
          <cell r="B1088" t="str">
            <v>Riverstone</v>
          </cell>
          <cell r="I1088">
            <v>0</v>
          </cell>
          <cell r="K1088" t="str">
            <v>Riverstone</v>
          </cell>
          <cell r="R1088">
            <v>0</v>
          </cell>
        </row>
        <row r="1089">
          <cell r="B1089" t="str">
            <v>Tellabs</v>
          </cell>
          <cell r="C1089">
            <v>0</v>
          </cell>
          <cell r="D1089">
            <v>2</v>
          </cell>
          <cell r="E1089">
            <v>0</v>
          </cell>
          <cell r="F1089">
            <v>0</v>
          </cell>
          <cell r="G1089">
            <v>0</v>
          </cell>
          <cell r="H1089">
            <v>0</v>
          </cell>
          <cell r="I1089">
            <v>2</v>
          </cell>
          <cell r="K1089" t="str">
            <v>Tellabs</v>
          </cell>
          <cell r="L1089">
            <v>0</v>
          </cell>
          <cell r="M1089">
            <v>17</v>
          </cell>
          <cell r="N1089">
            <v>0</v>
          </cell>
          <cell r="O1089">
            <v>0</v>
          </cell>
          <cell r="P1089">
            <v>0</v>
          </cell>
          <cell r="Q1089">
            <v>0</v>
          </cell>
          <cell r="R1089">
            <v>17</v>
          </cell>
        </row>
        <row r="1090">
          <cell r="B1090" t="str">
            <v>ZTE</v>
          </cell>
          <cell r="C1090">
            <v>0</v>
          </cell>
          <cell r="D1090">
            <v>0</v>
          </cell>
          <cell r="E1090">
            <v>0</v>
          </cell>
          <cell r="F1090">
            <v>0</v>
          </cell>
          <cell r="G1090">
            <v>0</v>
          </cell>
          <cell r="H1090">
            <v>0</v>
          </cell>
          <cell r="I1090">
            <v>0</v>
          </cell>
          <cell r="K1090" t="str">
            <v>ZTE</v>
          </cell>
          <cell r="L1090">
            <v>0</v>
          </cell>
          <cell r="M1090">
            <v>0</v>
          </cell>
          <cell r="N1090">
            <v>0</v>
          </cell>
          <cell r="O1090">
            <v>0</v>
          </cell>
          <cell r="P1090">
            <v>0</v>
          </cell>
          <cell r="Q1090">
            <v>0</v>
          </cell>
          <cell r="R1090">
            <v>0</v>
          </cell>
        </row>
        <row r="1091">
          <cell r="B1091" t="str">
            <v>Other</v>
          </cell>
          <cell r="I1091">
            <v>0</v>
          </cell>
          <cell r="K1091" t="str">
            <v>Other</v>
          </cell>
          <cell r="R1091">
            <v>0</v>
          </cell>
        </row>
        <row r="1092">
          <cell r="B1092" t="str">
            <v>Total</v>
          </cell>
          <cell r="C1092">
            <v>25</v>
          </cell>
          <cell r="D1092">
            <v>73</v>
          </cell>
          <cell r="E1092">
            <v>6</v>
          </cell>
          <cell r="F1092">
            <v>0</v>
          </cell>
          <cell r="G1092">
            <v>15</v>
          </cell>
          <cell r="H1092">
            <v>22</v>
          </cell>
          <cell r="I1092">
            <v>141</v>
          </cell>
          <cell r="K1092" t="str">
            <v>Total</v>
          </cell>
          <cell r="L1092">
            <v>75</v>
          </cell>
          <cell r="M1092">
            <v>1098</v>
          </cell>
          <cell r="N1092">
            <v>31</v>
          </cell>
          <cell r="O1092">
            <v>0</v>
          </cell>
          <cell r="P1092">
            <v>4702</v>
          </cell>
          <cell r="Q1092">
            <v>135</v>
          </cell>
          <cell r="R1092">
            <v>6041</v>
          </cell>
        </row>
        <row r="1096">
          <cell r="B1096" t="str">
            <v>Vendor</v>
          </cell>
          <cell r="C1096" t="str">
            <v>Core IP/MPLS</v>
          </cell>
          <cell r="D1096" t="str">
            <v xml:space="preserve">Edge IP/MPLS </v>
          </cell>
          <cell r="E1096" t="str">
            <v>Subscriber Service Router</v>
          </cell>
          <cell r="F1096" t="str">
            <v>BRAS</v>
          </cell>
          <cell r="G1096" t="str">
            <v>IP/Ethernet</v>
          </cell>
          <cell r="H1096" t="str">
            <v>ATM/MPLS</v>
          </cell>
          <cell r="I1096" t="str">
            <v>Total IPS</v>
          </cell>
          <cell r="K1096" t="str">
            <v>Vendor</v>
          </cell>
          <cell r="L1096" t="str">
            <v>Core IP/MPLS</v>
          </cell>
          <cell r="M1096" t="str">
            <v>Edge IP/MPLS</v>
          </cell>
          <cell r="N1096" t="str">
            <v>Subscriber Service Router</v>
          </cell>
          <cell r="O1096" t="str">
            <v>BRAS</v>
          </cell>
          <cell r="P1096" t="str">
            <v>IP/Ethernet</v>
          </cell>
          <cell r="Q1096" t="str">
            <v>ATM/MPLS</v>
          </cell>
          <cell r="R1096" t="str">
            <v>Total IPS</v>
          </cell>
        </row>
        <row r="1097">
          <cell r="B1097" t="str">
            <v>Alaxala Networks</v>
          </cell>
          <cell r="C1097">
            <v>0</v>
          </cell>
          <cell r="D1097">
            <v>0</v>
          </cell>
          <cell r="E1097">
            <v>0</v>
          </cell>
          <cell r="F1097">
            <v>0</v>
          </cell>
          <cell r="G1097">
            <v>0</v>
          </cell>
          <cell r="H1097">
            <v>0</v>
          </cell>
          <cell r="I1097">
            <v>0</v>
          </cell>
          <cell r="K1097" t="str">
            <v>Alaxala Networks</v>
          </cell>
          <cell r="L1097">
            <v>0</v>
          </cell>
          <cell r="M1097">
            <v>0</v>
          </cell>
          <cell r="N1097">
            <v>0</v>
          </cell>
          <cell r="O1097">
            <v>0</v>
          </cell>
          <cell r="P1097">
            <v>0</v>
          </cell>
          <cell r="Q1097">
            <v>0</v>
          </cell>
          <cell r="R1097">
            <v>0</v>
          </cell>
        </row>
        <row r="1098">
          <cell r="B1098" t="str">
            <v>Alcatel-Lucent</v>
          </cell>
          <cell r="C1098">
            <v>0</v>
          </cell>
          <cell r="D1098">
            <v>30</v>
          </cell>
          <cell r="E1098">
            <v>0</v>
          </cell>
          <cell r="F1098">
            <v>0</v>
          </cell>
          <cell r="G1098">
            <v>0</v>
          </cell>
          <cell r="H1098">
            <v>11</v>
          </cell>
          <cell r="I1098">
            <v>41</v>
          </cell>
          <cell r="K1098" t="str">
            <v>Alcatel-Lucent</v>
          </cell>
          <cell r="L1098">
            <v>0</v>
          </cell>
          <cell r="M1098">
            <v>264</v>
          </cell>
          <cell r="N1098">
            <v>0</v>
          </cell>
          <cell r="O1098">
            <v>0</v>
          </cell>
          <cell r="P1098">
            <v>0</v>
          </cell>
          <cell r="Q1098">
            <v>71</v>
          </cell>
          <cell r="R1098">
            <v>335</v>
          </cell>
        </row>
        <row r="1099">
          <cell r="B1099" t="str">
            <v>Atrica</v>
          </cell>
          <cell r="I1099">
            <v>0</v>
          </cell>
          <cell r="K1099" t="str">
            <v>Atrica</v>
          </cell>
          <cell r="R1099">
            <v>0</v>
          </cell>
        </row>
        <row r="1100">
          <cell r="B1100" t="str">
            <v>Avici</v>
          </cell>
          <cell r="I1100">
            <v>0</v>
          </cell>
          <cell r="K1100" t="str">
            <v>Avici</v>
          </cell>
          <cell r="R1100">
            <v>0</v>
          </cell>
        </row>
        <row r="1101">
          <cell r="B1101" t="str">
            <v>Brocade</v>
          </cell>
          <cell r="C1101">
            <v>0</v>
          </cell>
          <cell r="D1101">
            <v>0</v>
          </cell>
          <cell r="E1101">
            <v>0</v>
          </cell>
          <cell r="F1101">
            <v>0</v>
          </cell>
          <cell r="G1101">
            <v>0</v>
          </cell>
          <cell r="H1101">
            <v>0</v>
          </cell>
          <cell r="I1101">
            <v>0</v>
          </cell>
          <cell r="K1101" t="str">
            <v>Brocade</v>
          </cell>
          <cell r="L1101">
            <v>0</v>
          </cell>
          <cell r="M1101">
            <v>0</v>
          </cell>
          <cell r="N1101">
            <v>0</v>
          </cell>
          <cell r="O1101">
            <v>0</v>
          </cell>
          <cell r="P1101">
            <v>0</v>
          </cell>
          <cell r="Q1101">
            <v>0</v>
          </cell>
          <cell r="R1101">
            <v>0</v>
          </cell>
        </row>
        <row r="1102">
          <cell r="B1102" t="str">
            <v>Caspian</v>
          </cell>
          <cell r="I1102">
            <v>0</v>
          </cell>
          <cell r="K1102" t="str">
            <v>Caspian</v>
          </cell>
          <cell r="R1102">
            <v>0</v>
          </cell>
        </row>
        <row r="1103">
          <cell r="B1103" t="str">
            <v>Chiaro</v>
          </cell>
          <cell r="I1103">
            <v>0</v>
          </cell>
          <cell r="K1103" t="str">
            <v>Chiaro</v>
          </cell>
          <cell r="R1103">
            <v>0</v>
          </cell>
        </row>
        <row r="1104">
          <cell r="B1104" t="str">
            <v>Ciena</v>
          </cell>
          <cell r="C1104">
            <v>0</v>
          </cell>
          <cell r="D1104">
            <v>0</v>
          </cell>
          <cell r="E1104">
            <v>0</v>
          </cell>
          <cell r="F1104">
            <v>0</v>
          </cell>
          <cell r="G1104">
            <v>0</v>
          </cell>
          <cell r="H1104">
            <v>0</v>
          </cell>
          <cell r="I1104">
            <v>0</v>
          </cell>
          <cell r="K1104" t="str">
            <v>Ciena</v>
          </cell>
          <cell r="L1104">
            <v>0</v>
          </cell>
          <cell r="M1104">
            <v>0</v>
          </cell>
          <cell r="N1104">
            <v>0</v>
          </cell>
          <cell r="O1104">
            <v>0</v>
          </cell>
          <cell r="P1104">
            <v>0</v>
          </cell>
          <cell r="Q1104">
            <v>0</v>
          </cell>
          <cell r="R1104">
            <v>0</v>
          </cell>
        </row>
        <row r="1105">
          <cell r="B1105" t="str">
            <v>Cisco</v>
          </cell>
          <cell r="C1105">
            <v>30</v>
          </cell>
          <cell r="D1105">
            <v>47</v>
          </cell>
          <cell r="E1105">
            <v>3</v>
          </cell>
          <cell r="F1105">
            <v>0</v>
          </cell>
          <cell r="G1105">
            <v>13</v>
          </cell>
          <cell r="H1105">
            <v>0</v>
          </cell>
          <cell r="I1105">
            <v>93</v>
          </cell>
          <cell r="K1105" t="str">
            <v>Cisco</v>
          </cell>
          <cell r="L1105">
            <v>79</v>
          </cell>
          <cell r="M1105">
            <v>930</v>
          </cell>
          <cell r="N1105">
            <v>13</v>
          </cell>
          <cell r="O1105">
            <v>0</v>
          </cell>
          <cell r="P1105">
            <v>452</v>
          </cell>
          <cell r="Q1105">
            <v>0</v>
          </cell>
          <cell r="R1105">
            <v>1474</v>
          </cell>
        </row>
        <row r="1106">
          <cell r="B1106" t="str">
            <v>Cosine</v>
          </cell>
          <cell r="I1106">
            <v>0</v>
          </cell>
          <cell r="K1106" t="str">
            <v>Cosine</v>
          </cell>
          <cell r="R1106">
            <v>0</v>
          </cell>
        </row>
        <row r="1107">
          <cell r="B1107" t="str">
            <v>ECI Telecom</v>
          </cell>
          <cell r="I1107">
            <v>0</v>
          </cell>
          <cell r="K1107" t="str">
            <v>ECI Telecom</v>
          </cell>
          <cell r="R1107">
            <v>0</v>
          </cell>
        </row>
        <row r="1108">
          <cell r="B1108" t="str">
            <v>Equipe</v>
          </cell>
          <cell r="I1108">
            <v>0</v>
          </cell>
          <cell r="K1108" t="str">
            <v>Equipe</v>
          </cell>
          <cell r="R1108">
            <v>0</v>
          </cell>
        </row>
        <row r="1109">
          <cell r="B1109" t="str">
            <v>Ericsson</v>
          </cell>
          <cell r="C1109">
            <v>0</v>
          </cell>
          <cell r="D1109">
            <v>0</v>
          </cell>
          <cell r="E1109">
            <v>0</v>
          </cell>
          <cell r="F1109">
            <v>0</v>
          </cell>
          <cell r="G1109">
            <v>0</v>
          </cell>
          <cell r="H1109">
            <v>2</v>
          </cell>
          <cell r="I1109">
            <v>2</v>
          </cell>
          <cell r="K1109" t="str">
            <v>Ericsson</v>
          </cell>
          <cell r="L1109">
            <v>0</v>
          </cell>
          <cell r="M1109">
            <v>0</v>
          </cell>
          <cell r="N1109">
            <v>0</v>
          </cell>
          <cell r="O1109">
            <v>0</v>
          </cell>
          <cell r="P1109">
            <v>0</v>
          </cell>
          <cell r="Q1109">
            <v>9</v>
          </cell>
          <cell r="R1109">
            <v>9</v>
          </cell>
        </row>
        <row r="1110">
          <cell r="B1110" t="str">
            <v>Extreme</v>
          </cell>
          <cell r="C1110">
            <v>0</v>
          </cell>
          <cell r="D1110">
            <v>0</v>
          </cell>
          <cell r="E1110">
            <v>0</v>
          </cell>
          <cell r="F1110">
            <v>0</v>
          </cell>
          <cell r="G1110">
            <v>0</v>
          </cell>
          <cell r="H1110">
            <v>0</v>
          </cell>
          <cell r="I1110">
            <v>0</v>
          </cell>
          <cell r="K1110" t="str">
            <v>Extreme</v>
          </cell>
          <cell r="L1110">
            <v>0</v>
          </cell>
          <cell r="M1110">
            <v>0</v>
          </cell>
          <cell r="N1110">
            <v>0</v>
          </cell>
          <cell r="O1110">
            <v>0</v>
          </cell>
          <cell r="P1110">
            <v>0</v>
          </cell>
          <cell r="Q1110">
            <v>0</v>
          </cell>
          <cell r="R1110">
            <v>0</v>
          </cell>
        </row>
        <row r="1111">
          <cell r="B1111" t="str">
            <v>Force10</v>
          </cell>
          <cell r="C1111">
            <v>0</v>
          </cell>
          <cell r="D1111">
            <v>0</v>
          </cell>
          <cell r="E1111">
            <v>0</v>
          </cell>
          <cell r="F1111">
            <v>0</v>
          </cell>
          <cell r="G1111">
            <v>0</v>
          </cell>
          <cell r="H1111">
            <v>0</v>
          </cell>
          <cell r="I1111">
            <v>0</v>
          </cell>
          <cell r="K1111" t="str">
            <v>Force10</v>
          </cell>
          <cell r="L1111">
            <v>0</v>
          </cell>
          <cell r="M1111">
            <v>0</v>
          </cell>
          <cell r="N1111">
            <v>0</v>
          </cell>
          <cell r="O1111">
            <v>0</v>
          </cell>
          <cell r="P1111">
            <v>0</v>
          </cell>
          <cell r="Q1111">
            <v>0</v>
          </cell>
          <cell r="R1111">
            <v>0</v>
          </cell>
        </row>
        <row r="1112">
          <cell r="B1112" t="str">
            <v>Fujitsu</v>
          </cell>
          <cell r="C1112">
            <v>0</v>
          </cell>
          <cell r="D1112">
            <v>0</v>
          </cell>
          <cell r="E1112">
            <v>0</v>
          </cell>
          <cell r="F1112">
            <v>0</v>
          </cell>
          <cell r="G1112">
            <v>0</v>
          </cell>
          <cell r="H1112">
            <v>0</v>
          </cell>
          <cell r="I1112">
            <v>0</v>
          </cell>
          <cell r="K1112" t="str">
            <v>Fujitsu</v>
          </cell>
          <cell r="L1112">
            <v>0</v>
          </cell>
          <cell r="M1112">
            <v>0</v>
          </cell>
          <cell r="N1112">
            <v>0</v>
          </cell>
          <cell r="O1112">
            <v>0</v>
          </cell>
          <cell r="P1112">
            <v>0</v>
          </cell>
          <cell r="Q1112">
            <v>0</v>
          </cell>
          <cell r="R1112">
            <v>0</v>
          </cell>
        </row>
        <row r="1113">
          <cell r="B1113" t="str">
            <v>Hammerhead Systems</v>
          </cell>
          <cell r="I1113">
            <v>0</v>
          </cell>
          <cell r="K1113" t="str">
            <v>Hammerhead Systems</v>
          </cell>
          <cell r="R1113">
            <v>0</v>
          </cell>
        </row>
        <row r="1114">
          <cell r="B1114" t="str">
            <v>Hitachi</v>
          </cell>
          <cell r="I1114">
            <v>0</v>
          </cell>
          <cell r="K1114" t="str">
            <v>Hitachi</v>
          </cell>
          <cell r="R1114">
            <v>0</v>
          </cell>
        </row>
        <row r="1115">
          <cell r="B1115" t="str">
            <v>Hitachi Cable</v>
          </cell>
          <cell r="C1115">
            <v>0</v>
          </cell>
          <cell r="D1115">
            <v>0</v>
          </cell>
          <cell r="E1115">
            <v>0</v>
          </cell>
          <cell r="F1115">
            <v>0</v>
          </cell>
          <cell r="G1115">
            <v>0</v>
          </cell>
          <cell r="H1115">
            <v>0</v>
          </cell>
          <cell r="I1115">
            <v>0</v>
          </cell>
          <cell r="K1115" t="str">
            <v>Hitachi Cable</v>
          </cell>
          <cell r="L1115">
            <v>0</v>
          </cell>
          <cell r="M1115">
            <v>0</v>
          </cell>
          <cell r="N1115">
            <v>0</v>
          </cell>
          <cell r="O1115">
            <v>0</v>
          </cell>
          <cell r="P1115">
            <v>0</v>
          </cell>
          <cell r="Q1115">
            <v>0</v>
          </cell>
          <cell r="R1115">
            <v>0</v>
          </cell>
        </row>
        <row r="1116">
          <cell r="B1116" t="str">
            <v>Huawei</v>
          </cell>
          <cell r="C1116">
            <v>5</v>
          </cell>
          <cell r="D1116">
            <v>7</v>
          </cell>
          <cell r="E1116">
            <v>1</v>
          </cell>
          <cell r="F1116">
            <v>0</v>
          </cell>
          <cell r="G1116">
            <v>7</v>
          </cell>
          <cell r="H1116">
            <v>0</v>
          </cell>
          <cell r="I1116">
            <v>20</v>
          </cell>
          <cell r="K1116" t="str">
            <v>Huawei</v>
          </cell>
          <cell r="L1116">
            <v>17</v>
          </cell>
          <cell r="M1116">
            <v>78</v>
          </cell>
          <cell r="N1116">
            <v>13</v>
          </cell>
          <cell r="O1116">
            <v>0</v>
          </cell>
          <cell r="P1116">
            <v>4020</v>
          </cell>
          <cell r="Q1116">
            <v>0</v>
          </cell>
          <cell r="R1116">
            <v>4128</v>
          </cell>
        </row>
        <row r="1117">
          <cell r="B1117" t="str">
            <v>Hyperchip</v>
          </cell>
          <cell r="I1117">
            <v>0</v>
          </cell>
          <cell r="K1117" t="str">
            <v>Hyperchip</v>
          </cell>
          <cell r="R1117">
            <v>0</v>
          </cell>
        </row>
        <row r="1118">
          <cell r="B1118" t="str">
            <v>Juniper</v>
          </cell>
          <cell r="C1118">
            <v>2</v>
          </cell>
          <cell r="D1118">
            <v>1</v>
          </cell>
          <cell r="E1118">
            <v>1</v>
          </cell>
          <cell r="F1118">
            <v>0</v>
          </cell>
          <cell r="G1118">
            <v>0</v>
          </cell>
          <cell r="H1118">
            <v>0</v>
          </cell>
          <cell r="I1118">
            <v>4</v>
          </cell>
          <cell r="K1118" t="str">
            <v>Juniper</v>
          </cell>
          <cell r="L1118">
            <v>3</v>
          </cell>
          <cell r="M1118">
            <v>21</v>
          </cell>
          <cell r="N1118">
            <v>4</v>
          </cell>
          <cell r="O1118">
            <v>0</v>
          </cell>
          <cell r="P1118">
            <v>0</v>
          </cell>
          <cell r="Q1118">
            <v>0</v>
          </cell>
          <cell r="R1118">
            <v>28</v>
          </cell>
        </row>
        <row r="1119">
          <cell r="B1119" t="str">
            <v>Laurel Networks</v>
          </cell>
          <cell r="I1119">
            <v>0</v>
          </cell>
          <cell r="K1119" t="str">
            <v>Laurel Networks</v>
          </cell>
          <cell r="R1119">
            <v>0</v>
          </cell>
        </row>
        <row r="1120">
          <cell r="B1120" t="str">
            <v>Lucent</v>
          </cell>
          <cell r="I1120">
            <v>0</v>
          </cell>
          <cell r="K1120" t="str">
            <v>Lucent</v>
          </cell>
          <cell r="R1120">
            <v>0</v>
          </cell>
        </row>
        <row r="1121">
          <cell r="B1121" t="str">
            <v>NEC</v>
          </cell>
          <cell r="C1121">
            <v>0</v>
          </cell>
          <cell r="E1121">
            <v>0</v>
          </cell>
          <cell r="F1121">
            <v>0</v>
          </cell>
          <cell r="G1121">
            <v>0</v>
          </cell>
          <cell r="H1121">
            <v>0</v>
          </cell>
          <cell r="I1121">
            <v>0</v>
          </cell>
          <cell r="K1121" t="str">
            <v>NEC</v>
          </cell>
          <cell r="L1121">
            <v>0</v>
          </cell>
          <cell r="M1121">
            <v>0</v>
          </cell>
          <cell r="N1121">
            <v>0</v>
          </cell>
          <cell r="O1121">
            <v>0</v>
          </cell>
          <cell r="P1121">
            <v>0</v>
          </cell>
          <cell r="Q1121">
            <v>0</v>
          </cell>
          <cell r="R1121">
            <v>0</v>
          </cell>
        </row>
        <row r="1122">
          <cell r="B1122" t="str">
            <v>Nokia Siemens Networks</v>
          </cell>
          <cell r="C1122">
            <v>0</v>
          </cell>
          <cell r="D1122">
            <v>0</v>
          </cell>
          <cell r="E1122">
            <v>0</v>
          </cell>
          <cell r="F1122">
            <v>0</v>
          </cell>
          <cell r="G1122">
            <v>0</v>
          </cell>
          <cell r="H1122">
            <v>0</v>
          </cell>
          <cell r="I1122">
            <v>0</v>
          </cell>
          <cell r="K1122" t="str">
            <v>Nokia Siemens Networks</v>
          </cell>
          <cell r="L1122">
            <v>0</v>
          </cell>
          <cell r="M1122">
            <v>0</v>
          </cell>
          <cell r="N1122">
            <v>0</v>
          </cell>
          <cell r="O1122">
            <v>0</v>
          </cell>
          <cell r="P1122">
            <v>0</v>
          </cell>
          <cell r="Q1122">
            <v>0</v>
          </cell>
          <cell r="R1122">
            <v>0</v>
          </cell>
        </row>
        <row r="1123">
          <cell r="B1123" t="str">
            <v>Nortel</v>
          </cell>
          <cell r="C1123">
            <v>0</v>
          </cell>
          <cell r="D1123">
            <v>0</v>
          </cell>
          <cell r="E1123">
            <v>0</v>
          </cell>
          <cell r="F1123">
            <v>0</v>
          </cell>
          <cell r="G1123">
            <v>0</v>
          </cell>
          <cell r="H1123">
            <v>1</v>
          </cell>
          <cell r="I1123">
            <v>1</v>
          </cell>
          <cell r="K1123" t="str">
            <v>Nortel</v>
          </cell>
          <cell r="L1123">
            <v>0</v>
          </cell>
          <cell r="M1123">
            <v>0</v>
          </cell>
          <cell r="N1123">
            <v>0</v>
          </cell>
          <cell r="O1123">
            <v>0</v>
          </cell>
          <cell r="P1123">
            <v>0</v>
          </cell>
          <cell r="Q1123">
            <v>5</v>
          </cell>
          <cell r="R1123">
            <v>5</v>
          </cell>
        </row>
        <row r="1124">
          <cell r="B1124" t="str">
            <v>Procket</v>
          </cell>
          <cell r="I1124">
            <v>0</v>
          </cell>
          <cell r="K1124" t="str">
            <v>Procket</v>
          </cell>
          <cell r="R1124">
            <v>0</v>
          </cell>
        </row>
        <row r="1125">
          <cell r="B1125" t="str">
            <v>Quarry</v>
          </cell>
          <cell r="I1125">
            <v>0</v>
          </cell>
          <cell r="K1125" t="str">
            <v>Quarry</v>
          </cell>
          <cell r="R1125">
            <v>0</v>
          </cell>
        </row>
        <row r="1126">
          <cell r="B1126" t="str">
            <v>Redback</v>
          </cell>
          <cell r="C1126">
            <v>0</v>
          </cell>
          <cell r="D1126">
            <v>0</v>
          </cell>
          <cell r="E1126">
            <v>0</v>
          </cell>
          <cell r="F1126">
            <v>0</v>
          </cell>
          <cell r="G1126">
            <v>0</v>
          </cell>
          <cell r="H1126">
            <v>0</v>
          </cell>
          <cell r="I1126">
            <v>0</v>
          </cell>
          <cell r="K1126" t="str">
            <v>Redback</v>
          </cell>
          <cell r="L1126">
            <v>0</v>
          </cell>
          <cell r="M1126">
            <v>0</v>
          </cell>
          <cell r="N1126">
            <v>0</v>
          </cell>
          <cell r="O1126">
            <v>0</v>
          </cell>
          <cell r="P1126">
            <v>0</v>
          </cell>
          <cell r="Q1126">
            <v>0</v>
          </cell>
          <cell r="R1126">
            <v>0</v>
          </cell>
        </row>
        <row r="1127">
          <cell r="B1127" t="str">
            <v>Riverstone</v>
          </cell>
          <cell r="I1127">
            <v>0</v>
          </cell>
          <cell r="K1127" t="str">
            <v>Riverstone</v>
          </cell>
          <cell r="R1127">
            <v>0</v>
          </cell>
        </row>
        <row r="1128">
          <cell r="B1128" t="str">
            <v>Tellabs</v>
          </cell>
          <cell r="C1128">
            <v>0</v>
          </cell>
          <cell r="D1128">
            <v>2</v>
          </cell>
          <cell r="E1128">
            <v>0</v>
          </cell>
          <cell r="F1128">
            <v>0</v>
          </cell>
          <cell r="G1128">
            <v>0</v>
          </cell>
          <cell r="H1128">
            <v>0</v>
          </cell>
          <cell r="I1128">
            <v>2</v>
          </cell>
          <cell r="K1128" t="str">
            <v>Tellabs</v>
          </cell>
          <cell r="L1128">
            <v>0</v>
          </cell>
          <cell r="M1128">
            <v>22</v>
          </cell>
          <cell r="N1128">
            <v>0</v>
          </cell>
          <cell r="O1128">
            <v>0</v>
          </cell>
          <cell r="P1128">
            <v>0</v>
          </cell>
          <cell r="Q1128">
            <v>0</v>
          </cell>
          <cell r="R1128">
            <v>22</v>
          </cell>
        </row>
        <row r="1129">
          <cell r="B1129" t="str">
            <v>ZTE</v>
          </cell>
          <cell r="C1129">
            <v>0</v>
          </cell>
          <cell r="D1129">
            <v>0</v>
          </cell>
          <cell r="E1129">
            <v>0</v>
          </cell>
          <cell r="F1129">
            <v>0</v>
          </cell>
          <cell r="G1129">
            <v>0</v>
          </cell>
          <cell r="H1129">
            <v>0</v>
          </cell>
          <cell r="I1129">
            <v>0</v>
          </cell>
          <cell r="K1129" t="str">
            <v>ZTE</v>
          </cell>
          <cell r="L1129">
            <v>0</v>
          </cell>
          <cell r="M1129">
            <v>0</v>
          </cell>
          <cell r="N1129">
            <v>0</v>
          </cell>
          <cell r="O1129">
            <v>0</v>
          </cell>
          <cell r="P1129">
            <v>0</v>
          </cell>
          <cell r="Q1129">
            <v>0</v>
          </cell>
          <cell r="R1129">
            <v>0</v>
          </cell>
        </row>
        <row r="1130">
          <cell r="B1130" t="str">
            <v>Other</v>
          </cell>
          <cell r="I1130">
            <v>0</v>
          </cell>
          <cell r="K1130" t="str">
            <v>Other</v>
          </cell>
          <cell r="R1130">
            <v>0</v>
          </cell>
        </row>
        <row r="1131">
          <cell r="B1131" t="str">
            <v>Total</v>
          </cell>
          <cell r="C1131">
            <v>37</v>
          </cell>
          <cell r="D1131">
            <v>87</v>
          </cell>
          <cell r="E1131">
            <v>5</v>
          </cell>
          <cell r="F1131">
            <v>0</v>
          </cell>
          <cell r="G1131">
            <v>20</v>
          </cell>
          <cell r="H1131">
            <v>14</v>
          </cell>
          <cell r="I1131">
            <v>163</v>
          </cell>
          <cell r="K1131" t="str">
            <v>Total</v>
          </cell>
          <cell r="L1131">
            <v>99</v>
          </cell>
          <cell r="M1131">
            <v>1315</v>
          </cell>
          <cell r="N1131">
            <v>30</v>
          </cell>
          <cell r="O1131">
            <v>0</v>
          </cell>
          <cell r="P1131">
            <v>4472</v>
          </cell>
          <cell r="Q1131">
            <v>85</v>
          </cell>
          <cell r="R1131">
            <v>6001</v>
          </cell>
        </row>
        <row r="1135">
          <cell r="B1135" t="str">
            <v>Vendor</v>
          </cell>
          <cell r="C1135" t="str">
            <v>Core IP/MPLS</v>
          </cell>
          <cell r="D1135" t="str">
            <v xml:space="preserve">Edge IP/MPLS </v>
          </cell>
          <cell r="E1135" t="str">
            <v>Subscriber Service Router</v>
          </cell>
          <cell r="F1135" t="str">
            <v>BRAS</v>
          </cell>
          <cell r="G1135" t="str">
            <v>IP/Ethernet</v>
          </cell>
          <cell r="H1135" t="str">
            <v>ATM/MPLS</v>
          </cell>
          <cell r="I1135" t="str">
            <v>Total IPS</v>
          </cell>
          <cell r="K1135" t="str">
            <v>Vendor</v>
          </cell>
          <cell r="L1135" t="str">
            <v>Core IP/MPLS</v>
          </cell>
          <cell r="M1135" t="str">
            <v>Edge IP/MPLS</v>
          </cell>
          <cell r="N1135" t="str">
            <v>Subscriber Service Router</v>
          </cell>
          <cell r="O1135" t="str">
            <v>BRAS</v>
          </cell>
          <cell r="P1135" t="str">
            <v>IP/Ethernet</v>
          </cell>
          <cell r="Q1135" t="str">
            <v>ATM/MPLS</v>
          </cell>
          <cell r="R1135" t="str">
            <v>Total IPS</v>
          </cell>
        </row>
        <row r="1136">
          <cell r="B1136" t="str">
            <v>Alaxala Networks</v>
          </cell>
          <cell r="C1136">
            <v>0</v>
          </cell>
          <cell r="D1136">
            <v>0</v>
          </cell>
          <cell r="E1136">
            <v>0</v>
          </cell>
          <cell r="F1136">
            <v>0</v>
          </cell>
          <cell r="G1136">
            <v>0</v>
          </cell>
          <cell r="H1136">
            <v>0</v>
          </cell>
          <cell r="I1136">
            <v>0</v>
          </cell>
          <cell r="K1136" t="str">
            <v>Alaxala Networks</v>
          </cell>
          <cell r="L1136">
            <v>0</v>
          </cell>
          <cell r="M1136">
            <v>0</v>
          </cell>
          <cell r="N1136">
            <v>0</v>
          </cell>
          <cell r="O1136">
            <v>0</v>
          </cell>
          <cell r="P1136">
            <v>0</v>
          </cell>
          <cell r="Q1136">
            <v>0</v>
          </cell>
          <cell r="R1136">
            <v>0</v>
          </cell>
        </row>
        <row r="1137">
          <cell r="B1137" t="str">
            <v>Alcatel-Lucent</v>
          </cell>
          <cell r="C1137">
            <v>0</v>
          </cell>
          <cell r="D1137">
            <v>20</v>
          </cell>
          <cell r="E1137">
            <v>0</v>
          </cell>
          <cell r="F1137">
            <v>0</v>
          </cell>
          <cell r="G1137">
            <v>0</v>
          </cell>
          <cell r="H1137">
            <v>10</v>
          </cell>
          <cell r="I1137">
            <v>30</v>
          </cell>
          <cell r="K1137" t="str">
            <v>Alcatel-Lucent</v>
          </cell>
          <cell r="L1137">
            <v>0</v>
          </cell>
          <cell r="M1137">
            <v>179</v>
          </cell>
          <cell r="N1137">
            <v>0</v>
          </cell>
          <cell r="O1137">
            <v>0</v>
          </cell>
          <cell r="P1137">
            <v>0</v>
          </cell>
          <cell r="Q1137">
            <v>65</v>
          </cell>
          <cell r="R1137">
            <v>244</v>
          </cell>
        </row>
        <row r="1138">
          <cell r="B1138" t="str">
            <v>Atrica</v>
          </cell>
          <cell r="I1138">
            <v>0</v>
          </cell>
          <cell r="K1138" t="str">
            <v>Atrica</v>
          </cell>
          <cell r="R1138">
            <v>0</v>
          </cell>
        </row>
        <row r="1139">
          <cell r="B1139" t="str">
            <v>Avici</v>
          </cell>
          <cell r="I1139">
            <v>0</v>
          </cell>
          <cell r="K1139" t="str">
            <v>Avici</v>
          </cell>
          <cell r="R1139">
            <v>0</v>
          </cell>
        </row>
        <row r="1140">
          <cell r="B1140" t="str">
            <v>Brocade</v>
          </cell>
          <cell r="C1140">
            <v>0</v>
          </cell>
          <cell r="D1140">
            <v>0</v>
          </cell>
          <cell r="E1140">
            <v>0</v>
          </cell>
          <cell r="F1140">
            <v>0</v>
          </cell>
          <cell r="G1140">
            <v>0</v>
          </cell>
          <cell r="H1140">
            <v>0</v>
          </cell>
          <cell r="I1140">
            <v>0</v>
          </cell>
          <cell r="K1140" t="str">
            <v>Brocade</v>
          </cell>
          <cell r="L1140">
            <v>0</v>
          </cell>
          <cell r="M1140">
            <v>0</v>
          </cell>
          <cell r="N1140">
            <v>0</v>
          </cell>
          <cell r="O1140">
            <v>0</v>
          </cell>
          <cell r="P1140">
            <v>0</v>
          </cell>
          <cell r="Q1140">
            <v>0</v>
          </cell>
          <cell r="R1140">
            <v>0</v>
          </cell>
        </row>
        <row r="1141">
          <cell r="B1141" t="str">
            <v>Caspian</v>
          </cell>
          <cell r="I1141">
            <v>0</v>
          </cell>
          <cell r="K1141" t="str">
            <v>Caspian</v>
          </cell>
          <cell r="R1141">
            <v>0</v>
          </cell>
        </row>
        <row r="1142">
          <cell r="B1142" t="str">
            <v>Chiaro</v>
          </cell>
          <cell r="I1142">
            <v>0</v>
          </cell>
          <cell r="K1142" t="str">
            <v>Chiaro</v>
          </cell>
          <cell r="R1142">
            <v>0</v>
          </cell>
        </row>
        <row r="1143">
          <cell r="B1143" t="str">
            <v>Ciena</v>
          </cell>
          <cell r="C1143">
            <v>0</v>
          </cell>
          <cell r="D1143">
            <v>0</v>
          </cell>
          <cell r="E1143">
            <v>0</v>
          </cell>
          <cell r="F1143">
            <v>0</v>
          </cell>
          <cell r="G1143">
            <v>0</v>
          </cell>
          <cell r="H1143">
            <v>0</v>
          </cell>
          <cell r="I1143">
            <v>0</v>
          </cell>
          <cell r="K1143" t="str">
            <v>Ciena</v>
          </cell>
          <cell r="L1143">
            <v>0</v>
          </cell>
          <cell r="M1143">
            <v>0</v>
          </cell>
          <cell r="N1143">
            <v>0</v>
          </cell>
          <cell r="O1143">
            <v>0</v>
          </cell>
          <cell r="P1143">
            <v>0</v>
          </cell>
          <cell r="Q1143">
            <v>0</v>
          </cell>
          <cell r="R1143">
            <v>0</v>
          </cell>
        </row>
        <row r="1144">
          <cell r="B1144" t="str">
            <v>Cisco</v>
          </cell>
          <cell r="C1144">
            <v>45</v>
          </cell>
          <cell r="D1144">
            <v>73</v>
          </cell>
          <cell r="E1144">
            <v>5</v>
          </cell>
          <cell r="F1144">
            <v>0</v>
          </cell>
          <cell r="G1144">
            <v>10</v>
          </cell>
          <cell r="H1144">
            <v>0</v>
          </cell>
          <cell r="I1144">
            <v>133</v>
          </cell>
          <cell r="K1144" t="str">
            <v>Cisco</v>
          </cell>
          <cell r="L1144">
            <v>117</v>
          </cell>
          <cell r="M1144">
            <v>1442</v>
          </cell>
          <cell r="N1144">
            <v>17</v>
          </cell>
          <cell r="O1144">
            <v>0</v>
          </cell>
          <cell r="P1144">
            <v>329</v>
          </cell>
          <cell r="Q1144">
            <v>0</v>
          </cell>
          <cell r="R1144">
            <v>1905</v>
          </cell>
        </row>
        <row r="1145">
          <cell r="B1145" t="str">
            <v>Cosine</v>
          </cell>
          <cell r="I1145">
            <v>0</v>
          </cell>
          <cell r="K1145" t="str">
            <v>Cosine</v>
          </cell>
          <cell r="R1145">
            <v>0</v>
          </cell>
        </row>
        <row r="1146">
          <cell r="B1146" t="str">
            <v>ECI Telecom</v>
          </cell>
          <cell r="I1146">
            <v>0</v>
          </cell>
          <cell r="K1146" t="str">
            <v>ECI Telecom</v>
          </cell>
          <cell r="R1146">
            <v>0</v>
          </cell>
        </row>
        <row r="1147">
          <cell r="B1147" t="str">
            <v>Equipe</v>
          </cell>
          <cell r="I1147">
            <v>0</v>
          </cell>
          <cell r="K1147" t="str">
            <v>Equipe</v>
          </cell>
          <cell r="R1147">
            <v>0</v>
          </cell>
        </row>
        <row r="1148">
          <cell r="B1148" t="str">
            <v>Ericsson</v>
          </cell>
          <cell r="C1148">
            <v>0</v>
          </cell>
          <cell r="D1148">
            <v>0</v>
          </cell>
          <cell r="E1148">
            <v>6</v>
          </cell>
          <cell r="F1148">
            <v>0</v>
          </cell>
          <cell r="G1148">
            <v>0</v>
          </cell>
          <cell r="H1148">
            <v>2</v>
          </cell>
          <cell r="I1148">
            <v>8</v>
          </cell>
          <cell r="K1148" t="str">
            <v>Ericsson</v>
          </cell>
          <cell r="L1148">
            <v>0</v>
          </cell>
          <cell r="M1148">
            <v>0</v>
          </cell>
          <cell r="N1148">
            <v>67</v>
          </cell>
          <cell r="O1148">
            <v>0</v>
          </cell>
          <cell r="P1148">
            <v>0</v>
          </cell>
          <cell r="Q1148">
            <v>9</v>
          </cell>
          <cell r="R1148">
            <v>76</v>
          </cell>
        </row>
        <row r="1149">
          <cell r="B1149" t="str">
            <v>Extreme</v>
          </cell>
          <cell r="C1149">
            <v>0</v>
          </cell>
          <cell r="D1149">
            <v>0</v>
          </cell>
          <cell r="E1149">
            <v>0</v>
          </cell>
          <cell r="F1149">
            <v>0</v>
          </cell>
          <cell r="G1149">
            <v>0</v>
          </cell>
          <cell r="H1149">
            <v>0</v>
          </cell>
          <cell r="I1149">
            <v>0</v>
          </cell>
          <cell r="K1149" t="str">
            <v>Extreme</v>
          </cell>
          <cell r="L1149">
            <v>0</v>
          </cell>
          <cell r="M1149">
            <v>0</v>
          </cell>
          <cell r="N1149">
            <v>0</v>
          </cell>
          <cell r="O1149">
            <v>0</v>
          </cell>
          <cell r="P1149">
            <v>0</v>
          </cell>
          <cell r="Q1149">
            <v>0</v>
          </cell>
          <cell r="R1149">
            <v>0</v>
          </cell>
        </row>
        <row r="1150">
          <cell r="B1150" t="str">
            <v>Force10</v>
          </cell>
          <cell r="C1150">
            <v>0</v>
          </cell>
          <cell r="D1150">
            <v>0</v>
          </cell>
          <cell r="E1150">
            <v>0</v>
          </cell>
          <cell r="F1150">
            <v>0</v>
          </cell>
          <cell r="G1150">
            <v>0</v>
          </cell>
          <cell r="H1150">
            <v>0</v>
          </cell>
          <cell r="I1150">
            <v>0</v>
          </cell>
          <cell r="K1150" t="str">
            <v>Force10</v>
          </cell>
          <cell r="L1150">
            <v>0</v>
          </cell>
          <cell r="M1150">
            <v>0</v>
          </cell>
          <cell r="N1150">
            <v>0</v>
          </cell>
          <cell r="O1150">
            <v>0</v>
          </cell>
          <cell r="P1150">
            <v>0</v>
          </cell>
          <cell r="Q1150">
            <v>0</v>
          </cell>
          <cell r="R1150">
            <v>0</v>
          </cell>
        </row>
        <row r="1151">
          <cell r="B1151" t="str">
            <v>Fujitsu</v>
          </cell>
          <cell r="I1151">
            <v>0</v>
          </cell>
          <cell r="K1151" t="str">
            <v>Fujitsu</v>
          </cell>
          <cell r="R1151">
            <v>0</v>
          </cell>
        </row>
        <row r="1152">
          <cell r="B1152" t="str">
            <v>Hammerhead Systems</v>
          </cell>
          <cell r="I1152">
            <v>0</v>
          </cell>
          <cell r="K1152" t="str">
            <v>Hammerhead Systems</v>
          </cell>
          <cell r="R1152">
            <v>0</v>
          </cell>
        </row>
        <row r="1153">
          <cell r="B1153" t="str">
            <v>Hitachi</v>
          </cell>
          <cell r="I1153">
            <v>0</v>
          </cell>
          <cell r="K1153" t="str">
            <v>Hitachi</v>
          </cell>
          <cell r="R1153">
            <v>0</v>
          </cell>
        </row>
        <row r="1154">
          <cell r="B1154" t="str">
            <v>Hitachi Cable</v>
          </cell>
          <cell r="C1154">
            <v>0</v>
          </cell>
          <cell r="D1154">
            <v>0</v>
          </cell>
          <cell r="E1154">
            <v>0</v>
          </cell>
          <cell r="F1154">
            <v>0</v>
          </cell>
          <cell r="G1154">
            <v>0</v>
          </cell>
          <cell r="H1154">
            <v>0</v>
          </cell>
          <cell r="I1154">
            <v>0</v>
          </cell>
          <cell r="K1154" t="str">
            <v>Hitachi Cable</v>
          </cell>
          <cell r="L1154">
            <v>0</v>
          </cell>
          <cell r="M1154">
            <v>0</v>
          </cell>
          <cell r="N1154">
            <v>0</v>
          </cell>
          <cell r="O1154">
            <v>0</v>
          </cell>
          <cell r="P1154">
            <v>0</v>
          </cell>
          <cell r="Q1154">
            <v>0</v>
          </cell>
          <cell r="R1154">
            <v>0</v>
          </cell>
        </row>
        <row r="1155">
          <cell r="B1155" t="str">
            <v>Huawei</v>
          </cell>
          <cell r="C1155">
            <v>4</v>
          </cell>
          <cell r="D1155">
            <v>10</v>
          </cell>
          <cell r="E1155">
            <v>3</v>
          </cell>
          <cell r="F1155">
            <v>0</v>
          </cell>
          <cell r="G1155">
            <v>8</v>
          </cell>
          <cell r="H1155">
            <v>0</v>
          </cell>
          <cell r="I1155">
            <v>25</v>
          </cell>
          <cell r="K1155" t="str">
            <v>Huawei</v>
          </cell>
          <cell r="L1155">
            <v>20</v>
          </cell>
          <cell r="M1155">
            <v>163</v>
          </cell>
          <cell r="N1155">
            <v>36</v>
          </cell>
          <cell r="O1155">
            <v>0</v>
          </cell>
          <cell r="P1155">
            <v>5582</v>
          </cell>
          <cell r="Q1155">
            <v>0</v>
          </cell>
          <cell r="R1155">
            <v>5801</v>
          </cell>
        </row>
        <row r="1156">
          <cell r="B1156" t="str">
            <v>Hyperchip</v>
          </cell>
          <cell r="I1156">
            <v>0</v>
          </cell>
          <cell r="K1156" t="str">
            <v>Hyperchip</v>
          </cell>
          <cell r="R1156">
            <v>0</v>
          </cell>
        </row>
        <row r="1157">
          <cell r="B1157" t="str">
            <v>Juniper</v>
          </cell>
          <cell r="C1157">
            <v>3</v>
          </cell>
          <cell r="D1157">
            <v>1</v>
          </cell>
          <cell r="E1157">
            <v>1</v>
          </cell>
          <cell r="F1157">
            <v>0</v>
          </cell>
          <cell r="G1157">
            <v>0</v>
          </cell>
          <cell r="H1157">
            <v>0</v>
          </cell>
          <cell r="I1157">
            <v>5</v>
          </cell>
          <cell r="K1157" t="str">
            <v>Juniper</v>
          </cell>
          <cell r="L1157">
            <v>5</v>
          </cell>
          <cell r="M1157">
            <v>23</v>
          </cell>
          <cell r="N1157">
            <v>4</v>
          </cell>
          <cell r="O1157">
            <v>0</v>
          </cell>
          <cell r="P1157">
            <v>0</v>
          </cell>
          <cell r="Q1157">
            <v>0</v>
          </cell>
          <cell r="R1157">
            <v>32</v>
          </cell>
        </row>
        <row r="1158">
          <cell r="B1158" t="str">
            <v>Laurel Networks</v>
          </cell>
          <cell r="I1158">
            <v>0</v>
          </cell>
          <cell r="K1158" t="str">
            <v>Laurel Networks</v>
          </cell>
          <cell r="R1158">
            <v>0</v>
          </cell>
        </row>
        <row r="1159">
          <cell r="B1159" t="str">
            <v>Lucent</v>
          </cell>
          <cell r="I1159">
            <v>0</v>
          </cell>
          <cell r="K1159" t="str">
            <v>Lucent</v>
          </cell>
          <cell r="R1159">
            <v>0</v>
          </cell>
        </row>
        <row r="1160">
          <cell r="B1160" t="str">
            <v>NEC</v>
          </cell>
          <cell r="C1160">
            <v>0</v>
          </cell>
          <cell r="D1160">
            <v>0</v>
          </cell>
          <cell r="E1160">
            <v>0</v>
          </cell>
          <cell r="F1160">
            <v>0</v>
          </cell>
          <cell r="G1160">
            <v>0</v>
          </cell>
          <cell r="H1160">
            <v>0</v>
          </cell>
          <cell r="I1160">
            <v>0</v>
          </cell>
          <cell r="K1160" t="str">
            <v>NEC</v>
          </cell>
          <cell r="L1160">
            <v>0</v>
          </cell>
          <cell r="M1160">
            <v>0</v>
          </cell>
          <cell r="N1160">
            <v>0</v>
          </cell>
          <cell r="O1160">
            <v>0</v>
          </cell>
          <cell r="P1160">
            <v>0</v>
          </cell>
          <cell r="Q1160">
            <v>0</v>
          </cell>
          <cell r="R1160">
            <v>0</v>
          </cell>
        </row>
        <row r="1161">
          <cell r="B1161" t="str">
            <v>Nokia Siemens Networks</v>
          </cell>
          <cell r="C1161">
            <v>0</v>
          </cell>
          <cell r="D1161">
            <v>0</v>
          </cell>
          <cell r="E1161">
            <v>0</v>
          </cell>
          <cell r="F1161">
            <v>0</v>
          </cell>
          <cell r="G1161">
            <v>0</v>
          </cell>
          <cell r="H1161">
            <v>0</v>
          </cell>
          <cell r="I1161">
            <v>0</v>
          </cell>
          <cell r="K1161" t="str">
            <v>Nokia Siemens Networks</v>
          </cell>
          <cell r="L1161">
            <v>0</v>
          </cell>
          <cell r="M1161">
            <v>0</v>
          </cell>
          <cell r="N1161">
            <v>0</v>
          </cell>
          <cell r="O1161">
            <v>0</v>
          </cell>
          <cell r="P1161">
            <v>0</v>
          </cell>
          <cell r="Q1161">
            <v>0</v>
          </cell>
          <cell r="R1161">
            <v>0</v>
          </cell>
        </row>
        <row r="1162">
          <cell r="B1162" t="str">
            <v>Nortel</v>
          </cell>
          <cell r="C1162">
            <v>0</v>
          </cell>
          <cell r="D1162">
            <v>0</v>
          </cell>
          <cell r="E1162">
            <v>0</v>
          </cell>
          <cell r="F1162">
            <v>0</v>
          </cell>
          <cell r="G1162">
            <v>1</v>
          </cell>
          <cell r="H1162">
            <v>3</v>
          </cell>
          <cell r="I1162">
            <v>4</v>
          </cell>
          <cell r="K1162" t="str">
            <v>Nortel</v>
          </cell>
          <cell r="L1162">
            <v>0</v>
          </cell>
          <cell r="M1162">
            <v>0</v>
          </cell>
          <cell r="N1162">
            <v>0</v>
          </cell>
          <cell r="O1162">
            <v>0</v>
          </cell>
          <cell r="P1162">
            <v>63</v>
          </cell>
          <cell r="Q1162">
            <v>9</v>
          </cell>
          <cell r="R1162">
            <v>72</v>
          </cell>
        </row>
        <row r="1163">
          <cell r="B1163" t="str">
            <v>Procket</v>
          </cell>
          <cell r="I1163">
            <v>0</v>
          </cell>
          <cell r="K1163" t="str">
            <v>Procket</v>
          </cell>
          <cell r="R1163">
            <v>0</v>
          </cell>
        </row>
        <row r="1164">
          <cell r="B1164" t="str">
            <v>Quarry</v>
          </cell>
          <cell r="I1164">
            <v>0</v>
          </cell>
          <cell r="K1164" t="str">
            <v>Quarry</v>
          </cell>
          <cell r="R1164">
            <v>0</v>
          </cell>
        </row>
        <row r="1165">
          <cell r="B1165" t="str">
            <v>Redback</v>
          </cell>
          <cell r="C1165">
            <v>0</v>
          </cell>
          <cell r="D1165">
            <v>0</v>
          </cell>
          <cell r="E1165">
            <v>0</v>
          </cell>
          <cell r="F1165">
            <v>0</v>
          </cell>
          <cell r="G1165">
            <v>0</v>
          </cell>
          <cell r="H1165">
            <v>0</v>
          </cell>
          <cell r="I1165">
            <v>0</v>
          </cell>
          <cell r="K1165" t="str">
            <v>Redback</v>
          </cell>
          <cell r="L1165">
            <v>0</v>
          </cell>
          <cell r="M1165">
            <v>0</v>
          </cell>
          <cell r="N1165">
            <v>0</v>
          </cell>
          <cell r="O1165">
            <v>0</v>
          </cell>
          <cell r="P1165">
            <v>0</v>
          </cell>
          <cell r="Q1165">
            <v>0</v>
          </cell>
          <cell r="R1165">
            <v>0</v>
          </cell>
        </row>
        <row r="1166">
          <cell r="B1166" t="str">
            <v>Riverstone</v>
          </cell>
          <cell r="I1166">
            <v>0</v>
          </cell>
          <cell r="K1166" t="str">
            <v>Riverstone</v>
          </cell>
          <cell r="R1166">
            <v>0</v>
          </cell>
        </row>
        <row r="1167">
          <cell r="B1167" t="str">
            <v>Tellabs</v>
          </cell>
          <cell r="C1167">
            <v>0</v>
          </cell>
          <cell r="D1167">
            <v>2</v>
          </cell>
          <cell r="E1167">
            <v>0</v>
          </cell>
          <cell r="F1167">
            <v>0</v>
          </cell>
          <cell r="G1167">
            <v>0</v>
          </cell>
          <cell r="H1167">
            <v>0</v>
          </cell>
          <cell r="I1167">
            <v>2</v>
          </cell>
          <cell r="K1167" t="str">
            <v>Tellabs</v>
          </cell>
          <cell r="L1167">
            <v>0</v>
          </cell>
          <cell r="M1167">
            <v>24</v>
          </cell>
          <cell r="N1167">
            <v>0</v>
          </cell>
          <cell r="O1167">
            <v>0</v>
          </cell>
          <cell r="P1167">
            <v>0</v>
          </cell>
          <cell r="Q1167">
            <v>0</v>
          </cell>
          <cell r="R1167">
            <v>24</v>
          </cell>
        </row>
        <row r="1168">
          <cell r="B1168" t="str">
            <v>ZTE</v>
          </cell>
          <cell r="C1168">
            <v>0</v>
          </cell>
          <cell r="D1168">
            <v>0</v>
          </cell>
          <cell r="E1168">
            <v>0</v>
          </cell>
          <cell r="F1168">
            <v>0</v>
          </cell>
          <cell r="G1168">
            <v>0</v>
          </cell>
          <cell r="H1168">
            <v>0</v>
          </cell>
          <cell r="I1168">
            <v>0</v>
          </cell>
          <cell r="K1168" t="str">
            <v>ZTE</v>
          </cell>
          <cell r="L1168">
            <v>0</v>
          </cell>
          <cell r="M1168">
            <v>0</v>
          </cell>
          <cell r="N1168">
            <v>0</v>
          </cell>
          <cell r="O1168">
            <v>0</v>
          </cell>
          <cell r="P1168">
            <v>0</v>
          </cell>
          <cell r="Q1168">
            <v>0</v>
          </cell>
          <cell r="R1168">
            <v>0</v>
          </cell>
        </row>
        <row r="1169">
          <cell r="B1169" t="str">
            <v>Other</v>
          </cell>
          <cell r="I1169">
            <v>0</v>
          </cell>
          <cell r="K1169" t="str">
            <v>Other</v>
          </cell>
          <cell r="R1169">
            <v>0</v>
          </cell>
        </row>
        <row r="1170">
          <cell r="B1170" t="str">
            <v>Total</v>
          </cell>
          <cell r="C1170">
            <v>52</v>
          </cell>
          <cell r="D1170">
            <v>106</v>
          </cell>
          <cell r="E1170">
            <v>15</v>
          </cell>
          <cell r="F1170">
            <v>0</v>
          </cell>
          <cell r="G1170">
            <v>19</v>
          </cell>
          <cell r="H1170">
            <v>15</v>
          </cell>
          <cell r="I1170">
            <v>207</v>
          </cell>
          <cell r="K1170" t="str">
            <v>Total</v>
          </cell>
          <cell r="L1170">
            <v>142</v>
          </cell>
          <cell r="M1170">
            <v>1831</v>
          </cell>
          <cell r="N1170">
            <v>124</v>
          </cell>
          <cell r="O1170">
            <v>0</v>
          </cell>
          <cell r="P1170">
            <v>5974</v>
          </cell>
          <cell r="Q1170">
            <v>83</v>
          </cell>
          <cell r="R1170">
            <v>8154</v>
          </cell>
        </row>
        <row r="1174">
          <cell r="B1174" t="str">
            <v>Vendor</v>
          </cell>
          <cell r="C1174" t="str">
            <v>Core IP/MPLS</v>
          </cell>
          <cell r="D1174" t="str">
            <v xml:space="preserve">Edge IP/MPLS </v>
          </cell>
          <cell r="E1174" t="str">
            <v>Subscriber Service Router</v>
          </cell>
          <cell r="F1174" t="str">
            <v>BRAS</v>
          </cell>
          <cell r="G1174" t="str">
            <v>IP/Ethernet</v>
          </cell>
          <cell r="H1174" t="str">
            <v>ATM/MPLS</v>
          </cell>
          <cell r="I1174" t="str">
            <v>Total IPS</v>
          </cell>
          <cell r="K1174" t="str">
            <v>Vendor</v>
          </cell>
          <cell r="L1174" t="str">
            <v>Core IP/MPLS</v>
          </cell>
          <cell r="M1174" t="str">
            <v>Edge IP/MPLS</v>
          </cell>
          <cell r="N1174" t="str">
            <v>Subscriber Service Router</v>
          </cell>
          <cell r="O1174" t="str">
            <v>BRAS</v>
          </cell>
          <cell r="P1174" t="str">
            <v>IP/Ethernet</v>
          </cell>
          <cell r="Q1174" t="str">
            <v>ATM/MPLS</v>
          </cell>
          <cell r="R1174" t="str">
            <v>Total IPS</v>
          </cell>
        </row>
        <row r="1175">
          <cell r="B1175" t="str">
            <v>Alaxala Networks</v>
          </cell>
          <cell r="C1175">
            <v>0</v>
          </cell>
          <cell r="D1175">
            <v>0</v>
          </cell>
          <cell r="E1175">
            <v>0</v>
          </cell>
          <cell r="F1175">
            <v>0</v>
          </cell>
          <cell r="G1175">
            <v>0</v>
          </cell>
          <cell r="H1175">
            <v>0</v>
          </cell>
          <cell r="I1175">
            <v>0</v>
          </cell>
          <cell r="K1175" t="str">
            <v>Alaxala Networks</v>
          </cell>
          <cell r="L1175">
            <v>0</v>
          </cell>
          <cell r="M1175">
            <v>0</v>
          </cell>
          <cell r="N1175">
            <v>0</v>
          </cell>
          <cell r="O1175">
            <v>0</v>
          </cell>
          <cell r="P1175">
            <v>0</v>
          </cell>
          <cell r="Q1175">
            <v>0</v>
          </cell>
          <cell r="R1175">
            <v>0</v>
          </cell>
        </row>
        <row r="1176">
          <cell r="B1176" t="str">
            <v>Alcatel-Lucent</v>
          </cell>
          <cell r="C1176">
            <v>0</v>
          </cell>
          <cell r="D1176">
            <v>28</v>
          </cell>
          <cell r="E1176">
            <v>0</v>
          </cell>
          <cell r="F1176">
            <v>0</v>
          </cell>
          <cell r="G1176">
            <v>0</v>
          </cell>
          <cell r="H1176">
            <v>12</v>
          </cell>
          <cell r="I1176">
            <v>40</v>
          </cell>
          <cell r="K1176" t="str">
            <v>Alcatel-Lucent</v>
          </cell>
          <cell r="L1176">
            <v>0</v>
          </cell>
          <cell r="M1176">
            <v>240</v>
          </cell>
          <cell r="N1176">
            <v>0</v>
          </cell>
          <cell r="O1176">
            <v>0</v>
          </cell>
          <cell r="P1176">
            <v>0</v>
          </cell>
          <cell r="Q1176">
            <v>78</v>
          </cell>
          <cell r="R1176">
            <v>318</v>
          </cell>
        </row>
        <row r="1177">
          <cell r="B1177" t="str">
            <v>Atrica</v>
          </cell>
          <cell r="I1177">
            <v>0</v>
          </cell>
          <cell r="K1177" t="str">
            <v>Atrica</v>
          </cell>
          <cell r="R1177">
            <v>0</v>
          </cell>
        </row>
        <row r="1178">
          <cell r="B1178" t="str">
            <v>Avici</v>
          </cell>
          <cell r="I1178">
            <v>0</v>
          </cell>
          <cell r="K1178" t="str">
            <v>Avici</v>
          </cell>
          <cell r="R1178">
            <v>0</v>
          </cell>
        </row>
        <row r="1179">
          <cell r="B1179" t="str">
            <v>Brocade</v>
          </cell>
          <cell r="C1179">
            <v>0</v>
          </cell>
          <cell r="D1179">
            <v>0</v>
          </cell>
          <cell r="E1179">
            <v>0</v>
          </cell>
          <cell r="F1179">
            <v>0</v>
          </cell>
          <cell r="G1179">
            <v>0</v>
          </cell>
          <cell r="H1179">
            <v>0</v>
          </cell>
          <cell r="I1179">
            <v>0</v>
          </cell>
          <cell r="K1179" t="str">
            <v>Brocade</v>
          </cell>
          <cell r="L1179">
            <v>0</v>
          </cell>
          <cell r="M1179">
            <v>0</v>
          </cell>
          <cell r="N1179">
            <v>0</v>
          </cell>
          <cell r="O1179">
            <v>0</v>
          </cell>
          <cell r="P1179">
            <v>0</v>
          </cell>
          <cell r="Q1179">
            <v>0</v>
          </cell>
          <cell r="R1179">
            <v>0</v>
          </cell>
        </row>
        <row r="1180">
          <cell r="B1180" t="str">
            <v>Caspian</v>
          </cell>
          <cell r="I1180">
            <v>0</v>
          </cell>
          <cell r="K1180" t="str">
            <v>Caspian</v>
          </cell>
          <cell r="R1180">
            <v>0</v>
          </cell>
        </row>
        <row r="1181">
          <cell r="B1181" t="str">
            <v>Chiaro</v>
          </cell>
          <cell r="I1181">
            <v>0</v>
          </cell>
          <cell r="K1181" t="str">
            <v>Chiaro</v>
          </cell>
          <cell r="R1181">
            <v>0</v>
          </cell>
        </row>
        <row r="1182">
          <cell r="B1182" t="str">
            <v>Ciena</v>
          </cell>
          <cell r="C1182">
            <v>0</v>
          </cell>
          <cell r="D1182">
            <v>0</v>
          </cell>
          <cell r="E1182">
            <v>0</v>
          </cell>
          <cell r="F1182">
            <v>0</v>
          </cell>
          <cell r="G1182">
            <v>0</v>
          </cell>
          <cell r="H1182">
            <v>0</v>
          </cell>
          <cell r="I1182">
            <v>0</v>
          </cell>
          <cell r="K1182" t="str">
            <v>Ciena</v>
          </cell>
          <cell r="L1182">
            <v>0</v>
          </cell>
          <cell r="M1182">
            <v>0</v>
          </cell>
          <cell r="N1182">
            <v>0</v>
          </cell>
          <cell r="O1182">
            <v>0</v>
          </cell>
          <cell r="P1182">
            <v>0</v>
          </cell>
          <cell r="Q1182">
            <v>0</v>
          </cell>
          <cell r="R1182">
            <v>0</v>
          </cell>
        </row>
        <row r="1183">
          <cell r="B1183" t="str">
            <v>Cisco</v>
          </cell>
          <cell r="C1183">
            <v>33</v>
          </cell>
          <cell r="D1183">
            <v>57</v>
          </cell>
          <cell r="E1183">
            <v>3</v>
          </cell>
          <cell r="F1183">
            <v>0</v>
          </cell>
          <cell r="G1183">
            <v>9</v>
          </cell>
          <cell r="H1183">
            <v>0</v>
          </cell>
          <cell r="I1183">
            <v>102</v>
          </cell>
          <cell r="K1183" t="str">
            <v>Cisco</v>
          </cell>
          <cell r="L1183">
            <v>87</v>
          </cell>
          <cell r="M1183">
            <v>1121</v>
          </cell>
          <cell r="N1183">
            <v>11</v>
          </cell>
          <cell r="O1183">
            <v>0</v>
          </cell>
          <cell r="P1183">
            <v>321</v>
          </cell>
          <cell r="Q1183">
            <v>0</v>
          </cell>
          <cell r="R1183">
            <v>1540</v>
          </cell>
        </row>
        <row r="1184">
          <cell r="B1184" t="str">
            <v>Cosine</v>
          </cell>
          <cell r="I1184">
            <v>0</v>
          </cell>
          <cell r="K1184" t="str">
            <v>Cosine</v>
          </cell>
          <cell r="R1184">
            <v>0</v>
          </cell>
        </row>
        <row r="1185">
          <cell r="B1185" t="str">
            <v>ECI Telecom</v>
          </cell>
          <cell r="I1185">
            <v>0</v>
          </cell>
          <cell r="K1185" t="str">
            <v>ECI Telecom</v>
          </cell>
          <cell r="R1185">
            <v>0</v>
          </cell>
        </row>
        <row r="1186">
          <cell r="B1186" t="str">
            <v>Equipe</v>
          </cell>
          <cell r="I1186">
            <v>0</v>
          </cell>
          <cell r="K1186" t="str">
            <v>Equipe</v>
          </cell>
          <cell r="R1186">
            <v>0</v>
          </cell>
        </row>
        <row r="1187">
          <cell r="B1187" t="str">
            <v>Ericsson</v>
          </cell>
          <cell r="C1187">
            <v>0</v>
          </cell>
          <cell r="D1187">
            <v>0</v>
          </cell>
          <cell r="E1187">
            <v>5</v>
          </cell>
          <cell r="F1187">
            <v>0</v>
          </cell>
          <cell r="G1187">
            <v>0</v>
          </cell>
          <cell r="H1187">
            <v>2</v>
          </cell>
          <cell r="I1187">
            <v>7</v>
          </cell>
          <cell r="K1187" t="str">
            <v>Ericsson</v>
          </cell>
          <cell r="L1187">
            <v>0</v>
          </cell>
          <cell r="M1187">
            <v>0</v>
          </cell>
          <cell r="N1187">
            <v>59</v>
          </cell>
          <cell r="O1187">
            <v>0</v>
          </cell>
          <cell r="P1187">
            <v>0</v>
          </cell>
          <cell r="Q1187">
            <v>9</v>
          </cell>
          <cell r="R1187">
            <v>68</v>
          </cell>
        </row>
        <row r="1188">
          <cell r="B1188" t="str">
            <v>Extreme</v>
          </cell>
          <cell r="C1188">
            <v>0</v>
          </cell>
          <cell r="D1188">
            <v>0</v>
          </cell>
          <cell r="E1188">
            <v>0</v>
          </cell>
          <cell r="F1188">
            <v>0</v>
          </cell>
          <cell r="G1188">
            <v>0</v>
          </cell>
          <cell r="H1188">
            <v>0</v>
          </cell>
          <cell r="I1188">
            <v>0</v>
          </cell>
          <cell r="K1188" t="str">
            <v>Extreme</v>
          </cell>
          <cell r="L1188">
            <v>0</v>
          </cell>
          <cell r="M1188">
            <v>0</v>
          </cell>
          <cell r="N1188">
            <v>0</v>
          </cell>
          <cell r="O1188">
            <v>0</v>
          </cell>
          <cell r="P1188">
            <v>0</v>
          </cell>
          <cell r="Q1188">
            <v>0</v>
          </cell>
          <cell r="R1188">
            <v>0</v>
          </cell>
        </row>
        <row r="1189">
          <cell r="B1189" t="str">
            <v>Force10</v>
          </cell>
          <cell r="C1189">
            <v>0</v>
          </cell>
          <cell r="D1189">
            <v>0</v>
          </cell>
          <cell r="E1189">
            <v>0</v>
          </cell>
          <cell r="F1189">
            <v>0</v>
          </cell>
          <cell r="G1189">
            <v>0</v>
          </cell>
          <cell r="H1189">
            <v>0</v>
          </cell>
          <cell r="I1189">
            <v>0</v>
          </cell>
          <cell r="K1189" t="str">
            <v>Force10</v>
          </cell>
          <cell r="L1189">
            <v>0</v>
          </cell>
          <cell r="M1189">
            <v>0</v>
          </cell>
          <cell r="N1189">
            <v>0</v>
          </cell>
          <cell r="O1189">
            <v>0</v>
          </cell>
          <cell r="P1189">
            <v>0</v>
          </cell>
          <cell r="Q1189">
            <v>0</v>
          </cell>
          <cell r="R1189">
            <v>0</v>
          </cell>
        </row>
        <row r="1190">
          <cell r="B1190" t="str">
            <v>Fujitsu</v>
          </cell>
          <cell r="C1190">
            <v>0</v>
          </cell>
          <cell r="D1190">
            <v>0</v>
          </cell>
          <cell r="E1190">
            <v>0</v>
          </cell>
          <cell r="F1190">
            <v>0</v>
          </cell>
          <cell r="G1190">
            <v>0</v>
          </cell>
          <cell r="H1190">
            <v>0</v>
          </cell>
          <cell r="I1190">
            <v>0</v>
          </cell>
          <cell r="K1190" t="str">
            <v>Fujitsu</v>
          </cell>
          <cell r="L1190">
            <v>0</v>
          </cell>
          <cell r="M1190">
            <v>0</v>
          </cell>
          <cell r="N1190">
            <v>0</v>
          </cell>
          <cell r="O1190">
            <v>0</v>
          </cell>
          <cell r="P1190">
            <v>0</v>
          </cell>
          <cell r="Q1190">
            <v>0</v>
          </cell>
          <cell r="R1190">
            <v>0</v>
          </cell>
        </row>
        <row r="1191">
          <cell r="B1191" t="str">
            <v>Hammerhead Systems</v>
          </cell>
          <cell r="I1191">
            <v>0</v>
          </cell>
          <cell r="K1191" t="str">
            <v>Hammerhead Systems</v>
          </cell>
          <cell r="R1191">
            <v>0</v>
          </cell>
        </row>
        <row r="1192">
          <cell r="B1192" t="str">
            <v>Hitachi</v>
          </cell>
          <cell r="I1192">
            <v>0</v>
          </cell>
          <cell r="K1192" t="str">
            <v>Hitachi</v>
          </cell>
          <cell r="R1192">
            <v>0</v>
          </cell>
        </row>
        <row r="1193">
          <cell r="B1193" t="str">
            <v>Hitachi Cable</v>
          </cell>
          <cell r="C1193">
            <v>0</v>
          </cell>
          <cell r="D1193">
            <v>0</v>
          </cell>
          <cell r="E1193">
            <v>0</v>
          </cell>
          <cell r="F1193">
            <v>0</v>
          </cell>
          <cell r="G1193">
            <v>0</v>
          </cell>
          <cell r="H1193">
            <v>0</v>
          </cell>
          <cell r="I1193">
            <v>0</v>
          </cell>
          <cell r="K1193" t="str">
            <v>Hitachi Cable</v>
          </cell>
          <cell r="L1193">
            <v>0</v>
          </cell>
          <cell r="M1193">
            <v>0</v>
          </cell>
          <cell r="N1193">
            <v>0</v>
          </cell>
          <cell r="O1193">
            <v>0</v>
          </cell>
          <cell r="P1193">
            <v>0</v>
          </cell>
          <cell r="Q1193">
            <v>0</v>
          </cell>
          <cell r="R1193">
            <v>0</v>
          </cell>
        </row>
        <row r="1194">
          <cell r="B1194" t="str">
            <v>Huawei</v>
          </cell>
          <cell r="C1194">
            <v>5</v>
          </cell>
          <cell r="D1194">
            <v>8</v>
          </cell>
          <cell r="E1194">
            <v>3</v>
          </cell>
          <cell r="F1194">
            <v>0</v>
          </cell>
          <cell r="G1194">
            <v>7</v>
          </cell>
          <cell r="H1194">
            <v>0</v>
          </cell>
          <cell r="I1194">
            <v>23</v>
          </cell>
          <cell r="K1194" t="str">
            <v>Huawei</v>
          </cell>
          <cell r="L1194">
            <v>22</v>
          </cell>
          <cell r="M1194">
            <v>131</v>
          </cell>
          <cell r="N1194">
            <v>26</v>
          </cell>
          <cell r="O1194">
            <v>0</v>
          </cell>
          <cell r="P1194">
            <v>4816</v>
          </cell>
          <cell r="Q1194">
            <v>0</v>
          </cell>
          <cell r="R1194">
            <v>4995</v>
          </cell>
        </row>
        <row r="1195">
          <cell r="B1195" t="str">
            <v>Hyperchip</v>
          </cell>
          <cell r="I1195">
            <v>0</v>
          </cell>
          <cell r="K1195" t="str">
            <v>Hyperchip</v>
          </cell>
          <cell r="R1195">
            <v>0</v>
          </cell>
        </row>
        <row r="1196">
          <cell r="B1196" t="str">
            <v>Juniper</v>
          </cell>
          <cell r="C1196">
            <v>2</v>
          </cell>
          <cell r="D1196">
            <v>1</v>
          </cell>
          <cell r="E1196">
            <v>1</v>
          </cell>
          <cell r="F1196">
            <v>0</v>
          </cell>
          <cell r="G1196">
            <v>0</v>
          </cell>
          <cell r="H1196">
            <v>0</v>
          </cell>
          <cell r="I1196">
            <v>4</v>
          </cell>
          <cell r="K1196" t="str">
            <v>Juniper</v>
          </cell>
          <cell r="L1196">
            <v>4</v>
          </cell>
          <cell r="M1196">
            <v>16</v>
          </cell>
          <cell r="N1196">
            <v>4</v>
          </cell>
          <cell r="O1196">
            <v>0</v>
          </cell>
          <cell r="P1196">
            <v>0</v>
          </cell>
          <cell r="Q1196">
            <v>0</v>
          </cell>
          <cell r="R1196">
            <v>24</v>
          </cell>
        </row>
        <row r="1197">
          <cell r="B1197" t="str">
            <v>Laurel Networks</v>
          </cell>
          <cell r="I1197">
            <v>0</v>
          </cell>
          <cell r="K1197" t="str">
            <v>Laurel Networks</v>
          </cell>
          <cell r="R1197">
            <v>0</v>
          </cell>
        </row>
        <row r="1198">
          <cell r="B1198" t="str">
            <v>Lucent</v>
          </cell>
          <cell r="I1198">
            <v>0</v>
          </cell>
          <cell r="K1198" t="str">
            <v>Lucent</v>
          </cell>
          <cell r="R1198">
            <v>0</v>
          </cell>
        </row>
        <row r="1199">
          <cell r="B1199" t="str">
            <v>NEC</v>
          </cell>
          <cell r="C1199">
            <v>0</v>
          </cell>
          <cell r="D1199">
            <v>0</v>
          </cell>
          <cell r="E1199">
            <v>0</v>
          </cell>
          <cell r="F1199">
            <v>0</v>
          </cell>
          <cell r="G1199">
            <v>0</v>
          </cell>
          <cell r="H1199">
            <v>0</v>
          </cell>
          <cell r="I1199">
            <v>0</v>
          </cell>
          <cell r="K1199" t="str">
            <v>NEC</v>
          </cell>
          <cell r="L1199">
            <v>0</v>
          </cell>
          <cell r="M1199">
            <v>0</v>
          </cell>
          <cell r="N1199">
            <v>0</v>
          </cell>
          <cell r="O1199">
            <v>0</v>
          </cell>
          <cell r="P1199">
            <v>0</v>
          </cell>
          <cell r="Q1199">
            <v>0</v>
          </cell>
          <cell r="R1199">
            <v>0</v>
          </cell>
        </row>
        <row r="1200">
          <cell r="B1200" t="str">
            <v>Nokia Siemens Networks</v>
          </cell>
          <cell r="C1200">
            <v>0</v>
          </cell>
          <cell r="D1200">
            <v>0</v>
          </cell>
          <cell r="E1200">
            <v>0</v>
          </cell>
          <cell r="F1200">
            <v>0</v>
          </cell>
          <cell r="G1200">
            <v>0</v>
          </cell>
          <cell r="H1200">
            <v>0</v>
          </cell>
          <cell r="I1200">
            <v>0</v>
          </cell>
          <cell r="K1200" t="str">
            <v>Nokia Siemens Networks</v>
          </cell>
          <cell r="L1200">
            <v>0</v>
          </cell>
          <cell r="M1200">
            <v>0</v>
          </cell>
          <cell r="N1200">
            <v>0</v>
          </cell>
          <cell r="O1200">
            <v>0</v>
          </cell>
          <cell r="P1200">
            <v>0</v>
          </cell>
          <cell r="Q1200">
            <v>0</v>
          </cell>
          <cell r="R1200">
            <v>0</v>
          </cell>
        </row>
        <row r="1201">
          <cell r="B1201" t="str">
            <v>Nortel</v>
          </cell>
          <cell r="C1201">
            <v>0</v>
          </cell>
          <cell r="D1201">
            <v>0</v>
          </cell>
          <cell r="E1201">
            <v>0</v>
          </cell>
          <cell r="F1201">
            <v>0</v>
          </cell>
          <cell r="G1201">
            <v>4</v>
          </cell>
          <cell r="H1201">
            <v>4</v>
          </cell>
          <cell r="I1201">
            <v>8</v>
          </cell>
          <cell r="K1201" t="str">
            <v>Nortel</v>
          </cell>
          <cell r="L1201">
            <v>0</v>
          </cell>
          <cell r="M1201">
            <v>0</v>
          </cell>
          <cell r="N1201">
            <v>0</v>
          </cell>
          <cell r="O1201">
            <v>0</v>
          </cell>
          <cell r="P1201">
            <v>106</v>
          </cell>
          <cell r="Q1201">
            <v>12</v>
          </cell>
          <cell r="R1201">
            <v>118</v>
          </cell>
        </row>
        <row r="1202">
          <cell r="B1202" t="str">
            <v>Procket</v>
          </cell>
          <cell r="I1202">
            <v>0</v>
          </cell>
          <cell r="K1202" t="str">
            <v>Procket</v>
          </cell>
          <cell r="R1202">
            <v>0</v>
          </cell>
        </row>
        <row r="1203">
          <cell r="B1203" t="str">
            <v>Quarry</v>
          </cell>
          <cell r="I1203">
            <v>0</v>
          </cell>
          <cell r="K1203" t="str">
            <v>Quarry</v>
          </cell>
          <cell r="R1203">
            <v>0</v>
          </cell>
        </row>
        <row r="1204">
          <cell r="B1204" t="str">
            <v>Redback</v>
          </cell>
          <cell r="C1204">
            <v>0</v>
          </cell>
          <cell r="D1204">
            <v>0</v>
          </cell>
          <cell r="E1204">
            <v>0</v>
          </cell>
          <cell r="F1204">
            <v>0</v>
          </cell>
          <cell r="G1204">
            <v>0</v>
          </cell>
          <cell r="H1204">
            <v>0</v>
          </cell>
          <cell r="I1204">
            <v>0</v>
          </cell>
          <cell r="K1204" t="str">
            <v>Redback</v>
          </cell>
          <cell r="L1204">
            <v>0</v>
          </cell>
          <cell r="M1204">
            <v>0</v>
          </cell>
          <cell r="N1204">
            <v>0</v>
          </cell>
          <cell r="O1204">
            <v>0</v>
          </cell>
          <cell r="P1204">
            <v>0</v>
          </cell>
          <cell r="Q1204">
            <v>0</v>
          </cell>
          <cell r="R1204">
            <v>0</v>
          </cell>
        </row>
        <row r="1205">
          <cell r="B1205" t="str">
            <v>Riverstone</v>
          </cell>
          <cell r="I1205">
            <v>0</v>
          </cell>
          <cell r="K1205" t="str">
            <v>Riverstone</v>
          </cell>
          <cell r="R1205">
            <v>0</v>
          </cell>
        </row>
        <row r="1206">
          <cell r="B1206" t="str">
            <v>Tellabs</v>
          </cell>
          <cell r="C1206">
            <v>0</v>
          </cell>
          <cell r="D1206">
            <v>4</v>
          </cell>
          <cell r="E1206">
            <v>0</v>
          </cell>
          <cell r="F1206">
            <v>0</v>
          </cell>
          <cell r="G1206">
            <v>0</v>
          </cell>
          <cell r="H1206">
            <v>0</v>
          </cell>
          <cell r="I1206">
            <v>4</v>
          </cell>
          <cell r="K1206" t="str">
            <v>Tellabs</v>
          </cell>
          <cell r="L1206">
            <v>0</v>
          </cell>
          <cell r="M1206">
            <v>36</v>
          </cell>
          <cell r="N1206">
            <v>0</v>
          </cell>
          <cell r="O1206">
            <v>0</v>
          </cell>
          <cell r="P1206">
            <v>0</v>
          </cell>
          <cell r="Q1206">
            <v>0</v>
          </cell>
          <cell r="R1206">
            <v>36</v>
          </cell>
        </row>
        <row r="1207">
          <cell r="B1207" t="str">
            <v>ZTE</v>
          </cell>
          <cell r="C1207">
            <v>0</v>
          </cell>
          <cell r="D1207">
            <v>0</v>
          </cell>
          <cell r="E1207">
            <v>0</v>
          </cell>
          <cell r="F1207">
            <v>0</v>
          </cell>
          <cell r="G1207">
            <v>2</v>
          </cell>
          <cell r="H1207">
            <v>0</v>
          </cell>
          <cell r="I1207">
            <v>2</v>
          </cell>
          <cell r="K1207" t="str">
            <v>ZTE</v>
          </cell>
          <cell r="L1207">
            <v>0</v>
          </cell>
          <cell r="M1207">
            <v>14</v>
          </cell>
          <cell r="N1207">
            <v>0</v>
          </cell>
          <cell r="O1207">
            <v>0</v>
          </cell>
          <cell r="P1207">
            <v>1200</v>
          </cell>
          <cell r="Q1207">
            <v>0</v>
          </cell>
          <cell r="R1207">
            <v>1214</v>
          </cell>
        </row>
        <row r="1208">
          <cell r="B1208" t="str">
            <v>Other</v>
          </cell>
          <cell r="C1208">
            <v>0</v>
          </cell>
          <cell r="D1208">
            <v>0</v>
          </cell>
          <cell r="E1208">
            <v>0</v>
          </cell>
          <cell r="F1208">
            <v>0</v>
          </cell>
          <cell r="G1208">
            <v>0</v>
          </cell>
          <cell r="H1208">
            <v>0</v>
          </cell>
          <cell r="I1208">
            <v>0</v>
          </cell>
          <cell r="K1208" t="str">
            <v>Other</v>
          </cell>
          <cell r="L1208">
            <v>0</v>
          </cell>
          <cell r="M1208">
            <v>0</v>
          </cell>
          <cell r="N1208">
            <v>0</v>
          </cell>
          <cell r="O1208">
            <v>0</v>
          </cell>
          <cell r="P1208">
            <v>0</v>
          </cell>
          <cell r="Q1208">
            <v>0</v>
          </cell>
          <cell r="R1208">
            <v>0</v>
          </cell>
        </row>
        <row r="1209">
          <cell r="B1209" t="str">
            <v>Total</v>
          </cell>
          <cell r="C1209">
            <v>40</v>
          </cell>
          <cell r="D1209">
            <v>98</v>
          </cell>
          <cell r="E1209">
            <v>12</v>
          </cell>
          <cell r="F1209">
            <v>0</v>
          </cell>
          <cell r="G1209">
            <v>22</v>
          </cell>
          <cell r="H1209">
            <v>18</v>
          </cell>
          <cell r="I1209">
            <v>190</v>
          </cell>
          <cell r="K1209" t="str">
            <v>Total</v>
          </cell>
          <cell r="L1209">
            <v>113</v>
          </cell>
          <cell r="M1209">
            <v>1558</v>
          </cell>
          <cell r="N1209">
            <v>100</v>
          </cell>
          <cell r="O1209">
            <v>0</v>
          </cell>
          <cell r="P1209">
            <v>6443</v>
          </cell>
          <cell r="Q1209">
            <v>99</v>
          </cell>
          <cell r="R1209">
            <v>8313</v>
          </cell>
        </row>
        <row r="1213">
          <cell r="B1213" t="str">
            <v>Vendor</v>
          </cell>
          <cell r="C1213" t="str">
            <v>Core IP/MPLS</v>
          </cell>
          <cell r="D1213" t="str">
            <v xml:space="preserve">Edge IP/MPLS </v>
          </cell>
          <cell r="E1213" t="str">
            <v>Subscriber Service Router</v>
          </cell>
          <cell r="F1213" t="str">
            <v>BRAS</v>
          </cell>
          <cell r="G1213" t="str">
            <v>IP/Ethernet</v>
          </cell>
          <cell r="H1213" t="str">
            <v>ATM/MPLS</v>
          </cell>
          <cell r="I1213" t="str">
            <v>Total IPS</v>
          </cell>
          <cell r="K1213" t="str">
            <v>Vendor</v>
          </cell>
          <cell r="L1213" t="str">
            <v>Core IP/MPLS</v>
          </cell>
          <cell r="M1213" t="str">
            <v>Edge IP/MPLS</v>
          </cell>
          <cell r="N1213" t="str">
            <v>Subscriber Service Router</v>
          </cell>
          <cell r="O1213" t="str">
            <v>BRAS</v>
          </cell>
          <cell r="P1213" t="str">
            <v>IP/Ethernet</v>
          </cell>
          <cell r="Q1213" t="str">
            <v>ATM/MPLS</v>
          </cell>
          <cell r="R1213" t="str">
            <v>Total IPS</v>
          </cell>
        </row>
        <row r="1214">
          <cell r="B1214" t="str">
            <v>Alaxala Networks</v>
          </cell>
          <cell r="C1214">
            <v>0</v>
          </cell>
          <cell r="D1214">
            <v>0</v>
          </cell>
          <cell r="E1214">
            <v>0</v>
          </cell>
          <cell r="F1214">
            <v>0</v>
          </cell>
          <cell r="G1214">
            <v>0</v>
          </cell>
          <cell r="H1214">
            <v>0</v>
          </cell>
          <cell r="I1214">
            <v>0</v>
          </cell>
          <cell r="K1214" t="str">
            <v>Alaxala Networks</v>
          </cell>
          <cell r="L1214">
            <v>0</v>
          </cell>
          <cell r="M1214">
            <v>0</v>
          </cell>
          <cell r="N1214">
            <v>0</v>
          </cell>
          <cell r="O1214">
            <v>0</v>
          </cell>
          <cell r="P1214">
            <v>0</v>
          </cell>
          <cell r="Q1214">
            <v>0</v>
          </cell>
          <cell r="R1214">
            <v>0</v>
          </cell>
        </row>
        <row r="1215">
          <cell r="B1215" t="str">
            <v>Alcatel-Lucent</v>
          </cell>
          <cell r="C1215">
            <v>0</v>
          </cell>
          <cell r="D1215">
            <v>19</v>
          </cell>
          <cell r="E1215">
            <v>0</v>
          </cell>
          <cell r="F1215">
            <v>0</v>
          </cell>
          <cell r="G1215">
            <v>0</v>
          </cell>
          <cell r="H1215">
            <v>11</v>
          </cell>
          <cell r="I1215">
            <v>30</v>
          </cell>
          <cell r="K1215" t="str">
            <v>Alcatel-Lucent</v>
          </cell>
          <cell r="L1215">
            <v>0</v>
          </cell>
          <cell r="M1215">
            <v>163</v>
          </cell>
          <cell r="N1215">
            <v>0</v>
          </cell>
          <cell r="O1215">
            <v>0</v>
          </cell>
          <cell r="P1215">
            <v>0</v>
          </cell>
          <cell r="Q1215">
            <v>74</v>
          </cell>
          <cell r="R1215">
            <v>237</v>
          </cell>
        </row>
        <row r="1216">
          <cell r="B1216" t="str">
            <v>Atrica</v>
          </cell>
          <cell r="I1216">
            <v>0</v>
          </cell>
          <cell r="K1216" t="str">
            <v>Atrica</v>
          </cell>
          <cell r="R1216">
            <v>0</v>
          </cell>
        </row>
        <row r="1217">
          <cell r="B1217" t="str">
            <v>Avici</v>
          </cell>
          <cell r="I1217">
            <v>0</v>
          </cell>
          <cell r="K1217" t="str">
            <v>Avici</v>
          </cell>
          <cell r="R1217">
            <v>0</v>
          </cell>
        </row>
        <row r="1218">
          <cell r="B1218" t="str">
            <v>Brocade</v>
          </cell>
          <cell r="C1218">
            <v>0</v>
          </cell>
          <cell r="D1218">
            <v>0</v>
          </cell>
          <cell r="E1218">
            <v>0</v>
          </cell>
          <cell r="F1218">
            <v>0</v>
          </cell>
          <cell r="G1218">
            <v>0</v>
          </cell>
          <cell r="H1218">
            <v>0</v>
          </cell>
          <cell r="I1218">
            <v>0</v>
          </cell>
          <cell r="K1218" t="str">
            <v>Brocade</v>
          </cell>
          <cell r="L1218">
            <v>0</v>
          </cell>
          <cell r="M1218">
            <v>0</v>
          </cell>
          <cell r="N1218">
            <v>0</v>
          </cell>
          <cell r="O1218">
            <v>0</v>
          </cell>
          <cell r="P1218">
            <v>0</v>
          </cell>
          <cell r="Q1218">
            <v>0</v>
          </cell>
          <cell r="R1218">
            <v>0</v>
          </cell>
        </row>
        <row r="1219">
          <cell r="B1219" t="str">
            <v>Caspian</v>
          </cell>
          <cell r="I1219">
            <v>0</v>
          </cell>
          <cell r="K1219" t="str">
            <v>Caspian</v>
          </cell>
          <cell r="R1219">
            <v>0</v>
          </cell>
        </row>
        <row r="1220">
          <cell r="B1220" t="str">
            <v>Chiaro</v>
          </cell>
          <cell r="I1220">
            <v>0</v>
          </cell>
          <cell r="K1220" t="str">
            <v>Chiaro</v>
          </cell>
          <cell r="R1220">
            <v>0</v>
          </cell>
        </row>
        <row r="1221">
          <cell r="B1221" t="str">
            <v>Ciena</v>
          </cell>
          <cell r="C1221">
            <v>0</v>
          </cell>
          <cell r="D1221">
            <v>0</v>
          </cell>
          <cell r="E1221">
            <v>0</v>
          </cell>
          <cell r="F1221">
            <v>0</v>
          </cell>
          <cell r="G1221">
            <v>0</v>
          </cell>
          <cell r="H1221">
            <v>0</v>
          </cell>
          <cell r="I1221">
            <v>0</v>
          </cell>
          <cell r="K1221" t="str">
            <v>Ciena</v>
          </cell>
          <cell r="L1221">
            <v>0</v>
          </cell>
          <cell r="M1221">
            <v>0</v>
          </cell>
          <cell r="N1221">
            <v>0</v>
          </cell>
          <cell r="O1221">
            <v>0</v>
          </cell>
          <cell r="P1221">
            <v>0</v>
          </cell>
          <cell r="Q1221">
            <v>0</v>
          </cell>
          <cell r="R1221">
            <v>0</v>
          </cell>
        </row>
        <row r="1222">
          <cell r="B1222" t="str">
            <v>Cisco</v>
          </cell>
          <cell r="C1222">
            <v>23</v>
          </cell>
          <cell r="D1222">
            <v>39</v>
          </cell>
          <cell r="E1222">
            <v>1</v>
          </cell>
          <cell r="F1222">
            <v>0</v>
          </cell>
          <cell r="G1222">
            <v>11</v>
          </cell>
          <cell r="H1222">
            <v>0</v>
          </cell>
          <cell r="I1222">
            <v>74</v>
          </cell>
          <cell r="K1222" t="str">
            <v>Cisco</v>
          </cell>
          <cell r="L1222">
            <v>60</v>
          </cell>
          <cell r="M1222">
            <v>768</v>
          </cell>
          <cell r="N1222">
            <v>4</v>
          </cell>
          <cell r="O1222">
            <v>0</v>
          </cell>
          <cell r="P1222">
            <v>401</v>
          </cell>
          <cell r="Q1222">
            <v>0</v>
          </cell>
          <cell r="R1222">
            <v>1233</v>
          </cell>
        </row>
        <row r="1223">
          <cell r="B1223" t="str">
            <v>Cosine</v>
          </cell>
          <cell r="I1223">
            <v>0</v>
          </cell>
          <cell r="K1223" t="str">
            <v>Cosine</v>
          </cell>
          <cell r="R1223">
            <v>0</v>
          </cell>
        </row>
        <row r="1224">
          <cell r="B1224" t="str">
            <v>ECI Telecom</v>
          </cell>
          <cell r="I1224">
            <v>0</v>
          </cell>
          <cell r="K1224" t="str">
            <v>ECI Telecom</v>
          </cell>
          <cell r="R1224">
            <v>0</v>
          </cell>
        </row>
        <row r="1225">
          <cell r="B1225" t="str">
            <v>Equipe</v>
          </cell>
          <cell r="I1225">
            <v>0</v>
          </cell>
          <cell r="K1225" t="str">
            <v>Equipe</v>
          </cell>
          <cell r="R1225">
            <v>0</v>
          </cell>
        </row>
        <row r="1226">
          <cell r="B1226" t="str">
            <v>Ericsson</v>
          </cell>
          <cell r="C1226">
            <v>0</v>
          </cell>
          <cell r="D1226">
            <v>0</v>
          </cell>
          <cell r="E1226">
            <v>5</v>
          </cell>
          <cell r="F1226">
            <v>0</v>
          </cell>
          <cell r="G1226">
            <v>0</v>
          </cell>
          <cell r="H1226">
            <v>2</v>
          </cell>
          <cell r="I1226">
            <v>7</v>
          </cell>
          <cell r="K1226" t="str">
            <v>Ericsson</v>
          </cell>
          <cell r="L1226">
            <v>0</v>
          </cell>
          <cell r="M1226">
            <v>0</v>
          </cell>
          <cell r="N1226">
            <v>45</v>
          </cell>
          <cell r="O1226">
            <v>0</v>
          </cell>
          <cell r="P1226">
            <v>0</v>
          </cell>
          <cell r="Q1226">
            <v>9</v>
          </cell>
          <cell r="R1226">
            <v>54</v>
          </cell>
        </row>
        <row r="1227">
          <cell r="B1227" t="str">
            <v>Extreme</v>
          </cell>
          <cell r="C1227">
            <v>0</v>
          </cell>
          <cell r="D1227">
            <v>0</v>
          </cell>
          <cell r="E1227">
            <v>0</v>
          </cell>
          <cell r="F1227">
            <v>0</v>
          </cell>
          <cell r="G1227">
            <v>0</v>
          </cell>
          <cell r="H1227">
            <v>0</v>
          </cell>
          <cell r="I1227">
            <v>0</v>
          </cell>
          <cell r="K1227" t="str">
            <v>Extreme</v>
          </cell>
          <cell r="L1227">
            <v>0</v>
          </cell>
          <cell r="M1227">
            <v>0</v>
          </cell>
          <cell r="N1227">
            <v>0</v>
          </cell>
          <cell r="O1227">
            <v>0</v>
          </cell>
          <cell r="P1227">
            <v>0</v>
          </cell>
          <cell r="Q1227">
            <v>0</v>
          </cell>
          <cell r="R1227">
            <v>0</v>
          </cell>
        </row>
        <row r="1228">
          <cell r="B1228" t="str">
            <v>Force10</v>
          </cell>
          <cell r="C1228">
            <v>0</v>
          </cell>
          <cell r="D1228">
            <v>0</v>
          </cell>
          <cell r="E1228">
            <v>0</v>
          </cell>
          <cell r="F1228">
            <v>0</v>
          </cell>
          <cell r="G1228">
            <v>0</v>
          </cell>
          <cell r="H1228">
            <v>0</v>
          </cell>
          <cell r="I1228">
            <v>0</v>
          </cell>
          <cell r="K1228" t="str">
            <v>Force10</v>
          </cell>
          <cell r="L1228">
            <v>0</v>
          </cell>
          <cell r="M1228">
            <v>0</v>
          </cell>
          <cell r="N1228">
            <v>0</v>
          </cell>
          <cell r="O1228">
            <v>0</v>
          </cell>
          <cell r="P1228">
            <v>0</v>
          </cell>
          <cell r="Q1228">
            <v>0</v>
          </cell>
          <cell r="R1228">
            <v>0</v>
          </cell>
        </row>
        <row r="1229">
          <cell r="B1229" t="str">
            <v>Fujitsu</v>
          </cell>
          <cell r="C1229">
            <v>0</v>
          </cell>
          <cell r="D1229">
            <v>0</v>
          </cell>
          <cell r="E1229">
            <v>0</v>
          </cell>
          <cell r="F1229">
            <v>0</v>
          </cell>
          <cell r="G1229">
            <v>0</v>
          </cell>
          <cell r="H1229">
            <v>0</v>
          </cell>
          <cell r="I1229">
            <v>0</v>
          </cell>
          <cell r="K1229" t="str">
            <v>Fujitsu</v>
          </cell>
          <cell r="L1229">
            <v>0</v>
          </cell>
          <cell r="M1229">
            <v>0</v>
          </cell>
          <cell r="N1229">
            <v>0</v>
          </cell>
          <cell r="O1229">
            <v>0</v>
          </cell>
          <cell r="P1229">
            <v>0</v>
          </cell>
          <cell r="Q1229">
            <v>0</v>
          </cell>
          <cell r="R1229">
            <v>0</v>
          </cell>
        </row>
        <row r="1230">
          <cell r="B1230" t="str">
            <v>Hammerhead Systems</v>
          </cell>
          <cell r="I1230">
            <v>0</v>
          </cell>
          <cell r="K1230" t="str">
            <v>Hammerhead Systems</v>
          </cell>
          <cell r="R1230">
            <v>0</v>
          </cell>
        </row>
        <row r="1231">
          <cell r="B1231" t="str">
            <v>Hitachi</v>
          </cell>
          <cell r="I1231">
            <v>0</v>
          </cell>
          <cell r="K1231" t="str">
            <v>Hitachi</v>
          </cell>
          <cell r="R1231">
            <v>0</v>
          </cell>
        </row>
        <row r="1232">
          <cell r="B1232" t="str">
            <v>Hitachi Cable</v>
          </cell>
          <cell r="C1232">
            <v>0</v>
          </cell>
          <cell r="D1232">
            <v>0</v>
          </cell>
          <cell r="E1232">
            <v>0</v>
          </cell>
          <cell r="F1232">
            <v>0</v>
          </cell>
          <cell r="G1232">
            <v>0</v>
          </cell>
          <cell r="H1232">
            <v>0</v>
          </cell>
          <cell r="I1232">
            <v>0</v>
          </cell>
          <cell r="K1232" t="str">
            <v>Hitachi Cable</v>
          </cell>
          <cell r="L1232">
            <v>0</v>
          </cell>
          <cell r="M1232">
            <v>0</v>
          </cell>
          <cell r="N1232">
            <v>0</v>
          </cell>
          <cell r="O1232">
            <v>0</v>
          </cell>
          <cell r="P1232">
            <v>0</v>
          </cell>
          <cell r="Q1232">
            <v>0</v>
          </cell>
          <cell r="R1232">
            <v>0</v>
          </cell>
        </row>
        <row r="1233">
          <cell r="B1233" t="str">
            <v>Huawei</v>
          </cell>
          <cell r="C1233">
            <v>5</v>
          </cell>
          <cell r="D1233">
            <v>9</v>
          </cell>
          <cell r="E1233">
            <v>2</v>
          </cell>
          <cell r="F1233">
            <v>0</v>
          </cell>
          <cell r="G1233">
            <v>8</v>
          </cell>
          <cell r="H1233">
            <v>0</v>
          </cell>
          <cell r="I1233">
            <v>24</v>
          </cell>
          <cell r="K1233" t="str">
            <v>Huawei</v>
          </cell>
          <cell r="L1233">
            <v>22</v>
          </cell>
          <cell r="M1233">
            <v>134</v>
          </cell>
          <cell r="N1233">
            <v>19</v>
          </cell>
          <cell r="O1233">
            <v>0</v>
          </cell>
          <cell r="P1233">
            <v>4760</v>
          </cell>
          <cell r="Q1233">
            <v>0</v>
          </cell>
          <cell r="R1233">
            <v>4935</v>
          </cell>
        </row>
        <row r="1234">
          <cell r="B1234" t="str">
            <v>Hyperchip</v>
          </cell>
          <cell r="I1234">
            <v>0</v>
          </cell>
          <cell r="K1234" t="str">
            <v>Hyperchip</v>
          </cell>
          <cell r="R1234">
            <v>0</v>
          </cell>
        </row>
        <row r="1235">
          <cell r="B1235" t="str">
            <v>Juniper</v>
          </cell>
          <cell r="C1235">
            <v>3</v>
          </cell>
          <cell r="D1235">
            <v>2</v>
          </cell>
          <cell r="E1235">
            <v>1</v>
          </cell>
          <cell r="F1235">
            <v>0</v>
          </cell>
          <cell r="G1235">
            <v>0</v>
          </cell>
          <cell r="H1235">
            <v>0</v>
          </cell>
          <cell r="I1235">
            <v>6</v>
          </cell>
          <cell r="K1235" t="str">
            <v>Juniper</v>
          </cell>
          <cell r="L1235">
            <v>3</v>
          </cell>
          <cell r="M1235">
            <v>28</v>
          </cell>
          <cell r="N1235">
            <v>4</v>
          </cell>
          <cell r="O1235">
            <v>0</v>
          </cell>
          <cell r="P1235">
            <v>0</v>
          </cell>
          <cell r="Q1235">
            <v>0</v>
          </cell>
          <cell r="R1235">
            <v>35</v>
          </cell>
        </row>
        <row r="1236">
          <cell r="B1236" t="str">
            <v>Laurel Networks</v>
          </cell>
          <cell r="I1236">
            <v>0</v>
          </cell>
          <cell r="K1236" t="str">
            <v>Laurel Networks</v>
          </cell>
          <cell r="R1236">
            <v>0</v>
          </cell>
        </row>
        <row r="1237">
          <cell r="B1237" t="str">
            <v>Lucent</v>
          </cell>
          <cell r="I1237">
            <v>0</v>
          </cell>
          <cell r="K1237" t="str">
            <v>Lucent</v>
          </cell>
          <cell r="R1237">
            <v>0</v>
          </cell>
        </row>
        <row r="1238">
          <cell r="B1238" t="str">
            <v>NEC</v>
          </cell>
          <cell r="C1238">
            <v>0</v>
          </cell>
          <cell r="D1238">
            <v>0</v>
          </cell>
          <cell r="E1238">
            <v>0</v>
          </cell>
          <cell r="F1238">
            <v>0</v>
          </cell>
          <cell r="G1238">
            <v>0</v>
          </cell>
          <cell r="H1238">
            <v>0</v>
          </cell>
          <cell r="I1238">
            <v>0</v>
          </cell>
          <cell r="K1238" t="str">
            <v>NEC</v>
          </cell>
          <cell r="L1238">
            <v>0</v>
          </cell>
          <cell r="M1238">
            <v>0</v>
          </cell>
          <cell r="N1238">
            <v>0</v>
          </cell>
          <cell r="O1238">
            <v>0</v>
          </cell>
          <cell r="P1238">
            <v>0</v>
          </cell>
          <cell r="Q1238">
            <v>0</v>
          </cell>
          <cell r="R1238">
            <v>0</v>
          </cell>
        </row>
        <row r="1239">
          <cell r="B1239" t="str">
            <v>Nokia Siemens Networks</v>
          </cell>
          <cell r="C1239">
            <v>0</v>
          </cell>
          <cell r="D1239">
            <v>0</v>
          </cell>
          <cell r="E1239">
            <v>0</v>
          </cell>
          <cell r="F1239">
            <v>0</v>
          </cell>
          <cell r="G1239">
            <v>0</v>
          </cell>
          <cell r="H1239">
            <v>0</v>
          </cell>
          <cell r="I1239">
            <v>0</v>
          </cell>
          <cell r="K1239" t="str">
            <v>Nokia Siemens Networks</v>
          </cell>
          <cell r="L1239">
            <v>0</v>
          </cell>
          <cell r="M1239">
            <v>0</v>
          </cell>
          <cell r="N1239">
            <v>0</v>
          </cell>
          <cell r="O1239">
            <v>0</v>
          </cell>
          <cell r="P1239">
            <v>0</v>
          </cell>
          <cell r="Q1239">
            <v>0</v>
          </cell>
          <cell r="R1239">
            <v>0</v>
          </cell>
        </row>
        <row r="1240">
          <cell r="B1240" t="str">
            <v>Nortel</v>
          </cell>
          <cell r="C1240">
            <v>0</v>
          </cell>
          <cell r="D1240">
            <v>0</v>
          </cell>
          <cell r="E1240">
            <v>0</v>
          </cell>
          <cell r="F1240">
            <v>0</v>
          </cell>
          <cell r="G1240">
            <v>0</v>
          </cell>
          <cell r="H1240">
            <v>0</v>
          </cell>
          <cell r="I1240">
            <v>0</v>
          </cell>
          <cell r="K1240" t="str">
            <v>Nortel</v>
          </cell>
          <cell r="L1240">
            <v>0</v>
          </cell>
          <cell r="M1240">
            <v>0</v>
          </cell>
          <cell r="N1240">
            <v>0</v>
          </cell>
          <cell r="O1240">
            <v>0</v>
          </cell>
          <cell r="P1240">
            <v>0</v>
          </cell>
          <cell r="Q1240">
            <v>0</v>
          </cell>
          <cell r="R1240">
            <v>0</v>
          </cell>
        </row>
        <row r="1241">
          <cell r="B1241" t="str">
            <v>Procket</v>
          </cell>
          <cell r="I1241">
            <v>0</v>
          </cell>
          <cell r="K1241" t="str">
            <v>Procket</v>
          </cell>
          <cell r="R1241">
            <v>0</v>
          </cell>
        </row>
        <row r="1242">
          <cell r="B1242" t="str">
            <v>Quarry</v>
          </cell>
          <cell r="I1242">
            <v>0</v>
          </cell>
          <cell r="K1242" t="str">
            <v>Quarry</v>
          </cell>
          <cell r="R1242">
            <v>0</v>
          </cell>
        </row>
        <row r="1243">
          <cell r="B1243" t="str">
            <v>Redback</v>
          </cell>
          <cell r="C1243">
            <v>0</v>
          </cell>
          <cell r="D1243">
            <v>0</v>
          </cell>
          <cell r="E1243">
            <v>0</v>
          </cell>
          <cell r="F1243">
            <v>0</v>
          </cell>
          <cell r="G1243">
            <v>0</v>
          </cell>
          <cell r="H1243">
            <v>0</v>
          </cell>
          <cell r="I1243">
            <v>0</v>
          </cell>
          <cell r="K1243" t="str">
            <v>Redback</v>
          </cell>
          <cell r="L1243">
            <v>0</v>
          </cell>
          <cell r="M1243">
            <v>0</v>
          </cell>
          <cell r="N1243">
            <v>0</v>
          </cell>
          <cell r="O1243">
            <v>0</v>
          </cell>
          <cell r="P1243">
            <v>0</v>
          </cell>
          <cell r="Q1243">
            <v>0</v>
          </cell>
          <cell r="R1243">
            <v>0</v>
          </cell>
        </row>
        <row r="1244">
          <cell r="B1244" t="str">
            <v>Riverstone</v>
          </cell>
          <cell r="I1244">
            <v>0</v>
          </cell>
          <cell r="K1244" t="str">
            <v>Riverstone</v>
          </cell>
          <cell r="R1244">
            <v>0</v>
          </cell>
        </row>
        <row r="1245">
          <cell r="B1245" t="str">
            <v>Tellabs</v>
          </cell>
          <cell r="C1245">
            <v>0</v>
          </cell>
          <cell r="D1245">
            <v>3</v>
          </cell>
          <cell r="E1245">
            <v>0</v>
          </cell>
          <cell r="F1245">
            <v>0</v>
          </cell>
          <cell r="G1245">
            <v>0</v>
          </cell>
          <cell r="H1245">
            <v>0</v>
          </cell>
          <cell r="I1245">
            <v>3</v>
          </cell>
          <cell r="K1245" t="str">
            <v>Tellabs</v>
          </cell>
          <cell r="L1245">
            <v>0</v>
          </cell>
          <cell r="M1245">
            <v>32</v>
          </cell>
          <cell r="N1245">
            <v>0</v>
          </cell>
          <cell r="O1245">
            <v>0</v>
          </cell>
          <cell r="P1245">
            <v>0</v>
          </cell>
          <cell r="Q1245">
            <v>0</v>
          </cell>
          <cell r="R1245">
            <v>32</v>
          </cell>
        </row>
        <row r="1246">
          <cell r="B1246" t="str">
            <v>ZTE</v>
          </cell>
          <cell r="C1246">
            <v>0</v>
          </cell>
          <cell r="D1246">
            <v>0</v>
          </cell>
          <cell r="E1246">
            <v>0</v>
          </cell>
          <cell r="F1246">
            <v>0</v>
          </cell>
          <cell r="G1246">
            <v>0</v>
          </cell>
          <cell r="H1246">
            <v>0</v>
          </cell>
          <cell r="I1246">
            <v>0</v>
          </cell>
          <cell r="K1246" t="str">
            <v>ZTE</v>
          </cell>
          <cell r="L1246">
            <v>0</v>
          </cell>
          <cell r="M1246">
            <v>0</v>
          </cell>
          <cell r="N1246">
            <v>0</v>
          </cell>
          <cell r="O1246">
            <v>0</v>
          </cell>
          <cell r="P1246">
            <v>0</v>
          </cell>
          <cell r="Q1246">
            <v>0</v>
          </cell>
          <cell r="R1246">
            <v>0</v>
          </cell>
        </row>
        <row r="1247">
          <cell r="B1247" t="str">
            <v>Other</v>
          </cell>
          <cell r="I1247">
            <v>0</v>
          </cell>
          <cell r="K1247" t="str">
            <v>Other</v>
          </cell>
          <cell r="R1247">
            <v>0</v>
          </cell>
        </row>
        <row r="1248">
          <cell r="B1248" t="str">
            <v>Total</v>
          </cell>
          <cell r="C1248">
            <v>31</v>
          </cell>
          <cell r="D1248">
            <v>72</v>
          </cell>
          <cell r="E1248">
            <v>9</v>
          </cell>
          <cell r="F1248">
            <v>0</v>
          </cell>
          <cell r="G1248">
            <v>19</v>
          </cell>
          <cell r="H1248">
            <v>13</v>
          </cell>
          <cell r="I1248">
            <v>144</v>
          </cell>
          <cell r="K1248" t="str">
            <v>Total</v>
          </cell>
          <cell r="L1248">
            <v>85</v>
          </cell>
          <cell r="M1248">
            <v>1125</v>
          </cell>
          <cell r="N1248">
            <v>72</v>
          </cell>
          <cell r="O1248">
            <v>0</v>
          </cell>
          <cell r="P1248">
            <v>5161</v>
          </cell>
          <cell r="Q1248">
            <v>83</v>
          </cell>
          <cell r="R1248">
            <v>6526</v>
          </cell>
        </row>
        <row r="1252">
          <cell r="B1252" t="str">
            <v>Vendor</v>
          </cell>
          <cell r="C1252" t="str">
            <v>Core IP/MPLS</v>
          </cell>
          <cell r="D1252" t="str">
            <v xml:space="preserve">Edge IP/MPLS </v>
          </cell>
          <cell r="E1252" t="str">
            <v>Subscriber Service Router</v>
          </cell>
          <cell r="F1252" t="str">
            <v>BRAS</v>
          </cell>
          <cell r="G1252" t="str">
            <v>IP/Ethernet</v>
          </cell>
          <cell r="H1252" t="str">
            <v>ATM/MPLS</v>
          </cell>
          <cell r="I1252" t="str">
            <v>Total IPS</v>
          </cell>
          <cell r="K1252" t="str">
            <v>Vendor</v>
          </cell>
          <cell r="L1252" t="str">
            <v>Core IP/MPLS</v>
          </cell>
          <cell r="M1252" t="str">
            <v>Edge IP/MPLS</v>
          </cell>
          <cell r="N1252" t="str">
            <v>Subscriber Service Router</v>
          </cell>
          <cell r="O1252" t="str">
            <v>BRAS</v>
          </cell>
          <cell r="P1252" t="str">
            <v>IP/Ethernet</v>
          </cell>
          <cell r="Q1252" t="str">
            <v>ATM/MPLS</v>
          </cell>
          <cell r="R1252" t="str">
            <v>Total IPS</v>
          </cell>
        </row>
        <row r="1253">
          <cell r="B1253" t="str">
            <v>Alaxala Networks</v>
          </cell>
          <cell r="C1253">
            <v>0</v>
          </cell>
          <cell r="D1253">
            <v>0</v>
          </cell>
          <cell r="E1253">
            <v>0</v>
          </cell>
          <cell r="F1253">
            <v>0</v>
          </cell>
          <cell r="G1253">
            <v>0</v>
          </cell>
          <cell r="H1253">
            <v>0</v>
          </cell>
          <cell r="I1253">
            <v>0</v>
          </cell>
          <cell r="K1253" t="str">
            <v>Alaxala Networks</v>
          </cell>
          <cell r="L1253">
            <v>0</v>
          </cell>
          <cell r="M1253">
            <v>0</v>
          </cell>
          <cell r="N1253">
            <v>0</v>
          </cell>
          <cell r="O1253">
            <v>0</v>
          </cell>
          <cell r="P1253">
            <v>0</v>
          </cell>
          <cell r="Q1253">
            <v>0</v>
          </cell>
          <cell r="R1253">
            <v>0</v>
          </cell>
        </row>
        <row r="1254">
          <cell r="B1254" t="str">
            <v>Alcatel-Lucent</v>
          </cell>
          <cell r="C1254">
            <v>0</v>
          </cell>
          <cell r="D1254">
            <v>8</v>
          </cell>
          <cell r="E1254">
            <v>0</v>
          </cell>
          <cell r="F1254">
            <v>0</v>
          </cell>
          <cell r="G1254">
            <v>0</v>
          </cell>
          <cell r="H1254">
            <v>8</v>
          </cell>
          <cell r="I1254">
            <v>16</v>
          </cell>
          <cell r="K1254" t="str">
            <v>Alcatel-Lucent</v>
          </cell>
          <cell r="L1254">
            <v>0</v>
          </cell>
          <cell r="M1254">
            <v>70</v>
          </cell>
          <cell r="N1254">
            <v>0</v>
          </cell>
          <cell r="O1254">
            <v>0</v>
          </cell>
          <cell r="P1254">
            <v>0</v>
          </cell>
          <cell r="Q1254">
            <v>55</v>
          </cell>
          <cell r="R1254">
            <v>125</v>
          </cell>
        </row>
        <row r="1255">
          <cell r="B1255" t="str">
            <v>Atrica</v>
          </cell>
          <cell r="I1255">
            <v>0</v>
          </cell>
          <cell r="K1255" t="str">
            <v>Atrica</v>
          </cell>
          <cell r="R1255">
            <v>0</v>
          </cell>
        </row>
        <row r="1256">
          <cell r="B1256" t="str">
            <v>Avici</v>
          </cell>
          <cell r="I1256">
            <v>0</v>
          </cell>
          <cell r="K1256" t="str">
            <v>Avici</v>
          </cell>
          <cell r="R1256">
            <v>0</v>
          </cell>
        </row>
        <row r="1257">
          <cell r="B1257" t="str">
            <v>Brocade</v>
          </cell>
          <cell r="C1257">
            <v>0</v>
          </cell>
          <cell r="D1257">
            <v>0</v>
          </cell>
          <cell r="E1257">
            <v>0</v>
          </cell>
          <cell r="F1257">
            <v>0</v>
          </cell>
          <cell r="G1257">
            <v>0</v>
          </cell>
          <cell r="H1257">
            <v>0</v>
          </cell>
          <cell r="I1257">
            <v>0</v>
          </cell>
          <cell r="K1257" t="str">
            <v>Brocade</v>
          </cell>
          <cell r="L1257">
            <v>0</v>
          </cell>
          <cell r="M1257">
            <v>0</v>
          </cell>
          <cell r="N1257">
            <v>0</v>
          </cell>
          <cell r="O1257">
            <v>0</v>
          </cell>
          <cell r="P1257">
            <v>0</v>
          </cell>
          <cell r="Q1257">
            <v>0</v>
          </cell>
          <cell r="R1257">
            <v>0</v>
          </cell>
        </row>
        <row r="1258">
          <cell r="B1258" t="str">
            <v>Caspian</v>
          </cell>
          <cell r="I1258">
            <v>0</v>
          </cell>
          <cell r="K1258" t="str">
            <v>Caspian</v>
          </cell>
          <cell r="R1258">
            <v>0</v>
          </cell>
        </row>
        <row r="1259">
          <cell r="B1259" t="str">
            <v>Chiaro</v>
          </cell>
          <cell r="I1259">
            <v>0</v>
          </cell>
          <cell r="K1259" t="str">
            <v>Chiaro</v>
          </cell>
          <cell r="R1259">
            <v>0</v>
          </cell>
        </row>
        <row r="1260">
          <cell r="B1260" t="str">
            <v>Ciena</v>
          </cell>
          <cell r="C1260">
            <v>0</v>
          </cell>
          <cell r="D1260">
            <v>0</v>
          </cell>
          <cell r="E1260">
            <v>0</v>
          </cell>
          <cell r="F1260">
            <v>0</v>
          </cell>
          <cell r="G1260">
            <v>0</v>
          </cell>
          <cell r="H1260">
            <v>0</v>
          </cell>
          <cell r="I1260">
            <v>0</v>
          </cell>
          <cell r="K1260" t="str">
            <v>Ciena</v>
          </cell>
          <cell r="L1260">
            <v>0</v>
          </cell>
          <cell r="M1260">
            <v>0</v>
          </cell>
          <cell r="N1260">
            <v>0</v>
          </cell>
          <cell r="O1260">
            <v>0</v>
          </cell>
          <cell r="P1260">
            <v>0</v>
          </cell>
          <cell r="Q1260">
            <v>0</v>
          </cell>
          <cell r="R1260">
            <v>0</v>
          </cell>
        </row>
        <row r="1261">
          <cell r="B1261" t="str">
            <v>Cisco</v>
          </cell>
          <cell r="C1261">
            <v>18</v>
          </cell>
          <cell r="D1261">
            <v>29</v>
          </cell>
          <cell r="E1261">
            <v>0</v>
          </cell>
          <cell r="F1261">
            <v>0</v>
          </cell>
          <cell r="G1261">
            <v>6</v>
          </cell>
          <cell r="H1261">
            <v>0</v>
          </cell>
          <cell r="I1261">
            <v>53</v>
          </cell>
          <cell r="K1261" t="str">
            <v>Cisco</v>
          </cell>
          <cell r="L1261">
            <v>47</v>
          </cell>
          <cell r="M1261">
            <v>575</v>
          </cell>
          <cell r="N1261">
            <v>0</v>
          </cell>
          <cell r="O1261">
            <v>0</v>
          </cell>
          <cell r="P1261">
            <v>209</v>
          </cell>
          <cell r="Q1261">
            <v>0</v>
          </cell>
          <cell r="R1261">
            <v>831</v>
          </cell>
        </row>
        <row r="1262">
          <cell r="B1262" t="str">
            <v>Cosine</v>
          </cell>
          <cell r="I1262">
            <v>0</v>
          </cell>
          <cell r="K1262" t="str">
            <v>Cosine</v>
          </cell>
          <cell r="R1262">
            <v>0</v>
          </cell>
        </row>
        <row r="1263">
          <cell r="B1263" t="str">
            <v>ECI Telecom</v>
          </cell>
          <cell r="I1263">
            <v>0</v>
          </cell>
          <cell r="K1263" t="str">
            <v>ECI Telecom</v>
          </cell>
          <cell r="R1263">
            <v>0</v>
          </cell>
        </row>
        <row r="1264">
          <cell r="B1264" t="str">
            <v>Equipe</v>
          </cell>
          <cell r="I1264">
            <v>0</v>
          </cell>
          <cell r="K1264" t="str">
            <v>Equipe</v>
          </cell>
          <cell r="R1264">
            <v>0</v>
          </cell>
        </row>
        <row r="1265">
          <cell r="B1265" t="str">
            <v>Ericsson</v>
          </cell>
          <cell r="C1265">
            <v>0</v>
          </cell>
          <cell r="D1265">
            <v>0</v>
          </cell>
          <cell r="E1265">
            <v>5</v>
          </cell>
          <cell r="F1265">
            <v>0</v>
          </cell>
          <cell r="G1265">
            <v>0</v>
          </cell>
          <cell r="H1265">
            <v>1</v>
          </cell>
          <cell r="I1265">
            <v>6</v>
          </cell>
          <cell r="K1265" t="str">
            <v>Ericsson</v>
          </cell>
          <cell r="L1265">
            <v>0</v>
          </cell>
          <cell r="M1265">
            <v>0</v>
          </cell>
          <cell r="N1265">
            <v>50</v>
          </cell>
          <cell r="O1265">
            <v>0</v>
          </cell>
          <cell r="P1265">
            <v>0</v>
          </cell>
          <cell r="Q1265">
            <v>5</v>
          </cell>
          <cell r="R1265">
            <v>55</v>
          </cell>
        </row>
        <row r="1266">
          <cell r="B1266" t="str">
            <v>Extreme</v>
          </cell>
          <cell r="C1266">
            <v>0</v>
          </cell>
          <cell r="D1266">
            <v>0</v>
          </cell>
          <cell r="E1266">
            <v>0</v>
          </cell>
          <cell r="F1266">
            <v>0</v>
          </cell>
          <cell r="G1266">
            <v>0</v>
          </cell>
          <cell r="H1266">
            <v>0</v>
          </cell>
          <cell r="I1266">
            <v>0</v>
          </cell>
          <cell r="K1266" t="str">
            <v>Extreme</v>
          </cell>
          <cell r="L1266">
            <v>0</v>
          </cell>
          <cell r="M1266">
            <v>0</v>
          </cell>
          <cell r="N1266">
            <v>0</v>
          </cell>
          <cell r="O1266">
            <v>0</v>
          </cell>
          <cell r="P1266">
            <v>0</v>
          </cell>
          <cell r="Q1266">
            <v>0</v>
          </cell>
          <cell r="R1266">
            <v>0</v>
          </cell>
        </row>
        <row r="1267">
          <cell r="B1267" t="str">
            <v>Force10</v>
          </cell>
          <cell r="C1267">
            <v>0</v>
          </cell>
          <cell r="D1267">
            <v>0</v>
          </cell>
          <cell r="E1267">
            <v>0</v>
          </cell>
          <cell r="F1267">
            <v>0</v>
          </cell>
          <cell r="G1267">
            <v>0</v>
          </cell>
          <cell r="H1267">
            <v>0</v>
          </cell>
          <cell r="I1267">
            <v>0</v>
          </cell>
          <cell r="K1267" t="str">
            <v>Force10</v>
          </cell>
          <cell r="L1267">
            <v>0</v>
          </cell>
          <cell r="M1267">
            <v>0</v>
          </cell>
          <cell r="N1267">
            <v>0</v>
          </cell>
          <cell r="O1267">
            <v>0</v>
          </cell>
          <cell r="P1267">
            <v>0</v>
          </cell>
          <cell r="Q1267">
            <v>0</v>
          </cell>
          <cell r="R1267">
            <v>0</v>
          </cell>
        </row>
        <row r="1268">
          <cell r="B1268" t="str">
            <v>Fujitsu</v>
          </cell>
          <cell r="C1268">
            <v>0</v>
          </cell>
          <cell r="D1268">
            <v>0</v>
          </cell>
          <cell r="E1268">
            <v>0</v>
          </cell>
          <cell r="F1268">
            <v>0</v>
          </cell>
          <cell r="G1268">
            <v>0</v>
          </cell>
          <cell r="H1268">
            <v>0</v>
          </cell>
          <cell r="I1268">
            <v>0</v>
          </cell>
          <cell r="K1268" t="str">
            <v>Fujitsu</v>
          </cell>
          <cell r="L1268">
            <v>0</v>
          </cell>
          <cell r="M1268">
            <v>0</v>
          </cell>
          <cell r="N1268">
            <v>0</v>
          </cell>
          <cell r="O1268">
            <v>0</v>
          </cell>
          <cell r="P1268">
            <v>0</v>
          </cell>
          <cell r="Q1268">
            <v>0</v>
          </cell>
          <cell r="R1268">
            <v>0</v>
          </cell>
        </row>
        <row r="1269">
          <cell r="B1269" t="str">
            <v>Hammerhead Systems</v>
          </cell>
          <cell r="I1269">
            <v>0</v>
          </cell>
          <cell r="K1269" t="str">
            <v>Hammerhead Systems</v>
          </cell>
          <cell r="R1269">
            <v>0</v>
          </cell>
        </row>
        <row r="1270">
          <cell r="B1270" t="str">
            <v>Hitachi</v>
          </cell>
          <cell r="I1270">
            <v>0</v>
          </cell>
          <cell r="K1270" t="str">
            <v>Hitachi</v>
          </cell>
          <cell r="R1270">
            <v>0</v>
          </cell>
        </row>
        <row r="1271">
          <cell r="B1271" t="str">
            <v>Hitachi Cable</v>
          </cell>
          <cell r="C1271">
            <v>0</v>
          </cell>
          <cell r="D1271">
            <v>0</v>
          </cell>
          <cell r="E1271">
            <v>0</v>
          </cell>
          <cell r="F1271">
            <v>0</v>
          </cell>
          <cell r="G1271">
            <v>0</v>
          </cell>
          <cell r="H1271">
            <v>0</v>
          </cell>
          <cell r="I1271">
            <v>0</v>
          </cell>
          <cell r="K1271" t="str">
            <v>Hitachi Cable</v>
          </cell>
          <cell r="L1271">
            <v>0</v>
          </cell>
          <cell r="M1271">
            <v>0</v>
          </cell>
          <cell r="N1271">
            <v>0</v>
          </cell>
          <cell r="O1271">
            <v>0</v>
          </cell>
          <cell r="P1271">
            <v>0</v>
          </cell>
          <cell r="Q1271">
            <v>0</v>
          </cell>
          <cell r="R1271">
            <v>0</v>
          </cell>
        </row>
        <row r="1272">
          <cell r="B1272" t="str">
            <v>Huawei</v>
          </cell>
          <cell r="C1272">
            <v>3</v>
          </cell>
          <cell r="D1272">
            <v>5</v>
          </cell>
          <cell r="E1272">
            <v>1</v>
          </cell>
          <cell r="F1272">
            <v>0</v>
          </cell>
          <cell r="G1272">
            <v>3</v>
          </cell>
          <cell r="H1272">
            <v>0</v>
          </cell>
          <cell r="I1272">
            <v>12</v>
          </cell>
          <cell r="K1272" t="str">
            <v>Huawei</v>
          </cell>
          <cell r="L1272">
            <v>20</v>
          </cell>
          <cell r="M1272">
            <v>67</v>
          </cell>
          <cell r="N1272">
            <v>13</v>
          </cell>
          <cell r="O1272">
            <v>0</v>
          </cell>
          <cell r="P1272">
            <v>2702</v>
          </cell>
          <cell r="Q1272">
            <v>0</v>
          </cell>
          <cell r="R1272">
            <v>2802</v>
          </cell>
        </row>
        <row r="1273">
          <cell r="B1273" t="str">
            <v>Hyperchip</v>
          </cell>
          <cell r="I1273">
            <v>0</v>
          </cell>
          <cell r="K1273" t="str">
            <v>Hyperchip</v>
          </cell>
          <cell r="R1273">
            <v>0</v>
          </cell>
        </row>
        <row r="1274">
          <cell r="B1274" t="str">
            <v>Juniper</v>
          </cell>
          <cell r="C1274">
            <v>3</v>
          </cell>
          <cell r="D1274">
            <v>2</v>
          </cell>
          <cell r="E1274">
            <v>1</v>
          </cell>
          <cell r="F1274">
            <v>0</v>
          </cell>
          <cell r="G1274">
            <v>0</v>
          </cell>
          <cell r="H1274">
            <v>0</v>
          </cell>
          <cell r="I1274">
            <v>6</v>
          </cell>
          <cell r="K1274" t="str">
            <v>Juniper</v>
          </cell>
          <cell r="L1274">
            <v>3</v>
          </cell>
          <cell r="M1274">
            <v>21</v>
          </cell>
          <cell r="N1274">
            <v>3</v>
          </cell>
          <cell r="O1274">
            <v>0</v>
          </cell>
          <cell r="P1274">
            <v>0</v>
          </cell>
          <cell r="Q1274">
            <v>0</v>
          </cell>
          <cell r="R1274">
            <v>27</v>
          </cell>
        </row>
        <row r="1275">
          <cell r="B1275" t="str">
            <v>Laurel Networks</v>
          </cell>
          <cell r="I1275">
            <v>0</v>
          </cell>
          <cell r="K1275" t="str">
            <v>Laurel Networks</v>
          </cell>
          <cell r="R1275">
            <v>0</v>
          </cell>
        </row>
        <row r="1276">
          <cell r="B1276" t="str">
            <v>Lucent</v>
          </cell>
          <cell r="I1276">
            <v>0</v>
          </cell>
          <cell r="K1276" t="str">
            <v>Lucent</v>
          </cell>
          <cell r="R1276">
            <v>0</v>
          </cell>
        </row>
        <row r="1277">
          <cell r="B1277" t="str">
            <v>NEC</v>
          </cell>
          <cell r="C1277">
            <v>0</v>
          </cell>
          <cell r="D1277">
            <v>0</v>
          </cell>
          <cell r="E1277">
            <v>0</v>
          </cell>
          <cell r="F1277">
            <v>0</v>
          </cell>
          <cell r="G1277">
            <v>0</v>
          </cell>
          <cell r="H1277">
            <v>0</v>
          </cell>
          <cell r="I1277">
            <v>0</v>
          </cell>
          <cell r="K1277" t="str">
            <v>NEC</v>
          </cell>
          <cell r="L1277">
            <v>0</v>
          </cell>
          <cell r="M1277">
            <v>0</v>
          </cell>
          <cell r="N1277">
            <v>0</v>
          </cell>
          <cell r="O1277">
            <v>0</v>
          </cell>
          <cell r="P1277">
            <v>0</v>
          </cell>
          <cell r="Q1277">
            <v>0</v>
          </cell>
          <cell r="R1277">
            <v>0</v>
          </cell>
        </row>
        <row r="1278">
          <cell r="B1278" t="str">
            <v>Nokia Siemens Networks</v>
          </cell>
          <cell r="C1278">
            <v>0</v>
          </cell>
          <cell r="D1278">
            <v>0</v>
          </cell>
          <cell r="E1278">
            <v>0</v>
          </cell>
          <cell r="F1278">
            <v>0</v>
          </cell>
          <cell r="G1278">
            <v>0</v>
          </cell>
          <cell r="H1278">
            <v>0</v>
          </cell>
          <cell r="I1278">
            <v>0</v>
          </cell>
          <cell r="K1278" t="str">
            <v>Nokia Siemens Networks</v>
          </cell>
          <cell r="L1278">
            <v>0</v>
          </cell>
          <cell r="M1278">
            <v>0</v>
          </cell>
          <cell r="N1278">
            <v>0</v>
          </cell>
          <cell r="O1278">
            <v>0</v>
          </cell>
          <cell r="P1278">
            <v>0</v>
          </cell>
          <cell r="Q1278">
            <v>0</v>
          </cell>
          <cell r="R1278">
            <v>0</v>
          </cell>
        </row>
        <row r="1279">
          <cell r="B1279" t="str">
            <v>Nortel</v>
          </cell>
          <cell r="C1279">
            <v>0</v>
          </cell>
          <cell r="D1279">
            <v>0</v>
          </cell>
          <cell r="E1279">
            <v>0</v>
          </cell>
          <cell r="F1279">
            <v>0</v>
          </cell>
          <cell r="G1279">
            <v>0</v>
          </cell>
          <cell r="H1279">
            <v>0</v>
          </cell>
          <cell r="I1279">
            <v>0</v>
          </cell>
          <cell r="K1279" t="str">
            <v>Nortel</v>
          </cell>
          <cell r="L1279">
            <v>0</v>
          </cell>
          <cell r="M1279">
            <v>0</v>
          </cell>
          <cell r="N1279">
            <v>0</v>
          </cell>
          <cell r="O1279">
            <v>0</v>
          </cell>
          <cell r="P1279">
            <v>0</v>
          </cell>
          <cell r="Q1279">
            <v>0</v>
          </cell>
          <cell r="R1279">
            <v>0</v>
          </cell>
        </row>
        <row r="1280">
          <cell r="B1280" t="str">
            <v>Procket</v>
          </cell>
          <cell r="I1280">
            <v>0</v>
          </cell>
          <cell r="K1280" t="str">
            <v>Procket</v>
          </cell>
          <cell r="R1280">
            <v>0</v>
          </cell>
        </row>
        <row r="1281">
          <cell r="B1281" t="str">
            <v>Quarry</v>
          </cell>
          <cell r="I1281">
            <v>0</v>
          </cell>
          <cell r="K1281" t="str">
            <v>Quarry</v>
          </cell>
          <cell r="R1281">
            <v>0</v>
          </cell>
        </row>
        <row r="1282">
          <cell r="B1282" t="str">
            <v>Redback</v>
          </cell>
          <cell r="I1282">
            <v>0</v>
          </cell>
          <cell r="K1282" t="str">
            <v>Redback</v>
          </cell>
          <cell r="R1282">
            <v>0</v>
          </cell>
        </row>
        <row r="1283">
          <cell r="B1283" t="str">
            <v>Riverstone</v>
          </cell>
          <cell r="I1283">
            <v>0</v>
          </cell>
          <cell r="K1283" t="str">
            <v>Riverstone</v>
          </cell>
          <cell r="R1283">
            <v>0</v>
          </cell>
        </row>
        <row r="1284">
          <cell r="B1284" t="str">
            <v>Tellabs</v>
          </cell>
          <cell r="C1284">
            <v>0</v>
          </cell>
          <cell r="D1284">
            <v>2</v>
          </cell>
          <cell r="E1284">
            <v>0</v>
          </cell>
          <cell r="F1284">
            <v>0</v>
          </cell>
          <cell r="G1284">
            <v>0</v>
          </cell>
          <cell r="H1284">
            <v>0</v>
          </cell>
          <cell r="I1284">
            <v>2</v>
          </cell>
          <cell r="K1284" t="str">
            <v>Tellabs</v>
          </cell>
          <cell r="L1284">
            <v>0</v>
          </cell>
          <cell r="M1284">
            <v>20</v>
          </cell>
          <cell r="N1284">
            <v>0</v>
          </cell>
          <cell r="O1284">
            <v>0</v>
          </cell>
          <cell r="P1284">
            <v>0</v>
          </cell>
          <cell r="Q1284">
            <v>0</v>
          </cell>
          <cell r="R1284">
            <v>20</v>
          </cell>
        </row>
        <row r="1285">
          <cell r="B1285" t="str">
            <v>ZTE</v>
          </cell>
          <cell r="C1285">
            <v>0</v>
          </cell>
          <cell r="D1285">
            <v>0</v>
          </cell>
          <cell r="E1285">
            <v>0</v>
          </cell>
          <cell r="F1285">
            <v>0</v>
          </cell>
          <cell r="G1285">
            <v>0</v>
          </cell>
          <cell r="H1285">
            <v>0</v>
          </cell>
          <cell r="I1285">
            <v>0</v>
          </cell>
          <cell r="K1285" t="str">
            <v>ZTE</v>
          </cell>
          <cell r="L1285">
            <v>0</v>
          </cell>
          <cell r="M1285">
            <v>0</v>
          </cell>
          <cell r="N1285">
            <v>0</v>
          </cell>
          <cell r="O1285">
            <v>0</v>
          </cell>
          <cell r="P1285">
            <v>0</v>
          </cell>
          <cell r="Q1285">
            <v>0</v>
          </cell>
          <cell r="R1285">
            <v>0</v>
          </cell>
        </row>
        <row r="1286">
          <cell r="B1286" t="str">
            <v>Other</v>
          </cell>
          <cell r="C1286">
            <v>0</v>
          </cell>
          <cell r="D1286">
            <v>0</v>
          </cell>
          <cell r="E1286">
            <v>0</v>
          </cell>
          <cell r="F1286">
            <v>0</v>
          </cell>
          <cell r="G1286">
            <v>0</v>
          </cell>
          <cell r="H1286">
            <v>0</v>
          </cell>
          <cell r="I1286">
            <v>0</v>
          </cell>
          <cell r="K1286" t="str">
            <v>Other</v>
          </cell>
          <cell r="L1286">
            <v>0</v>
          </cell>
          <cell r="M1286">
            <v>0</v>
          </cell>
          <cell r="N1286">
            <v>0</v>
          </cell>
          <cell r="O1286">
            <v>0</v>
          </cell>
          <cell r="P1286">
            <v>0</v>
          </cell>
          <cell r="Q1286">
            <v>0</v>
          </cell>
          <cell r="R1286">
            <v>0</v>
          </cell>
        </row>
        <row r="1287">
          <cell r="B1287" t="str">
            <v>Total</v>
          </cell>
          <cell r="C1287">
            <v>24</v>
          </cell>
          <cell r="D1287">
            <v>46</v>
          </cell>
          <cell r="E1287">
            <v>7</v>
          </cell>
          <cell r="F1287">
            <v>0</v>
          </cell>
          <cell r="G1287">
            <v>9</v>
          </cell>
          <cell r="H1287">
            <v>9</v>
          </cell>
          <cell r="I1287">
            <v>95</v>
          </cell>
          <cell r="K1287" t="str">
            <v>Total</v>
          </cell>
          <cell r="L1287">
            <v>70</v>
          </cell>
          <cell r="M1287">
            <v>753</v>
          </cell>
          <cell r="N1287">
            <v>66</v>
          </cell>
          <cell r="O1287">
            <v>0</v>
          </cell>
          <cell r="P1287">
            <v>2911</v>
          </cell>
          <cell r="Q1287">
            <v>60</v>
          </cell>
          <cell r="R1287">
            <v>3860</v>
          </cell>
        </row>
        <row r="1291">
          <cell r="B1291" t="str">
            <v>Vendor</v>
          </cell>
          <cell r="C1291" t="str">
            <v>Core IP/MPLS</v>
          </cell>
          <cell r="D1291" t="str">
            <v xml:space="preserve">Edge IP/MPLS </v>
          </cell>
          <cell r="E1291" t="str">
            <v>Subscriber Service Router</v>
          </cell>
          <cell r="F1291" t="str">
            <v>BRAS</v>
          </cell>
          <cell r="G1291" t="str">
            <v>IP/Ethernet</v>
          </cell>
          <cell r="H1291" t="str">
            <v>ATM/MPLS</v>
          </cell>
          <cell r="I1291" t="str">
            <v>Total IPS</v>
          </cell>
          <cell r="K1291" t="str">
            <v>Vendor</v>
          </cell>
          <cell r="L1291" t="str">
            <v>Core IP/MPLS</v>
          </cell>
          <cell r="M1291" t="str">
            <v>Edge IP/MPLS</v>
          </cell>
          <cell r="N1291" t="str">
            <v>Subscriber Service Router</v>
          </cell>
          <cell r="O1291" t="str">
            <v>BRAS</v>
          </cell>
          <cell r="P1291" t="str">
            <v>IP/Ethernet</v>
          </cell>
          <cell r="Q1291" t="str">
            <v>ATM/MPLS</v>
          </cell>
          <cell r="R1291" t="str">
            <v>Total IPS</v>
          </cell>
        </row>
        <row r="1292">
          <cell r="B1292" t="str">
            <v>Alaxala Networks</v>
          </cell>
          <cell r="C1292">
            <v>0</v>
          </cell>
          <cell r="D1292">
            <v>0</v>
          </cell>
          <cell r="E1292">
            <v>0</v>
          </cell>
          <cell r="F1292">
            <v>0</v>
          </cell>
          <cell r="G1292">
            <v>0</v>
          </cell>
          <cell r="H1292">
            <v>0</v>
          </cell>
          <cell r="I1292">
            <v>0</v>
          </cell>
          <cell r="K1292" t="str">
            <v>Alaxala Networks</v>
          </cell>
          <cell r="L1292">
            <v>0</v>
          </cell>
          <cell r="M1292">
            <v>0</v>
          </cell>
          <cell r="N1292">
            <v>0</v>
          </cell>
          <cell r="O1292">
            <v>0</v>
          </cell>
          <cell r="P1292">
            <v>0</v>
          </cell>
          <cell r="Q1292">
            <v>0</v>
          </cell>
          <cell r="R1292">
            <v>0</v>
          </cell>
        </row>
        <row r="1293">
          <cell r="B1293" t="str">
            <v>Alcatel-Lucent</v>
          </cell>
          <cell r="C1293">
            <v>0</v>
          </cell>
          <cell r="D1293">
            <v>21</v>
          </cell>
          <cell r="E1293">
            <v>0</v>
          </cell>
          <cell r="F1293">
            <v>0</v>
          </cell>
          <cell r="G1293">
            <v>0</v>
          </cell>
          <cell r="H1293">
            <v>8</v>
          </cell>
          <cell r="I1293">
            <v>29</v>
          </cell>
          <cell r="K1293" t="str">
            <v>Alcatel-Lucent</v>
          </cell>
          <cell r="L1293">
            <v>0</v>
          </cell>
          <cell r="M1293">
            <v>179</v>
          </cell>
          <cell r="N1293">
            <v>0</v>
          </cell>
          <cell r="O1293">
            <v>0</v>
          </cell>
          <cell r="P1293">
            <v>0</v>
          </cell>
          <cell r="Q1293">
            <v>42</v>
          </cell>
          <cell r="R1293">
            <v>221</v>
          </cell>
        </row>
        <row r="1294">
          <cell r="B1294" t="str">
            <v>Atrica</v>
          </cell>
          <cell r="I1294">
            <v>0</v>
          </cell>
          <cell r="K1294" t="str">
            <v>Atrica</v>
          </cell>
          <cell r="R1294">
            <v>0</v>
          </cell>
        </row>
        <row r="1295">
          <cell r="B1295" t="str">
            <v>Avici</v>
          </cell>
          <cell r="I1295">
            <v>0</v>
          </cell>
          <cell r="K1295" t="str">
            <v>Avici</v>
          </cell>
          <cell r="R1295">
            <v>0</v>
          </cell>
        </row>
        <row r="1296">
          <cell r="B1296" t="str">
            <v>Brocade</v>
          </cell>
          <cell r="C1296">
            <v>0</v>
          </cell>
          <cell r="D1296">
            <v>0</v>
          </cell>
          <cell r="E1296">
            <v>0</v>
          </cell>
          <cell r="F1296">
            <v>0</v>
          </cell>
          <cell r="G1296">
            <v>0</v>
          </cell>
          <cell r="H1296">
            <v>0</v>
          </cell>
          <cell r="I1296">
            <v>0</v>
          </cell>
          <cell r="K1296" t="str">
            <v>Brocade</v>
          </cell>
          <cell r="L1296">
            <v>0</v>
          </cell>
          <cell r="M1296">
            <v>0</v>
          </cell>
          <cell r="N1296">
            <v>0</v>
          </cell>
          <cell r="O1296">
            <v>0</v>
          </cell>
          <cell r="P1296">
            <v>0</v>
          </cell>
          <cell r="Q1296">
            <v>0</v>
          </cell>
          <cell r="R1296">
            <v>0</v>
          </cell>
        </row>
        <row r="1297">
          <cell r="B1297" t="str">
            <v>Caspian</v>
          </cell>
          <cell r="I1297">
            <v>0</v>
          </cell>
          <cell r="K1297" t="str">
            <v>Caspian</v>
          </cell>
          <cell r="R1297">
            <v>0</v>
          </cell>
        </row>
        <row r="1298">
          <cell r="B1298" t="str">
            <v>Chiaro</v>
          </cell>
          <cell r="I1298">
            <v>0</v>
          </cell>
          <cell r="K1298" t="str">
            <v>Chiaro</v>
          </cell>
          <cell r="R1298">
            <v>0</v>
          </cell>
        </row>
        <row r="1299">
          <cell r="B1299" t="str">
            <v>Ciena</v>
          </cell>
          <cell r="C1299">
            <v>0</v>
          </cell>
          <cell r="D1299">
            <v>0</v>
          </cell>
          <cell r="E1299">
            <v>0</v>
          </cell>
          <cell r="F1299">
            <v>0</v>
          </cell>
          <cell r="G1299">
            <v>0</v>
          </cell>
          <cell r="H1299">
            <v>0</v>
          </cell>
          <cell r="I1299">
            <v>0</v>
          </cell>
          <cell r="K1299" t="str">
            <v>Ciena</v>
          </cell>
          <cell r="L1299">
            <v>0</v>
          </cell>
          <cell r="M1299">
            <v>0</v>
          </cell>
          <cell r="N1299">
            <v>0</v>
          </cell>
          <cell r="O1299">
            <v>0</v>
          </cell>
          <cell r="P1299">
            <v>0</v>
          </cell>
          <cell r="Q1299">
            <v>0</v>
          </cell>
          <cell r="R1299">
            <v>0</v>
          </cell>
        </row>
        <row r="1300">
          <cell r="B1300" t="str">
            <v>Cisco</v>
          </cell>
          <cell r="C1300">
            <v>13</v>
          </cell>
          <cell r="D1300">
            <v>23</v>
          </cell>
          <cell r="E1300">
            <v>0</v>
          </cell>
          <cell r="F1300">
            <v>0</v>
          </cell>
          <cell r="G1300">
            <v>4</v>
          </cell>
          <cell r="H1300">
            <v>0</v>
          </cell>
          <cell r="I1300">
            <v>40</v>
          </cell>
          <cell r="K1300" t="str">
            <v>Cisco</v>
          </cell>
          <cell r="L1300">
            <v>32</v>
          </cell>
          <cell r="M1300">
            <v>453</v>
          </cell>
          <cell r="N1300">
            <v>0</v>
          </cell>
          <cell r="O1300">
            <v>0</v>
          </cell>
          <cell r="P1300">
            <v>139</v>
          </cell>
          <cell r="Q1300">
            <v>0</v>
          </cell>
          <cell r="R1300">
            <v>624</v>
          </cell>
        </row>
        <row r="1301">
          <cell r="B1301" t="str">
            <v>Cosine</v>
          </cell>
          <cell r="I1301">
            <v>0</v>
          </cell>
          <cell r="K1301" t="str">
            <v>Cosine</v>
          </cell>
          <cell r="R1301">
            <v>0</v>
          </cell>
        </row>
        <row r="1302">
          <cell r="B1302" t="str">
            <v>ECI Telecom</v>
          </cell>
          <cell r="C1302">
            <v>0</v>
          </cell>
          <cell r="D1302">
            <v>0</v>
          </cell>
          <cell r="E1302">
            <v>0</v>
          </cell>
          <cell r="F1302">
            <v>0</v>
          </cell>
          <cell r="G1302">
            <v>0</v>
          </cell>
          <cell r="H1302">
            <v>0</v>
          </cell>
          <cell r="I1302">
            <v>0</v>
          </cell>
          <cell r="K1302" t="str">
            <v>ECI Telecom</v>
          </cell>
          <cell r="L1302">
            <v>0</v>
          </cell>
          <cell r="M1302">
            <v>0</v>
          </cell>
          <cell r="N1302">
            <v>0</v>
          </cell>
          <cell r="O1302">
            <v>0</v>
          </cell>
          <cell r="P1302">
            <v>0</v>
          </cell>
          <cell r="Q1302">
            <v>0</v>
          </cell>
          <cell r="R1302">
            <v>0</v>
          </cell>
        </row>
        <row r="1303">
          <cell r="B1303" t="str">
            <v>Equipe</v>
          </cell>
          <cell r="I1303">
            <v>0</v>
          </cell>
          <cell r="K1303" t="str">
            <v>Equipe</v>
          </cell>
          <cell r="R1303">
            <v>0</v>
          </cell>
        </row>
        <row r="1304">
          <cell r="B1304" t="str">
            <v>Ericsson</v>
          </cell>
          <cell r="C1304">
            <v>0</v>
          </cell>
          <cell r="D1304">
            <v>5</v>
          </cell>
          <cell r="E1304">
            <v>0</v>
          </cell>
          <cell r="F1304">
            <v>0</v>
          </cell>
          <cell r="G1304">
            <v>0</v>
          </cell>
          <cell r="H1304">
            <v>1</v>
          </cell>
          <cell r="I1304">
            <v>6</v>
          </cell>
          <cell r="K1304" t="str">
            <v>Ericsson</v>
          </cell>
          <cell r="L1304">
            <v>0</v>
          </cell>
          <cell r="M1304">
            <v>53</v>
          </cell>
          <cell r="N1304">
            <v>0</v>
          </cell>
          <cell r="O1304">
            <v>0</v>
          </cell>
          <cell r="P1304">
            <v>0</v>
          </cell>
          <cell r="Q1304">
            <v>5</v>
          </cell>
          <cell r="R1304">
            <v>58</v>
          </cell>
        </row>
        <row r="1305">
          <cell r="B1305" t="str">
            <v>Extreme</v>
          </cell>
          <cell r="C1305">
            <v>0</v>
          </cell>
          <cell r="D1305">
            <v>0</v>
          </cell>
          <cell r="E1305">
            <v>0</v>
          </cell>
          <cell r="F1305">
            <v>0</v>
          </cell>
          <cell r="G1305">
            <v>0</v>
          </cell>
          <cell r="H1305">
            <v>0</v>
          </cell>
          <cell r="I1305">
            <v>0</v>
          </cell>
          <cell r="K1305" t="str">
            <v>Extreme</v>
          </cell>
          <cell r="L1305">
            <v>0</v>
          </cell>
          <cell r="M1305">
            <v>0</v>
          </cell>
          <cell r="N1305">
            <v>0</v>
          </cell>
          <cell r="O1305">
            <v>0</v>
          </cell>
          <cell r="P1305">
            <v>0</v>
          </cell>
          <cell r="Q1305">
            <v>0</v>
          </cell>
          <cell r="R1305">
            <v>0</v>
          </cell>
        </row>
        <row r="1306">
          <cell r="B1306" t="str">
            <v>Force10</v>
          </cell>
          <cell r="C1306">
            <v>0</v>
          </cell>
          <cell r="D1306">
            <v>0</v>
          </cell>
          <cell r="E1306">
            <v>0</v>
          </cell>
          <cell r="F1306">
            <v>0</v>
          </cell>
          <cell r="G1306">
            <v>0</v>
          </cell>
          <cell r="H1306">
            <v>0</v>
          </cell>
          <cell r="I1306">
            <v>0</v>
          </cell>
          <cell r="K1306" t="str">
            <v>Force10</v>
          </cell>
          <cell r="L1306">
            <v>0</v>
          </cell>
          <cell r="M1306">
            <v>0</v>
          </cell>
          <cell r="N1306">
            <v>0</v>
          </cell>
          <cell r="O1306">
            <v>0</v>
          </cell>
          <cell r="P1306">
            <v>0</v>
          </cell>
          <cell r="Q1306">
            <v>0</v>
          </cell>
          <cell r="R1306">
            <v>0</v>
          </cell>
        </row>
        <row r="1307">
          <cell r="B1307" t="str">
            <v>Fujitsu</v>
          </cell>
          <cell r="C1307">
            <v>0</v>
          </cell>
          <cell r="D1307">
            <v>0</v>
          </cell>
          <cell r="E1307">
            <v>0</v>
          </cell>
          <cell r="F1307">
            <v>0</v>
          </cell>
          <cell r="G1307">
            <v>0</v>
          </cell>
          <cell r="H1307">
            <v>0</v>
          </cell>
          <cell r="I1307">
            <v>0</v>
          </cell>
          <cell r="K1307" t="str">
            <v>Fujitsu</v>
          </cell>
          <cell r="L1307">
            <v>0</v>
          </cell>
          <cell r="M1307">
            <v>0</v>
          </cell>
          <cell r="N1307">
            <v>0</v>
          </cell>
          <cell r="O1307">
            <v>0</v>
          </cell>
          <cell r="P1307">
            <v>0</v>
          </cell>
          <cell r="Q1307">
            <v>0</v>
          </cell>
          <cell r="R1307">
            <v>0</v>
          </cell>
        </row>
        <row r="1308">
          <cell r="B1308" t="str">
            <v>Hammerhead Systems</v>
          </cell>
          <cell r="I1308">
            <v>0</v>
          </cell>
          <cell r="K1308" t="str">
            <v>Hammerhead Systems</v>
          </cell>
          <cell r="R1308">
            <v>0</v>
          </cell>
        </row>
        <row r="1309">
          <cell r="B1309" t="str">
            <v>Hitachi</v>
          </cell>
          <cell r="I1309">
            <v>0</v>
          </cell>
          <cell r="K1309" t="str">
            <v>Hitachi</v>
          </cell>
          <cell r="R1309">
            <v>0</v>
          </cell>
        </row>
        <row r="1310">
          <cell r="B1310" t="str">
            <v>Hitachi Cable</v>
          </cell>
          <cell r="C1310">
            <v>0</v>
          </cell>
          <cell r="D1310">
            <v>0</v>
          </cell>
          <cell r="E1310">
            <v>0</v>
          </cell>
          <cell r="F1310">
            <v>0</v>
          </cell>
          <cell r="G1310">
            <v>0</v>
          </cell>
          <cell r="H1310">
            <v>0</v>
          </cell>
          <cell r="I1310">
            <v>0</v>
          </cell>
          <cell r="K1310" t="str">
            <v>Hitachi Cable</v>
          </cell>
          <cell r="L1310">
            <v>0</v>
          </cell>
          <cell r="M1310">
            <v>0</v>
          </cell>
          <cell r="N1310">
            <v>0</v>
          </cell>
          <cell r="O1310">
            <v>0</v>
          </cell>
          <cell r="P1310">
            <v>0</v>
          </cell>
          <cell r="Q1310">
            <v>0</v>
          </cell>
          <cell r="R1310">
            <v>0</v>
          </cell>
        </row>
        <row r="1311">
          <cell r="B1311" t="str">
            <v>Huawei</v>
          </cell>
          <cell r="C1311">
            <v>4</v>
          </cell>
          <cell r="D1311">
            <v>6</v>
          </cell>
          <cell r="E1311">
            <v>2</v>
          </cell>
          <cell r="F1311">
            <v>0</v>
          </cell>
          <cell r="G1311">
            <v>5</v>
          </cell>
          <cell r="H1311">
            <v>0</v>
          </cell>
          <cell r="I1311">
            <v>17</v>
          </cell>
          <cell r="K1311" t="str">
            <v>Huawei</v>
          </cell>
          <cell r="L1311">
            <v>30</v>
          </cell>
          <cell r="M1311">
            <v>70</v>
          </cell>
          <cell r="N1311">
            <v>25</v>
          </cell>
          <cell r="O1311">
            <v>0</v>
          </cell>
          <cell r="P1311">
            <v>4456</v>
          </cell>
          <cell r="Q1311">
            <v>0</v>
          </cell>
          <cell r="R1311">
            <v>4581</v>
          </cell>
        </row>
        <row r="1312">
          <cell r="B1312" t="str">
            <v>Hyperchip</v>
          </cell>
          <cell r="I1312">
            <v>0</v>
          </cell>
          <cell r="K1312" t="str">
            <v>Hyperchip</v>
          </cell>
          <cell r="R1312">
            <v>0</v>
          </cell>
        </row>
        <row r="1313">
          <cell r="B1313" t="str">
            <v>Juniper</v>
          </cell>
          <cell r="C1313">
            <v>2</v>
          </cell>
          <cell r="D1313">
            <v>2</v>
          </cell>
          <cell r="E1313">
            <v>0</v>
          </cell>
          <cell r="F1313">
            <v>0</v>
          </cell>
          <cell r="G1313">
            <v>0</v>
          </cell>
          <cell r="H1313">
            <v>0</v>
          </cell>
          <cell r="I1313">
            <v>4</v>
          </cell>
          <cell r="K1313" t="str">
            <v>Juniper</v>
          </cell>
          <cell r="L1313">
            <v>3</v>
          </cell>
          <cell r="M1313">
            <v>22</v>
          </cell>
          <cell r="N1313">
            <v>0</v>
          </cell>
          <cell r="O1313">
            <v>0</v>
          </cell>
          <cell r="P1313">
            <v>0</v>
          </cell>
          <cell r="Q1313">
            <v>0</v>
          </cell>
          <cell r="R1313">
            <v>25</v>
          </cell>
        </row>
        <row r="1314">
          <cell r="B1314" t="str">
            <v>Laurel Networks</v>
          </cell>
          <cell r="I1314">
            <v>0</v>
          </cell>
          <cell r="K1314" t="str">
            <v>Laurel Networks</v>
          </cell>
          <cell r="R1314">
            <v>0</v>
          </cell>
        </row>
        <row r="1315">
          <cell r="B1315" t="str">
            <v>Lucent</v>
          </cell>
          <cell r="I1315">
            <v>0</v>
          </cell>
          <cell r="K1315" t="str">
            <v>Lucent</v>
          </cell>
          <cell r="R1315">
            <v>0</v>
          </cell>
        </row>
        <row r="1316">
          <cell r="B1316" t="str">
            <v>NEC</v>
          </cell>
          <cell r="C1316">
            <v>0</v>
          </cell>
          <cell r="D1316">
            <v>0</v>
          </cell>
          <cell r="E1316">
            <v>0</v>
          </cell>
          <cell r="F1316">
            <v>0</v>
          </cell>
          <cell r="G1316">
            <v>0</v>
          </cell>
          <cell r="H1316">
            <v>0</v>
          </cell>
          <cell r="I1316">
            <v>0</v>
          </cell>
          <cell r="K1316" t="str">
            <v>NEC</v>
          </cell>
          <cell r="L1316">
            <v>0</v>
          </cell>
          <cell r="M1316">
            <v>0</v>
          </cell>
          <cell r="N1316">
            <v>0</v>
          </cell>
          <cell r="O1316">
            <v>0</v>
          </cell>
          <cell r="P1316">
            <v>0</v>
          </cell>
          <cell r="Q1316">
            <v>0</v>
          </cell>
          <cell r="R1316">
            <v>0</v>
          </cell>
        </row>
        <row r="1317">
          <cell r="B1317" t="str">
            <v>Nokia Siemens Networks</v>
          </cell>
          <cell r="C1317">
            <v>0</v>
          </cell>
          <cell r="D1317">
            <v>0</v>
          </cell>
          <cell r="E1317">
            <v>0</v>
          </cell>
          <cell r="F1317">
            <v>0</v>
          </cell>
          <cell r="G1317">
            <v>0</v>
          </cell>
          <cell r="H1317">
            <v>0</v>
          </cell>
          <cell r="I1317">
            <v>0</v>
          </cell>
          <cell r="K1317" t="str">
            <v>Nokia Siemens Networks</v>
          </cell>
          <cell r="L1317">
            <v>0</v>
          </cell>
          <cell r="M1317">
            <v>0</v>
          </cell>
          <cell r="N1317">
            <v>0</v>
          </cell>
          <cell r="O1317">
            <v>0</v>
          </cell>
          <cell r="P1317">
            <v>0</v>
          </cell>
          <cell r="Q1317">
            <v>0</v>
          </cell>
          <cell r="R1317">
            <v>0</v>
          </cell>
        </row>
        <row r="1318">
          <cell r="B1318" t="str">
            <v>Nortel</v>
          </cell>
          <cell r="C1318">
            <v>0</v>
          </cell>
          <cell r="D1318">
            <v>0</v>
          </cell>
          <cell r="E1318">
            <v>0</v>
          </cell>
          <cell r="F1318">
            <v>0</v>
          </cell>
          <cell r="G1318">
            <v>0</v>
          </cell>
          <cell r="H1318">
            <v>0</v>
          </cell>
          <cell r="I1318">
            <v>0</v>
          </cell>
          <cell r="K1318" t="str">
            <v>Nortel</v>
          </cell>
          <cell r="L1318">
            <v>0</v>
          </cell>
          <cell r="M1318">
            <v>0</v>
          </cell>
          <cell r="N1318">
            <v>0</v>
          </cell>
          <cell r="O1318">
            <v>0</v>
          </cell>
          <cell r="P1318">
            <v>0</v>
          </cell>
          <cell r="Q1318">
            <v>0</v>
          </cell>
          <cell r="R1318">
            <v>0</v>
          </cell>
        </row>
        <row r="1319">
          <cell r="B1319" t="str">
            <v>Procket</v>
          </cell>
          <cell r="I1319">
            <v>0</v>
          </cell>
          <cell r="K1319" t="str">
            <v>Procket</v>
          </cell>
          <cell r="R1319">
            <v>0</v>
          </cell>
        </row>
        <row r="1320">
          <cell r="B1320" t="str">
            <v>Quarry</v>
          </cell>
          <cell r="I1320">
            <v>0</v>
          </cell>
          <cell r="K1320" t="str">
            <v>Quarry</v>
          </cell>
          <cell r="R1320">
            <v>0</v>
          </cell>
        </row>
        <row r="1321">
          <cell r="B1321" t="str">
            <v>Redback</v>
          </cell>
          <cell r="I1321">
            <v>0</v>
          </cell>
          <cell r="K1321" t="str">
            <v>Redback</v>
          </cell>
          <cell r="R1321">
            <v>0</v>
          </cell>
        </row>
        <row r="1322">
          <cell r="B1322" t="str">
            <v>Riverstone</v>
          </cell>
          <cell r="I1322">
            <v>0</v>
          </cell>
          <cell r="K1322" t="str">
            <v>Riverstone</v>
          </cell>
          <cell r="R1322">
            <v>0</v>
          </cell>
        </row>
        <row r="1323">
          <cell r="B1323" t="str">
            <v>Tellabs</v>
          </cell>
          <cell r="C1323">
            <v>0</v>
          </cell>
          <cell r="D1323">
            <v>9</v>
          </cell>
          <cell r="E1323">
            <v>0</v>
          </cell>
          <cell r="F1323">
            <v>0</v>
          </cell>
          <cell r="G1323">
            <v>0</v>
          </cell>
          <cell r="H1323">
            <v>0</v>
          </cell>
          <cell r="I1323">
            <v>9</v>
          </cell>
          <cell r="K1323" t="str">
            <v>Tellabs</v>
          </cell>
          <cell r="L1323">
            <v>0</v>
          </cell>
          <cell r="M1323">
            <v>91</v>
          </cell>
          <cell r="N1323">
            <v>0</v>
          </cell>
          <cell r="O1323">
            <v>0</v>
          </cell>
          <cell r="P1323">
            <v>0</v>
          </cell>
          <cell r="Q1323">
            <v>0</v>
          </cell>
          <cell r="R1323">
            <v>91</v>
          </cell>
        </row>
        <row r="1324">
          <cell r="B1324" t="str">
            <v>ZTE</v>
          </cell>
          <cell r="C1324">
            <v>0</v>
          </cell>
          <cell r="D1324">
            <v>0</v>
          </cell>
          <cell r="E1324">
            <v>0</v>
          </cell>
          <cell r="F1324">
            <v>0</v>
          </cell>
          <cell r="G1324">
            <v>1</v>
          </cell>
          <cell r="H1324">
            <v>0</v>
          </cell>
          <cell r="I1324">
            <v>1</v>
          </cell>
          <cell r="K1324" t="str">
            <v>ZTE</v>
          </cell>
          <cell r="L1324">
            <v>0</v>
          </cell>
          <cell r="M1324">
            <v>0</v>
          </cell>
          <cell r="N1324">
            <v>0</v>
          </cell>
          <cell r="O1324">
            <v>0</v>
          </cell>
          <cell r="P1324">
            <v>600</v>
          </cell>
          <cell r="Q1324">
            <v>0</v>
          </cell>
          <cell r="R1324">
            <v>600</v>
          </cell>
        </row>
        <row r="1325">
          <cell r="B1325" t="str">
            <v>Other</v>
          </cell>
          <cell r="C1325">
            <v>0</v>
          </cell>
          <cell r="D1325">
            <v>0</v>
          </cell>
          <cell r="E1325">
            <v>0</v>
          </cell>
          <cell r="F1325">
            <v>0</v>
          </cell>
          <cell r="G1325">
            <v>0</v>
          </cell>
          <cell r="H1325">
            <v>0</v>
          </cell>
          <cell r="I1325">
            <v>0</v>
          </cell>
          <cell r="K1325" t="str">
            <v>Other</v>
          </cell>
          <cell r="L1325">
            <v>0</v>
          </cell>
          <cell r="M1325">
            <v>0</v>
          </cell>
          <cell r="N1325">
            <v>0</v>
          </cell>
          <cell r="O1325">
            <v>0</v>
          </cell>
          <cell r="P1325">
            <v>0</v>
          </cell>
          <cell r="Q1325">
            <v>0</v>
          </cell>
          <cell r="R1325">
            <v>0</v>
          </cell>
        </row>
        <row r="1326">
          <cell r="B1326" t="str">
            <v>Total</v>
          </cell>
          <cell r="C1326">
            <v>19</v>
          </cell>
          <cell r="D1326">
            <v>66</v>
          </cell>
          <cell r="E1326">
            <v>2</v>
          </cell>
          <cell r="F1326">
            <v>0</v>
          </cell>
          <cell r="G1326">
            <v>10</v>
          </cell>
          <cell r="H1326">
            <v>9</v>
          </cell>
          <cell r="I1326">
            <v>106</v>
          </cell>
          <cell r="K1326" t="str">
            <v>Total</v>
          </cell>
          <cell r="L1326">
            <v>65</v>
          </cell>
          <cell r="M1326">
            <v>868</v>
          </cell>
          <cell r="N1326">
            <v>25</v>
          </cell>
          <cell r="O1326">
            <v>0</v>
          </cell>
          <cell r="P1326">
            <v>5195</v>
          </cell>
          <cell r="Q1326">
            <v>47</v>
          </cell>
          <cell r="R1326">
            <v>6200</v>
          </cell>
        </row>
        <row r="1330">
          <cell r="B1330" t="str">
            <v>Vendor</v>
          </cell>
          <cell r="C1330" t="str">
            <v>Core IP/MPLS</v>
          </cell>
          <cell r="D1330" t="str">
            <v xml:space="preserve">Edge IP/MPLS </v>
          </cell>
          <cell r="E1330" t="str">
            <v>Subscriber Service Router</v>
          </cell>
          <cell r="F1330" t="str">
            <v>BRAS</v>
          </cell>
          <cell r="G1330" t="str">
            <v>IP/Ethernet</v>
          </cell>
          <cell r="H1330" t="str">
            <v>ATM/MPLS</v>
          </cell>
          <cell r="I1330" t="str">
            <v>Total IPS</v>
          </cell>
          <cell r="K1330" t="str">
            <v>Vendor</v>
          </cell>
          <cell r="L1330" t="str">
            <v>Core IP/MPLS</v>
          </cell>
          <cell r="M1330" t="str">
            <v>Edge IP/MPLS</v>
          </cell>
          <cell r="N1330" t="str">
            <v>Subscriber Service Router</v>
          </cell>
          <cell r="O1330" t="str">
            <v>BRAS</v>
          </cell>
          <cell r="P1330" t="str">
            <v>IP/Ethernet</v>
          </cell>
          <cell r="Q1330" t="str">
            <v>ATM/MPLS</v>
          </cell>
          <cell r="R1330" t="str">
            <v>Total IPS</v>
          </cell>
        </row>
        <row r="1331">
          <cell r="B1331" t="str">
            <v>Alaxala Networks</v>
          </cell>
          <cell r="C1331">
            <v>0</v>
          </cell>
          <cell r="D1331">
            <v>0</v>
          </cell>
          <cell r="E1331">
            <v>0</v>
          </cell>
          <cell r="F1331">
            <v>0</v>
          </cell>
          <cell r="G1331">
            <v>0</v>
          </cell>
          <cell r="H1331">
            <v>0</v>
          </cell>
          <cell r="I1331">
            <v>0</v>
          </cell>
          <cell r="K1331" t="str">
            <v>Alaxala Networks</v>
          </cell>
          <cell r="L1331">
            <v>0</v>
          </cell>
          <cell r="M1331">
            <v>0</v>
          </cell>
          <cell r="N1331">
            <v>0</v>
          </cell>
          <cell r="O1331">
            <v>0</v>
          </cell>
          <cell r="P1331">
            <v>0</v>
          </cell>
          <cell r="Q1331">
            <v>0</v>
          </cell>
          <cell r="R1331">
            <v>0</v>
          </cell>
        </row>
        <row r="1332">
          <cell r="B1332" t="str">
            <v>Alcatel-Lucent</v>
          </cell>
          <cell r="C1332">
            <v>0</v>
          </cell>
          <cell r="D1332">
            <v>12</v>
          </cell>
          <cell r="E1332">
            <v>0</v>
          </cell>
          <cell r="F1332">
            <v>0</v>
          </cell>
          <cell r="G1332">
            <v>0</v>
          </cell>
          <cell r="H1332">
            <v>4</v>
          </cell>
          <cell r="I1332">
            <v>16</v>
          </cell>
          <cell r="K1332" t="str">
            <v>Alcatel-Lucent</v>
          </cell>
          <cell r="L1332">
            <v>0</v>
          </cell>
          <cell r="M1332">
            <v>111</v>
          </cell>
          <cell r="N1332">
            <v>0</v>
          </cell>
          <cell r="O1332">
            <v>0</v>
          </cell>
          <cell r="P1332">
            <v>0</v>
          </cell>
          <cell r="Q1332">
            <v>26</v>
          </cell>
          <cell r="R1332">
            <v>137</v>
          </cell>
        </row>
        <row r="1333">
          <cell r="B1333" t="str">
            <v>Atrica</v>
          </cell>
          <cell r="I1333">
            <v>0</v>
          </cell>
          <cell r="K1333" t="str">
            <v>Atrica</v>
          </cell>
          <cell r="R1333">
            <v>0</v>
          </cell>
        </row>
        <row r="1334">
          <cell r="B1334" t="str">
            <v>Avici</v>
          </cell>
          <cell r="I1334">
            <v>0</v>
          </cell>
          <cell r="K1334" t="str">
            <v>Avici</v>
          </cell>
          <cell r="R1334">
            <v>0</v>
          </cell>
        </row>
        <row r="1335">
          <cell r="B1335" t="str">
            <v>Brocade</v>
          </cell>
          <cell r="C1335">
            <v>0</v>
          </cell>
          <cell r="D1335">
            <v>0</v>
          </cell>
          <cell r="E1335">
            <v>0</v>
          </cell>
          <cell r="F1335">
            <v>0</v>
          </cell>
          <cell r="G1335">
            <v>0</v>
          </cell>
          <cell r="H1335">
            <v>0</v>
          </cell>
          <cell r="I1335">
            <v>0</v>
          </cell>
          <cell r="K1335" t="str">
            <v>Brocade</v>
          </cell>
          <cell r="L1335">
            <v>0</v>
          </cell>
          <cell r="M1335">
            <v>0</v>
          </cell>
          <cell r="N1335">
            <v>0</v>
          </cell>
          <cell r="O1335">
            <v>0</v>
          </cell>
          <cell r="P1335">
            <v>0</v>
          </cell>
          <cell r="Q1335">
            <v>0</v>
          </cell>
          <cell r="R1335">
            <v>0</v>
          </cell>
        </row>
        <row r="1336">
          <cell r="B1336" t="str">
            <v>Caspian</v>
          </cell>
          <cell r="I1336">
            <v>0</v>
          </cell>
          <cell r="K1336" t="str">
            <v>Caspian</v>
          </cell>
          <cell r="R1336">
            <v>0</v>
          </cell>
        </row>
        <row r="1337">
          <cell r="B1337" t="str">
            <v>Chiaro</v>
          </cell>
          <cell r="I1337">
            <v>0</v>
          </cell>
          <cell r="K1337" t="str">
            <v>Chiaro</v>
          </cell>
          <cell r="R1337">
            <v>0</v>
          </cell>
        </row>
        <row r="1338">
          <cell r="B1338" t="str">
            <v>Ciena</v>
          </cell>
          <cell r="C1338">
            <v>0</v>
          </cell>
          <cell r="D1338">
            <v>0</v>
          </cell>
          <cell r="E1338">
            <v>0</v>
          </cell>
          <cell r="F1338">
            <v>0</v>
          </cell>
          <cell r="G1338">
            <v>0</v>
          </cell>
          <cell r="H1338">
            <v>0</v>
          </cell>
          <cell r="I1338">
            <v>0</v>
          </cell>
          <cell r="K1338" t="str">
            <v>Ciena</v>
          </cell>
          <cell r="L1338">
            <v>0</v>
          </cell>
          <cell r="M1338">
            <v>0</v>
          </cell>
          <cell r="N1338">
            <v>0</v>
          </cell>
          <cell r="O1338">
            <v>0</v>
          </cell>
          <cell r="P1338">
            <v>0</v>
          </cell>
          <cell r="Q1338">
            <v>0</v>
          </cell>
          <cell r="R1338">
            <v>0</v>
          </cell>
        </row>
        <row r="1339">
          <cell r="B1339" t="str">
            <v>Cisco</v>
          </cell>
          <cell r="C1339">
            <v>18</v>
          </cell>
          <cell r="D1339">
            <v>36</v>
          </cell>
          <cell r="E1339">
            <v>0</v>
          </cell>
          <cell r="F1339">
            <v>0</v>
          </cell>
          <cell r="G1339">
            <v>4</v>
          </cell>
          <cell r="H1339">
            <v>0</v>
          </cell>
          <cell r="I1339">
            <v>58</v>
          </cell>
          <cell r="K1339" t="str">
            <v>Cisco</v>
          </cell>
          <cell r="L1339">
            <v>46</v>
          </cell>
          <cell r="M1339">
            <v>705</v>
          </cell>
          <cell r="N1339">
            <v>0</v>
          </cell>
          <cell r="O1339">
            <v>0</v>
          </cell>
          <cell r="P1339">
            <v>142</v>
          </cell>
          <cell r="Q1339">
            <v>0</v>
          </cell>
          <cell r="R1339">
            <v>893</v>
          </cell>
        </row>
        <row r="1340">
          <cell r="B1340" t="str">
            <v>Cosine</v>
          </cell>
          <cell r="I1340">
            <v>0</v>
          </cell>
          <cell r="K1340" t="str">
            <v>Cosine</v>
          </cell>
          <cell r="R1340">
            <v>0</v>
          </cell>
        </row>
        <row r="1341">
          <cell r="B1341" t="str">
            <v>ECI Telecom</v>
          </cell>
          <cell r="C1341">
            <v>0</v>
          </cell>
          <cell r="D1341">
            <v>0</v>
          </cell>
          <cell r="E1341">
            <v>0</v>
          </cell>
          <cell r="F1341">
            <v>0</v>
          </cell>
          <cell r="G1341">
            <v>0</v>
          </cell>
          <cell r="H1341">
            <v>0</v>
          </cell>
          <cell r="I1341">
            <v>0</v>
          </cell>
          <cell r="K1341" t="str">
            <v>ECI Telecom</v>
          </cell>
          <cell r="L1341">
            <v>0</v>
          </cell>
          <cell r="M1341">
            <v>0</v>
          </cell>
          <cell r="N1341">
            <v>0</v>
          </cell>
          <cell r="O1341">
            <v>0</v>
          </cell>
          <cell r="P1341">
            <v>0</v>
          </cell>
          <cell r="Q1341">
            <v>0</v>
          </cell>
          <cell r="R1341">
            <v>0</v>
          </cell>
        </row>
        <row r="1342">
          <cell r="B1342" t="str">
            <v>Equipe</v>
          </cell>
          <cell r="I1342">
            <v>0</v>
          </cell>
          <cell r="K1342" t="str">
            <v>Equipe</v>
          </cell>
          <cell r="R1342">
            <v>0</v>
          </cell>
        </row>
        <row r="1343">
          <cell r="B1343" t="str">
            <v>Ericsson</v>
          </cell>
          <cell r="C1343">
            <v>0</v>
          </cell>
          <cell r="D1343">
            <v>6</v>
          </cell>
          <cell r="E1343">
            <v>0</v>
          </cell>
          <cell r="F1343">
            <v>0</v>
          </cell>
          <cell r="G1343">
            <v>0</v>
          </cell>
          <cell r="H1343">
            <v>0</v>
          </cell>
          <cell r="I1343">
            <v>6</v>
          </cell>
          <cell r="K1343" t="str">
            <v>Ericsson</v>
          </cell>
          <cell r="L1343">
            <v>0</v>
          </cell>
          <cell r="M1343">
            <v>62</v>
          </cell>
          <cell r="N1343">
            <v>0</v>
          </cell>
          <cell r="O1343">
            <v>0</v>
          </cell>
          <cell r="P1343">
            <v>0</v>
          </cell>
          <cell r="Q1343">
            <v>0</v>
          </cell>
          <cell r="R1343">
            <v>62</v>
          </cell>
        </row>
        <row r="1344">
          <cell r="B1344" t="str">
            <v>Extreme</v>
          </cell>
          <cell r="C1344">
            <v>0</v>
          </cell>
          <cell r="D1344">
            <v>0</v>
          </cell>
          <cell r="E1344">
            <v>0</v>
          </cell>
          <cell r="F1344">
            <v>0</v>
          </cell>
          <cell r="G1344">
            <v>0</v>
          </cell>
          <cell r="H1344">
            <v>0</v>
          </cell>
          <cell r="I1344">
            <v>0</v>
          </cell>
          <cell r="K1344" t="str">
            <v>Extreme</v>
          </cell>
          <cell r="L1344">
            <v>0</v>
          </cell>
          <cell r="M1344">
            <v>0</v>
          </cell>
          <cell r="N1344">
            <v>0</v>
          </cell>
          <cell r="O1344">
            <v>0</v>
          </cell>
          <cell r="P1344">
            <v>0</v>
          </cell>
          <cell r="Q1344">
            <v>0</v>
          </cell>
          <cell r="R1344">
            <v>0</v>
          </cell>
        </row>
        <row r="1345">
          <cell r="B1345" t="str">
            <v>Force10</v>
          </cell>
          <cell r="C1345">
            <v>0</v>
          </cell>
          <cell r="D1345">
            <v>0</v>
          </cell>
          <cell r="E1345">
            <v>0</v>
          </cell>
          <cell r="F1345">
            <v>0</v>
          </cell>
          <cell r="G1345">
            <v>0</v>
          </cell>
          <cell r="H1345">
            <v>0</v>
          </cell>
          <cell r="I1345">
            <v>0</v>
          </cell>
          <cell r="K1345" t="str">
            <v>Force10</v>
          </cell>
          <cell r="L1345">
            <v>0</v>
          </cell>
          <cell r="M1345">
            <v>0</v>
          </cell>
          <cell r="N1345">
            <v>0</v>
          </cell>
          <cell r="O1345">
            <v>0</v>
          </cell>
          <cell r="P1345">
            <v>0</v>
          </cell>
          <cell r="Q1345">
            <v>0</v>
          </cell>
          <cell r="R1345">
            <v>0</v>
          </cell>
        </row>
        <row r="1346">
          <cell r="B1346" t="str">
            <v>Fujitsu</v>
          </cell>
          <cell r="C1346">
            <v>0</v>
          </cell>
          <cell r="D1346">
            <v>0</v>
          </cell>
          <cell r="E1346">
            <v>0</v>
          </cell>
          <cell r="F1346">
            <v>0</v>
          </cell>
          <cell r="G1346">
            <v>0</v>
          </cell>
          <cell r="H1346">
            <v>0</v>
          </cell>
          <cell r="I1346">
            <v>0</v>
          </cell>
          <cell r="K1346" t="str">
            <v>Fujitsu</v>
          </cell>
          <cell r="L1346">
            <v>0</v>
          </cell>
          <cell r="M1346">
            <v>0</v>
          </cell>
          <cell r="N1346">
            <v>0</v>
          </cell>
          <cell r="O1346">
            <v>0</v>
          </cell>
          <cell r="P1346">
            <v>0</v>
          </cell>
          <cell r="Q1346">
            <v>0</v>
          </cell>
          <cell r="R1346">
            <v>0</v>
          </cell>
        </row>
        <row r="1347">
          <cell r="B1347" t="str">
            <v>Hammerhead Systems</v>
          </cell>
          <cell r="I1347">
            <v>0</v>
          </cell>
          <cell r="K1347" t="str">
            <v>Hammerhead Systems</v>
          </cell>
          <cell r="R1347">
            <v>0</v>
          </cell>
        </row>
        <row r="1348">
          <cell r="B1348" t="str">
            <v>Hitachi</v>
          </cell>
          <cell r="I1348">
            <v>0</v>
          </cell>
          <cell r="K1348" t="str">
            <v>Hitachi</v>
          </cell>
          <cell r="R1348">
            <v>0</v>
          </cell>
        </row>
        <row r="1349">
          <cell r="B1349" t="str">
            <v>Hitachi Cable</v>
          </cell>
          <cell r="I1349">
            <v>0</v>
          </cell>
          <cell r="K1349" t="str">
            <v>Hitachi Cable</v>
          </cell>
          <cell r="R1349">
            <v>0</v>
          </cell>
        </row>
        <row r="1350">
          <cell r="B1350" t="str">
            <v>Huawei</v>
          </cell>
          <cell r="C1350">
            <v>2</v>
          </cell>
          <cell r="D1350">
            <v>3</v>
          </cell>
          <cell r="E1350">
            <v>1</v>
          </cell>
          <cell r="F1350">
            <v>0</v>
          </cell>
          <cell r="G1350">
            <v>4</v>
          </cell>
          <cell r="H1350">
            <v>0</v>
          </cell>
          <cell r="I1350">
            <v>10</v>
          </cell>
          <cell r="K1350" t="str">
            <v>Huawei</v>
          </cell>
          <cell r="L1350">
            <v>17</v>
          </cell>
          <cell r="M1350">
            <v>54</v>
          </cell>
          <cell r="N1350">
            <v>13</v>
          </cell>
          <cell r="O1350">
            <v>0</v>
          </cell>
          <cell r="P1350">
            <v>2452</v>
          </cell>
          <cell r="Q1350">
            <v>0</v>
          </cell>
          <cell r="R1350">
            <v>2536</v>
          </cell>
        </row>
        <row r="1351">
          <cell r="B1351" t="str">
            <v>Hyperchip</v>
          </cell>
          <cell r="I1351">
            <v>0</v>
          </cell>
          <cell r="K1351" t="str">
            <v>Hyperchip</v>
          </cell>
          <cell r="R1351">
            <v>0</v>
          </cell>
        </row>
        <row r="1352">
          <cell r="B1352" t="str">
            <v>Juniper</v>
          </cell>
          <cell r="C1352">
            <v>1</v>
          </cell>
          <cell r="D1352">
            <v>3</v>
          </cell>
          <cell r="E1352">
            <v>0</v>
          </cell>
          <cell r="F1352">
            <v>0</v>
          </cell>
          <cell r="G1352">
            <v>0</v>
          </cell>
          <cell r="H1352">
            <v>0</v>
          </cell>
          <cell r="I1352">
            <v>4</v>
          </cell>
          <cell r="K1352" t="str">
            <v>Juniper</v>
          </cell>
          <cell r="L1352">
            <v>3</v>
          </cell>
          <cell r="M1352">
            <v>22</v>
          </cell>
          <cell r="N1352">
            <v>0</v>
          </cell>
          <cell r="O1352">
            <v>0</v>
          </cell>
          <cell r="P1352">
            <v>0</v>
          </cell>
          <cell r="Q1352">
            <v>0</v>
          </cell>
          <cell r="R1352">
            <v>25</v>
          </cell>
        </row>
        <row r="1353">
          <cell r="B1353" t="str">
            <v>Laurel Networks</v>
          </cell>
          <cell r="I1353">
            <v>0</v>
          </cell>
          <cell r="K1353" t="str">
            <v>Laurel Networks</v>
          </cell>
          <cell r="R1353">
            <v>0</v>
          </cell>
        </row>
        <row r="1354">
          <cell r="B1354" t="str">
            <v>Lucent</v>
          </cell>
          <cell r="I1354">
            <v>0</v>
          </cell>
          <cell r="K1354" t="str">
            <v>Lucent</v>
          </cell>
          <cell r="R1354">
            <v>0</v>
          </cell>
        </row>
        <row r="1355">
          <cell r="B1355" t="str">
            <v>NEC</v>
          </cell>
          <cell r="C1355">
            <v>0</v>
          </cell>
          <cell r="D1355">
            <v>0</v>
          </cell>
          <cell r="E1355">
            <v>0</v>
          </cell>
          <cell r="F1355">
            <v>0</v>
          </cell>
          <cell r="G1355">
            <v>0</v>
          </cell>
          <cell r="H1355">
            <v>0</v>
          </cell>
          <cell r="I1355">
            <v>0</v>
          </cell>
          <cell r="K1355" t="str">
            <v>NEC</v>
          </cell>
          <cell r="L1355">
            <v>0</v>
          </cell>
          <cell r="M1355">
            <v>0</v>
          </cell>
          <cell r="N1355">
            <v>0</v>
          </cell>
          <cell r="O1355">
            <v>0</v>
          </cell>
          <cell r="P1355">
            <v>0</v>
          </cell>
          <cell r="Q1355">
            <v>0</v>
          </cell>
          <cell r="R1355">
            <v>0</v>
          </cell>
        </row>
        <row r="1356">
          <cell r="B1356" t="str">
            <v>Nokia Siemens Networks</v>
          </cell>
          <cell r="C1356">
            <v>0</v>
          </cell>
          <cell r="D1356">
            <v>0</v>
          </cell>
          <cell r="E1356">
            <v>0</v>
          </cell>
          <cell r="F1356">
            <v>0</v>
          </cell>
          <cell r="G1356">
            <v>0</v>
          </cell>
          <cell r="H1356">
            <v>0</v>
          </cell>
          <cell r="I1356">
            <v>0</v>
          </cell>
          <cell r="K1356" t="str">
            <v>Nokia Siemens Networks</v>
          </cell>
          <cell r="L1356">
            <v>0</v>
          </cell>
          <cell r="M1356">
            <v>0</v>
          </cell>
          <cell r="N1356">
            <v>0</v>
          </cell>
          <cell r="O1356">
            <v>0</v>
          </cell>
          <cell r="P1356">
            <v>0</v>
          </cell>
          <cell r="Q1356">
            <v>0</v>
          </cell>
          <cell r="R1356">
            <v>0</v>
          </cell>
        </row>
        <row r="1357">
          <cell r="B1357" t="str">
            <v>Nortel</v>
          </cell>
          <cell r="C1357">
            <v>0</v>
          </cell>
          <cell r="D1357">
            <v>0</v>
          </cell>
          <cell r="E1357">
            <v>0</v>
          </cell>
          <cell r="F1357">
            <v>0</v>
          </cell>
          <cell r="G1357">
            <v>0</v>
          </cell>
          <cell r="H1357">
            <v>0</v>
          </cell>
          <cell r="I1357">
            <v>0</v>
          </cell>
          <cell r="K1357" t="str">
            <v>Nortel</v>
          </cell>
          <cell r="L1357">
            <v>0</v>
          </cell>
          <cell r="M1357">
            <v>0</v>
          </cell>
          <cell r="N1357">
            <v>0</v>
          </cell>
          <cell r="O1357">
            <v>0</v>
          </cell>
          <cell r="P1357">
            <v>0</v>
          </cell>
          <cell r="Q1357">
            <v>0</v>
          </cell>
          <cell r="R1357">
            <v>0</v>
          </cell>
        </row>
        <row r="1358">
          <cell r="B1358" t="str">
            <v>Procket</v>
          </cell>
          <cell r="I1358">
            <v>0</v>
          </cell>
          <cell r="K1358" t="str">
            <v>Procket</v>
          </cell>
          <cell r="R1358">
            <v>0</v>
          </cell>
        </row>
        <row r="1359">
          <cell r="B1359" t="str">
            <v>Quarry</v>
          </cell>
          <cell r="I1359">
            <v>0</v>
          </cell>
          <cell r="K1359" t="str">
            <v>Quarry</v>
          </cell>
          <cell r="R1359">
            <v>0</v>
          </cell>
        </row>
        <row r="1360">
          <cell r="B1360" t="str">
            <v>Redback</v>
          </cell>
          <cell r="I1360">
            <v>0</v>
          </cell>
          <cell r="K1360" t="str">
            <v>Redback</v>
          </cell>
          <cell r="R1360">
            <v>0</v>
          </cell>
        </row>
        <row r="1361">
          <cell r="B1361" t="str">
            <v>Riverstone</v>
          </cell>
          <cell r="I1361">
            <v>0</v>
          </cell>
          <cell r="K1361" t="str">
            <v>Riverstone</v>
          </cell>
          <cell r="R1361">
            <v>0</v>
          </cell>
        </row>
        <row r="1362">
          <cell r="B1362" t="str">
            <v>Tellabs</v>
          </cell>
          <cell r="C1362">
            <v>0</v>
          </cell>
          <cell r="D1362">
            <v>6</v>
          </cell>
          <cell r="E1362">
            <v>0</v>
          </cell>
          <cell r="F1362">
            <v>0</v>
          </cell>
          <cell r="G1362">
            <v>0</v>
          </cell>
          <cell r="H1362">
            <v>0</v>
          </cell>
          <cell r="I1362">
            <v>6</v>
          </cell>
          <cell r="K1362" t="str">
            <v>Tellabs</v>
          </cell>
          <cell r="L1362">
            <v>0</v>
          </cell>
          <cell r="M1362">
            <v>69</v>
          </cell>
          <cell r="N1362">
            <v>0</v>
          </cell>
          <cell r="O1362">
            <v>0</v>
          </cell>
          <cell r="P1362">
            <v>0</v>
          </cell>
          <cell r="Q1362">
            <v>0</v>
          </cell>
          <cell r="R1362">
            <v>69</v>
          </cell>
        </row>
        <row r="1363">
          <cell r="B1363" t="str">
            <v>ZTE</v>
          </cell>
          <cell r="C1363">
            <v>0</v>
          </cell>
          <cell r="E1363">
            <v>0</v>
          </cell>
          <cell r="F1363">
            <v>0</v>
          </cell>
          <cell r="G1363">
            <v>0</v>
          </cell>
          <cell r="H1363">
            <v>0</v>
          </cell>
          <cell r="I1363">
            <v>0</v>
          </cell>
          <cell r="K1363" t="str">
            <v>ZTE</v>
          </cell>
          <cell r="L1363">
            <v>0</v>
          </cell>
          <cell r="M1363">
            <v>0</v>
          </cell>
          <cell r="N1363">
            <v>0</v>
          </cell>
          <cell r="O1363">
            <v>0</v>
          </cell>
          <cell r="P1363">
            <v>0</v>
          </cell>
          <cell r="Q1363">
            <v>0</v>
          </cell>
          <cell r="R1363">
            <v>0</v>
          </cell>
        </row>
        <row r="1364">
          <cell r="B1364" t="str">
            <v>Other</v>
          </cell>
          <cell r="C1364">
            <v>0</v>
          </cell>
          <cell r="D1364">
            <v>0</v>
          </cell>
          <cell r="E1364">
            <v>0</v>
          </cell>
          <cell r="F1364">
            <v>0</v>
          </cell>
          <cell r="G1364">
            <v>0</v>
          </cell>
          <cell r="H1364">
            <v>0</v>
          </cell>
          <cell r="I1364">
            <v>0</v>
          </cell>
          <cell r="K1364" t="str">
            <v>Other</v>
          </cell>
          <cell r="L1364">
            <v>0</v>
          </cell>
          <cell r="M1364">
            <v>0</v>
          </cell>
          <cell r="N1364">
            <v>0</v>
          </cell>
          <cell r="O1364">
            <v>0</v>
          </cell>
          <cell r="P1364">
            <v>0</v>
          </cell>
          <cell r="Q1364">
            <v>0</v>
          </cell>
          <cell r="R1364">
            <v>0</v>
          </cell>
        </row>
        <row r="1365">
          <cell r="B1365" t="str">
            <v>Total</v>
          </cell>
          <cell r="C1365">
            <v>21</v>
          </cell>
          <cell r="D1365">
            <v>66</v>
          </cell>
          <cell r="E1365">
            <v>1</v>
          </cell>
          <cell r="F1365">
            <v>0</v>
          </cell>
          <cell r="G1365">
            <v>8</v>
          </cell>
          <cell r="H1365">
            <v>4</v>
          </cell>
          <cell r="I1365">
            <v>100</v>
          </cell>
          <cell r="K1365" t="str">
            <v>Total</v>
          </cell>
          <cell r="L1365">
            <v>66</v>
          </cell>
          <cell r="M1365">
            <v>1023</v>
          </cell>
          <cell r="N1365">
            <v>13</v>
          </cell>
          <cell r="O1365">
            <v>0</v>
          </cell>
          <cell r="P1365">
            <v>2594</v>
          </cell>
          <cell r="Q1365">
            <v>26</v>
          </cell>
          <cell r="R1365">
            <v>3722</v>
          </cell>
        </row>
        <row r="1369">
          <cell r="B1369" t="str">
            <v>Vendor</v>
          </cell>
          <cell r="C1369" t="str">
            <v>Core IP/MPLS</v>
          </cell>
          <cell r="D1369" t="str">
            <v xml:space="preserve">Edge IP/MPLS </v>
          </cell>
          <cell r="E1369" t="str">
            <v>Subscriber Service Router</v>
          </cell>
          <cell r="F1369" t="str">
            <v>BRAS</v>
          </cell>
          <cell r="G1369" t="str">
            <v>IP/Ethernet</v>
          </cell>
          <cell r="H1369" t="str">
            <v>ATM/MPLS</v>
          </cell>
          <cell r="I1369" t="str">
            <v>Total IPS</v>
          </cell>
          <cell r="K1369" t="str">
            <v>Vendor</v>
          </cell>
          <cell r="L1369" t="str">
            <v>Core IP/MPLS</v>
          </cell>
          <cell r="M1369" t="str">
            <v>Edge IP/MPLS</v>
          </cell>
          <cell r="N1369" t="str">
            <v>Subscriber Service Router</v>
          </cell>
          <cell r="O1369" t="str">
            <v>BRAS</v>
          </cell>
          <cell r="P1369" t="str">
            <v>IP/Ethernet</v>
          </cell>
          <cell r="Q1369" t="str">
            <v>ATM/MPLS</v>
          </cell>
          <cell r="R1369" t="str">
            <v>Total IPS</v>
          </cell>
        </row>
        <row r="1370">
          <cell r="B1370" t="str">
            <v>Alaxala Networks</v>
          </cell>
          <cell r="I1370">
            <v>0</v>
          </cell>
          <cell r="K1370" t="str">
            <v>Alaxala Networks</v>
          </cell>
          <cell r="R1370">
            <v>0</v>
          </cell>
        </row>
        <row r="1371">
          <cell r="B1371" t="str">
            <v>Alcatel-Lucent</v>
          </cell>
          <cell r="I1371">
            <v>0</v>
          </cell>
          <cell r="K1371" t="str">
            <v>Alcatel-Lucent</v>
          </cell>
          <cell r="R1371">
            <v>0</v>
          </cell>
        </row>
        <row r="1372">
          <cell r="B1372" t="str">
            <v>Atrica</v>
          </cell>
          <cell r="I1372">
            <v>0</v>
          </cell>
          <cell r="K1372" t="str">
            <v>Atrica</v>
          </cell>
          <cell r="R1372">
            <v>0</v>
          </cell>
        </row>
        <row r="1373">
          <cell r="B1373" t="str">
            <v>Avici</v>
          </cell>
          <cell r="I1373">
            <v>0</v>
          </cell>
          <cell r="K1373" t="str">
            <v>Avici</v>
          </cell>
          <cell r="R1373">
            <v>0</v>
          </cell>
        </row>
        <row r="1374">
          <cell r="B1374" t="str">
            <v>Brocade</v>
          </cell>
          <cell r="I1374">
            <v>0</v>
          </cell>
          <cell r="K1374" t="str">
            <v>Brocade</v>
          </cell>
          <cell r="R1374">
            <v>0</v>
          </cell>
        </row>
        <row r="1375">
          <cell r="B1375" t="str">
            <v>Caspian</v>
          </cell>
          <cell r="I1375">
            <v>0</v>
          </cell>
          <cell r="K1375" t="str">
            <v>Caspian</v>
          </cell>
          <cell r="R1375">
            <v>0</v>
          </cell>
        </row>
        <row r="1376">
          <cell r="B1376" t="str">
            <v>Chiaro</v>
          </cell>
          <cell r="I1376">
            <v>0</v>
          </cell>
          <cell r="K1376" t="str">
            <v>Chiaro</v>
          </cell>
          <cell r="R1376">
            <v>0</v>
          </cell>
        </row>
        <row r="1377">
          <cell r="B1377" t="str">
            <v>Ciena</v>
          </cell>
          <cell r="I1377">
            <v>0</v>
          </cell>
          <cell r="K1377" t="str">
            <v>Ciena</v>
          </cell>
          <cell r="R1377">
            <v>0</v>
          </cell>
        </row>
        <row r="1378">
          <cell r="B1378" t="str">
            <v>Cisco</v>
          </cell>
          <cell r="I1378">
            <v>0</v>
          </cell>
          <cell r="K1378" t="str">
            <v>Cisco</v>
          </cell>
          <cell r="R1378">
            <v>0</v>
          </cell>
        </row>
        <row r="1379">
          <cell r="B1379" t="str">
            <v>Cosine</v>
          </cell>
          <cell r="I1379">
            <v>0</v>
          </cell>
          <cell r="K1379" t="str">
            <v>Cosine</v>
          </cell>
          <cell r="R1379">
            <v>0</v>
          </cell>
        </row>
        <row r="1380">
          <cell r="B1380" t="str">
            <v>ECI Telecom</v>
          </cell>
          <cell r="I1380">
            <v>0</v>
          </cell>
          <cell r="K1380" t="str">
            <v>ECI Telecom</v>
          </cell>
          <cell r="R1380">
            <v>0</v>
          </cell>
        </row>
        <row r="1381">
          <cell r="B1381" t="str">
            <v>Equipe</v>
          </cell>
          <cell r="I1381">
            <v>0</v>
          </cell>
          <cell r="K1381" t="str">
            <v>Equipe</v>
          </cell>
          <cell r="R1381">
            <v>0</v>
          </cell>
        </row>
        <row r="1382">
          <cell r="B1382" t="str">
            <v>Ericsson</v>
          </cell>
          <cell r="I1382">
            <v>0</v>
          </cell>
          <cell r="K1382" t="str">
            <v>Ericsson</v>
          </cell>
          <cell r="R1382">
            <v>0</v>
          </cell>
        </row>
        <row r="1383">
          <cell r="B1383" t="str">
            <v>Extreme</v>
          </cell>
          <cell r="I1383">
            <v>0</v>
          </cell>
          <cell r="K1383" t="str">
            <v>Extreme</v>
          </cell>
          <cell r="R1383">
            <v>0</v>
          </cell>
        </row>
        <row r="1384">
          <cell r="B1384" t="str">
            <v>Force10</v>
          </cell>
          <cell r="I1384">
            <v>0</v>
          </cell>
          <cell r="K1384" t="str">
            <v>Force10</v>
          </cell>
          <cell r="R1384">
            <v>0</v>
          </cell>
        </row>
        <row r="1385">
          <cell r="B1385" t="str">
            <v>Fujitsu</v>
          </cell>
          <cell r="I1385">
            <v>0</v>
          </cell>
          <cell r="K1385" t="str">
            <v>Fujitsu</v>
          </cell>
          <cell r="R1385">
            <v>0</v>
          </cell>
        </row>
        <row r="1386">
          <cell r="B1386" t="str">
            <v>Hammerhead Systems</v>
          </cell>
          <cell r="I1386">
            <v>0</v>
          </cell>
          <cell r="K1386" t="str">
            <v>Hammerhead Systems</v>
          </cell>
          <cell r="R1386">
            <v>0</v>
          </cell>
        </row>
        <row r="1387">
          <cell r="B1387" t="str">
            <v>Hitachi</v>
          </cell>
          <cell r="I1387">
            <v>0</v>
          </cell>
          <cell r="K1387" t="str">
            <v>Hitachi</v>
          </cell>
          <cell r="R1387">
            <v>0</v>
          </cell>
        </row>
        <row r="1388">
          <cell r="B1388" t="str">
            <v>Hitachi Cable</v>
          </cell>
          <cell r="I1388">
            <v>0</v>
          </cell>
          <cell r="K1388" t="str">
            <v>Hitachi Cable</v>
          </cell>
          <cell r="R1388">
            <v>0</v>
          </cell>
        </row>
        <row r="1389">
          <cell r="B1389" t="str">
            <v>Huawei</v>
          </cell>
          <cell r="I1389">
            <v>0</v>
          </cell>
          <cell r="K1389" t="str">
            <v>Huawei</v>
          </cell>
          <cell r="R1389">
            <v>0</v>
          </cell>
        </row>
        <row r="1390">
          <cell r="B1390" t="str">
            <v>Hyperchip</v>
          </cell>
          <cell r="I1390">
            <v>0</v>
          </cell>
          <cell r="K1390" t="str">
            <v>Hyperchip</v>
          </cell>
          <cell r="R1390">
            <v>0</v>
          </cell>
        </row>
        <row r="1391">
          <cell r="B1391" t="str">
            <v>Juniper</v>
          </cell>
          <cell r="I1391">
            <v>0</v>
          </cell>
          <cell r="K1391" t="str">
            <v>Juniper</v>
          </cell>
          <cell r="R1391">
            <v>0</v>
          </cell>
        </row>
        <row r="1392">
          <cell r="B1392" t="str">
            <v>Laurel Networks</v>
          </cell>
          <cell r="I1392">
            <v>0</v>
          </cell>
          <cell r="K1392" t="str">
            <v>Laurel Networks</v>
          </cell>
          <cell r="R1392">
            <v>0</v>
          </cell>
        </row>
        <row r="1393">
          <cell r="B1393" t="str">
            <v>Lucent</v>
          </cell>
          <cell r="I1393">
            <v>0</v>
          </cell>
          <cell r="K1393" t="str">
            <v>Lucent</v>
          </cell>
          <cell r="R1393">
            <v>0</v>
          </cell>
        </row>
        <row r="1394">
          <cell r="B1394" t="str">
            <v>NEC</v>
          </cell>
          <cell r="I1394">
            <v>0</v>
          </cell>
          <cell r="K1394" t="str">
            <v>NEC</v>
          </cell>
          <cell r="R1394">
            <v>0</v>
          </cell>
        </row>
        <row r="1395">
          <cell r="B1395" t="str">
            <v>Nokia Siemens Networks</v>
          </cell>
          <cell r="I1395">
            <v>0</v>
          </cell>
          <cell r="K1395" t="str">
            <v>Nokia Siemens Networks</v>
          </cell>
          <cell r="R1395">
            <v>0</v>
          </cell>
        </row>
        <row r="1396">
          <cell r="B1396" t="str">
            <v>Nortel</v>
          </cell>
          <cell r="I1396">
            <v>0</v>
          </cell>
          <cell r="K1396" t="str">
            <v>Nortel</v>
          </cell>
          <cell r="R1396">
            <v>0</v>
          </cell>
        </row>
        <row r="1397">
          <cell r="B1397" t="str">
            <v>Procket</v>
          </cell>
          <cell r="I1397">
            <v>0</v>
          </cell>
          <cell r="K1397" t="str">
            <v>Procket</v>
          </cell>
          <cell r="R1397">
            <v>0</v>
          </cell>
        </row>
        <row r="1398">
          <cell r="B1398" t="str">
            <v>Quarry</v>
          </cell>
          <cell r="I1398">
            <v>0</v>
          </cell>
          <cell r="K1398" t="str">
            <v>Quarry</v>
          </cell>
          <cell r="R1398">
            <v>0</v>
          </cell>
        </row>
        <row r="1399">
          <cell r="B1399" t="str">
            <v>Redback</v>
          </cell>
          <cell r="I1399">
            <v>0</v>
          </cell>
          <cell r="K1399" t="str">
            <v>Redback</v>
          </cell>
          <cell r="R1399">
            <v>0</v>
          </cell>
        </row>
        <row r="1400">
          <cell r="B1400" t="str">
            <v>Riverstone</v>
          </cell>
          <cell r="I1400">
            <v>0</v>
          </cell>
          <cell r="K1400" t="str">
            <v>Riverstone</v>
          </cell>
          <cell r="R1400">
            <v>0</v>
          </cell>
        </row>
        <row r="1401">
          <cell r="B1401" t="str">
            <v>Tellabs</v>
          </cell>
          <cell r="I1401">
            <v>0</v>
          </cell>
          <cell r="K1401" t="str">
            <v>Tellabs</v>
          </cell>
          <cell r="R1401">
            <v>0</v>
          </cell>
        </row>
        <row r="1402">
          <cell r="B1402" t="str">
            <v>ZTE</v>
          </cell>
          <cell r="I1402">
            <v>0</v>
          </cell>
          <cell r="K1402" t="str">
            <v>ZTE</v>
          </cell>
          <cell r="R1402">
            <v>0</v>
          </cell>
        </row>
        <row r="1403">
          <cell r="B1403" t="str">
            <v>Other</v>
          </cell>
          <cell r="I1403">
            <v>0</v>
          </cell>
          <cell r="K1403" t="str">
            <v>Other</v>
          </cell>
          <cell r="R1403">
            <v>0</v>
          </cell>
        </row>
        <row r="1404">
          <cell r="B1404" t="str">
            <v>Total</v>
          </cell>
          <cell r="C1404">
            <v>0</v>
          </cell>
          <cell r="D1404">
            <v>0</v>
          </cell>
          <cell r="E1404">
            <v>0</v>
          </cell>
          <cell r="F1404">
            <v>0</v>
          </cell>
          <cell r="G1404">
            <v>0</v>
          </cell>
          <cell r="H1404">
            <v>0</v>
          </cell>
          <cell r="I1404">
            <v>0</v>
          </cell>
          <cell r="K1404" t="str">
            <v>Total</v>
          </cell>
          <cell r="L1404">
            <v>0</v>
          </cell>
          <cell r="M1404">
            <v>0</v>
          </cell>
          <cell r="N1404">
            <v>0</v>
          </cell>
          <cell r="O1404">
            <v>0</v>
          </cell>
          <cell r="P1404">
            <v>0</v>
          </cell>
          <cell r="Q1404">
            <v>0</v>
          </cell>
          <cell r="R1404">
            <v>0</v>
          </cell>
        </row>
      </sheetData>
      <sheetData sheetId="4"/>
      <sheetData sheetId="5"/>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put NA"/>
      <sheetName val="Input EMEA"/>
      <sheetName val="Input AP"/>
      <sheetName val="Input SCA"/>
      <sheetName val="Global"/>
      <sheetName val="Vendor list"/>
      <sheetName val="Range names"/>
    </sheetNames>
    <sheetDataSet>
      <sheetData sheetId="0">
        <row r="7">
          <cell r="B7" t="str">
            <v>Vendor</v>
          </cell>
          <cell r="C7" t="str">
            <v xml:space="preserve">Core IP/MPLS </v>
          </cell>
          <cell r="D7" t="str">
            <v>Edge IP/MPLS</v>
          </cell>
          <cell r="E7" t="str">
            <v>Subscriber Service Router</v>
          </cell>
          <cell r="F7" t="str">
            <v>BRAS</v>
          </cell>
          <cell r="G7" t="str">
            <v>IP/Ethernet</v>
          </cell>
          <cell r="H7" t="str">
            <v>ATM/MPLS</v>
          </cell>
          <cell r="I7" t="str">
            <v>Total IPS</v>
          </cell>
          <cell r="K7" t="str">
            <v>Vendor</v>
          </cell>
          <cell r="L7" t="str">
            <v>Core IP/MPLS</v>
          </cell>
          <cell r="M7" t="str">
            <v xml:space="preserve">Edge IP/MPLS </v>
          </cell>
          <cell r="N7" t="str">
            <v>Subscriber Service Router</v>
          </cell>
          <cell r="O7" t="str">
            <v>BRAS</v>
          </cell>
          <cell r="P7" t="str">
            <v>IP/Ethernet</v>
          </cell>
          <cell r="Q7" t="str">
            <v>ATM/MPLS</v>
          </cell>
          <cell r="R7" t="str">
            <v>Total IPS</v>
          </cell>
        </row>
        <row r="8">
          <cell r="B8" t="str">
            <v>Alaxala Networks</v>
          </cell>
          <cell r="I8">
            <v>0</v>
          </cell>
          <cell r="K8" t="str">
            <v>Alaxala Networks</v>
          </cell>
          <cell r="R8">
            <v>0</v>
          </cell>
        </row>
        <row r="9">
          <cell r="B9" t="str">
            <v>Alcatel-Lucent</v>
          </cell>
          <cell r="C9">
            <v>0</v>
          </cell>
          <cell r="D9">
            <v>0</v>
          </cell>
          <cell r="E9">
            <v>5</v>
          </cell>
          <cell r="F9">
            <v>0</v>
          </cell>
          <cell r="G9">
            <v>0</v>
          </cell>
          <cell r="H9">
            <v>345</v>
          </cell>
          <cell r="I9">
            <v>350</v>
          </cell>
          <cell r="K9" t="str">
            <v>Alcatel-Lucent</v>
          </cell>
          <cell r="L9">
            <v>0</v>
          </cell>
          <cell r="M9">
            <v>0</v>
          </cell>
          <cell r="N9">
            <v>30</v>
          </cell>
          <cell r="O9">
            <v>0</v>
          </cell>
          <cell r="P9">
            <v>0</v>
          </cell>
          <cell r="Q9">
            <v>2716</v>
          </cell>
          <cell r="R9">
            <v>2746</v>
          </cell>
        </row>
        <row r="10">
          <cell r="B10" t="str">
            <v>Atrica</v>
          </cell>
          <cell r="I10">
            <v>0</v>
          </cell>
          <cell r="K10" t="str">
            <v>Atrica</v>
          </cell>
          <cell r="R10">
            <v>0</v>
          </cell>
        </row>
        <row r="11">
          <cell r="B11" t="str">
            <v>Avici</v>
          </cell>
          <cell r="C11">
            <v>15.2</v>
          </cell>
          <cell r="D11">
            <v>0</v>
          </cell>
          <cell r="E11">
            <v>0</v>
          </cell>
          <cell r="F11">
            <v>0</v>
          </cell>
          <cell r="G11">
            <v>0</v>
          </cell>
          <cell r="H11">
            <v>0</v>
          </cell>
          <cell r="I11">
            <v>15.2</v>
          </cell>
          <cell r="K11" t="str">
            <v>Avici</v>
          </cell>
          <cell r="L11">
            <v>20</v>
          </cell>
          <cell r="M11">
            <v>0</v>
          </cell>
          <cell r="N11">
            <v>0</v>
          </cell>
          <cell r="O11">
            <v>0</v>
          </cell>
          <cell r="P11">
            <v>0</v>
          </cell>
          <cell r="Q11">
            <v>0</v>
          </cell>
          <cell r="R11">
            <v>20</v>
          </cell>
        </row>
        <row r="12">
          <cell r="B12" t="str">
            <v>Brocade</v>
          </cell>
          <cell r="C12">
            <v>0</v>
          </cell>
          <cell r="D12">
            <v>0</v>
          </cell>
          <cell r="E12">
            <v>0</v>
          </cell>
          <cell r="F12">
            <v>0</v>
          </cell>
          <cell r="G12">
            <v>0</v>
          </cell>
          <cell r="H12">
            <v>0</v>
          </cell>
          <cell r="I12">
            <v>0</v>
          </cell>
          <cell r="K12" t="str">
            <v>Brocade</v>
          </cell>
          <cell r="L12">
            <v>0</v>
          </cell>
          <cell r="M12">
            <v>0</v>
          </cell>
          <cell r="N12">
            <v>0</v>
          </cell>
          <cell r="O12">
            <v>0</v>
          </cell>
          <cell r="P12">
            <v>0</v>
          </cell>
          <cell r="Q12">
            <v>0</v>
          </cell>
          <cell r="R12">
            <v>0</v>
          </cell>
        </row>
        <row r="13">
          <cell r="B13" t="str">
            <v>Caspian</v>
          </cell>
          <cell r="C13">
            <v>0</v>
          </cell>
          <cell r="D13">
            <v>0</v>
          </cell>
          <cell r="E13">
            <v>0</v>
          </cell>
          <cell r="F13">
            <v>0</v>
          </cell>
          <cell r="G13">
            <v>0</v>
          </cell>
          <cell r="H13">
            <v>0</v>
          </cell>
          <cell r="I13">
            <v>0</v>
          </cell>
          <cell r="K13" t="str">
            <v>Caspian</v>
          </cell>
          <cell r="L13">
            <v>0</v>
          </cell>
          <cell r="M13">
            <v>0</v>
          </cell>
          <cell r="N13">
            <v>0</v>
          </cell>
          <cell r="O13">
            <v>0</v>
          </cell>
          <cell r="P13">
            <v>0</v>
          </cell>
          <cell r="Q13">
            <v>0</v>
          </cell>
          <cell r="R13">
            <v>0</v>
          </cell>
        </row>
        <row r="14">
          <cell r="B14" t="str">
            <v>Chiaro</v>
          </cell>
          <cell r="C14">
            <v>0</v>
          </cell>
          <cell r="D14">
            <v>0</v>
          </cell>
          <cell r="E14">
            <v>0</v>
          </cell>
          <cell r="F14">
            <v>0</v>
          </cell>
          <cell r="G14">
            <v>0</v>
          </cell>
          <cell r="H14">
            <v>0</v>
          </cell>
          <cell r="I14">
            <v>0</v>
          </cell>
          <cell r="K14" t="str">
            <v>Chiaro</v>
          </cell>
          <cell r="L14">
            <v>0</v>
          </cell>
          <cell r="M14">
            <v>0</v>
          </cell>
          <cell r="N14">
            <v>0</v>
          </cell>
          <cell r="O14">
            <v>0</v>
          </cell>
          <cell r="P14">
            <v>0</v>
          </cell>
          <cell r="Q14">
            <v>0</v>
          </cell>
          <cell r="R14">
            <v>0</v>
          </cell>
        </row>
        <row r="15">
          <cell r="B15" t="str">
            <v>Ciena</v>
          </cell>
          <cell r="C15">
            <v>0</v>
          </cell>
          <cell r="D15">
            <v>0</v>
          </cell>
          <cell r="E15">
            <v>0</v>
          </cell>
          <cell r="F15">
            <v>0</v>
          </cell>
          <cell r="G15">
            <v>0</v>
          </cell>
          <cell r="H15">
            <v>0</v>
          </cell>
          <cell r="I15">
            <v>0</v>
          </cell>
          <cell r="K15" t="str">
            <v>Ciena</v>
          </cell>
          <cell r="L15">
            <v>0</v>
          </cell>
          <cell r="M15">
            <v>0</v>
          </cell>
          <cell r="N15">
            <v>0</v>
          </cell>
          <cell r="O15">
            <v>0</v>
          </cell>
          <cell r="P15">
            <v>0</v>
          </cell>
          <cell r="Q15">
            <v>0</v>
          </cell>
          <cell r="R15">
            <v>0</v>
          </cell>
        </row>
        <row r="16">
          <cell r="B16" t="str">
            <v>Cisco</v>
          </cell>
          <cell r="C16">
            <v>148.30000000000001</v>
          </cell>
          <cell r="D16">
            <v>194</v>
          </cell>
          <cell r="E16">
            <v>21</v>
          </cell>
          <cell r="F16">
            <v>0</v>
          </cell>
          <cell r="G16">
            <v>0</v>
          </cell>
          <cell r="H16">
            <v>115.4</v>
          </cell>
          <cell r="I16">
            <v>478.70000000000005</v>
          </cell>
          <cell r="K16" t="str">
            <v>Cisco</v>
          </cell>
          <cell r="L16">
            <v>296</v>
          </cell>
          <cell r="M16">
            <v>4644</v>
          </cell>
          <cell r="N16">
            <v>699</v>
          </cell>
          <cell r="O16">
            <v>0</v>
          </cell>
          <cell r="P16">
            <v>0</v>
          </cell>
          <cell r="Q16">
            <v>1090</v>
          </cell>
          <cell r="R16">
            <v>6729</v>
          </cell>
        </row>
        <row r="17">
          <cell r="B17" t="str">
            <v>Cosine</v>
          </cell>
          <cell r="C17">
            <v>0</v>
          </cell>
          <cell r="D17">
            <v>0</v>
          </cell>
          <cell r="E17">
            <v>1.9</v>
          </cell>
          <cell r="F17">
            <v>0</v>
          </cell>
          <cell r="G17">
            <v>0</v>
          </cell>
          <cell r="H17">
            <v>0</v>
          </cell>
          <cell r="I17">
            <v>1.9</v>
          </cell>
          <cell r="K17" t="str">
            <v>Cosine</v>
          </cell>
          <cell r="L17">
            <v>0</v>
          </cell>
          <cell r="M17">
            <v>0</v>
          </cell>
          <cell r="N17">
            <v>7</v>
          </cell>
          <cell r="O17">
            <v>0</v>
          </cell>
          <cell r="P17">
            <v>0</v>
          </cell>
          <cell r="Q17">
            <v>0</v>
          </cell>
          <cell r="R17">
            <v>7</v>
          </cell>
        </row>
        <row r="18">
          <cell r="B18" t="str">
            <v>ECI Telecom</v>
          </cell>
          <cell r="C18">
            <v>0</v>
          </cell>
          <cell r="D18">
            <v>0</v>
          </cell>
          <cell r="E18">
            <v>0</v>
          </cell>
          <cell r="F18">
            <v>0</v>
          </cell>
          <cell r="G18">
            <v>0</v>
          </cell>
          <cell r="H18">
            <v>0</v>
          </cell>
          <cell r="I18">
            <v>0</v>
          </cell>
          <cell r="K18" t="str">
            <v>ECI Telecom</v>
          </cell>
          <cell r="L18">
            <v>0</v>
          </cell>
          <cell r="M18">
            <v>0</v>
          </cell>
          <cell r="N18">
            <v>0</v>
          </cell>
          <cell r="O18">
            <v>0</v>
          </cell>
          <cell r="P18">
            <v>0</v>
          </cell>
          <cell r="Q18">
            <v>0</v>
          </cell>
          <cell r="R18">
            <v>0</v>
          </cell>
        </row>
        <row r="19">
          <cell r="B19" t="str">
            <v>Equipe</v>
          </cell>
          <cell r="C19">
            <v>0</v>
          </cell>
          <cell r="D19">
            <v>0</v>
          </cell>
          <cell r="E19">
            <v>0</v>
          </cell>
          <cell r="F19">
            <v>0</v>
          </cell>
          <cell r="G19">
            <v>0</v>
          </cell>
          <cell r="H19">
            <v>0</v>
          </cell>
          <cell r="I19">
            <v>0</v>
          </cell>
          <cell r="K19" t="str">
            <v>Equipe</v>
          </cell>
          <cell r="L19">
            <v>0</v>
          </cell>
          <cell r="M19">
            <v>0</v>
          </cell>
          <cell r="N19">
            <v>0</v>
          </cell>
          <cell r="O19">
            <v>0</v>
          </cell>
          <cell r="P19">
            <v>0</v>
          </cell>
          <cell r="Q19">
            <v>0</v>
          </cell>
          <cell r="R19">
            <v>0</v>
          </cell>
        </row>
        <row r="20">
          <cell r="B20" t="str">
            <v>Ericsson</v>
          </cell>
          <cell r="C20">
            <v>0</v>
          </cell>
          <cell r="D20">
            <v>1</v>
          </cell>
          <cell r="E20">
            <v>30</v>
          </cell>
          <cell r="F20">
            <v>0</v>
          </cell>
          <cell r="G20">
            <v>0</v>
          </cell>
          <cell r="H20">
            <v>177</v>
          </cell>
          <cell r="I20">
            <v>208</v>
          </cell>
          <cell r="K20" t="str">
            <v>Ericsson</v>
          </cell>
          <cell r="L20">
            <v>0</v>
          </cell>
          <cell r="M20">
            <v>0</v>
          </cell>
          <cell r="N20">
            <v>298</v>
          </cell>
          <cell r="O20">
            <v>0</v>
          </cell>
          <cell r="P20">
            <v>0</v>
          </cell>
          <cell r="Q20">
            <v>999</v>
          </cell>
          <cell r="R20">
            <v>1297</v>
          </cell>
        </row>
        <row r="21">
          <cell r="B21" t="str">
            <v>Extreme</v>
          </cell>
          <cell r="C21">
            <v>0</v>
          </cell>
          <cell r="D21">
            <v>0</v>
          </cell>
          <cell r="E21">
            <v>0</v>
          </cell>
          <cell r="F21">
            <v>0</v>
          </cell>
          <cell r="G21">
            <v>0</v>
          </cell>
          <cell r="H21">
            <v>0</v>
          </cell>
          <cell r="I21">
            <v>0</v>
          </cell>
          <cell r="K21" t="str">
            <v>Extreme</v>
          </cell>
          <cell r="L21">
            <v>0</v>
          </cell>
          <cell r="M21">
            <v>0</v>
          </cell>
          <cell r="N21">
            <v>0</v>
          </cell>
          <cell r="O21">
            <v>0</v>
          </cell>
          <cell r="P21">
            <v>0</v>
          </cell>
          <cell r="Q21">
            <v>0</v>
          </cell>
          <cell r="R21">
            <v>0</v>
          </cell>
        </row>
        <row r="22">
          <cell r="B22" t="str">
            <v>Force10</v>
          </cell>
          <cell r="C22">
            <v>0</v>
          </cell>
          <cell r="D22">
            <v>0</v>
          </cell>
          <cell r="E22">
            <v>0</v>
          </cell>
          <cell r="F22">
            <v>0</v>
          </cell>
          <cell r="G22">
            <v>0</v>
          </cell>
          <cell r="H22">
            <v>0</v>
          </cell>
          <cell r="I22">
            <v>0</v>
          </cell>
          <cell r="K22" t="str">
            <v>Force10</v>
          </cell>
          <cell r="L22">
            <v>0</v>
          </cell>
          <cell r="M22">
            <v>0</v>
          </cell>
          <cell r="N22">
            <v>0</v>
          </cell>
          <cell r="O22">
            <v>0</v>
          </cell>
          <cell r="P22">
            <v>0</v>
          </cell>
          <cell r="Q22">
            <v>0</v>
          </cell>
          <cell r="R22">
            <v>0</v>
          </cell>
        </row>
        <row r="23">
          <cell r="B23" t="str">
            <v>Fujitsu</v>
          </cell>
          <cell r="C23">
            <v>0</v>
          </cell>
          <cell r="D23">
            <v>0</v>
          </cell>
          <cell r="E23">
            <v>0</v>
          </cell>
          <cell r="F23">
            <v>0</v>
          </cell>
          <cell r="G23">
            <v>0</v>
          </cell>
          <cell r="H23">
            <v>0</v>
          </cell>
          <cell r="I23">
            <v>0</v>
          </cell>
          <cell r="K23" t="str">
            <v>Fujitsu</v>
          </cell>
          <cell r="L23">
            <v>0</v>
          </cell>
          <cell r="M23">
            <v>0</v>
          </cell>
          <cell r="N23">
            <v>0</v>
          </cell>
          <cell r="O23">
            <v>0</v>
          </cell>
          <cell r="P23">
            <v>0</v>
          </cell>
          <cell r="Q23">
            <v>0</v>
          </cell>
          <cell r="R23">
            <v>0</v>
          </cell>
        </row>
        <row r="24">
          <cell r="B24" t="str">
            <v>Hammerhead Systems</v>
          </cell>
          <cell r="C24">
            <v>0</v>
          </cell>
          <cell r="D24">
            <v>0</v>
          </cell>
          <cell r="E24">
            <v>0</v>
          </cell>
          <cell r="F24">
            <v>0</v>
          </cell>
          <cell r="G24">
            <v>0</v>
          </cell>
          <cell r="H24">
            <v>0</v>
          </cell>
          <cell r="I24">
            <v>0</v>
          </cell>
          <cell r="K24" t="str">
            <v>Hammerhead Systems</v>
          </cell>
          <cell r="L24">
            <v>0</v>
          </cell>
          <cell r="M24">
            <v>0</v>
          </cell>
          <cell r="N24">
            <v>0</v>
          </cell>
          <cell r="O24">
            <v>0</v>
          </cell>
          <cell r="P24">
            <v>0</v>
          </cell>
          <cell r="Q24">
            <v>0</v>
          </cell>
          <cell r="R24">
            <v>0</v>
          </cell>
        </row>
        <row r="25">
          <cell r="B25" t="str">
            <v>Hitachi</v>
          </cell>
          <cell r="C25">
            <v>0</v>
          </cell>
          <cell r="D25">
            <v>0</v>
          </cell>
          <cell r="E25">
            <v>0</v>
          </cell>
          <cell r="F25">
            <v>0</v>
          </cell>
          <cell r="G25">
            <v>0</v>
          </cell>
          <cell r="H25">
            <v>0</v>
          </cell>
          <cell r="I25">
            <v>0</v>
          </cell>
          <cell r="K25" t="str">
            <v>Hitachi</v>
          </cell>
          <cell r="L25">
            <v>0</v>
          </cell>
          <cell r="M25">
            <v>0</v>
          </cell>
          <cell r="N25">
            <v>0</v>
          </cell>
          <cell r="O25">
            <v>0</v>
          </cell>
          <cell r="P25">
            <v>0</v>
          </cell>
          <cell r="Q25">
            <v>0</v>
          </cell>
          <cell r="R25">
            <v>0</v>
          </cell>
        </row>
        <row r="26">
          <cell r="B26" t="str">
            <v>Hitachi Cable</v>
          </cell>
          <cell r="C26">
            <v>0</v>
          </cell>
          <cell r="D26">
            <v>0</v>
          </cell>
          <cell r="E26">
            <v>0</v>
          </cell>
          <cell r="F26">
            <v>0</v>
          </cell>
          <cell r="G26">
            <v>0</v>
          </cell>
          <cell r="H26">
            <v>0</v>
          </cell>
          <cell r="I26">
            <v>0</v>
          </cell>
          <cell r="K26" t="str">
            <v>Hitachi Cable</v>
          </cell>
          <cell r="L26">
            <v>0</v>
          </cell>
          <cell r="M26">
            <v>0</v>
          </cell>
          <cell r="N26">
            <v>0</v>
          </cell>
          <cell r="O26">
            <v>0</v>
          </cell>
          <cell r="P26">
            <v>0</v>
          </cell>
          <cell r="Q26">
            <v>0</v>
          </cell>
          <cell r="R26">
            <v>0</v>
          </cell>
        </row>
        <row r="27">
          <cell r="B27" t="str">
            <v>Huawei</v>
          </cell>
          <cell r="C27">
            <v>0</v>
          </cell>
          <cell r="D27">
            <v>0</v>
          </cell>
          <cell r="E27">
            <v>0</v>
          </cell>
          <cell r="F27">
            <v>0</v>
          </cell>
          <cell r="G27">
            <v>0</v>
          </cell>
          <cell r="H27">
            <v>0</v>
          </cell>
          <cell r="I27">
            <v>0</v>
          </cell>
          <cell r="K27" t="str">
            <v>Huawei</v>
          </cell>
          <cell r="L27">
            <v>0</v>
          </cell>
          <cell r="M27">
            <v>0</v>
          </cell>
          <cell r="N27">
            <v>0</v>
          </cell>
          <cell r="O27">
            <v>0</v>
          </cell>
          <cell r="P27">
            <v>0</v>
          </cell>
          <cell r="Q27">
            <v>0</v>
          </cell>
          <cell r="R27">
            <v>0</v>
          </cell>
        </row>
        <row r="28">
          <cell r="B28" t="str">
            <v>Hyperchip</v>
          </cell>
          <cell r="C28">
            <v>0</v>
          </cell>
          <cell r="D28">
            <v>0</v>
          </cell>
          <cell r="E28">
            <v>0</v>
          </cell>
          <cell r="F28">
            <v>0</v>
          </cell>
          <cell r="G28">
            <v>0</v>
          </cell>
          <cell r="H28">
            <v>0</v>
          </cell>
          <cell r="I28">
            <v>0</v>
          </cell>
          <cell r="K28" t="str">
            <v>Hyperchip</v>
          </cell>
          <cell r="L28">
            <v>0</v>
          </cell>
          <cell r="M28">
            <v>0</v>
          </cell>
          <cell r="N28">
            <v>0</v>
          </cell>
          <cell r="O28">
            <v>0</v>
          </cell>
          <cell r="P28">
            <v>0</v>
          </cell>
          <cell r="Q28">
            <v>0</v>
          </cell>
          <cell r="R28">
            <v>0</v>
          </cell>
        </row>
        <row r="29">
          <cell r="B29" t="str">
            <v>Juniper</v>
          </cell>
          <cell r="C29">
            <v>105.5</v>
          </cell>
          <cell r="D29">
            <v>70</v>
          </cell>
          <cell r="E29">
            <v>13</v>
          </cell>
          <cell r="F29">
            <v>0</v>
          </cell>
          <cell r="G29">
            <v>0</v>
          </cell>
          <cell r="H29">
            <v>0</v>
          </cell>
          <cell r="I29">
            <v>188.5</v>
          </cell>
          <cell r="K29" t="str">
            <v>Juniper</v>
          </cell>
          <cell r="L29">
            <v>282</v>
          </cell>
          <cell r="M29">
            <v>282</v>
          </cell>
          <cell r="N29">
            <v>133</v>
          </cell>
          <cell r="O29">
            <v>0</v>
          </cell>
          <cell r="P29">
            <v>0</v>
          </cell>
          <cell r="Q29">
            <v>0</v>
          </cell>
          <cell r="R29">
            <v>697</v>
          </cell>
        </row>
        <row r="30">
          <cell r="B30" t="str">
            <v>Laurel Networks</v>
          </cell>
          <cell r="C30">
            <v>0</v>
          </cell>
          <cell r="D30">
            <v>0</v>
          </cell>
          <cell r="E30">
            <v>0</v>
          </cell>
          <cell r="F30">
            <v>0</v>
          </cell>
          <cell r="G30">
            <v>0</v>
          </cell>
          <cell r="H30">
            <v>0</v>
          </cell>
          <cell r="I30">
            <v>0</v>
          </cell>
          <cell r="K30" t="str">
            <v>Laurel Networks</v>
          </cell>
          <cell r="L30">
            <v>0</v>
          </cell>
          <cell r="M30">
            <v>0</v>
          </cell>
          <cell r="N30">
            <v>0</v>
          </cell>
          <cell r="O30">
            <v>0</v>
          </cell>
          <cell r="P30">
            <v>0</v>
          </cell>
          <cell r="Q30">
            <v>0</v>
          </cell>
          <cell r="R30">
            <v>0</v>
          </cell>
        </row>
        <row r="31">
          <cell r="B31" t="str">
            <v>Lucent</v>
          </cell>
          <cell r="C31">
            <v>0</v>
          </cell>
          <cell r="D31">
            <v>0</v>
          </cell>
          <cell r="E31">
            <v>0</v>
          </cell>
          <cell r="F31">
            <v>0</v>
          </cell>
          <cell r="G31">
            <v>0</v>
          </cell>
          <cell r="H31">
            <v>0</v>
          </cell>
          <cell r="I31">
            <v>0</v>
          </cell>
          <cell r="K31" t="str">
            <v>Lucent</v>
          </cell>
          <cell r="L31">
            <v>0</v>
          </cell>
          <cell r="M31">
            <v>0</v>
          </cell>
          <cell r="N31">
            <v>0</v>
          </cell>
          <cell r="O31">
            <v>0</v>
          </cell>
          <cell r="P31">
            <v>0</v>
          </cell>
          <cell r="Q31">
            <v>0</v>
          </cell>
          <cell r="R31">
            <v>0</v>
          </cell>
        </row>
        <row r="32">
          <cell r="B32" t="str">
            <v>NEC</v>
          </cell>
          <cell r="C32">
            <v>0</v>
          </cell>
          <cell r="D32">
            <v>0</v>
          </cell>
          <cell r="E32">
            <v>0</v>
          </cell>
          <cell r="F32">
            <v>0</v>
          </cell>
          <cell r="G32">
            <v>0</v>
          </cell>
          <cell r="H32">
            <v>0</v>
          </cell>
          <cell r="I32">
            <v>0</v>
          </cell>
          <cell r="K32" t="str">
            <v>NEC</v>
          </cell>
          <cell r="L32">
            <v>0</v>
          </cell>
          <cell r="M32">
            <v>0</v>
          </cell>
          <cell r="N32">
            <v>0</v>
          </cell>
          <cell r="O32">
            <v>0</v>
          </cell>
          <cell r="P32">
            <v>0</v>
          </cell>
          <cell r="Q32">
            <v>0</v>
          </cell>
          <cell r="R32">
            <v>0</v>
          </cell>
        </row>
        <row r="33">
          <cell r="B33" t="str">
            <v>Nokia Siemens Networks</v>
          </cell>
          <cell r="C33">
            <v>0</v>
          </cell>
          <cell r="D33">
            <v>0</v>
          </cell>
          <cell r="E33">
            <v>0</v>
          </cell>
          <cell r="F33">
            <v>0</v>
          </cell>
          <cell r="G33">
            <v>0</v>
          </cell>
          <cell r="H33">
            <v>0</v>
          </cell>
          <cell r="I33">
            <v>0</v>
          </cell>
          <cell r="K33" t="str">
            <v>Nokia Siemens Networks</v>
          </cell>
          <cell r="L33">
            <v>0</v>
          </cell>
          <cell r="M33">
            <v>0</v>
          </cell>
          <cell r="N33">
            <v>0</v>
          </cell>
          <cell r="O33">
            <v>0</v>
          </cell>
          <cell r="P33">
            <v>0</v>
          </cell>
          <cell r="Q33">
            <v>0</v>
          </cell>
          <cell r="R33">
            <v>0</v>
          </cell>
        </row>
        <row r="34">
          <cell r="B34" t="str">
            <v>Nortel</v>
          </cell>
          <cell r="C34">
            <v>0</v>
          </cell>
          <cell r="D34">
            <v>0</v>
          </cell>
          <cell r="E34">
            <v>13.9</v>
          </cell>
          <cell r="F34">
            <v>0</v>
          </cell>
          <cell r="G34">
            <v>0</v>
          </cell>
          <cell r="H34">
            <v>83.3</v>
          </cell>
          <cell r="I34">
            <v>97.2</v>
          </cell>
          <cell r="K34" t="str">
            <v>Nortel</v>
          </cell>
          <cell r="L34">
            <v>0</v>
          </cell>
          <cell r="M34">
            <v>0</v>
          </cell>
          <cell r="N34">
            <v>66</v>
          </cell>
          <cell r="O34">
            <v>0</v>
          </cell>
          <cell r="P34">
            <v>0</v>
          </cell>
          <cell r="Q34">
            <v>410</v>
          </cell>
          <cell r="R34">
            <v>476</v>
          </cell>
        </row>
        <row r="35">
          <cell r="B35" t="str">
            <v>Procket</v>
          </cell>
          <cell r="C35">
            <v>0</v>
          </cell>
          <cell r="D35">
            <v>0</v>
          </cell>
          <cell r="E35">
            <v>0</v>
          </cell>
          <cell r="F35">
            <v>0</v>
          </cell>
          <cell r="G35">
            <v>0</v>
          </cell>
          <cell r="H35">
            <v>0</v>
          </cell>
          <cell r="I35">
            <v>0</v>
          </cell>
          <cell r="K35" t="str">
            <v>Procket</v>
          </cell>
          <cell r="L35">
            <v>0</v>
          </cell>
          <cell r="M35">
            <v>0</v>
          </cell>
          <cell r="N35">
            <v>0</v>
          </cell>
          <cell r="O35">
            <v>0</v>
          </cell>
          <cell r="P35">
            <v>0</v>
          </cell>
          <cell r="Q35">
            <v>0</v>
          </cell>
          <cell r="R35">
            <v>0</v>
          </cell>
        </row>
        <row r="36">
          <cell r="B36" t="str">
            <v>Quarry</v>
          </cell>
          <cell r="C36">
            <v>0</v>
          </cell>
          <cell r="D36">
            <v>0</v>
          </cell>
          <cell r="E36">
            <v>0</v>
          </cell>
          <cell r="F36">
            <v>0</v>
          </cell>
          <cell r="G36">
            <v>0</v>
          </cell>
          <cell r="H36">
            <v>0</v>
          </cell>
          <cell r="I36">
            <v>0</v>
          </cell>
          <cell r="K36" t="str">
            <v>Quarry</v>
          </cell>
          <cell r="L36">
            <v>0</v>
          </cell>
          <cell r="M36">
            <v>0</v>
          </cell>
          <cell r="N36">
            <v>0</v>
          </cell>
          <cell r="O36">
            <v>0</v>
          </cell>
          <cell r="P36">
            <v>0</v>
          </cell>
          <cell r="Q36">
            <v>0</v>
          </cell>
          <cell r="R36">
            <v>0</v>
          </cell>
        </row>
        <row r="37">
          <cell r="B37" t="str">
            <v>Redback</v>
          </cell>
          <cell r="C37">
            <v>0</v>
          </cell>
          <cell r="D37">
            <v>0</v>
          </cell>
          <cell r="E37">
            <v>0</v>
          </cell>
          <cell r="F37">
            <v>0</v>
          </cell>
          <cell r="G37">
            <v>0</v>
          </cell>
          <cell r="H37">
            <v>0</v>
          </cell>
          <cell r="I37">
            <v>0</v>
          </cell>
          <cell r="K37" t="str">
            <v>Redback</v>
          </cell>
          <cell r="L37">
            <v>0</v>
          </cell>
          <cell r="M37">
            <v>0</v>
          </cell>
          <cell r="O37">
            <v>0</v>
          </cell>
          <cell r="P37">
            <v>0</v>
          </cell>
          <cell r="Q37">
            <v>0</v>
          </cell>
          <cell r="R37">
            <v>0</v>
          </cell>
        </row>
        <row r="38">
          <cell r="B38" t="str">
            <v>Riverstone</v>
          </cell>
          <cell r="C38">
            <v>0</v>
          </cell>
          <cell r="D38">
            <v>0</v>
          </cell>
          <cell r="E38">
            <v>0</v>
          </cell>
          <cell r="F38">
            <v>0</v>
          </cell>
          <cell r="G38">
            <v>0</v>
          </cell>
          <cell r="H38">
            <v>0</v>
          </cell>
          <cell r="I38">
            <v>0</v>
          </cell>
          <cell r="K38" t="str">
            <v>Riverstone</v>
          </cell>
          <cell r="L38">
            <v>0</v>
          </cell>
          <cell r="M38">
            <v>0</v>
          </cell>
          <cell r="N38">
            <v>0</v>
          </cell>
          <cell r="O38">
            <v>0</v>
          </cell>
          <cell r="P38">
            <v>0</v>
          </cell>
          <cell r="Q38">
            <v>0</v>
          </cell>
          <cell r="R38">
            <v>0</v>
          </cell>
        </row>
        <row r="39">
          <cell r="B39" t="str">
            <v>Tellabs</v>
          </cell>
          <cell r="C39">
            <v>0</v>
          </cell>
          <cell r="D39">
            <v>0</v>
          </cell>
          <cell r="E39">
            <v>0</v>
          </cell>
          <cell r="F39">
            <v>0</v>
          </cell>
          <cell r="G39">
            <v>0</v>
          </cell>
          <cell r="H39">
            <v>0</v>
          </cell>
          <cell r="I39">
            <v>0</v>
          </cell>
          <cell r="K39" t="str">
            <v>Tellabs</v>
          </cell>
          <cell r="L39">
            <v>0</v>
          </cell>
          <cell r="M39">
            <v>0</v>
          </cell>
          <cell r="N39">
            <v>0</v>
          </cell>
          <cell r="O39">
            <v>0</v>
          </cell>
          <cell r="P39">
            <v>0</v>
          </cell>
          <cell r="Q39">
            <v>0</v>
          </cell>
          <cell r="R39">
            <v>0</v>
          </cell>
        </row>
        <row r="40">
          <cell r="B40" t="str">
            <v>ZTE</v>
          </cell>
          <cell r="C40">
            <v>0</v>
          </cell>
          <cell r="D40">
            <v>0</v>
          </cell>
          <cell r="E40">
            <v>0</v>
          </cell>
          <cell r="F40">
            <v>0</v>
          </cell>
          <cell r="G40">
            <v>0</v>
          </cell>
          <cell r="H40">
            <v>0</v>
          </cell>
          <cell r="I40">
            <v>0</v>
          </cell>
          <cell r="K40" t="str">
            <v>ZTE</v>
          </cell>
          <cell r="L40">
            <v>0</v>
          </cell>
          <cell r="M40">
            <v>0</v>
          </cell>
          <cell r="N40">
            <v>0</v>
          </cell>
          <cell r="O40">
            <v>0</v>
          </cell>
          <cell r="P40">
            <v>0</v>
          </cell>
          <cell r="Q40">
            <v>0</v>
          </cell>
          <cell r="R40">
            <v>0</v>
          </cell>
        </row>
        <row r="41">
          <cell r="B41" t="str">
            <v>Other</v>
          </cell>
          <cell r="C41">
            <v>0</v>
          </cell>
          <cell r="D41">
            <v>0</v>
          </cell>
          <cell r="E41">
            <v>0</v>
          </cell>
          <cell r="F41">
            <v>0</v>
          </cell>
          <cell r="G41">
            <v>0</v>
          </cell>
          <cell r="H41">
            <v>0</v>
          </cell>
          <cell r="I41">
            <v>0</v>
          </cell>
          <cell r="K41" t="str">
            <v>Other</v>
          </cell>
          <cell r="L41">
            <v>0</v>
          </cell>
          <cell r="M41">
            <v>0</v>
          </cell>
          <cell r="N41">
            <v>0</v>
          </cell>
          <cell r="O41">
            <v>0</v>
          </cell>
          <cell r="P41">
            <v>0</v>
          </cell>
          <cell r="Q41">
            <v>0</v>
          </cell>
          <cell r="R41">
            <v>0</v>
          </cell>
        </row>
        <row r="42">
          <cell r="B42" t="str">
            <v>Total</v>
          </cell>
          <cell r="C42">
            <v>269</v>
          </cell>
          <cell r="D42">
            <v>265</v>
          </cell>
          <cell r="E42">
            <v>84.800000000000011</v>
          </cell>
          <cell r="F42">
            <v>0</v>
          </cell>
          <cell r="G42">
            <v>0</v>
          </cell>
          <cell r="H42">
            <v>720.69999999999993</v>
          </cell>
          <cell r="I42">
            <v>1339.5000000000002</v>
          </cell>
          <cell r="K42" t="str">
            <v>Total</v>
          </cell>
          <cell r="L42">
            <v>598</v>
          </cell>
          <cell r="M42">
            <v>4926</v>
          </cell>
          <cell r="N42">
            <v>1233</v>
          </cell>
          <cell r="O42">
            <v>0</v>
          </cell>
          <cell r="P42">
            <v>0</v>
          </cell>
          <cell r="Q42">
            <v>5215</v>
          </cell>
          <cell r="R42">
            <v>11972</v>
          </cell>
        </row>
        <row r="45">
          <cell r="B45" t="str">
            <v>Vendor</v>
          </cell>
          <cell r="C45" t="str">
            <v>Core IP/MPLS</v>
          </cell>
          <cell r="D45" t="str">
            <v xml:space="preserve">Edge IP/MPLS </v>
          </cell>
          <cell r="E45" t="str">
            <v>Subscriber Service Router</v>
          </cell>
          <cell r="F45" t="str">
            <v>BRAS</v>
          </cell>
          <cell r="G45" t="str">
            <v>IP/Ethernet</v>
          </cell>
          <cell r="H45" t="str">
            <v>ATM/MPLS</v>
          </cell>
          <cell r="I45" t="str">
            <v>Total IPS</v>
          </cell>
          <cell r="K45" t="str">
            <v>Vendor</v>
          </cell>
          <cell r="L45" t="str">
            <v>Core IP/MPLS</v>
          </cell>
          <cell r="M45" t="str">
            <v>Edge IP/MPLS</v>
          </cell>
          <cell r="N45" t="str">
            <v>Subscriber Service Router</v>
          </cell>
          <cell r="O45" t="str">
            <v>BRAS</v>
          </cell>
          <cell r="P45" t="str">
            <v>IP/Ethernet</v>
          </cell>
          <cell r="Q45" t="str">
            <v>ATM/MPLS</v>
          </cell>
          <cell r="R45" t="str">
            <v>Total IPS</v>
          </cell>
        </row>
        <row r="46">
          <cell r="B46" t="str">
            <v>Alaxala Networks</v>
          </cell>
          <cell r="I46">
            <v>0</v>
          </cell>
          <cell r="K46" t="str">
            <v>Alaxala Networks</v>
          </cell>
          <cell r="R46">
            <v>0</v>
          </cell>
        </row>
        <row r="47">
          <cell r="B47" t="str">
            <v>Alcatel-Lucent</v>
          </cell>
          <cell r="C47">
            <v>0</v>
          </cell>
          <cell r="D47">
            <v>0</v>
          </cell>
          <cell r="E47">
            <v>5</v>
          </cell>
          <cell r="F47">
            <v>0</v>
          </cell>
          <cell r="G47">
            <v>0</v>
          </cell>
          <cell r="H47">
            <v>234</v>
          </cell>
          <cell r="I47">
            <v>239</v>
          </cell>
          <cell r="K47" t="str">
            <v>Alcatel-Lucent</v>
          </cell>
          <cell r="L47">
            <v>0</v>
          </cell>
          <cell r="M47">
            <v>0</v>
          </cell>
          <cell r="N47">
            <v>18</v>
          </cell>
          <cell r="O47">
            <v>0</v>
          </cell>
          <cell r="P47">
            <v>0</v>
          </cell>
          <cell r="Q47">
            <v>1964</v>
          </cell>
          <cell r="R47">
            <v>1982</v>
          </cell>
        </row>
        <row r="48">
          <cell r="B48" t="str">
            <v>Atrica</v>
          </cell>
          <cell r="I48">
            <v>0</v>
          </cell>
          <cell r="K48" t="str">
            <v>Atrica</v>
          </cell>
          <cell r="R48">
            <v>0</v>
          </cell>
        </row>
        <row r="49">
          <cell r="B49" t="str">
            <v>Avici</v>
          </cell>
          <cell r="C49">
            <v>19.899999999999999</v>
          </cell>
          <cell r="D49">
            <v>0</v>
          </cell>
          <cell r="E49">
            <v>0</v>
          </cell>
          <cell r="F49">
            <v>0</v>
          </cell>
          <cell r="G49">
            <v>0</v>
          </cell>
          <cell r="H49">
            <v>0</v>
          </cell>
          <cell r="I49">
            <v>19.899999999999999</v>
          </cell>
          <cell r="K49" t="str">
            <v>Avici</v>
          </cell>
          <cell r="L49">
            <v>27</v>
          </cell>
          <cell r="M49">
            <v>0</v>
          </cell>
          <cell r="N49">
            <v>0</v>
          </cell>
          <cell r="O49">
            <v>0</v>
          </cell>
          <cell r="P49">
            <v>0</v>
          </cell>
          <cell r="Q49">
            <v>0</v>
          </cell>
          <cell r="R49">
            <v>27</v>
          </cell>
        </row>
        <row r="50">
          <cell r="B50" t="str">
            <v>Brocade</v>
          </cell>
          <cell r="C50">
            <v>0</v>
          </cell>
          <cell r="D50">
            <v>0</v>
          </cell>
          <cell r="E50">
            <v>0</v>
          </cell>
          <cell r="F50">
            <v>0</v>
          </cell>
          <cell r="G50">
            <v>0</v>
          </cell>
          <cell r="H50">
            <v>0</v>
          </cell>
          <cell r="I50">
            <v>0</v>
          </cell>
          <cell r="K50" t="str">
            <v>Brocade</v>
          </cell>
          <cell r="L50">
            <v>0</v>
          </cell>
          <cell r="M50">
            <v>0</v>
          </cell>
          <cell r="N50">
            <v>0</v>
          </cell>
          <cell r="O50">
            <v>0</v>
          </cell>
          <cell r="P50">
            <v>0</v>
          </cell>
          <cell r="Q50">
            <v>0</v>
          </cell>
          <cell r="R50">
            <v>0</v>
          </cell>
        </row>
        <row r="51">
          <cell r="B51" t="str">
            <v>Caspian</v>
          </cell>
          <cell r="C51">
            <v>0</v>
          </cell>
          <cell r="D51">
            <v>0</v>
          </cell>
          <cell r="E51">
            <v>0</v>
          </cell>
          <cell r="F51">
            <v>0</v>
          </cell>
          <cell r="G51">
            <v>0</v>
          </cell>
          <cell r="H51">
            <v>0</v>
          </cell>
          <cell r="I51">
            <v>0</v>
          </cell>
          <cell r="K51" t="str">
            <v>Caspian</v>
          </cell>
          <cell r="L51">
            <v>0</v>
          </cell>
          <cell r="M51">
            <v>0</v>
          </cell>
          <cell r="N51">
            <v>0</v>
          </cell>
          <cell r="O51">
            <v>0</v>
          </cell>
          <cell r="P51">
            <v>0</v>
          </cell>
          <cell r="Q51">
            <v>0</v>
          </cell>
          <cell r="R51">
            <v>0</v>
          </cell>
        </row>
        <row r="52">
          <cell r="B52" t="str">
            <v>Chiaro</v>
          </cell>
          <cell r="C52">
            <v>0</v>
          </cell>
          <cell r="D52">
            <v>0</v>
          </cell>
          <cell r="E52">
            <v>0</v>
          </cell>
          <cell r="F52">
            <v>0</v>
          </cell>
          <cell r="G52">
            <v>0</v>
          </cell>
          <cell r="H52">
            <v>0</v>
          </cell>
          <cell r="I52">
            <v>0</v>
          </cell>
          <cell r="K52" t="str">
            <v>Chiaro</v>
          </cell>
          <cell r="L52">
            <v>0</v>
          </cell>
          <cell r="M52">
            <v>0</v>
          </cell>
          <cell r="N52">
            <v>0</v>
          </cell>
          <cell r="O52">
            <v>0</v>
          </cell>
          <cell r="P52">
            <v>0</v>
          </cell>
          <cell r="Q52">
            <v>0</v>
          </cell>
          <cell r="R52">
            <v>0</v>
          </cell>
        </row>
        <row r="53">
          <cell r="B53" t="str">
            <v>Ciena</v>
          </cell>
          <cell r="C53">
            <v>0</v>
          </cell>
          <cell r="D53">
            <v>0</v>
          </cell>
          <cell r="E53">
            <v>0</v>
          </cell>
          <cell r="F53">
            <v>0</v>
          </cell>
          <cell r="G53">
            <v>0</v>
          </cell>
          <cell r="H53">
            <v>0</v>
          </cell>
          <cell r="I53">
            <v>0</v>
          </cell>
          <cell r="K53" t="str">
            <v>Ciena</v>
          </cell>
          <cell r="L53">
            <v>0</v>
          </cell>
          <cell r="M53">
            <v>0</v>
          </cell>
          <cell r="N53">
            <v>0</v>
          </cell>
          <cell r="O53">
            <v>0</v>
          </cell>
          <cell r="P53">
            <v>0</v>
          </cell>
          <cell r="Q53">
            <v>0</v>
          </cell>
          <cell r="R53">
            <v>0</v>
          </cell>
        </row>
        <row r="54">
          <cell r="B54" t="str">
            <v>Cisco</v>
          </cell>
          <cell r="C54">
            <v>172.1</v>
          </cell>
          <cell r="D54">
            <v>164</v>
          </cell>
          <cell r="E54">
            <v>13</v>
          </cell>
          <cell r="F54">
            <v>0</v>
          </cell>
          <cell r="G54">
            <v>0</v>
          </cell>
          <cell r="H54">
            <v>96</v>
          </cell>
          <cell r="I54">
            <v>445.1</v>
          </cell>
          <cell r="K54" t="str">
            <v>Cisco</v>
          </cell>
          <cell r="L54">
            <v>345</v>
          </cell>
          <cell r="M54">
            <v>3963</v>
          </cell>
          <cell r="N54">
            <v>419</v>
          </cell>
          <cell r="O54">
            <v>0</v>
          </cell>
          <cell r="P54">
            <v>0</v>
          </cell>
          <cell r="Q54">
            <v>827</v>
          </cell>
          <cell r="R54">
            <v>5554</v>
          </cell>
        </row>
        <row r="55">
          <cell r="B55" t="str">
            <v>Cosine</v>
          </cell>
          <cell r="C55">
            <v>0</v>
          </cell>
          <cell r="D55">
            <v>0</v>
          </cell>
          <cell r="E55">
            <v>2.2000000000000002</v>
          </cell>
          <cell r="F55">
            <v>0</v>
          </cell>
          <cell r="G55">
            <v>0</v>
          </cell>
          <cell r="H55">
            <v>0</v>
          </cell>
          <cell r="I55">
            <v>2.2000000000000002</v>
          </cell>
          <cell r="K55" t="str">
            <v>Cosine</v>
          </cell>
          <cell r="L55">
            <v>0</v>
          </cell>
          <cell r="M55">
            <v>0</v>
          </cell>
          <cell r="N55">
            <v>8</v>
          </cell>
          <cell r="O55">
            <v>0</v>
          </cell>
          <cell r="P55">
            <v>0</v>
          </cell>
          <cell r="Q55">
            <v>0</v>
          </cell>
          <cell r="R55">
            <v>8</v>
          </cell>
        </row>
        <row r="56">
          <cell r="B56" t="str">
            <v>ECI Telecom</v>
          </cell>
          <cell r="C56">
            <v>0</v>
          </cell>
          <cell r="D56">
            <v>0</v>
          </cell>
          <cell r="E56">
            <v>0</v>
          </cell>
          <cell r="F56">
            <v>0</v>
          </cell>
          <cell r="G56">
            <v>0</v>
          </cell>
          <cell r="H56">
            <v>0</v>
          </cell>
          <cell r="I56">
            <v>0</v>
          </cell>
          <cell r="K56" t="str">
            <v>ECI Telecom</v>
          </cell>
          <cell r="L56">
            <v>0</v>
          </cell>
          <cell r="M56">
            <v>0</v>
          </cell>
          <cell r="N56">
            <v>0</v>
          </cell>
          <cell r="O56">
            <v>0</v>
          </cell>
          <cell r="P56">
            <v>0</v>
          </cell>
          <cell r="Q56">
            <v>0</v>
          </cell>
          <cell r="R56">
            <v>0</v>
          </cell>
        </row>
        <row r="57">
          <cell r="B57" t="str">
            <v>Equipe</v>
          </cell>
          <cell r="C57">
            <v>0</v>
          </cell>
          <cell r="D57">
            <v>0</v>
          </cell>
          <cell r="E57">
            <v>0</v>
          </cell>
          <cell r="F57">
            <v>0</v>
          </cell>
          <cell r="G57">
            <v>0</v>
          </cell>
          <cell r="H57">
            <v>0</v>
          </cell>
          <cell r="I57">
            <v>0</v>
          </cell>
          <cell r="K57" t="str">
            <v>Equipe</v>
          </cell>
          <cell r="L57">
            <v>0</v>
          </cell>
          <cell r="M57">
            <v>0</v>
          </cell>
          <cell r="N57">
            <v>0</v>
          </cell>
          <cell r="O57">
            <v>0</v>
          </cell>
          <cell r="P57">
            <v>0</v>
          </cell>
          <cell r="Q57">
            <v>0</v>
          </cell>
          <cell r="R57">
            <v>0</v>
          </cell>
        </row>
        <row r="58">
          <cell r="B58" t="str">
            <v>Ericsson</v>
          </cell>
          <cell r="C58">
            <v>0</v>
          </cell>
          <cell r="D58">
            <v>0.6</v>
          </cell>
          <cell r="E58">
            <v>18</v>
          </cell>
          <cell r="F58">
            <v>0</v>
          </cell>
          <cell r="G58">
            <v>0</v>
          </cell>
          <cell r="H58">
            <v>109</v>
          </cell>
          <cell r="I58">
            <v>127.6</v>
          </cell>
          <cell r="K58" t="str">
            <v>Ericsson</v>
          </cell>
          <cell r="L58">
            <v>0</v>
          </cell>
          <cell r="M58">
            <v>8</v>
          </cell>
          <cell r="N58">
            <v>149</v>
          </cell>
          <cell r="O58">
            <v>0</v>
          </cell>
          <cell r="P58">
            <v>0</v>
          </cell>
          <cell r="Q58">
            <v>607</v>
          </cell>
          <cell r="R58">
            <v>764</v>
          </cell>
        </row>
        <row r="59">
          <cell r="B59" t="str">
            <v>Extreme</v>
          </cell>
          <cell r="C59">
            <v>0</v>
          </cell>
          <cell r="D59">
            <v>0</v>
          </cell>
          <cell r="E59">
            <v>0</v>
          </cell>
          <cell r="F59">
            <v>0</v>
          </cell>
          <cell r="G59">
            <v>0</v>
          </cell>
          <cell r="H59">
            <v>0</v>
          </cell>
          <cell r="I59">
            <v>0</v>
          </cell>
          <cell r="K59" t="str">
            <v>Extreme</v>
          </cell>
          <cell r="L59">
            <v>0</v>
          </cell>
          <cell r="M59">
            <v>0</v>
          </cell>
          <cell r="N59">
            <v>0</v>
          </cell>
          <cell r="O59">
            <v>0</v>
          </cell>
          <cell r="P59">
            <v>0</v>
          </cell>
          <cell r="Q59">
            <v>0</v>
          </cell>
          <cell r="R59">
            <v>0</v>
          </cell>
        </row>
        <row r="60">
          <cell r="B60" t="str">
            <v>Force10</v>
          </cell>
          <cell r="C60">
            <v>0</v>
          </cell>
          <cell r="D60">
            <v>0</v>
          </cell>
          <cell r="E60">
            <v>0</v>
          </cell>
          <cell r="F60">
            <v>0</v>
          </cell>
          <cell r="G60">
            <v>0</v>
          </cell>
          <cell r="H60">
            <v>0</v>
          </cell>
          <cell r="I60">
            <v>0</v>
          </cell>
          <cell r="K60" t="str">
            <v>Force10</v>
          </cell>
          <cell r="L60">
            <v>0</v>
          </cell>
          <cell r="M60">
            <v>0</v>
          </cell>
          <cell r="N60">
            <v>0</v>
          </cell>
          <cell r="O60">
            <v>0</v>
          </cell>
          <cell r="P60">
            <v>0</v>
          </cell>
          <cell r="Q60">
            <v>0</v>
          </cell>
          <cell r="R60">
            <v>0</v>
          </cell>
        </row>
        <row r="61">
          <cell r="B61" t="str">
            <v>Fujitsu</v>
          </cell>
          <cell r="C61">
            <v>0</v>
          </cell>
          <cell r="D61">
            <v>0</v>
          </cell>
          <cell r="E61">
            <v>0</v>
          </cell>
          <cell r="F61">
            <v>0</v>
          </cell>
          <cell r="G61">
            <v>0</v>
          </cell>
          <cell r="H61">
            <v>0</v>
          </cell>
          <cell r="I61">
            <v>0</v>
          </cell>
          <cell r="K61" t="str">
            <v>Fujitsu</v>
          </cell>
          <cell r="L61">
            <v>0</v>
          </cell>
          <cell r="M61">
            <v>0</v>
          </cell>
          <cell r="N61">
            <v>0</v>
          </cell>
          <cell r="O61">
            <v>0</v>
          </cell>
          <cell r="P61">
            <v>0</v>
          </cell>
          <cell r="Q61">
            <v>0</v>
          </cell>
          <cell r="R61">
            <v>0</v>
          </cell>
        </row>
        <row r="62">
          <cell r="B62" t="str">
            <v>Hammerhead Systems</v>
          </cell>
          <cell r="C62">
            <v>0</v>
          </cell>
          <cell r="D62">
            <v>0</v>
          </cell>
          <cell r="E62">
            <v>0</v>
          </cell>
          <cell r="F62">
            <v>0</v>
          </cell>
          <cell r="G62">
            <v>0</v>
          </cell>
          <cell r="H62">
            <v>0</v>
          </cell>
          <cell r="I62">
            <v>0</v>
          </cell>
          <cell r="K62" t="str">
            <v>Hammerhead Systems</v>
          </cell>
          <cell r="L62">
            <v>0</v>
          </cell>
          <cell r="M62">
            <v>0</v>
          </cell>
          <cell r="N62">
            <v>0</v>
          </cell>
          <cell r="O62">
            <v>0</v>
          </cell>
          <cell r="P62">
            <v>0</v>
          </cell>
          <cell r="Q62">
            <v>0</v>
          </cell>
          <cell r="R62">
            <v>0</v>
          </cell>
        </row>
        <row r="63">
          <cell r="B63" t="str">
            <v>Hitachi</v>
          </cell>
          <cell r="C63">
            <v>0</v>
          </cell>
          <cell r="D63">
            <v>0</v>
          </cell>
          <cell r="E63">
            <v>0</v>
          </cell>
          <cell r="F63">
            <v>0</v>
          </cell>
          <cell r="G63">
            <v>0</v>
          </cell>
          <cell r="H63">
            <v>0</v>
          </cell>
          <cell r="I63">
            <v>0</v>
          </cell>
          <cell r="K63" t="str">
            <v>Hitachi</v>
          </cell>
          <cell r="L63">
            <v>0</v>
          </cell>
          <cell r="M63">
            <v>0</v>
          </cell>
          <cell r="N63">
            <v>0</v>
          </cell>
          <cell r="O63">
            <v>0</v>
          </cell>
          <cell r="P63">
            <v>0</v>
          </cell>
          <cell r="Q63">
            <v>0</v>
          </cell>
          <cell r="R63">
            <v>0</v>
          </cell>
        </row>
        <row r="64">
          <cell r="B64" t="str">
            <v>Hitachi Cable</v>
          </cell>
          <cell r="C64">
            <v>0</v>
          </cell>
          <cell r="D64">
            <v>0</v>
          </cell>
          <cell r="E64">
            <v>0</v>
          </cell>
          <cell r="F64">
            <v>0</v>
          </cell>
          <cell r="G64">
            <v>0</v>
          </cell>
          <cell r="H64">
            <v>0</v>
          </cell>
          <cell r="I64">
            <v>0</v>
          </cell>
          <cell r="K64" t="str">
            <v>Hitachi Cable</v>
          </cell>
          <cell r="L64">
            <v>0</v>
          </cell>
          <cell r="M64">
            <v>0</v>
          </cell>
          <cell r="N64">
            <v>0</v>
          </cell>
          <cell r="O64">
            <v>0</v>
          </cell>
          <cell r="P64">
            <v>0</v>
          </cell>
          <cell r="Q64">
            <v>0</v>
          </cell>
          <cell r="R64">
            <v>0</v>
          </cell>
        </row>
        <row r="65">
          <cell r="B65" t="str">
            <v>Huawei</v>
          </cell>
          <cell r="C65">
            <v>0</v>
          </cell>
          <cell r="D65">
            <v>0</v>
          </cell>
          <cell r="E65">
            <v>0</v>
          </cell>
          <cell r="F65">
            <v>0</v>
          </cell>
          <cell r="G65">
            <v>0</v>
          </cell>
          <cell r="H65">
            <v>0</v>
          </cell>
          <cell r="I65">
            <v>0</v>
          </cell>
          <cell r="K65" t="str">
            <v>Huawei</v>
          </cell>
          <cell r="L65">
            <v>0</v>
          </cell>
          <cell r="M65">
            <v>0</v>
          </cell>
          <cell r="N65">
            <v>0</v>
          </cell>
          <cell r="O65">
            <v>0</v>
          </cell>
          <cell r="P65">
            <v>0</v>
          </cell>
          <cell r="Q65">
            <v>0</v>
          </cell>
          <cell r="R65">
            <v>0</v>
          </cell>
        </row>
        <row r="66">
          <cell r="B66" t="str">
            <v>Hyperchip</v>
          </cell>
          <cell r="C66">
            <v>0</v>
          </cell>
          <cell r="D66">
            <v>0</v>
          </cell>
          <cell r="E66">
            <v>0</v>
          </cell>
          <cell r="F66">
            <v>0</v>
          </cell>
          <cell r="G66">
            <v>0</v>
          </cell>
          <cell r="H66">
            <v>0</v>
          </cell>
          <cell r="I66">
            <v>0</v>
          </cell>
          <cell r="K66" t="str">
            <v>Hyperchip</v>
          </cell>
          <cell r="L66">
            <v>0</v>
          </cell>
          <cell r="M66">
            <v>0</v>
          </cell>
          <cell r="N66">
            <v>0</v>
          </cell>
          <cell r="O66">
            <v>0</v>
          </cell>
          <cell r="P66">
            <v>0</v>
          </cell>
          <cell r="Q66">
            <v>0</v>
          </cell>
          <cell r="R66">
            <v>0</v>
          </cell>
        </row>
        <row r="67">
          <cell r="B67" t="str">
            <v>Juniper</v>
          </cell>
          <cell r="C67">
            <v>82.2</v>
          </cell>
          <cell r="D67">
            <v>37</v>
          </cell>
          <cell r="E67">
            <v>16.399999999999999</v>
          </cell>
          <cell r="F67">
            <v>0</v>
          </cell>
          <cell r="G67">
            <v>0</v>
          </cell>
          <cell r="H67">
            <v>0</v>
          </cell>
          <cell r="I67">
            <v>135.6</v>
          </cell>
          <cell r="K67" t="str">
            <v>Juniper</v>
          </cell>
          <cell r="L67">
            <v>231</v>
          </cell>
          <cell r="M67">
            <v>231</v>
          </cell>
          <cell r="N67">
            <v>163</v>
          </cell>
          <cell r="O67">
            <v>0</v>
          </cell>
          <cell r="P67">
            <v>0</v>
          </cell>
          <cell r="Q67">
            <v>0</v>
          </cell>
          <cell r="R67">
            <v>625</v>
          </cell>
        </row>
        <row r="68">
          <cell r="B68" t="str">
            <v>Laurel Networks</v>
          </cell>
          <cell r="C68">
            <v>0</v>
          </cell>
          <cell r="D68">
            <v>0</v>
          </cell>
          <cell r="E68">
            <v>0</v>
          </cell>
          <cell r="F68">
            <v>0</v>
          </cell>
          <cell r="G68">
            <v>0</v>
          </cell>
          <cell r="H68">
            <v>0</v>
          </cell>
          <cell r="I68">
            <v>0</v>
          </cell>
          <cell r="K68" t="str">
            <v>Laurel Networks</v>
          </cell>
          <cell r="L68">
            <v>0</v>
          </cell>
          <cell r="M68">
            <v>0</v>
          </cell>
          <cell r="N68">
            <v>0</v>
          </cell>
          <cell r="O68">
            <v>0</v>
          </cell>
          <cell r="P68">
            <v>0</v>
          </cell>
          <cell r="Q68">
            <v>0</v>
          </cell>
          <cell r="R68">
            <v>0</v>
          </cell>
        </row>
        <row r="69">
          <cell r="B69" t="str">
            <v>Lucent</v>
          </cell>
          <cell r="C69">
            <v>0</v>
          </cell>
          <cell r="D69">
            <v>0</v>
          </cell>
          <cell r="E69">
            <v>0</v>
          </cell>
          <cell r="F69">
            <v>0</v>
          </cell>
          <cell r="G69">
            <v>0</v>
          </cell>
          <cell r="H69">
            <v>0</v>
          </cell>
          <cell r="I69">
            <v>0</v>
          </cell>
          <cell r="K69" t="str">
            <v>Lucent</v>
          </cell>
          <cell r="L69">
            <v>0</v>
          </cell>
          <cell r="M69">
            <v>0</v>
          </cell>
          <cell r="N69">
            <v>0</v>
          </cell>
          <cell r="O69">
            <v>0</v>
          </cell>
          <cell r="P69">
            <v>0</v>
          </cell>
          <cell r="Q69">
            <v>0</v>
          </cell>
          <cell r="R69">
            <v>0</v>
          </cell>
        </row>
        <row r="70">
          <cell r="B70" t="str">
            <v>NEC</v>
          </cell>
          <cell r="C70">
            <v>0</v>
          </cell>
          <cell r="D70">
            <v>0</v>
          </cell>
          <cell r="E70">
            <v>0</v>
          </cell>
          <cell r="F70">
            <v>0</v>
          </cell>
          <cell r="G70">
            <v>0</v>
          </cell>
          <cell r="H70">
            <v>0</v>
          </cell>
          <cell r="I70">
            <v>0</v>
          </cell>
          <cell r="K70" t="str">
            <v>NEC</v>
          </cell>
          <cell r="L70">
            <v>0</v>
          </cell>
          <cell r="M70">
            <v>0</v>
          </cell>
          <cell r="N70">
            <v>0</v>
          </cell>
          <cell r="O70">
            <v>0</v>
          </cell>
          <cell r="P70">
            <v>0</v>
          </cell>
          <cell r="Q70">
            <v>0</v>
          </cell>
          <cell r="R70">
            <v>0</v>
          </cell>
        </row>
        <row r="71">
          <cell r="B71" t="str">
            <v>Nokia Siemens Networks</v>
          </cell>
          <cell r="C71">
            <v>0</v>
          </cell>
          <cell r="D71">
            <v>0</v>
          </cell>
          <cell r="E71">
            <v>0</v>
          </cell>
          <cell r="F71">
            <v>0</v>
          </cell>
          <cell r="G71">
            <v>0</v>
          </cell>
          <cell r="H71">
            <v>0</v>
          </cell>
          <cell r="I71">
            <v>0</v>
          </cell>
          <cell r="K71" t="str">
            <v>Nokia Siemens Networks</v>
          </cell>
          <cell r="L71">
            <v>0</v>
          </cell>
          <cell r="M71">
            <v>0</v>
          </cell>
          <cell r="N71">
            <v>0</v>
          </cell>
          <cell r="O71">
            <v>0</v>
          </cell>
          <cell r="P71">
            <v>0</v>
          </cell>
          <cell r="Q71">
            <v>0</v>
          </cell>
          <cell r="R71">
            <v>0</v>
          </cell>
        </row>
        <row r="72">
          <cell r="B72" t="str">
            <v>Nortel</v>
          </cell>
          <cell r="C72">
            <v>0</v>
          </cell>
          <cell r="D72">
            <v>0</v>
          </cell>
          <cell r="E72">
            <v>7.5</v>
          </cell>
          <cell r="F72">
            <v>0</v>
          </cell>
          <cell r="G72">
            <v>0</v>
          </cell>
          <cell r="H72">
            <v>67</v>
          </cell>
          <cell r="I72">
            <v>74.5</v>
          </cell>
          <cell r="K72" t="str">
            <v>Nortel</v>
          </cell>
          <cell r="L72">
            <v>0</v>
          </cell>
          <cell r="M72">
            <v>0</v>
          </cell>
          <cell r="N72">
            <v>38</v>
          </cell>
          <cell r="O72">
            <v>0</v>
          </cell>
          <cell r="P72">
            <v>0</v>
          </cell>
          <cell r="Q72">
            <v>292</v>
          </cell>
          <cell r="R72">
            <v>330</v>
          </cell>
        </row>
        <row r="73">
          <cell r="B73" t="str">
            <v>Procket</v>
          </cell>
          <cell r="C73">
            <v>0</v>
          </cell>
          <cell r="D73">
            <v>0</v>
          </cell>
          <cell r="E73">
            <v>0</v>
          </cell>
          <cell r="F73">
            <v>0</v>
          </cell>
          <cell r="G73">
            <v>0</v>
          </cell>
          <cell r="H73">
            <v>0</v>
          </cell>
          <cell r="I73">
            <v>0</v>
          </cell>
          <cell r="K73" t="str">
            <v>Procket</v>
          </cell>
          <cell r="L73">
            <v>0</v>
          </cell>
          <cell r="M73">
            <v>0</v>
          </cell>
          <cell r="N73">
            <v>0</v>
          </cell>
          <cell r="O73">
            <v>0</v>
          </cell>
          <cell r="P73">
            <v>0</v>
          </cell>
          <cell r="Q73">
            <v>0</v>
          </cell>
          <cell r="R73">
            <v>0</v>
          </cell>
        </row>
        <row r="74">
          <cell r="B74" t="str">
            <v>Quarry</v>
          </cell>
          <cell r="C74">
            <v>0</v>
          </cell>
          <cell r="D74">
            <v>0</v>
          </cell>
          <cell r="E74">
            <v>0</v>
          </cell>
          <cell r="F74">
            <v>0</v>
          </cell>
          <cell r="G74">
            <v>0</v>
          </cell>
          <cell r="H74">
            <v>0</v>
          </cell>
          <cell r="I74">
            <v>0</v>
          </cell>
          <cell r="K74" t="str">
            <v>Quarry</v>
          </cell>
          <cell r="L74">
            <v>0</v>
          </cell>
          <cell r="M74">
            <v>0</v>
          </cell>
          <cell r="N74">
            <v>0</v>
          </cell>
          <cell r="O74">
            <v>0</v>
          </cell>
          <cell r="P74">
            <v>0</v>
          </cell>
          <cell r="Q74">
            <v>0</v>
          </cell>
          <cell r="R74">
            <v>0</v>
          </cell>
        </row>
        <row r="75">
          <cell r="B75" t="str">
            <v>Redback</v>
          </cell>
          <cell r="C75">
            <v>0</v>
          </cell>
          <cell r="D75">
            <v>0</v>
          </cell>
          <cell r="E75">
            <v>0</v>
          </cell>
          <cell r="F75">
            <v>0</v>
          </cell>
          <cell r="G75">
            <v>0</v>
          </cell>
          <cell r="H75">
            <v>0</v>
          </cell>
          <cell r="I75">
            <v>0</v>
          </cell>
          <cell r="K75" t="str">
            <v>Redback</v>
          </cell>
          <cell r="L75">
            <v>0</v>
          </cell>
          <cell r="M75">
            <v>0</v>
          </cell>
          <cell r="N75">
            <v>0</v>
          </cell>
          <cell r="O75">
            <v>0</v>
          </cell>
          <cell r="P75">
            <v>0</v>
          </cell>
          <cell r="Q75">
            <v>0</v>
          </cell>
          <cell r="R75">
            <v>0</v>
          </cell>
        </row>
        <row r="76">
          <cell r="B76" t="str">
            <v>Riverstone</v>
          </cell>
          <cell r="C76">
            <v>0</v>
          </cell>
          <cell r="D76">
            <v>0</v>
          </cell>
          <cell r="E76">
            <v>0</v>
          </cell>
          <cell r="F76">
            <v>0</v>
          </cell>
          <cell r="G76">
            <v>0</v>
          </cell>
          <cell r="H76">
            <v>0</v>
          </cell>
          <cell r="I76">
            <v>0</v>
          </cell>
          <cell r="K76" t="str">
            <v>Riverstone</v>
          </cell>
          <cell r="L76">
            <v>0</v>
          </cell>
          <cell r="M76">
            <v>0</v>
          </cell>
          <cell r="N76">
            <v>0</v>
          </cell>
          <cell r="O76">
            <v>0</v>
          </cell>
          <cell r="P76">
            <v>0</v>
          </cell>
          <cell r="Q76">
            <v>0</v>
          </cell>
          <cell r="R76">
            <v>0</v>
          </cell>
        </row>
        <row r="77">
          <cell r="B77" t="str">
            <v>Tellabs</v>
          </cell>
          <cell r="C77">
            <v>0</v>
          </cell>
          <cell r="D77">
            <v>0</v>
          </cell>
          <cell r="E77">
            <v>0</v>
          </cell>
          <cell r="F77">
            <v>0</v>
          </cell>
          <cell r="G77">
            <v>0</v>
          </cell>
          <cell r="H77">
            <v>0</v>
          </cell>
          <cell r="I77">
            <v>0</v>
          </cell>
          <cell r="K77" t="str">
            <v>Tellabs</v>
          </cell>
          <cell r="L77">
            <v>0</v>
          </cell>
          <cell r="M77">
            <v>0</v>
          </cell>
          <cell r="N77">
            <v>0</v>
          </cell>
          <cell r="O77">
            <v>0</v>
          </cell>
          <cell r="P77">
            <v>0</v>
          </cell>
          <cell r="Q77">
            <v>0</v>
          </cell>
          <cell r="R77">
            <v>0</v>
          </cell>
        </row>
        <row r="78">
          <cell r="B78" t="str">
            <v>ZTE</v>
          </cell>
          <cell r="C78">
            <v>0</v>
          </cell>
          <cell r="D78">
            <v>0</v>
          </cell>
          <cell r="E78">
            <v>0</v>
          </cell>
          <cell r="F78">
            <v>0</v>
          </cell>
          <cell r="G78">
            <v>0</v>
          </cell>
          <cell r="H78">
            <v>0</v>
          </cell>
          <cell r="I78">
            <v>0</v>
          </cell>
          <cell r="K78" t="str">
            <v>ZTE</v>
          </cell>
          <cell r="L78">
            <v>0</v>
          </cell>
          <cell r="M78">
            <v>0</v>
          </cell>
          <cell r="N78">
            <v>0</v>
          </cell>
          <cell r="O78">
            <v>0</v>
          </cell>
          <cell r="P78">
            <v>0</v>
          </cell>
          <cell r="Q78">
            <v>0</v>
          </cell>
          <cell r="R78">
            <v>0</v>
          </cell>
        </row>
        <row r="79">
          <cell r="B79" t="str">
            <v>Other</v>
          </cell>
          <cell r="C79">
            <v>0</v>
          </cell>
          <cell r="D79">
            <v>0</v>
          </cell>
          <cell r="E79">
            <v>0</v>
          </cell>
          <cell r="F79">
            <v>0</v>
          </cell>
          <cell r="G79">
            <v>0</v>
          </cell>
          <cell r="H79">
            <v>0</v>
          </cell>
          <cell r="I79">
            <v>0</v>
          </cell>
          <cell r="K79" t="str">
            <v>Other</v>
          </cell>
          <cell r="L79">
            <v>0</v>
          </cell>
          <cell r="M79">
            <v>0</v>
          </cell>
          <cell r="N79">
            <v>0</v>
          </cell>
          <cell r="O79">
            <v>0</v>
          </cell>
          <cell r="P79">
            <v>0</v>
          </cell>
          <cell r="Q79">
            <v>0</v>
          </cell>
          <cell r="R79">
            <v>0</v>
          </cell>
        </row>
        <row r="80">
          <cell r="B80" t="str">
            <v>Total</v>
          </cell>
          <cell r="C80">
            <v>274.2</v>
          </cell>
          <cell r="D80">
            <v>201.6</v>
          </cell>
          <cell r="E80">
            <v>62.1</v>
          </cell>
          <cell r="F80">
            <v>0</v>
          </cell>
          <cell r="G80">
            <v>0</v>
          </cell>
          <cell r="H80">
            <v>506</v>
          </cell>
          <cell r="I80">
            <v>1043.9000000000001</v>
          </cell>
          <cell r="K80" t="str">
            <v>Total</v>
          </cell>
          <cell r="L80">
            <v>603</v>
          </cell>
          <cell r="M80">
            <v>4202</v>
          </cell>
          <cell r="N80">
            <v>795</v>
          </cell>
          <cell r="O80">
            <v>0</v>
          </cell>
          <cell r="P80">
            <v>0</v>
          </cell>
          <cell r="Q80">
            <v>3690</v>
          </cell>
          <cell r="R80">
            <v>9290</v>
          </cell>
        </row>
        <row r="83">
          <cell r="B83" t="str">
            <v>Vendor</v>
          </cell>
          <cell r="C83" t="str">
            <v>Core IP/MPLS</v>
          </cell>
          <cell r="D83" t="str">
            <v xml:space="preserve">Edge IP/MPLS </v>
          </cell>
          <cell r="E83" t="str">
            <v>Subscriber Service Router</v>
          </cell>
          <cell r="F83" t="str">
            <v>BRAS</v>
          </cell>
          <cell r="G83" t="str">
            <v>IP/Ethernet</v>
          </cell>
          <cell r="H83" t="str">
            <v>ATM/MPLS</v>
          </cell>
          <cell r="I83" t="str">
            <v>Total IPS</v>
          </cell>
          <cell r="K83" t="str">
            <v>Vendor</v>
          </cell>
          <cell r="L83" t="str">
            <v>Core IP/MPLS</v>
          </cell>
          <cell r="M83" t="str">
            <v xml:space="preserve">Edge IP/MPLS </v>
          </cell>
          <cell r="N83" t="str">
            <v>Subscriber Service Router</v>
          </cell>
          <cell r="O83" t="str">
            <v>BRAS</v>
          </cell>
          <cell r="P83" t="str">
            <v>IP/Ethernet</v>
          </cell>
          <cell r="Q83" t="str">
            <v>ATM/MPLS</v>
          </cell>
          <cell r="R83" t="str">
            <v>Total IPS</v>
          </cell>
        </row>
        <row r="84">
          <cell r="B84" t="str">
            <v>Alaxala Networks</v>
          </cell>
          <cell r="I84">
            <v>0</v>
          </cell>
          <cell r="K84" t="str">
            <v>Alaxala Networks</v>
          </cell>
          <cell r="R84">
            <v>0</v>
          </cell>
        </row>
        <row r="85">
          <cell r="B85" t="str">
            <v>Alcatel-Lucent</v>
          </cell>
          <cell r="C85">
            <v>0</v>
          </cell>
          <cell r="D85">
            <v>0</v>
          </cell>
          <cell r="E85">
            <v>5</v>
          </cell>
          <cell r="F85">
            <v>0</v>
          </cell>
          <cell r="G85">
            <v>0</v>
          </cell>
          <cell r="H85">
            <v>184</v>
          </cell>
          <cell r="I85">
            <v>189</v>
          </cell>
          <cell r="K85" t="str">
            <v>Alcatel-Lucent</v>
          </cell>
          <cell r="L85">
            <v>0</v>
          </cell>
          <cell r="M85">
            <v>0</v>
          </cell>
          <cell r="N85">
            <v>24</v>
          </cell>
          <cell r="O85">
            <v>0</v>
          </cell>
          <cell r="P85">
            <v>0</v>
          </cell>
          <cell r="Q85">
            <v>1566</v>
          </cell>
          <cell r="R85">
            <v>1590</v>
          </cell>
        </row>
        <row r="86">
          <cell r="B86" t="str">
            <v>Atrica</v>
          </cell>
          <cell r="I86">
            <v>0</v>
          </cell>
          <cell r="K86" t="str">
            <v>Atrica</v>
          </cell>
          <cell r="R86">
            <v>0</v>
          </cell>
        </row>
        <row r="87">
          <cell r="B87" t="str">
            <v>Avici</v>
          </cell>
          <cell r="C87">
            <v>7.5</v>
          </cell>
          <cell r="D87">
            <v>0</v>
          </cell>
          <cell r="E87">
            <v>0</v>
          </cell>
          <cell r="F87">
            <v>0</v>
          </cell>
          <cell r="G87">
            <v>0</v>
          </cell>
          <cell r="H87">
            <v>0</v>
          </cell>
          <cell r="I87">
            <v>7.5</v>
          </cell>
          <cell r="K87" t="str">
            <v>Avici</v>
          </cell>
          <cell r="L87">
            <v>10</v>
          </cell>
          <cell r="M87">
            <v>0</v>
          </cell>
          <cell r="N87">
            <v>0</v>
          </cell>
          <cell r="O87">
            <v>0</v>
          </cell>
          <cell r="P87">
            <v>0</v>
          </cell>
          <cell r="Q87">
            <v>0</v>
          </cell>
          <cell r="R87">
            <v>10</v>
          </cell>
        </row>
        <row r="88">
          <cell r="B88" t="str">
            <v>Brocade</v>
          </cell>
          <cell r="C88">
            <v>0</v>
          </cell>
          <cell r="D88">
            <v>0</v>
          </cell>
          <cell r="E88">
            <v>0</v>
          </cell>
          <cell r="F88">
            <v>0</v>
          </cell>
          <cell r="G88">
            <v>0</v>
          </cell>
          <cell r="H88">
            <v>0</v>
          </cell>
          <cell r="I88">
            <v>0</v>
          </cell>
          <cell r="K88" t="str">
            <v>Brocade</v>
          </cell>
          <cell r="L88">
            <v>0</v>
          </cell>
          <cell r="M88">
            <v>0</v>
          </cell>
          <cell r="N88">
            <v>0</v>
          </cell>
          <cell r="O88">
            <v>0</v>
          </cell>
          <cell r="P88">
            <v>0</v>
          </cell>
          <cell r="Q88">
            <v>0</v>
          </cell>
          <cell r="R88">
            <v>0</v>
          </cell>
        </row>
        <row r="89">
          <cell r="B89" t="str">
            <v>Caspian</v>
          </cell>
          <cell r="C89">
            <v>0</v>
          </cell>
          <cell r="D89">
            <v>0</v>
          </cell>
          <cell r="E89">
            <v>0</v>
          </cell>
          <cell r="F89">
            <v>0</v>
          </cell>
          <cell r="G89">
            <v>0</v>
          </cell>
          <cell r="H89">
            <v>0</v>
          </cell>
          <cell r="I89">
            <v>0</v>
          </cell>
          <cell r="K89" t="str">
            <v>Caspian</v>
          </cell>
          <cell r="L89">
            <v>0</v>
          </cell>
          <cell r="M89">
            <v>0</v>
          </cell>
          <cell r="N89">
            <v>0</v>
          </cell>
          <cell r="O89">
            <v>0</v>
          </cell>
          <cell r="P89">
            <v>0</v>
          </cell>
          <cell r="Q89">
            <v>0</v>
          </cell>
          <cell r="R89">
            <v>0</v>
          </cell>
        </row>
        <row r="90">
          <cell r="B90" t="str">
            <v>Chiaro</v>
          </cell>
          <cell r="C90">
            <v>0</v>
          </cell>
          <cell r="D90">
            <v>0</v>
          </cell>
          <cell r="E90">
            <v>0</v>
          </cell>
          <cell r="F90">
            <v>0</v>
          </cell>
          <cell r="G90">
            <v>0</v>
          </cell>
          <cell r="H90">
            <v>0</v>
          </cell>
          <cell r="I90">
            <v>0</v>
          </cell>
          <cell r="K90" t="str">
            <v>Chiaro</v>
          </cell>
          <cell r="L90">
            <v>0</v>
          </cell>
          <cell r="M90">
            <v>0</v>
          </cell>
          <cell r="N90">
            <v>0</v>
          </cell>
          <cell r="O90">
            <v>0</v>
          </cell>
          <cell r="P90">
            <v>0</v>
          </cell>
          <cell r="Q90">
            <v>0</v>
          </cell>
          <cell r="R90">
            <v>0</v>
          </cell>
        </row>
        <row r="91">
          <cell r="B91" t="str">
            <v>Ciena</v>
          </cell>
          <cell r="C91">
            <v>0</v>
          </cell>
          <cell r="D91">
            <v>0</v>
          </cell>
          <cell r="E91">
            <v>0</v>
          </cell>
          <cell r="F91">
            <v>0</v>
          </cell>
          <cell r="G91">
            <v>0</v>
          </cell>
          <cell r="H91">
            <v>0</v>
          </cell>
          <cell r="I91">
            <v>0</v>
          </cell>
          <cell r="K91" t="str">
            <v>Ciena</v>
          </cell>
          <cell r="L91">
            <v>0</v>
          </cell>
          <cell r="M91">
            <v>0</v>
          </cell>
          <cell r="N91">
            <v>0</v>
          </cell>
          <cell r="O91">
            <v>0</v>
          </cell>
          <cell r="P91">
            <v>0</v>
          </cell>
          <cell r="Q91">
            <v>0</v>
          </cell>
          <cell r="R91">
            <v>0</v>
          </cell>
        </row>
        <row r="92">
          <cell r="B92" t="str">
            <v>Cisco</v>
          </cell>
          <cell r="C92">
            <v>159.4</v>
          </cell>
          <cell r="D92">
            <v>152.4</v>
          </cell>
          <cell r="E92">
            <v>8.1999999999999993</v>
          </cell>
          <cell r="F92">
            <v>0</v>
          </cell>
          <cell r="G92">
            <v>0</v>
          </cell>
          <cell r="H92">
            <v>61.4</v>
          </cell>
          <cell r="I92">
            <v>381.4</v>
          </cell>
          <cell r="K92" t="str">
            <v>Cisco</v>
          </cell>
          <cell r="L92">
            <v>318</v>
          </cell>
          <cell r="M92">
            <v>3824</v>
          </cell>
          <cell r="N92">
            <v>258</v>
          </cell>
          <cell r="O92">
            <v>0</v>
          </cell>
          <cell r="P92">
            <v>0</v>
          </cell>
          <cell r="Q92">
            <v>504</v>
          </cell>
          <cell r="R92">
            <v>4904</v>
          </cell>
        </row>
        <row r="93">
          <cell r="B93" t="str">
            <v>Cosine</v>
          </cell>
          <cell r="C93">
            <v>0</v>
          </cell>
          <cell r="D93">
            <v>0</v>
          </cell>
          <cell r="E93">
            <v>3.1</v>
          </cell>
          <cell r="F93">
            <v>0</v>
          </cell>
          <cell r="G93">
            <v>0</v>
          </cell>
          <cell r="H93">
            <v>0</v>
          </cell>
          <cell r="I93">
            <v>3.1</v>
          </cell>
          <cell r="K93" t="str">
            <v>Cosine</v>
          </cell>
          <cell r="L93">
            <v>0</v>
          </cell>
          <cell r="M93">
            <v>0</v>
          </cell>
          <cell r="N93">
            <v>11</v>
          </cell>
          <cell r="O93">
            <v>0</v>
          </cell>
          <cell r="P93">
            <v>0</v>
          </cell>
          <cell r="Q93">
            <v>0</v>
          </cell>
          <cell r="R93">
            <v>11</v>
          </cell>
        </row>
        <row r="94">
          <cell r="B94" t="str">
            <v>ECI Telecom</v>
          </cell>
          <cell r="C94">
            <v>0</v>
          </cell>
          <cell r="D94">
            <v>0</v>
          </cell>
          <cell r="E94">
            <v>0</v>
          </cell>
          <cell r="F94">
            <v>0</v>
          </cell>
          <cell r="G94">
            <v>0</v>
          </cell>
          <cell r="H94">
            <v>0</v>
          </cell>
          <cell r="I94">
            <v>0</v>
          </cell>
          <cell r="K94" t="str">
            <v>ECI Telecom</v>
          </cell>
          <cell r="L94">
            <v>0</v>
          </cell>
          <cell r="M94">
            <v>0</v>
          </cell>
          <cell r="N94">
            <v>0</v>
          </cell>
          <cell r="O94">
            <v>0</v>
          </cell>
          <cell r="P94">
            <v>0</v>
          </cell>
          <cell r="Q94">
            <v>0</v>
          </cell>
          <cell r="R94">
            <v>0</v>
          </cell>
        </row>
        <row r="95">
          <cell r="B95" t="str">
            <v>Equipe</v>
          </cell>
          <cell r="C95">
            <v>0</v>
          </cell>
          <cell r="D95">
            <v>0</v>
          </cell>
          <cell r="E95">
            <v>0</v>
          </cell>
          <cell r="F95">
            <v>0</v>
          </cell>
          <cell r="G95">
            <v>0</v>
          </cell>
          <cell r="H95">
            <v>0</v>
          </cell>
          <cell r="I95">
            <v>0</v>
          </cell>
          <cell r="K95" t="str">
            <v>Equipe</v>
          </cell>
          <cell r="L95">
            <v>0</v>
          </cell>
          <cell r="M95">
            <v>0</v>
          </cell>
          <cell r="N95">
            <v>0</v>
          </cell>
          <cell r="O95">
            <v>0</v>
          </cell>
          <cell r="P95">
            <v>0</v>
          </cell>
          <cell r="Q95">
            <v>0</v>
          </cell>
          <cell r="R95">
            <v>0</v>
          </cell>
        </row>
        <row r="96">
          <cell r="B96" t="str">
            <v>Ericsson</v>
          </cell>
          <cell r="C96">
            <v>0</v>
          </cell>
          <cell r="D96">
            <v>0.5</v>
          </cell>
          <cell r="E96">
            <v>11</v>
          </cell>
          <cell r="F96">
            <v>0</v>
          </cell>
          <cell r="G96">
            <v>0</v>
          </cell>
          <cell r="H96">
            <v>118</v>
          </cell>
          <cell r="I96">
            <v>129.5</v>
          </cell>
          <cell r="K96" t="str">
            <v>Ericsson</v>
          </cell>
          <cell r="L96">
            <v>0</v>
          </cell>
          <cell r="M96">
            <v>7</v>
          </cell>
          <cell r="N96">
            <v>92</v>
          </cell>
          <cell r="O96">
            <v>0</v>
          </cell>
          <cell r="P96">
            <v>0</v>
          </cell>
          <cell r="Q96">
            <v>663</v>
          </cell>
          <cell r="R96">
            <v>762</v>
          </cell>
        </row>
        <row r="97">
          <cell r="B97" t="str">
            <v>Extreme</v>
          </cell>
          <cell r="C97">
            <v>0</v>
          </cell>
          <cell r="D97">
            <v>0</v>
          </cell>
          <cell r="E97">
            <v>0</v>
          </cell>
          <cell r="F97">
            <v>0</v>
          </cell>
          <cell r="G97">
            <v>0</v>
          </cell>
          <cell r="H97">
            <v>0</v>
          </cell>
          <cell r="I97">
            <v>0</v>
          </cell>
          <cell r="K97" t="str">
            <v>Extreme</v>
          </cell>
          <cell r="L97">
            <v>0</v>
          </cell>
          <cell r="M97">
            <v>0</v>
          </cell>
          <cell r="N97">
            <v>0</v>
          </cell>
          <cell r="O97">
            <v>0</v>
          </cell>
          <cell r="P97">
            <v>0</v>
          </cell>
          <cell r="Q97">
            <v>0</v>
          </cell>
          <cell r="R97">
            <v>0</v>
          </cell>
        </row>
        <row r="98">
          <cell r="B98" t="str">
            <v>Force10</v>
          </cell>
          <cell r="C98">
            <v>0</v>
          </cell>
          <cell r="D98">
            <v>0</v>
          </cell>
          <cell r="E98">
            <v>0</v>
          </cell>
          <cell r="F98">
            <v>0</v>
          </cell>
          <cell r="G98">
            <v>0</v>
          </cell>
          <cell r="H98">
            <v>0</v>
          </cell>
          <cell r="I98">
            <v>0</v>
          </cell>
          <cell r="K98" t="str">
            <v>Force10</v>
          </cell>
          <cell r="L98">
            <v>0</v>
          </cell>
          <cell r="M98">
            <v>0</v>
          </cell>
          <cell r="N98">
            <v>0</v>
          </cell>
          <cell r="O98">
            <v>0</v>
          </cell>
          <cell r="P98">
            <v>0</v>
          </cell>
          <cell r="Q98">
            <v>0</v>
          </cell>
          <cell r="R98">
            <v>0</v>
          </cell>
        </row>
        <row r="99">
          <cell r="B99" t="str">
            <v>Fujitsu</v>
          </cell>
          <cell r="C99">
            <v>0</v>
          </cell>
          <cell r="D99">
            <v>0</v>
          </cell>
          <cell r="E99">
            <v>0</v>
          </cell>
          <cell r="F99">
            <v>0</v>
          </cell>
          <cell r="G99">
            <v>0</v>
          </cell>
          <cell r="H99">
            <v>0</v>
          </cell>
          <cell r="I99">
            <v>0</v>
          </cell>
          <cell r="K99" t="str">
            <v>Fujitsu</v>
          </cell>
          <cell r="L99">
            <v>0</v>
          </cell>
          <cell r="M99">
            <v>0</v>
          </cell>
          <cell r="N99">
            <v>0</v>
          </cell>
          <cell r="O99">
            <v>0</v>
          </cell>
          <cell r="P99">
            <v>0</v>
          </cell>
          <cell r="Q99">
            <v>0</v>
          </cell>
          <cell r="R99">
            <v>0</v>
          </cell>
        </row>
        <row r="100">
          <cell r="B100" t="str">
            <v>Hammerhead Systems</v>
          </cell>
          <cell r="C100">
            <v>0</v>
          </cell>
          <cell r="D100">
            <v>0</v>
          </cell>
          <cell r="E100">
            <v>0</v>
          </cell>
          <cell r="F100">
            <v>0</v>
          </cell>
          <cell r="G100">
            <v>0</v>
          </cell>
          <cell r="H100">
            <v>0</v>
          </cell>
          <cell r="I100">
            <v>0</v>
          </cell>
          <cell r="K100" t="str">
            <v>Hammerhead Systems</v>
          </cell>
          <cell r="L100">
            <v>0</v>
          </cell>
          <cell r="M100">
            <v>0</v>
          </cell>
          <cell r="N100">
            <v>0</v>
          </cell>
          <cell r="O100">
            <v>0</v>
          </cell>
          <cell r="P100">
            <v>0</v>
          </cell>
          <cell r="Q100">
            <v>0</v>
          </cell>
          <cell r="R100">
            <v>0</v>
          </cell>
        </row>
        <row r="101">
          <cell r="B101" t="str">
            <v>Hitachi</v>
          </cell>
          <cell r="C101">
            <v>0</v>
          </cell>
          <cell r="D101">
            <v>0</v>
          </cell>
          <cell r="E101">
            <v>0</v>
          </cell>
          <cell r="F101">
            <v>0</v>
          </cell>
          <cell r="G101">
            <v>0</v>
          </cell>
          <cell r="H101">
            <v>0</v>
          </cell>
          <cell r="I101">
            <v>0</v>
          </cell>
          <cell r="K101" t="str">
            <v>Hitachi</v>
          </cell>
          <cell r="L101">
            <v>0</v>
          </cell>
          <cell r="M101">
            <v>0</v>
          </cell>
          <cell r="N101">
            <v>0</v>
          </cell>
          <cell r="O101">
            <v>0</v>
          </cell>
          <cell r="P101">
            <v>0</v>
          </cell>
          <cell r="Q101">
            <v>0</v>
          </cell>
          <cell r="R101">
            <v>0</v>
          </cell>
        </row>
        <row r="102">
          <cell r="B102" t="str">
            <v>Hitachi Cable</v>
          </cell>
          <cell r="C102">
            <v>0</v>
          </cell>
          <cell r="D102">
            <v>0</v>
          </cell>
          <cell r="E102">
            <v>0</v>
          </cell>
          <cell r="F102">
            <v>0</v>
          </cell>
          <cell r="G102">
            <v>0</v>
          </cell>
          <cell r="H102">
            <v>0</v>
          </cell>
          <cell r="I102">
            <v>0</v>
          </cell>
          <cell r="K102" t="str">
            <v>Hitachi Cable</v>
          </cell>
          <cell r="L102">
            <v>0</v>
          </cell>
          <cell r="M102">
            <v>0</v>
          </cell>
          <cell r="N102">
            <v>0</v>
          </cell>
          <cell r="O102">
            <v>0</v>
          </cell>
          <cell r="P102">
            <v>0</v>
          </cell>
          <cell r="Q102">
            <v>0</v>
          </cell>
          <cell r="R102">
            <v>0</v>
          </cell>
        </row>
        <row r="103">
          <cell r="B103" t="str">
            <v>Huawei</v>
          </cell>
          <cell r="C103">
            <v>0</v>
          </cell>
          <cell r="D103">
            <v>0</v>
          </cell>
          <cell r="E103">
            <v>0</v>
          </cell>
          <cell r="F103">
            <v>0</v>
          </cell>
          <cell r="G103">
            <v>0</v>
          </cell>
          <cell r="H103">
            <v>0</v>
          </cell>
          <cell r="I103">
            <v>0</v>
          </cell>
          <cell r="K103" t="str">
            <v>Huawei</v>
          </cell>
          <cell r="L103">
            <v>0</v>
          </cell>
          <cell r="M103">
            <v>0</v>
          </cell>
          <cell r="N103">
            <v>0</v>
          </cell>
          <cell r="O103">
            <v>0</v>
          </cell>
          <cell r="P103">
            <v>0</v>
          </cell>
          <cell r="Q103">
            <v>0</v>
          </cell>
          <cell r="R103">
            <v>0</v>
          </cell>
        </row>
        <row r="104">
          <cell r="B104" t="str">
            <v>Hyperchip</v>
          </cell>
          <cell r="C104">
            <v>0</v>
          </cell>
          <cell r="D104">
            <v>0</v>
          </cell>
          <cell r="E104">
            <v>0</v>
          </cell>
          <cell r="F104">
            <v>0</v>
          </cell>
          <cell r="G104">
            <v>0</v>
          </cell>
          <cell r="H104">
            <v>0</v>
          </cell>
          <cell r="I104">
            <v>0</v>
          </cell>
          <cell r="K104" t="str">
            <v>Hyperchip</v>
          </cell>
          <cell r="L104">
            <v>0</v>
          </cell>
          <cell r="M104">
            <v>0</v>
          </cell>
          <cell r="N104">
            <v>0</v>
          </cell>
          <cell r="O104">
            <v>0</v>
          </cell>
          <cell r="P104">
            <v>0</v>
          </cell>
          <cell r="Q104">
            <v>0</v>
          </cell>
          <cell r="R104">
            <v>0</v>
          </cell>
        </row>
        <row r="105">
          <cell r="B105" t="str">
            <v>Juniper</v>
          </cell>
          <cell r="C105">
            <v>76</v>
          </cell>
          <cell r="D105">
            <v>32</v>
          </cell>
          <cell r="E105">
            <v>16.399999999999999</v>
          </cell>
          <cell r="F105">
            <v>0</v>
          </cell>
          <cell r="G105">
            <v>0</v>
          </cell>
          <cell r="H105">
            <v>0</v>
          </cell>
          <cell r="I105">
            <v>124.4</v>
          </cell>
          <cell r="K105" t="str">
            <v>Juniper</v>
          </cell>
          <cell r="L105">
            <v>293</v>
          </cell>
          <cell r="M105">
            <v>293</v>
          </cell>
          <cell r="N105">
            <v>142</v>
          </cell>
          <cell r="O105">
            <v>0</v>
          </cell>
          <cell r="P105">
            <v>0</v>
          </cell>
          <cell r="Q105">
            <v>0</v>
          </cell>
          <cell r="R105">
            <v>728</v>
          </cell>
        </row>
        <row r="106">
          <cell r="B106" t="str">
            <v>Laurel Networks</v>
          </cell>
          <cell r="C106">
            <v>0</v>
          </cell>
          <cell r="D106">
            <v>0</v>
          </cell>
          <cell r="E106">
            <v>0</v>
          </cell>
          <cell r="F106">
            <v>0</v>
          </cell>
          <cell r="G106">
            <v>0</v>
          </cell>
          <cell r="H106">
            <v>0</v>
          </cell>
          <cell r="I106">
            <v>0</v>
          </cell>
          <cell r="K106" t="str">
            <v>Laurel Networks</v>
          </cell>
          <cell r="L106">
            <v>0</v>
          </cell>
          <cell r="M106">
            <v>0</v>
          </cell>
          <cell r="N106">
            <v>0</v>
          </cell>
          <cell r="O106">
            <v>0</v>
          </cell>
          <cell r="P106">
            <v>0</v>
          </cell>
          <cell r="Q106">
            <v>0</v>
          </cell>
          <cell r="R106">
            <v>0</v>
          </cell>
        </row>
        <row r="107">
          <cell r="B107" t="str">
            <v>Lucent</v>
          </cell>
          <cell r="C107">
            <v>0</v>
          </cell>
          <cell r="D107">
            <v>0</v>
          </cell>
          <cell r="E107">
            <v>0</v>
          </cell>
          <cell r="F107">
            <v>0</v>
          </cell>
          <cell r="G107">
            <v>0</v>
          </cell>
          <cell r="H107">
            <v>0</v>
          </cell>
          <cell r="I107">
            <v>0</v>
          </cell>
          <cell r="K107" t="str">
            <v>Lucent</v>
          </cell>
          <cell r="L107">
            <v>0</v>
          </cell>
          <cell r="M107">
            <v>0</v>
          </cell>
          <cell r="N107">
            <v>0</v>
          </cell>
          <cell r="O107">
            <v>0</v>
          </cell>
          <cell r="P107">
            <v>0</v>
          </cell>
          <cell r="Q107">
            <v>0</v>
          </cell>
          <cell r="R107">
            <v>0</v>
          </cell>
        </row>
        <row r="108">
          <cell r="B108" t="str">
            <v>NEC</v>
          </cell>
          <cell r="C108">
            <v>0</v>
          </cell>
          <cell r="D108">
            <v>0</v>
          </cell>
          <cell r="E108">
            <v>0</v>
          </cell>
          <cell r="F108">
            <v>0</v>
          </cell>
          <cell r="G108">
            <v>0</v>
          </cell>
          <cell r="H108">
            <v>0</v>
          </cell>
          <cell r="I108">
            <v>0</v>
          </cell>
          <cell r="K108" t="str">
            <v>NEC</v>
          </cell>
          <cell r="L108">
            <v>0</v>
          </cell>
          <cell r="M108">
            <v>0</v>
          </cell>
          <cell r="N108">
            <v>0</v>
          </cell>
          <cell r="O108">
            <v>0</v>
          </cell>
          <cell r="P108">
            <v>0</v>
          </cell>
          <cell r="Q108">
            <v>0</v>
          </cell>
          <cell r="R108">
            <v>0</v>
          </cell>
        </row>
        <row r="109">
          <cell r="B109" t="str">
            <v>Nokia Siemens Networks</v>
          </cell>
          <cell r="C109">
            <v>0</v>
          </cell>
          <cell r="D109">
            <v>0</v>
          </cell>
          <cell r="E109">
            <v>0</v>
          </cell>
          <cell r="F109">
            <v>0</v>
          </cell>
          <cell r="G109">
            <v>0</v>
          </cell>
          <cell r="H109">
            <v>0</v>
          </cell>
          <cell r="I109">
            <v>0</v>
          </cell>
          <cell r="K109" t="str">
            <v>Nokia Siemens Networks</v>
          </cell>
          <cell r="L109">
            <v>0</v>
          </cell>
          <cell r="M109">
            <v>0</v>
          </cell>
          <cell r="N109">
            <v>0</v>
          </cell>
          <cell r="O109">
            <v>0</v>
          </cell>
          <cell r="P109">
            <v>0</v>
          </cell>
          <cell r="Q109">
            <v>0</v>
          </cell>
          <cell r="R109">
            <v>0</v>
          </cell>
        </row>
        <row r="110">
          <cell r="B110" t="str">
            <v>Nortel</v>
          </cell>
          <cell r="C110">
            <v>0</v>
          </cell>
          <cell r="D110">
            <v>0</v>
          </cell>
          <cell r="E110">
            <v>13.6</v>
          </cell>
          <cell r="F110">
            <v>0</v>
          </cell>
          <cell r="G110">
            <v>0</v>
          </cell>
          <cell r="H110">
            <v>47.5</v>
          </cell>
          <cell r="I110">
            <v>61.1</v>
          </cell>
          <cell r="K110" t="str">
            <v>Nortel</v>
          </cell>
          <cell r="L110">
            <v>0</v>
          </cell>
          <cell r="M110">
            <v>0</v>
          </cell>
          <cell r="N110">
            <v>67</v>
          </cell>
          <cell r="O110">
            <v>0</v>
          </cell>
          <cell r="P110">
            <v>0</v>
          </cell>
          <cell r="Q110">
            <v>223</v>
          </cell>
          <cell r="R110">
            <v>290</v>
          </cell>
        </row>
        <row r="111">
          <cell r="B111" t="str">
            <v>Procket</v>
          </cell>
          <cell r="C111">
            <v>0</v>
          </cell>
          <cell r="D111">
            <v>0</v>
          </cell>
          <cell r="E111">
            <v>0</v>
          </cell>
          <cell r="F111">
            <v>0</v>
          </cell>
          <cell r="G111">
            <v>0</v>
          </cell>
          <cell r="H111">
            <v>0</v>
          </cell>
          <cell r="I111">
            <v>0</v>
          </cell>
          <cell r="K111" t="str">
            <v>Procket</v>
          </cell>
          <cell r="L111">
            <v>0</v>
          </cell>
          <cell r="M111">
            <v>0</v>
          </cell>
          <cell r="N111">
            <v>0</v>
          </cell>
          <cell r="O111">
            <v>0</v>
          </cell>
          <cell r="P111">
            <v>0</v>
          </cell>
          <cell r="Q111">
            <v>0</v>
          </cell>
          <cell r="R111">
            <v>0</v>
          </cell>
        </row>
        <row r="112">
          <cell r="B112" t="str">
            <v>Quarry</v>
          </cell>
          <cell r="C112">
            <v>0</v>
          </cell>
          <cell r="D112">
            <v>0</v>
          </cell>
          <cell r="E112">
            <v>0</v>
          </cell>
          <cell r="F112">
            <v>0</v>
          </cell>
          <cell r="G112">
            <v>0</v>
          </cell>
          <cell r="H112">
            <v>0</v>
          </cell>
          <cell r="I112">
            <v>0</v>
          </cell>
          <cell r="K112" t="str">
            <v>Quarry</v>
          </cell>
          <cell r="L112">
            <v>0</v>
          </cell>
          <cell r="M112">
            <v>0</v>
          </cell>
          <cell r="N112">
            <v>0</v>
          </cell>
          <cell r="O112">
            <v>0</v>
          </cell>
          <cell r="P112">
            <v>0</v>
          </cell>
          <cell r="Q112">
            <v>0</v>
          </cell>
          <cell r="R112">
            <v>0</v>
          </cell>
        </row>
        <row r="113">
          <cell r="B113" t="str">
            <v>Redback</v>
          </cell>
          <cell r="C113">
            <v>0</v>
          </cell>
          <cell r="D113">
            <v>0</v>
          </cell>
          <cell r="E113">
            <v>0</v>
          </cell>
          <cell r="F113">
            <v>0</v>
          </cell>
          <cell r="G113">
            <v>0</v>
          </cell>
          <cell r="H113">
            <v>0</v>
          </cell>
          <cell r="I113">
            <v>0</v>
          </cell>
          <cell r="K113" t="str">
            <v>Redback</v>
          </cell>
          <cell r="L113">
            <v>0</v>
          </cell>
          <cell r="M113">
            <v>0</v>
          </cell>
          <cell r="N113">
            <v>0</v>
          </cell>
          <cell r="O113">
            <v>0</v>
          </cell>
          <cell r="P113">
            <v>0</v>
          </cell>
          <cell r="Q113">
            <v>0</v>
          </cell>
          <cell r="R113">
            <v>0</v>
          </cell>
        </row>
        <row r="114">
          <cell r="B114" t="str">
            <v>Riverstone</v>
          </cell>
          <cell r="C114">
            <v>0</v>
          </cell>
          <cell r="D114">
            <v>0</v>
          </cell>
          <cell r="E114">
            <v>0</v>
          </cell>
          <cell r="F114">
            <v>0</v>
          </cell>
          <cell r="G114">
            <v>0</v>
          </cell>
          <cell r="H114">
            <v>0</v>
          </cell>
          <cell r="I114">
            <v>0</v>
          </cell>
          <cell r="K114" t="str">
            <v>Riverstone</v>
          </cell>
          <cell r="L114">
            <v>0</v>
          </cell>
          <cell r="M114">
            <v>0</v>
          </cell>
          <cell r="N114">
            <v>0</v>
          </cell>
          <cell r="O114">
            <v>0</v>
          </cell>
          <cell r="P114">
            <v>0</v>
          </cell>
          <cell r="Q114">
            <v>0</v>
          </cell>
          <cell r="R114">
            <v>0</v>
          </cell>
        </row>
        <row r="115">
          <cell r="B115" t="str">
            <v>Tellabs</v>
          </cell>
          <cell r="C115">
            <v>0</v>
          </cell>
          <cell r="D115">
            <v>0</v>
          </cell>
          <cell r="E115">
            <v>0</v>
          </cell>
          <cell r="F115">
            <v>0</v>
          </cell>
          <cell r="G115">
            <v>0</v>
          </cell>
          <cell r="H115">
            <v>0</v>
          </cell>
          <cell r="I115">
            <v>0</v>
          </cell>
          <cell r="K115" t="str">
            <v>Tellabs</v>
          </cell>
          <cell r="L115">
            <v>0</v>
          </cell>
          <cell r="M115">
            <v>0</v>
          </cell>
          <cell r="N115">
            <v>0</v>
          </cell>
          <cell r="O115">
            <v>0</v>
          </cell>
          <cell r="P115">
            <v>0</v>
          </cell>
          <cell r="Q115">
            <v>0</v>
          </cell>
          <cell r="R115">
            <v>0</v>
          </cell>
        </row>
        <row r="116">
          <cell r="B116" t="str">
            <v>ZTE</v>
          </cell>
          <cell r="C116">
            <v>0</v>
          </cell>
          <cell r="D116">
            <v>0</v>
          </cell>
          <cell r="E116">
            <v>0</v>
          </cell>
          <cell r="F116">
            <v>0</v>
          </cell>
          <cell r="G116">
            <v>0</v>
          </cell>
          <cell r="H116">
            <v>0</v>
          </cell>
          <cell r="I116">
            <v>0</v>
          </cell>
          <cell r="K116" t="str">
            <v>ZTE</v>
          </cell>
          <cell r="L116">
            <v>0</v>
          </cell>
          <cell r="M116">
            <v>0</v>
          </cell>
          <cell r="N116">
            <v>0</v>
          </cell>
          <cell r="O116">
            <v>0</v>
          </cell>
          <cell r="P116">
            <v>0</v>
          </cell>
          <cell r="Q116">
            <v>0</v>
          </cell>
          <cell r="R116">
            <v>0</v>
          </cell>
        </row>
        <row r="117">
          <cell r="B117" t="str">
            <v>Other</v>
          </cell>
          <cell r="C117">
            <v>0</v>
          </cell>
          <cell r="D117">
            <v>0</v>
          </cell>
          <cell r="E117">
            <v>0</v>
          </cell>
          <cell r="F117">
            <v>0</v>
          </cell>
          <cell r="G117">
            <v>0</v>
          </cell>
          <cell r="H117">
            <v>0</v>
          </cell>
          <cell r="I117">
            <v>0</v>
          </cell>
          <cell r="K117" t="str">
            <v>Other</v>
          </cell>
          <cell r="L117">
            <v>0</v>
          </cell>
          <cell r="M117">
            <v>0</v>
          </cell>
          <cell r="N117">
            <v>0</v>
          </cell>
          <cell r="O117">
            <v>0</v>
          </cell>
          <cell r="P117">
            <v>0</v>
          </cell>
          <cell r="Q117">
            <v>0</v>
          </cell>
          <cell r="R117">
            <v>0</v>
          </cell>
        </row>
        <row r="118">
          <cell r="B118" t="str">
            <v>Total</v>
          </cell>
          <cell r="C118">
            <v>242.9</v>
          </cell>
          <cell r="D118">
            <v>184.9</v>
          </cell>
          <cell r="E118">
            <v>57.300000000000004</v>
          </cell>
          <cell r="F118">
            <v>0</v>
          </cell>
          <cell r="G118">
            <v>0</v>
          </cell>
          <cell r="H118">
            <v>410.9</v>
          </cell>
          <cell r="I118">
            <v>896</v>
          </cell>
          <cell r="K118" t="str">
            <v>Total</v>
          </cell>
          <cell r="L118">
            <v>621</v>
          </cell>
          <cell r="M118">
            <v>4124</v>
          </cell>
          <cell r="N118">
            <v>594</v>
          </cell>
          <cell r="O118">
            <v>0</v>
          </cell>
          <cell r="P118">
            <v>0</v>
          </cell>
          <cell r="Q118">
            <v>2956</v>
          </cell>
          <cell r="R118">
            <v>8295</v>
          </cell>
        </row>
        <row r="121">
          <cell r="B121" t="str">
            <v>Vendor</v>
          </cell>
          <cell r="C121" t="str">
            <v>Core IP/MPLS</v>
          </cell>
          <cell r="D121" t="str">
            <v>Edge IP/MPLS</v>
          </cell>
          <cell r="E121" t="str">
            <v>Subscriber Service Router</v>
          </cell>
          <cell r="F121" t="str">
            <v>BRAS</v>
          </cell>
          <cell r="G121" t="str">
            <v>IP/Ethernet</v>
          </cell>
          <cell r="H121" t="str">
            <v>ATM/MPLS</v>
          </cell>
          <cell r="I121" t="str">
            <v>Total IPS</v>
          </cell>
          <cell r="K121" t="str">
            <v>Vendor</v>
          </cell>
          <cell r="L121" t="str">
            <v xml:space="preserve">Core IP/MPLS </v>
          </cell>
          <cell r="M121" t="str">
            <v>Edge IP/MPLS</v>
          </cell>
          <cell r="N121" t="str">
            <v>Subscriber Service Router</v>
          </cell>
          <cell r="O121" t="str">
            <v>BRAS</v>
          </cell>
          <cell r="P121" t="str">
            <v>IP/Ethernet</v>
          </cell>
          <cell r="Q121" t="str">
            <v>ATM/MPLS</v>
          </cell>
          <cell r="R121" t="str">
            <v>Total IPS</v>
          </cell>
        </row>
        <row r="122">
          <cell r="B122" t="str">
            <v>Alaxala Networks</v>
          </cell>
          <cell r="I122">
            <v>0</v>
          </cell>
          <cell r="K122" t="str">
            <v>Alaxala Networks</v>
          </cell>
          <cell r="R122">
            <v>0</v>
          </cell>
        </row>
        <row r="123">
          <cell r="B123" t="str">
            <v>Alcatel-Lucent</v>
          </cell>
          <cell r="C123">
            <v>0</v>
          </cell>
          <cell r="D123">
            <v>0</v>
          </cell>
          <cell r="E123">
            <v>5</v>
          </cell>
          <cell r="F123">
            <v>0</v>
          </cell>
          <cell r="G123">
            <v>0</v>
          </cell>
          <cell r="H123">
            <v>181</v>
          </cell>
          <cell r="I123">
            <v>186</v>
          </cell>
          <cell r="K123" t="str">
            <v>Alcatel-Lucent</v>
          </cell>
          <cell r="L123">
            <v>0</v>
          </cell>
          <cell r="M123">
            <v>0</v>
          </cell>
          <cell r="N123">
            <v>24</v>
          </cell>
          <cell r="O123">
            <v>0</v>
          </cell>
          <cell r="P123">
            <v>0</v>
          </cell>
          <cell r="Q123">
            <v>1548</v>
          </cell>
          <cell r="R123">
            <v>1572</v>
          </cell>
        </row>
        <row r="124">
          <cell r="B124" t="str">
            <v>Atrica</v>
          </cell>
          <cell r="I124">
            <v>0</v>
          </cell>
          <cell r="K124" t="str">
            <v>Atrica</v>
          </cell>
          <cell r="R124">
            <v>0</v>
          </cell>
        </row>
        <row r="125">
          <cell r="B125" t="str">
            <v>Avici</v>
          </cell>
          <cell r="C125">
            <v>6.7</v>
          </cell>
          <cell r="D125">
            <v>0</v>
          </cell>
          <cell r="E125">
            <v>0</v>
          </cell>
          <cell r="F125">
            <v>0</v>
          </cell>
          <cell r="G125">
            <v>0</v>
          </cell>
          <cell r="H125">
            <v>0</v>
          </cell>
          <cell r="I125">
            <v>6.7</v>
          </cell>
          <cell r="K125" t="str">
            <v>Avici</v>
          </cell>
          <cell r="L125">
            <v>9</v>
          </cell>
          <cell r="M125">
            <v>0</v>
          </cell>
          <cell r="N125">
            <v>0</v>
          </cell>
          <cell r="O125">
            <v>0</v>
          </cell>
          <cell r="P125">
            <v>0</v>
          </cell>
          <cell r="Q125">
            <v>0</v>
          </cell>
          <cell r="R125">
            <v>9</v>
          </cell>
        </row>
        <row r="126">
          <cell r="B126" t="str">
            <v>Brocade</v>
          </cell>
          <cell r="C126">
            <v>0</v>
          </cell>
          <cell r="D126">
            <v>0</v>
          </cell>
          <cell r="E126">
            <v>0</v>
          </cell>
          <cell r="F126">
            <v>0</v>
          </cell>
          <cell r="G126">
            <v>0</v>
          </cell>
          <cell r="H126">
            <v>0</v>
          </cell>
          <cell r="I126">
            <v>0</v>
          </cell>
          <cell r="K126" t="str">
            <v>Brocade</v>
          </cell>
          <cell r="L126">
            <v>0</v>
          </cell>
          <cell r="M126">
            <v>0</v>
          </cell>
          <cell r="N126">
            <v>0</v>
          </cell>
          <cell r="O126">
            <v>0</v>
          </cell>
          <cell r="P126">
            <v>0</v>
          </cell>
          <cell r="Q126">
            <v>0</v>
          </cell>
          <cell r="R126">
            <v>0</v>
          </cell>
        </row>
        <row r="127">
          <cell r="B127" t="str">
            <v>Caspian</v>
          </cell>
          <cell r="C127">
            <v>0</v>
          </cell>
          <cell r="D127">
            <v>0</v>
          </cell>
          <cell r="E127">
            <v>0</v>
          </cell>
          <cell r="F127">
            <v>0</v>
          </cell>
          <cell r="G127">
            <v>0</v>
          </cell>
          <cell r="H127">
            <v>0</v>
          </cell>
          <cell r="I127">
            <v>0</v>
          </cell>
          <cell r="K127" t="str">
            <v>Caspian</v>
          </cell>
          <cell r="L127">
            <v>0</v>
          </cell>
          <cell r="M127">
            <v>0</v>
          </cell>
          <cell r="N127">
            <v>0</v>
          </cell>
          <cell r="O127">
            <v>0</v>
          </cell>
          <cell r="P127">
            <v>0</v>
          </cell>
          <cell r="Q127">
            <v>0</v>
          </cell>
          <cell r="R127">
            <v>0</v>
          </cell>
        </row>
        <row r="128">
          <cell r="B128" t="str">
            <v>Chiaro</v>
          </cell>
          <cell r="C128">
            <v>0</v>
          </cell>
          <cell r="D128">
            <v>0</v>
          </cell>
          <cell r="E128">
            <v>0</v>
          </cell>
          <cell r="F128">
            <v>0</v>
          </cell>
          <cell r="G128">
            <v>0</v>
          </cell>
          <cell r="H128">
            <v>0</v>
          </cell>
          <cell r="I128">
            <v>0</v>
          </cell>
          <cell r="K128" t="str">
            <v>Chiaro</v>
          </cell>
          <cell r="L128">
            <v>0</v>
          </cell>
          <cell r="M128">
            <v>0</v>
          </cell>
          <cell r="N128">
            <v>0</v>
          </cell>
          <cell r="O128">
            <v>0</v>
          </cell>
          <cell r="P128">
            <v>0</v>
          </cell>
          <cell r="Q128">
            <v>0</v>
          </cell>
          <cell r="R128">
            <v>0</v>
          </cell>
        </row>
        <row r="129">
          <cell r="B129" t="str">
            <v>Ciena</v>
          </cell>
          <cell r="C129">
            <v>0</v>
          </cell>
          <cell r="D129">
            <v>0</v>
          </cell>
          <cell r="E129">
            <v>0</v>
          </cell>
          <cell r="F129">
            <v>0</v>
          </cell>
          <cell r="G129">
            <v>0</v>
          </cell>
          <cell r="H129">
            <v>0</v>
          </cell>
          <cell r="I129">
            <v>0</v>
          </cell>
          <cell r="K129" t="str">
            <v>Ciena</v>
          </cell>
          <cell r="L129">
            <v>0</v>
          </cell>
          <cell r="M129">
            <v>0</v>
          </cell>
          <cell r="N129">
            <v>0</v>
          </cell>
          <cell r="O129">
            <v>0</v>
          </cell>
          <cell r="P129">
            <v>0</v>
          </cell>
          <cell r="Q129">
            <v>0</v>
          </cell>
          <cell r="R129">
            <v>0</v>
          </cell>
        </row>
        <row r="130">
          <cell r="B130" t="str">
            <v>Cisco</v>
          </cell>
          <cell r="C130">
            <v>171.8</v>
          </cell>
          <cell r="D130">
            <v>174.4</v>
          </cell>
          <cell r="E130">
            <v>7.2</v>
          </cell>
          <cell r="F130">
            <v>0</v>
          </cell>
          <cell r="G130">
            <v>0</v>
          </cell>
          <cell r="H130">
            <v>62.4</v>
          </cell>
          <cell r="I130">
            <v>415.8</v>
          </cell>
          <cell r="K130" t="str">
            <v>Cisco</v>
          </cell>
          <cell r="L130">
            <v>381</v>
          </cell>
          <cell r="M130">
            <v>4386</v>
          </cell>
          <cell r="N130">
            <v>228</v>
          </cell>
          <cell r="O130">
            <v>0</v>
          </cell>
          <cell r="P130">
            <v>0</v>
          </cell>
          <cell r="Q130">
            <v>513</v>
          </cell>
          <cell r="R130">
            <v>5508</v>
          </cell>
        </row>
        <row r="131">
          <cell r="B131" t="str">
            <v>Cosine</v>
          </cell>
          <cell r="C131">
            <v>0</v>
          </cell>
          <cell r="D131">
            <v>0</v>
          </cell>
          <cell r="E131">
            <v>3.6</v>
          </cell>
          <cell r="F131">
            <v>0</v>
          </cell>
          <cell r="G131">
            <v>0</v>
          </cell>
          <cell r="H131">
            <v>0</v>
          </cell>
          <cell r="I131">
            <v>3.6</v>
          </cell>
          <cell r="K131" t="str">
            <v>Cosine</v>
          </cell>
          <cell r="L131">
            <v>0</v>
          </cell>
          <cell r="M131">
            <v>0</v>
          </cell>
          <cell r="N131">
            <v>13</v>
          </cell>
          <cell r="O131">
            <v>0</v>
          </cell>
          <cell r="P131">
            <v>0</v>
          </cell>
          <cell r="Q131">
            <v>0</v>
          </cell>
          <cell r="R131">
            <v>13</v>
          </cell>
        </row>
        <row r="132">
          <cell r="B132" t="str">
            <v>ECI Telecom</v>
          </cell>
          <cell r="C132">
            <v>0</v>
          </cell>
          <cell r="D132">
            <v>0</v>
          </cell>
          <cell r="E132">
            <v>0</v>
          </cell>
          <cell r="F132">
            <v>0</v>
          </cell>
          <cell r="G132">
            <v>0</v>
          </cell>
          <cell r="H132">
            <v>0</v>
          </cell>
          <cell r="I132">
            <v>0</v>
          </cell>
          <cell r="K132" t="str">
            <v>ECI Telecom</v>
          </cell>
          <cell r="L132">
            <v>0</v>
          </cell>
          <cell r="M132">
            <v>0</v>
          </cell>
          <cell r="N132">
            <v>0</v>
          </cell>
          <cell r="O132">
            <v>0</v>
          </cell>
          <cell r="P132">
            <v>0</v>
          </cell>
          <cell r="Q132">
            <v>0</v>
          </cell>
          <cell r="R132">
            <v>0</v>
          </cell>
        </row>
        <row r="133">
          <cell r="B133" t="str">
            <v>Equipe</v>
          </cell>
          <cell r="C133">
            <v>0</v>
          </cell>
          <cell r="D133">
            <v>0</v>
          </cell>
          <cell r="E133">
            <v>0</v>
          </cell>
          <cell r="F133">
            <v>0</v>
          </cell>
          <cell r="G133">
            <v>0</v>
          </cell>
          <cell r="H133">
            <v>0</v>
          </cell>
          <cell r="I133">
            <v>0</v>
          </cell>
          <cell r="K133" t="str">
            <v>Equipe</v>
          </cell>
          <cell r="L133">
            <v>0</v>
          </cell>
          <cell r="M133">
            <v>0</v>
          </cell>
          <cell r="N133">
            <v>0</v>
          </cell>
          <cell r="O133">
            <v>0</v>
          </cell>
          <cell r="P133">
            <v>0</v>
          </cell>
          <cell r="Q133">
            <v>0</v>
          </cell>
          <cell r="R133">
            <v>0</v>
          </cell>
        </row>
        <row r="134">
          <cell r="B134" t="str">
            <v>Ericsson</v>
          </cell>
          <cell r="C134">
            <v>0</v>
          </cell>
          <cell r="D134">
            <v>0</v>
          </cell>
          <cell r="E134">
            <v>10</v>
          </cell>
          <cell r="F134">
            <v>0</v>
          </cell>
          <cell r="G134">
            <v>0</v>
          </cell>
          <cell r="H134">
            <v>79</v>
          </cell>
          <cell r="I134">
            <v>89</v>
          </cell>
          <cell r="K134" t="str">
            <v>Ericsson</v>
          </cell>
          <cell r="L134">
            <v>0</v>
          </cell>
          <cell r="M134">
            <v>0</v>
          </cell>
          <cell r="N134">
            <v>81</v>
          </cell>
          <cell r="O134">
            <v>0</v>
          </cell>
          <cell r="P134">
            <v>0</v>
          </cell>
          <cell r="Q134">
            <v>432</v>
          </cell>
          <cell r="R134">
            <v>513</v>
          </cell>
        </row>
        <row r="135">
          <cell r="B135" t="str">
            <v>Extreme</v>
          </cell>
          <cell r="C135">
            <v>0</v>
          </cell>
          <cell r="D135">
            <v>0</v>
          </cell>
          <cell r="E135">
            <v>0</v>
          </cell>
          <cell r="F135">
            <v>0</v>
          </cell>
          <cell r="G135">
            <v>0</v>
          </cell>
          <cell r="H135">
            <v>0</v>
          </cell>
          <cell r="I135">
            <v>0</v>
          </cell>
          <cell r="K135" t="str">
            <v>Extreme</v>
          </cell>
          <cell r="L135">
            <v>0</v>
          </cell>
          <cell r="M135">
            <v>0</v>
          </cell>
          <cell r="N135">
            <v>0</v>
          </cell>
          <cell r="O135">
            <v>0</v>
          </cell>
          <cell r="P135">
            <v>0</v>
          </cell>
          <cell r="Q135">
            <v>0</v>
          </cell>
          <cell r="R135">
            <v>0</v>
          </cell>
        </row>
        <row r="136">
          <cell r="B136" t="str">
            <v>Force10</v>
          </cell>
          <cell r="C136">
            <v>0</v>
          </cell>
          <cell r="D136">
            <v>0</v>
          </cell>
          <cell r="E136">
            <v>0</v>
          </cell>
          <cell r="F136">
            <v>0</v>
          </cell>
          <cell r="G136">
            <v>0</v>
          </cell>
          <cell r="H136">
            <v>0</v>
          </cell>
          <cell r="I136">
            <v>0</v>
          </cell>
          <cell r="K136" t="str">
            <v>Force10</v>
          </cell>
          <cell r="L136">
            <v>0</v>
          </cell>
          <cell r="M136">
            <v>0</v>
          </cell>
          <cell r="N136">
            <v>0</v>
          </cell>
          <cell r="O136">
            <v>0</v>
          </cell>
          <cell r="P136">
            <v>0</v>
          </cell>
          <cell r="Q136">
            <v>0</v>
          </cell>
          <cell r="R136">
            <v>0</v>
          </cell>
        </row>
        <row r="137">
          <cell r="B137" t="str">
            <v>Fujitsu</v>
          </cell>
          <cell r="C137">
            <v>0</v>
          </cell>
          <cell r="D137">
            <v>0</v>
          </cell>
          <cell r="E137">
            <v>0</v>
          </cell>
          <cell r="F137">
            <v>0</v>
          </cell>
          <cell r="G137">
            <v>0</v>
          </cell>
          <cell r="H137">
            <v>0</v>
          </cell>
          <cell r="I137">
            <v>0</v>
          </cell>
          <cell r="K137" t="str">
            <v>Fujitsu</v>
          </cell>
          <cell r="L137">
            <v>0</v>
          </cell>
          <cell r="M137">
            <v>0</v>
          </cell>
          <cell r="N137">
            <v>0</v>
          </cell>
          <cell r="O137">
            <v>0</v>
          </cell>
          <cell r="P137">
            <v>0</v>
          </cell>
          <cell r="Q137">
            <v>0</v>
          </cell>
          <cell r="R137">
            <v>0</v>
          </cell>
        </row>
        <row r="138">
          <cell r="B138" t="str">
            <v>Hammerhead Systems</v>
          </cell>
          <cell r="C138">
            <v>0</v>
          </cell>
          <cell r="D138">
            <v>0</v>
          </cell>
          <cell r="E138">
            <v>0</v>
          </cell>
          <cell r="F138">
            <v>0</v>
          </cell>
          <cell r="G138">
            <v>0</v>
          </cell>
          <cell r="H138">
            <v>0</v>
          </cell>
          <cell r="I138">
            <v>0</v>
          </cell>
          <cell r="K138" t="str">
            <v>Hammerhead Systems</v>
          </cell>
          <cell r="L138">
            <v>0</v>
          </cell>
          <cell r="M138">
            <v>0</v>
          </cell>
          <cell r="N138">
            <v>0</v>
          </cell>
          <cell r="O138">
            <v>0</v>
          </cell>
          <cell r="P138">
            <v>0</v>
          </cell>
          <cell r="Q138">
            <v>0</v>
          </cell>
          <cell r="R138">
            <v>0</v>
          </cell>
        </row>
        <row r="139">
          <cell r="B139" t="str">
            <v>Hitachi</v>
          </cell>
          <cell r="C139">
            <v>0</v>
          </cell>
          <cell r="D139">
            <v>0</v>
          </cell>
          <cell r="E139">
            <v>0</v>
          </cell>
          <cell r="F139">
            <v>0</v>
          </cell>
          <cell r="G139">
            <v>0</v>
          </cell>
          <cell r="H139">
            <v>0</v>
          </cell>
          <cell r="I139">
            <v>0</v>
          </cell>
          <cell r="K139" t="str">
            <v>Hitachi</v>
          </cell>
          <cell r="L139">
            <v>0</v>
          </cell>
          <cell r="M139">
            <v>0</v>
          </cell>
          <cell r="N139">
            <v>0</v>
          </cell>
          <cell r="O139">
            <v>0</v>
          </cell>
          <cell r="P139">
            <v>0</v>
          </cell>
          <cell r="Q139">
            <v>0</v>
          </cell>
          <cell r="R139">
            <v>0</v>
          </cell>
        </row>
        <row r="140">
          <cell r="B140" t="str">
            <v>Hitachi Cable</v>
          </cell>
          <cell r="C140">
            <v>0</v>
          </cell>
          <cell r="D140">
            <v>0</v>
          </cell>
          <cell r="E140">
            <v>0</v>
          </cell>
          <cell r="F140">
            <v>0</v>
          </cell>
          <cell r="G140">
            <v>0</v>
          </cell>
          <cell r="H140">
            <v>0</v>
          </cell>
          <cell r="I140">
            <v>0</v>
          </cell>
          <cell r="K140" t="str">
            <v>Hitachi Cable</v>
          </cell>
          <cell r="L140">
            <v>0</v>
          </cell>
          <cell r="M140">
            <v>0</v>
          </cell>
          <cell r="N140">
            <v>0</v>
          </cell>
          <cell r="O140">
            <v>0</v>
          </cell>
          <cell r="P140">
            <v>0</v>
          </cell>
          <cell r="Q140">
            <v>0</v>
          </cell>
          <cell r="R140">
            <v>0</v>
          </cell>
        </row>
        <row r="141">
          <cell r="B141" t="str">
            <v>Huawei</v>
          </cell>
          <cell r="C141">
            <v>0</v>
          </cell>
          <cell r="D141">
            <v>0</v>
          </cell>
          <cell r="E141">
            <v>0</v>
          </cell>
          <cell r="F141">
            <v>0</v>
          </cell>
          <cell r="G141">
            <v>0</v>
          </cell>
          <cell r="H141">
            <v>0</v>
          </cell>
          <cell r="I141">
            <v>0</v>
          </cell>
          <cell r="K141" t="str">
            <v>Huawei</v>
          </cell>
          <cell r="L141">
            <v>0</v>
          </cell>
          <cell r="M141">
            <v>0</v>
          </cell>
          <cell r="N141">
            <v>0</v>
          </cell>
          <cell r="O141">
            <v>0</v>
          </cell>
          <cell r="P141">
            <v>0</v>
          </cell>
          <cell r="Q141">
            <v>0</v>
          </cell>
          <cell r="R141">
            <v>0</v>
          </cell>
        </row>
        <row r="142">
          <cell r="B142" t="str">
            <v>Hyperchip</v>
          </cell>
          <cell r="C142">
            <v>0</v>
          </cell>
          <cell r="D142">
            <v>0</v>
          </cell>
          <cell r="E142">
            <v>0</v>
          </cell>
          <cell r="F142">
            <v>0</v>
          </cell>
          <cell r="G142">
            <v>0</v>
          </cell>
          <cell r="H142">
            <v>0</v>
          </cell>
          <cell r="I142">
            <v>0</v>
          </cell>
          <cell r="K142" t="str">
            <v>Hyperchip</v>
          </cell>
          <cell r="L142">
            <v>0</v>
          </cell>
          <cell r="M142">
            <v>0</v>
          </cell>
          <cell r="N142">
            <v>0</v>
          </cell>
          <cell r="O142">
            <v>0</v>
          </cell>
          <cell r="P142">
            <v>0</v>
          </cell>
          <cell r="Q142">
            <v>0</v>
          </cell>
          <cell r="R142">
            <v>0</v>
          </cell>
        </row>
        <row r="143">
          <cell r="B143" t="str">
            <v>Juniper</v>
          </cell>
          <cell r="C143">
            <v>57</v>
          </cell>
          <cell r="D143">
            <v>35.5</v>
          </cell>
          <cell r="E143">
            <v>17</v>
          </cell>
          <cell r="F143">
            <v>0</v>
          </cell>
          <cell r="G143">
            <v>0</v>
          </cell>
          <cell r="H143">
            <v>0</v>
          </cell>
          <cell r="I143">
            <v>109.5</v>
          </cell>
          <cell r="K143" t="str">
            <v>Juniper</v>
          </cell>
          <cell r="L143">
            <v>237</v>
          </cell>
          <cell r="M143">
            <v>237</v>
          </cell>
          <cell r="N143">
            <v>149</v>
          </cell>
          <cell r="O143">
            <v>0</v>
          </cell>
          <cell r="P143">
            <v>0</v>
          </cell>
          <cell r="Q143">
            <v>0</v>
          </cell>
          <cell r="R143">
            <v>623</v>
          </cell>
        </row>
        <row r="144">
          <cell r="B144" t="str">
            <v>Laurel Networks</v>
          </cell>
          <cell r="C144">
            <v>0</v>
          </cell>
          <cell r="D144">
            <v>0</v>
          </cell>
          <cell r="E144">
            <v>0</v>
          </cell>
          <cell r="F144">
            <v>0</v>
          </cell>
          <cell r="G144">
            <v>0</v>
          </cell>
          <cell r="H144">
            <v>0</v>
          </cell>
          <cell r="I144">
            <v>0</v>
          </cell>
          <cell r="K144" t="str">
            <v>Laurel Networks</v>
          </cell>
          <cell r="L144">
            <v>0</v>
          </cell>
          <cell r="M144">
            <v>0</v>
          </cell>
          <cell r="N144">
            <v>0</v>
          </cell>
          <cell r="O144">
            <v>0</v>
          </cell>
          <cell r="P144">
            <v>0</v>
          </cell>
          <cell r="Q144">
            <v>0</v>
          </cell>
          <cell r="R144">
            <v>0</v>
          </cell>
        </row>
        <row r="145">
          <cell r="B145" t="str">
            <v>Lucent</v>
          </cell>
          <cell r="C145">
            <v>0</v>
          </cell>
          <cell r="D145">
            <v>0</v>
          </cell>
          <cell r="E145">
            <v>0</v>
          </cell>
          <cell r="F145">
            <v>0</v>
          </cell>
          <cell r="G145">
            <v>0</v>
          </cell>
          <cell r="H145">
            <v>0</v>
          </cell>
          <cell r="I145">
            <v>0</v>
          </cell>
          <cell r="K145" t="str">
            <v>Lucent</v>
          </cell>
          <cell r="L145">
            <v>0</v>
          </cell>
          <cell r="M145">
            <v>0</v>
          </cell>
          <cell r="N145">
            <v>0</v>
          </cell>
          <cell r="O145">
            <v>0</v>
          </cell>
          <cell r="P145">
            <v>0</v>
          </cell>
          <cell r="Q145">
            <v>0</v>
          </cell>
          <cell r="R145">
            <v>0</v>
          </cell>
        </row>
        <row r="146">
          <cell r="B146" t="str">
            <v>NEC</v>
          </cell>
          <cell r="C146">
            <v>0</v>
          </cell>
          <cell r="D146">
            <v>0</v>
          </cell>
          <cell r="E146">
            <v>0</v>
          </cell>
          <cell r="F146">
            <v>0</v>
          </cell>
          <cell r="G146">
            <v>0</v>
          </cell>
          <cell r="H146">
            <v>0</v>
          </cell>
          <cell r="I146">
            <v>0</v>
          </cell>
          <cell r="K146" t="str">
            <v>NEC</v>
          </cell>
          <cell r="L146">
            <v>0</v>
          </cell>
          <cell r="M146">
            <v>0</v>
          </cell>
          <cell r="N146">
            <v>0</v>
          </cell>
          <cell r="O146">
            <v>0</v>
          </cell>
          <cell r="P146">
            <v>0</v>
          </cell>
          <cell r="Q146">
            <v>0</v>
          </cell>
          <cell r="R146">
            <v>0</v>
          </cell>
        </row>
        <row r="147">
          <cell r="B147" t="str">
            <v>Nokia Siemens Networks</v>
          </cell>
          <cell r="C147">
            <v>0</v>
          </cell>
          <cell r="D147">
            <v>0</v>
          </cell>
          <cell r="E147">
            <v>0</v>
          </cell>
          <cell r="F147">
            <v>0</v>
          </cell>
          <cell r="G147">
            <v>0</v>
          </cell>
          <cell r="H147">
            <v>0</v>
          </cell>
          <cell r="I147">
            <v>0</v>
          </cell>
          <cell r="K147" t="str">
            <v>Nokia Siemens Networks</v>
          </cell>
          <cell r="L147">
            <v>0</v>
          </cell>
          <cell r="M147">
            <v>0</v>
          </cell>
          <cell r="N147">
            <v>0</v>
          </cell>
          <cell r="O147">
            <v>0</v>
          </cell>
          <cell r="P147">
            <v>0</v>
          </cell>
          <cell r="Q147">
            <v>0</v>
          </cell>
          <cell r="R147">
            <v>0</v>
          </cell>
        </row>
        <row r="148">
          <cell r="B148" t="str">
            <v>Nortel</v>
          </cell>
          <cell r="C148">
            <v>0</v>
          </cell>
          <cell r="D148">
            <v>0</v>
          </cell>
          <cell r="E148">
            <v>24</v>
          </cell>
          <cell r="F148">
            <v>0</v>
          </cell>
          <cell r="G148">
            <v>0</v>
          </cell>
          <cell r="H148">
            <v>67.7</v>
          </cell>
          <cell r="I148">
            <v>91.7</v>
          </cell>
          <cell r="K148" t="str">
            <v>Nortel</v>
          </cell>
          <cell r="L148">
            <v>0</v>
          </cell>
          <cell r="M148">
            <v>0</v>
          </cell>
          <cell r="N148">
            <v>118</v>
          </cell>
          <cell r="O148">
            <v>0</v>
          </cell>
          <cell r="P148">
            <v>0</v>
          </cell>
          <cell r="Q148">
            <v>281</v>
          </cell>
          <cell r="R148">
            <v>399</v>
          </cell>
        </row>
        <row r="149">
          <cell r="B149" t="str">
            <v>Procket</v>
          </cell>
          <cell r="C149">
            <v>0</v>
          </cell>
          <cell r="D149">
            <v>0</v>
          </cell>
          <cell r="E149">
            <v>0</v>
          </cell>
          <cell r="F149">
            <v>0</v>
          </cell>
          <cell r="G149">
            <v>0</v>
          </cell>
          <cell r="H149">
            <v>0</v>
          </cell>
          <cell r="I149">
            <v>0</v>
          </cell>
          <cell r="K149" t="str">
            <v>Procket</v>
          </cell>
          <cell r="L149">
            <v>0</v>
          </cell>
          <cell r="M149">
            <v>0</v>
          </cell>
          <cell r="N149">
            <v>0</v>
          </cell>
          <cell r="O149">
            <v>0</v>
          </cell>
          <cell r="P149">
            <v>0</v>
          </cell>
          <cell r="Q149">
            <v>0</v>
          </cell>
          <cell r="R149">
            <v>0</v>
          </cell>
        </row>
        <row r="150">
          <cell r="B150" t="str">
            <v>Quarry</v>
          </cell>
          <cell r="C150">
            <v>0</v>
          </cell>
          <cell r="D150">
            <v>0</v>
          </cell>
          <cell r="E150">
            <v>0</v>
          </cell>
          <cell r="F150">
            <v>0</v>
          </cell>
          <cell r="G150">
            <v>0</v>
          </cell>
          <cell r="H150">
            <v>0</v>
          </cell>
          <cell r="I150">
            <v>0</v>
          </cell>
          <cell r="K150" t="str">
            <v>Quarry</v>
          </cell>
          <cell r="L150">
            <v>0</v>
          </cell>
          <cell r="M150">
            <v>0</v>
          </cell>
          <cell r="N150">
            <v>0</v>
          </cell>
          <cell r="O150">
            <v>0</v>
          </cell>
          <cell r="P150">
            <v>0</v>
          </cell>
          <cell r="Q150">
            <v>0</v>
          </cell>
          <cell r="R150">
            <v>0</v>
          </cell>
        </row>
        <row r="151">
          <cell r="B151" t="str">
            <v>Redback</v>
          </cell>
          <cell r="C151">
            <v>0</v>
          </cell>
          <cell r="D151">
            <v>0</v>
          </cell>
          <cell r="E151">
            <v>0</v>
          </cell>
          <cell r="F151">
            <v>0</v>
          </cell>
          <cell r="G151">
            <v>0</v>
          </cell>
          <cell r="H151">
            <v>0</v>
          </cell>
          <cell r="I151">
            <v>0</v>
          </cell>
          <cell r="K151" t="str">
            <v>Redback</v>
          </cell>
          <cell r="L151">
            <v>0</v>
          </cell>
          <cell r="M151">
            <v>0</v>
          </cell>
          <cell r="N151">
            <v>0</v>
          </cell>
          <cell r="O151">
            <v>0</v>
          </cell>
          <cell r="P151">
            <v>0</v>
          </cell>
          <cell r="Q151">
            <v>0</v>
          </cell>
          <cell r="R151">
            <v>0</v>
          </cell>
        </row>
        <row r="152">
          <cell r="B152" t="str">
            <v>Riverstone</v>
          </cell>
          <cell r="C152">
            <v>0</v>
          </cell>
          <cell r="D152">
            <v>0</v>
          </cell>
          <cell r="E152">
            <v>0</v>
          </cell>
          <cell r="F152">
            <v>0</v>
          </cell>
          <cell r="G152">
            <v>0</v>
          </cell>
          <cell r="H152">
            <v>0</v>
          </cell>
          <cell r="I152">
            <v>0</v>
          </cell>
          <cell r="K152" t="str">
            <v>Riverstone</v>
          </cell>
          <cell r="L152">
            <v>0</v>
          </cell>
          <cell r="M152">
            <v>0</v>
          </cell>
          <cell r="N152">
            <v>0</v>
          </cell>
          <cell r="O152">
            <v>0</v>
          </cell>
          <cell r="P152">
            <v>0</v>
          </cell>
          <cell r="Q152">
            <v>0</v>
          </cell>
          <cell r="R152">
            <v>0</v>
          </cell>
        </row>
        <row r="153">
          <cell r="B153" t="str">
            <v>Tellabs</v>
          </cell>
          <cell r="C153">
            <v>0</v>
          </cell>
          <cell r="D153">
            <v>0</v>
          </cell>
          <cell r="E153">
            <v>0</v>
          </cell>
          <cell r="F153">
            <v>0</v>
          </cell>
          <cell r="G153">
            <v>0</v>
          </cell>
          <cell r="H153">
            <v>0</v>
          </cell>
          <cell r="I153">
            <v>0</v>
          </cell>
          <cell r="K153" t="str">
            <v>Tellabs</v>
          </cell>
          <cell r="L153">
            <v>0</v>
          </cell>
          <cell r="M153">
            <v>0</v>
          </cell>
          <cell r="N153">
            <v>0</v>
          </cell>
          <cell r="O153">
            <v>0</v>
          </cell>
          <cell r="P153">
            <v>0</v>
          </cell>
          <cell r="Q153">
            <v>0</v>
          </cell>
          <cell r="R153">
            <v>0</v>
          </cell>
        </row>
        <row r="154">
          <cell r="B154" t="str">
            <v>ZTE</v>
          </cell>
          <cell r="C154">
            <v>0</v>
          </cell>
          <cell r="D154">
            <v>0</v>
          </cell>
          <cell r="E154">
            <v>0</v>
          </cell>
          <cell r="F154">
            <v>0</v>
          </cell>
          <cell r="G154">
            <v>0</v>
          </cell>
          <cell r="H154">
            <v>0</v>
          </cell>
          <cell r="I154">
            <v>0</v>
          </cell>
          <cell r="K154" t="str">
            <v>ZTE</v>
          </cell>
          <cell r="L154">
            <v>0</v>
          </cell>
          <cell r="M154">
            <v>0</v>
          </cell>
          <cell r="N154">
            <v>0</v>
          </cell>
          <cell r="O154">
            <v>0</v>
          </cell>
          <cell r="P154">
            <v>0</v>
          </cell>
          <cell r="Q154">
            <v>0</v>
          </cell>
          <cell r="R154">
            <v>0</v>
          </cell>
        </row>
        <row r="155">
          <cell r="B155" t="str">
            <v>Other</v>
          </cell>
          <cell r="C155">
            <v>0</v>
          </cell>
          <cell r="D155">
            <v>0</v>
          </cell>
          <cell r="E155">
            <v>0</v>
          </cell>
          <cell r="F155">
            <v>0</v>
          </cell>
          <cell r="G155">
            <v>0</v>
          </cell>
          <cell r="H155">
            <v>0</v>
          </cell>
          <cell r="I155">
            <v>0</v>
          </cell>
          <cell r="K155" t="str">
            <v>Other</v>
          </cell>
          <cell r="L155">
            <v>0</v>
          </cell>
          <cell r="M155">
            <v>0</v>
          </cell>
          <cell r="N155">
            <v>0</v>
          </cell>
          <cell r="O155">
            <v>0</v>
          </cell>
          <cell r="P155">
            <v>0</v>
          </cell>
          <cell r="Q155">
            <v>0</v>
          </cell>
          <cell r="R155">
            <v>0</v>
          </cell>
        </row>
        <row r="156">
          <cell r="B156" t="str">
            <v>Total</v>
          </cell>
          <cell r="C156">
            <v>235.5</v>
          </cell>
          <cell r="D156">
            <v>209.9</v>
          </cell>
          <cell r="E156">
            <v>66.8</v>
          </cell>
          <cell r="F156">
            <v>0</v>
          </cell>
          <cell r="G156">
            <v>0</v>
          </cell>
          <cell r="H156">
            <v>390.09999999999997</v>
          </cell>
          <cell r="I156">
            <v>902.30000000000007</v>
          </cell>
          <cell r="K156" t="str">
            <v>Total</v>
          </cell>
          <cell r="L156">
            <v>627</v>
          </cell>
          <cell r="M156">
            <v>4623</v>
          </cell>
          <cell r="N156">
            <v>613</v>
          </cell>
          <cell r="O156">
            <v>0</v>
          </cell>
          <cell r="P156">
            <v>0</v>
          </cell>
          <cell r="Q156">
            <v>2774</v>
          </cell>
          <cell r="R156">
            <v>8637</v>
          </cell>
        </row>
        <row r="159">
          <cell r="B159" t="str">
            <v>Vendor</v>
          </cell>
          <cell r="C159" t="str">
            <v>Core IP/MPLS</v>
          </cell>
          <cell r="D159" t="str">
            <v xml:space="preserve">Edge IP/MPLS </v>
          </cell>
          <cell r="E159" t="str">
            <v>Subscriber Service Router</v>
          </cell>
          <cell r="F159" t="str">
            <v>BRAS</v>
          </cell>
          <cell r="G159" t="str">
            <v>IP/Ethernet</v>
          </cell>
          <cell r="H159" t="str">
            <v>ATM/MPLS</v>
          </cell>
          <cell r="I159" t="str">
            <v>Total IPS</v>
          </cell>
          <cell r="K159" t="str">
            <v>Vendor</v>
          </cell>
          <cell r="L159" t="str">
            <v>Core IP/MPLS</v>
          </cell>
          <cell r="M159" t="str">
            <v>Edge IP/MPLS</v>
          </cell>
          <cell r="N159" t="str">
            <v>Subscriber Service Router</v>
          </cell>
          <cell r="O159" t="str">
            <v>BRAS</v>
          </cell>
          <cell r="P159" t="str">
            <v>IP/Ethernet</v>
          </cell>
          <cell r="Q159" t="str">
            <v>ATM/MPLS</v>
          </cell>
          <cell r="R159" t="str">
            <v>Total IPS</v>
          </cell>
        </row>
        <row r="160">
          <cell r="B160" t="str">
            <v>Alaxala Networks</v>
          </cell>
          <cell r="I160">
            <v>0</v>
          </cell>
          <cell r="K160" t="str">
            <v>Alaxala Networks</v>
          </cell>
          <cell r="R160">
            <v>0</v>
          </cell>
        </row>
        <row r="161">
          <cell r="B161" t="str">
            <v>Alcatel-Lucent</v>
          </cell>
          <cell r="C161">
            <v>0</v>
          </cell>
          <cell r="D161">
            <v>0</v>
          </cell>
          <cell r="E161">
            <v>3</v>
          </cell>
          <cell r="F161">
            <v>0</v>
          </cell>
          <cell r="G161">
            <v>16</v>
          </cell>
          <cell r="H161">
            <v>131</v>
          </cell>
          <cell r="I161">
            <v>150</v>
          </cell>
          <cell r="K161" t="str">
            <v>Alcatel-Lucent</v>
          </cell>
          <cell r="L161">
            <v>0</v>
          </cell>
          <cell r="M161">
            <v>0</v>
          </cell>
          <cell r="N161">
            <v>15</v>
          </cell>
          <cell r="O161">
            <v>0</v>
          </cell>
          <cell r="P161">
            <v>428</v>
          </cell>
          <cell r="Q161">
            <v>1080</v>
          </cell>
          <cell r="R161">
            <v>1523</v>
          </cell>
        </row>
        <row r="162">
          <cell r="B162" t="str">
            <v>Atrica</v>
          </cell>
          <cell r="I162">
            <v>0</v>
          </cell>
          <cell r="K162" t="str">
            <v>Atrica</v>
          </cell>
          <cell r="R162">
            <v>0</v>
          </cell>
        </row>
        <row r="163">
          <cell r="B163" t="str">
            <v>Avici</v>
          </cell>
          <cell r="C163">
            <v>7.2</v>
          </cell>
          <cell r="D163">
            <v>0</v>
          </cell>
          <cell r="E163">
            <v>0</v>
          </cell>
          <cell r="F163">
            <v>0</v>
          </cell>
          <cell r="G163">
            <v>0</v>
          </cell>
          <cell r="H163">
            <v>0</v>
          </cell>
          <cell r="I163">
            <v>7.2</v>
          </cell>
          <cell r="K163" t="str">
            <v>Avici</v>
          </cell>
          <cell r="L163">
            <v>8</v>
          </cell>
          <cell r="M163">
            <v>0</v>
          </cell>
          <cell r="N163">
            <v>0</v>
          </cell>
          <cell r="O163">
            <v>0</v>
          </cell>
          <cell r="P163">
            <v>0</v>
          </cell>
          <cell r="Q163">
            <v>0</v>
          </cell>
          <cell r="R163">
            <v>8</v>
          </cell>
        </row>
        <row r="164">
          <cell r="B164" t="str">
            <v>Brocade</v>
          </cell>
          <cell r="C164">
            <v>0</v>
          </cell>
          <cell r="D164">
            <v>0</v>
          </cell>
          <cell r="E164">
            <v>0</v>
          </cell>
          <cell r="F164">
            <v>0</v>
          </cell>
          <cell r="G164">
            <v>0</v>
          </cell>
          <cell r="H164">
            <v>0</v>
          </cell>
          <cell r="I164">
            <v>0</v>
          </cell>
          <cell r="K164" t="str">
            <v>Brocade</v>
          </cell>
          <cell r="L164">
            <v>0</v>
          </cell>
          <cell r="M164">
            <v>0</v>
          </cell>
          <cell r="N164">
            <v>0</v>
          </cell>
          <cell r="O164">
            <v>0</v>
          </cell>
          <cell r="P164">
            <v>0</v>
          </cell>
          <cell r="Q164">
            <v>0</v>
          </cell>
          <cell r="R164">
            <v>0</v>
          </cell>
        </row>
        <row r="165">
          <cell r="B165" t="str">
            <v>Caspian</v>
          </cell>
          <cell r="C165">
            <v>0</v>
          </cell>
          <cell r="D165">
            <v>0</v>
          </cell>
          <cell r="E165">
            <v>0</v>
          </cell>
          <cell r="F165">
            <v>0</v>
          </cell>
          <cell r="G165">
            <v>0</v>
          </cell>
          <cell r="H165">
            <v>0</v>
          </cell>
          <cell r="I165">
            <v>0</v>
          </cell>
          <cell r="K165" t="str">
            <v>Caspian</v>
          </cell>
          <cell r="L165">
            <v>0</v>
          </cell>
          <cell r="M165">
            <v>0</v>
          </cell>
          <cell r="N165">
            <v>0</v>
          </cell>
          <cell r="O165">
            <v>0</v>
          </cell>
          <cell r="P165">
            <v>0</v>
          </cell>
          <cell r="Q165">
            <v>0</v>
          </cell>
          <cell r="R165">
            <v>0</v>
          </cell>
        </row>
        <row r="166">
          <cell r="B166" t="str">
            <v>Chiaro</v>
          </cell>
          <cell r="C166">
            <v>0</v>
          </cell>
          <cell r="D166">
            <v>0</v>
          </cell>
          <cell r="E166">
            <v>0</v>
          </cell>
          <cell r="F166">
            <v>0</v>
          </cell>
          <cell r="G166">
            <v>0</v>
          </cell>
          <cell r="H166">
            <v>0</v>
          </cell>
          <cell r="I166">
            <v>0</v>
          </cell>
          <cell r="K166" t="str">
            <v>Chiaro</v>
          </cell>
          <cell r="L166">
            <v>0</v>
          </cell>
          <cell r="M166">
            <v>0</v>
          </cell>
          <cell r="N166">
            <v>0</v>
          </cell>
          <cell r="O166">
            <v>0</v>
          </cell>
          <cell r="P166">
            <v>0</v>
          </cell>
          <cell r="Q166">
            <v>0</v>
          </cell>
          <cell r="R166">
            <v>0</v>
          </cell>
        </row>
        <row r="167">
          <cell r="B167" t="str">
            <v>Ciena</v>
          </cell>
          <cell r="C167">
            <v>0</v>
          </cell>
          <cell r="D167">
            <v>0</v>
          </cell>
          <cell r="E167">
            <v>0</v>
          </cell>
          <cell r="F167">
            <v>0</v>
          </cell>
          <cell r="G167">
            <v>0</v>
          </cell>
          <cell r="H167">
            <v>0</v>
          </cell>
          <cell r="I167">
            <v>0</v>
          </cell>
          <cell r="K167" t="str">
            <v>Ciena</v>
          </cell>
          <cell r="L167">
            <v>0</v>
          </cell>
          <cell r="M167">
            <v>0</v>
          </cell>
          <cell r="N167">
            <v>0</v>
          </cell>
          <cell r="O167">
            <v>0</v>
          </cell>
          <cell r="P167">
            <v>0</v>
          </cell>
          <cell r="Q167">
            <v>0</v>
          </cell>
          <cell r="R167">
            <v>0</v>
          </cell>
        </row>
        <row r="168">
          <cell r="B168" t="str">
            <v>Cisco</v>
          </cell>
          <cell r="C168">
            <v>114.3</v>
          </cell>
          <cell r="D168">
            <v>160.80000000000001</v>
          </cell>
          <cell r="E168">
            <v>2.2999999999999998</v>
          </cell>
          <cell r="F168">
            <v>0</v>
          </cell>
          <cell r="G168">
            <v>0</v>
          </cell>
          <cell r="H168">
            <v>45.1</v>
          </cell>
          <cell r="I168">
            <v>322.50000000000006</v>
          </cell>
          <cell r="K168" t="str">
            <v>Cisco</v>
          </cell>
          <cell r="L168">
            <v>336</v>
          </cell>
          <cell r="M168">
            <v>4146</v>
          </cell>
          <cell r="N168">
            <v>81</v>
          </cell>
          <cell r="O168">
            <v>0</v>
          </cell>
          <cell r="P168">
            <v>0</v>
          </cell>
          <cell r="Q168">
            <v>335</v>
          </cell>
          <cell r="R168">
            <v>4898</v>
          </cell>
        </row>
        <row r="169">
          <cell r="B169" t="str">
            <v>Cosine</v>
          </cell>
          <cell r="C169">
            <v>0</v>
          </cell>
          <cell r="D169">
            <v>0</v>
          </cell>
          <cell r="E169">
            <v>3.1</v>
          </cell>
          <cell r="F169">
            <v>0</v>
          </cell>
          <cell r="G169">
            <v>0</v>
          </cell>
          <cell r="H169">
            <v>0</v>
          </cell>
          <cell r="I169">
            <v>3.1</v>
          </cell>
          <cell r="K169" t="str">
            <v>Cosine</v>
          </cell>
          <cell r="L169">
            <v>0</v>
          </cell>
          <cell r="M169">
            <v>0</v>
          </cell>
          <cell r="N169">
            <v>16</v>
          </cell>
          <cell r="O169">
            <v>0</v>
          </cell>
          <cell r="P169">
            <v>0</v>
          </cell>
          <cell r="Q169">
            <v>0</v>
          </cell>
          <cell r="R169">
            <v>16</v>
          </cell>
        </row>
        <row r="170">
          <cell r="B170" t="str">
            <v>ECI Telecom</v>
          </cell>
          <cell r="C170">
            <v>0</v>
          </cell>
          <cell r="D170">
            <v>0</v>
          </cell>
          <cell r="E170">
            <v>0</v>
          </cell>
          <cell r="F170">
            <v>0</v>
          </cell>
          <cell r="G170">
            <v>0</v>
          </cell>
          <cell r="H170">
            <v>0</v>
          </cell>
          <cell r="I170">
            <v>0</v>
          </cell>
          <cell r="K170" t="str">
            <v>ECI Telecom</v>
          </cell>
          <cell r="L170">
            <v>0</v>
          </cell>
          <cell r="M170">
            <v>0</v>
          </cell>
          <cell r="N170">
            <v>0</v>
          </cell>
          <cell r="O170">
            <v>0</v>
          </cell>
          <cell r="P170">
            <v>0</v>
          </cell>
          <cell r="Q170">
            <v>0</v>
          </cell>
          <cell r="R170">
            <v>0</v>
          </cell>
        </row>
        <row r="171">
          <cell r="B171" t="str">
            <v>Equipe</v>
          </cell>
          <cell r="C171">
            <v>0</v>
          </cell>
          <cell r="D171">
            <v>0</v>
          </cell>
          <cell r="E171">
            <v>0</v>
          </cell>
          <cell r="F171">
            <v>0</v>
          </cell>
          <cell r="G171">
            <v>0</v>
          </cell>
          <cell r="H171">
            <v>0</v>
          </cell>
          <cell r="I171">
            <v>0</v>
          </cell>
          <cell r="K171" t="str">
            <v>Equipe</v>
          </cell>
          <cell r="L171">
            <v>0</v>
          </cell>
          <cell r="M171">
            <v>0</v>
          </cell>
          <cell r="N171">
            <v>0</v>
          </cell>
          <cell r="O171">
            <v>0</v>
          </cell>
          <cell r="P171">
            <v>0</v>
          </cell>
          <cell r="Q171">
            <v>0</v>
          </cell>
          <cell r="R171">
            <v>0</v>
          </cell>
        </row>
        <row r="172">
          <cell r="B172" t="str">
            <v>Ericsson</v>
          </cell>
          <cell r="C172">
            <v>0</v>
          </cell>
          <cell r="D172">
            <v>2.2000000000000002</v>
          </cell>
          <cell r="E172">
            <v>16</v>
          </cell>
          <cell r="F172">
            <v>0</v>
          </cell>
          <cell r="G172">
            <v>0</v>
          </cell>
          <cell r="H172">
            <v>40</v>
          </cell>
          <cell r="I172">
            <v>58.2</v>
          </cell>
          <cell r="K172" t="str">
            <v>Ericsson</v>
          </cell>
          <cell r="L172">
            <v>0</v>
          </cell>
          <cell r="M172">
            <v>27</v>
          </cell>
          <cell r="N172">
            <v>134</v>
          </cell>
          <cell r="O172">
            <v>0</v>
          </cell>
          <cell r="P172">
            <v>0</v>
          </cell>
          <cell r="Q172">
            <v>182</v>
          </cell>
          <cell r="R172">
            <v>343</v>
          </cell>
        </row>
        <row r="173">
          <cell r="B173" t="str">
            <v>Extreme</v>
          </cell>
          <cell r="C173">
            <v>0</v>
          </cell>
          <cell r="D173">
            <v>0</v>
          </cell>
          <cell r="E173">
            <v>0</v>
          </cell>
          <cell r="F173">
            <v>0</v>
          </cell>
          <cell r="G173">
            <v>0</v>
          </cell>
          <cell r="H173">
            <v>0</v>
          </cell>
          <cell r="I173">
            <v>0</v>
          </cell>
          <cell r="K173" t="str">
            <v>Extreme</v>
          </cell>
          <cell r="L173">
            <v>0</v>
          </cell>
          <cell r="M173">
            <v>0</v>
          </cell>
          <cell r="N173">
            <v>0</v>
          </cell>
          <cell r="O173">
            <v>0</v>
          </cell>
          <cell r="P173">
            <v>0</v>
          </cell>
          <cell r="Q173">
            <v>0</v>
          </cell>
          <cell r="R173">
            <v>0</v>
          </cell>
        </row>
        <row r="174">
          <cell r="B174" t="str">
            <v>Force10</v>
          </cell>
          <cell r="C174">
            <v>0</v>
          </cell>
          <cell r="D174">
            <v>0</v>
          </cell>
          <cell r="E174">
            <v>0</v>
          </cell>
          <cell r="F174">
            <v>0</v>
          </cell>
          <cell r="G174">
            <v>0</v>
          </cell>
          <cell r="H174">
            <v>0</v>
          </cell>
          <cell r="I174">
            <v>0</v>
          </cell>
          <cell r="K174" t="str">
            <v>Force10</v>
          </cell>
          <cell r="L174">
            <v>0</v>
          </cell>
          <cell r="M174">
            <v>0</v>
          </cell>
          <cell r="N174">
            <v>0</v>
          </cell>
          <cell r="O174">
            <v>0</v>
          </cell>
          <cell r="P174">
            <v>0</v>
          </cell>
          <cell r="Q174">
            <v>0</v>
          </cell>
          <cell r="R174">
            <v>0</v>
          </cell>
        </row>
        <row r="175">
          <cell r="B175" t="str">
            <v>Fujitsu</v>
          </cell>
          <cell r="C175">
            <v>0</v>
          </cell>
          <cell r="D175">
            <v>0</v>
          </cell>
          <cell r="E175">
            <v>0</v>
          </cell>
          <cell r="F175">
            <v>0</v>
          </cell>
          <cell r="G175">
            <v>0</v>
          </cell>
          <cell r="H175">
            <v>0</v>
          </cell>
          <cell r="I175">
            <v>0</v>
          </cell>
          <cell r="K175" t="str">
            <v>Fujitsu</v>
          </cell>
          <cell r="L175">
            <v>0</v>
          </cell>
          <cell r="M175">
            <v>0</v>
          </cell>
          <cell r="N175">
            <v>0</v>
          </cell>
          <cell r="O175">
            <v>0</v>
          </cell>
          <cell r="P175">
            <v>0</v>
          </cell>
          <cell r="Q175">
            <v>0</v>
          </cell>
          <cell r="R175">
            <v>0</v>
          </cell>
        </row>
        <row r="176">
          <cell r="B176" t="str">
            <v>Hammerhead Systems</v>
          </cell>
          <cell r="C176">
            <v>0</v>
          </cell>
          <cell r="D176">
            <v>0</v>
          </cell>
          <cell r="E176">
            <v>0</v>
          </cell>
          <cell r="F176">
            <v>0</v>
          </cell>
          <cell r="G176">
            <v>0</v>
          </cell>
          <cell r="H176">
            <v>0</v>
          </cell>
          <cell r="I176">
            <v>0</v>
          </cell>
          <cell r="K176" t="str">
            <v>Hammerhead Systems</v>
          </cell>
          <cell r="L176">
            <v>0</v>
          </cell>
          <cell r="M176">
            <v>0</v>
          </cell>
          <cell r="N176">
            <v>0</v>
          </cell>
          <cell r="O176">
            <v>0</v>
          </cell>
          <cell r="P176">
            <v>0</v>
          </cell>
          <cell r="Q176">
            <v>0</v>
          </cell>
          <cell r="R176">
            <v>0</v>
          </cell>
        </row>
        <row r="177">
          <cell r="B177" t="str">
            <v>Hitachi</v>
          </cell>
          <cell r="C177">
            <v>0</v>
          </cell>
          <cell r="D177">
            <v>0</v>
          </cell>
          <cell r="E177">
            <v>0</v>
          </cell>
          <cell r="F177">
            <v>0</v>
          </cell>
          <cell r="G177">
            <v>0</v>
          </cell>
          <cell r="H177">
            <v>0</v>
          </cell>
          <cell r="I177">
            <v>0</v>
          </cell>
          <cell r="K177" t="str">
            <v>Hitachi</v>
          </cell>
          <cell r="L177">
            <v>0</v>
          </cell>
          <cell r="M177">
            <v>0</v>
          </cell>
          <cell r="N177">
            <v>0</v>
          </cell>
          <cell r="O177">
            <v>0</v>
          </cell>
          <cell r="P177">
            <v>0</v>
          </cell>
          <cell r="Q177">
            <v>0</v>
          </cell>
          <cell r="R177">
            <v>0</v>
          </cell>
        </row>
        <row r="178">
          <cell r="B178" t="str">
            <v>Hitachi Cable</v>
          </cell>
          <cell r="C178">
            <v>0</v>
          </cell>
          <cell r="D178">
            <v>0</v>
          </cell>
          <cell r="E178">
            <v>0</v>
          </cell>
          <cell r="F178">
            <v>0</v>
          </cell>
          <cell r="G178">
            <v>0</v>
          </cell>
          <cell r="H178">
            <v>0</v>
          </cell>
          <cell r="I178">
            <v>0</v>
          </cell>
          <cell r="K178" t="str">
            <v>Hitachi Cable</v>
          </cell>
          <cell r="L178">
            <v>0</v>
          </cell>
          <cell r="M178">
            <v>0</v>
          </cell>
          <cell r="N178">
            <v>0</v>
          </cell>
          <cell r="O178">
            <v>0</v>
          </cell>
          <cell r="P178">
            <v>0</v>
          </cell>
          <cell r="Q178">
            <v>0</v>
          </cell>
          <cell r="R178">
            <v>0</v>
          </cell>
        </row>
        <row r="179">
          <cell r="B179" t="str">
            <v>Huawei</v>
          </cell>
          <cell r="C179">
            <v>0</v>
          </cell>
          <cell r="D179">
            <v>0</v>
          </cell>
          <cell r="E179">
            <v>0</v>
          </cell>
          <cell r="F179">
            <v>0</v>
          </cell>
          <cell r="G179">
            <v>0</v>
          </cell>
          <cell r="H179">
            <v>0</v>
          </cell>
          <cell r="I179">
            <v>0</v>
          </cell>
          <cell r="K179" t="str">
            <v>Huawei</v>
          </cell>
          <cell r="L179">
            <v>0</v>
          </cell>
          <cell r="M179">
            <v>0</v>
          </cell>
          <cell r="N179">
            <v>0</v>
          </cell>
          <cell r="O179">
            <v>0</v>
          </cell>
          <cell r="P179">
            <v>0</v>
          </cell>
          <cell r="Q179">
            <v>0</v>
          </cell>
          <cell r="R179">
            <v>0</v>
          </cell>
        </row>
        <row r="180">
          <cell r="B180" t="str">
            <v>Hyperchip</v>
          </cell>
          <cell r="C180">
            <v>0</v>
          </cell>
          <cell r="D180">
            <v>0</v>
          </cell>
          <cell r="E180">
            <v>0</v>
          </cell>
          <cell r="F180">
            <v>0</v>
          </cell>
          <cell r="G180">
            <v>0</v>
          </cell>
          <cell r="H180">
            <v>0</v>
          </cell>
          <cell r="I180">
            <v>0</v>
          </cell>
          <cell r="K180" t="str">
            <v>Hyperchip</v>
          </cell>
          <cell r="L180">
            <v>0</v>
          </cell>
          <cell r="M180">
            <v>0</v>
          </cell>
          <cell r="N180">
            <v>0</v>
          </cell>
          <cell r="O180">
            <v>0</v>
          </cell>
          <cell r="P180">
            <v>0</v>
          </cell>
          <cell r="Q180">
            <v>0</v>
          </cell>
          <cell r="R180">
            <v>0</v>
          </cell>
        </row>
        <row r="181">
          <cell r="B181" t="str">
            <v>Juniper</v>
          </cell>
          <cell r="C181">
            <v>48.9</v>
          </cell>
          <cell r="D181">
            <v>21.7</v>
          </cell>
          <cell r="E181">
            <v>16</v>
          </cell>
          <cell r="F181">
            <v>0</v>
          </cell>
          <cell r="G181">
            <v>0</v>
          </cell>
          <cell r="H181">
            <v>0</v>
          </cell>
          <cell r="I181">
            <v>86.6</v>
          </cell>
          <cell r="K181" t="str">
            <v>Juniper</v>
          </cell>
          <cell r="L181">
            <v>137</v>
          </cell>
          <cell r="M181">
            <v>379</v>
          </cell>
          <cell r="N181">
            <v>136</v>
          </cell>
          <cell r="O181">
            <v>0</v>
          </cell>
          <cell r="P181">
            <v>0</v>
          </cell>
          <cell r="Q181">
            <v>0</v>
          </cell>
          <cell r="R181">
            <v>652</v>
          </cell>
        </row>
        <row r="182">
          <cell r="B182" t="str">
            <v>Laurel Networks</v>
          </cell>
          <cell r="C182">
            <v>0</v>
          </cell>
          <cell r="D182">
            <v>0</v>
          </cell>
          <cell r="E182">
            <v>0</v>
          </cell>
          <cell r="F182">
            <v>0</v>
          </cell>
          <cell r="G182">
            <v>0</v>
          </cell>
          <cell r="H182">
            <v>0</v>
          </cell>
          <cell r="I182">
            <v>0</v>
          </cell>
          <cell r="K182" t="str">
            <v>Laurel Networks</v>
          </cell>
          <cell r="L182">
            <v>0</v>
          </cell>
          <cell r="M182">
            <v>0</v>
          </cell>
          <cell r="N182">
            <v>0</v>
          </cell>
          <cell r="O182">
            <v>0</v>
          </cell>
          <cell r="P182">
            <v>0</v>
          </cell>
          <cell r="Q182">
            <v>0</v>
          </cell>
          <cell r="R182">
            <v>0</v>
          </cell>
        </row>
        <row r="183">
          <cell r="B183" t="str">
            <v>Lucent</v>
          </cell>
          <cell r="C183">
            <v>0</v>
          </cell>
          <cell r="D183">
            <v>0</v>
          </cell>
          <cell r="E183">
            <v>0</v>
          </cell>
          <cell r="F183">
            <v>0</v>
          </cell>
          <cell r="G183">
            <v>0</v>
          </cell>
          <cell r="H183">
            <v>0</v>
          </cell>
          <cell r="I183">
            <v>0</v>
          </cell>
          <cell r="K183" t="str">
            <v>Lucent</v>
          </cell>
          <cell r="L183">
            <v>0</v>
          </cell>
          <cell r="M183">
            <v>0</v>
          </cell>
          <cell r="N183">
            <v>0</v>
          </cell>
          <cell r="O183">
            <v>0</v>
          </cell>
          <cell r="P183">
            <v>0</v>
          </cell>
          <cell r="Q183">
            <v>0</v>
          </cell>
          <cell r="R183">
            <v>0</v>
          </cell>
        </row>
        <row r="184">
          <cell r="B184" t="str">
            <v>NEC</v>
          </cell>
          <cell r="C184">
            <v>0</v>
          </cell>
          <cell r="D184">
            <v>0</v>
          </cell>
          <cell r="E184">
            <v>0</v>
          </cell>
          <cell r="F184">
            <v>0</v>
          </cell>
          <cell r="G184">
            <v>0</v>
          </cell>
          <cell r="H184">
            <v>0</v>
          </cell>
          <cell r="I184">
            <v>0</v>
          </cell>
          <cell r="K184" t="str">
            <v>NEC</v>
          </cell>
          <cell r="L184">
            <v>0</v>
          </cell>
          <cell r="M184">
            <v>0</v>
          </cell>
          <cell r="N184">
            <v>0</v>
          </cell>
          <cell r="O184">
            <v>0</v>
          </cell>
          <cell r="P184">
            <v>0</v>
          </cell>
          <cell r="Q184">
            <v>0</v>
          </cell>
          <cell r="R184">
            <v>0</v>
          </cell>
        </row>
        <row r="185">
          <cell r="B185" t="str">
            <v>Nokia Siemens Networks</v>
          </cell>
          <cell r="C185">
            <v>0</v>
          </cell>
          <cell r="D185">
            <v>0</v>
          </cell>
          <cell r="E185">
            <v>0</v>
          </cell>
          <cell r="F185">
            <v>0</v>
          </cell>
          <cell r="G185">
            <v>0</v>
          </cell>
          <cell r="H185">
            <v>0</v>
          </cell>
          <cell r="I185">
            <v>0</v>
          </cell>
          <cell r="K185" t="str">
            <v>Nokia Siemens Networks</v>
          </cell>
          <cell r="L185">
            <v>0</v>
          </cell>
          <cell r="M185">
            <v>0</v>
          </cell>
          <cell r="N185">
            <v>0</v>
          </cell>
          <cell r="O185">
            <v>0</v>
          </cell>
          <cell r="P185">
            <v>0</v>
          </cell>
          <cell r="Q185">
            <v>0</v>
          </cell>
          <cell r="R185">
            <v>0</v>
          </cell>
        </row>
        <row r="186">
          <cell r="B186" t="str">
            <v>Nortel</v>
          </cell>
          <cell r="C186">
            <v>0</v>
          </cell>
          <cell r="D186">
            <v>0</v>
          </cell>
          <cell r="E186">
            <v>16.600000000000001</v>
          </cell>
          <cell r="F186">
            <v>0</v>
          </cell>
          <cell r="G186">
            <v>0</v>
          </cell>
          <cell r="H186">
            <v>72.400000000000006</v>
          </cell>
          <cell r="I186">
            <v>89</v>
          </cell>
          <cell r="K186" t="str">
            <v>Nortel</v>
          </cell>
          <cell r="L186">
            <v>0</v>
          </cell>
          <cell r="M186">
            <v>0</v>
          </cell>
          <cell r="N186">
            <v>81</v>
          </cell>
          <cell r="O186">
            <v>0</v>
          </cell>
          <cell r="P186">
            <v>0</v>
          </cell>
          <cell r="Q186">
            <v>294</v>
          </cell>
          <cell r="R186">
            <v>375</v>
          </cell>
        </row>
        <row r="187">
          <cell r="B187" t="str">
            <v>Procket</v>
          </cell>
          <cell r="C187">
            <v>0</v>
          </cell>
          <cell r="D187">
            <v>0</v>
          </cell>
          <cell r="E187">
            <v>0</v>
          </cell>
          <cell r="F187">
            <v>0</v>
          </cell>
          <cell r="G187">
            <v>0</v>
          </cell>
          <cell r="H187">
            <v>0</v>
          </cell>
          <cell r="I187">
            <v>0</v>
          </cell>
          <cell r="K187" t="str">
            <v>Procket</v>
          </cell>
          <cell r="L187">
            <v>0</v>
          </cell>
          <cell r="M187">
            <v>0</v>
          </cell>
          <cell r="N187">
            <v>0</v>
          </cell>
          <cell r="O187">
            <v>0</v>
          </cell>
          <cell r="P187">
            <v>0</v>
          </cell>
          <cell r="Q187">
            <v>0</v>
          </cell>
          <cell r="R187">
            <v>0</v>
          </cell>
        </row>
        <row r="188">
          <cell r="B188" t="str">
            <v>Quarry</v>
          </cell>
          <cell r="C188">
            <v>0</v>
          </cell>
          <cell r="D188">
            <v>0</v>
          </cell>
          <cell r="E188">
            <v>0</v>
          </cell>
          <cell r="F188">
            <v>0</v>
          </cell>
          <cell r="G188">
            <v>0</v>
          </cell>
          <cell r="H188">
            <v>0</v>
          </cell>
          <cell r="I188">
            <v>0</v>
          </cell>
          <cell r="K188" t="str">
            <v>Quarry</v>
          </cell>
          <cell r="L188">
            <v>0</v>
          </cell>
          <cell r="M188">
            <v>0</v>
          </cell>
          <cell r="N188">
            <v>0</v>
          </cell>
          <cell r="O188">
            <v>0</v>
          </cell>
          <cell r="P188">
            <v>0</v>
          </cell>
          <cell r="Q188">
            <v>0</v>
          </cell>
          <cell r="R188">
            <v>0</v>
          </cell>
        </row>
        <row r="189">
          <cell r="B189" t="str">
            <v>Redback</v>
          </cell>
          <cell r="C189">
            <v>0</v>
          </cell>
          <cell r="D189">
            <v>0</v>
          </cell>
          <cell r="E189">
            <v>0</v>
          </cell>
          <cell r="F189">
            <v>0</v>
          </cell>
          <cell r="G189">
            <v>0</v>
          </cell>
          <cell r="H189">
            <v>0</v>
          </cell>
          <cell r="I189">
            <v>0</v>
          </cell>
          <cell r="K189" t="str">
            <v>Redback</v>
          </cell>
          <cell r="L189">
            <v>0</v>
          </cell>
          <cell r="M189">
            <v>0</v>
          </cell>
          <cell r="N189">
            <v>0</v>
          </cell>
          <cell r="O189">
            <v>0</v>
          </cell>
          <cell r="P189">
            <v>0</v>
          </cell>
          <cell r="Q189">
            <v>0</v>
          </cell>
          <cell r="R189">
            <v>0</v>
          </cell>
        </row>
        <row r="190">
          <cell r="B190" t="str">
            <v>Riverstone</v>
          </cell>
          <cell r="C190">
            <v>0</v>
          </cell>
          <cell r="D190">
            <v>0</v>
          </cell>
          <cell r="E190">
            <v>0</v>
          </cell>
          <cell r="F190">
            <v>0</v>
          </cell>
          <cell r="G190">
            <v>0</v>
          </cell>
          <cell r="H190">
            <v>0</v>
          </cell>
          <cell r="I190">
            <v>0</v>
          </cell>
          <cell r="K190" t="str">
            <v>Riverstone</v>
          </cell>
          <cell r="L190">
            <v>0</v>
          </cell>
          <cell r="M190">
            <v>0</v>
          </cell>
          <cell r="N190">
            <v>0</v>
          </cell>
          <cell r="O190">
            <v>0</v>
          </cell>
          <cell r="P190">
            <v>0</v>
          </cell>
          <cell r="Q190">
            <v>0</v>
          </cell>
          <cell r="R190">
            <v>0</v>
          </cell>
        </row>
        <row r="191">
          <cell r="B191" t="str">
            <v>Tellabs</v>
          </cell>
          <cell r="C191">
            <v>0</v>
          </cell>
          <cell r="D191">
            <v>0</v>
          </cell>
          <cell r="E191">
            <v>0</v>
          </cell>
          <cell r="F191">
            <v>0</v>
          </cell>
          <cell r="G191">
            <v>0</v>
          </cell>
          <cell r="H191">
            <v>0</v>
          </cell>
          <cell r="I191">
            <v>0</v>
          </cell>
          <cell r="K191" t="str">
            <v>Tellabs</v>
          </cell>
          <cell r="L191">
            <v>0</v>
          </cell>
          <cell r="M191">
            <v>0</v>
          </cell>
          <cell r="N191">
            <v>0</v>
          </cell>
          <cell r="O191">
            <v>0</v>
          </cell>
          <cell r="P191">
            <v>0</v>
          </cell>
          <cell r="Q191">
            <v>0</v>
          </cell>
          <cell r="R191">
            <v>0</v>
          </cell>
        </row>
        <row r="192">
          <cell r="B192" t="str">
            <v>ZTE</v>
          </cell>
          <cell r="C192">
            <v>0</v>
          </cell>
          <cell r="D192">
            <v>0</v>
          </cell>
          <cell r="E192">
            <v>0</v>
          </cell>
          <cell r="F192">
            <v>0</v>
          </cell>
          <cell r="G192">
            <v>0</v>
          </cell>
          <cell r="H192">
            <v>0</v>
          </cell>
          <cell r="I192">
            <v>0</v>
          </cell>
          <cell r="K192" t="str">
            <v>ZTE</v>
          </cell>
          <cell r="L192">
            <v>0</v>
          </cell>
          <cell r="M192">
            <v>0</v>
          </cell>
          <cell r="N192">
            <v>0</v>
          </cell>
          <cell r="O192">
            <v>0</v>
          </cell>
          <cell r="P192">
            <v>0</v>
          </cell>
          <cell r="Q192">
            <v>0</v>
          </cell>
          <cell r="R192">
            <v>0</v>
          </cell>
        </row>
        <row r="193">
          <cell r="B193" t="str">
            <v>Other</v>
          </cell>
          <cell r="C193">
            <v>0</v>
          </cell>
          <cell r="D193">
            <v>0</v>
          </cell>
          <cell r="E193">
            <v>0</v>
          </cell>
          <cell r="F193">
            <v>0</v>
          </cell>
          <cell r="G193">
            <v>0</v>
          </cell>
          <cell r="H193">
            <v>0</v>
          </cell>
          <cell r="I193">
            <v>0</v>
          </cell>
          <cell r="K193" t="str">
            <v>Other</v>
          </cell>
          <cell r="L193">
            <v>0</v>
          </cell>
          <cell r="M193">
            <v>0</v>
          </cell>
          <cell r="N193">
            <v>0</v>
          </cell>
          <cell r="O193">
            <v>0</v>
          </cell>
          <cell r="P193">
            <v>0</v>
          </cell>
          <cell r="Q193">
            <v>0</v>
          </cell>
          <cell r="R193">
            <v>0</v>
          </cell>
        </row>
        <row r="194">
          <cell r="B194" t="str">
            <v>Total</v>
          </cell>
          <cell r="C194">
            <v>170.4</v>
          </cell>
          <cell r="D194">
            <v>184.7</v>
          </cell>
          <cell r="E194">
            <v>57</v>
          </cell>
          <cell r="F194">
            <v>0</v>
          </cell>
          <cell r="G194">
            <v>16</v>
          </cell>
          <cell r="H194">
            <v>288.5</v>
          </cell>
          <cell r="I194">
            <v>716.60000000000014</v>
          </cell>
          <cell r="K194" t="str">
            <v>Total</v>
          </cell>
          <cell r="L194">
            <v>481</v>
          </cell>
          <cell r="M194">
            <v>4552</v>
          </cell>
          <cell r="N194">
            <v>463</v>
          </cell>
          <cell r="O194">
            <v>0</v>
          </cell>
          <cell r="P194">
            <v>428</v>
          </cell>
          <cell r="Q194">
            <v>1891</v>
          </cell>
          <cell r="R194">
            <v>7815</v>
          </cell>
        </row>
        <row r="198">
          <cell r="B198" t="str">
            <v>Vendor</v>
          </cell>
          <cell r="C198" t="str">
            <v>Core IP/MPLS</v>
          </cell>
          <cell r="D198" t="str">
            <v xml:space="preserve">Edge IP/MPLS </v>
          </cell>
          <cell r="E198" t="str">
            <v>Subscriber Service Router</v>
          </cell>
          <cell r="F198" t="str">
            <v>BRAS</v>
          </cell>
          <cell r="G198" t="str">
            <v>IP/Ethernet</v>
          </cell>
          <cell r="H198" t="str">
            <v>ATM/MPLS</v>
          </cell>
          <cell r="I198" t="str">
            <v>Total IPS</v>
          </cell>
          <cell r="K198" t="str">
            <v>Vendor</v>
          </cell>
          <cell r="L198" t="str">
            <v>Core IP/MPLS</v>
          </cell>
          <cell r="M198" t="str">
            <v>Edge IP/MPLS</v>
          </cell>
          <cell r="N198" t="str">
            <v>Subscriber Service Router</v>
          </cell>
          <cell r="O198" t="str">
            <v>BRAS</v>
          </cell>
          <cell r="P198" t="str">
            <v>IP/Ethernet</v>
          </cell>
          <cell r="Q198" t="str">
            <v>ATM/MPLS</v>
          </cell>
          <cell r="R198" t="str">
            <v>Total IPS</v>
          </cell>
        </row>
        <row r="199">
          <cell r="B199" t="str">
            <v>Alaxala Networks</v>
          </cell>
          <cell r="I199">
            <v>0</v>
          </cell>
          <cell r="K199" t="str">
            <v>Alaxala Networks</v>
          </cell>
          <cell r="R199">
            <v>0</v>
          </cell>
        </row>
        <row r="200">
          <cell r="B200" t="str">
            <v>Alcatel-Lucent</v>
          </cell>
          <cell r="C200">
            <v>0</v>
          </cell>
          <cell r="D200">
            <v>0</v>
          </cell>
          <cell r="E200">
            <v>2</v>
          </cell>
          <cell r="F200">
            <v>0</v>
          </cell>
          <cell r="G200">
            <v>10</v>
          </cell>
          <cell r="H200">
            <v>107</v>
          </cell>
          <cell r="I200">
            <v>119</v>
          </cell>
          <cell r="K200" t="str">
            <v>Alcatel-Lucent</v>
          </cell>
          <cell r="L200">
            <v>0</v>
          </cell>
          <cell r="M200">
            <v>0</v>
          </cell>
          <cell r="N200">
            <v>15</v>
          </cell>
          <cell r="O200">
            <v>0</v>
          </cell>
          <cell r="P200">
            <v>251</v>
          </cell>
          <cell r="Q200">
            <v>906</v>
          </cell>
          <cell r="R200">
            <v>1172</v>
          </cell>
        </row>
        <row r="201">
          <cell r="B201" t="str">
            <v>Atrica</v>
          </cell>
          <cell r="I201">
            <v>0</v>
          </cell>
          <cell r="K201" t="str">
            <v>Atrica</v>
          </cell>
          <cell r="R201">
            <v>0</v>
          </cell>
        </row>
        <row r="202">
          <cell r="B202" t="str">
            <v>Avici</v>
          </cell>
          <cell r="C202">
            <v>6.2</v>
          </cell>
          <cell r="D202">
            <v>0</v>
          </cell>
          <cell r="E202">
            <v>0</v>
          </cell>
          <cell r="F202">
            <v>0</v>
          </cell>
          <cell r="G202">
            <v>0</v>
          </cell>
          <cell r="H202">
            <v>0</v>
          </cell>
          <cell r="I202">
            <v>6.2</v>
          </cell>
          <cell r="K202" t="str">
            <v>Avici</v>
          </cell>
          <cell r="L202">
            <v>7</v>
          </cell>
          <cell r="M202">
            <v>0</v>
          </cell>
          <cell r="N202">
            <v>0</v>
          </cell>
          <cell r="O202">
            <v>0</v>
          </cell>
          <cell r="P202">
            <v>0</v>
          </cell>
          <cell r="Q202">
            <v>0</v>
          </cell>
          <cell r="R202">
            <v>7</v>
          </cell>
        </row>
        <row r="203">
          <cell r="B203" t="str">
            <v>Brocade</v>
          </cell>
          <cell r="C203">
            <v>0</v>
          </cell>
          <cell r="D203">
            <v>0</v>
          </cell>
          <cell r="E203">
            <v>0</v>
          </cell>
          <cell r="F203">
            <v>0</v>
          </cell>
          <cell r="G203">
            <v>0</v>
          </cell>
          <cell r="H203">
            <v>0</v>
          </cell>
          <cell r="I203">
            <v>0</v>
          </cell>
          <cell r="K203" t="str">
            <v>Brocade</v>
          </cell>
          <cell r="L203">
            <v>0</v>
          </cell>
          <cell r="M203">
            <v>0</v>
          </cell>
          <cell r="N203">
            <v>0</v>
          </cell>
          <cell r="O203">
            <v>0</v>
          </cell>
          <cell r="P203">
            <v>0</v>
          </cell>
          <cell r="Q203">
            <v>0</v>
          </cell>
          <cell r="R203">
            <v>0</v>
          </cell>
        </row>
        <row r="204">
          <cell r="B204" t="str">
            <v>Caspian</v>
          </cell>
          <cell r="C204">
            <v>0</v>
          </cell>
          <cell r="D204">
            <v>0</v>
          </cell>
          <cell r="E204">
            <v>0</v>
          </cell>
          <cell r="F204">
            <v>0</v>
          </cell>
          <cell r="G204">
            <v>0</v>
          </cell>
          <cell r="H204">
            <v>0</v>
          </cell>
          <cell r="I204">
            <v>0</v>
          </cell>
          <cell r="K204" t="str">
            <v>Caspian</v>
          </cell>
          <cell r="L204">
            <v>0</v>
          </cell>
          <cell r="M204">
            <v>0</v>
          </cell>
          <cell r="N204">
            <v>0</v>
          </cell>
          <cell r="O204">
            <v>0</v>
          </cell>
          <cell r="P204">
            <v>0</v>
          </cell>
          <cell r="Q204">
            <v>0</v>
          </cell>
          <cell r="R204">
            <v>0</v>
          </cell>
        </row>
        <row r="205">
          <cell r="B205" t="str">
            <v>Chiaro</v>
          </cell>
          <cell r="C205">
            <v>0</v>
          </cell>
          <cell r="D205">
            <v>0</v>
          </cell>
          <cell r="E205">
            <v>0</v>
          </cell>
          <cell r="F205">
            <v>0</v>
          </cell>
          <cell r="G205">
            <v>0</v>
          </cell>
          <cell r="H205">
            <v>0</v>
          </cell>
          <cell r="I205">
            <v>0</v>
          </cell>
          <cell r="K205" t="str">
            <v>Chiaro</v>
          </cell>
          <cell r="L205">
            <v>0</v>
          </cell>
          <cell r="M205">
            <v>0</v>
          </cell>
          <cell r="N205">
            <v>0</v>
          </cell>
          <cell r="O205">
            <v>0</v>
          </cell>
          <cell r="P205">
            <v>0</v>
          </cell>
          <cell r="Q205">
            <v>0</v>
          </cell>
          <cell r="R205">
            <v>0</v>
          </cell>
        </row>
        <row r="206">
          <cell r="B206" t="str">
            <v>Ciena</v>
          </cell>
          <cell r="C206">
            <v>0</v>
          </cell>
          <cell r="D206">
            <v>0</v>
          </cell>
          <cell r="E206">
            <v>0</v>
          </cell>
          <cell r="F206">
            <v>0</v>
          </cell>
          <cell r="G206">
            <v>0</v>
          </cell>
          <cell r="H206">
            <v>0</v>
          </cell>
          <cell r="I206">
            <v>0</v>
          </cell>
          <cell r="K206" t="str">
            <v>Ciena</v>
          </cell>
          <cell r="L206">
            <v>0</v>
          </cell>
          <cell r="M206">
            <v>0</v>
          </cell>
          <cell r="N206">
            <v>0</v>
          </cell>
          <cell r="O206">
            <v>0</v>
          </cell>
          <cell r="P206">
            <v>0</v>
          </cell>
          <cell r="Q206">
            <v>0</v>
          </cell>
          <cell r="R206">
            <v>0</v>
          </cell>
        </row>
        <row r="207">
          <cell r="B207" t="str">
            <v>Cisco</v>
          </cell>
          <cell r="C207">
            <v>127.5</v>
          </cell>
          <cell r="D207">
            <v>135.9</v>
          </cell>
          <cell r="E207">
            <v>4</v>
          </cell>
          <cell r="F207">
            <v>0</v>
          </cell>
          <cell r="G207">
            <v>0</v>
          </cell>
          <cell r="H207">
            <v>52</v>
          </cell>
          <cell r="I207">
            <v>319.39999999999998</v>
          </cell>
          <cell r="K207" t="str">
            <v>Cisco</v>
          </cell>
          <cell r="L207">
            <v>334</v>
          </cell>
          <cell r="M207">
            <v>3507</v>
          </cell>
          <cell r="N207">
            <v>144</v>
          </cell>
          <cell r="O207">
            <v>0</v>
          </cell>
          <cell r="P207">
            <v>0</v>
          </cell>
          <cell r="Q207">
            <v>392</v>
          </cell>
          <cell r="R207">
            <v>4377</v>
          </cell>
        </row>
        <row r="208">
          <cell r="B208" t="str">
            <v>Cosine</v>
          </cell>
          <cell r="C208">
            <v>0</v>
          </cell>
          <cell r="D208">
            <v>0</v>
          </cell>
          <cell r="E208">
            <v>0.9</v>
          </cell>
          <cell r="F208">
            <v>0</v>
          </cell>
          <cell r="G208">
            <v>0</v>
          </cell>
          <cell r="H208">
            <v>0</v>
          </cell>
          <cell r="I208">
            <v>0.9</v>
          </cell>
          <cell r="K208" t="str">
            <v>Cosine</v>
          </cell>
          <cell r="L208">
            <v>0</v>
          </cell>
          <cell r="M208">
            <v>0</v>
          </cell>
          <cell r="N208">
            <v>4</v>
          </cell>
          <cell r="O208">
            <v>0</v>
          </cell>
          <cell r="P208">
            <v>0</v>
          </cell>
          <cell r="Q208">
            <v>0</v>
          </cell>
          <cell r="R208">
            <v>4</v>
          </cell>
        </row>
        <row r="209">
          <cell r="B209" t="str">
            <v>ECI Telecom</v>
          </cell>
          <cell r="C209">
            <v>0</v>
          </cell>
          <cell r="D209">
            <v>0</v>
          </cell>
          <cell r="E209">
            <v>0</v>
          </cell>
          <cell r="F209">
            <v>0</v>
          </cell>
          <cell r="G209">
            <v>0</v>
          </cell>
          <cell r="H209">
            <v>0</v>
          </cell>
          <cell r="I209">
            <v>0</v>
          </cell>
          <cell r="K209" t="str">
            <v>ECI Telecom</v>
          </cell>
          <cell r="L209">
            <v>0</v>
          </cell>
          <cell r="M209">
            <v>0</v>
          </cell>
          <cell r="N209">
            <v>0</v>
          </cell>
          <cell r="O209">
            <v>0</v>
          </cell>
          <cell r="P209">
            <v>0</v>
          </cell>
          <cell r="Q209">
            <v>0</v>
          </cell>
          <cell r="R209">
            <v>0</v>
          </cell>
        </row>
        <row r="210">
          <cell r="B210" t="str">
            <v>Equipe</v>
          </cell>
          <cell r="C210">
            <v>0</v>
          </cell>
          <cell r="D210">
            <v>0</v>
          </cell>
          <cell r="E210">
            <v>0</v>
          </cell>
          <cell r="F210">
            <v>0</v>
          </cell>
          <cell r="G210">
            <v>0</v>
          </cell>
          <cell r="H210">
            <v>0</v>
          </cell>
          <cell r="I210">
            <v>0</v>
          </cell>
          <cell r="K210" t="str">
            <v>Equipe</v>
          </cell>
          <cell r="L210">
            <v>0</v>
          </cell>
          <cell r="M210">
            <v>0</v>
          </cell>
          <cell r="N210">
            <v>0</v>
          </cell>
          <cell r="O210">
            <v>0</v>
          </cell>
          <cell r="P210">
            <v>0</v>
          </cell>
          <cell r="Q210">
            <v>0</v>
          </cell>
          <cell r="R210">
            <v>0</v>
          </cell>
        </row>
        <row r="211">
          <cell r="B211" t="str">
            <v>Ericsson</v>
          </cell>
          <cell r="C211">
            <v>0</v>
          </cell>
          <cell r="D211">
            <v>1.6</v>
          </cell>
          <cell r="E211">
            <v>15</v>
          </cell>
          <cell r="F211">
            <v>0</v>
          </cell>
          <cell r="G211">
            <v>0</v>
          </cell>
          <cell r="H211">
            <v>34</v>
          </cell>
          <cell r="I211">
            <v>50.6</v>
          </cell>
          <cell r="K211" t="str">
            <v>Ericsson</v>
          </cell>
          <cell r="L211">
            <v>0</v>
          </cell>
          <cell r="M211">
            <v>13</v>
          </cell>
          <cell r="N211">
            <v>96</v>
          </cell>
          <cell r="O211">
            <v>0</v>
          </cell>
          <cell r="P211">
            <v>0</v>
          </cell>
          <cell r="Q211">
            <v>153</v>
          </cell>
          <cell r="R211">
            <v>262</v>
          </cell>
        </row>
        <row r="212">
          <cell r="B212" t="str">
            <v>Extreme</v>
          </cell>
          <cell r="C212">
            <v>0</v>
          </cell>
          <cell r="D212">
            <v>0</v>
          </cell>
          <cell r="E212">
            <v>0</v>
          </cell>
          <cell r="F212">
            <v>0</v>
          </cell>
          <cell r="G212">
            <v>0</v>
          </cell>
          <cell r="H212">
            <v>0</v>
          </cell>
          <cell r="I212">
            <v>0</v>
          </cell>
          <cell r="K212" t="str">
            <v>Extreme</v>
          </cell>
          <cell r="L212">
            <v>0</v>
          </cell>
          <cell r="M212">
            <v>0</v>
          </cell>
          <cell r="N212">
            <v>0</v>
          </cell>
          <cell r="O212">
            <v>0</v>
          </cell>
          <cell r="P212">
            <v>0</v>
          </cell>
          <cell r="Q212">
            <v>0</v>
          </cell>
          <cell r="R212">
            <v>0</v>
          </cell>
        </row>
        <row r="213">
          <cell r="B213" t="str">
            <v>Force10</v>
          </cell>
          <cell r="C213">
            <v>0</v>
          </cell>
          <cell r="D213">
            <v>0</v>
          </cell>
          <cell r="E213">
            <v>0</v>
          </cell>
          <cell r="F213">
            <v>0</v>
          </cell>
          <cell r="G213">
            <v>0</v>
          </cell>
          <cell r="H213">
            <v>0</v>
          </cell>
          <cell r="I213">
            <v>0</v>
          </cell>
          <cell r="K213" t="str">
            <v>Force10</v>
          </cell>
          <cell r="L213">
            <v>0</v>
          </cell>
          <cell r="M213">
            <v>0</v>
          </cell>
          <cell r="N213">
            <v>0</v>
          </cell>
          <cell r="O213">
            <v>0</v>
          </cell>
          <cell r="P213">
            <v>0</v>
          </cell>
          <cell r="Q213">
            <v>0</v>
          </cell>
          <cell r="R213">
            <v>0</v>
          </cell>
        </row>
        <row r="214">
          <cell r="B214" t="str">
            <v>Fujitsu</v>
          </cell>
          <cell r="C214">
            <v>0</v>
          </cell>
          <cell r="D214">
            <v>0</v>
          </cell>
          <cell r="E214">
            <v>0</v>
          </cell>
          <cell r="F214">
            <v>0</v>
          </cell>
          <cell r="G214">
            <v>0</v>
          </cell>
          <cell r="H214">
            <v>0</v>
          </cell>
          <cell r="I214">
            <v>0</v>
          </cell>
          <cell r="K214" t="str">
            <v>Fujitsu</v>
          </cell>
          <cell r="L214">
            <v>0</v>
          </cell>
          <cell r="M214">
            <v>0</v>
          </cell>
          <cell r="N214">
            <v>0</v>
          </cell>
          <cell r="O214">
            <v>0</v>
          </cell>
          <cell r="P214">
            <v>0</v>
          </cell>
          <cell r="Q214">
            <v>0</v>
          </cell>
          <cell r="R214">
            <v>0</v>
          </cell>
        </row>
        <row r="215">
          <cell r="B215" t="str">
            <v>Hammerhead Systems</v>
          </cell>
          <cell r="C215">
            <v>0</v>
          </cell>
          <cell r="D215">
            <v>0</v>
          </cell>
          <cell r="E215">
            <v>0</v>
          </cell>
          <cell r="F215">
            <v>0</v>
          </cell>
          <cell r="G215">
            <v>0</v>
          </cell>
          <cell r="H215">
            <v>0</v>
          </cell>
          <cell r="I215">
            <v>0</v>
          </cell>
          <cell r="K215" t="str">
            <v>Hammerhead Systems</v>
          </cell>
          <cell r="L215">
            <v>0</v>
          </cell>
          <cell r="M215">
            <v>0</v>
          </cell>
          <cell r="N215">
            <v>0</v>
          </cell>
          <cell r="O215">
            <v>0</v>
          </cell>
          <cell r="P215">
            <v>0</v>
          </cell>
          <cell r="Q215">
            <v>0</v>
          </cell>
          <cell r="R215">
            <v>0</v>
          </cell>
        </row>
        <row r="216">
          <cell r="B216" t="str">
            <v>Hitachi</v>
          </cell>
          <cell r="C216">
            <v>0</v>
          </cell>
          <cell r="D216">
            <v>0</v>
          </cell>
          <cell r="E216">
            <v>0</v>
          </cell>
          <cell r="F216">
            <v>0</v>
          </cell>
          <cell r="G216">
            <v>0</v>
          </cell>
          <cell r="H216">
            <v>0</v>
          </cell>
          <cell r="I216">
            <v>0</v>
          </cell>
          <cell r="K216" t="str">
            <v>Hitachi</v>
          </cell>
          <cell r="L216">
            <v>0</v>
          </cell>
          <cell r="M216">
            <v>0</v>
          </cell>
          <cell r="N216">
            <v>0</v>
          </cell>
          <cell r="O216">
            <v>0</v>
          </cell>
          <cell r="P216">
            <v>0</v>
          </cell>
          <cell r="Q216">
            <v>0</v>
          </cell>
          <cell r="R216">
            <v>0</v>
          </cell>
        </row>
        <row r="217">
          <cell r="B217" t="str">
            <v>Hitachi Cable</v>
          </cell>
          <cell r="C217">
            <v>0</v>
          </cell>
          <cell r="D217">
            <v>0</v>
          </cell>
          <cell r="E217">
            <v>0</v>
          </cell>
          <cell r="F217">
            <v>0</v>
          </cell>
          <cell r="G217">
            <v>0</v>
          </cell>
          <cell r="H217">
            <v>0</v>
          </cell>
          <cell r="I217">
            <v>0</v>
          </cell>
          <cell r="K217" t="str">
            <v>Hitachi Cable</v>
          </cell>
          <cell r="L217">
            <v>0</v>
          </cell>
          <cell r="M217">
            <v>0</v>
          </cell>
          <cell r="N217">
            <v>0</v>
          </cell>
          <cell r="O217">
            <v>0</v>
          </cell>
          <cell r="P217">
            <v>0</v>
          </cell>
          <cell r="Q217">
            <v>0</v>
          </cell>
          <cell r="R217">
            <v>0</v>
          </cell>
        </row>
        <row r="218">
          <cell r="B218" t="str">
            <v>Huawei</v>
          </cell>
          <cell r="C218">
            <v>0</v>
          </cell>
          <cell r="D218">
            <v>0</v>
          </cell>
          <cell r="E218">
            <v>0</v>
          </cell>
          <cell r="F218">
            <v>0</v>
          </cell>
          <cell r="G218">
            <v>0</v>
          </cell>
          <cell r="H218">
            <v>0</v>
          </cell>
          <cell r="I218">
            <v>0</v>
          </cell>
          <cell r="K218" t="str">
            <v>Huawei</v>
          </cell>
          <cell r="L218">
            <v>0</v>
          </cell>
          <cell r="M218">
            <v>0</v>
          </cell>
          <cell r="N218">
            <v>0</v>
          </cell>
          <cell r="O218">
            <v>0</v>
          </cell>
          <cell r="P218">
            <v>0</v>
          </cell>
          <cell r="Q218">
            <v>0</v>
          </cell>
          <cell r="R218">
            <v>0</v>
          </cell>
        </row>
        <row r="219">
          <cell r="B219" t="str">
            <v>Hyperchip</v>
          </cell>
          <cell r="C219">
            <v>0</v>
          </cell>
          <cell r="D219">
            <v>0</v>
          </cell>
          <cell r="E219">
            <v>0</v>
          </cell>
          <cell r="F219">
            <v>0</v>
          </cell>
          <cell r="G219">
            <v>0</v>
          </cell>
          <cell r="H219">
            <v>0</v>
          </cell>
          <cell r="I219">
            <v>0</v>
          </cell>
          <cell r="K219" t="str">
            <v>Hyperchip</v>
          </cell>
          <cell r="L219">
            <v>0</v>
          </cell>
          <cell r="M219">
            <v>0</v>
          </cell>
          <cell r="N219">
            <v>0</v>
          </cell>
          <cell r="O219">
            <v>0</v>
          </cell>
          <cell r="P219">
            <v>0</v>
          </cell>
          <cell r="Q219">
            <v>0</v>
          </cell>
          <cell r="R219">
            <v>0</v>
          </cell>
        </row>
        <row r="220">
          <cell r="B220" t="str">
            <v>Juniper</v>
          </cell>
          <cell r="C220">
            <v>22</v>
          </cell>
          <cell r="D220">
            <v>12</v>
          </cell>
          <cell r="E220">
            <v>12</v>
          </cell>
          <cell r="F220">
            <v>0</v>
          </cell>
          <cell r="G220">
            <v>0</v>
          </cell>
          <cell r="H220">
            <v>0</v>
          </cell>
          <cell r="I220">
            <v>46</v>
          </cell>
          <cell r="K220" t="str">
            <v>Juniper</v>
          </cell>
          <cell r="L220">
            <v>73</v>
          </cell>
          <cell r="M220">
            <v>220</v>
          </cell>
          <cell r="N220">
            <v>106</v>
          </cell>
          <cell r="O220">
            <v>0</v>
          </cell>
          <cell r="P220">
            <v>0</v>
          </cell>
          <cell r="Q220">
            <v>0</v>
          </cell>
          <cell r="R220">
            <v>399</v>
          </cell>
        </row>
        <row r="221">
          <cell r="B221" t="str">
            <v>Laurel Networks</v>
          </cell>
          <cell r="C221">
            <v>0</v>
          </cell>
          <cell r="D221">
            <v>0</v>
          </cell>
          <cell r="E221">
            <v>0</v>
          </cell>
          <cell r="F221">
            <v>0</v>
          </cell>
          <cell r="G221">
            <v>0</v>
          </cell>
          <cell r="H221">
            <v>0</v>
          </cell>
          <cell r="I221">
            <v>0</v>
          </cell>
          <cell r="K221" t="str">
            <v>Laurel Networks</v>
          </cell>
          <cell r="L221">
            <v>0</v>
          </cell>
          <cell r="M221">
            <v>0</v>
          </cell>
          <cell r="N221">
            <v>0</v>
          </cell>
          <cell r="O221">
            <v>0</v>
          </cell>
          <cell r="P221">
            <v>0</v>
          </cell>
          <cell r="Q221">
            <v>0</v>
          </cell>
          <cell r="R221">
            <v>0</v>
          </cell>
        </row>
        <row r="222">
          <cell r="B222" t="str">
            <v>Lucent</v>
          </cell>
          <cell r="C222">
            <v>0</v>
          </cell>
          <cell r="D222">
            <v>0</v>
          </cell>
          <cell r="E222">
            <v>0</v>
          </cell>
          <cell r="F222">
            <v>0</v>
          </cell>
          <cell r="G222">
            <v>0</v>
          </cell>
          <cell r="H222">
            <v>0</v>
          </cell>
          <cell r="I222">
            <v>0</v>
          </cell>
          <cell r="K222" t="str">
            <v>Lucent</v>
          </cell>
          <cell r="L222">
            <v>0</v>
          </cell>
          <cell r="M222">
            <v>0</v>
          </cell>
          <cell r="N222">
            <v>0</v>
          </cell>
          <cell r="O222">
            <v>0</v>
          </cell>
          <cell r="P222">
            <v>0</v>
          </cell>
          <cell r="Q222">
            <v>0</v>
          </cell>
          <cell r="R222">
            <v>0</v>
          </cell>
        </row>
        <row r="223">
          <cell r="B223" t="str">
            <v>NEC</v>
          </cell>
          <cell r="C223">
            <v>0</v>
          </cell>
          <cell r="D223">
            <v>0</v>
          </cell>
          <cell r="E223">
            <v>0</v>
          </cell>
          <cell r="F223">
            <v>0</v>
          </cell>
          <cell r="G223">
            <v>0</v>
          </cell>
          <cell r="H223">
            <v>0</v>
          </cell>
          <cell r="I223">
            <v>0</v>
          </cell>
          <cell r="K223" t="str">
            <v>NEC</v>
          </cell>
          <cell r="L223">
            <v>0</v>
          </cell>
          <cell r="M223">
            <v>0</v>
          </cell>
          <cell r="N223">
            <v>0</v>
          </cell>
          <cell r="O223">
            <v>0</v>
          </cell>
          <cell r="P223">
            <v>0</v>
          </cell>
          <cell r="Q223">
            <v>0</v>
          </cell>
          <cell r="R223">
            <v>0</v>
          </cell>
        </row>
        <row r="224">
          <cell r="B224" t="str">
            <v>Nokia Siemens Networks</v>
          </cell>
          <cell r="C224">
            <v>0</v>
          </cell>
          <cell r="D224">
            <v>0</v>
          </cell>
          <cell r="E224">
            <v>0</v>
          </cell>
          <cell r="F224">
            <v>0</v>
          </cell>
          <cell r="G224">
            <v>0</v>
          </cell>
          <cell r="H224">
            <v>0</v>
          </cell>
          <cell r="I224">
            <v>0</v>
          </cell>
          <cell r="K224" t="str">
            <v>Nokia Siemens Networks</v>
          </cell>
          <cell r="L224">
            <v>0</v>
          </cell>
          <cell r="M224">
            <v>0</v>
          </cell>
          <cell r="N224">
            <v>0</v>
          </cell>
          <cell r="O224">
            <v>0</v>
          </cell>
          <cell r="P224">
            <v>0</v>
          </cell>
          <cell r="Q224">
            <v>0</v>
          </cell>
          <cell r="R224">
            <v>0</v>
          </cell>
        </row>
        <row r="225">
          <cell r="B225" t="str">
            <v>Nortel</v>
          </cell>
          <cell r="C225">
            <v>0</v>
          </cell>
          <cell r="D225">
            <v>0</v>
          </cell>
          <cell r="E225">
            <v>7</v>
          </cell>
          <cell r="F225">
            <v>0</v>
          </cell>
          <cell r="G225">
            <v>0</v>
          </cell>
          <cell r="H225">
            <v>70</v>
          </cell>
          <cell r="I225">
            <v>77</v>
          </cell>
          <cell r="K225" t="str">
            <v>Nortel</v>
          </cell>
          <cell r="L225">
            <v>0</v>
          </cell>
          <cell r="M225">
            <v>0</v>
          </cell>
          <cell r="N225">
            <v>29</v>
          </cell>
          <cell r="O225">
            <v>0</v>
          </cell>
          <cell r="P225">
            <v>0</v>
          </cell>
          <cell r="Q225">
            <v>262</v>
          </cell>
          <cell r="R225">
            <v>291</v>
          </cell>
        </row>
        <row r="226">
          <cell r="B226" t="str">
            <v>Procket</v>
          </cell>
          <cell r="C226">
            <v>0</v>
          </cell>
          <cell r="D226">
            <v>0</v>
          </cell>
          <cell r="E226">
            <v>0</v>
          </cell>
          <cell r="F226">
            <v>0</v>
          </cell>
          <cell r="G226">
            <v>0</v>
          </cell>
          <cell r="H226">
            <v>0</v>
          </cell>
          <cell r="I226">
            <v>0</v>
          </cell>
          <cell r="K226" t="str">
            <v>Procket</v>
          </cell>
          <cell r="L226">
            <v>0</v>
          </cell>
          <cell r="M226">
            <v>0</v>
          </cell>
          <cell r="N226">
            <v>0</v>
          </cell>
          <cell r="O226">
            <v>0</v>
          </cell>
          <cell r="P226">
            <v>0</v>
          </cell>
          <cell r="Q226">
            <v>0</v>
          </cell>
          <cell r="R226">
            <v>0</v>
          </cell>
        </row>
        <row r="227">
          <cell r="B227" t="str">
            <v>Quarry</v>
          </cell>
          <cell r="C227">
            <v>0</v>
          </cell>
          <cell r="D227">
            <v>0</v>
          </cell>
          <cell r="E227">
            <v>0</v>
          </cell>
          <cell r="F227">
            <v>0</v>
          </cell>
          <cell r="G227">
            <v>0</v>
          </cell>
          <cell r="H227">
            <v>0</v>
          </cell>
          <cell r="I227">
            <v>0</v>
          </cell>
          <cell r="K227" t="str">
            <v>Quarry</v>
          </cell>
          <cell r="L227">
            <v>0</v>
          </cell>
          <cell r="M227">
            <v>0</v>
          </cell>
          <cell r="N227">
            <v>0</v>
          </cell>
          <cell r="O227">
            <v>0</v>
          </cell>
          <cell r="P227">
            <v>0</v>
          </cell>
          <cell r="Q227">
            <v>0</v>
          </cell>
          <cell r="R227">
            <v>0</v>
          </cell>
        </row>
        <row r="228">
          <cell r="B228" t="str">
            <v>Redback</v>
          </cell>
          <cell r="C228">
            <v>0</v>
          </cell>
          <cell r="D228">
            <v>0</v>
          </cell>
          <cell r="E228">
            <v>0</v>
          </cell>
          <cell r="F228">
            <v>0</v>
          </cell>
          <cell r="G228">
            <v>0</v>
          </cell>
          <cell r="H228">
            <v>0</v>
          </cell>
          <cell r="I228">
            <v>0</v>
          </cell>
          <cell r="K228" t="str">
            <v>Redback</v>
          </cell>
          <cell r="L228">
            <v>0</v>
          </cell>
          <cell r="M228">
            <v>0</v>
          </cell>
          <cell r="N228">
            <v>0</v>
          </cell>
          <cell r="O228">
            <v>0</v>
          </cell>
          <cell r="P228">
            <v>0</v>
          </cell>
          <cell r="Q228">
            <v>0</v>
          </cell>
          <cell r="R228">
            <v>0</v>
          </cell>
        </row>
        <row r="229">
          <cell r="B229" t="str">
            <v>Riverstone</v>
          </cell>
          <cell r="C229">
            <v>0</v>
          </cell>
          <cell r="D229">
            <v>0</v>
          </cell>
          <cell r="E229">
            <v>0</v>
          </cell>
          <cell r="F229">
            <v>0</v>
          </cell>
          <cell r="G229">
            <v>0</v>
          </cell>
          <cell r="H229">
            <v>0</v>
          </cell>
          <cell r="I229">
            <v>0</v>
          </cell>
          <cell r="K229" t="str">
            <v>Riverstone</v>
          </cell>
          <cell r="L229">
            <v>0</v>
          </cell>
          <cell r="M229">
            <v>0</v>
          </cell>
          <cell r="N229">
            <v>0</v>
          </cell>
          <cell r="O229">
            <v>0</v>
          </cell>
          <cell r="P229">
            <v>0</v>
          </cell>
          <cell r="Q229">
            <v>0</v>
          </cell>
          <cell r="R229">
            <v>0</v>
          </cell>
        </row>
        <row r="230">
          <cell r="B230" t="str">
            <v>Tellabs</v>
          </cell>
          <cell r="C230">
            <v>0</v>
          </cell>
          <cell r="D230">
            <v>0</v>
          </cell>
          <cell r="E230">
            <v>0</v>
          </cell>
          <cell r="F230">
            <v>0</v>
          </cell>
          <cell r="G230">
            <v>0</v>
          </cell>
          <cell r="H230">
            <v>0</v>
          </cell>
          <cell r="I230">
            <v>0</v>
          </cell>
          <cell r="K230" t="str">
            <v>Tellabs</v>
          </cell>
          <cell r="L230">
            <v>0</v>
          </cell>
          <cell r="M230">
            <v>0</v>
          </cell>
          <cell r="N230">
            <v>0</v>
          </cell>
          <cell r="O230">
            <v>0</v>
          </cell>
          <cell r="P230">
            <v>0</v>
          </cell>
          <cell r="Q230">
            <v>0</v>
          </cell>
          <cell r="R230">
            <v>0</v>
          </cell>
        </row>
        <row r="231">
          <cell r="B231" t="str">
            <v>ZTE</v>
          </cell>
          <cell r="C231">
            <v>0</v>
          </cell>
          <cell r="D231">
            <v>0</v>
          </cell>
          <cell r="E231">
            <v>0</v>
          </cell>
          <cell r="F231">
            <v>0</v>
          </cell>
          <cell r="G231">
            <v>0</v>
          </cell>
          <cell r="H231">
            <v>0</v>
          </cell>
          <cell r="I231">
            <v>0</v>
          </cell>
          <cell r="K231" t="str">
            <v>ZTE</v>
          </cell>
          <cell r="L231">
            <v>0</v>
          </cell>
          <cell r="M231">
            <v>0</v>
          </cell>
          <cell r="N231">
            <v>0</v>
          </cell>
          <cell r="O231">
            <v>0</v>
          </cell>
          <cell r="P231">
            <v>0</v>
          </cell>
          <cell r="Q231">
            <v>0</v>
          </cell>
          <cell r="R231">
            <v>0</v>
          </cell>
        </row>
        <row r="232">
          <cell r="B232" t="str">
            <v>Other</v>
          </cell>
          <cell r="C232">
            <v>0</v>
          </cell>
          <cell r="D232">
            <v>0</v>
          </cell>
          <cell r="E232">
            <v>0</v>
          </cell>
          <cell r="F232">
            <v>0</v>
          </cell>
          <cell r="G232">
            <v>0</v>
          </cell>
          <cell r="H232">
            <v>0</v>
          </cell>
          <cell r="I232">
            <v>0</v>
          </cell>
          <cell r="K232" t="str">
            <v>Other</v>
          </cell>
          <cell r="L232">
            <v>0</v>
          </cell>
          <cell r="M232">
            <v>0</v>
          </cell>
          <cell r="N232">
            <v>0</v>
          </cell>
          <cell r="O232">
            <v>0</v>
          </cell>
          <cell r="P232">
            <v>0</v>
          </cell>
          <cell r="Q232">
            <v>0</v>
          </cell>
          <cell r="R232">
            <v>0</v>
          </cell>
        </row>
        <row r="233">
          <cell r="B233" t="str">
            <v>Total</v>
          </cell>
          <cell r="C233">
            <v>155.69999999999999</v>
          </cell>
          <cell r="D233">
            <v>149.5</v>
          </cell>
          <cell r="E233">
            <v>40.9</v>
          </cell>
          <cell r="F233">
            <v>0</v>
          </cell>
          <cell r="G233">
            <v>10</v>
          </cell>
          <cell r="H233">
            <v>263</v>
          </cell>
          <cell r="I233">
            <v>619.09999999999991</v>
          </cell>
          <cell r="K233" t="str">
            <v>Total</v>
          </cell>
          <cell r="L233">
            <v>414</v>
          </cell>
          <cell r="M233">
            <v>3740</v>
          </cell>
          <cell r="N233">
            <v>394</v>
          </cell>
          <cell r="O233">
            <v>0</v>
          </cell>
          <cell r="P233">
            <v>251</v>
          </cell>
          <cell r="Q233">
            <v>1713</v>
          </cell>
          <cell r="R233">
            <v>6512</v>
          </cell>
        </row>
        <row r="237">
          <cell r="B237" t="str">
            <v>Vendor</v>
          </cell>
          <cell r="C237" t="str">
            <v>Core IP/MPLS</v>
          </cell>
          <cell r="D237" t="str">
            <v xml:space="preserve">Edge IP/MPLS </v>
          </cell>
          <cell r="E237" t="str">
            <v>Subscriber Service Router</v>
          </cell>
          <cell r="F237" t="str">
            <v>BRAS</v>
          </cell>
          <cell r="G237" t="str">
            <v>IP/Ethernet</v>
          </cell>
          <cell r="H237" t="str">
            <v>ATM/MPLS</v>
          </cell>
          <cell r="I237" t="str">
            <v>Total IPS</v>
          </cell>
          <cell r="K237" t="str">
            <v>Vendor</v>
          </cell>
          <cell r="L237" t="str">
            <v>Core IP/MPLS</v>
          </cell>
          <cell r="M237" t="str">
            <v>Edge IP/MPLS</v>
          </cell>
          <cell r="N237" t="str">
            <v>Subscriber Service Router</v>
          </cell>
          <cell r="O237" t="str">
            <v>BRAS</v>
          </cell>
          <cell r="P237" t="str">
            <v>IP/Ethernet</v>
          </cell>
          <cell r="Q237" t="str">
            <v>ATM/MPLS</v>
          </cell>
          <cell r="R237" t="str">
            <v>Total IPS</v>
          </cell>
        </row>
        <row r="238">
          <cell r="B238" t="str">
            <v>Alaxala Networks</v>
          </cell>
          <cell r="I238">
            <v>0</v>
          </cell>
          <cell r="K238" t="str">
            <v>Alaxala Networks</v>
          </cell>
          <cell r="R238">
            <v>0</v>
          </cell>
        </row>
        <row r="239">
          <cell r="B239" t="str">
            <v>Alcatel-Lucent</v>
          </cell>
          <cell r="C239">
            <v>0</v>
          </cell>
          <cell r="D239">
            <v>0</v>
          </cell>
          <cell r="E239">
            <v>1</v>
          </cell>
          <cell r="F239">
            <v>0</v>
          </cell>
          <cell r="G239">
            <v>4</v>
          </cell>
          <cell r="H239">
            <v>121</v>
          </cell>
          <cell r="I239">
            <v>126</v>
          </cell>
          <cell r="K239" t="str">
            <v>Alcatel-Lucent</v>
          </cell>
          <cell r="L239">
            <v>0</v>
          </cell>
          <cell r="M239">
            <v>0</v>
          </cell>
          <cell r="N239">
            <v>9</v>
          </cell>
          <cell r="O239">
            <v>0</v>
          </cell>
          <cell r="P239">
            <v>104</v>
          </cell>
          <cell r="Q239">
            <v>994</v>
          </cell>
          <cell r="R239">
            <v>1107</v>
          </cell>
        </row>
        <row r="240">
          <cell r="B240" t="str">
            <v>Atrica</v>
          </cell>
          <cell r="I240">
            <v>0</v>
          </cell>
          <cell r="K240" t="str">
            <v>Atrica</v>
          </cell>
          <cell r="R240">
            <v>0</v>
          </cell>
        </row>
        <row r="241">
          <cell r="B241" t="str">
            <v>Avici</v>
          </cell>
          <cell r="C241">
            <v>4.9000000000000004</v>
          </cell>
          <cell r="D241">
            <v>0</v>
          </cell>
          <cell r="E241">
            <v>0</v>
          </cell>
          <cell r="F241">
            <v>0</v>
          </cell>
          <cell r="G241">
            <v>0</v>
          </cell>
          <cell r="H241">
            <v>0</v>
          </cell>
          <cell r="I241">
            <v>4.9000000000000004</v>
          </cell>
          <cell r="K241" t="str">
            <v>Avici</v>
          </cell>
          <cell r="L241">
            <v>6</v>
          </cell>
          <cell r="M241">
            <v>0</v>
          </cell>
          <cell r="N241">
            <v>0</v>
          </cell>
          <cell r="O241">
            <v>0</v>
          </cell>
          <cell r="P241">
            <v>0</v>
          </cell>
          <cell r="Q241">
            <v>0</v>
          </cell>
          <cell r="R241">
            <v>6</v>
          </cell>
        </row>
        <row r="242">
          <cell r="B242" t="str">
            <v>Brocade</v>
          </cell>
          <cell r="C242">
            <v>0</v>
          </cell>
          <cell r="D242">
            <v>0</v>
          </cell>
          <cell r="E242">
            <v>0</v>
          </cell>
          <cell r="F242">
            <v>0</v>
          </cell>
          <cell r="G242">
            <v>0</v>
          </cell>
          <cell r="H242">
            <v>0</v>
          </cell>
          <cell r="I242">
            <v>0</v>
          </cell>
          <cell r="K242" t="str">
            <v>Brocade</v>
          </cell>
          <cell r="L242">
            <v>0</v>
          </cell>
          <cell r="M242">
            <v>0</v>
          </cell>
          <cell r="N242">
            <v>0</v>
          </cell>
          <cell r="O242">
            <v>0</v>
          </cell>
          <cell r="P242">
            <v>0</v>
          </cell>
          <cell r="Q242">
            <v>0</v>
          </cell>
          <cell r="R242">
            <v>0</v>
          </cell>
        </row>
        <row r="243">
          <cell r="B243" t="str">
            <v>Caspian</v>
          </cell>
          <cell r="C243">
            <v>0</v>
          </cell>
          <cell r="D243">
            <v>0</v>
          </cell>
          <cell r="E243">
            <v>0</v>
          </cell>
          <cell r="F243">
            <v>0</v>
          </cell>
          <cell r="G243">
            <v>0</v>
          </cell>
          <cell r="H243">
            <v>0</v>
          </cell>
          <cell r="I243">
            <v>0</v>
          </cell>
          <cell r="K243" t="str">
            <v>Caspian</v>
          </cell>
          <cell r="L243">
            <v>0</v>
          </cell>
          <cell r="M243">
            <v>0</v>
          </cell>
          <cell r="N243">
            <v>0</v>
          </cell>
          <cell r="O243">
            <v>0</v>
          </cell>
          <cell r="P243">
            <v>0</v>
          </cell>
          <cell r="Q243">
            <v>0</v>
          </cell>
          <cell r="R243">
            <v>0</v>
          </cell>
        </row>
        <row r="244">
          <cell r="B244" t="str">
            <v>Chiaro</v>
          </cell>
          <cell r="C244">
            <v>0</v>
          </cell>
          <cell r="D244">
            <v>0</v>
          </cell>
          <cell r="E244">
            <v>0</v>
          </cell>
          <cell r="F244">
            <v>0</v>
          </cell>
          <cell r="G244">
            <v>0</v>
          </cell>
          <cell r="H244">
            <v>0</v>
          </cell>
          <cell r="I244">
            <v>0</v>
          </cell>
          <cell r="K244" t="str">
            <v>Chiaro</v>
          </cell>
          <cell r="L244">
            <v>0</v>
          </cell>
          <cell r="M244">
            <v>0</v>
          </cell>
          <cell r="N244">
            <v>0</v>
          </cell>
          <cell r="O244">
            <v>0</v>
          </cell>
          <cell r="P244">
            <v>0</v>
          </cell>
          <cell r="Q244">
            <v>0</v>
          </cell>
          <cell r="R244">
            <v>0</v>
          </cell>
        </row>
        <row r="245">
          <cell r="B245" t="str">
            <v>Ciena</v>
          </cell>
          <cell r="C245">
            <v>0</v>
          </cell>
          <cell r="D245">
            <v>0</v>
          </cell>
          <cell r="E245">
            <v>0</v>
          </cell>
          <cell r="F245">
            <v>0</v>
          </cell>
          <cell r="G245">
            <v>0</v>
          </cell>
          <cell r="H245">
            <v>0</v>
          </cell>
          <cell r="I245">
            <v>0</v>
          </cell>
          <cell r="K245" t="str">
            <v>Ciena</v>
          </cell>
          <cell r="L245">
            <v>0</v>
          </cell>
          <cell r="M245">
            <v>0</v>
          </cell>
          <cell r="N245">
            <v>0</v>
          </cell>
          <cell r="O245">
            <v>0</v>
          </cell>
          <cell r="P245">
            <v>0</v>
          </cell>
          <cell r="Q245">
            <v>0</v>
          </cell>
          <cell r="R245">
            <v>0</v>
          </cell>
        </row>
        <row r="246">
          <cell r="B246" t="str">
            <v>Cisco</v>
          </cell>
          <cell r="C246">
            <v>117.3</v>
          </cell>
          <cell r="D246">
            <v>114.3</v>
          </cell>
          <cell r="E246">
            <v>2.6</v>
          </cell>
          <cell r="F246">
            <v>0</v>
          </cell>
          <cell r="G246">
            <v>0</v>
          </cell>
          <cell r="H246">
            <v>49.6</v>
          </cell>
          <cell r="I246">
            <v>283.8</v>
          </cell>
          <cell r="K246" t="str">
            <v>Cisco</v>
          </cell>
          <cell r="L246">
            <v>307</v>
          </cell>
          <cell r="M246">
            <v>3105</v>
          </cell>
          <cell r="N246">
            <v>93</v>
          </cell>
          <cell r="O246">
            <v>0</v>
          </cell>
          <cell r="P246">
            <v>0</v>
          </cell>
          <cell r="Q246">
            <v>385</v>
          </cell>
          <cell r="R246">
            <v>3890</v>
          </cell>
        </row>
        <row r="247">
          <cell r="B247" t="str">
            <v>Cosine</v>
          </cell>
          <cell r="C247">
            <v>0</v>
          </cell>
          <cell r="D247">
            <v>0</v>
          </cell>
          <cell r="E247">
            <v>0.5</v>
          </cell>
          <cell r="F247">
            <v>0</v>
          </cell>
          <cell r="G247">
            <v>0</v>
          </cell>
          <cell r="H247">
            <v>0</v>
          </cell>
          <cell r="I247">
            <v>0.5</v>
          </cell>
          <cell r="K247" t="str">
            <v>Cosine</v>
          </cell>
          <cell r="L247">
            <v>0</v>
          </cell>
          <cell r="M247">
            <v>0</v>
          </cell>
          <cell r="N247">
            <v>3</v>
          </cell>
          <cell r="O247">
            <v>0</v>
          </cell>
          <cell r="P247">
            <v>0</v>
          </cell>
          <cell r="Q247">
            <v>0</v>
          </cell>
          <cell r="R247">
            <v>3</v>
          </cell>
        </row>
        <row r="248">
          <cell r="B248" t="str">
            <v>ECI Telecom</v>
          </cell>
          <cell r="C248">
            <v>0</v>
          </cell>
          <cell r="D248">
            <v>0</v>
          </cell>
          <cell r="E248">
            <v>0</v>
          </cell>
          <cell r="F248">
            <v>0</v>
          </cell>
          <cell r="G248">
            <v>0</v>
          </cell>
          <cell r="H248">
            <v>0</v>
          </cell>
          <cell r="I248">
            <v>0</v>
          </cell>
          <cell r="K248" t="str">
            <v>ECI Telecom</v>
          </cell>
          <cell r="L248">
            <v>0</v>
          </cell>
          <cell r="M248">
            <v>0</v>
          </cell>
          <cell r="N248">
            <v>0</v>
          </cell>
          <cell r="O248">
            <v>0</v>
          </cell>
          <cell r="P248">
            <v>0</v>
          </cell>
          <cell r="Q248">
            <v>0</v>
          </cell>
          <cell r="R248">
            <v>0</v>
          </cell>
        </row>
        <row r="249">
          <cell r="B249" t="str">
            <v>Equipe</v>
          </cell>
          <cell r="C249">
            <v>0</v>
          </cell>
          <cell r="D249">
            <v>0</v>
          </cell>
          <cell r="E249">
            <v>0</v>
          </cell>
          <cell r="F249">
            <v>0</v>
          </cell>
          <cell r="G249">
            <v>0</v>
          </cell>
          <cell r="H249">
            <v>0</v>
          </cell>
          <cell r="I249">
            <v>0</v>
          </cell>
          <cell r="K249" t="str">
            <v>Equipe</v>
          </cell>
          <cell r="L249">
            <v>0</v>
          </cell>
          <cell r="M249">
            <v>0</v>
          </cell>
          <cell r="N249">
            <v>0</v>
          </cell>
          <cell r="O249">
            <v>0</v>
          </cell>
          <cell r="P249">
            <v>0</v>
          </cell>
          <cell r="Q249">
            <v>0</v>
          </cell>
          <cell r="R249">
            <v>0</v>
          </cell>
        </row>
        <row r="250">
          <cell r="B250" t="str">
            <v>Ericsson</v>
          </cell>
          <cell r="C250">
            <v>0</v>
          </cell>
          <cell r="D250">
            <v>1.5</v>
          </cell>
          <cell r="E250">
            <v>9</v>
          </cell>
          <cell r="F250">
            <v>0</v>
          </cell>
          <cell r="G250">
            <v>0</v>
          </cell>
          <cell r="H250">
            <v>16</v>
          </cell>
          <cell r="I250">
            <v>26.5</v>
          </cell>
          <cell r="K250" t="str">
            <v>Ericsson</v>
          </cell>
          <cell r="L250">
            <v>0</v>
          </cell>
          <cell r="M250">
            <v>12</v>
          </cell>
          <cell r="N250">
            <v>97</v>
          </cell>
          <cell r="O250">
            <v>0</v>
          </cell>
          <cell r="P250">
            <v>0</v>
          </cell>
          <cell r="Q250">
            <v>74</v>
          </cell>
          <cell r="R250">
            <v>183</v>
          </cell>
        </row>
        <row r="251">
          <cell r="B251" t="str">
            <v>Extreme</v>
          </cell>
          <cell r="C251">
            <v>0</v>
          </cell>
          <cell r="D251">
            <v>0</v>
          </cell>
          <cell r="E251">
            <v>0</v>
          </cell>
          <cell r="F251">
            <v>0</v>
          </cell>
          <cell r="G251">
            <v>0</v>
          </cell>
          <cell r="H251">
            <v>0</v>
          </cell>
          <cell r="I251">
            <v>0</v>
          </cell>
          <cell r="K251" t="str">
            <v>Extreme</v>
          </cell>
          <cell r="L251">
            <v>0</v>
          </cell>
          <cell r="M251">
            <v>0</v>
          </cell>
          <cell r="N251">
            <v>0</v>
          </cell>
          <cell r="O251">
            <v>0</v>
          </cell>
          <cell r="P251">
            <v>0</v>
          </cell>
          <cell r="Q251">
            <v>0</v>
          </cell>
          <cell r="R251">
            <v>0</v>
          </cell>
        </row>
        <row r="252">
          <cell r="B252" t="str">
            <v>Force10</v>
          </cell>
          <cell r="C252">
            <v>0</v>
          </cell>
          <cell r="D252">
            <v>0</v>
          </cell>
          <cell r="E252">
            <v>0</v>
          </cell>
          <cell r="F252">
            <v>0</v>
          </cell>
          <cell r="G252">
            <v>0</v>
          </cell>
          <cell r="H252">
            <v>0</v>
          </cell>
          <cell r="I252">
            <v>0</v>
          </cell>
          <cell r="K252" t="str">
            <v>Force10</v>
          </cell>
          <cell r="L252">
            <v>0</v>
          </cell>
          <cell r="M252">
            <v>0</v>
          </cell>
          <cell r="N252">
            <v>0</v>
          </cell>
          <cell r="O252">
            <v>0</v>
          </cell>
          <cell r="P252">
            <v>0</v>
          </cell>
          <cell r="Q252">
            <v>0</v>
          </cell>
          <cell r="R252">
            <v>0</v>
          </cell>
        </row>
        <row r="253">
          <cell r="B253" t="str">
            <v>Fujitsu</v>
          </cell>
          <cell r="C253">
            <v>0</v>
          </cell>
          <cell r="D253">
            <v>0</v>
          </cell>
          <cell r="E253">
            <v>0</v>
          </cell>
          <cell r="F253">
            <v>0</v>
          </cell>
          <cell r="G253">
            <v>0</v>
          </cell>
          <cell r="H253">
            <v>0</v>
          </cell>
          <cell r="I253">
            <v>0</v>
          </cell>
          <cell r="K253" t="str">
            <v>Fujitsu</v>
          </cell>
          <cell r="L253">
            <v>0</v>
          </cell>
          <cell r="M253">
            <v>0</v>
          </cell>
          <cell r="N253">
            <v>0</v>
          </cell>
          <cell r="O253">
            <v>0</v>
          </cell>
          <cell r="P253">
            <v>0</v>
          </cell>
          <cell r="Q253">
            <v>0</v>
          </cell>
          <cell r="R253">
            <v>0</v>
          </cell>
        </row>
        <row r="254">
          <cell r="B254" t="str">
            <v>Hammerhead Systems</v>
          </cell>
          <cell r="C254">
            <v>0</v>
          </cell>
          <cell r="D254">
            <v>0</v>
          </cell>
          <cell r="E254">
            <v>0</v>
          </cell>
          <cell r="F254">
            <v>0</v>
          </cell>
          <cell r="G254">
            <v>0</v>
          </cell>
          <cell r="H254">
            <v>0</v>
          </cell>
          <cell r="I254">
            <v>0</v>
          </cell>
          <cell r="K254" t="str">
            <v>Hammerhead Systems</v>
          </cell>
          <cell r="L254">
            <v>0</v>
          </cell>
          <cell r="M254">
            <v>0</v>
          </cell>
          <cell r="N254">
            <v>0</v>
          </cell>
          <cell r="O254">
            <v>0</v>
          </cell>
          <cell r="P254">
            <v>0</v>
          </cell>
          <cell r="Q254">
            <v>0</v>
          </cell>
          <cell r="R254">
            <v>0</v>
          </cell>
        </row>
        <row r="255">
          <cell r="B255" t="str">
            <v>Hitachi</v>
          </cell>
          <cell r="C255">
            <v>0</v>
          </cell>
          <cell r="D255">
            <v>0</v>
          </cell>
          <cell r="E255">
            <v>0</v>
          </cell>
          <cell r="F255">
            <v>0</v>
          </cell>
          <cell r="G255">
            <v>0</v>
          </cell>
          <cell r="H255">
            <v>0</v>
          </cell>
          <cell r="I255">
            <v>0</v>
          </cell>
          <cell r="K255" t="str">
            <v>Hitachi</v>
          </cell>
          <cell r="L255">
            <v>0</v>
          </cell>
          <cell r="M255">
            <v>0</v>
          </cell>
          <cell r="N255">
            <v>0</v>
          </cell>
          <cell r="O255">
            <v>0</v>
          </cell>
          <cell r="P255">
            <v>0</v>
          </cell>
          <cell r="Q255">
            <v>0</v>
          </cell>
          <cell r="R255">
            <v>0</v>
          </cell>
        </row>
        <row r="256">
          <cell r="B256" t="str">
            <v>Hitachi Cable</v>
          </cell>
          <cell r="C256">
            <v>0</v>
          </cell>
          <cell r="D256">
            <v>0</v>
          </cell>
          <cell r="E256">
            <v>0</v>
          </cell>
          <cell r="F256">
            <v>0</v>
          </cell>
          <cell r="G256">
            <v>0</v>
          </cell>
          <cell r="H256">
            <v>0</v>
          </cell>
          <cell r="I256">
            <v>0</v>
          </cell>
          <cell r="K256" t="str">
            <v>Hitachi Cable</v>
          </cell>
          <cell r="L256">
            <v>0</v>
          </cell>
          <cell r="M256">
            <v>0</v>
          </cell>
          <cell r="N256">
            <v>0</v>
          </cell>
          <cell r="O256">
            <v>0</v>
          </cell>
          <cell r="P256">
            <v>0</v>
          </cell>
          <cell r="Q256">
            <v>0</v>
          </cell>
          <cell r="R256">
            <v>0</v>
          </cell>
        </row>
        <row r="257">
          <cell r="B257" t="str">
            <v>Huawei</v>
          </cell>
          <cell r="C257">
            <v>0</v>
          </cell>
          <cell r="D257">
            <v>0</v>
          </cell>
          <cell r="E257">
            <v>0</v>
          </cell>
          <cell r="F257">
            <v>0</v>
          </cell>
          <cell r="G257">
            <v>0</v>
          </cell>
          <cell r="H257">
            <v>0</v>
          </cell>
          <cell r="I257">
            <v>0</v>
          </cell>
          <cell r="K257" t="str">
            <v>Huawei</v>
          </cell>
          <cell r="L257">
            <v>0</v>
          </cell>
          <cell r="M257">
            <v>0</v>
          </cell>
          <cell r="N257">
            <v>0</v>
          </cell>
          <cell r="O257">
            <v>0</v>
          </cell>
          <cell r="P257">
            <v>0</v>
          </cell>
          <cell r="Q257">
            <v>0</v>
          </cell>
          <cell r="R257">
            <v>0</v>
          </cell>
        </row>
        <row r="258">
          <cell r="B258" t="str">
            <v>Hyperchip</v>
          </cell>
          <cell r="C258">
            <v>0</v>
          </cell>
          <cell r="D258">
            <v>0</v>
          </cell>
          <cell r="E258">
            <v>0</v>
          </cell>
          <cell r="F258">
            <v>0</v>
          </cell>
          <cell r="G258">
            <v>0</v>
          </cell>
          <cell r="H258">
            <v>0</v>
          </cell>
          <cell r="I258">
            <v>0</v>
          </cell>
          <cell r="K258" t="str">
            <v>Hyperchip</v>
          </cell>
          <cell r="L258">
            <v>0</v>
          </cell>
          <cell r="M258">
            <v>0</v>
          </cell>
          <cell r="N258">
            <v>0</v>
          </cell>
          <cell r="O258">
            <v>0</v>
          </cell>
          <cell r="P258">
            <v>0</v>
          </cell>
          <cell r="Q258">
            <v>0</v>
          </cell>
          <cell r="R258">
            <v>0</v>
          </cell>
        </row>
        <row r="259">
          <cell r="B259" t="str">
            <v>Juniper</v>
          </cell>
          <cell r="C259">
            <v>25</v>
          </cell>
          <cell r="D259">
            <v>12</v>
          </cell>
          <cell r="E259">
            <v>23.4</v>
          </cell>
          <cell r="F259">
            <v>0</v>
          </cell>
          <cell r="G259">
            <v>0</v>
          </cell>
          <cell r="H259">
            <v>0</v>
          </cell>
          <cell r="I259">
            <v>60.4</v>
          </cell>
          <cell r="K259" t="str">
            <v>Juniper</v>
          </cell>
          <cell r="L259">
            <v>76</v>
          </cell>
          <cell r="M259">
            <v>161</v>
          </cell>
          <cell r="N259">
            <v>199</v>
          </cell>
          <cell r="O259">
            <v>0</v>
          </cell>
          <cell r="P259">
            <v>0</v>
          </cell>
          <cell r="Q259">
            <v>0</v>
          </cell>
          <cell r="R259">
            <v>436</v>
          </cell>
        </row>
        <row r="260">
          <cell r="B260" t="str">
            <v>Laurel Networks</v>
          </cell>
          <cell r="C260">
            <v>0</v>
          </cell>
          <cell r="D260">
            <v>0</v>
          </cell>
          <cell r="E260">
            <v>0</v>
          </cell>
          <cell r="F260">
            <v>0</v>
          </cell>
          <cell r="G260">
            <v>0</v>
          </cell>
          <cell r="H260">
            <v>0</v>
          </cell>
          <cell r="I260">
            <v>0</v>
          </cell>
          <cell r="K260" t="str">
            <v>Laurel Networks</v>
          </cell>
          <cell r="L260">
            <v>0</v>
          </cell>
          <cell r="M260">
            <v>0</v>
          </cell>
          <cell r="N260">
            <v>0</v>
          </cell>
          <cell r="O260">
            <v>0</v>
          </cell>
          <cell r="P260">
            <v>0</v>
          </cell>
          <cell r="Q260">
            <v>0</v>
          </cell>
          <cell r="R260">
            <v>0</v>
          </cell>
        </row>
        <row r="261">
          <cell r="B261" t="str">
            <v>Lucent</v>
          </cell>
          <cell r="C261">
            <v>0</v>
          </cell>
          <cell r="D261">
            <v>0</v>
          </cell>
          <cell r="E261">
            <v>0</v>
          </cell>
          <cell r="F261">
            <v>0</v>
          </cell>
          <cell r="G261">
            <v>0</v>
          </cell>
          <cell r="H261">
            <v>0</v>
          </cell>
          <cell r="I261">
            <v>0</v>
          </cell>
          <cell r="K261" t="str">
            <v>Lucent</v>
          </cell>
          <cell r="L261">
            <v>0</v>
          </cell>
          <cell r="M261">
            <v>0</v>
          </cell>
          <cell r="N261">
            <v>0</v>
          </cell>
          <cell r="O261">
            <v>0</v>
          </cell>
          <cell r="P261">
            <v>0</v>
          </cell>
          <cell r="Q261">
            <v>0</v>
          </cell>
          <cell r="R261">
            <v>0</v>
          </cell>
        </row>
        <row r="262">
          <cell r="B262" t="str">
            <v>NEC</v>
          </cell>
          <cell r="C262">
            <v>0</v>
          </cell>
          <cell r="D262">
            <v>0</v>
          </cell>
          <cell r="E262">
            <v>0</v>
          </cell>
          <cell r="F262">
            <v>0</v>
          </cell>
          <cell r="G262">
            <v>0</v>
          </cell>
          <cell r="H262">
            <v>0</v>
          </cell>
          <cell r="I262">
            <v>0</v>
          </cell>
          <cell r="K262" t="str">
            <v>NEC</v>
          </cell>
          <cell r="L262">
            <v>0</v>
          </cell>
          <cell r="M262">
            <v>0</v>
          </cell>
          <cell r="N262">
            <v>0</v>
          </cell>
          <cell r="O262">
            <v>0</v>
          </cell>
          <cell r="P262">
            <v>0</v>
          </cell>
          <cell r="Q262">
            <v>0</v>
          </cell>
          <cell r="R262">
            <v>0</v>
          </cell>
        </row>
        <row r="263">
          <cell r="B263" t="str">
            <v>Nokia Siemens Networks</v>
          </cell>
          <cell r="C263">
            <v>0</v>
          </cell>
          <cell r="D263">
            <v>0</v>
          </cell>
          <cell r="E263">
            <v>0</v>
          </cell>
          <cell r="F263">
            <v>0</v>
          </cell>
          <cell r="G263">
            <v>0</v>
          </cell>
          <cell r="H263">
            <v>0</v>
          </cell>
          <cell r="I263">
            <v>0</v>
          </cell>
          <cell r="K263" t="str">
            <v>Nokia Siemens Networks</v>
          </cell>
          <cell r="L263">
            <v>0</v>
          </cell>
          <cell r="M263">
            <v>0</v>
          </cell>
          <cell r="N263">
            <v>0</v>
          </cell>
          <cell r="O263">
            <v>0</v>
          </cell>
          <cell r="P263">
            <v>0</v>
          </cell>
          <cell r="Q263">
            <v>0</v>
          </cell>
          <cell r="R263">
            <v>0</v>
          </cell>
        </row>
        <row r="264">
          <cell r="B264" t="str">
            <v>Nortel</v>
          </cell>
          <cell r="C264">
            <v>0</v>
          </cell>
          <cell r="D264">
            <v>0</v>
          </cell>
          <cell r="E264">
            <v>7.7</v>
          </cell>
          <cell r="F264">
            <v>0</v>
          </cell>
          <cell r="G264">
            <v>0</v>
          </cell>
          <cell r="H264">
            <v>54.6</v>
          </cell>
          <cell r="I264">
            <v>62.300000000000004</v>
          </cell>
          <cell r="K264" t="str">
            <v>Nortel</v>
          </cell>
          <cell r="L264">
            <v>0</v>
          </cell>
          <cell r="M264">
            <v>0</v>
          </cell>
          <cell r="N264">
            <v>32</v>
          </cell>
          <cell r="O264">
            <v>0</v>
          </cell>
          <cell r="P264">
            <v>0</v>
          </cell>
          <cell r="Q264">
            <v>241</v>
          </cell>
          <cell r="R264">
            <v>273</v>
          </cell>
        </row>
        <row r="265">
          <cell r="B265" t="str">
            <v>Procket</v>
          </cell>
          <cell r="C265">
            <v>0</v>
          </cell>
          <cell r="D265">
            <v>0</v>
          </cell>
          <cell r="E265">
            <v>0</v>
          </cell>
          <cell r="F265">
            <v>0</v>
          </cell>
          <cell r="G265">
            <v>0</v>
          </cell>
          <cell r="H265">
            <v>0</v>
          </cell>
          <cell r="I265">
            <v>0</v>
          </cell>
          <cell r="K265" t="str">
            <v>Procket</v>
          </cell>
          <cell r="L265">
            <v>0</v>
          </cell>
          <cell r="M265">
            <v>0</v>
          </cell>
          <cell r="N265">
            <v>0</v>
          </cell>
          <cell r="O265">
            <v>0</v>
          </cell>
          <cell r="P265">
            <v>0</v>
          </cell>
          <cell r="Q265">
            <v>0</v>
          </cell>
          <cell r="R265">
            <v>0</v>
          </cell>
        </row>
        <row r="266">
          <cell r="B266" t="str">
            <v>Quarry</v>
          </cell>
          <cell r="C266">
            <v>0</v>
          </cell>
          <cell r="D266">
            <v>0</v>
          </cell>
          <cell r="E266">
            <v>0</v>
          </cell>
          <cell r="F266">
            <v>0</v>
          </cell>
          <cell r="G266">
            <v>0</v>
          </cell>
          <cell r="H266">
            <v>0</v>
          </cell>
          <cell r="I266">
            <v>0</v>
          </cell>
          <cell r="K266" t="str">
            <v>Quarry</v>
          </cell>
          <cell r="L266">
            <v>0</v>
          </cell>
          <cell r="M266">
            <v>0</v>
          </cell>
          <cell r="N266">
            <v>0</v>
          </cell>
          <cell r="O266">
            <v>0</v>
          </cell>
          <cell r="P266">
            <v>0</v>
          </cell>
          <cell r="Q266">
            <v>0</v>
          </cell>
          <cell r="R266">
            <v>0</v>
          </cell>
        </row>
        <row r="267">
          <cell r="B267" t="str">
            <v>Redback</v>
          </cell>
          <cell r="C267">
            <v>0</v>
          </cell>
          <cell r="D267">
            <v>0</v>
          </cell>
          <cell r="E267">
            <v>0</v>
          </cell>
          <cell r="F267">
            <v>0</v>
          </cell>
          <cell r="G267">
            <v>0</v>
          </cell>
          <cell r="H267">
            <v>0</v>
          </cell>
          <cell r="I267">
            <v>0</v>
          </cell>
          <cell r="K267" t="str">
            <v>Redback</v>
          </cell>
          <cell r="L267">
            <v>0</v>
          </cell>
          <cell r="M267">
            <v>0</v>
          </cell>
          <cell r="N267">
            <v>0</v>
          </cell>
          <cell r="O267">
            <v>0</v>
          </cell>
          <cell r="P267">
            <v>0</v>
          </cell>
          <cell r="Q267">
            <v>0</v>
          </cell>
          <cell r="R267">
            <v>0</v>
          </cell>
        </row>
        <row r="268">
          <cell r="B268" t="str">
            <v>Riverstone</v>
          </cell>
          <cell r="C268">
            <v>0</v>
          </cell>
          <cell r="D268">
            <v>0</v>
          </cell>
          <cell r="E268">
            <v>0</v>
          </cell>
          <cell r="F268">
            <v>0</v>
          </cell>
          <cell r="G268">
            <v>0</v>
          </cell>
          <cell r="H268">
            <v>0</v>
          </cell>
          <cell r="I268">
            <v>0</v>
          </cell>
          <cell r="K268" t="str">
            <v>Riverstone</v>
          </cell>
          <cell r="L268">
            <v>0</v>
          </cell>
          <cell r="M268">
            <v>0</v>
          </cell>
          <cell r="N268">
            <v>0</v>
          </cell>
          <cell r="O268">
            <v>0</v>
          </cell>
          <cell r="P268">
            <v>0</v>
          </cell>
          <cell r="Q268">
            <v>0</v>
          </cell>
          <cell r="R268">
            <v>0</v>
          </cell>
        </row>
        <row r="269">
          <cell r="B269" t="str">
            <v>Tellabs</v>
          </cell>
          <cell r="C269">
            <v>0</v>
          </cell>
          <cell r="D269">
            <v>0</v>
          </cell>
          <cell r="E269">
            <v>0</v>
          </cell>
          <cell r="F269">
            <v>0</v>
          </cell>
          <cell r="G269">
            <v>0</v>
          </cell>
          <cell r="H269">
            <v>0</v>
          </cell>
          <cell r="I269">
            <v>0</v>
          </cell>
          <cell r="K269" t="str">
            <v>Tellabs</v>
          </cell>
          <cell r="L269">
            <v>0</v>
          </cell>
          <cell r="M269">
            <v>0</v>
          </cell>
          <cell r="N269">
            <v>0</v>
          </cell>
          <cell r="O269">
            <v>0</v>
          </cell>
          <cell r="P269">
            <v>0</v>
          </cell>
          <cell r="Q269">
            <v>0</v>
          </cell>
          <cell r="R269">
            <v>0</v>
          </cell>
        </row>
        <row r="270">
          <cell r="B270" t="str">
            <v>ZTE</v>
          </cell>
          <cell r="C270">
            <v>0</v>
          </cell>
          <cell r="D270">
            <v>0</v>
          </cell>
          <cell r="E270">
            <v>0</v>
          </cell>
          <cell r="F270">
            <v>0</v>
          </cell>
          <cell r="G270">
            <v>0</v>
          </cell>
          <cell r="H270">
            <v>0</v>
          </cell>
          <cell r="I270">
            <v>0</v>
          </cell>
          <cell r="K270" t="str">
            <v>ZTE</v>
          </cell>
          <cell r="L270">
            <v>0</v>
          </cell>
          <cell r="M270">
            <v>0</v>
          </cell>
          <cell r="N270">
            <v>0</v>
          </cell>
          <cell r="O270">
            <v>0</v>
          </cell>
          <cell r="P270">
            <v>0</v>
          </cell>
          <cell r="Q270">
            <v>0</v>
          </cell>
          <cell r="R270">
            <v>0</v>
          </cell>
        </row>
        <row r="271">
          <cell r="B271" t="str">
            <v>Other</v>
          </cell>
          <cell r="C271">
            <v>0</v>
          </cell>
          <cell r="D271">
            <v>0</v>
          </cell>
          <cell r="E271">
            <v>0</v>
          </cell>
          <cell r="F271">
            <v>0</v>
          </cell>
          <cell r="G271">
            <v>0</v>
          </cell>
          <cell r="H271">
            <v>0</v>
          </cell>
          <cell r="I271">
            <v>0</v>
          </cell>
          <cell r="K271" t="str">
            <v>Other</v>
          </cell>
          <cell r="L271">
            <v>0</v>
          </cell>
          <cell r="M271">
            <v>0</v>
          </cell>
          <cell r="N271">
            <v>0</v>
          </cell>
          <cell r="O271">
            <v>0</v>
          </cell>
          <cell r="P271">
            <v>0</v>
          </cell>
          <cell r="Q271">
            <v>0</v>
          </cell>
          <cell r="R271">
            <v>0</v>
          </cell>
        </row>
        <row r="272">
          <cell r="B272" t="str">
            <v>Total</v>
          </cell>
          <cell r="C272">
            <v>147.19999999999999</v>
          </cell>
          <cell r="D272">
            <v>127.8</v>
          </cell>
          <cell r="E272">
            <v>44.2</v>
          </cell>
          <cell r="F272">
            <v>0</v>
          </cell>
          <cell r="G272">
            <v>4</v>
          </cell>
          <cell r="H272">
            <v>241.2</v>
          </cell>
          <cell r="I272">
            <v>564.4</v>
          </cell>
          <cell r="K272" t="str">
            <v>Total</v>
          </cell>
          <cell r="L272">
            <v>389</v>
          </cell>
          <cell r="M272">
            <v>3278</v>
          </cell>
          <cell r="N272">
            <v>433</v>
          </cell>
          <cell r="O272">
            <v>0</v>
          </cell>
          <cell r="P272">
            <v>104</v>
          </cell>
          <cell r="Q272">
            <v>1694</v>
          </cell>
          <cell r="R272">
            <v>5898</v>
          </cell>
        </row>
        <row r="276">
          <cell r="B276" t="str">
            <v>Vendor</v>
          </cell>
          <cell r="C276" t="str">
            <v>Core IP/MPLS</v>
          </cell>
          <cell r="D276" t="str">
            <v xml:space="preserve">Edge IP/MPLS </v>
          </cell>
          <cell r="E276" t="str">
            <v>Subscriber Service Router</v>
          </cell>
          <cell r="F276" t="str">
            <v>BRAS</v>
          </cell>
          <cell r="G276" t="str">
            <v>IP/Ethernet</v>
          </cell>
          <cell r="H276" t="str">
            <v>ATM/MPLS</v>
          </cell>
          <cell r="I276" t="str">
            <v>Total IPS</v>
          </cell>
          <cell r="K276" t="str">
            <v>Vendor</v>
          </cell>
          <cell r="L276" t="str">
            <v>Core IP/MPLS</v>
          </cell>
          <cell r="M276" t="str">
            <v>Edge IP/MPLS</v>
          </cell>
          <cell r="N276" t="str">
            <v>Subscriber Service Router</v>
          </cell>
          <cell r="O276" t="str">
            <v>BRAS</v>
          </cell>
          <cell r="P276" t="str">
            <v>IP/Ethernet</v>
          </cell>
          <cell r="Q276" t="str">
            <v>ATM/MPLS</v>
          </cell>
          <cell r="R276" t="str">
            <v>Total IPS</v>
          </cell>
        </row>
        <row r="277">
          <cell r="B277" t="str">
            <v>Alaxala Networks</v>
          </cell>
          <cell r="I277">
            <v>0</v>
          </cell>
          <cell r="K277" t="str">
            <v>Alaxala Networks</v>
          </cell>
          <cell r="R277">
            <v>0</v>
          </cell>
        </row>
        <row r="278">
          <cell r="B278" t="str">
            <v>Alcatel-Lucent</v>
          </cell>
          <cell r="C278">
            <v>0</v>
          </cell>
          <cell r="D278">
            <v>0</v>
          </cell>
          <cell r="E278">
            <v>1</v>
          </cell>
          <cell r="F278">
            <v>0</v>
          </cell>
          <cell r="G278">
            <v>5</v>
          </cell>
          <cell r="H278">
            <v>131</v>
          </cell>
          <cell r="I278">
            <v>137</v>
          </cell>
          <cell r="K278" t="str">
            <v>Alcatel-Lucent</v>
          </cell>
          <cell r="L278">
            <v>0</v>
          </cell>
          <cell r="M278">
            <v>0</v>
          </cell>
          <cell r="N278">
            <v>3</v>
          </cell>
          <cell r="O278">
            <v>0</v>
          </cell>
          <cell r="P278">
            <v>149</v>
          </cell>
          <cell r="Q278">
            <v>1209</v>
          </cell>
          <cell r="R278">
            <v>1361</v>
          </cell>
        </row>
        <row r="279">
          <cell r="B279" t="str">
            <v>Atrica</v>
          </cell>
          <cell r="I279">
            <v>0</v>
          </cell>
          <cell r="K279" t="str">
            <v>Atrica</v>
          </cell>
          <cell r="R279">
            <v>0</v>
          </cell>
        </row>
        <row r="280">
          <cell r="B280" t="str">
            <v>Avici</v>
          </cell>
          <cell r="C280">
            <v>4.9000000000000004</v>
          </cell>
          <cell r="D280">
            <v>0</v>
          </cell>
          <cell r="E280">
            <v>0</v>
          </cell>
          <cell r="F280">
            <v>0</v>
          </cell>
          <cell r="G280">
            <v>0</v>
          </cell>
          <cell r="H280">
            <v>0</v>
          </cell>
          <cell r="I280">
            <v>4.9000000000000004</v>
          </cell>
          <cell r="K280" t="str">
            <v>Avici</v>
          </cell>
          <cell r="L280">
            <v>8</v>
          </cell>
          <cell r="M280">
            <v>0</v>
          </cell>
          <cell r="N280">
            <v>0</v>
          </cell>
          <cell r="O280">
            <v>0</v>
          </cell>
          <cell r="P280">
            <v>0</v>
          </cell>
          <cell r="Q280">
            <v>0</v>
          </cell>
          <cell r="R280">
            <v>8</v>
          </cell>
        </row>
        <row r="281">
          <cell r="B281" t="str">
            <v>Brocade</v>
          </cell>
          <cell r="C281">
            <v>0</v>
          </cell>
          <cell r="D281">
            <v>0</v>
          </cell>
          <cell r="E281">
            <v>0</v>
          </cell>
          <cell r="F281">
            <v>0</v>
          </cell>
          <cell r="G281">
            <v>0</v>
          </cell>
          <cell r="H281">
            <v>0</v>
          </cell>
          <cell r="I281">
            <v>0</v>
          </cell>
          <cell r="K281" t="str">
            <v>Brocade</v>
          </cell>
          <cell r="L281">
            <v>0</v>
          </cell>
          <cell r="M281">
            <v>0</v>
          </cell>
          <cell r="N281">
            <v>0</v>
          </cell>
          <cell r="O281">
            <v>0</v>
          </cell>
          <cell r="P281">
            <v>0</v>
          </cell>
          <cell r="Q281">
            <v>0</v>
          </cell>
          <cell r="R281">
            <v>0</v>
          </cell>
        </row>
        <row r="282">
          <cell r="B282" t="str">
            <v>Caspian</v>
          </cell>
          <cell r="C282">
            <v>0</v>
          </cell>
          <cell r="D282">
            <v>0</v>
          </cell>
          <cell r="E282">
            <v>0</v>
          </cell>
          <cell r="F282">
            <v>0</v>
          </cell>
          <cell r="G282">
            <v>0</v>
          </cell>
          <cell r="H282">
            <v>0</v>
          </cell>
          <cell r="I282">
            <v>0</v>
          </cell>
          <cell r="K282" t="str">
            <v>Caspian</v>
          </cell>
          <cell r="L282">
            <v>0</v>
          </cell>
          <cell r="M282">
            <v>0</v>
          </cell>
          <cell r="N282">
            <v>0</v>
          </cell>
          <cell r="O282">
            <v>0</v>
          </cell>
          <cell r="P282">
            <v>0</v>
          </cell>
          <cell r="Q282">
            <v>0</v>
          </cell>
          <cell r="R282">
            <v>0</v>
          </cell>
        </row>
        <row r="283">
          <cell r="B283" t="str">
            <v>Chiaro</v>
          </cell>
          <cell r="C283">
            <v>0</v>
          </cell>
          <cell r="D283">
            <v>0</v>
          </cell>
          <cell r="E283">
            <v>0</v>
          </cell>
          <cell r="F283">
            <v>0</v>
          </cell>
          <cell r="G283">
            <v>0</v>
          </cell>
          <cell r="H283">
            <v>0</v>
          </cell>
          <cell r="I283">
            <v>0</v>
          </cell>
          <cell r="K283" t="str">
            <v>Chiaro</v>
          </cell>
          <cell r="L283">
            <v>0</v>
          </cell>
          <cell r="M283">
            <v>0</v>
          </cell>
          <cell r="N283">
            <v>0</v>
          </cell>
          <cell r="O283">
            <v>0</v>
          </cell>
          <cell r="P283">
            <v>0</v>
          </cell>
          <cell r="Q283">
            <v>0</v>
          </cell>
          <cell r="R283">
            <v>0</v>
          </cell>
        </row>
        <row r="284">
          <cell r="B284" t="str">
            <v>Ciena</v>
          </cell>
          <cell r="C284">
            <v>0</v>
          </cell>
          <cell r="D284">
            <v>0</v>
          </cell>
          <cell r="E284">
            <v>0</v>
          </cell>
          <cell r="F284">
            <v>0</v>
          </cell>
          <cell r="G284">
            <v>0</v>
          </cell>
          <cell r="H284">
            <v>0</v>
          </cell>
          <cell r="I284">
            <v>0</v>
          </cell>
          <cell r="K284" t="str">
            <v>Ciena</v>
          </cell>
          <cell r="L284">
            <v>0</v>
          </cell>
          <cell r="M284">
            <v>0</v>
          </cell>
          <cell r="N284">
            <v>0</v>
          </cell>
          <cell r="O284">
            <v>0</v>
          </cell>
          <cell r="P284">
            <v>0</v>
          </cell>
          <cell r="Q284">
            <v>0</v>
          </cell>
          <cell r="R284">
            <v>0</v>
          </cell>
        </row>
        <row r="285">
          <cell r="B285" t="str">
            <v>Cisco</v>
          </cell>
          <cell r="C285">
            <v>96.7</v>
          </cell>
          <cell r="D285">
            <v>98</v>
          </cell>
          <cell r="E285">
            <v>1.7</v>
          </cell>
          <cell r="F285">
            <v>0</v>
          </cell>
          <cell r="G285">
            <v>0</v>
          </cell>
          <cell r="H285">
            <v>56</v>
          </cell>
          <cell r="I285">
            <v>252.39999999999998</v>
          </cell>
          <cell r="K285" t="str">
            <v>Cisco</v>
          </cell>
          <cell r="L285">
            <v>249</v>
          </cell>
          <cell r="M285">
            <v>2404</v>
          </cell>
          <cell r="N285">
            <v>61</v>
          </cell>
          <cell r="O285">
            <v>0</v>
          </cell>
          <cell r="P285">
            <v>0</v>
          </cell>
          <cell r="Q285">
            <v>414</v>
          </cell>
          <cell r="R285">
            <v>3128</v>
          </cell>
        </row>
        <row r="286">
          <cell r="B286" t="str">
            <v>Cosine</v>
          </cell>
          <cell r="C286">
            <v>0</v>
          </cell>
          <cell r="D286">
            <v>0</v>
          </cell>
          <cell r="E286">
            <v>2.2999999999999998</v>
          </cell>
          <cell r="F286">
            <v>0</v>
          </cell>
          <cell r="G286">
            <v>0</v>
          </cell>
          <cell r="H286">
            <v>0</v>
          </cell>
          <cell r="I286">
            <v>2.2999999999999998</v>
          </cell>
          <cell r="K286" t="str">
            <v>Cosine</v>
          </cell>
          <cell r="L286">
            <v>0</v>
          </cell>
          <cell r="M286">
            <v>0</v>
          </cell>
          <cell r="N286">
            <v>13</v>
          </cell>
          <cell r="O286">
            <v>0</v>
          </cell>
          <cell r="P286">
            <v>0</v>
          </cell>
          <cell r="Q286">
            <v>0</v>
          </cell>
          <cell r="R286">
            <v>13</v>
          </cell>
        </row>
        <row r="287">
          <cell r="B287" t="str">
            <v>ECI Telecom</v>
          </cell>
          <cell r="C287">
            <v>0</v>
          </cell>
          <cell r="D287">
            <v>0</v>
          </cell>
          <cell r="E287">
            <v>0</v>
          </cell>
          <cell r="F287">
            <v>0</v>
          </cell>
          <cell r="G287">
            <v>0</v>
          </cell>
          <cell r="H287">
            <v>0</v>
          </cell>
          <cell r="I287">
            <v>0</v>
          </cell>
          <cell r="K287" t="str">
            <v>ECI Telecom</v>
          </cell>
          <cell r="L287">
            <v>0</v>
          </cell>
          <cell r="M287">
            <v>0</v>
          </cell>
          <cell r="N287">
            <v>0</v>
          </cell>
          <cell r="O287">
            <v>0</v>
          </cell>
          <cell r="P287">
            <v>0</v>
          </cell>
          <cell r="Q287">
            <v>0</v>
          </cell>
          <cell r="R287">
            <v>0</v>
          </cell>
        </row>
        <row r="288">
          <cell r="B288" t="str">
            <v>Equipe</v>
          </cell>
          <cell r="C288">
            <v>0</v>
          </cell>
          <cell r="D288">
            <v>0</v>
          </cell>
          <cell r="E288">
            <v>0</v>
          </cell>
          <cell r="F288">
            <v>0</v>
          </cell>
          <cell r="G288">
            <v>0</v>
          </cell>
          <cell r="H288">
            <v>0</v>
          </cell>
          <cell r="I288">
            <v>0</v>
          </cell>
          <cell r="K288" t="str">
            <v>Equipe</v>
          </cell>
          <cell r="L288">
            <v>0</v>
          </cell>
          <cell r="M288">
            <v>0</v>
          </cell>
          <cell r="N288">
            <v>0</v>
          </cell>
          <cell r="O288">
            <v>0</v>
          </cell>
          <cell r="P288">
            <v>0</v>
          </cell>
          <cell r="Q288">
            <v>0</v>
          </cell>
          <cell r="R288">
            <v>0</v>
          </cell>
        </row>
        <row r="289">
          <cell r="B289" t="str">
            <v>Ericsson</v>
          </cell>
          <cell r="C289">
            <v>0</v>
          </cell>
          <cell r="D289">
            <v>2.4</v>
          </cell>
          <cell r="E289">
            <v>16</v>
          </cell>
          <cell r="F289">
            <v>0</v>
          </cell>
          <cell r="G289">
            <v>0</v>
          </cell>
          <cell r="H289">
            <v>16</v>
          </cell>
          <cell r="I289">
            <v>34.4</v>
          </cell>
          <cell r="K289" t="str">
            <v>Ericsson</v>
          </cell>
          <cell r="L289">
            <v>0</v>
          </cell>
          <cell r="M289">
            <v>19</v>
          </cell>
          <cell r="N289">
            <v>13</v>
          </cell>
          <cell r="O289">
            <v>0</v>
          </cell>
          <cell r="P289">
            <v>0</v>
          </cell>
          <cell r="Q289">
            <v>59</v>
          </cell>
          <cell r="R289">
            <v>91</v>
          </cell>
        </row>
        <row r="290">
          <cell r="B290" t="str">
            <v>Extreme</v>
          </cell>
          <cell r="C290">
            <v>0</v>
          </cell>
          <cell r="D290">
            <v>0</v>
          </cell>
          <cell r="E290">
            <v>0</v>
          </cell>
          <cell r="F290">
            <v>0</v>
          </cell>
          <cell r="G290">
            <v>0</v>
          </cell>
          <cell r="H290">
            <v>0</v>
          </cell>
          <cell r="I290">
            <v>0</v>
          </cell>
          <cell r="K290" t="str">
            <v>Extreme</v>
          </cell>
          <cell r="L290">
            <v>0</v>
          </cell>
          <cell r="M290">
            <v>0</v>
          </cell>
          <cell r="N290">
            <v>0</v>
          </cell>
          <cell r="O290">
            <v>0</v>
          </cell>
          <cell r="P290">
            <v>0</v>
          </cell>
          <cell r="Q290">
            <v>0</v>
          </cell>
          <cell r="R290">
            <v>0</v>
          </cell>
        </row>
        <row r="291">
          <cell r="B291" t="str">
            <v>Force10</v>
          </cell>
          <cell r="C291">
            <v>0</v>
          </cell>
          <cell r="D291">
            <v>0</v>
          </cell>
          <cell r="E291">
            <v>0</v>
          </cell>
          <cell r="F291">
            <v>0</v>
          </cell>
          <cell r="G291">
            <v>0</v>
          </cell>
          <cell r="H291">
            <v>0</v>
          </cell>
          <cell r="I291">
            <v>0</v>
          </cell>
          <cell r="K291" t="str">
            <v>Force10</v>
          </cell>
          <cell r="L291">
            <v>0</v>
          </cell>
          <cell r="M291">
            <v>0</v>
          </cell>
          <cell r="N291">
            <v>0</v>
          </cell>
          <cell r="O291">
            <v>0</v>
          </cell>
          <cell r="P291">
            <v>0</v>
          </cell>
          <cell r="Q291">
            <v>0</v>
          </cell>
          <cell r="R291">
            <v>0</v>
          </cell>
        </row>
        <row r="292">
          <cell r="B292" t="str">
            <v>Fujitsu</v>
          </cell>
          <cell r="C292">
            <v>0</v>
          </cell>
          <cell r="D292">
            <v>0</v>
          </cell>
          <cell r="E292">
            <v>0</v>
          </cell>
          <cell r="F292">
            <v>0</v>
          </cell>
          <cell r="G292">
            <v>0</v>
          </cell>
          <cell r="H292">
            <v>0</v>
          </cell>
          <cell r="I292">
            <v>0</v>
          </cell>
          <cell r="K292" t="str">
            <v>Fujitsu</v>
          </cell>
          <cell r="L292">
            <v>0</v>
          </cell>
          <cell r="M292">
            <v>0</v>
          </cell>
          <cell r="N292">
            <v>0</v>
          </cell>
          <cell r="O292">
            <v>0</v>
          </cell>
          <cell r="P292">
            <v>0</v>
          </cell>
          <cell r="Q292">
            <v>0</v>
          </cell>
          <cell r="R292">
            <v>0</v>
          </cell>
        </row>
        <row r="293">
          <cell r="B293" t="str">
            <v>Hammerhead Systems</v>
          </cell>
          <cell r="C293">
            <v>0</v>
          </cell>
          <cell r="D293">
            <v>0</v>
          </cell>
          <cell r="E293">
            <v>0</v>
          </cell>
          <cell r="F293">
            <v>0</v>
          </cell>
          <cell r="G293">
            <v>0</v>
          </cell>
          <cell r="H293">
            <v>0</v>
          </cell>
          <cell r="I293">
            <v>0</v>
          </cell>
          <cell r="K293" t="str">
            <v>Hammerhead Systems</v>
          </cell>
          <cell r="L293">
            <v>0</v>
          </cell>
          <cell r="M293">
            <v>0</v>
          </cell>
          <cell r="N293">
            <v>0</v>
          </cell>
          <cell r="O293">
            <v>0</v>
          </cell>
          <cell r="P293">
            <v>0</v>
          </cell>
          <cell r="Q293">
            <v>0</v>
          </cell>
          <cell r="R293">
            <v>0</v>
          </cell>
        </row>
        <row r="294">
          <cell r="B294" t="str">
            <v>Hitachi</v>
          </cell>
          <cell r="C294">
            <v>0</v>
          </cell>
          <cell r="D294">
            <v>0</v>
          </cell>
          <cell r="E294">
            <v>0</v>
          </cell>
          <cell r="F294">
            <v>0</v>
          </cell>
          <cell r="G294">
            <v>0</v>
          </cell>
          <cell r="H294">
            <v>0</v>
          </cell>
          <cell r="I294">
            <v>0</v>
          </cell>
          <cell r="K294" t="str">
            <v>Hitachi</v>
          </cell>
          <cell r="L294">
            <v>0</v>
          </cell>
          <cell r="M294">
            <v>0</v>
          </cell>
          <cell r="N294">
            <v>0</v>
          </cell>
          <cell r="O294">
            <v>0</v>
          </cell>
          <cell r="P294">
            <v>0</v>
          </cell>
          <cell r="Q294">
            <v>0</v>
          </cell>
          <cell r="R294">
            <v>0</v>
          </cell>
        </row>
        <row r="295">
          <cell r="B295" t="str">
            <v>Hitachi Cable</v>
          </cell>
          <cell r="C295">
            <v>0</v>
          </cell>
          <cell r="D295">
            <v>0</v>
          </cell>
          <cell r="E295">
            <v>0</v>
          </cell>
          <cell r="F295">
            <v>0</v>
          </cell>
          <cell r="G295">
            <v>0</v>
          </cell>
          <cell r="H295">
            <v>0</v>
          </cell>
          <cell r="I295">
            <v>0</v>
          </cell>
          <cell r="K295" t="str">
            <v>Hitachi Cable</v>
          </cell>
          <cell r="L295">
            <v>0</v>
          </cell>
          <cell r="M295">
            <v>0</v>
          </cell>
          <cell r="N295">
            <v>0</v>
          </cell>
          <cell r="O295">
            <v>0</v>
          </cell>
          <cell r="P295">
            <v>0</v>
          </cell>
          <cell r="Q295">
            <v>0</v>
          </cell>
          <cell r="R295">
            <v>0</v>
          </cell>
        </row>
        <row r="296">
          <cell r="B296" t="str">
            <v>Huawei</v>
          </cell>
          <cell r="C296">
            <v>0</v>
          </cell>
          <cell r="D296">
            <v>0</v>
          </cell>
          <cell r="E296">
            <v>0</v>
          </cell>
          <cell r="F296">
            <v>0</v>
          </cell>
          <cell r="G296">
            <v>0</v>
          </cell>
          <cell r="H296">
            <v>0</v>
          </cell>
          <cell r="I296">
            <v>0</v>
          </cell>
          <cell r="K296" t="str">
            <v>Huawei</v>
          </cell>
          <cell r="L296">
            <v>0</v>
          </cell>
          <cell r="M296">
            <v>0</v>
          </cell>
          <cell r="N296">
            <v>0</v>
          </cell>
          <cell r="O296">
            <v>0</v>
          </cell>
          <cell r="P296">
            <v>0</v>
          </cell>
          <cell r="Q296">
            <v>0</v>
          </cell>
          <cell r="R296">
            <v>0</v>
          </cell>
        </row>
        <row r="297">
          <cell r="B297" t="str">
            <v>Hyperchip</v>
          </cell>
          <cell r="C297">
            <v>0</v>
          </cell>
          <cell r="D297">
            <v>0</v>
          </cell>
          <cell r="E297">
            <v>0</v>
          </cell>
          <cell r="F297">
            <v>0</v>
          </cell>
          <cell r="G297">
            <v>0</v>
          </cell>
          <cell r="H297">
            <v>0</v>
          </cell>
          <cell r="I297">
            <v>0</v>
          </cell>
          <cell r="K297" t="str">
            <v>Hyperchip</v>
          </cell>
          <cell r="L297">
            <v>0</v>
          </cell>
          <cell r="M297">
            <v>0</v>
          </cell>
          <cell r="N297">
            <v>0</v>
          </cell>
          <cell r="O297">
            <v>0</v>
          </cell>
          <cell r="P297">
            <v>0</v>
          </cell>
          <cell r="Q297">
            <v>0</v>
          </cell>
          <cell r="R297">
            <v>0</v>
          </cell>
        </row>
        <row r="298">
          <cell r="B298" t="str">
            <v>Juniper</v>
          </cell>
          <cell r="C298">
            <v>29.9</v>
          </cell>
          <cell r="D298">
            <v>13</v>
          </cell>
          <cell r="E298">
            <v>13</v>
          </cell>
          <cell r="F298">
            <v>0</v>
          </cell>
          <cell r="G298">
            <v>0</v>
          </cell>
          <cell r="H298">
            <v>0</v>
          </cell>
          <cell r="I298">
            <v>55.9</v>
          </cell>
          <cell r="K298" t="str">
            <v>Juniper</v>
          </cell>
          <cell r="L298">
            <v>99</v>
          </cell>
          <cell r="M298">
            <v>114</v>
          </cell>
          <cell r="N298">
            <v>167</v>
          </cell>
          <cell r="O298">
            <v>0</v>
          </cell>
          <cell r="P298">
            <v>0</v>
          </cell>
          <cell r="Q298">
            <v>0</v>
          </cell>
          <cell r="R298">
            <v>380</v>
          </cell>
        </row>
        <row r="299">
          <cell r="B299" t="str">
            <v>Laurel Networks</v>
          </cell>
          <cell r="C299">
            <v>0</v>
          </cell>
          <cell r="D299">
            <v>0</v>
          </cell>
          <cell r="E299">
            <v>0</v>
          </cell>
          <cell r="F299">
            <v>0</v>
          </cell>
          <cell r="G299">
            <v>0</v>
          </cell>
          <cell r="H299">
            <v>0</v>
          </cell>
          <cell r="I299">
            <v>0</v>
          </cell>
          <cell r="K299" t="str">
            <v>Laurel Networks</v>
          </cell>
          <cell r="L299">
            <v>0</v>
          </cell>
          <cell r="M299">
            <v>0</v>
          </cell>
          <cell r="N299">
            <v>0</v>
          </cell>
          <cell r="O299">
            <v>0</v>
          </cell>
          <cell r="P299">
            <v>0</v>
          </cell>
          <cell r="Q299">
            <v>0</v>
          </cell>
          <cell r="R299">
            <v>0</v>
          </cell>
        </row>
        <row r="300">
          <cell r="B300" t="str">
            <v>Lucent</v>
          </cell>
          <cell r="C300">
            <v>0</v>
          </cell>
          <cell r="D300">
            <v>0</v>
          </cell>
          <cell r="E300">
            <v>0</v>
          </cell>
          <cell r="F300">
            <v>0</v>
          </cell>
          <cell r="G300">
            <v>0</v>
          </cell>
          <cell r="H300">
            <v>0</v>
          </cell>
          <cell r="I300">
            <v>0</v>
          </cell>
          <cell r="K300" t="str">
            <v>Lucent</v>
          </cell>
          <cell r="L300">
            <v>0</v>
          </cell>
          <cell r="M300">
            <v>0</v>
          </cell>
          <cell r="N300">
            <v>0</v>
          </cell>
          <cell r="O300">
            <v>0</v>
          </cell>
          <cell r="P300">
            <v>0</v>
          </cell>
          <cell r="Q300">
            <v>0</v>
          </cell>
          <cell r="R300">
            <v>0</v>
          </cell>
        </row>
        <row r="301">
          <cell r="B301" t="str">
            <v>NEC</v>
          </cell>
          <cell r="C301">
            <v>0</v>
          </cell>
          <cell r="D301">
            <v>0</v>
          </cell>
          <cell r="E301">
            <v>0</v>
          </cell>
          <cell r="F301">
            <v>0</v>
          </cell>
          <cell r="G301">
            <v>0</v>
          </cell>
          <cell r="H301">
            <v>0</v>
          </cell>
          <cell r="I301">
            <v>0</v>
          </cell>
          <cell r="K301" t="str">
            <v>NEC</v>
          </cell>
          <cell r="L301">
            <v>0</v>
          </cell>
          <cell r="M301">
            <v>0</v>
          </cell>
          <cell r="N301">
            <v>0</v>
          </cell>
          <cell r="O301">
            <v>0</v>
          </cell>
          <cell r="P301">
            <v>0</v>
          </cell>
          <cell r="Q301">
            <v>0</v>
          </cell>
          <cell r="R301">
            <v>0</v>
          </cell>
        </row>
        <row r="302">
          <cell r="B302" t="str">
            <v>Nokia Siemens Networks</v>
          </cell>
          <cell r="C302">
            <v>0</v>
          </cell>
          <cell r="D302">
            <v>0</v>
          </cell>
          <cell r="E302">
            <v>0</v>
          </cell>
          <cell r="F302">
            <v>0</v>
          </cell>
          <cell r="G302">
            <v>0</v>
          </cell>
          <cell r="H302">
            <v>0</v>
          </cell>
          <cell r="I302">
            <v>0</v>
          </cell>
          <cell r="K302" t="str">
            <v>Nokia Siemens Networks</v>
          </cell>
          <cell r="L302">
            <v>0</v>
          </cell>
          <cell r="M302">
            <v>0</v>
          </cell>
          <cell r="N302">
            <v>0</v>
          </cell>
          <cell r="O302">
            <v>0</v>
          </cell>
          <cell r="P302">
            <v>0</v>
          </cell>
          <cell r="Q302">
            <v>0</v>
          </cell>
          <cell r="R302">
            <v>0</v>
          </cell>
        </row>
        <row r="303">
          <cell r="B303" t="str">
            <v>Nortel</v>
          </cell>
          <cell r="C303">
            <v>0</v>
          </cell>
          <cell r="D303">
            <v>0</v>
          </cell>
          <cell r="E303">
            <v>7</v>
          </cell>
          <cell r="F303">
            <v>0</v>
          </cell>
          <cell r="G303">
            <v>0</v>
          </cell>
          <cell r="H303">
            <v>92.1</v>
          </cell>
          <cell r="I303">
            <v>99.1</v>
          </cell>
          <cell r="K303" t="str">
            <v>Nortel</v>
          </cell>
          <cell r="L303">
            <v>0</v>
          </cell>
          <cell r="M303">
            <v>0</v>
          </cell>
          <cell r="N303">
            <v>32</v>
          </cell>
          <cell r="O303">
            <v>0</v>
          </cell>
          <cell r="P303">
            <v>0</v>
          </cell>
          <cell r="Q303">
            <v>348</v>
          </cell>
          <cell r="R303">
            <v>380</v>
          </cell>
        </row>
        <row r="304">
          <cell r="B304" t="str">
            <v>Procket</v>
          </cell>
          <cell r="C304">
            <v>0</v>
          </cell>
          <cell r="D304">
            <v>0</v>
          </cell>
          <cell r="E304">
            <v>0</v>
          </cell>
          <cell r="F304">
            <v>0</v>
          </cell>
          <cell r="G304">
            <v>0</v>
          </cell>
          <cell r="H304">
            <v>0</v>
          </cell>
          <cell r="I304">
            <v>0</v>
          </cell>
          <cell r="K304" t="str">
            <v>Procket</v>
          </cell>
          <cell r="L304">
            <v>0</v>
          </cell>
          <cell r="M304">
            <v>0</v>
          </cell>
          <cell r="N304">
            <v>0</v>
          </cell>
          <cell r="O304">
            <v>0</v>
          </cell>
          <cell r="P304">
            <v>0</v>
          </cell>
          <cell r="Q304">
            <v>0</v>
          </cell>
          <cell r="R304">
            <v>0</v>
          </cell>
        </row>
        <row r="305">
          <cell r="B305" t="str">
            <v>Quarry</v>
          </cell>
          <cell r="C305">
            <v>0</v>
          </cell>
          <cell r="D305">
            <v>0</v>
          </cell>
          <cell r="E305">
            <v>0</v>
          </cell>
          <cell r="F305">
            <v>0</v>
          </cell>
          <cell r="G305">
            <v>0</v>
          </cell>
          <cell r="H305">
            <v>0</v>
          </cell>
          <cell r="I305">
            <v>0</v>
          </cell>
          <cell r="K305" t="str">
            <v>Quarry</v>
          </cell>
          <cell r="L305">
            <v>0</v>
          </cell>
          <cell r="M305">
            <v>0</v>
          </cell>
          <cell r="N305">
            <v>0</v>
          </cell>
          <cell r="O305">
            <v>0</v>
          </cell>
          <cell r="P305">
            <v>0</v>
          </cell>
          <cell r="Q305">
            <v>0</v>
          </cell>
          <cell r="R305">
            <v>0</v>
          </cell>
        </row>
        <row r="306">
          <cell r="B306" t="str">
            <v>Redback</v>
          </cell>
          <cell r="C306">
            <v>0</v>
          </cell>
          <cell r="D306">
            <v>0</v>
          </cell>
          <cell r="E306">
            <v>0</v>
          </cell>
          <cell r="F306">
            <v>0</v>
          </cell>
          <cell r="G306">
            <v>0</v>
          </cell>
          <cell r="H306">
            <v>0</v>
          </cell>
          <cell r="I306">
            <v>0</v>
          </cell>
          <cell r="K306" t="str">
            <v>Redback</v>
          </cell>
          <cell r="L306">
            <v>0</v>
          </cell>
          <cell r="M306">
            <v>0</v>
          </cell>
          <cell r="N306">
            <v>0</v>
          </cell>
          <cell r="O306">
            <v>0</v>
          </cell>
          <cell r="P306">
            <v>0</v>
          </cell>
          <cell r="Q306">
            <v>0</v>
          </cell>
          <cell r="R306">
            <v>0</v>
          </cell>
        </row>
        <row r="307">
          <cell r="B307" t="str">
            <v>Riverstone</v>
          </cell>
          <cell r="C307">
            <v>0</v>
          </cell>
          <cell r="D307">
            <v>0</v>
          </cell>
          <cell r="E307">
            <v>0</v>
          </cell>
          <cell r="F307">
            <v>0</v>
          </cell>
          <cell r="G307">
            <v>0</v>
          </cell>
          <cell r="H307">
            <v>0</v>
          </cell>
          <cell r="I307">
            <v>0</v>
          </cell>
          <cell r="K307" t="str">
            <v>Riverstone</v>
          </cell>
          <cell r="L307">
            <v>0</v>
          </cell>
          <cell r="M307">
            <v>0</v>
          </cell>
          <cell r="N307">
            <v>0</v>
          </cell>
          <cell r="O307">
            <v>0</v>
          </cell>
          <cell r="P307">
            <v>0</v>
          </cell>
          <cell r="Q307">
            <v>0</v>
          </cell>
          <cell r="R307">
            <v>0</v>
          </cell>
        </row>
        <row r="308">
          <cell r="B308" t="str">
            <v>Tellabs</v>
          </cell>
          <cell r="C308">
            <v>0</v>
          </cell>
          <cell r="D308">
            <v>0</v>
          </cell>
          <cell r="E308">
            <v>0</v>
          </cell>
          <cell r="F308">
            <v>0</v>
          </cell>
          <cell r="G308">
            <v>0</v>
          </cell>
          <cell r="H308">
            <v>0</v>
          </cell>
          <cell r="I308">
            <v>0</v>
          </cell>
          <cell r="K308" t="str">
            <v>Tellabs</v>
          </cell>
          <cell r="L308">
            <v>0</v>
          </cell>
          <cell r="M308">
            <v>0</v>
          </cell>
          <cell r="N308">
            <v>0</v>
          </cell>
          <cell r="O308">
            <v>0</v>
          </cell>
          <cell r="P308">
            <v>0</v>
          </cell>
          <cell r="Q308">
            <v>0</v>
          </cell>
          <cell r="R308">
            <v>0</v>
          </cell>
        </row>
        <row r="309">
          <cell r="B309" t="str">
            <v>ZTE</v>
          </cell>
          <cell r="C309">
            <v>0</v>
          </cell>
          <cell r="D309">
            <v>0</v>
          </cell>
          <cell r="E309">
            <v>0</v>
          </cell>
          <cell r="F309">
            <v>0</v>
          </cell>
          <cell r="G309">
            <v>0</v>
          </cell>
          <cell r="H309">
            <v>0</v>
          </cell>
          <cell r="I309">
            <v>0</v>
          </cell>
          <cell r="K309" t="str">
            <v>ZTE</v>
          </cell>
          <cell r="L309">
            <v>0</v>
          </cell>
          <cell r="M309">
            <v>0</v>
          </cell>
          <cell r="N309">
            <v>0</v>
          </cell>
          <cell r="O309">
            <v>0</v>
          </cell>
          <cell r="P309">
            <v>0</v>
          </cell>
          <cell r="Q309">
            <v>0</v>
          </cell>
          <cell r="R309">
            <v>0</v>
          </cell>
        </row>
        <row r="310">
          <cell r="B310" t="str">
            <v>Other</v>
          </cell>
          <cell r="C310">
            <v>0</v>
          </cell>
          <cell r="D310">
            <v>0</v>
          </cell>
          <cell r="E310">
            <v>0</v>
          </cell>
          <cell r="F310">
            <v>0</v>
          </cell>
          <cell r="G310">
            <v>0</v>
          </cell>
          <cell r="H310">
            <v>0</v>
          </cell>
          <cell r="I310">
            <v>0</v>
          </cell>
          <cell r="K310" t="str">
            <v>Other</v>
          </cell>
          <cell r="L310">
            <v>0</v>
          </cell>
          <cell r="M310">
            <v>0</v>
          </cell>
          <cell r="N310">
            <v>0</v>
          </cell>
          <cell r="O310">
            <v>0</v>
          </cell>
          <cell r="P310">
            <v>0</v>
          </cell>
          <cell r="Q310">
            <v>0</v>
          </cell>
          <cell r="R310">
            <v>0</v>
          </cell>
        </row>
        <row r="311">
          <cell r="B311" t="str">
            <v>Total</v>
          </cell>
          <cell r="C311">
            <v>131.5</v>
          </cell>
          <cell r="D311">
            <v>113.4</v>
          </cell>
          <cell r="E311">
            <v>41</v>
          </cell>
          <cell r="F311">
            <v>0</v>
          </cell>
          <cell r="G311">
            <v>5</v>
          </cell>
          <cell r="H311">
            <v>295.10000000000002</v>
          </cell>
          <cell r="I311">
            <v>585.99999999999989</v>
          </cell>
          <cell r="K311" t="str">
            <v>Total</v>
          </cell>
          <cell r="L311">
            <v>356</v>
          </cell>
          <cell r="M311">
            <v>2537</v>
          </cell>
          <cell r="N311">
            <v>289</v>
          </cell>
          <cell r="O311">
            <v>0</v>
          </cell>
          <cell r="P311">
            <v>149</v>
          </cell>
          <cell r="Q311">
            <v>2030</v>
          </cell>
          <cell r="R311">
            <v>5361</v>
          </cell>
        </row>
        <row r="316">
          <cell r="B316" t="str">
            <v>Vendor</v>
          </cell>
          <cell r="C316" t="str">
            <v>Core IP/MPLS</v>
          </cell>
          <cell r="D316" t="str">
            <v xml:space="preserve">Edge IP/MPLS </v>
          </cell>
          <cell r="E316" t="str">
            <v>Subscriber Service Router</v>
          </cell>
          <cell r="F316" t="str">
            <v>BRAS</v>
          </cell>
          <cell r="G316" t="str">
            <v>IP/Ethernet</v>
          </cell>
          <cell r="H316" t="str">
            <v>ATM/MPLS</v>
          </cell>
          <cell r="I316" t="str">
            <v>Total IPS</v>
          </cell>
          <cell r="K316" t="str">
            <v>Vendor</v>
          </cell>
          <cell r="L316" t="str">
            <v>Core IP/MPLS</v>
          </cell>
          <cell r="M316" t="str">
            <v>Edge IP/MPLS</v>
          </cell>
          <cell r="N316" t="str">
            <v>Subscriber Service Router</v>
          </cell>
          <cell r="O316" t="str">
            <v>BRAS</v>
          </cell>
          <cell r="P316" t="str">
            <v>IP/Ethernet</v>
          </cell>
          <cell r="Q316" t="str">
            <v>ATM/MPLS</v>
          </cell>
          <cell r="R316" t="str">
            <v>Total IPS</v>
          </cell>
        </row>
        <row r="317">
          <cell r="B317" t="str">
            <v>Alaxala Networks</v>
          </cell>
          <cell r="I317">
            <v>0</v>
          </cell>
          <cell r="K317" t="str">
            <v>Alaxala Networks</v>
          </cell>
          <cell r="R317">
            <v>0</v>
          </cell>
        </row>
        <row r="318">
          <cell r="B318" t="str">
            <v>Alcatel-Lucent</v>
          </cell>
          <cell r="C318">
            <v>0.2</v>
          </cell>
          <cell r="D318">
            <v>0</v>
          </cell>
          <cell r="E318">
            <v>0</v>
          </cell>
          <cell r="F318">
            <v>0</v>
          </cell>
          <cell r="G318">
            <v>6</v>
          </cell>
          <cell r="H318">
            <v>91</v>
          </cell>
          <cell r="I318">
            <v>97.2</v>
          </cell>
          <cell r="K318" t="str">
            <v>Alcatel-Lucent</v>
          </cell>
          <cell r="L318">
            <v>1</v>
          </cell>
          <cell r="M318">
            <v>0</v>
          </cell>
          <cell r="N318">
            <v>0</v>
          </cell>
          <cell r="O318">
            <v>0</v>
          </cell>
          <cell r="P318">
            <v>252</v>
          </cell>
          <cell r="Q318">
            <v>750</v>
          </cell>
          <cell r="R318">
            <v>1003</v>
          </cell>
        </row>
        <row r="319">
          <cell r="B319" t="str">
            <v>Atrica</v>
          </cell>
          <cell r="I319">
            <v>0</v>
          </cell>
          <cell r="K319" t="str">
            <v>Atrica</v>
          </cell>
          <cell r="R319">
            <v>0</v>
          </cell>
        </row>
        <row r="320">
          <cell r="B320" t="str">
            <v>Avici</v>
          </cell>
          <cell r="C320">
            <v>5.5</v>
          </cell>
          <cell r="D320">
            <v>0</v>
          </cell>
          <cell r="E320">
            <v>0</v>
          </cell>
          <cell r="F320">
            <v>0</v>
          </cell>
          <cell r="G320">
            <v>0</v>
          </cell>
          <cell r="H320">
            <v>0</v>
          </cell>
          <cell r="I320">
            <v>5.5</v>
          </cell>
          <cell r="K320" t="str">
            <v>Avici</v>
          </cell>
          <cell r="L320">
            <v>6</v>
          </cell>
          <cell r="M320">
            <v>0</v>
          </cell>
          <cell r="N320">
            <v>0</v>
          </cell>
          <cell r="O320">
            <v>0</v>
          </cell>
          <cell r="P320">
            <v>0</v>
          </cell>
          <cell r="Q320">
            <v>0</v>
          </cell>
          <cell r="R320">
            <v>6</v>
          </cell>
        </row>
        <row r="321">
          <cell r="B321" t="str">
            <v>Brocade</v>
          </cell>
          <cell r="C321">
            <v>0</v>
          </cell>
          <cell r="D321">
            <v>0</v>
          </cell>
          <cell r="E321">
            <v>0</v>
          </cell>
          <cell r="F321">
            <v>0</v>
          </cell>
          <cell r="G321">
            <v>6</v>
          </cell>
          <cell r="H321">
            <v>0</v>
          </cell>
          <cell r="I321">
            <v>6</v>
          </cell>
          <cell r="K321" t="str">
            <v>Brocade</v>
          </cell>
          <cell r="L321">
            <v>0</v>
          </cell>
          <cell r="M321">
            <v>0</v>
          </cell>
          <cell r="N321">
            <v>0</v>
          </cell>
          <cell r="O321">
            <v>0</v>
          </cell>
          <cell r="P321">
            <v>200</v>
          </cell>
          <cell r="Q321">
            <v>0</v>
          </cell>
          <cell r="R321">
            <v>200</v>
          </cell>
        </row>
        <row r="322">
          <cell r="B322" t="str">
            <v>Caspian</v>
          </cell>
          <cell r="C322">
            <v>0</v>
          </cell>
          <cell r="D322">
            <v>0</v>
          </cell>
          <cell r="E322">
            <v>0</v>
          </cell>
          <cell r="F322">
            <v>0</v>
          </cell>
          <cell r="G322">
            <v>0</v>
          </cell>
          <cell r="H322">
            <v>0</v>
          </cell>
          <cell r="I322">
            <v>0</v>
          </cell>
          <cell r="K322" t="str">
            <v>Caspian</v>
          </cell>
          <cell r="L322">
            <v>0</v>
          </cell>
          <cell r="M322">
            <v>0</v>
          </cell>
          <cell r="N322">
            <v>0</v>
          </cell>
          <cell r="O322">
            <v>0</v>
          </cell>
          <cell r="P322">
            <v>0</v>
          </cell>
          <cell r="Q322">
            <v>0</v>
          </cell>
          <cell r="R322">
            <v>0</v>
          </cell>
        </row>
        <row r="323">
          <cell r="B323" t="str">
            <v>Chiaro</v>
          </cell>
          <cell r="C323">
            <v>0</v>
          </cell>
          <cell r="D323">
            <v>0</v>
          </cell>
          <cell r="E323">
            <v>0</v>
          </cell>
          <cell r="F323">
            <v>0</v>
          </cell>
          <cell r="G323">
            <v>0</v>
          </cell>
          <cell r="H323">
            <v>0</v>
          </cell>
          <cell r="I323">
            <v>0</v>
          </cell>
          <cell r="K323" t="str">
            <v>Chiaro</v>
          </cell>
          <cell r="L323">
            <v>0</v>
          </cell>
          <cell r="M323">
            <v>0</v>
          </cell>
          <cell r="N323">
            <v>0</v>
          </cell>
          <cell r="O323">
            <v>0</v>
          </cell>
          <cell r="P323">
            <v>0</v>
          </cell>
          <cell r="Q323">
            <v>0</v>
          </cell>
          <cell r="R323">
            <v>0</v>
          </cell>
        </row>
        <row r="324">
          <cell r="B324" t="str">
            <v>Ciena</v>
          </cell>
          <cell r="C324">
            <v>0</v>
          </cell>
          <cell r="D324">
            <v>0</v>
          </cell>
          <cell r="E324">
            <v>0</v>
          </cell>
          <cell r="F324">
            <v>0</v>
          </cell>
          <cell r="G324">
            <v>0</v>
          </cell>
          <cell r="H324">
            <v>0</v>
          </cell>
          <cell r="I324">
            <v>0</v>
          </cell>
          <cell r="K324" t="str">
            <v>Ciena</v>
          </cell>
          <cell r="L324">
            <v>0</v>
          </cell>
          <cell r="M324">
            <v>0</v>
          </cell>
          <cell r="N324">
            <v>0</v>
          </cell>
          <cell r="O324">
            <v>0</v>
          </cell>
          <cell r="P324">
            <v>0</v>
          </cell>
          <cell r="Q324">
            <v>0</v>
          </cell>
          <cell r="R324">
            <v>0</v>
          </cell>
        </row>
        <row r="325">
          <cell r="B325" t="str">
            <v>Cisco</v>
          </cell>
          <cell r="C325">
            <v>94.6</v>
          </cell>
          <cell r="D325">
            <v>64.2</v>
          </cell>
          <cell r="E325">
            <v>21.2</v>
          </cell>
          <cell r="F325">
            <v>0</v>
          </cell>
          <cell r="G325">
            <v>126</v>
          </cell>
          <cell r="H325">
            <v>47.2</v>
          </cell>
          <cell r="I325">
            <v>353.2</v>
          </cell>
          <cell r="K325" t="str">
            <v>Cisco</v>
          </cell>
          <cell r="L325">
            <v>227</v>
          </cell>
          <cell r="M325">
            <v>1539</v>
          </cell>
          <cell r="N325">
            <v>706</v>
          </cell>
          <cell r="O325">
            <v>0</v>
          </cell>
          <cell r="P325">
            <v>4081</v>
          </cell>
          <cell r="Q325">
            <v>354</v>
          </cell>
          <cell r="R325">
            <v>6907</v>
          </cell>
        </row>
        <row r="326">
          <cell r="B326" t="str">
            <v>Cosine</v>
          </cell>
          <cell r="C326">
            <v>0</v>
          </cell>
          <cell r="D326">
            <v>0</v>
          </cell>
          <cell r="E326">
            <v>1</v>
          </cell>
          <cell r="F326">
            <v>0</v>
          </cell>
          <cell r="G326">
            <v>0</v>
          </cell>
          <cell r="H326">
            <v>0</v>
          </cell>
          <cell r="I326">
            <v>1</v>
          </cell>
          <cell r="K326" t="str">
            <v>Cosine</v>
          </cell>
          <cell r="L326">
            <v>0</v>
          </cell>
          <cell r="M326">
            <v>0</v>
          </cell>
          <cell r="N326">
            <v>6</v>
          </cell>
          <cell r="O326">
            <v>0</v>
          </cell>
          <cell r="P326">
            <v>0</v>
          </cell>
          <cell r="Q326">
            <v>0</v>
          </cell>
          <cell r="R326">
            <v>6</v>
          </cell>
        </row>
        <row r="327">
          <cell r="B327" t="str">
            <v>ECI Telecom</v>
          </cell>
          <cell r="C327">
            <v>0</v>
          </cell>
          <cell r="D327">
            <v>0</v>
          </cell>
          <cell r="E327">
            <v>0</v>
          </cell>
          <cell r="F327">
            <v>0</v>
          </cell>
          <cell r="G327">
            <v>0</v>
          </cell>
          <cell r="H327">
            <v>0</v>
          </cell>
          <cell r="I327">
            <v>0</v>
          </cell>
          <cell r="K327" t="str">
            <v>ECI Telecom</v>
          </cell>
          <cell r="L327">
            <v>0</v>
          </cell>
          <cell r="M327">
            <v>0</v>
          </cell>
          <cell r="N327">
            <v>0</v>
          </cell>
          <cell r="O327">
            <v>0</v>
          </cell>
          <cell r="P327">
            <v>0</v>
          </cell>
          <cell r="Q327">
            <v>0</v>
          </cell>
          <cell r="R327">
            <v>0</v>
          </cell>
        </row>
        <row r="328">
          <cell r="B328" t="str">
            <v>Equipe</v>
          </cell>
          <cell r="C328">
            <v>0</v>
          </cell>
          <cell r="D328">
            <v>0</v>
          </cell>
          <cell r="E328">
            <v>0</v>
          </cell>
          <cell r="F328">
            <v>0</v>
          </cell>
          <cell r="G328">
            <v>0</v>
          </cell>
          <cell r="H328">
            <v>0</v>
          </cell>
          <cell r="I328">
            <v>0</v>
          </cell>
          <cell r="K328" t="str">
            <v>Equipe</v>
          </cell>
          <cell r="L328">
            <v>0</v>
          </cell>
          <cell r="M328">
            <v>0</v>
          </cell>
          <cell r="N328">
            <v>0</v>
          </cell>
          <cell r="O328">
            <v>0</v>
          </cell>
          <cell r="P328">
            <v>0</v>
          </cell>
          <cell r="Q328">
            <v>0</v>
          </cell>
          <cell r="R328">
            <v>0</v>
          </cell>
        </row>
        <row r="329">
          <cell r="B329" t="str">
            <v>Ericsson</v>
          </cell>
          <cell r="C329">
            <v>0</v>
          </cell>
          <cell r="D329">
            <v>1.3</v>
          </cell>
          <cell r="E329">
            <v>9</v>
          </cell>
          <cell r="F329">
            <v>0</v>
          </cell>
          <cell r="G329">
            <v>0</v>
          </cell>
          <cell r="H329">
            <v>23</v>
          </cell>
          <cell r="I329">
            <v>33.299999999999997</v>
          </cell>
          <cell r="K329" t="str">
            <v>Ericsson</v>
          </cell>
          <cell r="L329">
            <v>0</v>
          </cell>
          <cell r="M329">
            <v>11</v>
          </cell>
          <cell r="N329">
            <v>74</v>
          </cell>
          <cell r="O329">
            <v>0</v>
          </cell>
          <cell r="P329">
            <v>0</v>
          </cell>
          <cell r="Q329">
            <v>102</v>
          </cell>
          <cell r="R329">
            <v>187</v>
          </cell>
        </row>
        <row r="330">
          <cell r="B330" t="str">
            <v>Extreme</v>
          </cell>
          <cell r="C330">
            <v>0</v>
          </cell>
          <cell r="D330">
            <v>0</v>
          </cell>
          <cell r="E330">
            <v>0</v>
          </cell>
          <cell r="F330">
            <v>0</v>
          </cell>
          <cell r="G330">
            <v>4</v>
          </cell>
          <cell r="H330">
            <v>0</v>
          </cell>
          <cell r="I330">
            <v>4</v>
          </cell>
          <cell r="K330" t="str">
            <v>Extreme</v>
          </cell>
          <cell r="L330">
            <v>0</v>
          </cell>
          <cell r="M330">
            <v>0</v>
          </cell>
          <cell r="N330">
            <v>0</v>
          </cell>
          <cell r="O330">
            <v>0</v>
          </cell>
          <cell r="P330">
            <v>162</v>
          </cell>
          <cell r="Q330">
            <v>0</v>
          </cell>
          <cell r="R330">
            <v>162</v>
          </cell>
        </row>
        <row r="331">
          <cell r="B331" t="str">
            <v>Force10</v>
          </cell>
          <cell r="C331">
            <v>0</v>
          </cell>
          <cell r="D331">
            <v>0</v>
          </cell>
          <cell r="E331">
            <v>0</v>
          </cell>
          <cell r="F331">
            <v>0</v>
          </cell>
          <cell r="G331">
            <v>0</v>
          </cell>
          <cell r="H331">
            <v>0</v>
          </cell>
          <cell r="I331">
            <v>0</v>
          </cell>
          <cell r="K331" t="str">
            <v>Force10</v>
          </cell>
          <cell r="L331">
            <v>0</v>
          </cell>
          <cell r="M331">
            <v>0</v>
          </cell>
          <cell r="N331">
            <v>0</v>
          </cell>
          <cell r="O331">
            <v>0</v>
          </cell>
          <cell r="P331">
            <v>0</v>
          </cell>
          <cell r="Q331">
            <v>0</v>
          </cell>
          <cell r="R331">
            <v>0</v>
          </cell>
        </row>
        <row r="332">
          <cell r="B332" t="str">
            <v>Fujitsu</v>
          </cell>
          <cell r="C332">
            <v>0</v>
          </cell>
          <cell r="D332">
            <v>0</v>
          </cell>
          <cell r="E332">
            <v>0</v>
          </cell>
          <cell r="F332">
            <v>0</v>
          </cell>
          <cell r="G332">
            <v>0</v>
          </cell>
          <cell r="H332">
            <v>0</v>
          </cell>
          <cell r="I332">
            <v>0</v>
          </cell>
          <cell r="K332" t="str">
            <v>Fujitsu</v>
          </cell>
          <cell r="L332">
            <v>0</v>
          </cell>
          <cell r="M332">
            <v>0</v>
          </cell>
          <cell r="N332">
            <v>0</v>
          </cell>
          <cell r="O332">
            <v>0</v>
          </cell>
          <cell r="P332">
            <v>0</v>
          </cell>
          <cell r="Q332">
            <v>0</v>
          </cell>
          <cell r="R332">
            <v>0</v>
          </cell>
        </row>
        <row r="333">
          <cell r="B333" t="str">
            <v>Hammerhead Systems</v>
          </cell>
          <cell r="C333">
            <v>0</v>
          </cell>
          <cell r="D333">
            <v>0</v>
          </cell>
          <cell r="E333">
            <v>0</v>
          </cell>
          <cell r="F333">
            <v>0</v>
          </cell>
          <cell r="G333">
            <v>0</v>
          </cell>
          <cell r="H333">
            <v>0</v>
          </cell>
          <cell r="I333">
            <v>0</v>
          </cell>
          <cell r="K333" t="str">
            <v>Hammerhead Systems</v>
          </cell>
          <cell r="L333">
            <v>0</v>
          </cell>
          <cell r="M333">
            <v>0</v>
          </cell>
          <cell r="N333">
            <v>0</v>
          </cell>
          <cell r="O333">
            <v>0</v>
          </cell>
          <cell r="P333">
            <v>0</v>
          </cell>
          <cell r="Q333">
            <v>0</v>
          </cell>
          <cell r="R333">
            <v>0</v>
          </cell>
        </row>
        <row r="334">
          <cell r="B334" t="str">
            <v>Hitachi</v>
          </cell>
          <cell r="C334">
            <v>0</v>
          </cell>
          <cell r="D334">
            <v>0</v>
          </cell>
          <cell r="E334">
            <v>0</v>
          </cell>
          <cell r="F334">
            <v>0</v>
          </cell>
          <cell r="G334">
            <v>0</v>
          </cell>
          <cell r="H334">
            <v>0</v>
          </cell>
          <cell r="I334">
            <v>0</v>
          </cell>
          <cell r="K334" t="str">
            <v>Hitachi</v>
          </cell>
          <cell r="L334">
            <v>0</v>
          </cell>
          <cell r="M334">
            <v>0</v>
          </cell>
          <cell r="N334">
            <v>0</v>
          </cell>
          <cell r="O334">
            <v>0</v>
          </cell>
          <cell r="P334">
            <v>0</v>
          </cell>
          <cell r="Q334">
            <v>0</v>
          </cell>
          <cell r="R334">
            <v>0</v>
          </cell>
        </row>
        <row r="335">
          <cell r="B335" t="str">
            <v>Hitachi Cable</v>
          </cell>
          <cell r="C335">
            <v>0</v>
          </cell>
          <cell r="D335">
            <v>0</v>
          </cell>
          <cell r="E335">
            <v>0</v>
          </cell>
          <cell r="F335">
            <v>0</v>
          </cell>
          <cell r="G335">
            <v>0</v>
          </cell>
          <cell r="H335">
            <v>0</v>
          </cell>
          <cell r="I335">
            <v>0</v>
          </cell>
          <cell r="K335" t="str">
            <v>Hitachi Cable</v>
          </cell>
          <cell r="L335">
            <v>0</v>
          </cell>
          <cell r="M335">
            <v>0</v>
          </cell>
          <cell r="N335">
            <v>0</v>
          </cell>
          <cell r="O335">
            <v>0</v>
          </cell>
          <cell r="P335">
            <v>0</v>
          </cell>
          <cell r="Q335">
            <v>0</v>
          </cell>
          <cell r="R335">
            <v>0</v>
          </cell>
        </row>
        <row r="336">
          <cell r="B336" t="str">
            <v>Huawei</v>
          </cell>
          <cell r="C336">
            <v>0</v>
          </cell>
          <cell r="D336">
            <v>0</v>
          </cell>
          <cell r="E336">
            <v>0</v>
          </cell>
          <cell r="F336">
            <v>0</v>
          </cell>
          <cell r="G336">
            <v>0</v>
          </cell>
          <cell r="H336">
            <v>0</v>
          </cell>
          <cell r="I336">
            <v>0</v>
          </cell>
          <cell r="K336" t="str">
            <v>Huawei</v>
          </cell>
          <cell r="L336">
            <v>0</v>
          </cell>
          <cell r="M336">
            <v>0</v>
          </cell>
          <cell r="N336">
            <v>0</v>
          </cell>
          <cell r="O336">
            <v>0</v>
          </cell>
          <cell r="P336">
            <v>0</v>
          </cell>
          <cell r="Q336">
            <v>0</v>
          </cell>
          <cell r="R336">
            <v>0</v>
          </cell>
        </row>
        <row r="337">
          <cell r="B337" t="str">
            <v>Hyperchip</v>
          </cell>
          <cell r="C337">
            <v>0</v>
          </cell>
          <cell r="D337">
            <v>0</v>
          </cell>
          <cell r="E337">
            <v>0</v>
          </cell>
          <cell r="F337">
            <v>0</v>
          </cell>
          <cell r="G337">
            <v>0</v>
          </cell>
          <cell r="H337">
            <v>0</v>
          </cell>
          <cell r="I337">
            <v>0</v>
          </cell>
          <cell r="K337" t="str">
            <v>Hyperchip</v>
          </cell>
          <cell r="L337">
            <v>0</v>
          </cell>
          <cell r="M337">
            <v>0</v>
          </cell>
          <cell r="N337">
            <v>0</v>
          </cell>
          <cell r="O337">
            <v>0</v>
          </cell>
          <cell r="P337">
            <v>0</v>
          </cell>
          <cell r="Q337">
            <v>0</v>
          </cell>
          <cell r="R337">
            <v>0</v>
          </cell>
        </row>
        <row r="338">
          <cell r="B338" t="str">
            <v>Juniper</v>
          </cell>
          <cell r="C338">
            <v>27</v>
          </cell>
          <cell r="D338">
            <v>12.7</v>
          </cell>
          <cell r="E338">
            <v>13</v>
          </cell>
          <cell r="F338">
            <v>0</v>
          </cell>
          <cell r="G338">
            <v>0</v>
          </cell>
          <cell r="H338">
            <v>0</v>
          </cell>
          <cell r="I338">
            <v>52.7</v>
          </cell>
          <cell r="K338" t="str">
            <v>Juniper</v>
          </cell>
          <cell r="L338">
            <v>99</v>
          </cell>
          <cell r="M338">
            <v>114</v>
          </cell>
          <cell r="N338">
            <v>168</v>
          </cell>
          <cell r="O338">
            <v>0</v>
          </cell>
          <cell r="P338">
            <v>0</v>
          </cell>
          <cell r="Q338">
            <v>0</v>
          </cell>
          <cell r="R338">
            <v>381</v>
          </cell>
        </row>
        <row r="339">
          <cell r="B339" t="str">
            <v>Laurel Networks</v>
          </cell>
          <cell r="C339">
            <v>0</v>
          </cell>
          <cell r="D339">
            <v>0</v>
          </cell>
          <cell r="E339">
            <v>0</v>
          </cell>
          <cell r="F339">
            <v>0</v>
          </cell>
          <cell r="G339">
            <v>0</v>
          </cell>
          <cell r="H339">
            <v>0</v>
          </cell>
          <cell r="I339">
            <v>0</v>
          </cell>
          <cell r="K339" t="str">
            <v>Laurel Networks</v>
          </cell>
          <cell r="L339">
            <v>0</v>
          </cell>
          <cell r="M339">
            <v>0</v>
          </cell>
          <cell r="N339">
            <v>0</v>
          </cell>
          <cell r="O339">
            <v>0</v>
          </cell>
          <cell r="P339">
            <v>0</v>
          </cell>
          <cell r="Q339">
            <v>0</v>
          </cell>
          <cell r="R339">
            <v>0</v>
          </cell>
        </row>
        <row r="340">
          <cell r="B340" t="str">
            <v>Lucent</v>
          </cell>
          <cell r="C340">
            <v>0</v>
          </cell>
          <cell r="D340">
            <v>0</v>
          </cell>
          <cell r="E340">
            <v>0</v>
          </cell>
          <cell r="F340">
            <v>0</v>
          </cell>
          <cell r="G340">
            <v>0</v>
          </cell>
          <cell r="H340">
            <v>0</v>
          </cell>
          <cell r="I340">
            <v>0</v>
          </cell>
          <cell r="K340" t="str">
            <v>Lucent</v>
          </cell>
          <cell r="L340">
            <v>0</v>
          </cell>
          <cell r="M340">
            <v>0</v>
          </cell>
          <cell r="N340">
            <v>0</v>
          </cell>
          <cell r="O340">
            <v>0</v>
          </cell>
          <cell r="P340">
            <v>0</v>
          </cell>
          <cell r="Q340">
            <v>0</v>
          </cell>
          <cell r="R340">
            <v>0</v>
          </cell>
        </row>
        <row r="341">
          <cell r="B341" t="str">
            <v>NEC</v>
          </cell>
          <cell r="C341">
            <v>0</v>
          </cell>
          <cell r="D341">
            <v>0</v>
          </cell>
          <cell r="E341">
            <v>0</v>
          </cell>
          <cell r="F341">
            <v>0</v>
          </cell>
          <cell r="G341">
            <v>0</v>
          </cell>
          <cell r="H341">
            <v>0</v>
          </cell>
          <cell r="I341">
            <v>0</v>
          </cell>
          <cell r="K341" t="str">
            <v>NEC</v>
          </cell>
          <cell r="L341">
            <v>0</v>
          </cell>
          <cell r="M341">
            <v>0</v>
          </cell>
          <cell r="N341">
            <v>0</v>
          </cell>
          <cell r="O341">
            <v>0</v>
          </cell>
          <cell r="P341">
            <v>0</v>
          </cell>
          <cell r="Q341">
            <v>0</v>
          </cell>
          <cell r="R341">
            <v>0</v>
          </cell>
        </row>
        <row r="342">
          <cell r="B342" t="str">
            <v>Nokia Siemens Networks</v>
          </cell>
          <cell r="C342">
            <v>0</v>
          </cell>
          <cell r="D342">
            <v>0</v>
          </cell>
          <cell r="E342">
            <v>0</v>
          </cell>
          <cell r="F342">
            <v>0</v>
          </cell>
          <cell r="G342">
            <v>0</v>
          </cell>
          <cell r="H342">
            <v>0</v>
          </cell>
          <cell r="I342">
            <v>0</v>
          </cell>
          <cell r="K342" t="str">
            <v>Nokia Siemens Networks</v>
          </cell>
          <cell r="L342">
            <v>0</v>
          </cell>
          <cell r="M342">
            <v>0</v>
          </cell>
          <cell r="N342">
            <v>0</v>
          </cell>
          <cell r="O342">
            <v>0</v>
          </cell>
          <cell r="P342">
            <v>0</v>
          </cell>
          <cell r="Q342">
            <v>0</v>
          </cell>
          <cell r="R342">
            <v>0</v>
          </cell>
        </row>
        <row r="343">
          <cell r="B343" t="str">
            <v>Nortel</v>
          </cell>
          <cell r="C343">
            <v>0</v>
          </cell>
          <cell r="D343">
            <v>0</v>
          </cell>
          <cell r="E343">
            <v>9</v>
          </cell>
          <cell r="F343">
            <v>0</v>
          </cell>
          <cell r="G343">
            <v>4.7</v>
          </cell>
          <cell r="H343">
            <v>68.400000000000006</v>
          </cell>
          <cell r="I343">
            <v>82.100000000000009</v>
          </cell>
          <cell r="K343" t="str">
            <v>Nortel</v>
          </cell>
          <cell r="L343">
            <v>0</v>
          </cell>
          <cell r="M343">
            <v>0</v>
          </cell>
          <cell r="N343">
            <v>38</v>
          </cell>
          <cell r="O343">
            <v>0</v>
          </cell>
          <cell r="P343">
            <v>155</v>
          </cell>
          <cell r="Q343">
            <v>260</v>
          </cell>
          <cell r="R343">
            <v>453</v>
          </cell>
        </row>
        <row r="344">
          <cell r="B344" t="str">
            <v>Procket</v>
          </cell>
          <cell r="C344">
            <v>0</v>
          </cell>
          <cell r="D344">
            <v>0</v>
          </cell>
          <cell r="E344">
            <v>0</v>
          </cell>
          <cell r="F344">
            <v>0</v>
          </cell>
          <cell r="G344">
            <v>0</v>
          </cell>
          <cell r="H344">
            <v>0</v>
          </cell>
          <cell r="I344">
            <v>0</v>
          </cell>
          <cell r="K344" t="str">
            <v>Procket</v>
          </cell>
          <cell r="L344">
            <v>0</v>
          </cell>
          <cell r="M344">
            <v>0</v>
          </cell>
          <cell r="N344">
            <v>0</v>
          </cell>
          <cell r="O344">
            <v>0</v>
          </cell>
          <cell r="P344">
            <v>0</v>
          </cell>
          <cell r="Q344">
            <v>0</v>
          </cell>
          <cell r="R344">
            <v>0</v>
          </cell>
        </row>
        <row r="345">
          <cell r="B345" t="str">
            <v>Quarry</v>
          </cell>
          <cell r="C345">
            <v>0</v>
          </cell>
          <cell r="D345">
            <v>0</v>
          </cell>
          <cell r="E345">
            <v>0</v>
          </cell>
          <cell r="F345">
            <v>0</v>
          </cell>
          <cell r="G345">
            <v>0</v>
          </cell>
          <cell r="H345">
            <v>0</v>
          </cell>
          <cell r="I345">
            <v>0</v>
          </cell>
          <cell r="K345" t="str">
            <v>Quarry</v>
          </cell>
          <cell r="L345">
            <v>0</v>
          </cell>
          <cell r="M345">
            <v>0</v>
          </cell>
          <cell r="N345">
            <v>0</v>
          </cell>
          <cell r="O345">
            <v>0</v>
          </cell>
          <cell r="P345">
            <v>0</v>
          </cell>
          <cell r="Q345">
            <v>0</v>
          </cell>
          <cell r="R345">
            <v>0</v>
          </cell>
        </row>
        <row r="346">
          <cell r="B346" t="str">
            <v>Redback</v>
          </cell>
          <cell r="C346">
            <v>0</v>
          </cell>
          <cell r="D346">
            <v>0</v>
          </cell>
          <cell r="E346">
            <v>0</v>
          </cell>
          <cell r="F346">
            <v>0</v>
          </cell>
          <cell r="G346">
            <v>0</v>
          </cell>
          <cell r="H346">
            <v>0</v>
          </cell>
          <cell r="I346">
            <v>0</v>
          </cell>
          <cell r="K346" t="str">
            <v>Redback</v>
          </cell>
          <cell r="L346">
            <v>0</v>
          </cell>
          <cell r="M346">
            <v>0</v>
          </cell>
          <cell r="N346">
            <v>0</v>
          </cell>
          <cell r="O346">
            <v>0</v>
          </cell>
          <cell r="P346">
            <v>0</v>
          </cell>
          <cell r="Q346">
            <v>0</v>
          </cell>
          <cell r="R346">
            <v>0</v>
          </cell>
        </row>
        <row r="347">
          <cell r="B347" t="str">
            <v>Riverstone</v>
          </cell>
          <cell r="C347">
            <v>0</v>
          </cell>
          <cell r="D347">
            <v>0</v>
          </cell>
          <cell r="E347">
            <v>0</v>
          </cell>
          <cell r="F347">
            <v>0</v>
          </cell>
          <cell r="G347">
            <v>0</v>
          </cell>
          <cell r="H347">
            <v>0</v>
          </cell>
          <cell r="I347">
            <v>0</v>
          </cell>
          <cell r="K347" t="str">
            <v>Riverstone</v>
          </cell>
          <cell r="L347">
            <v>0</v>
          </cell>
          <cell r="M347">
            <v>0</v>
          </cell>
          <cell r="N347">
            <v>0</v>
          </cell>
          <cell r="O347">
            <v>0</v>
          </cell>
          <cell r="P347">
            <v>0</v>
          </cell>
          <cell r="Q347">
            <v>0</v>
          </cell>
          <cell r="R347">
            <v>0</v>
          </cell>
        </row>
        <row r="348">
          <cell r="B348" t="str">
            <v>Tellabs</v>
          </cell>
          <cell r="C348">
            <v>0</v>
          </cell>
          <cell r="D348">
            <v>0</v>
          </cell>
          <cell r="E348">
            <v>0</v>
          </cell>
          <cell r="F348">
            <v>0</v>
          </cell>
          <cell r="G348">
            <v>0</v>
          </cell>
          <cell r="H348">
            <v>0</v>
          </cell>
          <cell r="I348">
            <v>0</v>
          </cell>
          <cell r="K348" t="str">
            <v>Tellabs</v>
          </cell>
          <cell r="L348">
            <v>0</v>
          </cell>
          <cell r="M348">
            <v>0</v>
          </cell>
          <cell r="N348">
            <v>0</v>
          </cell>
          <cell r="O348">
            <v>0</v>
          </cell>
          <cell r="P348">
            <v>0</v>
          </cell>
          <cell r="Q348">
            <v>0</v>
          </cell>
          <cell r="R348">
            <v>0</v>
          </cell>
        </row>
        <row r="349">
          <cell r="B349" t="str">
            <v>ZTE</v>
          </cell>
          <cell r="C349">
            <v>0</v>
          </cell>
          <cell r="D349">
            <v>0</v>
          </cell>
          <cell r="E349">
            <v>0</v>
          </cell>
          <cell r="F349">
            <v>0</v>
          </cell>
          <cell r="G349">
            <v>0</v>
          </cell>
          <cell r="H349">
            <v>0</v>
          </cell>
          <cell r="I349">
            <v>0</v>
          </cell>
          <cell r="K349" t="str">
            <v>ZTE</v>
          </cell>
          <cell r="L349">
            <v>0</v>
          </cell>
          <cell r="M349">
            <v>0</v>
          </cell>
          <cell r="N349">
            <v>0</v>
          </cell>
          <cell r="O349">
            <v>0</v>
          </cell>
          <cell r="P349">
            <v>0</v>
          </cell>
          <cell r="Q349">
            <v>0</v>
          </cell>
          <cell r="R349">
            <v>0</v>
          </cell>
        </row>
        <row r="350">
          <cell r="B350" t="str">
            <v>Other</v>
          </cell>
          <cell r="C350">
            <v>0</v>
          </cell>
          <cell r="D350">
            <v>0</v>
          </cell>
          <cell r="E350">
            <v>0</v>
          </cell>
          <cell r="F350">
            <v>0</v>
          </cell>
          <cell r="G350">
            <v>0</v>
          </cell>
          <cell r="H350">
            <v>0</v>
          </cell>
          <cell r="I350">
            <v>0</v>
          </cell>
          <cell r="K350" t="str">
            <v>Other</v>
          </cell>
          <cell r="L350">
            <v>0</v>
          </cell>
          <cell r="M350">
            <v>0</v>
          </cell>
          <cell r="N350">
            <v>0</v>
          </cell>
          <cell r="O350">
            <v>0</v>
          </cell>
          <cell r="P350">
            <v>0</v>
          </cell>
          <cell r="Q350">
            <v>0</v>
          </cell>
          <cell r="R350">
            <v>0</v>
          </cell>
        </row>
        <row r="351">
          <cell r="B351" t="str">
            <v>Total</v>
          </cell>
          <cell r="C351">
            <v>127.3</v>
          </cell>
          <cell r="D351">
            <v>78.2</v>
          </cell>
          <cell r="E351">
            <v>53.2</v>
          </cell>
          <cell r="F351">
            <v>0</v>
          </cell>
          <cell r="G351">
            <v>146.69999999999999</v>
          </cell>
          <cell r="H351">
            <v>229.6</v>
          </cell>
          <cell r="I351">
            <v>635</v>
          </cell>
          <cell r="K351" t="str">
            <v>Total</v>
          </cell>
          <cell r="L351">
            <v>333</v>
          </cell>
          <cell r="M351">
            <v>1664</v>
          </cell>
          <cell r="N351">
            <v>992</v>
          </cell>
          <cell r="O351">
            <v>0</v>
          </cell>
          <cell r="P351">
            <v>4850</v>
          </cell>
          <cell r="Q351">
            <v>1466</v>
          </cell>
          <cell r="R351">
            <v>9305</v>
          </cell>
        </row>
        <row r="355">
          <cell r="B355" t="str">
            <v>Vendor</v>
          </cell>
          <cell r="C355" t="str">
            <v>Core IP/MPLS</v>
          </cell>
          <cell r="D355" t="str">
            <v xml:space="preserve">Edge IP/MPLS </v>
          </cell>
          <cell r="E355" t="str">
            <v>Subscriber Service Router</v>
          </cell>
          <cell r="F355" t="str">
            <v>BRAS</v>
          </cell>
          <cell r="G355" t="str">
            <v>IP/Ethernet</v>
          </cell>
          <cell r="H355" t="str">
            <v>ATM/MPLS</v>
          </cell>
          <cell r="I355" t="str">
            <v>Total IPS</v>
          </cell>
          <cell r="K355" t="str">
            <v>Vendor</v>
          </cell>
          <cell r="L355" t="str">
            <v>Core IP/MPLS</v>
          </cell>
          <cell r="M355" t="str">
            <v>Edge IP/MPLS</v>
          </cell>
          <cell r="N355" t="str">
            <v>Subscriber Service Router</v>
          </cell>
          <cell r="O355" t="str">
            <v>BRAS</v>
          </cell>
          <cell r="P355" t="str">
            <v>IP/Ethernet</v>
          </cell>
          <cell r="Q355" t="str">
            <v>ATM/MPLS</v>
          </cell>
          <cell r="R355" t="str">
            <v>Total IPS</v>
          </cell>
        </row>
        <row r="356">
          <cell r="B356" t="str">
            <v>Alaxala Networks</v>
          </cell>
          <cell r="I356">
            <v>0</v>
          </cell>
          <cell r="K356" t="str">
            <v>Alaxala Networks</v>
          </cell>
          <cell r="R356">
            <v>0</v>
          </cell>
        </row>
        <row r="357">
          <cell r="B357" t="str">
            <v>Alcatel-Lucent</v>
          </cell>
          <cell r="C357">
            <v>0.5</v>
          </cell>
          <cell r="D357">
            <v>0</v>
          </cell>
          <cell r="E357">
            <v>0</v>
          </cell>
          <cell r="F357">
            <v>0</v>
          </cell>
          <cell r="G357">
            <v>4</v>
          </cell>
          <cell r="H357">
            <v>95</v>
          </cell>
          <cell r="I357">
            <v>99.5</v>
          </cell>
          <cell r="K357" t="str">
            <v>Alcatel-Lucent</v>
          </cell>
          <cell r="L357">
            <v>2</v>
          </cell>
          <cell r="M357">
            <v>0</v>
          </cell>
          <cell r="N357">
            <v>0</v>
          </cell>
          <cell r="O357">
            <v>0</v>
          </cell>
          <cell r="P357">
            <v>164</v>
          </cell>
          <cell r="Q357">
            <v>767</v>
          </cell>
          <cell r="R357">
            <v>933</v>
          </cell>
        </row>
        <row r="358">
          <cell r="B358" t="str">
            <v>Atrica</v>
          </cell>
          <cell r="I358">
            <v>0</v>
          </cell>
          <cell r="K358" t="str">
            <v>Atrica</v>
          </cell>
          <cell r="R358">
            <v>0</v>
          </cell>
        </row>
        <row r="359">
          <cell r="B359" t="str">
            <v>Avici</v>
          </cell>
          <cell r="C359">
            <v>6.1</v>
          </cell>
          <cell r="D359">
            <v>0</v>
          </cell>
          <cell r="E359">
            <v>0</v>
          </cell>
          <cell r="F359">
            <v>0</v>
          </cell>
          <cell r="G359">
            <v>0</v>
          </cell>
          <cell r="H359">
            <v>0</v>
          </cell>
          <cell r="I359">
            <v>6.1</v>
          </cell>
          <cell r="K359" t="str">
            <v>Avici</v>
          </cell>
          <cell r="L359">
            <v>7</v>
          </cell>
          <cell r="M359">
            <v>0</v>
          </cell>
          <cell r="N359">
            <v>0</v>
          </cell>
          <cell r="O359">
            <v>0</v>
          </cell>
          <cell r="P359">
            <v>0</v>
          </cell>
          <cell r="Q359">
            <v>0</v>
          </cell>
          <cell r="R359">
            <v>7</v>
          </cell>
        </row>
        <row r="360">
          <cell r="B360" t="str">
            <v>Brocade</v>
          </cell>
          <cell r="C360">
            <v>0</v>
          </cell>
          <cell r="D360">
            <v>0</v>
          </cell>
          <cell r="E360">
            <v>0</v>
          </cell>
          <cell r="F360">
            <v>0</v>
          </cell>
          <cell r="G360">
            <v>6.7</v>
          </cell>
          <cell r="H360">
            <v>0</v>
          </cell>
          <cell r="I360">
            <v>6.7</v>
          </cell>
          <cell r="K360" t="str">
            <v>Brocade</v>
          </cell>
          <cell r="L360">
            <v>0</v>
          </cell>
          <cell r="M360">
            <v>0</v>
          </cell>
          <cell r="N360">
            <v>0</v>
          </cell>
          <cell r="O360">
            <v>0</v>
          </cell>
          <cell r="P360">
            <v>218</v>
          </cell>
          <cell r="Q360">
            <v>0</v>
          </cell>
          <cell r="R360">
            <v>218</v>
          </cell>
        </row>
        <row r="361">
          <cell r="B361" t="str">
            <v>Caspian</v>
          </cell>
          <cell r="C361">
            <v>0</v>
          </cell>
          <cell r="D361">
            <v>0</v>
          </cell>
          <cell r="E361">
            <v>0</v>
          </cell>
          <cell r="F361">
            <v>0</v>
          </cell>
          <cell r="G361">
            <v>0</v>
          </cell>
          <cell r="H361">
            <v>0</v>
          </cell>
          <cell r="I361">
            <v>0</v>
          </cell>
          <cell r="K361" t="str">
            <v>Caspian</v>
          </cell>
          <cell r="L361">
            <v>0</v>
          </cell>
          <cell r="M361">
            <v>0</v>
          </cell>
          <cell r="N361">
            <v>0</v>
          </cell>
          <cell r="O361">
            <v>0</v>
          </cell>
          <cell r="P361">
            <v>0</v>
          </cell>
          <cell r="Q361">
            <v>0</v>
          </cell>
          <cell r="R361">
            <v>0</v>
          </cell>
        </row>
        <row r="362">
          <cell r="B362" t="str">
            <v>Chiaro</v>
          </cell>
          <cell r="C362">
            <v>0</v>
          </cell>
          <cell r="D362">
            <v>0</v>
          </cell>
          <cell r="E362">
            <v>0</v>
          </cell>
          <cell r="F362">
            <v>0</v>
          </cell>
          <cell r="G362">
            <v>0</v>
          </cell>
          <cell r="H362">
            <v>0</v>
          </cell>
          <cell r="I362">
            <v>0</v>
          </cell>
          <cell r="K362" t="str">
            <v>Chiaro</v>
          </cell>
          <cell r="L362">
            <v>0</v>
          </cell>
          <cell r="M362">
            <v>0</v>
          </cell>
          <cell r="N362">
            <v>0</v>
          </cell>
          <cell r="O362">
            <v>0</v>
          </cell>
          <cell r="P362">
            <v>0</v>
          </cell>
          <cell r="Q362">
            <v>0</v>
          </cell>
          <cell r="R362">
            <v>0</v>
          </cell>
        </row>
        <row r="363">
          <cell r="B363" t="str">
            <v>Ciena</v>
          </cell>
          <cell r="C363">
            <v>0</v>
          </cell>
          <cell r="D363">
            <v>0</v>
          </cell>
          <cell r="E363">
            <v>0</v>
          </cell>
          <cell r="F363">
            <v>0</v>
          </cell>
          <cell r="G363">
            <v>0</v>
          </cell>
          <cell r="H363">
            <v>0</v>
          </cell>
          <cell r="I363">
            <v>0</v>
          </cell>
          <cell r="K363" t="str">
            <v>Ciena</v>
          </cell>
          <cell r="L363">
            <v>0</v>
          </cell>
          <cell r="M363">
            <v>0</v>
          </cell>
          <cell r="N363">
            <v>0</v>
          </cell>
          <cell r="O363">
            <v>0</v>
          </cell>
          <cell r="P363">
            <v>0</v>
          </cell>
          <cell r="Q363">
            <v>0</v>
          </cell>
          <cell r="R363">
            <v>0</v>
          </cell>
        </row>
        <row r="364">
          <cell r="B364" t="str">
            <v>Cisco</v>
          </cell>
          <cell r="C364">
            <v>98</v>
          </cell>
          <cell r="D364">
            <v>83</v>
          </cell>
          <cell r="E364">
            <v>26.9</v>
          </cell>
          <cell r="F364">
            <v>0</v>
          </cell>
          <cell r="G364">
            <v>140</v>
          </cell>
          <cell r="H364">
            <v>40.4</v>
          </cell>
          <cell r="I364">
            <v>388.29999999999995</v>
          </cell>
          <cell r="K364" t="str">
            <v>Cisco</v>
          </cell>
          <cell r="L364">
            <v>252</v>
          </cell>
          <cell r="M364">
            <v>1603</v>
          </cell>
          <cell r="N364">
            <v>898</v>
          </cell>
          <cell r="O364">
            <v>0</v>
          </cell>
          <cell r="P364">
            <v>4445</v>
          </cell>
          <cell r="Q364">
            <v>299</v>
          </cell>
          <cell r="R364">
            <v>7497</v>
          </cell>
        </row>
        <row r="365">
          <cell r="B365" t="str">
            <v>Cosine</v>
          </cell>
          <cell r="C365">
            <v>0</v>
          </cell>
          <cell r="D365">
            <v>0</v>
          </cell>
          <cell r="E365">
            <v>3.7</v>
          </cell>
          <cell r="F365">
            <v>0</v>
          </cell>
          <cell r="G365">
            <v>0</v>
          </cell>
          <cell r="H365">
            <v>0</v>
          </cell>
          <cell r="I365">
            <v>3.7</v>
          </cell>
          <cell r="K365" t="str">
            <v>Cosine</v>
          </cell>
          <cell r="L365">
            <v>0</v>
          </cell>
          <cell r="M365">
            <v>0</v>
          </cell>
          <cell r="N365">
            <v>12</v>
          </cell>
          <cell r="O365">
            <v>0</v>
          </cell>
          <cell r="P365">
            <v>0</v>
          </cell>
          <cell r="Q365">
            <v>0</v>
          </cell>
          <cell r="R365">
            <v>12</v>
          </cell>
        </row>
        <row r="366">
          <cell r="B366" t="str">
            <v>ECI Telecom</v>
          </cell>
          <cell r="C366">
            <v>0</v>
          </cell>
          <cell r="D366">
            <v>0</v>
          </cell>
          <cell r="E366">
            <v>0</v>
          </cell>
          <cell r="F366">
            <v>0</v>
          </cell>
          <cell r="G366">
            <v>0</v>
          </cell>
          <cell r="H366">
            <v>0</v>
          </cell>
          <cell r="I366">
            <v>0</v>
          </cell>
          <cell r="K366" t="str">
            <v>ECI Telecom</v>
          </cell>
          <cell r="L366">
            <v>0</v>
          </cell>
          <cell r="M366">
            <v>0</v>
          </cell>
          <cell r="N366">
            <v>0</v>
          </cell>
          <cell r="O366">
            <v>0</v>
          </cell>
          <cell r="P366">
            <v>0</v>
          </cell>
          <cell r="Q366">
            <v>0</v>
          </cell>
          <cell r="R366">
            <v>0</v>
          </cell>
        </row>
        <row r="367">
          <cell r="B367" t="str">
            <v>Equipe</v>
          </cell>
          <cell r="C367">
            <v>0</v>
          </cell>
          <cell r="D367">
            <v>0</v>
          </cell>
          <cell r="E367">
            <v>0</v>
          </cell>
          <cell r="F367">
            <v>0</v>
          </cell>
          <cell r="G367">
            <v>0</v>
          </cell>
          <cell r="H367">
            <v>0</v>
          </cell>
          <cell r="I367">
            <v>0</v>
          </cell>
          <cell r="K367" t="str">
            <v>Equipe</v>
          </cell>
          <cell r="L367">
            <v>0</v>
          </cell>
          <cell r="M367">
            <v>0</v>
          </cell>
          <cell r="N367">
            <v>0</v>
          </cell>
          <cell r="O367">
            <v>0</v>
          </cell>
          <cell r="P367">
            <v>0</v>
          </cell>
          <cell r="Q367">
            <v>0</v>
          </cell>
          <cell r="R367">
            <v>0</v>
          </cell>
        </row>
        <row r="368">
          <cell r="B368" t="str">
            <v>Ericsson</v>
          </cell>
          <cell r="C368">
            <v>0</v>
          </cell>
          <cell r="D368">
            <v>8.5</v>
          </cell>
          <cell r="E368">
            <v>6</v>
          </cell>
          <cell r="F368">
            <v>0</v>
          </cell>
          <cell r="G368">
            <v>0</v>
          </cell>
          <cell r="H368">
            <v>11</v>
          </cell>
          <cell r="I368">
            <v>25.5</v>
          </cell>
          <cell r="K368" t="str">
            <v>Ericsson</v>
          </cell>
          <cell r="L368">
            <v>0</v>
          </cell>
          <cell r="M368">
            <v>10</v>
          </cell>
          <cell r="N368">
            <v>85</v>
          </cell>
          <cell r="O368">
            <v>0</v>
          </cell>
          <cell r="P368">
            <v>0</v>
          </cell>
          <cell r="Q368">
            <v>45</v>
          </cell>
          <cell r="R368">
            <v>140</v>
          </cell>
        </row>
        <row r="369">
          <cell r="B369" t="str">
            <v>Extreme</v>
          </cell>
          <cell r="C369">
            <v>0</v>
          </cell>
          <cell r="D369">
            <v>0</v>
          </cell>
          <cell r="E369">
            <v>0</v>
          </cell>
          <cell r="F369">
            <v>0</v>
          </cell>
          <cell r="G369">
            <v>8.3000000000000007</v>
          </cell>
          <cell r="H369">
            <v>0</v>
          </cell>
          <cell r="I369">
            <v>8.3000000000000007</v>
          </cell>
          <cell r="K369" t="str">
            <v>Extreme</v>
          </cell>
          <cell r="L369">
            <v>0</v>
          </cell>
          <cell r="M369">
            <v>0</v>
          </cell>
          <cell r="N369">
            <v>0</v>
          </cell>
          <cell r="O369">
            <v>0</v>
          </cell>
          <cell r="P369">
            <v>304</v>
          </cell>
          <cell r="Q369">
            <v>0</v>
          </cell>
          <cell r="R369">
            <v>304</v>
          </cell>
        </row>
        <row r="370">
          <cell r="B370" t="str">
            <v>Force10</v>
          </cell>
          <cell r="C370">
            <v>0</v>
          </cell>
          <cell r="D370">
            <v>0</v>
          </cell>
          <cell r="E370">
            <v>0</v>
          </cell>
          <cell r="F370">
            <v>0</v>
          </cell>
          <cell r="G370">
            <v>0</v>
          </cell>
          <cell r="H370">
            <v>0</v>
          </cell>
          <cell r="I370">
            <v>0</v>
          </cell>
          <cell r="K370" t="str">
            <v>Force10</v>
          </cell>
          <cell r="L370">
            <v>0</v>
          </cell>
          <cell r="M370">
            <v>0</v>
          </cell>
          <cell r="N370">
            <v>0</v>
          </cell>
          <cell r="O370">
            <v>0</v>
          </cell>
          <cell r="P370">
            <v>0</v>
          </cell>
          <cell r="Q370">
            <v>0</v>
          </cell>
          <cell r="R370">
            <v>0</v>
          </cell>
        </row>
        <row r="371">
          <cell r="B371" t="str">
            <v>Fujitsu</v>
          </cell>
          <cell r="C371">
            <v>0</v>
          </cell>
          <cell r="D371">
            <v>0</v>
          </cell>
          <cell r="E371">
            <v>0</v>
          </cell>
          <cell r="F371">
            <v>0</v>
          </cell>
          <cell r="G371">
            <v>0</v>
          </cell>
          <cell r="H371">
            <v>0</v>
          </cell>
          <cell r="I371">
            <v>0</v>
          </cell>
          <cell r="K371" t="str">
            <v>Fujitsu</v>
          </cell>
          <cell r="L371">
            <v>0</v>
          </cell>
          <cell r="M371">
            <v>0</v>
          </cell>
          <cell r="N371">
            <v>0</v>
          </cell>
          <cell r="O371">
            <v>0</v>
          </cell>
          <cell r="P371">
            <v>0</v>
          </cell>
          <cell r="Q371">
            <v>0</v>
          </cell>
          <cell r="R371">
            <v>0</v>
          </cell>
        </row>
        <row r="372">
          <cell r="B372" t="str">
            <v>Hammerhead Systems</v>
          </cell>
          <cell r="C372">
            <v>0</v>
          </cell>
          <cell r="D372">
            <v>0</v>
          </cell>
          <cell r="E372">
            <v>0</v>
          </cell>
          <cell r="F372">
            <v>0</v>
          </cell>
          <cell r="G372">
            <v>0</v>
          </cell>
          <cell r="H372">
            <v>0</v>
          </cell>
          <cell r="I372">
            <v>0</v>
          </cell>
          <cell r="K372" t="str">
            <v>Hammerhead Systems</v>
          </cell>
          <cell r="L372">
            <v>0</v>
          </cell>
          <cell r="M372">
            <v>0</v>
          </cell>
          <cell r="N372">
            <v>0</v>
          </cell>
          <cell r="O372">
            <v>0</v>
          </cell>
          <cell r="P372">
            <v>0</v>
          </cell>
          <cell r="Q372">
            <v>0</v>
          </cell>
          <cell r="R372">
            <v>0</v>
          </cell>
        </row>
        <row r="373">
          <cell r="B373" t="str">
            <v>Hitachi</v>
          </cell>
          <cell r="C373">
            <v>0</v>
          </cell>
          <cell r="D373">
            <v>0</v>
          </cell>
          <cell r="E373">
            <v>0</v>
          </cell>
          <cell r="F373">
            <v>0</v>
          </cell>
          <cell r="G373">
            <v>0</v>
          </cell>
          <cell r="H373">
            <v>0</v>
          </cell>
          <cell r="I373">
            <v>0</v>
          </cell>
          <cell r="K373" t="str">
            <v>Hitachi</v>
          </cell>
          <cell r="L373">
            <v>0</v>
          </cell>
          <cell r="M373">
            <v>0</v>
          </cell>
          <cell r="N373">
            <v>0</v>
          </cell>
          <cell r="O373">
            <v>0</v>
          </cell>
          <cell r="P373">
            <v>0</v>
          </cell>
          <cell r="Q373">
            <v>0</v>
          </cell>
          <cell r="R373">
            <v>0</v>
          </cell>
        </row>
        <row r="374">
          <cell r="B374" t="str">
            <v>Hitachi Cable</v>
          </cell>
          <cell r="C374">
            <v>0</v>
          </cell>
          <cell r="D374">
            <v>0</v>
          </cell>
          <cell r="E374">
            <v>0</v>
          </cell>
          <cell r="F374">
            <v>0</v>
          </cell>
          <cell r="G374">
            <v>0</v>
          </cell>
          <cell r="H374">
            <v>0</v>
          </cell>
          <cell r="I374">
            <v>0</v>
          </cell>
          <cell r="K374" t="str">
            <v>Hitachi Cable</v>
          </cell>
          <cell r="L374">
            <v>0</v>
          </cell>
          <cell r="M374">
            <v>0</v>
          </cell>
          <cell r="N374">
            <v>0</v>
          </cell>
          <cell r="O374">
            <v>0</v>
          </cell>
          <cell r="P374">
            <v>0</v>
          </cell>
          <cell r="Q374">
            <v>0</v>
          </cell>
          <cell r="R374">
            <v>0</v>
          </cell>
        </row>
        <row r="375">
          <cell r="B375" t="str">
            <v>Huawei</v>
          </cell>
          <cell r="C375">
            <v>0</v>
          </cell>
          <cell r="D375">
            <v>0</v>
          </cell>
          <cell r="E375">
            <v>0</v>
          </cell>
          <cell r="F375">
            <v>0</v>
          </cell>
          <cell r="G375">
            <v>0</v>
          </cell>
          <cell r="H375">
            <v>0</v>
          </cell>
          <cell r="I375">
            <v>0</v>
          </cell>
          <cell r="K375" t="str">
            <v>Huawei</v>
          </cell>
          <cell r="L375">
            <v>0</v>
          </cell>
          <cell r="M375">
            <v>0</v>
          </cell>
          <cell r="N375">
            <v>0</v>
          </cell>
          <cell r="O375">
            <v>0</v>
          </cell>
          <cell r="P375">
            <v>0</v>
          </cell>
          <cell r="Q375">
            <v>0</v>
          </cell>
          <cell r="R375">
            <v>0</v>
          </cell>
        </row>
        <row r="376">
          <cell r="B376" t="str">
            <v>Hyperchip</v>
          </cell>
          <cell r="C376">
            <v>0</v>
          </cell>
          <cell r="D376">
            <v>0</v>
          </cell>
          <cell r="E376">
            <v>0</v>
          </cell>
          <cell r="F376">
            <v>0</v>
          </cell>
          <cell r="G376">
            <v>0</v>
          </cell>
          <cell r="H376">
            <v>0</v>
          </cell>
          <cell r="I376">
            <v>0</v>
          </cell>
          <cell r="K376" t="str">
            <v>Hyperchip</v>
          </cell>
          <cell r="L376">
            <v>0</v>
          </cell>
          <cell r="M376">
            <v>0</v>
          </cell>
          <cell r="N376">
            <v>0</v>
          </cell>
          <cell r="O376">
            <v>0</v>
          </cell>
          <cell r="P376">
            <v>0</v>
          </cell>
          <cell r="Q376">
            <v>0</v>
          </cell>
          <cell r="R376">
            <v>0</v>
          </cell>
        </row>
        <row r="377">
          <cell r="B377" t="str">
            <v>Juniper</v>
          </cell>
          <cell r="C377">
            <v>30.9</v>
          </cell>
          <cell r="D377">
            <v>13</v>
          </cell>
          <cell r="E377">
            <v>13.8</v>
          </cell>
          <cell r="F377">
            <v>0</v>
          </cell>
          <cell r="G377">
            <v>0</v>
          </cell>
          <cell r="H377">
            <v>0</v>
          </cell>
          <cell r="I377">
            <v>57.7</v>
          </cell>
          <cell r="K377" t="str">
            <v>Juniper</v>
          </cell>
          <cell r="L377">
            <v>103</v>
          </cell>
          <cell r="M377">
            <v>119</v>
          </cell>
          <cell r="N377">
            <v>174</v>
          </cell>
          <cell r="O377">
            <v>0</v>
          </cell>
          <cell r="P377">
            <v>0</v>
          </cell>
          <cell r="Q377">
            <v>0</v>
          </cell>
          <cell r="R377">
            <v>396</v>
          </cell>
        </row>
        <row r="378">
          <cell r="B378" t="str">
            <v>Laurel Networks</v>
          </cell>
          <cell r="C378">
            <v>0</v>
          </cell>
          <cell r="D378">
            <v>0</v>
          </cell>
          <cell r="E378">
            <v>0</v>
          </cell>
          <cell r="F378">
            <v>0</v>
          </cell>
          <cell r="G378">
            <v>0</v>
          </cell>
          <cell r="H378">
            <v>0</v>
          </cell>
          <cell r="I378">
            <v>0</v>
          </cell>
          <cell r="K378" t="str">
            <v>Laurel Networks</v>
          </cell>
          <cell r="L378">
            <v>0</v>
          </cell>
          <cell r="M378">
            <v>0</v>
          </cell>
          <cell r="N378">
            <v>0</v>
          </cell>
          <cell r="O378">
            <v>0</v>
          </cell>
          <cell r="P378">
            <v>0</v>
          </cell>
          <cell r="Q378">
            <v>0</v>
          </cell>
          <cell r="R378">
            <v>0</v>
          </cell>
        </row>
        <row r="379">
          <cell r="B379" t="str">
            <v>Lucent</v>
          </cell>
          <cell r="C379">
            <v>0</v>
          </cell>
          <cell r="D379">
            <v>0</v>
          </cell>
          <cell r="E379">
            <v>0</v>
          </cell>
          <cell r="F379">
            <v>0</v>
          </cell>
          <cell r="G379">
            <v>0</v>
          </cell>
          <cell r="H379">
            <v>0</v>
          </cell>
          <cell r="I379">
            <v>0</v>
          </cell>
          <cell r="K379" t="str">
            <v>Lucent</v>
          </cell>
          <cell r="L379">
            <v>0</v>
          </cell>
          <cell r="M379">
            <v>0</v>
          </cell>
          <cell r="N379">
            <v>0</v>
          </cell>
          <cell r="O379">
            <v>0</v>
          </cell>
          <cell r="P379">
            <v>0</v>
          </cell>
          <cell r="Q379">
            <v>0</v>
          </cell>
          <cell r="R379">
            <v>0</v>
          </cell>
        </row>
        <row r="380">
          <cell r="B380" t="str">
            <v>NEC</v>
          </cell>
          <cell r="C380">
            <v>0</v>
          </cell>
          <cell r="D380">
            <v>0</v>
          </cell>
          <cell r="E380">
            <v>0</v>
          </cell>
          <cell r="F380">
            <v>0</v>
          </cell>
          <cell r="G380">
            <v>0</v>
          </cell>
          <cell r="H380">
            <v>0</v>
          </cell>
          <cell r="I380">
            <v>0</v>
          </cell>
          <cell r="K380" t="str">
            <v>NEC</v>
          </cell>
          <cell r="L380">
            <v>0</v>
          </cell>
          <cell r="M380">
            <v>0</v>
          </cell>
          <cell r="N380">
            <v>0</v>
          </cell>
          <cell r="O380">
            <v>0</v>
          </cell>
          <cell r="P380">
            <v>0</v>
          </cell>
          <cell r="Q380">
            <v>0</v>
          </cell>
          <cell r="R380">
            <v>0</v>
          </cell>
        </row>
        <row r="381">
          <cell r="B381" t="str">
            <v>Nokia Siemens Networks</v>
          </cell>
          <cell r="C381">
            <v>0</v>
          </cell>
          <cell r="D381">
            <v>0</v>
          </cell>
          <cell r="E381">
            <v>0</v>
          </cell>
          <cell r="F381">
            <v>0</v>
          </cell>
          <cell r="G381">
            <v>0</v>
          </cell>
          <cell r="H381">
            <v>0</v>
          </cell>
          <cell r="I381">
            <v>0</v>
          </cell>
          <cell r="K381" t="str">
            <v>Nokia Siemens Networks</v>
          </cell>
          <cell r="L381">
            <v>0</v>
          </cell>
          <cell r="M381">
            <v>0</v>
          </cell>
          <cell r="N381">
            <v>0</v>
          </cell>
          <cell r="O381">
            <v>0</v>
          </cell>
          <cell r="P381">
            <v>0</v>
          </cell>
          <cell r="Q381">
            <v>0</v>
          </cell>
          <cell r="R381">
            <v>0</v>
          </cell>
        </row>
        <row r="382">
          <cell r="B382" t="str">
            <v>Nortel</v>
          </cell>
          <cell r="C382">
            <v>0</v>
          </cell>
          <cell r="D382">
            <v>0</v>
          </cell>
          <cell r="E382">
            <v>7</v>
          </cell>
          <cell r="F382">
            <v>0</v>
          </cell>
          <cell r="G382">
            <v>5.4</v>
          </cell>
          <cell r="H382">
            <v>74.3</v>
          </cell>
          <cell r="I382">
            <v>86.7</v>
          </cell>
          <cell r="K382" t="str">
            <v>Nortel</v>
          </cell>
          <cell r="L382">
            <v>0</v>
          </cell>
          <cell r="M382">
            <v>0</v>
          </cell>
          <cell r="N382">
            <v>33</v>
          </cell>
          <cell r="O382">
            <v>0</v>
          </cell>
          <cell r="P382">
            <v>212</v>
          </cell>
          <cell r="Q382">
            <v>283</v>
          </cell>
          <cell r="R382">
            <v>528</v>
          </cell>
        </row>
        <row r="383">
          <cell r="B383" t="str">
            <v>Procket</v>
          </cell>
          <cell r="C383">
            <v>0</v>
          </cell>
          <cell r="D383">
            <v>0</v>
          </cell>
          <cell r="E383">
            <v>0</v>
          </cell>
          <cell r="F383">
            <v>0</v>
          </cell>
          <cell r="G383">
            <v>0</v>
          </cell>
          <cell r="H383">
            <v>0</v>
          </cell>
          <cell r="I383">
            <v>0</v>
          </cell>
          <cell r="K383" t="str">
            <v>Procket</v>
          </cell>
          <cell r="L383">
            <v>0</v>
          </cell>
          <cell r="M383">
            <v>0</v>
          </cell>
          <cell r="N383">
            <v>0</v>
          </cell>
          <cell r="O383">
            <v>0</v>
          </cell>
          <cell r="P383">
            <v>0</v>
          </cell>
          <cell r="Q383">
            <v>0</v>
          </cell>
          <cell r="R383">
            <v>0</v>
          </cell>
        </row>
        <row r="384">
          <cell r="B384" t="str">
            <v>Quarry</v>
          </cell>
          <cell r="C384">
            <v>0</v>
          </cell>
          <cell r="D384">
            <v>0</v>
          </cell>
          <cell r="E384">
            <v>0</v>
          </cell>
          <cell r="F384">
            <v>0</v>
          </cell>
          <cell r="G384">
            <v>0</v>
          </cell>
          <cell r="H384">
            <v>0</v>
          </cell>
          <cell r="I384">
            <v>0</v>
          </cell>
          <cell r="K384" t="str">
            <v>Quarry</v>
          </cell>
          <cell r="L384">
            <v>0</v>
          </cell>
          <cell r="M384">
            <v>0</v>
          </cell>
          <cell r="N384">
            <v>0</v>
          </cell>
          <cell r="O384">
            <v>0</v>
          </cell>
          <cell r="P384">
            <v>0</v>
          </cell>
          <cell r="Q384">
            <v>0</v>
          </cell>
          <cell r="R384">
            <v>0</v>
          </cell>
        </row>
        <row r="385">
          <cell r="B385" t="str">
            <v>Redback</v>
          </cell>
          <cell r="C385">
            <v>0</v>
          </cell>
          <cell r="D385">
            <v>0</v>
          </cell>
          <cell r="E385">
            <v>0</v>
          </cell>
          <cell r="F385">
            <v>0</v>
          </cell>
          <cell r="G385">
            <v>0</v>
          </cell>
          <cell r="H385">
            <v>0</v>
          </cell>
          <cell r="I385">
            <v>0</v>
          </cell>
          <cell r="K385" t="str">
            <v>Redback</v>
          </cell>
          <cell r="L385">
            <v>0</v>
          </cell>
          <cell r="M385">
            <v>0</v>
          </cell>
          <cell r="N385">
            <v>0</v>
          </cell>
          <cell r="O385">
            <v>0</v>
          </cell>
          <cell r="P385">
            <v>0</v>
          </cell>
          <cell r="Q385">
            <v>0</v>
          </cell>
          <cell r="R385">
            <v>0</v>
          </cell>
        </row>
        <row r="386">
          <cell r="B386" t="str">
            <v>Riverstone</v>
          </cell>
          <cell r="C386">
            <v>0</v>
          </cell>
          <cell r="D386">
            <v>0</v>
          </cell>
          <cell r="E386">
            <v>0</v>
          </cell>
          <cell r="F386">
            <v>0</v>
          </cell>
          <cell r="G386">
            <v>0</v>
          </cell>
          <cell r="H386">
            <v>0</v>
          </cell>
          <cell r="I386">
            <v>0</v>
          </cell>
          <cell r="K386" t="str">
            <v>Riverstone</v>
          </cell>
          <cell r="L386">
            <v>0</v>
          </cell>
          <cell r="M386">
            <v>0</v>
          </cell>
          <cell r="N386">
            <v>0</v>
          </cell>
          <cell r="O386">
            <v>0</v>
          </cell>
          <cell r="P386">
            <v>0</v>
          </cell>
          <cell r="Q386">
            <v>0</v>
          </cell>
          <cell r="R386">
            <v>0</v>
          </cell>
        </row>
        <row r="387">
          <cell r="B387" t="str">
            <v>Tellabs</v>
          </cell>
          <cell r="C387">
            <v>0</v>
          </cell>
          <cell r="D387">
            <v>0</v>
          </cell>
          <cell r="E387">
            <v>0</v>
          </cell>
          <cell r="F387">
            <v>0</v>
          </cell>
          <cell r="G387">
            <v>0</v>
          </cell>
          <cell r="H387">
            <v>0</v>
          </cell>
          <cell r="I387">
            <v>0</v>
          </cell>
          <cell r="K387" t="str">
            <v>Tellabs</v>
          </cell>
          <cell r="L387">
            <v>0</v>
          </cell>
          <cell r="M387">
            <v>0</v>
          </cell>
          <cell r="N387">
            <v>0</v>
          </cell>
          <cell r="O387">
            <v>0</v>
          </cell>
          <cell r="P387">
            <v>0</v>
          </cell>
          <cell r="Q387">
            <v>0</v>
          </cell>
          <cell r="R387">
            <v>0</v>
          </cell>
        </row>
        <row r="388">
          <cell r="B388" t="str">
            <v>ZTE</v>
          </cell>
          <cell r="C388">
            <v>0</v>
          </cell>
          <cell r="D388">
            <v>0</v>
          </cell>
          <cell r="E388">
            <v>0</v>
          </cell>
          <cell r="F388">
            <v>0</v>
          </cell>
          <cell r="G388">
            <v>0</v>
          </cell>
          <cell r="H388">
            <v>0</v>
          </cell>
          <cell r="I388">
            <v>0</v>
          </cell>
          <cell r="K388" t="str">
            <v>ZTE</v>
          </cell>
          <cell r="L388">
            <v>0</v>
          </cell>
          <cell r="M388">
            <v>0</v>
          </cell>
          <cell r="N388">
            <v>0</v>
          </cell>
          <cell r="O388">
            <v>0</v>
          </cell>
          <cell r="P388">
            <v>0</v>
          </cell>
          <cell r="Q388">
            <v>0</v>
          </cell>
          <cell r="R388">
            <v>0</v>
          </cell>
        </row>
        <row r="389">
          <cell r="B389" t="str">
            <v>Other</v>
          </cell>
          <cell r="C389">
            <v>0</v>
          </cell>
          <cell r="D389">
            <v>0</v>
          </cell>
          <cell r="E389">
            <v>0.3</v>
          </cell>
          <cell r="F389">
            <v>0</v>
          </cell>
          <cell r="G389">
            <v>0</v>
          </cell>
          <cell r="H389">
            <v>0</v>
          </cell>
          <cell r="I389">
            <v>0.3</v>
          </cell>
          <cell r="K389" t="str">
            <v>Other</v>
          </cell>
          <cell r="L389">
            <v>0</v>
          </cell>
          <cell r="M389">
            <v>0</v>
          </cell>
          <cell r="N389">
            <v>0</v>
          </cell>
          <cell r="O389">
            <v>0</v>
          </cell>
          <cell r="P389">
            <v>0</v>
          </cell>
          <cell r="Q389">
            <v>0</v>
          </cell>
          <cell r="R389">
            <v>0</v>
          </cell>
        </row>
        <row r="390">
          <cell r="B390" t="str">
            <v>Total</v>
          </cell>
          <cell r="C390">
            <v>135.5</v>
          </cell>
          <cell r="D390">
            <v>104.5</v>
          </cell>
          <cell r="E390">
            <v>57.699999999999989</v>
          </cell>
          <cell r="F390">
            <v>0</v>
          </cell>
          <cell r="G390">
            <v>164.4</v>
          </cell>
          <cell r="H390">
            <v>220.7</v>
          </cell>
          <cell r="I390">
            <v>682.8</v>
          </cell>
          <cell r="K390" t="str">
            <v>Total</v>
          </cell>
          <cell r="L390">
            <v>364</v>
          </cell>
          <cell r="M390">
            <v>1732</v>
          </cell>
          <cell r="N390">
            <v>1202</v>
          </cell>
          <cell r="O390">
            <v>0</v>
          </cell>
          <cell r="P390">
            <v>5343</v>
          </cell>
          <cell r="Q390">
            <v>1394</v>
          </cell>
          <cell r="R390">
            <v>10035</v>
          </cell>
        </row>
        <row r="394">
          <cell r="B394" t="str">
            <v>Vendor</v>
          </cell>
          <cell r="C394" t="str">
            <v>Core IP/MPLS</v>
          </cell>
          <cell r="D394" t="str">
            <v xml:space="preserve">Edge IP/MPLS </v>
          </cell>
          <cell r="E394" t="str">
            <v>Subscriber Service Router</v>
          </cell>
          <cell r="F394" t="str">
            <v>BRAS</v>
          </cell>
          <cell r="G394" t="str">
            <v>IP/Ethernet</v>
          </cell>
          <cell r="H394" t="str">
            <v>ATM/MPLS</v>
          </cell>
          <cell r="I394" t="str">
            <v>Total IPS</v>
          </cell>
          <cell r="K394" t="str">
            <v>Vendor</v>
          </cell>
          <cell r="L394" t="str">
            <v>Core IP/MPLS</v>
          </cell>
          <cell r="M394" t="str">
            <v>Edge IP/MPLS</v>
          </cell>
          <cell r="N394" t="str">
            <v>Subscriber Service Router</v>
          </cell>
          <cell r="O394" t="str">
            <v>BRAS</v>
          </cell>
          <cell r="P394" t="str">
            <v>IP/Ethernet</v>
          </cell>
          <cell r="Q394" t="str">
            <v>ATM/MPLS</v>
          </cell>
          <cell r="R394" t="str">
            <v>Total IPS</v>
          </cell>
        </row>
        <row r="395">
          <cell r="B395" t="str">
            <v>Alaxala Networks</v>
          </cell>
          <cell r="I395">
            <v>0</v>
          </cell>
          <cell r="K395" t="str">
            <v>Alaxala Networks</v>
          </cell>
          <cell r="R395">
            <v>0</v>
          </cell>
        </row>
        <row r="396">
          <cell r="B396" t="str">
            <v>Alcatel-Lucent</v>
          </cell>
          <cell r="C396">
            <v>0</v>
          </cell>
          <cell r="D396">
            <v>0</v>
          </cell>
          <cell r="E396">
            <v>0</v>
          </cell>
          <cell r="F396">
            <v>0</v>
          </cell>
          <cell r="G396">
            <v>4</v>
          </cell>
          <cell r="H396">
            <v>101</v>
          </cell>
          <cell r="I396">
            <v>105</v>
          </cell>
          <cell r="K396" t="str">
            <v>Alcatel-Lucent</v>
          </cell>
          <cell r="L396">
            <v>0</v>
          </cell>
          <cell r="M396">
            <v>0</v>
          </cell>
          <cell r="N396">
            <v>0</v>
          </cell>
          <cell r="O396">
            <v>0</v>
          </cell>
          <cell r="P396">
            <v>165</v>
          </cell>
          <cell r="Q396">
            <v>909</v>
          </cell>
          <cell r="R396">
            <v>1074</v>
          </cell>
        </row>
        <row r="397">
          <cell r="B397" t="str">
            <v>Atrica</v>
          </cell>
          <cell r="I397">
            <v>0</v>
          </cell>
          <cell r="K397" t="str">
            <v>Atrica</v>
          </cell>
          <cell r="R397">
            <v>0</v>
          </cell>
        </row>
        <row r="398">
          <cell r="B398" t="str">
            <v>Avici</v>
          </cell>
          <cell r="C398">
            <v>6.6</v>
          </cell>
          <cell r="D398">
            <v>0</v>
          </cell>
          <cell r="E398">
            <v>0</v>
          </cell>
          <cell r="F398">
            <v>0</v>
          </cell>
          <cell r="G398">
            <v>0</v>
          </cell>
          <cell r="H398">
            <v>0</v>
          </cell>
          <cell r="I398">
            <v>6.6</v>
          </cell>
          <cell r="K398" t="str">
            <v>Avici</v>
          </cell>
          <cell r="L398">
            <v>7</v>
          </cell>
          <cell r="M398">
            <v>0</v>
          </cell>
          <cell r="N398">
            <v>0</v>
          </cell>
          <cell r="O398">
            <v>0</v>
          </cell>
          <cell r="P398">
            <v>0</v>
          </cell>
          <cell r="Q398">
            <v>0</v>
          </cell>
          <cell r="R398">
            <v>7</v>
          </cell>
        </row>
        <row r="399">
          <cell r="B399" t="str">
            <v>Brocade</v>
          </cell>
          <cell r="C399">
            <v>0</v>
          </cell>
          <cell r="D399">
            <v>0</v>
          </cell>
          <cell r="E399">
            <v>0</v>
          </cell>
          <cell r="F399">
            <v>0</v>
          </cell>
          <cell r="G399">
            <v>6.8</v>
          </cell>
          <cell r="H399">
            <v>0</v>
          </cell>
          <cell r="I399">
            <v>6.8</v>
          </cell>
          <cell r="K399" t="str">
            <v>Brocade</v>
          </cell>
          <cell r="L399">
            <v>0</v>
          </cell>
          <cell r="M399">
            <v>0</v>
          </cell>
          <cell r="N399">
            <v>0</v>
          </cell>
          <cell r="O399">
            <v>0</v>
          </cell>
          <cell r="P399">
            <v>218</v>
          </cell>
          <cell r="Q399">
            <v>0</v>
          </cell>
          <cell r="R399">
            <v>218</v>
          </cell>
        </row>
        <row r="400">
          <cell r="B400" t="str">
            <v>Caspian</v>
          </cell>
          <cell r="C400">
            <v>0</v>
          </cell>
          <cell r="D400">
            <v>0</v>
          </cell>
          <cell r="E400">
            <v>0</v>
          </cell>
          <cell r="F400">
            <v>0</v>
          </cell>
          <cell r="G400">
            <v>0</v>
          </cell>
          <cell r="H400">
            <v>0</v>
          </cell>
          <cell r="I400">
            <v>0</v>
          </cell>
          <cell r="K400" t="str">
            <v>Caspian</v>
          </cell>
          <cell r="L400">
            <v>0</v>
          </cell>
          <cell r="M400">
            <v>0</v>
          </cell>
          <cell r="N400">
            <v>0</v>
          </cell>
          <cell r="O400">
            <v>0</v>
          </cell>
          <cell r="P400">
            <v>0</v>
          </cell>
          <cell r="Q400">
            <v>0</v>
          </cell>
          <cell r="R400">
            <v>0</v>
          </cell>
        </row>
        <row r="401">
          <cell r="B401" t="str">
            <v>Chiaro</v>
          </cell>
          <cell r="C401">
            <v>0</v>
          </cell>
          <cell r="D401">
            <v>0</v>
          </cell>
          <cell r="E401">
            <v>0</v>
          </cell>
          <cell r="F401">
            <v>0</v>
          </cell>
          <cell r="G401">
            <v>0</v>
          </cell>
          <cell r="H401">
            <v>0</v>
          </cell>
          <cell r="I401">
            <v>0</v>
          </cell>
          <cell r="K401" t="str">
            <v>Chiaro</v>
          </cell>
          <cell r="L401">
            <v>0</v>
          </cell>
          <cell r="M401">
            <v>0</v>
          </cell>
          <cell r="N401">
            <v>0</v>
          </cell>
          <cell r="O401">
            <v>0</v>
          </cell>
          <cell r="P401">
            <v>0</v>
          </cell>
          <cell r="Q401">
            <v>0</v>
          </cell>
          <cell r="R401">
            <v>0</v>
          </cell>
        </row>
        <row r="402">
          <cell r="B402" t="str">
            <v>Ciena</v>
          </cell>
          <cell r="C402">
            <v>0</v>
          </cell>
          <cell r="D402">
            <v>0</v>
          </cell>
          <cell r="E402">
            <v>0</v>
          </cell>
          <cell r="F402">
            <v>0</v>
          </cell>
          <cell r="G402">
            <v>0</v>
          </cell>
          <cell r="H402">
            <v>0</v>
          </cell>
          <cell r="I402">
            <v>0</v>
          </cell>
          <cell r="K402" t="str">
            <v>Ciena</v>
          </cell>
          <cell r="L402">
            <v>0</v>
          </cell>
          <cell r="M402">
            <v>0</v>
          </cell>
          <cell r="N402">
            <v>0</v>
          </cell>
          <cell r="O402">
            <v>0</v>
          </cell>
          <cell r="P402">
            <v>0</v>
          </cell>
          <cell r="Q402">
            <v>0</v>
          </cell>
          <cell r="R402">
            <v>0</v>
          </cell>
        </row>
        <row r="403">
          <cell r="B403" t="str">
            <v>Cisco</v>
          </cell>
          <cell r="C403">
            <v>124</v>
          </cell>
          <cell r="D403">
            <v>104</v>
          </cell>
          <cell r="E403">
            <v>31</v>
          </cell>
          <cell r="F403">
            <v>0</v>
          </cell>
          <cell r="G403">
            <v>147</v>
          </cell>
          <cell r="H403">
            <v>38</v>
          </cell>
          <cell r="I403">
            <v>444</v>
          </cell>
          <cell r="K403" t="str">
            <v>Cisco</v>
          </cell>
          <cell r="L403">
            <v>310</v>
          </cell>
          <cell r="M403">
            <v>2036</v>
          </cell>
          <cell r="N403">
            <v>1036</v>
          </cell>
          <cell r="O403">
            <v>0</v>
          </cell>
          <cell r="P403">
            <v>4550</v>
          </cell>
          <cell r="Q403">
            <v>279</v>
          </cell>
          <cell r="R403">
            <v>8211</v>
          </cell>
        </row>
        <row r="404">
          <cell r="B404" t="str">
            <v>Cosine</v>
          </cell>
          <cell r="C404">
            <v>0</v>
          </cell>
          <cell r="D404">
            <v>0</v>
          </cell>
          <cell r="E404">
            <v>0.7</v>
          </cell>
          <cell r="F404">
            <v>0</v>
          </cell>
          <cell r="G404">
            <v>0</v>
          </cell>
          <cell r="H404">
            <v>0</v>
          </cell>
          <cell r="I404">
            <v>0.7</v>
          </cell>
          <cell r="K404" t="str">
            <v>Cosine</v>
          </cell>
          <cell r="L404">
            <v>0</v>
          </cell>
          <cell r="M404">
            <v>0</v>
          </cell>
          <cell r="N404">
            <v>3</v>
          </cell>
          <cell r="O404">
            <v>0</v>
          </cell>
          <cell r="P404">
            <v>0</v>
          </cell>
          <cell r="Q404">
            <v>0</v>
          </cell>
          <cell r="R404">
            <v>3</v>
          </cell>
        </row>
        <row r="405">
          <cell r="B405" t="str">
            <v>ECI Telecom</v>
          </cell>
          <cell r="C405">
            <v>0</v>
          </cell>
          <cell r="D405">
            <v>0</v>
          </cell>
          <cell r="E405">
            <v>0</v>
          </cell>
          <cell r="F405">
            <v>0</v>
          </cell>
          <cell r="G405">
            <v>0</v>
          </cell>
          <cell r="H405">
            <v>0</v>
          </cell>
          <cell r="I405">
            <v>0</v>
          </cell>
          <cell r="K405" t="str">
            <v>ECI Telecom</v>
          </cell>
          <cell r="L405">
            <v>0</v>
          </cell>
          <cell r="M405">
            <v>0</v>
          </cell>
          <cell r="N405">
            <v>0</v>
          </cell>
          <cell r="O405">
            <v>0</v>
          </cell>
          <cell r="P405">
            <v>0</v>
          </cell>
          <cell r="Q405">
            <v>0</v>
          </cell>
          <cell r="R405">
            <v>0</v>
          </cell>
        </row>
        <row r="406">
          <cell r="B406" t="str">
            <v>Equipe</v>
          </cell>
          <cell r="C406">
            <v>0</v>
          </cell>
          <cell r="D406">
            <v>0</v>
          </cell>
          <cell r="E406">
            <v>0</v>
          </cell>
          <cell r="F406">
            <v>0</v>
          </cell>
          <cell r="G406">
            <v>0</v>
          </cell>
          <cell r="H406">
            <v>0</v>
          </cell>
          <cell r="I406">
            <v>0</v>
          </cell>
          <cell r="K406" t="str">
            <v>Equipe</v>
          </cell>
          <cell r="L406">
            <v>0</v>
          </cell>
          <cell r="M406">
            <v>0</v>
          </cell>
          <cell r="N406">
            <v>0</v>
          </cell>
          <cell r="O406">
            <v>0</v>
          </cell>
          <cell r="P406">
            <v>0</v>
          </cell>
          <cell r="Q406">
            <v>0</v>
          </cell>
          <cell r="R406">
            <v>0</v>
          </cell>
        </row>
        <row r="407">
          <cell r="B407" t="str">
            <v>Ericsson</v>
          </cell>
          <cell r="C407">
            <v>0</v>
          </cell>
          <cell r="D407">
            <v>0</v>
          </cell>
          <cell r="E407">
            <v>10</v>
          </cell>
          <cell r="F407">
            <v>0</v>
          </cell>
          <cell r="G407">
            <v>0</v>
          </cell>
          <cell r="H407">
            <v>19</v>
          </cell>
          <cell r="I407">
            <v>29</v>
          </cell>
          <cell r="K407" t="str">
            <v>Ericsson</v>
          </cell>
          <cell r="L407">
            <v>0</v>
          </cell>
          <cell r="M407">
            <v>0</v>
          </cell>
          <cell r="N407">
            <v>137</v>
          </cell>
          <cell r="O407">
            <v>0</v>
          </cell>
          <cell r="P407">
            <v>0</v>
          </cell>
          <cell r="Q407">
            <v>90</v>
          </cell>
          <cell r="R407">
            <v>227</v>
          </cell>
        </row>
        <row r="408">
          <cell r="B408" t="str">
            <v>Extreme</v>
          </cell>
          <cell r="C408">
            <v>0</v>
          </cell>
          <cell r="D408">
            <v>0</v>
          </cell>
          <cell r="E408">
            <v>0</v>
          </cell>
          <cell r="F408">
            <v>0</v>
          </cell>
          <cell r="G408">
            <v>6.3</v>
          </cell>
          <cell r="H408">
            <v>0</v>
          </cell>
          <cell r="I408">
            <v>6.3</v>
          </cell>
          <cell r="K408" t="str">
            <v>Extreme</v>
          </cell>
          <cell r="L408">
            <v>0</v>
          </cell>
          <cell r="M408">
            <v>0</v>
          </cell>
          <cell r="N408">
            <v>0</v>
          </cell>
          <cell r="O408">
            <v>0</v>
          </cell>
          <cell r="P408">
            <v>212</v>
          </cell>
          <cell r="Q408">
            <v>0</v>
          </cell>
          <cell r="R408">
            <v>212</v>
          </cell>
        </row>
        <row r="409">
          <cell r="B409" t="str">
            <v>Force10</v>
          </cell>
          <cell r="C409">
            <v>0</v>
          </cell>
          <cell r="D409">
            <v>0</v>
          </cell>
          <cell r="E409">
            <v>0</v>
          </cell>
          <cell r="F409">
            <v>0</v>
          </cell>
          <cell r="G409">
            <v>0</v>
          </cell>
          <cell r="H409">
            <v>0</v>
          </cell>
          <cell r="I409">
            <v>0</v>
          </cell>
          <cell r="K409" t="str">
            <v>Force10</v>
          </cell>
          <cell r="L409">
            <v>0</v>
          </cell>
          <cell r="M409">
            <v>0</v>
          </cell>
          <cell r="N409">
            <v>0</v>
          </cell>
          <cell r="O409">
            <v>0</v>
          </cell>
          <cell r="P409">
            <v>0</v>
          </cell>
          <cell r="Q409">
            <v>0</v>
          </cell>
          <cell r="R409">
            <v>0</v>
          </cell>
        </row>
        <row r="410">
          <cell r="B410" t="str">
            <v>Fujitsu</v>
          </cell>
          <cell r="C410">
            <v>0</v>
          </cell>
          <cell r="D410">
            <v>0</v>
          </cell>
          <cell r="E410">
            <v>0</v>
          </cell>
          <cell r="F410">
            <v>0</v>
          </cell>
          <cell r="G410">
            <v>0</v>
          </cell>
          <cell r="H410">
            <v>0</v>
          </cell>
          <cell r="I410">
            <v>0</v>
          </cell>
          <cell r="K410" t="str">
            <v>Fujitsu</v>
          </cell>
          <cell r="L410">
            <v>0</v>
          </cell>
          <cell r="M410">
            <v>0</v>
          </cell>
          <cell r="N410">
            <v>0</v>
          </cell>
          <cell r="O410">
            <v>0</v>
          </cell>
          <cell r="P410">
            <v>0</v>
          </cell>
          <cell r="Q410">
            <v>0</v>
          </cell>
          <cell r="R410">
            <v>0</v>
          </cell>
        </row>
        <row r="411">
          <cell r="B411" t="str">
            <v>Hammerhead Systems</v>
          </cell>
          <cell r="C411">
            <v>0</v>
          </cell>
          <cell r="D411">
            <v>0</v>
          </cell>
          <cell r="E411">
            <v>0</v>
          </cell>
          <cell r="F411">
            <v>0</v>
          </cell>
          <cell r="G411">
            <v>0</v>
          </cell>
          <cell r="H411">
            <v>0</v>
          </cell>
          <cell r="I411">
            <v>0</v>
          </cell>
          <cell r="K411" t="str">
            <v>Hammerhead Systems</v>
          </cell>
          <cell r="L411">
            <v>0</v>
          </cell>
          <cell r="M411">
            <v>0</v>
          </cell>
          <cell r="N411">
            <v>0</v>
          </cell>
          <cell r="O411">
            <v>0</v>
          </cell>
          <cell r="P411">
            <v>0</v>
          </cell>
          <cell r="Q411">
            <v>0</v>
          </cell>
          <cell r="R411">
            <v>0</v>
          </cell>
        </row>
        <row r="412">
          <cell r="B412" t="str">
            <v>Hitachi</v>
          </cell>
          <cell r="C412">
            <v>0</v>
          </cell>
          <cell r="D412">
            <v>0</v>
          </cell>
          <cell r="E412">
            <v>0</v>
          </cell>
          <cell r="F412">
            <v>0</v>
          </cell>
          <cell r="G412">
            <v>0</v>
          </cell>
          <cell r="H412">
            <v>0</v>
          </cell>
          <cell r="I412">
            <v>0</v>
          </cell>
          <cell r="K412" t="str">
            <v>Hitachi</v>
          </cell>
          <cell r="L412">
            <v>0</v>
          </cell>
          <cell r="M412">
            <v>0</v>
          </cell>
          <cell r="N412">
            <v>0</v>
          </cell>
          <cell r="O412">
            <v>0</v>
          </cell>
          <cell r="P412">
            <v>0</v>
          </cell>
          <cell r="Q412">
            <v>0</v>
          </cell>
          <cell r="R412">
            <v>0</v>
          </cell>
        </row>
        <row r="413">
          <cell r="B413" t="str">
            <v>Hitachi Cable</v>
          </cell>
          <cell r="C413">
            <v>0</v>
          </cell>
          <cell r="D413">
            <v>0</v>
          </cell>
          <cell r="E413">
            <v>0</v>
          </cell>
          <cell r="F413">
            <v>0</v>
          </cell>
          <cell r="G413">
            <v>0</v>
          </cell>
          <cell r="H413">
            <v>0</v>
          </cell>
          <cell r="I413">
            <v>0</v>
          </cell>
          <cell r="K413" t="str">
            <v>Hitachi Cable</v>
          </cell>
          <cell r="L413">
            <v>0</v>
          </cell>
          <cell r="M413">
            <v>0</v>
          </cell>
          <cell r="N413">
            <v>0</v>
          </cell>
          <cell r="O413">
            <v>0</v>
          </cell>
          <cell r="P413">
            <v>0</v>
          </cell>
          <cell r="Q413">
            <v>0</v>
          </cell>
          <cell r="R413">
            <v>0</v>
          </cell>
        </row>
        <row r="414">
          <cell r="B414" t="str">
            <v>Huawei</v>
          </cell>
          <cell r="C414">
            <v>0</v>
          </cell>
          <cell r="D414">
            <v>0</v>
          </cell>
          <cell r="E414">
            <v>0</v>
          </cell>
          <cell r="F414">
            <v>0</v>
          </cell>
          <cell r="G414">
            <v>0</v>
          </cell>
          <cell r="H414">
            <v>0</v>
          </cell>
          <cell r="I414">
            <v>0</v>
          </cell>
          <cell r="K414" t="str">
            <v>Huawei</v>
          </cell>
          <cell r="L414">
            <v>0</v>
          </cell>
          <cell r="M414">
            <v>0</v>
          </cell>
          <cell r="N414">
            <v>0</v>
          </cell>
          <cell r="O414">
            <v>0</v>
          </cell>
          <cell r="P414">
            <v>0</v>
          </cell>
          <cell r="Q414">
            <v>0</v>
          </cell>
          <cell r="R414">
            <v>0</v>
          </cell>
        </row>
        <row r="415">
          <cell r="B415" t="str">
            <v>Hyperchip</v>
          </cell>
          <cell r="C415">
            <v>0</v>
          </cell>
          <cell r="D415">
            <v>0</v>
          </cell>
          <cell r="E415">
            <v>0</v>
          </cell>
          <cell r="F415">
            <v>0</v>
          </cell>
          <cell r="G415">
            <v>0</v>
          </cell>
          <cell r="H415">
            <v>0</v>
          </cell>
          <cell r="I415">
            <v>0</v>
          </cell>
          <cell r="K415" t="str">
            <v>Hyperchip</v>
          </cell>
          <cell r="L415">
            <v>0</v>
          </cell>
          <cell r="M415">
            <v>0</v>
          </cell>
          <cell r="N415">
            <v>0</v>
          </cell>
          <cell r="O415">
            <v>0</v>
          </cell>
          <cell r="P415">
            <v>0</v>
          </cell>
          <cell r="Q415">
            <v>0</v>
          </cell>
          <cell r="R415">
            <v>0</v>
          </cell>
        </row>
        <row r="416">
          <cell r="B416" t="str">
            <v>Juniper</v>
          </cell>
          <cell r="C416">
            <v>31</v>
          </cell>
          <cell r="D416">
            <v>17.5</v>
          </cell>
          <cell r="E416">
            <v>14.7</v>
          </cell>
          <cell r="F416">
            <v>0</v>
          </cell>
          <cell r="G416">
            <v>0</v>
          </cell>
          <cell r="H416">
            <v>0</v>
          </cell>
          <cell r="I416">
            <v>63.2</v>
          </cell>
          <cell r="K416" t="str">
            <v>Juniper</v>
          </cell>
          <cell r="L416">
            <v>103</v>
          </cell>
          <cell r="M416">
            <v>225</v>
          </cell>
          <cell r="N416">
            <v>172</v>
          </cell>
          <cell r="O416">
            <v>0</v>
          </cell>
          <cell r="P416">
            <v>0</v>
          </cell>
          <cell r="Q416">
            <v>0</v>
          </cell>
          <cell r="R416">
            <v>500</v>
          </cell>
        </row>
        <row r="417">
          <cell r="B417" t="str">
            <v>Laurel Networks</v>
          </cell>
          <cell r="C417">
            <v>0</v>
          </cell>
          <cell r="D417">
            <v>0</v>
          </cell>
          <cell r="E417">
            <v>0</v>
          </cell>
          <cell r="F417">
            <v>0</v>
          </cell>
          <cell r="G417">
            <v>0</v>
          </cell>
          <cell r="H417">
            <v>0</v>
          </cell>
          <cell r="I417">
            <v>0</v>
          </cell>
          <cell r="K417" t="str">
            <v>Laurel Networks</v>
          </cell>
          <cell r="L417">
            <v>0</v>
          </cell>
          <cell r="M417">
            <v>0</v>
          </cell>
          <cell r="N417">
            <v>0</v>
          </cell>
          <cell r="O417">
            <v>0</v>
          </cell>
          <cell r="P417">
            <v>0</v>
          </cell>
          <cell r="Q417">
            <v>0</v>
          </cell>
          <cell r="R417">
            <v>0</v>
          </cell>
        </row>
        <row r="418">
          <cell r="B418" t="str">
            <v>Lucent</v>
          </cell>
          <cell r="C418">
            <v>0</v>
          </cell>
          <cell r="D418">
            <v>0</v>
          </cell>
          <cell r="E418">
            <v>0</v>
          </cell>
          <cell r="F418">
            <v>0</v>
          </cell>
          <cell r="G418">
            <v>0</v>
          </cell>
          <cell r="H418">
            <v>0</v>
          </cell>
          <cell r="I418">
            <v>0</v>
          </cell>
          <cell r="K418" t="str">
            <v>Lucent</v>
          </cell>
          <cell r="L418">
            <v>0</v>
          </cell>
          <cell r="M418">
            <v>0</v>
          </cell>
          <cell r="N418">
            <v>0</v>
          </cell>
          <cell r="O418">
            <v>0</v>
          </cell>
          <cell r="P418">
            <v>0</v>
          </cell>
          <cell r="Q418">
            <v>0</v>
          </cell>
          <cell r="R418">
            <v>0</v>
          </cell>
        </row>
        <row r="419">
          <cell r="B419" t="str">
            <v>NEC</v>
          </cell>
          <cell r="C419">
            <v>0</v>
          </cell>
          <cell r="D419">
            <v>0</v>
          </cell>
          <cell r="E419">
            <v>0</v>
          </cell>
          <cell r="F419">
            <v>0</v>
          </cell>
          <cell r="G419">
            <v>0</v>
          </cell>
          <cell r="H419">
            <v>0</v>
          </cell>
          <cell r="I419">
            <v>0</v>
          </cell>
          <cell r="K419" t="str">
            <v>NEC</v>
          </cell>
          <cell r="L419">
            <v>0</v>
          </cell>
          <cell r="M419">
            <v>0</v>
          </cell>
          <cell r="N419">
            <v>0</v>
          </cell>
          <cell r="O419">
            <v>0</v>
          </cell>
          <cell r="P419">
            <v>0</v>
          </cell>
          <cell r="Q419">
            <v>0</v>
          </cell>
          <cell r="R419">
            <v>0</v>
          </cell>
        </row>
        <row r="420">
          <cell r="B420" t="str">
            <v>Nokia Siemens Networks</v>
          </cell>
          <cell r="C420">
            <v>0</v>
          </cell>
          <cell r="D420">
            <v>0</v>
          </cell>
          <cell r="E420">
            <v>0</v>
          </cell>
          <cell r="F420">
            <v>0</v>
          </cell>
          <cell r="G420">
            <v>0</v>
          </cell>
          <cell r="H420">
            <v>0</v>
          </cell>
          <cell r="I420">
            <v>0</v>
          </cell>
          <cell r="K420" t="str">
            <v>Nokia Siemens Networks</v>
          </cell>
          <cell r="L420">
            <v>0</v>
          </cell>
          <cell r="M420">
            <v>0</v>
          </cell>
          <cell r="N420">
            <v>0</v>
          </cell>
          <cell r="O420">
            <v>0</v>
          </cell>
          <cell r="P420">
            <v>0</v>
          </cell>
          <cell r="Q420">
            <v>0</v>
          </cell>
          <cell r="R420">
            <v>0</v>
          </cell>
        </row>
        <row r="421">
          <cell r="B421" t="str">
            <v>Nortel</v>
          </cell>
          <cell r="C421">
            <v>0</v>
          </cell>
          <cell r="D421">
            <v>0</v>
          </cell>
          <cell r="E421">
            <v>11.4</v>
          </cell>
          <cell r="F421">
            <v>0</v>
          </cell>
          <cell r="G421">
            <v>7.4</v>
          </cell>
          <cell r="H421">
            <v>58.4</v>
          </cell>
          <cell r="I421">
            <v>77.2</v>
          </cell>
          <cell r="K421" t="str">
            <v>Nortel</v>
          </cell>
          <cell r="L421">
            <v>0</v>
          </cell>
          <cell r="M421">
            <v>0</v>
          </cell>
          <cell r="N421">
            <v>51</v>
          </cell>
          <cell r="O421">
            <v>0</v>
          </cell>
          <cell r="P421">
            <v>50</v>
          </cell>
          <cell r="Q421">
            <v>222</v>
          </cell>
          <cell r="R421">
            <v>323</v>
          </cell>
        </row>
        <row r="422">
          <cell r="B422" t="str">
            <v>Procket</v>
          </cell>
          <cell r="C422">
            <v>0</v>
          </cell>
          <cell r="D422">
            <v>0</v>
          </cell>
          <cell r="E422">
            <v>0</v>
          </cell>
          <cell r="F422">
            <v>0</v>
          </cell>
          <cell r="G422">
            <v>0</v>
          </cell>
          <cell r="H422">
            <v>0</v>
          </cell>
          <cell r="I422">
            <v>0</v>
          </cell>
          <cell r="K422" t="str">
            <v>Procket</v>
          </cell>
          <cell r="L422">
            <v>0</v>
          </cell>
          <cell r="M422">
            <v>0</v>
          </cell>
          <cell r="N422">
            <v>0</v>
          </cell>
          <cell r="O422">
            <v>0</v>
          </cell>
          <cell r="P422">
            <v>0</v>
          </cell>
          <cell r="Q422">
            <v>0</v>
          </cell>
          <cell r="R422">
            <v>0</v>
          </cell>
        </row>
        <row r="423">
          <cell r="B423" t="str">
            <v>Quarry</v>
          </cell>
          <cell r="C423">
            <v>0</v>
          </cell>
          <cell r="D423">
            <v>0</v>
          </cell>
          <cell r="E423">
            <v>0</v>
          </cell>
          <cell r="F423">
            <v>0</v>
          </cell>
          <cell r="G423">
            <v>0</v>
          </cell>
          <cell r="H423">
            <v>0</v>
          </cell>
          <cell r="I423">
            <v>0</v>
          </cell>
          <cell r="K423" t="str">
            <v>Quarry</v>
          </cell>
          <cell r="L423">
            <v>0</v>
          </cell>
          <cell r="M423">
            <v>0</v>
          </cell>
          <cell r="N423">
            <v>0</v>
          </cell>
          <cell r="O423">
            <v>0</v>
          </cell>
          <cell r="P423">
            <v>0</v>
          </cell>
          <cell r="Q423">
            <v>0</v>
          </cell>
          <cell r="R423">
            <v>0</v>
          </cell>
        </row>
        <row r="424">
          <cell r="B424" t="str">
            <v>Redback</v>
          </cell>
          <cell r="C424">
            <v>0</v>
          </cell>
          <cell r="D424">
            <v>0</v>
          </cell>
          <cell r="E424">
            <v>0</v>
          </cell>
          <cell r="F424">
            <v>0</v>
          </cell>
          <cell r="G424">
            <v>0</v>
          </cell>
          <cell r="H424">
            <v>0</v>
          </cell>
          <cell r="I424">
            <v>0</v>
          </cell>
          <cell r="K424" t="str">
            <v>Redback</v>
          </cell>
          <cell r="L424">
            <v>0</v>
          </cell>
          <cell r="M424">
            <v>0</v>
          </cell>
          <cell r="N424">
            <v>0</v>
          </cell>
          <cell r="O424">
            <v>0</v>
          </cell>
          <cell r="P424">
            <v>0</v>
          </cell>
          <cell r="Q424">
            <v>0</v>
          </cell>
          <cell r="R424">
            <v>0</v>
          </cell>
        </row>
        <row r="425">
          <cell r="B425" t="str">
            <v>Riverstone</v>
          </cell>
          <cell r="C425">
            <v>0</v>
          </cell>
          <cell r="D425">
            <v>0</v>
          </cell>
          <cell r="E425">
            <v>0</v>
          </cell>
          <cell r="F425">
            <v>0</v>
          </cell>
          <cell r="G425">
            <v>0</v>
          </cell>
          <cell r="H425">
            <v>0</v>
          </cell>
          <cell r="I425">
            <v>0</v>
          </cell>
          <cell r="K425" t="str">
            <v>Riverstone</v>
          </cell>
          <cell r="L425">
            <v>0</v>
          </cell>
          <cell r="M425">
            <v>0</v>
          </cell>
          <cell r="N425">
            <v>0</v>
          </cell>
          <cell r="O425">
            <v>0</v>
          </cell>
          <cell r="P425">
            <v>0</v>
          </cell>
          <cell r="Q425">
            <v>0</v>
          </cell>
          <cell r="R425">
            <v>0</v>
          </cell>
        </row>
        <row r="426">
          <cell r="B426" t="str">
            <v>Tellabs</v>
          </cell>
          <cell r="C426">
            <v>0</v>
          </cell>
          <cell r="D426">
            <v>2</v>
          </cell>
          <cell r="E426">
            <v>0</v>
          </cell>
          <cell r="F426">
            <v>0</v>
          </cell>
          <cell r="G426">
            <v>0</v>
          </cell>
          <cell r="H426">
            <v>0</v>
          </cell>
          <cell r="I426">
            <v>2</v>
          </cell>
          <cell r="K426" t="str">
            <v>Tellabs</v>
          </cell>
          <cell r="L426">
            <v>0</v>
          </cell>
          <cell r="M426">
            <v>27</v>
          </cell>
          <cell r="N426">
            <v>0</v>
          </cell>
          <cell r="O426">
            <v>0</v>
          </cell>
          <cell r="P426">
            <v>0</v>
          </cell>
          <cell r="Q426">
            <v>0</v>
          </cell>
          <cell r="R426">
            <v>27</v>
          </cell>
        </row>
        <row r="427">
          <cell r="B427" t="str">
            <v>ZTE</v>
          </cell>
          <cell r="C427">
            <v>0</v>
          </cell>
          <cell r="D427">
            <v>0</v>
          </cell>
          <cell r="E427">
            <v>0</v>
          </cell>
          <cell r="F427">
            <v>0</v>
          </cell>
          <cell r="G427">
            <v>0</v>
          </cell>
          <cell r="H427">
            <v>0</v>
          </cell>
          <cell r="I427">
            <v>0</v>
          </cell>
          <cell r="K427" t="str">
            <v>ZTE</v>
          </cell>
          <cell r="L427">
            <v>0</v>
          </cell>
          <cell r="M427">
            <v>0</v>
          </cell>
          <cell r="N427">
            <v>0</v>
          </cell>
          <cell r="O427">
            <v>0</v>
          </cell>
          <cell r="P427">
            <v>0</v>
          </cell>
          <cell r="Q427">
            <v>0</v>
          </cell>
          <cell r="R427">
            <v>0</v>
          </cell>
        </row>
        <row r="428">
          <cell r="B428" t="str">
            <v>Other</v>
          </cell>
          <cell r="C428">
            <v>0</v>
          </cell>
          <cell r="D428">
            <v>0</v>
          </cell>
          <cell r="E428">
            <v>0.4</v>
          </cell>
          <cell r="F428">
            <v>0</v>
          </cell>
          <cell r="G428">
            <v>0</v>
          </cell>
          <cell r="H428">
            <v>0</v>
          </cell>
          <cell r="I428">
            <v>0.4</v>
          </cell>
          <cell r="K428" t="str">
            <v>Other</v>
          </cell>
          <cell r="L428">
            <v>0</v>
          </cell>
          <cell r="M428">
            <v>0</v>
          </cell>
          <cell r="N428">
            <v>0</v>
          </cell>
          <cell r="O428">
            <v>0</v>
          </cell>
          <cell r="P428">
            <v>0</v>
          </cell>
          <cell r="Q428">
            <v>0</v>
          </cell>
          <cell r="R428">
            <v>0</v>
          </cell>
        </row>
        <row r="429">
          <cell r="B429" t="str">
            <v>Total</v>
          </cell>
          <cell r="C429">
            <v>161.6</v>
          </cell>
          <cell r="D429">
            <v>123.5</v>
          </cell>
          <cell r="E429">
            <v>68.200000000000017</v>
          </cell>
          <cell r="F429">
            <v>0</v>
          </cell>
          <cell r="G429">
            <v>171.50000000000003</v>
          </cell>
          <cell r="H429">
            <v>216.4</v>
          </cell>
          <cell r="I429">
            <v>741.2</v>
          </cell>
          <cell r="K429" t="str">
            <v>Total</v>
          </cell>
          <cell r="L429">
            <v>420</v>
          </cell>
          <cell r="M429">
            <v>2288</v>
          </cell>
          <cell r="N429">
            <v>1399</v>
          </cell>
          <cell r="O429">
            <v>0</v>
          </cell>
          <cell r="P429">
            <v>5195</v>
          </cell>
          <cell r="Q429">
            <v>1500</v>
          </cell>
          <cell r="R429">
            <v>10802</v>
          </cell>
        </row>
        <row r="433">
          <cell r="B433" t="str">
            <v>Vendor</v>
          </cell>
          <cell r="C433" t="str">
            <v>Core IP/MPLS</v>
          </cell>
          <cell r="D433" t="str">
            <v xml:space="preserve">Edge IP/MPLS </v>
          </cell>
          <cell r="E433" t="str">
            <v>Subscriber Service Router</v>
          </cell>
          <cell r="F433" t="str">
            <v>BRAS</v>
          </cell>
          <cell r="G433" t="str">
            <v>IP/Ethernet</v>
          </cell>
          <cell r="H433" t="str">
            <v>ATM/MPLS</v>
          </cell>
          <cell r="I433" t="str">
            <v>Total IPS</v>
          </cell>
          <cell r="K433" t="str">
            <v>Vendor</v>
          </cell>
          <cell r="L433" t="str">
            <v>Core IP/MPLS</v>
          </cell>
          <cell r="M433" t="str">
            <v>Edge IP/MPLS</v>
          </cell>
          <cell r="N433" t="str">
            <v>Subscriber Service Router</v>
          </cell>
          <cell r="O433" t="str">
            <v>BRAS</v>
          </cell>
          <cell r="P433" t="str">
            <v>IP/Ethernet</v>
          </cell>
          <cell r="Q433" t="str">
            <v>ATM/MPLS</v>
          </cell>
          <cell r="R433" t="str">
            <v>Total IPS</v>
          </cell>
        </row>
        <row r="434">
          <cell r="B434" t="str">
            <v>Alaxala Networks</v>
          </cell>
          <cell r="I434">
            <v>0</v>
          </cell>
          <cell r="K434" t="str">
            <v>Alaxala Networks</v>
          </cell>
          <cell r="R434">
            <v>0</v>
          </cell>
        </row>
        <row r="435">
          <cell r="B435" t="str">
            <v>Alcatel-Lucent</v>
          </cell>
          <cell r="C435">
            <v>0</v>
          </cell>
          <cell r="D435">
            <v>0</v>
          </cell>
          <cell r="E435">
            <v>0</v>
          </cell>
          <cell r="F435">
            <v>0</v>
          </cell>
          <cell r="G435">
            <v>4</v>
          </cell>
          <cell r="H435">
            <v>113</v>
          </cell>
          <cell r="I435">
            <v>117</v>
          </cell>
          <cell r="K435" t="str">
            <v>Alcatel-Lucent</v>
          </cell>
          <cell r="L435">
            <v>0</v>
          </cell>
          <cell r="M435">
            <v>0</v>
          </cell>
          <cell r="N435">
            <v>0</v>
          </cell>
          <cell r="O435">
            <v>0</v>
          </cell>
          <cell r="P435">
            <v>167</v>
          </cell>
          <cell r="Q435">
            <v>903</v>
          </cell>
          <cell r="R435">
            <v>1070</v>
          </cell>
        </row>
        <row r="436">
          <cell r="B436" t="str">
            <v>Atrica</v>
          </cell>
          <cell r="I436">
            <v>0</v>
          </cell>
          <cell r="K436" t="str">
            <v>Atrica</v>
          </cell>
          <cell r="R436">
            <v>0</v>
          </cell>
        </row>
        <row r="437">
          <cell r="B437" t="str">
            <v>Avici</v>
          </cell>
          <cell r="C437">
            <v>7.8</v>
          </cell>
          <cell r="D437">
            <v>0</v>
          </cell>
          <cell r="E437">
            <v>0</v>
          </cell>
          <cell r="F437">
            <v>0</v>
          </cell>
          <cell r="G437">
            <v>0</v>
          </cell>
          <cell r="H437">
            <v>0</v>
          </cell>
          <cell r="I437">
            <v>7.8</v>
          </cell>
          <cell r="K437" t="str">
            <v>Avici</v>
          </cell>
          <cell r="L437">
            <v>9</v>
          </cell>
          <cell r="M437">
            <v>0</v>
          </cell>
          <cell r="N437">
            <v>0</v>
          </cell>
          <cell r="O437">
            <v>0</v>
          </cell>
          <cell r="P437">
            <v>0</v>
          </cell>
          <cell r="Q437">
            <v>0</v>
          </cell>
          <cell r="R437">
            <v>9</v>
          </cell>
        </row>
        <row r="438">
          <cell r="B438" t="str">
            <v>Brocade</v>
          </cell>
          <cell r="C438">
            <v>0</v>
          </cell>
          <cell r="D438">
            <v>0</v>
          </cell>
          <cell r="E438">
            <v>0</v>
          </cell>
          <cell r="F438">
            <v>0</v>
          </cell>
          <cell r="G438">
            <v>7</v>
          </cell>
          <cell r="H438">
            <v>0</v>
          </cell>
          <cell r="I438">
            <v>7</v>
          </cell>
          <cell r="K438" t="str">
            <v>Brocade</v>
          </cell>
          <cell r="L438">
            <v>0</v>
          </cell>
          <cell r="M438">
            <v>0</v>
          </cell>
          <cell r="N438">
            <v>0</v>
          </cell>
          <cell r="O438">
            <v>0</v>
          </cell>
          <cell r="P438">
            <v>246</v>
          </cell>
          <cell r="Q438">
            <v>0</v>
          </cell>
          <cell r="R438">
            <v>246</v>
          </cell>
        </row>
        <row r="439">
          <cell r="B439" t="str">
            <v>Caspian</v>
          </cell>
          <cell r="C439">
            <v>0</v>
          </cell>
          <cell r="D439">
            <v>0</v>
          </cell>
          <cell r="E439">
            <v>0</v>
          </cell>
          <cell r="F439">
            <v>0</v>
          </cell>
          <cell r="G439">
            <v>0</v>
          </cell>
          <cell r="H439">
            <v>0</v>
          </cell>
          <cell r="I439">
            <v>0</v>
          </cell>
          <cell r="K439" t="str">
            <v>Caspian</v>
          </cell>
          <cell r="L439">
            <v>0</v>
          </cell>
          <cell r="M439">
            <v>0</v>
          </cell>
          <cell r="N439">
            <v>0</v>
          </cell>
          <cell r="O439">
            <v>0</v>
          </cell>
          <cell r="P439">
            <v>0</v>
          </cell>
          <cell r="Q439">
            <v>0</v>
          </cell>
          <cell r="R439">
            <v>0</v>
          </cell>
        </row>
        <row r="440">
          <cell r="B440" t="str">
            <v>Chiaro</v>
          </cell>
          <cell r="C440">
            <v>0</v>
          </cell>
          <cell r="D440">
            <v>0</v>
          </cell>
          <cell r="E440">
            <v>0</v>
          </cell>
          <cell r="F440">
            <v>0</v>
          </cell>
          <cell r="G440">
            <v>0</v>
          </cell>
          <cell r="H440">
            <v>0</v>
          </cell>
          <cell r="I440">
            <v>0</v>
          </cell>
          <cell r="K440" t="str">
            <v>Chiaro</v>
          </cell>
          <cell r="L440">
            <v>0</v>
          </cell>
          <cell r="M440">
            <v>0</v>
          </cell>
          <cell r="N440">
            <v>0</v>
          </cell>
          <cell r="O440">
            <v>0</v>
          </cell>
          <cell r="P440">
            <v>0</v>
          </cell>
          <cell r="Q440">
            <v>0</v>
          </cell>
          <cell r="R440">
            <v>0</v>
          </cell>
        </row>
        <row r="441">
          <cell r="B441" t="str">
            <v>Ciena</v>
          </cell>
          <cell r="C441">
            <v>0</v>
          </cell>
          <cell r="D441">
            <v>0</v>
          </cell>
          <cell r="E441">
            <v>0</v>
          </cell>
          <cell r="F441">
            <v>0</v>
          </cell>
          <cell r="G441">
            <v>0</v>
          </cell>
          <cell r="H441">
            <v>3</v>
          </cell>
          <cell r="I441">
            <v>3</v>
          </cell>
          <cell r="K441" t="str">
            <v>Ciena</v>
          </cell>
          <cell r="L441">
            <v>0</v>
          </cell>
          <cell r="M441">
            <v>0</v>
          </cell>
          <cell r="N441">
            <v>0</v>
          </cell>
          <cell r="O441">
            <v>0</v>
          </cell>
          <cell r="P441">
            <v>0</v>
          </cell>
          <cell r="Q441">
            <v>43</v>
          </cell>
          <cell r="R441">
            <v>43</v>
          </cell>
        </row>
        <row r="442">
          <cell r="B442" t="str">
            <v>Cisco</v>
          </cell>
          <cell r="C442">
            <v>126.7</v>
          </cell>
          <cell r="D442">
            <v>104.2</v>
          </cell>
          <cell r="E442">
            <v>37.299999999999997</v>
          </cell>
          <cell r="F442">
            <v>0</v>
          </cell>
          <cell r="G442">
            <v>140</v>
          </cell>
          <cell r="H442">
            <v>40</v>
          </cell>
          <cell r="I442">
            <v>448.2</v>
          </cell>
          <cell r="K442" t="str">
            <v>Cisco</v>
          </cell>
          <cell r="L442">
            <v>348</v>
          </cell>
          <cell r="M442">
            <v>2204</v>
          </cell>
          <cell r="N442">
            <v>1243</v>
          </cell>
          <cell r="O442">
            <v>0</v>
          </cell>
          <cell r="P442">
            <v>4074</v>
          </cell>
          <cell r="Q442">
            <v>285</v>
          </cell>
          <cell r="R442">
            <v>8154</v>
          </cell>
        </row>
        <row r="443">
          <cell r="B443" t="str">
            <v>Cosine</v>
          </cell>
          <cell r="C443">
            <v>0</v>
          </cell>
          <cell r="D443">
            <v>0</v>
          </cell>
          <cell r="E443">
            <v>1.4</v>
          </cell>
          <cell r="F443">
            <v>0</v>
          </cell>
          <cell r="G443">
            <v>0</v>
          </cell>
          <cell r="H443">
            <v>0</v>
          </cell>
          <cell r="I443">
            <v>1.4</v>
          </cell>
          <cell r="K443" t="str">
            <v>Cosine</v>
          </cell>
          <cell r="L443">
            <v>0</v>
          </cell>
          <cell r="M443">
            <v>0</v>
          </cell>
          <cell r="N443">
            <v>7</v>
          </cell>
          <cell r="O443">
            <v>0</v>
          </cell>
          <cell r="P443">
            <v>0</v>
          </cell>
          <cell r="Q443">
            <v>0</v>
          </cell>
          <cell r="R443">
            <v>7</v>
          </cell>
        </row>
        <row r="444">
          <cell r="B444" t="str">
            <v>ECI Telecom</v>
          </cell>
          <cell r="C444">
            <v>0</v>
          </cell>
          <cell r="D444">
            <v>0</v>
          </cell>
          <cell r="E444">
            <v>0</v>
          </cell>
          <cell r="F444">
            <v>0</v>
          </cell>
          <cell r="G444">
            <v>0</v>
          </cell>
          <cell r="H444">
            <v>0</v>
          </cell>
          <cell r="I444">
            <v>0</v>
          </cell>
          <cell r="K444" t="str">
            <v>ECI Telecom</v>
          </cell>
          <cell r="L444">
            <v>0</v>
          </cell>
          <cell r="M444">
            <v>0</v>
          </cell>
          <cell r="N444">
            <v>0</v>
          </cell>
          <cell r="O444">
            <v>0</v>
          </cell>
          <cell r="P444">
            <v>0</v>
          </cell>
          <cell r="Q444">
            <v>0</v>
          </cell>
          <cell r="R444">
            <v>0</v>
          </cell>
        </row>
        <row r="445">
          <cell r="B445" t="str">
            <v>Equipe</v>
          </cell>
          <cell r="C445">
            <v>0</v>
          </cell>
          <cell r="D445">
            <v>0</v>
          </cell>
          <cell r="E445">
            <v>0</v>
          </cell>
          <cell r="F445">
            <v>0</v>
          </cell>
          <cell r="G445">
            <v>0</v>
          </cell>
          <cell r="H445">
            <v>0</v>
          </cell>
          <cell r="I445">
            <v>0</v>
          </cell>
          <cell r="K445" t="str">
            <v>Equipe</v>
          </cell>
          <cell r="L445">
            <v>0</v>
          </cell>
          <cell r="M445">
            <v>0</v>
          </cell>
          <cell r="N445">
            <v>0</v>
          </cell>
          <cell r="O445">
            <v>0</v>
          </cell>
          <cell r="P445">
            <v>0</v>
          </cell>
          <cell r="Q445">
            <v>0</v>
          </cell>
          <cell r="R445">
            <v>0</v>
          </cell>
        </row>
        <row r="446">
          <cell r="B446" t="str">
            <v>Ericsson</v>
          </cell>
          <cell r="C446">
            <v>0</v>
          </cell>
          <cell r="D446">
            <v>0</v>
          </cell>
          <cell r="E446">
            <v>10</v>
          </cell>
          <cell r="F446">
            <v>0</v>
          </cell>
          <cell r="G446">
            <v>0</v>
          </cell>
          <cell r="H446">
            <v>11</v>
          </cell>
          <cell r="I446">
            <v>21</v>
          </cell>
          <cell r="K446" t="str">
            <v>Ericsson</v>
          </cell>
          <cell r="L446">
            <v>0</v>
          </cell>
          <cell r="M446">
            <v>0</v>
          </cell>
          <cell r="N446">
            <v>68</v>
          </cell>
          <cell r="O446">
            <v>0</v>
          </cell>
          <cell r="P446">
            <v>0</v>
          </cell>
          <cell r="Q446">
            <v>44</v>
          </cell>
          <cell r="R446">
            <v>112</v>
          </cell>
        </row>
        <row r="447">
          <cell r="B447" t="str">
            <v>Extreme</v>
          </cell>
          <cell r="C447">
            <v>0</v>
          </cell>
          <cell r="D447">
            <v>0</v>
          </cell>
          <cell r="E447">
            <v>0</v>
          </cell>
          <cell r="F447">
            <v>0</v>
          </cell>
          <cell r="G447">
            <v>5</v>
          </cell>
          <cell r="H447">
            <v>0</v>
          </cell>
          <cell r="I447">
            <v>5</v>
          </cell>
          <cell r="K447" t="str">
            <v>Extreme</v>
          </cell>
          <cell r="L447">
            <v>0</v>
          </cell>
          <cell r="M447">
            <v>0</v>
          </cell>
          <cell r="N447">
            <v>0</v>
          </cell>
          <cell r="O447">
            <v>0</v>
          </cell>
          <cell r="P447">
            <v>166</v>
          </cell>
          <cell r="Q447">
            <v>0</v>
          </cell>
          <cell r="R447">
            <v>166</v>
          </cell>
        </row>
        <row r="448">
          <cell r="B448" t="str">
            <v>Force10</v>
          </cell>
          <cell r="C448">
            <v>0</v>
          </cell>
          <cell r="D448">
            <v>0</v>
          </cell>
          <cell r="E448">
            <v>0</v>
          </cell>
          <cell r="F448">
            <v>0</v>
          </cell>
          <cell r="G448">
            <v>0</v>
          </cell>
          <cell r="H448">
            <v>0</v>
          </cell>
          <cell r="I448">
            <v>0</v>
          </cell>
          <cell r="K448" t="str">
            <v>Force10</v>
          </cell>
          <cell r="L448">
            <v>0</v>
          </cell>
          <cell r="M448">
            <v>0</v>
          </cell>
          <cell r="N448">
            <v>0</v>
          </cell>
          <cell r="O448">
            <v>0</v>
          </cell>
          <cell r="P448">
            <v>0</v>
          </cell>
          <cell r="Q448">
            <v>0</v>
          </cell>
          <cell r="R448">
            <v>0</v>
          </cell>
        </row>
        <row r="449">
          <cell r="B449" t="str">
            <v>Fujitsu</v>
          </cell>
          <cell r="C449">
            <v>0</v>
          </cell>
          <cell r="D449">
            <v>0</v>
          </cell>
          <cell r="E449">
            <v>0</v>
          </cell>
          <cell r="F449">
            <v>0</v>
          </cell>
          <cell r="G449">
            <v>0</v>
          </cell>
          <cell r="H449">
            <v>0</v>
          </cell>
          <cell r="I449">
            <v>0</v>
          </cell>
          <cell r="K449" t="str">
            <v>Fujitsu</v>
          </cell>
          <cell r="L449">
            <v>0</v>
          </cell>
          <cell r="M449">
            <v>0</v>
          </cell>
          <cell r="N449">
            <v>0</v>
          </cell>
          <cell r="O449">
            <v>0</v>
          </cell>
          <cell r="P449">
            <v>0</v>
          </cell>
          <cell r="Q449">
            <v>0</v>
          </cell>
          <cell r="R449">
            <v>0</v>
          </cell>
        </row>
        <row r="450">
          <cell r="B450" t="str">
            <v>Hammerhead Systems</v>
          </cell>
          <cell r="C450">
            <v>0</v>
          </cell>
          <cell r="D450">
            <v>0</v>
          </cell>
          <cell r="E450">
            <v>0</v>
          </cell>
          <cell r="F450">
            <v>0</v>
          </cell>
          <cell r="G450">
            <v>0</v>
          </cell>
          <cell r="H450">
            <v>0</v>
          </cell>
          <cell r="I450">
            <v>0</v>
          </cell>
          <cell r="K450" t="str">
            <v>Hammerhead Systems</v>
          </cell>
          <cell r="L450">
            <v>0</v>
          </cell>
          <cell r="M450">
            <v>0</v>
          </cell>
          <cell r="N450">
            <v>0</v>
          </cell>
          <cell r="O450">
            <v>0</v>
          </cell>
          <cell r="P450">
            <v>0</v>
          </cell>
          <cell r="Q450">
            <v>0</v>
          </cell>
          <cell r="R450">
            <v>0</v>
          </cell>
        </row>
        <row r="451">
          <cell r="B451" t="str">
            <v>Hitachi</v>
          </cell>
          <cell r="C451">
            <v>0</v>
          </cell>
          <cell r="D451">
            <v>0</v>
          </cell>
          <cell r="E451">
            <v>0</v>
          </cell>
          <cell r="F451">
            <v>0</v>
          </cell>
          <cell r="G451">
            <v>0</v>
          </cell>
          <cell r="H451">
            <v>0</v>
          </cell>
          <cell r="I451">
            <v>0</v>
          </cell>
          <cell r="K451" t="str">
            <v>Hitachi</v>
          </cell>
          <cell r="L451">
            <v>0</v>
          </cell>
          <cell r="M451">
            <v>0</v>
          </cell>
          <cell r="N451">
            <v>0</v>
          </cell>
          <cell r="O451">
            <v>0</v>
          </cell>
          <cell r="P451">
            <v>0</v>
          </cell>
          <cell r="Q451">
            <v>0</v>
          </cell>
          <cell r="R451">
            <v>0</v>
          </cell>
        </row>
        <row r="452">
          <cell r="B452" t="str">
            <v>Hitachi Cable</v>
          </cell>
          <cell r="C452">
            <v>0</v>
          </cell>
          <cell r="D452">
            <v>0</v>
          </cell>
          <cell r="E452">
            <v>0</v>
          </cell>
          <cell r="F452">
            <v>0</v>
          </cell>
          <cell r="G452">
            <v>0</v>
          </cell>
          <cell r="H452">
            <v>0</v>
          </cell>
          <cell r="I452">
            <v>0</v>
          </cell>
          <cell r="K452" t="str">
            <v>Hitachi Cable</v>
          </cell>
          <cell r="L452">
            <v>0</v>
          </cell>
          <cell r="M452">
            <v>0</v>
          </cell>
          <cell r="N452">
            <v>0</v>
          </cell>
          <cell r="O452">
            <v>0</v>
          </cell>
          <cell r="P452">
            <v>0</v>
          </cell>
          <cell r="Q452">
            <v>0</v>
          </cell>
          <cell r="R452">
            <v>0</v>
          </cell>
        </row>
        <row r="453">
          <cell r="B453" t="str">
            <v>Huawei</v>
          </cell>
          <cell r="C453">
            <v>0</v>
          </cell>
          <cell r="D453">
            <v>0</v>
          </cell>
          <cell r="E453">
            <v>0</v>
          </cell>
          <cell r="F453">
            <v>0</v>
          </cell>
          <cell r="G453">
            <v>0</v>
          </cell>
          <cell r="H453">
            <v>0</v>
          </cell>
          <cell r="I453">
            <v>0</v>
          </cell>
          <cell r="K453" t="str">
            <v>Huawei</v>
          </cell>
          <cell r="L453">
            <v>0</v>
          </cell>
          <cell r="M453">
            <v>0</v>
          </cell>
          <cell r="N453">
            <v>0</v>
          </cell>
          <cell r="O453">
            <v>0</v>
          </cell>
          <cell r="P453">
            <v>0</v>
          </cell>
          <cell r="Q453">
            <v>0</v>
          </cell>
          <cell r="R453">
            <v>0</v>
          </cell>
        </row>
        <row r="454">
          <cell r="B454" t="str">
            <v>Hyperchip</v>
          </cell>
          <cell r="C454">
            <v>0</v>
          </cell>
          <cell r="D454">
            <v>0</v>
          </cell>
          <cell r="E454">
            <v>0</v>
          </cell>
          <cell r="F454">
            <v>0</v>
          </cell>
          <cell r="G454">
            <v>0</v>
          </cell>
          <cell r="H454">
            <v>0</v>
          </cell>
          <cell r="I454">
            <v>0</v>
          </cell>
          <cell r="K454" t="str">
            <v>Hyperchip</v>
          </cell>
          <cell r="L454">
            <v>0</v>
          </cell>
          <cell r="M454">
            <v>0</v>
          </cell>
          <cell r="N454">
            <v>0</v>
          </cell>
          <cell r="O454">
            <v>0</v>
          </cell>
          <cell r="P454">
            <v>0</v>
          </cell>
          <cell r="Q454">
            <v>0</v>
          </cell>
          <cell r="R454">
            <v>0</v>
          </cell>
        </row>
        <row r="455">
          <cell r="B455" t="str">
            <v>Juniper</v>
          </cell>
          <cell r="C455">
            <v>41.8</v>
          </cell>
          <cell r="D455">
            <v>17</v>
          </cell>
          <cell r="E455">
            <v>23.3</v>
          </cell>
          <cell r="F455">
            <v>0</v>
          </cell>
          <cell r="G455">
            <v>0</v>
          </cell>
          <cell r="H455">
            <v>0</v>
          </cell>
          <cell r="I455">
            <v>82.1</v>
          </cell>
          <cell r="K455" t="str">
            <v>Juniper</v>
          </cell>
          <cell r="L455">
            <v>139</v>
          </cell>
          <cell r="M455">
            <v>212</v>
          </cell>
          <cell r="N455">
            <v>275</v>
          </cell>
          <cell r="O455">
            <v>0</v>
          </cell>
          <cell r="P455">
            <v>0</v>
          </cell>
          <cell r="Q455">
            <v>0</v>
          </cell>
          <cell r="R455">
            <v>626</v>
          </cell>
        </row>
        <row r="456">
          <cell r="B456" t="str">
            <v>Laurel Networks</v>
          </cell>
          <cell r="C456">
            <v>0</v>
          </cell>
          <cell r="D456">
            <v>0</v>
          </cell>
          <cell r="E456">
            <v>0</v>
          </cell>
          <cell r="F456">
            <v>0</v>
          </cell>
          <cell r="G456">
            <v>0</v>
          </cell>
          <cell r="H456">
            <v>0</v>
          </cell>
          <cell r="I456">
            <v>0</v>
          </cell>
          <cell r="K456" t="str">
            <v>Laurel Networks</v>
          </cell>
          <cell r="L456">
            <v>0</v>
          </cell>
          <cell r="M456">
            <v>0</v>
          </cell>
          <cell r="N456">
            <v>0</v>
          </cell>
          <cell r="O456">
            <v>0</v>
          </cell>
          <cell r="P456">
            <v>0</v>
          </cell>
          <cell r="Q456">
            <v>0</v>
          </cell>
          <cell r="R456">
            <v>0</v>
          </cell>
        </row>
        <row r="457">
          <cell r="B457" t="str">
            <v>Lucent</v>
          </cell>
          <cell r="C457">
            <v>0</v>
          </cell>
          <cell r="D457">
            <v>0</v>
          </cell>
          <cell r="E457">
            <v>0</v>
          </cell>
          <cell r="F457">
            <v>0</v>
          </cell>
          <cell r="G457">
            <v>0</v>
          </cell>
          <cell r="H457">
            <v>0</v>
          </cell>
          <cell r="I457">
            <v>0</v>
          </cell>
          <cell r="K457" t="str">
            <v>Lucent</v>
          </cell>
          <cell r="L457">
            <v>0</v>
          </cell>
          <cell r="M457">
            <v>0</v>
          </cell>
          <cell r="N457">
            <v>0</v>
          </cell>
          <cell r="O457">
            <v>0</v>
          </cell>
          <cell r="P457">
            <v>0</v>
          </cell>
          <cell r="Q457">
            <v>0</v>
          </cell>
          <cell r="R457">
            <v>0</v>
          </cell>
        </row>
        <row r="458">
          <cell r="B458" t="str">
            <v>NEC</v>
          </cell>
          <cell r="C458">
            <v>0</v>
          </cell>
          <cell r="D458">
            <v>0</v>
          </cell>
          <cell r="E458">
            <v>0</v>
          </cell>
          <cell r="F458">
            <v>0</v>
          </cell>
          <cell r="G458">
            <v>0</v>
          </cell>
          <cell r="H458">
            <v>0</v>
          </cell>
          <cell r="I458">
            <v>0</v>
          </cell>
          <cell r="K458" t="str">
            <v>NEC</v>
          </cell>
          <cell r="L458">
            <v>0</v>
          </cell>
          <cell r="M458">
            <v>0</v>
          </cell>
          <cell r="N458">
            <v>0</v>
          </cell>
          <cell r="O458">
            <v>0</v>
          </cell>
          <cell r="P458">
            <v>0</v>
          </cell>
          <cell r="Q458">
            <v>0</v>
          </cell>
          <cell r="R458">
            <v>0</v>
          </cell>
        </row>
        <row r="459">
          <cell r="B459" t="str">
            <v>Nokia Siemens Networks</v>
          </cell>
          <cell r="C459">
            <v>0</v>
          </cell>
          <cell r="D459">
            <v>0</v>
          </cell>
          <cell r="E459">
            <v>0</v>
          </cell>
          <cell r="F459">
            <v>0</v>
          </cell>
          <cell r="G459">
            <v>0</v>
          </cell>
          <cell r="H459">
            <v>0</v>
          </cell>
          <cell r="I459">
            <v>0</v>
          </cell>
          <cell r="K459" t="str">
            <v>Nokia Siemens Networks</v>
          </cell>
          <cell r="L459">
            <v>0</v>
          </cell>
          <cell r="M459">
            <v>0</v>
          </cell>
          <cell r="N459">
            <v>0</v>
          </cell>
          <cell r="O459">
            <v>0</v>
          </cell>
          <cell r="P459">
            <v>0</v>
          </cell>
          <cell r="Q459">
            <v>0</v>
          </cell>
          <cell r="R459">
            <v>0</v>
          </cell>
        </row>
        <row r="460">
          <cell r="B460" t="str">
            <v>Nortel</v>
          </cell>
          <cell r="C460">
            <v>0</v>
          </cell>
          <cell r="D460">
            <v>0</v>
          </cell>
          <cell r="E460">
            <v>13.8</v>
          </cell>
          <cell r="F460">
            <v>0</v>
          </cell>
          <cell r="G460">
            <v>8.3000000000000007</v>
          </cell>
          <cell r="H460">
            <v>48.2</v>
          </cell>
          <cell r="I460">
            <v>70.300000000000011</v>
          </cell>
          <cell r="K460" t="str">
            <v>Nortel</v>
          </cell>
          <cell r="L460">
            <v>0</v>
          </cell>
          <cell r="M460">
            <v>0</v>
          </cell>
          <cell r="N460">
            <v>70</v>
          </cell>
          <cell r="O460">
            <v>0</v>
          </cell>
          <cell r="P460">
            <v>48</v>
          </cell>
          <cell r="Q460">
            <v>182</v>
          </cell>
          <cell r="R460">
            <v>300</v>
          </cell>
        </row>
        <row r="461">
          <cell r="B461" t="str">
            <v>Procket</v>
          </cell>
          <cell r="C461">
            <v>0</v>
          </cell>
          <cell r="D461">
            <v>0</v>
          </cell>
          <cell r="E461">
            <v>0</v>
          </cell>
          <cell r="F461">
            <v>0</v>
          </cell>
          <cell r="G461">
            <v>0</v>
          </cell>
          <cell r="H461">
            <v>0</v>
          </cell>
          <cell r="I461">
            <v>0</v>
          </cell>
          <cell r="K461" t="str">
            <v>Procket</v>
          </cell>
          <cell r="L461">
            <v>0</v>
          </cell>
          <cell r="M461">
            <v>0</v>
          </cell>
          <cell r="N461">
            <v>0</v>
          </cell>
          <cell r="O461">
            <v>0</v>
          </cell>
          <cell r="P461">
            <v>0</v>
          </cell>
          <cell r="Q461">
            <v>0</v>
          </cell>
          <cell r="R461">
            <v>0</v>
          </cell>
        </row>
        <row r="462">
          <cell r="B462" t="str">
            <v>Quarry</v>
          </cell>
          <cell r="C462">
            <v>0</v>
          </cell>
          <cell r="D462">
            <v>0</v>
          </cell>
          <cell r="E462">
            <v>0</v>
          </cell>
          <cell r="F462">
            <v>0</v>
          </cell>
          <cell r="G462">
            <v>0</v>
          </cell>
          <cell r="H462">
            <v>0</v>
          </cell>
          <cell r="I462">
            <v>0</v>
          </cell>
          <cell r="K462" t="str">
            <v>Quarry</v>
          </cell>
          <cell r="L462">
            <v>0</v>
          </cell>
          <cell r="M462">
            <v>0</v>
          </cell>
          <cell r="N462">
            <v>0</v>
          </cell>
          <cell r="O462">
            <v>0</v>
          </cell>
          <cell r="P462">
            <v>0</v>
          </cell>
          <cell r="Q462">
            <v>0</v>
          </cell>
          <cell r="R462">
            <v>0</v>
          </cell>
        </row>
        <row r="463">
          <cell r="B463" t="str">
            <v>Redback</v>
          </cell>
          <cell r="C463">
            <v>0</v>
          </cell>
          <cell r="D463">
            <v>0</v>
          </cell>
          <cell r="E463">
            <v>0</v>
          </cell>
          <cell r="F463">
            <v>0</v>
          </cell>
          <cell r="G463">
            <v>0</v>
          </cell>
          <cell r="H463">
            <v>0</v>
          </cell>
          <cell r="I463">
            <v>0</v>
          </cell>
          <cell r="K463" t="str">
            <v>Redback</v>
          </cell>
          <cell r="L463">
            <v>0</v>
          </cell>
          <cell r="M463">
            <v>0</v>
          </cell>
          <cell r="N463">
            <v>0</v>
          </cell>
          <cell r="O463">
            <v>0</v>
          </cell>
          <cell r="P463">
            <v>0</v>
          </cell>
          <cell r="Q463">
            <v>0</v>
          </cell>
          <cell r="R463">
            <v>0</v>
          </cell>
        </row>
        <row r="464">
          <cell r="B464" t="str">
            <v>Riverstone</v>
          </cell>
          <cell r="C464">
            <v>0</v>
          </cell>
          <cell r="D464">
            <v>0</v>
          </cell>
          <cell r="E464">
            <v>0</v>
          </cell>
          <cell r="F464">
            <v>0</v>
          </cell>
          <cell r="G464">
            <v>0</v>
          </cell>
          <cell r="H464">
            <v>0</v>
          </cell>
          <cell r="I464">
            <v>0</v>
          </cell>
          <cell r="K464" t="str">
            <v>Riverstone</v>
          </cell>
          <cell r="L464">
            <v>0</v>
          </cell>
          <cell r="M464">
            <v>0</v>
          </cell>
          <cell r="N464">
            <v>0</v>
          </cell>
          <cell r="O464">
            <v>0</v>
          </cell>
          <cell r="P464">
            <v>0</v>
          </cell>
          <cell r="Q464">
            <v>0</v>
          </cell>
          <cell r="R464">
            <v>0</v>
          </cell>
        </row>
        <row r="465">
          <cell r="B465" t="str">
            <v>Tellabs</v>
          </cell>
          <cell r="C465">
            <v>0</v>
          </cell>
          <cell r="D465">
            <v>1.5</v>
          </cell>
          <cell r="E465">
            <v>0</v>
          </cell>
          <cell r="F465">
            <v>0</v>
          </cell>
          <cell r="G465">
            <v>0</v>
          </cell>
          <cell r="H465">
            <v>0</v>
          </cell>
          <cell r="I465">
            <v>1.5</v>
          </cell>
          <cell r="K465" t="str">
            <v>Tellabs</v>
          </cell>
          <cell r="L465">
            <v>0</v>
          </cell>
          <cell r="M465">
            <v>20</v>
          </cell>
          <cell r="N465">
            <v>0</v>
          </cell>
          <cell r="O465">
            <v>0</v>
          </cell>
          <cell r="P465">
            <v>0</v>
          </cell>
          <cell r="Q465">
            <v>0</v>
          </cell>
          <cell r="R465">
            <v>20</v>
          </cell>
        </row>
        <row r="466">
          <cell r="B466" t="str">
            <v>ZTE</v>
          </cell>
          <cell r="C466">
            <v>0</v>
          </cell>
          <cell r="D466">
            <v>0</v>
          </cell>
          <cell r="E466">
            <v>0</v>
          </cell>
          <cell r="F466">
            <v>0</v>
          </cell>
          <cell r="G466">
            <v>0</v>
          </cell>
          <cell r="H466">
            <v>0</v>
          </cell>
          <cell r="I466">
            <v>0</v>
          </cell>
          <cell r="K466" t="str">
            <v>ZTE</v>
          </cell>
          <cell r="L466">
            <v>0</v>
          </cell>
          <cell r="M466">
            <v>0</v>
          </cell>
          <cell r="N466">
            <v>0</v>
          </cell>
          <cell r="O466">
            <v>0</v>
          </cell>
          <cell r="P466">
            <v>0</v>
          </cell>
          <cell r="Q466">
            <v>0</v>
          </cell>
          <cell r="R466">
            <v>0</v>
          </cell>
        </row>
        <row r="467">
          <cell r="B467" t="str">
            <v>Other</v>
          </cell>
          <cell r="C467">
            <v>0.3</v>
          </cell>
          <cell r="D467">
            <v>0</v>
          </cell>
          <cell r="E467">
            <v>0.4</v>
          </cell>
          <cell r="F467">
            <v>0</v>
          </cell>
          <cell r="G467">
            <v>0</v>
          </cell>
          <cell r="H467">
            <v>0</v>
          </cell>
          <cell r="I467">
            <v>0.7</v>
          </cell>
          <cell r="K467" t="str">
            <v>Other</v>
          </cell>
          <cell r="L467">
            <v>2</v>
          </cell>
          <cell r="M467">
            <v>0</v>
          </cell>
          <cell r="N467">
            <v>0</v>
          </cell>
          <cell r="O467">
            <v>0</v>
          </cell>
          <cell r="P467">
            <v>0</v>
          </cell>
          <cell r="Q467">
            <v>0</v>
          </cell>
          <cell r="R467">
            <v>2</v>
          </cell>
        </row>
        <row r="468">
          <cell r="B468" t="str">
            <v>Total</v>
          </cell>
          <cell r="C468">
            <v>176.60000000000002</v>
          </cell>
          <cell r="D468">
            <v>122.7</v>
          </cell>
          <cell r="E468">
            <v>86.2</v>
          </cell>
          <cell r="F468">
            <v>0</v>
          </cell>
          <cell r="G468">
            <v>164.3</v>
          </cell>
          <cell r="H468">
            <v>215.2</v>
          </cell>
          <cell r="I468">
            <v>765</v>
          </cell>
          <cell r="K468" t="str">
            <v>Total</v>
          </cell>
          <cell r="L468">
            <v>498</v>
          </cell>
          <cell r="M468">
            <v>2436</v>
          </cell>
          <cell r="N468">
            <v>1663</v>
          </cell>
          <cell r="O468">
            <v>0</v>
          </cell>
          <cell r="P468">
            <v>4701</v>
          </cell>
          <cell r="Q468">
            <v>1457</v>
          </cell>
          <cell r="R468">
            <v>10755</v>
          </cell>
        </row>
        <row r="472">
          <cell r="B472" t="str">
            <v>Vendor</v>
          </cell>
          <cell r="C472" t="str">
            <v>Core IP/MPLS</v>
          </cell>
          <cell r="D472" t="str">
            <v xml:space="preserve">Edge IP/MPLS </v>
          </cell>
          <cell r="E472" t="str">
            <v>Subscriber Service Router</v>
          </cell>
          <cell r="F472" t="str">
            <v>BRAS</v>
          </cell>
          <cell r="G472" t="str">
            <v>IP/Ethernet</v>
          </cell>
          <cell r="H472" t="str">
            <v>ATM/MPLS</v>
          </cell>
          <cell r="I472" t="str">
            <v>Total IPS</v>
          </cell>
          <cell r="K472" t="str">
            <v>Vendor</v>
          </cell>
          <cell r="L472" t="str">
            <v>Core IP/MPLS</v>
          </cell>
          <cell r="M472" t="str">
            <v>Edge IP/MPLS</v>
          </cell>
          <cell r="N472" t="str">
            <v>Subscriber Service Router</v>
          </cell>
          <cell r="O472" t="str">
            <v>BRAS</v>
          </cell>
          <cell r="P472" t="str">
            <v>IP/Ethernet</v>
          </cell>
          <cell r="Q472" t="str">
            <v>ATM/MPLS</v>
          </cell>
          <cell r="R472" t="str">
            <v>Total IPS</v>
          </cell>
        </row>
        <row r="473">
          <cell r="B473" t="str">
            <v>Alaxala Networks</v>
          </cell>
          <cell r="I473">
            <v>0</v>
          </cell>
          <cell r="K473" t="str">
            <v>Alaxala Networks</v>
          </cell>
          <cell r="R473">
            <v>0</v>
          </cell>
        </row>
        <row r="474">
          <cell r="B474" t="str">
            <v>Alcatel-Lucent</v>
          </cell>
          <cell r="C474">
            <v>0</v>
          </cell>
          <cell r="D474">
            <v>1</v>
          </cell>
          <cell r="E474">
            <v>0</v>
          </cell>
          <cell r="F474">
            <v>0</v>
          </cell>
          <cell r="G474">
            <v>4</v>
          </cell>
          <cell r="H474">
            <v>92</v>
          </cell>
          <cell r="I474">
            <v>97</v>
          </cell>
          <cell r="K474" t="str">
            <v>Alcatel-Lucent</v>
          </cell>
          <cell r="L474">
            <v>0</v>
          </cell>
          <cell r="M474">
            <v>8</v>
          </cell>
          <cell r="N474">
            <v>0</v>
          </cell>
          <cell r="O474">
            <v>0</v>
          </cell>
          <cell r="P474">
            <v>164</v>
          </cell>
          <cell r="Q474">
            <v>728</v>
          </cell>
          <cell r="R474">
            <v>900</v>
          </cell>
        </row>
        <row r="475">
          <cell r="B475" t="str">
            <v>Atrica</v>
          </cell>
          <cell r="I475">
            <v>0</v>
          </cell>
          <cell r="K475" t="str">
            <v>Atrica</v>
          </cell>
          <cell r="R475">
            <v>0</v>
          </cell>
        </row>
        <row r="476">
          <cell r="B476" t="str">
            <v>Avici</v>
          </cell>
          <cell r="C476">
            <v>4.4000000000000004</v>
          </cell>
          <cell r="D476">
            <v>0</v>
          </cell>
          <cell r="E476">
            <v>0</v>
          </cell>
          <cell r="F476">
            <v>0</v>
          </cell>
          <cell r="G476">
            <v>0</v>
          </cell>
          <cell r="H476">
            <v>0</v>
          </cell>
          <cell r="I476">
            <v>4.4000000000000004</v>
          </cell>
          <cell r="K476" t="str">
            <v>Avici</v>
          </cell>
          <cell r="L476">
            <v>6</v>
          </cell>
          <cell r="M476">
            <v>0</v>
          </cell>
          <cell r="N476">
            <v>0</v>
          </cell>
          <cell r="O476">
            <v>0</v>
          </cell>
          <cell r="P476">
            <v>0</v>
          </cell>
          <cell r="Q476">
            <v>0</v>
          </cell>
          <cell r="R476">
            <v>6</v>
          </cell>
        </row>
        <row r="477">
          <cell r="B477" t="str">
            <v>Brocade</v>
          </cell>
          <cell r="C477">
            <v>0</v>
          </cell>
          <cell r="D477">
            <v>0</v>
          </cell>
          <cell r="E477">
            <v>0</v>
          </cell>
          <cell r="F477">
            <v>0</v>
          </cell>
          <cell r="G477">
            <v>7</v>
          </cell>
          <cell r="H477">
            <v>0</v>
          </cell>
          <cell r="I477">
            <v>7</v>
          </cell>
          <cell r="K477" t="str">
            <v>Brocade</v>
          </cell>
          <cell r="L477">
            <v>0</v>
          </cell>
          <cell r="M477">
            <v>0</v>
          </cell>
          <cell r="N477">
            <v>0</v>
          </cell>
          <cell r="O477">
            <v>0</v>
          </cell>
          <cell r="P477">
            <v>229</v>
          </cell>
          <cell r="Q477">
            <v>0</v>
          </cell>
          <cell r="R477">
            <v>229</v>
          </cell>
        </row>
        <row r="478">
          <cell r="B478" t="str">
            <v>Caspian</v>
          </cell>
          <cell r="C478">
            <v>0</v>
          </cell>
          <cell r="D478">
            <v>0</v>
          </cell>
          <cell r="E478">
            <v>0</v>
          </cell>
          <cell r="F478">
            <v>0</v>
          </cell>
          <cell r="G478">
            <v>0</v>
          </cell>
          <cell r="H478">
            <v>0</v>
          </cell>
          <cell r="I478">
            <v>0</v>
          </cell>
          <cell r="K478" t="str">
            <v>Caspian</v>
          </cell>
          <cell r="L478">
            <v>0</v>
          </cell>
          <cell r="M478">
            <v>0</v>
          </cell>
          <cell r="N478">
            <v>0</v>
          </cell>
          <cell r="O478">
            <v>0</v>
          </cell>
          <cell r="P478">
            <v>0</v>
          </cell>
          <cell r="Q478">
            <v>0</v>
          </cell>
          <cell r="R478">
            <v>0</v>
          </cell>
        </row>
        <row r="479">
          <cell r="B479" t="str">
            <v>Chiaro</v>
          </cell>
          <cell r="C479">
            <v>0</v>
          </cell>
          <cell r="D479">
            <v>0</v>
          </cell>
          <cell r="E479">
            <v>0</v>
          </cell>
          <cell r="F479">
            <v>0</v>
          </cell>
          <cell r="G479">
            <v>0</v>
          </cell>
          <cell r="H479">
            <v>0</v>
          </cell>
          <cell r="I479">
            <v>0</v>
          </cell>
          <cell r="K479" t="str">
            <v>Chiaro</v>
          </cell>
          <cell r="L479">
            <v>0</v>
          </cell>
          <cell r="M479">
            <v>0</v>
          </cell>
          <cell r="N479">
            <v>0</v>
          </cell>
          <cell r="O479">
            <v>0</v>
          </cell>
          <cell r="P479">
            <v>0</v>
          </cell>
          <cell r="Q479">
            <v>0</v>
          </cell>
          <cell r="R479">
            <v>0</v>
          </cell>
        </row>
        <row r="480">
          <cell r="B480" t="str">
            <v>Ciena</v>
          </cell>
          <cell r="C480">
            <v>0</v>
          </cell>
          <cell r="D480">
            <v>0</v>
          </cell>
          <cell r="E480">
            <v>0</v>
          </cell>
          <cell r="F480">
            <v>0</v>
          </cell>
          <cell r="G480">
            <v>0</v>
          </cell>
          <cell r="H480">
            <v>3</v>
          </cell>
          <cell r="I480">
            <v>3</v>
          </cell>
          <cell r="K480" t="str">
            <v>Ciena</v>
          </cell>
          <cell r="L480">
            <v>0</v>
          </cell>
          <cell r="M480">
            <v>0</v>
          </cell>
          <cell r="N480">
            <v>0</v>
          </cell>
          <cell r="O480">
            <v>0</v>
          </cell>
          <cell r="P480">
            <v>0</v>
          </cell>
          <cell r="Q480">
            <v>39</v>
          </cell>
          <cell r="R480">
            <v>39</v>
          </cell>
        </row>
        <row r="481">
          <cell r="B481" t="str">
            <v>Cisco</v>
          </cell>
          <cell r="C481">
            <v>119</v>
          </cell>
          <cell r="D481">
            <v>99.8</v>
          </cell>
          <cell r="E481">
            <v>37.299999999999997</v>
          </cell>
          <cell r="F481">
            <v>0</v>
          </cell>
          <cell r="G481">
            <v>118</v>
          </cell>
          <cell r="H481">
            <v>37.4</v>
          </cell>
          <cell r="I481">
            <v>411.5</v>
          </cell>
          <cell r="K481" t="str">
            <v>Cisco</v>
          </cell>
          <cell r="L481">
            <v>356</v>
          </cell>
          <cell r="M481">
            <v>3531</v>
          </cell>
          <cell r="N481">
            <v>1230</v>
          </cell>
          <cell r="O481">
            <v>0</v>
          </cell>
          <cell r="P481">
            <v>4137</v>
          </cell>
          <cell r="Q481">
            <v>257</v>
          </cell>
          <cell r="R481">
            <v>9511</v>
          </cell>
        </row>
        <row r="482">
          <cell r="B482" t="str">
            <v>Cosine</v>
          </cell>
          <cell r="C482">
            <v>0</v>
          </cell>
          <cell r="D482">
            <v>0</v>
          </cell>
          <cell r="E482">
            <v>1.9</v>
          </cell>
          <cell r="F482">
            <v>0</v>
          </cell>
          <cell r="G482">
            <v>0</v>
          </cell>
          <cell r="H482">
            <v>0</v>
          </cell>
          <cell r="I482">
            <v>1.9</v>
          </cell>
          <cell r="K482" t="str">
            <v>Cosine</v>
          </cell>
          <cell r="L482">
            <v>0</v>
          </cell>
          <cell r="M482">
            <v>0</v>
          </cell>
          <cell r="N482">
            <v>8</v>
          </cell>
          <cell r="O482">
            <v>0</v>
          </cell>
          <cell r="P482">
            <v>0</v>
          </cell>
          <cell r="Q482">
            <v>0</v>
          </cell>
          <cell r="R482">
            <v>8</v>
          </cell>
        </row>
        <row r="483">
          <cell r="B483" t="str">
            <v>ECI Telecom</v>
          </cell>
          <cell r="C483">
            <v>0</v>
          </cell>
          <cell r="D483">
            <v>0</v>
          </cell>
          <cell r="E483">
            <v>0</v>
          </cell>
          <cell r="F483">
            <v>0</v>
          </cell>
          <cell r="G483">
            <v>0</v>
          </cell>
          <cell r="H483">
            <v>0</v>
          </cell>
          <cell r="I483">
            <v>0</v>
          </cell>
          <cell r="K483" t="str">
            <v>ECI Telecom</v>
          </cell>
          <cell r="L483">
            <v>0</v>
          </cell>
          <cell r="M483">
            <v>0</v>
          </cell>
          <cell r="N483">
            <v>0</v>
          </cell>
          <cell r="O483">
            <v>0</v>
          </cell>
          <cell r="P483">
            <v>0</v>
          </cell>
          <cell r="Q483">
            <v>0</v>
          </cell>
          <cell r="R483">
            <v>0</v>
          </cell>
        </row>
        <row r="484">
          <cell r="B484" t="str">
            <v>Equipe</v>
          </cell>
          <cell r="C484">
            <v>0</v>
          </cell>
          <cell r="D484">
            <v>0</v>
          </cell>
          <cell r="E484">
            <v>0</v>
          </cell>
          <cell r="F484">
            <v>0</v>
          </cell>
          <cell r="G484">
            <v>0</v>
          </cell>
          <cell r="H484">
            <v>0</v>
          </cell>
          <cell r="I484">
            <v>0</v>
          </cell>
          <cell r="K484" t="str">
            <v>Equipe</v>
          </cell>
          <cell r="L484">
            <v>0</v>
          </cell>
          <cell r="M484">
            <v>0</v>
          </cell>
          <cell r="N484">
            <v>0</v>
          </cell>
          <cell r="O484">
            <v>0</v>
          </cell>
          <cell r="P484">
            <v>0</v>
          </cell>
          <cell r="Q484">
            <v>0</v>
          </cell>
          <cell r="R484">
            <v>0</v>
          </cell>
        </row>
        <row r="485">
          <cell r="B485" t="str">
            <v>Ericsson</v>
          </cell>
          <cell r="C485">
            <v>0</v>
          </cell>
          <cell r="D485">
            <v>0</v>
          </cell>
          <cell r="E485">
            <v>10</v>
          </cell>
          <cell r="F485">
            <v>0</v>
          </cell>
          <cell r="G485">
            <v>0</v>
          </cell>
          <cell r="H485">
            <v>14</v>
          </cell>
          <cell r="I485">
            <v>24</v>
          </cell>
          <cell r="K485" t="str">
            <v>Ericsson</v>
          </cell>
          <cell r="L485">
            <v>0</v>
          </cell>
          <cell r="M485">
            <v>0</v>
          </cell>
          <cell r="N485">
            <v>91</v>
          </cell>
          <cell r="O485">
            <v>0</v>
          </cell>
          <cell r="P485">
            <v>0</v>
          </cell>
          <cell r="Q485">
            <v>71</v>
          </cell>
          <cell r="R485">
            <v>162</v>
          </cell>
        </row>
        <row r="486">
          <cell r="B486" t="str">
            <v>Extreme</v>
          </cell>
          <cell r="C486">
            <v>0</v>
          </cell>
          <cell r="D486">
            <v>0</v>
          </cell>
          <cell r="E486">
            <v>0</v>
          </cell>
          <cell r="F486">
            <v>0</v>
          </cell>
          <cell r="G486">
            <v>5.9</v>
          </cell>
          <cell r="H486">
            <v>0</v>
          </cell>
          <cell r="I486">
            <v>5.9</v>
          </cell>
          <cell r="K486" t="str">
            <v>Extreme</v>
          </cell>
          <cell r="L486">
            <v>0</v>
          </cell>
          <cell r="M486">
            <v>0</v>
          </cell>
          <cell r="N486">
            <v>0</v>
          </cell>
          <cell r="O486">
            <v>0</v>
          </cell>
          <cell r="P486">
            <v>232</v>
          </cell>
          <cell r="Q486">
            <v>0</v>
          </cell>
          <cell r="R486">
            <v>232</v>
          </cell>
        </row>
        <row r="487">
          <cell r="B487" t="str">
            <v>Force10</v>
          </cell>
          <cell r="C487">
            <v>0</v>
          </cell>
          <cell r="D487">
            <v>0</v>
          </cell>
          <cell r="E487">
            <v>0</v>
          </cell>
          <cell r="F487">
            <v>0</v>
          </cell>
          <cell r="G487">
            <v>0.6</v>
          </cell>
          <cell r="H487">
            <v>0</v>
          </cell>
          <cell r="I487">
            <v>0.6</v>
          </cell>
          <cell r="K487" t="str">
            <v>Force10</v>
          </cell>
          <cell r="L487">
            <v>0</v>
          </cell>
          <cell r="M487">
            <v>0</v>
          </cell>
          <cell r="N487">
            <v>0</v>
          </cell>
          <cell r="O487">
            <v>0</v>
          </cell>
          <cell r="P487">
            <v>17</v>
          </cell>
          <cell r="Q487">
            <v>0</v>
          </cell>
          <cell r="R487">
            <v>17</v>
          </cell>
        </row>
        <row r="488">
          <cell r="B488" t="str">
            <v>Fujitsu</v>
          </cell>
          <cell r="C488">
            <v>0</v>
          </cell>
          <cell r="D488">
            <v>0</v>
          </cell>
          <cell r="E488">
            <v>0</v>
          </cell>
          <cell r="F488">
            <v>0</v>
          </cell>
          <cell r="G488">
            <v>0</v>
          </cell>
          <cell r="H488">
            <v>0</v>
          </cell>
          <cell r="I488">
            <v>0</v>
          </cell>
          <cell r="K488" t="str">
            <v>Fujitsu</v>
          </cell>
          <cell r="L488">
            <v>0</v>
          </cell>
          <cell r="M488">
            <v>0</v>
          </cell>
          <cell r="N488">
            <v>0</v>
          </cell>
          <cell r="O488">
            <v>0</v>
          </cell>
          <cell r="P488">
            <v>0</v>
          </cell>
          <cell r="Q488">
            <v>0</v>
          </cell>
          <cell r="R488">
            <v>0</v>
          </cell>
        </row>
        <row r="489">
          <cell r="B489" t="str">
            <v>Hammerhead Systems</v>
          </cell>
          <cell r="C489">
            <v>0</v>
          </cell>
          <cell r="D489">
            <v>0</v>
          </cell>
          <cell r="E489">
            <v>0</v>
          </cell>
          <cell r="F489">
            <v>0</v>
          </cell>
          <cell r="G489">
            <v>0</v>
          </cell>
          <cell r="H489">
            <v>0</v>
          </cell>
          <cell r="I489">
            <v>0</v>
          </cell>
          <cell r="K489" t="str">
            <v>Hammerhead Systems</v>
          </cell>
          <cell r="L489">
            <v>0</v>
          </cell>
          <cell r="M489">
            <v>0</v>
          </cell>
          <cell r="N489">
            <v>0</v>
          </cell>
          <cell r="O489">
            <v>0</v>
          </cell>
          <cell r="P489">
            <v>0</v>
          </cell>
          <cell r="Q489">
            <v>0</v>
          </cell>
          <cell r="R489">
            <v>0</v>
          </cell>
        </row>
        <row r="490">
          <cell r="B490" t="str">
            <v>Hitachi</v>
          </cell>
          <cell r="C490">
            <v>0</v>
          </cell>
          <cell r="D490">
            <v>0</v>
          </cell>
          <cell r="E490">
            <v>0</v>
          </cell>
          <cell r="F490">
            <v>0</v>
          </cell>
          <cell r="G490">
            <v>0</v>
          </cell>
          <cell r="H490">
            <v>0</v>
          </cell>
          <cell r="I490">
            <v>0</v>
          </cell>
          <cell r="K490" t="str">
            <v>Hitachi</v>
          </cell>
          <cell r="L490">
            <v>0</v>
          </cell>
          <cell r="M490">
            <v>0</v>
          </cell>
          <cell r="N490">
            <v>0</v>
          </cell>
          <cell r="O490">
            <v>0</v>
          </cell>
          <cell r="P490">
            <v>0</v>
          </cell>
          <cell r="Q490">
            <v>0</v>
          </cell>
          <cell r="R490">
            <v>0</v>
          </cell>
        </row>
        <row r="491">
          <cell r="B491" t="str">
            <v>Hitachi Cable</v>
          </cell>
          <cell r="C491">
            <v>0</v>
          </cell>
          <cell r="D491">
            <v>0</v>
          </cell>
          <cell r="E491">
            <v>0</v>
          </cell>
          <cell r="F491">
            <v>0</v>
          </cell>
          <cell r="G491">
            <v>0</v>
          </cell>
          <cell r="H491">
            <v>0</v>
          </cell>
          <cell r="I491">
            <v>0</v>
          </cell>
          <cell r="K491" t="str">
            <v>Hitachi Cable</v>
          </cell>
          <cell r="L491">
            <v>0</v>
          </cell>
          <cell r="M491">
            <v>0</v>
          </cell>
          <cell r="N491">
            <v>0</v>
          </cell>
          <cell r="O491">
            <v>0</v>
          </cell>
          <cell r="P491">
            <v>0</v>
          </cell>
          <cell r="Q491">
            <v>0</v>
          </cell>
          <cell r="R491">
            <v>0</v>
          </cell>
        </row>
        <row r="492">
          <cell r="B492" t="str">
            <v>Huawei</v>
          </cell>
          <cell r="C492">
            <v>0</v>
          </cell>
          <cell r="D492">
            <v>0</v>
          </cell>
          <cell r="E492">
            <v>0</v>
          </cell>
          <cell r="F492">
            <v>0</v>
          </cell>
          <cell r="G492">
            <v>0</v>
          </cell>
          <cell r="H492">
            <v>0</v>
          </cell>
          <cell r="I492">
            <v>0</v>
          </cell>
          <cell r="K492" t="str">
            <v>Huawei</v>
          </cell>
          <cell r="L492">
            <v>0</v>
          </cell>
          <cell r="M492">
            <v>0</v>
          </cell>
          <cell r="N492">
            <v>0</v>
          </cell>
          <cell r="O492">
            <v>0</v>
          </cell>
          <cell r="P492">
            <v>0</v>
          </cell>
          <cell r="Q492">
            <v>0</v>
          </cell>
          <cell r="R492">
            <v>0</v>
          </cell>
        </row>
        <row r="493">
          <cell r="B493" t="str">
            <v>Hyperchip</v>
          </cell>
          <cell r="C493">
            <v>0</v>
          </cell>
          <cell r="D493">
            <v>0</v>
          </cell>
          <cell r="E493">
            <v>0</v>
          </cell>
          <cell r="F493">
            <v>0</v>
          </cell>
          <cell r="G493">
            <v>0</v>
          </cell>
          <cell r="H493">
            <v>0</v>
          </cell>
          <cell r="I493">
            <v>0</v>
          </cell>
          <cell r="K493" t="str">
            <v>Hyperchip</v>
          </cell>
          <cell r="L493">
            <v>0</v>
          </cell>
          <cell r="M493">
            <v>0</v>
          </cell>
          <cell r="N493">
            <v>0</v>
          </cell>
          <cell r="O493">
            <v>0</v>
          </cell>
          <cell r="P493">
            <v>0</v>
          </cell>
          <cell r="Q493">
            <v>0</v>
          </cell>
          <cell r="R493">
            <v>0</v>
          </cell>
        </row>
        <row r="494">
          <cell r="B494" t="str">
            <v>Juniper</v>
          </cell>
          <cell r="C494">
            <v>40</v>
          </cell>
          <cell r="D494">
            <v>20.399999999999999</v>
          </cell>
          <cell r="E494">
            <v>20.9</v>
          </cell>
          <cell r="F494">
            <v>0</v>
          </cell>
          <cell r="G494">
            <v>0</v>
          </cell>
          <cell r="H494">
            <v>0</v>
          </cell>
          <cell r="I494">
            <v>81.3</v>
          </cell>
          <cell r="K494" t="str">
            <v>Juniper</v>
          </cell>
          <cell r="L494">
            <v>131</v>
          </cell>
          <cell r="M494">
            <v>204</v>
          </cell>
          <cell r="N494">
            <v>189</v>
          </cell>
          <cell r="O494">
            <v>0</v>
          </cell>
          <cell r="P494">
            <v>0</v>
          </cell>
          <cell r="Q494">
            <v>0</v>
          </cell>
          <cell r="R494">
            <v>524</v>
          </cell>
        </row>
        <row r="495">
          <cell r="B495" t="str">
            <v>Laurel Networks</v>
          </cell>
          <cell r="C495">
            <v>0</v>
          </cell>
          <cell r="D495">
            <v>0</v>
          </cell>
          <cell r="E495">
            <v>0</v>
          </cell>
          <cell r="F495">
            <v>0</v>
          </cell>
          <cell r="G495">
            <v>0</v>
          </cell>
          <cell r="H495">
            <v>0</v>
          </cell>
          <cell r="I495">
            <v>0</v>
          </cell>
          <cell r="K495" t="str">
            <v>Laurel Networks</v>
          </cell>
          <cell r="L495">
            <v>0</v>
          </cell>
          <cell r="M495">
            <v>0</v>
          </cell>
          <cell r="N495">
            <v>0</v>
          </cell>
          <cell r="O495">
            <v>0</v>
          </cell>
          <cell r="P495">
            <v>0</v>
          </cell>
          <cell r="Q495">
            <v>0</v>
          </cell>
          <cell r="R495">
            <v>0</v>
          </cell>
        </row>
        <row r="496">
          <cell r="B496" t="str">
            <v>Lucent</v>
          </cell>
          <cell r="C496">
            <v>0</v>
          </cell>
          <cell r="D496">
            <v>0</v>
          </cell>
          <cell r="E496">
            <v>0</v>
          </cell>
          <cell r="F496">
            <v>0</v>
          </cell>
          <cell r="G496">
            <v>0</v>
          </cell>
          <cell r="H496">
            <v>0</v>
          </cell>
          <cell r="I496">
            <v>0</v>
          </cell>
          <cell r="K496" t="str">
            <v>Lucent</v>
          </cell>
          <cell r="L496">
            <v>0</v>
          </cell>
          <cell r="M496">
            <v>0</v>
          </cell>
          <cell r="N496">
            <v>0</v>
          </cell>
          <cell r="O496">
            <v>0</v>
          </cell>
          <cell r="P496">
            <v>0</v>
          </cell>
          <cell r="Q496">
            <v>0</v>
          </cell>
          <cell r="R496">
            <v>0</v>
          </cell>
        </row>
        <row r="497">
          <cell r="B497" t="str">
            <v>NEC</v>
          </cell>
          <cell r="C497">
            <v>0</v>
          </cell>
          <cell r="D497">
            <v>0</v>
          </cell>
          <cell r="E497">
            <v>0</v>
          </cell>
          <cell r="F497">
            <v>0</v>
          </cell>
          <cell r="G497">
            <v>0</v>
          </cell>
          <cell r="H497">
            <v>0</v>
          </cell>
          <cell r="I497">
            <v>0</v>
          </cell>
          <cell r="K497" t="str">
            <v>NEC</v>
          </cell>
          <cell r="L497">
            <v>0</v>
          </cell>
          <cell r="M497">
            <v>0</v>
          </cell>
          <cell r="N497">
            <v>0</v>
          </cell>
          <cell r="O497">
            <v>0</v>
          </cell>
          <cell r="P497">
            <v>0</v>
          </cell>
          <cell r="Q497">
            <v>0</v>
          </cell>
          <cell r="R497">
            <v>0</v>
          </cell>
        </row>
        <row r="498">
          <cell r="B498" t="str">
            <v>Nokia Siemens Networks</v>
          </cell>
          <cell r="C498">
            <v>0</v>
          </cell>
          <cell r="D498">
            <v>0</v>
          </cell>
          <cell r="E498">
            <v>0</v>
          </cell>
          <cell r="F498">
            <v>0</v>
          </cell>
          <cell r="G498">
            <v>0</v>
          </cell>
          <cell r="H498">
            <v>0</v>
          </cell>
          <cell r="I498">
            <v>0</v>
          </cell>
          <cell r="K498" t="str">
            <v>Nokia Siemens Networks</v>
          </cell>
          <cell r="L498">
            <v>0</v>
          </cell>
          <cell r="M498">
            <v>0</v>
          </cell>
          <cell r="N498">
            <v>0</v>
          </cell>
          <cell r="O498">
            <v>0</v>
          </cell>
          <cell r="P498">
            <v>0</v>
          </cell>
          <cell r="Q498">
            <v>0</v>
          </cell>
          <cell r="R498">
            <v>0</v>
          </cell>
        </row>
        <row r="499">
          <cell r="B499" t="str">
            <v>Nortel</v>
          </cell>
          <cell r="C499">
            <v>0</v>
          </cell>
          <cell r="D499">
            <v>0</v>
          </cell>
          <cell r="E499">
            <v>4.9000000000000004</v>
          </cell>
          <cell r="F499">
            <v>0</v>
          </cell>
          <cell r="G499">
            <v>7.4</v>
          </cell>
          <cell r="H499">
            <v>18.2</v>
          </cell>
          <cell r="I499">
            <v>30.5</v>
          </cell>
          <cell r="K499" t="str">
            <v>Nortel</v>
          </cell>
          <cell r="L499">
            <v>0</v>
          </cell>
          <cell r="M499">
            <v>0</v>
          </cell>
          <cell r="N499">
            <v>27</v>
          </cell>
          <cell r="O499">
            <v>0</v>
          </cell>
          <cell r="P499">
            <v>251</v>
          </cell>
          <cell r="Q499">
            <v>64</v>
          </cell>
          <cell r="R499">
            <v>342</v>
          </cell>
        </row>
        <row r="500">
          <cell r="B500" t="str">
            <v>Procket</v>
          </cell>
          <cell r="C500">
            <v>0</v>
          </cell>
          <cell r="D500">
            <v>0</v>
          </cell>
          <cell r="E500">
            <v>0</v>
          </cell>
          <cell r="F500">
            <v>0</v>
          </cell>
          <cell r="G500">
            <v>0</v>
          </cell>
          <cell r="H500">
            <v>0</v>
          </cell>
          <cell r="I500">
            <v>0</v>
          </cell>
          <cell r="K500" t="str">
            <v>Procket</v>
          </cell>
          <cell r="L500">
            <v>1</v>
          </cell>
          <cell r="M500">
            <v>0</v>
          </cell>
          <cell r="N500">
            <v>0</v>
          </cell>
          <cell r="O500">
            <v>0</v>
          </cell>
          <cell r="P500">
            <v>0</v>
          </cell>
          <cell r="Q500">
            <v>0</v>
          </cell>
          <cell r="R500">
            <v>1</v>
          </cell>
        </row>
        <row r="501">
          <cell r="B501" t="str">
            <v>Quarry</v>
          </cell>
          <cell r="C501">
            <v>0</v>
          </cell>
          <cell r="D501">
            <v>0</v>
          </cell>
          <cell r="E501">
            <v>0</v>
          </cell>
          <cell r="F501">
            <v>0</v>
          </cell>
          <cell r="G501">
            <v>0</v>
          </cell>
          <cell r="H501">
            <v>0</v>
          </cell>
          <cell r="I501">
            <v>0</v>
          </cell>
          <cell r="K501" t="str">
            <v>Quarry</v>
          </cell>
          <cell r="L501">
            <v>0</v>
          </cell>
          <cell r="M501">
            <v>0</v>
          </cell>
          <cell r="N501">
            <v>0</v>
          </cell>
          <cell r="O501">
            <v>0</v>
          </cell>
          <cell r="P501">
            <v>0</v>
          </cell>
          <cell r="Q501">
            <v>0</v>
          </cell>
          <cell r="R501">
            <v>0</v>
          </cell>
        </row>
        <row r="502">
          <cell r="B502" t="str">
            <v>Redback</v>
          </cell>
          <cell r="C502">
            <v>0</v>
          </cell>
          <cell r="D502">
            <v>0</v>
          </cell>
          <cell r="E502">
            <v>0</v>
          </cell>
          <cell r="F502">
            <v>0</v>
          </cell>
          <cell r="G502">
            <v>0</v>
          </cell>
          <cell r="H502">
            <v>0</v>
          </cell>
          <cell r="I502">
            <v>0</v>
          </cell>
          <cell r="K502" t="str">
            <v>Redback</v>
          </cell>
          <cell r="L502">
            <v>0</v>
          </cell>
          <cell r="M502">
            <v>0</v>
          </cell>
          <cell r="N502">
            <v>0</v>
          </cell>
          <cell r="O502">
            <v>0</v>
          </cell>
          <cell r="P502">
            <v>0</v>
          </cell>
          <cell r="Q502">
            <v>0</v>
          </cell>
          <cell r="R502">
            <v>0</v>
          </cell>
        </row>
        <row r="503">
          <cell r="B503" t="str">
            <v>Riverstone</v>
          </cell>
          <cell r="C503">
            <v>0</v>
          </cell>
          <cell r="D503">
            <v>0</v>
          </cell>
          <cell r="E503">
            <v>0</v>
          </cell>
          <cell r="F503">
            <v>0</v>
          </cell>
          <cell r="G503">
            <v>0</v>
          </cell>
          <cell r="H503">
            <v>0</v>
          </cell>
          <cell r="I503">
            <v>0</v>
          </cell>
          <cell r="K503" t="str">
            <v>Riverstone</v>
          </cell>
          <cell r="L503">
            <v>0</v>
          </cell>
          <cell r="M503">
            <v>0</v>
          </cell>
          <cell r="N503">
            <v>0</v>
          </cell>
          <cell r="O503">
            <v>0</v>
          </cell>
          <cell r="P503">
            <v>0</v>
          </cell>
          <cell r="Q503">
            <v>0</v>
          </cell>
          <cell r="R503">
            <v>0</v>
          </cell>
        </row>
        <row r="504">
          <cell r="B504" t="str">
            <v>Tellabs</v>
          </cell>
          <cell r="C504">
            <v>0</v>
          </cell>
          <cell r="D504">
            <v>2</v>
          </cell>
          <cell r="E504">
            <v>0</v>
          </cell>
          <cell r="F504">
            <v>0</v>
          </cell>
          <cell r="G504">
            <v>0</v>
          </cell>
          <cell r="H504">
            <v>0</v>
          </cell>
          <cell r="I504">
            <v>2</v>
          </cell>
          <cell r="K504" t="str">
            <v>Tellabs</v>
          </cell>
          <cell r="L504">
            <v>0</v>
          </cell>
          <cell r="M504">
            <v>26</v>
          </cell>
          <cell r="N504">
            <v>0</v>
          </cell>
          <cell r="O504">
            <v>0</v>
          </cell>
          <cell r="P504">
            <v>0</v>
          </cell>
          <cell r="Q504">
            <v>0</v>
          </cell>
          <cell r="R504">
            <v>26</v>
          </cell>
        </row>
        <row r="505">
          <cell r="B505" t="str">
            <v>ZTE</v>
          </cell>
          <cell r="C505">
            <v>0</v>
          </cell>
          <cell r="D505">
            <v>0</v>
          </cell>
          <cell r="E505">
            <v>0</v>
          </cell>
          <cell r="F505">
            <v>0</v>
          </cell>
          <cell r="G505">
            <v>0</v>
          </cell>
          <cell r="H505">
            <v>0</v>
          </cell>
          <cell r="I505">
            <v>0</v>
          </cell>
          <cell r="K505" t="str">
            <v>ZTE</v>
          </cell>
          <cell r="L505">
            <v>0</v>
          </cell>
          <cell r="M505">
            <v>0</v>
          </cell>
          <cell r="N505">
            <v>0</v>
          </cell>
          <cell r="O505">
            <v>0</v>
          </cell>
          <cell r="P505">
            <v>0</v>
          </cell>
          <cell r="Q505">
            <v>0</v>
          </cell>
          <cell r="R505">
            <v>0</v>
          </cell>
        </row>
        <row r="506">
          <cell r="B506" t="str">
            <v>Other</v>
          </cell>
          <cell r="C506">
            <v>0</v>
          </cell>
          <cell r="D506">
            <v>0</v>
          </cell>
          <cell r="E506">
            <v>0.23</v>
          </cell>
          <cell r="F506">
            <v>0</v>
          </cell>
          <cell r="G506">
            <v>0</v>
          </cell>
          <cell r="H506">
            <v>0</v>
          </cell>
          <cell r="I506">
            <v>0.23</v>
          </cell>
          <cell r="K506" t="str">
            <v>Other</v>
          </cell>
          <cell r="L506">
            <v>0</v>
          </cell>
          <cell r="M506">
            <v>0</v>
          </cell>
          <cell r="N506">
            <v>2</v>
          </cell>
          <cell r="O506">
            <v>0</v>
          </cell>
          <cell r="P506">
            <v>0</v>
          </cell>
          <cell r="Q506">
            <v>0</v>
          </cell>
          <cell r="R506">
            <v>2</v>
          </cell>
        </row>
        <row r="507">
          <cell r="B507" t="str">
            <v>Total</v>
          </cell>
          <cell r="C507">
            <v>163.4</v>
          </cell>
          <cell r="D507">
            <v>123.19999999999999</v>
          </cell>
          <cell r="E507">
            <v>75.23</v>
          </cell>
          <cell r="F507">
            <v>0</v>
          </cell>
          <cell r="G507">
            <v>142.9</v>
          </cell>
          <cell r="H507">
            <v>164.6</v>
          </cell>
          <cell r="I507">
            <v>669.32999999999993</v>
          </cell>
          <cell r="K507" t="str">
            <v>Total</v>
          </cell>
          <cell r="L507">
            <v>494</v>
          </cell>
          <cell r="M507">
            <v>3769</v>
          </cell>
          <cell r="N507">
            <v>1547</v>
          </cell>
          <cell r="O507">
            <v>0</v>
          </cell>
          <cell r="P507">
            <v>5030</v>
          </cell>
          <cell r="Q507">
            <v>1159</v>
          </cell>
          <cell r="R507">
            <v>11999</v>
          </cell>
        </row>
        <row r="511">
          <cell r="B511" t="str">
            <v>Vendor</v>
          </cell>
          <cell r="C511" t="str">
            <v>Core IP/MPLS</v>
          </cell>
          <cell r="D511" t="str">
            <v xml:space="preserve">Edge IP/MPLS </v>
          </cell>
          <cell r="E511" t="str">
            <v>Subscriber Service Router</v>
          </cell>
          <cell r="F511" t="str">
            <v>BRAS</v>
          </cell>
          <cell r="G511" t="str">
            <v>IP/Ethernet</v>
          </cell>
          <cell r="H511" t="str">
            <v>ATM/MPLS</v>
          </cell>
          <cell r="I511" t="str">
            <v>Total IPS</v>
          </cell>
          <cell r="K511" t="str">
            <v>Vendor</v>
          </cell>
          <cell r="L511" t="str">
            <v>Core IP/MPLS</v>
          </cell>
          <cell r="M511" t="str">
            <v>Edge IP/MPLS</v>
          </cell>
          <cell r="N511" t="str">
            <v>Subscriber Service Router</v>
          </cell>
          <cell r="O511" t="str">
            <v>BRAS</v>
          </cell>
          <cell r="P511" t="str">
            <v>IP/Ethernet</v>
          </cell>
          <cell r="Q511" t="str">
            <v>ATM/MPLS</v>
          </cell>
          <cell r="R511" t="str">
            <v>Total IPS</v>
          </cell>
        </row>
        <row r="512">
          <cell r="B512" t="str">
            <v>Alaxala Networks</v>
          </cell>
          <cell r="I512">
            <v>0</v>
          </cell>
          <cell r="K512" t="str">
            <v>Alaxala Networks</v>
          </cell>
          <cell r="R512">
            <v>0</v>
          </cell>
        </row>
        <row r="513">
          <cell r="B513" t="str">
            <v>Alcatel-Lucent</v>
          </cell>
          <cell r="C513">
            <v>0</v>
          </cell>
          <cell r="D513">
            <v>1.7</v>
          </cell>
          <cell r="E513">
            <v>0</v>
          </cell>
          <cell r="F513">
            <v>0</v>
          </cell>
          <cell r="G513">
            <v>3</v>
          </cell>
          <cell r="H513">
            <v>100</v>
          </cell>
          <cell r="I513">
            <v>104.7</v>
          </cell>
          <cell r="K513" t="str">
            <v>Alcatel-Lucent</v>
          </cell>
          <cell r="L513">
            <v>0</v>
          </cell>
          <cell r="M513">
            <v>15</v>
          </cell>
          <cell r="N513">
            <v>0</v>
          </cell>
          <cell r="O513">
            <v>0</v>
          </cell>
          <cell r="P513">
            <v>133</v>
          </cell>
          <cell r="Q513">
            <v>806</v>
          </cell>
          <cell r="R513">
            <v>954</v>
          </cell>
        </row>
        <row r="514">
          <cell r="B514" t="str">
            <v>Atrica</v>
          </cell>
          <cell r="I514">
            <v>0</v>
          </cell>
          <cell r="K514" t="str">
            <v>Atrica</v>
          </cell>
          <cell r="R514">
            <v>0</v>
          </cell>
        </row>
        <row r="515">
          <cell r="B515" t="str">
            <v>Avici</v>
          </cell>
          <cell r="C515">
            <v>7.9</v>
          </cell>
          <cell r="D515">
            <v>0</v>
          </cell>
          <cell r="E515">
            <v>0</v>
          </cell>
          <cell r="F515">
            <v>0</v>
          </cell>
          <cell r="G515">
            <v>0</v>
          </cell>
          <cell r="H515">
            <v>0</v>
          </cell>
          <cell r="I515">
            <v>7.9</v>
          </cell>
          <cell r="K515" t="str">
            <v>Avici</v>
          </cell>
          <cell r="L515">
            <v>11</v>
          </cell>
          <cell r="M515">
            <v>0</v>
          </cell>
          <cell r="N515">
            <v>0</v>
          </cell>
          <cell r="O515">
            <v>0</v>
          </cell>
          <cell r="P515">
            <v>0</v>
          </cell>
          <cell r="Q515">
            <v>0</v>
          </cell>
          <cell r="R515">
            <v>11</v>
          </cell>
        </row>
        <row r="516">
          <cell r="B516" t="str">
            <v>Brocade</v>
          </cell>
          <cell r="C516">
            <v>0</v>
          </cell>
          <cell r="D516">
            <v>0</v>
          </cell>
          <cell r="E516">
            <v>0</v>
          </cell>
          <cell r="F516">
            <v>0</v>
          </cell>
          <cell r="G516">
            <v>5</v>
          </cell>
          <cell r="H516">
            <v>0</v>
          </cell>
          <cell r="I516">
            <v>5</v>
          </cell>
          <cell r="K516" t="str">
            <v>Brocade</v>
          </cell>
          <cell r="L516">
            <v>0</v>
          </cell>
          <cell r="M516">
            <v>0</v>
          </cell>
          <cell r="N516">
            <v>0</v>
          </cell>
          <cell r="O516">
            <v>0</v>
          </cell>
          <cell r="P516">
            <v>186</v>
          </cell>
          <cell r="Q516">
            <v>0</v>
          </cell>
          <cell r="R516">
            <v>186</v>
          </cell>
        </row>
        <row r="517">
          <cell r="B517" t="str">
            <v>Caspian</v>
          </cell>
          <cell r="C517">
            <v>0</v>
          </cell>
          <cell r="D517">
            <v>0</v>
          </cell>
          <cell r="E517">
            <v>0</v>
          </cell>
          <cell r="F517">
            <v>0</v>
          </cell>
          <cell r="G517">
            <v>0</v>
          </cell>
          <cell r="H517">
            <v>0</v>
          </cell>
          <cell r="I517">
            <v>0</v>
          </cell>
          <cell r="K517" t="str">
            <v>Caspian</v>
          </cell>
          <cell r="L517">
            <v>0</v>
          </cell>
          <cell r="M517">
            <v>0</v>
          </cell>
          <cell r="N517">
            <v>0</v>
          </cell>
          <cell r="O517">
            <v>0</v>
          </cell>
          <cell r="P517">
            <v>0</v>
          </cell>
          <cell r="Q517">
            <v>0</v>
          </cell>
          <cell r="R517">
            <v>0</v>
          </cell>
        </row>
        <row r="518">
          <cell r="B518" t="str">
            <v>Chiaro</v>
          </cell>
          <cell r="C518">
            <v>0</v>
          </cell>
          <cell r="D518">
            <v>0</v>
          </cell>
          <cell r="E518">
            <v>0</v>
          </cell>
          <cell r="F518">
            <v>0</v>
          </cell>
          <cell r="G518">
            <v>0</v>
          </cell>
          <cell r="H518">
            <v>0</v>
          </cell>
          <cell r="I518">
            <v>0</v>
          </cell>
          <cell r="K518" t="str">
            <v>Chiaro</v>
          </cell>
          <cell r="L518">
            <v>0</v>
          </cell>
          <cell r="M518">
            <v>0</v>
          </cell>
          <cell r="N518">
            <v>0</v>
          </cell>
          <cell r="O518">
            <v>0</v>
          </cell>
          <cell r="P518">
            <v>0</v>
          </cell>
          <cell r="Q518">
            <v>0</v>
          </cell>
          <cell r="R518">
            <v>0</v>
          </cell>
        </row>
        <row r="519">
          <cell r="B519" t="str">
            <v>Ciena</v>
          </cell>
          <cell r="C519">
            <v>0</v>
          </cell>
          <cell r="D519">
            <v>0</v>
          </cell>
          <cell r="E519">
            <v>0</v>
          </cell>
          <cell r="F519">
            <v>0</v>
          </cell>
          <cell r="G519">
            <v>0</v>
          </cell>
          <cell r="H519">
            <v>3</v>
          </cell>
          <cell r="I519">
            <v>3</v>
          </cell>
          <cell r="K519" t="str">
            <v>Ciena</v>
          </cell>
          <cell r="L519">
            <v>0</v>
          </cell>
          <cell r="M519">
            <v>0</v>
          </cell>
          <cell r="N519">
            <v>0</v>
          </cell>
          <cell r="O519">
            <v>0</v>
          </cell>
          <cell r="P519">
            <v>0</v>
          </cell>
          <cell r="Q519">
            <v>41</v>
          </cell>
          <cell r="R519">
            <v>41</v>
          </cell>
        </row>
        <row r="520">
          <cell r="B520" t="str">
            <v>Cisco</v>
          </cell>
          <cell r="C520">
            <v>107.9</v>
          </cell>
          <cell r="D520">
            <v>114.3</v>
          </cell>
          <cell r="E520">
            <v>38</v>
          </cell>
          <cell r="F520">
            <v>0</v>
          </cell>
          <cell r="G520">
            <v>110</v>
          </cell>
          <cell r="H520">
            <v>38.4</v>
          </cell>
          <cell r="I520">
            <v>408.59999999999997</v>
          </cell>
          <cell r="K520" t="str">
            <v>Cisco</v>
          </cell>
          <cell r="L520">
            <v>348</v>
          </cell>
          <cell r="M520">
            <v>3448</v>
          </cell>
          <cell r="N520">
            <v>1264</v>
          </cell>
          <cell r="O520">
            <v>0</v>
          </cell>
          <cell r="P520">
            <v>3960</v>
          </cell>
          <cell r="Q520">
            <v>239</v>
          </cell>
          <cell r="R520">
            <v>9259</v>
          </cell>
        </row>
        <row r="521">
          <cell r="B521" t="str">
            <v>Cosine</v>
          </cell>
          <cell r="C521">
            <v>0</v>
          </cell>
          <cell r="D521">
            <v>0</v>
          </cell>
          <cell r="E521">
            <v>0.4</v>
          </cell>
          <cell r="F521">
            <v>0</v>
          </cell>
          <cell r="G521">
            <v>0</v>
          </cell>
          <cell r="H521">
            <v>0</v>
          </cell>
          <cell r="I521">
            <v>0.4</v>
          </cell>
          <cell r="K521" t="str">
            <v>Cosine</v>
          </cell>
          <cell r="L521">
            <v>0</v>
          </cell>
          <cell r="M521">
            <v>0</v>
          </cell>
          <cell r="N521">
            <v>2</v>
          </cell>
          <cell r="O521">
            <v>0</v>
          </cell>
          <cell r="P521">
            <v>0</v>
          </cell>
          <cell r="Q521">
            <v>0</v>
          </cell>
          <cell r="R521">
            <v>2</v>
          </cell>
        </row>
        <row r="522">
          <cell r="B522" t="str">
            <v>ECI Telecom</v>
          </cell>
          <cell r="C522">
            <v>0</v>
          </cell>
          <cell r="D522">
            <v>0</v>
          </cell>
          <cell r="E522">
            <v>0</v>
          </cell>
          <cell r="F522">
            <v>0</v>
          </cell>
          <cell r="G522">
            <v>0</v>
          </cell>
          <cell r="H522">
            <v>0</v>
          </cell>
          <cell r="I522">
            <v>0</v>
          </cell>
          <cell r="K522" t="str">
            <v>ECI Telecom</v>
          </cell>
          <cell r="L522">
            <v>0</v>
          </cell>
          <cell r="M522">
            <v>0</v>
          </cell>
          <cell r="N522">
            <v>0</v>
          </cell>
          <cell r="O522">
            <v>0</v>
          </cell>
          <cell r="P522">
            <v>0</v>
          </cell>
          <cell r="Q522">
            <v>0</v>
          </cell>
          <cell r="R522">
            <v>0</v>
          </cell>
        </row>
        <row r="523">
          <cell r="B523" t="str">
            <v>Equipe</v>
          </cell>
          <cell r="C523">
            <v>0</v>
          </cell>
          <cell r="D523">
            <v>0</v>
          </cell>
          <cell r="E523">
            <v>0</v>
          </cell>
          <cell r="F523">
            <v>0</v>
          </cell>
          <cell r="G523">
            <v>0</v>
          </cell>
          <cell r="H523">
            <v>0</v>
          </cell>
          <cell r="I523">
            <v>0</v>
          </cell>
          <cell r="K523" t="str">
            <v>Equipe</v>
          </cell>
          <cell r="L523">
            <v>0</v>
          </cell>
          <cell r="M523">
            <v>0</v>
          </cell>
          <cell r="N523">
            <v>0</v>
          </cell>
          <cell r="O523">
            <v>0</v>
          </cell>
          <cell r="P523">
            <v>0</v>
          </cell>
          <cell r="Q523">
            <v>0</v>
          </cell>
          <cell r="R523">
            <v>0</v>
          </cell>
        </row>
        <row r="524">
          <cell r="B524" t="str">
            <v>Ericsson</v>
          </cell>
          <cell r="C524">
            <v>0</v>
          </cell>
          <cell r="D524">
            <v>0</v>
          </cell>
          <cell r="E524">
            <v>12</v>
          </cell>
          <cell r="F524">
            <v>0</v>
          </cell>
          <cell r="G524">
            <v>0</v>
          </cell>
          <cell r="H524">
            <v>7</v>
          </cell>
          <cell r="I524">
            <v>19</v>
          </cell>
          <cell r="K524" t="str">
            <v>Ericsson</v>
          </cell>
          <cell r="L524">
            <v>0</v>
          </cell>
          <cell r="M524">
            <v>0</v>
          </cell>
          <cell r="N524">
            <v>77</v>
          </cell>
          <cell r="O524">
            <v>0</v>
          </cell>
          <cell r="P524">
            <v>0</v>
          </cell>
          <cell r="Q524">
            <v>38</v>
          </cell>
          <cell r="R524">
            <v>115</v>
          </cell>
        </row>
        <row r="525">
          <cell r="B525" t="str">
            <v>Extreme</v>
          </cell>
          <cell r="C525">
            <v>0</v>
          </cell>
          <cell r="D525">
            <v>0</v>
          </cell>
          <cell r="E525">
            <v>0</v>
          </cell>
          <cell r="F525">
            <v>0</v>
          </cell>
          <cell r="G525">
            <v>5</v>
          </cell>
          <cell r="H525">
            <v>0</v>
          </cell>
          <cell r="I525">
            <v>5</v>
          </cell>
          <cell r="K525" t="str">
            <v>Extreme</v>
          </cell>
          <cell r="L525">
            <v>0</v>
          </cell>
          <cell r="M525">
            <v>0</v>
          </cell>
          <cell r="N525">
            <v>0</v>
          </cell>
          <cell r="O525">
            <v>0</v>
          </cell>
          <cell r="P525">
            <v>182</v>
          </cell>
          <cell r="Q525">
            <v>0</v>
          </cell>
          <cell r="R525">
            <v>182</v>
          </cell>
        </row>
        <row r="526">
          <cell r="B526" t="str">
            <v>Force10</v>
          </cell>
          <cell r="C526">
            <v>0</v>
          </cell>
          <cell r="D526">
            <v>0</v>
          </cell>
          <cell r="E526">
            <v>0</v>
          </cell>
          <cell r="F526">
            <v>0</v>
          </cell>
          <cell r="G526">
            <v>2</v>
          </cell>
          <cell r="H526">
            <v>0</v>
          </cell>
          <cell r="I526">
            <v>2</v>
          </cell>
          <cell r="K526" t="str">
            <v>Force10</v>
          </cell>
          <cell r="L526">
            <v>0</v>
          </cell>
          <cell r="M526">
            <v>0</v>
          </cell>
          <cell r="N526">
            <v>0</v>
          </cell>
          <cell r="O526">
            <v>0</v>
          </cell>
          <cell r="P526">
            <v>12</v>
          </cell>
          <cell r="Q526">
            <v>0</v>
          </cell>
          <cell r="R526">
            <v>12</v>
          </cell>
        </row>
        <row r="527">
          <cell r="B527" t="str">
            <v>Fujitsu</v>
          </cell>
          <cell r="C527">
            <v>0</v>
          </cell>
          <cell r="D527">
            <v>0</v>
          </cell>
          <cell r="E527">
            <v>0</v>
          </cell>
          <cell r="F527">
            <v>0</v>
          </cell>
          <cell r="G527">
            <v>0</v>
          </cell>
          <cell r="H527">
            <v>0</v>
          </cell>
          <cell r="I527">
            <v>0</v>
          </cell>
          <cell r="K527" t="str">
            <v>Fujitsu</v>
          </cell>
          <cell r="L527">
            <v>0</v>
          </cell>
          <cell r="M527">
            <v>0</v>
          </cell>
          <cell r="N527">
            <v>0</v>
          </cell>
          <cell r="O527">
            <v>0</v>
          </cell>
          <cell r="P527">
            <v>0</v>
          </cell>
          <cell r="Q527">
            <v>0</v>
          </cell>
          <cell r="R527">
            <v>0</v>
          </cell>
        </row>
        <row r="528">
          <cell r="B528" t="str">
            <v>Hammerhead Systems</v>
          </cell>
          <cell r="C528">
            <v>0</v>
          </cell>
          <cell r="D528">
            <v>0</v>
          </cell>
          <cell r="E528">
            <v>0</v>
          </cell>
          <cell r="F528">
            <v>0</v>
          </cell>
          <cell r="G528">
            <v>0</v>
          </cell>
          <cell r="H528">
            <v>0</v>
          </cell>
          <cell r="I528">
            <v>0</v>
          </cell>
          <cell r="K528" t="str">
            <v>Hammerhead Systems</v>
          </cell>
          <cell r="L528">
            <v>0</v>
          </cell>
          <cell r="M528">
            <v>0</v>
          </cell>
          <cell r="N528">
            <v>0</v>
          </cell>
          <cell r="O528">
            <v>0</v>
          </cell>
          <cell r="P528">
            <v>0</v>
          </cell>
          <cell r="Q528">
            <v>0</v>
          </cell>
          <cell r="R528">
            <v>0</v>
          </cell>
        </row>
        <row r="529">
          <cell r="B529" t="str">
            <v>Hitachi</v>
          </cell>
          <cell r="C529">
            <v>0</v>
          </cell>
          <cell r="D529">
            <v>0</v>
          </cell>
          <cell r="E529">
            <v>0</v>
          </cell>
          <cell r="F529">
            <v>0</v>
          </cell>
          <cell r="G529">
            <v>0</v>
          </cell>
          <cell r="H529">
            <v>0</v>
          </cell>
          <cell r="I529">
            <v>0</v>
          </cell>
          <cell r="K529" t="str">
            <v>Hitachi</v>
          </cell>
          <cell r="L529">
            <v>0</v>
          </cell>
          <cell r="M529">
            <v>0</v>
          </cell>
          <cell r="N529">
            <v>0</v>
          </cell>
          <cell r="O529">
            <v>0</v>
          </cell>
          <cell r="P529">
            <v>0</v>
          </cell>
          <cell r="Q529">
            <v>0</v>
          </cell>
          <cell r="R529">
            <v>0</v>
          </cell>
        </row>
        <row r="530">
          <cell r="B530" t="str">
            <v>Hitachi Cable</v>
          </cell>
          <cell r="C530">
            <v>0</v>
          </cell>
          <cell r="D530">
            <v>0</v>
          </cell>
          <cell r="E530">
            <v>0</v>
          </cell>
          <cell r="F530">
            <v>0</v>
          </cell>
          <cell r="G530">
            <v>0</v>
          </cell>
          <cell r="H530">
            <v>0</v>
          </cell>
          <cell r="I530">
            <v>0</v>
          </cell>
          <cell r="K530" t="str">
            <v>Hitachi Cable</v>
          </cell>
          <cell r="L530">
            <v>0</v>
          </cell>
          <cell r="M530">
            <v>0</v>
          </cell>
          <cell r="N530">
            <v>0</v>
          </cell>
          <cell r="O530">
            <v>0</v>
          </cell>
          <cell r="P530">
            <v>0</v>
          </cell>
          <cell r="Q530">
            <v>0</v>
          </cell>
          <cell r="R530">
            <v>0</v>
          </cell>
        </row>
        <row r="531">
          <cell r="B531" t="str">
            <v>Huawei</v>
          </cell>
          <cell r="C531">
            <v>0</v>
          </cell>
          <cell r="D531">
            <v>0</v>
          </cell>
          <cell r="E531">
            <v>0</v>
          </cell>
          <cell r="F531">
            <v>0</v>
          </cell>
          <cell r="G531">
            <v>0</v>
          </cell>
          <cell r="H531">
            <v>0</v>
          </cell>
          <cell r="I531">
            <v>0</v>
          </cell>
          <cell r="K531" t="str">
            <v>Huawei</v>
          </cell>
          <cell r="L531">
            <v>0</v>
          </cell>
          <cell r="M531">
            <v>0</v>
          </cell>
          <cell r="N531">
            <v>0</v>
          </cell>
          <cell r="O531">
            <v>0</v>
          </cell>
          <cell r="P531">
            <v>0</v>
          </cell>
          <cell r="Q531">
            <v>0</v>
          </cell>
          <cell r="R531">
            <v>0</v>
          </cell>
        </row>
        <row r="532">
          <cell r="B532" t="str">
            <v>Hyperchip</v>
          </cell>
          <cell r="C532">
            <v>0</v>
          </cell>
          <cell r="D532">
            <v>0</v>
          </cell>
          <cell r="E532">
            <v>0</v>
          </cell>
          <cell r="F532">
            <v>0</v>
          </cell>
          <cell r="G532">
            <v>0</v>
          </cell>
          <cell r="H532">
            <v>0</v>
          </cell>
          <cell r="I532">
            <v>0</v>
          </cell>
          <cell r="K532" t="str">
            <v>Hyperchip</v>
          </cell>
          <cell r="L532">
            <v>0</v>
          </cell>
          <cell r="M532">
            <v>0</v>
          </cell>
          <cell r="N532">
            <v>0</v>
          </cell>
          <cell r="O532">
            <v>0</v>
          </cell>
          <cell r="P532">
            <v>0</v>
          </cell>
          <cell r="Q532">
            <v>0</v>
          </cell>
          <cell r="R532">
            <v>0</v>
          </cell>
        </row>
        <row r="533">
          <cell r="B533" t="str">
            <v>Juniper</v>
          </cell>
          <cell r="C533">
            <v>50.8</v>
          </cell>
          <cell r="D533">
            <v>31.4</v>
          </cell>
          <cell r="E533">
            <v>25.5</v>
          </cell>
          <cell r="F533">
            <v>0</v>
          </cell>
          <cell r="G533">
            <v>0</v>
          </cell>
          <cell r="H533">
            <v>0</v>
          </cell>
          <cell r="I533">
            <v>107.69999999999999</v>
          </cell>
          <cell r="K533" t="str">
            <v>Juniper</v>
          </cell>
          <cell r="L533">
            <v>125</v>
          </cell>
          <cell r="M533">
            <v>349</v>
          </cell>
          <cell r="N533">
            <v>286</v>
          </cell>
          <cell r="O533">
            <v>0</v>
          </cell>
          <cell r="P533">
            <v>0</v>
          </cell>
          <cell r="Q533">
            <v>0</v>
          </cell>
          <cell r="R533">
            <v>760</v>
          </cell>
        </row>
        <row r="534">
          <cell r="B534" t="str">
            <v>Laurel Networks</v>
          </cell>
          <cell r="C534">
            <v>0</v>
          </cell>
          <cell r="D534">
            <v>0</v>
          </cell>
          <cell r="E534">
            <v>0</v>
          </cell>
          <cell r="F534">
            <v>0</v>
          </cell>
          <cell r="G534">
            <v>0</v>
          </cell>
          <cell r="H534">
            <v>0</v>
          </cell>
          <cell r="I534">
            <v>0</v>
          </cell>
          <cell r="K534" t="str">
            <v>Laurel Networks</v>
          </cell>
          <cell r="L534">
            <v>0</v>
          </cell>
          <cell r="M534">
            <v>0</v>
          </cell>
          <cell r="N534">
            <v>0</v>
          </cell>
          <cell r="O534">
            <v>0</v>
          </cell>
          <cell r="P534">
            <v>0</v>
          </cell>
          <cell r="Q534">
            <v>0</v>
          </cell>
          <cell r="R534">
            <v>0</v>
          </cell>
        </row>
        <row r="535">
          <cell r="B535" t="str">
            <v>Lucent</v>
          </cell>
          <cell r="C535">
            <v>0</v>
          </cell>
          <cell r="D535">
            <v>0</v>
          </cell>
          <cell r="E535">
            <v>0</v>
          </cell>
          <cell r="F535">
            <v>0</v>
          </cell>
          <cell r="G535">
            <v>0</v>
          </cell>
          <cell r="H535">
            <v>0</v>
          </cell>
          <cell r="I535">
            <v>0</v>
          </cell>
          <cell r="K535" t="str">
            <v>Lucent</v>
          </cell>
          <cell r="L535">
            <v>0</v>
          </cell>
          <cell r="M535">
            <v>0</v>
          </cell>
          <cell r="N535">
            <v>0</v>
          </cell>
          <cell r="O535">
            <v>0</v>
          </cell>
          <cell r="P535">
            <v>0</v>
          </cell>
          <cell r="Q535">
            <v>0</v>
          </cell>
          <cell r="R535">
            <v>0</v>
          </cell>
        </row>
        <row r="536">
          <cell r="B536" t="str">
            <v>NEC</v>
          </cell>
          <cell r="C536">
            <v>0</v>
          </cell>
          <cell r="D536">
            <v>0</v>
          </cell>
          <cell r="E536">
            <v>0</v>
          </cell>
          <cell r="F536">
            <v>0</v>
          </cell>
          <cell r="G536">
            <v>0</v>
          </cell>
          <cell r="H536">
            <v>0</v>
          </cell>
          <cell r="I536">
            <v>0</v>
          </cell>
          <cell r="K536" t="str">
            <v>NEC</v>
          </cell>
          <cell r="L536">
            <v>0</v>
          </cell>
          <cell r="M536">
            <v>0</v>
          </cell>
          <cell r="N536">
            <v>0</v>
          </cell>
          <cell r="O536">
            <v>0</v>
          </cell>
          <cell r="P536">
            <v>0</v>
          </cell>
          <cell r="Q536">
            <v>0</v>
          </cell>
          <cell r="R536">
            <v>0</v>
          </cell>
        </row>
        <row r="537">
          <cell r="B537" t="str">
            <v>Nokia Siemens Networks</v>
          </cell>
          <cell r="C537">
            <v>0</v>
          </cell>
          <cell r="D537">
            <v>0</v>
          </cell>
          <cell r="E537">
            <v>0</v>
          </cell>
          <cell r="F537">
            <v>0</v>
          </cell>
          <cell r="G537">
            <v>0</v>
          </cell>
          <cell r="H537">
            <v>0</v>
          </cell>
          <cell r="I537">
            <v>0</v>
          </cell>
          <cell r="K537" t="str">
            <v>Nokia Siemens Networks</v>
          </cell>
          <cell r="L537">
            <v>0</v>
          </cell>
          <cell r="M537">
            <v>0</v>
          </cell>
          <cell r="N537">
            <v>0</v>
          </cell>
          <cell r="O537">
            <v>0</v>
          </cell>
          <cell r="P537">
            <v>0</v>
          </cell>
          <cell r="Q537">
            <v>0</v>
          </cell>
          <cell r="R537">
            <v>0</v>
          </cell>
        </row>
        <row r="538">
          <cell r="B538" t="str">
            <v>Nortel</v>
          </cell>
          <cell r="C538">
            <v>0</v>
          </cell>
          <cell r="D538">
            <v>0</v>
          </cell>
          <cell r="E538">
            <v>4</v>
          </cell>
          <cell r="F538">
            <v>0</v>
          </cell>
          <cell r="G538">
            <v>6</v>
          </cell>
          <cell r="H538">
            <v>37.6</v>
          </cell>
          <cell r="I538">
            <v>47.6</v>
          </cell>
          <cell r="K538" t="str">
            <v>Nortel</v>
          </cell>
          <cell r="L538">
            <v>0</v>
          </cell>
          <cell r="M538">
            <v>0</v>
          </cell>
          <cell r="N538">
            <v>25</v>
          </cell>
          <cell r="O538">
            <v>0</v>
          </cell>
          <cell r="P538">
            <v>219</v>
          </cell>
          <cell r="Q538">
            <v>126</v>
          </cell>
          <cell r="R538">
            <v>370</v>
          </cell>
        </row>
        <row r="539">
          <cell r="B539" t="str">
            <v>Procket</v>
          </cell>
          <cell r="C539">
            <v>0</v>
          </cell>
          <cell r="D539">
            <v>0</v>
          </cell>
          <cell r="E539">
            <v>0</v>
          </cell>
          <cell r="F539">
            <v>0</v>
          </cell>
          <cell r="G539">
            <v>0</v>
          </cell>
          <cell r="H539">
            <v>0</v>
          </cell>
          <cell r="I539">
            <v>0</v>
          </cell>
          <cell r="K539" t="str">
            <v>Procket</v>
          </cell>
          <cell r="L539">
            <v>0</v>
          </cell>
          <cell r="M539">
            <v>0</v>
          </cell>
          <cell r="N539">
            <v>0</v>
          </cell>
          <cell r="O539">
            <v>0</v>
          </cell>
          <cell r="P539">
            <v>0</v>
          </cell>
          <cell r="Q539">
            <v>0</v>
          </cell>
          <cell r="R539">
            <v>0</v>
          </cell>
        </row>
        <row r="540">
          <cell r="B540" t="str">
            <v>Quarry</v>
          </cell>
          <cell r="C540">
            <v>0</v>
          </cell>
          <cell r="D540">
            <v>0</v>
          </cell>
          <cell r="E540">
            <v>0</v>
          </cell>
          <cell r="F540">
            <v>0</v>
          </cell>
          <cell r="G540">
            <v>0</v>
          </cell>
          <cell r="H540">
            <v>0</v>
          </cell>
          <cell r="I540">
            <v>0</v>
          </cell>
          <cell r="K540" t="str">
            <v>Quarry</v>
          </cell>
          <cell r="L540">
            <v>0</v>
          </cell>
          <cell r="M540">
            <v>0</v>
          </cell>
          <cell r="N540">
            <v>0</v>
          </cell>
          <cell r="O540">
            <v>0</v>
          </cell>
          <cell r="P540">
            <v>0</v>
          </cell>
          <cell r="Q540">
            <v>0</v>
          </cell>
          <cell r="R540">
            <v>0</v>
          </cell>
        </row>
        <row r="541">
          <cell r="B541" t="str">
            <v>Redback</v>
          </cell>
          <cell r="C541">
            <v>0</v>
          </cell>
          <cell r="D541">
            <v>0</v>
          </cell>
          <cell r="E541">
            <v>0</v>
          </cell>
          <cell r="F541">
            <v>0</v>
          </cell>
          <cell r="G541">
            <v>0</v>
          </cell>
          <cell r="H541">
            <v>0</v>
          </cell>
          <cell r="I541">
            <v>0</v>
          </cell>
          <cell r="K541" t="str">
            <v>Redback</v>
          </cell>
          <cell r="L541">
            <v>0</v>
          </cell>
          <cell r="M541">
            <v>0</v>
          </cell>
          <cell r="N541">
            <v>0</v>
          </cell>
          <cell r="O541">
            <v>0</v>
          </cell>
          <cell r="P541">
            <v>0</v>
          </cell>
          <cell r="Q541">
            <v>0</v>
          </cell>
          <cell r="R541">
            <v>0</v>
          </cell>
        </row>
        <row r="542">
          <cell r="B542" t="str">
            <v>Riverstone</v>
          </cell>
          <cell r="C542">
            <v>0</v>
          </cell>
          <cell r="D542">
            <v>0</v>
          </cell>
          <cell r="E542">
            <v>0</v>
          </cell>
          <cell r="F542">
            <v>0</v>
          </cell>
          <cell r="G542">
            <v>0</v>
          </cell>
          <cell r="H542">
            <v>0</v>
          </cell>
          <cell r="I542">
            <v>0</v>
          </cell>
          <cell r="K542" t="str">
            <v>Riverstone</v>
          </cell>
          <cell r="L542">
            <v>0</v>
          </cell>
          <cell r="M542">
            <v>0</v>
          </cell>
          <cell r="N542">
            <v>0</v>
          </cell>
          <cell r="O542">
            <v>0</v>
          </cell>
          <cell r="P542">
            <v>0</v>
          </cell>
          <cell r="Q542">
            <v>0</v>
          </cell>
          <cell r="R542">
            <v>0</v>
          </cell>
        </row>
        <row r="543">
          <cell r="B543" t="str">
            <v>Tellabs</v>
          </cell>
          <cell r="C543">
            <v>0</v>
          </cell>
          <cell r="D543">
            <v>0.8</v>
          </cell>
          <cell r="E543">
            <v>0</v>
          </cell>
          <cell r="F543">
            <v>0</v>
          </cell>
          <cell r="G543">
            <v>0</v>
          </cell>
          <cell r="H543">
            <v>0</v>
          </cell>
          <cell r="I543">
            <v>0.8</v>
          </cell>
          <cell r="K543" t="str">
            <v>Tellabs</v>
          </cell>
          <cell r="L543">
            <v>0</v>
          </cell>
          <cell r="M543">
            <v>12</v>
          </cell>
          <cell r="N543">
            <v>0</v>
          </cell>
          <cell r="O543">
            <v>0</v>
          </cell>
          <cell r="P543">
            <v>0</v>
          </cell>
          <cell r="Q543">
            <v>0</v>
          </cell>
          <cell r="R543">
            <v>12</v>
          </cell>
        </row>
        <row r="544">
          <cell r="B544" t="str">
            <v>ZTE</v>
          </cell>
          <cell r="C544">
            <v>0</v>
          </cell>
          <cell r="D544">
            <v>0</v>
          </cell>
          <cell r="E544">
            <v>0</v>
          </cell>
          <cell r="F544">
            <v>0</v>
          </cell>
          <cell r="G544">
            <v>0</v>
          </cell>
          <cell r="H544">
            <v>0</v>
          </cell>
          <cell r="I544">
            <v>0</v>
          </cell>
          <cell r="K544" t="str">
            <v>ZTE</v>
          </cell>
          <cell r="L544">
            <v>0</v>
          </cell>
          <cell r="M544">
            <v>0</v>
          </cell>
          <cell r="N544">
            <v>0</v>
          </cell>
          <cell r="O544">
            <v>0</v>
          </cell>
          <cell r="P544">
            <v>0</v>
          </cell>
          <cell r="Q544">
            <v>0</v>
          </cell>
          <cell r="R544">
            <v>0</v>
          </cell>
        </row>
        <row r="545">
          <cell r="B545" t="str">
            <v>Other</v>
          </cell>
          <cell r="C545">
            <v>0</v>
          </cell>
          <cell r="D545">
            <v>0</v>
          </cell>
          <cell r="E545">
            <v>2</v>
          </cell>
          <cell r="F545">
            <v>0</v>
          </cell>
          <cell r="G545">
            <v>0</v>
          </cell>
          <cell r="H545">
            <v>0</v>
          </cell>
          <cell r="I545">
            <v>2</v>
          </cell>
          <cell r="K545" t="str">
            <v>Other</v>
          </cell>
          <cell r="L545">
            <v>0</v>
          </cell>
          <cell r="M545">
            <v>0</v>
          </cell>
          <cell r="N545">
            <v>20</v>
          </cell>
          <cell r="O545">
            <v>0</v>
          </cell>
          <cell r="P545">
            <v>0</v>
          </cell>
          <cell r="Q545">
            <v>0</v>
          </cell>
          <cell r="R545">
            <v>20</v>
          </cell>
        </row>
        <row r="546">
          <cell r="B546" t="str">
            <v>Total</v>
          </cell>
          <cell r="C546">
            <v>166.60000000000002</v>
          </cell>
          <cell r="D546">
            <v>148.20000000000002</v>
          </cell>
          <cell r="E546">
            <v>81.900000000000006</v>
          </cell>
          <cell r="F546">
            <v>0</v>
          </cell>
          <cell r="G546">
            <v>131</v>
          </cell>
          <cell r="H546">
            <v>186</v>
          </cell>
          <cell r="I546">
            <v>713.69999999999993</v>
          </cell>
          <cell r="K546" t="str">
            <v>Total</v>
          </cell>
          <cell r="L546">
            <v>484</v>
          </cell>
          <cell r="M546">
            <v>3824</v>
          </cell>
          <cell r="N546">
            <v>1674</v>
          </cell>
          <cell r="O546">
            <v>0</v>
          </cell>
          <cell r="P546">
            <v>4692</v>
          </cell>
          <cell r="Q546">
            <v>1250</v>
          </cell>
          <cell r="R546">
            <v>11924</v>
          </cell>
        </row>
        <row r="550">
          <cell r="B550" t="str">
            <v>Vendor</v>
          </cell>
          <cell r="C550" t="str">
            <v>Core IP/MPLS</v>
          </cell>
          <cell r="D550" t="str">
            <v xml:space="preserve">Edge IP/MPLS </v>
          </cell>
          <cell r="E550" t="str">
            <v>Subscriber Service Router</v>
          </cell>
          <cell r="F550" t="str">
            <v>BRAS</v>
          </cell>
          <cell r="G550" t="str">
            <v>IP/Ethernet</v>
          </cell>
          <cell r="H550" t="str">
            <v>ATM/MPLS</v>
          </cell>
          <cell r="I550" t="str">
            <v>Total IPS</v>
          </cell>
          <cell r="K550" t="str">
            <v>Vendor</v>
          </cell>
          <cell r="L550" t="str">
            <v>Core IP/MPLS</v>
          </cell>
          <cell r="M550" t="str">
            <v>Edge IP/MPLS</v>
          </cell>
          <cell r="N550" t="str">
            <v>Subscriber Service Router</v>
          </cell>
          <cell r="O550" t="str">
            <v>BRAS</v>
          </cell>
          <cell r="P550" t="str">
            <v>IP/Ethernet</v>
          </cell>
          <cell r="Q550" t="str">
            <v>ATM/MPLS</v>
          </cell>
          <cell r="R550" t="str">
            <v>Total IPS</v>
          </cell>
        </row>
        <row r="551">
          <cell r="B551" t="str">
            <v>Alaxala Networks</v>
          </cell>
          <cell r="I551">
            <v>0</v>
          </cell>
          <cell r="K551" t="str">
            <v>Alaxala Networks</v>
          </cell>
          <cell r="R551">
            <v>0</v>
          </cell>
        </row>
        <row r="552">
          <cell r="B552" t="str">
            <v>Alcatel-Lucent</v>
          </cell>
          <cell r="C552">
            <v>0</v>
          </cell>
          <cell r="D552">
            <v>2</v>
          </cell>
          <cell r="E552">
            <v>0</v>
          </cell>
          <cell r="F552">
            <v>0</v>
          </cell>
          <cell r="G552">
            <v>3</v>
          </cell>
          <cell r="H552">
            <v>96</v>
          </cell>
          <cell r="I552">
            <v>101</v>
          </cell>
          <cell r="K552" t="str">
            <v>Alcatel-Lucent</v>
          </cell>
          <cell r="L552">
            <v>0</v>
          </cell>
          <cell r="M552">
            <v>19</v>
          </cell>
          <cell r="N552">
            <v>0</v>
          </cell>
          <cell r="O552">
            <v>0</v>
          </cell>
          <cell r="P552">
            <v>141</v>
          </cell>
          <cell r="Q552">
            <v>770</v>
          </cell>
          <cell r="R552">
            <v>930</v>
          </cell>
        </row>
        <row r="553">
          <cell r="B553" t="str">
            <v>Atrica</v>
          </cell>
          <cell r="I553">
            <v>0</v>
          </cell>
          <cell r="K553" t="str">
            <v>Atrica</v>
          </cell>
          <cell r="R553">
            <v>0</v>
          </cell>
        </row>
        <row r="554">
          <cell r="B554" t="str">
            <v>Avici</v>
          </cell>
          <cell r="C554">
            <v>2.8</v>
          </cell>
          <cell r="D554">
            <v>0</v>
          </cell>
          <cell r="E554">
            <v>0</v>
          </cell>
          <cell r="F554">
            <v>0</v>
          </cell>
          <cell r="G554">
            <v>0</v>
          </cell>
          <cell r="H554">
            <v>0</v>
          </cell>
          <cell r="I554">
            <v>2.8</v>
          </cell>
          <cell r="K554" t="str">
            <v>Avici</v>
          </cell>
          <cell r="L554">
            <v>4</v>
          </cell>
          <cell r="M554">
            <v>0</v>
          </cell>
          <cell r="N554">
            <v>0</v>
          </cell>
          <cell r="O554">
            <v>0</v>
          </cell>
          <cell r="P554">
            <v>0</v>
          </cell>
          <cell r="Q554">
            <v>0</v>
          </cell>
          <cell r="R554">
            <v>4</v>
          </cell>
        </row>
        <row r="555">
          <cell r="B555" t="str">
            <v>Brocade</v>
          </cell>
          <cell r="C555">
            <v>0</v>
          </cell>
          <cell r="D555">
            <v>0</v>
          </cell>
          <cell r="E555">
            <v>0</v>
          </cell>
          <cell r="F555">
            <v>0</v>
          </cell>
          <cell r="G555">
            <v>5.7</v>
          </cell>
          <cell r="H555">
            <v>0</v>
          </cell>
          <cell r="I555">
            <v>5.7</v>
          </cell>
          <cell r="K555" t="str">
            <v>Brocade</v>
          </cell>
          <cell r="L555">
            <v>0</v>
          </cell>
          <cell r="M555">
            <v>0</v>
          </cell>
          <cell r="N555">
            <v>0</v>
          </cell>
          <cell r="O555">
            <v>0</v>
          </cell>
          <cell r="P555">
            <v>211</v>
          </cell>
          <cell r="Q555">
            <v>0</v>
          </cell>
          <cell r="R555">
            <v>211</v>
          </cell>
        </row>
        <row r="556">
          <cell r="B556" t="str">
            <v>Caspian</v>
          </cell>
          <cell r="C556">
            <v>0</v>
          </cell>
          <cell r="D556">
            <v>0</v>
          </cell>
          <cell r="E556">
            <v>0</v>
          </cell>
          <cell r="F556">
            <v>0</v>
          </cell>
          <cell r="G556">
            <v>0</v>
          </cell>
          <cell r="H556">
            <v>0</v>
          </cell>
          <cell r="I556">
            <v>0</v>
          </cell>
          <cell r="K556" t="str">
            <v>Caspian</v>
          </cell>
          <cell r="L556">
            <v>0</v>
          </cell>
          <cell r="M556">
            <v>0</v>
          </cell>
          <cell r="N556">
            <v>0</v>
          </cell>
          <cell r="O556">
            <v>0</v>
          </cell>
          <cell r="P556">
            <v>0</v>
          </cell>
          <cell r="Q556">
            <v>0</v>
          </cell>
          <cell r="R556">
            <v>0</v>
          </cell>
        </row>
        <row r="557">
          <cell r="B557" t="str">
            <v>Chiaro</v>
          </cell>
          <cell r="C557">
            <v>0</v>
          </cell>
          <cell r="D557">
            <v>0</v>
          </cell>
          <cell r="E557">
            <v>0</v>
          </cell>
          <cell r="F557">
            <v>0</v>
          </cell>
          <cell r="G557">
            <v>0</v>
          </cell>
          <cell r="H557">
            <v>0</v>
          </cell>
          <cell r="I557">
            <v>0</v>
          </cell>
          <cell r="K557" t="str">
            <v>Chiaro</v>
          </cell>
          <cell r="L557">
            <v>0</v>
          </cell>
          <cell r="M557">
            <v>0</v>
          </cell>
          <cell r="N557">
            <v>0</v>
          </cell>
          <cell r="O557">
            <v>0</v>
          </cell>
          <cell r="P557">
            <v>0</v>
          </cell>
          <cell r="Q557">
            <v>0</v>
          </cell>
          <cell r="R557">
            <v>0</v>
          </cell>
        </row>
        <row r="558">
          <cell r="B558" t="str">
            <v>Ciena</v>
          </cell>
          <cell r="C558">
            <v>0</v>
          </cell>
          <cell r="D558">
            <v>0</v>
          </cell>
          <cell r="E558">
            <v>0</v>
          </cell>
          <cell r="F558">
            <v>0</v>
          </cell>
          <cell r="G558">
            <v>0</v>
          </cell>
          <cell r="H558">
            <v>6</v>
          </cell>
          <cell r="I558">
            <v>6</v>
          </cell>
          <cell r="K558" t="str">
            <v>Ciena</v>
          </cell>
          <cell r="L558">
            <v>0</v>
          </cell>
          <cell r="M558">
            <v>0</v>
          </cell>
          <cell r="N558">
            <v>0</v>
          </cell>
          <cell r="O558">
            <v>0</v>
          </cell>
          <cell r="P558">
            <v>0</v>
          </cell>
          <cell r="Q558">
            <v>84</v>
          </cell>
          <cell r="R558">
            <v>84</v>
          </cell>
        </row>
        <row r="559">
          <cell r="B559" t="str">
            <v>Cisco</v>
          </cell>
          <cell r="C559">
            <v>90.8</v>
          </cell>
          <cell r="D559">
            <v>102.6</v>
          </cell>
          <cell r="E559">
            <v>26.4</v>
          </cell>
          <cell r="F559">
            <v>0</v>
          </cell>
          <cell r="G559">
            <v>133</v>
          </cell>
          <cell r="H559">
            <v>44.6</v>
          </cell>
          <cell r="I559">
            <v>397.4</v>
          </cell>
          <cell r="K559" t="str">
            <v>Cisco</v>
          </cell>
          <cell r="L559">
            <v>223</v>
          </cell>
          <cell r="M559">
            <v>2212</v>
          </cell>
          <cell r="N559">
            <v>878</v>
          </cell>
          <cell r="O559">
            <v>0</v>
          </cell>
          <cell r="P559">
            <v>4788</v>
          </cell>
          <cell r="Q559">
            <v>309</v>
          </cell>
          <cell r="R559">
            <v>8410</v>
          </cell>
        </row>
        <row r="560">
          <cell r="B560" t="str">
            <v>Cosine</v>
          </cell>
          <cell r="C560">
            <v>0</v>
          </cell>
          <cell r="D560">
            <v>0</v>
          </cell>
          <cell r="E560">
            <v>0.2</v>
          </cell>
          <cell r="F560">
            <v>0</v>
          </cell>
          <cell r="G560">
            <v>0</v>
          </cell>
          <cell r="H560">
            <v>0</v>
          </cell>
          <cell r="I560">
            <v>0.2</v>
          </cell>
          <cell r="K560" t="str">
            <v>Cosine</v>
          </cell>
          <cell r="L560">
            <v>0</v>
          </cell>
          <cell r="M560">
            <v>0</v>
          </cell>
          <cell r="N560">
            <v>1</v>
          </cell>
          <cell r="O560">
            <v>0</v>
          </cell>
          <cell r="P560">
            <v>0</v>
          </cell>
          <cell r="Q560">
            <v>0</v>
          </cell>
          <cell r="R560">
            <v>1</v>
          </cell>
        </row>
        <row r="561">
          <cell r="B561" t="str">
            <v>ECI Telecom</v>
          </cell>
          <cell r="C561">
            <v>0</v>
          </cell>
          <cell r="D561">
            <v>0</v>
          </cell>
          <cell r="E561">
            <v>0</v>
          </cell>
          <cell r="F561">
            <v>0</v>
          </cell>
          <cell r="G561">
            <v>0</v>
          </cell>
          <cell r="H561">
            <v>0</v>
          </cell>
          <cell r="I561">
            <v>0</v>
          </cell>
          <cell r="K561" t="str">
            <v>ECI Telecom</v>
          </cell>
          <cell r="L561">
            <v>0</v>
          </cell>
          <cell r="M561">
            <v>0</v>
          </cell>
          <cell r="N561">
            <v>0</v>
          </cell>
          <cell r="O561">
            <v>0</v>
          </cell>
          <cell r="P561">
            <v>0</v>
          </cell>
          <cell r="Q561">
            <v>0</v>
          </cell>
          <cell r="R561">
            <v>0</v>
          </cell>
        </row>
        <row r="562">
          <cell r="B562" t="str">
            <v>Equipe</v>
          </cell>
          <cell r="C562">
            <v>0</v>
          </cell>
          <cell r="D562">
            <v>0</v>
          </cell>
          <cell r="E562">
            <v>0</v>
          </cell>
          <cell r="F562">
            <v>0</v>
          </cell>
          <cell r="G562">
            <v>0</v>
          </cell>
          <cell r="H562">
            <v>0</v>
          </cell>
          <cell r="I562">
            <v>0</v>
          </cell>
          <cell r="K562" t="str">
            <v>Equipe</v>
          </cell>
          <cell r="L562">
            <v>0</v>
          </cell>
          <cell r="M562">
            <v>0</v>
          </cell>
          <cell r="N562">
            <v>0</v>
          </cell>
          <cell r="O562">
            <v>0</v>
          </cell>
          <cell r="P562">
            <v>0</v>
          </cell>
          <cell r="Q562">
            <v>0</v>
          </cell>
          <cell r="R562">
            <v>0</v>
          </cell>
        </row>
        <row r="563">
          <cell r="B563" t="str">
            <v>Ericsson</v>
          </cell>
          <cell r="C563">
            <v>0</v>
          </cell>
          <cell r="D563">
            <v>0</v>
          </cell>
          <cell r="E563">
            <v>4</v>
          </cell>
          <cell r="F563">
            <v>0</v>
          </cell>
          <cell r="G563">
            <v>0</v>
          </cell>
          <cell r="H563">
            <v>7</v>
          </cell>
          <cell r="I563">
            <v>11</v>
          </cell>
          <cell r="K563" t="str">
            <v>Ericsson</v>
          </cell>
          <cell r="L563">
            <v>0</v>
          </cell>
          <cell r="M563">
            <v>0</v>
          </cell>
          <cell r="N563">
            <v>28</v>
          </cell>
          <cell r="O563">
            <v>0</v>
          </cell>
          <cell r="P563">
            <v>0</v>
          </cell>
          <cell r="Q563">
            <v>36</v>
          </cell>
          <cell r="R563">
            <v>64</v>
          </cell>
        </row>
        <row r="564">
          <cell r="B564" t="str">
            <v>Extreme</v>
          </cell>
          <cell r="C564">
            <v>0</v>
          </cell>
          <cell r="D564">
            <v>0</v>
          </cell>
          <cell r="E564">
            <v>0</v>
          </cell>
          <cell r="F564">
            <v>0</v>
          </cell>
          <cell r="G564">
            <v>4.7</v>
          </cell>
          <cell r="H564">
            <v>0</v>
          </cell>
          <cell r="I564">
            <v>4.7</v>
          </cell>
          <cell r="K564" t="str">
            <v>Extreme</v>
          </cell>
          <cell r="L564">
            <v>0</v>
          </cell>
          <cell r="M564">
            <v>0</v>
          </cell>
          <cell r="N564">
            <v>0</v>
          </cell>
          <cell r="O564">
            <v>0</v>
          </cell>
          <cell r="P564">
            <v>176</v>
          </cell>
          <cell r="Q564">
            <v>0</v>
          </cell>
          <cell r="R564">
            <v>176</v>
          </cell>
        </row>
        <row r="565">
          <cell r="B565" t="str">
            <v>Force10</v>
          </cell>
          <cell r="C565">
            <v>0</v>
          </cell>
          <cell r="D565">
            <v>0</v>
          </cell>
          <cell r="E565">
            <v>0</v>
          </cell>
          <cell r="F565">
            <v>0</v>
          </cell>
          <cell r="G565">
            <v>2</v>
          </cell>
          <cell r="H565">
            <v>0</v>
          </cell>
          <cell r="I565">
            <v>2</v>
          </cell>
          <cell r="K565" t="str">
            <v>Force10</v>
          </cell>
          <cell r="L565">
            <v>0</v>
          </cell>
          <cell r="M565">
            <v>0</v>
          </cell>
          <cell r="N565">
            <v>0</v>
          </cell>
          <cell r="O565">
            <v>0</v>
          </cell>
          <cell r="P565">
            <v>15</v>
          </cell>
          <cell r="Q565">
            <v>0</v>
          </cell>
          <cell r="R565">
            <v>15</v>
          </cell>
        </row>
        <row r="566">
          <cell r="B566" t="str">
            <v>Fujitsu</v>
          </cell>
          <cell r="C566">
            <v>0</v>
          </cell>
          <cell r="D566">
            <v>0</v>
          </cell>
          <cell r="E566">
            <v>0</v>
          </cell>
          <cell r="F566">
            <v>0</v>
          </cell>
          <cell r="G566">
            <v>0</v>
          </cell>
          <cell r="H566">
            <v>0</v>
          </cell>
          <cell r="I566">
            <v>0</v>
          </cell>
          <cell r="K566" t="str">
            <v>Fujitsu</v>
          </cell>
          <cell r="L566">
            <v>0</v>
          </cell>
          <cell r="M566">
            <v>0</v>
          </cell>
          <cell r="N566">
            <v>0</v>
          </cell>
          <cell r="O566">
            <v>0</v>
          </cell>
          <cell r="P566">
            <v>0</v>
          </cell>
          <cell r="Q566">
            <v>0</v>
          </cell>
          <cell r="R566">
            <v>0</v>
          </cell>
        </row>
        <row r="567">
          <cell r="B567" t="str">
            <v>Hammerhead Systems</v>
          </cell>
          <cell r="C567">
            <v>0</v>
          </cell>
          <cell r="D567">
            <v>0</v>
          </cell>
          <cell r="E567">
            <v>0</v>
          </cell>
          <cell r="F567">
            <v>0</v>
          </cell>
          <cell r="G567">
            <v>0</v>
          </cell>
          <cell r="H567">
            <v>0</v>
          </cell>
          <cell r="I567">
            <v>0</v>
          </cell>
          <cell r="K567" t="str">
            <v>Hammerhead Systems</v>
          </cell>
          <cell r="L567">
            <v>0</v>
          </cell>
          <cell r="M567">
            <v>0</v>
          </cell>
          <cell r="N567">
            <v>0</v>
          </cell>
          <cell r="O567">
            <v>0</v>
          </cell>
          <cell r="P567">
            <v>0</v>
          </cell>
          <cell r="Q567">
            <v>0</v>
          </cell>
          <cell r="R567">
            <v>0</v>
          </cell>
        </row>
        <row r="568">
          <cell r="B568" t="str">
            <v>Hitachi</v>
          </cell>
          <cell r="C568">
            <v>0</v>
          </cell>
          <cell r="D568">
            <v>0</v>
          </cell>
          <cell r="E568">
            <v>0</v>
          </cell>
          <cell r="F568">
            <v>0</v>
          </cell>
          <cell r="G568">
            <v>0</v>
          </cell>
          <cell r="H568">
            <v>0</v>
          </cell>
          <cell r="I568">
            <v>0</v>
          </cell>
          <cell r="K568" t="str">
            <v>Hitachi</v>
          </cell>
          <cell r="L568">
            <v>0</v>
          </cell>
          <cell r="M568">
            <v>0</v>
          </cell>
          <cell r="N568">
            <v>0</v>
          </cell>
          <cell r="O568">
            <v>0</v>
          </cell>
          <cell r="P568">
            <v>0</v>
          </cell>
          <cell r="Q568">
            <v>0</v>
          </cell>
          <cell r="R568">
            <v>0</v>
          </cell>
        </row>
        <row r="569">
          <cell r="B569" t="str">
            <v>Hitachi Cable</v>
          </cell>
          <cell r="C569">
            <v>0</v>
          </cell>
          <cell r="D569">
            <v>0</v>
          </cell>
          <cell r="E569">
            <v>0</v>
          </cell>
          <cell r="F569">
            <v>0</v>
          </cell>
          <cell r="G569">
            <v>0</v>
          </cell>
          <cell r="H569">
            <v>0</v>
          </cell>
          <cell r="I569">
            <v>0</v>
          </cell>
          <cell r="K569" t="str">
            <v>Hitachi Cable</v>
          </cell>
          <cell r="L569">
            <v>0</v>
          </cell>
          <cell r="M569">
            <v>0</v>
          </cell>
          <cell r="N569">
            <v>0</v>
          </cell>
          <cell r="O569">
            <v>0</v>
          </cell>
          <cell r="P569">
            <v>0</v>
          </cell>
          <cell r="Q569">
            <v>0</v>
          </cell>
          <cell r="R569">
            <v>0</v>
          </cell>
        </row>
        <row r="570">
          <cell r="B570" t="str">
            <v>Huawei</v>
          </cell>
          <cell r="C570">
            <v>0</v>
          </cell>
          <cell r="D570">
            <v>0</v>
          </cell>
          <cell r="E570">
            <v>0</v>
          </cell>
          <cell r="F570">
            <v>0</v>
          </cell>
          <cell r="G570">
            <v>0</v>
          </cell>
          <cell r="H570">
            <v>0</v>
          </cell>
          <cell r="I570">
            <v>0</v>
          </cell>
          <cell r="K570" t="str">
            <v>Huawei</v>
          </cell>
          <cell r="L570">
            <v>0</v>
          </cell>
          <cell r="M570">
            <v>0</v>
          </cell>
          <cell r="N570">
            <v>0</v>
          </cell>
          <cell r="O570">
            <v>0</v>
          </cell>
          <cell r="P570">
            <v>0</v>
          </cell>
          <cell r="Q570">
            <v>0</v>
          </cell>
          <cell r="R570">
            <v>0</v>
          </cell>
        </row>
        <row r="571">
          <cell r="B571" t="str">
            <v>Hyperchip</v>
          </cell>
          <cell r="C571">
            <v>0</v>
          </cell>
          <cell r="D571">
            <v>0</v>
          </cell>
          <cell r="E571">
            <v>0</v>
          </cell>
          <cell r="F571">
            <v>0</v>
          </cell>
          <cell r="G571">
            <v>0</v>
          </cell>
          <cell r="H571">
            <v>0</v>
          </cell>
          <cell r="I571">
            <v>0</v>
          </cell>
          <cell r="K571" t="str">
            <v>Hyperchip</v>
          </cell>
          <cell r="L571">
            <v>0</v>
          </cell>
          <cell r="M571">
            <v>0</v>
          </cell>
          <cell r="N571">
            <v>0</v>
          </cell>
          <cell r="O571">
            <v>0</v>
          </cell>
          <cell r="P571">
            <v>0</v>
          </cell>
          <cell r="Q571">
            <v>0</v>
          </cell>
          <cell r="R571">
            <v>0</v>
          </cell>
        </row>
        <row r="572">
          <cell r="B572" t="str">
            <v>Juniper</v>
          </cell>
          <cell r="C572">
            <v>52.1</v>
          </cell>
          <cell r="D572">
            <v>40.299999999999997</v>
          </cell>
          <cell r="E572">
            <v>33.200000000000003</v>
          </cell>
          <cell r="F572">
            <v>0</v>
          </cell>
          <cell r="G572">
            <v>0</v>
          </cell>
          <cell r="H572">
            <v>0</v>
          </cell>
          <cell r="I572">
            <v>125.60000000000001</v>
          </cell>
          <cell r="K572" t="str">
            <v>Juniper</v>
          </cell>
          <cell r="L572">
            <v>133</v>
          </cell>
          <cell r="M572">
            <v>447</v>
          </cell>
          <cell r="N572">
            <v>371</v>
          </cell>
          <cell r="O572">
            <v>0</v>
          </cell>
          <cell r="P572">
            <v>0</v>
          </cell>
          <cell r="Q572">
            <v>0</v>
          </cell>
          <cell r="R572">
            <v>951</v>
          </cell>
        </row>
        <row r="573">
          <cell r="B573" t="str">
            <v>Laurel Networks</v>
          </cell>
          <cell r="C573">
            <v>0</v>
          </cell>
          <cell r="D573">
            <v>0</v>
          </cell>
          <cell r="E573">
            <v>0</v>
          </cell>
          <cell r="F573">
            <v>0</v>
          </cell>
          <cell r="G573">
            <v>0</v>
          </cell>
          <cell r="H573">
            <v>0</v>
          </cell>
          <cell r="I573">
            <v>0</v>
          </cell>
          <cell r="K573" t="str">
            <v>Laurel Networks</v>
          </cell>
          <cell r="L573">
            <v>0</v>
          </cell>
          <cell r="M573">
            <v>0</v>
          </cell>
          <cell r="N573">
            <v>0</v>
          </cell>
          <cell r="O573">
            <v>0</v>
          </cell>
          <cell r="P573">
            <v>0</v>
          </cell>
          <cell r="Q573">
            <v>0</v>
          </cell>
          <cell r="R573">
            <v>0</v>
          </cell>
        </row>
        <row r="574">
          <cell r="B574" t="str">
            <v>Lucent</v>
          </cell>
          <cell r="C574">
            <v>0</v>
          </cell>
          <cell r="D574">
            <v>0</v>
          </cell>
          <cell r="E574">
            <v>0</v>
          </cell>
          <cell r="F574">
            <v>0</v>
          </cell>
          <cell r="G574">
            <v>0</v>
          </cell>
          <cell r="H574">
            <v>0</v>
          </cell>
          <cell r="I574">
            <v>0</v>
          </cell>
          <cell r="K574" t="str">
            <v>Lucent</v>
          </cell>
          <cell r="L574">
            <v>0</v>
          </cell>
          <cell r="M574">
            <v>0</v>
          </cell>
          <cell r="N574">
            <v>0</v>
          </cell>
          <cell r="O574">
            <v>0</v>
          </cell>
          <cell r="P574">
            <v>0</v>
          </cell>
          <cell r="Q574">
            <v>0</v>
          </cell>
          <cell r="R574">
            <v>0</v>
          </cell>
        </row>
        <row r="575">
          <cell r="B575" t="str">
            <v>NEC</v>
          </cell>
          <cell r="C575">
            <v>0</v>
          </cell>
          <cell r="D575">
            <v>0</v>
          </cell>
          <cell r="E575">
            <v>0</v>
          </cell>
          <cell r="F575">
            <v>0</v>
          </cell>
          <cell r="G575">
            <v>0</v>
          </cell>
          <cell r="H575">
            <v>0</v>
          </cell>
          <cell r="I575">
            <v>0</v>
          </cell>
          <cell r="K575" t="str">
            <v>NEC</v>
          </cell>
          <cell r="L575">
            <v>0</v>
          </cell>
          <cell r="M575">
            <v>0</v>
          </cell>
          <cell r="N575">
            <v>0</v>
          </cell>
          <cell r="O575">
            <v>0</v>
          </cell>
          <cell r="P575">
            <v>0</v>
          </cell>
          <cell r="Q575">
            <v>0</v>
          </cell>
          <cell r="R575">
            <v>0</v>
          </cell>
        </row>
        <row r="576">
          <cell r="B576" t="str">
            <v>Nokia Siemens Networks</v>
          </cell>
          <cell r="C576">
            <v>0</v>
          </cell>
          <cell r="D576">
            <v>0</v>
          </cell>
          <cell r="E576">
            <v>0</v>
          </cell>
          <cell r="F576">
            <v>0</v>
          </cell>
          <cell r="G576">
            <v>0</v>
          </cell>
          <cell r="H576">
            <v>0</v>
          </cell>
          <cell r="I576">
            <v>0</v>
          </cell>
          <cell r="K576" t="str">
            <v>Nokia Siemens Networks</v>
          </cell>
          <cell r="L576">
            <v>0</v>
          </cell>
          <cell r="M576">
            <v>0</v>
          </cell>
          <cell r="N576">
            <v>0</v>
          </cell>
          <cell r="O576">
            <v>0</v>
          </cell>
          <cell r="P576">
            <v>0</v>
          </cell>
          <cell r="Q576">
            <v>0</v>
          </cell>
          <cell r="R576">
            <v>0</v>
          </cell>
        </row>
        <row r="577">
          <cell r="B577" t="str">
            <v>Nortel</v>
          </cell>
          <cell r="C577">
            <v>0</v>
          </cell>
          <cell r="D577">
            <v>0</v>
          </cell>
          <cell r="E577">
            <v>2.7</v>
          </cell>
          <cell r="F577">
            <v>0</v>
          </cell>
          <cell r="G577">
            <v>6.3</v>
          </cell>
          <cell r="H577">
            <v>15.5</v>
          </cell>
          <cell r="I577">
            <v>24.5</v>
          </cell>
          <cell r="K577" t="str">
            <v>Nortel</v>
          </cell>
          <cell r="L577">
            <v>0</v>
          </cell>
          <cell r="M577">
            <v>0</v>
          </cell>
          <cell r="N577">
            <v>18</v>
          </cell>
          <cell r="O577">
            <v>0</v>
          </cell>
          <cell r="P577">
            <v>219</v>
          </cell>
          <cell r="Q577">
            <v>53</v>
          </cell>
          <cell r="R577">
            <v>290</v>
          </cell>
        </row>
        <row r="578">
          <cell r="B578" t="str">
            <v>Procket</v>
          </cell>
          <cell r="C578">
            <v>0</v>
          </cell>
          <cell r="D578">
            <v>0</v>
          </cell>
          <cell r="E578">
            <v>0</v>
          </cell>
          <cell r="F578">
            <v>0</v>
          </cell>
          <cell r="G578">
            <v>0</v>
          </cell>
          <cell r="H578">
            <v>0</v>
          </cell>
          <cell r="I578">
            <v>0</v>
          </cell>
          <cell r="K578" t="str">
            <v>Procket</v>
          </cell>
          <cell r="L578">
            <v>0</v>
          </cell>
          <cell r="M578">
            <v>0</v>
          </cell>
          <cell r="N578">
            <v>0</v>
          </cell>
          <cell r="O578">
            <v>0</v>
          </cell>
          <cell r="P578">
            <v>0</v>
          </cell>
          <cell r="Q578">
            <v>0</v>
          </cell>
          <cell r="R578">
            <v>0</v>
          </cell>
        </row>
        <row r="579">
          <cell r="B579" t="str">
            <v>Quarry</v>
          </cell>
          <cell r="C579">
            <v>0</v>
          </cell>
          <cell r="D579">
            <v>0</v>
          </cell>
          <cell r="E579">
            <v>0</v>
          </cell>
          <cell r="F579">
            <v>0</v>
          </cell>
          <cell r="G579">
            <v>0</v>
          </cell>
          <cell r="H579">
            <v>0</v>
          </cell>
          <cell r="I579">
            <v>0</v>
          </cell>
          <cell r="K579" t="str">
            <v>Quarry</v>
          </cell>
          <cell r="L579">
            <v>0</v>
          </cell>
          <cell r="M579">
            <v>0</v>
          </cell>
          <cell r="N579">
            <v>0</v>
          </cell>
          <cell r="O579">
            <v>0</v>
          </cell>
          <cell r="P579">
            <v>0</v>
          </cell>
          <cell r="Q579">
            <v>0</v>
          </cell>
          <cell r="R579">
            <v>0</v>
          </cell>
        </row>
        <row r="580">
          <cell r="B580" t="str">
            <v>Redback</v>
          </cell>
          <cell r="C580">
            <v>0</v>
          </cell>
          <cell r="D580">
            <v>0</v>
          </cell>
          <cell r="E580">
            <v>0</v>
          </cell>
          <cell r="F580">
            <v>0</v>
          </cell>
          <cell r="G580">
            <v>0</v>
          </cell>
          <cell r="H580">
            <v>0</v>
          </cell>
          <cell r="I580">
            <v>0</v>
          </cell>
          <cell r="K580" t="str">
            <v>Redback</v>
          </cell>
          <cell r="L580">
            <v>0</v>
          </cell>
          <cell r="M580">
            <v>0</v>
          </cell>
          <cell r="N580">
            <v>0</v>
          </cell>
          <cell r="O580">
            <v>0</v>
          </cell>
          <cell r="P580">
            <v>0</v>
          </cell>
          <cell r="Q580">
            <v>0</v>
          </cell>
          <cell r="R580">
            <v>0</v>
          </cell>
        </row>
        <row r="581">
          <cell r="B581" t="str">
            <v>Riverstone</v>
          </cell>
          <cell r="C581">
            <v>0</v>
          </cell>
          <cell r="D581">
            <v>0</v>
          </cell>
          <cell r="E581">
            <v>0</v>
          </cell>
          <cell r="F581">
            <v>0</v>
          </cell>
          <cell r="G581">
            <v>0</v>
          </cell>
          <cell r="H581">
            <v>0</v>
          </cell>
          <cell r="I581">
            <v>0</v>
          </cell>
          <cell r="K581" t="str">
            <v>Riverstone</v>
          </cell>
          <cell r="L581">
            <v>0</v>
          </cell>
          <cell r="M581">
            <v>0</v>
          </cell>
          <cell r="N581">
            <v>0</v>
          </cell>
          <cell r="O581">
            <v>0</v>
          </cell>
          <cell r="P581">
            <v>0</v>
          </cell>
          <cell r="Q581">
            <v>0</v>
          </cell>
          <cell r="R581">
            <v>0</v>
          </cell>
        </row>
        <row r="582">
          <cell r="B582" t="str">
            <v>Tellabs</v>
          </cell>
          <cell r="C582">
            <v>0</v>
          </cell>
          <cell r="D582">
            <v>4</v>
          </cell>
          <cell r="E582">
            <v>0</v>
          </cell>
          <cell r="F582">
            <v>0</v>
          </cell>
          <cell r="G582">
            <v>0</v>
          </cell>
          <cell r="H582">
            <v>0</v>
          </cell>
          <cell r="I582">
            <v>4</v>
          </cell>
          <cell r="K582" t="str">
            <v>Tellabs</v>
          </cell>
          <cell r="L582">
            <v>0</v>
          </cell>
          <cell r="M582">
            <v>51</v>
          </cell>
          <cell r="N582">
            <v>0</v>
          </cell>
          <cell r="O582">
            <v>0</v>
          </cell>
          <cell r="P582">
            <v>0</v>
          </cell>
          <cell r="Q582">
            <v>0</v>
          </cell>
          <cell r="R582">
            <v>51</v>
          </cell>
        </row>
        <row r="583">
          <cell r="B583" t="str">
            <v>ZTE</v>
          </cell>
          <cell r="C583">
            <v>0</v>
          </cell>
          <cell r="D583">
            <v>0</v>
          </cell>
          <cell r="E583">
            <v>0</v>
          </cell>
          <cell r="F583">
            <v>0</v>
          </cell>
          <cell r="G583">
            <v>0</v>
          </cell>
          <cell r="H583">
            <v>0</v>
          </cell>
          <cell r="I583">
            <v>0</v>
          </cell>
          <cell r="K583" t="str">
            <v>ZTE</v>
          </cell>
          <cell r="L583">
            <v>0</v>
          </cell>
          <cell r="M583">
            <v>0</v>
          </cell>
          <cell r="N583">
            <v>0</v>
          </cell>
          <cell r="O583">
            <v>0</v>
          </cell>
          <cell r="P583">
            <v>0</v>
          </cell>
          <cell r="Q583">
            <v>0</v>
          </cell>
          <cell r="R583">
            <v>0</v>
          </cell>
        </row>
        <row r="584">
          <cell r="B584" t="str">
            <v>Other</v>
          </cell>
          <cell r="C584">
            <v>0</v>
          </cell>
          <cell r="D584">
            <v>0</v>
          </cell>
          <cell r="E584">
            <v>3</v>
          </cell>
          <cell r="F584">
            <v>0</v>
          </cell>
          <cell r="G584">
            <v>0</v>
          </cell>
          <cell r="H584">
            <v>0</v>
          </cell>
          <cell r="I584">
            <v>3</v>
          </cell>
          <cell r="K584" t="str">
            <v>Other</v>
          </cell>
          <cell r="L584">
            <v>0</v>
          </cell>
          <cell r="M584">
            <v>0</v>
          </cell>
          <cell r="N584">
            <v>37</v>
          </cell>
          <cell r="O584">
            <v>0</v>
          </cell>
          <cell r="P584">
            <v>0</v>
          </cell>
          <cell r="Q584">
            <v>0</v>
          </cell>
          <cell r="R584">
            <v>37</v>
          </cell>
        </row>
        <row r="585">
          <cell r="B585" t="str">
            <v>Total</v>
          </cell>
          <cell r="C585">
            <v>145.69999999999999</v>
          </cell>
          <cell r="D585">
            <v>148.89999999999998</v>
          </cell>
          <cell r="E585">
            <v>69.5</v>
          </cell>
          <cell r="F585">
            <v>0</v>
          </cell>
          <cell r="G585">
            <v>154.69999999999999</v>
          </cell>
          <cell r="H585">
            <v>169.1</v>
          </cell>
          <cell r="I585">
            <v>687.90000000000009</v>
          </cell>
          <cell r="K585" t="str">
            <v>Total</v>
          </cell>
          <cell r="L585">
            <v>360</v>
          </cell>
          <cell r="M585">
            <v>2729</v>
          </cell>
          <cell r="N585">
            <v>1333</v>
          </cell>
          <cell r="O585">
            <v>0</v>
          </cell>
          <cell r="P585">
            <v>5550</v>
          </cell>
          <cell r="Q585">
            <v>1252</v>
          </cell>
          <cell r="R585">
            <v>11224</v>
          </cell>
        </row>
        <row r="589">
          <cell r="B589" t="str">
            <v>Vendor</v>
          </cell>
          <cell r="C589" t="str">
            <v>Core IP/MPLS</v>
          </cell>
          <cell r="D589" t="str">
            <v xml:space="preserve">Edge IP/MPLS </v>
          </cell>
          <cell r="E589" t="str">
            <v>Subscriber Service Router</v>
          </cell>
          <cell r="F589" t="str">
            <v>BRAS</v>
          </cell>
          <cell r="G589" t="str">
            <v>IP/Ethernet</v>
          </cell>
          <cell r="H589" t="str">
            <v>ATM/MPLS</v>
          </cell>
          <cell r="I589" t="str">
            <v>Total IPS</v>
          </cell>
          <cell r="K589" t="str">
            <v>Vendor</v>
          </cell>
          <cell r="L589" t="str">
            <v>Core IP/MPLS</v>
          </cell>
          <cell r="M589" t="str">
            <v>Edge IP/MPLS</v>
          </cell>
          <cell r="N589" t="str">
            <v>Subscriber Service Router</v>
          </cell>
          <cell r="O589" t="str">
            <v>BRAS</v>
          </cell>
          <cell r="P589" t="str">
            <v>IP/Ethernet</v>
          </cell>
          <cell r="Q589" t="str">
            <v>ATM/MPLS</v>
          </cell>
          <cell r="R589" t="str">
            <v>Total IPS</v>
          </cell>
        </row>
        <row r="590">
          <cell r="B590" t="str">
            <v>Alaxala Networks</v>
          </cell>
          <cell r="I590">
            <v>0</v>
          </cell>
          <cell r="K590" t="str">
            <v>Alaxala Networks</v>
          </cell>
          <cell r="R590">
            <v>0</v>
          </cell>
        </row>
        <row r="591">
          <cell r="B591" t="str">
            <v>Alcatel-Lucent</v>
          </cell>
          <cell r="C591">
            <v>0</v>
          </cell>
          <cell r="D591">
            <v>4.2</v>
          </cell>
          <cell r="E591">
            <v>0</v>
          </cell>
          <cell r="F591">
            <v>0</v>
          </cell>
          <cell r="G591">
            <v>3</v>
          </cell>
          <cell r="H591">
            <v>85</v>
          </cell>
          <cell r="I591">
            <v>92.2</v>
          </cell>
          <cell r="K591" t="str">
            <v>Alcatel-Lucent</v>
          </cell>
          <cell r="L591">
            <v>0</v>
          </cell>
          <cell r="M591">
            <v>40</v>
          </cell>
          <cell r="N591">
            <v>0</v>
          </cell>
          <cell r="O591">
            <v>0</v>
          </cell>
          <cell r="P591">
            <v>128</v>
          </cell>
          <cell r="Q591">
            <v>674</v>
          </cell>
          <cell r="R591">
            <v>842</v>
          </cell>
        </row>
        <row r="592">
          <cell r="B592" t="str">
            <v>Atrica</v>
          </cell>
          <cell r="I592">
            <v>0</v>
          </cell>
          <cell r="K592" t="str">
            <v>Atrica</v>
          </cell>
          <cell r="R592">
            <v>0</v>
          </cell>
        </row>
        <row r="593">
          <cell r="B593" t="str">
            <v>Avici</v>
          </cell>
          <cell r="C593">
            <v>1.9</v>
          </cell>
          <cell r="D593">
            <v>0</v>
          </cell>
          <cell r="E593">
            <v>0</v>
          </cell>
          <cell r="F593">
            <v>0</v>
          </cell>
          <cell r="G593">
            <v>0</v>
          </cell>
          <cell r="H593">
            <v>0</v>
          </cell>
          <cell r="I593">
            <v>1.9</v>
          </cell>
          <cell r="K593" t="str">
            <v>Avici</v>
          </cell>
          <cell r="L593">
            <v>3</v>
          </cell>
          <cell r="M593">
            <v>0</v>
          </cell>
          <cell r="N593">
            <v>0</v>
          </cell>
          <cell r="O593">
            <v>0</v>
          </cell>
          <cell r="P593">
            <v>0</v>
          </cell>
          <cell r="Q593">
            <v>0</v>
          </cell>
          <cell r="R593">
            <v>3</v>
          </cell>
        </row>
        <row r="594">
          <cell r="B594" t="str">
            <v>Brocade</v>
          </cell>
          <cell r="C594">
            <v>0</v>
          </cell>
          <cell r="D594">
            <v>0</v>
          </cell>
          <cell r="E594">
            <v>0</v>
          </cell>
          <cell r="F594">
            <v>0</v>
          </cell>
          <cell r="G594">
            <v>6.1</v>
          </cell>
          <cell r="H594">
            <v>0</v>
          </cell>
          <cell r="I594">
            <v>6.1</v>
          </cell>
          <cell r="K594" t="str">
            <v>Brocade</v>
          </cell>
          <cell r="L594">
            <v>0</v>
          </cell>
          <cell r="M594">
            <v>0</v>
          </cell>
          <cell r="N594">
            <v>0</v>
          </cell>
          <cell r="O594">
            <v>0</v>
          </cell>
          <cell r="P594">
            <v>224</v>
          </cell>
          <cell r="Q594">
            <v>0</v>
          </cell>
          <cell r="R594">
            <v>224</v>
          </cell>
        </row>
        <row r="595">
          <cell r="B595" t="str">
            <v>Caspian</v>
          </cell>
          <cell r="C595">
            <v>0</v>
          </cell>
          <cell r="D595">
            <v>0</v>
          </cell>
          <cell r="E595">
            <v>0</v>
          </cell>
          <cell r="F595">
            <v>0</v>
          </cell>
          <cell r="G595">
            <v>0</v>
          </cell>
          <cell r="H595">
            <v>0</v>
          </cell>
          <cell r="I595">
            <v>0</v>
          </cell>
          <cell r="K595" t="str">
            <v>Caspian</v>
          </cell>
          <cell r="L595">
            <v>0</v>
          </cell>
          <cell r="M595">
            <v>0</v>
          </cell>
          <cell r="N595">
            <v>0</v>
          </cell>
          <cell r="O595">
            <v>0</v>
          </cell>
          <cell r="P595">
            <v>0</v>
          </cell>
          <cell r="Q595">
            <v>0</v>
          </cell>
          <cell r="R595">
            <v>0</v>
          </cell>
        </row>
        <row r="596">
          <cell r="B596" t="str">
            <v>Chiaro</v>
          </cell>
          <cell r="C596">
            <v>0</v>
          </cell>
          <cell r="D596">
            <v>0</v>
          </cell>
          <cell r="E596">
            <v>0</v>
          </cell>
          <cell r="F596">
            <v>0</v>
          </cell>
          <cell r="G596">
            <v>0</v>
          </cell>
          <cell r="H596">
            <v>0</v>
          </cell>
          <cell r="I596">
            <v>0</v>
          </cell>
          <cell r="K596" t="str">
            <v>Chiaro</v>
          </cell>
          <cell r="L596">
            <v>0</v>
          </cell>
          <cell r="M596">
            <v>0</v>
          </cell>
          <cell r="N596">
            <v>0</v>
          </cell>
          <cell r="O596">
            <v>0</v>
          </cell>
          <cell r="P596">
            <v>0</v>
          </cell>
          <cell r="Q596">
            <v>0</v>
          </cell>
          <cell r="R596">
            <v>0</v>
          </cell>
        </row>
        <row r="597">
          <cell r="B597" t="str">
            <v>Ciena</v>
          </cell>
          <cell r="C597">
            <v>0</v>
          </cell>
          <cell r="D597">
            <v>0</v>
          </cell>
          <cell r="E597">
            <v>0</v>
          </cell>
          <cell r="F597">
            <v>0</v>
          </cell>
          <cell r="G597">
            <v>0</v>
          </cell>
          <cell r="H597">
            <v>6</v>
          </cell>
          <cell r="I597">
            <v>6</v>
          </cell>
          <cell r="K597" t="str">
            <v>Ciena</v>
          </cell>
          <cell r="L597">
            <v>0</v>
          </cell>
          <cell r="M597">
            <v>0</v>
          </cell>
          <cell r="N597">
            <v>0</v>
          </cell>
          <cell r="O597">
            <v>0</v>
          </cell>
          <cell r="P597">
            <v>0</v>
          </cell>
          <cell r="Q597">
            <v>76</v>
          </cell>
          <cell r="R597">
            <v>76</v>
          </cell>
        </row>
        <row r="598">
          <cell r="B598" t="str">
            <v>Cisco</v>
          </cell>
          <cell r="C598">
            <v>90.9</v>
          </cell>
          <cell r="D598">
            <v>100.9</v>
          </cell>
          <cell r="E598">
            <v>35.6</v>
          </cell>
          <cell r="F598">
            <v>0</v>
          </cell>
          <cell r="G598">
            <v>115</v>
          </cell>
          <cell r="H598">
            <v>37</v>
          </cell>
          <cell r="I598">
            <v>379.4</v>
          </cell>
          <cell r="K598" t="str">
            <v>Cisco</v>
          </cell>
          <cell r="L598">
            <v>271</v>
          </cell>
          <cell r="M598">
            <v>2681</v>
          </cell>
          <cell r="N598">
            <v>1186</v>
          </cell>
          <cell r="O598">
            <v>0</v>
          </cell>
          <cell r="P598">
            <v>4140</v>
          </cell>
          <cell r="Q598">
            <v>224</v>
          </cell>
          <cell r="R598">
            <v>8502</v>
          </cell>
        </row>
        <row r="599">
          <cell r="B599" t="str">
            <v>Cosine</v>
          </cell>
          <cell r="C599">
            <v>0</v>
          </cell>
          <cell r="D599">
            <v>0</v>
          </cell>
          <cell r="E599">
            <v>0</v>
          </cell>
          <cell r="F599">
            <v>0</v>
          </cell>
          <cell r="G599">
            <v>0</v>
          </cell>
          <cell r="H599">
            <v>0</v>
          </cell>
          <cell r="I599">
            <v>0</v>
          </cell>
          <cell r="K599" t="str">
            <v>Cosine</v>
          </cell>
          <cell r="L599">
            <v>0</v>
          </cell>
          <cell r="M599">
            <v>0</v>
          </cell>
          <cell r="N599">
            <v>0</v>
          </cell>
          <cell r="O599">
            <v>0</v>
          </cell>
          <cell r="P599">
            <v>0</v>
          </cell>
          <cell r="Q599">
            <v>0</v>
          </cell>
          <cell r="R599">
            <v>0</v>
          </cell>
        </row>
        <row r="600">
          <cell r="B600" t="str">
            <v>ECI Telecom</v>
          </cell>
          <cell r="C600">
            <v>0</v>
          </cell>
          <cell r="D600">
            <v>0</v>
          </cell>
          <cell r="E600">
            <v>0</v>
          </cell>
          <cell r="F600">
            <v>0</v>
          </cell>
          <cell r="G600">
            <v>0</v>
          </cell>
          <cell r="H600">
            <v>0</v>
          </cell>
          <cell r="I600">
            <v>0</v>
          </cell>
          <cell r="K600" t="str">
            <v>ECI Telecom</v>
          </cell>
          <cell r="L600">
            <v>0</v>
          </cell>
          <cell r="M600">
            <v>0</v>
          </cell>
          <cell r="N600">
            <v>0</v>
          </cell>
          <cell r="O600">
            <v>0</v>
          </cell>
          <cell r="P600">
            <v>0</v>
          </cell>
          <cell r="Q600">
            <v>0</v>
          </cell>
          <cell r="R600">
            <v>0</v>
          </cell>
        </row>
        <row r="601">
          <cell r="B601" t="str">
            <v>Equipe</v>
          </cell>
          <cell r="C601">
            <v>0</v>
          </cell>
          <cell r="D601">
            <v>0</v>
          </cell>
          <cell r="E601">
            <v>0</v>
          </cell>
          <cell r="F601">
            <v>0</v>
          </cell>
          <cell r="G601">
            <v>0</v>
          </cell>
          <cell r="H601">
            <v>0</v>
          </cell>
          <cell r="I601">
            <v>0</v>
          </cell>
          <cell r="K601" t="str">
            <v>Equipe</v>
          </cell>
          <cell r="L601">
            <v>0</v>
          </cell>
          <cell r="M601">
            <v>0</v>
          </cell>
          <cell r="N601">
            <v>0</v>
          </cell>
          <cell r="O601">
            <v>0</v>
          </cell>
          <cell r="P601">
            <v>0</v>
          </cell>
          <cell r="Q601">
            <v>0</v>
          </cell>
          <cell r="R601">
            <v>0</v>
          </cell>
        </row>
        <row r="602">
          <cell r="B602" t="str">
            <v>Ericsson</v>
          </cell>
          <cell r="C602">
            <v>0</v>
          </cell>
          <cell r="D602">
            <v>0</v>
          </cell>
          <cell r="E602">
            <v>7</v>
          </cell>
          <cell r="F602">
            <v>0</v>
          </cell>
          <cell r="G602">
            <v>0</v>
          </cell>
          <cell r="H602">
            <v>6</v>
          </cell>
          <cell r="I602">
            <v>13</v>
          </cell>
          <cell r="K602" t="str">
            <v>Ericsson</v>
          </cell>
          <cell r="L602">
            <v>0</v>
          </cell>
          <cell r="M602">
            <v>0</v>
          </cell>
          <cell r="N602">
            <v>50</v>
          </cell>
          <cell r="O602">
            <v>0</v>
          </cell>
          <cell r="P602">
            <v>0</v>
          </cell>
          <cell r="Q602">
            <v>32</v>
          </cell>
          <cell r="R602">
            <v>82</v>
          </cell>
        </row>
        <row r="603">
          <cell r="B603" t="str">
            <v>Extreme</v>
          </cell>
          <cell r="C603">
            <v>0</v>
          </cell>
          <cell r="D603">
            <v>0</v>
          </cell>
          <cell r="E603">
            <v>0</v>
          </cell>
          <cell r="F603">
            <v>0</v>
          </cell>
          <cell r="G603">
            <v>4.8</v>
          </cell>
          <cell r="H603">
            <v>0</v>
          </cell>
          <cell r="I603">
            <v>4.8</v>
          </cell>
          <cell r="K603" t="str">
            <v>Extreme</v>
          </cell>
          <cell r="L603">
            <v>0</v>
          </cell>
          <cell r="M603">
            <v>0</v>
          </cell>
          <cell r="N603">
            <v>0</v>
          </cell>
          <cell r="O603">
            <v>0</v>
          </cell>
          <cell r="P603">
            <v>186</v>
          </cell>
          <cell r="Q603">
            <v>0</v>
          </cell>
          <cell r="R603">
            <v>186</v>
          </cell>
        </row>
        <row r="604">
          <cell r="B604" t="str">
            <v>Force10</v>
          </cell>
          <cell r="C604">
            <v>0</v>
          </cell>
          <cell r="D604">
            <v>0</v>
          </cell>
          <cell r="E604">
            <v>0</v>
          </cell>
          <cell r="F604">
            <v>0</v>
          </cell>
          <cell r="G604">
            <v>3.1</v>
          </cell>
          <cell r="H604">
            <v>0</v>
          </cell>
          <cell r="I604">
            <v>3.1</v>
          </cell>
          <cell r="K604" t="str">
            <v>Force10</v>
          </cell>
          <cell r="L604">
            <v>0</v>
          </cell>
          <cell r="M604">
            <v>0</v>
          </cell>
          <cell r="N604">
            <v>0</v>
          </cell>
          <cell r="O604">
            <v>0</v>
          </cell>
          <cell r="P604">
            <v>17</v>
          </cell>
          <cell r="Q604">
            <v>0</v>
          </cell>
          <cell r="R604">
            <v>17</v>
          </cell>
        </row>
        <row r="605">
          <cell r="B605" t="str">
            <v>Fujitsu</v>
          </cell>
          <cell r="C605">
            <v>0</v>
          </cell>
          <cell r="D605">
            <v>0</v>
          </cell>
          <cell r="E605">
            <v>0</v>
          </cell>
          <cell r="F605">
            <v>0</v>
          </cell>
          <cell r="G605">
            <v>0</v>
          </cell>
          <cell r="H605">
            <v>0</v>
          </cell>
          <cell r="I605">
            <v>0</v>
          </cell>
          <cell r="K605" t="str">
            <v>Fujitsu</v>
          </cell>
          <cell r="L605">
            <v>0</v>
          </cell>
          <cell r="M605">
            <v>0</v>
          </cell>
          <cell r="N605">
            <v>0</v>
          </cell>
          <cell r="O605">
            <v>0</v>
          </cell>
          <cell r="P605">
            <v>0</v>
          </cell>
          <cell r="Q605">
            <v>0</v>
          </cell>
          <cell r="R605">
            <v>0</v>
          </cell>
        </row>
        <row r="606">
          <cell r="B606" t="str">
            <v>Hammerhead Systems</v>
          </cell>
          <cell r="C606">
            <v>0</v>
          </cell>
          <cell r="D606">
            <v>0</v>
          </cell>
          <cell r="E606">
            <v>0</v>
          </cell>
          <cell r="F606">
            <v>0</v>
          </cell>
          <cell r="G606">
            <v>0</v>
          </cell>
          <cell r="H606">
            <v>0</v>
          </cell>
          <cell r="I606">
            <v>0</v>
          </cell>
          <cell r="K606" t="str">
            <v>Hammerhead Systems</v>
          </cell>
          <cell r="L606">
            <v>0</v>
          </cell>
          <cell r="M606">
            <v>0</v>
          </cell>
          <cell r="N606">
            <v>0</v>
          </cell>
          <cell r="O606">
            <v>0</v>
          </cell>
          <cell r="P606">
            <v>0</v>
          </cell>
          <cell r="Q606">
            <v>0</v>
          </cell>
          <cell r="R606">
            <v>0</v>
          </cell>
        </row>
        <row r="607">
          <cell r="B607" t="str">
            <v>Hitachi</v>
          </cell>
          <cell r="C607">
            <v>0</v>
          </cell>
          <cell r="D607">
            <v>0</v>
          </cell>
          <cell r="E607">
            <v>0</v>
          </cell>
          <cell r="F607">
            <v>0</v>
          </cell>
          <cell r="G607">
            <v>0</v>
          </cell>
          <cell r="H607">
            <v>0</v>
          </cell>
          <cell r="I607">
            <v>0</v>
          </cell>
          <cell r="K607" t="str">
            <v>Hitachi</v>
          </cell>
          <cell r="L607">
            <v>0</v>
          </cell>
          <cell r="M607">
            <v>0</v>
          </cell>
          <cell r="N607">
            <v>0</v>
          </cell>
          <cell r="O607">
            <v>0</v>
          </cell>
          <cell r="P607">
            <v>0</v>
          </cell>
          <cell r="Q607">
            <v>0</v>
          </cell>
          <cell r="R607">
            <v>0</v>
          </cell>
        </row>
        <row r="608">
          <cell r="B608" t="str">
            <v>Hitachi Cable</v>
          </cell>
          <cell r="C608">
            <v>0</v>
          </cell>
          <cell r="D608">
            <v>0</v>
          </cell>
          <cell r="E608">
            <v>0</v>
          </cell>
          <cell r="F608">
            <v>0</v>
          </cell>
          <cell r="G608">
            <v>0</v>
          </cell>
          <cell r="H608">
            <v>0</v>
          </cell>
          <cell r="I608">
            <v>0</v>
          </cell>
          <cell r="K608" t="str">
            <v>Hitachi Cable</v>
          </cell>
          <cell r="L608">
            <v>0</v>
          </cell>
          <cell r="M608">
            <v>0</v>
          </cell>
          <cell r="N608">
            <v>0</v>
          </cell>
          <cell r="O608">
            <v>0</v>
          </cell>
          <cell r="P608">
            <v>0</v>
          </cell>
          <cell r="Q608">
            <v>0</v>
          </cell>
          <cell r="R608">
            <v>0</v>
          </cell>
        </row>
        <row r="609">
          <cell r="B609" t="str">
            <v>Huawei</v>
          </cell>
          <cell r="C609">
            <v>0</v>
          </cell>
          <cell r="D609">
            <v>0</v>
          </cell>
          <cell r="E609">
            <v>0</v>
          </cell>
          <cell r="F609">
            <v>0</v>
          </cell>
          <cell r="G609">
            <v>0</v>
          </cell>
          <cell r="H609">
            <v>0</v>
          </cell>
          <cell r="I609">
            <v>0</v>
          </cell>
          <cell r="K609" t="str">
            <v>Huawei</v>
          </cell>
          <cell r="L609">
            <v>0</v>
          </cell>
          <cell r="M609">
            <v>0</v>
          </cell>
          <cell r="N609">
            <v>0</v>
          </cell>
          <cell r="O609">
            <v>0</v>
          </cell>
          <cell r="P609">
            <v>0</v>
          </cell>
          <cell r="Q609">
            <v>0</v>
          </cell>
          <cell r="R609">
            <v>0</v>
          </cell>
        </row>
        <row r="610">
          <cell r="B610" t="str">
            <v>Hyperchip</v>
          </cell>
          <cell r="C610">
            <v>0</v>
          </cell>
          <cell r="D610">
            <v>0</v>
          </cell>
          <cell r="E610">
            <v>0</v>
          </cell>
          <cell r="F610">
            <v>0</v>
          </cell>
          <cell r="G610">
            <v>0</v>
          </cell>
          <cell r="H610">
            <v>0</v>
          </cell>
          <cell r="I610">
            <v>0</v>
          </cell>
          <cell r="K610" t="str">
            <v>Hyperchip</v>
          </cell>
          <cell r="L610">
            <v>0</v>
          </cell>
          <cell r="M610">
            <v>0</v>
          </cell>
          <cell r="N610">
            <v>0</v>
          </cell>
          <cell r="O610">
            <v>0</v>
          </cell>
          <cell r="P610">
            <v>0</v>
          </cell>
          <cell r="Q610">
            <v>0</v>
          </cell>
          <cell r="R610">
            <v>0</v>
          </cell>
        </row>
        <row r="611">
          <cell r="B611" t="str">
            <v>Juniper</v>
          </cell>
          <cell r="C611">
            <v>50.8</v>
          </cell>
          <cell r="D611">
            <v>27</v>
          </cell>
          <cell r="E611">
            <v>25.7</v>
          </cell>
          <cell r="F611">
            <v>0</v>
          </cell>
          <cell r="G611">
            <v>0</v>
          </cell>
          <cell r="H611">
            <v>0</v>
          </cell>
          <cell r="I611">
            <v>103.5</v>
          </cell>
          <cell r="K611" t="str">
            <v>Juniper</v>
          </cell>
          <cell r="L611">
            <v>155</v>
          </cell>
          <cell r="M611">
            <v>333</v>
          </cell>
          <cell r="N611">
            <v>286</v>
          </cell>
          <cell r="O611">
            <v>0</v>
          </cell>
          <cell r="P611">
            <v>0</v>
          </cell>
          <cell r="Q611">
            <v>0</v>
          </cell>
          <cell r="R611">
            <v>774</v>
          </cell>
        </row>
        <row r="612">
          <cell r="B612" t="str">
            <v>Laurel Networks</v>
          </cell>
          <cell r="C612">
            <v>0</v>
          </cell>
          <cell r="D612">
            <v>0</v>
          </cell>
          <cell r="E612">
            <v>0</v>
          </cell>
          <cell r="F612">
            <v>0</v>
          </cell>
          <cell r="G612">
            <v>0</v>
          </cell>
          <cell r="H612">
            <v>0</v>
          </cell>
          <cell r="I612">
            <v>0</v>
          </cell>
          <cell r="K612" t="str">
            <v>Laurel Networks</v>
          </cell>
          <cell r="L612">
            <v>0</v>
          </cell>
          <cell r="M612">
            <v>0</v>
          </cell>
          <cell r="N612">
            <v>0</v>
          </cell>
          <cell r="O612">
            <v>0</v>
          </cell>
          <cell r="P612">
            <v>0</v>
          </cell>
          <cell r="Q612">
            <v>0</v>
          </cell>
          <cell r="R612">
            <v>0</v>
          </cell>
        </row>
        <row r="613">
          <cell r="B613" t="str">
            <v>Lucent</v>
          </cell>
          <cell r="C613">
            <v>0</v>
          </cell>
          <cell r="D613">
            <v>0</v>
          </cell>
          <cell r="E613">
            <v>0</v>
          </cell>
          <cell r="F613">
            <v>0</v>
          </cell>
          <cell r="G613">
            <v>0</v>
          </cell>
          <cell r="H613">
            <v>0</v>
          </cell>
          <cell r="I613">
            <v>0</v>
          </cell>
          <cell r="K613" t="str">
            <v>Lucent</v>
          </cell>
          <cell r="L613">
            <v>0</v>
          </cell>
          <cell r="M613">
            <v>0</v>
          </cell>
          <cell r="N613">
            <v>0</v>
          </cell>
          <cell r="O613">
            <v>0</v>
          </cell>
          <cell r="P613">
            <v>0</v>
          </cell>
          <cell r="Q613">
            <v>0</v>
          </cell>
          <cell r="R613">
            <v>0</v>
          </cell>
        </row>
        <row r="614">
          <cell r="B614" t="str">
            <v>NEC</v>
          </cell>
          <cell r="C614">
            <v>0</v>
          </cell>
          <cell r="D614">
            <v>0</v>
          </cell>
          <cell r="E614">
            <v>0</v>
          </cell>
          <cell r="F614">
            <v>0</v>
          </cell>
          <cell r="G614">
            <v>0</v>
          </cell>
          <cell r="H614">
            <v>0</v>
          </cell>
          <cell r="I614">
            <v>0</v>
          </cell>
          <cell r="K614" t="str">
            <v>NEC</v>
          </cell>
          <cell r="L614">
            <v>0</v>
          </cell>
          <cell r="M614">
            <v>0</v>
          </cell>
          <cell r="N614">
            <v>0</v>
          </cell>
          <cell r="O614">
            <v>0</v>
          </cell>
          <cell r="P614">
            <v>0</v>
          </cell>
          <cell r="Q614">
            <v>0</v>
          </cell>
          <cell r="R614">
            <v>0</v>
          </cell>
        </row>
        <row r="615">
          <cell r="B615" t="str">
            <v>Nokia Siemens Networks</v>
          </cell>
          <cell r="C615">
            <v>0</v>
          </cell>
          <cell r="D615">
            <v>0</v>
          </cell>
          <cell r="E615">
            <v>0</v>
          </cell>
          <cell r="F615">
            <v>0</v>
          </cell>
          <cell r="G615">
            <v>0</v>
          </cell>
          <cell r="H615">
            <v>0</v>
          </cell>
          <cell r="I615">
            <v>0</v>
          </cell>
          <cell r="K615" t="str">
            <v>Nokia Siemens Networks</v>
          </cell>
          <cell r="L615">
            <v>0</v>
          </cell>
          <cell r="M615">
            <v>0</v>
          </cell>
          <cell r="N615">
            <v>0</v>
          </cell>
          <cell r="O615">
            <v>0</v>
          </cell>
          <cell r="P615">
            <v>0</v>
          </cell>
          <cell r="Q615">
            <v>0</v>
          </cell>
          <cell r="R615">
            <v>0</v>
          </cell>
        </row>
        <row r="616">
          <cell r="B616" t="str">
            <v>Nortel</v>
          </cell>
          <cell r="C616">
            <v>0</v>
          </cell>
          <cell r="D616">
            <v>0</v>
          </cell>
          <cell r="E616">
            <v>5.9</v>
          </cell>
          <cell r="F616">
            <v>0</v>
          </cell>
          <cell r="G616">
            <v>7</v>
          </cell>
          <cell r="H616">
            <v>48</v>
          </cell>
          <cell r="I616">
            <v>60.9</v>
          </cell>
          <cell r="K616" t="str">
            <v>Nortel</v>
          </cell>
          <cell r="L616">
            <v>0</v>
          </cell>
          <cell r="M616">
            <v>0</v>
          </cell>
          <cell r="N616">
            <v>32</v>
          </cell>
          <cell r="O616">
            <v>0</v>
          </cell>
          <cell r="P616">
            <v>233</v>
          </cell>
          <cell r="Q616">
            <v>168</v>
          </cell>
          <cell r="R616">
            <v>433</v>
          </cell>
        </row>
        <row r="617">
          <cell r="B617" t="str">
            <v>Procket</v>
          </cell>
          <cell r="C617">
            <v>0</v>
          </cell>
          <cell r="D617">
            <v>0</v>
          </cell>
          <cell r="E617">
            <v>0</v>
          </cell>
          <cell r="F617">
            <v>0</v>
          </cell>
          <cell r="G617">
            <v>0</v>
          </cell>
          <cell r="H617">
            <v>0</v>
          </cell>
          <cell r="I617">
            <v>0</v>
          </cell>
          <cell r="K617" t="str">
            <v>Procket</v>
          </cell>
          <cell r="L617">
            <v>0</v>
          </cell>
          <cell r="M617">
            <v>0</v>
          </cell>
          <cell r="N617">
            <v>0</v>
          </cell>
          <cell r="O617">
            <v>0</v>
          </cell>
          <cell r="P617">
            <v>0</v>
          </cell>
          <cell r="Q617">
            <v>0</v>
          </cell>
          <cell r="R617">
            <v>0</v>
          </cell>
        </row>
        <row r="618">
          <cell r="B618" t="str">
            <v>Quarry</v>
          </cell>
          <cell r="C618">
            <v>0</v>
          </cell>
          <cell r="D618">
            <v>0</v>
          </cell>
          <cell r="E618">
            <v>0</v>
          </cell>
          <cell r="F618">
            <v>0</v>
          </cell>
          <cell r="G618">
            <v>0</v>
          </cell>
          <cell r="H618">
            <v>0</v>
          </cell>
          <cell r="I618">
            <v>0</v>
          </cell>
          <cell r="K618" t="str">
            <v>Quarry</v>
          </cell>
          <cell r="L618">
            <v>0</v>
          </cell>
          <cell r="M618">
            <v>0</v>
          </cell>
          <cell r="N618">
            <v>0</v>
          </cell>
          <cell r="O618">
            <v>0</v>
          </cell>
          <cell r="P618">
            <v>0</v>
          </cell>
          <cell r="Q618">
            <v>0</v>
          </cell>
          <cell r="R618">
            <v>0</v>
          </cell>
        </row>
        <row r="619">
          <cell r="B619" t="str">
            <v>Redback</v>
          </cell>
          <cell r="C619">
            <v>0</v>
          </cell>
          <cell r="D619">
            <v>0</v>
          </cell>
          <cell r="E619">
            <v>0</v>
          </cell>
          <cell r="F619">
            <v>0</v>
          </cell>
          <cell r="G619">
            <v>0</v>
          </cell>
          <cell r="H619">
            <v>0</v>
          </cell>
          <cell r="I619">
            <v>0</v>
          </cell>
          <cell r="K619" t="str">
            <v>Redback</v>
          </cell>
          <cell r="L619">
            <v>0</v>
          </cell>
          <cell r="M619">
            <v>0</v>
          </cell>
          <cell r="N619">
            <v>0</v>
          </cell>
          <cell r="O619">
            <v>0</v>
          </cell>
          <cell r="P619">
            <v>0</v>
          </cell>
          <cell r="Q619">
            <v>0</v>
          </cell>
          <cell r="R619">
            <v>0</v>
          </cell>
        </row>
        <row r="620">
          <cell r="B620" t="str">
            <v>Riverstone</v>
          </cell>
          <cell r="C620">
            <v>0</v>
          </cell>
          <cell r="D620">
            <v>0</v>
          </cell>
          <cell r="E620">
            <v>0</v>
          </cell>
          <cell r="F620">
            <v>0</v>
          </cell>
          <cell r="G620">
            <v>0</v>
          </cell>
          <cell r="H620">
            <v>0</v>
          </cell>
          <cell r="I620">
            <v>0</v>
          </cell>
          <cell r="K620" t="str">
            <v>Riverstone</v>
          </cell>
          <cell r="L620">
            <v>0</v>
          </cell>
          <cell r="M620">
            <v>0</v>
          </cell>
          <cell r="N620">
            <v>0</v>
          </cell>
          <cell r="O620">
            <v>0</v>
          </cell>
          <cell r="P620">
            <v>0</v>
          </cell>
          <cell r="Q620">
            <v>0</v>
          </cell>
          <cell r="R620">
            <v>0</v>
          </cell>
        </row>
        <row r="621">
          <cell r="B621" t="str">
            <v>Tellabs</v>
          </cell>
          <cell r="C621">
            <v>0</v>
          </cell>
          <cell r="D621">
            <v>1</v>
          </cell>
          <cell r="E621">
            <v>0</v>
          </cell>
          <cell r="F621">
            <v>0</v>
          </cell>
          <cell r="G621">
            <v>0</v>
          </cell>
          <cell r="H621">
            <v>0</v>
          </cell>
          <cell r="I621">
            <v>1</v>
          </cell>
          <cell r="K621" t="str">
            <v>Tellabs</v>
          </cell>
          <cell r="L621">
            <v>0</v>
          </cell>
          <cell r="M621">
            <v>14</v>
          </cell>
          <cell r="N621">
            <v>0</v>
          </cell>
          <cell r="O621">
            <v>0</v>
          </cell>
          <cell r="P621">
            <v>0</v>
          </cell>
          <cell r="Q621">
            <v>0</v>
          </cell>
          <cell r="R621">
            <v>14</v>
          </cell>
        </row>
        <row r="622">
          <cell r="B622" t="str">
            <v>ZTE</v>
          </cell>
          <cell r="C622">
            <v>0</v>
          </cell>
          <cell r="D622">
            <v>0</v>
          </cell>
          <cell r="E622">
            <v>0</v>
          </cell>
          <cell r="F622">
            <v>0</v>
          </cell>
          <cell r="G622">
            <v>0</v>
          </cell>
          <cell r="H622">
            <v>0</v>
          </cell>
          <cell r="I622">
            <v>0</v>
          </cell>
          <cell r="K622" t="str">
            <v>ZTE</v>
          </cell>
          <cell r="L622">
            <v>0</v>
          </cell>
          <cell r="M622">
            <v>0</v>
          </cell>
          <cell r="N622">
            <v>0</v>
          </cell>
          <cell r="O622">
            <v>0</v>
          </cell>
          <cell r="P622">
            <v>0</v>
          </cell>
          <cell r="Q622">
            <v>0</v>
          </cell>
          <cell r="R622">
            <v>0</v>
          </cell>
        </row>
        <row r="623">
          <cell r="B623" t="str">
            <v>Other</v>
          </cell>
          <cell r="C623">
            <v>0</v>
          </cell>
          <cell r="D623">
            <v>3.7</v>
          </cell>
          <cell r="E623">
            <v>3.5</v>
          </cell>
          <cell r="F623">
            <v>0</v>
          </cell>
          <cell r="G623">
            <v>3.5</v>
          </cell>
          <cell r="H623">
            <v>0</v>
          </cell>
          <cell r="I623">
            <v>10.7</v>
          </cell>
          <cell r="K623" t="str">
            <v>Other</v>
          </cell>
          <cell r="L623">
            <v>0</v>
          </cell>
          <cell r="M623">
            <v>29</v>
          </cell>
          <cell r="N623">
            <v>39</v>
          </cell>
          <cell r="O623">
            <v>0</v>
          </cell>
          <cell r="P623">
            <v>26</v>
          </cell>
          <cell r="Q623">
            <v>0</v>
          </cell>
          <cell r="R623">
            <v>94</v>
          </cell>
        </row>
        <row r="624">
          <cell r="B624" t="str">
            <v>Total</v>
          </cell>
          <cell r="C624">
            <v>143.60000000000002</v>
          </cell>
          <cell r="D624">
            <v>136.80000000000001</v>
          </cell>
          <cell r="E624">
            <v>77.7</v>
          </cell>
          <cell r="F624">
            <v>0</v>
          </cell>
          <cell r="G624">
            <v>142.5</v>
          </cell>
          <cell r="H624">
            <v>182</v>
          </cell>
          <cell r="I624">
            <v>682.6</v>
          </cell>
          <cell r="K624" t="str">
            <v>Total</v>
          </cell>
          <cell r="L624">
            <v>429</v>
          </cell>
          <cell r="M624">
            <v>3097</v>
          </cell>
          <cell r="N624">
            <v>1593</v>
          </cell>
          <cell r="O624">
            <v>0</v>
          </cell>
          <cell r="P624">
            <v>4954</v>
          </cell>
          <cell r="Q624">
            <v>1174</v>
          </cell>
          <cell r="R624">
            <v>11247</v>
          </cell>
        </row>
        <row r="628">
          <cell r="B628" t="str">
            <v>Vendor</v>
          </cell>
          <cell r="C628" t="str">
            <v>Core IP/MPLS</v>
          </cell>
          <cell r="D628" t="str">
            <v xml:space="preserve">Edge IP/MPLS </v>
          </cell>
          <cell r="E628" t="str">
            <v>Subscriber Service Router</v>
          </cell>
          <cell r="F628" t="str">
            <v>BRAS</v>
          </cell>
          <cell r="G628" t="str">
            <v>IP/Ethernet</v>
          </cell>
          <cell r="H628" t="str">
            <v>ATM/MPLS</v>
          </cell>
          <cell r="I628" t="str">
            <v>Total IPS</v>
          </cell>
          <cell r="K628" t="str">
            <v>Vendor</v>
          </cell>
          <cell r="L628" t="str">
            <v>Core IP/MPLS</v>
          </cell>
          <cell r="M628" t="str">
            <v>Edge IP/MPLS</v>
          </cell>
          <cell r="N628" t="str">
            <v>Subscriber Service Router</v>
          </cell>
          <cell r="O628" t="str">
            <v>BRAS</v>
          </cell>
          <cell r="P628" t="str">
            <v>IP/Ethernet</v>
          </cell>
          <cell r="Q628" t="str">
            <v>ATM/MPLS</v>
          </cell>
          <cell r="R628" t="str">
            <v>Total IPS</v>
          </cell>
        </row>
        <row r="629">
          <cell r="B629" t="str">
            <v>Alaxala Networks</v>
          </cell>
          <cell r="I629">
            <v>0</v>
          </cell>
          <cell r="K629" t="str">
            <v>Alaxala Networks</v>
          </cell>
          <cell r="R629">
            <v>0</v>
          </cell>
        </row>
        <row r="630">
          <cell r="B630" t="str">
            <v>Alcatel-Lucent</v>
          </cell>
          <cell r="C630">
            <v>0</v>
          </cell>
          <cell r="D630">
            <v>3.1</v>
          </cell>
          <cell r="E630">
            <v>0</v>
          </cell>
          <cell r="F630">
            <v>0</v>
          </cell>
          <cell r="G630">
            <v>3</v>
          </cell>
          <cell r="H630">
            <v>75</v>
          </cell>
          <cell r="I630">
            <v>81.099999999999994</v>
          </cell>
          <cell r="K630" t="str">
            <v>Alcatel-Lucent</v>
          </cell>
          <cell r="L630">
            <v>0</v>
          </cell>
          <cell r="M630">
            <v>39</v>
          </cell>
          <cell r="N630">
            <v>0</v>
          </cell>
          <cell r="O630">
            <v>0</v>
          </cell>
          <cell r="P630">
            <v>128</v>
          </cell>
          <cell r="Q630">
            <v>600</v>
          </cell>
          <cell r="R630">
            <v>767</v>
          </cell>
        </row>
        <row r="631">
          <cell r="B631" t="str">
            <v>Atrica</v>
          </cell>
          <cell r="I631">
            <v>0</v>
          </cell>
          <cell r="K631" t="str">
            <v>Atrica</v>
          </cell>
          <cell r="R631">
            <v>0</v>
          </cell>
        </row>
        <row r="632">
          <cell r="B632" t="str">
            <v>Avici</v>
          </cell>
          <cell r="C632">
            <v>7.2</v>
          </cell>
          <cell r="D632">
            <v>0</v>
          </cell>
          <cell r="E632">
            <v>0</v>
          </cell>
          <cell r="F632">
            <v>0</v>
          </cell>
          <cell r="G632">
            <v>0</v>
          </cell>
          <cell r="H632">
            <v>0</v>
          </cell>
          <cell r="I632">
            <v>7.2</v>
          </cell>
          <cell r="K632" t="str">
            <v>Avici</v>
          </cell>
          <cell r="L632">
            <v>10</v>
          </cell>
          <cell r="M632">
            <v>0</v>
          </cell>
          <cell r="N632">
            <v>0</v>
          </cell>
          <cell r="O632">
            <v>0</v>
          </cell>
          <cell r="P632">
            <v>0</v>
          </cell>
          <cell r="Q632">
            <v>0</v>
          </cell>
          <cell r="R632">
            <v>10</v>
          </cell>
        </row>
        <row r="633">
          <cell r="B633" t="str">
            <v>Brocade</v>
          </cell>
          <cell r="C633">
            <v>0</v>
          </cell>
          <cell r="D633">
            <v>0</v>
          </cell>
          <cell r="E633">
            <v>0</v>
          </cell>
          <cell r="F633">
            <v>0</v>
          </cell>
          <cell r="G633">
            <v>1</v>
          </cell>
          <cell r="H633">
            <v>0</v>
          </cell>
          <cell r="I633">
            <v>1</v>
          </cell>
          <cell r="K633" t="str">
            <v>Brocade</v>
          </cell>
          <cell r="L633">
            <v>0</v>
          </cell>
          <cell r="M633">
            <v>0</v>
          </cell>
          <cell r="N633">
            <v>0</v>
          </cell>
          <cell r="O633">
            <v>0</v>
          </cell>
          <cell r="P633">
            <v>39</v>
          </cell>
          <cell r="Q633">
            <v>0</v>
          </cell>
          <cell r="R633">
            <v>39</v>
          </cell>
        </row>
        <row r="634">
          <cell r="B634" t="str">
            <v>Caspian</v>
          </cell>
          <cell r="C634">
            <v>0</v>
          </cell>
          <cell r="D634">
            <v>0</v>
          </cell>
          <cell r="E634">
            <v>0</v>
          </cell>
          <cell r="F634">
            <v>0</v>
          </cell>
          <cell r="G634">
            <v>0</v>
          </cell>
          <cell r="H634">
            <v>0</v>
          </cell>
          <cell r="I634">
            <v>0</v>
          </cell>
          <cell r="K634" t="str">
            <v>Caspian</v>
          </cell>
          <cell r="L634">
            <v>0</v>
          </cell>
          <cell r="M634">
            <v>0</v>
          </cell>
          <cell r="N634">
            <v>0</v>
          </cell>
          <cell r="O634">
            <v>0</v>
          </cell>
          <cell r="P634">
            <v>0</v>
          </cell>
          <cell r="Q634">
            <v>0</v>
          </cell>
          <cell r="R634">
            <v>0</v>
          </cell>
        </row>
        <row r="635">
          <cell r="B635" t="str">
            <v>Chiaro</v>
          </cell>
          <cell r="C635">
            <v>0</v>
          </cell>
          <cell r="D635">
            <v>0</v>
          </cell>
          <cell r="E635">
            <v>0</v>
          </cell>
          <cell r="F635">
            <v>0</v>
          </cell>
          <cell r="G635">
            <v>0</v>
          </cell>
          <cell r="H635">
            <v>0</v>
          </cell>
          <cell r="I635">
            <v>0</v>
          </cell>
          <cell r="K635" t="str">
            <v>Chiaro</v>
          </cell>
          <cell r="L635">
            <v>0</v>
          </cell>
          <cell r="M635">
            <v>0</v>
          </cell>
          <cell r="N635">
            <v>0</v>
          </cell>
          <cell r="O635">
            <v>0</v>
          </cell>
          <cell r="P635">
            <v>0</v>
          </cell>
          <cell r="Q635">
            <v>0</v>
          </cell>
          <cell r="R635">
            <v>0</v>
          </cell>
        </row>
        <row r="636">
          <cell r="B636" t="str">
            <v>Ciena</v>
          </cell>
          <cell r="C636">
            <v>0</v>
          </cell>
          <cell r="D636">
            <v>0</v>
          </cell>
          <cell r="E636">
            <v>0</v>
          </cell>
          <cell r="F636">
            <v>0</v>
          </cell>
          <cell r="G636">
            <v>0</v>
          </cell>
          <cell r="H636">
            <v>7</v>
          </cell>
          <cell r="I636">
            <v>7</v>
          </cell>
          <cell r="K636" t="str">
            <v>Ciena</v>
          </cell>
          <cell r="L636">
            <v>0</v>
          </cell>
          <cell r="M636">
            <v>0</v>
          </cell>
          <cell r="N636">
            <v>0</v>
          </cell>
          <cell r="O636">
            <v>0</v>
          </cell>
          <cell r="P636">
            <v>0</v>
          </cell>
          <cell r="Q636">
            <v>88</v>
          </cell>
          <cell r="R636">
            <v>88</v>
          </cell>
        </row>
        <row r="637">
          <cell r="B637" t="str">
            <v>Cisco</v>
          </cell>
          <cell r="C637">
            <v>89</v>
          </cell>
          <cell r="D637">
            <v>93</v>
          </cell>
          <cell r="E637">
            <v>36.4</v>
          </cell>
          <cell r="F637">
            <v>0</v>
          </cell>
          <cell r="G637">
            <v>111</v>
          </cell>
          <cell r="H637">
            <v>30</v>
          </cell>
          <cell r="I637">
            <v>359.4</v>
          </cell>
          <cell r="K637" t="str">
            <v>Cisco</v>
          </cell>
          <cell r="L637">
            <v>295</v>
          </cell>
          <cell r="M637">
            <v>2923</v>
          </cell>
          <cell r="N637">
            <v>1213</v>
          </cell>
          <cell r="O637">
            <v>0</v>
          </cell>
          <cell r="P637">
            <v>3996</v>
          </cell>
          <cell r="Q637">
            <v>163</v>
          </cell>
          <cell r="R637">
            <v>8590</v>
          </cell>
        </row>
        <row r="638">
          <cell r="B638" t="str">
            <v>Cosine</v>
          </cell>
          <cell r="C638">
            <v>0</v>
          </cell>
          <cell r="D638">
            <v>0</v>
          </cell>
          <cell r="E638">
            <v>0</v>
          </cell>
          <cell r="F638">
            <v>0</v>
          </cell>
          <cell r="G638">
            <v>0</v>
          </cell>
          <cell r="H638">
            <v>0</v>
          </cell>
          <cell r="I638">
            <v>0</v>
          </cell>
          <cell r="K638" t="str">
            <v>Cosine</v>
          </cell>
          <cell r="L638">
            <v>0</v>
          </cell>
          <cell r="M638">
            <v>0</v>
          </cell>
          <cell r="N638">
            <v>0</v>
          </cell>
          <cell r="O638">
            <v>0</v>
          </cell>
          <cell r="P638">
            <v>0</v>
          </cell>
          <cell r="Q638">
            <v>0</v>
          </cell>
          <cell r="R638">
            <v>0</v>
          </cell>
        </row>
        <row r="639">
          <cell r="B639" t="str">
            <v>ECI Telecom</v>
          </cell>
          <cell r="C639">
            <v>0</v>
          </cell>
          <cell r="D639">
            <v>0</v>
          </cell>
          <cell r="E639">
            <v>0</v>
          </cell>
          <cell r="F639">
            <v>0</v>
          </cell>
          <cell r="G639">
            <v>0</v>
          </cell>
          <cell r="H639">
            <v>0</v>
          </cell>
          <cell r="I639">
            <v>0</v>
          </cell>
          <cell r="K639" t="str">
            <v>ECI Telecom</v>
          </cell>
          <cell r="L639">
            <v>0</v>
          </cell>
          <cell r="M639">
            <v>0</v>
          </cell>
          <cell r="N639">
            <v>0</v>
          </cell>
          <cell r="O639">
            <v>0</v>
          </cell>
          <cell r="P639">
            <v>0</v>
          </cell>
          <cell r="Q639">
            <v>0</v>
          </cell>
          <cell r="R639">
            <v>0</v>
          </cell>
        </row>
        <row r="640">
          <cell r="B640" t="str">
            <v>Equipe</v>
          </cell>
          <cell r="C640">
            <v>0</v>
          </cell>
          <cell r="D640">
            <v>0</v>
          </cell>
          <cell r="E640">
            <v>0</v>
          </cell>
          <cell r="F640">
            <v>0</v>
          </cell>
          <cell r="G640">
            <v>0</v>
          </cell>
          <cell r="H640">
            <v>0</v>
          </cell>
          <cell r="I640">
            <v>0</v>
          </cell>
          <cell r="K640" t="str">
            <v>Equipe</v>
          </cell>
          <cell r="L640">
            <v>0</v>
          </cell>
          <cell r="M640">
            <v>0</v>
          </cell>
          <cell r="N640">
            <v>0</v>
          </cell>
          <cell r="O640">
            <v>0</v>
          </cell>
          <cell r="P640">
            <v>0</v>
          </cell>
          <cell r="Q640">
            <v>0</v>
          </cell>
          <cell r="R640">
            <v>0</v>
          </cell>
        </row>
        <row r="641">
          <cell r="B641" t="str">
            <v>Ericsson</v>
          </cell>
          <cell r="C641">
            <v>0</v>
          </cell>
          <cell r="D641">
            <v>0</v>
          </cell>
          <cell r="E641">
            <v>9</v>
          </cell>
          <cell r="F641">
            <v>0</v>
          </cell>
          <cell r="G641">
            <v>0</v>
          </cell>
          <cell r="H641">
            <v>6</v>
          </cell>
          <cell r="I641">
            <v>15</v>
          </cell>
          <cell r="K641" t="str">
            <v>Ericsson</v>
          </cell>
          <cell r="L641">
            <v>0</v>
          </cell>
          <cell r="M641">
            <v>0</v>
          </cell>
          <cell r="N641">
            <v>66</v>
          </cell>
          <cell r="O641">
            <v>0</v>
          </cell>
          <cell r="P641">
            <v>0</v>
          </cell>
          <cell r="Q641">
            <v>27</v>
          </cell>
          <cell r="R641">
            <v>93</v>
          </cell>
        </row>
        <row r="642">
          <cell r="B642" t="str">
            <v>Extreme</v>
          </cell>
          <cell r="C642">
            <v>0</v>
          </cell>
          <cell r="D642">
            <v>0</v>
          </cell>
          <cell r="E642">
            <v>0</v>
          </cell>
          <cell r="F642">
            <v>0</v>
          </cell>
          <cell r="G642">
            <v>6</v>
          </cell>
          <cell r="H642">
            <v>0</v>
          </cell>
          <cell r="I642">
            <v>6</v>
          </cell>
          <cell r="K642" t="str">
            <v>Extreme</v>
          </cell>
          <cell r="L642">
            <v>0</v>
          </cell>
          <cell r="M642">
            <v>0</v>
          </cell>
          <cell r="N642">
            <v>0</v>
          </cell>
          <cell r="O642">
            <v>0</v>
          </cell>
          <cell r="P642">
            <v>216</v>
          </cell>
          <cell r="Q642">
            <v>0</v>
          </cell>
          <cell r="R642">
            <v>216</v>
          </cell>
        </row>
        <row r="643">
          <cell r="B643" t="str">
            <v>Force10</v>
          </cell>
          <cell r="C643">
            <v>0</v>
          </cell>
          <cell r="D643">
            <v>0</v>
          </cell>
          <cell r="E643">
            <v>0</v>
          </cell>
          <cell r="F643">
            <v>0</v>
          </cell>
          <cell r="G643">
            <v>0</v>
          </cell>
          <cell r="H643">
            <v>0</v>
          </cell>
          <cell r="I643">
            <v>0</v>
          </cell>
          <cell r="K643" t="str">
            <v>Force10</v>
          </cell>
          <cell r="L643">
            <v>0</v>
          </cell>
          <cell r="M643">
            <v>0</v>
          </cell>
          <cell r="N643">
            <v>0</v>
          </cell>
          <cell r="O643">
            <v>0</v>
          </cell>
          <cell r="P643">
            <v>0</v>
          </cell>
          <cell r="Q643">
            <v>0</v>
          </cell>
          <cell r="R643">
            <v>0</v>
          </cell>
        </row>
        <row r="644">
          <cell r="B644" t="str">
            <v>Fujitsu</v>
          </cell>
          <cell r="C644">
            <v>0</v>
          </cell>
          <cell r="D644">
            <v>0</v>
          </cell>
          <cell r="E644">
            <v>0</v>
          </cell>
          <cell r="F644">
            <v>0</v>
          </cell>
          <cell r="G644">
            <v>0</v>
          </cell>
          <cell r="H644">
            <v>0</v>
          </cell>
          <cell r="I644">
            <v>0</v>
          </cell>
          <cell r="K644" t="str">
            <v>Fujitsu</v>
          </cell>
          <cell r="L644">
            <v>0</v>
          </cell>
          <cell r="M644">
            <v>0</v>
          </cell>
          <cell r="N644">
            <v>0</v>
          </cell>
          <cell r="O644">
            <v>0</v>
          </cell>
          <cell r="P644">
            <v>0</v>
          </cell>
          <cell r="Q644">
            <v>0</v>
          </cell>
          <cell r="R644">
            <v>0</v>
          </cell>
        </row>
        <row r="645">
          <cell r="B645" t="str">
            <v>Hammerhead Systems</v>
          </cell>
          <cell r="C645">
            <v>0</v>
          </cell>
          <cell r="D645">
            <v>0</v>
          </cell>
          <cell r="E645">
            <v>0</v>
          </cell>
          <cell r="F645">
            <v>0</v>
          </cell>
          <cell r="G645">
            <v>0</v>
          </cell>
          <cell r="H645">
            <v>0</v>
          </cell>
          <cell r="I645">
            <v>0</v>
          </cell>
          <cell r="K645" t="str">
            <v>Hammerhead Systems</v>
          </cell>
          <cell r="L645">
            <v>0</v>
          </cell>
          <cell r="M645">
            <v>0</v>
          </cell>
          <cell r="N645">
            <v>0</v>
          </cell>
          <cell r="O645">
            <v>0</v>
          </cell>
          <cell r="P645">
            <v>0</v>
          </cell>
          <cell r="Q645">
            <v>0</v>
          </cell>
          <cell r="R645">
            <v>0</v>
          </cell>
        </row>
        <row r="646">
          <cell r="B646" t="str">
            <v>Hitachi</v>
          </cell>
          <cell r="C646">
            <v>0</v>
          </cell>
          <cell r="D646">
            <v>0</v>
          </cell>
          <cell r="E646">
            <v>0</v>
          </cell>
          <cell r="F646">
            <v>0</v>
          </cell>
          <cell r="G646">
            <v>0</v>
          </cell>
          <cell r="H646">
            <v>0</v>
          </cell>
          <cell r="I646">
            <v>0</v>
          </cell>
          <cell r="K646" t="str">
            <v>Hitachi</v>
          </cell>
          <cell r="L646">
            <v>0</v>
          </cell>
          <cell r="M646">
            <v>0</v>
          </cell>
          <cell r="N646">
            <v>0</v>
          </cell>
          <cell r="O646">
            <v>0</v>
          </cell>
          <cell r="P646">
            <v>0</v>
          </cell>
          <cell r="Q646">
            <v>0</v>
          </cell>
          <cell r="R646">
            <v>0</v>
          </cell>
        </row>
        <row r="647">
          <cell r="B647" t="str">
            <v>Hitachi Cable</v>
          </cell>
          <cell r="C647">
            <v>0</v>
          </cell>
          <cell r="D647">
            <v>0</v>
          </cell>
          <cell r="E647">
            <v>0</v>
          </cell>
          <cell r="F647">
            <v>0</v>
          </cell>
          <cell r="G647">
            <v>0</v>
          </cell>
          <cell r="H647">
            <v>0</v>
          </cell>
          <cell r="I647">
            <v>0</v>
          </cell>
          <cell r="K647" t="str">
            <v>Hitachi Cable</v>
          </cell>
          <cell r="L647">
            <v>0</v>
          </cell>
          <cell r="M647">
            <v>0</v>
          </cell>
          <cell r="N647">
            <v>0</v>
          </cell>
          <cell r="O647">
            <v>0</v>
          </cell>
          <cell r="P647">
            <v>0</v>
          </cell>
          <cell r="Q647">
            <v>0</v>
          </cell>
          <cell r="R647">
            <v>0</v>
          </cell>
        </row>
        <row r="648">
          <cell r="B648" t="str">
            <v>Huawei</v>
          </cell>
          <cell r="C648">
            <v>0</v>
          </cell>
          <cell r="D648">
            <v>0</v>
          </cell>
          <cell r="E648">
            <v>0</v>
          </cell>
          <cell r="F648">
            <v>0</v>
          </cell>
          <cell r="G648">
            <v>0</v>
          </cell>
          <cell r="H648">
            <v>0</v>
          </cell>
          <cell r="I648">
            <v>0</v>
          </cell>
          <cell r="K648" t="str">
            <v>Huawei</v>
          </cell>
          <cell r="L648">
            <v>0</v>
          </cell>
          <cell r="M648">
            <v>0</v>
          </cell>
          <cell r="N648">
            <v>0</v>
          </cell>
          <cell r="O648">
            <v>0</v>
          </cell>
          <cell r="P648">
            <v>0</v>
          </cell>
          <cell r="Q648">
            <v>0</v>
          </cell>
          <cell r="R648">
            <v>0</v>
          </cell>
        </row>
        <row r="649">
          <cell r="B649" t="str">
            <v>Hyperchip</v>
          </cell>
          <cell r="C649">
            <v>0</v>
          </cell>
          <cell r="D649">
            <v>0</v>
          </cell>
          <cell r="E649">
            <v>0</v>
          </cell>
          <cell r="F649">
            <v>0</v>
          </cell>
          <cell r="G649">
            <v>0</v>
          </cell>
          <cell r="H649">
            <v>0</v>
          </cell>
          <cell r="I649">
            <v>0</v>
          </cell>
          <cell r="K649" t="str">
            <v>Hyperchip</v>
          </cell>
          <cell r="L649">
            <v>0</v>
          </cell>
          <cell r="M649">
            <v>0</v>
          </cell>
          <cell r="N649">
            <v>0</v>
          </cell>
          <cell r="O649">
            <v>0</v>
          </cell>
          <cell r="P649">
            <v>0</v>
          </cell>
          <cell r="Q649">
            <v>0</v>
          </cell>
          <cell r="R649">
            <v>0</v>
          </cell>
        </row>
        <row r="650">
          <cell r="B650" t="str">
            <v>Juniper</v>
          </cell>
          <cell r="C650">
            <v>58.2</v>
          </cell>
          <cell r="D650">
            <v>29</v>
          </cell>
          <cell r="E650">
            <v>24.6</v>
          </cell>
          <cell r="F650">
            <v>0</v>
          </cell>
          <cell r="G650">
            <v>0</v>
          </cell>
          <cell r="H650">
            <v>0</v>
          </cell>
          <cell r="I650">
            <v>111.80000000000001</v>
          </cell>
          <cell r="K650" t="str">
            <v>Juniper</v>
          </cell>
          <cell r="L650">
            <v>175</v>
          </cell>
          <cell r="M650">
            <v>377</v>
          </cell>
          <cell r="N650">
            <v>325</v>
          </cell>
          <cell r="O650">
            <v>0</v>
          </cell>
          <cell r="P650">
            <v>0</v>
          </cell>
          <cell r="Q650">
            <v>0</v>
          </cell>
          <cell r="R650">
            <v>877</v>
          </cell>
        </row>
        <row r="651">
          <cell r="B651" t="str">
            <v>Laurel Networks</v>
          </cell>
          <cell r="C651">
            <v>0</v>
          </cell>
          <cell r="D651">
            <v>0</v>
          </cell>
          <cell r="E651">
            <v>0</v>
          </cell>
          <cell r="F651">
            <v>0</v>
          </cell>
          <cell r="G651">
            <v>0</v>
          </cell>
          <cell r="H651">
            <v>0</v>
          </cell>
          <cell r="I651">
            <v>0</v>
          </cell>
          <cell r="K651" t="str">
            <v>Laurel Networks</v>
          </cell>
          <cell r="L651">
            <v>0</v>
          </cell>
          <cell r="M651">
            <v>0</v>
          </cell>
          <cell r="N651">
            <v>0</v>
          </cell>
          <cell r="O651">
            <v>0</v>
          </cell>
          <cell r="P651">
            <v>0</v>
          </cell>
          <cell r="Q651">
            <v>0</v>
          </cell>
          <cell r="R651">
            <v>0</v>
          </cell>
        </row>
        <row r="652">
          <cell r="B652" t="str">
            <v>Lucent</v>
          </cell>
          <cell r="C652">
            <v>0</v>
          </cell>
          <cell r="D652">
            <v>0</v>
          </cell>
          <cell r="E652">
            <v>0</v>
          </cell>
          <cell r="F652">
            <v>0</v>
          </cell>
          <cell r="G652">
            <v>0</v>
          </cell>
          <cell r="H652">
            <v>0</v>
          </cell>
          <cell r="I652">
            <v>0</v>
          </cell>
          <cell r="K652" t="str">
            <v>Lucent</v>
          </cell>
          <cell r="L652">
            <v>0</v>
          </cell>
          <cell r="M652">
            <v>0</v>
          </cell>
          <cell r="N652">
            <v>0</v>
          </cell>
          <cell r="O652">
            <v>0</v>
          </cell>
          <cell r="P652">
            <v>0</v>
          </cell>
          <cell r="Q652">
            <v>0</v>
          </cell>
          <cell r="R652">
            <v>0</v>
          </cell>
        </row>
        <row r="653">
          <cell r="B653" t="str">
            <v>NEC</v>
          </cell>
          <cell r="C653">
            <v>0</v>
          </cell>
          <cell r="D653">
            <v>0</v>
          </cell>
          <cell r="E653">
            <v>0</v>
          </cell>
          <cell r="F653">
            <v>0</v>
          </cell>
          <cell r="G653">
            <v>0</v>
          </cell>
          <cell r="H653">
            <v>0</v>
          </cell>
          <cell r="I653">
            <v>0</v>
          </cell>
          <cell r="K653" t="str">
            <v>NEC</v>
          </cell>
          <cell r="L653">
            <v>0</v>
          </cell>
          <cell r="M653">
            <v>0</v>
          </cell>
          <cell r="N653">
            <v>0</v>
          </cell>
          <cell r="O653">
            <v>0</v>
          </cell>
          <cell r="P653">
            <v>0</v>
          </cell>
          <cell r="Q653">
            <v>0</v>
          </cell>
          <cell r="R653">
            <v>0</v>
          </cell>
        </row>
        <row r="654">
          <cell r="B654" t="str">
            <v>Nokia Siemens Networks</v>
          </cell>
          <cell r="C654">
            <v>0</v>
          </cell>
          <cell r="D654">
            <v>0</v>
          </cell>
          <cell r="E654">
            <v>0</v>
          </cell>
          <cell r="F654">
            <v>0</v>
          </cell>
          <cell r="G654">
            <v>0</v>
          </cell>
          <cell r="H654">
            <v>0</v>
          </cell>
          <cell r="I654">
            <v>0</v>
          </cell>
          <cell r="K654" t="str">
            <v>Nokia Siemens Networks</v>
          </cell>
          <cell r="L654">
            <v>0</v>
          </cell>
          <cell r="M654">
            <v>0</v>
          </cell>
          <cell r="N654">
            <v>0</v>
          </cell>
          <cell r="O654">
            <v>0</v>
          </cell>
          <cell r="P654">
            <v>0</v>
          </cell>
          <cell r="Q654">
            <v>0</v>
          </cell>
          <cell r="R654">
            <v>0</v>
          </cell>
        </row>
        <row r="655">
          <cell r="B655" t="str">
            <v>Nortel</v>
          </cell>
          <cell r="C655">
            <v>0</v>
          </cell>
          <cell r="D655">
            <v>0</v>
          </cell>
          <cell r="E655">
            <v>1</v>
          </cell>
          <cell r="F655">
            <v>0</v>
          </cell>
          <cell r="G655">
            <v>6.4</v>
          </cell>
          <cell r="H655">
            <v>36</v>
          </cell>
          <cell r="I655">
            <v>43.4</v>
          </cell>
          <cell r="K655" t="str">
            <v>Nortel</v>
          </cell>
          <cell r="L655">
            <v>0</v>
          </cell>
          <cell r="M655">
            <v>0</v>
          </cell>
          <cell r="N655">
            <v>6</v>
          </cell>
          <cell r="O655">
            <v>0</v>
          </cell>
          <cell r="P655">
            <v>219</v>
          </cell>
          <cell r="Q655">
            <v>103</v>
          </cell>
          <cell r="R655">
            <v>328</v>
          </cell>
        </row>
        <row r="656">
          <cell r="B656" t="str">
            <v>Procket</v>
          </cell>
          <cell r="C656">
            <v>0</v>
          </cell>
          <cell r="D656">
            <v>0</v>
          </cell>
          <cell r="E656">
            <v>0</v>
          </cell>
          <cell r="F656">
            <v>0</v>
          </cell>
          <cell r="G656">
            <v>0</v>
          </cell>
          <cell r="H656">
            <v>0</v>
          </cell>
          <cell r="I656">
            <v>0</v>
          </cell>
          <cell r="K656" t="str">
            <v>Procket</v>
          </cell>
          <cell r="L656">
            <v>0</v>
          </cell>
          <cell r="M656">
            <v>0</v>
          </cell>
          <cell r="N656">
            <v>0</v>
          </cell>
          <cell r="O656">
            <v>0</v>
          </cell>
          <cell r="P656">
            <v>0</v>
          </cell>
          <cell r="Q656">
            <v>0</v>
          </cell>
          <cell r="R656">
            <v>0</v>
          </cell>
        </row>
        <row r="657">
          <cell r="B657" t="str">
            <v>Quarry</v>
          </cell>
          <cell r="C657">
            <v>0</v>
          </cell>
          <cell r="D657">
            <v>0</v>
          </cell>
          <cell r="E657">
            <v>0</v>
          </cell>
          <cell r="F657">
            <v>0</v>
          </cell>
          <cell r="G657">
            <v>0</v>
          </cell>
          <cell r="H657">
            <v>0</v>
          </cell>
          <cell r="I657">
            <v>0</v>
          </cell>
          <cell r="K657" t="str">
            <v>Quarry</v>
          </cell>
          <cell r="L657">
            <v>0</v>
          </cell>
          <cell r="M657">
            <v>0</v>
          </cell>
          <cell r="N657">
            <v>0</v>
          </cell>
          <cell r="O657">
            <v>0</v>
          </cell>
          <cell r="P657">
            <v>0</v>
          </cell>
          <cell r="Q657">
            <v>0</v>
          </cell>
          <cell r="R657">
            <v>0</v>
          </cell>
        </row>
        <row r="658">
          <cell r="B658" t="str">
            <v>Redback</v>
          </cell>
          <cell r="C658">
            <v>0</v>
          </cell>
          <cell r="D658">
            <v>0</v>
          </cell>
          <cell r="E658">
            <v>0</v>
          </cell>
          <cell r="F658">
            <v>0</v>
          </cell>
          <cell r="G658">
            <v>0</v>
          </cell>
          <cell r="H658">
            <v>0</v>
          </cell>
          <cell r="I658">
            <v>0</v>
          </cell>
          <cell r="K658" t="str">
            <v>Redback</v>
          </cell>
          <cell r="L658">
            <v>0</v>
          </cell>
          <cell r="M658">
            <v>0</v>
          </cell>
          <cell r="N658">
            <v>0</v>
          </cell>
          <cell r="O658">
            <v>0</v>
          </cell>
          <cell r="P658">
            <v>0</v>
          </cell>
          <cell r="Q658">
            <v>0</v>
          </cell>
          <cell r="R658">
            <v>0</v>
          </cell>
        </row>
        <row r="659">
          <cell r="B659" t="str">
            <v>Riverstone</v>
          </cell>
          <cell r="C659">
            <v>0</v>
          </cell>
          <cell r="D659">
            <v>0</v>
          </cell>
          <cell r="E659">
            <v>0</v>
          </cell>
          <cell r="F659">
            <v>0</v>
          </cell>
          <cell r="G659">
            <v>0</v>
          </cell>
          <cell r="H659">
            <v>0</v>
          </cell>
          <cell r="I659">
            <v>0</v>
          </cell>
          <cell r="K659" t="str">
            <v>Riverstone</v>
          </cell>
          <cell r="L659">
            <v>0</v>
          </cell>
          <cell r="M659">
            <v>0</v>
          </cell>
          <cell r="N659">
            <v>0</v>
          </cell>
          <cell r="O659">
            <v>0</v>
          </cell>
          <cell r="P659">
            <v>0</v>
          </cell>
          <cell r="Q659">
            <v>0</v>
          </cell>
          <cell r="R659">
            <v>0</v>
          </cell>
        </row>
        <row r="660">
          <cell r="B660" t="str">
            <v>Tellabs</v>
          </cell>
          <cell r="C660">
            <v>0</v>
          </cell>
          <cell r="D660">
            <v>4</v>
          </cell>
          <cell r="E660">
            <v>0</v>
          </cell>
          <cell r="F660">
            <v>0</v>
          </cell>
          <cell r="G660">
            <v>0</v>
          </cell>
          <cell r="H660">
            <v>0</v>
          </cell>
          <cell r="I660">
            <v>4</v>
          </cell>
          <cell r="K660" t="str">
            <v>Tellabs</v>
          </cell>
          <cell r="L660">
            <v>0</v>
          </cell>
          <cell r="M660">
            <v>45</v>
          </cell>
          <cell r="N660">
            <v>0</v>
          </cell>
          <cell r="O660">
            <v>0</v>
          </cell>
          <cell r="P660">
            <v>0</v>
          </cell>
          <cell r="Q660">
            <v>0</v>
          </cell>
          <cell r="R660">
            <v>45</v>
          </cell>
        </row>
        <row r="661">
          <cell r="B661" t="str">
            <v>ZTE</v>
          </cell>
          <cell r="C661">
            <v>0</v>
          </cell>
          <cell r="D661">
            <v>0</v>
          </cell>
          <cell r="E661">
            <v>0</v>
          </cell>
          <cell r="F661">
            <v>0</v>
          </cell>
          <cell r="G661">
            <v>0</v>
          </cell>
          <cell r="H661">
            <v>0</v>
          </cell>
          <cell r="I661">
            <v>0</v>
          </cell>
          <cell r="K661" t="str">
            <v>ZTE</v>
          </cell>
          <cell r="L661">
            <v>0</v>
          </cell>
          <cell r="M661">
            <v>0</v>
          </cell>
          <cell r="N661">
            <v>0</v>
          </cell>
          <cell r="O661">
            <v>0</v>
          </cell>
          <cell r="P661">
            <v>0</v>
          </cell>
          <cell r="Q661">
            <v>0</v>
          </cell>
          <cell r="R661">
            <v>0</v>
          </cell>
        </row>
        <row r="662">
          <cell r="B662" t="str">
            <v>Other</v>
          </cell>
          <cell r="C662">
            <v>0</v>
          </cell>
          <cell r="D662">
            <v>2.2999999999999998</v>
          </cell>
          <cell r="E662">
            <v>6</v>
          </cell>
          <cell r="F662">
            <v>0</v>
          </cell>
          <cell r="G662">
            <v>2.2000000000000002</v>
          </cell>
          <cell r="H662">
            <v>0</v>
          </cell>
          <cell r="I662">
            <v>10.5</v>
          </cell>
          <cell r="K662" t="str">
            <v>Other</v>
          </cell>
          <cell r="L662">
            <v>0</v>
          </cell>
          <cell r="M662">
            <v>22</v>
          </cell>
          <cell r="N662">
            <v>56</v>
          </cell>
          <cell r="O662">
            <v>0</v>
          </cell>
          <cell r="P662">
            <v>16</v>
          </cell>
          <cell r="Q662">
            <v>0</v>
          </cell>
          <cell r="R662">
            <v>94</v>
          </cell>
        </row>
        <row r="663">
          <cell r="B663" t="str">
            <v>Total</v>
          </cell>
          <cell r="C663">
            <v>154.4</v>
          </cell>
          <cell r="D663">
            <v>131.4</v>
          </cell>
          <cell r="E663">
            <v>77</v>
          </cell>
          <cell r="F663">
            <v>0</v>
          </cell>
          <cell r="G663">
            <v>129.6</v>
          </cell>
          <cell r="H663">
            <v>154</v>
          </cell>
          <cell r="I663">
            <v>646.4</v>
          </cell>
          <cell r="K663" t="str">
            <v>Total</v>
          </cell>
          <cell r="L663">
            <v>480</v>
          </cell>
          <cell r="M663">
            <v>3406</v>
          </cell>
          <cell r="N663">
            <v>1666</v>
          </cell>
          <cell r="O663">
            <v>0</v>
          </cell>
          <cell r="P663">
            <v>4614</v>
          </cell>
          <cell r="Q663">
            <v>981</v>
          </cell>
          <cell r="R663">
            <v>11147</v>
          </cell>
        </row>
        <row r="667">
          <cell r="B667" t="str">
            <v>Vendor</v>
          </cell>
          <cell r="C667" t="str">
            <v>Core IP/MPLS</v>
          </cell>
          <cell r="D667" t="str">
            <v xml:space="preserve">Edge IP/MPLS </v>
          </cell>
          <cell r="E667" t="str">
            <v>Subscriber Service Router</v>
          </cell>
          <cell r="F667" t="str">
            <v>BRAS</v>
          </cell>
          <cell r="G667" t="str">
            <v>IP/Ethernet</v>
          </cell>
          <cell r="H667" t="str">
            <v>ATM/MPLS</v>
          </cell>
          <cell r="I667" t="str">
            <v>Total IPS</v>
          </cell>
          <cell r="K667" t="str">
            <v>Vendor</v>
          </cell>
          <cell r="L667" t="str">
            <v>Core IP/MPLS</v>
          </cell>
          <cell r="M667" t="str">
            <v>Edge IP/MPLS</v>
          </cell>
          <cell r="N667" t="str">
            <v>Subscriber Service Router</v>
          </cell>
          <cell r="O667" t="str">
            <v>BRAS</v>
          </cell>
          <cell r="P667" t="str">
            <v>IP/Ethernet</v>
          </cell>
          <cell r="Q667" t="str">
            <v>ATM/MPLS</v>
          </cell>
          <cell r="R667" t="str">
            <v>Total IPS</v>
          </cell>
        </row>
        <row r="668">
          <cell r="B668" t="str">
            <v>Alaxala Networks</v>
          </cell>
          <cell r="I668">
            <v>0</v>
          </cell>
          <cell r="K668" t="str">
            <v>Alaxala Networks</v>
          </cell>
          <cell r="R668">
            <v>0</v>
          </cell>
        </row>
        <row r="669">
          <cell r="B669" t="str">
            <v>Alcatel-Lucent</v>
          </cell>
          <cell r="C669">
            <v>0</v>
          </cell>
          <cell r="D669">
            <v>11</v>
          </cell>
          <cell r="E669">
            <v>0</v>
          </cell>
          <cell r="F669">
            <v>0</v>
          </cell>
          <cell r="G669">
            <v>4</v>
          </cell>
          <cell r="H669">
            <v>66</v>
          </cell>
          <cell r="I669">
            <v>81</v>
          </cell>
          <cell r="K669" t="str">
            <v>Alcatel-Lucent</v>
          </cell>
          <cell r="L669">
            <v>0</v>
          </cell>
          <cell r="M669">
            <v>90</v>
          </cell>
          <cell r="N669">
            <v>0</v>
          </cell>
          <cell r="O669">
            <v>0</v>
          </cell>
          <cell r="P669">
            <v>155</v>
          </cell>
          <cell r="Q669">
            <v>487</v>
          </cell>
          <cell r="R669">
            <v>732</v>
          </cell>
        </row>
        <row r="670">
          <cell r="B670" t="str">
            <v>Atrica</v>
          </cell>
          <cell r="I670">
            <v>0</v>
          </cell>
          <cell r="K670" t="str">
            <v>Atrica</v>
          </cell>
          <cell r="R670">
            <v>0</v>
          </cell>
        </row>
        <row r="671">
          <cell r="B671" t="str">
            <v>Avici</v>
          </cell>
          <cell r="C671">
            <v>7.9</v>
          </cell>
          <cell r="D671">
            <v>0</v>
          </cell>
          <cell r="E671">
            <v>0</v>
          </cell>
          <cell r="F671">
            <v>0</v>
          </cell>
          <cell r="G671">
            <v>0</v>
          </cell>
          <cell r="H671">
            <v>0</v>
          </cell>
          <cell r="I671">
            <v>7.9</v>
          </cell>
          <cell r="K671" t="str">
            <v>Avici</v>
          </cell>
          <cell r="L671">
            <v>11</v>
          </cell>
          <cell r="M671">
            <v>0</v>
          </cell>
          <cell r="N671">
            <v>0</v>
          </cell>
          <cell r="O671">
            <v>0</v>
          </cell>
          <cell r="P671">
            <v>0</v>
          </cell>
          <cell r="Q671">
            <v>0</v>
          </cell>
          <cell r="R671">
            <v>11</v>
          </cell>
        </row>
        <row r="672">
          <cell r="B672" t="str">
            <v>Brocade</v>
          </cell>
          <cell r="C672">
            <v>0</v>
          </cell>
          <cell r="D672">
            <v>0</v>
          </cell>
          <cell r="E672">
            <v>0</v>
          </cell>
          <cell r="F672">
            <v>0</v>
          </cell>
          <cell r="G672">
            <v>1</v>
          </cell>
          <cell r="H672">
            <v>0</v>
          </cell>
          <cell r="I672">
            <v>1</v>
          </cell>
          <cell r="K672" t="str">
            <v>Brocade</v>
          </cell>
          <cell r="L672">
            <v>0</v>
          </cell>
          <cell r="M672">
            <v>0</v>
          </cell>
          <cell r="N672">
            <v>0</v>
          </cell>
          <cell r="O672">
            <v>0</v>
          </cell>
          <cell r="P672">
            <v>47</v>
          </cell>
          <cell r="Q672">
            <v>0</v>
          </cell>
          <cell r="R672">
            <v>47</v>
          </cell>
        </row>
        <row r="673">
          <cell r="B673" t="str">
            <v>Caspian</v>
          </cell>
          <cell r="C673">
            <v>0</v>
          </cell>
          <cell r="D673">
            <v>0</v>
          </cell>
          <cell r="E673">
            <v>0</v>
          </cell>
          <cell r="F673">
            <v>0</v>
          </cell>
          <cell r="G673">
            <v>0</v>
          </cell>
          <cell r="H673">
            <v>0</v>
          </cell>
          <cell r="I673">
            <v>0</v>
          </cell>
          <cell r="K673" t="str">
            <v>Caspian</v>
          </cell>
          <cell r="L673">
            <v>0</v>
          </cell>
          <cell r="M673">
            <v>0</v>
          </cell>
          <cell r="N673">
            <v>0</v>
          </cell>
          <cell r="O673">
            <v>0</v>
          </cell>
          <cell r="P673">
            <v>0</v>
          </cell>
          <cell r="Q673">
            <v>0</v>
          </cell>
          <cell r="R673">
            <v>0</v>
          </cell>
        </row>
        <row r="674">
          <cell r="B674" t="str">
            <v>Chiaro</v>
          </cell>
          <cell r="C674">
            <v>0</v>
          </cell>
          <cell r="D674">
            <v>0</v>
          </cell>
          <cell r="E674">
            <v>0</v>
          </cell>
          <cell r="F674">
            <v>0</v>
          </cell>
          <cell r="G674">
            <v>0</v>
          </cell>
          <cell r="H674">
            <v>0</v>
          </cell>
          <cell r="I674">
            <v>0</v>
          </cell>
          <cell r="K674" t="str">
            <v>Chiaro</v>
          </cell>
          <cell r="L674">
            <v>0</v>
          </cell>
          <cell r="M674">
            <v>0</v>
          </cell>
          <cell r="N674">
            <v>0</v>
          </cell>
          <cell r="O674">
            <v>0</v>
          </cell>
          <cell r="P674">
            <v>0</v>
          </cell>
          <cell r="Q674">
            <v>0</v>
          </cell>
          <cell r="R674">
            <v>0</v>
          </cell>
        </row>
        <row r="675">
          <cell r="B675" t="str">
            <v>Ciena</v>
          </cell>
          <cell r="C675">
            <v>0</v>
          </cell>
          <cell r="D675">
            <v>0</v>
          </cell>
          <cell r="E675">
            <v>0</v>
          </cell>
          <cell r="F675">
            <v>0</v>
          </cell>
          <cell r="G675">
            <v>0</v>
          </cell>
          <cell r="H675">
            <v>7</v>
          </cell>
          <cell r="I675">
            <v>7</v>
          </cell>
          <cell r="K675" t="str">
            <v>Ciena</v>
          </cell>
          <cell r="L675">
            <v>0</v>
          </cell>
          <cell r="M675">
            <v>0</v>
          </cell>
          <cell r="N675">
            <v>0</v>
          </cell>
          <cell r="O675">
            <v>0</v>
          </cell>
          <cell r="P675">
            <v>0</v>
          </cell>
          <cell r="Q675">
            <v>94</v>
          </cell>
          <cell r="R675">
            <v>94</v>
          </cell>
        </row>
        <row r="676">
          <cell r="B676" t="str">
            <v>Cisco</v>
          </cell>
          <cell r="C676">
            <v>96</v>
          </cell>
          <cell r="D676">
            <v>94.8</v>
          </cell>
          <cell r="E676">
            <v>36</v>
          </cell>
          <cell r="F676">
            <v>0</v>
          </cell>
          <cell r="G676">
            <v>134</v>
          </cell>
          <cell r="H676">
            <v>26.2</v>
          </cell>
          <cell r="I676">
            <v>387</v>
          </cell>
          <cell r="K676" t="str">
            <v>Cisco</v>
          </cell>
          <cell r="L676">
            <v>249</v>
          </cell>
          <cell r="M676">
            <v>2465</v>
          </cell>
          <cell r="N676">
            <v>1201</v>
          </cell>
          <cell r="O676">
            <v>0</v>
          </cell>
          <cell r="P676">
            <v>4958</v>
          </cell>
          <cell r="Q676">
            <v>101</v>
          </cell>
          <cell r="R676">
            <v>8974</v>
          </cell>
        </row>
        <row r="677">
          <cell r="B677" t="str">
            <v>Cosine</v>
          </cell>
          <cell r="C677">
            <v>0</v>
          </cell>
          <cell r="D677">
            <v>0</v>
          </cell>
          <cell r="E677">
            <v>0</v>
          </cell>
          <cell r="F677">
            <v>0</v>
          </cell>
          <cell r="G677">
            <v>0</v>
          </cell>
          <cell r="H677">
            <v>0</v>
          </cell>
          <cell r="I677">
            <v>0</v>
          </cell>
          <cell r="K677" t="str">
            <v>Cosine</v>
          </cell>
          <cell r="L677">
            <v>0</v>
          </cell>
          <cell r="M677">
            <v>0</v>
          </cell>
          <cell r="N677">
            <v>0</v>
          </cell>
          <cell r="O677">
            <v>0</v>
          </cell>
          <cell r="P677">
            <v>0</v>
          </cell>
          <cell r="Q677">
            <v>0</v>
          </cell>
          <cell r="R677">
            <v>0</v>
          </cell>
        </row>
        <row r="678">
          <cell r="B678" t="str">
            <v>ECI Telecom</v>
          </cell>
          <cell r="C678">
            <v>0</v>
          </cell>
          <cell r="D678">
            <v>0</v>
          </cell>
          <cell r="E678">
            <v>0</v>
          </cell>
          <cell r="F678">
            <v>0</v>
          </cell>
          <cell r="G678">
            <v>0</v>
          </cell>
          <cell r="H678">
            <v>0</v>
          </cell>
          <cell r="I678">
            <v>0</v>
          </cell>
          <cell r="K678" t="str">
            <v>ECI Telecom</v>
          </cell>
          <cell r="L678">
            <v>0</v>
          </cell>
          <cell r="M678">
            <v>0</v>
          </cell>
          <cell r="N678">
            <v>0</v>
          </cell>
          <cell r="O678">
            <v>0</v>
          </cell>
          <cell r="P678">
            <v>0</v>
          </cell>
          <cell r="Q678">
            <v>0</v>
          </cell>
          <cell r="R678">
            <v>0</v>
          </cell>
        </row>
        <row r="679">
          <cell r="B679" t="str">
            <v>Equipe</v>
          </cell>
          <cell r="C679">
            <v>0</v>
          </cell>
          <cell r="D679">
            <v>0</v>
          </cell>
          <cell r="E679">
            <v>0</v>
          </cell>
          <cell r="F679">
            <v>0</v>
          </cell>
          <cell r="G679">
            <v>0</v>
          </cell>
          <cell r="H679">
            <v>0</v>
          </cell>
          <cell r="I679">
            <v>0</v>
          </cell>
          <cell r="K679" t="str">
            <v>Equipe</v>
          </cell>
          <cell r="L679">
            <v>0</v>
          </cell>
          <cell r="M679">
            <v>0</v>
          </cell>
          <cell r="N679">
            <v>0</v>
          </cell>
          <cell r="O679">
            <v>0</v>
          </cell>
          <cell r="P679">
            <v>0</v>
          </cell>
          <cell r="Q679">
            <v>0</v>
          </cell>
          <cell r="R679">
            <v>0</v>
          </cell>
        </row>
        <row r="680">
          <cell r="B680" t="str">
            <v>Ericsson</v>
          </cell>
          <cell r="C680">
            <v>0</v>
          </cell>
          <cell r="D680">
            <v>0</v>
          </cell>
          <cell r="E680">
            <v>9</v>
          </cell>
          <cell r="F680">
            <v>0</v>
          </cell>
          <cell r="G680">
            <v>0</v>
          </cell>
          <cell r="H680">
            <v>22</v>
          </cell>
          <cell r="I680">
            <v>31</v>
          </cell>
          <cell r="K680" t="str">
            <v>Ericsson</v>
          </cell>
          <cell r="L680">
            <v>0</v>
          </cell>
          <cell r="M680">
            <v>0</v>
          </cell>
          <cell r="N680">
            <v>74</v>
          </cell>
          <cell r="O680">
            <v>0</v>
          </cell>
          <cell r="P680">
            <v>0</v>
          </cell>
          <cell r="Q680">
            <v>107</v>
          </cell>
          <cell r="R680">
            <v>181</v>
          </cell>
        </row>
        <row r="681">
          <cell r="B681" t="str">
            <v>Extreme</v>
          </cell>
          <cell r="C681">
            <v>0</v>
          </cell>
          <cell r="D681">
            <v>0</v>
          </cell>
          <cell r="E681">
            <v>0</v>
          </cell>
          <cell r="F681">
            <v>0</v>
          </cell>
          <cell r="G681">
            <v>5</v>
          </cell>
          <cell r="H681">
            <v>0</v>
          </cell>
          <cell r="I681">
            <v>5</v>
          </cell>
          <cell r="K681" t="str">
            <v>Extreme</v>
          </cell>
          <cell r="L681">
            <v>0</v>
          </cell>
          <cell r="M681">
            <v>0</v>
          </cell>
          <cell r="N681">
            <v>0</v>
          </cell>
          <cell r="O681">
            <v>0</v>
          </cell>
          <cell r="P681">
            <v>201</v>
          </cell>
          <cell r="Q681">
            <v>0</v>
          </cell>
          <cell r="R681">
            <v>201</v>
          </cell>
        </row>
        <row r="682">
          <cell r="B682" t="str">
            <v>Force10</v>
          </cell>
          <cell r="C682">
            <v>0</v>
          </cell>
          <cell r="D682">
            <v>0</v>
          </cell>
          <cell r="E682">
            <v>0</v>
          </cell>
          <cell r="F682">
            <v>0</v>
          </cell>
          <cell r="G682">
            <v>0</v>
          </cell>
          <cell r="H682">
            <v>0</v>
          </cell>
          <cell r="I682">
            <v>0</v>
          </cell>
          <cell r="K682" t="str">
            <v>Force10</v>
          </cell>
          <cell r="L682">
            <v>0</v>
          </cell>
          <cell r="M682">
            <v>0</v>
          </cell>
          <cell r="N682">
            <v>0</v>
          </cell>
          <cell r="O682">
            <v>0</v>
          </cell>
          <cell r="P682">
            <v>0</v>
          </cell>
          <cell r="Q682">
            <v>0</v>
          </cell>
          <cell r="R682">
            <v>0</v>
          </cell>
        </row>
        <row r="683">
          <cell r="B683" t="str">
            <v>Fujitsu</v>
          </cell>
          <cell r="C683">
            <v>0</v>
          </cell>
          <cell r="D683">
            <v>0</v>
          </cell>
          <cell r="E683">
            <v>0</v>
          </cell>
          <cell r="F683">
            <v>0</v>
          </cell>
          <cell r="G683">
            <v>0</v>
          </cell>
          <cell r="H683">
            <v>0</v>
          </cell>
          <cell r="I683">
            <v>0</v>
          </cell>
          <cell r="K683" t="str">
            <v>Fujitsu</v>
          </cell>
          <cell r="L683">
            <v>0</v>
          </cell>
          <cell r="M683">
            <v>0</v>
          </cell>
          <cell r="N683">
            <v>0</v>
          </cell>
          <cell r="O683">
            <v>0</v>
          </cell>
          <cell r="P683">
            <v>0</v>
          </cell>
          <cell r="Q683">
            <v>0</v>
          </cell>
          <cell r="R683">
            <v>0</v>
          </cell>
        </row>
        <row r="684">
          <cell r="B684" t="str">
            <v>Hammerhead Systems</v>
          </cell>
          <cell r="C684">
            <v>0</v>
          </cell>
          <cell r="D684">
            <v>0</v>
          </cell>
          <cell r="E684">
            <v>0</v>
          </cell>
          <cell r="F684">
            <v>0</v>
          </cell>
          <cell r="G684">
            <v>0</v>
          </cell>
          <cell r="H684">
            <v>0</v>
          </cell>
          <cell r="I684">
            <v>0</v>
          </cell>
          <cell r="K684" t="str">
            <v>Hammerhead Systems</v>
          </cell>
          <cell r="L684">
            <v>0</v>
          </cell>
          <cell r="M684">
            <v>0</v>
          </cell>
          <cell r="N684">
            <v>0</v>
          </cell>
          <cell r="O684">
            <v>0</v>
          </cell>
          <cell r="P684">
            <v>0</v>
          </cell>
          <cell r="Q684">
            <v>0</v>
          </cell>
          <cell r="R684">
            <v>0</v>
          </cell>
        </row>
        <row r="685">
          <cell r="B685" t="str">
            <v>Hitachi</v>
          </cell>
          <cell r="C685">
            <v>0</v>
          </cell>
          <cell r="D685">
            <v>0</v>
          </cell>
          <cell r="E685">
            <v>0</v>
          </cell>
          <cell r="F685">
            <v>0</v>
          </cell>
          <cell r="G685">
            <v>0</v>
          </cell>
          <cell r="H685">
            <v>0</v>
          </cell>
          <cell r="I685">
            <v>0</v>
          </cell>
          <cell r="K685" t="str">
            <v>Hitachi</v>
          </cell>
          <cell r="L685">
            <v>0</v>
          </cell>
          <cell r="M685">
            <v>0</v>
          </cell>
          <cell r="N685">
            <v>0</v>
          </cell>
          <cell r="O685">
            <v>0</v>
          </cell>
          <cell r="P685">
            <v>0</v>
          </cell>
          <cell r="Q685">
            <v>0</v>
          </cell>
          <cell r="R685">
            <v>0</v>
          </cell>
        </row>
        <row r="686">
          <cell r="B686" t="str">
            <v>Hitachi Cable</v>
          </cell>
          <cell r="C686">
            <v>0</v>
          </cell>
          <cell r="D686">
            <v>0</v>
          </cell>
          <cell r="E686">
            <v>0</v>
          </cell>
          <cell r="F686">
            <v>0</v>
          </cell>
          <cell r="G686">
            <v>0</v>
          </cell>
          <cell r="H686">
            <v>0</v>
          </cell>
          <cell r="I686">
            <v>0</v>
          </cell>
          <cell r="K686" t="str">
            <v>Hitachi Cable</v>
          </cell>
          <cell r="L686">
            <v>0</v>
          </cell>
          <cell r="M686">
            <v>0</v>
          </cell>
          <cell r="N686">
            <v>0</v>
          </cell>
          <cell r="O686">
            <v>0</v>
          </cell>
          <cell r="P686">
            <v>0</v>
          </cell>
          <cell r="Q686">
            <v>0</v>
          </cell>
          <cell r="R686">
            <v>0</v>
          </cell>
        </row>
        <row r="687">
          <cell r="B687" t="str">
            <v>Huawei</v>
          </cell>
          <cell r="C687">
            <v>0</v>
          </cell>
          <cell r="D687">
            <v>0</v>
          </cell>
          <cell r="E687">
            <v>0</v>
          </cell>
          <cell r="F687">
            <v>0</v>
          </cell>
          <cell r="G687">
            <v>0</v>
          </cell>
          <cell r="H687">
            <v>0</v>
          </cell>
          <cell r="I687">
            <v>0</v>
          </cell>
          <cell r="K687" t="str">
            <v>Huawei</v>
          </cell>
          <cell r="L687">
            <v>0</v>
          </cell>
          <cell r="M687">
            <v>0</v>
          </cell>
          <cell r="N687">
            <v>0</v>
          </cell>
          <cell r="O687">
            <v>0</v>
          </cell>
          <cell r="P687">
            <v>0</v>
          </cell>
          <cell r="Q687">
            <v>0</v>
          </cell>
          <cell r="R687">
            <v>0</v>
          </cell>
        </row>
        <row r="688">
          <cell r="B688" t="str">
            <v>Hyperchip</v>
          </cell>
          <cell r="C688">
            <v>0</v>
          </cell>
          <cell r="D688">
            <v>0</v>
          </cell>
          <cell r="E688">
            <v>0</v>
          </cell>
          <cell r="F688">
            <v>0</v>
          </cell>
          <cell r="G688">
            <v>0</v>
          </cell>
          <cell r="H688">
            <v>0</v>
          </cell>
          <cell r="I688">
            <v>0</v>
          </cell>
          <cell r="K688" t="str">
            <v>Hyperchip</v>
          </cell>
          <cell r="L688">
            <v>0</v>
          </cell>
          <cell r="M688">
            <v>0</v>
          </cell>
          <cell r="N688">
            <v>0</v>
          </cell>
          <cell r="O688">
            <v>0</v>
          </cell>
          <cell r="P688">
            <v>0</v>
          </cell>
          <cell r="Q688">
            <v>0</v>
          </cell>
          <cell r="R688">
            <v>0</v>
          </cell>
        </row>
        <row r="689">
          <cell r="B689" t="str">
            <v>Juniper</v>
          </cell>
          <cell r="C689">
            <v>64</v>
          </cell>
          <cell r="D689">
            <v>32</v>
          </cell>
          <cell r="E689">
            <v>36</v>
          </cell>
          <cell r="F689">
            <v>0</v>
          </cell>
          <cell r="G689">
            <v>0</v>
          </cell>
          <cell r="H689">
            <v>0</v>
          </cell>
          <cell r="I689">
            <v>132</v>
          </cell>
          <cell r="K689" t="str">
            <v>Juniper</v>
          </cell>
          <cell r="L689">
            <v>191</v>
          </cell>
          <cell r="M689">
            <v>411</v>
          </cell>
          <cell r="N689">
            <v>354</v>
          </cell>
          <cell r="O689">
            <v>0</v>
          </cell>
          <cell r="P689">
            <v>0</v>
          </cell>
          <cell r="Q689">
            <v>0</v>
          </cell>
          <cell r="R689">
            <v>956</v>
          </cell>
        </row>
        <row r="690">
          <cell r="B690" t="str">
            <v>Laurel Networks</v>
          </cell>
          <cell r="C690">
            <v>0</v>
          </cell>
          <cell r="D690">
            <v>0</v>
          </cell>
          <cell r="E690">
            <v>0</v>
          </cell>
          <cell r="F690">
            <v>0</v>
          </cell>
          <cell r="G690">
            <v>0</v>
          </cell>
          <cell r="H690">
            <v>0</v>
          </cell>
          <cell r="I690">
            <v>0</v>
          </cell>
          <cell r="K690" t="str">
            <v>Laurel Networks</v>
          </cell>
          <cell r="L690">
            <v>0</v>
          </cell>
          <cell r="M690">
            <v>0</v>
          </cell>
          <cell r="N690">
            <v>0</v>
          </cell>
          <cell r="O690">
            <v>0</v>
          </cell>
          <cell r="P690">
            <v>0</v>
          </cell>
          <cell r="Q690">
            <v>0</v>
          </cell>
          <cell r="R690">
            <v>0</v>
          </cell>
        </row>
        <row r="691">
          <cell r="B691" t="str">
            <v>Lucent</v>
          </cell>
          <cell r="C691">
            <v>0</v>
          </cell>
          <cell r="D691">
            <v>0</v>
          </cell>
          <cell r="E691">
            <v>0</v>
          </cell>
          <cell r="F691">
            <v>0</v>
          </cell>
          <cell r="G691">
            <v>0</v>
          </cell>
          <cell r="H691">
            <v>0</v>
          </cell>
          <cell r="I691">
            <v>0</v>
          </cell>
          <cell r="K691" t="str">
            <v>Lucent</v>
          </cell>
          <cell r="L691">
            <v>0</v>
          </cell>
          <cell r="M691">
            <v>0</v>
          </cell>
          <cell r="N691">
            <v>0</v>
          </cell>
          <cell r="O691">
            <v>0</v>
          </cell>
          <cell r="P691">
            <v>0</v>
          </cell>
          <cell r="Q691">
            <v>0</v>
          </cell>
          <cell r="R691">
            <v>0</v>
          </cell>
        </row>
        <row r="692">
          <cell r="B692" t="str">
            <v>NEC</v>
          </cell>
          <cell r="C692">
            <v>0</v>
          </cell>
          <cell r="D692">
            <v>0</v>
          </cell>
          <cell r="E692">
            <v>0</v>
          </cell>
          <cell r="F692">
            <v>0</v>
          </cell>
          <cell r="G692">
            <v>0</v>
          </cell>
          <cell r="H692">
            <v>0</v>
          </cell>
          <cell r="I692">
            <v>0</v>
          </cell>
          <cell r="K692" t="str">
            <v>NEC</v>
          </cell>
          <cell r="L692">
            <v>0</v>
          </cell>
          <cell r="M692">
            <v>0</v>
          </cell>
          <cell r="N692">
            <v>0</v>
          </cell>
          <cell r="O692">
            <v>0</v>
          </cell>
          <cell r="P692">
            <v>0</v>
          </cell>
          <cell r="Q692">
            <v>0</v>
          </cell>
          <cell r="R692">
            <v>0</v>
          </cell>
        </row>
        <row r="693">
          <cell r="B693" t="str">
            <v>Nokia Siemens Networks</v>
          </cell>
          <cell r="C693">
            <v>0</v>
          </cell>
          <cell r="D693">
            <v>0</v>
          </cell>
          <cell r="E693">
            <v>0</v>
          </cell>
          <cell r="F693">
            <v>0</v>
          </cell>
          <cell r="G693">
            <v>0</v>
          </cell>
          <cell r="H693">
            <v>0</v>
          </cell>
          <cell r="I693">
            <v>0</v>
          </cell>
          <cell r="K693" t="str">
            <v>Nokia Siemens Networks</v>
          </cell>
          <cell r="L693">
            <v>0</v>
          </cell>
          <cell r="M693">
            <v>0</v>
          </cell>
          <cell r="N693">
            <v>0</v>
          </cell>
          <cell r="O693">
            <v>0</v>
          </cell>
          <cell r="P693">
            <v>0</v>
          </cell>
          <cell r="Q693">
            <v>0</v>
          </cell>
          <cell r="R693">
            <v>0</v>
          </cell>
        </row>
        <row r="694">
          <cell r="B694" t="str">
            <v>Nortel</v>
          </cell>
          <cell r="C694">
            <v>0</v>
          </cell>
          <cell r="D694">
            <v>0</v>
          </cell>
          <cell r="E694">
            <v>1.7</v>
          </cell>
          <cell r="F694">
            <v>0</v>
          </cell>
          <cell r="G694">
            <v>6.3</v>
          </cell>
          <cell r="H694">
            <v>39.200000000000003</v>
          </cell>
          <cell r="I694">
            <v>47.2</v>
          </cell>
          <cell r="K694" t="str">
            <v>Nortel</v>
          </cell>
          <cell r="L694">
            <v>0</v>
          </cell>
          <cell r="M694">
            <v>0</v>
          </cell>
          <cell r="N694">
            <v>9</v>
          </cell>
          <cell r="O694">
            <v>0</v>
          </cell>
          <cell r="P694">
            <v>219</v>
          </cell>
          <cell r="Q694">
            <v>150</v>
          </cell>
          <cell r="R694">
            <v>378</v>
          </cell>
        </row>
        <row r="695">
          <cell r="B695" t="str">
            <v>Procket</v>
          </cell>
          <cell r="C695">
            <v>0</v>
          </cell>
          <cell r="D695">
            <v>0</v>
          </cell>
          <cell r="E695">
            <v>0</v>
          </cell>
          <cell r="F695">
            <v>0</v>
          </cell>
          <cell r="G695">
            <v>0</v>
          </cell>
          <cell r="H695">
            <v>0</v>
          </cell>
          <cell r="I695">
            <v>0</v>
          </cell>
          <cell r="K695" t="str">
            <v>Procket</v>
          </cell>
          <cell r="L695">
            <v>0</v>
          </cell>
          <cell r="M695">
            <v>0</v>
          </cell>
          <cell r="N695">
            <v>0</v>
          </cell>
          <cell r="O695">
            <v>0</v>
          </cell>
          <cell r="P695">
            <v>0</v>
          </cell>
          <cell r="Q695">
            <v>0</v>
          </cell>
          <cell r="R695">
            <v>0</v>
          </cell>
        </row>
        <row r="696">
          <cell r="B696" t="str">
            <v>Quarry</v>
          </cell>
          <cell r="C696">
            <v>0</v>
          </cell>
          <cell r="D696">
            <v>0</v>
          </cell>
          <cell r="E696">
            <v>0</v>
          </cell>
          <cell r="F696">
            <v>0</v>
          </cell>
          <cell r="G696">
            <v>0</v>
          </cell>
          <cell r="H696">
            <v>0</v>
          </cell>
          <cell r="I696">
            <v>0</v>
          </cell>
          <cell r="K696" t="str">
            <v>Quarry</v>
          </cell>
          <cell r="L696">
            <v>0</v>
          </cell>
          <cell r="M696">
            <v>0</v>
          </cell>
          <cell r="N696">
            <v>0</v>
          </cell>
          <cell r="O696">
            <v>0</v>
          </cell>
          <cell r="P696">
            <v>0</v>
          </cell>
          <cell r="Q696">
            <v>0</v>
          </cell>
          <cell r="R696">
            <v>0</v>
          </cell>
        </row>
        <row r="697">
          <cell r="B697" t="str">
            <v>Redback</v>
          </cell>
          <cell r="C697">
            <v>0</v>
          </cell>
          <cell r="D697">
            <v>0</v>
          </cell>
          <cell r="E697">
            <v>0</v>
          </cell>
          <cell r="F697">
            <v>0</v>
          </cell>
          <cell r="G697">
            <v>0</v>
          </cell>
          <cell r="H697">
            <v>0</v>
          </cell>
          <cell r="I697">
            <v>0</v>
          </cell>
          <cell r="K697" t="str">
            <v>Redback</v>
          </cell>
          <cell r="L697">
            <v>0</v>
          </cell>
          <cell r="M697">
            <v>0</v>
          </cell>
          <cell r="N697">
            <v>0</v>
          </cell>
          <cell r="O697">
            <v>0</v>
          </cell>
          <cell r="P697">
            <v>0</v>
          </cell>
          <cell r="Q697">
            <v>0</v>
          </cell>
          <cell r="R697">
            <v>0</v>
          </cell>
        </row>
        <row r="698">
          <cell r="B698" t="str">
            <v>Riverstone</v>
          </cell>
          <cell r="C698">
            <v>0</v>
          </cell>
          <cell r="D698">
            <v>0</v>
          </cell>
          <cell r="E698">
            <v>0</v>
          </cell>
          <cell r="F698">
            <v>0</v>
          </cell>
          <cell r="G698">
            <v>0</v>
          </cell>
          <cell r="H698">
            <v>0</v>
          </cell>
          <cell r="I698">
            <v>0</v>
          </cell>
          <cell r="K698" t="str">
            <v>Riverstone</v>
          </cell>
          <cell r="L698">
            <v>0</v>
          </cell>
          <cell r="M698">
            <v>0</v>
          </cell>
          <cell r="N698">
            <v>0</v>
          </cell>
          <cell r="O698">
            <v>0</v>
          </cell>
          <cell r="P698">
            <v>0</v>
          </cell>
          <cell r="Q698">
            <v>0</v>
          </cell>
          <cell r="R698">
            <v>0</v>
          </cell>
        </row>
        <row r="699">
          <cell r="B699" t="str">
            <v>Tellabs</v>
          </cell>
          <cell r="C699">
            <v>0</v>
          </cell>
          <cell r="D699">
            <v>6.2</v>
          </cell>
          <cell r="E699">
            <v>0</v>
          </cell>
          <cell r="F699">
            <v>0</v>
          </cell>
          <cell r="G699">
            <v>0</v>
          </cell>
          <cell r="H699">
            <v>0</v>
          </cell>
          <cell r="I699">
            <v>6.2</v>
          </cell>
          <cell r="K699" t="str">
            <v>Tellabs</v>
          </cell>
          <cell r="L699">
            <v>0</v>
          </cell>
          <cell r="M699">
            <v>67</v>
          </cell>
          <cell r="N699">
            <v>0</v>
          </cell>
          <cell r="O699">
            <v>0</v>
          </cell>
          <cell r="P699">
            <v>0</v>
          </cell>
          <cell r="Q699">
            <v>0</v>
          </cell>
          <cell r="R699">
            <v>67</v>
          </cell>
        </row>
        <row r="700">
          <cell r="B700" t="str">
            <v>ZTE</v>
          </cell>
          <cell r="C700">
            <v>0</v>
          </cell>
          <cell r="D700">
            <v>0</v>
          </cell>
          <cell r="E700">
            <v>0</v>
          </cell>
          <cell r="F700">
            <v>0</v>
          </cell>
          <cell r="G700">
            <v>0</v>
          </cell>
          <cell r="H700">
            <v>0</v>
          </cell>
          <cell r="I700">
            <v>0</v>
          </cell>
          <cell r="K700" t="str">
            <v>ZTE</v>
          </cell>
          <cell r="L700">
            <v>0</v>
          </cell>
          <cell r="M700">
            <v>0</v>
          </cell>
          <cell r="N700">
            <v>0</v>
          </cell>
          <cell r="O700">
            <v>0</v>
          </cell>
          <cell r="P700">
            <v>0</v>
          </cell>
          <cell r="Q700">
            <v>0</v>
          </cell>
          <cell r="R700">
            <v>0</v>
          </cell>
        </row>
        <row r="701">
          <cell r="B701" t="str">
            <v>Other</v>
          </cell>
          <cell r="C701">
            <v>0</v>
          </cell>
          <cell r="D701">
            <v>0.5</v>
          </cell>
          <cell r="E701">
            <v>4.9000000000000004</v>
          </cell>
          <cell r="F701">
            <v>0</v>
          </cell>
          <cell r="G701">
            <v>4</v>
          </cell>
          <cell r="H701">
            <v>0</v>
          </cell>
          <cell r="I701">
            <v>9.4</v>
          </cell>
          <cell r="K701" t="str">
            <v>Other</v>
          </cell>
          <cell r="L701">
            <v>0</v>
          </cell>
          <cell r="M701">
            <v>2</v>
          </cell>
          <cell r="N701">
            <v>49</v>
          </cell>
          <cell r="O701">
            <v>0</v>
          </cell>
          <cell r="P701">
            <v>26</v>
          </cell>
          <cell r="Q701">
            <v>0</v>
          </cell>
          <cell r="R701">
            <v>77</v>
          </cell>
        </row>
        <row r="702">
          <cell r="B702" t="str">
            <v>Total</v>
          </cell>
          <cell r="C702">
            <v>167.9</v>
          </cell>
          <cell r="D702">
            <v>144.5</v>
          </cell>
          <cell r="E702">
            <v>87.600000000000009</v>
          </cell>
          <cell r="F702">
            <v>0</v>
          </cell>
          <cell r="G702">
            <v>154.30000000000001</v>
          </cell>
          <cell r="H702">
            <v>160.4</v>
          </cell>
          <cell r="I702">
            <v>714.7</v>
          </cell>
          <cell r="K702" t="str">
            <v>Total</v>
          </cell>
          <cell r="L702">
            <v>451</v>
          </cell>
          <cell r="M702">
            <v>3035</v>
          </cell>
          <cell r="N702">
            <v>1687</v>
          </cell>
          <cell r="O702">
            <v>0</v>
          </cell>
          <cell r="P702">
            <v>5606</v>
          </cell>
          <cell r="Q702">
            <v>939</v>
          </cell>
          <cell r="R702">
            <v>11718</v>
          </cell>
        </row>
        <row r="706">
          <cell r="B706" t="str">
            <v>Vendor</v>
          </cell>
          <cell r="C706" t="str">
            <v>Core IP/MPLS</v>
          </cell>
          <cell r="D706" t="str">
            <v xml:space="preserve">Edge IP/MPLS </v>
          </cell>
          <cell r="E706" t="str">
            <v>Subscriber Service Router</v>
          </cell>
          <cell r="F706" t="str">
            <v>BRAS</v>
          </cell>
          <cell r="G706" t="str">
            <v>IP/Ethernet</v>
          </cell>
          <cell r="H706" t="str">
            <v>ATM/MPLS</v>
          </cell>
          <cell r="I706" t="str">
            <v>Total IPS</v>
          </cell>
          <cell r="K706" t="str">
            <v>Vendor</v>
          </cell>
          <cell r="L706" t="str">
            <v>Core IP/MPLS</v>
          </cell>
          <cell r="M706" t="str">
            <v>Edge IP/MPLS</v>
          </cell>
          <cell r="N706" t="str">
            <v>Subscriber Service Router</v>
          </cell>
          <cell r="O706" t="str">
            <v>BRAS</v>
          </cell>
          <cell r="P706" t="str">
            <v>IP/Ethernet</v>
          </cell>
          <cell r="Q706" t="str">
            <v>ATM/MPLS</v>
          </cell>
          <cell r="R706" t="str">
            <v>Total IPS</v>
          </cell>
        </row>
        <row r="707">
          <cell r="B707" t="str">
            <v>Alaxala Networks</v>
          </cell>
          <cell r="I707">
            <v>0</v>
          </cell>
          <cell r="K707" t="str">
            <v>Alaxala Networks</v>
          </cell>
          <cell r="R707">
            <v>0</v>
          </cell>
        </row>
        <row r="708">
          <cell r="B708" t="str">
            <v>Alcatel-Lucent</v>
          </cell>
          <cell r="C708">
            <v>0</v>
          </cell>
          <cell r="D708">
            <v>27.9</v>
          </cell>
          <cell r="E708">
            <v>0</v>
          </cell>
          <cell r="F708">
            <v>0</v>
          </cell>
          <cell r="G708">
            <v>2</v>
          </cell>
          <cell r="H708">
            <v>77</v>
          </cell>
          <cell r="I708">
            <v>106.9</v>
          </cell>
          <cell r="K708" t="str">
            <v>Alcatel-Lucent</v>
          </cell>
          <cell r="L708">
            <v>0</v>
          </cell>
          <cell r="M708">
            <v>227</v>
          </cell>
          <cell r="N708">
            <v>0</v>
          </cell>
          <cell r="O708">
            <v>0</v>
          </cell>
          <cell r="P708">
            <v>101</v>
          </cell>
          <cell r="Q708">
            <v>549</v>
          </cell>
          <cell r="R708">
            <v>877</v>
          </cell>
        </row>
        <row r="709">
          <cell r="B709" t="str">
            <v>Atrica</v>
          </cell>
          <cell r="I709">
            <v>0</v>
          </cell>
          <cell r="K709" t="str">
            <v>Atrica</v>
          </cell>
          <cell r="R709">
            <v>0</v>
          </cell>
        </row>
        <row r="710">
          <cell r="B710" t="str">
            <v>Avici</v>
          </cell>
          <cell r="C710">
            <v>5.7</v>
          </cell>
          <cell r="D710">
            <v>0</v>
          </cell>
          <cell r="E710">
            <v>0</v>
          </cell>
          <cell r="F710">
            <v>0</v>
          </cell>
          <cell r="G710">
            <v>0</v>
          </cell>
          <cell r="H710">
            <v>0</v>
          </cell>
          <cell r="I710">
            <v>5.7</v>
          </cell>
          <cell r="K710" t="str">
            <v>Avici</v>
          </cell>
          <cell r="L710">
            <v>8</v>
          </cell>
          <cell r="M710">
            <v>0</v>
          </cell>
          <cell r="N710">
            <v>0</v>
          </cell>
          <cell r="O710">
            <v>0</v>
          </cell>
          <cell r="P710">
            <v>0</v>
          </cell>
          <cell r="Q710">
            <v>0</v>
          </cell>
          <cell r="R710">
            <v>8</v>
          </cell>
        </row>
        <row r="711">
          <cell r="B711" t="str">
            <v>Brocade</v>
          </cell>
          <cell r="C711">
            <v>0</v>
          </cell>
          <cell r="D711">
            <v>0</v>
          </cell>
          <cell r="E711">
            <v>0</v>
          </cell>
          <cell r="F711">
            <v>0</v>
          </cell>
          <cell r="G711">
            <v>1</v>
          </cell>
          <cell r="H711">
            <v>0</v>
          </cell>
          <cell r="I711">
            <v>1</v>
          </cell>
          <cell r="K711" t="str">
            <v>Brocade</v>
          </cell>
          <cell r="L711">
            <v>0</v>
          </cell>
          <cell r="M711">
            <v>0</v>
          </cell>
          <cell r="N711">
            <v>0</v>
          </cell>
          <cell r="O711">
            <v>0</v>
          </cell>
          <cell r="P711">
            <v>42</v>
          </cell>
          <cell r="Q711">
            <v>0</v>
          </cell>
          <cell r="R711">
            <v>42</v>
          </cell>
        </row>
        <row r="712">
          <cell r="B712" t="str">
            <v>Caspian</v>
          </cell>
          <cell r="C712">
            <v>0</v>
          </cell>
          <cell r="D712">
            <v>0</v>
          </cell>
          <cell r="E712">
            <v>0</v>
          </cell>
          <cell r="F712">
            <v>0</v>
          </cell>
          <cell r="G712">
            <v>0</v>
          </cell>
          <cell r="H712">
            <v>0</v>
          </cell>
          <cell r="I712">
            <v>0</v>
          </cell>
          <cell r="K712" t="str">
            <v>Caspian</v>
          </cell>
          <cell r="L712">
            <v>0</v>
          </cell>
          <cell r="M712">
            <v>0</v>
          </cell>
          <cell r="N712">
            <v>0</v>
          </cell>
          <cell r="O712">
            <v>0</v>
          </cell>
          <cell r="P712">
            <v>0</v>
          </cell>
          <cell r="Q712">
            <v>0</v>
          </cell>
          <cell r="R712">
            <v>0</v>
          </cell>
        </row>
        <row r="713">
          <cell r="B713" t="str">
            <v>Chiaro</v>
          </cell>
          <cell r="C713">
            <v>0</v>
          </cell>
          <cell r="D713">
            <v>0</v>
          </cell>
          <cell r="E713">
            <v>0</v>
          </cell>
          <cell r="F713">
            <v>0</v>
          </cell>
          <cell r="G713">
            <v>0</v>
          </cell>
          <cell r="H713">
            <v>0</v>
          </cell>
          <cell r="I713">
            <v>0</v>
          </cell>
          <cell r="K713" t="str">
            <v>Chiaro</v>
          </cell>
          <cell r="L713">
            <v>0</v>
          </cell>
          <cell r="M713">
            <v>0</v>
          </cell>
          <cell r="N713">
            <v>0</v>
          </cell>
          <cell r="O713">
            <v>0</v>
          </cell>
          <cell r="P713">
            <v>0</v>
          </cell>
          <cell r="Q713">
            <v>0</v>
          </cell>
          <cell r="R713">
            <v>0</v>
          </cell>
        </row>
        <row r="714">
          <cell r="B714" t="str">
            <v>Ciena</v>
          </cell>
          <cell r="C714">
            <v>0</v>
          </cell>
          <cell r="D714">
            <v>0</v>
          </cell>
          <cell r="E714">
            <v>0</v>
          </cell>
          <cell r="F714">
            <v>0</v>
          </cell>
          <cell r="G714">
            <v>0</v>
          </cell>
          <cell r="H714">
            <v>8</v>
          </cell>
          <cell r="I714">
            <v>8</v>
          </cell>
          <cell r="K714" t="str">
            <v>Ciena</v>
          </cell>
          <cell r="L714">
            <v>0</v>
          </cell>
          <cell r="M714">
            <v>0</v>
          </cell>
          <cell r="N714">
            <v>0</v>
          </cell>
          <cell r="O714">
            <v>0</v>
          </cell>
          <cell r="P714">
            <v>0</v>
          </cell>
          <cell r="Q714">
            <v>100</v>
          </cell>
          <cell r="R714">
            <v>100</v>
          </cell>
        </row>
        <row r="715">
          <cell r="B715" t="str">
            <v>Cisco</v>
          </cell>
          <cell r="C715">
            <v>99.7</v>
          </cell>
          <cell r="D715">
            <v>96.3</v>
          </cell>
          <cell r="E715">
            <v>38.200000000000003</v>
          </cell>
          <cell r="F715">
            <v>0</v>
          </cell>
          <cell r="G715">
            <v>141</v>
          </cell>
          <cell r="H715">
            <v>32</v>
          </cell>
          <cell r="I715">
            <v>407.2</v>
          </cell>
          <cell r="K715" t="str">
            <v>Cisco</v>
          </cell>
          <cell r="L715">
            <v>273</v>
          </cell>
          <cell r="M715">
            <v>2702</v>
          </cell>
          <cell r="N715">
            <v>1273</v>
          </cell>
          <cell r="O715">
            <v>0</v>
          </cell>
          <cell r="P715">
            <v>5217</v>
          </cell>
          <cell r="Q715">
            <v>139</v>
          </cell>
          <cell r="R715">
            <v>9604</v>
          </cell>
        </row>
        <row r="716">
          <cell r="B716" t="str">
            <v>Cosine</v>
          </cell>
          <cell r="C716">
            <v>0</v>
          </cell>
          <cell r="D716">
            <v>0</v>
          </cell>
          <cell r="E716">
            <v>0</v>
          </cell>
          <cell r="F716">
            <v>0</v>
          </cell>
          <cell r="G716">
            <v>0</v>
          </cell>
          <cell r="H716">
            <v>0</v>
          </cell>
          <cell r="I716">
            <v>0</v>
          </cell>
          <cell r="K716" t="str">
            <v>Cosine</v>
          </cell>
          <cell r="L716">
            <v>0</v>
          </cell>
          <cell r="M716">
            <v>0</v>
          </cell>
          <cell r="N716">
            <v>0</v>
          </cell>
          <cell r="O716">
            <v>0</v>
          </cell>
          <cell r="P716">
            <v>0</v>
          </cell>
          <cell r="Q716">
            <v>0</v>
          </cell>
          <cell r="R716">
            <v>0</v>
          </cell>
        </row>
        <row r="717">
          <cell r="B717" t="str">
            <v>ECI Telecom</v>
          </cell>
          <cell r="C717">
            <v>0</v>
          </cell>
          <cell r="D717">
            <v>0</v>
          </cell>
          <cell r="E717">
            <v>0</v>
          </cell>
          <cell r="F717">
            <v>0</v>
          </cell>
          <cell r="G717">
            <v>0</v>
          </cell>
          <cell r="H717">
            <v>0</v>
          </cell>
          <cell r="I717">
            <v>0</v>
          </cell>
          <cell r="K717" t="str">
            <v>ECI Telecom</v>
          </cell>
          <cell r="L717">
            <v>0</v>
          </cell>
          <cell r="M717">
            <v>0</v>
          </cell>
          <cell r="N717">
            <v>0</v>
          </cell>
          <cell r="O717">
            <v>0</v>
          </cell>
          <cell r="P717">
            <v>0</v>
          </cell>
          <cell r="Q717">
            <v>0</v>
          </cell>
          <cell r="R717">
            <v>0</v>
          </cell>
        </row>
        <row r="718">
          <cell r="B718" t="str">
            <v>Equipe</v>
          </cell>
          <cell r="C718">
            <v>0</v>
          </cell>
          <cell r="D718">
            <v>0</v>
          </cell>
          <cell r="E718">
            <v>0</v>
          </cell>
          <cell r="F718">
            <v>0</v>
          </cell>
          <cell r="G718">
            <v>0</v>
          </cell>
          <cell r="H718">
            <v>0</v>
          </cell>
          <cell r="I718">
            <v>0</v>
          </cell>
          <cell r="K718" t="str">
            <v>Equipe</v>
          </cell>
          <cell r="L718">
            <v>0</v>
          </cell>
          <cell r="M718">
            <v>0</v>
          </cell>
          <cell r="N718">
            <v>0</v>
          </cell>
          <cell r="O718">
            <v>0</v>
          </cell>
          <cell r="P718">
            <v>0</v>
          </cell>
          <cell r="Q718">
            <v>0</v>
          </cell>
          <cell r="R718">
            <v>0</v>
          </cell>
        </row>
        <row r="719">
          <cell r="B719" t="str">
            <v>Ericsson</v>
          </cell>
          <cell r="C719">
            <v>0</v>
          </cell>
          <cell r="D719">
            <v>0</v>
          </cell>
          <cell r="E719">
            <v>14</v>
          </cell>
          <cell r="F719">
            <v>0</v>
          </cell>
          <cell r="G719">
            <v>0</v>
          </cell>
          <cell r="H719">
            <v>21</v>
          </cell>
          <cell r="I719">
            <v>35</v>
          </cell>
          <cell r="K719" t="str">
            <v>Ericsson</v>
          </cell>
          <cell r="L719">
            <v>0</v>
          </cell>
          <cell r="M719">
            <v>0</v>
          </cell>
          <cell r="N719">
            <v>126</v>
          </cell>
          <cell r="O719">
            <v>0</v>
          </cell>
          <cell r="P719">
            <v>0</v>
          </cell>
          <cell r="Q719">
            <v>101</v>
          </cell>
          <cell r="R719">
            <v>227</v>
          </cell>
        </row>
        <row r="720">
          <cell r="B720" t="str">
            <v>Extreme</v>
          </cell>
          <cell r="C720">
            <v>0</v>
          </cell>
          <cell r="D720">
            <v>0</v>
          </cell>
          <cell r="E720">
            <v>0</v>
          </cell>
          <cell r="F720">
            <v>0</v>
          </cell>
          <cell r="G720">
            <v>3.4</v>
          </cell>
          <cell r="H720">
            <v>0</v>
          </cell>
          <cell r="I720">
            <v>3.4</v>
          </cell>
          <cell r="K720" t="str">
            <v>Extreme</v>
          </cell>
          <cell r="L720">
            <v>0</v>
          </cell>
          <cell r="M720">
            <v>0</v>
          </cell>
          <cell r="N720">
            <v>0</v>
          </cell>
          <cell r="O720">
            <v>0</v>
          </cell>
          <cell r="P720">
            <v>130</v>
          </cell>
          <cell r="Q720">
            <v>0</v>
          </cell>
          <cell r="R720">
            <v>130</v>
          </cell>
        </row>
        <row r="721">
          <cell r="B721" t="str">
            <v>Force10</v>
          </cell>
          <cell r="C721">
            <v>0</v>
          </cell>
          <cell r="D721">
            <v>0</v>
          </cell>
          <cell r="E721">
            <v>0</v>
          </cell>
          <cell r="F721">
            <v>0</v>
          </cell>
          <cell r="G721">
            <v>0</v>
          </cell>
          <cell r="H721">
            <v>0</v>
          </cell>
          <cell r="I721">
            <v>0</v>
          </cell>
          <cell r="K721" t="str">
            <v>Force10</v>
          </cell>
          <cell r="L721">
            <v>0</v>
          </cell>
          <cell r="M721">
            <v>0</v>
          </cell>
          <cell r="N721">
            <v>0</v>
          </cell>
          <cell r="O721">
            <v>0</v>
          </cell>
          <cell r="P721">
            <v>0</v>
          </cell>
          <cell r="Q721">
            <v>0</v>
          </cell>
          <cell r="R721">
            <v>0</v>
          </cell>
        </row>
        <row r="722">
          <cell r="B722" t="str">
            <v>Fujitsu</v>
          </cell>
          <cell r="C722">
            <v>0</v>
          </cell>
          <cell r="D722">
            <v>0</v>
          </cell>
          <cell r="E722">
            <v>0</v>
          </cell>
          <cell r="F722">
            <v>0</v>
          </cell>
          <cell r="G722">
            <v>0</v>
          </cell>
          <cell r="H722">
            <v>0</v>
          </cell>
          <cell r="I722">
            <v>0</v>
          </cell>
          <cell r="K722" t="str">
            <v>Fujitsu</v>
          </cell>
          <cell r="L722">
            <v>0</v>
          </cell>
          <cell r="M722">
            <v>0</v>
          </cell>
          <cell r="N722">
            <v>0</v>
          </cell>
          <cell r="O722">
            <v>0</v>
          </cell>
          <cell r="P722">
            <v>0</v>
          </cell>
          <cell r="Q722">
            <v>0</v>
          </cell>
          <cell r="R722">
            <v>0</v>
          </cell>
        </row>
        <row r="723">
          <cell r="B723" t="str">
            <v>Hammerhead Systems</v>
          </cell>
          <cell r="C723">
            <v>0</v>
          </cell>
          <cell r="D723">
            <v>0</v>
          </cell>
          <cell r="E723">
            <v>0</v>
          </cell>
          <cell r="F723">
            <v>0</v>
          </cell>
          <cell r="G723">
            <v>0</v>
          </cell>
          <cell r="H723">
            <v>0</v>
          </cell>
          <cell r="I723">
            <v>0</v>
          </cell>
          <cell r="K723" t="str">
            <v>Hammerhead Systems</v>
          </cell>
          <cell r="L723">
            <v>0</v>
          </cell>
          <cell r="M723">
            <v>0</v>
          </cell>
          <cell r="N723">
            <v>0</v>
          </cell>
          <cell r="O723">
            <v>0</v>
          </cell>
          <cell r="P723">
            <v>0</v>
          </cell>
          <cell r="Q723">
            <v>0</v>
          </cell>
          <cell r="R723">
            <v>0</v>
          </cell>
        </row>
        <row r="724">
          <cell r="B724" t="str">
            <v>Hitachi</v>
          </cell>
          <cell r="C724">
            <v>0</v>
          </cell>
          <cell r="D724">
            <v>0</v>
          </cell>
          <cell r="E724">
            <v>0</v>
          </cell>
          <cell r="F724">
            <v>0</v>
          </cell>
          <cell r="G724">
            <v>0</v>
          </cell>
          <cell r="H724">
            <v>0</v>
          </cell>
          <cell r="I724">
            <v>0</v>
          </cell>
          <cell r="K724" t="str">
            <v>Hitachi</v>
          </cell>
          <cell r="L724">
            <v>0</v>
          </cell>
          <cell r="M724">
            <v>0</v>
          </cell>
          <cell r="N724">
            <v>0</v>
          </cell>
          <cell r="O724">
            <v>0</v>
          </cell>
          <cell r="P724">
            <v>0</v>
          </cell>
          <cell r="Q724">
            <v>0</v>
          </cell>
          <cell r="R724">
            <v>0</v>
          </cell>
        </row>
        <row r="725">
          <cell r="B725" t="str">
            <v>Hitachi Cable</v>
          </cell>
          <cell r="C725">
            <v>0</v>
          </cell>
          <cell r="D725">
            <v>0</v>
          </cell>
          <cell r="E725">
            <v>0</v>
          </cell>
          <cell r="F725">
            <v>0</v>
          </cell>
          <cell r="G725">
            <v>0</v>
          </cell>
          <cell r="H725">
            <v>0</v>
          </cell>
          <cell r="I725">
            <v>0</v>
          </cell>
          <cell r="K725" t="str">
            <v>Hitachi Cable</v>
          </cell>
          <cell r="L725">
            <v>0</v>
          </cell>
          <cell r="M725">
            <v>0</v>
          </cell>
          <cell r="N725">
            <v>0</v>
          </cell>
          <cell r="O725">
            <v>0</v>
          </cell>
          <cell r="P725">
            <v>0</v>
          </cell>
          <cell r="Q725">
            <v>0</v>
          </cell>
          <cell r="R725">
            <v>0</v>
          </cell>
        </row>
        <row r="726">
          <cell r="B726" t="str">
            <v>Huawei</v>
          </cell>
          <cell r="C726">
            <v>0</v>
          </cell>
          <cell r="D726">
            <v>0</v>
          </cell>
          <cell r="E726">
            <v>0</v>
          </cell>
          <cell r="F726">
            <v>0</v>
          </cell>
          <cell r="G726">
            <v>0</v>
          </cell>
          <cell r="H726">
            <v>0</v>
          </cell>
          <cell r="I726">
            <v>0</v>
          </cell>
          <cell r="K726" t="str">
            <v>Huawei</v>
          </cell>
          <cell r="L726">
            <v>1</v>
          </cell>
          <cell r="M726">
            <v>1</v>
          </cell>
          <cell r="N726">
            <v>0</v>
          </cell>
          <cell r="O726">
            <v>0</v>
          </cell>
          <cell r="P726">
            <v>0</v>
          </cell>
          <cell r="Q726">
            <v>0</v>
          </cell>
          <cell r="R726">
            <v>2</v>
          </cell>
        </row>
        <row r="727">
          <cell r="B727" t="str">
            <v>Hyperchip</v>
          </cell>
          <cell r="C727">
            <v>0</v>
          </cell>
          <cell r="D727">
            <v>0</v>
          </cell>
          <cell r="E727">
            <v>0</v>
          </cell>
          <cell r="F727">
            <v>0</v>
          </cell>
          <cell r="G727">
            <v>0</v>
          </cell>
          <cell r="H727">
            <v>0</v>
          </cell>
          <cell r="I727">
            <v>0</v>
          </cell>
          <cell r="K727" t="str">
            <v>Hyperchip</v>
          </cell>
          <cell r="L727">
            <v>0</v>
          </cell>
          <cell r="M727">
            <v>0</v>
          </cell>
          <cell r="N727">
            <v>0</v>
          </cell>
          <cell r="O727">
            <v>0</v>
          </cell>
          <cell r="P727">
            <v>0</v>
          </cell>
          <cell r="Q727">
            <v>0</v>
          </cell>
          <cell r="R727">
            <v>0</v>
          </cell>
        </row>
        <row r="728">
          <cell r="B728" t="str">
            <v>Juniper</v>
          </cell>
          <cell r="C728">
            <v>68.2</v>
          </cell>
          <cell r="D728">
            <v>34.700000000000003</v>
          </cell>
          <cell r="E728">
            <v>31.6</v>
          </cell>
          <cell r="F728">
            <v>0</v>
          </cell>
          <cell r="G728">
            <v>0</v>
          </cell>
          <cell r="H728">
            <v>0</v>
          </cell>
          <cell r="I728">
            <v>134.5</v>
          </cell>
          <cell r="K728" t="str">
            <v>Juniper</v>
          </cell>
          <cell r="L728">
            <v>147</v>
          </cell>
          <cell r="M728">
            <v>546</v>
          </cell>
          <cell r="N728">
            <v>205</v>
          </cell>
          <cell r="O728">
            <v>0</v>
          </cell>
          <cell r="P728">
            <v>0</v>
          </cell>
          <cell r="Q728">
            <v>0</v>
          </cell>
          <cell r="R728">
            <v>898</v>
          </cell>
        </row>
        <row r="729">
          <cell r="B729" t="str">
            <v>Laurel Networks</v>
          </cell>
          <cell r="C729">
            <v>0</v>
          </cell>
          <cell r="D729">
            <v>0</v>
          </cell>
          <cell r="E729">
            <v>0</v>
          </cell>
          <cell r="F729">
            <v>0</v>
          </cell>
          <cell r="G729">
            <v>0</v>
          </cell>
          <cell r="H729">
            <v>0</v>
          </cell>
          <cell r="I729">
            <v>0</v>
          </cell>
          <cell r="K729" t="str">
            <v>Laurel Networks</v>
          </cell>
          <cell r="L729">
            <v>0</v>
          </cell>
          <cell r="M729">
            <v>0</v>
          </cell>
          <cell r="N729">
            <v>0</v>
          </cell>
          <cell r="O729">
            <v>0</v>
          </cell>
          <cell r="P729">
            <v>0</v>
          </cell>
          <cell r="Q729">
            <v>0</v>
          </cell>
          <cell r="R729">
            <v>0</v>
          </cell>
        </row>
        <row r="730">
          <cell r="B730" t="str">
            <v>Lucent</v>
          </cell>
          <cell r="C730">
            <v>0</v>
          </cell>
          <cell r="D730">
            <v>0</v>
          </cell>
          <cell r="E730">
            <v>0</v>
          </cell>
          <cell r="F730">
            <v>0</v>
          </cell>
          <cell r="G730">
            <v>0</v>
          </cell>
          <cell r="H730">
            <v>0</v>
          </cell>
          <cell r="I730">
            <v>0</v>
          </cell>
          <cell r="K730" t="str">
            <v>Lucent</v>
          </cell>
          <cell r="L730">
            <v>0</v>
          </cell>
          <cell r="M730">
            <v>0</v>
          </cell>
          <cell r="N730">
            <v>0</v>
          </cell>
          <cell r="O730">
            <v>0</v>
          </cell>
          <cell r="P730">
            <v>0</v>
          </cell>
          <cell r="Q730">
            <v>0</v>
          </cell>
          <cell r="R730">
            <v>0</v>
          </cell>
        </row>
        <row r="731">
          <cell r="B731" t="str">
            <v>NEC</v>
          </cell>
          <cell r="C731">
            <v>0</v>
          </cell>
          <cell r="D731">
            <v>0</v>
          </cell>
          <cell r="E731">
            <v>0</v>
          </cell>
          <cell r="F731">
            <v>0</v>
          </cell>
          <cell r="G731">
            <v>0</v>
          </cell>
          <cell r="H731">
            <v>0</v>
          </cell>
          <cell r="I731">
            <v>0</v>
          </cell>
          <cell r="K731" t="str">
            <v>NEC</v>
          </cell>
          <cell r="L731">
            <v>0</v>
          </cell>
          <cell r="M731">
            <v>0</v>
          </cell>
          <cell r="N731">
            <v>0</v>
          </cell>
          <cell r="O731">
            <v>0</v>
          </cell>
          <cell r="P731">
            <v>0</v>
          </cell>
          <cell r="Q731">
            <v>0</v>
          </cell>
          <cell r="R731">
            <v>0</v>
          </cell>
        </row>
        <row r="732">
          <cell r="B732" t="str">
            <v>Nokia Siemens Networks</v>
          </cell>
          <cell r="C732">
            <v>0</v>
          </cell>
          <cell r="D732">
            <v>0</v>
          </cell>
          <cell r="E732">
            <v>0</v>
          </cell>
          <cell r="F732">
            <v>0</v>
          </cell>
          <cell r="G732">
            <v>0</v>
          </cell>
          <cell r="H732">
            <v>0</v>
          </cell>
          <cell r="I732">
            <v>0</v>
          </cell>
          <cell r="K732" t="str">
            <v>Nokia Siemens Networks</v>
          </cell>
          <cell r="L732">
            <v>0</v>
          </cell>
          <cell r="M732">
            <v>0</v>
          </cell>
          <cell r="N732">
            <v>0</v>
          </cell>
          <cell r="O732">
            <v>0</v>
          </cell>
          <cell r="P732">
            <v>0</v>
          </cell>
          <cell r="Q732">
            <v>0</v>
          </cell>
          <cell r="R732">
            <v>0</v>
          </cell>
        </row>
        <row r="733">
          <cell r="B733" t="str">
            <v>Nortel</v>
          </cell>
          <cell r="C733">
            <v>0</v>
          </cell>
          <cell r="D733">
            <v>0</v>
          </cell>
          <cell r="E733">
            <v>0.2</v>
          </cell>
          <cell r="F733">
            <v>0</v>
          </cell>
          <cell r="G733">
            <v>6.3</v>
          </cell>
          <cell r="H733">
            <v>7</v>
          </cell>
          <cell r="I733">
            <v>13.5</v>
          </cell>
          <cell r="K733" t="str">
            <v>Nortel</v>
          </cell>
          <cell r="L733">
            <v>0</v>
          </cell>
          <cell r="M733">
            <v>0</v>
          </cell>
          <cell r="N733">
            <v>1</v>
          </cell>
          <cell r="O733">
            <v>0</v>
          </cell>
          <cell r="P733">
            <v>219</v>
          </cell>
          <cell r="Q733">
            <v>30</v>
          </cell>
          <cell r="R733">
            <v>250</v>
          </cell>
        </row>
        <row r="734">
          <cell r="B734" t="str">
            <v>Procket</v>
          </cell>
          <cell r="C734">
            <v>0</v>
          </cell>
          <cell r="D734">
            <v>0</v>
          </cell>
          <cell r="E734">
            <v>0</v>
          </cell>
          <cell r="F734">
            <v>0</v>
          </cell>
          <cell r="G734">
            <v>0</v>
          </cell>
          <cell r="H734">
            <v>0</v>
          </cell>
          <cell r="I734">
            <v>0</v>
          </cell>
          <cell r="K734" t="str">
            <v>Procket</v>
          </cell>
          <cell r="L734">
            <v>0</v>
          </cell>
          <cell r="M734">
            <v>0</v>
          </cell>
          <cell r="N734">
            <v>0</v>
          </cell>
          <cell r="O734">
            <v>0</v>
          </cell>
          <cell r="P734">
            <v>0</v>
          </cell>
          <cell r="Q734">
            <v>0</v>
          </cell>
          <cell r="R734">
            <v>0</v>
          </cell>
        </row>
        <row r="735">
          <cell r="B735" t="str">
            <v>Quarry</v>
          </cell>
          <cell r="C735">
            <v>0</v>
          </cell>
          <cell r="D735">
            <v>0</v>
          </cell>
          <cell r="E735">
            <v>0</v>
          </cell>
          <cell r="F735">
            <v>0</v>
          </cell>
          <cell r="G735">
            <v>0</v>
          </cell>
          <cell r="H735">
            <v>0</v>
          </cell>
          <cell r="I735">
            <v>0</v>
          </cell>
          <cell r="K735" t="str">
            <v>Quarry</v>
          </cell>
          <cell r="L735">
            <v>0</v>
          </cell>
          <cell r="M735">
            <v>0</v>
          </cell>
          <cell r="N735">
            <v>0</v>
          </cell>
          <cell r="O735">
            <v>0</v>
          </cell>
          <cell r="P735">
            <v>0</v>
          </cell>
          <cell r="Q735">
            <v>0</v>
          </cell>
          <cell r="R735">
            <v>0</v>
          </cell>
        </row>
        <row r="736">
          <cell r="B736" t="str">
            <v>Redback</v>
          </cell>
          <cell r="C736">
            <v>0</v>
          </cell>
          <cell r="D736">
            <v>0</v>
          </cell>
          <cell r="E736">
            <v>0</v>
          </cell>
          <cell r="F736">
            <v>0</v>
          </cell>
          <cell r="G736">
            <v>0</v>
          </cell>
          <cell r="H736">
            <v>0</v>
          </cell>
          <cell r="I736">
            <v>0</v>
          </cell>
          <cell r="K736" t="str">
            <v>Redback</v>
          </cell>
          <cell r="L736">
            <v>0</v>
          </cell>
          <cell r="M736">
            <v>0</v>
          </cell>
          <cell r="N736">
            <v>0</v>
          </cell>
          <cell r="O736">
            <v>0</v>
          </cell>
          <cell r="P736">
            <v>0</v>
          </cell>
          <cell r="Q736">
            <v>0</v>
          </cell>
          <cell r="R736">
            <v>0</v>
          </cell>
        </row>
        <row r="737">
          <cell r="B737" t="str">
            <v>Riverstone</v>
          </cell>
          <cell r="C737">
            <v>0</v>
          </cell>
          <cell r="D737">
            <v>0</v>
          </cell>
          <cell r="E737">
            <v>0</v>
          </cell>
          <cell r="F737">
            <v>0</v>
          </cell>
          <cell r="G737">
            <v>0</v>
          </cell>
          <cell r="H737">
            <v>0</v>
          </cell>
          <cell r="I737">
            <v>0</v>
          </cell>
          <cell r="K737" t="str">
            <v>Riverstone</v>
          </cell>
          <cell r="L737">
            <v>0</v>
          </cell>
          <cell r="M737">
            <v>0</v>
          </cell>
          <cell r="N737">
            <v>0</v>
          </cell>
          <cell r="O737">
            <v>0</v>
          </cell>
          <cell r="P737">
            <v>0</v>
          </cell>
          <cell r="Q737">
            <v>0</v>
          </cell>
          <cell r="R737">
            <v>0</v>
          </cell>
        </row>
        <row r="738">
          <cell r="B738" t="str">
            <v>Tellabs</v>
          </cell>
          <cell r="C738">
            <v>0</v>
          </cell>
          <cell r="D738">
            <v>9</v>
          </cell>
          <cell r="E738">
            <v>0</v>
          </cell>
          <cell r="F738">
            <v>0</v>
          </cell>
          <cell r="G738">
            <v>0</v>
          </cell>
          <cell r="H738">
            <v>0</v>
          </cell>
          <cell r="I738">
            <v>9</v>
          </cell>
          <cell r="K738" t="str">
            <v>Tellabs</v>
          </cell>
          <cell r="L738">
            <v>0</v>
          </cell>
          <cell r="M738">
            <v>93</v>
          </cell>
          <cell r="N738">
            <v>0</v>
          </cell>
          <cell r="O738">
            <v>0</v>
          </cell>
          <cell r="P738">
            <v>0</v>
          </cell>
          <cell r="Q738">
            <v>0</v>
          </cell>
          <cell r="R738">
            <v>93</v>
          </cell>
        </row>
        <row r="739">
          <cell r="B739" t="str">
            <v>ZTE</v>
          </cell>
          <cell r="C739">
            <v>0</v>
          </cell>
          <cell r="D739">
            <v>0</v>
          </cell>
          <cell r="E739">
            <v>0</v>
          </cell>
          <cell r="F739">
            <v>0</v>
          </cell>
          <cell r="G739">
            <v>0</v>
          </cell>
          <cell r="H739">
            <v>0</v>
          </cell>
          <cell r="I739">
            <v>0</v>
          </cell>
          <cell r="K739" t="str">
            <v>ZTE</v>
          </cell>
          <cell r="L739">
            <v>0</v>
          </cell>
          <cell r="M739">
            <v>0</v>
          </cell>
          <cell r="N739">
            <v>0</v>
          </cell>
          <cell r="O739">
            <v>0</v>
          </cell>
          <cell r="P739">
            <v>0</v>
          </cell>
          <cell r="Q739">
            <v>0</v>
          </cell>
          <cell r="R739">
            <v>0</v>
          </cell>
        </row>
        <row r="740">
          <cell r="B740" t="str">
            <v>Other</v>
          </cell>
          <cell r="C740">
            <v>0</v>
          </cell>
          <cell r="D740">
            <v>1</v>
          </cell>
          <cell r="E740">
            <v>5</v>
          </cell>
          <cell r="F740">
            <v>0</v>
          </cell>
          <cell r="G740">
            <v>3.2</v>
          </cell>
          <cell r="H740">
            <v>0</v>
          </cell>
          <cell r="I740">
            <v>9.1999999999999993</v>
          </cell>
          <cell r="K740" t="str">
            <v>Other</v>
          </cell>
          <cell r="L740">
            <v>0</v>
          </cell>
          <cell r="M740">
            <v>10</v>
          </cell>
          <cell r="N740">
            <v>49</v>
          </cell>
          <cell r="O740">
            <v>0</v>
          </cell>
          <cell r="P740">
            <v>21</v>
          </cell>
          <cell r="Q740">
            <v>0</v>
          </cell>
          <cell r="R740">
            <v>80</v>
          </cell>
        </row>
        <row r="741">
          <cell r="B741" t="str">
            <v>Total</v>
          </cell>
          <cell r="C741">
            <v>173.60000000000002</v>
          </cell>
          <cell r="D741">
            <v>168.89999999999998</v>
          </cell>
          <cell r="E741">
            <v>89.000000000000014</v>
          </cell>
          <cell r="F741">
            <v>0</v>
          </cell>
          <cell r="G741">
            <v>156.9</v>
          </cell>
          <cell r="H741">
            <v>145</v>
          </cell>
          <cell r="I741">
            <v>733.4</v>
          </cell>
          <cell r="K741" t="str">
            <v>Total</v>
          </cell>
          <cell r="L741">
            <v>429</v>
          </cell>
          <cell r="M741">
            <v>3579</v>
          </cell>
          <cell r="N741">
            <v>1654</v>
          </cell>
          <cell r="O741">
            <v>0</v>
          </cell>
          <cell r="P741">
            <v>5730</v>
          </cell>
          <cell r="Q741">
            <v>919</v>
          </cell>
          <cell r="R741">
            <v>12311</v>
          </cell>
        </row>
        <row r="745">
          <cell r="B745" t="str">
            <v>Vendor</v>
          </cell>
          <cell r="C745" t="str">
            <v>Core IP/MPLS</v>
          </cell>
          <cell r="D745" t="str">
            <v xml:space="preserve">Edge IP/MPLS </v>
          </cell>
          <cell r="E745" t="str">
            <v>Subscriber Service Router</v>
          </cell>
          <cell r="F745" t="str">
            <v>BRAS</v>
          </cell>
          <cell r="G745" t="str">
            <v>IP/Ethernet</v>
          </cell>
          <cell r="H745" t="str">
            <v>ATM/MPLS</v>
          </cell>
          <cell r="I745" t="str">
            <v>Total IPS</v>
          </cell>
          <cell r="K745" t="str">
            <v>Vendor</v>
          </cell>
          <cell r="L745" t="str">
            <v>Core IP/MPLS</v>
          </cell>
          <cell r="M745" t="str">
            <v>Edge IP/MPLS</v>
          </cell>
          <cell r="N745" t="str">
            <v>Subscriber Service Router</v>
          </cell>
          <cell r="O745" t="str">
            <v>BRAS</v>
          </cell>
          <cell r="P745" t="str">
            <v>IP/Ethernet</v>
          </cell>
          <cell r="Q745" t="str">
            <v>ATM/MPLS</v>
          </cell>
          <cell r="R745" t="str">
            <v>Total IPS</v>
          </cell>
        </row>
        <row r="746">
          <cell r="B746" t="str">
            <v>Alaxala Networks</v>
          </cell>
          <cell r="I746">
            <v>0</v>
          </cell>
          <cell r="K746" t="str">
            <v>Alaxala Networks</v>
          </cell>
          <cell r="R746">
            <v>0</v>
          </cell>
        </row>
        <row r="747">
          <cell r="B747" t="str">
            <v>Alcatel-Lucent</v>
          </cell>
          <cell r="C747">
            <v>0</v>
          </cell>
          <cell r="D747">
            <v>44</v>
          </cell>
          <cell r="E747">
            <v>0</v>
          </cell>
          <cell r="F747">
            <v>0</v>
          </cell>
          <cell r="G747">
            <v>2</v>
          </cell>
          <cell r="H747">
            <v>67</v>
          </cell>
          <cell r="I747">
            <v>113</v>
          </cell>
          <cell r="K747" t="str">
            <v>Alcatel-Lucent</v>
          </cell>
          <cell r="L747">
            <v>0</v>
          </cell>
          <cell r="M747">
            <v>353</v>
          </cell>
          <cell r="N747">
            <v>0</v>
          </cell>
          <cell r="O747">
            <v>0</v>
          </cell>
          <cell r="P747">
            <v>101</v>
          </cell>
          <cell r="Q747">
            <v>449</v>
          </cell>
          <cell r="R747">
            <v>903</v>
          </cell>
        </row>
        <row r="748">
          <cell r="B748" t="str">
            <v>Atrica</v>
          </cell>
          <cell r="I748">
            <v>0</v>
          </cell>
          <cell r="K748" t="str">
            <v>Atrica</v>
          </cell>
          <cell r="R748">
            <v>0</v>
          </cell>
        </row>
        <row r="749">
          <cell r="B749" t="str">
            <v>Avici</v>
          </cell>
          <cell r="C749">
            <v>4</v>
          </cell>
          <cell r="D749">
            <v>0</v>
          </cell>
          <cell r="E749">
            <v>0</v>
          </cell>
          <cell r="F749">
            <v>0</v>
          </cell>
          <cell r="G749">
            <v>0</v>
          </cell>
          <cell r="H749">
            <v>0</v>
          </cell>
          <cell r="I749">
            <v>4</v>
          </cell>
          <cell r="K749" t="str">
            <v>Avici</v>
          </cell>
          <cell r="L749">
            <v>6</v>
          </cell>
          <cell r="M749">
            <v>0</v>
          </cell>
          <cell r="N749">
            <v>0</v>
          </cell>
          <cell r="O749">
            <v>0</v>
          </cell>
          <cell r="P749">
            <v>0</v>
          </cell>
          <cell r="Q749">
            <v>0</v>
          </cell>
          <cell r="R749">
            <v>6</v>
          </cell>
        </row>
        <row r="750">
          <cell r="B750" t="str">
            <v>Brocade</v>
          </cell>
          <cell r="C750">
            <v>0</v>
          </cell>
          <cell r="D750">
            <v>0</v>
          </cell>
          <cell r="E750">
            <v>0</v>
          </cell>
          <cell r="F750">
            <v>0</v>
          </cell>
          <cell r="G750">
            <v>1</v>
          </cell>
          <cell r="H750">
            <v>0</v>
          </cell>
          <cell r="I750">
            <v>1</v>
          </cell>
          <cell r="K750" t="str">
            <v>Brocade</v>
          </cell>
          <cell r="L750">
            <v>0</v>
          </cell>
          <cell r="M750">
            <v>0</v>
          </cell>
          <cell r="N750">
            <v>0</v>
          </cell>
          <cell r="O750">
            <v>0</v>
          </cell>
          <cell r="P750">
            <v>37</v>
          </cell>
          <cell r="Q750">
            <v>0</v>
          </cell>
          <cell r="R750">
            <v>37</v>
          </cell>
        </row>
        <row r="751">
          <cell r="B751" t="str">
            <v>Caspian</v>
          </cell>
          <cell r="C751">
            <v>0</v>
          </cell>
          <cell r="D751">
            <v>0</v>
          </cell>
          <cell r="E751">
            <v>0</v>
          </cell>
          <cell r="F751">
            <v>0</v>
          </cell>
          <cell r="G751">
            <v>0</v>
          </cell>
          <cell r="H751">
            <v>0</v>
          </cell>
          <cell r="I751">
            <v>0</v>
          </cell>
          <cell r="K751" t="str">
            <v>Caspian</v>
          </cell>
          <cell r="L751">
            <v>0</v>
          </cell>
          <cell r="M751">
            <v>0</v>
          </cell>
          <cell r="N751">
            <v>0</v>
          </cell>
          <cell r="O751">
            <v>0</v>
          </cell>
          <cell r="P751">
            <v>0</v>
          </cell>
          <cell r="Q751">
            <v>0</v>
          </cell>
          <cell r="R751">
            <v>0</v>
          </cell>
        </row>
        <row r="752">
          <cell r="B752" t="str">
            <v>Chiaro</v>
          </cell>
          <cell r="C752">
            <v>0</v>
          </cell>
          <cell r="D752">
            <v>0</v>
          </cell>
          <cell r="E752">
            <v>0</v>
          </cell>
          <cell r="F752">
            <v>0</v>
          </cell>
          <cell r="G752">
            <v>0</v>
          </cell>
          <cell r="H752">
            <v>0</v>
          </cell>
          <cell r="I752">
            <v>0</v>
          </cell>
          <cell r="K752" t="str">
            <v>Chiaro</v>
          </cell>
          <cell r="L752">
            <v>0</v>
          </cell>
          <cell r="M752">
            <v>0</v>
          </cell>
          <cell r="N752">
            <v>0</v>
          </cell>
          <cell r="O752">
            <v>0</v>
          </cell>
          <cell r="P752">
            <v>0</v>
          </cell>
          <cell r="Q752">
            <v>0</v>
          </cell>
          <cell r="R752">
            <v>0</v>
          </cell>
        </row>
        <row r="753">
          <cell r="B753" t="str">
            <v>Ciena</v>
          </cell>
          <cell r="C753">
            <v>0</v>
          </cell>
          <cell r="D753">
            <v>0</v>
          </cell>
          <cell r="E753">
            <v>0</v>
          </cell>
          <cell r="F753">
            <v>0</v>
          </cell>
          <cell r="G753">
            <v>0</v>
          </cell>
          <cell r="H753">
            <v>7</v>
          </cell>
          <cell r="I753">
            <v>7</v>
          </cell>
          <cell r="K753" t="str">
            <v>Ciena</v>
          </cell>
          <cell r="L753">
            <v>0</v>
          </cell>
          <cell r="M753">
            <v>0</v>
          </cell>
          <cell r="N753">
            <v>0</v>
          </cell>
          <cell r="O753">
            <v>0</v>
          </cell>
          <cell r="P753">
            <v>0</v>
          </cell>
          <cell r="Q753">
            <v>93</v>
          </cell>
          <cell r="R753">
            <v>93</v>
          </cell>
        </row>
        <row r="754">
          <cell r="B754" t="str">
            <v>Cisco</v>
          </cell>
          <cell r="C754">
            <v>99</v>
          </cell>
          <cell r="D754">
            <v>104</v>
          </cell>
          <cell r="E754">
            <v>36</v>
          </cell>
          <cell r="F754">
            <v>0</v>
          </cell>
          <cell r="G754">
            <v>145</v>
          </cell>
          <cell r="H754">
            <v>24</v>
          </cell>
          <cell r="I754">
            <v>408</v>
          </cell>
          <cell r="K754" t="str">
            <v>Cisco</v>
          </cell>
          <cell r="L754">
            <v>281</v>
          </cell>
          <cell r="M754">
            <v>2788</v>
          </cell>
          <cell r="N754">
            <v>1200</v>
          </cell>
          <cell r="O754">
            <v>0</v>
          </cell>
          <cell r="P754">
            <v>5075</v>
          </cell>
          <cell r="Q754">
            <v>105</v>
          </cell>
          <cell r="R754">
            <v>9449</v>
          </cell>
        </row>
        <row r="755">
          <cell r="B755" t="str">
            <v>Cosine</v>
          </cell>
          <cell r="C755">
            <v>0</v>
          </cell>
          <cell r="D755">
            <v>0</v>
          </cell>
          <cell r="E755">
            <v>0</v>
          </cell>
          <cell r="F755">
            <v>0</v>
          </cell>
          <cell r="G755">
            <v>0</v>
          </cell>
          <cell r="H755">
            <v>0</v>
          </cell>
          <cell r="I755">
            <v>0</v>
          </cell>
          <cell r="K755" t="str">
            <v>Cosine</v>
          </cell>
          <cell r="L755">
            <v>0</v>
          </cell>
          <cell r="M755">
            <v>0</v>
          </cell>
          <cell r="N755">
            <v>0</v>
          </cell>
          <cell r="O755">
            <v>0</v>
          </cell>
          <cell r="P755">
            <v>0</v>
          </cell>
          <cell r="Q755">
            <v>0</v>
          </cell>
          <cell r="R755">
            <v>0</v>
          </cell>
        </row>
        <row r="756">
          <cell r="B756" t="str">
            <v>ECI Telecom</v>
          </cell>
          <cell r="C756">
            <v>0</v>
          </cell>
          <cell r="D756">
            <v>1</v>
          </cell>
          <cell r="E756">
            <v>0</v>
          </cell>
          <cell r="F756">
            <v>0</v>
          </cell>
          <cell r="G756">
            <v>0</v>
          </cell>
          <cell r="H756">
            <v>0</v>
          </cell>
          <cell r="I756">
            <v>1</v>
          </cell>
          <cell r="K756" t="str">
            <v>ECI Telecom</v>
          </cell>
          <cell r="L756">
            <v>0</v>
          </cell>
          <cell r="M756">
            <v>10</v>
          </cell>
          <cell r="N756">
            <v>0</v>
          </cell>
          <cell r="O756">
            <v>0</v>
          </cell>
          <cell r="P756">
            <v>0</v>
          </cell>
          <cell r="Q756">
            <v>0</v>
          </cell>
          <cell r="R756">
            <v>10</v>
          </cell>
        </row>
        <row r="757">
          <cell r="B757" t="str">
            <v>Equipe</v>
          </cell>
          <cell r="C757">
            <v>0</v>
          </cell>
          <cell r="D757">
            <v>0</v>
          </cell>
          <cell r="E757">
            <v>0</v>
          </cell>
          <cell r="F757">
            <v>0</v>
          </cell>
          <cell r="G757">
            <v>0</v>
          </cell>
          <cell r="H757">
            <v>0</v>
          </cell>
          <cell r="I757">
            <v>0</v>
          </cell>
          <cell r="K757" t="str">
            <v>Equipe</v>
          </cell>
          <cell r="L757">
            <v>0</v>
          </cell>
          <cell r="M757">
            <v>0</v>
          </cell>
          <cell r="N757">
            <v>0</v>
          </cell>
          <cell r="O757">
            <v>0</v>
          </cell>
          <cell r="P757">
            <v>0</v>
          </cell>
          <cell r="Q757">
            <v>0</v>
          </cell>
          <cell r="R757">
            <v>0</v>
          </cell>
        </row>
        <row r="758">
          <cell r="B758" t="str">
            <v>Ericsson</v>
          </cell>
          <cell r="C758">
            <v>0</v>
          </cell>
          <cell r="D758">
            <v>0</v>
          </cell>
          <cell r="E758">
            <v>23</v>
          </cell>
          <cell r="F758">
            <v>0</v>
          </cell>
          <cell r="G758">
            <v>0</v>
          </cell>
          <cell r="H758">
            <v>20</v>
          </cell>
          <cell r="I758">
            <v>43</v>
          </cell>
          <cell r="K758" t="str">
            <v>Ericsson</v>
          </cell>
          <cell r="L758">
            <v>0</v>
          </cell>
          <cell r="M758">
            <v>0</v>
          </cell>
          <cell r="N758">
            <v>252</v>
          </cell>
          <cell r="O758">
            <v>0</v>
          </cell>
          <cell r="P758">
            <v>0</v>
          </cell>
          <cell r="Q758">
            <v>100</v>
          </cell>
          <cell r="R758">
            <v>352</v>
          </cell>
        </row>
        <row r="759">
          <cell r="B759" t="str">
            <v>Extreme</v>
          </cell>
          <cell r="C759">
            <v>0</v>
          </cell>
          <cell r="D759">
            <v>0</v>
          </cell>
          <cell r="E759">
            <v>0</v>
          </cell>
          <cell r="F759">
            <v>0</v>
          </cell>
          <cell r="G759">
            <v>4</v>
          </cell>
          <cell r="H759">
            <v>0</v>
          </cell>
          <cell r="I759">
            <v>4</v>
          </cell>
          <cell r="K759" t="str">
            <v>Extreme</v>
          </cell>
          <cell r="L759">
            <v>0</v>
          </cell>
          <cell r="M759">
            <v>0</v>
          </cell>
          <cell r="N759">
            <v>0</v>
          </cell>
          <cell r="O759">
            <v>0</v>
          </cell>
          <cell r="P759">
            <v>147</v>
          </cell>
          <cell r="Q759">
            <v>0</v>
          </cell>
          <cell r="R759">
            <v>147</v>
          </cell>
        </row>
        <row r="760">
          <cell r="B760" t="str">
            <v>Force10</v>
          </cell>
          <cell r="C760">
            <v>0</v>
          </cell>
          <cell r="D760">
            <v>0</v>
          </cell>
          <cell r="E760">
            <v>0</v>
          </cell>
          <cell r="F760">
            <v>0</v>
          </cell>
          <cell r="G760">
            <v>4</v>
          </cell>
          <cell r="H760">
            <v>0</v>
          </cell>
          <cell r="I760">
            <v>4</v>
          </cell>
          <cell r="K760" t="str">
            <v>Force10</v>
          </cell>
          <cell r="L760">
            <v>0</v>
          </cell>
          <cell r="M760">
            <v>0</v>
          </cell>
          <cell r="N760">
            <v>0</v>
          </cell>
          <cell r="O760">
            <v>0</v>
          </cell>
          <cell r="P760">
            <v>27</v>
          </cell>
          <cell r="Q760">
            <v>0</v>
          </cell>
          <cell r="R760">
            <v>27</v>
          </cell>
        </row>
        <row r="761">
          <cell r="B761" t="str">
            <v>Fujitsu</v>
          </cell>
          <cell r="C761">
            <v>0</v>
          </cell>
          <cell r="D761">
            <v>0</v>
          </cell>
          <cell r="E761">
            <v>0</v>
          </cell>
          <cell r="F761">
            <v>0</v>
          </cell>
          <cell r="G761">
            <v>0</v>
          </cell>
          <cell r="H761">
            <v>0</v>
          </cell>
          <cell r="I761">
            <v>0</v>
          </cell>
          <cell r="K761" t="str">
            <v>Fujitsu</v>
          </cell>
          <cell r="L761">
            <v>0</v>
          </cell>
          <cell r="M761">
            <v>0</v>
          </cell>
          <cell r="N761">
            <v>0</v>
          </cell>
          <cell r="O761">
            <v>0</v>
          </cell>
          <cell r="P761">
            <v>0</v>
          </cell>
          <cell r="Q761">
            <v>0</v>
          </cell>
          <cell r="R761">
            <v>0</v>
          </cell>
        </row>
        <row r="762">
          <cell r="B762" t="str">
            <v>Hammerhead Systems</v>
          </cell>
          <cell r="C762">
            <v>0</v>
          </cell>
          <cell r="D762">
            <v>0</v>
          </cell>
          <cell r="E762">
            <v>0</v>
          </cell>
          <cell r="F762">
            <v>0</v>
          </cell>
          <cell r="G762">
            <v>0</v>
          </cell>
          <cell r="H762">
            <v>0</v>
          </cell>
          <cell r="I762">
            <v>0</v>
          </cell>
          <cell r="K762" t="str">
            <v>Hammerhead Systems</v>
          </cell>
          <cell r="L762">
            <v>0</v>
          </cell>
          <cell r="M762">
            <v>0</v>
          </cell>
          <cell r="N762">
            <v>0</v>
          </cell>
          <cell r="O762">
            <v>0</v>
          </cell>
          <cell r="P762">
            <v>0</v>
          </cell>
          <cell r="Q762">
            <v>0</v>
          </cell>
          <cell r="R762">
            <v>0</v>
          </cell>
        </row>
        <row r="763">
          <cell r="B763" t="str">
            <v>Hitachi</v>
          </cell>
          <cell r="C763">
            <v>0</v>
          </cell>
          <cell r="D763">
            <v>0</v>
          </cell>
          <cell r="E763">
            <v>0</v>
          </cell>
          <cell r="F763">
            <v>0</v>
          </cell>
          <cell r="G763">
            <v>0</v>
          </cell>
          <cell r="H763">
            <v>0</v>
          </cell>
          <cell r="I763">
            <v>0</v>
          </cell>
          <cell r="K763" t="str">
            <v>Hitachi</v>
          </cell>
          <cell r="L763">
            <v>0</v>
          </cell>
          <cell r="M763">
            <v>0</v>
          </cell>
          <cell r="N763">
            <v>0</v>
          </cell>
          <cell r="O763">
            <v>0</v>
          </cell>
          <cell r="P763">
            <v>0</v>
          </cell>
          <cell r="Q763">
            <v>0</v>
          </cell>
          <cell r="R763">
            <v>0</v>
          </cell>
        </row>
        <row r="764">
          <cell r="B764" t="str">
            <v>Hitachi Cable</v>
          </cell>
          <cell r="C764">
            <v>0</v>
          </cell>
          <cell r="D764">
            <v>0</v>
          </cell>
          <cell r="E764">
            <v>0</v>
          </cell>
          <cell r="F764">
            <v>0</v>
          </cell>
          <cell r="G764">
            <v>0</v>
          </cell>
          <cell r="H764">
            <v>0</v>
          </cell>
          <cell r="I764">
            <v>0</v>
          </cell>
          <cell r="K764" t="str">
            <v>Hitachi Cable</v>
          </cell>
          <cell r="L764">
            <v>0</v>
          </cell>
          <cell r="M764">
            <v>0</v>
          </cell>
          <cell r="N764">
            <v>0</v>
          </cell>
          <cell r="O764">
            <v>0</v>
          </cell>
          <cell r="P764">
            <v>0</v>
          </cell>
          <cell r="Q764">
            <v>0</v>
          </cell>
          <cell r="R764">
            <v>0</v>
          </cell>
        </row>
        <row r="765">
          <cell r="B765" t="str">
            <v>Huawei</v>
          </cell>
          <cell r="C765">
            <v>0</v>
          </cell>
          <cell r="D765">
            <v>0</v>
          </cell>
          <cell r="E765">
            <v>0</v>
          </cell>
          <cell r="F765">
            <v>0</v>
          </cell>
          <cell r="G765">
            <v>0</v>
          </cell>
          <cell r="H765">
            <v>0</v>
          </cell>
          <cell r="I765">
            <v>0</v>
          </cell>
          <cell r="K765" t="str">
            <v>Huawei</v>
          </cell>
          <cell r="L765">
            <v>0</v>
          </cell>
          <cell r="M765">
            <v>0</v>
          </cell>
          <cell r="N765">
            <v>0</v>
          </cell>
          <cell r="O765">
            <v>0</v>
          </cell>
          <cell r="P765">
            <v>0</v>
          </cell>
          <cell r="Q765">
            <v>0</v>
          </cell>
          <cell r="R765">
            <v>0</v>
          </cell>
        </row>
        <row r="766">
          <cell r="B766" t="str">
            <v>Hyperchip</v>
          </cell>
          <cell r="C766">
            <v>0</v>
          </cell>
          <cell r="D766">
            <v>0</v>
          </cell>
          <cell r="E766">
            <v>0</v>
          </cell>
          <cell r="F766">
            <v>0</v>
          </cell>
          <cell r="G766">
            <v>0</v>
          </cell>
          <cell r="H766">
            <v>0</v>
          </cell>
          <cell r="I766">
            <v>0</v>
          </cell>
          <cell r="K766" t="str">
            <v>Hyperchip</v>
          </cell>
          <cell r="L766">
            <v>0</v>
          </cell>
          <cell r="M766">
            <v>0</v>
          </cell>
          <cell r="N766">
            <v>0</v>
          </cell>
          <cell r="O766">
            <v>0</v>
          </cell>
          <cell r="P766">
            <v>0</v>
          </cell>
          <cell r="Q766">
            <v>0</v>
          </cell>
          <cell r="R766">
            <v>0</v>
          </cell>
        </row>
        <row r="767">
          <cell r="B767" t="str">
            <v>Juniper</v>
          </cell>
          <cell r="C767">
            <v>76</v>
          </cell>
          <cell r="D767">
            <v>39</v>
          </cell>
          <cell r="E767">
            <v>34</v>
          </cell>
          <cell r="F767">
            <v>0</v>
          </cell>
          <cell r="G767">
            <v>0</v>
          </cell>
          <cell r="H767">
            <v>0</v>
          </cell>
          <cell r="I767">
            <v>149</v>
          </cell>
          <cell r="K767" t="str">
            <v>Juniper</v>
          </cell>
          <cell r="L767">
            <v>128</v>
          </cell>
          <cell r="M767">
            <v>635</v>
          </cell>
          <cell r="N767">
            <v>284</v>
          </cell>
          <cell r="O767">
            <v>0</v>
          </cell>
          <cell r="P767">
            <v>0</v>
          </cell>
          <cell r="Q767">
            <v>0</v>
          </cell>
          <cell r="R767">
            <v>1047</v>
          </cell>
        </row>
        <row r="768">
          <cell r="B768" t="str">
            <v>Laurel Networks</v>
          </cell>
          <cell r="C768">
            <v>0</v>
          </cell>
          <cell r="D768">
            <v>0</v>
          </cell>
          <cell r="E768">
            <v>0</v>
          </cell>
          <cell r="F768">
            <v>0</v>
          </cell>
          <cell r="G768">
            <v>0</v>
          </cell>
          <cell r="H768">
            <v>0</v>
          </cell>
          <cell r="I768">
            <v>0</v>
          </cell>
          <cell r="K768" t="str">
            <v>Laurel Networks</v>
          </cell>
          <cell r="L768">
            <v>0</v>
          </cell>
          <cell r="M768">
            <v>0</v>
          </cell>
          <cell r="N768">
            <v>0</v>
          </cell>
          <cell r="O768">
            <v>0</v>
          </cell>
          <cell r="P768">
            <v>0</v>
          </cell>
          <cell r="Q768">
            <v>0</v>
          </cell>
          <cell r="R768">
            <v>0</v>
          </cell>
        </row>
        <row r="769">
          <cell r="B769" t="str">
            <v>Lucent</v>
          </cell>
          <cell r="C769">
            <v>0</v>
          </cell>
          <cell r="D769">
            <v>0</v>
          </cell>
          <cell r="E769">
            <v>0</v>
          </cell>
          <cell r="F769">
            <v>0</v>
          </cell>
          <cell r="G769">
            <v>0</v>
          </cell>
          <cell r="H769">
            <v>0</v>
          </cell>
          <cell r="I769">
            <v>0</v>
          </cell>
          <cell r="K769" t="str">
            <v>Lucent</v>
          </cell>
          <cell r="L769">
            <v>0</v>
          </cell>
          <cell r="M769">
            <v>0</v>
          </cell>
          <cell r="N769">
            <v>0</v>
          </cell>
          <cell r="O769">
            <v>0</v>
          </cell>
          <cell r="P769">
            <v>0</v>
          </cell>
          <cell r="Q769">
            <v>0</v>
          </cell>
          <cell r="R769">
            <v>0</v>
          </cell>
        </row>
        <row r="770">
          <cell r="B770" t="str">
            <v>NEC</v>
          </cell>
          <cell r="C770">
            <v>0</v>
          </cell>
          <cell r="D770">
            <v>0</v>
          </cell>
          <cell r="E770">
            <v>0</v>
          </cell>
          <cell r="F770">
            <v>0</v>
          </cell>
          <cell r="G770">
            <v>0</v>
          </cell>
          <cell r="H770">
            <v>0</v>
          </cell>
          <cell r="I770">
            <v>0</v>
          </cell>
          <cell r="K770" t="str">
            <v>NEC</v>
          </cell>
          <cell r="L770">
            <v>0</v>
          </cell>
          <cell r="M770">
            <v>0</v>
          </cell>
          <cell r="N770">
            <v>0</v>
          </cell>
          <cell r="O770">
            <v>0</v>
          </cell>
          <cell r="P770">
            <v>0</v>
          </cell>
          <cell r="Q770">
            <v>0</v>
          </cell>
          <cell r="R770">
            <v>0</v>
          </cell>
        </row>
        <row r="771">
          <cell r="B771" t="str">
            <v>Nokia Siemens Networks</v>
          </cell>
          <cell r="C771">
            <v>0</v>
          </cell>
          <cell r="D771">
            <v>0</v>
          </cell>
          <cell r="E771">
            <v>0</v>
          </cell>
          <cell r="F771">
            <v>0</v>
          </cell>
          <cell r="G771">
            <v>0</v>
          </cell>
          <cell r="H771">
            <v>0</v>
          </cell>
          <cell r="I771">
            <v>0</v>
          </cell>
          <cell r="K771" t="str">
            <v>Nokia Siemens Networks</v>
          </cell>
          <cell r="L771">
            <v>0</v>
          </cell>
          <cell r="M771">
            <v>0</v>
          </cell>
          <cell r="N771">
            <v>0</v>
          </cell>
          <cell r="O771">
            <v>0</v>
          </cell>
          <cell r="P771">
            <v>0</v>
          </cell>
          <cell r="Q771">
            <v>0</v>
          </cell>
          <cell r="R771">
            <v>0</v>
          </cell>
        </row>
        <row r="772">
          <cell r="B772" t="str">
            <v>Nortel</v>
          </cell>
          <cell r="C772">
            <v>0</v>
          </cell>
          <cell r="D772">
            <v>0</v>
          </cell>
          <cell r="E772">
            <v>2</v>
          </cell>
          <cell r="F772">
            <v>0</v>
          </cell>
          <cell r="G772">
            <v>6</v>
          </cell>
          <cell r="H772">
            <v>43</v>
          </cell>
          <cell r="I772">
            <v>51</v>
          </cell>
          <cell r="K772" t="str">
            <v>Nortel</v>
          </cell>
          <cell r="L772">
            <v>0</v>
          </cell>
          <cell r="M772">
            <v>0</v>
          </cell>
          <cell r="N772">
            <v>13</v>
          </cell>
          <cell r="O772">
            <v>0</v>
          </cell>
          <cell r="P772">
            <v>219</v>
          </cell>
          <cell r="Q772">
            <v>182</v>
          </cell>
          <cell r="R772">
            <v>414</v>
          </cell>
        </row>
        <row r="773">
          <cell r="B773" t="str">
            <v>Procket</v>
          </cell>
          <cell r="C773">
            <v>0</v>
          </cell>
          <cell r="D773">
            <v>0</v>
          </cell>
          <cell r="E773">
            <v>0</v>
          </cell>
          <cell r="F773">
            <v>0</v>
          </cell>
          <cell r="G773">
            <v>0</v>
          </cell>
          <cell r="H773">
            <v>0</v>
          </cell>
          <cell r="I773">
            <v>0</v>
          </cell>
          <cell r="K773" t="str">
            <v>Procket</v>
          </cell>
          <cell r="L773">
            <v>0</v>
          </cell>
          <cell r="M773">
            <v>0</v>
          </cell>
          <cell r="N773">
            <v>0</v>
          </cell>
          <cell r="O773">
            <v>0</v>
          </cell>
          <cell r="P773">
            <v>0</v>
          </cell>
          <cell r="Q773">
            <v>0</v>
          </cell>
          <cell r="R773">
            <v>0</v>
          </cell>
        </row>
        <row r="774">
          <cell r="B774" t="str">
            <v>Quarry</v>
          </cell>
          <cell r="C774">
            <v>0</v>
          </cell>
          <cell r="D774">
            <v>0</v>
          </cell>
          <cell r="E774">
            <v>0</v>
          </cell>
          <cell r="F774">
            <v>0</v>
          </cell>
          <cell r="G774">
            <v>0</v>
          </cell>
          <cell r="H774">
            <v>0</v>
          </cell>
          <cell r="I774">
            <v>0</v>
          </cell>
          <cell r="K774" t="str">
            <v>Quarry</v>
          </cell>
          <cell r="L774">
            <v>0</v>
          </cell>
          <cell r="M774">
            <v>0</v>
          </cell>
          <cell r="N774">
            <v>0</v>
          </cell>
          <cell r="O774">
            <v>0</v>
          </cell>
          <cell r="P774">
            <v>0</v>
          </cell>
          <cell r="Q774">
            <v>0</v>
          </cell>
          <cell r="R774">
            <v>0</v>
          </cell>
        </row>
        <row r="775">
          <cell r="B775" t="str">
            <v>Redback</v>
          </cell>
          <cell r="C775">
            <v>0</v>
          </cell>
          <cell r="D775">
            <v>0</v>
          </cell>
          <cell r="E775">
            <v>0</v>
          </cell>
          <cell r="F775">
            <v>0</v>
          </cell>
          <cell r="G775">
            <v>0</v>
          </cell>
          <cell r="H775">
            <v>0</v>
          </cell>
          <cell r="I775">
            <v>0</v>
          </cell>
          <cell r="K775" t="str">
            <v>Redback</v>
          </cell>
          <cell r="L775">
            <v>0</v>
          </cell>
          <cell r="M775">
            <v>0</v>
          </cell>
          <cell r="N775">
            <v>0</v>
          </cell>
          <cell r="O775">
            <v>0</v>
          </cell>
          <cell r="P775">
            <v>0</v>
          </cell>
          <cell r="Q775">
            <v>0</v>
          </cell>
          <cell r="R775">
            <v>0</v>
          </cell>
        </row>
        <row r="776">
          <cell r="B776" t="str">
            <v>Riverstone</v>
          </cell>
          <cell r="C776">
            <v>0</v>
          </cell>
          <cell r="D776">
            <v>0</v>
          </cell>
          <cell r="E776">
            <v>0</v>
          </cell>
          <cell r="F776">
            <v>0</v>
          </cell>
          <cell r="G776">
            <v>0</v>
          </cell>
          <cell r="H776">
            <v>0</v>
          </cell>
          <cell r="I776">
            <v>0</v>
          </cell>
          <cell r="K776" t="str">
            <v>Riverstone</v>
          </cell>
          <cell r="L776">
            <v>0</v>
          </cell>
          <cell r="M776">
            <v>0</v>
          </cell>
          <cell r="N776">
            <v>0</v>
          </cell>
          <cell r="O776">
            <v>0</v>
          </cell>
          <cell r="P776">
            <v>0</v>
          </cell>
          <cell r="Q776">
            <v>0</v>
          </cell>
          <cell r="R776">
            <v>0</v>
          </cell>
        </row>
        <row r="777">
          <cell r="B777" t="str">
            <v>Tellabs</v>
          </cell>
          <cell r="C777">
            <v>0</v>
          </cell>
          <cell r="D777">
            <v>19</v>
          </cell>
          <cell r="E777">
            <v>0</v>
          </cell>
          <cell r="F777">
            <v>0</v>
          </cell>
          <cell r="G777">
            <v>0</v>
          </cell>
          <cell r="H777">
            <v>0</v>
          </cell>
          <cell r="I777">
            <v>19</v>
          </cell>
          <cell r="K777" t="str">
            <v>Tellabs</v>
          </cell>
          <cell r="L777">
            <v>0</v>
          </cell>
          <cell r="M777">
            <v>196</v>
          </cell>
          <cell r="N777">
            <v>0</v>
          </cell>
          <cell r="O777">
            <v>0</v>
          </cell>
          <cell r="P777">
            <v>0</v>
          </cell>
          <cell r="Q777">
            <v>0</v>
          </cell>
          <cell r="R777">
            <v>196</v>
          </cell>
        </row>
        <row r="778">
          <cell r="B778" t="str">
            <v>ZTE</v>
          </cell>
          <cell r="C778">
            <v>0</v>
          </cell>
          <cell r="D778">
            <v>0</v>
          </cell>
          <cell r="E778">
            <v>0</v>
          </cell>
          <cell r="F778">
            <v>0</v>
          </cell>
          <cell r="G778">
            <v>0</v>
          </cell>
          <cell r="H778">
            <v>0</v>
          </cell>
          <cell r="I778">
            <v>0</v>
          </cell>
          <cell r="K778" t="str">
            <v>ZTE</v>
          </cell>
          <cell r="L778">
            <v>0</v>
          </cell>
          <cell r="M778">
            <v>0</v>
          </cell>
          <cell r="N778">
            <v>0</v>
          </cell>
          <cell r="O778">
            <v>0</v>
          </cell>
          <cell r="P778">
            <v>0</v>
          </cell>
          <cell r="Q778">
            <v>0</v>
          </cell>
          <cell r="R778">
            <v>0</v>
          </cell>
        </row>
        <row r="779">
          <cell r="B779" t="str">
            <v>Other</v>
          </cell>
          <cell r="C779">
            <v>0</v>
          </cell>
          <cell r="D779">
            <v>0</v>
          </cell>
          <cell r="E779">
            <v>0</v>
          </cell>
          <cell r="F779">
            <v>0</v>
          </cell>
          <cell r="G779">
            <v>3</v>
          </cell>
          <cell r="H779">
            <v>0</v>
          </cell>
          <cell r="I779">
            <v>3</v>
          </cell>
          <cell r="K779" t="str">
            <v>Other</v>
          </cell>
          <cell r="L779">
            <v>0</v>
          </cell>
          <cell r="M779">
            <v>0</v>
          </cell>
          <cell r="N779">
            <v>0</v>
          </cell>
          <cell r="O779">
            <v>0</v>
          </cell>
          <cell r="P779">
            <v>21</v>
          </cell>
          <cell r="Q779">
            <v>0</v>
          </cell>
          <cell r="R779">
            <v>21</v>
          </cell>
        </row>
        <row r="780">
          <cell r="B780" t="str">
            <v>Total</v>
          </cell>
          <cell r="C780">
            <v>179</v>
          </cell>
          <cell r="D780">
            <v>207</v>
          </cell>
          <cell r="E780">
            <v>95</v>
          </cell>
          <cell r="F780">
            <v>0</v>
          </cell>
          <cell r="G780">
            <v>165</v>
          </cell>
          <cell r="H780">
            <v>161</v>
          </cell>
          <cell r="I780">
            <v>807</v>
          </cell>
          <cell r="K780" t="str">
            <v>Total</v>
          </cell>
          <cell r="L780">
            <v>415</v>
          </cell>
          <cell r="M780">
            <v>3982</v>
          </cell>
          <cell r="N780">
            <v>1749</v>
          </cell>
          <cell r="O780">
            <v>0</v>
          </cell>
          <cell r="P780">
            <v>5627</v>
          </cell>
          <cell r="Q780">
            <v>929</v>
          </cell>
          <cell r="R780">
            <v>12702</v>
          </cell>
        </row>
        <row r="784">
          <cell r="B784" t="str">
            <v>Vendor</v>
          </cell>
          <cell r="C784" t="str">
            <v>Core IP/MPLS</v>
          </cell>
          <cell r="D784" t="str">
            <v xml:space="preserve">Edge IP/MPLS </v>
          </cell>
          <cell r="E784" t="str">
            <v>Subscriber Service Router</v>
          </cell>
          <cell r="F784" t="str">
            <v>BRAS</v>
          </cell>
          <cell r="G784" t="str">
            <v>IP/Ethernet</v>
          </cell>
          <cell r="H784" t="str">
            <v>ATM/MPLS</v>
          </cell>
          <cell r="I784" t="str">
            <v>Total IPS</v>
          </cell>
          <cell r="K784" t="str">
            <v>Vendor</v>
          </cell>
          <cell r="L784" t="str">
            <v>Core IP/MPLS</v>
          </cell>
          <cell r="M784" t="str">
            <v>Edge IP/MPLS</v>
          </cell>
          <cell r="N784" t="str">
            <v>Subscriber Service Router</v>
          </cell>
          <cell r="O784" t="str">
            <v>BRAS</v>
          </cell>
          <cell r="P784" t="str">
            <v>IP/Ethernet</v>
          </cell>
          <cell r="Q784" t="str">
            <v>ATM/MPLS</v>
          </cell>
          <cell r="R784" t="str">
            <v>Total IPS</v>
          </cell>
        </row>
        <row r="785">
          <cell r="B785" t="str">
            <v>Alaxala Networks</v>
          </cell>
          <cell r="I785">
            <v>0</v>
          </cell>
          <cell r="K785" t="str">
            <v>Alaxala Networks</v>
          </cell>
          <cell r="R785">
            <v>0</v>
          </cell>
        </row>
        <row r="786">
          <cell r="B786" t="str">
            <v>Alcatel-Lucent</v>
          </cell>
          <cell r="C786">
            <v>0</v>
          </cell>
          <cell r="D786">
            <v>60</v>
          </cell>
          <cell r="E786">
            <v>0</v>
          </cell>
          <cell r="F786">
            <v>0</v>
          </cell>
          <cell r="G786">
            <v>1</v>
          </cell>
          <cell r="H786">
            <v>82</v>
          </cell>
          <cell r="I786">
            <v>143</v>
          </cell>
          <cell r="K786" t="str">
            <v>Alcatel-Lucent</v>
          </cell>
          <cell r="L786">
            <v>0</v>
          </cell>
          <cell r="M786">
            <v>478</v>
          </cell>
          <cell r="N786">
            <v>0</v>
          </cell>
          <cell r="O786">
            <v>0</v>
          </cell>
          <cell r="P786">
            <v>50</v>
          </cell>
          <cell r="Q786">
            <v>532</v>
          </cell>
          <cell r="R786">
            <v>1060</v>
          </cell>
        </row>
        <row r="787">
          <cell r="B787" t="str">
            <v>Atrica</v>
          </cell>
          <cell r="C787">
            <v>0</v>
          </cell>
          <cell r="D787">
            <v>0</v>
          </cell>
          <cell r="E787">
            <v>0</v>
          </cell>
          <cell r="F787">
            <v>0</v>
          </cell>
          <cell r="G787">
            <v>3</v>
          </cell>
          <cell r="H787">
            <v>0</v>
          </cell>
          <cell r="I787">
            <v>3</v>
          </cell>
          <cell r="K787" t="str">
            <v>Atrica</v>
          </cell>
          <cell r="L787">
            <v>0</v>
          </cell>
          <cell r="M787">
            <v>0</v>
          </cell>
          <cell r="N787">
            <v>0</v>
          </cell>
          <cell r="O787">
            <v>0</v>
          </cell>
          <cell r="P787">
            <v>21</v>
          </cell>
          <cell r="Q787">
            <v>0</v>
          </cell>
          <cell r="R787">
            <v>21</v>
          </cell>
        </row>
        <row r="788">
          <cell r="B788" t="str">
            <v>Avici</v>
          </cell>
          <cell r="C788">
            <v>15</v>
          </cell>
          <cell r="D788">
            <v>0</v>
          </cell>
          <cell r="E788">
            <v>0</v>
          </cell>
          <cell r="F788">
            <v>0</v>
          </cell>
          <cell r="G788">
            <v>0</v>
          </cell>
          <cell r="H788">
            <v>0</v>
          </cell>
          <cell r="I788">
            <v>15</v>
          </cell>
          <cell r="K788" t="str">
            <v>Avici</v>
          </cell>
          <cell r="L788">
            <v>22</v>
          </cell>
          <cell r="M788">
            <v>0</v>
          </cell>
          <cell r="N788">
            <v>0</v>
          </cell>
          <cell r="O788">
            <v>0</v>
          </cell>
          <cell r="P788">
            <v>0</v>
          </cell>
          <cell r="Q788">
            <v>0</v>
          </cell>
          <cell r="R788">
            <v>22</v>
          </cell>
        </row>
        <row r="789">
          <cell r="B789" t="str">
            <v>Brocade</v>
          </cell>
          <cell r="C789">
            <v>0</v>
          </cell>
          <cell r="D789">
            <v>0</v>
          </cell>
          <cell r="E789">
            <v>0</v>
          </cell>
          <cell r="F789">
            <v>0</v>
          </cell>
          <cell r="G789">
            <v>1</v>
          </cell>
          <cell r="H789">
            <v>0</v>
          </cell>
          <cell r="I789">
            <v>1</v>
          </cell>
          <cell r="K789" t="str">
            <v>Brocade</v>
          </cell>
          <cell r="L789">
            <v>0</v>
          </cell>
          <cell r="M789">
            <v>0</v>
          </cell>
          <cell r="N789">
            <v>0</v>
          </cell>
          <cell r="O789">
            <v>0</v>
          </cell>
          <cell r="P789">
            <v>37</v>
          </cell>
          <cell r="Q789">
            <v>0</v>
          </cell>
          <cell r="R789">
            <v>37</v>
          </cell>
        </row>
        <row r="790">
          <cell r="B790" t="str">
            <v>Caspian</v>
          </cell>
          <cell r="C790">
            <v>0</v>
          </cell>
          <cell r="D790">
            <v>0</v>
          </cell>
          <cell r="E790">
            <v>0</v>
          </cell>
          <cell r="F790">
            <v>0</v>
          </cell>
          <cell r="G790">
            <v>0</v>
          </cell>
          <cell r="H790">
            <v>0</v>
          </cell>
          <cell r="I790">
            <v>0</v>
          </cell>
          <cell r="K790" t="str">
            <v>Caspian</v>
          </cell>
          <cell r="L790">
            <v>0</v>
          </cell>
          <cell r="M790">
            <v>0</v>
          </cell>
          <cell r="N790">
            <v>0</v>
          </cell>
          <cell r="O790">
            <v>0</v>
          </cell>
          <cell r="P790">
            <v>0</v>
          </cell>
          <cell r="Q790">
            <v>0</v>
          </cell>
          <cell r="R790">
            <v>0</v>
          </cell>
        </row>
        <row r="791">
          <cell r="B791" t="str">
            <v>Chiaro</v>
          </cell>
          <cell r="C791">
            <v>0</v>
          </cell>
          <cell r="D791">
            <v>0</v>
          </cell>
          <cell r="E791">
            <v>0</v>
          </cell>
          <cell r="F791">
            <v>0</v>
          </cell>
          <cell r="G791">
            <v>0</v>
          </cell>
          <cell r="H791">
            <v>0</v>
          </cell>
          <cell r="I791">
            <v>0</v>
          </cell>
          <cell r="K791" t="str">
            <v>Chiaro</v>
          </cell>
          <cell r="L791">
            <v>0</v>
          </cell>
          <cell r="M791">
            <v>0</v>
          </cell>
          <cell r="N791">
            <v>0</v>
          </cell>
          <cell r="O791">
            <v>0</v>
          </cell>
          <cell r="P791">
            <v>0</v>
          </cell>
          <cell r="Q791">
            <v>0</v>
          </cell>
          <cell r="R791">
            <v>0</v>
          </cell>
        </row>
        <row r="792">
          <cell r="B792" t="str">
            <v>Ciena</v>
          </cell>
          <cell r="C792">
            <v>0</v>
          </cell>
          <cell r="D792">
            <v>0</v>
          </cell>
          <cell r="E792">
            <v>0</v>
          </cell>
          <cell r="F792">
            <v>0</v>
          </cell>
          <cell r="G792">
            <v>0</v>
          </cell>
          <cell r="H792">
            <v>7</v>
          </cell>
          <cell r="I792">
            <v>7</v>
          </cell>
          <cell r="K792" t="str">
            <v>Ciena</v>
          </cell>
          <cell r="L792">
            <v>0</v>
          </cell>
          <cell r="M792">
            <v>0</v>
          </cell>
          <cell r="N792">
            <v>0</v>
          </cell>
          <cell r="O792">
            <v>0</v>
          </cell>
          <cell r="P792">
            <v>0</v>
          </cell>
          <cell r="Q792">
            <v>93</v>
          </cell>
          <cell r="R792">
            <v>93</v>
          </cell>
        </row>
        <row r="793">
          <cell r="B793" t="str">
            <v>Cisco</v>
          </cell>
          <cell r="C793">
            <v>99</v>
          </cell>
          <cell r="D793">
            <v>119</v>
          </cell>
          <cell r="E793">
            <v>38</v>
          </cell>
          <cell r="F793">
            <v>0</v>
          </cell>
          <cell r="G793">
            <v>147</v>
          </cell>
          <cell r="H793">
            <v>23</v>
          </cell>
          <cell r="I793">
            <v>426</v>
          </cell>
          <cell r="K793" t="str">
            <v>Cisco</v>
          </cell>
          <cell r="L793">
            <v>294</v>
          </cell>
          <cell r="M793">
            <v>2913</v>
          </cell>
          <cell r="N793">
            <v>1265</v>
          </cell>
          <cell r="O793">
            <v>0</v>
          </cell>
          <cell r="P793">
            <v>5145</v>
          </cell>
          <cell r="Q793">
            <v>100</v>
          </cell>
          <cell r="R793">
            <v>9717</v>
          </cell>
        </row>
        <row r="794">
          <cell r="B794" t="str">
            <v>Cosine</v>
          </cell>
          <cell r="C794">
            <v>0</v>
          </cell>
          <cell r="D794">
            <v>0</v>
          </cell>
          <cell r="E794">
            <v>0</v>
          </cell>
          <cell r="F794">
            <v>0</v>
          </cell>
          <cell r="G794">
            <v>0</v>
          </cell>
          <cell r="H794">
            <v>0</v>
          </cell>
          <cell r="I794">
            <v>0</v>
          </cell>
          <cell r="K794" t="str">
            <v>Cosine</v>
          </cell>
          <cell r="L794">
            <v>0</v>
          </cell>
          <cell r="M794">
            <v>0</v>
          </cell>
          <cell r="N794">
            <v>0</v>
          </cell>
          <cell r="O794">
            <v>0</v>
          </cell>
          <cell r="P794">
            <v>0</v>
          </cell>
          <cell r="Q794">
            <v>0</v>
          </cell>
          <cell r="R794">
            <v>0</v>
          </cell>
        </row>
        <row r="795">
          <cell r="B795" t="str">
            <v>ECI Telecom</v>
          </cell>
          <cell r="C795">
            <v>0</v>
          </cell>
          <cell r="D795">
            <v>1</v>
          </cell>
          <cell r="E795">
            <v>0</v>
          </cell>
          <cell r="F795">
            <v>0</v>
          </cell>
          <cell r="G795">
            <v>0</v>
          </cell>
          <cell r="H795">
            <v>0</v>
          </cell>
          <cell r="I795">
            <v>1</v>
          </cell>
          <cell r="K795" t="str">
            <v>ECI Telecom</v>
          </cell>
          <cell r="L795">
            <v>0</v>
          </cell>
          <cell r="M795">
            <v>10</v>
          </cell>
          <cell r="N795">
            <v>0</v>
          </cell>
          <cell r="O795">
            <v>0</v>
          </cell>
          <cell r="P795">
            <v>0</v>
          </cell>
          <cell r="Q795">
            <v>0</v>
          </cell>
          <cell r="R795">
            <v>10</v>
          </cell>
        </row>
        <row r="796">
          <cell r="B796" t="str">
            <v>Equipe</v>
          </cell>
          <cell r="C796">
            <v>0</v>
          </cell>
          <cell r="D796">
            <v>0</v>
          </cell>
          <cell r="E796">
            <v>0</v>
          </cell>
          <cell r="F796">
            <v>0</v>
          </cell>
          <cell r="G796">
            <v>0</v>
          </cell>
          <cell r="H796">
            <v>0</v>
          </cell>
          <cell r="I796">
            <v>0</v>
          </cell>
          <cell r="K796" t="str">
            <v>Equipe</v>
          </cell>
          <cell r="L796">
            <v>0</v>
          </cell>
          <cell r="M796">
            <v>0</v>
          </cell>
          <cell r="N796">
            <v>0</v>
          </cell>
          <cell r="O796">
            <v>0</v>
          </cell>
          <cell r="P796">
            <v>0</v>
          </cell>
          <cell r="Q796">
            <v>0</v>
          </cell>
          <cell r="R796">
            <v>0</v>
          </cell>
        </row>
        <row r="797">
          <cell r="B797" t="str">
            <v>Ericsson</v>
          </cell>
          <cell r="C797">
            <v>0</v>
          </cell>
          <cell r="D797">
            <v>0</v>
          </cell>
          <cell r="E797">
            <v>33</v>
          </cell>
          <cell r="F797">
            <v>0</v>
          </cell>
          <cell r="G797">
            <v>0</v>
          </cell>
          <cell r="H797">
            <v>30</v>
          </cell>
          <cell r="I797">
            <v>63</v>
          </cell>
          <cell r="K797" t="str">
            <v>Ericsson</v>
          </cell>
          <cell r="L797">
            <v>0</v>
          </cell>
          <cell r="M797">
            <v>0</v>
          </cell>
          <cell r="N797">
            <v>352</v>
          </cell>
          <cell r="O797">
            <v>0</v>
          </cell>
          <cell r="P797">
            <v>0</v>
          </cell>
          <cell r="Q797">
            <v>152</v>
          </cell>
          <cell r="R797">
            <v>504</v>
          </cell>
        </row>
        <row r="798">
          <cell r="B798" t="str">
            <v>Extreme</v>
          </cell>
          <cell r="C798">
            <v>0</v>
          </cell>
          <cell r="D798">
            <v>0</v>
          </cell>
          <cell r="E798">
            <v>0</v>
          </cell>
          <cell r="F798">
            <v>0</v>
          </cell>
          <cell r="G798">
            <v>4</v>
          </cell>
          <cell r="H798">
            <v>0</v>
          </cell>
          <cell r="I798">
            <v>4</v>
          </cell>
          <cell r="K798" t="str">
            <v>Extreme</v>
          </cell>
          <cell r="L798">
            <v>0</v>
          </cell>
          <cell r="M798">
            <v>0</v>
          </cell>
          <cell r="N798">
            <v>0</v>
          </cell>
          <cell r="O798">
            <v>0</v>
          </cell>
          <cell r="P798">
            <v>140</v>
          </cell>
          <cell r="Q798">
            <v>0</v>
          </cell>
          <cell r="R798">
            <v>140</v>
          </cell>
        </row>
        <row r="799">
          <cell r="B799" t="str">
            <v>Force10</v>
          </cell>
          <cell r="C799">
            <v>0</v>
          </cell>
          <cell r="D799">
            <v>0</v>
          </cell>
          <cell r="E799">
            <v>0</v>
          </cell>
          <cell r="F799">
            <v>0</v>
          </cell>
          <cell r="G799">
            <v>2</v>
          </cell>
          <cell r="H799">
            <v>0</v>
          </cell>
          <cell r="I799">
            <v>2</v>
          </cell>
          <cell r="K799" t="str">
            <v>Force10</v>
          </cell>
          <cell r="L799">
            <v>0</v>
          </cell>
          <cell r="M799">
            <v>0</v>
          </cell>
          <cell r="N799">
            <v>0</v>
          </cell>
          <cell r="O799">
            <v>0</v>
          </cell>
          <cell r="P799">
            <v>13</v>
          </cell>
          <cell r="Q799">
            <v>0</v>
          </cell>
          <cell r="R799">
            <v>13</v>
          </cell>
        </row>
        <row r="800">
          <cell r="B800" t="str">
            <v>Fujitsu</v>
          </cell>
          <cell r="C800">
            <v>0</v>
          </cell>
          <cell r="D800">
            <v>0</v>
          </cell>
          <cell r="E800">
            <v>0</v>
          </cell>
          <cell r="F800">
            <v>0</v>
          </cell>
          <cell r="G800">
            <v>0</v>
          </cell>
          <cell r="H800">
            <v>0</v>
          </cell>
          <cell r="I800">
            <v>0</v>
          </cell>
          <cell r="K800" t="str">
            <v>Fujitsu</v>
          </cell>
          <cell r="L800">
            <v>0</v>
          </cell>
          <cell r="M800">
            <v>0</v>
          </cell>
          <cell r="N800">
            <v>0</v>
          </cell>
          <cell r="O800">
            <v>0</v>
          </cell>
          <cell r="P800">
            <v>0</v>
          </cell>
          <cell r="Q800">
            <v>0</v>
          </cell>
          <cell r="R800">
            <v>0</v>
          </cell>
        </row>
        <row r="801">
          <cell r="B801" t="str">
            <v>Hammerhead Systems</v>
          </cell>
          <cell r="C801">
            <v>0</v>
          </cell>
          <cell r="D801">
            <v>0</v>
          </cell>
          <cell r="E801">
            <v>0</v>
          </cell>
          <cell r="F801">
            <v>0</v>
          </cell>
          <cell r="G801">
            <v>0</v>
          </cell>
          <cell r="H801">
            <v>0</v>
          </cell>
          <cell r="I801">
            <v>0</v>
          </cell>
          <cell r="K801" t="str">
            <v>Hammerhead Systems</v>
          </cell>
          <cell r="L801">
            <v>0</v>
          </cell>
          <cell r="M801">
            <v>0</v>
          </cell>
          <cell r="N801">
            <v>0</v>
          </cell>
          <cell r="O801">
            <v>0</v>
          </cell>
          <cell r="P801">
            <v>0</v>
          </cell>
          <cell r="Q801">
            <v>0</v>
          </cell>
          <cell r="R801">
            <v>0</v>
          </cell>
        </row>
        <row r="802">
          <cell r="B802" t="str">
            <v>Hitachi</v>
          </cell>
          <cell r="C802">
            <v>0</v>
          </cell>
          <cell r="D802">
            <v>0</v>
          </cell>
          <cell r="E802">
            <v>0</v>
          </cell>
          <cell r="F802">
            <v>0</v>
          </cell>
          <cell r="G802">
            <v>0</v>
          </cell>
          <cell r="H802">
            <v>0</v>
          </cell>
          <cell r="I802">
            <v>0</v>
          </cell>
          <cell r="K802" t="str">
            <v>Hitachi</v>
          </cell>
          <cell r="L802">
            <v>0</v>
          </cell>
          <cell r="M802">
            <v>0</v>
          </cell>
          <cell r="N802">
            <v>0</v>
          </cell>
          <cell r="O802">
            <v>0</v>
          </cell>
          <cell r="P802">
            <v>0</v>
          </cell>
          <cell r="Q802">
            <v>0</v>
          </cell>
          <cell r="R802">
            <v>0</v>
          </cell>
        </row>
        <row r="803">
          <cell r="B803" t="str">
            <v>Hitachi Cable</v>
          </cell>
          <cell r="C803">
            <v>0</v>
          </cell>
          <cell r="D803">
            <v>0</v>
          </cell>
          <cell r="E803">
            <v>0</v>
          </cell>
          <cell r="F803">
            <v>0</v>
          </cell>
          <cell r="G803">
            <v>0</v>
          </cell>
          <cell r="H803">
            <v>0</v>
          </cell>
          <cell r="I803">
            <v>0</v>
          </cell>
          <cell r="K803" t="str">
            <v>Hitachi Cable</v>
          </cell>
          <cell r="L803">
            <v>0</v>
          </cell>
          <cell r="M803">
            <v>0</v>
          </cell>
          <cell r="N803">
            <v>0</v>
          </cell>
          <cell r="O803">
            <v>0</v>
          </cell>
          <cell r="P803">
            <v>0</v>
          </cell>
          <cell r="Q803">
            <v>0</v>
          </cell>
          <cell r="R803">
            <v>0</v>
          </cell>
        </row>
        <row r="804">
          <cell r="B804" t="str">
            <v>Huawei</v>
          </cell>
          <cell r="C804">
            <v>0</v>
          </cell>
          <cell r="D804">
            <v>0</v>
          </cell>
          <cell r="E804">
            <v>0</v>
          </cell>
          <cell r="F804">
            <v>0</v>
          </cell>
          <cell r="G804">
            <v>1</v>
          </cell>
          <cell r="H804">
            <v>0</v>
          </cell>
          <cell r="I804">
            <v>1</v>
          </cell>
          <cell r="K804" t="str">
            <v>Huawei</v>
          </cell>
          <cell r="L804">
            <v>0</v>
          </cell>
          <cell r="M804">
            <v>0</v>
          </cell>
          <cell r="N804">
            <v>0</v>
          </cell>
          <cell r="O804">
            <v>0</v>
          </cell>
          <cell r="P804">
            <v>1991</v>
          </cell>
          <cell r="Q804">
            <v>0</v>
          </cell>
          <cell r="R804">
            <v>1991</v>
          </cell>
        </row>
        <row r="805">
          <cell r="B805" t="str">
            <v>Hyperchip</v>
          </cell>
          <cell r="C805">
            <v>0</v>
          </cell>
          <cell r="D805">
            <v>0</v>
          </cell>
          <cell r="E805">
            <v>0</v>
          </cell>
          <cell r="F805">
            <v>0</v>
          </cell>
          <cell r="G805">
            <v>0</v>
          </cell>
          <cell r="H805">
            <v>0</v>
          </cell>
          <cell r="I805">
            <v>0</v>
          </cell>
          <cell r="K805" t="str">
            <v>Hyperchip</v>
          </cell>
          <cell r="L805">
            <v>0</v>
          </cell>
          <cell r="M805">
            <v>0</v>
          </cell>
          <cell r="N805">
            <v>0</v>
          </cell>
          <cell r="O805">
            <v>0</v>
          </cell>
          <cell r="P805">
            <v>0</v>
          </cell>
          <cell r="Q805">
            <v>0</v>
          </cell>
          <cell r="R805">
            <v>0</v>
          </cell>
        </row>
        <row r="806">
          <cell r="B806" t="str">
            <v>Juniper</v>
          </cell>
          <cell r="C806">
            <v>79</v>
          </cell>
          <cell r="D806">
            <v>35</v>
          </cell>
          <cell r="E806">
            <v>30</v>
          </cell>
          <cell r="F806">
            <v>0</v>
          </cell>
          <cell r="G806">
            <v>0</v>
          </cell>
          <cell r="H806">
            <v>0</v>
          </cell>
          <cell r="I806">
            <v>144</v>
          </cell>
          <cell r="K806" t="str">
            <v>Juniper</v>
          </cell>
          <cell r="L806">
            <v>141</v>
          </cell>
          <cell r="M806">
            <v>575</v>
          </cell>
          <cell r="N806">
            <v>209</v>
          </cell>
          <cell r="O806">
            <v>0</v>
          </cell>
          <cell r="P806">
            <v>0</v>
          </cell>
          <cell r="Q806">
            <v>0</v>
          </cell>
          <cell r="R806">
            <v>925</v>
          </cell>
        </row>
        <row r="807">
          <cell r="B807" t="str">
            <v>Laurel Networks</v>
          </cell>
          <cell r="C807">
            <v>0</v>
          </cell>
          <cell r="D807">
            <v>0</v>
          </cell>
          <cell r="E807">
            <v>0</v>
          </cell>
          <cell r="F807">
            <v>0</v>
          </cell>
          <cell r="G807">
            <v>0</v>
          </cell>
          <cell r="H807">
            <v>0</v>
          </cell>
          <cell r="I807">
            <v>0</v>
          </cell>
          <cell r="K807" t="str">
            <v>Laurel Networks</v>
          </cell>
          <cell r="L807">
            <v>0</v>
          </cell>
          <cell r="M807">
            <v>0</v>
          </cell>
          <cell r="N807">
            <v>0</v>
          </cell>
          <cell r="O807">
            <v>0</v>
          </cell>
          <cell r="P807">
            <v>0</v>
          </cell>
          <cell r="Q807">
            <v>0</v>
          </cell>
          <cell r="R807">
            <v>0</v>
          </cell>
        </row>
        <row r="808">
          <cell r="B808" t="str">
            <v>Lucent</v>
          </cell>
          <cell r="C808">
            <v>0</v>
          </cell>
          <cell r="D808">
            <v>0</v>
          </cell>
          <cell r="E808">
            <v>0</v>
          </cell>
          <cell r="F808">
            <v>0</v>
          </cell>
          <cell r="G808">
            <v>0</v>
          </cell>
          <cell r="H808">
            <v>0</v>
          </cell>
          <cell r="I808">
            <v>0</v>
          </cell>
          <cell r="K808" t="str">
            <v>Lucent</v>
          </cell>
          <cell r="L808">
            <v>0</v>
          </cell>
          <cell r="M808">
            <v>0</v>
          </cell>
          <cell r="N808">
            <v>0</v>
          </cell>
          <cell r="O808">
            <v>0</v>
          </cell>
          <cell r="P808">
            <v>0</v>
          </cell>
          <cell r="Q808">
            <v>0</v>
          </cell>
          <cell r="R808">
            <v>0</v>
          </cell>
        </row>
        <row r="809">
          <cell r="B809" t="str">
            <v>NEC</v>
          </cell>
          <cell r="C809">
            <v>0</v>
          </cell>
          <cell r="D809">
            <v>0</v>
          </cell>
          <cell r="E809">
            <v>0</v>
          </cell>
          <cell r="F809">
            <v>0</v>
          </cell>
          <cell r="G809">
            <v>0</v>
          </cell>
          <cell r="H809">
            <v>0</v>
          </cell>
          <cell r="I809">
            <v>0</v>
          </cell>
          <cell r="K809" t="str">
            <v>NEC</v>
          </cell>
          <cell r="L809">
            <v>0</v>
          </cell>
          <cell r="M809">
            <v>0</v>
          </cell>
          <cell r="N809">
            <v>0</v>
          </cell>
          <cell r="O809">
            <v>0</v>
          </cell>
          <cell r="P809">
            <v>0</v>
          </cell>
          <cell r="Q809">
            <v>0</v>
          </cell>
          <cell r="R809">
            <v>0</v>
          </cell>
        </row>
        <row r="810">
          <cell r="B810" t="str">
            <v>Nokia Siemens Networks</v>
          </cell>
          <cell r="C810">
            <v>0</v>
          </cell>
          <cell r="D810">
            <v>0</v>
          </cell>
          <cell r="E810">
            <v>0</v>
          </cell>
          <cell r="F810">
            <v>0</v>
          </cell>
          <cell r="G810">
            <v>0</v>
          </cell>
          <cell r="H810">
            <v>0</v>
          </cell>
          <cell r="I810">
            <v>0</v>
          </cell>
          <cell r="K810" t="str">
            <v>Nokia Siemens Networks</v>
          </cell>
          <cell r="L810">
            <v>0</v>
          </cell>
          <cell r="M810">
            <v>0</v>
          </cell>
          <cell r="N810">
            <v>0</v>
          </cell>
          <cell r="O810">
            <v>0</v>
          </cell>
          <cell r="P810">
            <v>0</v>
          </cell>
          <cell r="Q810">
            <v>0</v>
          </cell>
          <cell r="R810">
            <v>0</v>
          </cell>
        </row>
        <row r="811">
          <cell r="B811" t="str">
            <v>Nortel</v>
          </cell>
          <cell r="C811">
            <v>0</v>
          </cell>
          <cell r="D811">
            <v>0</v>
          </cell>
          <cell r="E811">
            <v>1</v>
          </cell>
          <cell r="F811">
            <v>0</v>
          </cell>
          <cell r="G811">
            <v>7</v>
          </cell>
          <cell r="H811">
            <v>32</v>
          </cell>
          <cell r="I811">
            <v>40</v>
          </cell>
          <cell r="K811" t="str">
            <v>Nortel</v>
          </cell>
          <cell r="L811">
            <v>0</v>
          </cell>
          <cell r="M811">
            <v>0</v>
          </cell>
          <cell r="N811">
            <v>6</v>
          </cell>
          <cell r="O811">
            <v>0</v>
          </cell>
          <cell r="P811">
            <v>242</v>
          </cell>
          <cell r="Q811">
            <v>144</v>
          </cell>
          <cell r="R811">
            <v>392</v>
          </cell>
        </row>
        <row r="812">
          <cell r="B812" t="str">
            <v>Procket</v>
          </cell>
          <cell r="C812">
            <v>0</v>
          </cell>
          <cell r="D812">
            <v>0</v>
          </cell>
          <cell r="E812">
            <v>0</v>
          </cell>
          <cell r="F812">
            <v>0</v>
          </cell>
          <cell r="G812">
            <v>0</v>
          </cell>
          <cell r="H812">
            <v>0</v>
          </cell>
          <cell r="I812">
            <v>0</v>
          </cell>
          <cell r="K812" t="str">
            <v>Procket</v>
          </cell>
          <cell r="L812">
            <v>0</v>
          </cell>
          <cell r="M812">
            <v>0</v>
          </cell>
          <cell r="N812">
            <v>0</v>
          </cell>
          <cell r="O812">
            <v>0</v>
          </cell>
          <cell r="P812">
            <v>0</v>
          </cell>
          <cell r="Q812">
            <v>0</v>
          </cell>
          <cell r="R812">
            <v>0</v>
          </cell>
        </row>
        <row r="813">
          <cell r="B813" t="str">
            <v>Quarry</v>
          </cell>
          <cell r="C813">
            <v>0</v>
          </cell>
          <cell r="D813">
            <v>0</v>
          </cell>
          <cell r="E813">
            <v>0</v>
          </cell>
          <cell r="F813">
            <v>0</v>
          </cell>
          <cell r="G813">
            <v>0</v>
          </cell>
          <cell r="H813">
            <v>0</v>
          </cell>
          <cell r="I813">
            <v>0</v>
          </cell>
          <cell r="K813" t="str">
            <v>Quarry</v>
          </cell>
          <cell r="L813">
            <v>0</v>
          </cell>
          <cell r="M813">
            <v>0</v>
          </cell>
          <cell r="N813">
            <v>0</v>
          </cell>
          <cell r="O813">
            <v>0</v>
          </cell>
          <cell r="P813">
            <v>0</v>
          </cell>
          <cell r="Q813">
            <v>0</v>
          </cell>
          <cell r="R813">
            <v>0</v>
          </cell>
        </row>
        <row r="814">
          <cell r="B814" t="str">
            <v>Redback</v>
          </cell>
          <cell r="C814">
            <v>0</v>
          </cell>
          <cell r="D814">
            <v>0</v>
          </cell>
          <cell r="E814">
            <v>0</v>
          </cell>
          <cell r="F814">
            <v>0</v>
          </cell>
          <cell r="G814">
            <v>0</v>
          </cell>
          <cell r="H814">
            <v>0</v>
          </cell>
          <cell r="I814">
            <v>0</v>
          </cell>
          <cell r="K814" t="str">
            <v>Redback</v>
          </cell>
          <cell r="L814">
            <v>0</v>
          </cell>
          <cell r="M814">
            <v>0</v>
          </cell>
          <cell r="N814">
            <v>0</v>
          </cell>
          <cell r="O814">
            <v>0</v>
          </cell>
          <cell r="P814">
            <v>0</v>
          </cell>
          <cell r="Q814">
            <v>0</v>
          </cell>
          <cell r="R814">
            <v>0</v>
          </cell>
        </row>
        <row r="815">
          <cell r="B815" t="str">
            <v>Riverstone</v>
          </cell>
          <cell r="C815">
            <v>0</v>
          </cell>
          <cell r="D815">
            <v>0</v>
          </cell>
          <cell r="E815">
            <v>0</v>
          </cell>
          <cell r="F815">
            <v>0</v>
          </cell>
          <cell r="G815">
            <v>0</v>
          </cell>
          <cell r="H815">
            <v>0</v>
          </cell>
          <cell r="I815">
            <v>0</v>
          </cell>
          <cell r="K815" t="str">
            <v>Riverstone</v>
          </cell>
          <cell r="L815">
            <v>0</v>
          </cell>
          <cell r="M815">
            <v>0</v>
          </cell>
          <cell r="N815">
            <v>0</v>
          </cell>
          <cell r="O815">
            <v>0</v>
          </cell>
          <cell r="P815">
            <v>0</v>
          </cell>
          <cell r="Q815">
            <v>0</v>
          </cell>
          <cell r="R815">
            <v>0</v>
          </cell>
        </row>
        <row r="816">
          <cell r="B816" t="str">
            <v>Tellabs</v>
          </cell>
          <cell r="C816">
            <v>0</v>
          </cell>
          <cell r="D816">
            <v>14</v>
          </cell>
          <cell r="E816">
            <v>0</v>
          </cell>
          <cell r="F816">
            <v>0</v>
          </cell>
          <cell r="G816">
            <v>0</v>
          </cell>
          <cell r="H816">
            <v>0</v>
          </cell>
          <cell r="I816">
            <v>14</v>
          </cell>
          <cell r="K816" t="str">
            <v>Tellabs</v>
          </cell>
          <cell r="L816">
            <v>0</v>
          </cell>
          <cell r="M816">
            <v>151</v>
          </cell>
          <cell r="N816">
            <v>0</v>
          </cell>
          <cell r="O816">
            <v>0</v>
          </cell>
          <cell r="P816">
            <v>0</v>
          </cell>
          <cell r="Q816">
            <v>0</v>
          </cell>
          <cell r="R816">
            <v>151</v>
          </cell>
        </row>
        <row r="817">
          <cell r="B817" t="str">
            <v>ZTE</v>
          </cell>
          <cell r="C817">
            <v>0</v>
          </cell>
          <cell r="D817">
            <v>0</v>
          </cell>
          <cell r="E817">
            <v>0</v>
          </cell>
          <cell r="F817">
            <v>0</v>
          </cell>
          <cell r="G817">
            <v>0</v>
          </cell>
          <cell r="H817">
            <v>0</v>
          </cell>
          <cell r="I817">
            <v>0</v>
          </cell>
          <cell r="K817" t="str">
            <v>ZTE</v>
          </cell>
          <cell r="L817">
            <v>0</v>
          </cell>
          <cell r="M817">
            <v>0</v>
          </cell>
          <cell r="N817">
            <v>0</v>
          </cell>
          <cell r="O817">
            <v>0</v>
          </cell>
          <cell r="P817">
            <v>0</v>
          </cell>
          <cell r="Q817">
            <v>0</v>
          </cell>
          <cell r="R817">
            <v>0</v>
          </cell>
        </row>
        <row r="818">
          <cell r="B818" t="str">
            <v>Other</v>
          </cell>
          <cell r="C818">
            <v>0</v>
          </cell>
          <cell r="D818">
            <v>0</v>
          </cell>
          <cell r="E818">
            <v>0</v>
          </cell>
          <cell r="F818">
            <v>0</v>
          </cell>
          <cell r="G818">
            <v>0</v>
          </cell>
          <cell r="H818">
            <v>0</v>
          </cell>
          <cell r="I818">
            <v>0</v>
          </cell>
          <cell r="K818" t="str">
            <v>Other</v>
          </cell>
          <cell r="L818">
            <v>0</v>
          </cell>
          <cell r="M818">
            <v>0</v>
          </cell>
          <cell r="N818">
            <v>0</v>
          </cell>
          <cell r="O818">
            <v>0</v>
          </cell>
          <cell r="P818">
            <v>0</v>
          </cell>
          <cell r="Q818">
            <v>0</v>
          </cell>
          <cell r="R818">
            <v>0</v>
          </cell>
        </row>
        <row r="819">
          <cell r="B819" t="str">
            <v>Total</v>
          </cell>
          <cell r="C819">
            <v>193</v>
          </cell>
          <cell r="D819">
            <v>229</v>
          </cell>
          <cell r="E819">
            <v>102</v>
          </cell>
          <cell r="F819">
            <v>0</v>
          </cell>
          <cell r="G819">
            <v>166</v>
          </cell>
          <cell r="H819">
            <v>174</v>
          </cell>
          <cell r="I819">
            <v>864</v>
          </cell>
          <cell r="K819" t="str">
            <v>Total</v>
          </cell>
          <cell r="L819">
            <v>457</v>
          </cell>
          <cell r="M819">
            <v>4127</v>
          </cell>
          <cell r="N819">
            <v>1832</v>
          </cell>
          <cell r="O819">
            <v>0</v>
          </cell>
          <cell r="P819">
            <v>7639</v>
          </cell>
          <cell r="Q819">
            <v>1021</v>
          </cell>
          <cell r="R819">
            <v>15076</v>
          </cell>
        </row>
        <row r="823">
          <cell r="B823" t="str">
            <v>Vendor</v>
          </cell>
          <cell r="C823" t="str">
            <v>Core IP/MPLS</v>
          </cell>
          <cell r="D823" t="str">
            <v xml:space="preserve">Edge IP/MPLS </v>
          </cell>
          <cell r="E823" t="str">
            <v>Subscriber Service Router</v>
          </cell>
          <cell r="F823" t="str">
            <v>BRAS</v>
          </cell>
          <cell r="G823" t="str">
            <v>IP/Ethernet</v>
          </cell>
          <cell r="H823" t="str">
            <v>ATM/MPLS</v>
          </cell>
          <cell r="I823" t="str">
            <v>Total IPS</v>
          </cell>
          <cell r="K823" t="str">
            <v>Vendor</v>
          </cell>
          <cell r="L823" t="str">
            <v>Core IP/MPLS</v>
          </cell>
          <cell r="M823" t="str">
            <v>Edge IP/MPLS</v>
          </cell>
          <cell r="N823" t="str">
            <v>Subscriber Service Router</v>
          </cell>
          <cell r="O823" t="str">
            <v>BRAS</v>
          </cell>
          <cell r="P823" t="str">
            <v>IP/Ethernet</v>
          </cell>
          <cell r="Q823" t="str">
            <v>ATM/MPLS</v>
          </cell>
          <cell r="R823" t="str">
            <v>Total IPS</v>
          </cell>
        </row>
        <row r="824">
          <cell r="B824" t="str">
            <v>Alaxala Networks</v>
          </cell>
          <cell r="C824">
            <v>0</v>
          </cell>
          <cell r="D824">
            <v>0</v>
          </cell>
          <cell r="E824">
            <v>0</v>
          </cell>
          <cell r="F824">
            <v>0</v>
          </cell>
          <cell r="G824">
            <v>0</v>
          </cell>
          <cell r="H824">
            <v>0</v>
          </cell>
          <cell r="I824">
            <v>0</v>
          </cell>
          <cell r="K824" t="str">
            <v>Alaxala Networks</v>
          </cell>
          <cell r="R824">
            <v>0</v>
          </cell>
        </row>
        <row r="825">
          <cell r="B825" t="str">
            <v>Alcatel-Lucent</v>
          </cell>
          <cell r="C825">
            <v>0</v>
          </cell>
          <cell r="D825">
            <v>69</v>
          </cell>
          <cell r="E825">
            <v>0</v>
          </cell>
          <cell r="F825">
            <v>0</v>
          </cell>
          <cell r="G825">
            <v>0</v>
          </cell>
          <cell r="H825">
            <v>91</v>
          </cell>
          <cell r="I825">
            <v>160</v>
          </cell>
          <cell r="K825" t="str">
            <v>Alcatel-Lucent</v>
          </cell>
          <cell r="L825">
            <v>0</v>
          </cell>
          <cell r="M825">
            <v>551</v>
          </cell>
          <cell r="N825">
            <v>0</v>
          </cell>
          <cell r="O825">
            <v>0</v>
          </cell>
          <cell r="P825">
            <v>0</v>
          </cell>
          <cell r="Q825">
            <v>616</v>
          </cell>
          <cell r="R825">
            <v>1167</v>
          </cell>
        </row>
        <row r="826">
          <cell r="B826" t="str">
            <v>Atrica</v>
          </cell>
          <cell r="C826">
            <v>0</v>
          </cell>
          <cell r="D826">
            <v>0</v>
          </cell>
          <cell r="E826">
            <v>0</v>
          </cell>
          <cell r="F826">
            <v>0</v>
          </cell>
          <cell r="G826">
            <v>3</v>
          </cell>
          <cell r="H826">
            <v>0</v>
          </cell>
          <cell r="I826">
            <v>3</v>
          </cell>
          <cell r="K826" t="str">
            <v>Atrica</v>
          </cell>
          <cell r="L826">
            <v>0</v>
          </cell>
          <cell r="M826">
            <v>0</v>
          </cell>
          <cell r="N826">
            <v>0</v>
          </cell>
          <cell r="O826">
            <v>0</v>
          </cell>
          <cell r="P826">
            <v>21</v>
          </cell>
          <cell r="Q826">
            <v>0</v>
          </cell>
          <cell r="R826">
            <v>21</v>
          </cell>
        </row>
        <row r="827">
          <cell r="B827" t="str">
            <v>Avici</v>
          </cell>
          <cell r="C827">
            <v>19</v>
          </cell>
          <cell r="D827">
            <v>0</v>
          </cell>
          <cell r="E827">
            <v>0</v>
          </cell>
          <cell r="F827">
            <v>0</v>
          </cell>
          <cell r="G827">
            <v>0</v>
          </cell>
          <cell r="H827">
            <v>0</v>
          </cell>
          <cell r="I827">
            <v>19</v>
          </cell>
          <cell r="K827" t="str">
            <v>Avici</v>
          </cell>
          <cell r="L827">
            <v>27</v>
          </cell>
          <cell r="M827">
            <v>0</v>
          </cell>
          <cell r="N827">
            <v>0</v>
          </cell>
          <cell r="O827">
            <v>0</v>
          </cell>
          <cell r="P827">
            <v>0</v>
          </cell>
          <cell r="Q827">
            <v>0</v>
          </cell>
          <cell r="R827">
            <v>27</v>
          </cell>
        </row>
        <row r="828">
          <cell r="B828" t="str">
            <v>Brocade</v>
          </cell>
          <cell r="C828">
            <v>0</v>
          </cell>
          <cell r="D828">
            <v>0</v>
          </cell>
          <cell r="E828">
            <v>0</v>
          </cell>
          <cell r="F828">
            <v>0</v>
          </cell>
          <cell r="G828">
            <v>1</v>
          </cell>
          <cell r="H828">
            <v>0</v>
          </cell>
          <cell r="I828">
            <v>1</v>
          </cell>
          <cell r="K828" t="str">
            <v>Brocade</v>
          </cell>
          <cell r="L828">
            <v>0</v>
          </cell>
          <cell r="M828">
            <v>0</v>
          </cell>
          <cell r="N828">
            <v>0</v>
          </cell>
          <cell r="O828">
            <v>0</v>
          </cell>
          <cell r="P828">
            <v>37</v>
          </cell>
          <cell r="Q828">
            <v>0</v>
          </cell>
          <cell r="R828">
            <v>37</v>
          </cell>
        </row>
        <row r="829">
          <cell r="B829" t="str">
            <v>Caspian</v>
          </cell>
          <cell r="C829">
            <v>0</v>
          </cell>
          <cell r="D829">
            <v>0</v>
          </cell>
          <cell r="E829">
            <v>0</v>
          </cell>
          <cell r="F829">
            <v>0</v>
          </cell>
          <cell r="G829">
            <v>0</v>
          </cell>
          <cell r="H829">
            <v>0</v>
          </cell>
          <cell r="I829">
            <v>0</v>
          </cell>
          <cell r="K829" t="str">
            <v>Caspian</v>
          </cell>
          <cell r="L829">
            <v>0</v>
          </cell>
          <cell r="M829">
            <v>0</v>
          </cell>
          <cell r="N829">
            <v>0</v>
          </cell>
          <cell r="O829">
            <v>0</v>
          </cell>
          <cell r="P829">
            <v>0</v>
          </cell>
          <cell r="Q829">
            <v>0</v>
          </cell>
          <cell r="R829">
            <v>0</v>
          </cell>
        </row>
        <row r="830">
          <cell r="B830" t="str">
            <v>Chiaro</v>
          </cell>
          <cell r="C830">
            <v>0</v>
          </cell>
          <cell r="D830">
            <v>0</v>
          </cell>
          <cell r="E830">
            <v>0</v>
          </cell>
          <cell r="F830">
            <v>0</v>
          </cell>
          <cell r="G830">
            <v>0</v>
          </cell>
          <cell r="H830">
            <v>0</v>
          </cell>
          <cell r="I830">
            <v>0</v>
          </cell>
          <cell r="K830" t="str">
            <v>Chiaro</v>
          </cell>
          <cell r="L830">
            <v>0</v>
          </cell>
          <cell r="M830">
            <v>0</v>
          </cell>
          <cell r="N830">
            <v>0</v>
          </cell>
          <cell r="O830">
            <v>0</v>
          </cell>
          <cell r="P830">
            <v>0</v>
          </cell>
          <cell r="Q830">
            <v>0</v>
          </cell>
          <cell r="R830">
            <v>0</v>
          </cell>
        </row>
        <row r="831">
          <cell r="B831" t="str">
            <v>Ciena</v>
          </cell>
          <cell r="C831">
            <v>0</v>
          </cell>
          <cell r="D831">
            <v>0</v>
          </cell>
          <cell r="E831">
            <v>0</v>
          </cell>
          <cell r="F831">
            <v>0</v>
          </cell>
          <cell r="G831">
            <v>0</v>
          </cell>
          <cell r="H831">
            <v>10</v>
          </cell>
          <cell r="I831">
            <v>10</v>
          </cell>
          <cell r="K831" t="str">
            <v>Ciena</v>
          </cell>
          <cell r="L831">
            <v>0</v>
          </cell>
          <cell r="M831">
            <v>0</v>
          </cell>
          <cell r="N831">
            <v>0</v>
          </cell>
          <cell r="O831">
            <v>0</v>
          </cell>
          <cell r="P831">
            <v>0</v>
          </cell>
          <cell r="Q831">
            <v>134</v>
          </cell>
          <cell r="R831">
            <v>134</v>
          </cell>
        </row>
        <row r="832">
          <cell r="B832" t="str">
            <v>Cisco</v>
          </cell>
          <cell r="C832">
            <v>120</v>
          </cell>
          <cell r="D832">
            <v>172</v>
          </cell>
          <cell r="E832">
            <v>45</v>
          </cell>
          <cell r="F832">
            <v>0</v>
          </cell>
          <cell r="G832">
            <v>140</v>
          </cell>
          <cell r="H832">
            <v>21</v>
          </cell>
          <cell r="I832">
            <v>498</v>
          </cell>
          <cell r="K832" t="str">
            <v>Cisco</v>
          </cell>
          <cell r="L832">
            <v>333</v>
          </cell>
          <cell r="M832">
            <v>3217</v>
          </cell>
          <cell r="N832">
            <v>1505</v>
          </cell>
          <cell r="O832">
            <v>0</v>
          </cell>
          <cell r="P832">
            <v>4897</v>
          </cell>
          <cell r="Q832">
            <v>90</v>
          </cell>
          <cell r="R832">
            <v>10042</v>
          </cell>
        </row>
        <row r="833">
          <cell r="B833" t="str">
            <v>Cosine</v>
          </cell>
          <cell r="C833">
            <v>0</v>
          </cell>
          <cell r="D833">
            <v>0</v>
          </cell>
          <cell r="E833">
            <v>0</v>
          </cell>
          <cell r="F833">
            <v>0</v>
          </cell>
          <cell r="G833">
            <v>0</v>
          </cell>
          <cell r="H833">
            <v>0</v>
          </cell>
          <cell r="I833">
            <v>0</v>
          </cell>
          <cell r="K833" t="str">
            <v>Cosine</v>
          </cell>
          <cell r="L833">
            <v>0</v>
          </cell>
          <cell r="M833">
            <v>0</v>
          </cell>
          <cell r="N833">
            <v>0</v>
          </cell>
          <cell r="O833">
            <v>0</v>
          </cell>
          <cell r="P833">
            <v>0</v>
          </cell>
          <cell r="Q833">
            <v>0</v>
          </cell>
          <cell r="R833">
            <v>0</v>
          </cell>
        </row>
        <row r="834">
          <cell r="B834" t="str">
            <v>ECI Telecom</v>
          </cell>
          <cell r="C834">
            <v>0</v>
          </cell>
          <cell r="D834">
            <v>2</v>
          </cell>
          <cell r="E834">
            <v>0</v>
          </cell>
          <cell r="F834">
            <v>0</v>
          </cell>
          <cell r="G834">
            <v>0</v>
          </cell>
          <cell r="H834">
            <v>0</v>
          </cell>
          <cell r="I834">
            <v>2</v>
          </cell>
          <cell r="K834" t="str">
            <v>ECI Telecom</v>
          </cell>
          <cell r="L834">
            <v>0</v>
          </cell>
          <cell r="M834">
            <v>20</v>
          </cell>
          <cell r="N834">
            <v>0</v>
          </cell>
          <cell r="O834">
            <v>0</v>
          </cell>
          <cell r="P834">
            <v>0</v>
          </cell>
          <cell r="Q834">
            <v>0</v>
          </cell>
          <cell r="R834">
            <v>20</v>
          </cell>
        </row>
        <row r="835">
          <cell r="B835" t="str">
            <v>Equipe</v>
          </cell>
          <cell r="C835">
            <v>0</v>
          </cell>
          <cell r="D835">
            <v>0</v>
          </cell>
          <cell r="E835">
            <v>0</v>
          </cell>
          <cell r="F835">
            <v>0</v>
          </cell>
          <cell r="G835">
            <v>0</v>
          </cell>
          <cell r="H835">
            <v>0</v>
          </cell>
          <cell r="I835">
            <v>0</v>
          </cell>
          <cell r="K835" t="str">
            <v>Equipe</v>
          </cell>
          <cell r="L835">
            <v>0</v>
          </cell>
          <cell r="M835">
            <v>0</v>
          </cell>
          <cell r="N835">
            <v>0</v>
          </cell>
          <cell r="O835">
            <v>0</v>
          </cell>
          <cell r="P835">
            <v>0</v>
          </cell>
          <cell r="Q835">
            <v>0</v>
          </cell>
          <cell r="R835">
            <v>0</v>
          </cell>
        </row>
        <row r="836">
          <cell r="B836" t="str">
            <v>Ericsson</v>
          </cell>
          <cell r="C836">
            <v>0</v>
          </cell>
          <cell r="D836">
            <v>0</v>
          </cell>
          <cell r="E836">
            <v>34</v>
          </cell>
          <cell r="F836">
            <v>0</v>
          </cell>
          <cell r="G836">
            <v>0</v>
          </cell>
          <cell r="H836">
            <v>22</v>
          </cell>
          <cell r="I836">
            <v>56</v>
          </cell>
          <cell r="K836" t="str">
            <v>Ericsson</v>
          </cell>
          <cell r="L836">
            <v>0</v>
          </cell>
          <cell r="M836">
            <v>0</v>
          </cell>
          <cell r="N836">
            <v>372</v>
          </cell>
          <cell r="O836">
            <v>0</v>
          </cell>
          <cell r="P836">
            <v>0</v>
          </cell>
          <cell r="Q836">
            <v>111</v>
          </cell>
          <cell r="R836">
            <v>483</v>
          </cell>
        </row>
        <row r="837">
          <cell r="B837" t="str">
            <v>Extreme</v>
          </cell>
          <cell r="C837">
            <v>0</v>
          </cell>
          <cell r="D837">
            <v>0</v>
          </cell>
          <cell r="E837">
            <v>0</v>
          </cell>
          <cell r="F837">
            <v>0</v>
          </cell>
          <cell r="G837">
            <v>5</v>
          </cell>
          <cell r="H837">
            <v>0</v>
          </cell>
          <cell r="I837">
            <v>5</v>
          </cell>
          <cell r="K837" t="str">
            <v>Extreme</v>
          </cell>
          <cell r="L837">
            <v>0</v>
          </cell>
          <cell r="M837">
            <v>0</v>
          </cell>
          <cell r="N837">
            <v>0</v>
          </cell>
          <cell r="O837">
            <v>0</v>
          </cell>
          <cell r="P837">
            <v>184</v>
          </cell>
          <cell r="Q837">
            <v>0</v>
          </cell>
          <cell r="R837">
            <v>184</v>
          </cell>
        </row>
        <row r="838">
          <cell r="B838" t="str">
            <v>Force10</v>
          </cell>
          <cell r="C838">
            <v>0</v>
          </cell>
          <cell r="D838">
            <v>0</v>
          </cell>
          <cell r="E838">
            <v>0</v>
          </cell>
          <cell r="F838">
            <v>0</v>
          </cell>
          <cell r="G838">
            <v>2</v>
          </cell>
          <cell r="H838">
            <v>0</v>
          </cell>
          <cell r="I838">
            <v>2</v>
          </cell>
          <cell r="K838" t="str">
            <v>Force10</v>
          </cell>
          <cell r="L838">
            <v>0</v>
          </cell>
          <cell r="M838">
            <v>0</v>
          </cell>
          <cell r="N838">
            <v>0</v>
          </cell>
          <cell r="O838">
            <v>0</v>
          </cell>
          <cell r="P838">
            <v>13</v>
          </cell>
          <cell r="Q838">
            <v>0</v>
          </cell>
          <cell r="R838">
            <v>13</v>
          </cell>
        </row>
        <row r="839">
          <cell r="B839" t="str">
            <v>Fujitsu</v>
          </cell>
          <cell r="C839">
            <v>0</v>
          </cell>
          <cell r="D839">
            <v>0</v>
          </cell>
          <cell r="E839">
            <v>0</v>
          </cell>
          <cell r="F839">
            <v>0</v>
          </cell>
          <cell r="G839">
            <v>0</v>
          </cell>
          <cell r="H839">
            <v>0</v>
          </cell>
          <cell r="I839">
            <v>0</v>
          </cell>
          <cell r="K839" t="str">
            <v>Fujitsu</v>
          </cell>
          <cell r="L839">
            <v>0</v>
          </cell>
          <cell r="M839">
            <v>0</v>
          </cell>
          <cell r="N839">
            <v>0</v>
          </cell>
          <cell r="O839">
            <v>0</v>
          </cell>
          <cell r="P839">
            <v>0</v>
          </cell>
          <cell r="Q839">
            <v>0</v>
          </cell>
          <cell r="R839">
            <v>0</v>
          </cell>
        </row>
        <row r="840">
          <cell r="B840" t="str">
            <v>Hammerhead Systems</v>
          </cell>
          <cell r="C840">
            <v>0</v>
          </cell>
          <cell r="D840">
            <v>0</v>
          </cell>
          <cell r="E840">
            <v>0</v>
          </cell>
          <cell r="F840">
            <v>0</v>
          </cell>
          <cell r="G840">
            <v>0</v>
          </cell>
          <cell r="H840">
            <v>0</v>
          </cell>
          <cell r="I840">
            <v>0</v>
          </cell>
          <cell r="K840" t="str">
            <v>Hammerhead Systems</v>
          </cell>
          <cell r="L840">
            <v>0</v>
          </cell>
          <cell r="M840">
            <v>0</v>
          </cell>
          <cell r="N840">
            <v>0</v>
          </cell>
          <cell r="O840">
            <v>0</v>
          </cell>
          <cell r="P840">
            <v>0</v>
          </cell>
          <cell r="Q840">
            <v>0</v>
          </cell>
          <cell r="R840">
            <v>0</v>
          </cell>
        </row>
        <row r="841">
          <cell r="B841" t="str">
            <v>Hitachi</v>
          </cell>
          <cell r="C841">
            <v>0</v>
          </cell>
          <cell r="D841">
            <v>0</v>
          </cell>
          <cell r="E841">
            <v>0</v>
          </cell>
          <cell r="F841">
            <v>0</v>
          </cell>
          <cell r="G841">
            <v>0</v>
          </cell>
          <cell r="H841">
            <v>0</v>
          </cell>
          <cell r="I841">
            <v>0</v>
          </cell>
          <cell r="K841" t="str">
            <v>Hitachi</v>
          </cell>
          <cell r="L841">
            <v>0</v>
          </cell>
          <cell r="M841">
            <v>0</v>
          </cell>
          <cell r="N841">
            <v>0</v>
          </cell>
          <cell r="O841">
            <v>0</v>
          </cell>
          <cell r="P841">
            <v>0</v>
          </cell>
          <cell r="Q841">
            <v>0</v>
          </cell>
          <cell r="R841">
            <v>0</v>
          </cell>
        </row>
        <row r="842">
          <cell r="B842" t="str">
            <v>Hitachi Cable</v>
          </cell>
          <cell r="C842">
            <v>0</v>
          </cell>
          <cell r="D842">
            <v>0</v>
          </cell>
          <cell r="E842">
            <v>0</v>
          </cell>
          <cell r="F842">
            <v>0</v>
          </cell>
          <cell r="G842">
            <v>0</v>
          </cell>
          <cell r="H842">
            <v>0</v>
          </cell>
          <cell r="I842">
            <v>0</v>
          </cell>
          <cell r="K842" t="str">
            <v>Hitachi Cable</v>
          </cell>
          <cell r="L842">
            <v>0</v>
          </cell>
          <cell r="M842">
            <v>0</v>
          </cell>
          <cell r="N842">
            <v>0</v>
          </cell>
          <cell r="O842">
            <v>0</v>
          </cell>
          <cell r="P842">
            <v>0</v>
          </cell>
          <cell r="Q842">
            <v>0</v>
          </cell>
          <cell r="R842">
            <v>0</v>
          </cell>
        </row>
        <row r="843">
          <cell r="B843" t="str">
            <v>Huawei</v>
          </cell>
          <cell r="C843">
            <v>0</v>
          </cell>
          <cell r="D843">
            <v>0</v>
          </cell>
          <cell r="E843">
            <v>0</v>
          </cell>
          <cell r="F843">
            <v>0</v>
          </cell>
          <cell r="G843">
            <v>1</v>
          </cell>
          <cell r="H843">
            <v>0</v>
          </cell>
          <cell r="I843">
            <v>1</v>
          </cell>
          <cell r="K843" t="str">
            <v>Huawei</v>
          </cell>
          <cell r="L843">
            <v>0</v>
          </cell>
          <cell r="M843">
            <v>0</v>
          </cell>
          <cell r="N843">
            <v>0</v>
          </cell>
          <cell r="O843">
            <v>0</v>
          </cell>
          <cell r="P843">
            <v>1944</v>
          </cell>
          <cell r="Q843">
            <v>0</v>
          </cell>
          <cell r="R843">
            <v>1944</v>
          </cell>
        </row>
        <row r="844">
          <cell r="B844" t="str">
            <v>Hyperchip</v>
          </cell>
          <cell r="C844">
            <v>0</v>
          </cell>
          <cell r="D844">
            <v>0</v>
          </cell>
          <cell r="E844">
            <v>0</v>
          </cell>
          <cell r="F844">
            <v>0</v>
          </cell>
          <cell r="G844">
            <v>0</v>
          </cell>
          <cell r="H844">
            <v>0</v>
          </cell>
          <cell r="I844">
            <v>0</v>
          </cell>
          <cell r="K844" t="str">
            <v>Hyperchip</v>
          </cell>
          <cell r="L844">
            <v>0</v>
          </cell>
          <cell r="M844">
            <v>0</v>
          </cell>
          <cell r="N844">
            <v>0</v>
          </cell>
          <cell r="O844">
            <v>0</v>
          </cell>
          <cell r="P844">
            <v>0</v>
          </cell>
          <cell r="Q844">
            <v>0</v>
          </cell>
          <cell r="R844">
            <v>0</v>
          </cell>
        </row>
        <row r="845">
          <cell r="B845" t="str">
            <v>Juniper</v>
          </cell>
          <cell r="C845">
            <v>74</v>
          </cell>
          <cell r="D845">
            <v>36</v>
          </cell>
          <cell r="E845">
            <v>32</v>
          </cell>
          <cell r="F845">
            <v>0</v>
          </cell>
          <cell r="G845">
            <v>0</v>
          </cell>
          <cell r="H845">
            <v>0</v>
          </cell>
          <cell r="I845">
            <v>142</v>
          </cell>
          <cell r="K845" t="str">
            <v>Juniper</v>
          </cell>
          <cell r="L845">
            <v>126</v>
          </cell>
          <cell r="M845">
            <v>675</v>
          </cell>
          <cell r="N845">
            <v>239</v>
          </cell>
          <cell r="O845">
            <v>0</v>
          </cell>
          <cell r="P845">
            <v>0</v>
          </cell>
          <cell r="Q845">
            <v>0</v>
          </cell>
          <cell r="R845">
            <v>1040</v>
          </cell>
        </row>
        <row r="846">
          <cell r="B846" t="str">
            <v>Laurel Networks</v>
          </cell>
          <cell r="C846">
            <v>0</v>
          </cell>
          <cell r="D846">
            <v>0</v>
          </cell>
          <cell r="E846">
            <v>0</v>
          </cell>
          <cell r="F846">
            <v>0</v>
          </cell>
          <cell r="G846">
            <v>0</v>
          </cell>
          <cell r="H846">
            <v>0</v>
          </cell>
          <cell r="I846">
            <v>0</v>
          </cell>
          <cell r="K846" t="str">
            <v>Laurel Networks</v>
          </cell>
          <cell r="L846">
            <v>0</v>
          </cell>
          <cell r="M846">
            <v>0</v>
          </cell>
          <cell r="N846">
            <v>0</v>
          </cell>
          <cell r="O846">
            <v>0</v>
          </cell>
          <cell r="P846">
            <v>0</v>
          </cell>
          <cell r="Q846">
            <v>0</v>
          </cell>
          <cell r="R846">
            <v>0</v>
          </cell>
        </row>
        <row r="847">
          <cell r="B847" t="str">
            <v>Lucent</v>
          </cell>
          <cell r="C847">
            <v>0</v>
          </cell>
          <cell r="D847">
            <v>0</v>
          </cell>
          <cell r="E847">
            <v>0</v>
          </cell>
          <cell r="F847">
            <v>0</v>
          </cell>
          <cell r="G847">
            <v>0</v>
          </cell>
          <cell r="H847">
            <v>0</v>
          </cell>
          <cell r="I847">
            <v>0</v>
          </cell>
          <cell r="K847" t="str">
            <v>Lucent</v>
          </cell>
          <cell r="L847">
            <v>0</v>
          </cell>
          <cell r="M847">
            <v>0</v>
          </cell>
          <cell r="N847">
            <v>0</v>
          </cell>
          <cell r="O847">
            <v>0</v>
          </cell>
          <cell r="P847">
            <v>0</v>
          </cell>
          <cell r="Q847">
            <v>0</v>
          </cell>
          <cell r="R847">
            <v>0</v>
          </cell>
        </row>
        <row r="848">
          <cell r="B848" t="str">
            <v>NEC</v>
          </cell>
          <cell r="C848">
            <v>0</v>
          </cell>
          <cell r="D848">
            <v>0</v>
          </cell>
          <cell r="E848">
            <v>0</v>
          </cell>
          <cell r="F848">
            <v>0</v>
          </cell>
          <cell r="G848">
            <v>0</v>
          </cell>
          <cell r="H848">
            <v>0</v>
          </cell>
          <cell r="I848">
            <v>0</v>
          </cell>
          <cell r="K848" t="str">
            <v>NEC</v>
          </cell>
          <cell r="L848">
            <v>0</v>
          </cell>
          <cell r="M848">
            <v>0</v>
          </cell>
          <cell r="N848">
            <v>0</v>
          </cell>
          <cell r="O848">
            <v>0</v>
          </cell>
          <cell r="P848">
            <v>0</v>
          </cell>
          <cell r="Q848">
            <v>0</v>
          </cell>
          <cell r="R848">
            <v>0</v>
          </cell>
        </row>
        <row r="849">
          <cell r="B849" t="str">
            <v>Nokia Siemens Networks</v>
          </cell>
          <cell r="C849">
            <v>0</v>
          </cell>
          <cell r="D849">
            <v>0</v>
          </cell>
          <cell r="E849">
            <v>0</v>
          </cell>
          <cell r="F849">
            <v>0</v>
          </cell>
          <cell r="G849">
            <v>0</v>
          </cell>
          <cell r="H849">
            <v>0</v>
          </cell>
          <cell r="I849">
            <v>0</v>
          </cell>
          <cell r="K849" t="str">
            <v>Nokia Siemens Networks</v>
          </cell>
          <cell r="L849">
            <v>0</v>
          </cell>
          <cell r="M849">
            <v>0</v>
          </cell>
          <cell r="N849">
            <v>0</v>
          </cell>
          <cell r="O849">
            <v>0</v>
          </cell>
          <cell r="P849">
            <v>0</v>
          </cell>
          <cell r="Q849">
            <v>0</v>
          </cell>
          <cell r="R849">
            <v>0</v>
          </cell>
        </row>
        <row r="850">
          <cell r="B850" t="str">
            <v>Nortel</v>
          </cell>
          <cell r="C850">
            <v>0</v>
          </cell>
          <cell r="D850">
            <v>0</v>
          </cell>
          <cell r="E850">
            <v>1</v>
          </cell>
          <cell r="F850">
            <v>0</v>
          </cell>
          <cell r="G850">
            <v>7</v>
          </cell>
          <cell r="H850">
            <v>36</v>
          </cell>
          <cell r="I850">
            <v>44</v>
          </cell>
          <cell r="K850" t="str">
            <v>Nortel</v>
          </cell>
          <cell r="L850">
            <v>0</v>
          </cell>
          <cell r="M850">
            <v>0</v>
          </cell>
          <cell r="N850">
            <v>6</v>
          </cell>
          <cell r="O850">
            <v>0</v>
          </cell>
          <cell r="P850">
            <v>242</v>
          </cell>
          <cell r="Q850">
            <v>159</v>
          </cell>
          <cell r="R850">
            <v>407</v>
          </cell>
        </row>
        <row r="851">
          <cell r="B851" t="str">
            <v>Procket</v>
          </cell>
          <cell r="C851">
            <v>0</v>
          </cell>
          <cell r="D851">
            <v>0</v>
          </cell>
          <cell r="E851">
            <v>0</v>
          </cell>
          <cell r="F851">
            <v>0</v>
          </cell>
          <cell r="G851">
            <v>0</v>
          </cell>
          <cell r="H851">
            <v>0</v>
          </cell>
          <cell r="I851">
            <v>0</v>
          </cell>
          <cell r="K851" t="str">
            <v>Procket</v>
          </cell>
          <cell r="L851">
            <v>0</v>
          </cell>
          <cell r="M851">
            <v>0</v>
          </cell>
          <cell r="N851">
            <v>0</v>
          </cell>
          <cell r="O851">
            <v>0</v>
          </cell>
          <cell r="P851">
            <v>0</v>
          </cell>
          <cell r="Q851">
            <v>0</v>
          </cell>
          <cell r="R851">
            <v>0</v>
          </cell>
        </row>
        <row r="852">
          <cell r="B852" t="str">
            <v>Quarry</v>
          </cell>
          <cell r="C852">
            <v>0</v>
          </cell>
          <cell r="D852">
            <v>0</v>
          </cell>
          <cell r="E852">
            <v>0</v>
          </cell>
          <cell r="F852">
            <v>0</v>
          </cell>
          <cell r="G852">
            <v>0</v>
          </cell>
          <cell r="H852">
            <v>0</v>
          </cell>
          <cell r="I852">
            <v>0</v>
          </cell>
          <cell r="K852" t="str">
            <v>Quarry</v>
          </cell>
          <cell r="L852">
            <v>0</v>
          </cell>
          <cell r="M852">
            <v>0</v>
          </cell>
          <cell r="N852">
            <v>0</v>
          </cell>
          <cell r="O852">
            <v>0</v>
          </cell>
          <cell r="P852">
            <v>0</v>
          </cell>
          <cell r="Q852">
            <v>0</v>
          </cell>
          <cell r="R852">
            <v>0</v>
          </cell>
        </row>
        <row r="853">
          <cell r="B853" t="str">
            <v>Redback</v>
          </cell>
          <cell r="C853">
            <v>0</v>
          </cell>
          <cell r="D853">
            <v>0</v>
          </cell>
          <cell r="E853">
            <v>0</v>
          </cell>
          <cell r="F853">
            <v>0</v>
          </cell>
          <cell r="G853">
            <v>0</v>
          </cell>
          <cell r="H853">
            <v>0</v>
          </cell>
          <cell r="I853">
            <v>0</v>
          </cell>
          <cell r="K853" t="str">
            <v>Redback</v>
          </cell>
          <cell r="L853">
            <v>0</v>
          </cell>
          <cell r="M853">
            <v>0</v>
          </cell>
          <cell r="N853">
            <v>0</v>
          </cell>
          <cell r="O853">
            <v>0</v>
          </cell>
          <cell r="P853">
            <v>0</v>
          </cell>
          <cell r="Q853">
            <v>0</v>
          </cell>
          <cell r="R853">
            <v>0</v>
          </cell>
        </row>
        <row r="854">
          <cell r="B854" t="str">
            <v>Riverstone</v>
          </cell>
          <cell r="C854">
            <v>0</v>
          </cell>
          <cell r="D854">
            <v>0</v>
          </cell>
          <cell r="E854">
            <v>0</v>
          </cell>
          <cell r="F854">
            <v>0</v>
          </cell>
          <cell r="G854">
            <v>0</v>
          </cell>
          <cell r="H854">
            <v>0</v>
          </cell>
          <cell r="I854">
            <v>0</v>
          </cell>
          <cell r="K854" t="str">
            <v>Riverstone</v>
          </cell>
          <cell r="L854">
            <v>0</v>
          </cell>
          <cell r="M854">
            <v>0</v>
          </cell>
          <cell r="N854">
            <v>0</v>
          </cell>
          <cell r="O854">
            <v>0</v>
          </cell>
          <cell r="P854">
            <v>0</v>
          </cell>
          <cell r="Q854">
            <v>0</v>
          </cell>
          <cell r="R854">
            <v>0</v>
          </cell>
        </row>
        <row r="855">
          <cell r="B855" t="str">
            <v>Tellabs</v>
          </cell>
          <cell r="C855">
            <v>0</v>
          </cell>
          <cell r="D855">
            <v>12</v>
          </cell>
          <cell r="E855">
            <v>0</v>
          </cell>
          <cell r="F855">
            <v>0</v>
          </cell>
          <cell r="G855">
            <v>0</v>
          </cell>
          <cell r="H855">
            <v>0</v>
          </cell>
          <cell r="I855">
            <v>12</v>
          </cell>
          <cell r="K855" t="str">
            <v>Tellabs</v>
          </cell>
          <cell r="L855">
            <v>0</v>
          </cell>
          <cell r="M855">
            <v>128</v>
          </cell>
          <cell r="N855">
            <v>0</v>
          </cell>
          <cell r="O855">
            <v>0</v>
          </cell>
          <cell r="P855">
            <v>0</v>
          </cell>
          <cell r="Q855">
            <v>0</v>
          </cell>
          <cell r="R855">
            <v>128</v>
          </cell>
        </row>
        <row r="856">
          <cell r="B856" t="str">
            <v>ZTE</v>
          </cell>
          <cell r="C856">
            <v>0</v>
          </cell>
          <cell r="D856">
            <v>0</v>
          </cell>
          <cell r="E856">
            <v>0</v>
          </cell>
          <cell r="F856">
            <v>0</v>
          </cell>
          <cell r="G856">
            <v>0</v>
          </cell>
          <cell r="H856">
            <v>0</v>
          </cell>
          <cell r="I856">
            <v>0</v>
          </cell>
          <cell r="K856" t="str">
            <v>ZTE</v>
          </cell>
          <cell r="L856">
            <v>0</v>
          </cell>
          <cell r="M856">
            <v>0</v>
          </cell>
          <cell r="N856">
            <v>0</v>
          </cell>
          <cell r="O856">
            <v>0</v>
          </cell>
          <cell r="P856">
            <v>0</v>
          </cell>
          <cell r="Q856">
            <v>0</v>
          </cell>
          <cell r="R856">
            <v>0</v>
          </cell>
        </row>
        <row r="857">
          <cell r="B857" t="str">
            <v>Other</v>
          </cell>
          <cell r="C857">
            <v>0</v>
          </cell>
          <cell r="D857">
            <v>0</v>
          </cell>
          <cell r="E857">
            <v>0</v>
          </cell>
          <cell r="F857">
            <v>0</v>
          </cell>
          <cell r="G857">
            <v>0</v>
          </cell>
          <cell r="H857">
            <v>0</v>
          </cell>
          <cell r="I857">
            <v>0</v>
          </cell>
          <cell r="K857" t="str">
            <v>Other</v>
          </cell>
          <cell r="L857">
            <v>0</v>
          </cell>
          <cell r="M857">
            <v>0</v>
          </cell>
          <cell r="N857">
            <v>0</v>
          </cell>
          <cell r="O857">
            <v>0</v>
          </cell>
          <cell r="P857">
            <v>0</v>
          </cell>
          <cell r="Q857">
            <v>0</v>
          </cell>
          <cell r="R857">
            <v>0</v>
          </cell>
        </row>
        <row r="858">
          <cell r="B858" t="str">
            <v>Total</v>
          </cell>
          <cell r="C858">
            <v>213</v>
          </cell>
          <cell r="D858">
            <v>291</v>
          </cell>
          <cell r="E858">
            <v>112</v>
          </cell>
          <cell r="F858">
            <v>0</v>
          </cell>
          <cell r="G858">
            <v>159</v>
          </cell>
          <cell r="H858">
            <v>180</v>
          </cell>
          <cell r="I858">
            <v>955</v>
          </cell>
          <cell r="K858" t="str">
            <v>Total</v>
          </cell>
          <cell r="L858">
            <v>486</v>
          </cell>
          <cell r="M858">
            <v>4591</v>
          </cell>
          <cell r="N858">
            <v>2122</v>
          </cell>
          <cell r="O858">
            <v>0</v>
          </cell>
          <cell r="P858">
            <v>7338</v>
          </cell>
          <cell r="Q858">
            <v>1110</v>
          </cell>
          <cell r="R858">
            <v>15647</v>
          </cell>
        </row>
        <row r="862">
          <cell r="B862" t="str">
            <v>Vendor</v>
          </cell>
          <cell r="C862" t="str">
            <v>Core IP/MPLS</v>
          </cell>
          <cell r="D862" t="str">
            <v xml:space="preserve">Edge IP/MPLS </v>
          </cell>
          <cell r="E862" t="str">
            <v>Subscriber Service Router</v>
          </cell>
          <cell r="F862" t="str">
            <v>BRAS</v>
          </cell>
          <cell r="G862" t="str">
            <v>IP/Ethernet</v>
          </cell>
          <cell r="H862" t="str">
            <v>ATM/MPLS</v>
          </cell>
          <cell r="I862" t="str">
            <v>Total IPS</v>
          </cell>
          <cell r="K862" t="str">
            <v>Vendor</v>
          </cell>
          <cell r="L862" t="str">
            <v>Core IP/MPLS</v>
          </cell>
          <cell r="M862" t="str">
            <v>Edge IP/MPLS</v>
          </cell>
          <cell r="N862" t="str">
            <v>Subscriber Service Router</v>
          </cell>
          <cell r="O862" t="str">
            <v>BRAS</v>
          </cell>
          <cell r="P862" t="str">
            <v>IP/Ethernet</v>
          </cell>
          <cell r="Q862" t="str">
            <v>ATM/MPLS</v>
          </cell>
          <cell r="R862" t="str">
            <v>Total IPS</v>
          </cell>
        </row>
        <row r="863">
          <cell r="B863" t="str">
            <v>Alaxala Networks</v>
          </cell>
          <cell r="C863">
            <v>0</v>
          </cell>
          <cell r="D863">
            <v>0</v>
          </cell>
          <cell r="E863">
            <v>0</v>
          </cell>
          <cell r="F863">
            <v>0</v>
          </cell>
          <cell r="G863">
            <v>0</v>
          </cell>
          <cell r="H863">
            <v>0</v>
          </cell>
          <cell r="I863">
            <v>0</v>
          </cell>
          <cell r="K863" t="str">
            <v>Alaxala Networks</v>
          </cell>
          <cell r="L863">
            <v>0</v>
          </cell>
          <cell r="M863">
            <v>0</v>
          </cell>
          <cell r="N863">
            <v>0</v>
          </cell>
          <cell r="O863">
            <v>0</v>
          </cell>
          <cell r="P863">
            <v>0</v>
          </cell>
          <cell r="Q863">
            <v>0</v>
          </cell>
          <cell r="R863">
            <v>0</v>
          </cell>
        </row>
        <row r="864">
          <cell r="B864" t="str">
            <v>Alcatel-Lucent</v>
          </cell>
          <cell r="C864">
            <v>0</v>
          </cell>
          <cell r="D864">
            <v>81</v>
          </cell>
          <cell r="E864">
            <v>0</v>
          </cell>
          <cell r="F864">
            <v>0</v>
          </cell>
          <cell r="G864">
            <v>0</v>
          </cell>
          <cell r="H864">
            <v>66</v>
          </cell>
          <cell r="I864">
            <v>147</v>
          </cell>
          <cell r="K864" t="str">
            <v>Alcatel-Lucent</v>
          </cell>
          <cell r="L864">
            <v>0</v>
          </cell>
          <cell r="M864">
            <v>663</v>
          </cell>
          <cell r="N864">
            <v>0</v>
          </cell>
          <cell r="O864">
            <v>0</v>
          </cell>
          <cell r="P864">
            <v>0</v>
          </cell>
          <cell r="Q864">
            <v>439</v>
          </cell>
          <cell r="R864">
            <v>1102</v>
          </cell>
        </row>
        <row r="865">
          <cell r="B865" t="str">
            <v>Atrica</v>
          </cell>
          <cell r="C865">
            <v>0</v>
          </cell>
          <cell r="D865">
            <v>0</v>
          </cell>
          <cell r="E865">
            <v>0</v>
          </cell>
          <cell r="F865">
            <v>0</v>
          </cell>
          <cell r="G865">
            <v>3</v>
          </cell>
          <cell r="H865">
            <v>0</v>
          </cell>
          <cell r="I865">
            <v>3</v>
          </cell>
          <cell r="K865" t="str">
            <v>Atrica</v>
          </cell>
          <cell r="L865">
            <v>0</v>
          </cell>
          <cell r="M865">
            <v>0</v>
          </cell>
          <cell r="N865">
            <v>0</v>
          </cell>
          <cell r="O865">
            <v>0</v>
          </cell>
          <cell r="P865">
            <v>21</v>
          </cell>
          <cell r="Q865">
            <v>0</v>
          </cell>
          <cell r="R865">
            <v>21</v>
          </cell>
        </row>
        <row r="866">
          <cell r="B866" t="str">
            <v>Avici</v>
          </cell>
          <cell r="C866">
            <v>16</v>
          </cell>
          <cell r="D866">
            <v>0</v>
          </cell>
          <cell r="E866">
            <v>0</v>
          </cell>
          <cell r="F866">
            <v>0</v>
          </cell>
          <cell r="G866">
            <v>0</v>
          </cell>
          <cell r="H866">
            <v>0</v>
          </cell>
          <cell r="I866">
            <v>16</v>
          </cell>
          <cell r="K866" t="str">
            <v>Avici</v>
          </cell>
          <cell r="L866">
            <v>23</v>
          </cell>
          <cell r="M866">
            <v>0</v>
          </cell>
          <cell r="N866">
            <v>0</v>
          </cell>
          <cell r="O866">
            <v>0</v>
          </cell>
          <cell r="P866">
            <v>0</v>
          </cell>
          <cell r="Q866">
            <v>0</v>
          </cell>
          <cell r="R866">
            <v>23</v>
          </cell>
        </row>
        <row r="867">
          <cell r="B867" t="str">
            <v>Brocade</v>
          </cell>
          <cell r="C867">
            <v>0</v>
          </cell>
          <cell r="D867">
            <v>0</v>
          </cell>
          <cell r="E867">
            <v>0</v>
          </cell>
          <cell r="F867">
            <v>0</v>
          </cell>
          <cell r="G867">
            <v>1</v>
          </cell>
          <cell r="H867">
            <v>0</v>
          </cell>
          <cell r="I867">
            <v>1</v>
          </cell>
          <cell r="K867" t="str">
            <v>Brocade</v>
          </cell>
          <cell r="L867">
            <v>0</v>
          </cell>
          <cell r="M867">
            <v>0</v>
          </cell>
          <cell r="N867">
            <v>0</v>
          </cell>
          <cell r="O867">
            <v>0</v>
          </cell>
          <cell r="P867">
            <v>37</v>
          </cell>
          <cell r="Q867">
            <v>0</v>
          </cell>
          <cell r="R867">
            <v>37</v>
          </cell>
        </row>
        <row r="868">
          <cell r="B868" t="str">
            <v>Caspian</v>
          </cell>
          <cell r="C868">
            <v>0</v>
          </cell>
          <cell r="D868">
            <v>0</v>
          </cell>
          <cell r="E868">
            <v>0</v>
          </cell>
          <cell r="F868">
            <v>0</v>
          </cell>
          <cell r="G868">
            <v>0</v>
          </cell>
          <cell r="H868">
            <v>0</v>
          </cell>
          <cell r="I868">
            <v>0</v>
          </cell>
          <cell r="K868" t="str">
            <v>Caspian</v>
          </cell>
          <cell r="L868">
            <v>0</v>
          </cell>
          <cell r="M868">
            <v>0</v>
          </cell>
          <cell r="N868">
            <v>0</v>
          </cell>
          <cell r="O868">
            <v>0</v>
          </cell>
          <cell r="P868">
            <v>0</v>
          </cell>
          <cell r="Q868">
            <v>0</v>
          </cell>
          <cell r="R868">
            <v>0</v>
          </cell>
        </row>
        <row r="869">
          <cell r="B869" t="str">
            <v>Chiaro</v>
          </cell>
          <cell r="C869">
            <v>0</v>
          </cell>
          <cell r="D869">
            <v>0</v>
          </cell>
          <cell r="E869">
            <v>0</v>
          </cell>
          <cell r="F869">
            <v>0</v>
          </cell>
          <cell r="G869">
            <v>0</v>
          </cell>
          <cell r="H869">
            <v>0</v>
          </cell>
          <cell r="I869">
            <v>0</v>
          </cell>
          <cell r="K869" t="str">
            <v>Chiaro</v>
          </cell>
          <cell r="L869">
            <v>0</v>
          </cell>
          <cell r="M869">
            <v>0</v>
          </cell>
          <cell r="N869">
            <v>0</v>
          </cell>
          <cell r="O869">
            <v>0</v>
          </cell>
          <cell r="P869">
            <v>0</v>
          </cell>
          <cell r="Q869">
            <v>0</v>
          </cell>
          <cell r="R869">
            <v>0</v>
          </cell>
        </row>
        <row r="870">
          <cell r="B870" t="str">
            <v>Ciena</v>
          </cell>
          <cell r="C870">
            <v>0</v>
          </cell>
          <cell r="D870">
            <v>0</v>
          </cell>
          <cell r="E870">
            <v>0</v>
          </cell>
          <cell r="F870">
            <v>0</v>
          </cell>
          <cell r="G870">
            <v>0</v>
          </cell>
          <cell r="H870">
            <v>13</v>
          </cell>
          <cell r="I870">
            <v>13</v>
          </cell>
          <cell r="K870" t="str">
            <v>Ciena</v>
          </cell>
          <cell r="L870">
            <v>0</v>
          </cell>
          <cell r="M870">
            <v>0</v>
          </cell>
          <cell r="N870">
            <v>0</v>
          </cell>
          <cell r="O870">
            <v>0</v>
          </cell>
          <cell r="P870">
            <v>0</v>
          </cell>
          <cell r="Q870">
            <v>171</v>
          </cell>
          <cell r="R870">
            <v>171</v>
          </cell>
        </row>
        <row r="871">
          <cell r="B871" t="str">
            <v>Cisco</v>
          </cell>
          <cell r="C871">
            <v>114</v>
          </cell>
          <cell r="D871">
            <v>163</v>
          </cell>
          <cell r="E871">
            <v>39</v>
          </cell>
          <cell r="F871">
            <v>0</v>
          </cell>
          <cell r="G871">
            <v>161</v>
          </cell>
          <cell r="H871">
            <v>20</v>
          </cell>
          <cell r="I871">
            <v>497</v>
          </cell>
          <cell r="K871" t="str">
            <v>Cisco</v>
          </cell>
          <cell r="L871">
            <v>295</v>
          </cell>
          <cell r="M871">
            <v>3232</v>
          </cell>
          <cell r="N871">
            <v>1307</v>
          </cell>
          <cell r="O871">
            <v>0</v>
          </cell>
          <cell r="P871">
            <v>5642</v>
          </cell>
          <cell r="Q871">
            <v>87</v>
          </cell>
          <cell r="R871">
            <v>10563</v>
          </cell>
        </row>
        <row r="872">
          <cell r="B872" t="str">
            <v>Cosine</v>
          </cell>
          <cell r="C872">
            <v>0</v>
          </cell>
          <cell r="D872">
            <v>0</v>
          </cell>
          <cell r="E872">
            <v>0</v>
          </cell>
          <cell r="F872">
            <v>0</v>
          </cell>
          <cell r="G872">
            <v>0</v>
          </cell>
          <cell r="H872">
            <v>0</v>
          </cell>
          <cell r="I872">
            <v>0</v>
          </cell>
          <cell r="K872" t="str">
            <v>Cosine</v>
          </cell>
          <cell r="L872">
            <v>0</v>
          </cell>
          <cell r="M872">
            <v>0</v>
          </cell>
          <cell r="N872">
            <v>0</v>
          </cell>
          <cell r="O872">
            <v>0</v>
          </cell>
          <cell r="P872">
            <v>0</v>
          </cell>
          <cell r="Q872">
            <v>0</v>
          </cell>
          <cell r="R872">
            <v>0</v>
          </cell>
        </row>
        <row r="873">
          <cell r="B873" t="str">
            <v>ECI Telecom</v>
          </cell>
          <cell r="C873">
            <v>0</v>
          </cell>
          <cell r="D873">
            <v>3</v>
          </cell>
          <cell r="E873">
            <v>0</v>
          </cell>
          <cell r="F873">
            <v>0</v>
          </cell>
          <cell r="G873">
            <v>0</v>
          </cell>
          <cell r="H873">
            <v>0</v>
          </cell>
          <cell r="I873">
            <v>3</v>
          </cell>
          <cell r="K873" t="str">
            <v>ECI Telecom</v>
          </cell>
          <cell r="L873">
            <v>0</v>
          </cell>
          <cell r="M873">
            <v>422</v>
          </cell>
          <cell r="N873">
            <v>0</v>
          </cell>
          <cell r="O873">
            <v>0</v>
          </cell>
          <cell r="P873">
            <v>0</v>
          </cell>
          <cell r="Q873">
            <v>0</v>
          </cell>
          <cell r="R873">
            <v>422</v>
          </cell>
        </row>
        <row r="874">
          <cell r="B874" t="str">
            <v>Equipe</v>
          </cell>
          <cell r="C874">
            <v>0</v>
          </cell>
          <cell r="D874">
            <v>0</v>
          </cell>
          <cell r="E874">
            <v>0</v>
          </cell>
          <cell r="F874">
            <v>0</v>
          </cell>
          <cell r="G874">
            <v>0</v>
          </cell>
          <cell r="H874">
            <v>0</v>
          </cell>
          <cell r="I874">
            <v>0</v>
          </cell>
          <cell r="K874" t="str">
            <v>Equipe</v>
          </cell>
          <cell r="L874">
            <v>0</v>
          </cell>
          <cell r="M874">
            <v>0</v>
          </cell>
          <cell r="N874">
            <v>0</v>
          </cell>
          <cell r="O874">
            <v>0</v>
          </cell>
          <cell r="P874">
            <v>0</v>
          </cell>
          <cell r="Q874">
            <v>0</v>
          </cell>
          <cell r="R874">
            <v>0</v>
          </cell>
        </row>
        <row r="875">
          <cell r="B875" t="str">
            <v>Ericsson</v>
          </cell>
          <cell r="C875">
            <v>0</v>
          </cell>
          <cell r="D875">
            <v>0</v>
          </cell>
          <cell r="E875">
            <v>23</v>
          </cell>
          <cell r="F875">
            <v>0</v>
          </cell>
          <cell r="G875">
            <v>0</v>
          </cell>
          <cell r="H875">
            <v>25</v>
          </cell>
          <cell r="I875">
            <v>48</v>
          </cell>
          <cell r="K875" t="str">
            <v>Ericsson</v>
          </cell>
          <cell r="L875">
            <v>0</v>
          </cell>
          <cell r="M875">
            <v>0</v>
          </cell>
          <cell r="N875">
            <v>250</v>
          </cell>
          <cell r="O875">
            <v>0</v>
          </cell>
          <cell r="P875">
            <v>0</v>
          </cell>
          <cell r="Q875">
            <v>126</v>
          </cell>
          <cell r="R875">
            <v>376</v>
          </cell>
        </row>
        <row r="876">
          <cell r="B876" t="str">
            <v>Extreme</v>
          </cell>
          <cell r="C876">
            <v>0</v>
          </cell>
          <cell r="D876">
            <v>0</v>
          </cell>
          <cell r="E876">
            <v>0</v>
          </cell>
          <cell r="F876">
            <v>0</v>
          </cell>
          <cell r="G876">
            <v>4</v>
          </cell>
          <cell r="H876">
            <v>0</v>
          </cell>
          <cell r="I876">
            <v>4</v>
          </cell>
          <cell r="K876" t="str">
            <v>Extreme</v>
          </cell>
          <cell r="L876">
            <v>0</v>
          </cell>
          <cell r="M876">
            <v>0</v>
          </cell>
          <cell r="N876">
            <v>0</v>
          </cell>
          <cell r="O876">
            <v>0</v>
          </cell>
          <cell r="P876">
            <v>151</v>
          </cell>
          <cell r="Q876">
            <v>0</v>
          </cell>
          <cell r="R876">
            <v>151</v>
          </cell>
        </row>
        <row r="877">
          <cell r="B877" t="str">
            <v>Force10</v>
          </cell>
          <cell r="C877">
            <v>0</v>
          </cell>
          <cell r="D877">
            <v>0</v>
          </cell>
          <cell r="E877">
            <v>0</v>
          </cell>
          <cell r="F877">
            <v>0</v>
          </cell>
          <cell r="G877">
            <v>2</v>
          </cell>
          <cell r="H877">
            <v>0</v>
          </cell>
          <cell r="I877">
            <v>2</v>
          </cell>
          <cell r="K877" t="str">
            <v>Force10</v>
          </cell>
          <cell r="L877">
            <v>0</v>
          </cell>
          <cell r="M877">
            <v>0</v>
          </cell>
          <cell r="N877">
            <v>0</v>
          </cell>
          <cell r="O877">
            <v>0</v>
          </cell>
          <cell r="P877">
            <v>13</v>
          </cell>
          <cell r="Q877">
            <v>0</v>
          </cell>
          <cell r="R877">
            <v>13</v>
          </cell>
        </row>
        <row r="878">
          <cell r="B878" t="str">
            <v>Fujitsu</v>
          </cell>
          <cell r="C878">
            <v>0</v>
          </cell>
          <cell r="D878">
            <v>0</v>
          </cell>
          <cell r="E878">
            <v>0</v>
          </cell>
          <cell r="F878">
            <v>0</v>
          </cell>
          <cell r="G878">
            <v>0</v>
          </cell>
          <cell r="H878">
            <v>0</v>
          </cell>
          <cell r="I878">
            <v>0</v>
          </cell>
          <cell r="K878" t="str">
            <v>Fujitsu</v>
          </cell>
          <cell r="L878">
            <v>0</v>
          </cell>
          <cell r="M878">
            <v>0</v>
          </cell>
          <cell r="N878">
            <v>0</v>
          </cell>
          <cell r="O878">
            <v>0</v>
          </cell>
          <cell r="P878">
            <v>0</v>
          </cell>
          <cell r="Q878">
            <v>0</v>
          </cell>
          <cell r="R878">
            <v>0</v>
          </cell>
        </row>
        <row r="879">
          <cell r="B879" t="str">
            <v>Hammerhead Systems</v>
          </cell>
          <cell r="C879">
            <v>0</v>
          </cell>
          <cell r="D879">
            <v>0</v>
          </cell>
          <cell r="E879">
            <v>0</v>
          </cell>
          <cell r="F879">
            <v>0</v>
          </cell>
          <cell r="G879">
            <v>0</v>
          </cell>
          <cell r="H879">
            <v>0</v>
          </cell>
          <cell r="I879">
            <v>0</v>
          </cell>
          <cell r="K879" t="str">
            <v>Hammerhead Systems</v>
          </cell>
          <cell r="L879">
            <v>0</v>
          </cell>
          <cell r="M879">
            <v>0</v>
          </cell>
          <cell r="N879">
            <v>0</v>
          </cell>
          <cell r="O879">
            <v>0</v>
          </cell>
          <cell r="P879">
            <v>0</v>
          </cell>
          <cell r="Q879">
            <v>0</v>
          </cell>
          <cell r="R879">
            <v>0</v>
          </cell>
        </row>
        <row r="880">
          <cell r="B880" t="str">
            <v>Hitachi</v>
          </cell>
          <cell r="C880">
            <v>0</v>
          </cell>
          <cell r="D880">
            <v>0</v>
          </cell>
          <cell r="E880">
            <v>0</v>
          </cell>
          <cell r="F880">
            <v>0</v>
          </cell>
          <cell r="H880">
            <v>0</v>
          </cell>
          <cell r="I880">
            <v>0</v>
          </cell>
          <cell r="K880" t="str">
            <v>Hitachi</v>
          </cell>
          <cell r="L880">
            <v>0</v>
          </cell>
          <cell r="M880">
            <v>0</v>
          </cell>
          <cell r="N880">
            <v>0</v>
          </cell>
          <cell r="O880">
            <v>0</v>
          </cell>
          <cell r="P880">
            <v>0</v>
          </cell>
          <cell r="Q880">
            <v>0</v>
          </cell>
          <cell r="R880">
            <v>0</v>
          </cell>
        </row>
        <row r="881">
          <cell r="B881" t="str">
            <v>Hitachi Cable</v>
          </cell>
          <cell r="C881">
            <v>0</v>
          </cell>
          <cell r="D881">
            <v>0</v>
          </cell>
          <cell r="E881">
            <v>0</v>
          </cell>
          <cell r="F881">
            <v>0</v>
          </cell>
          <cell r="G881">
            <v>0</v>
          </cell>
          <cell r="H881">
            <v>0</v>
          </cell>
          <cell r="I881">
            <v>0</v>
          </cell>
          <cell r="K881" t="str">
            <v>Hitachi Cable</v>
          </cell>
          <cell r="L881">
            <v>0</v>
          </cell>
          <cell r="M881">
            <v>0</v>
          </cell>
          <cell r="N881">
            <v>0</v>
          </cell>
          <cell r="O881">
            <v>0</v>
          </cell>
          <cell r="P881">
            <v>0</v>
          </cell>
          <cell r="Q881">
            <v>0</v>
          </cell>
          <cell r="R881">
            <v>0</v>
          </cell>
        </row>
        <row r="882">
          <cell r="B882" t="str">
            <v>Huawei</v>
          </cell>
          <cell r="C882">
            <v>0</v>
          </cell>
          <cell r="D882">
            <v>0</v>
          </cell>
          <cell r="E882">
            <v>0</v>
          </cell>
          <cell r="F882">
            <v>0</v>
          </cell>
          <cell r="G882">
            <v>3</v>
          </cell>
          <cell r="H882">
            <v>0</v>
          </cell>
          <cell r="I882">
            <v>3</v>
          </cell>
          <cell r="K882" t="str">
            <v>Huawei</v>
          </cell>
          <cell r="L882">
            <v>0</v>
          </cell>
          <cell r="M882">
            <v>0</v>
          </cell>
          <cell r="N882">
            <v>0</v>
          </cell>
          <cell r="O882">
            <v>0</v>
          </cell>
          <cell r="P882">
            <v>2113</v>
          </cell>
          <cell r="Q882">
            <v>0</v>
          </cell>
          <cell r="R882">
            <v>2113</v>
          </cell>
        </row>
        <row r="883">
          <cell r="B883" t="str">
            <v>Hyperchip</v>
          </cell>
          <cell r="C883">
            <v>0</v>
          </cell>
          <cell r="D883">
            <v>0</v>
          </cell>
          <cell r="E883">
            <v>0</v>
          </cell>
          <cell r="F883">
            <v>0</v>
          </cell>
          <cell r="G883">
            <v>0</v>
          </cell>
          <cell r="H883">
            <v>0</v>
          </cell>
          <cell r="I883">
            <v>0</v>
          </cell>
          <cell r="K883" t="str">
            <v>Hyperchip</v>
          </cell>
          <cell r="L883">
            <v>0</v>
          </cell>
          <cell r="M883">
            <v>0</v>
          </cell>
          <cell r="N883">
            <v>0</v>
          </cell>
          <cell r="O883">
            <v>0</v>
          </cell>
          <cell r="P883">
            <v>0</v>
          </cell>
          <cell r="Q883">
            <v>0</v>
          </cell>
          <cell r="R883">
            <v>0</v>
          </cell>
        </row>
        <row r="884">
          <cell r="B884" t="str">
            <v>Juniper</v>
          </cell>
          <cell r="C884">
            <v>68</v>
          </cell>
          <cell r="D884">
            <v>28</v>
          </cell>
          <cell r="E884">
            <v>32</v>
          </cell>
          <cell r="F884">
            <v>0</v>
          </cell>
          <cell r="G884">
            <v>0</v>
          </cell>
          <cell r="H884">
            <v>0</v>
          </cell>
          <cell r="I884">
            <v>128</v>
          </cell>
          <cell r="K884" t="str">
            <v>Juniper</v>
          </cell>
          <cell r="L884">
            <v>118</v>
          </cell>
          <cell r="M884">
            <v>674</v>
          </cell>
          <cell r="N884">
            <v>238</v>
          </cell>
          <cell r="O884">
            <v>0</v>
          </cell>
          <cell r="P884">
            <v>0</v>
          </cell>
          <cell r="Q884">
            <v>0</v>
          </cell>
          <cell r="R884">
            <v>1030</v>
          </cell>
        </row>
        <row r="885">
          <cell r="B885" t="str">
            <v>Laurel Networks</v>
          </cell>
          <cell r="C885">
            <v>0</v>
          </cell>
          <cell r="D885">
            <v>0</v>
          </cell>
          <cell r="E885">
            <v>0</v>
          </cell>
          <cell r="F885">
            <v>0</v>
          </cell>
          <cell r="G885">
            <v>0</v>
          </cell>
          <cell r="H885">
            <v>0</v>
          </cell>
          <cell r="I885">
            <v>0</v>
          </cell>
          <cell r="K885" t="str">
            <v>Laurel Networks</v>
          </cell>
          <cell r="L885">
            <v>0</v>
          </cell>
          <cell r="M885">
            <v>0</v>
          </cell>
          <cell r="N885">
            <v>0</v>
          </cell>
          <cell r="O885">
            <v>0</v>
          </cell>
          <cell r="P885">
            <v>0</v>
          </cell>
          <cell r="Q885">
            <v>0</v>
          </cell>
          <cell r="R885">
            <v>0</v>
          </cell>
        </row>
        <row r="886">
          <cell r="B886" t="str">
            <v>Lucent</v>
          </cell>
          <cell r="C886">
            <v>0</v>
          </cell>
          <cell r="D886">
            <v>0</v>
          </cell>
          <cell r="E886">
            <v>0</v>
          </cell>
          <cell r="F886">
            <v>0</v>
          </cell>
          <cell r="G886">
            <v>0</v>
          </cell>
          <cell r="H886">
            <v>0</v>
          </cell>
          <cell r="I886">
            <v>0</v>
          </cell>
          <cell r="K886" t="str">
            <v>Lucent</v>
          </cell>
          <cell r="L886">
            <v>0</v>
          </cell>
          <cell r="M886">
            <v>0</v>
          </cell>
          <cell r="N886">
            <v>0</v>
          </cell>
          <cell r="O886">
            <v>0</v>
          </cell>
          <cell r="P886">
            <v>0</v>
          </cell>
          <cell r="Q886">
            <v>0</v>
          </cell>
          <cell r="R886">
            <v>0</v>
          </cell>
        </row>
        <row r="887">
          <cell r="B887" t="str">
            <v>NEC</v>
          </cell>
          <cell r="C887">
            <v>0</v>
          </cell>
          <cell r="D887">
            <v>0</v>
          </cell>
          <cell r="E887">
            <v>0</v>
          </cell>
          <cell r="F887">
            <v>0</v>
          </cell>
          <cell r="G887">
            <v>0</v>
          </cell>
          <cell r="H887">
            <v>0</v>
          </cell>
          <cell r="I887">
            <v>0</v>
          </cell>
          <cell r="K887" t="str">
            <v>NEC</v>
          </cell>
          <cell r="L887">
            <v>0</v>
          </cell>
          <cell r="M887">
            <v>0</v>
          </cell>
          <cell r="N887">
            <v>0</v>
          </cell>
          <cell r="O887">
            <v>0</v>
          </cell>
          <cell r="P887">
            <v>0</v>
          </cell>
          <cell r="Q887">
            <v>0</v>
          </cell>
          <cell r="R887">
            <v>0</v>
          </cell>
        </row>
        <row r="888">
          <cell r="B888" t="str">
            <v>Nokia Siemens Networks</v>
          </cell>
          <cell r="C888">
            <v>0</v>
          </cell>
          <cell r="D888">
            <v>0</v>
          </cell>
          <cell r="E888">
            <v>0</v>
          </cell>
          <cell r="F888">
            <v>0</v>
          </cell>
          <cell r="G888">
            <v>0</v>
          </cell>
          <cell r="H888">
            <v>0</v>
          </cell>
          <cell r="I888">
            <v>0</v>
          </cell>
          <cell r="K888" t="str">
            <v>Nokia Siemens Networks</v>
          </cell>
          <cell r="L888">
            <v>0</v>
          </cell>
          <cell r="M888">
            <v>0</v>
          </cell>
          <cell r="N888">
            <v>0</v>
          </cell>
          <cell r="O888">
            <v>0</v>
          </cell>
          <cell r="P888">
            <v>0</v>
          </cell>
          <cell r="Q888">
            <v>0</v>
          </cell>
          <cell r="R888">
            <v>0</v>
          </cell>
        </row>
        <row r="889">
          <cell r="B889" t="str">
            <v>Nortel</v>
          </cell>
          <cell r="C889">
            <v>0</v>
          </cell>
          <cell r="D889">
            <v>0</v>
          </cell>
          <cell r="E889">
            <v>1</v>
          </cell>
          <cell r="F889">
            <v>0</v>
          </cell>
          <cell r="G889">
            <v>7</v>
          </cell>
          <cell r="H889">
            <v>23</v>
          </cell>
          <cell r="I889">
            <v>31</v>
          </cell>
          <cell r="K889" t="str">
            <v>Nortel</v>
          </cell>
          <cell r="L889">
            <v>0</v>
          </cell>
          <cell r="M889">
            <v>0</v>
          </cell>
          <cell r="N889">
            <v>6</v>
          </cell>
          <cell r="O889">
            <v>0</v>
          </cell>
          <cell r="P889">
            <v>242</v>
          </cell>
          <cell r="Q889">
            <v>104</v>
          </cell>
          <cell r="R889">
            <v>352</v>
          </cell>
        </row>
        <row r="890">
          <cell r="B890" t="str">
            <v>Procket</v>
          </cell>
          <cell r="C890">
            <v>0</v>
          </cell>
          <cell r="D890">
            <v>0</v>
          </cell>
          <cell r="E890">
            <v>0</v>
          </cell>
          <cell r="F890">
            <v>0</v>
          </cell>
          <cell r="G890">
            <v>0</v>
          </cell>
          <cell r="H890">
            <v>0</v>
          </cell>
          <cell r="I890">
            <v>0</v>
          </cell>
          <cell r="K890" t="str">
            <v>Procket</v>
          </cell>
          <cell r="L890">
            <v>0</v>
          </cell>
          <cell r="M890">
            <v>0</v>
          </cell>
          <cell r="N890">
            <v>0</v>
          </cell>
          <cell r="O890">
            <v>0</v>
          </cell>
          <cell r="P890">
            <v>0</v>
          </cell>
          <cell r="Q890">
            <v>0</v>
          </cell>
          <cell r="R890">
            <v>0</v>
          </cell>
        </row>
        <row r="891">
          <cell r="B891" t="str">
            <v>Quarry</v>
          </cell>
          <cell r="C891">
            <v>0</v>
          </cell>
          <cell r="D891">
            <v>0</v>
          </cell>
          <cell r="E891">
            <v>0</v>
          </cell>
          <cell r="F891">
            <v>0</v>
          </cell>
          <cell r="G891">
            <v>0</v>
          </cell>
          <cell r="H891">
            <v>0</v>
          </cell>
          <cell r="I891">
            <v>0</v>
          </cell>
          <cell r="K891" t="str">
            <v>Quarry</v>
          </cell>
          <cell r="L891">
            <v>0</v>
          </cell>
          <cell r="M891">
            <v>0</v>
          </cell>
          <cell r="N891">
            <v>0</v>
          </cell>
          <cell r="O891">
            <v>0</v>
          </cell>
          <cell r="P891">
            <v>0</v>
          </cell>
          <cell r="Q891">
            <v>0</v>
          </cell>
          <cell r="R891">
            <v>0</v>
          </cell>
        </row>
        <row r="892">
          <cell r="B892" t="str">
            <v>Redback</v>
          </cell>
          <cell r="C892">
            <v>0</v>
          </cell>
          <cell r="D892">
            <v>0</v>
          </cell>
          <cell r="E892">
            <v>0</v>
          </cell>
          <cell r="F892">
            <v>0</v>
          </cell>
          <cell r="G892">
            <v>0</v>
          </cell>
          <cell r="H892">
            <v>0</v>
          </cell>
          <cell r="I892">
            <v>0</v>
          </cell>
          <cell r="K892" t="str">
            <v>Redback</v>
          </cell>
          <cell r="L892">
            <v>0</v>
          </cell>
          <cell r="M892">
            <v>0</v>
          </cell>
          <cell r="N892">
            <v>0</v>
          </cell>
          <cell r="O892">
            <v>0</v>
          </cell>
          <cell r="P892">
            <v>0</v>
          </cell>
          <cell r="Q892">
            <v>0</v>
          </cell>
          <cell r="R892">
            <v>0</v>
          </cell>
        </row>
        <row r="893">
          <cell r="B893" t="str">
            <v>Riverstone</v>
          </cell>
          <cell r="C893">
            <v>0</v>
          </cell>
          <cell r="D893">
            <v>0</v>
          </cell>
          <cell r="E893">
            <v>0</v>
          </cell>
          <cell r="F893">
            <v>0</v>
          </cell>
          <cell r="G893">
            <v>0</v>
          </cell>
          <cell r="H893">
            <v>0</v>
          </cell>
          <cell r="I893">
            <v>0</v>
          </cell>
          <cell r="K893" t="str">
            <v>Riverstone</v>
          </cell>
          <cell r="L893">
            <v>0</v>
          </cell>
          <cell r="M893">
            <v>0</v>
          </cell>
          <cell r="N893">
            <v>0</v>
          </cell>
          <cell r="O893">
            <v>0</v>
          </cell>
          <cell r="P893">
            <v>0</v>
          </cell>
          <cell r="Q893">
            <v>0</v>
          </cell>
          <cell r="R893">
            <v>0</v>
          </cell>
        </row>
        <row r="894">
          <cell r="B894" t="str">
            <v>Tellabs</v>
          </cell>
          <cell r="C894">
            <v>0</v>
          </cell>
          <cell r="D894">
            <v>19</v>
          </cell>
          <cell r="E894">
            <v>0</v>
          </cell>
          <cell r="F894">
            <v>0</v>
          </cell>
          <cell r="G894">
            <v>0</v>
          </cell>
          <cell r="H894">
            <v>0</v>
          </cell>
          <cell r="I894">
            <v>19</v>
          </cell>
          <cell r="K894" t="str">
            <v>Tellabs</v>
          </cell>
          <cell r="L894">
            <v>0</v>
          </cell>
          <cell r="M894">
            <v>199</v>
          </cell>
          <cell r="N894">
            <v>0</v>
          </cell>
          <cell r="O894">
            <v>0</v>
          </cell>
          <cell r="P894">
            <v>0</v>
          </cell>
          <cell r="Q894">
            <v>0</v>
          </cell>
          <cell r="R894">
            <v>199</v>
          </cell>
        </row>
        <row r="895">
          <cell r="B895" t="str">
            <v>ZTE</v>
          </cell>
          <cell r="C895">
            <v>0</v>
          </cell>
          <cell r="D895">
            <v>0</v>
          </cell>
          <cell r="E895">
            <v>0</v>
          </cell>
          <cell r="F895">
            <v>0</v>
          </cell>
          <cell r="G895">
            <v>0</v>
          </cell>
          <cell r="H895">
            <v>0</v>
          </cell>
          <cell r="I895">
            <v>0</v>
          </cell>
          <cell r="K895" t="str">
            <v>ZTE</v>
          </cell>
          <cell r="L895">
            <v>0</v>
          </cell>
          <cell r="M895">
            <v>0</v>
          </cell>
          <cell r="N895">
            <v>0</v>
          </cell>
          <cell r="O895">
            <v>0</v>
          </cell>
          <cell r="P895">
            <v>0</v>
          </cell>
          <cell r="Q895">
            <v>0</v>
          </cell>
          <cell r="R895">
            <v>0</v>
          </cell>
        </row>
        <row r="896">
          <cell r="B896" t="str">
            <v>Other</v>
          </cell>
          <cell r="C896">
            <v>0</v>
          </cell>
          <cell r="D896">
            <v>0</v>
          </cell>
          <cell r="E896">
            <v>0</v>
          </cell>
          <cell r="F896">
            <v>0</v>
          </cell>
          <cell r="G896">
            <v>0</v>
          </cell>
          <cell r="H896">
            <v>0</v>
          </cell>
          <cell r="I896">
            <v>0</v>
          </cell>
          <cell r="K896" t="str">
            <v>Other</v>
          </cell>
          <cell r="L896">
            <v>0</v>
          </cell>
          <cell r="M896">
            <v>0</v>
          </cell>
          <cell r="N896">
            <v>0</v>
          </cell>
          <cell r="O896">
            <v>0</v>
          </cell>
          <cell r="P896">
            <v>0</v>
          </cell>
          <cell r="Q896">
            <v>0</v>
          </cell>
          <cell r="R896">
            <v>0</v>
          </cell>
        </row>
        <row r="897">
          <cell r="B897" t="str">
            <v>Total</v>
          </cell>
          <cell r="C897">
            <v>198</v>
          </cell>
          <cell r="D897">
            <v>294</v>
          </cell>
          <cell r="E897">
            <v>95</v>
          </cell>
          <cell r="F897">
            <v>0</v>
          </cell>
          <cell r="G897">
            <v>181</v>
          </cell>
          <cell r="H897">
            <v>147</v>
          </cell>
          <cell r="I897">
            <v>915</v>
          </cell>
          <cell r="K897" t="str">
            <v>Total</v>
          </cell>
          <cell r="L897">
            <v>436</v>
          </cell>
          <cell r="M897">
            <v>5190</v>
          </cell>
          <cell r="N897">
            <v>1801</v>
          </cell>
          <cell r="O897">
            <v>0</v>
          </cell>
          <cell r="P897">
            <v>8219</v>
          </cell>
          <cell r="Q897">
            <v>927</v>
          </cell>
          <cell r="R897">
            <v>16573</v>
          </cell>
        </row>
        <row r="901">
          <cell r="B901" t="str">
            <v>Vendor</v>
          </cell>
          <cell r="C901" t="str">
            <v>Core IP/MPLS</v>
          </cell>
          <cell r="D901" t="str">
            <v xml:space="preserve">Edge IP/MPLS </v>
          </cell>
          <cell r="E901" t="str">
            <v>Subscriber Service Router</v>
          </cell>
          <cell r="F901" t="str">
            <v>BRAS</v>
          </cell>
          <cell r="G901" t="str">
            <v>IP/Ethernet</v>
          </cell>
          <cell r="H901" t="str">
            <v>ATM/MPLS</v>
          </cell>
          <cell r="I901" t="str">
            <v>Total IPS</v>
          </cell>
          <cell r="K901" t="str">
            <v>Vendor</v>
          </cell>
          <cell r="L901" t="str">
            <v>Core IP/MPLS</v>
          </cell>
          <cell r="M901" t="str">
            <v>Edge IP/MPLS</v>
          </cell>
          <cell r="N901" t="str">
            <v>Subscriber Service Router</v>
          </cell>
          <cell r="O901" t="str">
            <v>BRAS</v>
          </cell>
          <cell r="P901" t="str">
            <v>IP/Ethernet</v>
          </cell>
          <cell r="Q901" t="str">
            <v>ATM/MPLS</v>
          </cell>
          <cell r="R901" t="str">
            <v>Total IPS</v>
          </cell>
        </row>
        <row r="902">
          <cell r="B902" t="str">
            <v>Alaxala Networks</v>
          </cell>
          <cell r="C902">
            <v>0</v>
          </cell>
          <cell r="D902">
            <v>0</v>
          </cell>
          <cell r="E902">
            <v>0</v>
          </cell>
          <cell r="F902">
            <v>0</v>
          </cell>
          <cell r="G902">
            <v>0</v>
          </cell>
          <cell r="H902">
            <v>0</v>
          </cell>
          <cell r="I902">
            <v>0</v>
          </cell>
          <cell r="K902" t="str">
            <v>Alaxala Networks</v>
          </cell>
          <cell r="L902">
            <v>0</v>
          </cell>
          <cell r="M902">
            <v>0</v>
          </cell>
          <cell r="N902">
            <v>0</v>
          </cell>
          <cell r="O902">
            <v>0</v>
          </cell>
          <cell r="P902">
            <v>0</v>
          </cell>
          <cell r="Q902">
            <v>0</v>
          </cell>
          <cell r="R902">
            <v>0</v>
          </cell>
        </row>
        <row r="903">
          <cell r="B903" t="str">
            <v>Alcatel-Lucent</v>
          </cell>
          <cell r="C903">
            <v>0</v>
          </cell>
          <cell r="D903">
            <v>59</v>
          </cell>
          <cell r="E903">
            <v>0</v>
          </cell>
          <cell r="F903">
            <v>0</v>
          </cell>
          <cell r="G903">
            <v>0</v>
          </cell>
          <cell r="H903">
            <v>58</v>
          </cell>
          <cell r="I903">
            <v>117</v>
          </cell>
          <cell r="K903" t="str">
            <v>Alcatel-Lucent</v>
          </cell>
          <cell r="L903">
            <v>0</v>
          </cell>
          <cell r="M903">
            <v>475</v>
          </cell>
          <cell r="N903">
            <v>0</v>
          </cell>
          <cell r="O903">
            <v>0</v>
          </cell>
          <cell r="P903">
            <v>0</v>
          </cell>
          <cell r="Q903">
            <v>394</v>
          </cell>
          <cell r="R903">
            <v>869</v>
          </cell>
        </row>
        <row r="904">
          <cell r="B904" t="str">
            <v>Atrica</v>
          </cell>
          <cell r="C904">
            <v>0</v>
          </cell>
          <cell r="D904">
            <v>0</v>
          </cell>
          <cell r="E904">
            <v>0</v>
          </cell>
          <cell r="F904">
            <v>0</v>
          </cell>
          <cell r="G904">
            <v>3</v>
          </cell>
          <cell r="H904">
            <v>0</v>
          </cell>
          <cell r="I904">
            <v>3</v>
          </cell>
          <cell r="K904" t="str">
            <v>Atrica</v>
          </cell>
          <cell r="L904">
            <v>0</v>
          </cell>
          <cell r="M904">
            <v>0</v>
          </cell>
          <cell r="N904">
            <v>0</v>
          </cell>
          <cell r="O904">
            <v>0</v>
          </cell>
          <cell r="P904">
            <v>21</v>
          </cell>
          <cell r="Q904">
            <v>0</v>
          </cell>
          <cell r="R904">
            <v>21</v>
          </cell>
        </row>
        <row r="905">
          <cell r="B905" t="str">
            <v>Avici</v>
          </cell>
          <cell r="C905">
            <v>14</v>
          </cell>
          <cell r="D905">
            <v>0</v>
          </cell>
          <cell r="E905">
            <v>0</v>
          </cell>
          <cell r="F905">
            <v>0</v>
          </cell>
          <cell r="G905">
            <v>0</v>
          </cell>
          <cell r="H905">
            <v>0</v>
          </cell>
          <cell r="I905">
            <v>14</v>
          </cell>
          <cell r="K905" t="str">
            <v>Avici</v>
          </cell>
          <cell r="L905">
            <v>20</v>
          </cell>
          <cell r="M905">
            <v>0</v>
          </cell>
          <cell r="N905">
            <v>0</v>
          </cell>
          <cell r="O905">
            <v>0</v>
          </cell>
          <cell r="P905">
            <v>0</v>
          </cell>
          <cell r="Q905">
            <v>0</v>
          </cell>
          <cell r="R905">
            <v>20</v>
          </cell>
        </row>
        <row r="906">
          <cell r="B906" t="str">
            <v>Brocade</v>
          </cell>
          <cell r="C906">
            <v>0</v>
          </cell>
          <cell r="D906">
            <v>0</v>
          </cell>
          <cell r="E906">
            <v>0</v>
          </cell>
          <cell r="F906">
            <v>0</v>
          </cell>
          <cell r="G906">
            <v>9</v>
          </cell>
          <cell r="H906">
            <v>0</v>
          </cell>
          <cell r="I906">
            <v>9</v>
          </cell>
          <cell r="K906" t="str">
            <v>Brocade</v>
          </cell>
          <cell r="L906">
            <v>0</v>
          </cell>
          <cell r="M906">
            <v>0</v>
          </cell>
          <cell r="N906">
            <v>0</v>
          </cell>
          <cell r="O906">
            <v>0</v>
          </cell>
          <cell r="P906">
            <v>333</v>
          </cell>
          <cell r="Q906">
            <v>0</v>
          </cell>
          <cell r="R906">
            <v>333</v>
          </cell>
        </row>
        <row r="907">
          <cell r="B907" t="str">
            <v>Caspian</v>
          </cell>
          <cell r="C907">
            <v>0</v>
          </cell>
          <cell r="D907">
            <v>0</v>
          </cell>
          <cell r="E907">
            <v>0</v>
          </cell>
          <cell r="F907">
            <v>0</v>
          </cell>
          <cell r="G907">
            <v>0</v>
          </cell>
          <cell r="H907">
            <v>0</v>
          </cell>
          <cell r="I907">
            <v>0</v>
          </cell>
          <cell r="K907" t="str">
            <v>Caspian</v>
          </cell>
          <cell r="L907">
            <v>0</v>
          </cell>
          <cell r="M907">
            <v>0</v>
          </cell>
          <cell r="N907">
            <v>0</v>
          </cell>
          <cell r="O907">
            <v>0</v>
          </cell>
          <cell r="P907">
            <v>0</v>
          </cell>
          <cell r="Q907">
            <v>0</v>
          </cell>
          <cell r="R907">
            <v>0</v>
          </cell>
        </row>
        <row r="908">
          <cell r="B908" t="str">
            <v>Chiaro</v>
          </cell>
          <cell r="C908">
            <v>0</v>
          </cell>
          <cell r="D908">
            <v>0</v>
          </cell>
          <cell r="E908">
            <v>0</v>
          </cell>
          <cell r="F908">
            <v>0</v>
          </cell>
          <cell r="G908">
            <v>0</v>
          </cell>
          <cell r="H908">
            <v>0</v>
          </cell>
          <cell r="I908">
            <v>0</v>
          </cell>
          <cell r="K908" t="str">
            <v>Chiaro</v>
          </cell>
          <cell r="L908">
            <v>0</v>
          </cell>
          <cell r="M908">
            <v>0</v>
          </cell>
          <cell r="N908">
            <v>0</v>
          </cell>
          <cell r="O908">
            <v>0</v>
          </cell>
          <cell r="P908">
            <v>0</v>
          </cell>
          <cell r="Q908">
            <v>0</v>
          </cell>
          <cell r="R908">
            <v>0</v>
          </cell>
        </row>
        <row r="909">
          <cell r="B909" t="str">
            <v>Ciena</v>
          </cell>
          <cell r="C909">
            <v>0</v>
          </cell>
          <cell r="D909">
            <v>0</v>
          </cell>
          <cell r="E909">
            <v>0</v>
          </cell>
          <cell r="F909">
            <v>0</v>
          </cell>
          <cell r="G909">
            <v>0</v>
          </cell>
          <cell r="H909">
            <v>5</v>
          </cell>
          <cell r="I909">
            <v>5</v>
          </cell>
          <cell r="K909" t="str">
            <v>Ciena</v>
          </cell>
          <cell r="L909">
            <v>0</v>
          </cell>
          <cell r="M909">
            <v>0</v>
          </cell>
          <cell r="N909">
            <v>0</v>
          </cell>
          <cell r="O909">
            <v>0</v>
          </cell>
          <cell r="P909">
            <v>0</v>
          </cell>
          <cell r="Q909">
            <v>68</v>
          </cell>
          <cell r="R909">
            <v>68</v>
          </cell>
        </row>
        <row r="910">
          <cell r="B910" t="str">
            <v>Cisco</v>
          </cell>
          <cell r="C910">
            <v>136</v>
          </cell>
          <cell r="D910">
            <v>203</v>
          </cell>
          <cell r="E910">
            <v>43</v>
          </cell>
          <cell r="F910">
            <v>0</v>
          </cell>
          <cell r="G910">
            <v>165</v>
          </cell>
          <cell r="H910">
            <v>19</v>
          </cell>
          <cell r="I910">
            <v>566</v>
          </cell>
          <cell r="K910" t="str">
            <v>Cisco</v>
          </cell>
          <cell r="L910">
            <v>354</v>
          </cell>
          <cell r="M910">
            <v>4016</v>
          </cell>
          <cell r="N910">
            <v>1440</v>
          </cell>
          <cell r="O910">
            <v>0</v>
          </cell>
          <cell r="P910">
            <v>5769</v>
          </cell>
          <cell r="Q910">
            <v>83</v>
          </cell>
          <cell r="R910">
            <v>11662</v>
          </cell>
        </row>
        <row r="911">
          <cell r="B911" t="str">
            <v>Cosine</v>
          </cell>
          <cell r="C911">
            <v>0</v>
          </cell>
          <cell r="D911">
            <v>0</v>
          </cell>
          <cell r="E911">
            <v>0</v>
          </cell>
          <cell r="F911">
            <v>0</v>
          </cell>
          <cell r="G911">
            <v>0</v>
          </cell>
          <cell r="H911">
            <v>0</v>
          </cell>
          <cell r="I911">
            <v>0</v>
          </cell>
          <cell r="K911" t="str">
            <v>Cosine</v>
          </cell>
          <cell r="L911">
            <v>0</v>
          </cell>
          <cell r="M911">
            <v>0</v>
          </cell>
          <cell r="N911">
            <v>0</v>
          </cell>
          <cell r="O911">
            <v>0</v>
          </cell>
          <cell r="P911">
            <v>0</v>
          </cell>
          <cell r="Q911">
            <v>0</v>
          </cell>
          <cell r="R911">
            <v>0</v>
          </cell>
        </row>
        <row r="912">
          <cell r="B912" t="str">
            <v>ECI Telecom</v>
          </cell>
          <cell r="C912">
            <v>0</v>
          </cell>
          <cell r="D912">
            <v>2</v>
          </cell>
          <cell r="E912">
            <v>0</v>
          </cell>
          <cell r="F912">
            <v>0</v>
          </cell>
          <cell r="G912">
            <v>0</v>
          </cell>
          <cell r="H912">
            <v>0</v>
          </cell>
          <cell r="I912">
            <v>2</v>
          </cell>
          <cell r="K912" t="str">
            <v>ECI Telecom</v>
          </cell>
          <cell r="L912">
            <v>0</v>
          </cell>
          <cell r="M912">
            <v>310</v>
          </cell>
          <cell r="N912">
            <v>0</v>
          </cell>
          <cell r="O912">
            <v>0</v>
          </cell>
          <cell r="P912">
            <v>0</v>
          </cell>
          <cell r="Q912">
            <v>0</v>
          </cell>
          <cell r="R912">
            <v>310</v>
          </cell>
        </row>
        <row r="913">
          <cell r="B913" t="str">
            <v>Equipe</v>
          </cell>
          <cell r="C913">
            <v>0</v>
          </cell>
          <cell r="D913">
            <v>0</v>
          </cell>
          <cell r="E913">
            <v>0</v>
          </cell>
          <cell r="F913">
            <v>0</v>
          </cell>
          <cell r="G913">
            <v>0</v>
          </cell>
          <cell r="H913">
            <v>0</v>
          </cell>
          <cell r="I913">
            <v>0</v>
          </cell>
          <cell r="K913" t="str">
            <v>Equipe</v>
          </cell>
          <cell r="L913">
            <v>0</v>
          </cell>
          <cell r="M913">
            <v>0</v>
          </cell>
          <cell r="N913">
            <v>0</v>
          </cell>
          <cell r="O913">
            <v>0</v>
          </cell>
          <cell r="P913">
            <v>0</v>
          </cell>
          <cell r="Q913">
            <v>0</v>
          </cell>
          <cell r="R913">
            <v>0</v>
          </cell>
        </row>
        <row r="914">
          <cell r="B914" t="str">
            <v>Ericsson</v>
          </cell>
          <cell r="C914">
            <v>0</v>
          </cell>
          <cell r="D914">
            <v>0</v>
          </cell>
          <cell r="E914">
            <v>22</v>
          </cell>
          <cell r="F914">
            <v>0</v>
          </cell>
          <cell r="G914">
            <v>0</v>
          </cell>
          <cell r="H914">
            <v>34</v>
          </cell>
          <cell r="I914">
            <v>56</v>
          </cell>
          <cell r="K914" t="str">
            <v>Ericsson</v>
          </cell>
          <cell r="L914">
            <v>0</v>
          </cell>
          <cell r="M914">
            <v>0</v>
          </cell>
          <cell r="N914">
            <v>239</v>
          </cell>
          <cell r="O914">
            <v>0</v>
          </cell>
          <cell r="P914">
            <v>0</v>
          </cell>
          <cell r="Q914">
            <v>172</v>
          </cell>
          <cell r="R914">
            <v>411</v>
          </cell>
        </row>
        <row r="915">
          <cell r="B915" t="str">
            <v>Extreme</v>
          </cell>
          <cell r="C915">
            <v>0</v>
          </cell>
          <cell r="D915">
            <v>0</v>
          </cell>
          <cell r="E915">
            <v>0</v>
          </cell>
          <cell r="F915">
            <v>0</v>
          </cell>
          <cell r="G915">
            <v>4</v>
          </cell>
          <cell r="H915">
            <v>0</v>
          </cell>
          <cell r="I915">
            <v>4</v>
          </cell>
          <cell r="K915" t="str">
            <v>Extreme</v>
          </cell>
          <cell r="L915">
            <v>0</v>
          </cell>
          <cell r="M915">
            <v>0</v>
          </cell>
          <cell r="N915">
            <v>0</v>
          </cell>
          <cell r="O915">
            <v>0</v>
          </cell>
          <cell r="P915">
            <v>139</v>
          </cell>
          <cell r="Q915">
            <v>0</v>
          </cell>
          <cell r="R915">
            <v>139</v>
          </cell>
        </row>
        <row r="916">
          <cell r="B916" t="str">
            <v>Force10</v>
          </cell>
          <cell r="C916">
            <v>0</v>
          </cell>
          <cell r="D916">
            <v>0</v>
          </cell>
          <cell r="E916">
            <v>0</v>
          </cell>
          <cell r="F916">
            <v>0</v>
          </cell>
          <cell r="G916">
            <v>6</v>
          </cell>
          <cell r="H916">
            <v>0</v>
          </cell>
          <cell r="I916">
            <v>6</v>
          </cell>
          <cell r="K916" t="str">
            <v>Force10</v>
          </cell>
          <cell r="L916">
            <v>0</v>
          </cell>
          <cell r="M916">
            <v>0</v>
          </cell>
          <cell r="N916">
            <v>0</v>
          </cell>
          <cell r="O916">
            <v>0</v>
          </cell>
          <cell r="P916">
            <v>40</v>
          </cell>
          <cell r="Q916">
            <v>0</v>
          </cell>
          <cell r="R916">
            <v>40</v>
          </cell>
        </row>
        <row r="917">
          <cell r="B917" t="str">
            <v>Fujitsu</v>
          </cell>
          <cell r="C917">
            <v>0</v>
          </cell>
          <cell r="D917">
            <v>0</v>
          </cell>
          <cell r="E917">
            <v>0</v>
          </cell>
          <cell r="F917">
            <v>0</v>
          </cell>
          <cell r="G917">
            <v>0</v>
          </cell>
          <cell r="H917">
            <v>0</v>
          </cell>
          <cell r="I917">
            <v>0</v>
          </cell>
          <cell r="K917" t="str">
            <v>Fujitsu</v>
          </cell>
          <cell r="L917">
            <v>0</v>
          </cell>
          <cell r="M917">
            <v>0</v>
          </cell>
          <cell r="N917">
            <v>0</v>
          </cell>
          <cell r="O917">
            <v>0</v>
          </cell>
          <cell r="P917">
            <v>0</v>
          </cell>
          <cell r="Q917">
            <v>0</v>
          </cell>
          <cell r="R917">
            <v>0</v>
          </cell>
        </row>
        <row r="918">
          <cell r="B918" t="str">
            <v>Hammerhead Systems</v>
          </cell>
          <cell r="C918">
            <v>0</v>
          </cell>
          <cell r="D918">
            <v>0</v>
          </cell>
          <cell r="E918">
            <v>0</v>
          </cell>
          <cell r="F918">
            <v>0</v>
          </cell>
          <cell r="G918">
            <v>0</v>
          </cell>
          <cell r="H918">
            <v>0</v>
          </cell>
          <cell r="I918">
            <v>0</v>
          </cell>
          <cell r="K918" t="str">
            <v>Hammerhead Systems</v>
          </cell>
          <cell r="L918">
            <v>0</v>
          </cell>
          <cell r="M918">
            <v>0</v>
          </cell>
          <cell r="N918">
            <v>0</v>
          </cell>
          <cell r="O918">
            <v>0</v>
          </cell>
          <cell r="P918">
            <v>0</v>
          </cell>
          <cell r="Q918">
            <v>0</v>
          </cell>
          <cell r="R918">
            <v>0</v>
          </cell>
        </row>
        <row r="919">
          <cell r="B919" t="str">
            <v>Hitachi</v>
          </cell>
          <cell r="C919">
            <v>0</v>
          </cell>
          <cell r="D919">
            <v>0</v>
          </cell>
          <cell r="E919">
            <v>0</v>
          </cell>
          <cell r="F919">
            <v>0</v>
          </cell>
          <cell r="G919">
            <v>0</v>
          </cell>
          <cell r="H919">
            <v>0</v>
          </cell>
          <cell r="I919">
            <v>0</v>
          </cell>
          <cell r="K919" t="str">
            <v>Hitachi</v>
          </cell>
          <cell r="L919">
            <v>0</v>
          </cell>
          <cell r="M919">
            <v>0</v>
          </cell>
          <cell r="N919">
            <v>0</v>
          </cell>
          <cell r="O919">
            <v>0</v>
          </cell>
          <cell r="P919">
            <v>0</v>
          </cell>
          <cell r="Q919">
            <v>0</v>
          </cell>
          <cell r="R919">
            <v>0</v>
          </cell>
        </row>
        <row r="920">
          <cell r="B920" t="str">
            <v>Hitachi Cable</v>
          </cell>
          <cell r="C920">
            <v>0</v>
          </cell>
          <cell r="D920">
            <v>0</v>
          </cell>
          <cell r="E920">
            <v>0</v>
          </cell>
          <cell r="F920">
            <v>0</v>
          </cell>
          <cell r="G920">
            <v>0</v>
          </cell>
          <cell r="H920">
            <v>0</v>
          </cell>
          <cell r="I920">
            <v>0</v>
          </cell>
          <cell r="K920" t="str">
            <v>Hitachi Cable</v>
          </cell>
          <cell r="L920">
            <v>0</v>
          </cell>
          <cell r="M920">
            <v>0</v>
          </cell>
          <cell r="N920">
            <v>0</v>
          </cell>
          <cell r="O920">
            <v>0</v>
          </cell>
          <cell r="P920">
            <v>0</v>
          </cell>
          <cell r="Q920">
            <v>0</v>
          </cell>
          <cell r="R920">
            <v>0</v>
          </cell>
        </row>
        <row r="921">
          <cell r="B921" t="str">
            <v>Huawei</v>
          </cell>
          <cell r="C921">
            <v>0</v>
          </cell>
          <cell r="D921">
            <v>0</v>
          </cell>
          <cell r="E921">
            <v>0</v>
          </cell>
          <cell r="F921">
            <v>0</v>
          </cell>
          <cell r="G921">
            <v>4</v>
          </cell>
          <cell r="H921">
            <v>0</v>
          </cell>
          <cell r="I921">
            <v>4</v>
          </cell>
          <cell r="K921" t="str">
            <v>Huawei</v>
          </cell>
          <cell r="L921">
            <v>0</v>
          </cell>
          <cell r="M921">
            <v>0</v>
          </cell>
          <cell r="N921">
            <v>0</v>
          </cell>
          <cell r="O921">
            <v>0</v>
          </cell>
          <cell r="P921">
            <v>2500</v>
          </cell>
          <cell r="Q921">
            <v>0</v>
          </cell>
          <cell r="R921">
            <v>2500</v>
          </cell>
        </row>
        <row r="922">
          <cell r="B922" t="str">
            <v>Hyperchip</v>
          </cell>
          <cell r="C922">
            <v>0</v>
          </cell>
          <cell r="D922">
            <v>0</v>
          </cell>
          <cell r="E922">
            <v>0</v>
          </cell>
          <cell r="F922">
            <v>0</v>
          </cell>
          <cell r="G922">
            <v>0</v>
          </cell>
          <cell r="H922">
            <v>0</v>
          </cell>
          <cell r="I922">
            <v>0</v>
          </cell>
          <cell r="K922" t="str">
            <v>Hyperchip</v>
          </cell>
          <cell r="L922">
            <v>0</v>
          </cell>
          <cell r="M922">
            <v>0</v>
          </cell>
          <cell r="N922">
            <v>0</v>
          </cell>
          <cell r="O922">
            <v>0</v>
          </cell>
          <cell r="P922">
            <v>0</v>
          </cell>
          <cell r="Q922">
            <v>0</v>
          </cell>
          <cell r="R922">
            <v>0</v>
          </cell>
        </row>
        <row r="923">
          <cell r="B923" t="str">
            <v>Juniper</v>
          </cell>
          <cell r="C923">
            <v>70</v>
          </cell>
          <cell r="D923">
            <v>29</v>
          </cell>
          <cell r="E923">
            <v>28</v>
          </cell>
          <cell r="F923">
            <v>0</v>
          </cell>
          <cell r="G923">
            <v>0</v>
          </cell>
          <cell r="H923">
            <v>0</v>
          </cell>
          <cell r="I923">
            <v>127</v>
          </cell>
          <cell r="K923" t="str">
            <v>Juniper</v>
          </cell>
          <cell r="L923">
            <v>120</v>
          </cell>
          <cell r="M923">
            <v>629</v>
          </cell>
          <cell r="N923">
            <v>232</v>
          </cell>
          <cell r="O923">
            <v>0</v>
          </cell>
          <cell r="P923">
            <v>0</v>
          </cell>
          <cell r="Q923">
            <v>0</v>
          </cell>
          <cell r="R923">
            <v>981</v>
          </cell>
        </row>
        <row r="924">
          <cell r="B924" t="str">
            <v>Laurel Networks</v>
          </cell>
          <cell r="C924">
            <v>0</v>
          </cell>
          <cell r="D924">
            <v>0</v>
          </cell>
          <cell r="E924">
            <v>0</v>
          </cell>
          <cell r="F924">
            <v>0</v>
          </cell>
          <cell r="G924">
            <v>0</v>
          </cell>
          <cell r="H924">
            <v>0</v>
          </cell>
          <cell r="I924">
            <v>0</v>
          </cell>
          <cell r="K924" t="str">
            <v>Laurel Networks</v>
          </cell>
          <cell r="L924">
            <v>0</v>
          </cell>
          <cell r="M924">
            <v>0</v>
          </cell>
          <cell r="N924">
            <v>0</v>
          </cell>
          <cell r="O924">
            <v>0</v>
          </cell>
          <cell r="P924">
            <v>0</v>
          </cell>
          <cell r="Q924">
            <v>0</v>
          </cell>
          <cell r="R924">
            <v>0</v>
          </cell>
        </row>
        <row r="925">
          <cell r="B925" t="str">
            <v>Lucent</v>
          </cell>
          <cell r="C925">
            <v>0</v>
          </cell>
          <cell r="D925">
            <v>0</v>
          </cell>
          <cell r="E925">
            <v>0</v>
          </cell>
          <cell r="F925">
            <v>0</v>
          </cell>
          <cell r="G925">
            <v>0</v>
          </cell>
          <cell r="H925">
            <v>0</v>
          </cell>
          <cell r="I925">
            <v>0</v>
          </cell>
          <cell r="K925" t="str">
            <v>Lucent</v>
          </cell>
          <cell r="L925">
            <v>0</v>
          </cell>
          <cell r="M925">
            <v>0</v>
          </cell>
          <cell r="N925">
            <v>0</v>
          </cell>
          <cell r="O925">
            <v>0</v>
          </cell>
          <cell r="P925">
            <v>0</v>
          </cell>
          <cell r="Q925">
            <v>0</v>
          </cell>
          <cell r="R925">
            <v>0</v>
          </cell>
        </row>
        <row r="926">
          <cell r="B926" t="str">
            <v>NEC</v>
          </cell>
          <cell r="C926">
            <v>0</v>
          </cell>
          <cell r="D926">
            <v>0</v>
          </cell>
          <cell r="E926">
            <v>0</v>
          </cell>
          <cell r="F926">
            <v>0</v>
          </cell>
          <cell r="G926">
            <v>0</v>
          </cell>
          <cell r="H926">
            <v>0</v>
          </cell>
          <cell r="I926">
            <v>0</v>
          </cell>
          <cell r="K926" t="str">
            <v>NEC</v>
          </cell>
          <cell r="L926">
            <v>0</v>
          </cell>
          <cell r="M926">
            <v>0</v>
          </cell>
          <cell r="N926">
            <v>0</v>
          </cell>
          <cell r="O926">
            <v>0</v>
          </cell>
          <cell r="P926">
            <v>0</v>
          </cell>
          <cell r="Q926">
            <v>0</v>
          </cell>
          <cell r="R926">
            <v>0</v>
          </cell>
        </row>
        <row r="927">
          <cell r="B927" t="str">
            <v>Nokia Siemens Networks</v>
          </cell>
          <cell r="C927">
            <v>0</v>
          </cell>
          <cell r="D927">
            <v>0</v>
          </cell>
          <cell r="E927">
            <v>0</v>
          </cell>
          <cell r="F927">
            <v>0</v>
          </cell>
          <cell r="G927">
            <v>0</v>
          </cell>
          <cell r="H927">
            <v>0</v>
          </cell>
          <cell r="I927">
            <v>0</v>
          </cell>
          <cell r="K927" t="str">
            <v>Nokia Siemens Networks</v>
          </cell>
          <cell r="L927">
            <v>0</v>
          </cell>
          <cell r="M927">
            <v>0</v>
          </cell>
          <cell r="N927">
            <v>0</v>
          </cell>
          <cell r="O927">
            <v>0</v>
          </cell>
          <cell r="P927">
            <v>0</v>
          </cell>
          <cell r="Q927">
            <v>0</v>
          </cell>
          <cell r="R927">
            <v>0</v>
          </cell>
        </row>
        <row r="928">
          <cell r="B928" t="str">
            <v>Nortel</v>
          </cell>
          <cell r="C928">
            <v>0</v>
          </cell>
          <cell r="D928">
            <v>0</v>
          </cell>
          <cell r="E928">
            <v>0</v>
          </cell>
          <cell r="F928">
            <v>0</v>
          </cell>
          <cell r="G928">
            <v>7</v>
          </cell>
          <cell r="H928">
            <v>32</v>
          </cell>
          <cell r="I928">
            <v>39</v>
          </cell>
          <cell r="K928" t="str">
            <v>Nortel</v>
          </cell>
          <cell r="L928">
            <v>0</v>
          </cell>
          <cell r="M928">
            <v>0</v>
          </cell>
          <cell r="N928">
            <v>0</v>
          </cell>
          <cell r="O928">
            <v>0</v>
          </cell>
          <cell r="P928">
            <v>242</v>
          </cell>
          <cell r="Q928">
            <v>141</v>
          </cell>
          <cell r="R928">
            <v>383</v>
          </cell>
        </row>
        <row r="929">
          <cell r="B929" t="str">
            <v>Procket</v>
          </cell>
          <cell r="C929">
            <v>0</v>
          </cell>
          <cell r="D929">
            <v>0</v>
          </cell>
          <cell r="E929">
            <v>0</v>
          </cell>
          <cell r="F929">
            <v>0</v>
          </cell>
          <cell r="G929">
            <v>0</v>
          </cell>
          <cell r="H929">
            <v>0</v>
          </cell>
          <cell r="I929">
            <v>0</v>
          </cell>
          <cell r="K929" t="str">
            <v>Procket</v>
          </cell>
          <cell r="L929">
            <v>0</v>
          </cell>
          <cell r="M929">
            <v>0</v>
          </cell>
          <cell r="N929">
            <v>0</v>
          </cell>
          <cell r="O929">
            <v>0</v>
          </cell>
          <cell r="P929">
            <v>0</v>
          </cell>
          <cell r="Q929">
            <v>0</v>
          </cell>
          <cell r="R929">
            <v>0</v>
          </cell>
        </row>
        <row r="930">
          <cell r="B930" t="str">
            <v>Quarry</v>
          </cell>
          <cell r="C930">
            <v>0</v>
          </cell>
          <cell r="D930">
            <v>0</v>
          </cell>
          <cell r="E930">
            <v>0</v>
          </cell>
          <cell r="F930">
            <v>0</v>
          </cell>
          <cell r="G930">
            <v>0</v>
          </cell>
          <cell r="H930">
            <v>0</v>
          </cell>
          <cell r="I930">
            <v>0</v>
          </cell>
          <cell r="K930" t="str">
            <v>Quarry</v>
          </cell>
          <cell r="L930">
            <v>0</v>
          </cell>
          <cell r="M930">
            <v>0</v>
          </cell>
          <cell r="N930">
            <v>0</v>
          </cell>
          <cell r="O930">
            <v>0</v>
          </cell>
          <cell r="P930">
            <v>0</v>
          </cell>
          <cell r="Q930">
            <v>0</v>
          </cell>
          <cell r="R930">
            <v>0</v>
          </cell>
        </row>
        <row r="931">
          <cell r="B931" t="str">
            <v>Redback</v>
          </cell>
          <cell r="C931">
            <v>0</v>
          </cell>
          <cell r="D931">
            <v>0</v>
          </cell>
          <cell r="E931">
            <v>0</v>
          </cell>
          <cell r="F931">
            <v>0</v>
          </cell>
          <cell r="G931">
            <v>0</v>
          </cell>
          <cell r="H931">
            <v>0</v>
          </cell>
          <cell r="I931">
            <v>0</v>
          </cell>
          <cell r="K931" t="str">
            <v>Redback</v>
          </cell>
          <cell r="L931">
            <v>0</v>
          </cell>
          <cell r="M931">
            <v>0</v>
          </cell>
          <cell r="N931">
            <v>0</v>
          </cell>
          <cell r="O931">
            <v>0</v>
          </cell>
          <cell r="P931">
            <v>0</v>
          </cell>
          <cell r="Q931">
            <v>0</v>
          </cell>
          <cell r="R931">
            <v>0</v>
          </cell>
        </row>
        <row r="932">
          <cell r="B932" t="str">
            <v>Riverstone</v>
          </cell>
          <cell r="C932">
            <v>0</v>
          </cell>
          <cell r="D932">
            <v>0</v>
          </cell>
          <cell r="E932">
            <v>0</v>
          </cell>
          <cell r="F932">
            <v>0</v>
          </cell>
          <cell r="G932">
            <v>0</v>
          </cell>
          <cell r="H932">
            <v>0</v>
          </cell>
          <cell r="I932">
            <v>0</v>
          </cell>
          <cell r="K932" t="str">
            <v>Riverstone</v>
          </cell>
          <cell r="L932">
            <v>0</v>
          </cell>
          <cell r="M932">
            <v>0</v>
          </cell>
          <cell r="N932">
            <v>0</v>
          </cell>
          <cell r="O932">
            <v>0</v>
          </cell>
          <cell r="P932">
            <v>0</v>
          </cell>
          <cell r="Q932">
            <v>0</v>
          </cell>
          <cell r="R932">
            <v>0</v>
          </cell>
        </row>
        <row r="933">
          <cell r="B933" t="str">
            <v>Tellabs</v>
          </cell>
          <cell r="C933">
            <v>0</v>
          </cell>
          <cell r="D933">
            <v>17</v>
          </cell>
          <cell r="E933">
            <v>0</v>
          </cell>
          <cell r="F933">
            <v>0</v>
          </cell>
          <cell r="G933">
            <v>0</v>
          </cell>
          <cell r="H933">
            <v>0</v>
          </cell>
          <cell r="I933">
            <v>17</v>
          </cell>
          <cell r="K933" t="str">
            <v>Tellabs</v>
          </cell>
          <cell r="L933">
            <v>0</v>
          </cell>
          <cell r="M933">
            <v>179</v>
          </cell>
          <cell r="N933">
            <v>0</v>
          </cell>
          <cell r="O933">
            <v>0</v>
          </cell>
          <cell r="P933">
            <v>0</v>
          </cell>
          <cell r="Q933">
            <v>0</v>
          </cell>
          <cell r="R933">
            <v>179</v>
          </cell>
        </row>
        <row r="934">
          <cell r="B934" t="str">
            <v>ZTE</v>
          </cell>
          <cell r="C934">
            <v>0</v>
          </cell>
          <cell r="D934">
            <v>0</v>
          </cell>
          <cell r="E934">
            <v>0</v>
          </cell>
          <cell r="F934">
            <v>0</v>
          </cell>
          <cell r="G934">
            <v>0</v>
          </cell>
          <cell r="H934">
            <v>0</v>
          </cell>
          <cell r="I934">
            <v>0</v>
          </cell>
          <cell r="K934" t="str">
            <v>ZTE</v>
          </cell>
          <cell r="L934">
            <v>0</v>
          </cell>
          <cell r="M934">
            <v>0</v>
          </cell>
          <cell r="N934">
            <v>0</v>
          </cell>
          <cell r="O934">
            <v>0</v>
          </cell>
          <cell r="P934">
            <v>0</v>
          </cell>
          <cell r="Q934">
            <v>0</v>
          </cell>
          <cell r="R934">
            <v>0</v>
          </cell>
        </row>
        <row r="935">
          <cell r="B935" t="str">
            <v>Other</v>
          </cell>
          <cell r="C935">
            <v>0</v>
          </cell>
          <cell r="D935">
            <v>0</v>
          </cell>
          <cell r="E935">
            <v>0</v>
          </cell>
          <cell r="F935">
            <v>0</v>
          </cell>
          <cell r="G935">
            <v>0</v>
          </cell>
          <cell r="H935">
            <v>0</v>
          </cell>
          <cell r="I935">
            <v>0</v>
          </cell>
          <cell r="K935" t="str">
            <v>Other</v>
          </cell>
          <cell r="L935">
            <v>0</v>
          </cell>
          <cell r="M935">
            <v>0</v>
          </cell>
          <cell r="N935">
            <v>0</v>
          </cell>
          <cell r="O935">
            <v>0</v>
          </cell>
          <cell r="P935">
            <v>0</v>
          </cell>
          <cell r="Q935">
            <v>0</v>
          </cell>
          <cell r="R935">
            <v>0</v>
          </cell>
        </row>
        <row r="936">
          <cell r="B936" t="str">
            <v>Total</v>
          </cell>
          <cell r="C936">
            <v>220</v>
          </cell>
          <cell r="D936">
            <v>310</v>
          </cell>
          <cell r="E936">
            <v>93</v>
          </cell>
          <cell r="F936">
            <v>0</v>
          </cell>
          <cell r="G936">
            <v>198</v>
          </cell>
          <cell r="H936">
            <v>148</v>
          </cell>
          <cell r="I936">
            <v>969</v>
          </cell>
          <cell r="K936" t="str">
            <v>Total</v>
          </cell>
          <cell r="L936">
            <v>494</v>
          </cell>
          <cell r="M936">
            <v>5609</v>
          </cell>
          <cell r="N936">
            <v>1911</v>
          </cell>
          <cell r="O936">
            <v>0</v>
          </cell>
          <cell r="P936">
            <v>9044</v>
          </cell>
          <cell r="Q936">
            <v>858</v>
          </cell>
          <cell r="R936">
            <v>17916</v>
          </cell>
        </row>
        <row r="940">
          <cell r="B940" t="str">
            <v>Vendor</v>
          </cell>
          <cell r="C940" t="str">
            <v>Core IP/MPLS</v>
          </cell>
          <cell r="D940" t="str">
            <v xml:space="preserve">Edge IP/MPLS </v>
          </cell>
          <cell r="E940" t="str">
            <v>Subscriber Service Router</v>
          </cell>
          <cell r="F940" t="str">
            <v>BRAS</v>
          </cell>
          <cell r="G940" t="str">
            <v>IP/Ethernet</v>
          </cell>
          <cell r="H940" t="str">
            <v>ATM/MPLS</v>
          </cell>
          <cell r="I940" t="str">
            <v>Total IPS</v>
          </cell>
          <cell r="K940" t="str">
            <v>Vendor</v>
          </cell>
          <cell r="L940" t="str">
            <v>Core IP/MPLS</v>
          </cell>
          <cell r="M940" t="str">
            <v>Edge IP/MPLS</v>
          </cell>
          <cell r="N940" t="str">
            <v>Subscriber Service Router</v>
          </cell>
          <cell r="O940" t="str">
            <v>BRAS</v>
          </cell>
          <cell r="P940" t="str">
            <v>IP/Ethernet</v>
          </cell>
          <cell r="Q940" t="str">
            <v>ATM/MPLS</v>
          </cell>
          <cell r="R940" t="str">
            <v>Total IPS</v>
          </cell>
        </row>
        <row r="941">
          <cell r="B941" t="str">
            <v>Alaxala Networks</v>
          </cell>
          <cell r="C941">
            <v>0</v>
          </cell>
          <cell r="D941">
            <v>0</v>
          </cell>
          <cell r="E941">
            <v>0</v>
          </cell>
          <cell r="F941">
            <v>0</v>
          </cell>
          <cell r="G941">
            <v>0</v>
          </cell>
          <cell r="H941">
            <v>0</v>
          </cell>
          <cell r="I941">
            <v>0</v>
          </cell>
          <cell r="K941" t="str">
            <v>Alaxala Networks</v>
          </cell>
          <cell r="L941">
            <v>0</v>
          </cell>
          <cell r="M941">
            <v>0</v>
          </cell>
          <cell r="N941">
            <v>0</v>
          </cell>
          <cell r="O941">
            <v>0</v>
          </cell>
          <cell r="P941">
            <v>0</v>
          </cell>
          <cell r="Q941">
            <v>0</v>
          </cell>
          <cell r="R941">
            <v>0</v>
          </cell>
        </row>
        <row r="942">
          <cell r="B942" t="str">
            <v>Alcatel-Lucent</v>
          </cell>
          <cell r="C942">
            <v>0</v>
          </cell>
          <cell r="D942">
            <v>80</v>
          </cell>
          <cell r="E942">
            <v>0</v>
          </cell>
          <cell r="F942">
            <v>0</v>
          </cell>
          <cell r="G942">
            <v>6</v>
          </cell>
          <cell r="H942">
            <v>70</v>
          </cell>
          <cell r="I942">
            <v>156</v>
          </cell>
          <cell r="K942" t="str">
            <v>Alcatel-Lucent</v>
          </cell>
          <cell r="L942">
            <v>0</v>
          </cell>
          <cell r="M942">
            <v>640</v>
          </cell>
          <cell r="N942">
            <v>0</v>
          </cell>
          <cell r="O942">
            <v>0</v>
          </cell>
          <cell r="P942">
            <v>48</v>
          </cell>
          <cell r="Q942">
            <v>452</v>
          </cell>
          <cell r="R942">
            <v>1140</v>
          </cell>
        </row>
        <row r="943">
          <cell r="B943" t="str">
            <v>Atrica</v>
          </cell>
          <cell r="C943">
            <v>0</v>
          </cell>
          <cell r="D943">
            <v>0</v>
          </cell>
          <cell r="E943">
            <v>0</v>
          </cell>
          <cell r="F943">
            <v>0</v>
          </cell>
          <cell r="G943">
            <v>3</v>
          </cell>
          <cell r="H943">
            <v>0</v>
          </cell>
          <cell r="I943">
            <v>3</v>
          </cell>
          <cell r="K943" t="str">
            <v>Atrica</v>
          </cell>
          <cell r="L943">
            <v>0</v>
          </cell>
          <cell r="M943">
            <v>0</v>
          </cell>
          <cell r="N943">
            <v>0</v>
          </cell>
          <cell r="O943">
            <v>0</v>
          </cell>
          <cell r="P943">
            <v>21</v>
          </cell>
          <cell r="Q943">
            <v>0</v>
          </cell>
          <cell r="R943">
            <v>21</v>
          </cell>
        </row>
        <row r="944">
          <cell r="B944" t="str">
            <v>Avici</v>
          </cell>
          <cell r="C944">
            <v>17</v>
          </cell>
          <cell r="D944">
            <v>0</v>
          </cell>
          <cell r="E944">
            <v>0</v>
          </cell>
          <cell r="F944">
            <v>0</v>
          </cell>
          <cell r="G944">
            <v>0</v>
          </cell>
          <cell r="H944">
            <v>0</v>
          </cell>
          <cell r="I944">
            <v>17</v>
          </cell>
          <cell r="K944" t="str">
            <v>Avici</v>
          </cell>
          <cell r="L944">
            <v>24</v>
          </cell>
          <cell r="M944">
            <v>0</v>
          </cell>
          <cell r="N944">
            <v>0</v>
          </cell>
          <cell r="O944">
            <v>0</v>
          </cell>
          <cell r="P944">
            <v>0</v>
          </cell>
          <cell r="Q944">
            <v>0</v>
          </cell>
          <cell r="R944">
            <v>24</v>
          </cell>
        </row>
        <row r="945">
          <cell r="B945" t="str">
            <v>Brocade</v>
          </cell>
          <cell r="C945">
            <v>5</v>
          </cell>
          <cell r="D945">
            <v>0</v>
          </cell>
          <cell r="E945">
            <v>0</v>
          </cell>
          <cell r="F945">
            <v>0</v>
          </cell>
          <cell r="G945">
            <v>17</v>
          </cell>
          <cell r="H945">
            <v>0</v>
          </cell>
          <cell r="I945">
            <v>22</v>
          </cell>
          <cell r="K945" t="str">
            <v>Brocade</v>
          </cell>
          <cell r="L945">
            <v>83</v>
          </cell>
          <cell r="M945">
            <v>0</v>
          </cell>
          <cell r="N945">
            <v>0</v>
          </cell>
          <cell r="O945">
            <v>0</v>
          </cell>
          <cell r="P945">
            <v>280</v>
          </cell>
          <cell r="Q945">
            <v>0</v>
          </cell>
          <cell r="R945">
            <v>363</v>
          </cell>
        </row>
        <row r="946">
          <cell r="B946" t="str">
            <v>Caspian</v>
          </cell>
          <cell r="I946">
            <v>0</v>
          </cell>
          <cell r="K946" t="str">
            <v>Caspian</v>
          </cell>
          <cell r="R946">
            <v>0</v>
          </cell>
        </row>
        <row r="947">
          <cell r="B947" t="str">
            <v>Chiaro</v>
          </cell>
          <cell r="I947">
            <v>0</v>
          </cell>
          <cell r="K947" t="str">
            <v>Chiaro</v>
          </cell>
          <cell r="R947">
            <v>0</v>
          </cell>
        </row>
        <row r="948">
          <cell r="B948" t="str">
            <v>Ciena</v>
          </cell>
          <cell r="C948">
            <v>0</v>
          </cell>
          <cell r="D948">
            <v>0</v>
          </cell>
          <cell r="E948">
            <v>0</v>
          </cell>
          <cell r="F948">
            <v>0</v>
          </cell>
          <cell r="G948">
            <v>0</v>
          </cell>
          <cell r="H948">
            <v>5</v>
          </cell>
          <cell r="I948">
            <v>5</v>
          </cell>
          <cell r="K948" t="str">
            <v>Ciena</v>
          </cell>
          <cell r="L948">
            <v>0</v>
          </cell>
          <cell r="M948">
            <v>0</v>
          </cell>
          <cell r="N948">
            <v>0</v>
          </cell>
          <cell r="O948">
            <v>0</v>
          </cell>
          <cell r="P948">
            <v>0</v>
          </cell>
          <cell r="Q948">
            <v>65</v>
          </cell>
          <cell r="R948">
            <v>65</v>
          </cell>
        </row>
        <row r="949">
          <cell r="B949" t="str">
            <v>Cisco</v>
          </cell>
          <cell r="C949">
            <v>130</v>
          </cell>
          <cell r="D949">
            <v>185</v>
          </cell>
          <cell r="E949">
            <v>35</v>
          </cell>
          <cell r="F949">
            <v>0</v>
          </cell>
          <cell r="G949">
            <v>135</v>
          </cell>
          <cell r="H949">
            <v>16</v>
          </cell>
          <cell r="I949">
            <v>501</v>
          </cell>
          <cell r="K949" t="str">
            <v>Cisco</v>
          </cell>
          <cell r="L949">
            <v>339</v>
          </cell>
          <cell r="M949">
            <v>3667</v>
          </cell>
          <cell r="N949">
            <v>1176</v>
          </cell>
          <cell r="O949">
            <v>0</v>
          </cell>
          <cell r="P949">
            <v>4733</v>
          </cell>
          <cell r="Q949">
            <v>74</v>
          </cell>
          <cell r="R949">
            <v>9989</v>
          </cell>
        </row>
        <row r="950">
          <cell r="B950" t="str">
            <v>Cosine</v>
          </cell>
          <cell r="I950">
            <v>0</v>
          </cell>
          <cell r="K950" t="str">
            <v>Cosine</v>
          </cell>
          <cell r="R950">
            <v>0</v>
          </cell>
        </row>
        <row r="951">
          <cell r="B951" t="str">
            <v>ECI Telecom</v>
          </cell>
          <cell r="I951">
            <v>0</v>
          </cell>
          <cell r="K951" t="str">
            <v>ECI Telecom</v>
          </cell>
          <cell r="R951">
            <v>0</v>
          </cell>
        </row>
        <row r="952">
          <cell r="B952" t="str">
            <v>Equipe</v>
          </cell>
          <cell r="I952">
            <v>0</v>
          </cell>
          <cell r="K952" t="str">
            <v>Equipe</v>
          </cell>
          <cell r="R952">
            <v>0</v>
          </cell>
        </row>
        <row r="953">
          <cell r="B953" t="str">
            <v>Ericsson</v>
          </cell>
          <cell r="C953">
            <v>0</v>
          </cell>
          <cell r="D953">
            <v>0</v>
          </cell>
          <cell r="E953">
            <v>30</v>
          </cell>
          <cell r="F953">
            <v>0</v>
          </cell>
          <cell r="G953">
            <v>0</v>
          </cell>
          <cell r="H953">
            <v>27</v>
          </cell>
          <cell r="I953">
            <v>57</v>
          </cell>
          <cell r="K953" t="str">
            <v>Ericsson</v>
          </cell>
          <cell r="L953">
            <v>0</v>
          </cell>
          <cell r="M953">
            <v>0</v>
          </cell>
          <cell r="N953">
            <v>327</v>
          </cell>
          <cell r="O953">
            <v>0</v>
          </cell>
          <cell r="P953">
            <v>0</v>
          </cell>
          <cell r="Q953">
            <v>137</v>
          </cell>
          <cell r="R953">
            <v>464</v>
          </cell>
        </row>
        <row r="954">
          <cell r="B954" t="str">
            <v>Extreme</v>
          </cell>
          <cell r="C954">
            <v>0</v>
          </cell>
          <cell r="D954">
            <v>0</v>
          </cell>
          <cell r="E954">
            <v>0</v>
          </cell>
          <cell r="F954">
            <v>0</v>
          </cell>
          <cell r="G954">
            <v>4</v>
          </cell>
          <cell r="H954">
            <v>0</v>
          </cell>
          <cell r="I954">
            <v>4</v>
          </cell>
          <cell r="K954" t="str">
            <v>Extreme</v>
          </cell>
          <cell r="L954">
            <v>0</v>
          </cell>
          <cell r="M954">
            <v>0</v>
          </cell>
          <cell r="N954">
            <v>0</v>
          </cell>
          <cell r="O954">
            <v>0</v>
          </cell>
          <cell r="P954">
            <v>139</v>
          </cell>
          <cell r="Q954">
            <v>0</v>
          </cell>
          <cell r="R954">
            <v>139</v>
          </cell>
        </row>
        <row r="955">
          <cell r="B955" t="str">
            <v>Force10</v>
          </cell>
          <cell r="C955">
            <v>0</v>
          </cell>
          <cell r="D955">
            <v>0</v>
          </cell>
          <cell r="E955">
            <v>0</v>
          </cell>
          <cell r="F955">
            <v>0</v>
          </cell>
          <cell r="G955">
            <v>3</v>
          </cell>
          <cell r="H955">
            <v>0</v>
          </cell>
          <cell r="I955">
            <v>3</v>
          </cell>
          <cell r="K955" t="str">
            <v>Force10</v>
          </cell>
          <cell r="L955">
            <v>0</v>
          </cell>
          <cell r="M955">
            <v>0</v>
          </cell>
          <cell r="N955">
            <v>0</v>
          </cell>
          <cell r="O955">
            <v>0</v>
          </cell>
          <cell r="P955">
            <v>22</v>
          </cell>
          <cell r="Q955">
            <v>0</v>
          </cell>
          <cell r="R955">
            <v>22</v>
          </cell>
        </row>
        <row r="956">
          <cell r="B956" t="str">
            <v>Fujitsu</v>
          </cell>
          <cell r="C956">
            <v>0</v>
          </cell>
          <cell r="D956">
            <v>0</v>
          </cell>
          <cell r="E956">
            <v>0</v>
          </cell>
          <cell r="F956">
            <v>0</v>
          </cell>
          <cell r="G956">
            <v>0</v>
          </cell>
          <cell r="H956">
            <v>0</v>
          </cell>
          <cell r="I956">
            <v>0</v>
          </cell>
          <cell r="K956" t="str">
            <v>Fujitsu</v>
          </cell>
          <cell r="L956">
            <v>0</v>
          </cell>
          <cell r="M956">
            <v>0</v>
          </cell>
          <cell r="N956">
            <v>0</v>
          </cell>
          <cell r="O956">
            <v>0</v>
          </cell>
          <cell r="P956">
            <v>0</v>
          </cell>
          <cell r="Q956">
            <v>0</v>
          </cell>
          <cell r="R956">
            <v>0</v>
          </cell>
        </row>
        <row r="957">
          <cell r="B957" t="str">
            <v>Hammerhead Systems</v>
          </cell>
          <cell r="I957">
            <v>0</v>
          </cell>
          <cell r="K957" t="str">
            <v>Hammerhead Systems</v>
          </cell>
          <cell r="R957">
            <v>0</v>
          </cell>
        </row>
        <row r="958">
          <cell r="B958" t="str">
            <v>Hitachi</v>
          </cell>
          <cell r="I958">
            <v>0</v>
          </cell>
          <cell r="K958" t="str">
            <v>Hitachi</v>
          </cell>
          <cell r="R958">
            <v>0</v>
          </cell>
        </row>
        <row r="959">
          <cell r="B959" t="str">
            <v>Hitachi Cable</v>
          </cell>
          <cell r="C959">
            <v>0</v>
          </cell>
          <cell r="D959">
            <v>0</v>
          </cell>
          <cell r="E959">
            <v>0</v>
          </cell>
          <cell r="F959">
            <v>0</v>
          </cell>
          <cell r="G959">
            <v>0</v>
          </cell>
          <cell r="H959">
            <v>0</v>
          </cell>
          <cell r="I959">
            <v>0</v>
          </cell>
          <cell r="K959" t="str">
            <v>Hitachi Cable</v>
          </cell>
          <cell r="L959">
            <v>0</v>
          </cell>
          <cell r="M959">
            <v>0</v>
          </cell>
          <cell r="N959">
            <v>0</v>
          </cell>
          <cell r="O959">
            <v>0</v>
          </cell>
          <cell r="P959">
            <v>0</v>
          </cell>
          <cell r="Q959">
            <v>0</v>
          </cell>
          <cell r="R959">
            <v>0</v>
          </cell>
        </row>
        <row r="960">
          <cell r="B960" t="str">
            <v>Huawei</v>
          </cell>
          <cell r="C960">
            <v>1</v>
          </cell>
          <cell r="D960">
            <v>3</v>
          </cell>
          <cell r="E960">
            <v>0</v>
          </cell>
          <cell r="F960">
            <v>0</v>
          </cell>
          <cell r="G960">
            <v>3</v>
          </cell>
          <cell r="H960">
            <v>0</v>
          </cell>
          <cell r="I960">
            <v>7</v>
          </cell>
          <cell r="K960" t="str">
            <v>Huawei</v>
          </cell>
          <cell r="L960">
            <v>8</v>
          </cell>
          <cell r="M960">
            <v>49</v>
          </cell>
          <cell r="N960">
            <v>0</v>
          </cell>
          <cell r="O960">
            <v>0</v>
          </cell>
          <cell r="P960">
            <v>3120</v>
          </cell>
          <cell r="Q960">
            <v>0</v>
          </cell>
          <cell r="R960">
            <v>3177</v>
          </cell>
        </row>
        <row r="961">
          <cell r="B961" t="str">
            <v>Hyperchip</v>
          </cell>
          <cell r="I961">
            <v>0</v>
          </cell>
          <cell r="K961" t="str">
            <v>Hyperchip</v>
          </cell>
          <cell r="R961">
            <v>0</v>
          </cell>
        </row>
        <row r="962">
          <cell r="B962" t="str">
            <v>Juniper</v>
          </cell>
          <cell r="C962">
            <v>75</v>
          </cell>
          <cell r="D962">
            <v>38</v>
          </cell>
          <cell r="E962">
            <v>44</v>
          </cell>
          <cell r="F962">
            <v>0</v>
          </cell>
          <cell r="G962">
            <v>0</v>
          </cell>
          <cell r="H962">
            <v>0</v>
          </cell>
          <cell r="I962">
            <v>157</v>
          </cell>
          <cell r="K962" t="str">
            <v>Juniper</v>
          </cell>
          <cell r="L962">
            <v>127</v>
          </cell>
          <cell r="M962">
            <v>529</v>
          </cell>
          <cell r="N962">
            <v>351</v>
          </cell>
          <cell r="O962">
            <v>0</v>
          </cell>
          <cell r="P962">
            <v>0</v>
          </cell>
          <cell r="Q962">
            <v>0</v>
          </cell>
          <cell r="R962">
            <v>1007</v>
          </cell>
        </row>
        <row r="963">
          <cell r="B963" t="str">
            <v>Laurel Networks</v>
          </cell>
          <cell r="I963">
            <v>0</v>
          </cell>
          <cell r="K963" t="str">
            <v>Laurel Networks</v>
          </cell>
          <cell r="R963">
            <v>0</v>
          </cell>
        </row>
        <row r="964">
          <cell r="B964" t="str">
            <v>Lucent</v>
          </cell>
          <cell r="I964">
            <v>0</v>
          </cell>
          <cell r="K964" t="str">
            <v>Lucent</v>
          </cell>
          <cell r="R964">
            <v>0</v>
          </cell>
        </row>
        <row r="965">
          <cell r="B965" t="str">
            <v>NEC</v>
          </cell>
          <cell r="C965">
            <v>0</v>
          </cell>
          <cell r="D965">
            <v>0</v>
          </cell>
          <cell r="E965">
            <v>0</v>
          </cell>
          <cell r="F965">
            <v>0</v>
          </cell>
          <cell r="G965">
            <v>0</v>
          </cell>
          <cell r="H965">
            <v>0</v>
          </cell>
          <cell r="I965">
            <v>0</v>
          </cell>
          <cell r="K965" t="str">
            <v>NEC</v>
          </cell>
          <cell r="L965">
            <v>0</v>
          </cell>
          <cell r="M965">
            <v>0</v>
          </cell>
          <cell r="N965">
            <v>0</v>
          </cell>
          <cell r="O965">
            <v>0</v>
          </cell>
          <cell r="P965">
            <v>0</v>
          </cell>
          <cell r="Q965">
            <v>0</v>
          </cell>
          <cell r="R965">
            <v>0</v>
          </cell>
        </row>
        <row r="966">
          <cell r="B966" t="str">
            <v>Nokia Siemens Networks</v>
          </cell>
          <cell r="C966">
            <v>0</v>
          </cell>
          <cell r="D966">
            <v>0</v>
          </cell>
          <cell r="E966">
            <v>0</v>
          </cell>
          <cell r="F966">
            <v>0</v>
          </cell>
          <cell r="G966">
            <v>0</v>
          </cell>
          <cell r="H966">
            <v>0</v>
          </cell>
          <cell r="I966">
            <v>0</v>
          </cell>
          <cell r="K966" t="str">
            <v>Nokia Siemens Networks</v>
          </cell>
          <cell r="L966">
            <v>0</v>
          </cell>
          <cell r="M966">
            <v>0</v>
          </cell>
          <cell r="N966">
            <v>0</v>
          </cell>
          <cell r="O966">
            <v>0</v>
          </cell>
          <cell r="P966">
            <v>0</v>
          </cell>
          <cell r="Q966">
            <v>0</v>
          </cell>
          <cell r="R966">
            <v>0</v>
          </cell>
        </row>
        <row r="967">
          <cell r="B967" t="str">
            <v>Nortel</v>
          </cell>
          <cell r="C967">
            <v>0</v>
          </cell>
          <cell r="D967">
            <v>0</v>
          </cell>
          <cell r="E967">
            <v>0</v>
          </cell>
          <cell r="F967">
            <v>0</v>
          </cell>
          <cell r="G967">
            <v>6</v>
          </cell>
          <cell r="H967">
            <v>16</v>
          </cell>
          <cell r="I967">
            <v>22</v>
          </cell>
          <cell r="K967" t="str">
            <v>Nortel</v>
          </cell>
          <cell r="L967">
            <v>0</v>
          </cell>
          <cell r="M967">
            <v>0</v>
          </cell>
          <cell r="N967">
            <v>0</v>
          </cell>
          <cell r="O967">
            <v>0</v>
          </cell>
          <cell r="P967">
            <v>207</v>
          </cell>
          <cell r="Q967">
            <v>72</v>
          </cell>
          <cell r="R967">
            <v>279</v>
          </cell>
        </row>
        <row r="968">
          <cell r="B968" t="str">
            <v>Procket</v>
          </cell>
          <cell r="I968">
            <v>0</v>
          </cell>
          <cell r="K968" t="str">
            <v>Procket</v>
          </cell>
          <cell r="R968">
            <v>0</v>
          </cell>
        </row>
        <row r="969">
          <cell r="B969" t="str">
            <v>Quarry</v>
          </cell>
          <cell r="I969">
            <v>0</v>
          </cell>
          <cell r="K969" t="str">
            <v>Quarry</v>
          </cell>
          <cell r="R969">
            <v>0</v>
          </cell>
        </row>
        <row r="970">
          <cell r="B970" t="str">
            <v>Redback</v>
          </cell>
          <cell r="C970">
            <v>0</v>
          </cell>
          <cell r="D970">
            <v>0</v>
          </cell>
          <cell r="E970">
            <v>0</v>
          </cell>
          <cell r="F970">
            <v>0</v>
          </cell>
          <cell r="G970">
            <v>0</v>
          </cell>
          <cell r="H970">
            <v>0</v>
          </cell>
          <cell r="I970">
            <v>0</v>
          </cell>
          <cell r="K970" t="str">
            <v>Redback</v>
          </cell>
          <cell r="L970">
            <v>0</v>
          </cell>
          <cell r="M970">
            <v>0</v>
          </cell>
          <cell r="N970">
            <v>0</v>
          </cell>
          <cell r="O970">
            <v>0</v>
          </cell>
          <cell r="P970">
            <v>0</v>
          </cell>
          <cell r="Q970">
            <v>0</v>
          </cell>
          <cell r="R970">
            <v>0</v>
          </cell>
        </row>
        <row r="971">
          <cell r="B971" t="str">
            <v>Riverstone</v>
          </cell>
          <cell r="I971">
            <v>0</v>
          </cell>
          <cell r="K971" t="str">
            <v>Riverstone</v>
          </cell>
          <cell r="R971">
            <v>0</v>
          </cell>
        </row>
        <row r="972">
          <cell r="B972" t="str">
            <v>Tellabs</v>
          </cell>
          <cell r="C972">
            <v>0</v>
          </cell>
          <cell r="D972">
            <v>14</v>
          </cell>
          <cell r="E972">
            <v>0</v>
          </cell>
          <cell r="F972">
            <v>0</v>
          </cell>
          <cell r="G972">
            <v>0</v>
          </cell>
          <cell r="H972">
            <v>0</v>
          </cell>
          <cell r="I972">
            <v>14</v>
          </cell>
          <cell r="K972" t="str">
            <v>Tellabs</v>
          </cell>
          <cell r="L972">
            <v>0</v>
          </cell>
          <cell r="M972">
            <v>156</v>
          </cell>
          <cell r="N972">
            <v>0</v>
          </cell>
          <cell r="O972">
            <v>0</v>
          </cell>
          <cell r="P972">
            <v>0</v>
          </cell>
          <cell r="Q972">
            <v>0</v>
          </cell>
          <cell r="R972">
            <v>156</v>
          </cell>
        </row>
        <row r="973">
          <cell r="B973" t="str">
            <v>ZTE</v>
          </cell>
          <cell r="C973">
            <v>0</v>
          </cell>
          <cell r="D973">
            <v>0</v>
          </cell>
          <cell r="E973">
            <v>0</v>
          </cell>
          <cell r="F973">
            <v>0</v>
          </cell>
          <cell r="G973">
            <v>0</v>
          </cell>
          <cell r="H973">
            <v>0</v>
          </cell>
          <cell r="I973">
            <v>0</v>
          </cell>
          <cell r="K973" t="str">
            <v>ZTE</v>
          </cell>
          <cell r="L973">
            <v>0</v>
          </cell>
          <cell r="M973">
            <v>0</v>
          </cell>
          <cell r="N973">
            <v>0</v>
          </cell>
          <cell r="O973">
            <v>0</v>
          </cell>
          <cell r="P973">
            <v>0</v>
          </cell>
          <cell r="Q973">
            <v>0</v>
          </cell>
          <cell r="R973">
            <v>0</v>
          </cell>
        </row>
        <row r="974">
          <cell r="B974" t="str">
            <v>Other</v>
          </cell>
          <cell r="I974">
            <v>0</v>
          </cell>
          <cell r="K974" t="str">
            <v>Other</v>
          </cell>
          <cell r="R974">
            <v>0</v>
          </cell>
        </row>
        <row r="975">
          <cell r="B975" t="str">
            <v>Total</v>
          </cell>
          <cell r="C975">
            <v>228</v>
          </cell>
          <cell r="D975">
            <v>320</v>
          </cell>
          <cell r="E975">
            <v>109</v>
          </cell>
          <cell r="F975">
            <v>0</v>
          </cell>
          <cell r="G975">
            <v>177</v>
          </cell>
          <cell r="H975">
            <v>134</v>
          </cell>
          <cell r="I975">
            <v>968</v>
          </cell>
          <cell r="K975" t="str">
            <v>Total</v>
          </cell>
          <cell r="L975">
            <v>581</v>
          </cell>
          <cell r="M975">
            <v>5041</v>
          </cell>
          <cell r="N975">
            <v>1854</v>
          </cell>
          <cell r="O975">
            <v>0</v>
          </cell>
          <cell r="P975">
            <v>8570</v>
          </cell>
          <cell r="Q975">
            <v>800</v>
          </cell>
          <cell r="R975">
            <v>16846</v>
          </cell>
        </row>
        <row r="979">
          <cell r="B979" t="str">
            <v>Vendor</v>
          </cell>
          <cell r="C979" t="str">
            <v>Core IP/MPLS</v>
          </cell>
          <cell r="D979" t="str">
            <v xml:space="preserve">Edge IP/MPLS </v>
          </cell>
          <cell r="E979" t="str">
            <v>Subscriber Service Router</v>
          </cell>
          <cell r="F979" t="str">
            <v>BRAS</v>
          </cell>
          <cell r="G979" t="str">
            <v>IP/Ethernet</v>
          </cell>
          <cell r="H979" t="str">
            <v>ATM/MPLS</v>
          </cell>
          <cell r="I979" t="str">
            <v>Total IPS</v>
          </cell>
          <cell r="K979" t="str">
            <v>Vendor</v>
          </cell>
          <cell r="L979" t="str">
            <v>Core IP/MPLS</v>
          </cell>
          <cell r="M979" t="str">
            <v>Edge IP/MPLS</v>
          </cell>
          <cell r="N979" t="str">
            <v>Subscriber Service Router</v>
          </cell>
          <cell r="O979" t="str">
            <v>BRAS</v>
          </cell>
          <cell r="P979" t="str">
            <v>IP/Ethernet</v>
          </cell>
          <cell r="Q979" t="str">
            <v>ATM/MPLS</v>
          </cell>
          <cell r="R979" t="str">
            <v>Total IPS</v>
          </cell>
        </row>
        <row r="980">
          <cell r="B980" t="str">
            <v>Alaxala Networks</v>
          </cell>
          <cell r="C980">
            <v>0</v>
          </cell>
          <cell r="D980">
            <v>0</v>
          </cell>
          <cell r="E980">
            <v>0</v>
          </cell>
          <cell r="F980">
            <v>0</v>
          </cell>
          <cell r="G980">
            <v>0</v>
          </cell>
          <cell r="H980">
            <v>0</v>
          </cell>
          <cell r="I980">
            <v>0</v>
          </cell>
          <cell r="K980" t="str">
            <v>Alaxala Networks</v>
          </cell>
          <cell r="L980">
            <v>0</v>
          </cell>
          <cell r="M980">
            <v>0</v>
          </cell>
          <cell r="N980">
            <v>0</v>
          </cell>
          <cell r="O980">
            <v>0</v>
          </cell>
          <cell r="P980">
            <v>0</v>
          </cell>
          <cell r="Q980">
            <v>0</v>
          </cell>
          <cell r="R980">
            <v>0</v>
          </cell>
        </row>
        <row r="981">
          <cell r="B981" t="str">
            <v>Alcatel-Lucent</v>
          </cell>
          <cell r="C981">
            <v>0</v>
          </cell>
          <cell r="D981">
            <v>111</v>
          </cell>
          <cell r="G981">
            <v>4</v>
          </cell>
          <cell r="H981">
            <v>69</v>
          </cell>
          <cell r="I981">
            <v>184</v>
          </cell>
          <cell r="K981" t="str">
            <v>Alcatel-Lucent</v>
          </cell>
          <cell r="L981">
            <v>0</v>
          </cell>
          <cell r="M981">
            <v>924</v>
          </cell>
          <cell r="N981">
            <v>0</v>
          </cell>
          <cell r="O981">
            <v>0</v>
          </cell>
          <cell r="P981">
            <v>32</v>
          </cell>
          <cell r="Q981">
            <v>446</v>
          </cell>
          <cell r="R981">
            <v>1402</v>
          </cell>
        </row>
        <row r="982">
          <cell r="B982" t="str">
            <v>Atrica</v>
          </cell>
          <cell r="C982">
            <v>0</v>
          </cell>
          <cell r="D982">
            <v>0</v>
          </cell>
          <cell r="E982">
            <v>0</v>
          </cell>
          <cell r="F982">
            <v>0</v>
          </cell>
          <cell r="G982">
            <v>3</v>
          </cell>
          <cell r="H982">
            <v>0</v>
          </cell>
          <cell r="I982">
            <v>3</v>
          </cell>
          <cell r="K982" t="str">
            <v>Atrica</v>
          </cell>
          <cell r="L982">
            <v>0</v>
          </cell>
          <cell r="M982">
            <v>0</v>
          </cell>
          <cell r="N982">
            <v>0</v>
          </cell>
          <cell r="O982">
            <v>0</v>
          </cell>
          <cell r="P982">
            <v>21</v>
          </cell>
          <cell r="Q982">
            <v>0</v>
          </cell>
          <cell r="R982">
            <v>21</v>
          </cell>
        </row>
        <row r="983">
          <cell r="B983" t="str">
            <v>Avici</v>
          </cell>
          <cell r="C983">
            <v>25</v>
          </cell>
          <cell r="D983">
            <v>0</v>
          </cell>
          <cell r="E983">
            <v>0</v>
          </cell>
          <cell r="F983">
            <v>0</v>
          </cell>
          <cell r="G983">
            <v>0</v>
          </cell>
          <cell r="H983">
            <v>0</v>
          </cell>
          <cell r="I983">
            <v>25</v>
          </cell>
          <cell r="K983" t="str">
            <v>Avici</v>
          </cell>
          <cell r="L983">
            <v>35</v>
          </cell>
          <cell r="M983">
            <v>0</v>
          </cell>
          <cell r="N983">
            <v>0</v>
          </cell>
          <cell r="O983">
            <v>0</v>
          </cell>
          <cell r="P983">
            <v>0</v>
          </cell>
          <cell r="Q983">
            <v>0</v>
          </cell>
          <cell r="R983">
            <v>35</v>
          </cell>
        </row>
        <row r="984">
          <cell r="B984" t="str">
            <v>Brocade</v>
          </cell>
          <cell r="C984">
            <v>5</v>
          </cell>
          <cell r="D984">
            <v>0</v>
          </cell>
          <cell r="E984">
            <v>0</v>
          </cell>
          <cell r="F984">
            <v>0</v>
          </cell>
          <cell r="G984">
            <v>18</v>
          </cell>
          <cell r="H984">
            <v>0</v>
          </cell>
          <cell r="I984">
            <v>23</v>
          </cell>
          <cell r="K984" t="str">
            <v>Brocade</v>
          </cell>
          <cell r="L984">
            <v>85</v>
          </cell>
          <cell r="M984">
            <v>0</v>
          </cell>
          <cell r="N984">
            <v>0</v>
          </cell>
          <cell r="O984">
            <v>0</v>
          </cell>
          <cell r="P984">
            <v>296</v>
          </cell>
          <cell r="Q984">
            <v>0</v>
          </cell>
          <cell r="R984">
            <v>381</v>
          </cell>
        </row>
        <row r="985">
          <cell r="B985" t="str">
            <v>Caspian</v>
          </cell>
          <cell r="I985">
            <v>0</v>
          </cell>
          <cell r="K985" t="str">
            <v>Caspian</v>
          </cell>
          <cell r="R985">
            <v>0</v>
          </cell>
        </row>
        <row r="986">
          <cell r="B986" t="str">
            <v>Chiaro</v>
          </cell>
          <cell r="I986">
            <v>0</v>
          </cell>
          <cell r="K986" t="str">
            <v>Chiaro</v>
          </cell>
          <cell r="R986">
            <v>0</v>
          </cell>
        </row>
        <row r="987">
          <cell r="B987" t="str">
            <v>Ciena</v>
          </cell>
          <cell r="C987">
            <v>0</v>
          </cell>
          <cell r="D987">
            <v>0</v>
          </cell>
          <cell r="E987">
            <v>0</v>
          </cell>
          <cell r="F987">
            <v>0</v>
          </cell>
          <cell r="G987">
            <v>0</v>
          </cell>
          <cell r="H987">
            <v>5</v>
          </cell>
          <cell r="I987">
            <v>5</v>
          </cell>
          <cell r="K987" t="str">
            <v>Ciena</v>
          </cell>
          <cell r="L987">
            <v>0</v>
          </cell>
          <cell r="M987">
            <v>0</v>
          </cell>
          <cell r="N987">
            <v>0</v>
          </cell>
          <cell r="O987">
            <v>0</v>
          </cell>
          <cell r="P987">
            <v>0</v>
          </cell>
          <cell r="Q987">
            <v>67</v>
          </cell>
          <cell r="R987">
            <v>67</v>
          </cell>
        </row>
        <row r="988">
          <cell r="B988" t="str">
            <v>Cisco</v>
          </cell>
          <cell r="C988">
            <v>154</v>
          </cell>
          <cell r="D988">
            <v>232</v>
          </cell>
          <cell r="E988">
            <v>44</v>
          </cell>
          <cell r="F988">
            <v>0</v>
          </cell>
          <cell r="G988">
            <v>155</v>
          </cell>
          <cell r="H988">
            <v>13</v>
          </cell>
          <cell r="I988">
            <v>598</v>
          </cell>
          <cell r="K988" t="str">
            <v>Cisco</v>
          </cell>
          <cell r="L988">
            <v>400</v>
          </cell>
          <cell r="M988">
            <v>4600</v>
          </cell>
          <cell r="N988">
            <v>1452</v>
          </cell>
          <cell r="O988">
            <v>0</v>
          </cell>
          <cell r="P988">
            <v>5425</v>
          </cell>
          <cell r="Q988">
            <v>56</v>
          </cell>
          <cell r="R988">
            <v>11933</v>
          </cell>
        </row>
        <row r="989">
          <cell r="B989" t="str">
            <v>Cosine</v>
          </cell>
          <cell r="I989">
            <v>0</v>
          </cell>
          <cell r="K989" t="str">
            <v>Cosine</v>
          </cell>
          <cell r="R989">
            <v>0</v>
          </cell>
        </row>
        <row r="990">
          <cell r="B990" t="str">
            <v>ECI Telecom</v>
          </cell>
          <cell r="I990">
            <v>0</v>
          </cell>
          <cell r="K990" t="str">
            <v>ECI Telecom</v>
          </cell>
          <cell r="R990">
            <v>0</v>
          </cell>
        </row>
        <row r="991">
          <cell r="B991" t="str">
            <v>Equipe</v>
          </cell>
          <cell r="I991">
            <v>0</v>
          </cell>
          <cell r="K991" t="str">
            <v>Equipe</v>
          </cell>
          <cell r="R991">
            <v>0</v>
          </cell>
        </row>
        <row r="992">
          <cell r="B992" t="str">
            <v>Ericsson</v>
          </cell>
          <cell r="C992">
            <v>0</v>
          </cell>
          <cell r="D992">
            <v>0</v>
          </cell>
          <cell r="E992">
            <v>14</v>
          </cell>
          <cell r="F992">
            <v>0</v>
          </cell>
          <cell r="G992">
            <v>0</v>
          </cell>
          <cell r="H992">
            <v>27</v>
          </cell>
          <cell r="I992">
            <v>41</v>
          </cell>
          <cell r="K992" t="str">
            <v>Ericsson</v>
          </cell>
          <cell r="L992">
            <v>0</v>
          </cell>
          <cell r="M992">
            <v>0</v>
          </cell>
          <cell r="N992">
            <v>154</v>
          </cell>
          <cell r="O992">
            <v>0</v>
          </cell>
          <cell r="P992">
            <v>0</v>
          </cell>
          <cell r="Q992">
            <v>137</v>
          </cell>
          <cell r="R992">
            <v>291</v>
          </cell>
        </row>
        <row r="993">
          <cell r="B993" t="str">
            <v>Extreme</v>
          </cell>
          <cell r="C993">
            <v>0</v>
          </cell>
          <cell r="D993">
            <v>0</v>
          </cell>
          <cell r="E993">
            <v>0</v>
          </cell>
          <cell r="F993">
            <v>0</v>
          </cell>
          <cell r="G993">
            <v>8</v>
          </cell>
          <cell r="H993">
            <v>0</v>
          </cell>
          <cell r="I993">
            <v>8</v>
          </cell>
          <cell r="K993" t="str">
            <v>Extreme</v>
          </cell>
          <cell r="L993">
            <v>0</v>
          </cell>
          <cell r="M993">
            <v>0</v>
          </cell>
          <cell r="N993">
            <v>0</v>
          </cell>
          <cell r="O993">
            <v>0</v>
          </cell>
          <cell r="P993">
            <v>320</v>
          </cell>
          <cell r="Q993">
            <v>0</v>
          </cell>
          <cell r="R993">
            <v>320</v>
          </cell>
        </row>
        <row r="994">
          <cell r="B994" t="str">
            <v>Force10</v>
          </cell>
          <cell r="C994">
            <v>0</v>
          </cell>
          <cell r="D994">
            <v>0</v>
          </cell>
          <cell r="E994">
            <v>0</v>
          </cell>
          <cell r="F994">
            <v>0</v>
          </cell>
          <cell r="G994">
            <v>7</v>
          </cell>
          <cell r="H994">
            <v>0</v>
          </cell>
          <cell r="I994">
            <v>7</v>
          </cell>
          <cell r="K994" t="str">
            <v>Force10</v>
          </cell>
          <cell r="L994">
            <v>0</v>
          </cell>
          <cell r="M994">
            <v>0</v>
          </cell>
          <cell r="N994">
            <v>0</v>
          </cell>
          <cell r="O994">
            <v>0</v>
          </cell>
          <cell r="P994">
            <v>45</v>
          </cell>
          <cell r="Q994">
            <v>0</v>
          </cell>
          <cell r="R994">
            <v>45</v>
          </cell>
        </row>
        <row r="995">
          <cell r="B995" t="str">
            <v>Fujitsu</v>
          </cell>
          <cell r="C995">
            <v>0</v>
          </cell>
          <cell r="D995">
            <v>0</v>
          </cell>
          <cell r="E995">
            <v>0</v>
          </cell>
          <cell r="F995">
            <v>0</v>
          </cell>
          <cell r="G995">
            <v>0</v>
          </cell>
          <cell r="H995">
            <v>0</v>
          </cell>
          <cell r="I995">
            <v>0</v>
          </cell>
          <cell r="K995" t="str">
            <v>Fujitsu</v>
          </cell>
          <cell r="L995">
            <v>0</v>
          </cell>
          <cell r="M995">
            <v>0</v>
          </cell>
          <cell r="N995">
            <v>0</v>
          </cell>
          <cell r="O995">
            <v>0</v>
          </cell>
          <cell r="P995">
            <v>0</v>
          </cell>
          <cell r="Q995">
            <v>0</v>
          </cell>
          <cell r="R995">
            <v>0</v>
          </cell>
        </row>
        <row r="996">
          <cell r="B996" t="str">
            <v>Hammerhead Systems</v>
          </cell>
          <cell r="I996">
            <v>0</v>
          </cell>
          <cell r="K996" t="str">
            <v>Hammerhead Systems</v>
          </cell>
          <cell r="R996">
            <v>0</v>
          </cell>
        </row>
        <row r="997">
          <cell r="B997" t="str">
            <v>Hitachi</v>
          </cell>
          <cell r="I997">
            <v>0</v>
          </cell>
          <cell r="K997" t="str">
            <v>Hitachi</v>
          </cell>
          <cell r="R997">
            <v>0</v>
          </cell>
        </row>
        <row r="998">
          <cell r="B998" t="str">
            <v>Hitachi Cable</v>
          </cell>
          <cell r="C998">
            <v>0</v>
          </cell>
          <cell r="D998">
            <v>0</v>
          </cell>
          <cell r="E998">
            <v>0</v>
          </cell>
          <cell r="F998">
            <v>0</v>
          </cell>
          <cell r="G998">
            <v>0</v>
          </cell>
          <cell r="H998">
            <v>0</v>
          </cell>
          <cell r="I998">
            <v>0</v>
          </cell>
          <cell r="K998" t="str">
            <v>Hitachi Cable</v>
          </cell>
          <cell r="L998">
            <v>0</v>
          </cell>
          <cell r="M998">
            <v>0</v>
          </cell>
          <cell r="N998">
            <v>0</v>
          </cell>
          <cell r="O998">
            <v>0</v>
          </cell>
          <cell r="P998">
            <v>0</v>
          </cell>
          <cell r="Q998">
            <v>0</v>
          </cell>
          <cell r="R998">
            <v>0</v>
          </cell>
        </row>
        <row r="999">
          <cell r="B999" t="str">
            <v>Huawei</v>
          </cell>
          <cell r="C999">
            <v>3</v>
          </cell>
          <cell r="D999">
            <v>7</v>
          </cell>
          <cell r="E999">
            <v>2</v>
          </cell>
          <cell r="F999">
            <v>0</v>
          </cell>
          <cell r="G999">
            <v>6</v>
          </cell>
          <cell r="H999">
            <v>0</v>
          </cell>
          <cell r="I999">
            <v>18</v>
          </cell>
          <cell r="K999" t="str">
            <v>Huawei</v>
          </cell>
          <cell r="L999">
            <v>18</v>
          </cell>
          <cell r="M999">
            <v>114</v>
          </cell>
          <cell r="N999">
            <v>21</v>
          </cell>
          <cell r="O999">
            <v>0</v>
          </cell>
          <cell r="P999">
            <v>3241</v>
          </cell>
          <cell r="Q999">
            <v>0</v>
          </cell>
          <cell r="R999">
            <v>3394</v>
          </cell>
        </row>
        <row r="1000">
          <cell r="B1000" t="str">
            <v>Hyperchip</v>
          </cell>
          <cell r="I1000">
            <v>0</v>
          </cell>
          <cell r="K1000" t="str">
            <v>Hyperchip</v>
          </cell>
          <cell r="R1000">
            <v>0</v>
          </cell>
        </row>
        <row r="1001">
          <cell r="B1001" t="str">
            <v>Juniper</v>
          </cell>
          <cell r="C1001">
            <v>83</v>
          </cell>
          <cell r="D1001">
            <v>47</v>
          </cell>
          <cell r="E1001">
            <v>33</v>
          </cell>
          <cell r="F1001">
            <v>0</v>
          </cell>
          <cell r="G1001">
            <v>0</v>
          </cell>
          <cell r="H1001">
            <v>0</v>
          </cell>
          <cell r="I1001">
            <v>163</v>
          </cell>
          <cell r="K1001" t="str">
            <v>Juniper</v>
          </cell>
          <cell r="L1001">
            <v>140</v>
          </cell>
          <cell r="M1001">
            <v>503</v>
          </cell>
          <cell r="N1001">
            <v>353</v>
          </cell>
          <cell r="O1001">
            <v>0</v>
          </cell>
          <cell r="P1001">
            <v>0</v>
          </cell>
          <cell r="Q1001">
            <v>0</v>
          </cell>
          <cell r="R1001">
            <v>996</v>
          </cell>
        </row>
        <row r="1002">
          <cell r="B1002" t="str">
            <v>Laurel Networks</v>
          </cell>
          <cell r="I1002">
            <v>0</v>
          </cell>
          <cell r="K1002" t="str">
            <v>Laurel Networks</v>
          </cell>
          <cell r="R1002">
            <v>0</v>
          </cell>
        </row>
        <row r="1003">
          <cell r="B1003" t="str">
            <v>Lucent</v>
          </cell>
          <cell r="I1003">
            <v>0</v>
          </cell>
          <cell r="K1003" t="str">
            <v>Lucent</v>
          </cell>
          <cell r="R1003">
            <v>0</v>
          </cell>
        </row>
        <row r="1004">
          <cell r="B1004" t="str">
            <v>NEC</v>
          </cell>
          <cell r="C1004">
            <v>0</v>
          </cell>
          <cell r="D1004">
            <v>0</v>
          </cell>
          <cell r="E1004">
            <v>0</v>
          </cell>
          <cell r="F1004">
            <v>0</v>
          </cell>
          <cell r="G1004">
            <v>0</v>
          </cell>
          <cell r="H1004">
            <v>0</v>
          </cell>
          <cell r="I1004">
            <v>0</v>
          </cell>
          <cell r="K1004" t="str">
            <v>NEC</v>
          </cell>
          <cell r="L1004">
            <v>0</v>
          </cell>
          <cell r="M1004">
            <v>0</v>
          </cell>
          <cell r="N1004">
            <v>0</v>
          </cell>
          <cell r="O1004">
            <v>0</v>
          </cell>
          <cell r="P1004">
            <v>0</v>
          </cell>
          <cell r="Q1004">
            <v>0</v>
          </cell>
          <cell r="R1004">
            <v>0</v>
          </cell>
        </row>
        <row r="1005">
          <cell r="B1005" t="str">
            <v>Nokia Siemens Networks</v>
          </cell>
          <cell r="C1005">
            <v>0</v>
          </cell>
          <cell r="D1005">
            <v>0</v>
          </cell>
          <cell r="E1005">
            <v>0</v>
          </cell>
          <cell r="F1005">
            <v>0</v>
          </cell>
          <cell r="G1005">
            <v>0</v>
          </cell>
          <cell r="H1005">
            <v>0</v>
          </cell>
          <cell r="I1005">
            <v>0</v>
          </cell>
          <cell r="K1005" t="str">
            <v>Nokia Siemens Networks</v>
          </cell>
          <cell r="L1005">
            <v>0</v>
          </cell>
          <cell r="M1005">
            <v>0</v>
          </cell>
          <cell r="N1005">
            <v>0</v>
          </cell>
          <cell r="O1005">
            <v>0</v>
          </cell>
          <cell r="P1005">
            <v>0</v>
          </cell>
          <cell r="Q1005">
            <v>0</v>
          </cell>
          <cell r="R1005">
            <v>0</v>
          </cell>
        </row>
        <row r="1006">
          <cell r="B1006" t="str">
            <v>Nortel</v>
          </cell>
          <cell r="C1006">
            <v>0</v>
          </cell>
          <cell r="D1006">
            <v>0</v>
          </cell>
          <cell r="E1006">
            <v>0</v>
          </cell>
          <cell r="F1006">
            <v>0</v>
          </cell>
          <cell r="G1006">
            <v>5</v>
          </cell>
          <cell r="H1006">
            <v>18</v>
          </cell>
          <cell r="I1006">
            <v>23</v>
          </cell>
          <cell r="K1006" t="str">
            <v>Nortel</v>
          </cell>
          <cell r="L1006">
            <v>0</v>
          </cell>
          <cell r="M1006">
            <v>0</v>
          </cell>
          <cell r="N1006">
            <v>0</v>
          </cell>
          <cell r="O1006">
            <v>0</v>
          </cell>
          <cell r="P1006">
            <v>170</v>
          </cell>
          <cell r="Q1006">
            <v>86</v>
          </cell>
          <cell r="R1006">
            <v>256</v>
          </cell>
        </row>
        <row r="1007">
          <cell r="B1007" t="str">
            <v>Procket</v>
          </cell>
          <cell r="I1007">
            <v>0</v>
          </cell>
          <cell r="K1007" t="str">
            <v>Procket</v>
          </cell>
          <cell r="R1007">
            <v>0</v>
          </cell>
        </row>
        <row r="1008">
          <cell r="B1008" t="str">
            <v>Quarry</v>
          </cell>
          <cell r="I1008">
            <v>0</v>
          </cell>
          <cell r="K1008" t="str">
            <v>Quarry</v>
          </cell>
          <cell r="R1008">
            <v>0</v>
          </cell>
        </row>
        <row r="1009">
          <cell r="B1009" t="str">
            <v>Redback</v>
          </cell>
          <cell r="C1009">
            <v>0</v>
          </cell>
          <cell r="D1009">
            <v>0</v>
          </cell>
          <cell r="E1009">
            <v>0</v>
          </cell>
          <cell r="F1009">
            <v>0</v>
          </cell>
          <cell r="G1009">
            <v>0</v>
          </cell>
          <cell r="H1009">
            <v>0</v>
          </cell>
          <cell r="I1009">
            <v>0</v>
          </cell>
          <cell r="K1009" t="str">
            <v>Redback</v>
          </cell>
          <cell r="L1009">
            <v>0</v>
          </cell>
          <cell r="M1009">
            <v>0</v>
          </cell>
          <cell r="N1009">
            <v>0</v>
          </cell>
          <cell r="O1009">
            <v>0</v>
          </cell>
          <cell r="P1009">
            <v>0</v>
          </cell>
          <cell r="Q1009">
            <v>0</v>
          </cell>
          <cell r="R1009">
            <v>0</v>
          </cell>
        </row>
        <row r="1010">
          <cell r="B1010" t="str">
            <v>Riverstone</v>
          </cell>
          <cell r="I1010">
            <v>0</v>
          </cell>
          <cell r="K1010" t="str">
            <v>Riverstone</v>
          </cell>
          <cell r="R1010">
            <v>0</v>
          </cell>
        </row>
        <row r="1011">
          <cell r="B1011" t="str">
            <v>Tellabs</v>
          </cell>
          <cell r="C1011">
            <v>0</v>
          </cell>
          <cell r="D1011">
            <v>18</v>
          </cell>
          <cell r="E1011">
            <v>0</v>
          </cell>
          <cell r="F1011">
            <v>0</v>
          </cell>
          <cell r="G1011">
            <v>0</v>
          </cell>
          <cell r="H1011">
            <v>0</v>
          </cell>
          <cell r="I1011">
            <v>18</v>
          </cell>
          <cell r="K1011" t="str">
            <v>Tellabs</v>
          </cell>
          <cell r="L1011">
            <v>0</v>
          </cell>
          <cell r="M1011">
            <v>186</v>
          </cell>
          <cell r="N1011">
            <v>0</v>
          </cell>
          <cell r="O1011">
            <v>0</v>
          </cell>
          <cell r="P1011">
            <v>0</v>
          </cell>
          <cell r="Q1011">
            <v>0</v>
          </cell>
          <cell r="R1011">
            <v>186</v>
          </cell>
        </row>
        <row r="1012">
          <cell r="B1012" t="str">
            <v>ZTE</v>
          </cell>
          <cell r="C1012">
            <v>0</v>
          </cell>
          <cell r="D1012">
            <v>0</v>
          </cell>
          <cell r="E1012">
            <v>0</v>
          </cell>
          <cell r="F1012">
            <v>0</v>
          </cell>
          <cell r="G1012">
            <v>0</v>
          </cell>
          <cell r="H1012">
            <v>0</v>
          </cell>
          <cell r="I1012">
            <v>0</v>
          </cell>
          <cell r="K1012" t="str">
            <v>ZTE</v>
          </cell>
          <cell r="L1012">
            <v>0</v>
          </cell>
          <cell r="M1012">
            <v>0</v>
          </cell>
          <cell r="N1012">
            <v>0</v>
          </cell>
          <cell r="O1012">
            <v>0</v>
          </cell>
          <cell r="P1012">
            <v>0</v>
          </cell>
          <cell r="Q1012">
            <v>0</v>
          </cell>
          <cell r="R1012">
            <v>0</v>
          </cell>
        </row>
        <row r="1013">
          <cell r="B1013" t="str">
            <v>Other</v>
          </cell>
          <cell r="I1013">
            <v>0</v>
          </cell>
          <cell r="K1013" t="str">
            <v>Other</v>
          </cell>
          <cell r="R1013">
            <v>0</v>
          </cell>
        </row>
        <row r="1014">
          <cell r="B1014" t="str">
            <v>Total</v>
          </cell>
          <cell r="C1014">
            <v>270</v>
          </cell>
          <cell r="D1014">
            <v>415</v>
          </cell>
          <cell r="E1014">
            <v>93</v>
          </cell>
          <cell r="F1014">
            <v>0</v>
          </cell>
          <cell r="G1014">
            <v>206</v>
          </cell>
          <cell r="H1014">
            <v>132</v>
          </cell>
          <cell r="I1014">
            <v>1116</v>
          </cell>
          <cell r="K1014" t="str">
            <v>Total</v>
          </cell>
          <cell r="L1014">
            <v>678</v>
          </cell>
          <cell r="M1014">
            <v>6327</v>
          </cell>
          <cell r="N1014">
            <v>1980</v>
          </cell>
          <cell r="O1014">
            <v>0</v>
          </cell>
          <cell r="P1014">
            <v>9550</v>
          </cell>
          <cell r="Q1014">
            <v>792</v>
          </cell>
          <cell r="R1014">
            <v>19327</v>
          </cell>
        </row>
        <row r="1018">
          <cell r="B1018" t="str">
            <v>Vendor</v>
          </cell>
          <cell r="C1018" t="str">
            <v>Core IP/MPLS</v>
          </cell>
          <cell r="D1018" t="str">
            <v xml:space="preserve">Edge IP/MPLS </v>
          </cell>
          <cell r="E1018" t="str">
            <v>Subscriber Service Router</v>
          </cell>
          <cell r="F1018" t="str">
            <v>BRAS</v>
          </cell>
          <cell r="G1018" t="str">
            <v>IP/Ethernet</v>
          </cell>
          <cell r="H1018" t="str">
            <v>ATM/MPLS</v>
          </cell>
          <cell r="I1018" t="str">
            <v>Total IPS</v>
          </cell>
          <cell r="K1018" t="str">
            <v>Vendor</v>
          </cell>
          <cell r="L1018" t="str">
            <v>Core IP/MPLS</v>
          </cell>
          <cell r="M1018" t="str">
            <v>Edge IP/MPLS</v>
          </cell>
          <cell r="N1018" t="str">
            <v>Subscriber Service Router</v>
          </cell>
          <cell r="O1018" t="str">
            <v>BRAS</v>
          </cell>
          <cell r="P1018" t="str">
            <v>IP/Ethernet</v>
          </cell>
          <cell r="Q1018" t="str">
            <v>ATM/MPLS</v>
          </cell>
          <cell r="R1018" t="str">
            <v>Total IPS</v>
          </cell>
        </row>
        <row r="1019">
          <cell r="B1019" t="str">
            <v>Alaxala Networks</v>
          </cell>
          <cell r="C1019">
            <v>0</v>
          </cell>
          <cell r="D1019">
            <v>0</v>
          </cell>
          <cell r="E1019">
            <v>0</v>
          </cell>
          <cell r="F1019">
            <v>0</v>
          </cell>
          <cell r="G1019">
            <v>0</v>
          </cell>
          <cell r="H1019">
            <v>0</v>
          </cell>
          <cell r="I1019">
            <v>0</v>
          </cell>
          <cell r="K1019" t="str">
            <v>Alaxala Networks</v>
          </cell>
          <cell r="L1019">
            <v>0</v>
          </cell>
          <cell r="M1019">
            <v>0</v>
          </cell>
          <cell r="N1019">
            <v>0</v>
          </cell>
          <cell r="O1019">
            <v>0</v>
          </cell>
          <cell r="P1019">
            <v>0</v>
          </cell>
          <cell r="Q1019">
            <v>0</v>
          </cell>
          <cell r="R1019">
            <v>0</v>
          </cell>
        </row>
        <row r="1020">
          <cell r="B1020" t="str">
            <v>Alcatel-Lucent</v>
          </cell>
          <cell r="C1020">
            <v>0</v>
          </cell>
          <cell r="D1020">
            <v>72</v>
          </cell>
          <cell r="E1020">
            <v>0</v>
          </cell>
          <cell r="F1020">
            <v>0</v>
          </cell>
          <cell r="G1020">
            <v>3</v>
          </cell>
          <cell r="H1020">
            <v>64</v>
          </cell>
          <cell r="I1020">
            <v>139</v>
          </cell>
          <cell r="K1020" t="str">
            <v>Alcatel-Lucent</v>
          </cell>
          <cell r="L1020">
            <v>0</v>
          </cell>
          <cell r="M1020">
            <v>597</v>
          </cell>
          <cell r="N1020">
            <v>0</v>
          </cell>
          <cell r="O1020">
            <v>0</v>
          </cell>
          <cell r="P1020">
            <v>24</v>
          </cell>
          <cell r="Q1020">
            <v>414</v>
          </cell>
          <cell r="R1020">
            <v>1035</v>
          </cell>
        </row>
        <row r="1021">
          <cell r="B1021" t="str">
            <v>Atrica</v>
          </cell>
          <cell r="C1021">
            <v>0</v>
          </cell>
          <cell r="D1021">
            <v>0</v>
          </cell>
          <cell r="E1021">
            <v>0</v>
          </cell>
          <cell r="F1021">
            <v>0</v>
          </cell>
          <cell r="G1021">
            <v>3</v>
          </cell>
          <cell r="H1021">
            <v>0</v>
          </cell>
          <cell r="I1021">
            <v>3</v>
          </cell>
          <cell r="K1021" t="str">
            <v>Atrica</v>
          </cell>
          <cell r="L1021">
            <v>0</v>
          </cell>
          <cell r="M1021">
            <v>0</v>
          </cell>
          <cell r="N1021">
            <v>0</v>
          </cell>
          <cell r="O1021">
            <v>0</v>
          </cell>
          <cell r="P1021">
            <v>21</v>
          </cell>
          <cell r="Q1021">
            <v>0</v>
          </cell>
          <cell r="R1021">
            <v>21</v>
          </cell>
        </row>
        <row r="1022">
          <cell r="B1022" t="str">
            <v>Avici</v>
          </cell>
          <cell r="C1022">
            <v>25</v>
          </cell>
          <cell r="D1022">
            <v>0</v>
          </cell>
          <cell r="E1022">
            <v>0</v>
          </cell>
          <cell r="F1022">
            <v>0</v>
          </cell>
          <cell r="G1022">
            <v>0</v>
          </cell>
          <cell r="H1022">
            <v>0</v>
          </cell>
          <cell r="I1022">
            <v>25</v>
          </cell>
          <cell r="K1022" t="str">
            <v>Avici</v>
          </cell>
          <cell r="L1022">
            <v>35</v>
          </cell>
          <cell r="M1022">
            <v>0</v>
          </cell>
          <cell r="N1022">
            <v>0</v>
          </cell>
          <cell r="O1022">
            <v>0</v>
          </cell>
          <cell r="P1022">
            <v>0</v>
          </cell>
          <cell r="Q1022">
            <v>0</v>
          </cell>
          <cell r="R1022">
            <v>35</v>
          </cell>
        </row>
        <row r="1023">
          <cell r="B1023" t="str">
            <v>Brocade</v>
          </cell>
          <cell r="C1023">
            <v>7</v>
          </cell>
          <cell r="D1023">
            <v>0</v>
          </cell>
          <cell r="E1023">
            <v>0</v>
          </cell>
          <cell r="F1023">
            <v>0</v>
          </cell>
          <cell r="G1023">
            <v>22</v>
          </cell>
          <cell r="H1023">
            <v>0</v>
          </cell>
          <cell r="I1023">
            <v>29</v>
          </cell>
          <cell r="K1023" t="str">
            <v>Brocade</v>
          </cell>
          <cell r="L1023">
            <v>116</v>
          </cell>
          <cell r="M1023">
            <v>0</v>
          </cell>
          <cell r="N1023">
            <v>0</v>
          </cell>
          <cell r="O1023">
            <v>0</v>
          </cell>
          <cell r="P1023">
            <v>362</v>
          </cell>
          <cell r="Q1023">
            <v>0</v>
          </cell>
          <cell r="R1023">
            <v>478</v>
          </cell>
        </row>
        <row r="1024">
          <cell r="B1024" t="str">
            <v>Caspian</v>
          </cell>
          <cell r="I1024">
            <v>0</v>
          </cell>
          <cell r="K1024" t="str">
            <v>Caspian</v>
          </cell>
          <cell r="R1024">
            <v>0</v>
          </cell>
        </row>
        <row r="1025">
          <cell r="B1025" t="str">
            <v>Chiaro</v>
          </cell>
          <cell r="I1025">
            <v>0</v>
          </cell>
          <cell r="K1025" t="str">
            <v>Chiaro</v>
          </cell>
          <cell r="R1025">
            <v>0</v>
          </cell>
        </row>
        <row r="1026">
          <cell r="B1026" t="str">
            <v>Ciena</v>
          </cell>
          <cell r="C1026">
            <v>0</v>
          </cell>
          <cell r="D1026">
            <v>0</v>
          </cell>
          <cell r="E1026">
            <v>0</v>
          </cell>
          <cell r="F1026">
            <v>0</v>
          </cell>
          <cell r="G1026">
            <v>0</v>
          </cell>
          <cell r="H1026">
            <v>5</v>
          </cell>
          <cell r="I1026">
            <v>5</v>
          </cell>
          <cell r="K1026" t="str">
            <v>Ciena</v>
          </cell>
          <cell r="L1026">
            <v>0</v>
          </cell>
          <cell r="M1026">
            <v>0</v>
          </cell>
          <cell r="N1026">
            <v>0</v>
          </cell>
          <cell r="O1026">
            <v>0</v>
          </cell>
          <cell r="P1026">
            <v>0</v>
          </cell>
          <cell r="Q1026">
            <v>67</v>
          </cell>
          <cell r="R1026">
            <v>67</v>
          </cell>
        </row>
        <row r="1027">
          <cell r="B1027" t="str">
            <v>Cisco</v>
          </cell>
          <cell r="C1027">
            <v>167</v>
          </cell>
          <cell r="D1027">
            <v>245</v>
          </cell>
          <cell r="E1027">
            <v>38</v>
          </cell>
          <cell r="F1027">
            <v>0</v>
          </cell>
          <cell r="G1027">
            <v>166</v>
          </cell>
          <cell r="H1027">
            <v>10</v>
          </cell>
          <cell r="I1027">
            <v>626</v>
          </cell>
          <cell r="K1027" t="str">
            <v>Cisco</v>
          </cell>
          <cell r="L1027">
            <v>433</v>
          </cell>
          <cell r="M1027">
            <v>4854</v>
          </cell>
          <cell r="N1027">
            <v>126</v>
          </cell>
          <cell r="O1027">
            <v>0</v>
          </cell>
          <cell r="P1027">
            <v>5813</v>
          </cell>
          <cell r="Q1027">
            <v>43</v>
          </cell>
          <cell r="R1027">
            <v>11269</v>
          </cell>
        </row>
        <row r="1028">
          <cell r="B1028" t="str">
            <v>Cosine</v>
          </cell>
          <cell r="I1028">
            <v>0</v>
          </cell>
          <cell r="K1028" t="str">
            <v>Cosine</v>
          </cell>
          <cell r="R1028">
            <v>0</v>
          </cell>
        </row>
        <row r="1029">
          <cell r="B1029" t="str">
            <v>ECI Telecom</v>
          </cell>
          <cell r="I1029">
            <v>0</v>
          </cell>
          <cell r="K1029" t="str">
            <v>ECI Telecom</v>
          </cell>
          <cell r="R1029">
            <v>0</v>
          </cell>
        </row>
        <row r="1030">
          <cell r="B1030" t="str">
            <v>Equipe</v>
          </cell>
          <cell r="I1030">
            <v>0</v>
          </cell>
          <cell r="K1030" t="str">
            <v>Equipe</v>
          </cell>
          <cell r="R1030">
            <v>0</v>
          </cell>
        </row>
        <row r="1031">
          <cell r="B1031" t="str">
            <v>Ericsson</v>
          </cell>
          <cell r="C1031">
            <v>0</v>
          </cell>
          <cell r="D1031">
            <v>0</v>
          </cell>
          <cell r="E1031">
            <v>13</v>
          </cell>
          <cell r="F1031">
            <v>0</v>
          </cell>
          <cell r="G1031">
            <v>0</v>
          </cell>
          <cell r="H1031">
            <v>24</v>
          </cell>
          <cell r="I1031">
            <v>37</v>
          </cell>
          <cell r="K1031" t="str">
            <v>Ericsson</v>
          </cell>
          <cell r="L1031">
            <v>0</v>
          </cell>
          <cell r="M1031">
            <v>0</v>
          </cell>
          <cell r="N1031">
            <v>144</v>
          </cell>
          <cell r="O1031">
            <v>0</v>
          </cell>
          <cell r="P1031">
            <v>0</v>
          </cell>
          <cell r="Q1031">
            <v>122</v>
          </cell>
          <cell r="R1031">
            <v>266</v>
          </cell>
        </row>
        <row r="1032">
          <cell r="B1032" t="str">
            <v>Extreme</v>
          </cell>
          <cell r="C1032">
            <v>0</v>
          </cell>
          <cell r="D1032">
            <v>0</v>
          </cell>
          <cell r="E1032">
            <v>0</v>
          </cell>
          <cell r="F1032">
            <v>0</v>
          </cell>
          <cell r="G1032">
            <v>8</v>
          </cell>
          <cell r="H1032">
            <v>0</v>
          </cell>
          <cell r="I1032">
            <v>8</v>
          </cell>
          <cell r="K1032" t="str">
            <v>Extreme</v>
          </cell>
          <cell r="L1032">
            <v>0</v>
          </cell>
          <cell r="M1032">
            <v>0</v>
          </cell>
          <cell r="N1032">
            <v>0</v>
          </cell>
          <cell r="O1032">
            <v>0</v>
          </cell>
          <cell r="P1032">
            <v>300</v>
          </cell>
          <cell r="Q1032">
            <v>0</v>
          </cell>
          <cell r="R1032">
            <v>300</v>
          </cell>
        </row>
        <row r="1033">
          <cell r="B1033" t="str">
            <v>Force10</v>
          </cell>
          <cell r="C1033">
            <v>0</v>
          </cell>
          <cell r="D1033">
            <v>0</v>
          </cell>
          <cell r="E1033">
            <v>0</v>
          </cell>
          <cell r="F1033">
            <v>0</v>
          </cell>
          <cell r="G1033">
            <v>6</v>
          </cell>
          <cell r="H1033">
            <v>0</v>
          </cell>
          <cell r="I1033">
            <v>6</v>
          </cell>
          <cell r="K1033" t="str">
            <v>Force10</v>
          </cell>
          <cell r="L1033">
            <v>0</v>
          </cell>
          <cell r="M1033">
            <v>0</v>
          </cell>
          <cell r="N1033">
            <v>0</v>
          </cell>
          <cell r="O1033">
            <v>0</v>
          </cell>
          <cell r="P1033">
            <v>40</v>
          </cell>
          <cell r="Q1033">
            <v>0</v>
          </cell>
          <cell r="R1033">
            <v>40</v>
          </cell>
        </row>
        <row r="1034">
          <cell r="B1034" t="str">
            <v>Fujitsu</v>
          </cell>
          <cell r="C1034">
            <v>0</v>
          </cell>
          <cell r="D1034">
            <v>0</v>
          </cell>
          <cell r="E1034">
            <v>0</v>
          </cell>
          <cell r="G1034">
            <v>0</v>
          </cell>
          <cell r="H1034">
            <v>0</v>
          </cell>
          <cell r="I1034">
            <v>0</v>
          </cell>
          <cell r="K1034" t="str">
            <v>Fujitsu</v>
          </cell>
          <cell r="L1034">
            <v>0</v>
          </cell>
          <cell r="M1034">
            <v>0</v>
          </cell>
          <cell r="N1034">
            <v>0</v>
          </cell>
          <cell r="O1034">
            <v>0</v>
          </cell>
          <cell r="P1034">
            <v>0</v>
          </cell>
          <cell r="Q1034">
            <v>0</v>
          </cell>
          <cell r="R1034">
            <v>0</v>
          </cell>
        </row>
        <row r="1035">
          <cell r="B1035" t="str">
            <v>Hammerhead Systems</v>
          </cell>
          <cell r="I1035">
            <v>0</v>
          </cell>
          <cell r="K1035" t="str">
            <v>Hammerhead Systems</v>
          </cell>
          <cell r="R1035">
            <v>0</v>
          </cell>
        </row>
        <row r="1036">
          <cell r="B1036" t="str">
            <v>Hitachi</v>
          </cell>
          <cell r="I1036">
            <v>0</v>
          </cell>
          <cell r="K1036" t="str">
            <v>Hitachi</v>
          </cell>
          <cell r="R1036">
            <v>0</v>
          </cell>
        </row>
        <row r="1037">
          <cell r="B1037" t="str">
            <v>Hitachi Cable</v>
          </cell>
          <cell r="C1037">
            <v>0</v>
          </cell>
          <cell r="D1037">
            <v>0</v>
          </cell>
          <cell r="E1037">
            <v>0</v>
          </cell>
          <cell r="F1037">
            <v>0</v>
          </cell>
          <cell r="G1037">
            <v>0</v>
          </cell>
          <cell r="H1037">
            <v>0</v>
          </cell>
          <cell r="I1037">
            <v>0</v>
          </cell>
          <cell r="K1037" t="str">
            <v>Hitachi Cable</v>
          </cell>
          <cell r="L1037">
            <v>0</v>
          </cell>
          <cell r="M1037">
            <v>0</v>
          </cell>
          <cell r="N1037">
            <v>0</v>
          </cell>
          <cell r="O1037">
            <v>0</v>
          </cell>
          <cell r="P1037">
            <v>0</v>
          </cell>
          <cell r="Q1037">
            <v>0</v>
          </cell>
          <cell r="R1037">
            <v>0</v>
          </cell>
        </row>
        <row r="1038">
          <cell r="B1038" t="str">
            <v>Huawei</v>
          </cell>
          <cell r="C1038">
            <v>5</v>
          </cell>
          <cell r="D1038">
            <v>10</v>
          </cell>
          <cell r="E1038">
            <v>2</v>
          </cell>
          <cell r="F1038">
            <v>0</v>
          </cell>
          <cell r="G1038">
            <v>8</v>
          </cell>
          <cell r="H1038">
            <v>0</v>
          </cell>
          <cell r="I1038">
            <v>25</v>
          </cell>
          <cell r="K1038" t="str">
            <v>Huawei</v>
          </cell>
          <cell r="L1038">
            <v>31</v>
          </cell>
          <cell r="M1038">
            <v>179</v>
          </cell>
          <cell r="N1038">
            <v>25</v>
          </cell>
          <cell r="O1038">
            <v>0</v>
          </cell>
          <cell r="P1038">
            <v>3430</v>
          </cell>
          <cell r="Q1038">
            <v>0</v>
          </cell>
          <cell r="R1038">
            <v>3665</v>
          </cell>
        </row>
        <row r="1039">
          <cell r="B1039" t="str">
            <v>Hyperchip</v>
          </cell>
          <cell r="I1039">
            <v>0</v>
          </cell>
          <cell r="K1039" t="str">
            <v>Hyperchip</v>
          </cell>
          <cell r="R1039">
            <v>0</v>
          </cell>
        </row>
        <row r="1040">
          <cell r="B1040" t="str">
            <v>Juniper</v>
          </cell>
          <cell r="C1040">
            <v>96</v>
          </cell>
          <cell r="D1040">
            <v>62</v>
          </cell>
          <cell r="E1040">
            <v>32</v>
          </cell>
          <cell r="F1040">
            <v>0</v>
          </cell>
          <cell r="G1040">
            <v>0</v>
          </cell>
          <cell r="H1040">
            <v>0</v>
          </cell>
          <cell r="I1040">
            <v>190</v>
          </cell>
          <cell r="K1040" t="str">
            <v>Juniper</v>
          </cell>
          <cell r="L1040">
            <v>153</v>
          </cell>
          <cell r="M1040">
            <v>806</v>
          </cell>
          <cell r="N1040">
            <v>239</v>
          </cell>
          <cell r="O1040">
            <v>0</v>
          </cell>
          <cell r="P1040">
            <v>0</v>
          </cell>
          <cell r="Q1040">
            <v>0</v>
          </cell>
          <cell r="R1040">
            <v>1198</v>
          </cell>
        </row>
        <row r="1041">
          <cell r="B1041" t="str">
            <v>Laurel Networks</v>
          </cell>
          <cell r="I1041">
            <v>0</v>
          </cell>
          <cell r="K1041" t="str">
            <v>Laurel Networks</v>
          </cell>
          <cell r="R1041">
            <v>0</v>
          </cell>
        </row>
        <row r="1042">
          <cell r="B1042" t="str">
            <v>Lucent</v>
          </cell>
          <cell r="I1042">
            <v>0</v>
          </cell>
          <cell r="K1042" t="str">
            <v>Lucent</v>
          </cell>
          <cell r="R1042">
            <v>0</v>
          </cell>
        </row>
        <row r="1043">
          <cell r="B1043" t="str">
            <v>NEC</v>
          </cell>
          <cell r="C1043">
            <v>0</v>
          </cell>
          <cell r="D1043">
            <v>0</v>
          </cell>
          <cell r="E1043">
            <v>0</v>
          </cell>
          <cell r="F1043">
            <v>0</v>
          </cell>
          <cell r="G1043">
            <v>0</v>
          </cell>
          <cell r="H1043">
            <v>0</v>
          </cell>
          <cell r="I1043">
            <v>0</v>
          </cell>
          <cell r="K1043" t="str">
            <v>NEC</v>
          </cell>
          <cell r="L1043">
            <v>0</v>
          </cell>
          <cell r="M1043">
            <v>0</v>
          </cell>
          <cell r="N1043">
            <v>0</v>
          </cell>
          <cell r="O1043">
            <v>0</v>
          </cell>
          <cell r="P1043">
            <v>0</v>
          </cell>
          <cell r="Q1043">
            <v>0</v>
          </cell>
          <cell r="R1043">
            <v>0</v>
          </cell>
        </row>
        <row r="1044">
          <cell r="B1044" t="str">
            <v>Nokia Siemens Networks</v>
          </cell>
          <cell r="C1044">
            <v>0</v>
          </cell>
          <cell r="D1044">
            <v>0</v>
          </cell>
          <cell r="E1044">
            <v>0</v>
          </cell>
          <cell r="F1044">
            <v>0</v>
          </cell>
          <cell r="G1044">
            <v>0</v>
          </cell>
          <cell r="H1044">
            <v>0</v>
          </cell>
          <cell r="I1044">
            <v>0</v>
          </cell>
          <cell r="K1044" t="str">
            <v>Nokia Siemens Networks</v>
          </cell>
          <cell r="L1044">
            <v>0</v>
          </cell>
          <cell r="M1044">
            <v>0</v>
          </cell>
          <cell r="N1044">
            <v>0</v>
          </cell>
          <cell r="O1044">
            <v>0</v>
          </cell>
          <cell r="P1044">
            <v>0</v>
          </cell>
          <cell r="Q1044">
            <v>0</v>
          </cell>
          <cell r="R1044">
            <v>0</v>
          </cell>
        </row>
        <row r="1045">
          <cell r="B1045" t="str">
            <v>Nortel</v>
          </cell>
          <cell r="C1045">
            <v>0</v>
          </cell>
          <cell r="D1045">
            <v>0</v>
          </cell>
          <cell r="E1045">
            <v>0</v>
          </cell>
          <cell r="F1045">
            <v>0</v>
          </cell>
          <cell r="G1045">
            <v>5</v>
          </cell>
          <cell r="H1045">
            <v>10</v>
          </cell>
          <cell r="I1045">
            <v>15</v>
          </cell>
          <cell r="K1045" t="str">
            <v>Nortel</v>
          </cell>
          <cell r="L1045">
            <v>0</v>
          </cell>
          <cell r="M1045">
            <v>0</v>
          </cell>
          <cell r="N1045">
            <v>0</v>
          </cell>
          <cell r="O1045">
            <v>0</v>
          </cell>
          <cell r="P1045">
            <v>170</v>
          </cell>
          <cell r="Q1045">
            <v>48</v>
          </cell>
          <cell r="R1045">
            <v>218</v>
          </cell>
        </row>
        <row r="1046">
          <cell r="B1046" t="str">
            <v>Procket</v>
          </cell>
          <cell r="I1046">
            <v>0</v>
          </cell>
          <cell r="K1046" t="str">
            <v>Procket</v>
          </cell>
          <cell r="R1046">
            <v>0</v>
          </cell>
        </row>
        <row r="1047">
          <cell r="B1047" t="str">
            <v>Quarry</v>
          </cell>
          <cell r="I1047">
            <v>0</v>
          </cell>
          <cell r="K1047" t="str">
            <v>Quarry</v>
          </cell>
          <cell r="R1047">
            <v>0</v>
          </cell>
        </row>
        <row r="1048">
          <cell r="B1048" t="str">
            <v>Redback</v>
          </cell>
          <cell r="C1048">
            <v>0</v>
          </cell>
          <cell r="D1048">
            <v>0</v>
          </cell>
          <cell r="E1048">
            <v>0</v>
          </cell>
          <cell r="F1048">
            <v>0</v>
          </cell>
          <cell r="G1048">
            <v>0</v>
          </cell>
          <cell r="H1048">
            <v>0</v>
          </cell>
          <cell r="I1048">
            <v>0</v>
          </cell>
          <cell r="K1048" t="str">
            <v>Redback</v>
          </cell>
          <cell r="L1048">
            <v>0</v>
          </cell>
          <cell r="M1048">
            <v>0</v>
          </cell>
          <cell r="N1048">
            <v>0</v>
          </cell>
          <cell r="O1048">
            <v>0</v>
          </cell>
          <cell r="P1048">
            <v>0</v>
          </cell>
          <cell r="Q1048">
            <v>0</v>
          </cell>
          <cell r="R1048">
            <v>0</v>
          </cell>
        </row>
        <row r="1049">
          <cell r="B1049" t="str">
            <v>Riverstone</v>
          </cell>
          <cell r="I1049">
            <v>0</v>
          </cell>
          <cell r="K1049" t="str">
            <v>Riverstone</v>
          </cell>
          <cell r="R1049">
            <v>0</v>
          </cell>
        </row>
        <row r="1050">
          <cell r="B1050" t="str">
            <v>Tellabs</v>
          </cell>
          <cell r="C1050">
            <v>0</v>
          </cell>
          <cell r="D1050">
            <v>23</v>
          </cell>
          <cell r="E1050">
            <v>0</v>
          </cell>
          <cell r="F1050">
            <v>0</v>
          </cell>
          <cell r="G1050">
            <v>0</v>
          </cell>
          <cell r="H1050">
            <v>0</v>
          </cell>
          <cell r="I1050">
            <v>23</v>
          </cell>
          <cell r="K1050" t="str">
            <v>Tellabs</v>
          </cell>
          <cell r="L1050">
            <v>0</v>
          </cell>
          <cell r="M1050">
            <v>246</v>
          </cell>
          <cell r="N1050">
            <v>0</v>
          </cell>
          <cell r="O1050">
            <v>0</v>
          </cell>
          <cell r="P1050">
            <v>0</v>
          </cell>
          <cell r="Q1050">
            <v>0</v>
          </cell>
          <cell r="R1050">
            <v>246</v>
          </cell>
        </row>
        <row r="1051">
          <cell r="B1051" t="str">
            <v>ZTE</v>
          </cell>
          <cell r="C1051">
            <v>0</v>
          </cell>
          <cell r="D1051">
            <v>0</v>
          </cell>
          <cell r="E1051">
            <v>0</v>
          </cell>
          <cell r="F1051">
            <v>0</v>
          </cell>
          <cell r="G1051">
            <v>0</v>
          </cell>
          <cell r="H1051">
            <v>0</v>
          </cell>
          <cell r="I1051">
            <v>0</v>
          </cell>
          <cell r="K1051" t="str">
            <v>ZTE</v>
          </cell>
          <cell r="L1051">
            <v>0</v>
          </cell>
          <cell r="M1051">
            <v>0</v>
          </cell>
          <cell r="N1051">
            <v>0</v>
          </cell>
          <cell r="O1051">
            <v>0</v>
          </cell>
          <cell r="P1051">
            <v>0</v>
          </cell>
          <cell r="Q1051">
            <v>0</v>
          </cell>
          <cell r="R1051">
            <v>0</v>
          </cell>
        </row>
        <row r="1052">
          <cell r="B1052" t="str">
            <v>Other</v>
          </cell>
          <cell r="I1052">
            <v>0</v>
          </cell>
          <cell r="K1052" t="str">
            <v>Other</v>
          </cell>
          <cell r="R1052">
            <v>0</v>
          </cell>
        </row>
        <row r="1053">
          <cell r="B1053" t="str">
            <v>Total</v>
          </cell>
          <cell r="C1053">
            <v>300</v>
          </cell>
          <cell r="D1053">
            <v>412</v>
          </cell>
          <cell r="E1053">
            <v>85</v>
          </cell>
          <cell r="F1053">
            <v>0</v>
          </cell>
          <cell r="G1053">
            <v>221</v>
          </cell>
          <cell r="H1053">
            <v>113</v>
          </cell>
          <cell r="I1053">
            <v>1131</v>
          </cell>
          <cell r="K1053" t="str">
            <v>Total</v>
          </cell>
          <cell r="L1053">
            <v>768</v>
          </cell>
          <cell r="M1053">
            <v>6682</v>
          </cell>
          <cell r="N1053">
            <v>534</v>
          </cell>
          <cell r="O1053">
            <v>0</v>
          </cell>
          <cell r="P1053">
            <v>10160</v>
          </cell>
          <cell r="Q1053">
            <v>694</v>
          </cell>
          <cell r="R1053">
            <v>18838</v>
          </cell>
        </row>
        <row r="1057">
          <cell r="B1057" t="str">
            <v>Vendor</v>
          </cell>
          <cell r="C1057" t="str">
            <v>Core IP/MPLS</v>
          </cell>
          <cell r="D1057" t="str">
            <v xml:space="preserve">Edge IP/MPLS </v>
          </cell>
          <cell r="E1057" t="str">
            <v>Subscriber Service Router</v>
          </cell>
          <cell r="F1057" t="str">
            <v>BRAS</v>
          </cell>
          <cell r="G1057" t="str">
            <v>IP/Ethernet</v>
          </cell>
          <cell r="H1057" t="str">
            <v>ATM/MPLS</v>
          </cell>
          <cell r="I1057" t="str">
            <v>Total IPS</v>
          </cell>
          <cell r="K1057" t="str">
            <v>Vendor</v>
          </cell>
          <cell r="L1057" t="str">
            <v>Core IP/MPLS</v>
          </cell>
          <cell r="M1057" t="str">
            <v>Edge IP/MPLS</v>
          </cell>
          <cell r="N1057" t="str">
            <v>Subscriber Service Router</v>
          </cell>
          <cell r="O1057" t="str">
            <v>BRAS</v>
          </cell>
          <cell r="P1057" t="str">
            <v>IP/Ethernet</v>
          </cell>
          <cell r="Q1057" t="str">
            <v>ATM/MPLS</v>
          </cell>
          <cell r="R1057" t="str">
            <v>Total IPS</v>
          </cell>
        </row>
        <row r="1058">
          <cell r="B1058" t="str">
            <v>Alaxala Networks</v>
          </cell>
          <cell r="C1058">
            <v>0</v>
          </cell>
          <cell r="D1058">
            <v>0</v>
          </cell>
          <cell r="E1058">
            <v>0</v>
          </cell>
          <cell r="F1058">
            <v>0</v>
          </cell>
          <cell r="G1058">
            <v>0</v>
          </cell>
          <cell r="H1058">
            <v>0</v>
          </cell>
          <cell r="I1058">
            <v>0</v>
          </cell>
          <cell r="K1058" t="str">
            <v>Alaxala Networks</v>
          </cell>
          <cell r="L1058">
            <v>0</v>
          </cell>
          <cell r="M1058">
            <v>0</v>
          </cell>
          <cell r="N1058">
            <v>0</v>
          </cell>
          <cell r="O1058">
            <v>0</v>
          </cell>
          <cell r="P1058">
            <v>0</v>
          </cell>
          <cell r="Q1058">
            <v>0</v>
          </cell>
          <cell r="R1058">
            <v>0</v>
          </cell>
        </row>
        <row r="1059">
          <cell r="B1059" t="str">
            <v>Alcatel-Lucent</v>
          </cell>
          <cell r="C1059">
            <v>0</v>
          </cell>
          <cell r="D1059">
            <v>57</v>
          </cell>
          <cell r="E1059">
            <v>0</v>
          </cell>
          <cell r="F1059">
            <v>0</v>
          </cell>
          <cell r="G1059">
            <v>2</v>
          </cell>
          <cell r="H1059">
            <v>68</v>
          </cell>
          <cell r="I1059">
            <v>127</v>
          </cell>
          <cell r="K1059" t="str">
            <v>Alcatel-Lucent</v>
          </cell>
          <cell r="L1059">
            <v>0</v>
          </cell>
          <cell r="M1059">
            <v>497</v>
          </cell>
          <cell r="N1059">
            <v>0</v>
          </cell>
          <cell r="O1059">
            <v>0</v>
          </cell>
          <cell r="P1059">
            <v>16</v>
          </cell>
          <cell r="Q1059">
            <v>440</v>
          </cell>
          <cell r="R1059">
            <v>953</v>
          </cell>
        </row>
        <row r="1060">
          <cell r="B1060" t="str">
            <v>Atrica</v>
          </cell>
          <cell r="I1060">
            <v>0</v>
          </cell>
          <cell r="K1060" t="str">
            <v>Atrica</v>
          </cell>
          <cell r="R1060">
            <v>0</v>
          </cell>
        </row>
        <row r="1061">
          <cell r="B1061" t="str">
            <v>Avici</v>
          </cell>
          <cell r="C1061">
            <v>15</v>
          </cell>
          <cell r="D1061">
            <v>0</v>
          </cell>
          <cell r="E1061">
            <v>0</v>
          </cell>
          <cell r="F1061">
            <v>0</v>
          </cell>
          <cell r="G1061">
            <v>0</v>
          </cell>
          <cell r="H1061">
            <v>0</v>
          </cell>
          <cell r="I1061">
            <v>15</v>
          </cell>
          <cell r="K1061" t="str">
            <v>Avici</v>
          </cell>
          <cell r="L1061">
            <v>10</v>
          </cell>
          <cell r="M1061">
            <v>0</v>
          </cell>
          <cell r="N1061">
            <v>0</v>
          </cell>
          <cell r="O1061">
            <v>0</v>
          </cell>
          <cell r="P1061">
            <v>0</v>
          </cell>
          <cell r="Q1061">
            <v>0</v>
          </cell>
          <cell r="R1061">
            <v>10</v>
          </cell>
        </row>
        <row r="1062">
          <cell r="B1062" t="str">
            <v>Brocade</v>
          </cell>
          <cell r="C1062">
            <v>9</v>
          </cell>
          <cell r="D1062">
            <v>0</v>
          </cell>
          <cell r="E1062">
            <v>0</v>
          </cell>
          <cell r="F1062">
            <v>0</v>
          </cell>
          <cell r="G1062">
            <v>23</v>
          </cell>
          <cell r="H1062">
            <v>0</v>
          </cell>
          <cell r="I1062">
            <v>32</v>
          </cell>
          <cell r="K1062" t="str">
            <v>Brocade</v>
          </cell>
          <cell r="L1062">
            <v>149</v>
          </cell>
          <cell r="M1062">
            <v>0</v>
          </cell>
          <cell r="N1062">
            <v>0</v>
          </cell>
          <cell r="O1062">
            <v>0</v>
          </cell>
          <cell r="P1062">
            <v>378</v>
          </cell>
          <cell r="Q1062">
            <v>0</v>
          </cell>
          <cell r="R1062">
            <v>527</v>
          </cell>
        </row>
        <row r="1063">
          <cell r="B1063" t="str">
            <v>Caspian</v>
          </cell>
          <cell r="I1063">
            <v>0</v>
          </cell>
          <cell r="K1063" t="str">
            <v>Caspian</v>
          </cell>
          <cell r="R1063">
            <v>0</v>
          </cell>
        </row>
        <row r="1064">
          <cell r="B1064" t="str">
            <v>Chiaro</v>
          </cell>
          <cell r="I1064">
            <v>0</v>
          </cell>
          <cell r="K1064" t="str">
            <v>Chiaro</v>
          </cell>
          <cell r="R1064">
            <v>0</v>
          </cell>
        </row>
        <row r="1065">
          <cell r="B1065" t="str">
            <v>Ciena</v>
          </cell>
          <cell r="C1065">
            <v>0</v>
          </cell>
          <cell r="D1065">
            <v>0</v>
          </cell>
          <cell r="E1065">
            <v>0</v>
          </cell>
          <cell r="F1065">
            <v>0</v>
          </cell>
          <cell r="G1065">
            <v>0</v>
          </cell>
          <cell r="H1065">
            <v>6</v>
          </cell>
          <cell r="I1065">
            <v>6</v>
          </cell>
          <cell r="K1065" t="str">
            <v>Ciena</v>
          </cell>
          <cell r="L1065">
            <v>0</v>
          </cell>
          <cell r="M1065">
            <v>0</v>
          </cell>
          <cell r="N1065">
            <v>0</v>
          </cell>
          <cell r="O1065">
            <v>0</v>
          </cell>
          <cell r="P1065">
            <v>0</v>
          </cell>
          <cell r="Q1065">
            <v>80</v>
          </cell>
          <cell r="R1065">
            <v>80</v>
          </cell>
        </row>
        <row r="1066">
          <cell r="B1066" t="str">
            <v>Cisco</v>
          </cell>
          <cell r="C1066">
            <v>195</v>
          </cell>
          <cell r="D1066">
            <v>298</v>
          </cell>
          <cell r="E1066">
            <v>33</v>
          </cell>
          <cell r="F1066">
            <v>0</v>
          </cell>
          <cell r="G1066">
            <v>157</v>
          </cell>
          <cell r="H1066">
            <v>8</v>
          </cell>
          <cell r="I1066">
            <v>691</v>
          </cell>
          <cell r="K1066" t="str">
            <v>Cisco</v>
          </cell>
          <cell r="L1066">
            <v>506</v>
          </cell>
          <cell r="M1066">
            <v>5900</v>
          </cell>
          <cell r="N1066">
            <v>110</v>
          </cell>
          <cell r="O1066">
            <v>0</v>
          </cell>
          <cell r="P1066">
            <v>5494</v>
          </cell>
          <cell r="Q1066">
            <v>35</v>
          </cell>
          <cell r="R1066">
            <v>12045</v>
          </cell>
        </row>
        <row r="1067">
          <cell r="B1067" t="str">
            <v>Cosine</v>
          </cell>
          <cell r="I1067">
            <v>0</v>
          </cell>
          <cell r="K1067" t="str">
            <v>Cosine</v>
          </cell>
          <cell r="R1067">
            <v>0</v>
          </cell>
        </row>
        <row r="1068">
          <cell r="B1068" t="str">
            <v>ECI Telecom</v>
          </cell>
          <cell r="I1068">
            <v>0</v>
          </cell>
          <cell r="K1068" t="str">
            <v>ECI Telecom</v>
          </cell>
          <cell r="R1068">
            <v>0</v>
          </cell>
        </row>
        <row r="1069">
          <cell r="B1069" t="str">
            <v>Equipe</v>
          </cell>
          <cell r="I1069">
            <v>0</v>
          </cell>
          <cell r="K1069" t="str">
            <v>Equipe</v>
          </cell>
          <cell r="R1069">
            <v>0</v>
          </cell>
        </row>
        <row r="1070">
          <cell r="B1070" t="str">
            <v>Ericsson</v>
          </cell>
          <cell r="C1070">
            <v>0</v>
          </cell>
          <cell r="D1070">
            <v>0</v>
          </cell>
          <cell r="E1070">
            <v>11</v>
          </cell>
          <cell r="F1070">
            <v>0</v>
          </cell>
          <cell r="G1070">
            <v>0</v>
          </cell>
          <cell r="H1070">
            <v>22</v>
          </cell>
          <cell r="I1070">
            <v>33</v>
          </cell>
          <cell r="K1070" t="str">
            <v>Ericsson</v>
          </cell>
          <cell r="L1070">
            <v>0</v>
          </cell>
          <cell r="M1070">
            <v>0</v>
          </cell>
          <cell r="N1070">
            <v>117</v>
          </cell>
          <cell r="O1070">
            <v>0</v>
          </cell>
          <cell r="P1070">
            <v>0</v>
          </cell>
          <cell r="Q1070">
            <v>112</v>
          </cell>
          <cell r="R1070">
            <v>229</v>
          </cell>
        </row>
        <row r="1071">
          <cell r="B1071" t="str">
            <v>Extreme</v>
          </cell>
          <cell r="C1071">
            <v>0</v>
          </cell>
          <cell r="D1071">
            <v>0</v>
          </cell>
          <cell r="E1071">
            <v>0</v>
          </cell>
          <cell r="F1071">
            <v>0</v>
          </cell>
          <cell r="G1071">
            <v>7</v>
          </cell>
          <cell r="H1071">
            <v>0</v>
          </cell>
          <cell r="I1071">
            <v>7</v>
          </cell>
          <cell r="K1071" t="str">
            <v>Extreme</v>
          </cell>
          <cell r="L1071">
            <v>0</v>
          </cell>
          <cell r="M1071">
            <v>0</v>
          </cell>
          <cell r="N1071">
            <v>0</v>
          </cell>
          <cell r="O1071">
            <v>0</v>
          </cell>
          <cell r="P1071">
            <v>285</v>
          </cell>
          <cell r="Q1071">
            <v>0</v>
          </cell>
          <cell r="R1071">
            <v>285</v>
          </cell>
        </row>
        <row r="1072">
          <cell r="B1072" t="str">
            <v>Force10</v>
          </cell>
          <cell r="C1072">
            <v>0</v>
          </cell>
          <cell r="D1072">
            <v>0</v>
          </cell>
          <cell r="E1072">
            <v>0</v>
          </cell>
          <cell r="F1072">
            <v>0</v>
          </cell>
          <cell r="G1072">
            <v>6</v>
          </cell>
          <cell r="H1072">
            <v>0</v>
          </cell>
          <cell r="I1072">
            <v>6</v>
          </cell>
          <cell r="K1072" t="str">
            <v>Force10</v>
          </cell>
          <cell r="L1072">
            <v>0</v>
          </cell>
          <cell r="M1072">
            <v>0</v>
          </cell>
          <cell r="N1072">
            <v>0</v>
          </cell>
          <cell r="O1072">
            <v>0</v>
          </cell>
          <cell r="P1072">
            <v>38</v>
          </cell>
          <cell r="Q1072">
            <v>0</v>
          </cell>
          <cell r="R1072">
            <v>38</v>
          </cell>
        </row>
        <row r="1073">
          <cell r="B1073" t="str">
            <v>Fujitsu</v>
          </cell>
          <cell r="C1073">
            <v>0</v>
          </cell>
          <cell r="D1073">
            <v>0</v>
          </cell>
          <cell r="E1073">
            <v>0</v>
          </cell>
          <cell r="F1073">
            <v>0</v>
          </cell>
          <cell r="G1073">
            <v>0</v>
          </cell>
          <cell r="H1073">
            <v>0</v>
          </cell>
          <cell r="I1073">
            <v>0</v>
          </cell>
          <cell r="K1073" t="str">
            <v>Fujitsu</v>
          </cell>
          <cell r="L1073">
            <v>0</v>
          </cell>
          <cell r="M1073">
            <v>0</v>
          </cell>
          <cell r="N1073">
            <v>0</v>
          </cell>
          <cell r="O1073">
            <v>0</v>
          </cell>
          <cell r="P1073">
            <v>0</v>
          </cell>
          <cell r="Q1073">
            <v>0</v>
          </cell>
          <cell r="R1073">
            <v>0</v>
          </cell>
        </row>
        <row r="1074">
          <cell r="B1074" t="str">
            <v>Hammerhead Systems</v>
          </cell>
          <cell r="I1074">
            <v>0</v>
          </cell>
          <cell r="K1074" t="str">
            <v>Hammerhead Systems</v>
          </cell>
          <cell r="R1074">
            <v>0</v>
          </cell>
        </row>
        <row r="1075">
          <cell r="B1075" t="str">
            <v>Hitachi</v>
          </cell>
          <cell r="I1075">
            <v>0</v>
          </cell>
          <cell r="K1075" t="str">
            <v>Hitachi</v>
          </cell>
          <cell r="R1075">
            <v>0</v>
          </cell>
        </row>
        <row r="1076">
          <cell r="B1076" t="str">
            <v>Hitachi Cable</v>
          </cell>
          <cell r="C1076">
            <v>0</v>
          </cell>
          <cell r="D1076">
            <v>0</v>
          </cell>
          <cell r="E1076">
            <v>0</v>
          </cell>
          <cell r="F1076">
            <v>0</v>
          </cell>
          <cell r="G1076">
            <v>0</v>
          </cell>
          <cell r="H1076">
            <v>0</v>
          </cell>
          <cell r="I1076">
            <v>0</v>
          </cell>
          <cell r="K1076" t="str">
            <v>Hitachi Cable</v>
          </cell>
          <cell r="L1076">
            <v>0</v>
          </cell>
          <cell r="M1076">
            <v>0</v>
          </cell>
          <cell r="N1076">
            <v>0</v>
          </cell>
          <cell r="O1076">
            <v>0</v>
          </cell>
          <cell r="P1076">
            <v>0</v>
          </cell>
          <cell r="Q1076">
            <v>0</v>
          </cell>
          <cell r="R1076">
            <v>0</v>
          </cell>
        </row>
        <row r="1077">
          <cell r="B1077" t="str">
            <v>Huawei</v>
          </cell>
          <cell r="C1077">
            <v>4</v>
          </cell>
          <cell r="D1077">
            <v>10</v>
          </cell>
          <cell r="E1077">
            <v>2</v>
          </cell>
          <cell r="F1077">
            <v>0</v>
          </cell>
          <cell r="G1077">
            <v>9</v>
          </cell>
          <cell r="H1077">
            <v>0</v>
          </cell>
          <cell r="I1077">
            <v>25</v>
          </cell>
          <cell r="K1077" t="str">
            <v>Huawei</v>
          </cell>
          <cell r="L1077">
            <v>20</v>
          </cell>
          <cell r="M1077">
            <v>185</v>
          </cell>
          <cell r="N1077">
            <v>18</v>
          </cell>
          <cell r="O1077">
            <v>0</v>
          </cell>
          <cell r="P1077">
            <v>3275</v>
          </cell>
          <cell r="Q1077">
            <v>0</v>
          </cell>
          <cell r="R1077">
            <v>3498</v>
          </cell>
        </row>
        <row r="1078">
          <cell r="B1078" t="str">
            <v>Hyperchip</v>
          </cell>
          <cell r="I1078">
            <v>0</v>
          </cell>
          <cell r="K1078" t="str">
            <v>Hyperchip</v>
          </cell>
          <cell r="R1078">
            <v>0</v>
          </cell>
        </row>
        <row r="1079">
          <cell r="B1079" t="str">
            <v>Juniper</v>
          </cell>
          <cell r="C1079">
            <v>103</v>
          </cell>
          <cell r="D1079">
            <v>77</v>
          </cell>
          <cell r="E1079">
            <v>29</v>
          </cell>
          <cell r="F1079">
            <v>0</v>
          </cell>
          <cell r="G1079">
            <v>0</v>
          </cell>
          <cell r="H1079">
            <v>0</v>
          </cell>
          <cell r="I1079">
            <v>209</v>
          </cell>
          <cell r="K1079" t="str">
            <v>Juniper</v>
          </cell>
          <cell r="L1079">
            <v>163</v>
          </cell>
          <cell r="M1079">
            <v>1018</v>
          </cell>
          <cell r="N1079">
            <v>207</v>
          </cell>
          <cell r="O1079">
            <v>0</v>
          </cell>
          <cell r="P1079">
            <v>0</v>
          </cell>
          <cell r="Q1079">
            <v>0</v>
          </cell>
          <cell r="R1079">
            <v>1388</v>
          </cell>
        </row>
        <row r="1080">
          <cell r="B1080" t="str">
            <v>Laurel Networks</v>
          </cell>
          <cell r="I1080">
            <v>0</v>
          </cell>
          <cell r="K1080" t="str">
            <v>Laurel Networks</v>
          </cell>
          <cell r="R1080">
            <v>0</v>
          </cell>
        </row>
        <row r="1081">
          <cell r="B1081" t="str">
            <v>Lucent</v>
          </cell>
          <cell r="I1081">
            <v>0</v>
          </cell>
          <cell r="K1081" t="str">
            <v>Lucent</v>
          </cell>
          <cell r="R1081">
            <v>0</v>
          </cell>
        </row>
        <row r="1082">
          <cell r="B1082" t="str">
            <v>NEC</v>
          </cell>
          <cell r="C1082">
            <v>0</v>
          </cell>
          <cell r="D1082">
            <v>0</v>
          </cell>
          <cell r="E1082">
            <v>0</v>
          </cell>
          <cell r="F1082">
            <v>0</v>
          </cell>
          <cell r="G1082">
            <v>0</v>
          </cell>
          <cell r="H1082">
            <v>0</v>
          </cell>
          <cell r="I1082">
            <v>0</v>
          </cell>
          <cell r="K1082" t="str">
            <v>NEC</v>
          </cell>
          <cell r="L1082">
            <v>0</v>
          </cell>
          <cell r="M1082">
            <v>0</v>
          </cell>
          <cell r="N1082">
            <v>0</v>
          </cell>
          <cell r="O1082">
            <v>0</v>
          </cell>
          <cell r="P1082">
            <v>0</v>
          </cell>
          <cell r="Q1082">
            <v>0</v>
          </cell>
          <cell r="R1082">
            <v>0</v>
          </cell>
        </row>
        <row r="1083">
          <cell r="B1083" t="str">
            <v>Nokia Siemens Networks</v>
          </cell>
          <cell r="C1083">
            <v>0</v>
          </cell>
          <cell r="D1083">
            <v>0</v>
          </cell>
          <cell r="E1083">
            <v>0</v>
          </cell>
          <cell r="F1083">
            <v>0</v>
          </cell>
          <cell r="G1083">
            <v>0</v>
          </cell>
          <cell r="H1083">
            <v>0</v>
          </cell>
          <cell r="I1083">
            <v>0</v>
          </cell>
          <cell r="K1083" t="str">
            <v>Nokia Siemens Networks</v>
          </cell>
          <cell r="L1083">
            <v>0</v>
          </cell>
          <cell r="M1083">
            <v>0</v>
          </cell>
          <cell r="N1083">
            <v>0</v>
          </cell>
          <cell r="O1083">
            <v>0</v>
          </cell>
          <cell r="P1083">
            <v>0</v>
          </cell>
          <cell r="Q1083">
            <v>0</v>
          </cell>
          <cell r="R1083">
            <v>0</v>
          </cell>
        </row>
        <row r="1084">
          <cell r="B1084" t="str">
            <v>Nortel</v>
          </cell>
          <cell r="C1084">
            <v>0</v>
          </cell>
          <cell r="D1084">
            <v>0</v>
          </cell>
          <cell r="E1084">
            <v>0</v>
          </cell>
          <cell r="F1084">
            <v>0</v>
          </cell>
          <cell r="G1084">
            <v>15</v>
          </cell>
          <cell r="H1084">
            <v>20</v>
          </cell>
          <cell r="I1084">
            <v>35</v>
          </cell>
          <cell r="K1084" t="str">
            <v>Nortel</v>
          </cell>
          <cell r="L1084">
            <v>0</v>
          </cell>
          <cell r="M1084">
            <v>0</v>
          </cell>
          <cell r="N1084">
            <v>0</v>
          </cell>
          <cell r="O1084">
            <v>0</v>
          </cell>
          <cell r="P1084">
            <v>510</v>
          </cell>
          <cell r="Q1084">
            <v>96</v>
          </cell>
          <cell r="R1084">
            <v>606</v>
          </cell>
        </row>
        <row r="1085">
          <cell r="B1085" t="str">
            <v>Procket</v>
          </cell>
          <cell r="I1085">
            <v>0</v>
          </cell>
          <cell r="K1085" t="str">
            <v>Procket</v>
          </cell>
          <cell r="R1085">
            <v>0</v>
          </cell>
        </row>
        <row r="1086">
          <cell r="B1086" t="str">
            <v>Quarry</v>
          </cell>
          <cell r="I1086">
            <v>0</v>
          </cell>
          <cell r="K1086" t="str">
            <v>Quarry</v>
          </cell>
          <cell r="R1086">
            <v>0</v>
          </cell>
        </row>
        <row r="1087">
          <cell r="B1087" t="str">
            <v>Redback</v>
          </cell>
          <cell r="C1087">
            <v>0</v>
          </cell>
          <cell r="D1087">
            <v>0</v>
          </cell>
          <cell r="E1087">
            <v>0</v>
          </cell>
          <cell r="F1087">
            <v>0</v>
          </cell>
          <cell r="G1087">
            <v>0</v>
          </cell>
          <cell r="H1087">
            <v>0</v>
          </cell>
          <cell r="I1087">
            <v>0</v>
          </cell>
          <cell r="K1087" t="str">
            <v>Redback</v>
          </cell>
          <cell r="L1087">
            <v>0</v>
          </cell>
          <cell r="M1087">
            <v>0</v>
          </cell>
          <cell r="N1087">
            <v>0</v>
          </cell>
          <cell r="O1087">
            <v>0</v>
          </cell>
          <cell r="P1087">
            <v>0</v>
          </cell>
          <cell r="Q1087">
            <v>0</v>
          </cell>
          <cell r="R1087">
            <v>0</v>
          </cell>
        </row>
        <row r="1088">
          <cell r="B1088" t="str">
            <v>Riverstone</v>
          </cell>
          <cell r="I1088">
            <v>0</v>
          </cell>
          <cell r="K1088" t="str">
            <v>Riverstone</v>
          </cell>
          <cell r="R1088">
            <v>0</v>
          </cell>
        </row>
        <row r="1089">
          <cell r="B1089" t="str">
            <v>Tellabs</v>
          </cell>
          <cell r="C1089">
            <v>0</v>
          </cell>
          <cell r="D1089">
            <v>13</v>
          </cell>
          <cell r="E1089">
            <v>0</v>
          </cell>
          <cell r="F1089">
            <v>0</v>
          </cell>
          <cell r="G1089">
            <v>0</v>
          </cell>
          <cell r="H1089">
            <v>0</v>
          </cell>
          <cell r="I1089">
            <v>13</v>
          </cell>
          <cell r="K1089" t="str">
            <v>Tellabs</v>
          </cell>
          <cell r="L1089">
            <v>0</v>
          </cell>
          <cell r="M1089">
            <v>138</v>
          </cell>
          <cell r="N1089">
            <v>0</v>
          </cell>
          <cell r="O1089">
            <v>0</v>
          </cell>
          <cell r="P1089">
            <v>0</v>
          </cell>
          <cell r="Q1089">
            <v>0</v>
          </cell>
          <cell r="R1089">
            <v>138</v>
          </cell>
        </row>
        <row r="1090">
          <cell r="B1090" t="str">
            <v>ZTE</v>
          </cell>
          <cell r="C1090">
            <v>0</v>
          </cell>
          <cell r="D1090">
            <v>0</v>
          </cell>
          <cell r="E1090">
            <v>0</v>
          </cell>
          <cell r="F1090">
            <v>0</v>
          </cell>
          <cell r="G1090">
            <v>0</v>
          </cell>
          <cell r="H1090">
            <v>0</v>
          </cell>
          <cell r="I1090">
            <v>0</v>
          </cell>
          <cell r="K1090" t="str">
            <v>ZTE</v>
          </cell>
          <cell r="L1090">
            <v>0</v>
          </cell>
          <cell r="M1090">
            <v>0</v>
          </cell>
          <cell r="N1090">
            <v>0</v>
          </cell>
          <cell r="O1090">
            <v>0</v>
          </cell>
          <cell r="P1090">
            <v>0</v>
          </cell>
          <cell r="Q1090">
            <v>0</v>
          </cell>
          <cell r="R1090">
            <v>0</v>
          </cell>
        </row>
        <row r="1091">
          <cell r="B1091" t="str">
            <v>Other</v>
          </cell>
          <cell r="I1091">
            <v>0</v>
          </cell>
          <cell r="K1091" t="str">
            <v>Other</v>
          </cell>
          <cell r="R1091">
            <v>0</v>
          </cell>
        </row>
        <row r="1092">
          <cell r="B1092" t="str">
            <v>Total</v>
          </cell>
          <cell r="C1092">
            <v>326</v>
          </cell>
          <cell r="D1092">
            <v>455</v>
          </cell>
          <cell r="E1092">
            <v>75</v>
          </cell>
          <cell r="F1092">
            <v>0</v>
          </cell>
          <cell r="G1092">
            <v>219</v>
          </cell>
          <cell r="H1092">
            <v>124</v>
          </cell>
          <cell r="I1092">
            <v>1199</v>
          </cell>
          <cell r="K1092" t="str">
            <v>Total</v>
          </cell>
          <cell r="L1092">
            <v>848</v>
          </cell>
          <cell r="M1092">
            <v>7738</v>
          </cell>
          <cell r="N1092">
            <v>452</v>
          </cell>
          <cell r="O1092">
            <v>0</v>
          </cell>
          <cell r="P1092">
            <v>9996</v>
          </cell>
          <cell r="Q1092">
            <v>763</v>
          </cell>
          <cell r="R1092">
            <v>19797</v>
          </cell>
        </row>
        <row r="1096">
          <cell r="B1096" t="str">
            <v>Vendor</v>
          </cell>
          <cell r="C1096" t="str">
            <v>Core IP/MPLS</v>
          </cell>
          <cell r="D1096" t="str">
            <v xml:space="preserve">Edge IP/MPLS </v>
          </cell>
          <cell r="E1096" t="str">
            <v>Subscriber Service Router</v>
          </cell>
          <cell r="F1096" t="str">
            <v>BRAS</v>
          </cell>
          <cell r="G1096" t="str">
            <v>IP/Ethernet</v>
          </cell>
          <cell r="H1096" t="str">
            <v>ATM/MPLS</v>
          </cell>
          <cell r="I1096" t="str">
            <v>Total IPS</v>
          </cell>
          <cell r="K1096" t="str">
            <v>Vendor</v>
          </cell>
          <cell r="L1096" t="str">
            <v>Core IP/MPLS</v>
          </cell>
          <cell r="M1096" t="str">
            <v>Edge IP/MPLS</v>
          </cell>
          <cell r="N1096" t="str">
            <v>Subscriber Service Router</v>
          </cell>
          <cell r="O1096" t="str">
            <v>BRAS</v>
          </cell>
          <cell r="P1096" t="str">
            <v>IP/Ethernet</v>
          </cell>
          <cell r="Q1096" t="str">
            <v>ATM/MPLS</v>
          </cell>
          <cell r="R1096" t="str">
            <v>Total IPS</v>
          </cell>
        </row>
        <row r="1097">
          <cell r="B1097" t="str">
            <v>Alaxala Networks</v>
          </cell>
          <cell r="C1097">
            <v>0</v>
          </cell>
          <cell r="D1097">
            <v>0</v>
          </cell>
          <cell r="E1097">
            <v>0</v>
          </cell>
          <cell r="F1097">
            <v>0</v>
          </cell>
          <cell r="G1097">
            <v>0</v>
          </cell>
          <cell r="H1097">
            <v>0</v>
          </cell>
          <cell r="I1097">
            <v>0</v>
          </cell>
          <cell r="K1097" t="str">
            <v>Alaxala Networks</v>
          </cell>
          <cell r="L1097">
            <v>0</v>
          </cell>
          <cell r="M1097">
            <v>0</v>
          </cell>
          <cell r="N1097">
            <v>0</v>
          </cell>
          <cell r="O1097">
            <v>0</v>
          </cell>
          <cell r="P1097">
            <v>0</v>
          </cell>
          <cell r="Q1097">
            <v>0</v>
          </cell>
          <cell r="R1097">
            <v>0</v>
          </cell>
        </row>
        <row r="1098">
          <cell r="B1098" t="str">
            <v>Alcatel-Lucent</v>
          </cell>
          <cell r="C1098">
            <v>0</v>
          </cell>
          <cell r="D1098">
            <v>103</v>
          </cell>
          <cell r="E1098">
            <v>0</v>
          </cell>
          <cell r="F1098">
            <v>0</v>
          </cell>
          <cell r="G1098">
            <v>0</v>
          </cell>
          <cell r="H1098">
            <v>40</v>
          </cell>
          <cell r="I1098">
            <v>143</v>
          </cell>
          <cell r="K1098" t="str">
            <v>Alcatel-Lucent</v>
          </cell>
          <cell r="L1098">
            <v>0</v>
          </cell>
          <cell r="M1098">
            <v>912</v>
          </cell>
          <cell r="N1098">
            <v>0</v>
          </cell>
          <cell r="O1098">
            <v>0</v>
          </cell>
          <cell r="P1098">
            <v>0</v>
          </cell>
          <cell r="Q1098">
            <v>259</v>
          </cell>
          <cell r="R1098">
            <v>1171</v>
          </cell>
        </row>
        <row r="1099">
          <cell r="B1099" t="str">
            <v>Atrica</v>
          </cell>
          <cell r="C1099">
            <v>0</v>
          </cell>
          <cell r="D1099">
            <v>0</v>
          </cell>
          <cell r="E1099">
            <v>0</v>
          </cell>
          <cell r="F1099">
            <v>0</v>
          </cell>
          <cell r="G1099">
            <v>0</v>
          </cell>
          <cell r="H1099">
            <v>0</v>
          </cell>
          <cell r="I1099">
            <v>0</v>
          </cell>
          <cell r="K1099" t="str">
            <v>Atrica</v>
          </cell>
          <cell r="R1099">
            <v>0</v>
          </cell>
        </row>
        <row r="1100">
          <cell r="B1100" t="str">
            <v>Avici</v>
          </cell>
          <cell r="C1100">
            <v>0</v>
          </cell>
          <cell r="D1100">
            <v>0</v>
          </cell>
          <cell r="E1100">
            <v>0</v>
          </cell>
          <cell r="F1100">
            <v>0</v>
          </cell>
          <cell r="G1100">
            <v>0</v>
          </cell>
          <cell r="H1100">
            <v>0</v>
          </cell>
          <cell r="I1100">
            <v>0</v>
          </cell>
          <cell r="K1100" t="str">
            <v>Avici</v>
          </cell>
          <cell r="R1100">
            <v>0</v>
          </cell>
        </row>
        <row r="1101">
          <cell r="B1101" t="str">
            <v>Brocade</v>
          </cell>
          <cell r="C1101">
            <v>9</v>
          </cell>
          <cell r="D1101">
            <v>0</v>
          </cell>
          <cell r="E1101">
            <v>0</v>
          </cell>
          <cell r="F1101">
            <v>0</v>
          </cell>
          <cell r="G1101">
            <v>21</v>
          </cell>
          <cell r="H1101">
            <v>0</v>
          </cell>
          <cell r="I1101">
            <v>30</v>
          </cell>
          <cell r="K1101" t="str">
            <v>Brocade</v>
          </cell>
          <cell r="L1101">
            <v>142</v>
          </cell>
          <cell r="M1101">
            <v>0</v>
          </cell>
          <cell r="N1101">
            <v>0</v>
          </cell>
          <cell r="O1101">
            <v>0</v>
          </cell>
          <cell r="P1101">
            <v>337</v>
          </cell>
          <cell r="Q1101">
            <v>0</v>
          </cell>
          <cell r="R1101">
            <v>479</v>
          </cell>
        </row>
        <row r="1102">
          <cell r="B1102" t="str">
            <v>Caspian</v>
          </cell>
          <cell r="I1102">
            <v>0</v>
          </cell>
          <cell r="K1102" t="str">
            <v>Caspian</v>
          </cell>
          <cell r="R1102">
            <v>0</v>
          </cell>
        </row>
        <row r="1103">
          <cell r="B1103" t="str">
            <v>Chiaro</v>
          </cell>
          <cell r="I1103">
            <v>0</v>
          </cell>
          <cell r="K1103" t="str">
            <v>Chiaro</v>
          </cell>
          <cell r="R1103">
            <v>0</v>
          </cell>
        </row>
        <row r="1104">
          <cell r="B1104" t="str">
            <v>Ciena</v>
          </cell>
          <cell r="C1104">
            <v>0</v>
          </cell>
          <cell r="D1104">
            <v>0</v>
          </cell>
          <cell r="E1104">
            <v>0</v>
          </cell>
          <cell r="F1104">
            <v>0</v>
          </cell>
          <cell r="G1104">
            <v>0</v>
          </cell>
          <cell r="H1104">
            <v>6</v>
          </cell>
          <cell r="I1104">
            <v>6</v>
          </cell>
          <cell r="K1104" t="str">
            <v>Ciena</v>
          </cell>
          <cell r="L1104">
            <v>0</v>
          </cell>
          <cell r="M1104">
            <v>0</v>
          </cell>
          <cell r="N1104">
            <v>0</v>
          </cell>
          <cell r="O1104">
            <v>0</v>
          </cell>
          <cell r="P1104">
            <v>0</v>
          </cell>
          <cell r="Q1104">
            <v>80</v>
          </cell>
          <cell r="R1104">
            <v>80</v>
          </cell>
        </row>
        <row r="1105">
          <cell r="B1105" t="str">
            <v>Cisco</v>
          </cell>
          <cell r="C1105">
            <v>182</v>
          </cell>
          <cell r="D1105">
            <v>282</v>
          </cell>
          <cell r="E1105">
            <v>23</v>
          </cell>
          <cell r="F1105">
            <v>0</v>
          </cell>
          <cell r="G1105">
            <v>145</v>
          </cell>
          <cell r="H1105">
            <v>4</v>
          </cell>
          <cell r="I1105">
            <v>636</v>
          </cell>
          <cell r="K1105" t="str">
            <v>Cisco</v>
          </cell>
          <cell r="L1105">
            <v>473</v>
          </cell>
          <cell r="M1105">
            <v>5580</v>
          </cell>
          <cell r="N1105">
            <v>77</v>
          </cell>
          <cell r="O1105">
            <v>0</v>
          </cell>
          <cell r="P1105">
            <v>5087</v>
          </cell>
          <cell r="Q1105">
            <v>18</v>
          </cell>
          <cell r="R1105">
            <v>11235</v>
          </cell>
        </row>
        <row r="1106">
          <cell r="B1106" t="str">
            <v>Cosine</v>
          </cell>
          <cell r="I1106">
            <v>0</v>
          </cell>
          <cell r="K1106" t="str">
            <v>Cosine</v>
          </cell>
          <cell r="R1106">
            <v>0</v>
          </cell>
        </row>
        <row r="1107">
          <cell r="B1107" t="str">
            <v>ECI Telecom</v>
          </cell>
          <cell r="I1107">
            <v>0</v>
          </cell>
          <cell r="K1107" t="str">
            <v>ECI Telecom</v>
          </cell>
          <cell r="R1107">
            <v>0</v>
          </cell>
        </row>
        <row r="1108">
          <cell r="B1108" t="str">
            <v>Equipe</v>
          </cell>
          <cell r="I1108">
            <v>0</v>
          </cell>
          <cell r="K1108" t="str">
            <v>Equipe</v>
          </cell>
          <cell r="R1108">
            <v>0</v>
          </cell>
        </row>
        <row r="1109">
          <cell r="B1109" t="str">
            <v>Ericsson</v>
          </cell>
          <cell r="C1109">
            <v>0</v>
          </cell>
          <cell r="D1109">
            <v>0</v>
          </cell>
          <cell r="E1109">
            <v>12</v>
          </cell>
          <cell r="F1109">
            <v>0</v>
          </cell>
          <cell r="G1109">
            <v>0</v>
          </cell>
          <cell r="H1109">
            <v>27</v>
          </cell>
          <cell r="I1109">
            <v>39</v>
          </cell>
          <cell r="K1109" t="str">
            <v>Ericsson</v>
          </cell>
          <cell r="L1109">
            <v>0</v>
          </cell>
          <cell r="M1109">
            <v>0</v>
          </cell>
          <cell r="N1109">
            <v>128</v>
          </cell>
          <cell r="O1109">
            <v>0</v>
          </cell>
          <cell r="P1109">
            <v>0</v>
          </cell>
          <cell r="Q1109">
            <v>137</v>
          </cell>
          <cell r="R1109">
            <v>265</v>
          </cell>
        </row>
        <row r="1110">
          <cell r="B1110" t="str">
            <v>Extreme</v>
          </cell>
          <cell r="C1110">
            <v>0</v>
          </cell>
          <cell r="D1110">
            <v>0</v>
          </cell>
          <cell r="E1110">
            <v>0</v>
          </cell>
          <cell r="F1110">
            <v>0</v>
          </cell>
          <cell r="G1110">
            <v>9</v>
          </cell>
          <cell r="H1110">
            <v>0</v>
          </cell>
          <cell r="I1110">
            <v>9</v>
          </cell>
          <cell r="K1110" t="str">
            <v>Extreme</v>
          </cell>
          <cell r="L1110">
            <v>0</v>
          </cell>
          <cell r="M1110">
            <v>0</v>
          </cell>
          <cell r="N1110">
            <v>0</v>
          </cell>
          <cell r="O1110">
            <v>0</v>
          </cell>
          <cell r="P1110">
            <v>366</v>
          </cell>
          <cell r="Q1110">
            <v>0</v>
          </cell>
          <cell r="R1110">
            <v>366</v>
          </cell>
        </row>
        <row r="1111">
          <cell r="B1111" t="str">
            <v>Force10</v>
          </cell>
          <cell r="C1111">
            <v>0</v>
          </cell>
          <cell r="D1111">
            <v>0</v>
          </cell>
          <cell r="E1111">
            <v>0</v>
          </cell>
          <cell r="F1111">
            <v>0</v>
          </cell>
          <cell r="G1111">
            <v>6</v>
          </cell>
          <cell r="H1111">
            <v>0</v>
          </cell>
          <cell r="I1111">
            <v>6</v>
          </cell>
          <cell r="K1111" t="str">
            <v>Force10</v>
          </cell>
          <cell r="L1111">
            <v>0</v>
          </cell>
          <cell r="M1111">
            <v>0</v>
          </cell>
          <cell r="N1111">
            <v>0</v>
          </cell>
          <cell r="O1111">
            <v>0</v>
          </cell>
          <cell r="P1111">
            <v>43</v>
          </cell>
          <cell r="Q1111">
            <v>0</v>
          </cell>
          <cell r="R1111">
            <v>43</v>
          </cell>
        </row>
        <row r="1112">
          <cell r="B1112" t="str">
            <v>Fujitsu</v>
          </cell>
          <cell r="C1112">
            <v>0</v>
          </cell>
          <cell r="D1112">
            <v>0</v>
          </cell>
          <cell r="E1112">
            <v>0</v>
          </cell>
          <cell r="F1112">
            <v>0</v>
          </cell>
          <cell r="G1112">
            <v>0</v>
          </cell>
          <cell r="H1112">
            <v>0</v>
          </cell>
          <cell r="I1112">
            <v>0</v>
          </cell>
          <cell r="K1112" t="str">
            <v>Fujitsu</v>
          </cell>
          <cell r="L1112">
            <v>0</v>
          </cell>
          <cell r="M1112">
            <v>0</v>
          </cell>
          <cell r="N1112">
            <v>0</v>
          </cell>
          <cell r="O1112">
            <v>0</v>
          </cell>
          <cell r="P1112">
            <v>0</v>
          </cell>
          <cell r="Q1112">
            <v>0</v>
          </cell>
          <cell r="R1112">
            <v>0</v>
          </cell>
        </row>
        <row r="1113">
          <cell r="B1113" t="str">
            <v>Hammerhead Systems</v>
          </cell>
          <cell r="I1113">
            <v>0</v>
          </cell>
          <cell r="K1113" t="str">
            <v>Hammerhead Systems</v>
          </cell>
          <cell r="R1113">
            <v>0</v>
          </cell>
        </row>
        <row r="1114">
          <cell r="B1114" t="str">
            <v>Hitachi</v>
          </cell>
          <cell r="I1114">
            <v>0</v>
          </cell>
          <cell r="K1114" t="str">
            <v>Hitachi</v>
          </cell>
          <cell r="R1114">
            <v>0</v>
          </cell>
        </row>
        <row r="1115">
          <cell r="B1115" t="str">
            <v>Hitachi Cable</v>
          </cell>
          <cell r="C1115">
            <v>0</v>
          </cell>
          <cell r="D1115">
            <v>0</v>
          </cell>
          <cell r="E1115">
            <v>0</v>
          </cell>
          <cell r="F1115">
            <v>0</v>
          </cell>
          <cell r="G1115">
            <v>0</v>
          </cell>
          <cell r="H1115">
            <v>0</v>
          </cell>
          <cell r="I1115">
            <v>0</v>
          </cell>
          <cell r="K1115" t="str">
            <v>Hitachi Cable</v>
          </cell>
          <cell r="L1115">
            <v>0</v>
          </cell>
          <cell r="M1115">
            <v>0</v>
          </cell>
          <cell r="N1115">
            <v>0</v>
          </cell>
          <cell r="O1115">
            <v>0</v>
          </cell>
          <cell r="P1115">
            <v>0</v>
          </cell>
          <cell r="Q1115">
            <v>0</v>
          </cell>
          <cell r="R1115">
            <v>0</v>
          </cell>
        </row>
        <row r="1116">
          <cell r="B1116" t="str">
            <v>Huawei</v>
          </cell>
          <cell r="C1116">
            <v>6</v>
          </cell>
          <cell r="D1116">
            <v>9</v>
          </cell>
          <cell r="E1116">
            <v>2</v>
          </cell>
          <cell r="F1116">
            <v>0</v>
          </cell>
          <cell r="G1116">
            <v>9</v>
          </cell>
          <cell r="H1116">
            <v>0</v>
          </cell>
          <cell r="I1116">
            <v>26</v>
          </cell>
          <cell r="K1116" t="str">
            <v>Huawei</v>
          </cell>
          <cell r="L1116">
            <v>22</v>
          </cell>
          <cell r="M1116">
            <v>100</v>
          </cell>
          <cell r="N1116">
            <v>17</v>
          </cell>
          <cell r="O1116">
            <v>0</v>
          </cell>
          <cell r="P1116">
            <v>5170</v>
          </cell>
          <cell r="Q1116">
            <v>0</v>
          </cell>
          <cell r="R1116">
            <v>5309</v>
          </cell>
        </row>
        <row r="1117">
          <cell r="B1117" t="str">
            <v>Hyperchip</v>
          </cell>
          <cell r="I1117">
            <v>0</v>
          </cell>
          <cell r="K1117" t="str">
            <v>Hyperchip</v>
          </cell>
          <cell r="R1117">
            <v>0</v>
          </cell>
        </row>
        <row r="1118">
          <cell r="B1118" t="str">
            <v>Juniper</v>
          </cell>
          <cell r="C1118">
            <v>118</v>
          </cell>
          <cell r="D1118">
            <v>97</v>
          </cell>
          <cell r="E1118">
            <v>30</v>
          </cell>
          <cell r="F1118">
            <v>0</v>
          </cell>
          <cell r="G1118">
            <v>0</v>
          </cell>
          <cell r="H1118">
            <v>0</v>
          </cell>
          <cell r="I1118">
            <v>245</v>
          </cell>
          <cell r="K1118" t="str">
            <v>Juniper</v>
          </cell>
          <cell r="L1118">
            <v>188</v>
          </cell>
          <cell r="M1118">
            <v>1052</v>
          </cell>
          <cell r="N1118">
            <v>210</v>
          </cell>
          <cell r="O1118">
            <v>0</v>
          </cell>
          <cell r="P1118">
            <v>0</v>
          </cell>
          <cell r="Q1118">
            <v>0</v>
          </cell>
          <cell r="R1118">
            <v>1450</v>
          </cell>
        </row>
        <row r="1119">
          <cell r="B1119" t="str">
            <v>Laurel Networks</v>
          </cell>
          <cell r="I1119">
            <v>0</v>
          </cell>
          <cell r="K1119" t="str">
            <v>Laurel Networks</v>
          </cell>
          <cell r="R1119">
            <v>0</v>
          </cell>
        </row>
        <row r="1120">
          <cell r="B1120" t="str">
            <v>Lucent</v>
          </cell>
          <cell r="I1120">
            <v>0</v>
          </cell>
          <cell r="K1120" t="str">
            <v>Lucent</v>
          </cell>
          <cell r="R1120">
            <v>0</v>
          </cell>
        </row>
        <row r="1121">
          <cell r="B1121" t="str">
            <v>NEC</v>
          </cell>
          <cell r="C1121">
            <v>0</v>
          </cell>
          <cell r="D1121">
            <v>0</v>
          </cell>
          <cell r="E1121">
            <v>0</v>
          </cell>
          <cell r="F1121">
            <v>0</v>
          </cell>
          <cell r="G1121">
            <v>0</v>
          </cell>
          <cell r="H1121">
            <v>0</v>
          </cell>
          <cell r="I1121">
            <v>0</v>
          </cell>
          <cell r="K1121" t="str">
            <v>NEC</v>
          </cell>
          <cell r="L1121">
            <v>0</v>
          </cell>
          <cell r="M1121">
            <v>0</v>
          </cell>
          <cell r="N1121">
            <v>0</v>
          </cell>
          <cell r="O1121">
            <v>0</v>
          </cell>
          <cell r="P1121">
            <v>0</v>
          </cell>
          <cell r="Q1121">
            <v>0</v>
          </cell>
          <cell r="R1121">
            <v>0</v>
          </cell>
        </row>
        <row r="1122">
          <cell r="B1122" t="str">
            <v>Nokia Siemens Networks</v>
          </cell>
          <cell r="C1122">
            <v>0</v>
          </cell>
          <cell r="D1122">
            <v>0</v>
          </cell>
          <cell r="E1122">
            <v>0</v>
          </cell>
          <cell r="F1122">
            <v>0</v>
          </cell>
          <cell r="G1122">
            <v>0</v>
          </cell>
          <cell r="H1122">
            <v>0</v>
          </cell>
          <cell r="I1122">
            <v>0</v>
          </cell>
          <cell r="K1122" t="str">
            <v>Nokia Siemens Networks</v>
          </cell>
          <cell r="L1122">
            <v>0</v>
          </cell>
          <cell r="M1122">
            <v>0</v>
          </cell>
          <cell r="N1122">
            <v>0</v>
          </cell>
          <cell r="O1122">
            <v>0</v>
          </cell>
          <cell r="P1122">
            <v>0</v>
          </cell>
          <cell r="Q1122">
            <v>0</v>
          </cell>
          <cell r="R1122">
            <v>0</v>
          </cell>
        </row>
        <row r="1123">
          <cell r="B1123" t="str">
            <v>Nortel</v>
          </cell>
          <cell r="C1123">
            <v>0</v>
          </cell>
          <cell r="D1123">
            <v>0</v>
          </cell>
          <cell r="E1123">
            <v>0</v>
          </cell>
          <cell r="F1123">
            <v>0</v>
          </cell>
          <cell r="G1123">
            <v>18</v>
          </cell>
          <cell r="H1123">
            <v>15</v>
          </cell>
          <cell r="I1123">
            <v>33</v>
          </cell>
          <cell r="K1123" t="str">
            <v>Nortel</v>
          </cell>
          <cell r="L1123">
            <v>0</v>
          </cell>
          <cell r="M1123">
            <v>0</v>
          </cell>
          <cell r="N1123">
            <v>0</v>
          </cell>
          <cell r="O1123">
            <v>0</v>
          </cell>
          <cell r="P1123">
            <v>612</v>
          </cell>
          <cell r="Q1123">
            <v>72</v>
          </cell>
          <cell r="R1123">
            <v>684</v>
          </cell>
        </row>
        <row r="1124">
          <cell r="B1124" t="str">
            <v>Procket</v>
          </cell>
          <cell r="I1124">
            <v>0</v>
          </cell>
          <cell r="K1124" t="str">
            <v>Procket</v>
          </cell>
          <cell r="R1124">
            <v>0</v>
          </cell>
        </row>
        <row r="1125">
          <cell r="B1125" t="str">
            <v>Quarry</v>
          </cell>
          <cell r="I1125">
            <v>0</v>
          </cell>
          <cell r="K1125" t="str">
            <v>Quarry</v>
          </cell>
          <cell r="R1125">
            <v>0</v>
          </cell>
        </row>
        <row r="1126">
          <cell r="B1126" t="str">
            <v>Redback</v>
          </cell>
          <cell r="C1126">
            <v>0</v>
          </cell>
          <cell r="D1126">
            <v>0</v>
          </cell>
          <cell r="E1126">
            <v>0</v>
          </cell>
          <cell r="F1126">
            <v>0</v>
          </cell>
          <cell r="G1126">
            <v>0</v>
          </cell>
          <cell r="H1126">
            <v>0</v>
          </cell>
          <cell r="I1126">
            <v>0</v>
          </cell>
          <cell r="K1126" t="str">
            <v>Redback</v>
          </cell>
          <cell r="L1126">
            <v>0</v>
          </cell>
          <cell r="M1126">
            <v>0</v>
          </cell>
          <cell r="N1126">
            <v>0</v>
          </cell>
          <cell r="O1126">
            <v>0</v>
          </cell>
          <cell r="P1126">
            <v>0</v>
          </cell>
          <cell r="Q1126">
            <v>0</v>
          </cell>
          <cell r="R1126">
            <v>0</v>
          </cell>
        </row>
        <row r="1127">
          <cell r="B1127" t="str">
            <v>Riverstone</v>
          </cell>
          <cell r="I1127">
            <v>0</v>
          </cell>
          <cell r="K1127" t="str">
            <v>Riverstone</v>
          </cell>
          <cell r="R1127">
            <v>0</v>
          </cell>
        </row>
        <row r="1128">
          <cell r="B1128" t="str">
            <v>Tellabs</v>
          </cell>
          <cell r="C1128">
            <v>0</v>
          </cell>
          <cell r="D1128">
            <v>15</v>
          </cell>
          <cell r="E1128">
            <v>0</v>
          </cell>
          <cell r="F1128">
            <v>0</v>
          </cell>
          <cell r="G1128">
            <v>0</v>
          </cell>
          <cell r="H1128">
            <v>0</v>
          </cell>
          <cell r="I1128">
            <v>15</v>
          </cell>
          <cell r="K1128" t="str">
            <v>Tellabs</v>
          </cell>
          <cell r="L1128">
            <v>0</v>
          </cell>
          <cell r="M1128">
            <v>158</v>
          </cell>
          <cell r="N1128">
            <v>0</v>
          </cell>
          <cell r="O1128">
            <v>0</v>
          </cell>
          <cell r="P1128">
            <v>0</v>
          </cell>
          <cell r="Q1128">
            <v>0</v>
          </cell>
          <cell r="R1128">
            <v>158</v>
          </cell>
        </row>
        <row r="1129">
          <cell r="B1129" t="str">
            <v>ZTE</v>
          </cell>
          <cell r="C1129">
            <v>0</v>
          </cell>
          <cell r="D1129">
            <v>0</v>
          </cell>
          <cell r="E1129">
            <v>0</v>
          </cell>
          <cell r="F1129">
            <v>0</v>
          </cell>
          <cell r="G1129">
            <v>0</v>
          </cell>
          <cell r="H1129">
            <v>0</v>
          </cell>
          <cell r="I1129">
            <v>0</v>
          </cell>
          <cell r="K1129" t="str">
            <v>ZTE</v>
          </cell>
          <cell r="L1129">
            <v>0</v>
          </cell>
          <cell r="M1129">
            <v>0</v>
          </cell>
          <cell r="N1129">
            <v>0</v>
          </cell>
          <cell r="O1129">
            <v>0</v>
          </cell>
          <cell r="P1129">
            <v>0</v>
          </cell>
          <cell r="Q1129">
            <v>0</v>
          </cell>
          <cell r="R1129">
            <v>0</v>
          </cell>
        </row>
        <row r="1130">
          <cell r="B1130" t="str">
            <v>Other</v>
          </cell>
          <cell r="I1130">
            <v>0</v>
          </cell>
          <cell r="K1130" t="str">
            <v>Other</v>
          </cell>
          <cell r="R1130">
            <v>0</v>
          </cell>
        </row>
        <row r="1131">
          <cell r="B1131" t="str">
            <v>Total</v>
          </cell>
          <cell r="C1131">
            <v>315</v>
          </cell>
          <cell r="D1131">
            <v>506</v>
          </cell>
          <cell r="E1131">
            <v>67</v>
          </cell>
          <cell r="F1131">
            <v>0</v>
          </cell>
          <cell r="G1131">
            <v>208</v>
          </cell>
          <cell r="H1131">
            <v>92</v>
          </cell>
          <cell r="I1131">
            <v>1188</v>
          </cell>
          <cell r="K1131" t="str">
            <v>Total</v>
          </cell>
          <cell r="L1131">
            <v>825</v>
          </cell>
          <cell r="M1131">
            <v>7802</v>
          </cell>
          <cell r="N1131">
            <v>432</v>
          </cell>
          <cell r="O1131">
            <v>0</v>
          </cell>
          <cell r="P1131">
            <v>11615</v>
          </cell>
          <cell r="Q1131">
            <v>566</v>
          </cell>
          <cell r="R1131">
            <v>21240</v>
          </cell>
        </row>
        <row r="1135">
          <cell r="B1135" t="str">
            <v>Vendor</v>
          </cell>
          <cell r="C1135" t="str">
            <v>Core IP/MPLS</v>
          </cell>
          <cell r="D1135" t="str">
            <v xml:space="preserve">Edge IP/MPLS </v>
          </cell>
          <cell r="E1135" t="str">
            <v>Subscriber Service Router</v>
          </cell>
          <cell r="F1135" t="str">
            <v>BRAS</v>
          </cell>
          <cell r="G1135" t="str">
            <v>IP/Ethernet</v>
          </cell>
          <cell r="H1135" t="str">
            <v>ATM/MPLS</v>
          </cell>
          <cell r="I1135" t="str">
            <v>Total IPS</v>
          </cell>
          <cell r="K1135" t="str">
            <v>Vendor</v>
          </cell>
          <cell r="L1135" t="str">
            <v>Core IP/MPLS</v>
          </cell>
          <cell r="M1135" t="str">
            <v>Edge IP/MPLS</v>
          </cell>
          <cell r="N1135" t="str">
            <v>Subscriber Service Router</v>
          </cell>
          <cell r="O1135" t="str">
            <v>BRAS</v>
          </cell>
          <cell r="P1135" t="str">
            <v>IP/Ethernet</v>
          </cell>
          <cell r="Q1135" t="str">
            <v>ATM/MPLS</v>
          </cell>
          <cell r="R1135" t="str">
            <v>Total IPS</v>
          </cell>
        </row>
        <row r="1136">
          <cell r="B1136" t="str">
            <v>Alaxala Networks</v>
          </cell>
          <cell r="C1136">
            <v>0</v>
          </cell>
          <cell r="D1136">
            <v>0</v>
          </cell>
          <cell r="E1136">
            <v>0</v>
          </cell>
          <cell r="F1136">
            <v>0</v>
          </cell>
          <cell r="G1136">
            <v>0</v>
          </cell>
          <cell r="H1136">
            <v>0</v>
          </cell>
          <cell r="I1136">
            <v>0</v>
          </cell>
          <cell r="K1136" t="str">
            <v>Alaxala Networks</v>
          </cell>
          <cell r="L1136">
            <v>0</v>
          </cell>
          <cell r="M1136">
            <v>0</v>
          </cell>
          <cell r="N1136">
            <v>0</v>
          </cell>
          <cell r="O1136">
            <v>0</v>
          </cell>
          <cell r="P1136">
            <v>0</v>
          </cell>
          <cell r="Q1136">
            <v>0</v>
          </cell>
          <cell r="R1136">
            <v>0</v>
          </cell>
        </row>
        <row r="1137">
          <cell r="B1137" t="str">
            <v>Alcatel-Lucent</v>
          </cell>
          <cell r="C1137">
            <v>0</v>
          </cell>
          <cell r="D1137">
            <v>103</v>
          </cell>
          <cell r="E1137">
            <v>0</v>
          </cell>
          <cell r="F1137">
            <v>0</v>
          </cell>
          <cell r="G1137">
            <v>0</v>
          </cell>
          <cell r="H1137">
            <v>49</v>
          </cell>
          <cell r="I1137">
            <v>152</v>
          </cell>
          <cell r="K1137" t="str">
            <v>Alcatel-Lucent</v>
          </cell>
          <cell r="L1137">
            <v>0</v>
          </cell>
          <cell r="M1137">
            <v>895</v>
          </cell>
          <cell r="N1137">
            <v>0</v>
          </cell>
          <cell r="O1137">
            <v>0</v>
          </cell>
          <cell r="P1137">
            <v>0</v>
          </cell>
          <cell r="Q1137">
            <v>318</v>
          </cell>
          <cell r="R1137">
            <v>1213</v>
          </cell>
        </row>
        <row r="1138">
          <cell r="B1138" t="str">
            <v>Atrica</v>
          </cell>
          <cell r="I1138">
            <v>0</v>
          </cell>
          <cell r="K1138" t="str">
            <v>Atrica</v>
          </cell>
          <cell r="R1138">
            <v>0</v>
          </cell>
        </row>
        <row r="1139">
          <cell r="B1139" t="str">
            <v>Avici</v>
          </cell>
          <cell r="I1139">
            <v>0</v>
          </cell>
          <cell r="K1139" t="str">
            <v>Avici</v>
          </cell>
          <cell r="R1139">
            <v>0</v>
          </cell>
        </row>
        <row r="1140">
          <cell r="B1140" t="str">
            <v>Brocade</v>
          </cell>
          <cell r="C1140">
            <v>7</v>
          </cell>
          <cell r="D1140">
            <v>0</v>
          </cell>
          <cell r="E1140">
            <v>0</v>
          </cell>
          <cell r="F1140">
            <v>0</v>
          </cell>
          <cell r="G1140">
            <v>18</v>
          </cell>
          <cell r="H1140">
            <v>0</v>
          </cell>
          <cell r="I1140">
            <v>25</v>
          </cell>
          <cell r="K1140" t="str">
            <v>Brocade</v>
          </cell>
          <cell r="L1140">
            <v>115</v>
          </cell>
          <cell r="M1140">
            <v>0</v>
          </cell>
          <cell r="N1140">
            <v>0</v>
          </cell>
          <cell r="O1140">
            <v>0</v>
          </cell>
          <cell r="P1140">
            <v>297</v>
          </cell>
          <cell r="Q1140">
            <v>0</v>
          </cell>
          <cell r="R1140">
            <v>412</v>
          </cell>
        </row>
        <row r="1141">
          <cell r="B1141" t="str">
            <v>Caspian</v>
          </cell>
          <cell r="I1141">
            <v>0</v>
          </cell>
          <cell r="K1141" t="str">
            <v>Caspian</v>
          </cell>
          <cell r="R1141">
            <v>0</v>
          </cell>
        </row>
        <row r="1142">
          <cell r="B1142" t="str">
            <v>Chiaro</v>
          </cell>
          <cell r="I1142">
            <v>0</v>
          </cell>
          <cell r="K1142" t="str">
            <v>Chiaro</v>
          </cell>
          <cell r="R1142">
            <v>0</v>
          </cell>
        </row>
        <row r="1143">
          <cell r="B1143" t="str">
            <v>Ciena</v>
          </cell>
          <cell r="C1143">
            <v>0</v>
          </cell>
          <cell r="D1143">
            <v>0</v>
          </cell>
          <cell r="E1143">
            <v>0</v>
          </cell>
          <cell r="F1143">
            <v>0</v>
          </cell>
          <cell r="G1143">
            <v>0</v>
          </cell>
          <cell r="H1143">
            <v>6</v>
          </cell>
          <cell r="I1143">
            <v>6</v>
          </cell>
          <cell r="K1143" t="str">
            <v>Ciena</v>
          </cell>
          <cell r="L1143">
            <v>0</v>
          </cell>
          <cell r="M1143">
            <v>0</v>
          </cell>
          <cell r="N1143">
            <v>0</v>
          </cell>
          <cell r="O1143">
            <v>0</v>
          </cell>
          <cell r="P1143">
            <v>0</v>
          </cell>
          <cell r="Q1143">
            <v>80</v>
          </cell>
          <cell r="R1143">
            <v>80</v>
          </cell>
        </row>
        <row r="1144">
          <cell r="B1144" t="str">
            <v>Cisco</v>
          </cell>
          <cell r="C1144">
            <v>199</v>
          </cell>
          <cell r="D1144">
            <v>324</v>
          </cell>
          <cell r="E1144">
            <v>23</v>
          </cell>
          <cell r="F1144">
            <v>0</v>
          </cell>
          <cell r="G1144">
            <v>150</v>
          </cell>
          <cell r="H1144">
            <v>2</v>
          </cell>
          <cell r="I1144">
            <v>698</v>
          </cell>
          <cell r="K1144" t="str">
            <v>Cisco</v>
          </cell>
          <cell r="L1144">
            <v>518</v>
          </cell>
          <cell r="M1144">
            <v>6407</v>
          </cell>
          <cell r="N1144">
            <v>78</v>
          </cell>
          <cell r="O1144">
            <v>0</v>
          </cell>
          <cell r="P1144">
            <v>5258</v>
          </cell>
          <cell r="Q1144">
            <v>9</v>
          </cell>
          <cell r="R1144">
            <v>12270</v>
          </cell>
        </row>
        <row r="1145">
          <cell r="B1145" t="str">
            <v>Cosine</v>
          </cell>
          <cell r="I1145">
            <v>0</v>
          </cell>
          <cell r="K1145" t="str">
            <v>Cosine</v>
          </cell>
          <cell r="R1145">
            <v>0</v>
          </cell>
        </row>
        <row r="1146">
          <cell r="B1146" t="str">
            <v>ECI Telecom</v>
          </cell>
          <cell r="I1146">
            <v>0</v>
          </cell>
          <cell r="K1146" t="str">
            <v>ECI Telecom</v>
          </cell>
          <cell r="R1146">
            <v>0</v>
          </cell>
        </row>
        <row r="1147">
          <cell r="B1147" t="str">
            <v>Equipe</v>
          </cell>
          <cell r="I1147">
            <v>0</v>
          </cell>
          <cell r="K1147" t="str">
            <v>Equipe</v>
          </cell>
          <cell r="R1147">
            <v>0</v>
          </cell>
        </row>
        <row r="1148">
          <cell r="B1148" t="str">
            <v>Ericsson</v>
          </cell>
          <cell r="C1148">
            <v>0</v>
          </cell>
          <cell r="D1148">
            <v>0</v>
          </cell>
          <cell r="E1148">
            <v>12</v>
          </cell>
          <cell r="F1148">
            <v>0</v>
          </cell>
          <cell r="G1148">
            <v>0</v>
          </cell>
          <cell r="H1148">
            <v>26</v>
          </cell>
          <cell r="I1148">
            <v>38</v>
          </cell>
          <cell r="K1148" t="str">
            <v>Ericsson</v>
          </cell>
          <cell r="L1148">
            <v>0</v>
          </cell>
          <cell r="M1148">
            <v>0</v>
          </cell>
          <cell r="N1148">
            <v>122</v>
          </cell>
          <cell r="O1148">
            <v>0</v>
          </cell>
          <cell r="P1148">
            <v>0</v>
          </cell>
          <cell r="Q1148">
            <v>132</v>
          </cell>
          <cell r="R1148">
            <v>254</v>
          </cell>
        </row>
        <row r="1149">
          <cell r="B1149" t="str">
            <v>Extreme</v>
          </cell>
          <cell r="C1149">
            <v>0</v>
          </cell>
          <cell r="D1149">
            <v>0</v>
          </cell>
          <cell r="E1149">
            <v>0</v>
          </cell>
          <cell r="F1149">
            <v>0</v>
          </cell>
          <cell r="G1149">
            <v>11</v>
          </cell>
          <cell r="H1149">
            <v>0</v>
          </cell>
          <cell r="I1149">
            <v>11</v>
          </cell>
          <cell r="K1149" t="str">
            <v>Extreme</v>
          </cell>
          <cell r="L1149">
            <v>0</v>
          </cell>
          <cell r="M1149">
            <v>0</v>
          </cell>
          <cell r="N1149">
            <v>0</v>
          </cell>
          <cell r="O1149">
            <v>0</v>
          </cell>
          <cell r="P1149">
            <v>447</v>
          </cell>
          <cell r="Q1149">
            <v>0</v>
          </cell>
          <cell r="R1149">
            <v>447</v>
          </cell>
        </row>
        <row r="1150">
          <cell r="B1150" t="str">
            <v>Force10</v>
          </cell>
          <cell r="C1150">
            <v>0</v>
          </cell>
          <cell r="D1150">
            <v>0</v>
          </cell>
          <cell r="E1150">
            <v>0</v>
          </cell>
          <cell r="F1150">
            <v>0</v>
          </cell>
          <cell r="G1150">
            <v>5</v>
          </cell>
          <cell r="H1150">
            <v>0</v>
          </cell>
          <cell r="I1150">
            <v>5</v>
          </cell>
          <cell r="K1150" t="str">
            <v>Force10</v>
          </cell>
          <cell r="L1150">
            <v>0</v>
          </cell>
          <cell r="M1150">
            <v>0</v>
          </cell>
          <cell r="N1150">
            <v>0</v>
          </cell>
          <cell r="O1150">
            <v>0</v>
          </cell>
          <cell r="P1150">
            <v>30</v>
          </cell>
          <cell r="Q1150">
            <v>0</v>
          </cell>
          <cell r="R1150">
            <v>30</v>
          </cell>
        </row>
        <row r="1151">
          <cell r="B1151" t="str">
            <v>Fujitsu</v>
          </cell>
          <cell r="C1151">
            <v>0</v>
          </cell>
          <cell r="D1151">
            <v>0</v>
          </cell>
          <cell r="E1151">
            <v>0</v>
          </cell>
          <cell r="F1151">
            <v>0</v>
          </cell>
          <cell r="G1151">
            <v>0</v>
          </cell>
          <cell r="H1151">
            <v>0</v>
          </cell>
          <cell r="I1151">
            <v>0</v>
          </cell>
          <cell r="K1151" t="str">
            <v>Fujitsu</v>
          </cell>
          <cell r="L1151">
            <v>0</v>
          </cell>
          <cell r="M1151">
            <v>0</v>
          </cell>
          <cell r="N1151">
            <v>0</v>
          </cell>
          <cell r="O1151">
            <v>0</v>
          </cell>
          <cell r="P1151">
            <v>0</v>
          </cell>
          <cell r="Q1151">
            <v>0</v>
          </cell>
          <cell r="R1151">
            <v>0</v>
          </cell>
        </row>
        <row r="1152">
          <cell r="B1152" t="str">
            <v>Hammerhead Systems</v>
          </cell>
          <cell r="I1152">
            <v>0</v>
          </cell>
          <cell r="K1152" t="str">
            <v>Hammerhead Systems</v>
          </cell>
          <cell r="R1152">
            <v>0</v>
          </cell>
        </row>
        <row r="1153">
          <cell r="B1153" t="str">
            <v>Hitachi</v>
          </cell>
          <cell r="I1153">
            <v>0</v>
          </cell>
          <cell r="K1153" t="str">
            <v>Hitachi</v>
          </cell>
          <cell r="R1153">
            <v>0</v>
          </cell>
        </row>
        <row r="1154">
          <cell r="B1154" t="str">
            <v>Hitachi Cable</v>
          </cell>
          <cell r="C1154">
            <v>0</v>
          </cell>
          <cell r="D1154">
            <v>0</v>
          </cell>
          <cell r="E1154">
            <v>0</v>
          </cell>
          <cell r="F1154">
            <v>0</v>
          </cell>
          <cell r="G1154">
            <v>0</v>
          </cell>
          <cell r="H1154">
            <v>0</v>
          </cell>
          <cell r="I1154">
            <v>0</v>
          </cell>
          <cell r="K1154" t="str">
            <v>Hitachi Cable</v>
          </cell>
          <cell r="L1154">
            <v>0</v>
          </cell>
          <cell r="M1154">
            <v>0</v>
          </cell>
          <cell r="N1154">
            <v>0</v>
          </cell>
          <cell r="O1154">
            <v>0</v>
          </cell>
          <cell r="P1154">
            <v>0</v>
          </cell>
          <cell r="Q1154">
            <v>0</v>
          </cell>
          <cell r="R1154">
            <v>0</v>
          </cell>
        </row>
        <row r="1155">
          <cell r="B1155" t="str">
            <v>Huawei</v>
          </cell>
          <cell r="C1155">
            <v>0</v>
          </cell>
          <cell r="D1155">
            <v>0</v>
          </cell>
          <cell r="E1155">
            <v>0</v>
          </cell>
          <cell r="F1155">
            <v>0</v>
          </cell>
          <cell r="G1155">
            <v>0</v>
          </cell>
          <cell r="H1155">
            <v>0</v>
          </cell>
          <cell r="I1155">
            <v>0</v>
          </cell>
          <cell r="K1155" t="str">
            <v>Huawei</v>
          </cell>
          <cell r="L1155">
            <v>0</v>
          </cell>
          <cell r="M1155">
            <v>0</v>
          </cell>
          <cell r="N1155">
            <v>0</v>
          </cell>
          <cell r="O1155">
            <v>0</v>
          </cell>
          <cell r="P1155">
            <v>0</v>
          </cell>
          <cell r="Q1155">
            <v>0</v>
          </cell>
          <cell r="R1155">
            <v>0</v>
          </cell>
        </row>
        <row r="1156">
          <cell r="B1156" t="str">
            <v>Hyperchip</v>
          </cell>
          <cell r="I1156">
            <v>0</v>
          </cell>
          <cell r="K1156" t="str">
            <v>Hyperchip</v>
          </cell>
          <cell r="R1156">
            <v>0</v>
          </cell>
        </row>
        <row r="1157">
          <cell r="B1157" t="str">
            <v>Juniper</v>
          </cell>
          <cell r="C1157">
            <v>108</v>
          </cell>
          <cell r="D1157">
            <v>91</v>
          </cell>
          <cell r="E1157">
            <v>26</v>
          </cell>
          <cell r="F1157">
            <v>0</v>
          </cell>
          <cell r="G1157">
            <v>0</v>
          </cell>
          <cell r="H1157">
            <v>0</v>
          </cell>
          <cell r="I1157">
            <v>225</v>
          </cell>
          <cell r="K1157" t="str">
            <v>Juniper</v>
          </cell>
          <cell r="L1157">
            <v>178</v>
          </cell>
          <cell r="M1157">
            <v>959</v>
          </cell>
          <cell r="N1157">
            <v>187</v>
          </cell>
          <cell r="O1157">
            <v>0</v>
          </cell>
          <cell r="P1157">
            <v>0</v>
          </cell>
          <cell r="Q1157">
            <v>0</v>
          </cell>
          <cell r="R1157">
            <v>1324</v>
          </cell>
        </row>
        <row r="1158">
          <cell r="B1158" t="str">
            <v>Laurel Networks</v>
          </cell>
          <cell r="I1158">
            <v>0</v>
          </cell>
          <cell r="K1158" t="str">
            <v>Laurel Networks</v>
          </cell>
          <cell r="R1158">
            <v>0</v>
          </cell>
        </row>
        <row r="1159">
          <cell r="B1159" t="str">
            <v>Lucent</v>
          </cell>
          <cell r="I1159">
            <v>0</v>
          </cell>
          <cell r="K1159" t="str">
            <v>Lucent</v>
          </cell>
          <cell r="R1159">
            <v>0</v>
          </cell>
        </row>
        <row r="1160">
          <cell r="B1160" t="str">
            <v>NEC</v>
          </cell>
          <cell r="C1160">
            <v>0</v>
          </cell>
          <cell r="D1160">
            <v>0</v>
          </cell>
          <cell r="E1160">
            <v>0</v>
          </cell>
          <cell r="F1160">
            <v>0</v>
          </cell>
          <cell r="G1160">
            <v>0</v>
          </cell>
          <cell r="H1160">
            <v>0</v>
          </cell>
          <cell r="I1160">
            <v>0</v>
          </cell>
          <cell r="K1160" t="str">
            <v>NEC</v>
          </cell>
          <cell r="L1160">
            <v>0</v>
          </cell>
          <cell r="M1160">
            <v>0</v>
          </cell>
          <cell r="N1160">
            <v>0</v>
          </cell>
          <cell r="O1160">
            <v>0</v>
          </cell>
          <cell r="P1160">
            <v>0</v>
          </cell>
          <cell r="Q1160">
            <v>0</v>
          </cell>
          <cell r="R1160">
            <v>0</v>
          </cell>
        </row>
        <row r="1161">
          <cell r="B1161" t="str">
            <v>Nokia Siemens Networks</v>
          </cell>
          <cell r="C1161">
            <v>0</v>
          </cell>
          <cell r="D1161">
            <v>0</v>
          </cell>
          <cell r="E1161">
            <v>0</v>
          </cell>
          <cell r="F1161">
            <v>0</v>
          </cell>
          <cell r="G1161">
            <v>0</v>
          </cell>
          <cell r="H1161">
            <v>0</v>
          </cell>
          <cell r="I1161">
            <v>0</v>
          </cell>
          <cell r="K1161" t="str">
            <v>Nokia Siemens Networks</v>
          </cell>
          <cell r="L1161">
            <v>0</v>
          </cell>
          <cell r="M1161">
            <v>0</v>
          </cell>
          <cell r="N1161">
            <v>0</v>
          </cell>
          <cell r="O1161">
            <v>0</v>
          </cell>
          <cell r="P1161">
            <v>0</v>
          </cell>
          <cell r="Q1161">
            <v>0</v>
          </cell>
          <cell r="R1161">
            <v>0</v>
          </cell>
        </row>
        <row r="1162">
          <cell r="B1162" t="str">
            <v>Nortel</v>
          </cell>
          <cell r="C1162">
            <v>0</v>
          </cell>
          <cell r="D1162">
            <v>0</v>
          </cell>
          <cell r="E1162">
            <v>0</v>
          </cell>
          <cell r="F1162">
            <v>0</v>
          </cell>
          <cell r="G1162">
            <v>12</v>
          </cell>
          <cell r="H1162">
            <v>13</v>
          </cell>
          <cell r="I1162">
            <v>25</v>
          </cell>
          <cell r="K1162" t="str">
            <v>Nortel</v>
          </cell>
          <cell r="L1162">
            <v>0</v>
          </cell>
          <cell r="M1162">
            <v>0</v>
          </cell>
          <cell r="N1162">
            <v>0</v>
          </cell>
          <cell r="O1162">
            <v>0</v>
          </cell>
          <cell r="P1162">
            <v>454</v>
          </cell>
          <cell r="Q1162">
            <v>63</v>
          </cell>
          <cell r="R1162">
            <v>517</v>
          </cell>
        </row>
        <row r="1163">
          <cell r="B1163" t="str">
            <v>Procket</v>
          </cell>
          <cell r="I1163">
            <v>0</v>
          </cell>
          <cell r="K1163" t="str">
            <v>Procket</v>
          </cell>
          <cell r="R1163">
            <v>0</v>
          </cell>
        </row>
        <row r="1164">
          <cell r="B1164" t="str">
            <v>Quarry</v>
          </cell>
          <cell r="I1164">
            <v>0</v>
          </cell>
          <cell r="K1164" t="str">
            <v>Quarry</v>
          </cell>
          <cell r="R1164">
            <v>0</v>
          </cell>
        </row>
        <row r="1165">
          <cell r="B1165" t="str">
            <v>Redback</v>
          </cell>
          <cell r="C1165">
            <v>0</v>
          </cell>
          <cell r="D1165">
            <v>0</v>
          </cell>
          <cell r="E1165">
            <v>0</v>
          </cell>
          <cell r="F1165">
            <v>0</v>
          </cell>
          <cell r="G1165">
            <v>0</v>
          </cell>
          <cell r="H1165">
            <v>0</v>
          </cell>
          <cell r="I1165">
            <v>0</v>
          </cell>
          <cell r="K1165" t="str">
            <v>Redback</v>
          </cell>
          <cell r="L1165">
            <v>0</v>
          </cell>
          <cell r="M1165">
            <v>0</v>
          </cell>
          <cell r="N1165">
            <v>0</v>
          </cell>
          <cell r="O1165">
            <v>0</v>
          </cell>
          <cell r="P1165">
            <v>0</v>
          </cell>
          <cell r="Q1165">
            <v>0</v>
          </cell>
          <cell r="R1165">
            <v>0</v>
          </cell>
        </row>
        <row r="1166">
          <cell r="B1166" t="str">
            <v>Riverstone</v>
          </cell>
          <cell r="I1166">
            <v>0</v>
          </cell>
          <cell r="K1166" t="str">
            <v>Riverstone</v>
          </cell>
          <cell r="R1166">
            <v>0</v>
          </cell>
        </row>
        <row r="1167">
          <cell r="B1167" t="str">
            <v>Tellabs</v>
          </cell>
          <cell r="C1167">
            <v>0</v>
          </cell>
          <cell r="D1167">
            <v>18</v>
          </cell>
          <cell r="E1167">
            <v>0</v>
          </cell>
          <cell r="F1167">
            <v>0</v>
          </cell>
          <cell r="G1167">
            <v>0</v>
          </cell>
          <cell r="H1167">
            <v>0</v>
          </cell>
          <cell r="I1167">
            <v>18</v>
          </cell>
          <cell r="K1167" t="str">
            <v>Tellabs</v>
          </cell>
          <cell r="L1167">
            <v>0</v>
          </cell>
          <cell r="M1167">
            <v>180</v>
          </cell>
          <cell r="N1167">
            <v>0</v>
          </cell>
          <cell r="O1167">
            <v>0</v>
          </cell>
          <cell r="P1167">
            <v>0</v>
          </cell>
          <cell r="Q1167">
            <v>0</v>
          </cell>
          <cell r="R1167">
            <v>180</v>
          </cell>
        </row>
        <row r="1168">
          <cell r="B1168" t="str">
            <v>ZTE</v>
          </cell>
          <cell r="C1168">
            <v>0</v>
          </cell>
          <cell r="D1168">
            <v>0</v>
          </cell>
          <cell r="E1168">
            <v>0</v>
          </cell>
          <cell r="F1168">
            <v>0</v>
          </cell>
          <cell r="G1168">
            <v>0</v>
          </cell>
          <cell r="H1168">
            <v>0</v>
          </cell>
          <cell r="I1168">
            <v>0</v>
          </cell>
          <cell r="K1168" t="str">
            <v>ZTE</v>
          </cell>
          <cell r="L1168">
            <v>0</v>
          </cell>
          <cell r="M1168">
            <v>0</v>
          </cell>
          <cell r="N1168">
            <v>0</v>
          </cell>
          <cell r="O1168">
            <v>0</v>
          </cell>
          <cell r="P1168">
            <v>0</v>
          </cell>
          <cell r="Q1168">
            <v>0</v>
          </cell>
          <cell r="R1168">
            <v>0</v>
          </cell>
        </row>
        <row r="1169">
          <cell r="B1169" t="str">
            <v>Other</v>
          </cell>
          <cell r="I1169">
            <v>0</v>
          </cell>
          <cell r="K1169" t="str">
            <v>Other</v>
          </cell>
          <cell r="R1169">
            <v>0</v>
          </cell>
        </row>
        <row r="1170">
          <cell r="B1170" t="str">
            <v>Total</v>
          </cell>
          <cell r="C1170">
            <v>314</v>
          </cell>
          <cell r="D1170">
            <v>536</v>
          </cell>
          <cell r="E1170">
            <v>61</v>
          </cell>
          <cell r="F1170">
            <v>0</v>
          </cell>
          <cell r="G1170">
            <v>196</v>
          </cell>
          <cell r="H1170">
            <v>96</v>
          </cell>
          <cell r="I1170">
            <v>1203</v>
          </cell>
          <cell r="K1170" t="str">
            <v>Total</v>
          </cell>
          <cell r="L1170">
            <v>811</v>
          </cell>
          <cell r="M1170">
            <v>8441</v>
          </cell>
          <cell r="N1170">
            <v>387</v>
          </cell>
          <cell r="O1170">
            <v>0</v>
          </cell>
          <cell r="P1170">
            <v>6486</v>
          </cell>
          <cell r="Q1170">
            <v>602</v>
          </cell>
          <cell r="R1170">
            <v>16727</v>
          </cell>
        </row>
        <row r="1174">
          <cell r="B1174" t="str">
            <v>Vendor</v>
          </cell>
          <cell r="C1174" t="str">
            <v>Core IP/MPLS</v>
          </cell>
          <cell r="D1174" t="str">
            <v xml:space="preserve">Edge IP/MPLS </v>
          </cell>
          <cell r="E1174" t="str">
            <v>Subscriber Service Router</v>
          </cell>
          <cell r="F1174" t="str">
            <v>BRAS</v>
          </cell>
          <cell r="G1174" t="str">
            <v>IP/Ethernet</v>
          </cell>
          <cell r="H1174" t="str">
            <v>ATM/MPLS</v>
          </cell>
          <cell r="I1174" t="str">
            <v>Total IPS</v>
          </cell>
          <cell r="K1174" t="str">
            <v>Vendor</v>
          </cell>
          <cell r="L1174" t="str">
            <v>Core IP/MPLS</v>
          </cell>
          <cell r="M1174" t="str">
            <v>Edge IP/MPLS</v>
          </cell>
          <cell r="N1174" t="str">
            <v>Subscriber Service Router</v>
          </cell>
          <cell r="O1174" t="str">
            <v>BRAS</v>
          </cell>
          <cell r="P1174" t="str">
            <v>IP/Ethernet</v>
          </cell>
          <cell r="Q1174" t="str">
            <v>ATM/MPLS</v>
          </cell>
          <cell r="R1174" t="str">
            <v>Total IPS</v>
          </cell>
        </row>
        <row r="1175">
          <cell r="B1175" t="str">
            <v>Alaxala Networks</v>
          </cell>
          <cell r="C1175">
            <v>0</v>
          </cell>
          <cell r="D1175">
            <v>0</v>
          </cell>
          <cell r="E1175">
            <v>0</v>
          </cell>
          <cell r="F1175">
            <v>0</v>
          </cell>
          <cell r="G1175">
            <v>0</v>
          </cell>
          <cell r="H1175">
            <v>0</v>
          </cell>
          <cell r="I1175">
            <v>0</v>
          </cell>
          <cell r="K1175" t="str">
            <v>Alaxala Networks</v>
          </cell>
          <cell r="L1175">
            <v>0</v>
          </cell>
          <cell r="M1175">
            <v>0</v>
          </cell>
          <cell r="N1175">
            <v>0</v>
          </cell>
          <cell r="O1175">
            <v>0</v>
          </cell>
          <cell r="P1175">
            <v>0</v>
          </cell>
          <cell r="Q1175">
            <v>0</v>
          </cell>
          <cell r="R1175">
            <v>0</v>
          </cell>
        </row>
        <row r="1176">
          <cell r="B1176" t="str">
            <v>Alcatel-Lucent</v>
          </cell>
          <cell r="C1176">
            <v>0</v>
          </cell>
          <cell r="D1176">
            <v>77</v>
          </cell>
          <cell r="E1176">
            <v>0</v>
          </cell>
          <cell r="F1176">
            <v>0</v>
          </cell>
          <cell r="G1176">
            <v>0</v>
          </cell>
          <cell r="H1176">
            <v>45</v>
          </cell>
          <cell r="I1176">
            <v>122</v>
          </cell>
          <cell r="K1176" t="str">
            <v>Alcatel-Lucent</v>
          </cell>
          <cell r="L1176">
            <v>0</v>
          </cell>
          <cell r="M1176">
            <v>670</v>
          </cell>
          <cell r="N1176">
            <v>0</v>
          </cell>
          <cell r="O1176">
            <v>0</v>
          </cell>
          <cell r="P1176">
            <v>0</v>
          </cell>
          <cell r="Q1176">
            <v>291</v>
          </cell>
          <cell r="R1176">
            <v>961</v>
          </cell>
        </row>
        <row r="1177">
          <cell r="B1177" t="str">
            <v>Atrica</v>
          </cell>
          <cell r="I1177">
            <v>0</v>
          </cell>
          <cell r="K1177" t="str">
            <v>Atrica</v>
          </cell>
          <cell r="R1177">
            <v>0</v>
          </cell>
        </row>
        <row r="1178">
          <cell r="B1178" t="str">
            <v>Avici</v>
          </cell>
          <cell r="I1178">
            <v>0</v>
          </cell>
          <cell r="K1178" t="str">
            <v>Avici</v>
          </cell>
          <cell r="R1178">
            <v>0</v>
          </cell>
        </row>
        <row r="1179">
          <cell r="B1179" t="str">
            <v>Brocade</v>
          </cell>
          <cell r="C1179">
            <v>7</v>
          </cell>
          <cell r="D1179">
            <v>0</v>
          </cell>
          <cell r="E1179">
            <v>0</v>
          </cell>
          <cell r="F1179">
            <v>0</v>
          </cell>
          <cell r="G1179">
            <v>18</v>
          </cell>
          <cell r="H1179">
            <v>0</v>
          </cell>
          <cell r="I1179">
            <v>25</v>
          </cell>
          <cell r="K1179" t="str">
            <v>Brocade</v>
          </cell>
          <cell r="L1179">
            <v>115</v>
          </cell>
          <cell r="M1179">
            <v>0</v>
          </cell>
          <cell r="N1179">
            <v>0</v>
          </cell>
          <cell r="O1179">
            <v>0</v>
          </cell>
          <cell r="P1179">
            <v>295</v>
          </cell>
          <cell r="Q1179">
            <v>0</v>
          </cell>
          <cell r="R1179">
            <v>410</v>
          </cell>
        </row>
        <row r="1180">
          <cell r="B1180" t="str">
            <v>Caspian</v>
          </cell>
          <cell r="I1180">
            <v>0</v>
          </cell>
          <cell r="K1180" t="str">
            <v>Caspian</v>
          </cell>
          <cell r="R1180">
            <v>0</v>
          </cell>
        </row>
        <row r="1181">
          <cell r="B1181" t="str">
            <v>Chiaro</v>
          </cell>
          <cell r="I1181">
            <v>0</v>
          </cell>
          <cell r="K1181" t="str">
            <v>Chiaro</v>
          </cell>
          <cell r="R1181">
            <v>0</v>
          </cell>
        </row>
        <row r="1182">
          <cell r="B1182" t="str">
            <v>Ciena</v>
          </cell>
          <cell r="C1182">
            <v>0</v>
          </cell>
          <cell r="D1182">
            <v>0</v>
          </cell>
          <cell r="E1182">
            <v>0</v>
          </cell>
          <cell r="F1182">
            <v>0</v>
          </cell>
          <cell r="G1182">
            <v>17</v>
          </cell>
          <cell r="H1182">
            <v>7</v>
          </cell>
          <cell r="I1182">
            <v>24</v>
          </cell>
          <cell r="K1182" t="str">
            <v>Ciena</v>
          </cell>
          <cell r="L1182">
            <v>0</v>
          </cell>
          <cell r="M1182">
            <v>0</v>
          </cell>
          <cell r="N1182">
            <v>0</v>
          </cell>
          <cell r="O1182">
            <v>0</v>
          </cell>
          <cell r="P1182">
            <v>645</v>
          </cell>
          <cell r="Q1182">
            <v>93</v>
          </cell>
          <cell r="R1182">
            <v>738</v>
          </cell>
        </row>
        <row r="1183">
          <cell r="B1183" t="str">
            <v>Cisco</v>
          </cell>
          <cell r="C1183">
            <v>147</v>
          </cell>
          <cell r="D1183">
            <v>247</v>
          </cell>
          <cell r="E1183">
            <v>14</v>
          </cell>
          <cell r="F1183">
            <v>0</v>
          </cell>
          <cell r="G1183">
            <v>141</v>
          </cell>
          <cell r="H1183">
            <v>0</v>
          </cell>
          <cell r="I1183">
            <v>549</v>
          </cell>
          <cell r="K1183" t="str">
            <v>Cisco</v>
          </cell>
          <cell r="L1183">
            <v>380</v>
          </cell>
          <cell r="M1183">
            <v>4899</v>
          </cell>
          <cell r="N1183">
            <v>48</v>
          </cell>
          <cell r="O1183">
            <v>0</v>
          </cell>
          <cell r="P1183">
            <v>4927</v>
          </cell>
          <cell r="Q1183">
            <v>0</v>
          </cell>
          <cell r="R1183">
            <v>10254</v>
          </cell>
        </row>
        <row r="1184">
          <cell r="B1184" t="str">
            <v>Cosine</v>
          </cell>
          <cell r="I1184">
            <v>0</v>
          </cell>
          <cell r="K1184" t="str">
            <v>Cosine</v>
          </cell>
          <cell r="R1184">
            <v>0</v>
          </cell>
        </row>
        <row r="1185">
          <cell r="B1185" t="str">
            <v>ECI Telecom</v>
          </cell>
          <cell r="C1185">
            <v>0</v>
          </cell>
          <cell r="D1185">
            <v>0</v>
          </cell>
          <cell r="E1185">
            <v>0</v>
          </cell>
          <cell r="F1185">
            <v>0</v>
          </cell>
          <cell r="G1185">
            <v>1</v>
          </cell>
          <cell r="H1185">
            <v>0</v>
          </cell>
          <cell r="I1185">
            <v>1</v>
          </cell>
          <cell r="K1185" t="str">
            <v>ECI Telecom</v>
          </cell>
          <cell r="L1185">
            <v>0</v>
          </cell>
          <cell r="M1185">
            <v>0</v>
          </cell>
          <cell r="N1185">
            <v>0</v>
          </cell>
          <cell r="O1185">
            <v>0</v>
          </cell>
          <cell r="P1185">
            <v>3</v>
          </cell>
          <cell r="Q1185">
            <v>0</v>
          </cell>
          <cell r="R1185">
            <v>3</v>
          </cell>
        </row>
        <row r="1186">
          <cell r="B1186" t="str">
            <v>Equipe</v>
          </cell>
          <cell r="I1186">
            <v>0</v>
          </cell>
          <cell r="K1186" t="str">
            <v>Equipe</v>
          </cell>
          <cell r="R1186">
            <v>0</v>
          </cell>
        </row>
        <row r="1187">
          <cell r="B1187" t="str">
            <v>Ericsson</v>
          </cell>
          <cell r="C1187">
            <v>0</v>
          </cell>
          <cell r="D1187">
            <v>0</v>
          </cell>
          <cell r="E1187">
            <v>10</v>
          </cell>
          <cell r="F1187">
            <v>0</v>
          </cell>
          <cell r="G1187">
            <v>0</v>
          </cell>
          <cell r="H1187">
            <v>26</v>
          </cell>
          <cell r="I1187">
            <v>36</v>
          </cell>
          <cell r="K1187" t="str">
            <v>Ericsson</v>
          </cell>
          <cell r="L1187">
            <v>0</v>
          </cell>
          <cell r="M1187">
            <v>0</v>
          </cell>
          <cell r="N1187">
            <v>108</v>
          </cell>
          <cell r="O1187">
            <v>0</v>
          </cell>
          <cell r="P1187">
            <v>0</v>
          </cell>
          <cell r="Q1187">
            <v>132</v>
          </cell>
          <cell r="R1187">
            <v>240</v>
          </cell>
        </row>
        <row r="1188">
          <cell r="B1188" t="str">
            <v>Extreme</v>
          </cell>
          <cell r="C1188">
            <v>0</v>
          </cell>
          <cell r="D1188">
            <v>0</v>
          </cell>
          <cell r="E1188">
            <v>0</v>
          </cell>
          <cell r="F1188">
            <v>0</v>
          </cell>
          <cell r="G1188">
            <v>9</v>
          </cell>
          <cell r="H1188">
            <v>0</v>
          </cell>
          <cell r="I1188">
            <v>9</v>
          </cell>
          <cell r="K1188" t="str">
            <v>Extreme</v>
          </cell>
          <cell r="L1188">
            <v>0</v>
          </cell>
          <cell r="M1188">
            <v>0</v>
          </cell>
          <cell r="N1188">
            <v>0</v>
          </cell>
          <cell r="O1188">
            <v>0</v>
          </cell>
          <cell r="P1188">
            <v>332</v>
          </cell>
          <cell r="Q1188">
            <v>0</v>
          </cell>
          <cell r="R1188">
            <v>332</v>
          </cell>
        </row>
        <row r="1189">
          <cell r="B1189" t="str">
            <v>Force10</v>
          </cell>
          <cell r="C1189">
            <v>0</v>
          </cell>
          <cell r="D1189">
            <v>0</v>
          </cell>
          <cell r="E1189">
            <v>0</v>
          </cell>
          <cell r="F1189">
            <v>0</v>
          </cell>
          <cell r="G1189">
            <v>5</v>
          </cell>
          <cell r="H1189">
            <v>0</v>
          </cell>
          <cell r="I1189">
            <v>5</v>
          </cell>
          <cell r="K1189" t="str">
            <v>Force10</v>
          </cell>
          <cell r="L1189">
            <v>0</v>
          </cell>
          <cell r="M1189">
            <v>0</v>
          </cell>
          <cell r="N1189">
            <v>0</v>
          </cell>
          <cell r="O1189">
            <v>0</v>
          </cell>
          <cell r="P1189">
            <v>30</v>
          </cell>
          <cell r="Q1189">
            <v>0</v>
          </cell>
          <cell r="R1189">
            <v>30</v>
          </cell>
        </row>
        <row r="1190">
          <cell r="B1190" t="str">
            <v>Fujitsu</v>
          </cell>
          <cell r="C1190">
            <v>0</v>
          </cell>
          <cell r="D1190">
            <v>0</v>
          </cell>
          <cell r="E1190">
            <v>0</v>
          </cell>
          <cell r="F1190">
            <v>0</v>
          </cell>
          <cell r="G1190">
            <v>0</v>
          </cell>
          <cell r="H1190">
            <v>0</v>
          </cell>
          <cell r="I1190">
            <v>0</v>
          </cell>
          <cell r="K1190" t="str">
            <v>Fujitsu</v>
          </cell>
          <cell r="L1190">
            <v>0</v>
          </cell>
          <cell r="M1190">
            <v>0</v>
          </cell>
          <cell r="N1190">
            <v>0</v>
          </cell>
          <cell r="O1190">
            <v>0</v>
          </cell>
          <cell r="P1190">
            <v>0</v>
          </cell>
          <cell r="Q1190">
            <v>0</v>
          </cell>
          <cell r="R1190">
            <v>0</v>
          </cell>
        </row>
        <row r="1191">
          <cell r="B1191" t="str">
            <v>Hammerhead Systems</v>
          </cell>
          <cell r="I1191">
            <v>0</v>
          </cell>
          <cell r="K1191" t="str">
            <v>Hammerhead Systems</v>
          </cell>
          <cell r="R1191">
            <v>0</v>
          </cell>
        </row>
        <row r="1192">
          <cell r="B1192" t="str">
            <v>Hitachi</v>
          </cell>
          <cell r="I1192">
            <v>0</v>
          </cell>
          <cell r="K1192" t="str">
            <v>Hitachi</v>
          </cell>
          <cell r="R1192">
            <v>0</v>
          </cell>
        </row>
        <row r="1193">
          <cell r="B1193" t="str">
            <v>Hitachi Cable</v>
          </cell>
          <cell r="C1193">
            <v>0</v>
          </cell>
          <cell r="D1193">
            <v>0</v>
          </cell>
          <cell r="E1193">
            <v>0</v>
          </cell>
          <cell r="F1193">
            <v>0</v>
          </cell>
          <cell r="G1193">
            <v>0</v>
          </cell>
          <cell r="H1193">
            <v>0</v>
          </cell>
          <cell r="I1193">
            <v>0</v>
          </cell>
          <cell r="K1193" t="str">
            <v>Hitachi Cable</v>
          </cell>
          <cell r="L1193">
            <v>0</v>
          </cell>
          <cell r="M1193">
            <v>0</v>
          </cell>
          <cell r="N1193">
            <v>0</v>
          </cell>
          <cell r="O1193">
            <v>0</v>
          </cell>
          <cell r="P1193">
            <v>0</v>
          </cell>
          <cell r="Q1193">
            <v>0</v>
          </cell>
          <cell r="R1193">
            <v>0</v>
          </cell>
        </row>
        <row r="1194">
          <cell r="B1194" t="str">
            <v>Huawei</v>
          </cell>
          <cell r="I1194">
            <v>0</v>
          </cell>
          <cell r="K1194" t="str">
            <v>Huawei</v>
          </cell>
          <cell r="R1194">
            <v>0</v>
          </cell>
        </row>
        <row r="1195">
          <cell r="B1195" t="str">
            <v>Hyperchip</v>
          </cell>
          <cell r="I1195">
            <v>0</v>
          </cell>
          <cell r="K1195" t="str">
            <v>Hyperchip</v>
          </cell>
          <cell r="R1195">
            <v>0</v>
          </cell>
        </row>
        <row r="1196">
          <cell r="B1196" t="str">
            <v>Juniper</v>
          </cell>
          <cell r="C1196">
            <v>132</v>
          </cell>
          <cell r="D1196">
            <v>112</v>
          </cell>
          <cell r="E1196">
            <v>33</v>
          </cell>
          <cell r="F1196">
            <v>0</v>
          </cell>
          <cell r="G1196">
            <v>0</v>
          </cell>
          <cell r="H1196">
            <v>0</v>
          </cell>
          <cell r="I1196">
            <v>277</v>
          </cell>
          <cell r="K1196" t="str">
            <v>Juniper</v>
          </cell>
          <cell r="L1196">
            <v>208</v>
          </cell>
          <cell r="M1196">
            <v>833</v>
          </cell>
          <cell r="N1196">
            <v>210</v>
          </cell>
          <cell r="O1196">
            <v>0</v>
          </cell>
          <cell r="P1196">
            <v>0</v>
          </cell>
          <cell r="Q1196">
            <v>0</v>
          </cell>
          <cell r="R1196">
            <v>1251</v>
          </cell>
        </row>
        <row r="1197">
          <cell r="B1197" t="str">
            <v>Laurel Networks</v>
          </cell>
          <cell r="I1197">
            <v>0</v>
          </cell>
          <cell r="K1197" t="str">
            <v>Laurel Networks</v>
          </cell>
          <cell r="R1197">
            <v>0</v>
          </cell>
        </row>
        <row r="1198">
          <cell r="B1198" t="str">
            <v>Lucent</v>
          </cell>
          <cell r="I1198">
            <v>0</v>
          </cell>
          <cell r="K1198" t="str">
            <v>Lucent</v>
          </cell>
          <cell r="R1198">
            <v>0</v>
          </cell>
        </row>
        <row r="1199">
          <cell r="B1199" t="str">
            <v>NEC</v>
          </cell>
          <cell r="C1199">
            <v>0</v>
          </cell>
          <cell r="D1199">
            <v>0</v>
          </cell>
          <cell r="E1199">
            <v>0</v>
          </cell>
          <cell r="F1199">
            <v>0</v>
          </cell>
          <cell r="G1199">
            <v>0</v>
          </cell>
          <cell r="H1199">
            <v>0</v>
          </cell>
          <cell r="I1199">
            <v>0</v>
          </cell>
          <cell r="K1199" t="str">
            <v>NEC</v>
          </cell>
          <cell r="L1199">
            <v>0</v>
          </cell>
          <cell r="M1199">
            <v>0</v>
          </cell>
          <cell r="N1199">
            <v>0</v>
          </cell>
          <cell r="O1199">
            <v>0</v>
          </cell>
          <cell r="P1199">
            <v>0</v>
          </cell>
          <cell r="Q1199">
            <v>0</v>
          </cell>
          <cell r="R1199">
            <v>0</v>
          </cell>
        </row>
        <row r="1200">
          <cell r="B1200" t="str">
            <v>Nokia Siemens Networks</v>
          </cell>
          <cell r="C1200">
            <v>0</v>
          </cell>
          <cell r="D1200">
            <v>0</v>
          </cell>
          <cell r="E1200">
            <v>0</v>
          </cell>
          <cell r="F1200">
            <v>0</v>
          </cell>
          <cell r="G1200">
            <v>0</v>
          </cell>
          <cell r="H1200">
            <v>0</v>
          </cell>
          <cell r="I1200">
            <v>0</v>
          </cell>
          <cell r="K1200" t="str">
            <v>Nokia Siemens Networks</v>
          </cell>
          <cell r="L1200">
            <v>0</v>
          </cell>
          <cell r="M1200">
            <v>0</v>
          </cell>
          <cell r="N1200">
            <v>0</v>
          </cell>
          <cell r="O1200">
            <v>0</v>
          </cell>
          <cell r="P1200">
            <v>0</v>
          </cell>
          <cell r="Q1200">
            <v>0</v>
          </cell>
          <cell r="R1200">
            <v>0</v>
          </cell>
        </row>
        <row r="1201">
          <cell r="B1201" t="str">
            <v>Nortel</v>
          </cell>
          <cell r="C1201">
            <v>0</v>
          </cell>
          <cell r="D1201">
            <v>0</v>
          </cell>
          <cell r="E1201">
            <v>0</v>
          </cell>
          <cell r="F1201">
            <v>0</v>
          </cell>
          <cell r="G1201">
            <v>9</v>
          </cell>
          <cell r="H1201">
            <v>9</v>
          </cell>
          <cell r="I1201">
            <v>18</v>
          </cell>
          <cell r="K1201" t="str">
            <v>Nortel</v>
          </cell>
          <cell r="L1201">
            <v>0</v>
          </cell>
          <cell r="M1201">
            <v>0</v>
          </cell>
          <cell r="N1201">
            <v>0</v>
          </cell>
          <cell r="O1201">
            <v>0</v>
          </cell>
          <cell r="P1201">
            <v>325</v>
          </cell>
          <cell r="Q1201">
            <v>43</v>
          </cell>
          <cell r="R1201">
            <v>368</v>
          </cell>
        </row>
        <row r="1202">
          <cell r="B1202" t="str">
            <v>Procket</v>
          </cell>
          <cell r="I1202">
            <v>0</v>
          </cell>
          <cell r="K1202" t="str">
            <v>Procket</v>
          </cell>
          <cell r="R1202">
            <v>0</v>
          </cell>
        </row>
        <row r="1203">
          <cell r="B1203" t="str">
            <v>Quarry</v>
          </cell>
          <cell r="I1203">
            <v>0</v>
          </cell>
          <cell r="K1203" t="str">
            <v>Quarry</v>
          </cell>
          <cell r="R1203">
            <v>0</v>
          </cell>
        </row>
        <row r="1204">
          <cell r="B1204" t="str">
            <v>Redback</v>
          </cell>
          <cell r="C1204">
            <v>0</v>
          </cell>
          <cell r="D1204">
            <v>0</v>
          </cell>
          <cell r="E1204">
            <v>0</v>
          </cell>
          <cell r="F1204">
            <v>0</v>
          </cell>
          <cell r="G1204">
            <v>0</v>
          </cell>
          <cell r="H1204">
            <v>0</v>
          </cell>
          <cell r="I1204">
            <v>0</v>
          </cell>
          <cell r="K1204" t="str">
            <v>Redback</v>
          </cell>
          <cell r="L1204">
            <v>0</v>
          </cell>
          <cell r="M1204">
            <v>0</v>
          </cell>
          <cell r="N1204">
            <v>0</v>
          </cell>
          <cell r="O1204">
            <v>0</v>
          </cell>
          <cell r="P1204">
            <v>0</v>
          </cell>
          <cell r="Q1204">
            <v>0</v>
          </cell>
          <cell r="R1204">
            <v>0</v>
          </cell>
        </row>
        <row r="1205">
          <cell r="B1205" t="str">
            <v>Riverstone</v>
          </cell>
          <cell r="I1205">
            <v>0</v>
          </cell>
          <cell r="K1205" t="str">
            <v>Riverstone</v>
          </cell>
          <cell r="R1205">
            <v>0</v>
          </cell>
        </row>
        <row r="1206">
          <cell r="B1206" t="str">
            <v>Tellabs</v>
          </cell>
          <cell r="C1206">
            <v>0</v>
          </cell>
          <cell r="D1206">
            <v>27</v>
          </cell>
          <cell r="E1206">
            <v>0</v>
          </cell>
          <cell r="F1206">
            <v>0</v>
          </cell>
          <cell r="G1206">
            <v>0</v>
          </cell>
          <cell r="H1206">
            <v>0</v>
          </cell>
          <cell r="I1206">
            <v>27</v>
          </cell>
          <cell r="K1206" t="str">
            <v>Tellabs</v>
          </cell>
          <cell r="L1206">
            <v>0</v>
          </cell>
          <cell r="M1206">
            <v>286</v>
          </cell>
          <cell r="N1206">
            <v>0</v>
          </cell>
          <cell r="O1206">
            <v>0</v>
          </cell>
          <cell r="P1206">
            <v>0</v>
          </cell>
          <cell r="Q1206">
            <v>0</v>
          </cell>
          <cell r="R1206">
            <v>286</v>
          </cell>
        </row>
        <row r="1207">
          <cell r="B1207" t="str">
            <v>ZTE</v>
          </cell>
          <cell r="C1207">
            <v>0</v>
          </cell>
          <cell r="D1207">
            <v>0</v>
          </cell>
          <cell r="E1207">
            <v>0</v>
          </cell>
          <cell r="F1207">
            <v>0</v>
          </cell>
          <cell r="G1207">
            <v>0</v>
          </cell>
          <cell r="H1207">
            <v>0</v>
          </cell>
          <cell r="I1207">
            <v>0</v>
          </cell>
          <cell r="K1207" t="str">
            <v>ZTE</v>
          </cell>
          <cell r="L1207">
            <v>0</v>
          </cell>
          <cell r="M1207">
            <v>0</v>
          </cell>
          <cell r="N1207">
            <v>0</v>
          </cell>
          <cell r="O1207">
            <v>0</v>
          </cell>
          <cell r="P1207">
            <v>0</v>
          </cell>
          <cell r="Q1207">
            <v>0</v>
          </cell>
          <cell r="R1207">
            <v>0</v>
          </cell>
        </row>
        <row r="1208">
          <cell r="B1208" t="str">
            <v>Other</v>
          </cell>
          <cell r="C1208">
            <v>0</v>
          </cell>
          <cell r="D1208">
            <v>0</v>
          </cell>
          <cell r="E1208">
            <v>0</v>
          </cell>
          <cell r="F1208">
            <v>0</v>
          </cell>
          <cell r="G1208">
            <v>1</v>
          </cell>
          <cell r="H1208">
            <v>0</v>
          </cell>
          <cell r="I1208">
            <v>1</v>
          </cell>
          <cell r="K1208" t="str">
            <v>Other</v>
          </cell>
          <cell r="L1208">
            <v>0</v>
          </cell>
          <cell r="M1208">
            <v>0</v>
          </cell>
          <cell r="N1208">
            <v>0</v>
          </cell>
          <cell r="O1208">
            <v>0</v>
          </cell>
          <cell r="P1208">
            <v>5</v>
          </cell>
          <cell r="Q1208">
            <v>0</v>
          </cell>
          <cell r="R1208">
            <v>5</v>
          </cell>
        </row>
        <row r="1209">
          <cell r="B1209" t="str">
            <v>Total</v>
          </cell>
          <cell r="C1209">
            <v>286</v>
          </cell>
          <cell r="D1209">
            <v>463</v>
          </cell>
          <cell r="E1209">
            <v>57</v>
          </cell>
          <cell r="F1209">
            <v>0</v>
          </cell>
          <cell r="G1209">
            <v>201</v>
          </cell>
          <cell r="H1209">
            <v>87</v>
          </cell>
          <cell r="I1209">
            <v>1094</v>
          </cell>
          <cell r="K1209" t="str">
            <v>Total</v>
          </cell>
          <cell r="L1209">
            <v>703</v>
          </cell>
          <cell r="M1209">
            <v>6688</v>
          </cell>
          <cell r="N1209">
            <v>366</v>
          </cell>
          <cell r="O1209">
            <v>0</v>
          </cell>
          <cell r="P1209">
            <v>6562</v>
          </cell>
          <cell r="Q1209">
            <v>559</v>
          </cell>
          <cell r="R1209">
            <v>14878</v>
          </cell>
        </row>
        <row r="1213">
          <cell r="B1213" t="str">
            <v>Vendor</v>
          </cell>
          <cell r="C1213" t="str">
            <v>Core IP/MPLS</v>
          </cell>
          <cell r="D1213" t="str">
            <v xml:space="preserve">Edge IP/MPLS </v>
          </cell>
          <cell r="E1213" t="str">
            <v>Subscriber Service Router</v>
          </cell>
          <cell r="F1213" t="str">
            <v>BRAS</v>
          </cell>
          <cell r="G1213" t="str">
            <v>IP/Ethernet</v>
          </cell>
          <cell r="H1213" t="str">
            <v>ATM/MPLS</v>
          </cell>
          <cell r="I1213" t="str">
            <v>Total IPS</v>
          </cell>
          <cell r="K1213" t="str">
            <v>Vendor</v>
          </cell>
          <cell r="L1213" t="str">
            <v>Core IP/MPLS</v>
          </cell>
          <cell r="M1213" t="str">
            <v>Edge IP/MPLS</v>
          </cell>
          <cell r="N1213" t="str">
            <v>Subscriber Service Router</v>
          </cell>
          <cell r="O1213" t="str">
            <v>BRAS</v>
          </cell>
          <cell r="P1213" t="str">
            <v>IP/Ethernet</v>
          </cell>
          <cell r="Q1213" t="str">
            <v>ATM/MPLS</v>
          </cell>
          <cell r="R1213" t="str">
            <v>Total IPS</v>
          </cell>
        </row>
        <row r="1214">
          <cell r="B1214" t="str">
            <v>Alaxala Networks</v>
          </cell>
          <cell r="C1214">
            <v>0</v>
          </cell>
          <cell r="D1214">
            <v>0</v>
          </cell>
          <cell r="E1214">
            <v>0</v>
          </cell>
          <cell r="F1214">
            <v>0</v>
          </cell>
          <cell r="G1214">
            <v>0</v>
          </cell>
          <cell r="H1214">
            <v>0</v>
          </cell>
          <cell r="I1214">
            <v>0</v>
          </cell>
          <cell r="K1214" t="str">
            <v>Alaxala Networks</v>
          </cell>
          <cell r="L1214">
            <v>0</v>
          </cell>
          <cell r="M1214">
            <v>0</v>
          </cell>
          <cell r="N1214">
            <v>0</v>
          </cell>
          <cell r="O1214">
            <v>0</v>
          </cell>
          <cell r="P1214">
            <v>0</v>
          </cell>
          <cell r="Q1214">
            <v>0</v>
          </cell>
          <cell r="R1214">
            <v>0</v>
          </cell>
        </row>
        <row r="1215">
          <cell r="B1215" t="str">
            <v>Alcatel-Lucent</v>
          </cell>
          <cell r="C1215">
            <v>0</v>
          </cell>
          <cell r="D1215">
            <v>94</v>
          </cell>
          <cell r="E1215">
            <v>0</v>
          </cell>
          <cell r="F1215">
            <v>0</v>
          </cell>
          <cell r="G1215">
            <v>0</v>
          </cell>
          <cell r="H1215">
            <v>45</v>
          </cell>
          <cell r="I1215">
            <v>139</v>
          </cell>
          <cell r="K1215" t="str">
            <v>Alcatel-Lucent</v>
          </cell>
          <cell r="L1215">
            <v>0</v>
          </cell>
          <cell r="M1215">
            <v>819</v>
          </cell>
          <cell r="N1215">
            <v>0</v>
          </cell>
          <cell r="O1215">
            <v>0</v>
          </cell>
          <cell r="P1215">
            <v>0</v>
          </cell>
          <cell r="Q1215">
            <v>290</v>
          </cell>
          <cell r="R1215">
            <v>1109</v>
          </cell>
        </row>
        <row r="1216">
          <cell r="B1216" t="str">
            <v>Atrica</v>
          </cell>
          <cell r="I1216">
            <v>0</v>
          </cell>
          <cell r="K1216" t="str">
            <v>Atrica</v>
          </cell>
          <cell r="R1216">
            <v>0</v>
          </cell>
        </row>
        <row r="1217">
          <cell r="B1217" t="str">
            <v>Avici</v>
          </cell>
          <cell r="I1217">
            <v>0</v>
          </cell>
          <cell r="K1217" t="str">
            <v>Avici</v>
          </cell>
          <cell r="R1217">
            <v>0</v>
          </cell>
        </row>
        <row r="1218">
          <cell r="B1218" t="str">
            <v>Brocade</v>
          </cell>
          <cell r="C1218">
            <v>6</v>
          </cell>
          <cell r="D1218">
            <v>0</v>
          </cell>
          <cell r="E1218">
            <v>0</v>
          </cell>
          <cell r="F1218">
            <v>0</v>
          </cell>
          <cell r="G1218">
            <v>16</v>
          </cell>
          <cell r="H1218">
            <v>0</v>
          </cell>
          <cell r="I1218">
            <v>22</v>
          </cell>
          <cell r="K1218" t="str">
            <v>Brocade</v>
          </cell>
          <cell r="L1218">
            <v>114</v>
          </cell>
          <cell r="M1218">
            <v>0</v>
          </cell>
          <cell r="N1218">
            <v>0</v>
          </cell>
          <cell r="O1218">
            <v>0</v>
          </cell>
          <cell r="P1218">
            <v>272</v>
          </cell>
          <cell r="Q1218">
            <v>0</v>
          </cell>
          <cell r="R1218">
            <v>386</v>
          </cell>
        </row>
        <row r="1219">
          <cell r="B1219" t="str">
            <v>Caspian</v>
          </cell>
          <cell r="I1219">
            <v>0</v>
          </cell>
          <cell r="K1219" t="str">
            <v>Caspian</v>
          </cell>
          <cell r="R1219">
            <v>0</v>
          </cell>
        </row>
        <row r="1220">
          <cell r="B1220" t="str">
            <v>Chiaro</v>
          </cell>
          <cell r="I1220">
            <v>0</v>
          </cell>
          <cell r="K1220" t="str">
            <v>Chiaro</v>
          </cell>
          <cell r="R1220">
            <v>0</v>
          </cell>
        </row>
        <row r="1221">
          <cell r="B1221" t="str">
            <v>Ciena</v>
          </cell>
          <cell r="C1221">
            <v>0</v>
          </cell>
          <cell r="D1221">
            <v>0</v>
          </cell>
          <cell r="E1221">
            <v>0</v>
          </cell>
          <cell r="F1221">
            <v>0</v>
          </cell>
          <cell r="G1221">
            <v>4</v>
          </cell>
          <cell r="H1221">
            <v>4</v>
          </cell>
          <cell r="I1221">
            <v>8</v>
          </cell>
          <cell r="K1221" t="str">
            <v>Ciena</v>
          </cell>
          <cell r="L1221">
            <v>0</v>
          </cell>
          <cell r="M1221">
            <v>0</v>
          </cell>
          <cell r="N1221">
            <v>0</v>
          </cell>
          <cell r="O1221">
            <v>0</v>
          </cell>
          <cell r="P1221">
            <v>151</v>
          </cell>
          <cell r="Q1221">
            <v>53</v>
          </cell>
          <cell r="R1221">
            <v>204</v>
          </cell>
        </row>
        <row r="1222">
          <cell r="B1222" t="str">
            <v>Cisco</v>
          </cell>
          <cell r="C1222">
            <v>153</v>
          </cell>
          <cell r="D1222">
            <v>258</v>
          </cell>
          <cell r="E1222">
            <v>8</v>
          </cell>
          <cell r="F1222">
            <v>0</v>
          </cell>
          <cell r="G1222">
            <v>144</v>
          </cell>
          <cell r="H1222">
            <v>0</v>
          </cell>
          <cell r="I1222">
            <v>563</v>
          </cell>
          <cell r="K1222" t="str">
            <v>Cisco</v>
          </cell>
          <cell r="L1222">
            <v>399</v>
          </cell>
          <cell r="M1222">
            <v>5116</v>
          </cell>
          <cell r="N1222">
            <v>27</v>
          </cell>
          <cell r="O1222">
            <v>0</v>
          </cell>
          <cell r="P1222">
            <v>5023</v>
          </cell>
          <cell r="Q1222">
            <v>0</v>
          </cell>
          <cell r="R1222">
            <v>10565</v>
          </cell>
        </row>
        <row r="1223">
          <cell r="B1223" t="str">
            <v>Cosine</v>
          </cell>
          <cell r="I1223">
            <v>0</v>
          </cell>
          <cell r="K1223" t="str">
            <v>Cosine</v>
          </cell>
          <cell r="R1223">
            <v>0</v>
          </cell>
        </row>
        <row r="1224">
          <cell r="B1224" t="str">
            <v>ECI Telecom</v>
          </cell>
          <cell r="C1224">
            <v>0</v>
          </cell>
          <cell r="D1224">
            <v>0</v>
          </cell>
          <cell r="E1224">
            <v>0</v>
          </cell>
          <cell r="F1224">
            <v>0</v>
          </cell>
          <cell r="G1224">
            <v>1</v>
          </cell>
          <cell r="H1224">
            <v>0</v>
          </cell>
          <cell r="I1224">
            <v>1</v>
          </cell>
          <cell r="K1224" t="str">
            <v>ECI Telecom</v>
          </cell>
          <cell r="L1224">
            <v>0</v>
          </cell>
          <cell r="M1224">
            <v>0</v>
          </cell>
          <cell r="N1224">
            <v>0</v>
          </cell>
          <cell r="O1224">
            <v>0</v>
          </cell>
          <cell r="P1224">
            <v>3</v>
          </cell>
          <cell r="Q1224">
            <v>0</v>
          </cell>
          <cell r="R1224">
            <v>3</v>
          </cell>
        </row>
        <row r="1225">
          <cell r="B1225" t="str">
            <v>Equipe</v>
          </cell>
          <cell r="I1225">
            <v>0</v>
          </cell>
          <cell r="K1225" t="str">
            <v>Equipe</v>
          </cell>
          <cell r="R1225">
            <v>0</v>
          </cell>
        </row>
        <row r="1226">
          <cell r="B1226" t="str">
            <v>Ericsson</v>
          </cell>
          <cell r="C1226">
            <v>0</v>
          </cell>
          <cell r="D1226">
            <v>0</v>
          </cell>
          <cell r="E1226">
            <v>7</v>
          </cell>
          <cell r="F1226">
            <v>0</v>
          </cell>
          <cell r="G1226">
            <v>0</v>
          </cell>
          <cell r="H1226">
            <v>24</v>
          </cell>
          <cell r="I1226">
            <v>31</v>
          </cell>
          <cell r="K1226" t="str">
            <v>Ericsson</v>
          </cell>
          <cell r="L1226">
            <v>0</v>
          </cell>
          <cell r="M1226">
            <v>0</v>
          </cell>
          <cell r="N1226">
            <v>80</v>
          </cell>
          <cell r="O1226">
            <v>0</v>
          </cell>
          <cell r="P1226">
            <v>0</v>
          </cell>
          <cell r="Q1226">
            <v>122</v>
          </cell>
          <cell r="R1226">
            <v>202</v>
          </cell>
        </row>
        <row r="1227">
          <cell r="B1227" t="str">
            <v>Extreme</v>
          </cell>
          <cell r="C1227">
            <v>0</v>
          </cell>
          <cell r="D1227">
            <v>0</v>
          </cell>
          <cell r="E1227">
            <v>0</v>
          </cell>
          <cell r="F1227">
            <v>0</v>
          </cell>
          <cell r="G1227">
            <v>8</v>
          </cell>
          <cell r="H1227">
            <v>0</v>
          </cell>
          <cell r="I1227">
            <v>8</v>
          </cell>
          <cell r="K1227" t="str">
            <v>Extreme</v>
          </cell>
          <cell r="L1227">
            <v>0</v>
          </cell>
          <cell r="M1227">
            <v>0</v>
          </cell>
          <cell r="N1227">
            <v>0</v>
          </cell>
          <cell r="O1227">
            <v>0</v>
          </cell>
          <cell r="P1227">
            <v>295</v>
          </cell>
          <cell r="Q1227">
            <v>0</v>
          </cell>
          <cell r="R1227">
            <v>295</v>
          </cell>
        </row>
        <row r="1228">
          <cell r="B1228" t="str">
            <v>Force10</v>
          </cell>
          <cell r="C1228">
            <v>0</v>
          </cell>
          <cell r="D1228">
            <v>0</v>
          </cell>
          <cell r="E1228">
            <v>0</v>
          </cell>
          <cell r="F1228">
            <v>0</v>
          </cell>
          <cell r="G1228">
            <v>3</v>
          </cell>
          <cell r="H1228">
            <v>0</v>
          </cell>
          <cell r="I1228">
            <v>3</v>
          </cell>
          <cell r="K1228" t="str">
            <v>Force10</v>
          </cell>
          <cell r="L1228">
            <v>0</v>
          </cell>
          <cell r="M1228">
            <v>0</v>
          </cell>
          <cell r="N1228">
            <v>0</v>
          </cell>
          <cell r="O1228">
            <v>0</v>
          </cell>
          <cell r="P1228">
            <v>17</v>
          </cell>
          <cell r="Q1228">
            <v>0</v>
          </cell>
          <cell r="R1228">
            <v>17</v>
          </cell>
        </row>
        <row r="1229">
          <cell r="B1229" t="str">
            <v>Fujitsu</v>
          </cell>
          <cell r="C1229">
            <v>0</v>
          </cell>
          <cell r="D1229">
            <v>0</v>
          </cell>
          <cell r="E1229">
            <v>0</v>
          </cell>
          <cell r="F1229">
            <v>0</v>
          </cell>
          <cell r="G1229">
            <v>0</v>
          </cell>
          <cell r="H1229">
            <v>0</v>
          </cell>
          <cell r="I1229">
            <v>0</v>
          </cell>
          <cell r="K1229" t="str">
            <v>Fujitsu</v>
          </cell>
          <cell r="L1229">
            <v>0</v>
          </cell>
          <cell r="M1229">
            <v>0</v>
          </cell>
          <cell r="N1229">
            <v>0</v>
          </cell>
          <cell r="O1229">
            <v>0</v>
          </cell>
          <cell r="P1229">
            <v>0</v>
          </cell>
          <cell r="Q1229">
            <v>0</v>
          </cell>
          <cell r="R1229">
            <v>0</v>
          </cell>
        </row>
        <row r="1230">
          <cell r="B1230" t="str">
            <v>Hammerhead Systems</v>
          </cell>
          <cell r="I1230">
            <v>0</v>
          </cell>
          <cell r="K1230" t="str">
            <v>Hammerhead Systems</v>
          </cell>
          <cell r="R1230">
            <v>0</v>
          </cell>
        </row>
        <row r="1231">
          <cell r="B1231" t="str">
            <v>Hitachi</v>
          </cell>
          <cell r="I1231">
            <v>0</v>
          </cell>
          <cell r="K1231" t="str">
            <v>Hitachi</v>
          </cell>
          <cell r="R1231">
            <v>0</v>
          </cell>
        </row>
        <row r="1232">
          <cell r="B1232" t="str">
            <v>Hitachi Cable</v>
          </cell>
          <cell r="C1232">
            <v>0</v>
          </cell>
          <cell r="D1232">
            <v>0</v>
          </cell>
          <cell r="E1232">
            <v>0</v>
          </cell>
          <cell r="F1232">
            <v>0</v>
          </cell>
          <cell r="G1232">
            <v>0</v>
          </cell>
          <cell r="H1232">
            <v>0</v>
          </cell>
          <cell r="I1232">
            <v>0</v>
          </cell>
          <cell r="K1232" t="str">
            <v>Hitachi Cable</v>
          </cell>
          <cell r="L1232">
            <v>0</v>
          </cell>
          <cell r="M1232">
            <v>0</v>
          </cell>
          <cell r="N1232">
            <v>0</v>
          </cell>
          <cell r="O1232">
            <v>0</v>
          </cell>
          <cell r="P1232">
            <v>0</v>
          </cell>
          <cell r="Q1232">
            <v>0</v>
          </cell>
          <cell r="R1232">
            <v>0</v>
          </cell>
        </row>
        <row r="1233">
          <cell r="B1233" t="str">
            <v>Huawei</v>
          </cell>
          <cell r="C1233">
            <v>0</v>
          </cell>
          <cell r="D1233">
            <v>0</v>
          </cell>
          <cell r="E1233">
            <v>0</v>
          </cell>
          <cell r="F1233">
            <v>0</v>
          </cell>
          <cell r="G1233">
            <v>0</v>
          </cell>
          <cell r="H1233">
            <v>0</v>
          </cell>
          <cell r="I1233">
            <v>0</v>
          </cell>
          <cell r="K1233" t="str">
            <v>Huawei</v>
          </cell>
          <cell r="L1233">
            <v>0</v>
          </cell>
          <cell r="M1233">
            <v>0</v>
          </cell>
          <cell r="N1233">
            <v>0</v>
          </cell>
          <cell r="O1233">
            <v>0</v>
          </cell>
          <cell r="P1233">
            <v>0</v>
          </cell>
          <cell r="Q1233">
            <v>0</v>
          </cell>
          <cell r="R1233">
            <v>0</v>
          </cell>
        </row>
        <row r="1234">
          <cell r="B1234" t="str">
            <v>Hyperchip</v>
          </cell>
          <cell r="I1234">
            <v>0</v>
          </cell>
          <cell r="K1234" t="str">
            <v>Hyperchip</v>
          </cell>
          <cell r="R1234">
            <v>0</v>
          </cell>
        </row>
        <row r="1235">
          <cell r="B1235" t="str">
            <v>Juniper</v>
          </cell>
          <cell r="C1235">
            <v>121</v>
          </cell>
          <cell r="D1235">
            <v>113</v>
          </cell>
          <cell r="E1235">
            <v>30</v>
          </cell>
          <cell r="F1235">
            <v>0</v>
          </cell>
          <cell r="G1235">
            <v>0</v>
          </cell>
          <cell r="H1235">
            <v>0</v>
          </cell>
          <cell r="I1235">
            <v>264</v>
          </cell>
          <cell r="K1235" t="str">
            <v>Juniper</v>
          </cell>
          <cell r="L1235">
            <v>184</v>
          </cell>
          <cell r="M1235">
            <v>1401</v>
          </cell>
          <cell r="N1235">
            <v>209</v>
          </cell>
          <cell r="O1235">
            <v>0</v>
          </cell>
          <cell r="P1235">
            <v>0</v>
          </cell>
          <cell r="Q1235">
            <v>0</v>
          </cell>
          <cell r="R1235">
            <v>1794</v>
          </cell>
        </row>
        <row r="1236">
          <cell r="B1236" t="str">
            <v>Laurel Networks</v>
          </cell>
          <cell r="I1236">
            <v>0</v>
          </cell>
          <cell r="K1236" t="str">
            <v>Laurel Networks</v>
          </cell>
          <cell r="R1236">
            <v>0</v>
          </cell>
        </row>
        <row r="1237">
          <cell r="B1237" t="str">
            <v>Lucent</v>
          </cell>
          <cell r="I1237">
            <v>0</v>
          </cell>
          <cell r="K1237" t="str">
            <v>Lucent</v>
          </cell>
          <cell r="R1237">
            <v>0</v>
          </cell>
        </row>
        <row r="1238">
          <cell r="B1238" t="str">
            <v>NEC</v>
          </cell>
          <cell r="C1238">
            <v>0</v>
          </cell>
          <cell r="D1238">
            <v>0</v>
          </cell>
          <cell r="E1238">
            <v>0</v>
          </cell>
          <cell r="F1238">
            <v>0</v>
          </cell>
          <cell r="G1238">
            <v>0</v>
          </cell>
          <cell r="H1238">
            <v>0</v>
          </cell>
          <cell r="I1238">
            <v>0</v>
          </cell>
          <cell r="K1238" t="str">
            <v>NEC</v>
          </cell>
          <cell r="L1238">
            <v>0</v>
          </cell>
          <cell r="M1238">
            <v>0</v>
          </cell>
          <cell r="N1238">
            <v>0</v>
          </cell>
          <cell r="O1238">
            <v>0</v>
          </cell>
          <cell r="P1238">
            <v>0</v>
          </cell>
          <cell r="Q1238">
            <v>0</v>
          </cell>
          <cell r="R1238">
            <v>0</v>
          </cell>
        </row>
        <row r="1239">
          <cell r="B1239" t="str">
            <v>Nokia Siemens Networks</v>
          </cell>
          <cell r="C1239">
            <v>0</v>
          </cell>
          <cell r="D1239">
            <v>0</v>
          </cell>
          <cell r="F1239">
            <v>0</v>
          </cell>
          <cell r="G1239">
            <v>0</v>
          </cell>
          <cell r="H1239">
            <v>0</v>
          </cell>
          <cell r="I1239">
            <v>0</v>
          </cell>
          <cell r="K1239" t="str">
            <v>Nokia Siemens Networks</v>
          </cell>
          <cell r="L1239">
            <v>0</v>
          </cell>
          <cell r="M1239">
            <v>0</v>
          </cell>
          <cell r="N1239">
            <v>0</v>
          </cell>
          <cell r="O1239">
            <v>0</v>
          </cell>
          <cell r="P1239">
            <v>0</v>
          </cell>
          <cell r="Q1239">
            <v>0</v>
          </cell>
          <cell r="R1239">
            <v>0</v>
          </cell>
        </row>
        <row r="1240">
          <cell r="B1240" t="str">
            <v>Nortel</v>
          </cell>
          <cell r="C1240">
            <v>0</v>
          </cell>
          <cell r="D1240">
            <v>0</v>
          </cell>
          <cell r="E1240">
            <v>0</v>
          </cell>
          <cell r="F1240">
            <v>0</v>
          </cell>
          <cell r="G1240">
            <v>10</v>
          </cell>
          <cell r="H1240">
            <v>8</v>
          </cell>
          <cell r="I1240">
            <v>18</v>
          </cell>
          <cell r="K1240" t="str">
            <v>Nortel</v>
          </cell>
          <cell r="L1240">
            <v>0</v>
          </cell>
          <cell r="M1240">
            <v>0</v>
          </cell>
          <cell r="N1240">
            <v>0</v>
          </cell>
          <cell r="O1240">
            <v>0</v>
          </cell>
          <cell r="P1240">
            <v>360</v>
          </cell>
          <cell r="Q1240">
            <v>38</v>
          </cell>
          <cell r="R1240">
            <v>398</v>
          </cell>
        </row>
        <row r="1241">
          <cell r="B1241" t="str">
            <v>Procket</v>
          </cell>
          <cell r="I1241">
            <v>0</v>
          </cell>
          <cell r="K1241" t="str">
            <v>Procket</v>
          </cell>
          <cell r="R1241">
            <v>0</v>
          </cell>
        </row>
        <row r="1242">
          <cell r="B1242" t="str">
            <v>Quarry</v>
          </cell>
          <cell r="I1242">
            <v>0</v>
          </cell>
          <cell r="K1242" t="str">
            <v>Quarry</v>
          </cell>
          <cell r="R1242">
            <v>0</v>
          </cell>
        </row>
        <row r="1243">
          <cell r="B1243" t="str">
            <v>Redback</v>
          </cell>
          <cell r="C1243">
            <v>0</v>
          </cell>
          <cell r="D1243">
            <v>0</v>
          </cell>
          <cell r="E1243">
            <v>0</v>
          </cell>
          <cell r="F1243">
            <v>0</v>
          </cell>
          <cell r="G1243">
            <v>0</v>
          </cell>
          <cell r="H1243">
            <v>0</v>
          </cell>
          <cell r="I1243">
            <v>0</v>
          </cell>
          <cell r="K1243" t="str">
            <v>Redback</v>
          </cell>
          <cell r="L1243">
            <v>0</v>
          </cell>
          <cell r="M1243">
            <v>0</v>
          </cell>
          <cell r="N1243">
            <v>0</v>
          </cell>
          <cell r="O1243">
            <v>0</v>
          </cell>
          <cell r="P1243">
            <v>0</v>
          </cell>
          <cell r="Q1243">
            <v>0</v>
          </cell>
          <cell r="R1243">
            <v>0</v>
          </cell>
        </row>
        <row r="1244">
          <cell r="B1244" t="str">
            <v>Riverstone</v>
          </cell>
          <cell r="I1244">
            <v>0</v>
          </cell>
          <cell r="K1244" t="str">
            <v>Riverstone</v>
          </cell>
          <cell r="R1244">
            <v>0</v>
          </cell>
        </row>
        <row r="1245">
          <cell r="B1245" t="str">
            <v>Tellabs</v>
          </cell>
          <cell r="C1245">
            <v>0</v>
          </cell>
          <cell r="D1245">
            <v>21</v>
          </cell>
          <cell r="E1245">
            <v>0</v>
          </cell>
          <cell r="F1245">
            <v>0</v>
          </cell>
          <cell r="G1245">
            <v>0</v>
          </cell>
          <cell r="H1245">
            <v>0</v>
          </cell>
          <cell r="I1245">
            <v>21</v>
          </cell>
          <cell r="K1245" t="str">
            <v>Tellabs</v>
          </cell>
          <cell r="L1245">
            <v>0</v>
          </cell>
          <cell r="M1245">
            <v>221</v>
          </cell>
          <cell r="N1245">
            <v>0</v>
          </cell>
          <cell r="O1245">
            <v>0</v>
          </cell>
          <cell r="P1245">
            <v>0</v>
          </cell>
          <cell r="Q1245">
            <v>0</v>
          </cell>
          <cell r="R1245">
            <v>221</v>
          </cell>
        </row>
        <row r="1246">
          <cell r="B1246" t="str">
            <v>ZTE</v>
          </cell>
          <cell r="C1246">
            <v>0</v>
          </cell>
          <cell r="D1246">
            <v>0</v>
          </cell>
          <cell r="E1246">
            <v>0</v>
          </cell>
          <cell r="F1246">
            <v>0</v>
          </cell>
          <cell r="G1246">
            <v>0</v>
          </cell>
          <cell r="H1246">
            <v>0</v>
          </cell>
          <cell r="I1246">
            <v>0</v>
          </cell>
          <cell r="K1246" t="str">
            <v>ZTE</v>
          </cell>
          <cell r="L1246">
            <v>0</v>
          </cell>
          <cell r="M1246">
            <v>0</v>
          </cell>
          <cell r="N1246">
            <v>0</v>
          </cell>
          <cell r="O1246">
            <v>0</v>
          </cell>
          <cell r="P1246">
            <v>0</v>
          </cell>
          <cell r="Q1246">
            <v>0</v>
          </cell>
          <cell r="R1246">
            <v>0</v>
          </cell>
        </row>
        <row r="1247">
          <cell r="B1247" t="str">
            <v>Other</v>
          </cell>
          <cell r="C1247">
            <v>0</v>
          </cell>
          <cell r="D1247">
            <v>0</v>
          </cell>
          <cell r="E1247">
            <v>0</v>
          </cell>
          <cell r="F1247">
            <v>0</v>
          </cell>
          <cell r="G1247">
            <v>1</v>
          </cell>
          <cell r="H1247">
            <v>0</v>
          </cell>
          <cell r="I1247">
            <v>1</v>
          </cell>
          <cell r="K1247" t="str">
            <v>Other</v>
          </cell>
          <cell r="L1247">
            <v>0</v>
          </cell>
          <cell r="M1247">
            <v>0</v>
          </cell>
          <cell r="N1247">
            <v>0</v>
          </cell>
          <cell r="O1247">
            <v>0</v>
          </cell>
          <cell r="P1247">
            <v>5</v>
          </cell>
          <cell r="Q1247">
            <v>0</v>
          </cell>
          <cell r="R1247">
            <v>5</v>
          </cell>
        </row>
        <row r="1248">
          <cell r="B1248" t="str">
            <v>Total</v>
          </cell>
          <cell r="C1248">
            <v>280</v>
          </cell>
          <cell r="D1248">
            <v>486</v>
          </cell>
          <cell r="E1248">
            <v>45</v>
          </cell>
          <cell r="F1248">
            <v>0</v>
          </cell>
          <cell r="G1248">
            <v>187</v>
          </cell>
          <cell r="H1248">
            <v>81</v>
          </cell>
          <cell r="I1248">
            <v>1079</v>
          </cell>
          <cell r="K1248" t="str">
            <v>Total</v>
          </cell>
          <cell r="L1248">
            <v>697</v>
          </cell>
          <cell r="M1248">
            <v>7557</v>
          </cell>
          <cell r="N1248">
            <v>316</v>
          </cell>
          <cell r="O1248">
            <v>0</v>
          </cell>
          <cell r="P1248">
            <v>6126</v>
          </cell>
          <cell r="Q1248">
            <v>503</v>
          </cell>
          <cell r="R1248">
            <v>15199</v>
          </cell>
        </row>
        <row r="1252">
          <cell r="B1252" t="str">
            <v>Vendor</v>
          </cell>
          <cell r="C1252" t="str">
            <v>Core IP/MPLS</v>
          </cell>
          <cell r="D1252" t="str">
            <v xml:space="preserve">Edge IP/MPLS </v>
          </cell>
          <cell r="E1252" t="str">
            <v>Subscriber Service Router</v>
          </cell>
          <cell r="F1252" t="str">
            <v>BRAS</v>
          </cell>
          <cell r="G1252" t="str">
            <v>IP/Ethernet</v>
          </cell>
          <cell r="H1252" t="str">
            <v>ATM/MPLS</v>
          </cell>
          <cell r="I1252" t="str">
            <v>Total IPS</v>
          </cell>
          <cell r="K1252" t="str">
            <v>Vendor</v>
          </cell>
          <cell r="L1252" t="str">
            <v>Core IP/MPLS</v>
          </cell>
          <cell r="M1252" t="str">
            <v>Edge IP/MPLS</v>
          </cell>
          <cell r="N1252" t="str">
            <v>Subscriber Service Router</v>
          </cell>
          <cell r="O1252" t="str">
            <v>BRAS</v>
          </cell>
          <cell r="P1252" t="str">
            <v>IP/Ethernet</v>
          </cell>
          <cell r="Q1252" t="str">
            <v>ATM/MPLS</v>
          </cell>
          <cell r="R1252" t="str">
            <v>Total IPS</v>
          </cell>
        </row>
        <row r="1253">
          <cell r="B1253" t="str">
            <v>Alaxala Networks</v>
          </cell>
          <cell r="C1253">
            <v>0</v>
          </cell>
          <cell r="D1253">
            <v>0</v>
          </cell>
          <cell r="E1253">
            <v>0</v>
          </cell>
          <cell r="F1253">
            <v>0</v>
          </cell>
          <cell r="G1253">
            <v>0</v>
          </cell>
          <cell r="H1253">
            <v>0</v>
          </cell>
          <cell r="I1253">
            <v>0</v>
          </cell>
          <cell r="K1253" t="str">
            <v>Alaxala Networks</v>
          </cell>
          <cell r="L1253">
            <v>0</v>
          </cell>
          <cell r="M1253">
            <v>0</v>
          </cell>
          <cell r="N1253">
            <v>0</v>
          </cell>
          <cell r="O1253">
            <v>0</v>
          </cell>
          <cell r="P1253">
            <v>0</v>
          </cell>
          <cell r="Q1253">
            <v>0</v>
          </cell>
          <cell r="R1253">
            <v>0</v>
          </cell>
        </row>
        <row r="1254">
          <cell r="B1254" t="str">
            <v>Alcatel-Lucent</v>
          </cell>
          <cell r="C1254">
            <v>0</v>
          </cell>
          <cell r="D1254">
            <v>64</v>
          </cell>
          <cell r="E1254">
            <v>0</v>
          </cell>
          <cell r="F1254">
            <v>0</v>
          </cell>
          <cell r="G1254">
            <v>0</v>
          </cell>
          <cell r="H1254">
            <v>41</v>
          </cell>
          <cell r="I1254">
            <v>105</v>
          </cell>
          <cell r="K1254" t="str">
            <v>Alcatel-Lucent</v>
          </cell>
          <cell r="L1254">
            <v>0</v>
          </cell>
          <cell r="M1254">
            <v>557</v>
          </cell>
          <cell r="N1254">
            <v>0</v>
          </cell>
          <cell r="O1254">
            <v>0</v>
          </cell>
          <cell r="P1254">
            <v>0</v>
          </cell>
          <cell r="Q1254">
            <v>268</v>
          </cell>
          <cell r="R1254">
            <v>825</v>
          </cell>
        </row>
        <row r="1255">
          <cell r="B1255" t="str">
            <v>Atrica</v>
          </cell>
          <cell r="I1255">
            <v>0</v>
          </cell>
          <cell r="K1255" t="str">
            <v>Atrica</v>
          </cell>
          <cell r="R1255">
            <v>0</v>
          </cell>
        </row>
        <row r="1256">
          <cell r="B1256" t="str">
            <v>Avici</v>
          </cell>
          <cell r="I1256">
            <v>0</v>
          </cell>
          <cell r="K1256" t="str">
            <v>Avici</v>
          </cell>
          <cell r="R1256">
            <v>0</v>
          </cell>
        </row>
        <row r="1257">
          <cell r="B1257" t="str">
            <v>Brocade</v>
          </cell>
          <cell r="C1257">
            <v>5</v>
          </cell>
          <cell r="D1257">
            <v>0</v>
          </cell>
          <cell r="E1257">
            <v>0</v>
          </cell>
          <cell r="F1257">
            <v>0</v>
          </cell>
          <cell r="G1257">
            <v>14</v>
          </cell>
          <cell r="H1257">
            <v>0</v>
          </cell>
          <cell r="I1257">
            <v>19</v>
          </cell>
          <cell r="K1257" t="str">
            <v>Brocade</v>
          </cell>
          <cell r="L1257">
            <v>95</v>
          </cell>
          <cell r="M1257">
            <v>0</v>
          </cell>
          <cell r="N1257">
            <v>0</v>
          </cell>
          <cell r="O1257">
            <v>0</v>
          </cell>
          <cell r="P1257">
            <v>238</v>
          </cell>
          <cell r="Q1257">
            <v>0</v>
          </cell>
          <cell r="R1257">
            <v>333</v>
          </cell>
        </row>
        <row r="1258">
          <cell r="B1258" t="str">
            <v>Caspian</v>
          </cell>
          <cell r="I1258">
            <v>0</v>
          </cell>
          <cell r="K1258" t="str">
            <v>Caspian</v>
          </cell>
          <cell r="R1258">
            <v>0</v>
          </cell>
        </row>
        <row r="1259">
          <cell r="B1259" t="str">
            <v>Chiaro</v>
          </cell>
          <cell r="I1259">
            <v>0</v>
          </cell>
          <cell r="K1259" t="str">
            <v>Chiaro</v>
          </cell>
          <cell r="R1259">
            <v>0</v>
          </cell>
        </row>
        <row r="1260">
          <cell r="B1260" t="str">
            <v>Ciena</v>
          </cell>
          <cell r="C1260">
            <v>0</v>
          </cell>
          <cell r="D1260">
            <v>0</v>
          </cell>
          <cell r="E1260">
            <v>0</v>
          </cell>
          <cell r="F1260">
            <v>0</v>
          </cell>
          <cell r="G1260">
            <v>8</v>
          </cell>
          <cell r="H1260">
            <v>3</v>
          </cell>
          <cell r="I1260">
            <v>11</v>
          </cell>
          <cell r="K1260" t="str">
            <v>Ciena</v>
          </cell>
          <cell r="L1260">
            <v>0</v>
          </cell>
          <cell r="M1260">
            <v>0</v>
          </cell>
          <cell r="N1260">
            <v>0</v>
          </cell>
          <cell r="O1260">
            <v>0</v>
          </cell>
          <cell r="P1260">
            <v>302</v>
          </cell>
          <cell r="Q1260">
            <v>40</v>
          </cell>
          <cell r="R1260">
            <v>342</v>
          </cell>
        </row>
        <row r="1261">
          <cell r="B1261" t="str">
            <v>Cisco</v>
          </cell>
          <cell r="C1261">
            <v>122</v>
          </cell>
          <cell r="D1261">
            <v>193</v>
          </cell>
          <cell r="E1261">
            <v>1</v>
          </cell>
          <cell r="F1261">
            <v>0</v>
          </cell>
          <cell r="G1261">
            <v>87</v>
          </cell>
          <cell r="H1261">
            <v>0</v>
          </cell>
          <cell r="I1261">
            <v>403</v>
          </cell>
          <cell r="K1261" t="str">
            <v>Cisco</v>
          </cell>
          <cell r="L1261">
            <v>318</v>
          </cell>
          <cell r="M1261">
            <v>3827</v>
          </cell>
          <cell r="N1261">
            <v>4</v>
          </cell>
          <cell r="O1261">
            <v>0</v>
          </cell>
          <cell r="P1261">
            <v>3035</v>
          </cell>
          <cell r="Q1261">
            <v>0</v>
          </cell>
          <cell r="R1261">
            <v>7184</v>
          </cell>
        </row>
        <row r="1262">
          <cell r="B1262" t="str">
            <v>Cosine</v>
          </cell>
          <cell r="I1262">
            <v>0</v>
          </cell>
          <cell r="K1262" t="str">
            <v>Cosine</v>
          </cell>
          <cell r="R1262">
            <v>0</v>
          </cell>
        </row>
        <row r="1263">
          <cell r="B1263" t="str">
            <v>ECI Telecom</v>
          </cell>
          <cell r="C1263">
            <v>0</v>
          </cell>
          <cell r="D1263">
            <v>0</v>
          </cell>
          <cell r="E1263">
            <v>0</v>
          </cell>
          <cell r="F1263">
            <v>0</v>
          </cell>
          <cell r="G1263">
            <v>2</v>
          </cell>
          <cell r="H1263">
            <v>0</v>
          </cell>
          <cell r="I1263">
            <v>2</v>
          </cell>
          <cell r="K1263" t="str">
            <v>ECI Telecom</v>
          </cell>
          <cell r="L1263">
            <v>0</v>
          </cell>
          <cell r="M1263">
            <v>0</v>
          </cell>
          <cell r="N1263">
            <v>0</v>
          </cell>
          <cell r="O1263">
            <v>0</v>
          </cell>
          <cell r="P1263">
            <v>6</v>
          </cell>
          <cell r="Q1263">
            <v>0</v>
          </cell>
          <cell r="R1263">
            <v>6</v>
          </cell>
        </row>
        <row r="1264">
          <cell r="B1264" t="str">
            <v>Equipe</v>
          </cell>
          <cell r="I1264">
            <v>0</v>
          </cell>
          <cell r="K1264" t="str">
            <v>Equipe</v>
          </cell>
          <cell r="R1264">
            <v>0</v>
          </cell>
        </row>
        <row r="1265">
          <cell r="B1265" t="str">
            <v>Ericsson</v>
          </cell>
          <cell r="C1265">
            <v>0</v>
          </cell>
          <cell r="D1265">
            <v>0</v>
          </cell>
          <cell r="E1265">
            <v>6</v>
          </cell>
          <cell r="F1265">
            <v>0</v>
          </cell>
          <cell r="G1265">
            <v>0</v>
          </cell>
          <cell r="H1265">
            <v>20</v>
          </cell>
          <cell r="I1265">
            <v>26</v>
          </cell>
          <cell r="K1265" t="str">
            <v>Ericsson</v>
          </cell>
          <cell r="L1265">
            <v>0</v>
          </cell>
          <cell r="M1265">
            <v>0</v>
          </cell>
          <cell r="N1265">
            <v>74</v>
          </cell>
          <cell r="O1265">
            <v>0</v>
          </cell>
          <cell r="P1265">
            <v>0</v>
          </cell>
          <cell r="Q1265">
            <v>102</v>
          </cell>
          <cell r="R1265">
            <v>176</v>
          </cell>
        </row>
        <row r="1266">
          <cell r="B1266" t="str">
            <v>Extreme</v>
          </cell>
          <cell r="C1266">
            <v>0</v>
          </cell>
          <cell r="D1266">
            <v>0</v>
          </cell>
          <cell r="E1266">
            <v>0</v>
          </cell>
          <cell r="F1266">
            <v>0</v>
          </cell>
          <cell r="G1266">
            <v>7</v>
          </cell>
          <cell r="H1266">
            <v>0</v>
          </cell>
          <cell r="I1266">
            <v>7</v>
          </cell>
          <cell r="K1266" t="str">
            <v>Extreme</v>
          </cell>
          <cell r="L1266">
            <v>0</v>
          </cell>
          <cell r="M1266">
            <v>0</v>
          </cell>
          <cell r="N1266">
            <v>0</v>
          </cell>
          <cell r="O1266">
            <v>0</v>
          </cell>
          <cell r="P1266">
            <v>258</v>
          </cell>
          <cell r="Q1266">
            <v>0</v>
          </cell>
          <cell r="R1266">
            <v>258</v>
          </cell>
        </row>
        <row r="1267">
          <cell r="B1267" t="str">
            <v>Force10</v>
          </cell>
          <cell r="C1267">
            <v>0</v>
          </cell>
          <cell r="D1267">
            <v>0</v>
          </cell>
          <cell r="E1267">
            <v>0</v>
          </cell>
          <cell r="F1267">
            <v>0</v>
          </cell>
          <cell r="G1267">
            <v>2</v>
          </cell>
          <cell r="H1267">
            <v>0</v>
          </cell>
          <cell r="I1267">
            <v>2</v>
          </cell>
          <cell r="K1267" t="str">
            <v>Force10</v>
          </cell>
          <cell r="L1267">
            <v>0</v>
          </cell>
          <cell r="M1267">
            <v>0</v>
          </cell>
          <cell r="N1267">
            <v>0</v>
          </cell>
          <cell r="O1267">
            <v>0</v>
          </cell>
          <cell r="P1267">
            <v>11</v>
          </cell>
          <cell r="Q1267">
            <v>0</v>
          </cell>
          <cell r="R1267">
            <v>11</v>
          </cell>
        </row>
        <row r="1268">
          <cell r="B1268" t="str">
            <v>Fujitsu</v>
          </cell>
          <cell r="C1268">
            <v>0</v>
          </cell>
          <cell r="D1268">
            <v>0</v>
          </cell>
          <cell r="E1268">
            <v>0</v>
          </cell>
          <cell r="F1268">
            <v>0</v>
          </cell>
          <cell r="G1268">
            <v>0</v>
          </cell>
          <cell r="H1268">
            <v>0</v>
          </cell>
          <cell r="I1268">
            <v>0</v>
          </cell>
          <cell r="K1268" t="str">
            <v>Fujitsu</v>
          </cell>
          <cell r="L1268">
            <v>0</v>
          </cell>
          <cell r="M1268">
            <v>0</v>
          </cell>
          <cell r="N1268">
            <v>0</v>
          </cell>
          <cell r="O1268">
            <v>0</v>
          </cell>
          <cell r="P1268">
            <v>0</v>
          </cell>
          <cell r="Q1268">
            <v>0</v>
          </cell>
          <cell r="R1268">
            <v>0</v>
          </cell>
        </row>
        <row r="1269">
          <cell r="B1269" t="str">
            <v>Hammerhead Systems</v>
          </cell>
          <cell r="I1269">
            <v>0</v>
          </cell>
          <cell r="K1269" t="str">
            <v>Hammerhead Systems</v>
          </cell>
          <cell r="R1269">
            <v>0</v>
          </cell>
        </row>
        <row r="1270">
          <cell r="B1270" t="str">
            <v>Hitachi</v>
          </cell>
          <cell r="I1270">
            <v>0</v>
          </cell>
          <cell r="K1270" t="str">
            <v>Hitachi</v>
          </cell>
          <cell r="R1270">
            <v>0</v>
          </cell>
        </row>
        <row r="1271">
          <cell r="B1271" t="str">
            <v>Hitachi Cable</v>
          </cell>
          <cell r="C1271">
            <v>0</v>
          </cell>
          <cell r="D1271">
            <v>0</v>
          </cell>
          <cell r="E1271">
            <v>0</v>
          </cell>
          <cell r="F1271">
            <v>0</v>
          </cell>
          <cell r="G1271">
            <v>0</v>
          </cell>
          <cell r="H1271">
            <v>0</v>
          </cell>
          <cell r="I1271">
            <v>0</v>
          </cell>
          <cell r="K1271" t="str">
            <v>Hitachi Cable</v>
          </cell>
          <cell r="L1271">
            <v>0</v>
          </cell>
          <cell r="M1271">
            <v>0</v>
          </cell>
          <cell r="N1271">
            <v>0</v>
          </cell>
          <cell r="O1271">
            <v>0</v>
          </cell>
          <cell r="P1271">
            <v>0</v>
          </cell>
          <cell r="Q1271">
            <v>0</v>
          </cell>
          <cell r="R1271">
            <v>0</v>
          </cell>
        </row>
        <row r="1272">
          <cell r="B1272" t="str">
            <v>Huawei</v>
          </cell>
          <cell r="C1272">
            <v>0</v>
          </cell>
          <cell r="D1272">
            <v>0</v>
          </cell>
          <cell r="E1272">
            <v>0</v>
          </cell>
          <cell r="F1272">
            <v>0</v>
          </cell>
          <cell r="G1272">
            <v>0</v>
          </cell>
          <cell r="H1272">
            <v>0</v>
          </cell>
          <cell r="I1272">
            <v>0</v>
          </cell>
          <cell r="K1272" t="str">
            <v>Huawei</v>
          </cell>
          <cell r="L1272">
            <v>0</v>
          </cell>
          <cell r="M1272">
            <v>0</v>
          </cell>
          <cell r="N1272">
            <v>0</v>
          </cell>
          <cell r="O1272">
            <v>0</v>
          </cell>
          <cell r="P1272">
            <v>0</v>
          </cell>
          <cell r="Q1272">
            <v>0</v>
          </cell>
          <cell r="R1272">
            <v>0</v>
          </cell>
        </row>
        <row r="1273">
          <cell r="B1273" t="str">
            <v>Hyperchip</v>
          </cell>
          <cell r="I1273">
            <v>0</v>
          </cell>
          <cell r="K1273" t="str">
            <v>Hyperchip</v>
          </cell>
          <cell r="R1273">
            <v>0</v>
          </cell>
        </row>
        <row r="1274">
          <cell r="B1274" t="str">
            <v>Juniper</v>
          </cell>
          <cell r="C1274">
            <v>83</v>
          </cell>
          <cell r="D1274">
            <v>81</v>
          </cell>
          <cell r="E1274">
            <v>18</v>
          </cell>
          <cell r="F1274">
            <v>0</v>
          </cell>
          <cell r="G1274">
            <v>0</v>
          </cell>
          <cell r="H1274">
            <v>0</v>
          </cell>
          <cell r="I1274">
            <v>182</v>
          </cell>
          <cell r="K1274" t="str">
            <v>Juniper</v>
          </cell>
          <cell r="L1274">
            <v>143</v>
          </cell>
          <cell r="M1274">
            <v>971</v>
          </cell>
          <cell r="N1274">
            <v>129</v>
          </cell>
          <cell r="O1274">
            <v>0</v>
          </cell>
          <cell r="P1274">
            <v>0</v>
          </cell>
          <cell r="Q1274">
            <v>0</v>
          </cell>
          <cell r="R1274">
            <v>1243</v>
          </cell>
        </row>
        <row r="1275">
          <cell r="B1275" t="str">
            <v>Laurel Networks</v>
          </cell>
          <cell r="I1275">
            <v>0</v>
          </cell>
          <cell r="K1275" t="str">
            <v>Laurel Networks</v>
          </cell>
          <cell r="R1275">
            <v>0</v>
          </cell>
        </row>
        <row r="1276">
          <cell r="B1276" t="str">
            <v>Lucent</v>
          </cell>
          <cell r="I1276">
            <v>0</v>
          </cell>
          <cell r="K1276" t="str">
            <v>Lucent</v>
          </cell>
          <cell r="R1276">
            <v>0</v>
          </cell>
        </row>
        <row r="1277">
          <cell r="B1277" t="str">
            <v>NEC</v>
          </cell>
          <cell r="C1277">
            <v>0</v>
          </cell>
          <cell r="D1277">
            <v>0</v>
          </cell>
          <cell r="E1277">
            <v>0</v>
          </cell>
          <cell r="F1277">
            <v>0</v>
          </cell>
          <cell r="G1277">
            <v>0</v>
          </cell>
          <cell r="H1277">
            <v>0</v>
          </cell>
          <cell r="I1277">
            <v>0</v>
          </cell>
          <cell r="K1277" t="str">
            <v>NEC</v>
          </cell>
          <cell r="L1277">
            <v>0</v>
          </cell>
          <cell r="M1277">
            <v>0</v>
          </cell>
          <cell r="N1277">
            <v>0</v>
          </cell>
          <cell r="O1277">
            <v>0</v>
          </cell>
          <cell r="P1277">
            <v>0</v>
          </cell>
          <cell r="Q1277">
            <v>0</v>
          </cell>
          <cell r="R1277">
            <v>0</v>
          </cell>
        </row>
        <row r="1278">
          <cell r="B1278" t="str">
            <v>Nokia Siemens Networks</v>
          </cell>
          <cell r="C1278">
            <v>0</v>
          </cell>
          <cell r="D1278">
            <v>0</v>
          </cell>
          <cell r="E1278">
            <v>0</v>
          </cell>
          <cell r="F1278">
            <v>0</v>
          </cell>
          <cell r="G1278">
            <v>0</v>
          </cell>
          <cell r="H1278">
            <v>0</v>
          </cell>
          <cell r="I1278">
            <v>0</v>
          </cell>
          <cell r="K1278" t="str">
            <v>Nokia Siemens Networks</v>
          </cell>
          <cell r="L1278">
            <v>0</v>
          </cell>
          <cell r="M1278">
            <v>0</v>
          </cell>
          <cell r="N1278">
            <v>0</v>
          </cell>
          <cell r="O1278">
            <v>0</v>
          </cell>
          <cell r="P1278">
            <v>0</v>
          </cell>
          <cell r="Q1278">
            <v>0</v>
          </cell>
          <cell r="R1278">
            <v>0</v>
          </cell>
        </row>
        <row r="1279">
          <cell r="B1279" t="str">
            <v>Nortel</v>
          </cell>
          <cell r="C1279">
            <v>0</v>
          </cell>
          <cell r="D1279">
            <v>0</v>
          </cell>
          <cell r="E1279">
            <v>0</v>
          </cell>
          <cell r="F1279">
            <v>0</v>
          </cell>
          <cell r="G1279">
            <v>8</v>
          </cell>
          <cell r="H1279">
            <v>5</v>
          </cell>
          <cell r="I1279">
            <v>13</v>
          </cell>
          <cell r="K1279" t="str">
            <v>Nortel</v>
          </cell>
          <cell r="L1279">
            <v>0</v>
          </cell>
          <cell r="M1279">
            <v>0</v>
          </cell>
          <cell r="N1279">
            <v>0</v>
          </cell>
          <cell r="O1279">
            <v>0</v>
          </cell>
          <cell r="P1279">
            <v>288</v>
          </cell>
          <cell r="Q1279">
            <v>24</v>
          </cell>
          <cell r="R1279">
            <v>312</v>
          </cell>
        </row>
        <row r="1280">
          <cell r="B1280" t="str">
            <v>Procket</v>
          </cell>
          <cell r="I1280">
            <v>0</v>
          </cell>
          <cell r="K1280" t="str">
            <v>Procket</v>
          </cell>
          <cell r="R1280">
            <v>0</v>
          </cell>
        </row>
        <row r="1281">
          <cell r="B1281" t="str">
            <v>Quarry</v>
          </cell>
          <cell r="I1281">
            <v>0</v>
          </cell>
          <cell r="K1281" t="str">
            <v>Quarry</v>
          </cell>
          <cell r="R1281">
            <v>0</v>
          </cell>
        </row>
        <row r="1282">
          <cell r="B1282" t="str">
            <v>Redback</v>
          </cell>
          <cell r="I1282">
            <v>0</v>
          </cell>
          <cell r="K1282" t="str">
            <v>Redback</v>
          </cell>
          <cell r="R1282">
            <v>0</v>
          </cell>
        </row>
        <row r="1283">
          <cell r="B1283" t="str">
            <v>Riverstone</v>
          </cell>
          <cell r="I1283">
            <v>0</v>
          </cell>
          <cell r="K1283" t="str">
            <v>Riverstone</v>
          </cell>
          <cell r="R1283">
            <v>0</v>
          </cell>
        </row>
        <row r="1284">
          <cell r="B1284" t="str">
            <v>Tellabs</v>
          </cell>
          <cell r="C1284">
            <v>0</v>
          </cell>
          <cell r="D1284">
            <v>25</v>
          </cell>
          <cell r="E1284">
            <v>0</v>
          </cell>
          <cell r="F1284">
            <v>0</v>
          </cell>
          <cell r="G1284">
            <v>0</v>
          </cell>
          <cell r="H1284">
            <v>0</v>
          </cell>
          <cell r="I1284">
            <v>25</v>
          </cell>
          <cell r="K1284" t="str">
            <v>Tellabs</v>
          </cell>
          <cell r="L1284">
            <v>0</v>
          </cell>
          <cell r="M1284">
            <v>265</v>
          </cell>
          <cell r="N1284">
            <v>0</v>
          </cell>
          <cell r="O1284">
            <v>0</v>
          </cell>
          <cell r="P1284">
            <v>0</v>
          </cell>
          <cell r="Q1284">
            <v>0</v>
          </cell>
          <cell r="R1284">
            <v>265</v>
          </cell>
        </row>
        <row r="1285">
          <cell r="B1285" t="str">
            <v>ZTE</v>
          </cell>
          <cell r="C1285">
            <v>0</v>
          </cell>
          <cell r="D1285">
            <v>0</v>
          </cell>
          <cell r="E1285">
            <v>0</v>
          </cell>
          <cell r="F1285">
            <v>0</v>
          </cell>
          <cell r="G1285">
            <v>0</v>
          </cell>
          <cell r="H1285">
            <v>0</v>
          </cell>
          <cell r="I1285">
            <v>0</v>
          </cell>
          <cell r="K1285" t="str">
            <v>ZTE</v>
          </cell>
          <cell r="L1285">
            <v>0</v>
          </cell>
          <cell r="M1285">
            <v>0</v>
          </cell>
          <cell r="N1285">
            <v>0</v>
          </cell>
          <cell r="O1285">
            <v>0</v>
          </cell>
          <cell r="P1285">
            <v>0</v>
          </cell>
          <cell r="Q1285">
            <v>0</v>
          </cell>
          <cell r="R1285">
            <v>0</v>
          </cell>
        </row>
        <row r="1286">
          <cell r="B1286" t="str">
            <v>Other</v>
          </cell>
          <cell r="C1286">
            <v>0</v>
          </cell>
          <cell r="D1286">
            <v>0</v>
          </cell>
          <cell r="E1286">
            <v>0</v>
          </cell>
          <cell r="F1286">
            <v>0</v>
          </cell>
          <cell r="G1286">
            <v>1</v>
          </cell>
          <cell r="H1286">
            <v>0</v>
          </cell>
          <cell r="I1286">
            <v>1</v>
          </cell>
          <cell r="K1286" t="str">
            <v>Other</v>
          </cell>
          <cell r="L1286">
            <v>0</v>
          </cell>
          <cell r="M1286">
            <v>0</v>
          </cell>
          <cell r="N1286">
            <v>0</v>
          </cell>
          <cell r="O1286">
            <v>0</v>
          </cell>
          <cell r="P1286">
            <v>5</v>
          </cell>
          <cell r="Q1286">
            <v>0</v>
          </cell>
          <cell r="R1286">
            <v>5</v>
          </cell>
        </row>
        <row r="1287">
          <cell r="B1287" t="str">
            <v>Total</v>
          </cell>
          <cell r="C1287">
            <v>210</v>
          </cell>
          <cell r="D1287">
            <v>363</v>
          </cell>
          <cell r="E1287">
            <v>25</v>
          </cell>
          <cell r="F1287">
            <v>0</v>
          </cell>
          <cell r="G1287">
            <v>129</v>
          </cell>
          <cell r="H1287">
            <v>69</v>
          </cell>
          <cell r="I1287">
            <v>796</v>
          </cell>
          <cell r="K1287" t="str">
            <v>Total</v>
          </cell>
          <cell r="L1287">
            <v>556</v>
          </cell>
          <cell r="M1287">
            <v>5620</v>
          </cell>
          <cell r="N1287">
            <v>207</v>
          </cell>
          <cell r="O1287">
            <v>0</v>
          </cell>
          <cell r="P1287">
            <v>4143</v>
          </cell>
          <cell r="Q1287">
            <v>434</v>
          </cell>
          <cell r="R1287">
            <v>10960</v>
          </cell>
        </row>
        <row r="1291">
          <cell r="B1291" t="str">
            <v>Vendor</v>
          </cell>
          <cell r="C1291" t="str">
            <v>Core IP/MPLS</v>
          </cell>
          <cell r="D1291" t="str">
            <v xml:space="preserve">Edge IP/MPLS </v>
          </cell>
          <cell r="E1291" t="str">
            <v>Subscriber Service Router</v>
          </cell>
          <cell r="F1291" t="str">
            <v>BRAS</v>
          </cell>
          <cell r="G1291" t="str">
            <v>IP/Ethernet</v>
          </cell>
          <cell r="H1291" t="str">
            <v>ATM/MPLS</v>
          </cell>
          <cell r="I1291" t="str">
            <v>Total IPS</v>
          </cell>
          <cell r="K1291" t="str">
            <v>Vendor</v>
          </cell>
          <cell r="L1291" t="str">
            <v>Core IP/MPLS</v>
          </cell>
          <cell r="M1291" t="str">
            <v>Edge IP/MPLS</v>
          </cell>
          <cell r="N1291" t="str">
            <v>Subscriber Service Router</v>
          </cell>
          <cell r="O1291" t="str">
            <v>BRAS</v>
          </cell>
          <cell r="P1291" t="str">
            <v>IP/Ethernet</v>
          </cell>
          <cell r="Q1291" t="str">
            <v>ATM/MPLS</v>
          </cell>
          <cell r="R1291" t="str">
            <v>Total IPS</v>
          </cell>
        </row>
        <row r="1292">
          <cell r="B1292" t="str">
            <v>Alaxala Networks</v>
          </cell>
          <cell r="C1292">
            <v>0</v>
          </cell>
          <cell r="D1292">
            <v>0</v>
          </cell>
          <cell r="E1292">
            <v>0</v>
          </cell>
          <cell r="F1292">
            <v>0</v>
          </cell>
          <cell r="G1292">
            <v>0</v>
          </cell>
          <cell r="H1292">
            <v>0</v>
          </cell>
          <cell r="I1292">
            <v>0</v>
          </cell>
          <cell r="K1292" t="str">
            <v>Alaxala Networks</v>
          </cell>
          <cell r="L1292">
            <v>0</v>
          </cell>
          <cell r="M1292">
            <v>0</v>
          </cell>
          <cell r="N1292">
            <v>0</v>
          </cell>
          <cell r="O1292">
            <v>0</v>
          </cell>
          <cell r="P1292">
            <v>0</v>
          </cell>
          <cell r="Q1292">
            <v>0</v>
          </cell>
          <cell r="R1292">
            <v>0</v>
          </cell>
        </row>
        <row r="1293">
          <cell r="B1293" t="str">
            <v>Alcatel-Lucent</v>
          </cell>
          <cell r="C1293">
            <v>0</v>
          </cell>
          <cell r="D1293">
            <v>79</v>
          </cell>
          <cell r="E1293">
            <v>0</v>
          </cell>
          <cell r="F1293">
            <v>0</v>
          </cell>
          <cell r="G1293">
            <v>0</v>
          </cell>
          <cell r="H1293">
            <v>39</v>
          </cell>
          <cell r="I1293">
            <v>118</v>
          </cell>
          <cell r="K1293" t="str">
            <v>Alcatel-Lucent</v>
          </cell>
          <cell r="L1293">
            <v>0</v>
          </cell>
          <cell r="M1293">
            <v>688</v>
          </cell>
          <cell r="N1293">
            <v>0</v>
          </cell>
          <cell r="O1293">
            <v>0</v>
          </cell>
          <cell r="P1293">
            <v>0</v>
          </cell>
          <cell r="Q1293">
            <v>265</v>
          </cell>
          <cell r="R1293">
            <v>953</v>
          </cell>
        </row>
        <row r="1294">
          <cell r="B1294" t="str">
            <v>Atrica</v>
          </cell>
          <cell r="I1294">
            <v>0</v>
          </cell>
          <cell r="K1294" t="str">
            <v>Atrica</v>
          </cell>
          <cell r="R1294">
            <v>0</v>
          </cell>
        </row>
        <row r="1295">
          <cell r="B1295" t="str">
            <v>Avici</v>
          </cell>
          <cell r="I1295">
            <v>0</v>
          </cell>
          <cell r="K1295" t="str">
            <v>Avici</v>
          </cell>
          <cell r="R1295">
            <v>0</v>
          </cell>
        </row>
        <row r="1296">
          <cell r="B1296" t="str">
            <v>Brocade</v>
          </cell>
          <cell r="C1296">
            <v>4</v>
          </cell>
          <cell r="D1296">
            <v>0</v>
          </cell>
          <cell r="E1296">
            <v>0</v>
          </cell>
          <cell r="F1296">
            <v>0</v>
          </cell>
          <cell r="G1296">
            <v>10</v>
          </cell>
          <cell r="H1296">
            <v>0</v>
          </cell>
          <cell r="I1296">
            <v>14</v>
          </cell>
          <cell r="K1296" t="str">
            <v>Brocade</v>
          </cell>
          <cell r="L1296">
            <v>76</v>
          </cell>
          <cell r="M1296">
            <v>0</v>
          </cell>
          <cell r="N1296">
            <v>0</v>
          </cell>
          <cell r="O1296">
            <v>0</v>
          </cell>
          <cell r="P1296">
            <v>168</v>
          </cell>
          <cell r="Q1296">
            <v>0</v>
          </cell>
          <cell r="R1296">
            <v>244</v>
          </cell>
        </row>
        <row r="1297">
          <cell r="B1297" t="str">
            <v>Caspian</v>
          </cell>
          <cell r="I1297">
            <v>0</v>
          </cell>
          <cell r="K1297" t="str">
            <v>Caspian</v>
          </cell>
          <cell r="R1297">
            <v>0</v>
          </cell>
        </row>
        <row r="1298">
          <cell r="B1298" t="str">
            <v>Chiaro</v>
          </cell>
          <cell r="I1298">
            <v>0</v>
          </cell>
          <cell r="K1298" t="str">
            <v>Chiaro</v>
          </cell>
          <cell r="R1298">
            <v>0</v>
          </cell>
        </row>
        <row r="1299">
          <cell r="B1299" t="str">
            <v>Ciena</v>
          </cell>
          <cell r="C1299">
            <v>0</v>
          </cell>
          <cell r="D1299">
            <v>0</v>
          </cell>
          <cell r="E1299">
            <v>0</v>
          </cell>
          <cell r="F1299">
            <v>0</v>
          </cell>
          <cell r="G1299">
            <v>13</v>
          </cell>
          <cell r="H1299">
            <v>1</v>
          </cell>
          <cell r="I1299">
            <v>14</v>
          </cell>
          <cell r="K1299" t="str">
            <v>Ciena</v>
          </cell>
          <cell r="L1299">
            <v>0</v>
          </cell>
          <cell r="M1299">
            <v>0</v>
          </cell>
          <cell r="N1299">
            <v>0</v>
          </cell>
          <cell r="O1299">
            <v>0</v>
          </cell>
          <cell r="P1299">
            <v>490</v>
          </cell>
          <cell r="Q1299">
            <v>11</v>
          </cell>
          <cell r="R1299">
            <v>501</v>
          </cell>
        </row>
        <row r="1300">
          <cell r="B1300" t="str">
            <v>Cisco</v>
          </cell>
          <cell r="C1300">
            <v>136</v>
          </cell>
          <cell r="D1300">
            <v>251</v>
          </cell>
          <cell r="E1300">
            <v>1</v>
          </cell>
          <cell r="F1300">
            <v>0</v>
          </cell>
          <cell r="G1300">
            <v>103</v>
          </cell>
          <cell r="H1300">
            <v>0</v>
          </cell>
          <cell r="I1300">
            <v>491</v>
          </cell>
          <cell r="K1300" t="str">
            <v>Cisco</v>
          </cell>
          <cell r="L1300">
            <v>356</v>
          </cell>
          <cell r="M1300">
            <v>4982</v>
          </cell>
          <cell r="N1300">
            <v>4</v>
          </cell>
          <cell r="O1300">
            <v>0</v>
          </cell>
          <cell r="P1300">
            <v>3609</v>
          </cell>
          <cell r="Q1300">
            <v>0</v>
          </cell>
          <cell r="R1300">
            <v>8951</v>
          </cell>
        </row>
        <row r="1301">
          <cell r="B1301" t="str">
            <v>Cosine</v>
          </cell>
          <cell r="I1301">
            <v>0</v>
          </cell>
          <cell r="K1301" t="str">
            <v>Cosine</v>
          </cell>
          <cell r="R1301">
            <v>0</v>
          </cell>
        </row>
        <row r="1302">
          <cell r="B1302" t="str">
            <v>ECI Telecom</v>
          </cell>
          <cell r="C1302">
            <v>0</v>
          </cell>
          <cell r="D1302">
            <v>0</v>
          </cell>
          <cell r="E1302">
            <v>0</v>
          </cell>
          <cell r="F1302">
            <v>0</v>
          </cell>
          <cell r="G1302">
            <v>2</v>
          </cell>
          <cell r="H1302">
            <v>0</v>
          </cell>
          <cell r="I1302">
            <v>2</v>
          </cell>
          <cell r="K1302" t="str">
            <v>ECI Telecom</v>
          </cell>
          <cell r="L1302">
            <v>0</v>
          </cell>
          <cell r="M1302">
            <v>0</v>
          </cell>
          <cell r="N1302">
            <v>0</v>
          </cell>
          <cell r="O1302">
            <v>0</v>
          </cell>
          <cell r="P1302">
            <v>6</v>
          </cell>
          <cell r="Q1302">
            <v>0</v>
          </cell>
          <cell r="R1302">
            <v>6</v>
          </cell>
        </row>
        <row r="1303">
          <cell r="B1303" t="str">
            <v>Equipe</v>
          </cell>
          <cell r="I1303">
            <v>0</v>
          </cell>
          <cell r="K1303" t="str">
            <v>Equipe</v>
          </cell>
          <cell r="R1303">
            <v>0</v>
          </cell>
        </row>
        <row r="1304">
          <cell r="B1304" t="str">
            <v>Ericsson</v>
          </cell>
          <cell r="C1304">
            <v>0</v>
          </cell>
          <cell r="D1304">
            <v>8</v>
          </cell>
          <cell r="E1304">
            <v>0</v>
          </cell>
          <cell r="F1304">
            <v>0</v>
          </cell>
          <cell r="G1304">
            <v>0</v>
          </cell>
          <cell r="H1304">
            <v>17</v>
          </cell>
          <cell r="I1304">
            <v>25</v>
          </cell>
          <cell r="K1304" t="str">
            <v>Ericsson</v>
          </cell>
          <cell r="L1304">
            <v>0</v>
          </cell>
          <cell r="M1304">
            <v>86</v>
          </cell>
          <cell r="N1304">
            <v>0</v>
          </cell>
          <cell r="O1304">
            <v>0</v>
          </cell>
          <cell r="P1304">
            <v>0</v>
          </cell>
          <cell r="Q1304">
            <v>87</v>
          </cell>
          <cell r="R1304">
            <v>173</v>
          </cell>
        </row>
        <row r="1305">
          <cell r="B1305" t="str">
            <v>Extreme</v>
          </cell>
          <cell r="C1305">
            <v>0</v>
          </cell>
          <cell r="D1305">
            <v>0</v>
          </cell>
          <cell r="E1305">
            <v>0</v>
          </cell>
          <cell r="F1305">
            <v>0</v>
          </cell>
          <cell r="G1305">
            <v>7</v>
          </cell>
          <cell r="H1305">
            <v>0</v>
          </cell>
          <cell r="I1305">
            <v>7</v>
          </cell>
          <cell r="K1305" t="str">
            <v>Extreme</v>
          </cell>
          <cell r="L1305">
            <v>0</v>
          </cell>
          <cell r="M1305">
            <v>0</v>
          </cell>
          <cell r="N1305">
            <v>0</v>
          </cell>
          <cell r="O1305">
            <v>0</v>
          </cell>
          <cell r="P1305">
            <v>253</v>
          </cell>
          <cell r="Q1305">
            <v>0</v>
          </cell>
          <cell r="R1305">
            <v>253</v>
          </cell>
        </row>
        <row r="1306">
          <cell r="B1306" t="str">
            <v>Force10</v>
          </cell>
          <cell r="C1306">
            <v>0</v>
          </cell>
          <cell r="D1306">
            <v>0</v>
          </cell>
          <cell r="E1306">
            <v>0</v>
          </cell>
          <cell r="F1306">
            <v>0</v>
          </cell>
          <cell r="G1306">
            <v>3</v>
          </cell>
          <cell r="H1306">
            <v>0</v>
          </cell>
          <cell r="I1306">
            <v>3</v>
          </cell>
          <cell r="K1306" t="str">
            <v>Force10</v>
          </cell>
          <cell r="L1306">
            <v>0</v>
          </cell>
          <cell r="M1306">
            <v>0</v>
          </cell>
          <cell r="N1306">
            <v>0</v>
          </cell>
          <cell r="O1306">
            <v>0</v>
          </cell>
          <cell r="P1306">
            <v>17</v>
          </cell>
          <cell r="Q1306">
            <v>0</v>
          </cell>
          <cell r="R1306">
            <v>17</v>
          </cell>
        </row>
        <row r="1307">
          <cell r="B1307" t="str">
            <v>Fujitsu</v>
          </cell>
          <cell r="C1307">
            <v>0</v>
          </cell>
          <cell r="D1307">
            <v>0</v>
          </cell>
          <cell r="E1307">
            <v>0</v>
          </cell>
          <cell r="F1307">
            <v>0</v>
          </cell>
          <cell r="G1307">
            <v>0</v>
          </cell>
          <cell r="H1307">
            <v>0</v>
          </cell>
          <cell r="I1307">
            <v>0</v>
          </cell>
          <cell r="K1307" t="str">
            <v>Fujitsu</v>
          </cell>
          <cell r="L1307">
            <v>0</v>
          </cell>
          <cell r="M1307">
            <v>0</v>
          </cell>
          <cell r="N1307">
            <v>0</v>
          </cell>
          <cell r="O1307">
            <v>0</v>
          </cell>
          <cell r="P1307">
            <v>0</v>
          </cell>
          <cell r="Q1307">
            <v>0</v>
          </cell>
          <cell r="R1307">
            <v>0</v>
          </cell>
        </row>
        <row r="1308">
          <cell r="B1308" t="str">
            <v>Hammerhead Systems</v>
          </cell>
          <cell r="I1308">
            <v>0</v>
          </cell>
          <cell r="K1308" t="str">
            <v>Hammerhead Systems</v>
          </cell>
          <cell r="R1308">
            <v>0</v>
          </cell>
        </row>
        <row r="1309">
          <cell r="B1309" t="str">
            <v>Hitachi</v>
          </cell>
          <cell r="I1309">
            <v>0</v>
          </cell>
          <cell r="K1309" t="str">
            <v>Hitachi</v>
          </cell>
          <cell r="R1309">
            <v>0</v>
          </cell>
        </row>
        <row r="1310">
          <cell r="B1310" t="str">
            <v>Hitachi Cable</v>
          </cell>
          <cell r="C1310">
            <v>0</v>
          </cell>
          <cell r="D1310">
            <v>0</v>
          </cell>
          <cell r="E1310">
            <v>0</v>
          </cell>
          <cell r="F1310">
            <v>0</v>
          </cell>
          <cell r="G1310">
            <v>0</v>
          </cell>
          <cell r="H1310">
            <v>0</v>
          </cell>
          <cell r="I1310">
            <v>0</v>
          </cell>
          <cell r="K1310" t="str">
            <v>Hitachi Cable</v>
          </cell>
          <cell r="L1310">
            <v>0</v>
          </cell>
          <cell r="M1310">
            <v>0</v>
          </cell>
          <cell r="N1310">
            <v>0</v>
          </cell>
          <cell r="O1310">
            <v>0</v>
          </cell>
          <cell r="P1310">
            <v>0</v>
          </cell>
          <cell r="Q1310">
            <v>0</v>
          </cell>
          <cell r="R1310">
            <v>0</v>
          </cell>
        </row>
        <row r="1311">
          <cell r="B1311" t="str">
            <v>Huawei</v>
          </cell>
          <cell r="C1311">
            <v>0</v>
          </cell>
          <cell r="D1311">
            <v>0</v>
          </cell>
          <cell r="E1311">
            <v>0</v>
          </cell>
          <cell r="F1311">
            <v>0</v>
          </cell>
          <cell r="G1311">
            <v>0</v>
          </cell>
          <cell r="H1311">
            <v>0</v>
          </cell>
          <cell r="I1311">
            <v>0</v>
          </cell>
          <cell r="K1311" t="str">
            <v>Huawei</v>
          </cell>
          <cell r="L1311">
            <v>0</v>
          </cell>
          <cell r="M1311">
            <v>0</v>
          </cell>
          <cell r="N1311">
            <v>0</v>
          </cell>
          <cell r="O1311">
            <v>0</v>
          </cell>
          <cell r="P1311">
            <v>0</v>
          </cell>
          <cell r="Q1311">
            <v>0</v>
          </cell>
          <cell r="R1311">
            <v>0</v>
          </cell>
        </row>
        <row r="1312">
          <cell r="B1312" t="str">
            <v>Hyperchip</v>
          </cell>
          <cell r="I1312">
            <v>0</v>
          </cell>
          <cell r="K1312" t="str">
            <v>Hyperchip</v>
          </cell>
          <cell r="R1312">
            <v>0</v>
          </cell>
        </row>
        <row r="1313">
          <cell r="B1313" t="str">
            <v>Juniper</v>
          </cell>
          <cell r="C1313">
            <v>88</v>
          </cell>
          <cell r="D1313">
            <v>95</v>
          </cell>
          <cell r="E1313">
            <v>15</v>
          </cell>
          <cell r="F1313">
            <v>0</v>
          </cell>
          <cell r="G1313">
            <v>0</v>
          </cell>
          <cell r="H1313">
            <v>0</v>
          </cell>
          <cell r="I1313">
            <v>198</v>
          </cell>
          <cell r="K1313" t="str">
            <v>Juniper</v>
          </cell>
          <cell r="L1313">
            <v>152</v>
          </cell>
          <cell r="M1313">
            <v>1051</v>
          </cell>
          <cell r="N1313">
            <v>108</v>
          </cell>
          <cell r="O1313">
            <v>0</v>
          </cell>
          <cell r="P1313">
            <v>0</v>
          </cell>
          <cell r="Q1313">
            <v>0</v>
          </cell>
          <cell r="R1313">
            <v>1311</v>
          </cell>
        </row>
        <row r="1314">
          <cell r="B1314" t="str">
            <v>Laurel Networks</v>
          </cell>
          <cell r="I1314">
            <v>0</v>
          </cell>
          <cell r="K1314" t="str">
            <v>Laurel Networks</v>
          </cell>
          <cell r="R1314">
            <v>0</v>
          </cell>
        </row>
        <row r="1315">
          <cell r="B1315" t="str">
            <v>Lucent</v>
          </cell>
          <cell r="I1315">
            <v>0</v>
          </cell>
          <cell r="K1315" t="str">
            <v>Lucent</v>
          </cell>
          <cell r="R1315">
            <v>0</v>
          </cell>
        </row>
        <row r="1316">
          <cell r="B1316" t="str">
            <v>NEC</v>
          </cell>
          <cell r="C1316">
            <v>0</v>
          </cell>
          <cell r="E1316">
            <v>0</v>
          </cell>
          <cell r="F1316">
            <v>0</v>
          </cell>
          <cell r="G1316">
            <v>0</v>
          </cell>
          <cell r="H1316">
            <v>0</v>
          </cell>
          <cell r="I1316">
            <v>0</v>
          </cell>
          <cell r="K1316" t="str">
            <v>NEC</v>
          </cell>
          <cell r="L1316">
            <v>0</v>
          </cell>
          <cell r="M1316">
            <v>0</v>
          </cell>
          <cell r="N1316">
            <v>0</v>
          </cell>
          <cell r="O1316">
            <v>0</v>
          </cell>
          <cell r="P1316">
            <v>0</v>
          </cell>
          <cell r="Q1316">
            <v>0</v>
          </cell>
          <cell r="R1316">
            <v>0</v>
          </cell>
        </row>
        <row r="1317">
          <cell r="B1317" t="str">
            <v>Nokia Siemens Networks</v>
          </cell>
          <cell r="C1317">
            <v>0</v>
          </cell>
          <cell r="D1317">
            <v>0</v>
          </cell>
          <cell r="E1317">
            <v>0</v>
          </cell>
          <cell r="F1317">
            <v>0</v>
          </cell>
          <cell r="G1317">
            <v>0</v>
          </cell>
          <cell r="H1317">
            <v>0</v>
          </cell>
          <cell r="I1317">
            <v>0</v>
          </cell>
          <cell r="K1317" t="str">
            <v>Nokia Siemens Networks</v>
          </cell>
          <cell r="L1317">
            <v>0</v>
          </cell>
          <cell r="M1317">
            <v>0</v>
          </cell>
          <cell r="N1317">
            <v>0</v>
          </cell>
          <cell r="O1317">
            <v>0</v>
          </cell>
          <cell r="P1317">
            <v>0</v>
          </cell>
          <cell r="Q1317">
            <v>0</v>
          </cell>
          <cell r="R1317">
            <v>0</v>
          </cell>
        </row>
        <row r="1318">
          <cell r="B1318" t="str">
            <v>Nortel</v>
          </cell>
          <cell r="C1318">
            <v>0</v>
          </cell>
          <cell r="D1318">
            <v>0</v>
          </cell>
          <cell r="E1318">
            <v>0</v>
          </cell>
          <cell r="F1318">
            <v>0</v>
          </cell>
          <cell r="G1318">
            <v>4</v>
          </cell>
          <cell r="H1318">
            <v>4</v>
          </cell>
          <cell r="I1318">
            <v>8</v>
          </cell>
          <cell r="K1318" t="str">
            <v>Nortel</v>
          </cell>
          <cell r="L1318">
            <v>0</v>
          </cell>
          <cell r="M1318">
            <v>0</v>
          </cell>
          <cell r="N1318">
            <v>0</v>
          </cell>
          <cell r="O1318">
            <v>0</v>
          </cell>
          <cell r="P1318">
            <v>144</v>
          </cell>
          <cell r="Q1318">
            <v>20</v>
          </cell>
          <cell r="R1318">
            <v>164</v>
          </cell>
        </row>
        <row r="1319">
          <cell r="B1319" t="str">
            <v>Procket</v>
          </cell>
          <cell r="I1319">
            <v>0</v>
          </cell>
          <cell r="K1319" t="str">
            <v>Procket</v>
          </cell>
          <cell r="R1319">
            <v>0</v>
          </cell>
        </row>
        <row r="1320">
          <cell r="B1320" t="str">
            <v>Quarry</v>
          </cell>
          <cell r="I1320">
            <v>0</v>
          </cell>
          <cell r="K1320" t="str">
            <v>Quarry</v>
          </cell>
          <cell r="R1320">
            <v>0</v>
          </cell>
        </row>
        <row r="1321">
          <cell r="B1321" t="str">
            <v>Redback</v>
          </cell>
          <cell r="I1321">
            <v>0</v>
          </cell>
          <cell r="K1321" t="str">
            <v>Redback</v>
          </cell>
          <cell r="R1321">
            <v>0</v>
          </cell>
        </row>
        <row r="1322">
          <cell r="B1322" t="str">
            <v>Riverstone</v>
          </cell>
          <cell r="I1322">
            <v>0</v>
          </cell>
          <cell r="K1322" t="str">
            <v>Riverstone</v>
          </cell>
          <cell r="R1322">
            <v>0</v>
          </cell>
        </row>
        <row r="1323">
          <cell r="B1323" t="str">
            <v>Tellabs</v>
          </cell>
          <cell r="C1323">
            <v>0</v>
          </cell>
          <cell r="D1323">
            <v>30</v>
          </cell>
          <cell r="E1323">
            <v>0</v>
          </cell>
          <cell r="F1323">
            <v>0</v>
          </cell>
          <cell r="G1323">
            <v>0</v>
          </cell>
          <cell r="H1323">
            <v>0</v>
          </cell>
          <cell r="I1323">
            <v>30</v>
          </cell>
          <cell r="K1323" t="str">
            <v>Tellabs</v>
          </cell>
          <cell r="L1323">
            <v>0</v>
          </cell>
          <cell r="M1323">
            <v>315</v>
          </cell>
          <cell r="N1323">
            <v>0</v>
          </cell>
          <cell r="O1323">
            <v>0</v>
          </cell>
          <cell r="P1323">
            <v>0</v>
          </cell>
          <cell r="Q1323">
            <v>0</v>
          </cell>
          <cell r="R1323">
            <v>315</v>
          </cell>
        </row>
        <row r="1324">
          <cell r="B1324" t="str">
            <v>ZTE</v>
          </cell>
          <cell r="C1324">
            <v>0</v>
          </cell>
          <cell r="D1324">
            <v>0</v>
          </cell>
          <cell r="E1324">
            <v>0</v>
          </cell>
          <cell r="F1324">
            <v>0</v>
          </cell>
          <cell r="G1324">
            <v>0</v>
          </cell>
          <cell r="H1324">
            <v>0</v>
          </cell>
          <cell r="I1324">
            <v>0</v>
          </cell>
          <cell r="K1324" t="str">
            <v>ZTE</v>
          </cell>
          <cell r="L1324">
            <v>0</v>
          </cell>
          <cell r="M1324">
            <v>0</v>
          </cell>
          <cell r="N1324">
            <v>0</v>
          </cell>
          <cell r="O1324">
            <v>0</v>
          </cell>
          <cell r="P1324">
            <v>0</v>
          </cell>
          <cell r="Q1324">
            <v>0</v>
          </cell>
          <cell r="R1324">
            <v>0</v>
          </cell>
        </row>
        <row r="1325">
          <cell r="B1325" t="str">
            <v>Other</v>
          </cell>
          <cell r="C1325">
            <v>0</v>
          </cell>
          <cell r="D1325">
            <v>0</v>
          </cell>
          <cell r="E1325">
            <v>0</v>
          </cell>
          <cell r="F1325">
            <v>0</v>
          </cell>
          <cell r="G1325">
            <v>2</v>
          </cell>
          <cell r="H1325">
            <v>0</v>
          </cell>
          <cell r="I1325">
            <v>2</v>
          </cell>
          <cell r="K1325" t="str">
            <v>Other</v>
          </cell>
          <cell r="L1325">
            <v>0</v>
          </cell>
          <cell r="M1325">
            <v>0</v>
          </cell>
          <cell r="N1325">
            <v>0</v>
          </cell>
          <cell r="O1325">
            <v>0</v>
          </cell>
          <cell r="P1325">
            <v>20</v>
          </cell>
          <cell r="Q1325">
            <v>0</v>
          </cell>
          <cell r="R1325">
            <v>20</v>
          </cell>
        </row>
        <row r="1326">
          <cell r="B1326" t="str">
            <v>Total</v>
          </cell>
          <cell r="C1326">
            <v>228</v>
          </cell>
          <cell r="D1326">
            <v>463</v>
          </cell>
          <cell r="E1326">
            <v>16</v>
          </cell>
          <cell r="F1326">
            <v>0</v>
          </cell>
          <cell r="G1326">
            <v>144</v>
          </cell>
          <cell r="H1326">
            <v>61</v>
          </cell>
          <cell r="I1326">
            <v>912</v>
          </cell>
          <cell r="K1326" t="str">
            <v>Total</v>
          </cell>
          <cell r="L1326">
            <v>584</v>
          </cell>
          <cell r="M1326">
            <v>7122</v>
          </cell>
          <cell r="N1326">
            <v>112</v>
          </cell>
          <cell r="O1326">
            <v>0</v>
          </cell>
          <cell r="P1326">
            <v>4707</v>
          </cell>
          <cell r="Q1326">
            <v>383</v>
          </cell>
          <cell r="R1326">
            <v>12908</v>
          </cell>
        </row>
        <row r="1330">
          <cell r="B1330" t="str">
            <v>Vendor</v>
          </cell>
          <cell r="C1330" t="str">
            <v>Core IP/MPLS</v>
          </cell>
          <cell r="D1330" t="str">
            <v xml:space="preserve">Edge IP/MPLS </v>
          </cell>
          <cell r="E1330" t="str">
            <v>Subscriber Service Router</v>
          </cell>
          <cell r="F1330" t="str">
            <v>BRAS</v>
          </cell>
          <cell r="G1330" t="str">
            <v>IP/Ethernet</v>
          </cell>
          <cell r="H1330" t="str">
            <v>ATM/MPLS</v>
          </cell>
          <cell r="I1330" t="str">
            <v>Total IPS</v>
          </cell>
          <cell r="K1330" t="str">
            <v>Vendor</v>
          </cell>
          <cell r="L1330" t="str">
            <v>Core IP/MPLS</v>
          </cell>
          <cell r="M1330" t="str">
            <v>Edge IP/MPLS</v>
          </cell>
          <cell r="N1330" t="str">
            <v>Subscriber Service Router</v>
          </cell>
          <cell r="O1330" t="str">
            <v>BRAS</v>
          </cell>
          <cell r="P1330" t="str">
            <v>IP/Ethernet</v>
          </cell>
          <cell r="Q1330" t="str">
            <v>ATM/MPLS</v>
          </cell>
          <cell r="R1330" t="str">
            <v>Total IPS</v>
          </cell>
        </row>
        <row r="1331">
          <cell r="B1331" t="str">
            <v>Alaxala Networks</v>
          </cell>
          <cell r="C1331">
            <v>0</v>
          </cell>
          <cell r="D1331">
            <v>0</v>
          </cell>
          <cell r="E1331">
            <v>0</v>
          </cell>
          <cell r="F1331">
            <v>0</v>
          </cell>
          <cell r="G1331">
            <v>0</v>
          </cell>
          <cell r="H1331">
            <v>0</v>
          </cell>
          <cell r="I1331">
            <v>0</v>
          </cell>
          <cell r="K1331" t="str">
            <v>Alaxala Networks</v>
          </cell>
          <cell r="L1331">
            <v>0</v>
          </cell>
          <cell r="M1331">
            <v>0</v>
          </cell>
          <cell r="N1331">
            <v>0</v>
          </cell>
          <cell r="O1331">
            <v>0</v>
          </cell>
          <cell r="P1331">
            <v>0</v>
          </cell>
          <cell r="Q1331">
            <v>0</v>
          </cell>
          <cell r="R1331">
            <v>0</v>
          </cell>
        </row>
        <row r="1332">
          <cell r="B1332" t="str">
            <v>Alcatel-Lucent</v>
          </cell>
          <cell r="C1332">
            <v>0</v>
          </cell>
          <cell r="D1332">
            <v>121</v>
          </cell>
          <cell r="E1332">
            <v>0</v>
          </cell>
          <cell r="F1332">
            <v>0</v>
          </cell>
          <cell r="G1332">
            <v>0</v>
          </cell>
          <cell r="H1332">
            <v>31</v>
          </cell>
          <cell r="I1332">
            <v>152</v>
          </cell>
          <cell r="K1332" t="str">
            <v>Alcatel-Lucent</v>
          </cell>
          <cell r="L1332">
            <v>0</v>
          </cell>
          <cell r="M1332">
            <v>1051</v>
          </cell>
          <cell r="N1332">
            <v>0</v>
          </cell>
          <cell r="O1332">
            <v>0</v>
          </cell>
          <cell r="P1332">
            <v>0</v>
          </cell>
          <cell r="Q1332">
            <v>201</v>
          </cell>
          <cell r="R1332">
            <v>1252</v>
          </cell>
        </row>
        <row r="1333">
          <cell r="B1333" t="str">
            <v>Atrica</v>
          </cell>
          <cell r="I1333">
            <v>0</v>
          </cell>
          <cell r="K1333" t="str">
            <v>Atrica</v>
          </cell>
          <cell r="R1333">
            <v>0</v>
          </cell>
        </row>
        <row r="1334">
          <cell r="B1334" t="str">
            <v>Avici</v>
          </cell>
          <cell r="I1334">
            <v>0</v>
          </cell>
          <cell r="K1334" t="str">
            <v>Avici</v>
          </cell>
          <cell r="R1334">
            <v>0</v>
          </cell>
        </row>
        <row r="1335">
          <cell r="B1335" t="str">
            <v>Brocade</v>
          </cell>
          <cell r="C1335">
            <v>4</v>
          </cell>
          <cell r="D1335">
            <v>0</v>
          </cell>
          <cell r="E1335">
            <v>0</v>
          </cell>
          <cell r="F1335">
            <v>0</v>
          </cell>
          <cell r="G1335">
            <v>10</v>
          </cell>
          <cell r="H1335">
            <v>0</v>
          </cell>
          <cell r="I1335">
            <v>14</v>
          </cell>
          <cell r="K1335" t="str">
            <v>Brocade</v>
          </cell>
          <cell r="L1335">
            <v>76</v>
          </cell>
          <cell r="M1335">
            <v>0</v>
          </cell>
          <cell r="N1335">
            <v>0</v>
          </cell>
          <cell r="O1335">
            <v>0</v>
          </cell>
          <cell r="P1335">
            <v>168</v>
          </cell>
          <cell r="Q1335">
            <v>0</v>
          </cell>
          <cell r="R1335">
            <v>244</v>
          </cell>
        </row>
        <row r="1336">
          <cell r="B1336" t="str">
            <v>Caspian</v>
          </cell>
          <cell r="I1336">
            <v>0</v>
          </cell>
          <cell r="K1336" t="str">
            <v>Caspian</v>
          </cell>
          <cell r="R1336">
            <v>0</v>
          </cell>
        </row>
        <row r="1337">
          <cell r="B1337" t="str">
            <v>Chiaro</v>
          </cell>
          <cell r="I1337">
            <v>0</v>
          </cell>
          <cell r="K1337" t="str">
            <v>Chiaro</v>
          </cell>
          <cell r="R1337">
            <v>0</v>
          </cell>
        </row>
        <row r="1338">
          <cell r="B1338" t="str">
            <v>Ciena</v>
          </cell>
          <cell r="C1338">
            <v>0</v>
          </cell>
          <cell r="D1338">
            <v>0</v>
          </cell>
          <cell r="E1338">
            <v>0</v>
          </cell>
          <cell r="F1338">
            <v>0</v>
          </cell>
          <cell r="G1338">
            <v>23</v>
          </cell>
          <cell r="H1338">
            <v>1</v>
          </cell>
          <cell r="I1338">
            <v>24</v>
          </cell>
          <cell r="K1338" t="str">
            <v>Ciena</v>
          </cell>
          <cell r="L1338">
            <v>0</v>
          </cell>
          <cell r="M1338">
            <v>0</v>
          </cell>
          <cell r="N1338">
            <v>0</v>
          </cell>
          <cell r="O1338">
            <v>0</v>
          </cell>
          <cell r="P1338">
            <v>805</v>
          </cell>
          <cell r="Q1338">
            <v>11</v>
          </cell>
          <cell r="R1338">
            <v>816</v>
          </cell>
        </row>
        <row r="1339">
          <cell r="B1339" t="str">
            <v>Cisco</v>
          </cell>
          <cell r="C1339">
            <v>108</v>
          </cell>
          <cell r="D1339">
            <v>213</v>
          </cell>
          <cell r="E1339">
            <v>1</v>
          </cell>
          <cell r="F1339">
            <v>0</v>
          </cell>
          <cell r="G1339">
            <v>102</v>
          </cell>
          <cell r="H1339">
            <v>0</v>
          </cell>
          <cell r="I1339">
            <v>424</v>
          </cell>
          <cell r="K1339" t="str">
            <v>Cisco</v>
          </cell>
          <cell r="L1339">
            <v>282</v>
          </cell>
          <cell r="M1339">
            <v>4233</v>
          </cell>
          <cell r="N1339">
            <v>4</v>
          </cell>
          <cell r="O1339">
            <v>0</v>
          </cell>
          <cell r="P1339">
            <v>3558</v>
          </cell>
          <cell r="Q1339">
            <v>0</v>
          </cell>
          <cell r="R1339">
            <v>8077</v>
          </cell>
        </row>
        <row r="1340">
          <cell r="B1340" t="str">
            <v>Cosine</v>
          </cell>
          <cell r="I1340">
            <v>0</v>
          </cell>
          <cell r="K1340" t="str">
            <v>Cosine</v>
          </cell>
          <cell r="R1340">
            <v>0</v>
          </cell>
        </row>
        <row r="1341">
          <cell r="B1341" t="str">
            <v>ECI Telecom</v>
          </cell>
          <cell r="C1341">
            <v>0</v>
          </cell>
          <cell r="D1341">
            <v>0</v>
          </cell>
          <cell r="E1341">
            <v>0</v>
          </cell>
          <cell r="F1341">
            <v>0</v>
          </cell>
          <cell r="G1341">
            <v>4</v>
          </cell>
          <cell r="H1341">
            <v>0</v>
          </cell>
          <cell r="I1341">
            <v>4</v>
          </cell>
          <cell r="K1341" t="str">
            <v>ECI Telecom</v>
          </cell>
          <cell r="L1341">
            <v>0</v>
          </cell>
          <cell r="M1341">
            <v>0</v>
          </cell>
          <cell r="N1341">
            <v>0</v>
          </cell>
          <cell r="O1341">
            <v>0</v>
          </cell>
          <cell r="P1341">
            <v>141</v>
          </cell>
          <cell r="Q1341">
            <v>0</v>
          </cell>
          <cell r="R1341">
            <v>141</v>
          </cell>
        </row>
        <row r="1342">
          <cell r="B1342" t="str">
            <v>Equipe</v>
          </cell>
          <cell r="I1342">
            <v>0</v>
          </cell>
          <cell r="K1342" t="str">
            <v>Equipe</v>
          </cell>
          <cell r="R1342">
            <v>0</v>
          </cell>
        </row>
        <row r="1343">
          <cell r="B1343" t="str">
            <v>Ericsson</v>
          </cell>
          <cell r="C1343">
            <v>0</v>
          </cell>
          <cell r="D1343">
            <v>5</v>
          </cell>
          <cell r="E1343">
            <v>0</v>
          </cell>
          <cell r="F1343">
            <v>0</v>
          </cell>
          <cell r="G1343">
            <v>0</v>
          </cell>
          <cell r="H1343">
            <v>10</v>
          </cell>
          <cell r="I1343">
            <v>15</v>
          </cell>
          <cell r="K1343" t="str">
            <v>Ericsson</v>
          </cell>
          <cell r="L1343">
            <v>0</v>
          </cell>
          <cell r="M1343">
            <v>55</v>
          </cell>
          <cell r="N1343">
            <v>0</v>
          </cell>
          <cell r="O1343">
            <v>0</v>
          </cell>
          <cell r="P1343">
            <v>0</v>
          </cell>
          <cell r="Q1343">
            <v>51</v>
          </cell>
          <cell r="R1343">
            <v>106</v>
          </cell>
        </row>
        <row r="1344">
          <cell r="B1344" t="str">
            <v>Extreme</v>
          </cell>
          <cell r="C1344">
            <v>0</v>
          </cell>
          <cell r="D1344">
            <v>0</v>
          </cell>
          <cell r="E1344">
            <v>0</v>
          </cell>
          <cell r="F1344">
            <v>0</v>
          </cell>
          <cell r="G1344">
            <v>6</v>
          </cell>
          <cell r="H1344">
            <v>0</v>
          </cell>
          <cell r="I1344">
            <v>6</v>
          </cell>
          <cell r="K1344" t="str">
            <v>Extreme</v>
          </cell>
          <cell r="L1344">
            <v>0</v>
          </cell>
          <cell r="M1344">
            <v>0</v>
          </cell>
          <cell r="N1344">
            <v>0</v>
          </cell>
          <cell r="O1344">
            <v>0</v>
          </cell>
          <cell r="P1344">
            <v>212</v>
          </cell>
          <cell r="Q1344">
            <v>0</v>
          </cell>
          <cell r="R1344">
            <v>212</v>
          </cell>
        </row>
        <row r="1345">
          <cell r="B1345" t="str">
            <v>Force10</v>
          </cell>
          <cell r="C1345">
            <v>0</v>
          </cell>
          <cell r="D1345">
            <v>0</v>
          </cell>
          <cell r="E1345">
            <v>0</v>
          </cell>
          <cell r="F1345">
            <v>0</v>
          </cell>
          <cell r="G1345">
            <v>5</v>
          </cell>
          <cell r="H1345">
            <v>0</v>
          </cell>
          <cell r="I1345">
            <v>5</v>
          </cell>
          <cell r="K1345" t="str">
            <v>Force10</v>
          </cell>
          <cell r="L1345">
            <v>0</v>
          </cell>
          <cell r="M1345">
            <v>0</v>
          </cell>
          <cell r="N1345">
            <v>0</v>
          </cell>
          <cell r="O1345">
            <v>0</v>
          </cell>
          <cell r="P1345">
            <v>29</v>
          </cell>
          <cell r="Q1345">
            <v>0</v>
          </cell>
          <cell r="R1345">
            <v>29</v>
          </cell>
        </row>
        <row r="1346">
          <cell r="B1346" t="str">
            <v>Fujitsu</v>
          </cell>
          <cell r="C1346">
            <v>0</v>
          </cell>
          <cell r="D1346">
            <v>0</v>
          </cell>
          <cell r="E1346">
            <v>0</v>
          </cell>
          <cell r="F1346">
            <v>0</v>
          </cell>
          <cell r="G1346">
            <v>0</v>
          </cell>
          <cell r="H1346">
            <v>0</v>
          </cell>
          <cell r="I1346">
            <v>0</v>
          </cell>
          <cell r="K1346" t="str">
            <v>Fujitsu</v>
          </cell>
          <cell r="L1346">
            <v>0</v>
          </cell>
          <cell r="M1346">
            <v>0</v>
          </cell>
          <cell r="N1346">
            <v>0</v>
          </cell>
          <cell r="O1346">
            <v>0</v>
          </cell>
          <cell r="P1346">
            <v>0</v>
          </cell>
          <cell r="Q1346">
            <v>0</v>
          </cell>
          <cell r="R1346">
            <v>0</v>
          </cell>
        </row>
        <row r="1347">
          <cell r="B1347" t="str">
            <v>Hammerhead Systems</v>
          </cell>
          <cell r="I1347">
            <v>0</v>
          </cell>
          <cell r="K1347" t="str">
            <v>Hammerhead Systems</v>
          </cell>
          <cell r="R1347">
            <v>0</v>
          </cell>
        </row>
        <row r="1348">
          <cell r="B1348" t="str">
            <v>Hitachi</v>
          </cell>
          <cell r="I1348">
            <v>0</v>
          </cell>
          <cell r="K1348" t="str">
            <v>Hitachi</v>
          </cell>
          <cell r="R1348">
            <v>0</v>
          </cell>
        </row>
        <row r="1349">
          <cell r="B1349" t="str">
            <v>Hitachi Cable</v>
          </cell>
          <cell r="I1349">
            <v>0</v>
          </cell>
          <cell r="K1349" t="str">
            <v>Hitachi Cable</v>
          </cell>
          <cell r="R1349">
            <v>0</v>
          </cell>
        </row>
        <row r="1350">
          <cell r="B1350" t="str">
            <v>Huawei</v>
          </cell>
          <cell r="C1350">
            <v>0</v>
          </cell>
          <cell r="D1350">
            <v>0</v>
          </cell>
          <cell r="E1350">
            <v>0</v>
          </cell>
          <cell r="F1350">
            <v>0</v>
          </cell>
          <cell r="G1350">
            <v>0</v>
          </cell>
          <cell r="H1350">
            <v>0</v>
          </cell>
          <cell r="I1350">
            <v>0</v>
          </cell>
          <cell r="K1350" t="str">
            <v>Huawei</v>
          </cell>
          <cell r="L1350">
            <v>0</v>
          </cell>
          <cell r="M1350">
            <v>0</v>
          </cell>
          <cell r="N1350">
            <v>0</v>
          </cell>
          <cell r="O1350">
            <v>0</v>
          </cell>
          <cell r="P1350">
            <v>0</v>
          </cell>
          <cell r="Q1350">
            <v>0</v>
          </cell>
          <cell r="R1350">
            <v>0</v>
          </cell>
        </row>
        <row r="1351">
          <cell r="B1351" t="str">
            <v>Hyperchip</v>
          </cell>
          <cell r="I1351">
            <v>0</v>
          </cell>
          <cell r="K1351" t="str">
            <v>Hyperchip</v>
          </cell>
          <cell r="R1351">
            <v>0</v>
          </cell>
        </row>
        <row r="1352">
          <cell r="B1352" t="str">
            <v>Juniper</v>
          </cell>
          <cell r="C1352">
            <v>86</v>
          </cell>
          <cell r="D1352">
            <v>105</v>
          </cell>
          <cell r="E1352">
            <v>14</v>
          </cell>
          <cell r="F1352">
            <v>0</v>
          </cell>
          <cell r="G1352">
            <v>0</v>
          </cell>
          <cell r="H1352">
            <v>0</v>
          </cell>
          <cell r="I1352">
            <v>205</v>
          </cell>
          <cell r="K1352" t="str">
            <v>Juniper</v>
          </cell>
          <cell r="L1352">
            <v>148</v>
          </cell>
          <cell r="M1352">
            <v>1113</v>
          </cell>
          <cell r="N1352">
            <v>98</v>
          </cell>
          <cell r="O1352">
            <v>0</v>
          </cell>
          <cell r="P1352">
            <v>0</v>
          </cell>
          <cell r="Q1352">
            <v>0</v>
          </cell>
          <cell r="R1352">
            <v>1359</v>
          </cell>
        </row>
        <row r="1353">
          <cell r="B1353" t="str">
            <v>Laurel Networks</v>
          </cell>
          <cell r="I1353">
            <v>0</v>
          </cell>
          <cell r="K1353" t="str">
            <v>Laurel Networks</v>
          </cell>
          <cell r="R1353">
            <v>0</v>
          </cell>
        </row>
        <row r="1354">
          <cell r="B1354" t="str">
            <v>Lucent</v>
          </cell>
          <cell r="I1354">
            <v>0</v>
          </cell>
          <cell r="K1354" t="str">
            <v>Lucent</v>
          </cell>
          <cell r="R1354">
            <v>0</v>
          </cell>
        </row>
        <row r="1355">
          <cell r="B1355" t="str">
            <v>NEC</v>
          </cell>
          <cell r="C1355">
            <v>0</v>
          </cell>
          <cell r="D1355">
            <v>0</v>
          </cell>
          <cell r="E1355">
            <v>0</v>
          </cell>
          <cell r="F1355">
            <v>0</v>
          </cell>
          <cell r="G1355">
            <v>0</v>
          </cell>
          <cell r="H1355">
            <v>0</v>
          </cell>
          <cell r="I1355">
            <v>0</v>
          </cell>
          <cell r="K1355" t="str">
            <v>NEC</v>
          </cell>
          <cell r="L1355">
            <v>0</v>
          </cell>
          <cell r="M1355">
            <v>0</v>
          </cell>
          <cell r="N1355">
            <v>0</v>
          </cell>
          <cell r="O1355">
            <v>0</v>
          </cell>
          <cell r="P1355">
            <v>0</v>
          </cell>
          <cell r="Q1355">
            <v>0</v>
          </cell>
          <cell r="R1355">
            <v>0</v>
          </cell>
        </row>
        <row r="1356">
          <cell r="B1356" t="str">
            <v>Nokia Siemens Networks</v>
          </cell>
          <cell r="C1356">
            <v>0</v>
          </cell>
          <cell r="D1356">
            <v>0</v>
          </cell>
          <cell r="E1356">
            <v>0</v>
          </cell>
          <cell r="F1356">
            <v>0</v>
          </cell>
          <cell r="G1356">
            <v>0</v>
          </cell>
          <cell r="H1356">
            <v>0</v>
          </cell>
          <cell r="I1356">
            <v>0</v>
          </cell>
          <cell r="K1356" t="str">
            <v>Nokia Siemens Networks</v>
          </cell>
          <cell r="L1356">
            <v>0</v>
          </cell>
          <cell r="M1356">
            <v>0</v>
          </cell>
          <cell r="N1356">
            <v>0</v>
          </cell>
          <cell r="O1356">
            <v>0</v>
          </cell>
          <cell r="P1356">
            <v>0</v>
          </cell>
          <cell r="Q1356">
            <v>0</v>
          </cell>
          <cell r="R1356">
            <v>0</v>
          </cell>
        </row>
        <row r="1357">
          <cell r="B1357" t="str">
            <v>Nortel</v>
          </cell>
          <cell r="C1357">
            <v>0</v>
          </cell>
          <cell r="D1357">
            <v>0</v>
          </cell>
          <cell r="E1357">
            <v>0</v>
          </cell>
          <cell r="F1357">
            <v>0</v>
          </cell>
          <cell r="G1357">
            <v>3</v>
          </cell>
          <cell r="H1357">
            <v>3</v>
          </cell>
          <cell r="I1357">
            <v>6</v>
          </cell>
          <cell r="K1357" t="str">
            <v>Nortel</v>
          </cell>
          <cell r="L1357">
            <v>0</v>
          </cell>
          <cell r="M1357">
            <v>0</v>
          </cell>
          <cell r="N1357">
            <v>0</v>
          </cell>
          <cell r="O1357">
            <v>0</v>
          </cell>
          <cell r="P1357">
            <v>144</v>
          </cell>
          <cell r="Q1357">
            <v>20</v>
          </cell>
          <cell r="R1357">
            <v>164</v>
          </cell>
        </row>
        <row r="1358">
          <cell r="B1358" t="str">
            <v>Procket</v>
          </cell>
          <cell r="I1358">
            <v>0</v>
          </cell>
          <cell r="K1358" t="str">
            <v>Procket</v>
          </cell>
          <cell r="R1358">
            <v>0</v>
          </cell>
        </row>
        <row r="1359">
          <cell r="B1359" t="str">
            <v>Quarry</v>
          </cell>
          <cell r="I1359">
            <v>0</v>
          </cell>
          <cell r="K1359" t="str">
            <v>Quarry</v>
          </cell>
          <cell r="R1359">
            <v>0</v>
          </cell>
        </row>
        <row r="1360">
          <cell r="B1360" t="str">
            <v>Redback</v>
          </cell>
          <cell r="I1360">
            <v>0</v>
          </cell>
          <cell r="K1360" t="str">
            <v>Redback</v>
          </cell>
          <cell r="R1360">
            <v>0</v>
          </cell>
        </row>
        <row r="1361">
          <cell r="B1361" t="str">
            <v>Riverstone</v>
          </cell>
          <cell r="I1361">
            <v>0</v>
          </cell>
          <cell r="K1361" t="str">
            <v>Riverstone</v>
          </cell>
          <cell r="R1361">
            <v>0</v>
          </cell>
        </row>
        <row r="1362">
          <cell r="B1362" t="str">
            <v>Tellabs</v>
          </cell>
          <cell r="C1362">
            <v>0</v>
          </cell>
          <cell r="D1362">
            <v>39</v>
          </cell>
          <cell r="E1362">
            <v>0</v>
          </cell>
          <cell r="F1362">
            <v>0</v>
          </cell>
          <cell r="G1362">
            <v>0</v>
          </cell>
          <cell r="H1362">
            <v>0</v>
          </cell>
          <cell r="I1362">
            <v>39</v>
          </cell>
          <cell r="K1362" t="str">
            <v>Tellabs</v>
          </cell>
          <cell r="L1362">
            <v>0</v>
          </cell>
          <cell r="M1362">
            <v>406</v>
          </cell>
          <cell r="N1362">
            <v>0</v>
          </cell>
          <cell r="O1362">
            <v>0</v>
          </cell>
          <cell r="P1362">
            <v>0</v>
          </cell>
          <cell r="Q1362">
            <v>0</v>
          </cell>
          <cell r="R1362">
            <v>406</v>
          </cell>
        </row>
        <row r="1363">
          <cell r="B1363" t="str">
            <v>ZTE</v>
          </cell>
          <cell r="C1363">
            <v>0</v>
          </cell>
          <cell r="D1363">
            <v>2</v>
          </cell>
          <cell r="E1363">
            <v>0</v>
          </cell>
          <cell r="F1363">
            <v>0</v>
          </cell>
          <cell r="G1363">
            <v>0</v>
          </cell>
          <cell r="H1363">
            <v>0</v>
          </cell>
          <cell r="I1363">
            <v>2</v>
          </cell>
          <cell r="K1363" t="str">
            <v>ZTE</v>
          </cell>
          <cell r="L1363">
            <v>0</v>
          </cell>
          <cell r="M1363">
            <v>13</v>
          </cell>
          <cell r="N1363">
            <v>0</v>
          </cell>
          <cell r="O1363">
            <v>0</v>
          </cell>
          <cell r="P1363">
            <v>0</v>
          </cell>
          <cell r="Q1363">
            <v>0</v>
          </cell>
          <cell r="R1363">
            <v>13</v>
          </cell>
        </row>
        <row r="1364">
          <cell r="B1364" t="str">
            <v>Other</v>
          </cell>
          <cell r="C1364">
            <v>0</v>
          </cell>
          <cell r="D1364">
            <v>0</v>
          </cell>
          <cell r="E1364">
            <v>0</v>
          </cell>
          <cell r="F1364">
            <v>0</v>
          </cell>
          <cell r="G1364">
            <v>2</v>
          </cell>
          <cell r="H1364">
            <v>0</v>
          </cell>
          <cell r="I1364">
            <v>2</v>
          </cell>
          <cell r="K1364" t="str">
            <v>Other</v>
          </cell>
          <cell r="L1364">
            <v>0</v>
          </cell>
          <cell r="M1364">
            <v>0</v>
          </cell>
          <cell r="N1364">
            <v>0</v>
          </cell>
          <cell r="O1364">
            <v>0</v>
          </cell>
          <cell r="P1364">
            <v>20</v>
          </cell>
          <cell r="Q1364">
            <v>0</v>
          </cell>
          <cell r="R1364">
            <v>20</v>
          </cell>
        </row>
        <row r="1365">
          <cell r="B1365" t="str">
            <v>Total</v>
          </cell>
          <cell r="C1365">
            <v>198</v>
          </cell>
          <cell r="D1365">
            <v>485</v>
          </cell>
          <cell r="E1365">
            <v>15</v>
          </cell>
          <cell r="F1365">
            <v>0</v>
          </cell>
          <cell r="G1365">
            <v>155</v>
          </cell>
          <cell r="H1365">
            <v>45</v>
          </cell>
          <cell r="I1365">
            <v>898</v>
          </cell>
          <cell r="K1365" t="str">
            <v>Total</v>
          </cell>
          <cell r="L1365">
            <v>506</v>
          </cell>
          <cell r="M1365">
            <v>6871</v>
          </cell>
          <cell r="N1365">
            <v>102</v>
          </cell>
          <cell r="O1365">
            <v>0</v>
          </cell>
          <cell r="P1365">
            <v>5077</v>
          </cell>
          <cell r="Q1365">
            <v>283</v>
          </cell>
          <cell r="R1365">
            <v>12839</v>
          </cell>
        </row>
        <row r="1369">
          <cell r="B1369" t="str">
            <v>Vendor</v>
          </cell>
          <cell r="C1369" t="str">
            <v>Core IP/MPLS</v>
          </cell>
          <cell r="D1369" t="str">
            <v xml:space="preserve">Edge IP/MPLS </v>
          </cell>
          <cell r="E1369" t="str">
            <v>Subscriber Service Router</v>
          </cell>
          <cell r="F1369" t="str">
            <v>BRAS</v>
          </cell>
          <cell r="G1369" t="str">
            <v>IP/Ethernet</v>
          </cell>
          <cell r="H1369" t="str">
            <v>ATM/MPLS</v>
          </cell>
          <cell r="I1369" t="str">
            <v>Total IPS</v>
          </cell>
          <cell r="K1369" t="str">
            <v>Vendor</v>
          </cell>
          <cell r="L1369" t="str">
            <v>Core IP/MPLS</v>
          </cell>
          <cell r="M1369" t="str">
            <v>Edge IP/MPLS</v>
          </cell>
          <cell r="N1369" t="str">
            <v>Subscriber Service Router</v>
          </cell>
          <cell r="O1369" t="str">
            <v>BRAS</v>
          </cell>
          <cell r="P1369" t="str">
            <v>IP/Ethernet</v>
          </cell>
          <cell r="Q1369" t="str">
            <v>ATM/MPLS</v>
          </cell>
          <cell r="R1369" t="str">
            <v>Total IPS</v>
          </cell>
        </row>
        <row r="1370">
          <cell r="B1370" t="str">
            <v>Alaxala Networks</v>
          </cell>
          <cell r="I1370">
            <v>0</v>
          </cell>
          <cell r="K1370" t="str">
            <v>Alaxala Networks</v>
          </cell>
          <cell r="R1370">
            <v>0</v>
          </cell>
        </row>
        <row r="1371">
          <cell r="B1371" t="str">
            <v>Alcatel-Lucent</v>
          </cell>
          <cell r="I1371">
            <v>0</v>
          </cell>
          <cell r="K1371" t="str">
            <v>Alcatel-Lucent</v>
          </cell>
          <cell r="R1371">
            <v>0</v>
          </cell>
        </row>
        <row r="1372">
          <cell r="B1372" t="str">
            <v>Atrica</v>
          </cell>
          <cell r="I1372">
            <v>0</v>
          </cell>
          <cell r="K1372" t="str">
            <v>Atrica</v>
          </cell>
          <cell r="R1372">
            <v>0</v>
          </cell>
        </row>
        <row r="1373">
          <cell r="B1373" t="str">
            <v>Avici</v>
          </cell>
          <cell r="I1373">
            <v>0</v>
          </cell>
          <cell r="K1373" t="str">
            <v>Avici</v>
          </cell>
          <cell r="R1373">
            <v>0</v>
          </cell>
        </row>
        <row r="1374">
          <cell r="B1374" t="str">
            <v>Brocade</v>
          </cell>
          <cell r="I1374">
            <v>0</v>
          </cell>
          <cell r="K1374" t="str">
            <v>Brocade</v>
          </cell>
          <cell r="R1374">
            <v>0</v>
          </cell>
        </row>
        <row r="1375">
          <cell r="B1375" t="str">
            <v>Caspian</v>
          </cell>
          <cell r="I1375">
            <v>0</v>
          </cell>
          <cell r="K1375" t="str">
            <v>Caspian</v>
          </cell>
          <cell r="R1375">
            <v>0</v>
          </cell>
        </row>
        <row r="1376">
          <cell r="B1376" t="str">
            <v>Chiaro</v>
          </cell>
          <cell r="I1376">
            <v>0</v>
          </cell>
          <cell r="K1376" t="str">
            <v>Chiaro</v>
          </cell>
          <cell r="R1376">
            <v>0</v>
          </cell>
        </row>
        <row r="1377">
          <cell r="B1377" t="str">
            <v>Ciena</v>
          </cell>
          <cell r="I1377">
            <v>0</v>
          </cell>
          <cell r="K1377" t="str">
            <v>Ciena</v>
          </cell>
          <cell r="R1377">
            <v>0</v>
          </cell>
        </row>
        <row r="1378">
          <cell r="B1378" t="str">
            <v>Cisco</v>
          </cell>
          <cell r="I1378">
            <v>0</v>
          </cell>
          <cell r="K1378" t="str">
            <v>Cisco</v>
          </cell>
          <cell r="R1378">
            <v>0</v>
          </cell>
        </row>
        <row r="1379">
          <cell r="B1379" t="str">
            <v>Cosine</v>
          </cell>
          <cell r="I1379">
            <v>0</v>
          </cell>
          <cell r="K1379" t="str">
            <v>Cosine</v>
          </cell>
          <cell r="R1379">
            <v>0</v>
          </cell>
        </row>
        <row r="1380">
          <cell r="B1380" t="str">
            <v>ECI Telecom</v>
          </cell>
          <cell r="I1380">
            <v>0</v>
          </cell>
          <cell r="K1380" t="str">
            <v>ECI Telecom</v>
          </cell>
          <cell r="R1380">
            <v>0</v>
          </cell>
        </row>
        <row r="1381">
          <cell r="B1381" t="str">
            <v>Equipe</v>
          </cell>
          <cell r="I1381">
            <v>0</v>
          </cell>
          <cell r="K1381" t="str">
            <v>Equipe</v>
          </cell>
          <cell r="R1381">
            <v>0</v>
          </cell>
        </row>
        <row r="1382">
          <cell r="B1382" t="str">
            <v>Ericsson</v>
          </cell>
          <cell r="I1382">
            <v>0</v>
          </cell>
          <cell r="K1382" t="str">
            <v>Ericsson</v>
          </cell>
          <cell r="R1382">
            <v>0</v>
          </cell>
        </row>
        <row r="1383">
          <cell r="B1383" t="str">
            <v>Extreme</v>
          </cell>
          <cell r="I1383">
            <v>0</v>
          </cell>
          <cell r="K1383" t="str">
            <v>Extreme</v>
          </cell>
          <cell r="R1383">
            <v>0</v>
          </cell>
        </row>
        <row r="1384">
          <cell r="B1384" t="str">
            <v>Force10</v>
          </cell>
          <cell r="I1384">
            <v>0</v>
          </cell>
          <cell r="K1384" t="str">
            <v>Force10</v>
          </cell>
          <cell r="R1384">
            <v>0</v>
          </cell>
        </row>
        <row r="1385">
          <cell r="B1385" t="str">
            <v>Fujitsu</v>
          </cell>
          <cell r="I1385">
            <v>0</v>
          </cell>
          <cell r="K1385" t="str">
            <v>Fujitsu</v>
          </cell>
          <cell r="R1385">
            <v>0</v>
          </cell>
        </row>
        <row r="1386">
          <cell r="B1386" t="str">
            <v>Hammerhead Systems</v>
          </cell>
          <cell r="I1386">
            <v>0</v>
          </cell>
          <cell r="K1386" t="str">
            <v>Hammerhead Systems</v>
          </cell>
          <cell r="R1386">
            <v>0</v>
          </cell>
        </row>
        <row r="1387">
          <cell r="B1387" t="str">
            <v>Hitachi</v>
          </cell>
          <cell r="I1387">
            <v>0</v>
          </cell>
          <cell r="K1387" t="str">
            <v>Hitachi</v>
          </cell>
          <cell r="R1387">
            <v>0</v>
          </cell>
        </row>
        <row r="1388">
          <cell r="B1388" t="str">
            <v>Hitachi Cable</v>
          </cell>
          <cell r="I1388">
            <v>0</v>
          </cell>
          <cell r="K1388" t="str">
            <v>Hitachi Cable</v>
          </cell>
          <cell r="R1388">
            <v>0</v>
          </cell>
        </row>
        <row r="1389">
          <cell r="B1389" t="str">
            <v>Huawei</v>
          </cell>
          <cell r="I1389">
            <v>0</v>
          </cell>
          <cell r="K1389" t="str">
            <v>Huawei</v>
          </cell>
          <cell r="R1389">
            <v>0</v>
          </cell>
        </row>
        <row r="1390">
          <cell r="B1390" t="str">
            <v>Hyperchip</v>
          </cell>
          <cell r="I1390">
            <v>0</v>
          </cell>
          <cell r="K1390" t="str">
            <v>Hyperchip</v>
          </cell>
          <cell r="R1390">
            <v>0</v>
          </cell>
        </row>
        <row r="1391">
          <cell r="B1391" t="str">
            <v>Juniper</v>
          </cell>
          <cell r="I1391">
            <v>0</v>
          </cell>
          <cell r="K1391" t="str">
            <v>Juniper</v>
          </cell>
          <cell r="R1391">
            <v>0</v>
          </cell>
        </row>
        <row r="1392">
          <cell r="B1392" t="str">
            <v>Laurel Networks</v>
          </cell>
          <cell r="I1392">
            <v>0</v>
          </cell>
          <cell r="K1392" t="str">
            <v>Laurel Networks</v>
          </cell>
          <cell r="R1392">
            <v>0</v>
          </cell>
        </row>
        <row r="1393">
          <cell r="B1393" t="str">
            <v>Lucent</v>
          </cell>
          <cell r="I1393">
            <v>0</v>
          </cell>
          <cell r="K1393" t="str">
            <v>Lucent</v>
          </cell>
          <cell r="R1393">
            <v>0</v>
          </cell>
        </row>
        <row r="1394">
          <cell r="B1394" t="str">
            <v>NEC</v>
          </cell>
          <cell r="I1394">
            <v>0</v>
          </cell>
          <cell r="K1394" t="str">
            <v>NEC</v>
          </cell>
          <cell r="R1394">
            <v>0</v>
          </cell>
        </row>
        <row r="1395">
          <cell r="B1395" t="str">
            <v>Nokia Siemens Networks</v>
          </cell>
          <cell r="I1395">
            <v>0</v>
          </cell>
          <cell r="K1395" t="str">
            <v>Nokia Siemens Networks</v>
          </cell>
          <cell r="R1395">
            <v>0</v>
          </cell>
        </row>
        <row r="1396">
          <cell r="B1396" t="str">
            <v>Nortel</v>
          </cell>
          <cell r="I1396">
            <v>0</v>
          </cell>
          <cell r="K1396" t="str">
            <v>Nortel</v>
          </cell>
          <cell r="R1396">
            <v>0</v>
          </cell>
        </row>
        <row r="1397">
          <cell r="B1397" t="str">
            <v>Procket</v>
          </cell>
          <cell r="I1397">
            <v>0</v>
          </cell>
          <cell r="K1397" t="str">
            <v>Procket</v>
          </cell>
          <cell r="R1397">
            <v>0</v>
          </cell>
        </row>
        <row r="1398">
          <cell r="B1398" t="str">
            <v>Quarry</v>
          </cell>
          <cell r="I1398">
            <v>0</v>
          </cell>
          <cell r="K1398" t="str">
            <v>Quarry</v>
          </cell>
          <cell r="R1398">
            <v>0</v>
          </cell>
        </row>
        <row r="1399">
          <cell r="B1399" t="str">
            <v>Redback</v>
          </cell>
          <cell r="I1399">
            <v>0</v>
          </cell>
          <cell r="K1399" t="str">
            <v>Redback</v>
          </cell>
          <cell r="R1399">
            <v>0</v>
          </cell>
        </row>
        <row r="1400">
          <cell r="B1400" t="str">
            <v>Riverstone</v>
          </cell>
          <cell r="I1400">
            <v>0</v>
          </cell>
          <cell r="K1400" t="str">
            <v>Riverstone</v>
          </cell>
          <cell r="R1400">
            <v>0</v>
          </cell>
        </row>
        <row r="1401">
          <cell r="B1401" t="str">
            <v>Tellabs</v>
          </cell>
          <cell r="I1401">
            <v>0</v>
          </cell>
          <cell r="K1401" t="str">
            <v>Tellabs</v>
          </cell>
          <cell r="R1401">
            <v>0</v>
          </cell>
        </row>
        <row r="1402">
          <cell r="B1402" t="str">
            <v>ZTE</v>
          </cell>
          <cell r="I1402">
            <v>0</v>
          </cell>
          <cell r="K1402" t="str">
            <v>ZTE</v>
          </cell>
          <cell r="R1402">
            <v>0</v>
          </cell>
        </row>
        <row r="1403">
          <cell r="B1403" t="str">
            <v>Other</v>
          </cell>
          <cell r="I1403">
            <v>0</v>
          </cell>
          <cell r="K1403" t="str">
            <v>Other</v>
          </cell>
          <cell r="R1403">
            <v>0</v>
          </cell>
        </row>
        <row r="1404">
          <cell r="B1404" t="str">
            <v>Total</v>
          </cell>
          <cell r="C1404">
            <v>0</v>
          </cell>
          <cell r="D1404">
            <v>0</v>
          </cell>
          <cell r="E1404">
            <v>0</v>
          </cell>
          <cell r="F1404">
            <v>0</v>
          </cell>
          <cell r="G1404">
            <v>0</v>
          </cell>
          <cell r="H1404">
            <v>0</v>
          </cell>
          <cell r="I1404">
            <v>0</v>
          </cell>
          <cell r="K1404" t="str">
            <v>Total</v>
          </cell>
          <cell r="L1404">
            <v>0</v>
          </cell>
          <cell r="M1404">
            <v>0</v>
          </cell>
          <cell r="N1404">
            <v>0</v>
          </cell>
          <cell r="O1404">
            <v>0</v>
          </cell>
          <cell r="P1404">
            <v>0</v>
          </cell>
          <cell r="Q1404">
            <v>0</v>
          </cell>
          <cell r="R1404">
            <v>0</v>
          </cell>
        </row>
      </sheetData>
      <sheetData sheetId="1">
        <row r="7">
          <cell r="B7" t="str">
            <v>Vendor</v>
          </cell>
          <cell r="C7" t="str">
            <v>Core IP/MPLS</v>
          </cell>
          <cell r="D7" t="str">
            <v xml:space="preserve">Edge IP/MPLS </v>
          </cell>
          <cell r="E7" t="str">
            <v>Subscriber Service Router</v>
          </cell>
          <cell r="F7" t="str">
            <v>BRAS</v>
          </cell>
          <cell r="G7" t="str">
            <v>IP/Ethernet</v>
          </cell>
          <cell r="H7" t="str">
            <v>ATM/MPLS</v>
          </cell>
          <cell r="I7" t="str">
            <v>Total IPS</v>
          </cell>
          <cell r="K7" t="str">
            <v>Vendor</v>
          </cell>
          <cell r="L7" t="str">
            <v>Core IP/MPLS</v>
          </cell>
          <cell r="M7" t="str">
            <v>Edge IP/MPLS</v>
          </cell>
          <cell r="N7" t="str">
            <v>Subscriber Service Router</v>
          </cell>
          <cell r="O7" t="str">
            <v>BRAS</v>
          </cell>
          <cell r="P7" t="str">
            <v>IP/Ethernet</v>
          </cell>
          <cell r="Q7" t="str">
            <v>ATM/MPLS</v>
          </cell>
          <cell r="R7" t="str">
            <v>Total IPS</v>
          </cell>
        </row>
        <row r="8">
          <cell r="B8" t="str">
            <v>Alaxala Networks</v>
          </cell>
          <cell r="I8">
            <v>0</v>
          </cell>
          <cell r="K8" t="str">
            <v>Alaxala Networks</v>
          </cell>
          <cell r="R8">
            <v>0</v>
          </cell>
        </row>
        <row r="9">
          <cell r="B9" t="str">
            <v>Alcatel-Lucent</v>
          </cell>
          <cell r="C9">
            <v>0</v>
          </cell>
          <cell r="D9">
            <v>0</v>
          </cell>
          <cell r="E9">
            <v>2</v>
          </cell>
          <cell r="F9">
            <v>0</v>
          </cell>
          <cell r="G9">
            <v>0</v>
          </cell>
          <cell r="H9">
            <v>180</v>
          </cell>
          <cell r="I9">
            <v>182</v>
          </cell>
          <cell r="K9" t="str">
            <v>Alcatel-Lucent</v>
          </cell>
          <cell r="L9">
            <v>0</v>
          </cell>
          <cell r="M9">
            <v>0</v>
          </cell>
          <cell r="N9">
            <v>16</v>
          </cell>
          <cell r="O9">
            <v>0</v>
          </cell>
          <cell r="P9">
            <v>0</v>
          </cell>
          <cell r="Q9">
            <v>1447</v>
          </cell>
          <cell r="R9">
            <v>1463</v>
          </cell>
        </row>
        <row r="10">
          <cell r="B10" t="str">
            <v>Atrica</v>
          </cell>
          <cell r="I10">
            <v>0</v>
          </cell>
          <cell r="K10" t="str">
            <v>Atrica</v>
          </cell>
          <cell r="R10">
            <v>0</v>
          </cell>
        </row>
        <row r="11">
          <cell r="B11" t="str">
            <v>Avici</v>
          </cell>
          <cell r="C11">
            <v>0.3</v>
          </cell>
          <cell r="D11">
            <v>0</v>
          </cell>
          <cell r="E11">
            <v>0</v>
          </cell>
          <cell r="F11">
            <v>0</v>
          </cell>
          <cell r="G11">
            <v>0</v>
          </cell>
          <cell r="H11">
            <v>0</v>
          </cell>
          <cell r="I11">
            <v>0.3</v>
          </cell>
          <cell r="K11" t="str">
            <v>Avici</v>
          </cell>
          <cell r="L11">
            <v>1</v>
          </cell>
          <cell r="M11">
            <v>0</v>
          </cell>
          <cell r="N11">
            <v>0</v>
          </cell>
          <cell r="O11">
            <v>0</v>
          </cell>
          <cell r="P11">
            <v>0</v>
          </cell>
          <cell r="Q11">
            <v>0</v>
          </cell>
          <cell r="R11">
            <v>1</v>
          </cell>
        </row>
        <row r="12">
          <cell r="B12" t="str">
            <v>Brocade</v>
          </cell>
          <cell r="C12">
            <v>0</v>
          </cell>
          <cell r="D12">
            <v>0</v>
          </cell>
          <cell r="E12">
            <v>0</v>
          </cell>
          <cell r="F12">
            <v>0</v>
          </cell>
          <cell r="G12">
            <v>0</v>
          </cell>
          <cell r="H12">
            <v>0</v>
          </cell>
          <cell r="I12">
            <v>0</v>
          </cell>
          <cell r="K12" t="str">
            <v>Brocade</v>
          </cell>
          <cell r="L12">
            <v>0</v>
          </cell>
          <cell r="M12">
            <v>0</v>
          </cell>
          <cell r="N12">
            <v>0</v>
          </cell>
          <cell r="O12">
            <v>0</v>
          </cell>
          <cell r="P12">
            <v>0</v>
          </cell>
          <cell r="Q12">
            <v>0</v>
          </cell>
          <cell r="R12">
            <v>0</v>
          </cell>
        </row>
        <row r="13">
          <cell r="B13" t="str">
            <v>Caspian</v>
          </cell>
          <cell r="C13">
            <v>0</v>
          </cell>
          <cell r="D13">
            <v>0</v>
          </cell>
          <cell r="E13">
            <v>0</v>
          </cell>
          <cell r="F13">
            <v>0</v>
          </cell>
          <cell r="G13">
            <v>0</v>
          </cell>
          <cell r="H13">
            <v>0</v>
          </cell>
          <cell r="I13">
            <v>0</v>
          </cell>
          <cell r="K13" t="str">
            <v>Caspian</v>
          </cell>
          <cell r="L13">
            <v>0</v>
          </cell>
          <cell r="M13">
            <v>0</v>
          </cell>
          <cell r="N13">
            <v>0</v>
          </cell>
          <cell r="O13">
            <v>0</v>
          </cell>
          <cell r="P13">
            <v>0</v>
          </cell>
          <cell r="Q13">
            <v>0</v>
          </cell>
          <cell r="R13">
            <v>0</v>
          </cell>
        </row>
        <row r="14">
          <cell r="B14" t="str">
            <v>Chiaro</v>
          </cell>
          <cell r="C14">
            <v>0</v>
          </cell>
          <cell r="D14">
            <v>0</v>
          </cell>
          <cell r="E14">
            <v>0</v>
          </cell>
          <cell r="F14">
            <v>0</v>
          </cell>
          <cell r="G14">
            <v>0</v>
          </cell>
          <cell r="H14">
            <v>0</v>
          </cell>
          <cell r="I14">
            <v>0</v>
          </cell>
          <cell r="K14" t="str">
            <v>Chiaro</v>
          </cell>
          <cell r="L14">
            <v>0</v>
          </cell>
          <cell r="M14">
            <v>0</v>
          </cell>
          <cell r="N14">
            <v>0</v>
          </cell>
          <cell r="O14">
            <v>0</v>
          </cell>
          <cell r="P14">
            <v>0</v>
          </cell>
          <cell r="Q14">
            <v>0</v>
          </cell>
          <cell r="R14">
            <v>0</v>
          </cell>
        </row>
        <row r="15">
          <cell r="B15" t="str">
            <v>Ciena</v>
          </cell>
          <cell r="C15">
            <v>0</v>
          </cell>
          <cell r="D15">
            <v>0</v>
          </cell>
          <cell r="E15">
            <v>0</v>
          </cell>
          <cell r="F15">
            <v>0</v>
          </cell>
          <cell r="G15">
            <v>0</v>
          </cell>
          <cell r="H15">
            <v>0</v>
          </cell>
          <cell r="I15">
            <v>0</v>
          </cell>
          <cell r="K15" t="str">
            <v>Ciena</v>
          </cell>
          <cell r="L15">
            <v>0</v>
          </cell>
          <cell r="M15">
            <v>0</v>
          </cell>
          <cell r="N15">
            <v>0</v>
          </cell>
          <cell r="O15">
            <v>0</v>
          </cell>
          <cell r="P15">
            <v>0</v>
          </cell>
          <cell r="Q15">
            <v>0</v>
          </cell>
          <cell r="R15">
            <v>0</v>
          </cell>
        </row>
        <row r="16">
          <cell r="B16" t="str">
            <v>Cisco</v>
          </cell>
          <cell r="C16">
            <v>98</v>
          </cell>
          <cell r="D16">
            <v>142</v>
          </cell>
          <cell r="E16">
            <v>16</v>
          </cell>
          <cell r="F16">
            <v>0</v>
          </cell>
          <cell r="G16">
            <v>0</v>
          </cell>
          <cell r="H16">
            <v>84.1</v>
          </cell>
          <cell r="I16">
            <v>340.1</v>
          </cell>
          <cell r="K16" t="str">
            <v>Cisco</v>
          </cell>
          <cell r="L16">
            <v>218</v>
          </cell>
          <cell r="M16">
            <v>3406</v>
          </cell>
          <cell r="N16">
            <v>513</v>
          </cell>
          <cell r="O16">
            <v>0</v>
          </cell>
          <cell r="P16">
            <v>0</v>
          </cell>
          <cell r="Q16">
            <v>800</v>
          </cell>
          <cell r="R16">
            <v>4937</v>
          </cell>
        </row>
        <row r="17">
          <cell r="B17" t="str">
            <v>Cosine</v>
          </cell>
          <cell r="C17">
            <v>0</v>
          </cell>
          <cell r="D17">
            <v>0</v>
          </cell>
          <cell r="E17">
            <v>2.1</v>
          </cell>
          <cell r="F17">
            <v>0</v>
          </cell>
          <cell r="G17">
            <v>0</v>
          </cell>
          <cell r="H17">
            <v>0</v>
          </cell>
          <cell r="I17">
            <v>2.1</v>
          </cell>
          <cell r="K17" t="str">
            <v>Cosine</v>
          </cell>
          <cell r="L17">
            <v>0</v>
          </cell>
          <cell r="M17">
            <v>0</v>
          </cell>
          <cell r="N17">
            <v>9</v>
          </cell>
          <cell r="O17">
            <v>0</v>
          </cell>
          <cell r="P17">
            <v>0</v>
          </cell>
          <cell r="Q17">
            <v>0</v>
          </cell>
          <cell r="R17">
            <v>9</v>
          </cell>
        </row>
        <row r="18">
          <cell r="B18" t="str">
            <v>ECI Telecom</v>
          </cell>
          <cell r="C18">
            <v>0</v>
          </cell>
          <cell r="D18">
            <v>0</v>
          </cell>
          <cell r="E18">
            <v>0</v>
          </cell>
          <cell r="F18">
            <v>0</v>
          </cell>
          <cell r="G18">
            <v>0</v>
          </cell>
          <cell r="H18">
            <v>0</v>
          </cell>
          <cell r="I18">
            <v>0</v>
          </cell>
          <cell r="K18" t="str">
            <v>ECI Telecom</v>
          </cell>
          <cell r="L18">
            <v>0</v>
          </cell>
          <cell r="M18">
            <v>0</v>
          </cell>
          <cell r="N18">
            <v>0</v>
          </cell>
          <cell r="O18">
            <v>0</v>
          </cell>
          <cell r="P18">
            <v>0</v>
          </cell>
          <cell r="Q18">
            <v>0</v>
          </cell>
          <cell r="R18">
            <v>0</v>
          </cell>
        </row>
        <row r="19">
          <cell r="B19" t="str">
            <v>Equipe</v>
          </cell>
          <cell r="C19">
            <v>0</v>
          </cell>
          <cell r="D19">
            <v>0</v>
          </cell>
          <cell r="E19">
            <v>0</v>
          </cell>
          <cell r="F19">
            <v>0</v>
          </cell>
          <cell r="G19">
            <v>0</v>
          </cell>
          <cell r="H19">
            <v>0</v>
          </cell>
          <cell r="I19">
            <v>0</v>
          </cell>
          <cell r="K19" t="str">
            <v>Equipe</v>
          </cell>
          <cell r="L19">
            <v>0</v>
          </cell>
          <cell r="M19">
            <v>0</v>
          </cell>
          <cell r="N19">
            <v>0</v>
          </cell>
          <cell r="O19">
            <v>0</v>
          </cell>
          <cell r="P19">
            <v>0</v>
          </cell>
          <cell r="Q19">
            <v>0</v>
          </cell>
          <cell r="R19">
            <v>0</v>
          </cell>
        </row>
        <row r="20">
          <cell r="B20" t="str">
            <v>Ericsson</v>
          </cell>
          <cell r="C20">
            <v>0</v>
          </cell>
          <cell r="D20">
            <v>20.5</v>
          </cell>
          <cell r="E20">
            <v>13</v>
          </cell>
          <cell r="F20">
            <v>0</v>
          </cell>
          <cell r="G20">
            <v>0</v>
          </cell>
          <cell r="H20">
            <v>115</v>
          </cell>
          <cell r="I20">
            <v>148.5</v>
          </cell>
          <cell r="K20" t="str">
            <v>Ericsson</v>
          </cell>
          <cell r="L20">
            <v>0</v>
          </cell>
          <cell r="M20">
            <v>274</v>
          </cell>
          <cell r="N20">
            <v>103</v>
          </cell>
          <cell r="O20">
            <v>0</v>
          </cell>
          <cell r="P20">
            <v>0</v>
          </cell>
          <cell r="Q20">
            <v>606</v>
          </cell>
          <cell r="R20">
            <v>983</v>
          </cell>
        </row>
        <row r="21">
          <cell r="B21" t="str">
            <v>Extreme</v>
          </cell>
          <cell r="C21">
            <v>0</v>
          </cell>
          <cell r="D21">
            <v>0</v>
          </cell>
          <cell r="E21">
            <v>0</v>
          </cell>
          <cell r="F21">
            <v>0</v>
          </cell>
          <cell r="G21">
            <v>0</v>
          </cell>
          <cell r="H21">
            <v>0</v>
          </cell>
          <cell r="I21">
            <v>0</v>
          </cell>
          <cell r="K21" t="str">
            <v>Extreme</v>
          </cell>
          <cell r="L21">
            <v>0</v>
          </cell>
          <cell r="M21">
            <v>0</v>
          </cell>
          <cell r="N21">
            <v>0</v>
          </cell>
          <cell r="O21">
            <v>0</v>
          </cell>
          <cell r="P21">
            <v>0</v>
          </cell>
          <cell r="Q21">
            <v>0</v>
          </cell>
          <cell r="R21">
            <v>0</v>
          </cell>
        </row>
        <row r="22">
          <cell r="B22" t="str">
            <v>Force10</v>
          </cell>
          <cell r="C22">
            <v>0</v>
          </cell>
          <cell r="D22">
            <v>0</v>
          </cell>
          <cell r="E22">
            <v>0</v>
          </cell>
          <cell r="F22">
            <v>0</v>
          </cell>
          <cell r="G22">
            <v>0</v>
          </cell>
          <cell r="H22">
            <v>0</v>
          </cell>
          <cell r="I22">
            <v>0</v>
          </cell>
          <cell r="K22" t="str">
            <v>Force10</v>
          </cell>
          <cell r="L22">
            <v>0</v>
          </cell>
          <cell r="M22">
            <v>0</v>
          </cell>
          <cell r="N22">
            <v>0</v>
          </cell>
          <cell r="O22">
            <v>0</v>
          </cell>
          <cell r="P22">
            <v>0</v>
          </cell>
          <cell r="Q22">
            <v>0</v>
          </cell>
          <cell r="R22">
            <v>0</v>
          </cell>
        </row>
        <row r="23">
          <cell r="B23" t="str">
            <v>Fujitsu</v>
          </cell>
          <cell r="C23">
            <v>0</v>
          </cell>
          <cell r="D23">
            <v>0</v>
          </cell>
          <cell r="E23">
            <v>0</v>
          </cell>
          <cell r="F23">
            <v>0</v>
          </cell>
          <cell r="G23">
            <v>0</v>
          </cell>
          <cell r="H23">
            <v>0</v>
          </cell>
          <cell r="I23">
            <v>0</v>
          </cell>
          <cell r="K23" t="str">
            <v>Fujitsu</v>
          </cell>
          <cell r="L23">
            <v>0</v>
          </cell>
          <cell r="M23">
            <v>0</v>
          </cell>
          <cell r="N23">
            <v>0</v>
          </cell>
          <cell r="O23">
            <v>0</v>
          </cell>
          <cell r="P23">
            <v>0</v>
          </cell>
          <cell r="Q23">
            <v>0</v>
          </cell>
          <cell r="R23">
            <v>0</v>
          </cell>
        </row>
        <row r="24">
          <cell r="B24" t="str">
            <v>Hammerhead Systems</v>
          </cell>
          <cell r="C24">
            <v>0</v>
          </cell>
          <cell r="D24">
            <v>0</v>
          </cell>
          <cell r="E24">
            <v>0</v>
          </cell>
          <cell r="F24">
            <v>0</v>
          </cell>
          <cell r="G24">
            <v>0</v>
          </cell>
          <cell r="H24">
            <v>0</v>
          </cell>
          <cell r="I24">
            <v>0</v>
          </cell>
          <cell r="K24" t="str">
            <v>Hammerhead Systems</v>
          </cell>
          <cell r="L24">
            <v>0</v>
          </cell>
          <cell r="M24">
            <v>0</v>
          </cell>
          <cell r="N24">
            <v>0</v>
          </cell>
          <cell r="O24">
            <v>0</v>
          </cell>
          <cell r="P24">
            <v>0</v>
          </cell>
          <cell r="Q24">
            <v>0</v>
          </cell>
          <cell r="R24">
            <v>0</v>
          </cell>
        </row>
        <row r="25">
          <cell r="B25" t="str">
            <v>Hitachi</v>
          </cell>
          <cell r="C25">
            <v>0</v>
          </cell>
          <cell r="D25">
            <v>0</v>
          </cell>
          <cell r="E25">
            <v>0</v>
          </cell>
          <cell r="F25">
            <v>0</v>
          </cell>
          <cell r="G25">
            <v>0</v>
          </cell>
          <cell r="H25">
            <v>0</v>
          </cell>
          <cell r="I25">
            <v>0</v>
          </cell>
          <cell r="K25" t="str">
            <v>Hitachi</v>
          </cell>
          <cell r="L25">
            <v>0</v>
          </cell>
          <cell r="M25">
            <v>0</v>
          </cell>
          <cell r="N25">
            <v>0</v>
          </cell>
          <cell r="O25">
            <v>0</v>
          </cell>
          <cell r="P25">
            <v>0</v>
          </cell>
          <cell r="Q25">
            <v>0</v>
          </cell>
          <cell r="R25">
            <v>0</v>
          </cell>
        </row>
        <row r="26">
          <cell r="B26" t="str">
            <v>Hitachi Cable</v>
          </cell>
          <cell r="C26">
            <v>0</v>
          </cell>
          <cell r="D26">
            <v>0</v>
          </cell>
          <cell r="E26">
            <v>0</v>
          </cell>
          <cell r="F26">
            <v>0</v>
          </cell>
          <cell r="G26">
            <v>0</v>
          </cell>
          <cell r="H26">
            <v>0</v>
          </cell>
          <cell r="I26">
            <v>0</v>
          </cell>
          <cell r="K26" t="str">
            <v>Hitachi Cable</v>
          </cell>
          <cell r="L26">
            <v>0</v>
          </cell>
          <cell r="M26">
            <v>0</v>
          </cell>
          <cell r="N26">
            <v>0</v>
          </cell>
          <cell r="O26">
            <v>0</v>
          </cell>
          <cell r="P26">
            <v>0</v>
          </cell>
          <cell r="Q26">
            <v>0</v>
          </cell>
          <cell r="R26">
            <v>0</v>
          </cell>
        </row>
        <row r="27">
          <cell r="B27" t="str">
            <v>Huawei</v>
          </cell>
          <cell r="C27">
            <v>0</v>
          </cell>
          <cell r="D27">
            <v>0</v>
          </cell>
          <cell r="E27">
            <v>0</v>
          </cell>
          <cell r="F27">
            <v>0</v>
          </cell>
          <cell r="G27">
            <v>0</v>
          </cell>
          <cell r="H27">
            <v>0</v>
          </cell>
          <cell r="I27">
            <v>0</v>
          </cell>
          <cell r="K27" t="str">
            <v>Huawei</v>
          </cell>
          <cell r="L27">
            <v>0</v>
          </cell>
          <cell r="M27">
            <v>0</v>
          </cell>
          <cell r="N27">
            <v>0</v>
          </cell>
          <cell r="O27">
            <v>0</v>
          </cell>
          <cell r="P27">
            <v>0</v>
          </cell>
          <cell r="Q27">
            <v>0</v>
          </cell>
          <cell r="R27">
            <v>0</v>
          </cell>
        </row>
        <row r="28">
          <cell r="B28" t="str">
            <v>Hyperchip</v>
          </cell>
          <cell r="C28">
            <v>0</v>
          </cell>
          <cell r="D28">
            <v>0</v>
          </cell>
          <cell r="E28">
            <v>0</v>
          </cell>
          <cell r="F28">
            <v>0</v>
          </cell>
          <cell r="G28">
            <v>0</v>
          </cell>
          <cell r="H28">
            <v>0</v>
          </cell>
          <cell r="I28">
            <v>0</v>
          </cell>
          <cell r="K28" t="str">
            <v>Hyperchip</v>
          </cell>
          <cell r="L28">
            <v>0</v>
          </cell>
          <cell r="M28">
            <v>0</v>
          </cell>
          <cell r="N28">
            <v>0</v>
          </cell>
          <cell r="O28">
            <v>0</v>
          </cell>
          <cell r="P28">
            <v>0</v>
          </cell>
          <cell r="Q28">
            <v>0</v>
          </cell>
          <cell r="R28">
            <v>0</v>
          </cell>
        </row>
        <row r="29">
          <cell r="B29" t="str">
            <v>Juniper</v>
          </cell>
          <cell r="C29">
            <v>15.1</v>
          </cell>
          <cell r="D29">
            <v>27</v>
          </cell>
          <cell r="E29">
            <v>12</v>
          </cell>
          <cell r="F29">
            <v>0</v>
          </cell>
          <cell r="G29">
            <v>0</v>
          </cell>
          <cell r="H29">
            <v>0</v>
          </cell>
          <cell r="I29">
            <v>54.1</v>
          </cell>
          <cell r="K29" t="str">
            <v>Juniper</v>
          </cell>
          <cell r="L29">
            <v>109</v>
          </cell>
          <cell r="M29">
            <v>318</v>
          </cell>
          <cell r="N29">
            <v>122</v>
          </cell>
          <cell r="O29">
            <v>0</v>
          </cell>
          <cell r="P29">
            <v>0</v>
          </cell>
          <cell r="Q29">
            <v>0</v>
          </cell>
          <cell r="R29">
            <v>549</v>
          </cell>
        </row>
        <row r="30">
          <cell r="B30" t="str">
            <v>Laurel Networks</v>
          </cell>
          <cell r="C30">
            <v>0</v>
          </cell>
          <cell r="D30">
            <v>0</v>
          </cell>
          <cell r="E30">
            <v>0</v>
          </cell>
          <cell r="F30">
            <v>0</v>
          </cell>
          <cell r="G30">
            <v>0</v>
          </cell>
          <cell r="H30">
            <v>0</v>
          </cell>
          <cell r="I30">
            <v>0</v>
          </cell>
          <cell r="K30" t="str">
            <v>Laurel Networks</v>
          </cell>
          <cell r="L30">
            <v>0</v>
          </cell>
          <cell r="M30">
            <v>0</v>
          </cell>
          <cell r="N30">
            <v>0</v>
          </cell>
          <cell r="O30">
            <v>0</v>
          </cell>
          <cell r="P30">
            <v>0</v>
          </cell>
          <cell r="Q30">
            <v>0</v>
          </cell>
          <cell r="R30">
            <v>0</v>
          </cell>
        </row>
        <row r="31">
          <cell r="B31" t="str">
            <v>Lucent</v>
          </cell>
          <cell r="C31">
            <v>0</v>
          </cell>
          <cell r="D31">
            <v>0</v>
          </cell>
          <cell r="E31">
            <v>0</v>
          </cell>
          <cell r="F31">
            <v>0</v>
          </cell>
          <cell r="G31">
            <v>0</v>
          </cell>
          <cell r="H31">
            <v>0</v>
          </cell>
          <cell r="I31">
            <v>0</v>
          </cell>
          <cell r="K31" t="str">
            <v>Lucent</v>
          </cell>
          <cell r="L31">
            <v>0</v>
          </cell>
          <cell r="M31">
            <v>0</v>
          </cell>
          <cell r="N31">
            <v>0</v>
          </cell>
          <cell r="O31">
            <v>0</v>
          </cell>
          <cell r="P31">
            <v>0</v>
          </cell>
          <cell r="Q31">
            <v>0</v>
          </cell>
          <cell r="R31">
            <v>0</v>
          </cell>
        </row>
        <row r="32">
          <cell r="B32" t="str">
            <v>NEC</v>
          </cell>
          <cell r="C32">
            <v>0</v>
          </cell>
          <cell r="D32">
            <v>0</v>
          </cell>
          <cell r="E32">
            <v>0</v>
          </cell>
          <cell r="F32">
            <v>0</v>
          </cell>
          <cell r="G32">
            <v>0</v>
          </cell>
          <cell r="H32">
            <v>0</v>
          </cell>
          <cell r="I32">
            <v>0</v>
          </cell>
          <cell r="K32" t="str">
            <v>NEC</v>
          </cell>
          <cell r="L32">
            <v>0</v>
          </cell>
          <cell r="M32">
            <v>0</v>
          </cell>
          <cell r="N32">
            <v>0</v>
          </cell>
          <cell r="O32">
            <v>0</v>
          </cell>
          <cell r="P32">
            <v>0</v>
          </cell>
          <cell r="Q32">
            <v>0</v>
          </cell>
          <cell r="R32">
            <v>0</v>
          </cell>
        </row>
        <row r="33">
          <cell r="B33" t="str">
            <v>Nokia Siemens Networks</v>
          </cell>
          <cell r="C33">
            <v>0</v>
          </cell>
          <cell r="D33">
            <v>0</v>
          </cell>
          <cell r="E33">
            <v>0</v>
          </cell>
          <cell r="F33">
            <v>0</v>
          </cell>
          <cell r="G33">
            <v>0</v>
          </cell>
          <cell r="H33">
            <v>0</v>
          </cell>
          <cell r="I33">
            <v>0</v>
          </cell>
          <cell r="K33" t="str">
            <v>Nokia Siemens Networks</v>
          </cell>
          <cell r="L33">
            <v>0</v>
          </cell>
          <cell r="M33">
            <v>0</v>
          </cell>
          <cell r="N33">
            <v>0</v>
          </cell>
          <cell r="O33">
            <v>0</v>
          </cell>
          <cell r="P33">
            <v>0</v>
          </cell>
          <cell r="Q33">
            <v>0</v>
          </cell>
          <cell r="R33">
            <v>0</v>
          </cell>
        </row>
        <row r="34">
          <cell r="B34" t="str">
            <v>Nortel</v>
          </cell>
          <cell r="C34">
            <v>0</v>
          </cell>
          <cell r="D34">
            <v>0</v>
          </cell>
          <cell r="E34">
            <v>12</v>
          </cell>
          <cell r="F34">
            <v>0</v>
          </cell>
          <cell r="G34">
            <v>0</v>
          </cell>
          <cell r="H34">
            <v>113</v>
          </cell>
          <cell r="I34">
            <v>125</v>
          </cell>
          <cell r="K34" t="str">
            <v>Nortel</v>
          </cell>
          <cell r="L34">
            <v>0</v>
          </cell>
          <cell r="M34">
            <v>0</v>
          </cell>
          <cell r="N34">
            <v>32</v>
          </cell>
          <cell r="O34">
            <v>0</v>
          </cell>
          <cell r="P34">
            <v>0</v>
          </cell>
          <cell r="Q34">
            <v>563</v>
          </cell>
          <cell r="R34">
            <v>595</v>
          </cell>
        </row>
        <row r="35">
          <cell r="B35" t="str">
            <v>Procket</v>
          </cell>
          <cell r="C35">
            <v>0</v>
          </cell>
          <cell r="D35">
            <v>0</v>
          </cell>
          <cell r="E35">
            <v>0</v>
          </cell>
          <cell r="F35">
            <v>0</v>
          </cell>
          <cell r="G35">
            <v>0</v>
          </cell>
          <cell r="H35">
            <v>0</v>
          </cell>
          <cell r="I35">
            <v>0</v>
          </cell>
          <cell r="K35" t="str">
            <v>Procket</v>
          </cell>
          <cell r="L35">
            <v>0</v>
          </cell>
          <cell r="M35">
            <v>0</v>
          </cell>
          <cell r="N35">
            <v>0</v>
          </cell>
          <cell r="O35">
            <v>0</v>
          </cell>
          <cell r="P35">
            <v>0</v>
          </cell>
          <cell r="Q35">
            <v>0</v>
          </cell>
          <cell r="R35">
            <v>0</v>
          </cell>
        </row>
        <row r="36">
          <cell r="B36" t="str">
            <v>Quarry</v>
          </cell>
          <cell r="C36">
            <v>0</v>
          </cell>
          <cell r="D36">
            <v>0</v>
          </cell>
          <cell r="E36">
            <v>0</v>
          </cell>
          <cell r="F36">
            <v>0</v>
          </cell>
          <cell r="G36">
            <v>0</v>
          </cell>
          <cell r="H36">
            <v>0</v>
          </cell>
          <cell r="I36">
            <v>0</v>
          </cell>
          <cell r="K36" t="str">
            <v>Quarry</v>
          </cell>
          <cell r="L36">
            <v>0</v>
          </cell>
          <cell r="M36">
            <v>0</v>
          </cell>
          <cell r="N36">
            <v>0</v>
          </cell>
          <cell r="O36">
            <v>0</v>
          </cell>
          <cell r="P36">
            <v>0</v>
          </cell>
          <cell r="Q36">
            <v>0</v>
          </cell>
          <cell r="R36">
            <v>0</v>
          </cell>
        </row>
        <row r="37">
          <cell r="B37" t="str">
            <v>Redback</v>
          </cell>
          <cell r="C37">
            <v>0</v>
          </cell>
          <cell r="D37">
            <v>0</v>
          </cell>
          <cell r="E37">
            <v>0</v>
          </cell>
          <cell r="F37">
            <v>0</v>
          </cell>
          <cell r="G37">
            <v>0</v>
          </cell>
          <cell r="H37">
            <v>0</v>
          </cell>
          <cell r="I37">
            <v>0</v>
          </cell>
          <cell r="K37" t="str">
            <v>Redback</v>
          </cell>
          <cell r="L37">
            <v>0</v>
          </cell>
          <cell r="M37">
            <v>0</v>
          </cell>
          <cell r="N37">
            <v>0</v>
          </cell>
          <cell r="O37">
            <v>0</v>
          </cell>
          <cell r="P37">
            <v>0</v>
          </cell>
          <cell r="Q37">
            <v>0</v>
          </cell>
          <cell r="R37">
            <v>0</v>
          </cell>
        </row>
        <row r="38">
          <cell r="B38" t="str">
            <v>Riverstone</v>
          </cell>
          <cell r="C38">
            <v>0</v>
          </cell>
          <cell r="D38">
            <v>0</v>
          </cell>
          <cell r="E38">
            <v>0</v>
          </cell>
          <cell r="F38">
            <v>0</v>
          </cell>
          <cell r="G38">
            <v>0</v>
          </cell>
          <cell r="H38">
            <v>0</v>
          </cell>
          <cell r="I38">
            <v>0</v>
          </cell>
          <cell r="K38" t="str">
            <v>Riverstone</v>
          </cell>
          <cell r="L38">
            <v>0</v>
          </cell>
          <cell r="M38">
            <v>0</v>
          </cell>
          <cell r="N38">
            <v>0</v>
          </cell>
          <cell r="O38">
            <v>0</v>
          </cell>
          <cell r="P38">
            <v>0</v>
          </cell>
          <cell r="Q38">
            <v>0</v>
          </cell>
          <cell r="R38">
            <v>0</v>
          </cell>
        </row>
        <row r="39">
          <cell r="B39" t="str">
            <v>Tellabs</v>
          </cell>
          <cell r="C39">
            <v>0</v>
          </cell>
          <cell r="D39">
            <v>0</v>
          </cell>
          <cell r="E39">
            <v>0</v>
          </cell>
          <cell r="F39">
            <v>0</v>
          </cell>
          <cell r="G39">
            <v>0</v>
          </cell>
          <cell r="H39">
            <v>0</v>
          </cell>
          <cell r="I39">
            <v>0</v>
          </cell>
          <cell r="K39" t="str">
            <v>Tellabs</v>
          </cell>
          <cell r="L39">
            <v>0</v>
          </cell>
          <cell r="M39">
            <v>0</v>
          </cell>
          <cell r="N39">
            <v>0</v>
          </cell>
          <cell r="O39">
            <v>0</v>
          </cell>
          <cell r="P39">
            <v>0</v>
          </cell>
          <cell r="Q39">
            <v>0</v>
          </cell>
          <cell r="R39">
            <v>0</v>
          </cell>
        </row>
        <row r="40">
          <cell r="B40" t="str">
            <v>ZTE</v>
          </cell>
          <cell r="C40">
            <v>0</v>
          </cell>
          <cell r="D40">
            <v>0</v>
          </cell>
          <cell r="E40">
            <v>0</v>
          </cell>
          <cell r="F40">
            <v>0</v>
          </cell>
          <cell r="G40">
            <v>0</v>
          </cell>
          <cell r="H40">
            <v>0</v>
          </cell>
          <cell r="I40">
            <v>0</v>
          </cell>
          <cell r="K40" t="str">
            <v>ZTE</v>
          </cell>
          <cell r="L40">
            <v>0</v>
          </cell>
          <cell r="M40">
            <v>0</v>
          </cell>
          <cell r="N40">
            <v>0</v>
          </cell>
          <cell r="O40">
            <v>0</v>
          </cell>
          <cell r="P40">
            <v>0</v>
          </cell>
          <cell r="Q40">
            <v>0</v>
          </cell>
          <cell r="R40">
            <v>0</v>
          </cell>
        </row>
        <row r="41">
          <cell r="B41" t="str">
            <v>Other</v>
          </cell>
          <cell r="C41">
            <v>0</v>
          </cell>
          <cell r="D41">
            <v>0</v>
          </cell>
          <cell r="E41">
            <v>0</v>
          </cell>
          <cell r="F41">
            <v>0</v>
          </cell>
          <cell r="G41">
            <v>0</v>
          </cell>
          <cell r="H41">
            <v>0</v>
          </cell>
          <cell r="I41">
            <v>0</v>
          </cell>
          <cell r="K41" t="str">
            <v>Other</v>
          </cell>
          <cell r="L41">
            <v>0</v>
          </cell>
          <cell r="M41">
            <v>0</v>
          </cell>
          <cell r="N41">
            <v>0</v>
          </cell>
          <cell r="O41">
            <v>0</v>
          </cell>
          <cell r="P41">
            <v>0</v>
          </cell>
          <cell r="Q41">
            <v>0</v>
          </cell>
          <cell r="R41">
            <v>0</v>
          </cell>
        </row>
        <row r="42">
          <cell r="B42" t="str">
            <v>Total</v>
          </cell>
          <cell r="C42">
            <v>113.39999999999999</v>
          </cell>
          <cell r="D42">
            <v>189.5</v>
          </cell>
          <cell r="E42">
            <v>57.1</v>
          </cell>
          <cell r="F42">
            <v>0</v>
          </cell>
          <cell r="G42">
            <v>0</v>
          </cell>
          <cell r="H42">
            <v>492.1</v>
          </cell>
          <cell r="I42">
            <v>852.10000000000014</v>
          </cell>
          <cell r="K42" t="str">
            <v>Total</v>
          </cell>
          <cell r="L42">
            <v>328</v>
          </cell>
          <cell r="M42">
            <v>3998</v>
          </cell>
          <cell r="N42">
            <v>795</v>
          </cell>
          <cell r="O42">
            <v>0</v>
          </cell>
          <cell r="P42">
            <v>0</v>
          </cell>
          <cell r="Q42">
            <v>3416</v>
          </cell>
          <cell r="R42">
            <v>8537</v>
          </cell>
        </row>
        <row r="45">
          <cell r="B45" t="str">
            <v>Vendor</v>
          </cell>
          <cell r="C45" t="str">
            <v>Core IP/MPLS</v>
          </cell>
          <cell r="D45" t="str">
            <v xml:space="preserve">Edge IP/MPLS </v>
          </cell>
          <cell r="E45" t="str">
            <v>Subscriber Service Router</v>
          </cell>
          <cell r="F45" t="str">
            <v>BRAS</v>
          </cell>
          <cell r="G45" t="str">
            <v>IP/Ethernet</v>
          </cell>
          <cell r="H45" t="str">
            <v>ATM/MPLS</v>
          </cell>
          <cell r="I45" t="str">
            <v>Total IPS</v>
          </cell>
          <cell r="K45" t="str">
            <v>Vendor</v>
          </cell>
          <cell r="L45" t="str">
            <v>Core IP/MPLS</v>
          </cell>
          <cell r="M45" t="str">
            <v>Edge IP/MPLS</v>
          </cell>
          <cell r="N45" t="str">
            <v>Subscriber Service Router</v>
          </cell>
          <cell r="O45" t="str">
            <v>BRAS</v>
          </cell>
          <cell r="P45" t="str">
            <v>IP/Ethernet</v>
          </cell>
          <cell r="Q45" t="str">
            <v>ATM/MPLS</v>
          </cell>
          <cell r="R45" t="str">
            <v>Total IPS</v>
          </cell>
        </row>
        <row r="46">
          <cell r="B46" t="str">
            <v>Alaxala Networks</v>
          </cell>
          <cell r="I46">
            <v>0</v>
          </cell>
          <cell r="K46" t="str">
            <v>Alaxala Networks</v>
          </cell>
          <cell r="R46">
            <v>0</v>
          </cell>
        </row>
        <row r="47">
          <cell r="B47" t="str">
            <v>Alcatel-Lucent</v>
          </cell>
          <cell r="C47">
            <v>0</v>
          </cell>
          <cell r="D47">
            <v>0</v>
          </cell>
          <cell r="E47">
            <v>1</v>
          </cell>
          <cell r="F47">
            <v>0</v>
          </cell>
          <cell r="G47">
            <v>0</v>
          </cell>
          <cell r="H47">
            <v>115</v>
          </cell>
          <cell r="I47">
            <v>116</v>
          </cell>
          <cell r="K47" t="str">
            <v>Alcatel-Lucent</v>
          </cell>
          <cell r="L47">
            <v>0</v>
          </cell>
          <cell r="M47">
            <v>0</v>
          </cell>
          <cell r="N47">
            <v>9</v>
          </cell>
          <cell r="O47">
            <v>0</v>
          </cell>
          <cell r="P47">
            <v>0</v>
          </cell>
          <cell r="Q47">
            <v>930</v>
          </cell>
          <cell r="R47">
            <v>939</v>
          </cell>
        </row>
        <row r="48">
          <cell r="B48" t="str">
            <v>Atrica</v>
          </cell>
          <cell r="I48">
            <v>0</v>
          </cell>
          <cell r="K48" t="str">
            <v>Atrica</v>
          </cell>
          <cell r="R48">
            <v>0</v>
          </cell>
        </row>
        <row r="49">
          <cell r="B49" t="str">
            <v>Avici</v>
          </cell>
          <cell r="C49">
            <v>0.4</v>
          </cell>
          <cell r="D49">
            <v>0</v>
          </cell>
          <cell r="E49">
            <v>0</v>
          </cell>
          <cell r="F49">
            <v>0</v>
          </cell>
          <cell r="G49">
            <v>0</v>
          </cell>
          <cell r="H49">
            <v>0</v>
          </cell>
          <cell r="I49">
            <v>0.4</v>
          </cell>
          <cell r="K49" t="str">
            <v>Avici</v>
          </cell>
          <cell r="L49">
            <v>1</v>
          </cell>
          <cell r="M49">
            <v>0</v>
          </cell>
          <cell r="N49">
            <v>0</v>
          </cell>
          <cell r="O49">
            <v>0</v>
          </cell>
          <cell r="P49">
            <v>0</v>
          </cell>
          <cell r="Q49">
            <v>0</v>
          </cell>
          <cell r="R49">
            <v>1</v>
          </cell>
        </row>
        <row r="50">
          <cell r="B50" t="str">
            <v>Brocade</v>
          </cell>
          <cell r="C50">
            <v>0</v>
          </cell>
          <cell r="D50">
            <v>0</v>
          </cell>
          <cell r="E50">
            <v>0</v>
          </cell>
          <cell r="F50">
            <v>0</v>
          </cell>
          <cell r="G50">
            <v>0</v>
          </cell>
          <cell r="H50">
            <v>0</v>
          </cell>
          <cell r="I50">
            <v>0</v>
          </cell>
          <cell r="K50" t="str">
            <v>Brocade</v>
          </cell>
          <cell r="L50">
            <v>0</v>
          </cell>
          <cell r="M50">
            <v>0</v>
          </cell>
          <cell r="N50">
            <v>0</v>
          </cell>
          <cell r="O50">
            <v>0</v>
          </cell>
          <cell r="P50">
            <v>0</v>
          </cell>
          <cell r="Q50">
            <v>0</v>
          </cell>
          <cell r="R50">
            <v>0</v>
          </cell>
        </row>
        <row r="51">
          <cell r="B51" t="str">
            <v>Caspian</v>
          </cell>
          <cell r="C51">
            <v>0</v>
          </cell>
          <cell r="D51">
            <v>0</v>
          </cell>
          <cell r="E51">
            <v>0</v>
          </cell>
          <cell r="F51">
            <v>0</v>
          </cell>
          <cell r="G51">
            <v>0</v>
          </cell>
          <cell r="H51">
            <v>0</v>
          </cell>
          <cell r="I51">
            <v>0</v>
          </cell>
          <cell r="K51" t="str">
            <v>Caspian</v>
          </cell>
          <cell r="L51">
            <v>0</v>
          </cell>
          <cell r="M51">
            <v>0</v>
          </cell>
          <cell r="N51">
            <v>0</v>
          </cell>
          <cell r="O51">
            <v>0</v>
          </cell>
          <cell r="P51">
            <v>0</v>
          </cell>
          <cell r="Q51">
            <v>0</v>
          </cell>
          <cell r="R51">
            <v>0</v>
          </cell>
        </row>
        <row r="52">
          <cell r="B52" t="str">
            <v>Chiaro</v>
          </cell>
          <cell r="C52">
            <v>0</v>
          </cell>
          <cell r="D52">
            <v>0</v>
          </cell>
          <cell r="E52">
            <v>0</v>
          </cell>
          <cell r="F52">
            <v>0</v>
          </cell>
          <cell r="G52">
            <v>0</v>
          </cell>
          <cell r="H52">
            <v>0</v>
          </cell>
          <cell r="I52">
            <v>0</v>
          </cell>
          <cell r="K52" t="str">
            <v>Chiaro</v>
          </cell>
          <cell r="L52">
            <v>0</v>
          </cell>
          <cell r="M52">
            <v>0</v>
          </cell>
          <cell r="N52">
            <v>0</v>
          </cell>
          <cell r="O52">
            <v>0</v>
          </cell>
          <cell r="P52">
            <v>0</v>
          </cell>
          <cell r="Q52">
            <v>0</v>
          </cell>
          <cell r="R52">
            <v>0</v>
          </cell>
        </row>
        <row r="53">
          <cell r="B53" t="str">
            <v>Ciena</v>
          </cell>
          <cell r="C53">
            <v>0</v>
          </cell>
          <cell r="D53">
            <v>0</v>
          </cell>
          <cell r="E53">
            <v>0</v>
          </cell>
          <cell r="F53">
            <v>0</v>
          </cell>
          <cell r="G53">
            <v>0</v>
          </cell>
          <cell r="H53">
            <v>0</v>
          </cell>
          <cell r="I53">
            <v>0</v>
          </cell>
          <cell r="K53" t="str">
            <v>Ciena</v>
          </cell>
          <cell r="L53">
            <v>0</v>
          </cell>
          <cell r="M53">
            <v>0</v>
          </cell>
          <cell r="N53">
            <v>0</v>
          </cell>
          <cell r="O53">
            <v>0</v>
          </cell>
          <cell r="P53">
            <v>0</v>
          </cell>
          <cell r="Q53">
            <v>0</v>
          </cell>
          <cell r="R53">
            <v>0</v>
          </cell>
        </row>
        <row r="54">
          <cell r="B54" t="str">
            <v>Cisco</v>
          </cell>
          <cell r="C54">
            <v>76</v>
          </cell>
          <cell r="D54">
            <v>80</v>
          </cell>
          <cell r="E54">
            <v>6</v>
          </cell>
          <cell r="F54">
            <v>0</v>
          </cell>
          <cell r="G54">
            <v>0</v>
          </cell>
          <cell r="H54">
            <v>47</v>
          </cell>
          <cell r="I54">
            <v>209</v>
          </cell>
          <cell r="K54" t="str">
            <v>Cisco</v>
          </cell>
          <cell r="L54">
            <v>170</v>
          </cell>
          <cell r="M54">
            <v>1946</v>
          </cell>
          <cell r="N54">
            <v>206</v>
          </cell>
          <cell r="O54">
            <v>0</v>
          </cell>
          <cell r="P54">
            <v>0</v>
          </cell>
          <cell r="Q54">
            <v>408</v>
          </cell>
          <cell r="R54">
            <v>2730</v>
          </cell>
        </row>
        <row r="55">
          <cell r="B55" t="str">
            <v>Cosine</v>
          </cell>
          <cell r="C55">
            <v>0</v>
          </cell>
          <cell r="D55">
            <v>0</v>
          </cell>
          <cell r="E55">
            <v>2.5</v>
          </cell>
          <cell r="F55">
            <v>0</v>
          </cell>
          <cell r="G55">
            <v>0</v>
          </cell>
          <cell r="H55">
            <v>0</v>
          </cell>
          <cell r="I55">
            <v>2.5</v>
          </cell>
          <cell r="K55" t="str">
            <v>Cosine</v>
          </cell>
          <cell r="L55">
            <v>0</v>
          </cell>
          <cell r="M55">
            <v>0</v>
          </cell>
          <cell r="N55">
            <v>10</v>
          </cell>
          <cell r="O55">
            <v>0</v>
          </cell>
          <cell r="P55">
            <v>0</v>
          </cell>
          <cell r="Q55">
            <v>0</v>
          </cell>
          <cell r="R55">
            <v>10</v>
          </cell>
        </row>
        <row r="56">
          <cell r="B56" t="str">
            <v>ECI Telecom</v>
          </cell>
          <cell r="C56">
            <v>0</v>
          </cell>
          <cell r="D56">
            <v>0</v>
          </cell>
          <cell r="E56">
            <v>0</v>
          </cell>
          <cell r="F56">
            <v>0</v>
          </cell>
          <cell r="G56">
            <v>0</v>
          </cell>
          <cell r="H56">
            <v>0</v>
          </cell>
          <cell r="I56">
            <v>0</v>
          </cell>
          <cell r="K56" t="str">
            <v>ECI Telecom</v>
          </cell>
          <cell r="L56">
            <v>0</v>
          </cell>
          <cell r="M56">
            <v>0</v>
          </cell>
          <cell r="N56">
            <v>0</v>
          </cell>
          <cell r="O56">
            <v>0</v>
          </cell>
          <cell r="P56">
            <v>0</v>
          </cell>
          <cell r="Q56">
            <v>0</v>
          </cell>
          <cell r="R56">
            <v>0</v>
          </cell>
        </row>
        <row r="57">
          <cell r="B57" t="str">
            <v>Equipe</v>
          </cell>
          <cell r="C57">
            <v>0</v>
          </cell>
          <cell r="D57">
            <v>0</v>
          </cell>
          <cell r="E57">
            <v>0</v>
          </cell>
          <cell r="F57">
            <v>0</v>
          </cell>
          <cell r="G57">
            <v>0</v>
          </cell>
          <cell r="H57">
            <v>0</v>
          </cell>
          <cell r="I57">
            <v>0</v>
          </cell>
          <cell r="K57" t="str">
            <v>Equipe</v>
          </cell>
          <cell r="L57">
            <v>0</v>
          </cell>
          <cell r="M57">
            <v>0</v>
          </cell>
          <cell r="N57">
            <v>0</v>
          </cell>
          <cell r="O57">
            <v>0</v>
          </cell>
          <cell r="P57">
            <v>0</v>
          </cell>
          <cell r="Q57">
            <v>0</v>
          </cell>
          <cell r="R57">
            <v>0</v>
          </cell>
        </row>
        <row r="58">
          <cell r="B58" t="str">
            <v>Ericsson</v>
          </cell>
          <cell r="C58">
            <v>0</v>
          </cell>
          <cell r="D58">
            <v>22.6</v>
          </cell>
          <cell r="E58">
            <v>9</v>
          </cell>
          <cell r="F58">
            <v>0</v>
          </cell>
          <cell r="G58">
            <v>0</v>
          </cell>
          <cell r="H58">
            <v>99</v>
          </cell>
          <cell r="I58">
            <v>130.6</v>
          </cell>
          <cell r="K58" t="str">
            <v>Ericsson</v>
          </cell>
          <cell r="L58">
            <v>0</v>
          </cell>
          <cell r="M58">
            <v>302</v>
          </cell>
          <cell r="N58">
            <v>72</v>
          </cell>
          <cell r="O58">
            <v>0</v>
          </cell>
          <cell r="P58">
            <v>0</v>
          </cell>
          <cell r="Q58">
            <v>514</v>
          </cell>
          <cell r="R58">
            <v>888</v>
          </cell>
        </row>
        <row r="59">
          <cell r="B59" t="str">
            <v>Extreme</v>
          </cell>
          <cell r="C59">
            <v>0</v>
          </cell>
          <cell r="D59">
            <v>0</v>
          </cell>
          <cell r="E59">
            <v>0</v>
          </cell>
          <cell r="F59">
            <v>0</v>
          </cell>
          <cell r="G59">
            <v>0</v>
          </cell>
          <cell r="H59">
            <v>0</v>
          </cell>
          <cell r="I59">
            <v>0</v>
          </cell>
          <cell r="K59" t="str">
            <v>Extreme</v>
          </cell>
          <cell r="L59">
            <v>0</v>
          </cell>
          <cell r="M59">
            <v>0</v>
          </cell>
          <cell r="N59">
            <v>0</v>
          </cell>
          <cell r="O59">
            <v>0</v>
          </cell>
          <cell r="P59">
            <v>0</v>
          </cell>
          <cell r="Q59">
            <v>0</v>
          </cell>
          <cell r="R59">
            <v>0</v>
          </cell>
        </row>
        <row r="60">
          <cell r="B60" t="str">
            <v>Force10</v>
          </cell>
          <cell r="C60">
            <v>0</v>
          </cell>
          <cell r="D60">
            <v>0</v>
          </cell>
          <cell r="E60">
            <v>0</v>
          </cell>
          <cell r="F60">
            <v>0</v>
          </cell>
          <cell r="G60">
            <v>0</v>
          </cell>
          <cell r="H60">
            <v>0</v>
          </cell>
          <cell r="I60">
            <v>0</v>
          </cell>
          <cell r="K60" t="str">
            <v>Force10</v>
          </cell>
          <cell r="L60">
            <v>0</v>
          </cell>
          <cell r="M60">
            <v>0</v>
          </cell>
          <cell r="N60">
            <v>0</v>
          </cell>
          <cell r="O60">
            <v>0</v>
          </cell>
          <cell r="P60">
            <v>0</v>
          </cell>
          <cell r="Q60">
            <v>0</v>
          </cell>
          <cell r="R60">
            <v>0</v>
          </cell>
        </row>
        <row r="61">
          <cell r="B61" t="str">
            <v>Fujitsu</v>
          </cell>
          <cell r="C61">
            <v>0</v>
          </cell>
          <cell r="D61">
            <v>0</v>
          </cell>
          <cell r="E61">
            <v>0</v>
          </cell>
          <cell r="F61">
            <v>0</v>
          </cell>
          <cell r="G61">
            <v>0</v>
          </cell>
          <cell r="H61">
            <v>0</v>
          </cell>
          <cell r="I61">
            <v>0</v>
          </cell>
          <cell r="K61" t="str">
            <v>Fujitsu</v>
          </cell>
          <cell r="L61">
            <v>0</v>
          </cell>
          <cell r="M61">
            <v>0</v>
          </cell>
          <cell r="N61">
            <v>0</v>
          </cell>
          <cell r="O61">
            <v>0</v>
          </cell>
          <cell r="P61">
            <v>0</v>
          </cell>
          <cell r="Q61">
            <v>0</v>
          </cell>
          <cell r="R61">
            <v>0</v>
          </cell>
        </row>
        <row r="62">
          <cell r="B62" t="str">
            <v>Hammerhead Systems</v>
          </cell>
          <cell r="C62">
            <v>0</v>
          </cell>
          <cell r="D62">
            <v>0</v>
          </cell>
          <cell r="E62">
            <v>0</v>
          </cell>
          <cell r="F62">
            <v>0</v>
          </cell>
          <cell r="G62">
            <v>0</v>
          </cell>
          <cell r="H62">
            <v>0</v>
          </cell>
          <cell r="I62">
            <v>0</v>
          </cell>
          <cell r="K62" t="str">
            <v>Hammerhead Systems</v>
          </cell>
          <cell r="L62">
            <v>0</v>
          </cell>
          <cell r="M62">
            <v>0</v>
          </cell>
          <cell r="N62">
            <v>0</v>
          </cell>
          <cell r="O62">
            <v>0</v>
          </cell>
          <cell r="P62">
            <v>0</v>
          </cell>
          <cell r="Q62">
            <v>0</v>
          </cell>
          <cell r="R62">
            <v>0</v>
          </cell>
        </row>
        <row r="63">
          <cell r="B63" t="str">
            <v>Hitachi</v>
          </cell>
          <cell r="C63">
            <v>0</v>
          </cell>
          <cell r="D63">
            <v>0</v>
          </cell>
          <cell r="E63">
            <v>0</v>
          </cell>
          <cell r="F63">
            <v>0</v>
          </cell>
          <cell r="G63">
            <v>0</v>
          </cell>
          <cell r="H63">
            <v>0</v>
          </cell>
          <cell r="I63">
            <v>0</v>
          </cell>
          <cell r="K63" t="str">
            <v>Hitachi</v>
          </cell>
          <cell r="L63">
            <v>0</v>
          </cell>
          <cell r="M63">
            <v>0</v>
          </cell>
          <cell r="N63">
            <v>0</v>
          </cell>
          <cell r="O63">
            <v>0</v>
          </cell>
          <cell r="P63">
            <v>0</v>
          </cell>
          <cell r="Q63">
            <v>0</v>
          </cell>
          <cell r="R63">
            <v>0</v>
          </cell>
        </row>
        <row r="64">
          <cell r="B64" t="str">
            <v>Hitachi Cable</v>
          </cell>
          <cell r="C64">
            <v>0</v>
          </cell>
          <cell r="D64">
            <v>0</v>
          </cell>
          <cell r="E64">
            <v>0</v>
          </cell>
          <cell r="F64">
            <v>0</v>
          </cell>
          <cell r="G64">
            <v>0</v>
          </cell>
          <cell r="H64">
            <v>0</v>
          </cell>
          <cell r="I64">
            <v>0</v>
          </cell>
          <cell r="K64" t="str">
            <v>Hitachi Cable</v>
          </cell>
          <cell r="L64">
            <v>0</v>
          </cell>
          <cell r="M64">
            <v>0</v>
          </cell>
          <cell r="N64">
            <v>0</v>
          </cell>
          <cell r="O64">
            <v>0</v>
          </cell>
          <cell r="P64">
            <v>0</v>
          </cell>
          <cell r="Q64">
            <v>0</v>
          </cell>
          <cell r="R64">
            <v>0</v>
          </cell>
        </row>
        <row r="65">
          <cell r="B65" t="str">
            <v>Huawei</v>
          </cell>
          <cell r="C65">
            <v>0</v>
          </cell>
          <cell r="D65">
            <v>0</v>
          </cell>
          <cell r="E65">
            <v>0</v>
          </cell>
          <cell r="F65">
            <v>0</v>
          </cell>
          <cell r="G65">
            <v>0</v>
          </cell>
          <cell r="H65">
            <v>0</v>
          </cell>
          <cell r="I65">
            <v>0</v>
          </cell>
          <cell r="K65" t="str">
            <v>Huawei</v>
          </cell>
          <cell r="L65">
            <v>0</v>
          </cell>
          <cell r="M65">
            <v>0</v>
          </cell>
          <cell r="N65">
            <v>0</v>
          </cell>
          <cell r="O65">
            <v>0</v>
          </cell>
          <cell r="P65">
            <v>0</v>
          </cell>
          <cell r="Q65">
            <v>0</v>
          </cell>
          <cell r="R65">
            <v>0</v>
          </cell>
        </row>
        <row r="66">
          <cell r="B66" t="str">
            <v>Hyperchip</v>
          </cell>
          <cell r="C66">
            <v>0</v>
          </cell>
          <cell r="D66">
            <v>0</v>
          </cell>
          <cell r="E66">
            <v>0</v>
          </cell>
          <cell r="F66">
            <v>0</v>
          </cell>
          <cell r="G66">
            <v>0</v>
          </cell>
          <cell r="H66">
            <v>0</v>
          </cell>
          <cell r="I66">
            <v>0</v>
          </cell>
          <cell r="K66" t="str">
            <v>Hyperchip</v>
          </cell>
          <cell r="L66">
            <v>0</v>
          </cell>
          <cell r="M66">
            <v>0</v>
          </cell>
          <cell r="N66">
            <v>0</v>
          </cell>
          <cell r="O66">
            <v>0</v>
          </cell>
          <cell r="P66">
            <v>0</v>
          </cell>
          <cell r="Q66">
            <v>0</v>
          </cell>
          <cell r="R66">
            <v>0</v>
          </cell>
        </row>
        <row r="67">
          <cell r="B67" t="str">
            <v>Juniper</v>
          </cell>
          <cell r="C67">
            <v>23</v>
          </cell>
          <cell r="D67">
            <v>10</v>
          </cell>
          <cell r="E67">
            <v>15.4</v>
          </cell>
          <cell r="F67">
            <v>0</v>
          </cell>
          <cell r="G67">
            <v>0</v>
          </cell>
          <cell r="H67">
            <v>0</v>
          </cell>
          <cell r="I67">
            <v>48.4</v>
          </cell>
          <cell r="K67" t="str">
            <v>Juniper</v>
          </cell>
          <cell r="L67">
            <v>65</v>
          </cell>
          <cell r="M67">
            <v>117</v>
          </cell>
          <cell r="N67">
            <v>149</v>
          </cell>
          <cell r="O67">
            <v>0</v>
          </cell>
          <cell r="P67">
            <v>0</v>
          </cell>
          <cell r="Q67">
            <v>0</v>
          </cell>
          <cell r="R67">
            <v>331</v>
          </cell>
        </row>
        <row r="68">
          <cell r="B68" t="str">
            <v>Laurel Networks</v>
          </cell>
          <cell r="C68">
            <v>0</v>
          </cell>
          <cell r="D68">
            <v>0</v>
          </cell>
          <cell r="E68">
            <v>0</v>
          </cell>
          <cell r="F68">
            <v>0</v>
          </cell>
          <cell r="G68">
            <v>0</v>
          </cell>
          <cell r="H68">
            <v>0</v>
          </cell>
          <cell r="I68">
            <v>0</v>
          </cell>
          <cell r="K68" t="str">
            <v>Laurel Networks</v>
          </cell>
          <cell r="L68">
            <v>0</v>
          </cell>
          <cell r="M68">
            <v>0</v>
          </cell>
          <cell r="N68">
            <v>0</v>
          </cell>
          <cell r="O68">
            <v>0</v>
          </cell>
          <cell r="P68">
            <v>0</v>
          </cell>
          <cell r="Q68">
            <v>0</v>
          </cell>
          <cell r="R68">
            <v>0</v>
          </cell>
        </row>
        <row r="69">
          <cell r="B69" t="str">
            <v>Lucent</v>
          </cell>
          <cell r="C69">
            <v>0</v>
          </cell>
          <cell r="D69">
            <v>0</v>
          </cell>
          <cell r="E69">
            <v>0</v>
          </cell>
          <cell r="F69">
            <v>0</v>
          </cell>
          <cell r="G69">
            <v>0</v>
          </cell>
          <cell r="H69">
            <v>0</v>
          </cell>
          <cell r="I69">
            <v>0</v>
          </cell>
          <cell r="K69" t="str">
            <v>Lucent</v>
          </cell>
          <cell r="L69">
            <v>0</v>
          </cell>
          <cell r="M69">
            <v>0</v>
          </cell>
          <cell r="N69">
            <v>0</v>
          </cell>
          <cell r="O69">
            <v>0</v>
          </cell>
          <cell r="P69">
            <v>0</v>
          </cell>
          <cell r="Q69">
            <v>0</v>
          </cell>
          <cell r="R69">
            <v>0</v>
          </cell>
        </row>
        <row r="70">
          <cell r="B70" t="str">
            <v>NEC</v>
          </cell>
          <cell r="C70">
            <v>0</v>
          </cell>
          <cell r="D70">
            <v>0</v>
          </cell>
          <cell r="E70">
            <v>0</v>
          </cell>
          <cell r="F70">
            <v>0</v>
          </cell>
          <cell r="G70">
            <v>0</v>
          </cell>
          <cell r="H70">
            <v>0</v>
          </cell>
          <cell r="I70">
            <v>0</v>
          </cell>
          <cell r="K70" t="str">
            <v>NEC</v>
          </cell>
          <cell r="L70">
            <v>0</v>
          </cell>
          <cell r="M70">
            <v>0</v>
          </cell>
          <cell r="N70">
            <v>0</v>
          </cell>
          <cell r="O70">
            <v>0</v>
          </cell>
          <cell r="P70">
            <v>0</v>
          </cell>
          <cell r="Q70">
            <v>0</v>
          </cell>
          <cell r="R70">
            <v>0</v>
          </cell>
        </row>
        <row r="71">
          <cell r="B71" t="str">
            <v>Nokia Siemens Networks</v>
          </cell>
          <cell r="C71">
            <v>0</v>
          </cell>
          <cell r="D71">
            <v>0</v>
          </cell>
          <cell r="E71">
            <v>0</v>
          </cell>
          <cell r="F71">
            <v>0</v>
          </cell>
          <cell r="G71">
            <v>0</v>
          </cell>
          <cell r="H71">
            <v>0</v>
          </cell>
          <cell r="I71">
            <v>0</v>
          </cell>
          <cell r="K71" t="str">
            <v>Nokia Siemens Networks</v>
          </cell>
          <cell r="L71">
            <v>0</v>
          </cell>
          <cell r="M71">
            <v>0</v>
          </cell>
          <cell r="N71">
            <v>0</v>
          </cell>
          <cell r="O71">
            <v>0</v>
          </cell>
          <cell r="P71">
            <v>0</v>
          </cell>
          <cell r="Q71">
            <v>0</v>
          </cell>
          <cell r="R71">
            <v>0</v>
          </cell>
        </row>
        <row r="72">
          <cell r="B72" t="str">
            <v>Nortel</v>
          </cell>
          <cell r="C72">
            <v>0</v>
          </cell>
          <cell r="D72">
            <v>0</v>
          </cell>
          <cell r="E72">
            <v>5.6</v>
          </cell>
          <cell r="F72">
            <v>0</v>
          </cell>
          <cell r="G72">
            <v>0</v>
          </cell>
          <cell r="H72">
            <v>133</v>
          </cell>
          <cell r="I72">
            <v>138.6</v>
          </cell>
          <cell r="K72" t="str">
            <v>Nortel</v>
          </cell>
          <cell r="L72">
            <v>0</v>
          </cell>
          <cell r="M72">
            <v>0</v>
          </cell>
          <cell r="N72">
            <v>22</v>
          </cell>
          <cell r="O72">
            <v>0</v>
          </cell>
          <cell r="P72">
            <v>0</v>
          </cell>
          <cell r="Q72">
            <v>584</v>
          </cell>
          <cell r="R72">
            <v>606</v>
          </cell>
        </row>
        <row r="73">
          <cell r="B73" t="str">
            <v>Procket</v>
          </cell>
          <cell r="C73">
            <v>0</v>
          </cell>
          <cell r="D73">
            <v>0</v>
          </cell>
          <cell r="E73">
            <v>0</v>
          </cell>
          <cell r="F73">
            <v>0</v>
          </cell>
          <cell r="G73">
            <v>0</v>
          </cell>
          <cell r="H73">
            <v>0</v>
          </cell>
          <cell r="I73">
            <v>0</v>
          </cell>
          <cell r="K73" t="str">
            <v>Procket</v>
          </cell>
          <cell r="L73">
            <v>0</v>
          </cell>
          <cell r="M73">
            <v>0</v>
          </cell>
          <cell r="N73">
            <v>0</v>
          </cell>
          <cell r="O73">
            <v>0</v>
          </cell>
          <cell r="P73">
            <v>0</v>
          </cell>
          <cell r="Q73">
            <v>0</v>
          </cell>
          <cell r="R73">
            <v>0</v>
          </cell>
        </row>
        <row r="74">
          <cell r="B74" t="str">
            <v>Quarry</v>
          </cell>
          <cell r="C74">
            <v>0</v>
          </cell>
          <cell r="D74">
            <v>0</v>
          </cell>
          <cell r="E74">
            <v>0</v>
          </cell>
          <cell r="F74">
            <v>0</v>
          </cell>
          <cell r="G74">
            <v>0</v>
          </cell>
          <cell r="H74">
            <v>0</v>
          </cell>
          <cell r="I74">
            <v>0</v>
          </cell>
          <cell r="K74" t="str">
            <v>Quarry</v>
          </cell>
          <cell r="L74">
            <v>0</v>
          </cell>
          <cell r="M74">
            <v>0</v>
          </cell>
          <cell r="N74">
            <v>0</v>
          </cell>
          <cell r="O74">
            <v>0</v>
          </cell>
          <cell r="P74">
            <v>0</v>
          </cell>
          <cell r="Q74">
            <v>0</v>
          </cell>
          <cell r="R74">
            <v>0</v>
          </cell>
        </row>
        <row r="75">
          <cell r="B75" t="str">
            <v>Redback</v>
          </cell>
          <cell r="C75">
            <v>0</v>
          </cell>
          <cell r="D75">
            <v>0</v>
          </cell>
          <cell r="E75">
            <v>0</v>
          </cell>
          <cell r="F75">
            <v>0</v>
          </cell>
          <cell r="G75">
            <v>0</v>
          </cell>
          <cell r="H75">
            <v>0</v>
          </cell>
          <cell r="I75">
            <v>0</v>
          </cell>
          <cell r="K75" t="str">
            <v>Redback</v>
          </cell>
          <cell r="L75">
            <v>0</v>
          </cell>
          <cell r="M75">
            <v>0</v>
          </cell>
          <cell r="N75">
            <v>0</v>
          </cell>
          <cell r="O75">
            <v>0</v>
          </cell>
          <cell r="P75">
            <v>0</v>
          </cell>
          <cell r="Q75">
            <v>0</v>
          </cell>
          <cell r="R75">
            <v>0</v>
          </cell>
        </row>
        <row r="76">
          <cell r="B76" t="str">
            <v>Riverstone</v>
          </cell>
          <cell r="C76">
            <v>0</v>
          </cell>
          <cell r="D76">
            <v>0</v>
          </cell>
          <cell r="E76">
            <v>0</v>
          </cell>
          <cell r="F76">
            <v>0</v>
          </cell>
          <cell r="G76">
            <v>0</v>
          </cell>
          <cell r="H76">
            <v>0</v>
          </cell>
          <cell r="I76">
            <v>0</v>
          </cell>
          <cell r="K76" t="str">
            <v>Riverstone</v>
          </cell>
          <cell r="L76">
            <v>0</v>
          </cell>
          <cell r="M76">
            <v>0</v>
          </cell>
          <cell r="N76">
            <v>0</v>
          </cell>
          <cell r="O76">
            <v>0</v>
          </cell>
          <cell r="P76">
            <v>0</v>
          </cell>
          <cell r="Q76">
            <v>0</v>
          </cell>
          <cell r="R76">
            <v>0</v>
          </cell>
        </row>
        <row r="77">
          <cell r="B77" t="str">
            <v>Tellabs</v>
          </cell>
          <cell r="C77">
            <v>0</v>
          </cell>
          <cell r="D77">
            <v>0</v>
          </cell>
          <cell r="E77">
            <v>0</v>
          </cell>
          <cell r="F77">
            <v>0</v>
          </cell>
          <cell r="G77">
            <v>0</v>
          </cell>
          <cell r="H77">
            <v>0</v>
          </cell>
          <cell r="I77">
            <v>0</v>
          </cell>
          <cell r="K77" t="str">
            <v>Tellabs</v>
          </cell>
          <cell r="L77">
            <v>0</v>
          </cell>
          <cell r="M77">
            <v>0</v>
          </cell>
          <cell r="N77">
            <v>0</v>
          </cell>
          <cell r="O77">
            <v>0</v>
          </cell>
          <cell r="P77">
            <v>0</v>
          </cell>
          <cell r="Q77">
            <v>0</v>
          </cell>
          <cell r="R77">
            <v>0</v>
          </cell>
        </row>
        <row r="78">
          <cell r="B78" t="str">
            <v>ZTE</v>
          </cell>
          <cell r="C78">
            <v>0</v>
          </cell>
          <cell r="D78">
            <v>0</v>
          </cell>
          <cell r="E78">
            <v>0</v>
          </cell>
          <cell r="F78">
            <v>0</v>
          </cell>
          <cell r="G78">
            <v>0</v>
          </cell>
          <cell r="H78">
            <v>0</v>
          </cell>
          <cell r="I78">
            <v>0</v>
          </cell>
          <cell r="K78" t="str">
            <v>ZTE</v>
          </cell>
          <cell r="L78">
            <v>0</v>
          </cell>
          <cell r="M78">
            <v>0</v>
          </cell>
          <cell r="N78">
            <v>0</v>
          </cell>
          <cell r="O78">
            <v>0</v>
          </cell>
          <cell r="P78">
            <v>0</v>
          </cell>
          <cell r="Q78">
            <v>0</v>
          </cell>
          <cell r="R78">
            <v>0</v>
          </cell>
        </row>
        <row r="79">
          <cell r="B79" t="str">
            <v>Other</v>
          </cell>
          <cell r="C79">
            <v>0</v>
          </cell>
          <cell r="D79">
            <v>0</v>
          </cell>
          <cell r="E79">
            <v>0</v>
          </cell>
          <cell r="F79">
            <v>0</v>
          </cell>
          <cell r="G79">
            <v>0</v>
          </cell>
          <cell r="H79">
            <v>0</v>
          </cell>
          <cell r="I79">
            <v>0</v>
          </cell>
          <cell r="K79" t="str">
            <v>Other</v>
          </cell>
          <cell r="L79">
            <v>0</v>
          </cell>
          <cell r="M79">
            <v>0</v>
          </cell>
          <cell r="N79">
            <v>0</v>
          </cell>
          <cell r="O79">
            <v>0</v>
          </cell>
          <cell r="P79">
            <v>0</v>
          </cell>
          <cell r="Q79">
            <v>0</v>
          </cell>
          <cell r="R79">
            <v>0</v>
          </cell>
        </row>
        <row r="80">
          <cell r="B80" t="str">
            <v>Total</v>
          </cell>
          <cell r="C80">
            <v>99.4</v>
          </cell>
          <cell r="D80">
            <v>112.6</v>
          </cell>
          <cell r="E80">
            <v>39.5</v>
          </cell>
          <cell r="F80">
            <v>0</v>
          </cell>
          <cell r="G80">
            <v>0</v>
          </cell>
          <cell r="H80">
            <v>394</v>
          </cell>
          <cell r="I80">
            <v>645.5</v>
          </cell>
          <cell r="K80" t="str">
            <v>Total</v>
          </cell>
          <cell r="L80">
            <v>236</v>
          </cell>
          <cell r="M80">
            <v>2365</v>
          </cell>
          <cell r="N80">
            <v>468</v>
          </cell>
          <cell r="O80">
            <v>0</v>
          </cell>
          <cell r="P80">
            <v>0</v>
          </cell>
          <cell r="Q80">
            <v>2436</v>
          </cell>
          <cell r="R80">
            <v>5505</v>
          </cell>
        </row>
        <row r="83">
          <cell r="B83" t="str">
            <v>Vendor</v>
          </cell>
          <cell r="C83" t="str">
            <v>Core IP/MPLS</v>
          </cell>
          <cell r="D83" t="str">
            <v xml:space="preserve">Edge IP/MPLS </v>
          </cell>
          <cell r="E83" t="str">
            <v>Subscriber Service Router</v>
          </cell>
          <cell r="F83" t="str">
            <v>BRAS</v>
          </cell>
          <cell r="G83" t="str">
            <v>IP/Ethernet</v>
          </cell>
          <cell r="H83" t="str">
            <v>ATM/MPLS</v>
          </cell>
          <cell r="I83" t="str">
            <v>Total IPS</v>
          </cell>
          <cell r="K83" t="str">
            <v>Vendor</v>
          </cell>
          <cell r="L83" t="str">
            <v>Core IP/MPLS</v>
          </cell>
          <cell r="M83" t="str">
            <v>Edge IP/MPLS</v>
          </cell>
          <cell r="N83" t="str">
            <v>Subscriber Service Router</v>
          </cell>
          <cell r="O83" t="str">
            <v>BRAS</v>
          </cell>
          <cell r="P83" t="str">
            <v>IP/Ethernet</v>
          </cell>
          <cell r="Q83" t="str">
            <v>ATM/MPLS</v>
          </cell>
          <cell r="R83" t="str">
            <v>Total IPS</v>
          </cell>
        </row>
        <row r="84">
          <cell r="B84" t="str">
            <v>Alaxala Networks</v>
          </cell>
          <cell r="I84">
            <v>0</v>
          </cell>
          <cell r="K84" t="str">
            <v>Alaxala Networks</v>
          </cell>
          <cell r="R84">
            <v>0</v>
          </cell>
        </row>
        <row r="85">
          <cell r="B85" t="str">
            <v>Alcatel-Lucent</v>
          </cell>
          <cell r="C85">
            <v>0</v>
          </cell>
          <cell r="D85">
            <v>0</v>
          </cell>
          <cell r="E85">
            <v>2</v>
          </cell>
          <cell r="F85">
            <v>0</v>
          </cell>
          <cell r="G85">
            <v>0</v>
          </cell>
          <cell r="H85">
            <v>107</v>
          </cell>
          <cell r="I85">
            <v>109</v>
          </cell>
          <cell r="K85" t="str">
            <v>Alcatel-Lucent</v>
          </cell>
          <cell r="L85">
            <v>0</v>
          </cell>
          <cell r="M85">
            <v>0</v>
          </cell>
          <cell r="N85">
            <v>12</v>
          </cell>
          <cell r="O85">
            <v>0</v>
          </cell>
          <cell r="P85">
            <v>0</v>
          </cell>
          <cell r="Q85">
            <v>731</v>
          </cell>
          <cell r="R85">
            <v>743</v>
          </cell>
        </row>
        <row r="86">
          <cell r="B86" t="str">
            <v>Atrica</v>
          </cell>
          <cell r="I86">
            <v>0</v>
          </cell>
          <cell r="K86" t="str">
            <v>Atrica</v>
          </cell>
          <cell r="R86">
            <v>0</v>
          </cell>
        </row>
        <row r="87">
          <cell r="B87" t="str">
            <v>Avici</v>
          </cell>
          <cell r="C87">
            <v>0.1</v>
          </cell>
          <cell r="D87">
            <v>0</v>
          </cell>
          <cell r="E87">
            <v>0</v>
          </cell>
          <cell r="F87">
            <v>0</v>
          </cell>
          <cell r="G87">
            <v>0</v>
          </cell>
          <cell r="H87">
            <v>0</v>
          </cell>
          <cell r="I87">
            <v>0.1</v>
          </cell>
          <cell r="K87" t="str">
            <v>Avici</v>
          </cell>
          <cell r="L87">
            <v>1</v>
          </cell>
          <cell r="M87">
            <v>0</v>
          </cell>
          <cell r="N87">
            <v>0</v>
          </cell>
          <cell r="O87">
            <v>0</v>
          </cell>
          <cell r="P87">
            <v>0</v>
          </cell>
          <cell r="Q87">
            <v>0</v>
          </cell>
          <cell r="R87">
            <v>1</v>
          </cell>
        </row>
        <row r="88">
          <cell r="B88" t="str">
            <v>Brocade</v>
          </cell>
          <cell r="C88">
            <v>0</v>
          </cell>
          <cell r="D88">
            <v>0</v>
          </cell>
          <cell r="E88">
            <v>0</v>
          </cell>
          <cell r="F88">
            <v>0</v>
          </cell>
          <cell r="G88">
            <v>0</v>
          </cell>
          <cell r="H88">
            <v>0</v>
          </cell>
          <cell r="I88">
            <v>0</v>
          </cell>
          <cell r="K88" t="str">
            <v>Brocade</v>
          </cell>
          <cell r="L88">
            <v>0</v>
          </cell>
          <cell r="M88">
            <v>0</v>
          </cell>
          <cell r="N88">
            <v>0</v>
          </cell>
          <cell r="O88">
            <v>0</v>
          </cell>
          <cell r="P88">
            <v>0</v>
          </cell>
          <cell r="Q88">
            <v>0</v>
          </cell>
          <cell r="R88">
            <v>0</v>
          </cell>
        </row>
        <row r="89">
          <cell r="B89" t="str">
            <v>Caspian</v>
          </cell>
          <cell r="C89">
            <v>0</v>
          </cell>
          <cell r="D89">
            <v>0</v>
          </cell>
          <cell r="E89">
            <v>0</v>
          </cell>
          <cell r="F89">
            <v>0</v>
          </cell>
          <cell r="G89">
            <v>0</v>
          </cell>
          <cell r="H89">
            <v>0</v>
          </cell>
          <cell r="I89">
            <v>0</v>
          </cell>
          <cell r="K89" t="str">
            <v>Caspian</v>
          </cell>
          <cell r="L89">
            <v>0</v>
          </cell>
          <cell r="M89">
            <v>0</v>
          </cell>
          <cell r="N89">
            <v>0</v>
          </cell>
          <cell r="O89">
            <v>0</v>
          </cell>
          <cell r="P89">
            <v>0</v>
          </cell>
          <cell r="Q89">
            <v>0</v>
          </cell>
          <cell r="R89">
            <v>0</v>
          </cell>
        </row>
        <row r="90">
          <cell r="B90" t="str">
            <v>Chiaro</v>
          </cell>
          <cell r="C90">
            <v>0</v>
          </cell>
          <cell r="D90">
            <v>0</v>
          </cell>
          <cell r="E90">
            <v>0</v>
          </cell>
          <cell r="F90">
            <v>0</v>
          </cell>
          <cell r="G90">
            <v>0</v>
          </cell>
          <cell r="H90">
            <v>0</v>
          </cell>
          <cell r="I90">
            <v>0</v>
          </cell>
          <cell r="K90" t="str">
            <v>Chiaro</v>
          </cell>
          <cell r="L90">
            <v>0</v>
          </cell>
          <cell r="M90">
            <v>0</v>
          </cell>
          <cell r="N90">
            <v>0</v>
          </cell>
          <cell r="O90">
            <v>0</v>
          </cell>
          <cell r="P90">
            <v>0</v>
          </cell>
          <cell r="Q90">
            <v>0</v>
          </cell>
          <cell r="R90">
            <v>0</v>
          </cell>
        </row>
        <row r="91">
          <cell r="B91" t="str">
            <v>Ciena</v>
          </cell>
          <cell r="C91">
            <v>0</v>
          </cell>
          <cell r="D91">
            <v>0</v>
          </cell>
          <cell r="E91">
            <v>0</v>
          </cell>
          <cell r="F91">
            <v>0</v>
          </cell>
          <cell r="G91">
            <v>0</v>
          </cell>
          <cell r="H91">
            <v>0</v>
          </cell>
          <cell r="I91">
            <v>0</v>
          </cell>
          <cell r="K91" t="str">
            <v>Ciena</v>
          </cell>
          <cell r="L91">
            <v>0</v>
          </cell>
          <cell r="M91">
            <v>0</v>
          </cell>
          <cell r="N91">
            <v>0</v>
          </cell>
          <cell r="O91">
            <v>0</v>
          </cell>
          <cell r="P91">
            <v>0</v>
          </cell>
          <cell r="Q91">
            <v>0</v>
          </cell>
          <cell r="R91">
            <v>0</v>
          </cell>
        </row>
        <row r="92">
          <cell r="B92" t="str">
            <v>Cisco</v>
          </cell>
          <cell r="C92">
            <v>59</v>
          </cell>
          <cell r="D92">
            <v>93</v>
          </cell>
          <cell r="E92">
            <v>4</v>
          </cell>
          <cell r="F92">
            <v>0</v>
          </cell>
          <cell r="G92">
            <v>0</v>
          </cell>
          <cell r="H92">
            <v>31.5</v>
          </cell>
          <cell r="I92">
            <v>187.5</v>
          </cell>
          <cell r="K92" t="str">
            <v>Cisco</v>
          </cell>
          <cell r="L92">
            <v>132</v>
          </cell>
          <cell r="M92">
            <v>2065</v>
          </cell>
          <cell r="N92">
            <v>137</v>
          </cell>
          <cell r="O92">
            <v>0</v>
          </cell>
          <cell r="P92">
            <v>0</v>
          </cell>
          <cell r="Q92">
            <v>268</v>
          </cell>
          <cell r="R92">
            <v>2602</v>
          </cell>
        </row>
        <row r="93">
          <cell r="B93" t="str">
            <v>Cosine</v>
          </cell>
          <cell r="C93">
            <v>0</v>
          </cell>
          <cell r="D93">
            <v>0</v>
          </cell>
          <cell r="E93">
            <v>3.4</v>
          </cell>
          <cell r="F93">
            <v>0</v>
          </cell>
          <cell r="G93">
            <v>0</v>
          </cell>
          <cell r="H93">
            <v>0</v>
          </cell>
          <cell r="I93">
            <v>3.4</v>
          </cell>
          <cell r="K93" t="str">
            <v>Cosine</v>
          </cell>
          <cell r="L93">
            <v>0</v>
          </cell>
          <cell r="M93">
            <v>0</v>
          </cell>
          <cell r="N93">
            <v>14</v>
          </cell>
          <cell r="O93">
            <v>0</v>
          </cell>
          <cell r="P93">
            <v>0</v>
          </cell>
          <cell r="Q93">
            <v>0</v>
          </cell>
          <cell r="R93">
            <v>14</v>
          </cell>
        </row>
        <row r="94">
          <cell r="B94" t="str">
            <v>ECI Telecom</v>
          </cell>
          <cell r="C94">
            <v>0</v>
          </cell>
          <cell r="D94">
            <v>0</v>
          </cell>
          <cell r="E94">
            <v>0</v>
          </cell>
          <cell r="F94">
            <v>0</v>
          </cell>
          <cell r="G94">
            <v>0</v>
          </cell>
          <cell r="H94">
            <v>0</v>
          </cell>
          <cell r="I94">
            <v>0</v>
          </cell>
          <cell r="K94" t="str">
            <v>ECI Telecom</v>
          </cell>
          <cell r="L94">
            <v>0</v>
          </cell>
          <cell r="M94">
            <v>0</v>
          </cell>
          <cell r="N94">
            <v>0</v>
          </cell>
          <cell r="O94">
            <v>0</v>
          </cell>
          <cell r="P94">
            <v>0</v>
          </cell>
          <cell r="Q94">
            <v>0</v>
          </cell>
          <cell r="R94">
            <v>0</v>
          </cell>
        </row>
        <row r="95">
          <cell r="B95" t="str">
            <v>Equipe</v>
          </cell>
          <cell r="C95">
            <v>0</v>
          </cell>
          <cell r="D95">
            <v>0</v>
          </cell>
          <cell r="E95">
            <v>0</v>
          </cell>
          <cell r="F95">
            <v>0</v>
          </cell>
          <cell r="G95">
            <v>0</v>
          </cell>
          <cell r="H95">
            <v>0</v>
          </cell>
          <cell r="I95">
            <v>0</v>
          </cell>
          <cell r="K95" t="str">
            <v>Equipe</v>
          </cell>
          <cell r="L95">
            <v>0</v>
          </cell>
          <cell r="M95">
            <v>0</v>
          </cell>
          <cell r="N95">
            <v>0</v>
          </cell>
          <cell r="O95">
            <v>0</v>
          </cell>
          <cell r="P95">
            <v>0</v>
          </cell>
          <cell r="Q95">
            <v>0</v>
          </cell>
          <cell r="R95">
            <v>0</v>
          </cell>
        </row>
        <row r="96">
          <cell r="B96" t="str">
            <v>Ericsson</v>
          </cell>
          <cell r="C96">
            <v>0</v>
          </cell>
          <cell r="D96">
            <v>17.399999999999999</v>
          </cell>
          <cell r="E96">
            <v>8</v>
          </cell>
          <cell r="F96">
            <v>0</v>
          </cell>
          <cell r="G96">
            <v>0</v>
          </cell>
          <cell r="H96">
            <v>79</v>
          </cell>
          <cell r="I96">
            <v>104.4</v>
          </cell>
          <cell r="K96" t="str">
            <v>Ericsson</v>
          </cell>
          <cell r="L96">
            <v>0</v>
          </cell>
          <cell r="M96">
            <v>232</v>
          </cell>
          <cell r="N96">
            <v>66</v>
          </cell>
          <cell r="O96">
            <v>0</v>
          </cell>
          <cell r="P96">
            <v>0</v>
          </cell>
          <cell r="Q96">
            <v>410</v>
          </cell>
          <cell r="R96">
            <v>708</v>
          </cell>
        </row>
        <row r="97">
          <cell r="B97" t="str">
            <v>Extreme</v>
          </cell>
          <cell r="C97">
            <v>0</v>
          </cell>
          <cell r="D97">
            <v>0</v>
          </cell>
          <cell r="E97">
            <v>0</v>
          </cell>
          <cell r="F97">
            <v>0</v>
          </cell>
          <cell r="G97">
            <v>0</v>
          </cell>
          <cell r="H97">
            <v>0</v>
          </cell>
          <cell r="I97">
            <v>0</v>
          </cell>
          <cell r="K97" t="str">
            <v>Extreme</v>
          </cell>
          <cell r="L97">
            <v>0</v>
          </cell>
          <cell r="M97">
            <v>0</v>
          </cell>
          <cell r="N97">
            <v>0</v>
          </cell>
          <cell r="O97">
            <v>0</v>
          </cell>
          <cell r="P97">
            <v>0</v>
          </cell>
          <cell r="Q97">
            <v>0</v>
          </cell>
          <cell r="R97">
            <v>0</v>
          </cell>
        </row>
        <row r="98">
          <cell r="B98" t="str">
            <v>Force10</v>
          </cell>
          <cell r="C98">
            <v>0</v>
          </cell>
          <cell r="D98">
            <v>0</v>
          </cell>
          <cell r="E98">
            <v>0</v>
          </cell>
          <cell r="F98">
            <v>0</v>
          </cell>
          <cell r="G98">
            <v>0</v>
          </cell>
          <cell r="H98">
            <v>0</v>
          </cell>
          <cell r="I98">
            <v>0</v>
          </cell>
          <cell r="K98" t="str">
            <v>Force10</v>
          </cell>
          <cell r="L98">
            <v>0</v>
          </cell>
          <cell r="M98">
            <v>0</v>
          </cell>
          <cell r="N98">
            <v>0</v>
          </cell>
          <cell r="O98">
            <v>0</v>
          </cell>
          <cell r="P98">
            <v>0</v>
          </cell>
          <cell r="Q98">
            <v>0</v>
          </cell>
          <cell r="R98">
            <v>0</v>
          </cell>
        </row>
        <row r="99">
          <cell r="B99" t="str">
            <v>Fujitsu</v>
          </cell>
          <cell r="C99">
            <v>0</v>
          </cell>
          <cell r="D99">
            <v>0</v>
          </cell>
          <cell r="E99">
            <v>0</v>
          </cell>
          <cell r="F99">
            <v>0</v>
          </cell>
          <cell r="G99">
            <v>0</v>
          </cell>
          <cell r="H99">
            <v>0</v>
          </cell>
          <cell r="I99">
            <v>0</v>
          </cell>
          <cell r="K99" t="str">
            <v>Fujitsu</v>
          </cell>
          <cell r="L99">
            <v>0</v>
          </cell>
          <cell r="M99">
            <v>0</v>
          </cell>
          <cell r="N99">
            <v>0</v>
          </cell>
          <cell r="O99">
            <v>0</v>
          </cell>
          <cell r="P99">
            <v>0</v>
          </cell>
          <cell r="Q99">
            <v>0</v>
          </cell>
          <cell r="R99">
            <v>0</v>
          </cell>
        </row>
        <row r="100">
          <cell r="B100" t="str">
            <v>Hammerhead Systems</v>
          </cell>
          <cell r="C100">
            <v>0</v>
          </cell>
          <cell r="D100">
            <v>0</v>
          </cell>
          <cell r="E100">
            <v>0</v>
          </cell>
          <cell r="F100">
            <v>0</v>
          </cell>
          <cell r="G100">
            <v>0</v>
          </cell>
          <cell r="H100">
            <v>0</v>
          </cell>
          <cell r="I100">
            <v>0</v>
          </cell>
          <cell r="K100" t="str">
            <v>Hammerhead Systems</v>
          </cell>
          <cell r="L100">
            <v>0</v>
          </cell>
          <cell r="M100">
            <v>0</v>
          </cell>
          <cell r="N100">
            <v>0</v>
          </cell>
          <cell r="O100">
            <v>0</v>
          </cell>
          <cell r="P100">
            <v>0</v>
          </cell>
          <cell r="Q100">
            <v>0</v>
          </cell>
          <cell r="R100">
            <v>0</v>
          </cell>
        </row>
        <row r="101">
          <cell r="B101" t="str">
            <v>Hitachi</v>
          </cell>
          <cell r="C101">
            <v>0</v>
          </cell>
          <cell r="D101">
            <v>0</v>
          </cell>
          <cell r="E101">
            <v>0</v>
          </cell>
          <cell r="F101">
            <v>0</v>
          </cell>
          <cell r="G101">
            <v>0</v>
          </cell>
          <cell r="H101">
            <v>0</v>
          </cell>
          <cell r="I101">
            <v>0</v>
          </cell>
          <cell r="K101" t="str">
            <v>Hitachi</v>
          </cell>
          <cell r="L101">
            <v>0</v>
          </cell>
          <cell r="M101">
            <v>0</v>
          </cell>
          <cell r="N101">
            <v>0</v>
          </cell>
          <cell r="O101">
            <v>0</v>
          </cell>
          <cell r="P101">
            <v>0</v>
          </cell>
          <cell r="Q101">
            <v>0</v>
          </cell>
          <cell r="R101">
            <v>0</v>
          </cell>
        </row>
        <row r="102">
          <cell r="B102" t="str">
            <v>Hitachi Cable</v>
          </cell>
          <cell r="C102">
            <v>0</v>
          </cell>
          <cell r="D102">
            <v>0</v>
          </cell>
          <cell r="E102">
            <v>0</v>
          </cell>
          <cell r="F102">
            <v>0</v>
          </cell>
          <cell r="G102">
            <v>0</v>
          </cell>
          <cell r="H102">
            <v>0</v>
          </cell>
          <cell r="I102">
            <v>0</v>
          </cell>
          <cell r="K102" t="str">
            <v>Hitachi Cable</v>
          </cell>
          <cell r="L102">
            <v>0</v>
          </cell>
          <cell r="M102">
            <v>0</v>
          </cell>
          <cell r="N102">
            <v>0</v>
          </cell>
          <cell r="O102">
            <v>0</v>
          </cell>
          <cell r="P102">
            <v>0</v>
          </cell>
          <cell r="Q102">
            <v>0</v>
          </cell>
          <cell r="R102">
            <v>0</v>
          </cell>
        </row>
        <row r="103">
          <cell r="B103" t="str">
            <v>Huawei</v>
          </cell>
          <cell r="C103">
            <v>0</v>
          </cell>
          <cell r="D103">
            <v>0</v>
          </cell>
          <cell r="E103">
            <v>0</v>
          </cell>
          <cell r="F103">
            <v>0</v>
          </cell>
          <cell r="G103">
            <v>0</v>
          </cell>
          <cell r="H103">
            <v>0</v>
          </cell>
          <cell r="I103">
            <v>0</v>
          </cell>
          <cell r="K103" t="str">
            <v>Huawei</v>
          </cell>
          <cell r="L103">
            <v>0</v>
          </cell>
          <cell r="M103">
            <v>0</v>
          </cell>
          <cell r="N103">
            <v>0</v>
          </cell>
          <cell r="O103">
            <v>0</v>
          </cell>
          <cell r="P103">
            <v>0</v>
          </cell>
          <cell r="Q103">
            <v>0</v>
          </cell>
          <cell r="R103">
            <v>0</v>
          </cell>
        </row>
        <row r="104">
          <cell r="B104" t="str">
            <v>Hyperchip</v>
          </cell>
          <cell r="C104">
            <v>0</v>
          </cell>
          <cell r="D104">
            <v>0</v>
          </cell>
          <cell r="E104">
            <v>0</v>
          </cell>
          <cell r="F104">
            <v>0</v>
          </cell>
          <cell r="G104">
            <v>0</v>
          </cell>
          <cell r="H104">
            <v>0</v>
          </cell>
          <cell r="I104">
            <v>0</v>
          </cell>
          <cell r="K104" t="str">
            <v>Hyperchip</v>
          </cell>
          <cell r="L104">
            <v>0</v>
          </cell>
          <cell r="M104">
            <v>0</v>
          </cell>
          <cell r="N104">
            <v>0</v>
          </cell>
          <cell r="O104">
            <v>0</v>
          </cell>
          <cell r="P104">
            <v>0</v>
          </cell>
          <cell r="Q104">
            <v>0</v>
          </cell>
          <cell r="R104">
            <v>0</v>
          </cell>
        </row>
        <row r="105">
          <cell r="B105" t="str">
            <v>Juniper</v>
          </cell>
          <cell r="C105">
            <v>23</v>
          </cell>
          <cell r="D105">
            <v>10</v>
          </cell>
          <cell r="E105">
            <v>16</v>
          </cell>
          <cell r="F105">
            <v>0</v>
          </cell>
          <cell r="G105">
            <v>0</v>
          </cell>
          <cell r="H105">
            <v>0</v>
          </cell>
          <cell r="I105">
            <v>49</v>
          </cell>
          <cell r="K105" t="str">
            <v>Juniper</v>
          </cell>
          <cell r="L105">
            <v>89</v>
          </cell>
          <cell r="M105">
            <v>117</v>
          </cell>
          <cell r="N105">
            <v>143</v>
          </cell>
          <cell r="O105">
            <v>0</v>
          </cell>
          <cell r="P105">
            <v>0</v>
          </cell>
          <cell r="Q105">
            <v>0</v>
          </cell>
          <cell r="R105">
            <v>349</v>
          </cell>
        </row>
        <row r="106">
          <cell r="B106" t="str">
            <v>Laurel Networks</v>
          </cell>
          <cell r="C106">
            <v>0</v>
          </cell>
          <cell r="D106">
            <v>0</v>
          </cell>
          <cell r="E106">
            <v>0</v>
          </cell>
          <cell r="F106">
            <v>0</v>
          </cell>
          <cell r="G106">
            <v>0</v>
          </cell>
          <cell r="H106">
            <v>0</v>
          </cell>
          <cell r="I106">
            <v>0</v>
          </cell>
          <cell r="K106" t="str">
            <v>Laurel Networks</v>
          </cell>
          <cell r="L106">
            <v>0</v>
          </cell>
          <cell r="M106">
            <v>0</v>
          </cell>
          <cell r="N106">
            <v>0</v>
          </cell>
          <cell r="O106">
            <v>0</v>
          </cell>
          <cell r="P106">
            <v>0</v>
          </cell>
          <cell r="Q106">
            <v>0</v>
          </cell>
          <cell r="R106">
            <v>0</v>
          </cell>
        </row>
        <row r="107">
          <cell r="B107" t="str">
            <v>Lucent</v>
          </cell>
          <cell r="C107">
            <v>0</v>
          </cell>
          <cell r="D107">
            <v>0</v>
          </cell>
          <cell r="E107">
            <v>0</v>
          </cell>
          <cell r="F107">
            <v>0</v>
          </cell>
          <cell r="G107">
            <v>0</v>
          </cell>
          <cell r="H107">
            <v>0</v>
          </cell>
          <cell r="I107">
            <v>0</v>
          </cell>
          <cell r="K107" t="str">
            <v>Lucent</v>
          </cell>
          <cell r="L107">
            <v>0</v>
          </cell>
          <cell r="M107">
            <v>0</v>
          </cell>
          <cell r="N107">
            <v>0</v>
          </cell>
          <cell r="O107">
            <v>0</v>
          </cell>
          <cell r="P107">
            <v>0</v>
          </cell>
          <cell r="Q107">
            <v>0</v>
          </cell>
          <cell r="R107">
            <v>0</v>
          </cell>
        </row>
        <row r="108">
          <cell r="B108" t="str">
            <v>NEC</v>
          </cell>
          <cell r="C108">
            <v>0</v>
          </cell>
          <cell r="D108">
            <v>0</v>
          </cell>
          <cell r="E108">
            <v>0</v>
          </cell>
          <cell r="F108">
            <v>0</v>
          </cell>
          <cell r="G108">
            <v>0</v>
          </cell>
          <cell r="H108">
            <v>0</v>
          </cell>
          <cell r="I108">
            <v>0</v>
          </cell>
          <cell r="K108" t="str">
            <v>NEC</v>
          </cell>
          <cell r="L108">
            <v>0</v>
          </cell>
          <cell r="M108">
            <v>0</v>
          </cell>
          <cell r="N108">
            <v>0</v>
          </cell>
          <cell r="O108">
            <v>0</v>
          </cell>
          <cell r="P108">
            <v>0</v>
          </cell>
          <cell r="Q108">
            <v>0</v>
          </cell>
          <cell r="R108">
            <v>0</v>
          </cell>
        </row>
        <row r="109">
          <cell r="B109" t="str">
            <v>Nokia Siemens Networks</v>
          </cell>
          <cell r="C109">
            <v>0</v>
          </cell>
          <cell r="D109">
            <v>0</v>
          </cell>
          <cell r="E109">
            <v>0</v>
          </cell>
          <cell r="F109">
            <v>0</v>
          </cell>
          <cell r="G109">
            <v>0</v>
          </cell>
          <cell r="H109">
            <v>0</v>
          </cell>
          <cell r="I109">
            <v>0</v>
          </cell>
          <cell r="K109" t="str">
            <v>Nokia Siemens Networks</v>
          </cell>
          <cell r="L109">
            <v>0</v>
          </cell>
          <cell r="M109">
            <v>0</v>
          </cell>
          <cell r="N109">
            <v>0</v>
          </cell>
          <cell r="O109">
            <v>0</v>
          </cell>
          <cell r="P109">
            <v>0</v>
          </cell>
          <cell r="Q109">
            <v>0</v>
          </cell>
          <cell r="R109">
            <v>0</v>
          </cell>
        </row>
        <row r="110">
          <cell r="B110" t="str">
            <v>Nortel</v>
          </cell>
          <cell r="C110">
            <v>0</v>
          </cell>
          <cell r="D110">
            <v>0</v>
          </cell>
          <cell r="E110">
            <v>3.9</v>
          </cell>
          <cell r="F110">
            <v>0</v>
          </cell>
          <cell r="G110">
            <v>0</v>
          </cell>
          <cell r="H110">
            <v>102.4</v>
          </cell>
          <cell r="I110">
            <v>106.30000000000001</v>
          </cell>
          <cell r="K110" t="str">
            <v>Nortel</v>
          </cell>
          <cell r="L110">
            <v>0</v>
          </cell>
          <cell r="M110">
            <v>0</v>
          </cell>
          <cell r="N110">
            <v>17</v>
          </cell>
          <cell r="O110">
            <v>0</v>
          </cell>
          <cell r="P110">
            <v>0</v>
          </cell>
          <cell r="Q110">
            <v>478</v>
          </cell>
          <cell r="R110">
            <v>495</v>
          </cell>
        </row>
        <row r="111">
          <cell r="B111" t="str">
            <v>Procket</v>
          </cell>
          <cell r="C111">
            <v>0</v>
          </cell>
          <cell r="D111">
            <v>0</v>
          </cell>
          <cell r="E111">
            <v>0</v>
          </cell>
          <cell r="F111">
            <v>0</v>
          </cell>
          <cell r="G111">
            <v>0</v>
          </cell>
          <cell r="H111">
            <v>0</v>
          </cell>
          <cell r="I111">
            <v>0</v>
          </cell>
          <cell r="K111" t="str">
            <v>Procket</v>
          </cell>
          <cell r="L111">
            <v>0</v>
          </cell>
          <cell r="M111">
            <v>0</v>
          </cell>
          <cell r="N111">
            <v>0</v>
          </cell>
          <cell r="O111">
            <v>0</v>
          </cell>
          <cell r="P111">
            <v>0</v>
          </cell>
          <cell r="Q111">
            <v>0</v>
          </cell>
          <cell r="R111">
            <v>0</v>
          </cell>
        </row>
        <row r="112">
          <cell r="B112" t="str">
            <v>Quarry</v>
          </cell>
          <cell r="C112">
            <v>0</v>
          </cell>
          <cell r="D112">
            <v>0</v>
          </cell>
          <cell r="E112">
            <v>0</v>
          </cell>
          <cell r="F112">
            <v>0</v>
          </cell>
          <cell r="G112">
            <v>0</v>
          </cell>
          <cell r="H112">
            <v>0</v>
          </cell>
          <cell r="I112">
            <v>0</v>
          </cell>
          <cell r="K112" t="str">
            <v>Quarry</v>
          </cell>
          <cell r="L112">
            <v>0</v>
          </cell>
          <cell r="M112">
            <v>0</v>
          </cell>
          <cell r="N112">
            <v>0</v>
          </cell>
          <cell r="O112">
            <v>0</v>
          </cell>
          <cell r="P112">
            <v>0</v>
          </cell>
          <cell r="Q112">
            <v>0</v>
          </cell>
          <cell r="R112">
            <v>0</v>
          </cell>
        </row>
        <row r="113">
          <cell r="B113" t="str">
            <v>Redback</v>
          </cell>
          <cell r="C113">
            <v>0</v>
          </cell>
          <cell r="D113">
            <v>0</v>
          </cell>
          <cell r="E113">
            <v>0</v>
          </cell>
          <cell r="F113">
            <v>0</v>
          </cell>
          <cell r="G113">
            <v>0</v>
          </cell>
          <cell r="H113">
            <v>0</v>
          </cell>
          <cell r="I113">
            <v>0</v>
          </cell>
          <cell r="K113" t="str">
            <v>Redback</v>
          </cell>
          <cell r="L113">
            <v>0</v>
          </cell>
          <cell r="M113">
            <v>0</v>
          </cell>
          <cell r="N113">
            <v>0</v>
          </cell>
          <cell r="O113">
            <v>0</v>
          </cell>
          <cell r="P113">
            <v>0</v>
          </cell>
          <cell r="Q113">
            <v>0</v>
          </cell>
          <cell r="R113">
            <v>0</v>
          </cell>
        </row>
        <row r="114">
          <cell r="B114" t="str">
            <v>Riverstone</v>
          </cell>
          <cell r="C114">
            <v>0</v>
          </cell>
          <cell r="D114">
            <v>0</v>
          </cell>
          <cell r="E114">
            <v>0</v>
          </cell>
          <cell r="F114">
            <v>0</v>
          </cell>
          <cell r="G114">
            <v>0</v>
          </cell>
          <cell r="H114">
            <v>0</v>
          </cell>
          <cell r="I114">
            <v>0</v>
          </cell>
          <cell r="K114" t="str">
            <v>Riverstone</v>
          </cell>
          <cell r="L114">
            <v>0</v>
          </cell>
          <cell r="M114">
            <v>0</v>
          </cell>
          <cell r="N114">
            <v>0</v>
          </cell>
          <cell r="O114">
            <v>0</v>
          </cell>
          <cell r="P114">
            <v>0</v>
          </cell>
          <cell r="Q114">
            <v>0</v>
          </cell>
          <cell r="R114">
            <v>0</v>
          </cell>
        </row>
        <row r="115">
          <cell r="B115" t="str">
            <v>Tellabs</v>
          </cell>
          <cell r="C115">
            <v>0</v>
          </cell>
          <cell r="D115">
            <v>0</v>
          </cell>
          <cell r="E115">
            <v>0</v>
          </cell>
          <cell r="F115">
            <v>0</v>
          </cell>
          <cell r="G115">
            <v>0</v>
          </cell>
          <cell r="H115">
            <v>0</v>
          </cell>
          <cell r="I115">
            <v>0</v>
          </cell>
          <cell r="K115" t="str">
            <v>Tellabs</v>
          </cell>
          <cell r="L115">
            <v>0</v>
          </cell>
          <cell r="M115">
            <v>0</v>
          </cell>
          <cell r="N115">
            <v>0</v>
          </cell>
          <cell r="O115">
            <v>0</v>
          </cell>
          <cell r="P115">
            <v>0</v>
          </cell>
          <cell r="Q115">
            <v>0</v>
          </cell>
          <cell r="R115">
            <v>0</v>
          </cell>
        </row>
        <row r="116">
          <cell r="B116" t="str">
            <v>ZTE</v>
          </cell>
          <cell r="C116">
            <v>0</v>
          </cell>
          <cell r="D116">
            <v>0</v>
          </cell>
          <cell r="E116">
            <v>0</v>
          </cell>
          <cell r="F116">
            <v>0</v>
          </cell>
          <cell r="G116">
            <v>0</v>
          </cell>
          <cell r="H116">
            <v>0</v>
          </cell>
          <cell r="I116">
            <v>0</v>
          </cell>
          <cell r="K116" t="str">
            <v>ZTE</v>
          </cell>
          <cell r="L116">
            <v>0</v>
          </cell>
          <cell r="M116">
            <v>0</v>
          </cell>
          <cell r="N116">
            <v>0</v>
          </cell>
          <cell r="O116">
            <v>0</v>
          </cell>
          <cell r="P116">
            <v>0</v>
          </cell>
          <cell r="Q116">
            <v>0</v>
          </cell>
          <cell r="R116">
            <v>0</v>
          </cell>
        </row>
        <row r="117">
          <cell r="B117" t="str">
            <v>Other</v>
          </cell>
          <cell r="C117">
            <v>0</v>
          </cell>
          <cell r="D117">
            <v>0</v>
          </cell>
          <cell r="E117">
            <v>0</v>
          </cell>
          <cell r="F117">
            <v>0</v>
          </cell>
          <cell r="G117">
            <v>0</v>
          </cell>
          <cell r="H117">
            <v>0</v>
          </cell>
          <cell r="I117">
            <v>0</v>
          </cell>
          <cell r="K117" t="str">
            <v>Other</v>
          </cell>
          <cell r="L117">
            <v>0</v>
          </cell>
          <cell r="M117">
            <v>0</v>
          </cell>
          <cell r="N117">
            <v>0</v>
          </cell>
          <cell r="O117">
            <v>0</v>
          </cell>
          <cell r="P117">
            <v>0</v>
          </cell>
          <cell r="Q117">
            <v>0</v>
          </cell>
          <cell r="R117">
            <v>0</v>
          </cell>
        </row>
        <row r="118">
          <cell r="B118" t="str">
            <v>Total</v>
          </cell>
          <cell r="C118">
            <v>82.1</v>
          </cell>
          <cell r="D118">
            <v>120.4</v>
          </cell>
          <cell r="E118">
            <v>37.299999999999997</v>
          </cell>
          <cell r="F118">
            <v>0</v>
          </cell>
          <cell r="G118">
            <v>0</v>
          </cell>
          <cell r="H118">
            <v>319.89999999999998</v>
          </cell>
          <cell r="I118">
            <v>559.70000000000005</v>
          </cell>
          <cell r="K118" t="str">
            <v>Total</v>
          </cell>
          <cell r="L118">
            <v>222</v>
          </cell>
          <cell r="M118">
            <v>2414</v>
          </cell>
          <cell r="N118">
            <v>389</v>
          </cell>
          <cell r="O118">
            <v>0</v>
          </cell>
          <cell r="P118">
            <v>0</v>
          </cell>
          <cell r="Q118">
            <v>1887</v>
          </cell>
          <cell r="R118">
            <v>4912</v>
          </cell>
        </row>
        <row r="121">
          <cell r="B121" t="str">
            <v>Vendor</v>
          </cell>
          <cell r="C121" t="str">
            <v>Core IP/MPLS</v>
          </cell>
          <cell r="D121" t="str">
            <v xml:space="preserve">Edge IP/MPLS </v>
          </cell>
          <cell r="E121" t="str">
            <v>Subscriber Service Router</v>
          </cell>
          <cell r="F121" t="str">
            <v>BRAS</v>
          </cell>
          <cell r="G121" t="str">
            <v>IP/Ethernet</v>
          </cell>
          <cell r="H121" t="str">
            <v>ATM/MPLS</v>
          </cell>
          <cell r="I121" t="str">
            <v>Total IPS</v>
          </cell>
          <cell r="K121" t="str">
            <v>Vendor</v>
          </cell>
          <cell r="L121" t="str">
            <v>Core IP/MPLS</v>
          </cell>
          <cell r="M121" t="str">
            <v>Edge IP/MPLS</v>
          </cell>
          <cell r="N121" t="str">
            <v>Subscriber Service Router</v>
          </cell>
          <cell r="O121" t="str">
            <v>BRAS</v>
          </cell>
          <cell r="P121" t="str">
            <v>IP/Ethernet</v>
          </cell>
          <cell r="Q121" t="str">
            <v>ATM/MPLS</v>
          </cell>
          <cell r="R121" t="str">
            <v>Total IPS</v>
          </cell>
        </row>
        <row r="122">
          <cell r="B122" t="str">
            <v>Alaxala Networks</v>
          </cell>
          <cell r="I122">
            <v>0</v>
          </cell>
          <cell r="K122" t="str">
            <v>Alaxala Networks</v>
          </cell>
          <cell r="R122">
            <v>0</v>
          </cell>
        </row>
        <row r="123">
          <cell r="B123" t="str">
            <v>Alcatel-Lucent</v>
          </cell>
          <cell r="C123">
            <v>0</v>
          </cell>
          <cell r="D123">
            <v>0</v>
          </cell>
          <cell r="E123">
            <v>2</v>
          </cell>
          <cell r="F123">
            <v>0</v>
          </cell>
          <cell r="G123">
            <v>0</v>
          </cell>
          <cell r="H123">
            <v>67</v>
          </cell>
          <cell r="I123">
            <v>69</v>
          </cell>
          <cell r="K123" t="str">
            <v>Alcatel-Lucent</v>
          </cell>
          <cell r="L123">
            <v>0</v>
          </cell>
          <cell r="M123">
            <v>0</v>
          </cell>
          <cell r="N123">
            <v>12</v>
          </cell>
          <cell r="O123">
            <v>0</v>
          </cell>
          <cell r="P123">
            <v>0</v>
          </cell>
          <cell r="Q123">
            <v>510</v>
          </cell>
          <cell r="R123">
            <v>522</v>
          </cell>
        </row>
        <row r="124">
          <cell r="B124" t="str">
            <v>Atrica</v>
          </cell>
          <cell r="I124">
            <v>0</v>
          </cell>
          <cell r="K124" t="str">
            <v>Atrica</v>
          </cell>
          <cell r="R124">
            <v>0</v>
          </cell>
        </row>
        <row r="125">
          <cell r="B125" t="str">
            <v>Avici</v>
          </cell>
          <cell r="C125">
            <v>0.4</v>
          </cell>
          <cell r="D125">
            <v>0</v>
          </cell>
          <cell r="E125">
            <v>0</v>
          </cell>
          <cell r="F125">
            <v>0</v>
          </cell>
          <cell r="G125">
            <v>0</v>
          </cell>
          <cell r="H125">
            <v>0</v>
          </cell>
          <cell r="I125">
            <v>0.4</v>
          </cell>
          <cell r="K125" t="str">
            <v>Avici</v>
          </cell>
          <cell r="L125">
            <v>1</v>
          </cell>
          <cell r="M125">
            <v>0</v>
          </cell>
          <cell r="N125">
            <v>0</v>
          </cell>
          <cell r="O125">
            <v>0</v>
          </cell>
          <cell r="P125">
            <v>0</v>
          </cell>
          <cell r="Q125">
            <v>0</v>
          </cell>
          <cell r="R125">
            <v>1</v>
          </cell>
        </row>
        <row r="126">
          <cell r="B126" t="str">
            <v>Brocade</v>
          </cell>
          <cell r="C126">
            <v>0</v>
          </cell>
          <cell r="D126">
            <v>0</v>
          </cell>
          <cell r="E126">
            <v>0</v>
          </cell>
          <cell r="F126">
            <v>0</v>
          </cell>
          <cell r="G126">
            <v>0</v>
          </cell>
          <cell r="H126">
            <v>0</v>
          </cell>
          <cell r="I126">
            <v>0</v>
          </cell>
          <cell r="K126" t="str">
            <v>Brocade</v>
          </cell>
          <cell r="L126">
            <v>0</v>
          </cell>
          <cell r="M126">
            <v>0</v>
          </cell>
          <cell r="N126">
            <v>0</v>
          </cell>
          <cell r="O126">
            <v>0</v>
          </cell>
          <cell r="P126">
            <v>0</v>
          </cell>
          <cell r="Q126">
            <v>0</v>
          </cell>
          <cell r="R126">
            <v>0</v>
          </cell>
        </row>
        <row r="127">
          <cell r="B127" t="str">
            <v>Caspian</v>
          </cell>
          <cell r="C127">
            <v>0</v>
          </cell>
          <cell r="D127">
            <v>0</v>
          </cell>
          <cell r="E127">
            <v>0</v>
          </cell>
          <cell r="F127">
            <v>0</v>
          </cell>
          <cell r="G127">
            <v>0</v>
          </cell>
          <cell r="H127">
            <v>0</v>
          </cell>
          <cell r="I127">
            <v>0</v>
          </cell>
          <cell r="K127" t="str">
            <v>Caspian</v>
          </cell>
          <cell r="L127">
            <v>0</v>
          </cell>
          <cell r="M127">
            <v>0</v>
          </cell>
          <cell r="N127">
            <v>0</v>
          </cell>
          <cell r="O127">
            <v>0</v>
          </cell>
          <cell r="P127">
            <v>0</v>
          </cell>
          <cell r="Q127">
            <v>0</v>
          </cell>
          <cell r="R127">
            <v>0</v>
          </cell>
        </row>
        <row r="128">
          <cell r="B128" t="str">
            <v>Chiaro</v>
          </cell>
          <cell r="C128">
            <v>0</v>
          </cell>
          <cell r="D128">
            <v>0</v>
          </cell>
          <cell r="E128">
            <v>0</v>
          </cell>
          <cell r="F128">
            <v>0</v>
          </cell>
          <cell r="G128">
            <v>0</v>
          </cell>
          <cell r="H128">
            <v>0</v>
          </cell>
          <cell r="I128">
            <v>0</v>
          </cell>
          <cell r="K128" t="str">
            <v>Chiaro</v>
          </cell>
          <cell r="L128">
            <v>0</v>
          </cell>
          <cell r="M128">
            <v>0</v>
          </cell>
          <cell r="N128">
            <v>0</v>
          </cell>
          <cell r="O128">
            <v>0</v>
          </cell>
          <cell r="P128">
            <v>0</v>
          </cell>
          <cell r="Q128">
            <v>0</v>
          </cell>
          <cell r="R128">
            <v>0</v>
          </cell>
        </row>
        <row r="129">
          <cell r="B129" t="str">
            <v>Ciena</v>
          </cell>
          <cell r="C129">
            <v>0</v>
          </cell>
          <cell r="D129">
            <v>0</v>
          </cell>
          <cell r="E129">
            <v>0</v>
          </cell>
          <cell r="F129">
            <v>0</v>
          </cell>
          <cell r="G129">
            <v>0</v>
          </cell>
          <cell r="H129">
            <v>0</v>
          </cell>
          <cell r="I129">
            <v>0</v>
          </cell>
          <cell r="K129" t="str">
            <v>Ciena</v>
          </cell>
          <cell r="L129">
            <v>0</v>
          </cell>
          <cell r="M129">
            <v>0</v>
          </cell>
          <cell r="N129">
            <v>0</v>
          </cell>
          <cell r="O129">
            <v>0</v>
          </cell>
          <cell r="P129">
            <v>0</v>
          </cell>
          <cell r="Q129">
            <v>0</v>
          </cell>
          <cell r="R129">
            <v>0</v>
          </cell>
        </row>
        <row r="130">
          <cell r="B130" t="str">
            <v>Cisco</v>
          </cell>
          <cell r="C130">
            <v>75.400000000000006</v>
          </cell>
          <cell r="D130">
            <v>118</v>
          </cell>
          <cell r="E130">
            <v>4.2</v>
          </cell>
          <cell r="F130">
            <v>0</v>
          </cell>
          <cell r="G130">
            <v>0</v>
          </cell>
          <cell r="H130">
            <v>37.299999999999997</v>
          </cell>
          <cell r="I130">
            <v>234.89999999999998</v>
          </cell>
          <cell r="K130" t="str">
            <v>Cisco</v>
          </cell>
          <cell r="L130">
            <v>168</v>
          </cell>
          <cell r="M130">
            <v>2621</v>
          </cell>
          <cell r="N130">
            <v>134</v>
          </cell>
          <cell r="O130">
            <v>0</v>
          </cell>
          <cell r="P130">
            <v>0</v>
          </cell>
          <cell r="Q130">
            <v>300</v>
          </cell>
          <cell r="R130">
            <v>3223</v>
          </cell>
        </row>
        <row r="131">
          <cell r="B131" t="str">
            <v>Cosine</v>
          </cell>
          <cell r="C131">
            <v>0</v>
          </cell>
          <cell r="D131">
            <v>0</v>
          </cell>
          <cell r="E131">
            <v>3.9</v>
          </cell>
          <cell r="F131">
            <v>0</v>
          </cell>
          <cell r="G131">
            <v>0</v>
          </cell>
          <cell r="H131">
            <v>0</v>
          </cell>
          <cell r="I131">
            <v>3.9</v>
          </cell>
          <cell r="K131" t="str">
            <v>Cosine</v>
          </cell>
          <cell r="L131">
            <v>0</v>
          </cell>
          <cell r="M131">
            <v>0</v>
          </cell>
          <cell r="N131">
            <v>16</v>
          </cell>
          <cell r="O131">
            <v>0</v>
          </cell>
          <cell r="P131">
            <v>0</v>
          </cell>
          <cell r="Q131">
            <v>0</v>
          </cell>
          <cell r="R131">
            <v>16</v>
          </cell>
        </row>
        <row r="132">
          <cell r="B132" t="str">
            <v>ECI Telecom</v>
          </cell>
          <cell r="C132">
            <v>0</v>
          </cell>
          <cell r="D132">
            <v>0</v>
          </cell>
          <cell r="E132">
            <v>0</v>
          </cell>
          <cell r="F132">
            <v>0</v>
          </cell>
          <cell r="G132">
            <v>0</v>
          </cell>
          <cell r="H132">
            <v>0</v>
          </cell>
          <cell r="I132">
            <v>0</v>
          </cell>
          <cell r="K132" t="str">
            <v>ECI Telecom</v>
          </cell>
          <cell r="L132">
            <v>0</v>
          </cell>
          <cell r="M132">
            <v>0</v>
          </cell>
          <cell r="N132">
            <v>0</v>
          </cell>
          <cell r="O132">
            <v>0</v>
          </cell>
          <cell r="P132">
            <v>0</v>
          </cell>
          <cell r="Q132">
            <v>0</v>
          </cell>
          <cell r="R132">
            <v>0</v>
          </cell>
        </row>
        <row r="133">
          <cell r="B133" t="str">
            <v>Equipe</v>
          </cell>
          <cell r="C133">
            <v>0</v>
          </cell>
          <cell r="D133">
            <v>0</v>
          </cell>
          <cell r="E133">
            <v>0</v>
          </cell>
          <cell r="F133">
            <v>0</v>
          </cell>
          <cell r="G133">
            <v>0</v>
          </cell>
          <cell r="H133">
            <v>0</v>
          </cell>
          <cell r="I133">
            <v>0</v>
          </cell>
          <cell r="K133" t="str">
            <v>Equipe</v>
          </cell>
          <cell r="L133">
            <v>0</v>
          </cell>
          <cell r="M133">
            <v>0</v>
          </cell>
          <cell r="N133">
            <v>0</v>
          </cell>
          <cell r="O133">
            <v>0</v>
          </cell>
          <cell r="P133">
            <v>0</v>
          </cell>
          <cell r="Q133">
            <v>0</v>
          </cell>
          <cell r="R133">
            <v>0</v>
          </cell>
        </row>
        <row r="134">
          <cell r="B134" t="str">
            <v>Ericsson</v>
          </cell>
          <cell r="C134">
            <v>0</v>
          </cell>
          <cell r="D134">
            <v>0.2</v>
          </cell>
          <cell r="E134">
            <v>9</v>
          </cell>
          <cell r="F134">
            <v>0</v>
          </cell>
          <cell r="G134">
            <v>0</v>
          </cell>
          <cell r="H134">
            <v>69</v>
          </cell>
          <cell r="I134">
            <v>78.2</v>
          </cell>
          <cell r="K134" t="str">
            <v>Ericsson</v>
          </cell>
          <cell r="L134">
            <v>0</v>
          </cell>
          <cell r="M134">
            <v>3</v>
          </cell>
          <cell r="N134">
            <v>70</v>
          </cell>
          <cell r="O134">
            <v>0</v>
          </cell>
          <cell r="P134">
            <v>0</v>
          </cell>
          <cell r="Q134">
            <v>348</v>
          </cell>
          <cell r="R134">
            <v>421</v>
          </cell>
        </row>
        <row r="135">
          <cell r="B135" t="str">
            <v>Extreme</v>
          </cell>
          <cell r="C135">
            <v>0</v>
          </cell>
          <cell r="D135">
            <v>0</v>
          </cell>
          <cell r="E135">
            <v>0</v>
          </cell>
          <cell r="F135">
            <v>0</v>
          </cell>
          <cell r="G135">
            <v>0</v>
          </cell>
          <cell r="H135">
            <v>0</v>
          </cell>
          <cell r="I135">
            <v>0</v>
          </cell>
          <cell r="K135" t="str">
            <v>Extreme</v>
          </cell>
          <cell r="L135">
            <v>0</v>
          </cell>
          <cell r="M135">
            <v>0</v>
          </cell>
          <cell r="N135">
            <v>0</v>
          </cell>
          <cell r="O135">
            <v>0</v>
          </cell>
          <cell r="P135">
            <v>0</v>
          </cell>
          <cell r="Q135">
            <v>0</v>
          </cell>
          <cell r="R135">
            <v>0</v>
          </cell>
        </row>
        <row r="136">
          <cell r="B136" t="str">
            <v>Force10</v>
          </cell>
          <cell r="C136">
            <v>0</v>
          </cell>
          <cell r="D136">
            <v>0</v>
          </cell>
          <cell r="E136">
            <v>0</v>
          </cell>
          <cell r="F136">
            <v>0</v>
          </cell>
          <cell r="G136">
            <v>0</v>
          </cell>
          <cell r="H136">
            <v>0</v>
          </cell>
          <cell r="I136">
            <v>0</v>
          </cell>
          <cell r="K136" t="str">
            <v>Force10</v>
          </cell>
          <cell r="L136">
            <v>0</v>
          </cell>
          <cell r="M136">
            <v>0</v>
          </cell>
          <cell r="N136">
            <v>0</v>
          </cell>
          <cell r="O136">
            <v>0</v>
          </cell>
          <cell r="P136">
            <v>0</v>
          </cell>
          <cell r="Q136">
            <v>0</v>
          </cell>
          <cell r="R136">
            <v>0</v>
          </cell>
        </row>
        <row r="137">
          <cell r="B137" t="str">
            <v>Fujitsu</v>
          </cell>
          <cell r="C137">
            <v>0</v>
          </cell>
          <cell r="D137">
            <v>0</v>
          </cell>
          <cell r="E137">
            <v>0</v>
          </cell>
          <cell r="F137">
            <v>0</v>
          </cell>
          <cell r="G137">
            <v>0</v>
          </cell>
          <cell r="H137">
            <v>0</v>
          </cell>
          <cell r="I137">
            <v>0</v>
          </cell>
          <cell r="K137" t="str">
            <v>Fujitsu</v>
          </cell>
          <cell r="L137">
            <v>0</v>
          </cell>
          <cell r="M137">
            <v>0</v>
          </cell>
          <cell r="N137">
            <v>0</v>
          </cell>
          <cell r="O137">
            <v>0</v>
          </cell>
          <cell r="P137">
            <v>0</v>
          </cell>
          <cell r="Q137">
            <v>0</v>
          </cell>
          <cell r="R137">
            <v>0</v>
          </cell>
        </row>
        <row r="138">
          <cell r="B138" t="str">
            <v>Hammerhead Systems</v>
          </cell>
          <cell r="C138">
            <v>0</v>
          </cell>
          <cell r="D138">
            <v>0</v>
          </cell>
          <cell r="E138">
            <v>0</v>
          </cell>
          <cell r="F138">
            <v>0</v>
          </cell>
          <cell r="G138">
            <v>0</v>
          </cell>
          <cell r="H138">
            <v>0</v>
          </cell>
          <cell r="I138">
            <v>0</v>
          </cell>
          <cell r="K138" t="str">
            <v>Hammerhead Systems</v>
          </cell>
          <cell r="L138">
            <v>0</v>
          </cell>
          <cell r="M138">
            <v>0</v>
          </cell>
          <cell r="N138">
            <v>0</v>
          </cell>
          <cell r="O138">
            <v>0</v>
          </cell>
          <cell r="P138">
            <v>0</v>
          </cell>
          <cell r="Q138">
            <v>0</v>
          </cell>
          <cell r="R138">
            <v>0</v>
          </cell>
        </row>
        <row r="139">
          <cell r="B139" t="str">
            <v>Hitachi</v>
          </cell>
          <cell r="C139">
            <v>0</v>
          </cell>
          <cell r="D139">
            <v>0</v>
          </cell>
          <cell r="E139">
            <v>0</v>
          </cell>
          <cell r="F139">
            <v>0</v>
          </cell>
          <cell r="G139">
            <v>0</v>
          </cell>
          <cell r="H139">
            <v>0</v>
          </cell>
          <cell r="I139">
            <v>0</v>
          </cell>
          <cell r="K139" t="str">
            <v>Hitachi</v>
          </cell>
          <cell r="L139">
            <v>0</v>
          </cell>
          <cell r="M139">
            <v>0</v>
          </cell>
          <cell r="N139">
            <v>0</v>
          </cell>
          <cell r="O139">
            <v>0</v>
          </cell>
          <cell r="P139">
            <v>0</v>
          </cell>
          <cell r="Q139">
            <v>0</v>
          </cell>
          <cell r="R139">
            <v>0</v>
          </cell>
        </row>
        <row r="140">
          <cell r="B140" t="str">
            <v>Hitachi Cable</v>
          </cell>
          <cell r="C140">
            <v>0</v>
          </cell>
          <cell r="D140">
            <v>0</v>
          </cell>
          <cell r="E140">
            <v>0</v>
          </cell>
          <cell r="F140">
            <v>0</v>
          </cell>
          <cell r="G140">
            <v>0</v>
          </cell>
          <cell r="H140">
            <v>0</v>
          </cell>
          <cell r="I140">
            <v>0</v>
          </cell>
          <cell r="K140" t="str">
            <v>Hitachi Cable</v>
          </cell>
          <cell r="L140">
            <v>0</v>
          </cell>
          <cell r="M140">
            <v>0</v>
          </cell>
          <cell r="N140">
            <v>0</v>
          </cell>
          <cell r="O140">
            <v>0</v>
          </cell>
          <cell r="P140">
            <v>0</v>
          </cell>
          <cell r="Q140">
            <v>0</v>
          </cell>
          <cell r="R140">
            <v>0</v>
          </cell>
        </row>
        <row r="141">
          <cell r="B141" t="str">
            <v>Huawei</v>
          </cell>
          <cell r="C141">
            <v>0</v>
          </cell>
          <cell r="D141">
            <v>0</v>
          </cell>
          <cell r="E141">
            <v>0</v>
          </cell>
          <cell r="F141">
            <v>0</v>
          </cell>
          <cell r="G141">
            <v>0</v>
          </cell>
          <cell r="H141">
            <v>0</v>
          </cell>
          <cell r="I141">
            <v>0</v>
          </cell>
          <cell r="K141" t="str">
            <v>Huawei</v>
          </cell>
          <cell r="L141">
            <v>0</v>
          </cell>
          <cell r="M141">
            <v>0</v>
          </cell>
          <cell r="N141">
            <v>0</v>
          </cell>
          <cell r="O141">
            <v>0</v>
          </cell>
          <cell r="P141">
            <v>0</v>
          </cell>
          <cell r="Q141">
            <v>0</v>
          </cell>
          <cell r="R141">
            <v>0</v>
          </cell>
        </row>
        <row r="142">
          <cell r="B142" t="str">
            <v>Hyperchip</v>
          </cell>
          <cell r="C142">
            <v>0</v>
          </cell>
          <cell r="D142">
            <v>0</v>
          </cell>
          <cell r="E142">
            <v>0</v>
          </cell>
          <cell r="F142">
            <v>0</v>
          </cell>
          <cell r="G142">
            <v>0</v>
          </cell>
          <cell r="H142">
            <v>0</v>
          </cell>
          <cell r="I142">
            <v>0</v>
          </cell>
          <cell r="K142" t="str">
            <v>Hyperchip</v>
          </cell>
          <cell r="L142">
            <v>0</v>
          </cell>
          <cell r="M142">
            <v>0</v>
          </cell>
          <cell r="N142">
            <v>0</v>
          </cell>
          <cell r="O142">
            <v>0</v>
          </cell>
          <cell r="P142">
            <v>0</v>
          </cell>
          <cell r="Q142">
            <v>0</v>
          </cell>
          <cell r="R142">
            <v>0</v>
          </cell>
        </row>
        <row r="143">
          <cell r="B143" t="str">
            <v>Juniper</v>
          </cell>
          <cell r="C143">
            <v>11.8</v>
          </cell>
          <cell r="D143">
            <v>7.8</v>
          </cell>
          <cell r="E143">
            <v>17</v>
          </cell>
          <cell r="F143">
            <v>0</v>
          </cell>
          <cell r="G143">
            <v>0</v>
          </cell>
          <cell r="H143">
            <v>0</v>
          </cell>
          <cell r="I143">
            <v>36.6</v>
          </cell>
          <cell r="K143" t="str">
            <v>Juniper</v>
          </cell>
          <cell r="L143">
            <v>50</v>
          </cell>
          <cell r="M143">
            <v>93</v>
          </cell>
          <cell r="N143">
            <v>150</v>
          </cell>
          <cell r="O143">
            <v>0</v>
          </cell>
          <cell r="P143">
            <v>0</v>
          </cell>
          <cell r="Q143">
            <v>0</v>
          </cell>
          <cell r="R143">
            <v>293</v>
          </cell>
        </row>
        <row r="144">
          <cell r="B144" t="str">
            <v>Laurel Networks</v>
          </cell>
          <cell r="C144">
            <v>0</v>
          </cell>
          <cell r="D144">
            <v>0</v>
          </cell>
          <cell r="E144">
            <v>0</v>
          </cell>
          <cell r="F144">
            <v>0</v>
          </cell>
          <cell r="G144">
            <v>0</v>
          </cell>
          <cell r="H144">
            <v>0</v>
          </cell>
          <cell r="I144">
            <v>0</v>
          </cell>
          <cell r="K144" t="str">
            <v>Laurel Networks</v>
          </cell>
          <cell r="L144">
            <v>0</v>
          </cell>
          <cell r="M144">
            <v>0</v>
          </cell>
          <cell r="N144">
            <v>0</v>
          </cell>
          <cell r="O144">
            <v>0</v>
          </cell>
          <cell r="P144">
            <v>0</v>
          </cell>
          <cell r="Q144">
            <v>0</v>
          </cell>
          <cell r="R144">
            <v>0</v>
          </cell>
        </row>
        <row r="145">
          <cell r="B145" t="str">
            <v>Lucent</v>
          </cell>
          <cell r="C145">
            <v>0</v>
          </cell>
          <cell r="D145">
            <v>0</v>
          </cell>
          <cell r="E145">
            <v>0</v>
          </cell>
          <cell r="F145">
            <v>0</v>
          </cell>
          <cell r="G145">
            <v>0</v>
          </cell>
          <cell r="H145">
            <v>0</v>
          </cell>
          <cell r="I145">
            <v>0</v>
          </cell>
          <cell r="K145" t="str">
            <v>Lucent</v>
          </cell>
          <cell r="L145">
            <v>0</v>
          </cell>
          <cell r="M145">
            <v>0</v>
          </cell>
          <cell r="N145">
            <v>0</v>
          </cell>
          <cell r="O145">
            <v>0</v>
          </cell>
          <cell r="P145">
            <v>0</v>
          </cell>
          <cell r="Q145">
            <v>0</v>
          </cell>
          <cell r="R145">
            <v>0</v>
          </cell>
        </row>
        <row r="146">
          <cell r="B146" t="str">
            <v>NEC</v>
          </cell>
          <cell r="C146">
            <v>0</v>
          </cell>
          <cell r="D146">
            <v>0</v>
          </cell>
          <cell r="E146">
            <v>0</v>
          </cell>
          <cell r="F146">
            <v>0</v>
          </cell>
          <cell r="G146">
            <v>0</v>
          </cell>
          <cell r="H146">
            <v>0</v>
          </cell>
          <cell r="I146">
            <v>0</v>
          </cell>
          <cell r="K146" t="str">
            <v>NEC</v>
          </cell>
          <cell r="L146">
            <v>0</v>
          </cell>
          <cell r="M146">
            <v>0</v>
          </cell>
          <cell r="N146">
            <v>0</v>
          </cell>
          <cell r="O146">
            <v>0</v>
          </cell>
          <cell r="P146">
            <v>0</v>
          </cell>
          <cell r="Q146">
            <v>0</v>
          </cell>
          <cell r="R146">
            <v>0</v>
          </cell>
        </row>
        <row r="147">
          <cell r="B147" t="str">
            <v>Nokia Siemens Networks</v>
          </cell>
          <cell r="C147">
            <v>0</v>
          </cell>
          <cell r="D147">
            <v>0</v>
          </cell>
          <cell r="E147">
            <v>0</v>
          </cell>
          <cell r="F147">
            <v>0</v>
          </cell>
          <cell r="G147">
            <v>0</v>
          </cell>
          <cell r="H147">
            <v>0</v>
          </cell>
          <cell r="I147">
            <v>0</v>
          </cell>
          <cell r="K147" t="str">
            <v>Nokia Siemens Networks</v>
          </cell>
          <cell r="L147">
            <v>0</v>
          </cell>
          <cell r="M147">
            <v>0</v>
          </cell>
          <cell r="N147">
            <v>0</v>
          </cell>
          <cell r="O147">
            <v>0</v>
          </cell>
          <cell r="P147">
            <v>0</v>
          </cell>
          <cell r="Q147">
            <v>0</v>
          </cell>
          <cell r="R147">
            <v>0</v>
          </cell>
        </row>
        <row r="148">
          <cell r="B148" t="str">
            <v>Nortel</v>
          </cell>
          <cell r="C148">
            <v>0</v>
          </cell>
          <cell r="D148">
            <v>0</v>
          </cell>
          <cell r="E148">
            <v>4</v>
          </cell>
          <cell r="F148">
            <v>0</v>
          </cell>
          <cell r="G148">
            <v>0</v>
          </cell>
          <cell r="H148">
            <v>94.8</v>
          </cell>
          <cell r="I148">
            <v>98.8</v>
          </cell>
          <cell r="K148" t="str">
            <v>Nortel</v>
          </cell>
          <cell r="L148">
            <v>0</v>
          </cell>
          <cell r="M148">
            <v>0</v>
          </cell>
          <cell r="N148">
            <v>16</v>
          </cell>
          <cell r="O148">
            <v>0</v>
          </cell>
          <cell r="P148">
            <v>0</v>
          </cell>
          <cell r="Q148">
            <v>390</v>
          </cell>
          <cell r="R148">
            <v>406</v>
          </cell>
        </row>
        <row r="149">
          <cell r="B149" t="str">
            <v>Procket</v>
          </cell>
          <cell r="C149">
            <v>0</v>
          </cell>
          <cell r="D149">
            <v>0</v>
          </cell>
          <cell r="E149">
            <v>0</v>
          </cell>
          <cell r="F149">
            <v>0</v>
          </cell>
          <cell r="G149">
            <v>0</v>
          </cell>
          <cell r="H149">
            <v>0</v>
          </cell>
          <cell r="I149">
            <v>0</v>
          </cell>
          <cell r="K149" t="str">
            <v>Procket</v>
          </cell>
          <cell r="L149">
            <v>0</v>
          </cell>
          <cell r="M149">
            <v>0</v>
          </cell>
          <cell r="N149">
            <v>0</v>
          </cell>
          <cell r="O149">
            <v>0</v>
          </cell>
          <cell r="P149">
            <v>0</v>
          </cell>
          <cell r="Q149">
            <v>0</v>
          </cell>
          <cell r="R149">
            <v>0</v>
          </cell>
        </row>
        <row r="150">
          <cell r="B150" t="str">
            <v>Quarry</v>
          </cell>
          <cell r="C150">
            <v>0</v>
          </cell>
          <cell r="D150">
            <v>0</v>
          </cell>
          <cell r="E150">
            <v>0</v>
          </cell>
          <cell r="F150">
            <v>0</v>
          </cell>
          <cell r="G150">
            <v>0</v>
          </cell>
          <cell r="H150">
            <v>0</v>
          </cell>
          <cell r="I150">
            <v>0</v>
          </cell>
          <cell r="K150" t="str">
            <v>Quarry</v>
          </cell>
          <cell r="L150">
            <v>0</v>
          </cell>
          <cell r="M150">
            <v>0</v>
          </cell>
          <cell r="N150">
            <v>0</v>
          </cell>
          <cell r="O150">
            <v>0</v>
          </cell>
          <cell r="P150">
            <v>0</v>
          </cell>
          <cell r="Q150">
            <v>0</v>
          </cell>
          <cell r="R150">
            <v>0</v>
          </cell>
        </row>
        <row r="151">
          <cell r="B151" t="str">
            <v>Redback</v>
          </cell>
          <cell r="C151">
            <v>0</v>
          </cell>
          <cell r="D151">
            <v>0</v>
          </cell>
          <cell r="E151">
            <v>0</v>
          </cell>
          <cell r="F151">
            <v>0</v>
          </cell>
          <cell r="G151">
            <v>0</v>
          </cell>
          <cell r="H151">
            <v>0</v>
          </cell>
          <cell r="I151">
            <v>0</v>
          </cell>
          <cell r="K151" t="str">
            <v>Redback</v>
          </cell>
          <cell r="L151">
            <v>0</v>
          </cell>
          <cell r="M151">
            <v>0</v>
          </cell>
          <cell r="N151">
            <v>0</v>
          </cell>
          <cell r="O151">
            <v>0</v>
          </cell>
          <cell r="P151">
            <v>0</v>
          </cell>
          <cell r="Q151">
            <v>0</v>
          </cell>
          <cell r="R151">
            <v>0</v>
          </cell>
        </row>
        <row r="152">
          <cell r="B152" t="str">
            <v>Riverstone</v>
          </cell>
          <cell r="C152">
            <v>0</v>
          </cell>
          <cell r="D152">
            <v>0</v>
          </cell>
          <cell r="E152">
            <v>0</v>
          </cell>
          <cell r="F152">
            <v>0</v>
          </cell>
          <cell r="G152">
            <v>0</v>
          </cell>
          <cell r="H152">
            <v>0</v>
          </cell>
          <cell r="I152">
            <v>0</v>
          </cell>
          <cell r="K152" t="str">
            <v>Riverstone</v>
          </cell>
          <cell r="L152">
            <v>0</v>
          </cell>
          <cell r="M152">
            <v>0</v>
          </cell>
          <cell r="N152">
            <v>0</v>
          </cell>
          <cell r="O152">
            <v>0</v>
          </cell>
          <cell r="P152">
            <v>0</v>
          </cell>
          <cell r="Q152">
            <v>0</v>
          </cell>
          <cell r="R152">
            <v>0</v>
          </cell>
        </row>
        <row r="153">
          <cell r="B153" t="str">
            <v>Tellabs</v>
          </cell>
          <cell r="C153">
            <v>0</v>
          </cell>
          <cell r="D153">
            <v>0</v>
          </cell>
          <cell r="E153">
            <v>0</v>
          </cell>
          <cell r="F153">
            <v>0</v>
          </cell>
          <cell r="G153">
            <v>0</v>
          </cell>
          <cell r="H153">
            <v>0</v>
          </cell>
          <cell r="I153">
            <v>0</v>
          </cell>
          <cell r="K153" t="str">
            <v>Tellabs</v>
          </cell>
          <cell r="L153">
            <v>0</v>
          </cell>
          <cell r="M153">
            <v>0</v>
          </cell>
          <cell r="N153">
            <v>0</v>
          </cell>
          <cell r="O153">
            <v>0</v>
          </cell>
          <cell r="P153">
            <v>0</v>
          </cell>
          <cell r="Q153">
            <v>0</v>
          </cell>
          <cell r="R153">
            <v>0</v>
          </cell>
        </row>
        <row r="154">
          <cell r="B154" t="str">
            <v>ZTE</v>
          </cell>
          <cell r="C154">
            <v>0</v>
          </cell>
          <cell r="D154">
            <v>0</v>
          </cell>
          <cell r="E154">
            <v>0</v>
          </cell>
          <cell r="F154">
            <v>0</v>
          </cell>
          <cell r="G154">
            <v>0</v>
          </cell>
          <cell r="H154">
            <v>0</v>
          </cell>
          <cell r="I154">
            <v>0</v>
          </cell>
          <cell r="K154" t="str">
            <v>ZTE</v>
          </cell>
          <cell r="L154">
            <v>0</v>
          </cell>
          <cell r="M154">
            <v>0</v>
          </cell>
          <cell r="N154">
            <v>0</v>
          </cell>
          <cell r="O154">
            <v>0</v>
          </cell>
          <cell r="P154">
            <v>0</v>
          </cell>
          <cell r="Q154">
            <v>0</v>
          </cell>
          <cell r="R154">
            <v>0</v>
          </cell>
        </row>
        <row r="155">
          <cell r="B155" t="str">
            <v>Other</v>
          </cell>
          <cell r="C155">
            <v>0</v>
          </cell>
          <cell r="D155">
            <v>0</v>
          </cell>
          <cell r="E155">
            <v>0</v>
          </cell>
          <cell r="F155">
            <v>0</v>
          </cell>
          <cell r="G155">
            <v>0</v>
          </cell>
          <cell r="H155">
            <v>0</v>
          </cell>
          <cell r="I155">
            <v>0</v>
          </cell>
          <cell r="K155" t="str">
            <v>Other</v>
          </cell>
          <cell r="L155">
            <v>0</v>
          </cell>
          <cell r="M155">
            <v>0</v>
          </cell>
          <cell r="N155">
            <v>0</v>
          </cell>
          <cell r="O155">
            <v>0</v>
          </cell>
          <cell r="P155">
            <v>0</v>
          </cell>
          <cell r="Q155">
            <v>0</v>
          </cell>
          <cell r="R155">
            <v>0</v>
          </cell>
        </row>
        <row r="156">
          <cell r="B156" t="str">
            <v>Total</v>
          </cell>
          <cell r="C156">
            <v>87.600000000000009</v>
          </cell>
          <cell r="D156">
            <v>126</v>
          </cell>
          <cell r="E156">
            <v>40.1</v>
          </cell>
          <cell r="F156">
            <v>0</v>
          </cell>
          <cell r="G156">
            <v>0</v>
          </cell>
          <cell r="H156">
            <v>268.10000000000002</v>
          </cell>
          <cell r="I156">
            <v>521.79999999999995</v>
          </cell>
          <cell r="K156" t="str">
            <v>Total</v>
          </cell>
          <cell r="L156">
            <v>219</v>
          </cell>
          <cell r="M156">
            <v>2717</v>
          </cell>
          <cell r="N156">
            <v>398</v>
          </cell>
          <cell r="O156">
            <v>0</v>
          </cell>
          <cell r="P156">
            <v>0</v>
          </cell>
          <cell r="Q156">
            <v>1548</v>
          </cell>
          <cell r="R156">
            <v>4882</v>
          </cell>
        </row>
        <row r="159">
          <cell r="B159" t="str">
            <v>Vendor</v>
          </cell>
          <cell r="C159" t="str">
            <v>Core IP/MPLS</v>
          </cell>
          <cell r="D159" t="str">
            <v xml:space="preserve">Edge IP/MPLS </v>
          </cell>
          <cell r="E159" t="str">
            <v>Subscriber Service Router</v>
          </cell>
          <cell r="F159" t="str">
            <v>BRAS</v>
          </cell>
          <cell r="G159" t="str">
            <v>IP/Ethernet</v>
          </cell>
          <cell r="H159" t="str">
            <v>ATM/MPLS</v>
          </cell>
          <cell r="I159" t="str">
            <v>Total IPS</v>
          </cell>
          <cell r="K159" t="str">
            <v>Vendor</v>
          </cell>
          <cell r="L159" t="str">
            <v>Core IP/MPLS</v>
          </cell>
          <cell r="M159" t="str">
            <v>Edge IP/MPLS</v>
          </cell>
          <cell r="N159" t="str">
            <v>Subscriber Service Router</v>
          </cell>
          <cell r="O159" t="str">
            <v>BRAS</v>
          </cell>
          <cell r="P159" t="str">
            <v>IP/Ethernet</v>
          </cell>
          <cell r="Q159" t="str">
            <v>ATM/MPLS</v>
          </cell>
          <cell r="R159" t="str">
            <v>Total IPS</v>
          </cell>
        </row>
        <row r="160">
          <cell r="B160" t="str">
            <v>Alaxala Networks</v>
          </cell>
          <cell r="I160">
            <v>0</v>
          </cell>
          <cell r="K160" t="str">
            <v>Alaxala Networks</v>
          </cell>
          <cell r="R160">
            <v>0</v>
          </cell>
        </row>
        <row r="161">
          <cell r="B161" t="str">
            <v>Alcatel-Lucent</v>
          </cell>
          <cell r="C161">
            <v>0</v>
          </cell>
          <cell r="D161">
            <v>0</v>
          </cell>
          <cell r="E161">
            <v>1</v>
          </cell>
          <cell r="F161">
            <v>0</v>
          </cell>
          <cell r="G161">
            <v>6</v>
          </cell>
          <cell r="H161">
            <v>75</v>
          </cell>
          <cell r="I161">
            <v>82</v>
          </cell>
          <cell r="K161" t="str">
            <v>Alcatel-Lucent</v>
          </cell>
          <cell r="L161">
            <v>0</v>
          </cell>
          <cell r="M161">
            <v>0</v>
          </cell>
          <cell r="N161">
            <v>8</v>
          </cell>
          <cell r="O161">
            <v>0</v>
          </cell>
          <cell r="P161">
            <v>161</v>
          </cell>
          <cell r="Q161">
            <v>562</v>
          </cell>
          <cell r="R161">
            <v>731</v>
          </cell>
        </row>
        <row r="162">
          <cell r="B162" t="str">
            <v>Atrica</v>
          </cell>
          <cell r="I162">
            <v>0</v>
          </cell>
          <cell r="K162" t="str">
            <v>Atrica</v>
          </cell>
          <cell r="R162">
            <v>0</v>
          </cell>
        </row>
        <row r="163">
          <cell r="B163" t="str">
            <v>Avici</v>
          </cell>
          <cell r="C163">
            <v>1</v>
          </cell>
          <cell r="D163">
            <v>0</v>
          </cell>
          <cell r="E163">
            <v>0</v>
          </cell>
          <cell r="F163">
            <v>0</v>
          </cell>
          <cell r="G163">
            <v>0</v>
          </cell>
          <cell r="H163">
            <v>0</v>
          </cell>
          <cell r="I163">
            <v>1</v>
          </cell>
          <cell r="K163" t="str">
            <v>Avici</v>
          </cell>
          <cell r="L163">
            <v>1</v>
          </cell>
          <cell r="M163">
            <v>0</v>
          </cell>
          <cell r="N163">
            <v>0</v>
          </cell>
          <cell r="O163">
            <v>0</v>
          </cell>
          <cell r="P163">
            <v>0</v>
          </cell>
          <cell r="Q163">
            <v>0</v>
          </cell>
          <cell r="R163">
            <v>1</v>
          </cell>
        </row>
        <row r="164">
          <cell r="B164" t="str">
            <v>Brocade</v>
          </cell>
          <cell r="C164">
            <v>0</v>
          </cell>
          <cell r="D164">
            <v>0</v>
          </cell>
          <cell r="E164">
            <v>0</v>
          </cell>
          <cell r="F164">
            <v>0</v>
          </cell>
          <cell r="G164">
            <v>0</v>
          </cell>
          <cell r="H164">
            <v>0</v>
          </cell>
          <cell r="I164">
            <v>0</v>
          </cell>
          <cell r="K164" t="str">
            <v>Brocade</v>
          </cell>
          <cell r="L164">
            <v>0</v>
          </cell>
          <cell r="M164">
            <v>0</v>
          </cell>
          <cell r="N164">
            <v>0</v>
          </cell>
          <cell r="O164">
            <v>0</v>
          </cell>
          <cell r="P164">
            <v>0</v>
          </cell>
          <cell r="Q164">
            <v>0</v>
          </cell>
          <cell r="R164">
            <v>0</v>
          </cell>
        </row>
        <row r="165">
          <cell r="B165" t="str">
            <v>Caspian</v>
          </cell>
          <cell r="C165">
            <v>0</v>
          </cell>
          <cell r="D165">
            <v>0</v>
          </cell>
          <cell r="E165">
            <v>0</v>
          </cell>
          <cell r="F165">
            <v>0</v>
          </cell>
          <cell r="G165">
            <v>0</v>
          </cell>
          <cell r="H165">
            <v>0</v>
          </cell>
          <cell r="I165">
            <v>0</v>
          </cell>
          <cell r="K165" t="str">
            <v>Caspian</v>
          </cell>
          <cell r="L165">
            <v>0</v>
          </cell>
          <cell r="M165">
            <v>0</v>
          </cell>
          <cell r="N165">
            <v>0</v>
          </cell>
          <cell r="O165">
            <v>0</v>
          </cell>
          <cell r="P165">
            <v>0</v>
          </cell>
          <cell r="Q165">
            <v>0</v>
          </cell>
          <cell r="R165">
            <v>0</v>
          </cell>
        </row>
        <row r="166">
          <cell r="B166" t="str">
            <v>Chiaro</v>
          </cell>
          <cell r="C166">
            <v>0</v>
          </cell>
          <cell r="D166">
            <v>0</v>
          </cell>
          <cell r="E166">
            <v>0</v>
          </cell>
          <cell r="F166">
            <v>0</v>
          </cell>
          <cell r="G166">
            <v>0</v>
          </cell>
          <cell r="H166">
            <v>0</v>
          </cell>
          <cell r="I166">
            <v>0</v>
          </cell>
          <cell r="K166" t="str">
            <v>Chiaro</v>
          </cell>
          <cell r="L166">
            <v>0</v>
          </cell>
          <cell r="M166">
            <v>0</v>
          </cell>
          <cell r="N166">
            <v>0</v>
          </cell>
          <cell r="O166">
            <v>0</v>
          </cell>
          <cell r="P166">
            <v>0</v>
          </cell>
          <cell r="Q166">
            <v>0</v>
          </cell>
          <cell r="R166">
            <v>0</v>
          </cell>
        </row>
        <row r="167">
          <cell r="B167" t="str">
            <v>Ciena</v>
          </cell>
          <cell r="C167">
            <v>0</v>
          </cell>
          <cell r="D167">
            <v>0</v>
          </cell>
          <cell r="E167">
            <v>0</v>
          </cell>
          <cell r="F167">
            <v>0</v>
          </cell>
          <cell r="G167">
            <v>0</v>
          </cell>
          <cell r="H167">
            <v>0</v>
          </cell>
          <cell r="I167">
            <v>0</v>
          </cell>
          <cell r="K167" t="str">
            <v>Ciena</v>
          </cell>
          <cell r="L167">
            <v>0</v>
          </cell>
          <cell r="M167">
            <v>0</v>
          </cell>
          <cell r="N167">
            <v>0</v>
          </cell>
          <cell r="O167">
            <v>0</v>
          </cell>
          <cell r="P167">
            <v>0</v>
          </cell>
          <cell r="Q167">
            <v>0</v>
          </cell>
          <cell r="R167">
            <v>0</v>
          </cell>
        </row>
        <row r="168">
          <cell r="B168" t="str">
            <v>Cisco</v>
          </cell>
          <cell r="C168">
            <v>78</v>
          </cell>
          <cell r="D168">
            <v>109.4</v>
          </cell>
          <cell r="E168">
            <v>1.5</v>
          </cell>
          <cell r="F168">
            <v>0</v>
          </cell>
          <cell r="G168">
            <v>0</v>
          </cell>
          <cell r="H168">
            <v>31</v>
          </cell>
          <cell r="I168">
            <v>219.9</v>
          </cell>
          <cell r="K168" t="str">
            <v>Cisco</v>
          </cell>
          <cell r="L168">
            <v>229</v>
          </cell>
          <cell r="M168">
            <v>2823</v>
          </cell>
          <cell r="N168">
            <v>55</v>
          </cell>
          <cell r="O168">
            <v>0</v>
          </cell>
          <cell r="P168">
            <v>0</v>
          </cell>
          <cell r="Q168">
            <v>228</v>
          </cell>
          <cell r="R168">
            <v>3335</v>
          </cell>
        </row>
        <row r="169">
          <cell r="B169" t="str">
            <v>Cosine</v>
          </cell>
          <cell r="C169">
            <v>0</v>
          </cell>
          <cell r="D169">
            <v>0</v>
          </cell>
          <cell r="E169">
            <v>1.6</v>
          </cell>
          <cell r="F169">
            <v>0</v>
          </cell>
          <cell r="G169">
            <v>0</v>
          </cell>
          <cell r="H169">
            <v>0</v>
          </cell>
          <cell r="I169">
            <v>1.6</v>
          </cell>
          <cell r="K169" t="str">
            <v>Cosine</v>
          </cell>
          <cell r="L169">
            <v>0</v>
          </cell>
          <cell r="M169">
            <v>0</v>
          </cell>
          <cell r="N169">
            <v>8</v>
          </cell>
          <cell r="O169">
            <v>0</v>
          </cell>
          <cell r="P169">
            <v>0</v>
          </cell>
          <cell r="Q169">
            <v>0</v>
          </cell>
          <cell r="R169">
            <v>8</v>
          </cell>
        </row>
        <row r="170">
          <cell r="B170" t="str">
            <v>ECI Telecom</v>
          </cell>
          <cell r="C170">
            <v>0</v>
          </cell>
          <cell r="D170">
            <v>0</v>
          </cell>
          <cell r="E170">
            <v>0</v>
          </cell>
          <cell r="F170">
            <v>0</v>
          </cell>
          <cell r="G170">
            <v>0</v>
          </cell>
          <cell r="H170">
            <v>0</v>
          </cell>
          <cell r="I170">
            <v>0</v>
          </cell>
          <cell r="K170" t="str">
            <v>ECI Telecom</v>
          </cell>
          <cell r="L170">
            <v>0</v>
          </cell>
          <cell r="M170">
            <v>0</v>
          </cell>
          <cell r="N170">
            <v>0</v>
          </cell>
          <cell r="O170">
            <v>0</v>
          </cell>
          <cell r="P170">
            <v>0</v>
          </cell>
          <cell r="Q170">
            <v>0</v>
          </cell>
          <cell r="R170">
            <v>0</v>
          </cell>
        </row>
        <row r="171">
          <cell r="B171" t="str">
            <v>Equipe</v>
          </cell>
          <cell r="C171">
            <v>0</v>
          </cell>
          <cell r="D171">
            <v>0</v>
          </cell>
          <cell r="E171">
            <v>0</v>
          </cell>
          <cell r="F171">
            <v>0</v>
          </cell>
          <cell r="G171">
            <v>0</v>
          </cell>
          <cell r="H171">
            <v>0</v>
          </cell>
          <cell r="I171">
            <v>0</v>
          </cell>
          <cell r="K171" t="str">
            <v>Equipe</v>
          </cell>
          <cell r="L171">
            <v>0</v>
          </cell>
          <cell r="M171">
            <v>0</v>
          </cell>
          <cell r="N171">
            <v>0</v>
          </cell>
          <cell r="O171">
            <v>0</v>
          </cell>
          <cell r="P171">
            <v>0</v>
          </cell>
          <cell r="Q171">
            <v>0</v>
          </cell>
          <cell r="R171">
            <v>0</v>
          </cell>
        </row>
        <row r="172">
          <cell r="B172" t="str">
            <v>Ericsson</v>
          </cell>
          <cell r="C172">
            <v>0</v>
          </cell>
          <cell r="D172">
            <v>6</v>
          </cell>
          <cell r="E172">
            <v>9</v>
          </cell>
          <cell r="F172">
            <v>0</v>
          </cell>
          <cell r="G172">
            <v>0</v>
          </cell>
          <cell r="H172">
            <v>31</v>
          </cell>
          <cell r="I172">
            <v>46</v>
          </cell>
          <cell r="K172" t="str">
            <v>Ericsson</v>
          </cell>
          <cell r="L172">
            <v>0</v>
          </cell>
          <cell r="M172">
            <v>73</v>
          </cell>
          <cell r="N172">
            <v>75</v>
          </cell>
          <cell r="O172">
            <v>0</v>
          </cell>
          <cell r="P172">
            <v>0</v>
          </cell>
          <cell r="Q172">
            <v>106</v>
          </cell>
          <cell r="R172">
            <v>254</v>
          </cell>
        </row>
        <row r="173">
          <cell r="B173" t="str">
            <v>Extreme</v>
          </cell>
          <cell r="C173">
            <v>0</v>
          </cell>
          <cell r="D173">
            <v>0</v>
          </cell>
          <cell r="E173">
            <v>0</v>
          </cell>
          <cell r="F173">
            <v>0</v>
          </cell>
          <cell r="G173">
            <v>0</v>
          </cell>
          <cell r="H173">
            <v>0</v>
          </cell>
          <cell r="I173">
            <v>0</v>
          </cell>
          <cell r="K173" t="str">
            <v>Extreme</v>
          </cell>
          <cell r="L173">
            <v>0</v>
          </cell>
          <cell r="M173">
            <v>0</v>
          </cell>
          <cell r="N173">
            <v>0</v>
          </cell>
          <cell r="O173">
            <v>0</v>
          </cell>
          <cell r="P173">
            <v>0</v>
          </cell>
          <cell r="Q173">
            <v>0</v>
          </cell>
          <cell r="R173">
            <v>0</v>
          </cell>
        </row>
        <row r="174">
          <cell r="B174" t="str">
            <v>Force10</v>
          </cell>
          <cell r="C174">
            <v>0</v>
          </cell>
          <cell r="D174">
            <v>0</v>
          </cell>
          <cell r="E174">
            <v>0</v>
          </cell>
          <cell r="F174">
            <v>0</v>
          </cell>
          <cell r="G174">
            <v>0</v>
          </cell>
          <cell r="H174">
            <v>0</v>
          </cell>
          <cell r="I174">
            <v>0</v>
          </cell>
          <cell r="K174" t="str">
            <v>Force10</v>
          </cell>
          <cell r="L174">
            <v>0</v>
          </cell>
          <cell r="M174">
            <v>0</v>
          </cell>
          <cell r="N174">
            <v>0</v>
          </cell>
          <cell r="O174">
            <v>0</v>
          </cell>
          <cell r="P174">
            <v>0</v>
          </cell>
          <cell r="Q174">
            <v>0</v>
          </cell>
          <cell r="R174">
            <v>0</v>
          </cell>
        </row>
        <row r="175">
          <cell r="B175" t="str">
            <v>Fujitsu</v>
          </cell>
          <cell r="C175">
            <v>0</v>
          </cell>
          <cell r="D175">
            <v>0</v>
          </cell>
          <cell r="E175">
            <v>0</v>
          </cell>
          <cell r="F175">
            <v>0</v>
          </cell>
          <cell r="G175">
            <v>0</v>
          </cell>
          <cell r="H175">
            <v>0</v>
          </cell>
          <cell r="I175">
            <v>0</v>
          </cell>
          <cell r="K175" t="str">
            <v>Fujitsu</v>
          </cell>
          <cell r="L175">
            <v>0</v>
          </cell>
          <cell r="M175">
            <v>0</v>
          </cell>
          <cell r="N175">
            <v>0</v>
          </cell>
          <cell r="O175">
            <v>0</v>
          </cell>
          <cell r="P175">
            <v>0</v>
          </cell>
          <cell r="Q175">
            <v>0</v>
          </cell>
          <cell r="R175">
            <v>0</v>
          </cell>
        </row>
        <row r="176">
          <cell r="B176" t="str">
            <v>Hammerhead Systems</v>
          </cell>
          <cell r="C176">
            <v>0</v>
          </cell>
          <cell r="D176">
            <v>0</v>
          </cell>
          <cell r="E176">
            <v>0</v>
          </cell>
          <cell r="F176">
            <v>0</v>
          </cell>
          <cell r="G176">
            <v>0</v>
          </cell>
          <cell r="H176">
            <v>0</v>
          </cell>
          <cell r="I176">
            <v>0</v>
          </cell>
          <cell r="K176" t="str">
            <v>Hammerhead Systems</v>
          </cell>
          <cell r="L176">
            <v>0</v>
          </cell>
          <cell r="M176">
            <v>0</v>
          </cell>
          <cell r="N176">
            <v>0</v>
          </cell>
          <cell r="O176">
            <v>0</v>
          </cell>
          <cell r="P176">
            <v>0</v>
          </cell>
          <cell r="Q176">
            <v>0</v>
          </cell>
          <cell r="R176">
            <v>0</v>
          </cell>
        </row>
        <row r="177">
          <cell r="B177" t="str">
            <v>Hitachi</v>
          </cell>
          <cell r="C177">
            <v>0</v>
          </cell>
          <cell r="D177">
            <v>0</v>
          </cell>
          <cell r="E177">
            <v>0</v>
          </cell>
          <cell r="F177">
            <v>0</v>
          </cell>
          <cell r="G177">
            <v>0</v>
          </cell>
          <cell r="H177">
            <v>0</v>
          </cell>
          <cell r="I177">
            <v>0</v>
          </cell>
          <cell r="K177" t="str">
            <v>Hitachi</v>
          </cell>
          <cell r="L177">
            <v>0</v>
          </cell>
          <cell r="M177">
            <v>0</v>
          </cell>
          <cell r="N177">
            <v>0</v>
          </cell>
          <cell r="O177">
            <v>0</v>
          </cell>
          <cell r="P177">
            <v>0</v>
          </cell>
          <cell r="Q177">
            <v>0</v>
          </cell>
          <cell r="R177">
            <v>0</v>
          </cell>
        </row>
        <row r="178">
          <cell r="B178" t="str">
            <v>Hitachi Cable</v>
          </cell>
          <cell r="C178">
            <v>0</v>
          </cell>
          <cell r="D178">
            <v>0</v>
          </cell>
          <cell r="E178">
            <v>0</v>
          </cell>
          <cell r="F178">
            <v>0</v>
          </cell>
          <cell r="G178">
            <v>0</v>
          </cell>
          <cell r="H178">
            <v>0</v>
          </cell>
          <cell r="I178">
            <v>0</v>
          </cell>
          <cell r="K178" t="str">
            <v>Hitachi Cable</v>
          </cell>
          <cell r="L178">
            <v>0</v>
          </cell>
          <cell r="M178">
            <v>0</v>
          </cell>
          <cell r="N178">
            <v>0</v>
          </cell>
          <cell r="O178">
            <v>0</v>
          </cell>
          <cell r="P178">
            <v>0</v>
          </cell>
          <cell r="Q178">
            <v>0</v>
          </cell>
          <cell r="R178">
            <v>0</v>
          </cell>
        </row>
        <row r="179">
          <cell r="B179" t="str">
            <v>Huawei</v>
          </cell>
          <cell r="C179">
            <v>0</v>
          </cell>
          <cell r="D179">
            <v>0</v>
          </cell>
          <cell r="E179">
            <v>0</v>
          </cell>
          <cell r="F179">
            <v>0</v>
          </cell>
          <cell r="G179">
            <v>0</v>
          </cell>
          <cell r="H179">
            <v>0</v>
          </cell>
          <cell r="I179">
            <v>0</v>
          </cell>
          <cell r="K179" t="str">
            <v>Huawei</v>
          </cell>
          <cell r="L179">
            <v>0</v>
          </cell>
          <cell r="M179">
            <v>0</v>
          </cell>
          <cell r="N179">
            <v>0</v>
          </cell>
          <cell r="O179">
            <v>0</v>
          </cell>
          <cell r="P179">
            <v>0</v>
          </cell>
          <cell r="Q179">
            <v>0</v>
          </cell>
          <cell r="R179">
            <v>0</v>
          </cell>
        </row>
        <row r="180">
          <cell r="B180" t="str">
            <v>Hyperchip</v>
          </cell>
          <cell r="C180">
            <v>0</v>
          </cell>
          <cell r="D180">
            <v>0</v>
          </cell>
          <cell r="E180">
            <v>0</v>
          </cell>
          <cell r="F180">
            <v>0</v>
          </cell>
          <cell r="G180">
            <v>0</v>
          </cell>
          <cell r="H180">
            <v>0</v>
          </cell>
          <cell r="I180">
            <v>0</v>
          </cell>
          <cell r="K180" t="str">
            <v>Hyperchip</v>
          </cell>
          <cell r="L180">
            <v>0</v>
          </cell>
          <cell r="M180">
            <v>0</v>
          </cell>
          <cell r="N180">
            <v>0</v>
          </cell>
          <cell r="O180">
            <v>0</v>
          </cell>
          <cell r="P180">
            <v>0</v>
          </cell>
          <cell r="Q180">
            <v>0</v>
          </cell>
          <cell r="R180">
            <v>0</v>
          </cell>
        </row>
        <row r="181">
          <cell r="B181" t="str">
            <v>Juniper</v>
          </cell>
          <cell r="C181">
            <v>14</v>
          </cell>
          <cell r="D181">
            <v>6.4</v>
          </cell>
          <cell r="E181">
            <v>16.399999999999999</v>
          </cell>
          <cell r="F181">
            <v>0</v>
          </cell>
          <cell r="G181">
            <v>0</v>
          </cell>
          <cell r="H181">
            <v>0</v>
          </cell>
          <cell r="I181">
            <v>36.799999999999997</v>
          </cell>
          <cell r="K181" t="str">
            <v>Juniper</v>
          </cell>
          <cell r="L181">
            <v>40</v>
          </cell>
          <cell r="M181">
            <v>112</v>
          </cell>
          <cell r="N181">
            <v>141</v>
          </cell>
          <cell r="O181">
            <v>0</v>
          </cell>
          <cell r="P181">
            <v>0</v>
          </cell>
          <cell r="Q181">
            <v>0</v>
          </cell>
          <cell r="R181">
            <v>293</v>
          </cell>
        </row>
        <row r="182">
          <cell r="B182" t="str">
            <v>Laurel Networks</v>
          </cell>
          <cell r="C182">
            <v>0</v>
          </cell>
          <cell r="D182">
            <v>0</v>
          </cell>
          <cell r="E182">
            <v>0</v>
          </cell>
          <cell r="F182">
            <v>0</v>
          </cell>
          <cell r="G182">
            <v>0</v>
          </cell>
          <cell r="H182">
            <v>0</v>
          </cell>
          <cell r="I182">
            <v>0</v>
          </cell>
          <cell r="K182" t="str">
            <v>Laurel Networks</v>
          </cell>
          <cell r="L182">
            <v>0</v>
          </cell>
          <cell r="M182">
            <v>0</v>
          </cell>
          <cell r="N182">
            <v>0</v>
          </cell>
          <cell r="O182">
            <v>0</v>
          </cell>
          <cell r="P182">
            <v>0</v>
          </cell>
          <cell r="Q182">
            <v>0</v>
          </cell>
          <cell r="R182">
            <v>0</v>
          </cell>
        </row>
        <row r="183">
          <cell r="B183" t="str">
            <v>Lucent</v>
          </cell>
          <cell r="C183">
            <v>0</v>
          </cell>
          <cell r="D183">
            <v>0</v>
          </cell>
          <cell r="E183">
            <v>0</v>
          </cell>
          <cell r="F183">
            <v>0</v>
          </cell>
          <cell r="G183">
            <v>0</v>
          </cell>
          <cell r="H183">
            <v>0</v>
          </cell>
          <cell r="I183">
            <v>0</v>
          </cell>
          <cell r="K183" t="str">
            <v>Lucent</v>
          </cell>
          <cell r="L183">
            <v>0</v>
          </cell>
          <cell r="M183">
            <v>0</v>
          </cell>
          <cell r="N183">
            <v>0</v>
          </cell>
          <cell r="O183">
            <v>0</v>
          </cell>
          <cell r="P183">
            <v>0</v>
          </cell>
          <cell r="Q183">
            <v>0</v>
          </cell>
          <cell r="R183">
            <v>0</v>
          </cell>
        </row>
        <row r="184">
          <cell r="B184" t="str">
            <v>NEC</v>
          </cell>
          <cell r="C184">
            <v>0</v>
          </cell>
          <cell r="D184">
            <v>0</v>
          </cell>
          <cell r="E184">
            <v>0</v>
          </cell>
          <cell r="F184">
            <v>0</v>
          </cell>
          <cell r="G184">
            <v>0</v>
          </cell>
          <cell r="H184">
            <v>0</v>
          </cell>
          <cell r="I184">
            <v>0</v>
          </cell>
          <cell r="K184" t="str">
            <v>NEC</v>
          </cell>
          <cell r="L184">
            <v>0</v>
          </cell>
          <cell r="M184">
            <v>0</v>
          </cell>
          <cell r="N184">
            <v>0</v>
          </cell>
          <cell r="O184">
            <v>0</v>
          </cell>
          <cell r="P184">
            <v>0</v>
          </cell>
          <cell r="Q184">
            <v>0</v>
          </cell>
          <cell r="R184">
            <v>0</v>
          </cell>
        </row>
        <row r="185">
          <cell r="B185" t="str">
            <v>Nokia Siemens Networks</v>
          </cell>
          <cell r="C185">
            <v>0</v>
          </cell>
          <cell r="D185">
            <v>0</v>
          </cell>
          <cell r="E185">
            <v>0</v>
          </cell>
          <cell r="F185">
            <v>0</v>
          </cell>
          <cell r="G185">
            <v>0</v>
          </cell>
          <cell r="H185">
            <v>0</v>
          </cell>
          <cell r="I185">
            <v>0</v>
          </cell>
          <cell r="K185" t="str">
            <v>Nokia Siemens Networks</v>
          </cell>
          <cell r="L185">
            <v>0</v>
          </cell>
          <cell r="M185">
            <v>0</v>
          </cell>
          <cell r="N185">
            <v>0</v>
          </cell>
          <cell r="O185">
            <v>0</v>
          </cell>
          <cell r="P185">
            <v>0</v>
          </cell>
          <cell r="Q185">
            <v>0</v>
          </cell>
          <cell r="R185">
            <v>0</v>
          </cell>
        </row>
        <row r="186">
          <cell r="B186" t="str">
            <v>Nortel</v>
          </cell>
          <cell r="C186">
            <v>0</v>
          </cell>
          <cell r="D186">
            <v>0</v>
          </cell>
          <cell r="E186">
            <v>2</v>
          </cell>
          <cell r="F186">
            <v>0</v>
          </cell>
          <cell r="G186">
            <v>0</v>
          </cell>
          <cell r="H186">
            <v>80.3</v>
          </cell>
          <cell r="I186">
            <v>82.3</v>
          </cell>
          <cell r="K186" t="str">
            <v>Nortel</v>
          </cell>
          <cell r="L186">
            <v>0</v>
          </cell>
          <cell r="M186">
            <v>0</v>
          </cell>
          <cell r="N186">
            <v>10</v>
          </cell>
          <cell r="O186">
            <v>0</v>
          </cell>
          <cell r="P186">
            <v>0</v>
          </cell>
          <cell r="Q186">
            <v>342</v>
          </cell>
          <cell r="R186">
            <v>352</v>
          </cell>
        </row>
        <row r="187">
          <cell r="B187" t="str">
            <v>Procket</v>
          </cell>
          <cell r="C187">
            <v>0</v>
          </cell>
          <cell r="D187">
            <v>0</v>
          </cell>
          <cell r="E187">
            <v>0</v>
          </cell>
          <cell r="F187">
            <v>0</v>
          </cell>
          <cell r="G187">
            <v>0</v>
          </cell>
          <cell r="H187">
            <v>0</v>
          </cell>
          <cell r="I187">
            <v>0</v>
          </cell>
          <cell r="K187" t="str">
            <v>Procket</v>
          </cell>
          <cell r="L187">
            <v>0</v>
          </cell>
          <cell r="M187">
            <v>0</v>
          </cell>
          <cell r="N187">
            <v>0</v>
          </cell>
          <cell r="O187">
            <v>0</v>
          </cell>
          <cell r="P187">
            <v>0</v>
          </cell>
          <cell r="Q187">
            <v>0</v>
          </cell>
          <cell r="R187">
            <v>0</v>
          </cell>
        </row>
        <row r="188">
          <cell r="B188" t="str">
            <v>Quarry</v>
          </cell>
          <cell r="C188">
            <v>0</v>
          </cell>
          <cell r="D188">
            <v>0</v>
          </cell>
          <cell r="E188">
            <v>0</v>
          </cell>
          <cell r="F188">
            <v>0</v>
          </cell>
          <cell r="G188">
            <v>0</v>
          </cell>
          <cell r="H188">
            <v>0</v>
          </cell>
          <cell r="I188">
            <v>0</v>
          </cell>
          <cell r="K188" t="str">
            <v>Quarry</v>
          </cell>
          <cell r="L188">
            <v>0</v>
          </cell>
          <cell r="M188">
            <v>0</v>
          </cell>
          <cell r="N188">
            <v>0</v>
          </cell>
          <cell r="O188">
            <v>0</v>
          </cell>
          <cell r="P188">
            <v>0</v>
          </cell>
          <cell r="Q188">
            <v>0</v>
          </cell>
          <cell r="R188">
            <v>0</v>
          </cell>
        </row>
        <row r="189">
          <cell r="B189" t="str">
            <v>Redback</v>
          </cell>
          <cell r="C189">
            <v>0</v>
          </cell>
          <cell r="D189">
            <v>0</v>
          </cell>
          <cell r="E189">
            <v>0</v>
          </cell>
          <cell r="F189">
            <v>0</v>
          </cell>
          <cell r="G189">
            <v>0</v>
          </cell>
          <cell r="H189">
            <v>0</v>
          </cell>
          <cell r="I189">
            <v>0</v>
          </cell>
          <cell r="K189" t="str">
            <v>Redback</v>
          </cell>
          <cell r="L189">
            <v>0</v>
          </cell>
          <cell r="M189">
            <v>0</v>
          </cell>
          <cell r="N189">
            <v>0</v>
          </cell>
          <cell r="O189">
            <v>0</v>
          </cell>
          <cell r="P189">
            <v>0</v>
          </cell>
          <cell r="Q189">
            <v>0</v>
          </cell>
          <cell r="R189">
            <v>0</v>
          </cell>
        </row>
        <row r="190">
          <cell r="B190" t="str">
            <v>Riverstone</v>
          </cell>
          <cell r="C190">
            <v>0</v>
          </cell>
          <cell r="D190">
            <v>0</v>
          </cell>
          <cell r="E190">
            <v>0</v>
          </cell>
          <cell r="F190">
            <v>0</v>
          </cell>
          <cell r="G190">
            <v>0</v>
          </cell>
          <cell r="H190">
            <v>0</v>
          </cell>
          <cell r="I190">
            <v>0</v>
          </cell>
          <cell r="K190" t="str">
            <v>Riverstone</v>
          </cell>
          <cell r="L190">
            <v>0</v>
          </cell>
          <cell r="M190">
            <v>0</v>
          </cell>
          <cell r="N190">
            <v>0</v>
          </cell>
          <cell r="O190">
            <v>0</v>
          </cell>
          <cell r="P190">
            <v>0</v>
          </cell>
          <cell r="Q190">
            <v>0</v>
          </cell>
          <cell r="R190">
            <v>0</v>
          </cell>
        </row>
        <row r="191">
          <cell r="B191" t="str">
            <v>Tellabs</v>
          </cell>
          <cell r="C191">
            <v>0</v>
          </cell>
          <cell r="D191">
            <v>0</v>
          </cell>
          <cell r="E191">
            <v>0</v>
          </cell>
          <cell r="F191">
            <v>0</v>
          </cell>
          <cell r="G191">
            <v>0</v>
          </cell>
          <cell r="H191">
            <v>0</v>
          </cell>
          <cell r="I191">
            <v>0</v>
          </cell>
          <cell r="K191" t="str">
            <v>Tellabs</v>
          </cell>
          <cell r="L191">
            <v>0</v>
          </cell>
          <cell r="M191">
            <v>0</v>
          </cell>
          <cell r="N191">
            <v>0</v>
          </cell>
          <cell r="O191">
            <v>0</v>
          </cell>
          <cell r="P191">
            <v>0</v>
          </cell>
          <cell r="Q191">
            <v>0</v>
          </cell>
          <cell r="R191">
            <v>0</v>
          </cell>
        </row>
        <row r="192">
          <cell r="B192" t="str">
            <v>ZTE</v>
          </cell>
          <cell r="C192">
            <v>0</v>
          </cell>
          <cell r="D192">
            <v>0</v>
          </cell>
          <cell r="E192">
            <v>0</v>
          </cell>
          <cell r="F192">
            <v>0</v>
          </cell>
          <cell r="G192">
            <v>0</v>
          </cell>
          <cell r="H192">
            <v>0</v>
          </cell>
          <cell r="I192">
            <v>0</v>
          </cell>
          <cell r="K192" t="str">
            <v>ZTE</v>
          </cell>
          <cell r="L192">
            <v>0</v>
          </cell>
          <cell r="M192">
            <v>0</v>
          </cell>
          <cell r="N192">
            <v>0</v>
          </cell>
          <cell r="O192">
            <v>0</v>
          </cell>
          <cell r="P192">
            <v>0</v>
          </cell>
          <cell r="Q192">
            <v>0</v>
          </cell>
          <cell r="R192">
            <v>0</v>
          </cell>
        </row>
        <row r="193">
          <cell r="B193" t="str">
            <v>Other</v>
          </cell>
          <cell r="C193">
            <v>0</v>
          </cell>
          <cell r="D193">
            <v>0</v>
          </cell>
          <cell r="E193">
            <v>0</v>
          </cell>
          <cell r="F193">
            <v>0</v>
          </cell>
          <cell r="G193">
            <v>0</v>
          </cell>
          <cell r="H193">
            <v>0</v>
          </cell>
          <cell r="I193">
            <v>0</v>
          </cell>
          <cell r="K193" t="str">
            <v>Other</v>
          </cell>
          <cell r="L193">
            <v>0</v>
          </cell>
          <cell r="M193">
            <v>0</v>
          </cell>
          <cell r="N193">
            <v>0</v>
          </cell>
          <cell r="O193">
            <v>0</v>
          </cell>
          <cell r="P193">
            <v>0</v>
          </cell>
          <cell r="Q193">
            <v>0</v>
          </cell>
          <cell r="R193">
            <v>0</v>
          </cell>
        </row>
        <row r="194">
          <cell r="B194" t="str">
            <v>Total</v>
          </cell>
          <cell r="C194">
            <v>93</v>
          </cell>
          <cell r="D194">
            <v>121.80000000000001</v>
          </cell>
          <cell r="E194">
            <v>31.5</v>
          </cell>
          <cell r="F194">
            <v>0</v>
          </cell>
          <cell r="G194">
            <v>6</v>
          </cell>
          <cell r="H194">
            <v>217.3</v>
          </cell>
          <cell r="I194">
            <v>469.6</v>
          </cell>
          <cell r="K194" t="str">
            <v>Total</v>
          </cell>
          <cell r="L194">
            <v>270</v>
          </cell>
          <cell r="M194">
            <v>3008</v>
          </cell>
          <cell r="N194">
            <v>297</v>
          </cell>
          <cell r="O194">
            <v>0</v>
          </cell>
          <cell r="P194">
            <v>161</v>
          </cell>
          <cell r="Q194">
            <v>1238</v>
          </cell>
          <cell r="R194">
            <v>4974</v>
          </cell>
        </row>
        <row r="198">
          <cell r="B198" t="str">
            <v>Vendor</v>
          </cell>
          <cell r="C198" t="str">
            <v>Core IP/MPLS</v>
          </cell>
          <cell r="D198" t="str">
            <v xml:space="preserve">Edge IP/MPLS </v>
          </cell>
          <cell r="E198" t="str">
            <v>Subscriber Service Router</v>
          </cell>
          <cell r="F198" t="str">
            <v>BRAS</v>
          </cell>
          <cell r="G198" t="str">
            <v>IP/Ethernet</v>
          </cell>
          <cell r="H198" t="str">
            <v>ATM/MPLS</v>
          </cell>
          <cell r="I198" t="str">
            <v>Total IPS</v>
          </cell>
          <cell r="K198" t="str">
            <v>Vendor</v>
          </cell>
          <cell r="L198" t="str">
            <v>Core IP/MPLS</v>
          </cell>
          <cell r="M198" t="str">
            <v>Edge IP/MPLS</v>
          </cell>
          <cell r="N198" t="str">
            <v>Subscriber Service Router</v>
          </cell>
          <cell r="O198" t="str">
            <v>BRAS</v>
          </cell>
          <cell r="P198" t="str">
            <v>IP/Ethernet</v>
          </cell>
          <cell r="Q198" t="str">
            <v>ATM/MPLS</v>
          </cell>
          <cell r="R198" t="str">
            <v>Total IPS</v>
          </cell>
        </row>
        <row r="199">
          <cell r="B199" t="str">
            <v>Alaxala Networks</v>
          </cell>
          <cell r="I199">
            <v>0</v>
          </cell>
          <cell r="K199" t="str">
            <v>Alaxala Networks</v>
          </cell>
          <cell r="R199">
            <v>0</v>
          </cell>
        </row>
        <row r="200">
          <cell r="B200" t="str">
            <v>Alcatel-Lucent</v>
          </cell>
          <cell r="C200">
            <v>0</v>
          </cell>
          <cell r="D200">
            <v>0</v>
          </cell>
          <cell r="E200">
            <v>1</v>
          </cell>
          <cell r="F200">
            <v>0</v>
          </cell>
          <cell r="G200">
            <v>4</v>
          </cell>
          <cell r="H200">
            <v>52</v>
          </cell>
          <cell r="I200">
            <v>57</v>
          </cell>
          <cell r="K200" t="str">
            <v>Alcatel-Lucent</v>
          </cell>
          <cell r="L200">
            <v>0</v>
          </cell>
          <cell r="M200">
            <v>0</v>
          </cell>
          <cell r="N200">
            <v>7</v>
          </cell>
          <cell r="O200">
            <v>0</v>
          </cell>
          <cell r="P200">
            <v>97</v>
          </cell>
          <cell r="Q200">
            <v>459</v>
          </cell>
          <cell r="R200">
            <v>563</v>
          </cell>
        </row>
        <row r="201">
          <cell r="B201" t="str">
            <v>Atrica</v>
          </cell>
          <cell r="I201">
            <v>0</v>
          </cell>
          <cell r="K201" t="str">
            <v>Atrica</v>
          </cell>
          <cell r="R201">
            <v>0</v>
          </cell>
        </row>
        <row r="202">
          <cell r="B202" t="str">
            <v>Avici</v>
          </cell>
          <cell r="C202">
            <v>0.8</v>
          </cell>
          <cell r="D202">
            <v>0</v>
          </cell>
          <cell r="E202">
            <v>0</v>
          </cell>
          <cell r="F202">
            <v>0</v>
          </cell>
          <cell r="G202">
            <v>0</v>
          </cell>
          <cell r="H202">
            <v>0</v>
          </cell>
          <cell r="I202">
            <v>0.8</v>
          </cell>
          <cell r="K202" t="str">
            <v>Avici</v>
          </cell>
          <cell r="L202">
            <v>1</v>
          </cell>
          <cell r="M202">
            <v>0</v>
          </cell>
          <cell r="N202">
            <v>0</v>
          </cell>
          <cell r="O202">
            <v>0</v>
          </cell>
          <cell r="P202">
            <v>0</v>
          </cell>
          <cell r="Q202">
            <v>0</v>
          </cell>
          <cell r="R202">
            <v>1</v>
          </cell>
        </row>
        <row r="203">
          <cell r="B203" t="str">
            <v>Brocade</v>
          </cell>
          <cell r="C203">
            <v>0</v>
          </cell>
          <cell r="D203">
            <v>0</v>
          </cell>
          <cell r="E203">
            <v>0</v>
          </cell>
          <cell r="F203">
            <v>0</v>
          </cell>
          <cell r="G203">
            <v>0</v>
          </cell>
          <cell r="H203">
            <v>0</v>
          </cell>
          <cell r="I203">
            <v>0</v>
          </cell>
          <cell r="K203" t="str">
            <v>Brocade</v>
          </cell>
          <cell r="L203">
            <v>0</v>
          </cell>
          <cell r="M203">
            <v>0</v>
          </cell>
          <cell r="N203">
            <v>0</v>
          </cell>
          <cell r="O203">
            <v>0</v>
          </cell>
          <cell r="P203">
            <v>0</v>
          </cell>
          <cell r="Q203">
            <v>0</v>
          </cell>
          <cell r="R203">
            <v>0</v>
          </cell>
        </row>
        <row r="204">
          <cell r="B204" t="str">
            <v>Caspian</v>
          </cell>
          <cell r="C204">
            <v>0</v>
          </cell>
          <cell r="D204">
            <v>0</v>
          </cell>
          <cell r="E204">
            <v>0</v>
          </cell>
          <cell r="F204">
            <v>0</v>
          </cell>
          <cell r="G204">
            <v>0</v>
          </cell>
          <cell r="H204">
            <v>0</v>
          </cell>
          <cell r="I204">
            <v>0</v>
          </cell>
          <cell r="K204" t="str">
            <v>Caspian</v>
          </cell>
          <cell r="L204">
            <v>0</v>
          </cell>
          <cell r="M204">
            <v>0</v>
          </cell>
          <cell r="N204">
            <v>0</v>
          </cell>
          <cell r="O204">
            <v>0</v>
          </cell>
          <cell r="P204">
            <v>0</v>
          </cell>
          <cell r="Q204">
            <v>0</v>
          </cell>
          <cell r="R204">
            <v>0</v>
          </cell>
        </row>
        <row r="205">
          <cell r="B205" t="str">
            <v>Chiaro</v>
          </cell>
          <cell r="C205">
            <v>0</v>
          </cell>
          <cell r="D205">
            <v>0</v>
          </cell>
          <cell r="E205">
            <v>0</v>
          </cell>
          <cell r="F205">
            <v>0</v>
          </cell>
          <cell r="G205">
            <v>0</v>
          </cell>
          <cell r="H205">
            <v>0</v>
          </cell>
          <cell r="I205">
            <v>0</v>
          </cell>
          <cell r="K205" t="str">
            <v>Chiaro</v>
          </cell>
          <cell r="L205">
            <v>0</v>
          </cell>
          <cell r="M205">
            <v>0</v>
          </cell>
          <cell r="N205">
            <v>0</v>
          </cell>
          <cell r="O205">
            <v>0</v>
          </cell>
          <cell r="P205">
            <v>0</v>
          </cell>
          <cell r="Q205">
            <v>0</v>
          </cell>
          <cell r="R205">
            <v>0</v>
          </cell>
        </row>
        <row r="206">
          <cell r="B206" t="str">
            <v>Ciena</v>
          </cell>
          <cell r="C206">
            <v>0</v>
          </cell>
          <cell r="D206">
            <v>0</v>
          </cell>
          <cell r="E206">
            <v>0</v>
          </cell>
          <cell r="F206">
            <v>0</v>
          </cell>
          <cell r="G206">
            <v>0</v>
          </cell>
          <cell r="H206">
            <v>0</v>
          </cell>
          <cell r="I206">
            <v>0</v>
          </cell>
          <cell r="K206" t="str">
            <v>Ciena</v>
          </cell>
          <cell r="L206">
            <v>0</v>
          </cell>
          <cell r="M206">
            <v>0</v>
          </cell>
          <cell r="N206">
            <v>0</v>
          </cell>
          <cell r="O206">
            <v>0</v>
          </cell>
          <cell r="P206">
            <v>0</v>
          </cell>
          <cell r="Q206">
            <v>0</v>
          </cell>
          <cell r="R206">
            <v>0</v>
          </cell>
        </row>
        <row r="207">
          <cell r="B207" t="str">
            <v>Cisco</v>
          </cell>
          <cell r="C207">
            <v>69.8</v>
          </cell>
          <cell r="D207">
            <v>74</v>
          </cell>
          <cell r="E207">
            <v>2.2000000000000002</v>
          </cell>
          <cell r="F207">
            <v>0</v>
          </cell>
          <cell r="G207">
            <v>0</v>
          </cell>
          <cell r="H207">
            <v>29</v>
          </cell>
          <cell r="I207">
            <v>175</v>
          </cell>
          <cell r="K207" t="str">
            <v>Cisco</v>
          </cell>
          <cell r="L207">
            <v>183</v>
          </cell>
          <cell r="M207">
            <v>1919</v>
          </cell>
          <cell r="N207">
            <v>79</v>
          </cell>
          <cell r="O207">
            <v>0</v>
          </cell>
          <cell r="P207">
            <v>0</v>
          </cell>
          <cell r="Q207">
            <v>215</v>
          </cell>
          <cell r="R207">
            <v>2396</v>
          </cell>
        </row>
        <row r="208">
          <cell r="B208" t="str">
            <v>Cosine</v>
          </cell>
          <cell r="C208">
            <v>0</v>
          </cell>
          <cell r="D208">
            <v>0</v>
          </cell>
          <cell r="E208">
            <v>2.5</v>
          </cell>
          <cell r="F208">
            <v>0</v>
          </cell>
          <cell r="G208">
            <v>0</v>
          </cell>
          <cell r="H208">
            <v>0</v>
          </cell>
          <cell r="I208">
            <v>2.5</v>
          </cell>
          <cell r="K208" t="str">
            <v>Cosine</v>
          </cell>
          <cell r="L208">
            <v>0</v>
          </cell>
          <cell r="M208">
            <v>0</v>
          </cell>
          <cell r="N208">
            <v>11</v>
          </cell>
          <cell r="O208">
            <v>0</v>
          </cell>
          <cell r="P208">
            <v>0</v>
          </cell>
          <cell r="Q208">
            <v>0</v>
          </cell>
          <cell r="R208">
            <v>11</v>
          </cell>
        </row>
        <row r="209">
          <cell r="B209" t="str">
            <v>ECI Telecom</v>
          </cell>
          <cell r="C209">
            <v>0</v>
          </cell>
          <cell r="D209">
            <v>0</v>
          </cell>
          <cell r="E209">
            <v>0</v>
          </cell>
          <cell r="F209">
            <v>0</v>
          </cell>
          <cell r="G209">
            <v>0</v>
          </cell>
          <cell r="H209">
            <v>0</v>
          </cell>
          <cell r="I209">
            <v>0</v>
          </cell>
          <cell r="K209" t="str">
            <v>ECI Telecom</v>
          </cell>
          <cell r="L209">
            <v>0</v>
          </cell>
          <cell r="M209">
            <v>0</v>
          </cell>
          <cell r="N209">
            <v>0</v>
          </cell>
          <cell r="O209">
            <v>0</v>
          </cell>
          <cell r="P209">
            <v>0</v>
          </cell>
          <cell r="Q209">
            <v>0</v>
          </cell>
          <cell r="R209">
            <v>0</v>
          </cell>
        </row>
        <row r="210">
          <cell r="B210" t="str">
            <v>Equipe</v>
          </cell>
          <cell r="C210">
            <v>0</v>
          </cell>
          <cell r="D210">
            <v>0</v>
          </cell>
          <cell r="E210">
            <v>0</v>
          </cell>
          <cell r="F210">
            <v>0</v>
          </cell>
          <cell r="G210">
            <v>0</v>
          </cell>
          <cell r="H210">
            <v>0</v>
          </cell>
          <cell r="I210">
            <v>0</v>
          </cell>
          <cell r="K210" t="str">
            <v>Equipe</v>
          </cell>
          <cell r="L210">
            <v>0</v>
          </cell>
          <cell r="M210">
            <v>0</v>
          </cell>
          <cell r="N210">
            <v>0</v>
          </cell>
          <cell r="O210">
            <v>0</v>
          </cell>
          <cell r="P210">
            <v>0</v>
          </cell>
          <cell r="Q210">
            <v>0</v>
          </cell>
          <cell r="R210">
            <v>0</v>
          </cell>
        </row>
        <row r="211">
          <cell r="B211" t="str">
            <v>Ericsson</v>
          </cell>
          <cell r="C211">
            <v>0</v>
          </cell>
          <cell r="D211">
            <v>4.9000000000000004</v>
          </cell>
          <cell r="E211">
            <v>11</v>
          </cell>
          <cell r="F211">
            <v>0</v>
          </cell>
          <cell r="G211">
            <v>0</v>
          </cell>
          <cell r="H211">
            <v>26</v>
          </cell>
          <cell r="I211">
            <v>41.9</v>
          </cell>
          <cell r="K211" t="str">
            <v>Ericsson</v>
          </cell>
          <cell r="L211">
            <v>0</v>
          </cell>
          <cell r="M211">
            <v>39</v>
          </cell>
          <cell r="N211">
            <v>73</v>
          </cell>
          <cell r="O211">
            <v>0</v>
          </cell>
          <cell r="P211">
            <v>0</v>
          </cell>
          <cell r="Q211">
            <v>90</v>
          </cell>
          <cell r="R211">
            <v>202</v>
          </cell>
        </row>
        <row r="212">
          <cell r="B212" t="str">
            <v>Extreme</v>
          </cell>
          <cell r="C212">
            <v>0</v>
          </cell>
          <cell r="D212">
            <v>0</v>
          </cell>
          <cell r="E212">
            <v>0</v>
          </cell>
          <cell r="F212">
            <v>0</v>
          </cell>
          <cell r="G212">
            <v>0</v>
          </cell>
          <cell r="H212">
            <v>0</v>
          </cell>
          <cell r="I212">
            <v>0</v>
          </cell>
          <cell r="K212" t="str">
            <v>Extreme</v>
          </cell>
          <cell r="L212">
            <v>0</v>
          </cell>
          <cell r="M212">
            <v>0</v>
          </cell>
          <cell r="N212">
            <v>0</v>
          </cell>
          <cell r="O212">
            <v>0</v>
          </cell>
          <cell r="P212">
            <v>0</v>
          </cell>
          <cell r="Q212">
            <v>0</v>
          </cell>
          <cell r="R212">
            <v>0</v>
          </cell>
        </row>
        <row r="213">
          <cell r="B213" t="str">
            <v>Force10</v>
          </cell>
          <cell r="C213">
            <v>0</v>
          </cell>
          <cell r="D213">
            <v>0</v>
          </cell>
          <cell r="E213">
            <v>0</v>
          </cell>
          <cell r="F213">
            <v>0</v>
          </cell>
          <cell r="G213">
            <v>0</v>
          </cell>
          <cell r="H213">
            <v>0</v>
          </cell>
          <cell r="I213">
            <v>0</v>
          </cell>
          <cell r="K213" t="str">
            <v>Force10</v>
          </cell>
          <cell r="L213">
            <v>0</v>
          </cell>
          <cell r="M213">
            <v>0</v>
          </cell>
          <cell r="N213">
            <v>0</v>
          </cell>
          <cell r="O213">
            <v>0</v>
          </cell>
          <cell r="P213">
            <v>0</v>
          </cell>
          <cell r="Q213">
            <v>0</v>
          </cell>
          <cell r="R213">
            <v>0</v>
          </cell>
        </row>
        <row r="214">
          <cell r="B214" t="str">
            <v>Fujitsu</v>
          </cell>
          <cell r="C214">
            <v>0</v>
          </cell>
          <cell r="D214">
            <v>0</v>
          </cell>
          <cell r="E214">
            <v>0</v>
          </cell>
          <cell r="F214">
            <v>0</v>
          </cell>
          <cell r="G214">
            <v>0</v>
          </cell>
          <cell r="H214">
            <v>0</v>
          </cell>
          <cell r="I214">
            <v>0</v>
          </cell>
          <cell r="K214" t="str">
            <v>Fujitsu</v>
          </cell>
          <cell r="L214">
            <v>0</v>
          </cell>
          <cell r="M214">
            <v>0</v>
          </cell>
          <cell r="N214">
            <v>0</v>
          </cell>
          <cell r="O214">
            <v>0</v>
          </cell>
          <cell r="P214">
            <v>0</v>
          </cell>
          <cell r="Q214">
            <v>0</v>
          </cell>
          <cell r="R214">
            <v>0</v>
          </cell>
        </row>
        <row r="215">
          <cell r="B215" t="str">
            <v>Hammerhead Systems</v>
          </cell>
          <cell r="C215">
            <v>0</v>
          </cell>
          <cell r="D215">
            <v>0</v>
          </cell>
          <cell r="E215">
            <v>0</v>
          </cell>
          <cell r="F215">
            <v>0</v>
          </cell>
          <cell r="G215">
            <v>0</v>
          </cell>
          <cell r="H215">
            <v>0</v>
          </cell>
          <cell r="I215">
            <v>0</v>
          </cell>
          <cell r="K215" t="str">
            <v>Hammerhead Systems</v>
          </cell>
          <cell r="L215">
            <v>0</v>
          </cell>
          <cell r="M215">
            <v>0</v>
          </cell>
          <cell r="N215">
            <v>0</v>
          </cell>
          <cell r="O215">
            <v>0</v>
          </cell>
          <cell r="P215">
            <v>0</v>
          </cell>
          <cell r="Q215">
            <v>0</v>
          </cell>
          <cell r="R215">
            <v>0</v>
          </cell>
        </row>
        <row r="216">
          <cell r="B216" t="str">
            <v>Hitachi</v>
          </cell>
          <cell r="C216">
            <v>0</v>
          </cell>
          <cell r="D216">
            <v>0</v>
          </cell>
          <cell r="E216">
            <v>0</v>
          </cell>
          <cell r="F216">
            <v>0</v>
          </cell>
          <cell r="G216">
            <v>0</v>
          </cell>
          <cell r="H216">
            <v>0</v>
          </cell>
          <cell r="I216">
            <v>0</v>
          </cell>
          <cell r="K216" t="str">
            <v>Hitachi</v>
          </cell>
          <cell r="L216">
            <v>0</v>
          </cell>
          <cell r="M216">
            <v>0</v>
          </cell>
          <cell r="N216">
            <v>0</v>
          </cell>
          <cell r="O216">
            <v>0</v>
          </cell>
          <cell r="P216">
            <v>0</v>
          </cell>
          <cell r="Q216">
            <v>0</v>
          </cell>
          <cell r="R216">
            <v>0</v>
          </cell>
        </row>
        <row r="217">
          <cell r="B217" t="str">
            <v>Hitachi Cable</v>
          </cell>
          <cell r="C217">
            <v>0</v>
          </cell>
          <cell r="D217">
            <v>0</v>
          </cell>
          <cell r="E217">
            <v>0</v>
          </cell>
          <cell r="F217">
            <v>0</v>
          </cell>
          <cell r="G217">
            <v>0</v>
          </cell>
          <cell r="H217">
            <v>0</v>
          </cell>
          <cell r="I217">
            <v>0</v>
          </cell>
          <cell r="K217" t="str">
            <v>Hitachi Cable</v>
          </cell>
          <cell r="L217">
            <v>0</v>
          </cell>
          <cell r="M217">
            <v>0</v>
          </cell>
          <cell r="N217">
            <v>0</v>
          </cell>
          <cell r="O217">
            <v>0</v>
          </cell>
          <cell r="P217">
            <v>0</v>
          </cell>
          <cell r="Q217">
            <v>0</v>
          </cell>
          <cell r="R217">
            <v>0</v>
          </cell>
        </row>
        <row r="218">
          <cell r="B218" t="str">
            <v>Huawei</v>
          </cell>
          <cell r="C218">
            <v>0</v>
          </cell>
          <cell r="D218">
            <v>0</v>
          </cell>
          <cell r="E218">
            <v>0</v>
          </cell>
          <cell r="F218">
            <v>0</v>
          </cell>
          <cell r="G218">
            <v>0</v>
          </cell>
          <cell r="H218">
            <v>0</v>
          </cell>
          <cell r="I218">
            <v>0</v>
          </cell>
          <cell r="K218" t="str">
            <v>Huawei</v>
          </cell>
          <cell r="L218">
            <v>0</v>
          </cell>
          <cell r="M218">
            <v>0</v>
          </cell>
          <cell r="N218">
            <v>0</v>
          </cell>
          <cell r="O218">
            <v>0</v>
          </cell>
          <cell r="P218">
            <v>0</v>
          </cell>
          <cell r="Q218">
            <v>0</v>
          </cell>
          <cell r="R218">
            <v>0</v>
          </cell>
        </row>
        <row r="219">
          <cell r="B219" t="str">
            <v>Hyperchip</v>
          </cell>
          <cell r="C219">
            <v>0</v>
          </cell>
          <cell r="D219">
            <v>0</v>
          </cell>
          <cell r="E219">
            <v>0</v>
          </cell>
          <cell r="F219">
            <v>0</v>
          </cell>
          <cell r="G219">
            <v>0</v>
          </cell>
          <cell r="H219">
            <v>0</v>
          </cell>
          <cell r="I219">
            <v>0</v>
          </cell>
          <cell r="K219" t="str">
            <v>Hyperchip</v>
          </cell>
          <cell r="L219">
            <v>0</v>
          </cell>
          <cell r="M219">
            <v>0</v>
          </cell>
          <cell r="N219">
            <v>0</v>
          </cell>
          <cell r="O219">
            <v>0</v>
          </cell>
          <cell r="P219">
            <v>0</v>
          </cell>
          <cell r="Q219">
            <v>0</v>
          </cell>
          <cell r="R219">
            <v>0</v>
          </cell>
        </row>
        <row r="220">
          <cell r="B220" t="str">
            <v>Juniper</v>
          </cell>
          <cell r="C220">
            <v>7</v>
          </cell>
          <cell r="D220">
            <v>4</v>
          </cell>
          <cell r="E220">
            <v>13</v>
          </cell>
          <cell r="F220">
            <v>0</v>
          </cell>
          <cell r="G220">
            <v>0</v>
          </cell>
          <cell r="H220">
            <v>0</v>
          </cell>
          <cell r="I220">
            <v>24</v>
          </cell>
          <cell r="K220" t="str">
            <v>Juniper</v>
          </cell>
          <cell r="L220">
            <v>24</v>
          </cell>
          <cell r="M220">
            <v>73</v>
          </cell>
          <cell r="N220">
            <v>109</v>
          </cell>
          <cell r="O220">
            <v>0</v>
          </cell>
          <cell r="P220">
            <v>0</v>
          </cell>
          <cell r="Q220">
            <v>0</v>
          </cell>
          <cell r="R220">
            <v>206</v>
          </cell>
        </row>
        <row r="221">
          <cell r="B221" t="str">
            <v>Laurel Networks</v>
          </cell>
          <cell r="C221">
            <v>0</v>
          </cell>
          <cell r="D221">
            <v>0</v>
          </cell>
          <cell r="E221">
            <v>0</v>
          </cell>
          <cell r="F221">
            <v>0</v>
          </cell>
          <cell r="G221">
            <v>0</v>
          </cell>
          <cell r="H221">
            <v>0</v>
          </cell>
          <cell r="I221">
            <v>0</v>
          </cell>
          <cell r="K221" t="str">
            <v>Laurel Networks</v>
          </cell>
          <cell r="L221">
            <v>0</v>
          </cell>
          <cell r="M221">
            <v>0</v>
          </cell>
          <cell r="N221">
            <v>0</v>
          </cell>
          <cell r="O221">
            <v>0</v>
          </cell>
          <cell r="P221">
            <v>0</v>
          </cell>
          <cell r="Q221">
            <v>0</v>
          </cell>
          <cell r="R221">
            <v>0</v>
          </cell>
        </row>
        <row r="222">
          <cell r="B222" t="str">
            <v>Lucent</v>
          </cell>
          <cell r="C222">
            <v>0</v>
          </cell>
          <cell r="D222">
            <v>0</v>
          </cell>
          <cell r="E222">
            <v>0</v>
          </cell>
          <cell r="F222">
            <v>0</v>
          </cell>
          <cell r="G222">
            <v>0</v>
          </cell>
          <cell r="H222">
            <v>0</v>
          </cell>
          <cell r="I222">
            <v>0</v>
          </cell>
          <cell r="K222" t="str">
            <v>Lucent</v>
          </cell>
          <cell r="L222">
            <v>0</v>
          </cell>
          <cell r="M222">
            <v>0</v>
          </cell>
          <cell r="N222">
            <v>0</v>
          </cell>
          <cell r="O222">
            <v>0</v>
          </cell>
          <cell r="P222">
            <v>0</v>
          </cell>
          <cell r="Q222">
            <v>0</v>
          </cell>
          <cell r="R222">
            <v>0</v>
          </cell>
        </row>
        <row r="223">
          <cell r="B223" t="str">
            <v>NEC</v>
          </cell>
          <cell r="C223">
            <v>0</v>
          </cell>
          <cell r="D223">
            <v>0</v>
          </cell>
          <cell r="E223">
            <v>0</v>
          </cell>
          <cell r="F223">
            <v>0</v>
          </cell>
          <cell r="G223">
            <v>0</v>
          </cell>
          <cell r="H223">
            <v>0</v>
          </cell>
          <cell r="I223">
            <v>0</v>
          </cell>
          <cell r="K223" t="str">
            <v>NEC</v>
          </cell>
          <cell r="L223">
            <v>0</v>
          </cell>
          <cell r="M223">
            <v>0</v>
          </cell>
          <cell r="N223">
            <v>0</v>
          </cell>
          <cell r="O223">
            <v>0</v>
          </cell>
          <cell r="P223">
            <v>0</v>
          </cell>
          <cell r="Q223">
            <v>0</v>
          </cell>
          <cell r="R223">
            <v>0</v>
          </cell>
        </row>
        <row r="224">
          <cell r="B224" t="str">
            <v>Nokia Siemens Networks</v>
          </cell>
          <cell r="C224">
            <v>0</v>
          </cell>
          <cell r="D224">
            <v>0</v>
          </cell>
          <cell r="E224">
            <v>0</v>
          </cell>
          <cell r="F224">
            <v>0</v>
          </cell>
          <cell r="G224">
            <v>0</v>
          </cell>
          <cell r="H224">
            <v>0</v>
          </cell>
          <cell r="I224">
            <v>0</v>
          </cell>
          <cell r="K224" t="str">
            <v>Nokia Siemens Networks</v>
          </cell>
          <cell r="L224">
            <v>0</v>
          </cell>
          <cell r="M224">
            <v>0</v>
          </cell>
          <cell r="N224">
            <v>0</v>
          </cell>
          <cell r="O224">
            <v>0</v>
          </cell>
          <cell r="P224">
            <v>0</v>
          </cell>
          <cell r="Q224">
            <v>0</v>
          </cell>
          <cell r="R224">
            <v>0</v>
          </cell>
        </row>
        <row r="225">
          <cell r="B225" t="str">
            <v>Nortel</v>
          </cell>
          <cell r="C225">
            <v>0</v>
          </cell>
          <cell r="D225">
            <v>0</v>
          </cell>
          <cell r="E225">
            <v>4</v>
          </cell>
          <cell r="F225">
            <v>0</v>
          </cell>
          <cell r="G225">
            <v>0</v>
          </cell>
          <cell r="H225">
            <v>71.599999999999994</v>
          </cell>
          <cell r="I225">
            <v>75.599999999999994</v>
          </cell>
          <cell r="K225" t="str">
            <v>Nortel</v>
          </cell>
          <cell r="L225">
            <v>0</v>
          </cell>
          <cell r="M225">
            <v>0</v>
          </cell>
          <cell r="N225">
            <v>19</v>
          </cell>
          <cell r="O225">
            <v>0</v>
          </cell>
          <cell r="P225">
            <v>0</v>
          </cell>
          <cell r="Q225">
            <v>269</v>
          </cell>
          <cell r="R225">
            <v>288</v>
          </cell>
        </row>
        <row r="226">
          <cell r="B226" t="str">
            <v>Procket</v>
          </cell>
          <cell r="C226">
            <v>0</v>
          </cell>
          <cell r="D226">
            <v>0</v>
          </cell>
          <cell r="E226">
            <v>0</v>
          </cell>
          <cell r="F226">
            <v>0</v>
          </cell>
          <cell r="G226">
            <v>0</v>
          </cell>
          <cell r="H226">
            <v>0</v>
          </cell>
          <cell r="I226">
            <v>0</v>
          </cell>
          <cell r="K226" t="str">
            <v>Procket</v>
          </cell>
          <cell r="L226">
            <v>0</v>
          </cell>
          <cell r="M226">
            <v>0</v>
          </cell>
          <cell r="N226">
            <v>0</v>
          </cell>
          <cell r="O226">
            <v>0</v>
          </cell>
          <cell r="P226">
            <v>0</v>
          </cell>
          <cell r="Q226">
            <v>0</v>
          </cell>
          <cell r="R226">
            <v>0</v>
          </cell>
        </row>
        <row r="227">
          <cell r="B227" t="str">
            <v>Quarry</v>
          </cell>
          <cell r="C227">
            <v>0</v>
          </cell>
          <cell r="D227">
            <v>0</v>
          </cell>
          <cell r="E227">
            <v>0</v>
          </cell>
          <cell r="F227">
            <v>0</v>
          </cell>
          <cell r="G227">
            <v>0</v>
          </cell>
          <cell r="H227">
            <v>0</v>
          </cell>
          <cell r="I227">
            <v>0</v>
          </cell>
          <cell r="K227" t="str">
            <v>Quarry</v>
          </cell>
          <cell r="L227">
            <v>0</v>
          </cell>
          <cell r="M227">
            <v>0</v>
          </cell>
          <cell r="N227">
            <v>0</v>
          </cell>
          <cell r="O227">
            <v>0</v>
          </cell>
          <cell r="P227">
            <v>0</v>
          </cell>
          <cell r="Q227">
            <v>0</v>
          </cell>
          <cell r="R227">
            <v>0</v>
          </cell>
        </row>
        <row r="228">
          <cell r="B228" t="str">
            <v>Redback</v>
          </cell>
          <cell r="C228">
            <v>0</v>
          </cell>
          <cell r="D228">
            <v>0</v>
          </cell>
          <cell r="E228">
            <v>0</v>
          </cell>
          <cell r="F228">
            <v>0</v>
          </cell>
          <cell r="G228">
            <v>0</v>
          </cell>
          <cell r="H228">
            <v>0</v>
          </cell>
          <cell r="I228">
            <v>0</v>
          </cell>
          <cell r="K228" t="str">
            <v>Redback</v>
          </cell>
          <cell r="L228">
            <v>0</v>
          </cell>
          <cell r="M228">
            <v>0</v>
          </cell>
          <cell r="N228">
            <v>0</v>
          </cell>
          <cell r="O228">
            <v>0</v>
          </cell>
          <cell r="P228">
            <v>0</v>
          </cell>
          <cell r="Q228">
            <v>0</v>
          </cell>
          <cell r="R228">
            <v>0</v>
          </cell>
        </row>
        <row r="229">
          <cell r="B229" t="str">
            <v>Riverstone</v>
          </cell>
          <cell r="C229">
            <v>0</v>
          </cell>
          <cell r="D229">
            <v>0</v>
          </cell>
          <cell r="E229">
            <v>0</v>
          </cell>
          <cell r="F229">
            <v>0</v>
          </cell>
          <cell r="G229">
            <v>0</v>
          </cell>
          <cell r="H229">
            <v>0</v>
          </cell>
          <cell r="I229">
            <v>0</v>
          </cell>
          <cell r="K229" t="str">
            <v>Riverstone</v>
          </cell>
          <cell r="L229">
            <v>0</v>
          </cell>
          <cell r="M229">
            <v>0</v>
          </cell>
          <cell r="N229">
            <v>0</v>
          </cell>
          <cell r="O229">
            <v>0</v>
          </cell>
          <cell r="P229">
            <v>0</v>
          </cell>
          <cell r="Q229">
            <v>0</v>
          </cell>
          <cell r="R229">
            <v>0</v>
          </cell>
        </row>
        <row r="230">
          <cell r="B230" t="str">
            <v>Tellabs</v>
          </cell>
          <cell r="C230">
            <v>0</v>
          </cell>
          <cell r="D230">
            <v>0</v>
          </cell>
          <cell r="E230">
            <v>0</v>
          </cell>
          <cell r="F230">
            <v>0</v>
          </cell>
          <cell r="G230">
            <v>0</v>
          </cell>
          <cell r="H230">
            <v>0</v>
          </cell>
          <cell r="I230">
            <v>0</v>
          </cell>
          <cell r="K230" t="str">
            <v>Tellabs</v>
          </cell>
          <cell r="L230">
            <v>0</v>
          </cell>
          <cell r="M230">
            <v>0</v>
          </cell>
          <cell r="N230">
            <v>0</v>
          </cell>
          <cell r="O230">
            <v>0</v>
          </cell>
          <cell r="P230">
            <v>0</v>
          </cell>
          <cell r="Q230">
            <v>0</v>
          </cell>
          <cell r="R230">
            <v>0</v>
          </cell>
        </row>
        <row r="231">
          <cell r="B231" t="str">
            <v>ZTE</v>
          </cell>
          <cell r="C231">
            <v>0</v>
          </cell>
          <cell r="D231">
            <v>0</v>
          </cell>
          <cell r="E231">
            <v>0</v>
          </cell>
          <cell r="F231">
            <v>0</v>
          </cell>
          <cell r="G231">
            <v>0</v>
          </cell>
          <cell r="H231">
            <v>0</v>
          </cell>
          <cell r="I231">
            <v>0</v>
          </cell>
          <cell r="K231" t="str">
            <v>ZTE</v>
          </cell>
          <cell r="L231">
            <v>0</v>
          </cell>
          <cell r="M231">
            <v>0</v>
          </cell>
          <cell r="N231">
            <v>0</v>
          </cell>
          <cell r="O231">
            <v>0</v>
          </cell>
          <cell r="P231">
            <v>0</v>
          </cell>
          <cell r="Q231">
            <v>0</v>
          </cell>
          <cell r="R231">
            <v>0</v>
          </cell>
        </row>
        <row r="232">
          <cell r="B232" t="str">
            <v>Other</v>
          </cell>
          <cell r="C232">
            <v>0</v>
          </cell>
          <cell r="D232">
            <v>0</v>
          </cell>
          <cell r="E232">
            <v>0</v>
          </cell>
          <cell r="F232">
            <v>0</v>
          </cell>
          <cell r="G232">
            <v>0</v>
          </cell>
          <cell r="H232">
            <v>0</v>
          </cell>
          <cell r="I232">
            <v>0</v>
          </cell>
          <cell r="K232" t="str">
            <v>Other</v>
          </cell>
          <cell r="L232">
            <v>0</v>
          </cell>
          <cell r="M232">
            <v>0</v>
          </cell>
          <cell r="N232">
            <v>0</v>
          </cell>
          <cell r="O232">
            <v>0</v>
          </cell>
          <cell r="P232">
            <v>0</v>
          </cell>
          <cell r="Q232">
            <v>0</v>
          </cell>
          <cell r="R232">
            <v>0</v>
          </cell>
        </row>
        <row r="233">
          <cell r="B233" t="str">
            <v>Total</v>
          </cell>
          <cell r="C233">
            <v>77.599999999999994</v>
          </cell>
          <cell r="D233">
            <v>82.9</v>
          </cell>
          <cell r="E233">
            <v>33.700000000000003</v>
          </cell>
          <cell r="F233">
            <v>0</v>
          </cell>
          <cell r="G233">
            <v>4</v>
          </cell>
          <cell r="H233">
            <v>178.6</v>
          </cell>
          <cell r="I233">
            <v>376.79999999999995</v>
          </cell>
          <cell r="K233" t="str">
            <v>Total</v>
          </cell>
          <cell r="L233">
            <v>208</v>
          </cell>
          <cell r="M233">
            <v>2031</v>
          </cell>
          <cell r="N233">
            <v>298</v>
          </cell>
          <cell r="O233">
            <v>0</v>
          </cell>
          <cell r="P233">
            <v>97</v>
          </cell>
          <cell r="Q233">
            <v>1033</v>
          </cell>
          <cell r="R233">
            <v>3667</v>
          </cell>
        </row>
        <row r="237">
          <cell r="B237" t="str">
            <v>Vendor</v>
          </cell>
          <cell r="C237" t="str">
            <v>Core IP/MPLS</v>
          </cell>
          <cell r="D237" t="str">
            <v xml:space="preserve">Edge IP/MPLS </v>
          </cell>
          <cell r="E237" t="str">
            <v>Subscriber Service Router</v>
          </cell>
          <cell r="F237" t="str">
            <v>BRAS</v>
          </cell>
          <cell r="G237" t="str">
            <v>IP/Ethernet</v>
          </cell>
          <cell r="H237" t="str">
            <v>ATM/MPLS</v>
          </cell>
          <cell r="I237" t="str">
            <v>Total IPS</v>
          </cell>
          <cell r="K237" t="str">
            <v>Vendor</v>
          </cell>
          <cell r="L237" t="str">
            <v>Core IP/MPLS</v>
          </cell>
          <cell r="M237" t="str">
            <v>Edge IP/MPLS</v>
          </cell>
          <cell r="N237" t="str">
            <v>Subscriber Service Router</v>
          </cell>
          <cell r="O237" t="str">
            <v>BRAS</v>
          </cell>
          <cell r="P237" t="str">
            <v>IP/Ethernet</v>
          </cell>
          <cell r="Q237" t="str">
            <v>ATM/MPLS</v>
          </cell>
          <cell r="R237" t="str">
            <v>Total IPS</v>
          </cell>
        </row>
        <row r="238">
          <cell r="B238" t="str">
            <v>Alaxala Networks</v>
          </cell>
          <cell r="I238">
            <v>0</v>
          </cell>
          <cell r="K238" t="str">
            <v>Alaxala Networks</v>
          </cell>
          <cell r="R238">
            <v>0</v>
          </cell>
        </row>
        <row r="239">
          <cell r="B239" t="str">
            <v>Alcatel-Lucent</v>
          </cell>
          <cell r="C239">
            <v>0</v>
          </cell>
          <cell r="D239">
            <v>0</v>
          </cell>
          <cell r="E239">
            <v>1</v>
          </cell>
          <cell r="F239">
            <v>0</v>
          </cell>
          <cell r="G239">
            <v>1</v>
          </cell>
          <cell r="H239">
            <v>59</v>
          </cell>
          <cell r="I239">
            <v>61</v>
          </cell>
          <cell r="K239" t="str">
            <v>Alcatel-Lucent</v>
          </cell>
          <cell r="L239">
            <v>0</v>
          </cell>
          <cell r="M239">
            <v>0</v>
          </cell>
          <cell r="N239">
            <v>5</v>
          </cell>
          <cell r="O239">
            <v>0</v>
          </cell>
          <cell r="P239">
            <v>34</v>
          </cell>
          <cell r="Q239">
            <v>405</v>
          </cell>
          <cell r="R239">
            <v>444</v>
          </cell>
        </row>
        <row r="240">
          <cell r="B240" t="str">
            <v>Atrica</v>
          </cell>
          <cell r="I240">
            <v>0</v>
          </cell>
          <cell r="K240" t="str">
            <v>Atrica</v>
          </cell>
          <cell r="R240">
            <v>0</v>
          </cell>
        </row>
        <row r="241">
          <cell r="B241" t="str">
            <v>Avici</v>
          </cell>
          <cell r="C241">
            <v>0.6</v>
          </cell>
          <cell r="D241">
            <v>0</v>
          </cell>
          <cell r="E241">
            <v>0</v>
          </cell>
          <cell r="F241">
            <v>0</v>
          </cell>
          <cell r="G241">
            <v>0</v>
          </cell>
          <cell r="H241">
            <v>0</v>
          </cell>
          <cell r="I241">
            <v>0.6</v>
          </cell>
          <cell r="K241" t="str">
            <v>Avici</v>
          </cell>
          <cell r="L241">
            <v>1</v>
          </cell>
          <cell r="M241">
            <v>0</v>
          </cell>
          <cell r="N241">
            <v>0</v>
          </cell>
          <cell r="O241">
            <v>0</v>
          </cell>
          <cell r="P241">
            <v>0</v>
          </cell>
          <cell r="Q241">
            <v>0</v>
          </cell>
          <cell r="R241">
            <v>1</v>
          </cell>
        </row>
        <row r="242">
          <cell r="B242" t="str">
            <v>Brocade</v>
          </cell>
          <cell r="C242">
            <v>0</v>
          </cell>
          <cell r="D242">
            <v>0</v>
          </cell>
          <cell r="E242">
            <v>0</v>
          </cell>
          <cell r="F242">
            <v>0</v>
          </cell>
          <cell r="G242">
            <v>0</v>
          </cell>
          <cell r="H242">
            <v>0</v>
          </cell>
          <cell r="I242">
            <v>0</v>
          </cell>
          <cell r="K242" t="str">
            <v>Brocade</v>
          </cell>
          <cell r="L242">
            <v>0</v>
          </cell>
          <cell r="M242">
            <v>0</v>
          </cell>
          <cell r="N242">
            <v>0</v>
          </cell>
          <cell r="O242">
            <v>0</v>
          </cell>
          <cell r="P242">
            <v>0</v>
          </cell>
          <cell r="Q242">
            <v>0</v>
          </cell>
          <cell r="R242">
            <v>0</v>
          </cell>
        </row>
        <row r="243">
          <cell r="B243" t="str">
            <v>Caspian</v>
          </cell>
          <cell r="C243">
            <v>0</v>
          </cell>
          <cell r="D243">
            <v>0</v>
          </cell>
          <cell r="E243">
            <v>0</v>
          </cell>
          <cell r="F243">
            <v>0</v>
          </cell>
          <cell r="G243">
            <v>0</v>
          </cell>
          <cell r="H243">
            <v>0</v>
          </cell>
          <cell r="I243">
            <v>0</v>
          </cell>
          <cell r="K243" t="str">
            <v>Caspian</v>
          </cell>
          <cell r="L243">
            <v>0</v>
          </cell>
          <cell r="M243">
            <v>0</v>
          </cell>
          <cell r="N243">
            <v>0</v>
          </cell>
          <cell r="O243">
            <v>0</v>
          </cell>
          <cell r="P243">
            <v>0</v>
          </cell>
          <cell r="Q243">
            <v>0</v>
          </cell>
          <cell r="R243">
            <v>0</v>
          </cell>
        </row>
        <row r="244">
          <cell r="B244" t="str">
            <v>Chiaro</v>
          </cell>
          <cell r="C244">
            <v>0</v>
          </cell>
          <cell r="D244">
            <v>0</v>
          </cell>
          <cell r="E244">
            <v>0</v>
          </cell>
          <cell r="F244">
            <v>0</v>
          </cell>
          <cell r="G244">
            <v>0</v>
          </cell>
          <cell r="H244">
            <v>0</v>
          </cell>
          <cell r="I244">
            <v>0</v>
          </cell>
          <cell r="K244" t="str">
            <v>Chiaro</v>
          </cell>
          <cell r="L244">
            <v>0</v>
          </cell>
          <cell r="M244">
            <v>0</v>
          </cell>
          <cell r="N244">
            <v>0</v>
          </cell>
          <cell r="O244">
            <v>0</v>
          </cell>
          <cell r="P244">
            <v>0</v>
          </cell>
          <cell r="Q244">
            <v>0</v>
          </cell>
          <cell r="R244">
            <v>0</v>
          </cell>
        </row>
        <row r="245">
          <cell r="B245" t="str">
            <v>Ciena</v>
          </cell>
          <cell r="C245">
            <v>0</v>
          </cell>
          <cell r="D245">
            <v>0</v>
          </cell>
          <cell r="E245">
            <v>0</v>
          </cell>
          <cell r="F245">
            <v>0</v>
          </cell>
          <cell r="G245">
            <v>0</v>
          </cell>
          <cell r="H245">
            <v>0</v>
          </cell>
          <cell r="I245">
            <v>0</v>
          </cell>
          <cell r="K245" t="str">
            <v>Ciena</v>
          </cell>
          <cell r="L245">
            <v>0</v>
          </cell>
          <cell r="M245">
            <v>0</v>
          </cell>
          <cell r="N245">
            <v>0</v>
          </cell>
          <cell r="O245">
            <v>0</v>
          </cell>
          <cell r="P245">
            <v>0</v>
          </cell>
          <cell r="Q245">
            <v>0</v>
          </cell>
          <cell r="R245">
            <v>0</v>
          </cell>
        </row>
        <row r="246">
          <cell r="B246" t="str">
            <v>Cisco</v>
          </cell>
          <cell r="C246">
            <v>65</v>
          </cell>
          <cell r="D246">
            <v>63.5</v>
          </cell>
          <cell r="E246">
            <v>1.5</v>
          </cell>
          <cell r="F246">
            <v>0</v>
          </cell>
          <cell r="G246">
            <v>0</v>
          </cell>
          <cell r="H246">
            <v>27.7</v>
          </cell>
          <cell r="I246">
            <v>157.69999999999999</v>
          </cell>
          <cell r="K246" t="str">
            <v>Cisco</v>
          </cell>
          <cell r="L246">
            <v>172</v>
          </cell>
          <cell r="M246">
            <v>1739</v>
          </cell>
          <cell r="N246">
            <v>52</v>
          </cell>
          <cell r="O246">
            <v>0</v>
          </cell>
          <cell r="P246">
            <v>0</v>
          </cell>
          <cell r="Q246">
            <v>208</v>
          </cell>
          <cell r="R246">
            <v>2171</v>
          </cell>
        </row>
        <row r="247">
          <cell r="B247" t="str">
            <v>Cosine</v>
          </cell>
          <cell r="C247">
            <v>0</v>
          </cell>
          <cell r="D247">
            <v>0</v>
          </cell>
          <cell r="E247">
            <v>1.8</v>
          </cell>
          <cell r="F247">
            <v>0</v>
          </cell>
          <cell r="G247">
            <v>0</v>
          </cell>
          <cell r="H247">
            <v>0</v>
          </cell>
          <cell r="I247">
            <v>1.8</v>
          </cell>
          <cell r="K247" t="str">
            <v>Cosine</v>
          </cell>
          <cell r="L247">
            <v>0</v>
          </cell>
          <cell r="M247">
            <v>0</v>
          </cell>
          <cell r="N247">
            <v>9</v>
          </cell>
          <cell r="O247">
            <v>0</v>
          </cell>
          <cell r="P247">
            <v>0</v>
          </cell>
          <cell r="Q247">
            <v>0</v>
          </cell>
          <cell r="R247">
            <v>9</v>
          </cell>
        </row>
        <row r="248">
          <cell r="B248" t="str">
            <v>ECI Telecom</v>
          </cell>
          <cell r="C248">
            <v>0</v>
          </cell>
          <cell r="D248">
            <v>0</v>
          </cell>
          <cell r="E248">
            <v>0</v>
          </cell>
          <cell r="F248">
            <v>0</v>
          </cell>
          <cell r="G248">
            <v>0</v>
          </cell>
          <cell r="H248">
            <v>0</v>
          </cell>
          <cell r="I248">
            <v>0</v>
          </cell>
          <cell r="K248" t="str">
            <v>ECI Telecom</v>
          </cell>
          <cell r="L248">
            <v>0</v>
          </cell>
          <cell r="M248">
            <v>0</v>
          </cell>
          <cell r="N248">
            <v>0</v>
          </cell>
          <cell r="O248">
            <v>0</v>
          </cell>
          <cell r="P248">
            <v>0</v>
          </cell>
          <cell r="Q248">
            <v>0</v>
          </cell>
          <cell r="R248">
            <v>0</v>
          </cell>
        </row>
        <row r="249">
          <cell r="B249" t="str">
            <v>Equipe</v>
          </cell>
          <cell r="C249">
            <v>0</v>
          </cell>
          <cell r="D249">
            <v>0</v>
          </cell>
          <cell r="E249">
            <v>0</v>
          </cell>
          <cell r="F249">
            <v>0</v>
          </cell>
          <cell r="G249">
            <v>0</v>
          </cell>
          <cell r="H249">
            <v>0</v>
          </cell>
          <cell r="I249">
            <v>0</v>
          </cell>
          <cell r="K249" t="str">
            <v>Equipe</v>
          </cell>
          <cell r="L249">
            <v>0</v>
          </cell>
          <cell r="M249">
            <v>0</v>
          </cell>
          <cell r="N249">
            <v>0</v>
          </cell>
          <cell r="O249">
            <v>0</v>
          </cell>
          <cell r="P249">
            <v>0</v>
          </cell>
          <cell r="Q249">
            <v>0</v>
          </cell>
          <cell r="R249">
            <v>0</v>
          </cell>
        </row>
        <row r="250">
          <cell r="B250" t="str">
            <v>Ericsson</v>
          </cell>
          <cell r="C250">
            <v>0</v>
          </cell>
          <cell r="D250">
            <v>3.9</v>
          </cell>
          <cell r="E250">
            <v>4</v>
          </cell>
          <cell r="F250">
            <v>0</v>
          </cell>
          <cell r="G250">
            <v>0</v>
          </cell>
          <cell r="H250">
            <v>35</v>
          </cell>
          <cell r="I250">
            <v>42.9</v>
          </cell>
          <cell r="K250" t="str">
            <v>Ericsson</v>
          </cell>
          <cell r="L250">
            <v>0</v>
          </cell>
          <cell r="M250">
            <v>32</v>
          </cell>
          <cell r="N250">
            <v>49</v>
          </cell>
          <cell r="O250">
            <v>0</v>
          </cell>
          <cell r="P250">
            <v>0</v>
          </cell>
          <cell r="Q250">
            <v>147</v>
          </cell>
          <cell r="R250">
            <v>228</v>
          </cell>
        </row>
        <row r="251">
          <cell r="B251" t="str">
            <v>Extreme</v>
          </cell>
          <cell r="C251">
            <v>0</v>
          </cell>
          <cell r="D251">
            <v>0</v>
          </cell>
          <cell r="E251">
            <v>0</v>
          </cell>
          <cell r="F251">
            <v>0</v>
          </cell>
          <cell r="G251">
            <v>0</v>
          </cell>
          <cell r="H251">
            <v>0</v>
          </cell>
          <cell r="I251">
            <v>0</v>
          </cell>
          <cell r="K251" t="str">
            <v>Extreme</v>
          </cell>
          <cell r="L251">
            <v>0</v>
          </cell>
          <cell r="M251">
            <v>0</v>
          </cell>
          <cell r="N251">
            <v>0</v>
          </cell>
          <cell r="O251">
            <v>0</v>
          </cell>
          <cell r="P251">
            <v>0</v>
          </cell>
          <cell r="Q251">
            <v>0</v>
          </cell>
          <cell r="R251">
            <v>0</v>
          </cell>
        </row>
        <row r="252">
          <cell r="B252" t="str">
            <v>Force10</v>
          </cell>
          <cell r="C252">
            <v>0</v>
          </cell>
          <cell r="D252">
            <v>0</v>
          </cell>
          <cell r="E252">
            <v>0</v>
          </cell>
          <cell r="F252">
            <v>0</v>
          </cell>
          <cell r="G252">
            <v>0</v>
          </cell>
          <cell r="H252">
            <v>0</v>
          </cell>
          <cell r="I252">
            <v>0</v>
          </cell>
          <cell r="K252" t="str">
            <v>Force10</v>
          </cell>
          <cell r="L252">
            <v>0</v>
          </cell>
          <cell r="M252">
            <v>0</v>
          </cell>
          <cell r="N252">
            <v>0</v>
          </cell>
          <cell r="O252">
            <v>0</v>
          </cell>
          <cell r="P252">
            <v>0</v>
          </cell>
          <cell r="Q252">
            <v>0</v>
          </cell>
          <cell r="R252">
            <v>0</v>
          </cell>
        </row>
        <row r="253">
          <cell r="B253" t="str">
            <v>Fujitsu</v>
          </cell>
          <cell r="C253">
            <v>0</v>
          </cell>
          <cell r="D253">
            <v>0</v>
          </cell>
          <cell r="E253">
            <v>0</v>
          </cell>
          <cell r="F253">
            <v>0</v>
          </cell>
          <cell r="G253">
            <v>0</v>
          </cell>
          <cell r="H253">
            <v>0</v>
          </cell>
          <cell r="I253">
            <v>0</v>
          </cell>
          <cell r="K253" t="str">
            <v>Fujitsu</v>
          </cell>
          <cell r="L253">
            <v>0</v>
          </cell>
          <cell r="M253">
            <v>0</v>
          </cell>
          <cell r="N253">
            <v>0</v>
          </cell>
          <cell r="O253">
            <v>0</v>
          </cell>
          <cell r="P253">
            <v>0</v>
          </cell>
          <cell r="Q253">
            <v>0</v>
          </cell>
          <cell r="R253">
            <v>0</v>
          </cell>
        </row>
        <row r="254">
          <cell r="B254" t="str">
            <v>Hammerhead Systems</v>
          </cell>
          <cell r="C254">
            <v>0</v>
          </cell>
          <cell r="D254">
            <v>0</v>
          </cell>
          <cell r="E254">
            <v>0</v>
          </cell>
          <cell r="F254">
            <v>0</v>
          </cell>
          <cell r="G254">
            <v>0</v>
          </cell>
          <cell r="H254">
            <v>0</v>
          </cell>
          <cell r="I254">
            <v>0</v>
          </cell>
          <cell r="K254" t="str">
            <v>Hammerhead Systems</v>
          </cell>
          <cell r="L254">
            <v>0</v>
          </cell>
          <cell r="M254">
            <v>0</v>
          </cell>
          <cell r="N254">
            <v>0</v>
          </cell>
          <cell r="O254">
            <v>0</v>
          </cell>
          <cell r="P254">
            <v>0</v>
          </cell>
          <cell r="Q254">
            <v>0</v>
          </cell>
          <cell r="R254">
            <v>0</v>
          </cell>
        </row>
        <row r="255">
          <cell r="B255" t="str">
            <v>Hitachi</v>
          </cell>
          <cell r="C255">
            <v>0</v>
          </cell>
          <cell r="D255">
            <v>0</v>
          </cell>
          <cell r="E255">
            <v>0</v>
          </cell>
          <cell r="F255">
            <v>0</v>
          </cell>
          <cell r="G255">
            <v>0</v>
          </cell>
          <cell r="H255">
            <v>0</v>
          </cell>
          <cell r="I255">
            <v>0</v>
          </cell>
          <cell r="K255" t="str">
            <v>Hitachi</v>
          </cell>
          <cell r="L255">
            <v>0</v>
          </cell>
          <cell r="M255">
            <v>0</v>
          </cell>
          <cell r="N255">
            <v>0</v>
          </cell>
          <cell r="O255">
            <v>0</v>
          </cell>
          <cell r="P255">
            <v>0</v>
          </cell>
          <cell r="Q255">
            <v>0</v>
          </cell>
          <cell r="R255">
            <v>0</v>
          </cell>
        </row>
        <row r="256">
          <cell r="B256" t="str">
            <v>Hitachi Cable</v>
          </cell>
          <cell r="C256">
            <v>0</v>
          </cell>
          <cell r="D256">
            <v>0</v>
          </cell>
          <cell r="E256">
            <v>0</v>
          </cell>
          <cell r="F256">
            <v>0</v>
          </cell>
          <cell r="G256">
            <v>0</v>
          </cell>
          <cell r="H256">
            <v>0</v>
          </cell>
          <cell r="I256">
            <v>0</v>
          </cell>
          <cell r="K256" t="str">
            <v>Hitachi Cable</v>
          </cell>
          <cell r="L256">
            <v>0</v>
          </cell>
          <cell r="M256">
            <v>0</v>
          </cell>
          <cell r="N256">
            <v>0</v>
          </cell>
          <cell r="O256">
            <v>0</v>
          </cell>
          <cell r="P256">
            <v>0</v>
          </cell>
          <cell r="Q256">
            <v>0</v>
          </cell>
          <cell r="R256">
            <v>0</v>
          </cell>
        </row>
        <row r="257">
          <cell r="B257" t="str">
            <v>Huawei</v>
          </cell>
          <cell r="C257">
            <v>0</v>
          </cell>
          <cell r="D257">
            <v>0</v>
          </cell>
          <cell r="E257">
            <v>0</v>
          </cell>
          <cell r="F257">
            <v>0</v>
          </cell>
          <cell r="G257">
            <v>0</v>
          </cell>
          <cell r="H257">
            <v>0</v>
          </cell>
          <cell r="I257">
            <v>0</v>
          </cell>
          <cell r="K257" t="str">
            <v>Huawei</v>
          </cell>
          <cell r="L257">
            <v>0</v>
          </cell>
          <cell r="M257">
            <v>0</v>
          </cell>
          <cell r="N257">
            <v>0</v>
          </cell>
          <cell r="O257">
            <v>0</v>
          </cell>
          <cell r="P257">
            <v>0</v>
          </cell>
          <cell r="Q257">
            <v>0</v>
          </cell>
          <cell r="R257">
            <v>0</v>
          </cell>
        </row>
        <row r="258">
          <cell r="B258" t="str">
            <v>Hyperchip</v>
          </cell>
          <cell r="C258">
            <v>0</v>
          </cell>
          <cell r="D258">
            <v>0</v>
          </cell>
          <cell r="E258">
            <v>0</v>
          </cell>
          <cell r="F258">
            <v>0</v>
          </cell>
          <cell r="G258">
            <v>0</v>
          </cell>
          <cell r="H258">
            <v>0</v>
          </cell>
          <cell r="I258">
            <v>0</v>
          </cell>
          <cell r="K258" t="str">
            <v>Hyperchip</v>
          </cell>
          <cell r="L258">
            <v>0</v>
          </cell>
          <cell r="M258">
            <v>0</v>
          </cell>
          <cell r="N258">
            <v>0</v>
          </cell>
          <cell r="O258">
            <v>0</v>
          </cell>
          <cell r="P258">
            <v>0</v>
          </cell>
          <cell r="Q258">
            <v>0</v>
          </cell>
          <cell r="R258">
            <v>0</v>
          </cell>
        </row>
        <row r="259">
          <cell r="B259" t="str">
            <v>Juniper</v>
          </cell>
          <cell r="C259">
            <v>11</v>
          </cell>
          <cell r="D259">
            <v>5.6</v>
          </cell>
          <cell r="E259">
            <v>10.3</v>
          </cell>
          <cell r="F259">
            <v>0</v>
          </cell>
          <cell r="G259">
            <v>0</v>
          </cell>
          <cell r="H259">
            <v>0</v>
          </cell>
          <cell r="I259">
            <v>26.900000000000002</v>
          </cell>
          <cell r="K259" t="str">
            <v>Juniper</v>
          </cell>
          <cell r="L259">
            <v>35</v>
          </cell>
          <cell r="M259">
            <v>74</v>
          </cell>
          <cell r="N259">
            <v>91</v>
          </cell>
          <cell r="O259">
            <v>0</v>
          </cell>
          <cell r="P259">
            <v>0</v>
          </cell>
          <cell r="Q259">
            <v>0</v>
          </cell>
          <cell r="R259">
            <v>200</v>
          </cell>
        </row>
        <row r="260">
          <cell r="B260" t="str">
            <v>Laurel Networks</v>
          </cell>
          <cell r="C260">
            <v>0</v>
          </cell>
          <cell r="D260">
            <v>0</v>
          </cell>
          <cell r="E260">
            <v>0</v>
          </cell>
          <cell r="F260">
            <v>0</v>
          </cell>
          <cell r="G260">
            <v>0</v>
          </cell>
          <cell r="H260">
            <v>0</v>
          </cell>
          <cell r="I260">
            <v>0</v>
          </cell>
          <cell r="K260" t="str">
            <v>Laurel Networks</v>
          </cell>
          <cell r="L260">
            <v>0</v>
          </cell>
          <cell r="M260">
            <v>0</v>
          </cell>
          <cell r="N260">
            <v>0</v>
          </cell>
          <cell r="O260">
            <v>0</v>
          </cell>
          <cell r="P260">
            <v>0</v>
          </cell>
          <cell r="Q260">
            <v>0</v>
          </cell>
          <cell r="R260">
            <v>0</v>
          </cell>
        </row>
        <row r="261">
          <cell r="B261" t="str">
            <v>Lucent</v>
          </cell>
          <cell r="C261">
            <v>0</v>
          </cell>
          <cell r="D261">
            <v>0</v>
          </cell>
          <cell r="E261">
            <v>0</v>
          </cell>
          <cell r="F261">
            <v>0</v>
          </cell>
          <cell r="G261">
            <v>0</v>
          </cell>
          <cell r="H261">
            <v>0</v>
          </cell>
          <cell r="I261">
            <v>0</v>
          </cell>
          <cell r="K261" t="str">
            <v>Lucent</v>
          </cell>
          <cell r="L261">
            <v>0</v>
          </cell>
          <cell r="M261">
            <v>0</v>
          </cell>
          <cell r="N261">
            <v>0</v>
          </cell>
          <cell r="O261">
            <v>0</v>
          </cell>
          <cell r="P261">
            <v>0</v>
          </cell>
          <cell r="Q261">
            <v>0</v>
          </cell>
          <cell r="R261">
            <v>0</v>
          </cell>
        </row>
        <row r="262">
          <cell r="B262" t="str">
            <v>NEC</v>
          </cell>
          <cell r="C262">
            <v>0</v>
          </cell>
          <cell r="D262">
            <v>0</v>
          </cell>
          <cell r="E262">
            <v>0</v>
          </cell>
          <cell r="F262">
            <v>0</v>
          </cell>
          <cell r="G262">
            <v>0</v>
          </cell>
          <cell r="H262">
            <v>0</v>
          </cell>
          <cell r="I262">
            <v>0</v>
          </cell>
          <cell r="K262" t="str">
            <v>NEC</v>
          </cell>
          <cell r="L262">
            <v>0</v>
          </cell>
          <cell r="M262">
            <v>0</v>
          </cell>
          <cell r="N262">
            <v>0</v>
          </cell>
          <cell r="O262">
            <v>0</v>
          </cell>
          <cell r="P262">
            <v>0</v>
          </cell>
          <cell r="Q262">
            <v>0</v>
          </cell>
          <cell r="R262">
            <v>0</v>
          </cell>
        </row>
        <row r="263">
          <cell r="B263" t="str">
            <v>Nokia Siemens Networks</v>
          </cell>
          <cell r="C263">
            <v>0</v>
          </cell>
          <cell r="D263">
            <v>0</v>
          </cell>
          <cell r="E263">
            <v>0</v>
          </cell>
          <cell r="F263">
            <v>0</v>
          </cell>
          <cell r="G263">
            <v>0</v>
          </cell>
          <cell r="H263">
            <v>0</v>
          </cell>
          <cell r="I263">
            <v>0</v>
          </cell>
          <cell r="K263" t="str">
            <v>Nokia Siemens Networks</v>
          </cell>
          <cell r="L263">
            <v>0</v>
          </cell>
          <cell r="M263">
            <v>0</v>
          </cell>
          <cell r="N263">
            <v>0</v>
          </cell>
          <cell r="O263">
            <v>0</v>
          </cell>
          <cell r="P263">
            <v>0</v>
          </cell>
          <cell r="Q263">
            <v>0</v>
          </cell>
          <cell r="R263">
            <v>0</v>
          </cell>
        </row>
        <row r="264">
          <cell r="B264" t="str">
            <v>Nortel</v>
          </cell>
          <cell r="C264">
            <v>0</v>
          </cell>
          <cell r="D264">
            <v>0</v>
          </cell>
          <cell r="E264">
            <v>1.7</v>
          </cell>
          <cell r="F264">
            <v>0</v>
          </cell>
          <cell r="G264">
            <v>0</v>
          </cell>
          <cell r="H264">
            <v>64.400000000000006</v>
          </cell>
          <cell r="I264">
            <v>66.100000000000009</v>
          </cell>
          <cell r="K264" t="str">
            <v>Nortel</v>
          </cell>
          <cell r="L264">
            <v>0</v>
          </cell>
          <cell r="M264">
            <v>0</v>
          </cell>
          <cell r="N264">
            <v>7</v>
          </cell>
          <cell r="O264">
            <v>0</v>
          </cell>
          <cell r="P264">
            <v>0</v>
          </cell>
          <cell r="Q264">
            <v>272</v>
          </cell>
          <cell r="R264">
            <v>279</v>
          </cell>
        </row>
        <row r="265">
          <cell r="B265" t="str">
            <v>Procket</v>
          </cell>
          <cell r="C265">
            <v>0</v>
          </cell>
          <cell r="D265">
            <v>0</v>
          </cell>
          <cell r="E265">
            <v>0</v>
          </cell>
          <cell r="F265">
            <v>0</v>
          </cell>
          <cell r="G265">
            <v>0</v>
          </cell>
          <cell r="H265">
            <v>0</v>
          </cell>
          <cell r="I265">
            <v>0</v>
          </cell>
          <cell r="K265" t="str">
            <v>Procket</v>
          </cell>
          <cell r="L265">
            <v>0</v>
          </cell>
          <cell r="M265">
            <v>0</v>
          </cell>
          <cell r="N265">
            <v>0</v>
          </cell>
          <cell r="O265">
            <v>0</v>
          </cell>
          <cell r="P265">
            <v>0</v>
          </cell>
          <cell r="Q265">
            <v>0</v>
          </cell>
          <cell r="R265">
            <v>0</v>
          </cell>
        </row>
        <row r="266">
          <cell r="B266" t="str">
            <v>Quarry</v>
          </cell>
          <cell r="C266">
            <v>0</v>
          </cell>
          <cell r="D266">
            <v>0</v>
          </cell>
          <cell r="E266">
            <v>0</v>
          </cell>
          <cell r="F266">
            <v>0</v>
          </cell>
          <cell r="G266">
            <v>0</v>
          </cell>
          <cell r="H266">
            <v>0</v>
          </cell>
          <cell r="I266">
            <v>0</v>
          </cell>
          <cell r="K266" t="str">
            <v>Quarry</v>
          </cell>
          <cell r="L266">
            <v>0</v>
          </cell>
          <cell r="M266">
            <v>0</v>
          </cell>
          <cell r="N266">
            <v>0</v>
          </cell>
          <cell r="O266">
            <v>0</v>
          </cell>
          <cell r="P266">
            <v>0</v>
          </cell>
          <cell r="Q266">
            <v>0</v>
          </cell>
          <cell r="R266">
            <v>0</v>
          </cell>
        </row>
        <row r="267">
          <cell r="B267" t="str">
            <v>Redback</v>
          </cell>
          <cell r="C267">
            <v>0</v>
          </cell>
          <cell r="D267">
            <v>0</v>
          </cell>
          <cell r="E267">
            <v>0</v>
          </cell>
          <cell r="F267">
            <v>0</v>
          </cell>
          <cell r="G267">
            <v>0</v>
          </cell>
          <cell r="H267">
            <v>0</v>
          </cell>
          <cell r="I267">
            <v>0</v>
          </cell>
          <cell r="K267" t="str">
            <v>Redback</v>
          </cell>
          <cell r="L267">
            <v>0</v>
          </cell>
          <cell r="M267">
            <v>0</v>
          </cell>
          <cell r="N267">
            <v>0</v>
          </cell>
          <cell r="O267">
            <v>0</v>
          </cell>
          <cell r="P267">
            <v>0</v>
          </cell>
          <cell r="Q267">
            <v>0</v>
          </cell>
          <cell r="R267">
            <v>0</v>
          </cell>
        </row>
        <row r="268">
          <cell r="B268" t="str">
            <v>Riverstone</v>
          </cell>
          <cell r="C268">
            <v>0</v>
          </cell>
          <cell r="D268">
            <v>0</v>
          </cell>
          <cell r="E268">
            <v>0</v>
          </cell>
          <cell r="F268">
            <v>0</v>
          </cell>
          <cell r="G268">
            <v>0</v>
          </cell>
          <cell r="H268">
            <v>0</v>
          </cell>
          <cell r="I268">
            <v>0</v>
          </cell>
          <cell r="K268" t="str">
            <v>Riverstone</v>
          </cell>
          <cell r="L268">
            <v>0</v>
          </cell>
          <cell r="M268">
            <v>0</v>
          </cell>
          <cell r="N268">
            <v>0</v>
          </cell>
          <cell r="O268">
            <v>0</v>
          </cell>
          <cell r="P268">
            <v>0</v>
          </cell>
          <cell r="Q268">
            <v>0</v>
          </cell>
          <cell r="R268">
            <v>0</v>
          </cell>
        </row>
        <row r="269">
          <cell r="B269" t="str">
            <v>Tellabs</v>
          </cell>
          <cell r="C269">
            <v>0</v>
          </cell>
          <cell r="D269">
            <v>0</v>
          </cell>
          <cell r="E269">
            <v>0</v>
          </cell>
          <cell r="F269">
            <v>0</v>
          </cell>
          <cell r="G269">
            <v>0</v>
          </cell>
          <cell r="H269">
            <v>0</v>
          </cell>
          <cell r="I269">
            <v>0</v>
          </cell>
          <cell r="K269" t="str">
            <v>Tellabs</v>
          </cell>
          <cell r="L269">
            <v>0</v>
          </cell>
          <cell r="M269">
            <v>0</v>
          </cell>
          <cell r="N269">
            <v>0</v>
          </cell>
          <cell r="O269">
            <v>0</v>
          </cell>
          <cell r="P269">
            <v>0</v>
          </cell>
          <cell r="Q269">
            <v>0</v>
          </cell>
          <cell r="R269">
            <v>0</v>
          </cell>
        </row>
        <row r="270">
          <cell r="B270" t="str">
            <v>ZTE</v>
          </cell>
          <cell r="C270">
            <v>0</v>
          </cell>
          <cell r="D270">
            <v>0</v>
          </cell>
          <cell r="E270">
            <v>0</v>
          </cell>
          <cell r="F270">
            <v>0</v>
          </cell>
          <cell r="G270">
            <v>0</v>
          </cell>
          <cell r="H270">
            <v>0</v>
          </cell>
          <cell r="I270">
            <v>0</v>
          </cell>
          <cell r="K270" t="str">
            <v>ZTE</v>
          </cell>
          <cell r="L270">
            <v>0</v>
          </cell>
          <cell r="M270">
            <v>0</v>
          </cell>
          <cell r="N270">
            <v>0</v>
          </cell>
          <cell r="O270">
            <v>0</v>
          </cell>
          <cell r="P270">
            <v>0</v>
          </cell>
          <cell r="Q270">
            <v>0</v>
          </cell>
          <cell r="R270">
            <v>0</v>
          </cell>
        </row>
        <row r="271">
          <cell r="B271" t="str">
            <v>Other</v>
          </cell>
          <cell r="C271">
            <v>0</v>
          </cell>
          <cell r="D271">
            <v>0</v>
          </cell>
          <cell r="E271">
            <v>0</v>
          </cell>
          <cell r="F271">
            <v>0</v>
          </cell>
          <cell r="G271">
            <v>0</v>
          </cell>
          <cell r="H271">
            <v>0</v>
          </cell>
          <cell r="I271">
            <v>0</v>
          </cell>
          <cell r="K271" t="str">
            <v>Other</v>
          </cell>
          <cell r="L271">
            <v>0</v>
          </cell>
          <cell r="M271">
            <v>0</v>
          </cell>
          <cell r="N271">
            <v>0</v>
          </cell>
          <cell r="O271">
            <v>0</v>
          </cell>
          <cell r="P271">
            <v>0</v>
          </cell>
          <cell r="Q271">
            <v>0</v>
          </cell>
          <cell r="R271">
            <v>0</v>
          </cell>
        </row>
        <row r="272">
          <cell r="B272" t="str">
            <v>Total</v>
          </cell>
          <cell r="C272">
            <v>76.599999999999994</v>
          </cell>
          <cell r="D272">
            <v>73</v>
          </cell>
          <cell r="E272">
            <v>20.3</v>
          </cell>
          <cell r="F272">
            <v>0</v>
          </cell>
          <cell r="G272">
            <v>1</v>
          </cell>
          <cell r="H272">
            <v>186.10000000000002</v>
          </cell>
          <cell r="I272">
            <v>357</v>
          </cell>
          <cell r="K272" t="str">
            <v>Total</v>
          </cell>
          <cell r="L272">
            <v>208</v>
          </cell>
          <cell r="M272">
            <v>1845</v>
          </cell>
          <cell r="N272">
            <v>213</v>
          </cell>
          <cell r="O272">
            <v>0</v>
          </cell>
          <cell r="P272">
            <v>34</v>
          </cell>
          <cell r="Q272">
            <v>1032</v>
          </cell>
          <cell r="R272">
            <v>3332</v>
          </cell>
        </row>
        <row r="276">
          <cell r="B276" t="str">
            <v>Vendor</v>
          </cell>
          <cell r="C276" t="str">
            <v>Core IP/MPLS</v>
          </cell>
          <cell r="D276" t="str">
            <v xml:space="preserve">Edge IP/MPLS </v>
          </cell>
          <cell r="E276" t="str">
            <v>Subscriber Service Router</v>
          </cell>
          <cell r="F276" t="str">
            <v>BRAS</v>
          </cell>
          <cell r="G276" t="str">
            <v>IP/Ethernet</v>
          </cell>
          <cell r="H276" t="str">
            <v>ATM/MPLS</v>
          </cell>
          <cell r="I276" t="str">
            <v>Total IPS</v>
          </cell>
          <cell r="K276" t="str">
            <v>Vendor</v>
          </cell>
          <cell r="L276" t="str">
            <v>Core IP/MPLS</v>
          </cell>
          <cell r="M276" t="str">
            <v>Edge IP/MPLS</v>
          </cell>
          <cell r="N276" t="str">
            <v>Subscriber Service Router</v>
          </cell>
          <cell r="O276" t="str">
            <v>BRAS</v>
          </cell>
          <cell r="P276" t="str">
            <v>IP/Ethernet</v>
          </cell>
          <cell r="Q276" t="str">
            <v>ATM/MPLS</v>
          </cell>
          <cell r="R276" t="str">
            <v>Total IPS</v>
          </cell>
        </row>
        <row r="277">
          <cell r="B277" t="str">
            <v>Alaxala Networks</v>
          </cell>
          <cell r="I277">
            <v>0</v>
          </cell>
          <cell r="K277" t="str">
            <v>Alaxala Networks</v>
          </cell>
          <cell r="R277">
            <v>0</v>
          </cell>
        </row>
        <row r="278">
          <cell r="B278" t="str">
            <v>Alcatel-Lucent</v>
          </cell>
          <cell r="C278">
            <v>0</v>
          </cell>
          <cell r="D278">
            <v>0</v>
          </cell>
          <cell r="E278">
            <v>0.2</v>
          </cell>
          <cell r="F278">
            <v>0</v>
          </cell>
          <cell r="G278">
            <v>2</v>
          </cell>
          <cell r="H278">
            <v>74</v>
          </cell>
          <cell r="I278">
            <v>76.2</v>
          </cell>
          <cell r="K278" t="str">
            <v>Alcatel-Lucent</v>
          </cell>
          <cell r="L278">
            <v>0</v>
          </cell>
          <cell r="M278">
            <v>0</v>
          </cell>
          <cell r="N278">
            <v>1</v>
          </cell>
          <cell r="O278">
            <v>0</v>
          </cell>
          <cell r="P278">
            <v>45</v>
          </cell>
          <cell r="Q278">
            <v>467</v>
          </cell>
          <cell r="R278">
            <v>513</v>
          </cell>
        </row>
        <row r="279">
          <cell r="B279" t="str">
            <v>Atrica</v>
          </cell>
          <cell r="I279">
            <v>0</v>
          </cell>
          <cell r="K279" t="str">
            <v>Atrica</v>
          </cell>
          <cell r="R279">
            <v>0</v>
          </cell>
        </row>
        <row r="280">
          <cell r="B280" t="str">
            <v>Avici</v>
          </cell>
          <cell r="C280">
            <v>0.6</v>
          </cell>
          <cell r="D280">
            <v>0</v>
          </cell>
          <cell r="E280">
            <v>0</v>
          </cell>
          <cell r="F280">
            <v>0</v>
          </cell>
          <cell r="G280">
            <v>0</v>
          </cell>
          <cell r="H280">
            <v>0</v>
          </cell>
          <cell r="I280">
            <v>0.6</v>
          </cell>
          <cell r="K280" t="str">
            <v>Avici</v>
          </cell>
          <cell r="L280">
            <v>1</v>
          </cell>
          <cell r="M280">
            <v>0</v>
          </cell>
          <cell r="N280">
            <v>0</v>
          </cell>
          <cell r="O280">
            <v>0</v>
          </cell>
          <cell r="P280">
            <v>0</v>
          </cell>
          <cell r="Q280">
            <v>0</v>
          </cell>
          <cell r="R280">
            <v>1</v>
          </cell>
        </row>
        <row r="281">
          <cell r="B281" t="str">
            <v>Brocade</v>
          </cell>
          <cell r="C281">
            <v>0</v>
          </cell>
          <cell r="D281">
            <v>0</v>
          </cell>
          <cell r="E281">
            <v>0</v>
          </cell>
          <cell r="F281">
            <v>0</v>
          </cell>
          <cell r="G281">
            <v>0</v>
          </cell>
          <cell r="H281">
            <v>0</v>
          </cell>
          <cell r="I281">
            <v>0</v>
          </cell>
          <cell r="K281" t="str">
            <v>Brocade</v>
          </cell>
          <cell r="L281">
            <v>0</v>
          </cell>
          <cell r="M281">
            <v>0</v>
          </cell>
          <cell r="N281">
            <v>0</v>
          </cell>
          <cell r="O281">
            <v>0</v>
          </cell>
          <cell r="P281">
            <v>0</v>
          </cell>
          <cell r="Q281">
            <v>0</v>
          </cell>
          <cell r="R281">
            <v>0</v>
          </cell>
        </row>
        <row r="282">
          <cell r="B282" t="str">
            <v>Caspian</v>
          </cell>
          <cell r="C282">
            <v>0</v>
          </cell>
          <cell r="D282">
            <v>0</v>
          </cell>
          <cell r="E282">
            <v>0</v>
          </cell>
          <cell r="F282">
            <v>0</v>
          </cell>
          <cell r="G282">
            <v>0</v>
          </cell>
          <cell r="H282">
            <v>0</v>
          </cell>
          <cell r="I282">
            <v>0</v>
          </cell>
          <cell r="K282" t="str">
            <v>Caspian</v>
          </cell>
          <cell r="L282">
            <v>0</v>
          </cell>
          <cell r="M282">
            <v>0</v>
          </cell>
          <cell r="N282">
            <v>0</v>
          </cell>
          <cell r="O282">
            <v>0</v>
          </cell>
          <cell r="P282">
            <v>0</v>
          </cell>
          <cell r="Q282">
            <v>0</v>
          </cell>
          <cell r="R282">
            <v>0</v>
          </cell>
        </row>
        <row r="283">
          <cell r="B283" t="str">
            <v>Chiaro</v>
          </cell>
          <cell r="C283">
            <v>0</v>
          </cell>
          <cell r="D283">
            <v>0</v>
          </cell>
          <cell r="E283">
            <v>0</v>
          </cell>
          <cell r="F283">
            <v>0</v>
          </cell>
          <cell r="G283">
            <v>0</v>
          </cell>
          <cell r="H283">
            <v>0</v>
          </cell>
          <cell r="I283">
            <v>0</v>
          </cell>
          <cell r="K283" t="str">
            <v>Chiaro</v>
          </cell>
          <cell r="L283">
            <v>0</v>
          </cell>
          <cell r="M283">
            <v>0</v>
          </cell>
          <cell r="N283">
            <v>0</v>
          </cell>
          <cell r="O283">
            <v>0</v>
          </cell>
          <cell r="P283">
            <v>0</v>
          </cell>
          <cell r="Q283">
            <v>0</v>
          </cell>
          <cell r="R283">
            <v>0</v>
          </cell>
        </row>
        <row r="284">
          <cell r="B284" t="str">
            <v>Ciena</v>
          </cell>
          <cell r="C284">
            <v>0</v>
          </cell>
          <cell r="D284">
            <v>0</v>
          </cell>
          <cell r="E284">
            <v>0</v>
          </cell>
          <cell r="F284">
            <v>0</v>
          </cell>
          <cell r="G284">
            <v>0</v>
          </cell>
          <cell r="H284">
            <v>0</v>
          </cell>
          <cell r="I284">
            <v>0</v>
          </cell>
          <cell r="K284" t="str">
            <v>Ciena</v>
          </cell>
          <cell r="L284">
            <v>0</v>
          </cell>
          <cell r="M284">
            <v>0</v>
          </cell>
          <cell r="N284">
            <v>0</v>
          </cell>
          <cell r="O284">
            <v>0</v>
          </cell>
          <cell r="P284">
            <v>0</v>
          </cell>
          <cell r="Q284">
            <v>0</v>
          </cell>
          <cell r="R284">
            <v>0</v>
          </cell>
        </row>
        <row r="285">
          <cell r="B285" t="str">
            <v>Cisco</v>
          </cell>
          <cell r="C285">
            <v>66</v>
          </cell>
          <cell r="D285">
            <v>68</v>
          </cell>
          <cell r="E285">
            <v>1.2</v>
          </cell>
          <cell r="F285">
            <v>0</v>
          </cell>
          <cell r="G285">
            <v>0</v>
          </cell>
          <cell r="H285">
            <v>38</v>
          </cell>
          <cell r="I285">
            <v>173.2</v>
          </cell>
          <cell r="K285" t="str">
            <v>Cisco</v>
          </cell>
          <cell r="L285">
            <v>172</v>
          </cell>
          <cell r="M285">
            <v>1656</v>
          </cell>
          <cell r="N285">
            <v>42</v>
          </cell>
          <cell r="O285">
            <v>0</v>
          </cell>
          <cell r="P285">
            <v>0</v>
          </cell>
          <cell r="Q285">
            <v>285</v>
          </cell>
          <cell r="R285">
            <v>2155</v>
          </cell>
        </row>
        <row r="286">
          <cell r="B286" t="str">
            <v>Cosine</v>
          </cell>
          <cell r="C286">
            <v>0</v>
          </cell>
          <cell r="D286">
            <v>0</v>
          </cell>
          <cell r="E286">
            <v>0.2</v>
          </cell>
          <cell r="F286">
            <v>0</v>
          </cell>
          <cell r="G286">
            <v>0</v>
          </cell>
          <cell r="H286">
            <v>0</v>
          </cell>
          <cell r="I286">
            <v>0.2</v>
          </cell>
          <cell r="K286" t="str">
            <v>Cosine</v>
          </cell>
          <cell r="L286">
            <v>0</v>
          </cell>
          <cell r="M286">
            <v>0</v>
          </cell>
          <cell r="N286">
            <v>1</v>
          </cell>
          <cell r="O286">
            <v>0</v>
          </cell>
          <cell r="P286">
            <v>0</v>
          </cell>
          <cell r="Q286">
            <v>0</v>
          </cell>
          <cell r="R286">
            <v>1</v>
          </cell>
        </row>
        <row r="287">
          <cell r="B287" t="str">
            <v>ECI Telecom</v>
          </cell>
          <cell r="C287">
            <v>0</v>
          </cell>
          <cell r="D287">
            <v>0</v>
          </cell>
          <cell r="E287">
            <v>0</v>
          </cell>
          <cell r="F287">
            <v>0</v>
          </cell>
          <cell r="G287">
            <v>0</v>
          </cell>
          <cell r="H287">
            <v>0</v>
          </cell>
          <cell r="I287">
            <v>0</v>
          </cell>
          <cell r="K287" t="str">
            <v>ECI Telecom</v>
          </cell>
          <cell r="L287">
            <v>0</v>
          </cell>
          <cell r="M287">
            <v>0</v>
          </cell>
          <cell r="N287">
            <v>0</v>
          </cell>
          <cell r="O287">
            <v>0</v>
          </cell>
          <cell r="P287">
            <v>0</v>
          </cell>
          <cell r="Q287">
            <v>0</v>
          </cell>
          <cell r="R287">
            <v>0</v>
          </cell>
        </row>
        <row r="288">
          <cell r="B288" t="str">
            <v>Equipe</v>
          </cell>
          <cell r="C288">
            <v>0</v>
          </cell>
          <cell r="D288">
            <v>0</v>
          </cell>
          <cell r="E288">
            <v>0</v>
          </cell>
          <cell r="F288">
            <v>0</v>
          </cell>
          <cell r="G288">
            <v>0</v>
          </cell>
          <cell r="H288">
            <v>0</v>
          </cell>
          <cell r="I288">
            <v>0</v>
          </cell>
          <cell r="K288" t="str">
            <v>Equipe</v>
          </cell>
          <cell r="L288">
            <v>0</v>
          </cell>
          <cell r="M288">
            <v>0</v>
          </cell>
          <cell r="N288">
            <v>0</v>
          </cell>
          <cell r="O288">
            <v>0</v>
          </cell>
          <cell r="P288">
            <v>0</v>
          </cell>
          <cell r="Q288">
            <v>0</v>
          </cell>
          <cell r="R288">
            <v>0</v>
          </cell>
        </row>
        <row r="289">
          <cell r="B289" t="str">
            <v>Ericsson</v>
          </cell>
          <cell r="C289">
            <v>0</v>
          </cell>
          <cell r="D289">
            <v>2.8</v>
          </cell>
          <cell r="E289">
            <v>6</v>
          </cell>
          <cell r="F289">
            <v>0</v>
          </cell>
          <cell r="G289">
            <v>0</v>
          </cell>
          <cell r="H289">
            <v>43</v>
          </cell>
          <cell r="I289">
            <v>51.8</v>
          </cell>
          <cell r="K289" t="str">
            <v>Ericsson</v>
          </cell>
          <cell r="L289">
            <v>0</v>
          </cell>
          <cell r="M289">
            <v>59</v>
          </cell>
          <cell r="N289">
            <v>51</v>
          </cell>
          <cell r="O289">
            <v>0</v>
          </cell>
          <cell r="P289">
            <v>0</v>
          </cell>
          <cell r="Q289">
            <v>152</v>
          </cell>
          <cell r="R289">
            <v>262</v>
          </cell>
        </row>
        <row r="290">
          <cell r="B290" t="str">
            <v>Extreme</v>
          </cell>
          <cell r="C290">
            <v>0</v>
          </cell>
          <cell r="D290">
            <v>0</v>
          </cell>
          <cell r="E290">
            <v>0</v>
          </cell>
          <cell r="F290">
            <v>0</v>
          </cell>
          <cell r="G290">
            <v>0</v>
          </cell>
          <cell r="H290">
            <v>0</v>
          </cell>
          <cell r="I290">
            <v>0</v>
          </cell>
          <cell r="K290" t="str">
            <v>Extreme</v>
          </cell>
          <cell r="L290">
            <v>0</v>
          </cell>
          <cell r="M290">
            <v>0</v>
          </cell>
          <cell r="N290">
            <v>0</v>
          </cell>
          <cell r="O290">
            <v>0</v>
          </cell>
          <cell r="P290">
            <v>0</v>
          </cell>
          <cell r="Q290">
            <v>0</v>
          </cell>
          <cell r="R290">
            <v>0</v>
          </cell>
        </row>
        <row r="291">
          <cell r="B291" t="str">
            <v>Force10</v>
          </cell>
          <cell r="C291">
            <v>0</v>
          </cell>
          <cell r="D291">
            <v>0</v>
          </cell>
          <cell r="E291">
            <v>0</v>
          </cell>
          <cell r="F291">
            <v>0</v>
          </cell>
          <cell r="G291">
            <v>0</v>
          </cell>
          <cell r="H291">
            <v>0</v>
          </cell>
          <cell r="I291">
            <v>0</v>
          </cell>
          <cell r="K291" t="str">
            <v>Force10</v>
          </cell>
          <cell r="L291">
            <v>0</v>
          </cell>
          <cell r="M291">
            <v>0</v>
          </cell>
          <cell r="N291">
            <v>0</v>
          </cell>
          <cell r="O291">
            <v>0</v>
          </cell>
          <cell r="P291">
            <v>0</v>
          </cell>
          <cell r="Q291">
            <v>0</v>
          </cell>
          <cell r="R291">
            <v>0</v>
          </cell>
        </row>
        <row r="292">
          <cell r="B292" t="str">
            <v>Fujitsu</v>
          </cell>
          <cell r="C292">
            <v>0</v>
          </cell>
          <cell r="D292">
            <v>0</v>
          </cell>
          <cell r="E292">
            <v>0</v>
          </cell>
          <cell r="F292">
            <v>0</v>
          </cell>
          <cell r="G292">
            <v>0</v>
          </cell>
          <cell r="H292">
            <v>0</v>
          </cell>
          <cell r="I292">
            <v>0</v>
          </cell>
          <cell r="K292" t="str">
            <v>Fujitsu</v>
          </cell>
          <cell r="L292">
            <v>0</v>
          </cell>
          <cell r="M292">
            <v>0</v>
          </cell>
          <cell r="N292">
            <v>0</v>
          </cell>
          <cell r="O292">
            <v>0</v>
          </cell>
          <cell r="P292">
            <v>0</v>
          </cell>
          <cell r="Q292">
            <v>0</v>
          </cell>
          <cell r="R292">
            <v>0</v>
          </cell>
        </row>
        <row r="293">
          <cell r="B293" t="str">
            <v>Hammerhead Systems</v>
          </cell>
          <cell r="C293">
            <v>0</v>
          </cell>
          <cell r="D293">
            <v>0</v>
          </cell>
          <cell r="E293">
            <v>0</v>
          </cell>
          <cell r="F293">
            <v>0</v>
          </cell>
          <cell r="G293">
            <v>0</v>
          </cell>
          <cell r="H293">
            <v>0</v>
          </cell>
          <cell r="I293">
            <v>0</v>
          </cell>
          <cell r="K293" t="str">
            <v>Hammerhead Systems</v>
          </cell>
          <cell r="L293">
            <v>0</v>
          </cell>
          <cell r="M293">
            <v>0</v>
          </cell>
          <cell r="N293">
            <v>0</v>
          </cell>
          <cell r="O293">
            <v>0</v>
          </cell>
          <cell r="P293">
            <v>0</v>
          </cell>
          <cell r="Q293">
            <v>0</v>
          </cell>
          <cell r="R293">
            <v>0</v>
          </cell>
        </row>
        <row r="294">
          <cell r="B294" t="str">
            <v>Hitachi</v>
          </cell>
          <cell r="C294">
            <v>0</v>
          </cell>
          <cell r="D294">
            <v>0</v>
          </cell>
          <cell r="E294">
            <v>0</v>
          </cell>
          <cell r="F294">
            <v>0</v>
          </cell>
          <cell r="G294">
            <v>0</v>
          </cell>
          <cell r="H294">
            <v>0</v>
          </cell>
          <cell r="I294">
            <v>0</v>
          </cell>
          <cell r="K294" t="str">
            <v>Hitachi</v>
          </cell>
          <cell r="L294">
            <v>0</v>
          </cell>
          <cell r="M294">
            <v>0</v>
          </cell>
          <cell r="N294">
            <v>0</v>
          </cell>
          <cell r="O294">
            <v>0</v>
          </cell>
          <cell r="P294">
            <v>0</v>
          </cell>
          <cell r="Q294">
            <v>0</v>
          </cell>
          <cell r="R294">
            <v>0</v>
          </cell>
        </row>
        <row r="295">
          <cell r="B295" t="str">
            <v>Hitachi Cable</v>
          </cell>
          <cell r="C295">
            <v>0</v>
          </cell>
          <cell r="D295">
            <v>0</v>
          </cell>
          <cell r="E295">
            <v>0</v>
          </cell>
          <cell r="F295">
            <v>0</v>
          </cell>
          <cell r="G295">
            <v>0</v>
          </cell>
          <cell r="H295">
            <v>0</v>
          </cell>
          <cell r="I295">
            <v>0</v>
          </cell>
          <cell r="K295" t="str">
            <v>Hitachi Cable</v>
          </cell>
          <cell r="L295">
            <v>0</v>
          </cell>
          <cell r="M295">
            <v>0</v>
          </cell>
          <cell r="N295">
            <v>0</v>
          </cell>
          <cell r="O295">
            <v>0</v>
          </cell>
          <cell r="P295">
            <v>0</v>
          </cell>
          <cell r="Q295">
            <v>0</v>
          </cell>
          <cell r="R295">
            <v>0</v>
          </cell>
        </row>
        <row r="296">
          <cell r="B296" t="str">
            <v>Huawei</v>
          </cell>
          <cell r="C296">
            <v>0</v>
          </cell>
          <cell r="D296">
            <v>0</v>
          </cell>
          <cell r="E296">
            <v>0</v>
          </cell>
          <cell r="F296">
            <v>0</v>
          </cell>
          <cell r="G296">
            <v>0</v>
          </cell>
          <cell r="H296">
            <v>0</v>
          </cell>
          <cell r="I296">
            <v>0</v>
          </cell>
          <cell r="K296" t="str">
            <v>Huawei</v>
          </cell>
          <cell r="L296">
            <v>0</v>
          </cell>
          <cell r="M296">
            <v>0</v>
          </cell>
          <cell r="N296">
            <v>0</v>
          </cell>
          <cell r="O296">
            <v>0</v>
          </cell>
          <cell r="P296">
            <v>0</v>
          </cell>
          <cell r="Q296">
            <v>0</v>
          </cell>
          <cell r="R296">
            <v>0</v>
          </cell>
        </row>
        <row r="297">
          <cell r="B297" t="str">
            <v>Hyperchip</v>
          </cell>
          <cell r="C297">
            <v>0</v>
          </cell>
          <cell r="D297">
            <v>0</v>
          </cell>
          <cell r="E297">
            <v>0</v>
          </cell>
          <cell r="F297">
            <v>0</v>
          </cell>
          <cell r="G297">
            <v>0</v>
          </cell>
          <cell r="H297">
            <v>0</v>
          </cell>
          <cell r="I297">
            <v>0</v>
          </cell>
          <cell r="K297" t="str">
            <v>Hyperchip</v>
          </cell>
          <cell r="L297">
            <v>0</v>
          </cell>
          <cell r="M297">
            <v>0</v>
          </cell>
          <cell r="N297">
            <v>0</v>
          </cell>
          <cell r="O297">
            <v>0</v>
          </cell>
          <cell r="P297">
            <v>0</v>
          </cell>
          <cell r="Q297">
            <v>0</v>
          </cell>
          <cell r="R297">
            <v>0</v>
          </cell>
        </row>
        <row r="298">
          <cell r="B298" t="str">
            <v>Juniper</v>
          </cell>
          <cell r="C298">
            <v>24</v>
          </cell>
          <cell r="D298">
            <v>10</v>
          </cell>
          <cell r="E298">
            <v>11</v>
          </cell>
          <cell r="F298">
            <v>0</v>
          </cell>
          <cell r="G298">
            <v>0</v>
          </cell>
          <cell r="H298">
            <v>0</v>
          </cell>
          <cell r="I298">
            <v>45</v>
          </cell>
          <cell r="K298" t="str">
            <v>Juniper</v>
          </cell>
          <cell r="L298">
            <v>80</v>
          </cell>
          <cell r="M298">
            <v>92</v>
          </cell>
          <cell r="N298">
            <v>135</v>
          </cell>
          <cell r="O298">
            <v>0</v>
          </cell>
          <cell r="P298">
            <v>0</v>
          </cell>
          <cell r="Q298">
            <v>0</v>
          </cell>
          <cell r="R298">
            <v>307</v>
          </cell>
        </row>
        <row r="299">
          <cell r="B299" t="str">
            <v>Laurel Networks</v>
          </cell>
          <cell r="C299">
            <v>0</v>
          </cell>
          <cell r="D299">
            <v>0</v>
          </cell>
          <cell r="E299">
            <v>0</v>
          </cell>
          <cell r="F299">
            <v>0</v>
          </cell>
          <cell r="G299">
            <v>0</v>
          </cell>
          <cell r="H299">
            <v>0</v>
          </cell>
          <cell r="I299">
            <v>0</v>
          </cell>
          <cell r="K299" t="str">
            <v>Laurel Networks</v>
          </cell>
          <cell r="L299">
            <v>0</v>
          </cell>
          <cell r="M299">
            <v>0</v>
          </cell>
          <cell r="N299">
            <v>0</v>
          </cell>
          <cell r="O299">
            <v>0</v>
          </cell>
          <cell r="P299">
            <v>0</v>
          </cell>
          <cell r="Q299">
            <v>0</v>
          </cell>
          <cell r="R299">
            <v>0</v>
          </cell>
        </row>
        <row r="300">
          <cell r="B300" t="str">
            <v>Lucent</v>
          </cell>
          <cell r="C300">
            <v>0</v>
          </cell>
          <cell r="D300">
            <v>0</v>
          </cell>
          <cell r="E300">
            <v>0</v>
          </cell>
          <cell r="F300">
            <v>0</v>
          </cell>
          <cell r="G300">
            <v>0</v>
          </cell>
          <cell r="H300">
            <v>0</v>
          </cell>
          <cell r="I300">
            <v>0</v>
          </cell>
          <cell r="K300" t="str">
            <v>Lucent</v>
          </cell>
          <cell r="L300">
            <v>0</v>
          </cell>
          <cell r="M300">
            <v>0</v>
          </cell>
          <cell r="N300">
            <v>0</v>
          </cell>
          <cell r="O300">
            <v>0</v>
          </cell>
          <cell r="P300">
            <v>0</v>
          </cell>
          <cell r="Q300">
            <v>0</v>
          </cell>
          <cell r="R300">
            <v>0</v>
          </cell>
        </row>
        <row r="301">
          <cell r="B301" t="str">
            <v>NEC</v>
          </cell>
          <cell r="C301">
            <v>0</v>
          </cell>
          <cell r="D301">
            <v>0</v>
          </cell>
          <cell r="E301">
            <v>0</v>
          </cell>
          <cell r="F301">
            <v>0</v>
          </cell>
          <cell r="G301">
            <v>0</v>
          </cell>
          <cell r="H301">
            <v>0</v>
          </cell>
          <cell r="I301">
            <v>0</v>
          </cell>
          <cell r="K301" t="str">
            <v>NEC</v>
          </cell>
          <cell r="L301">
            <v>0</v>
          </cell>
          <cell r="M301">
            <v>0</v>
          </cell>
          <cell r="N301">
            <v>0</v>
          </cell>
          <cell r="O301">
            <v>0</v>
          </cell>
          <cell r="P301">
            <v>0</v>
          </cell>
          <cell r="Q301">
            <v>0</v>
          </cell>
          <cell r="R301">
            <v>0</v>
          </cell>
        </row>
        <row r="302">
          <cell r="B302" t="str">
            <v>Nokia Siemens Networks</v>
          </cell>
          <cell r="C302">
            <v>0</v>
          </cell>
          <cell r="D302">
            <v>0</v>
          </cell>
          <cell r="E302">
            <v>0</v>
          </cell>
          <cell r="F302">
            <v>0</v>
          </cell>
          <cell r="G302">
            <v>0</v>
          </cell>
          <cell r="H302">
            <v>0</v>
          </cell>
          <cell r="I302">
            <v>0</v>
          </cell>
          <cell r="K302" t="str">
            <v>Nokia Siemens Networks</v>
          </cell>
          <cell r="L302">
            <v>0</v>
          </cell>
          <cell r="M302">
            <v>0</v>
          </cell>
          <cell r="N302">
            <v>0</v>
          </cell>
          <cell r="O302">
            <v>0</v>
          </cell>
          <cell r="P302">
            <v>0</v>
          </cell>
          <cell r="Q302">
            <v>0</v>
          </cell>
          <cell r="R302">
            <v>0</v>
          </cell>
        </row>
        <row r="303">
          <cell r="B303" t="str">
            <v>Nortel</v>
          </cell>
          <cell r="C303">
            <v>0</v>
          </cell>
          <cell r="D303">
            <v>0</v>
          </cell>
          <cell r="E303">
            <v>5</v>
          </cell>
          <cell r="F303">
            <v>0</v>
          </cell>
          <cell r="G303">
            <v>0</v>
          </cell>
          <cell r="H303">
            <v>91.4</v>
          </cell>
          <cell r="I303">
            <v>96.4</v>
          </cell>
          <cell r="K303" t="str">
            <v>Nortel</v>
          </cell>
          <cell r="L303">
            <v>0</v>
          </cell>
          <cell r="M303">
            <v>0</v>
          </cell>
          <cell r="N303">
            <v>23</v>
          </cell>
          <cell r="O303">
            <v>0</v>
          </cell>
          <cell r="P303">
            <v>0</v>
          </cell>
          <cell r="Q303">
            <v>348</v>
          </cell>
          <cell r="R303">
            <v>371</v>
          </cell>
        </row>
        <row r="304">
          <cell r="B304" t="str">
            <v>Procket</v>
          </cell>
          <cell r="C304">
            <v>0</v>
          </cell>
          <cell r="D304">
            <v>0</v>
          </cell>
          <cell r="E304">
            <v>0</v>
          </cell>
          <cell r="F304">
            <v>0</v>
          </cell>
          <cell r="G304">
            <v>0</v>
          </cell>
          <cell r="H304">
            <v>0</v>
          </cell>
          <cell r="I304">
            <v>0</v>
          </cell>
          <cell r="K304" t="str">
            <v>Procket</v>
          </cell>
          <cell r="L304">
            <v>0</v>
          </cell>
          <cell r="M304">
            <v>0</v>
          </cell>
          <cell r="N304">
            <v>0</v>
          </cell>
          <cell r="O304">
            <v>0</v>
          </cell>
          <cell r="P304">
            <v>0</v>
          </cell>
          <cell r="Q304">
            <v>0</v>
          </cell>
          <cell r="R304">
            <v>0</v>
          </cell>
        </row>
        <row r="305">
          <cell r="B305" t="str">
            <v>Quarry</v>
          </cell>
          <cell r="C305">
            <v>0</v>
          </cell>
          <cell r="D305">
            <v>0</v>
          </cell>
          <cell r="E305">
            <v>0</v>
          </cell>
          <cell r="F305">
            <v>0</v>
          </cell>
          <cell r="G305">
            <v>0</v>
          </cell>
          <cell r="H305">
            <v>0</v>
          </cell>
          <cell r="I305">
            <v>0</v>
          </cell>
          <cell r="K305" t="str">
            <v>Quarry</v>
          </cell>
          <cell r="L305">
            <v>0</v>
          </cell>
          <cell r="M305">
            <v>0</v>
          </cell>
          <cell r="N305">
            <v>0</v>
          </cell>
          <cell r="O305">
            <v>0</v>
          </cell>
          <cell r="P305">
            <v>0</v>
          </cell>
          <cell r="Q305">
            <v>0</v>
          </cell>
          <cell r="R305">
            <v>0</v>
          </cell>
        </row>
        <row r="306">
          <cell r="B306" t="str">
            <v>Redback</v>
          </cell>
          <cell r="C306">
            <v>0</v>
          </cell>
          <cell r="D306">
            <v>0</v>
          </cell>
          <cell r="E306">
            <v>0</v>
          </cell>
          <cell r="F306">
            <v>0</v>
          </cell>
          <cell r="G306">
            <v>0</v>
          </cell>
          <cell r="H306">
            <v>0</v>
          </cell>
          <cell r="I306">
            <v>0</v>
          </cell>
          <cell r="K306" t="str">
            <v>Redback</v>
          </cell>
          <cell r="L306">
            <v>0</v>
          </cell>
          <cell r="M306">
            <v>0</v>
          </cell>
          <cell r="N306">
            <v>0</v>
          </cell>
          <cell r="O306">
            <v>0</v>
          </cell>
          <cell r="P306">
            <v>0</v>
          </cell>
          <cell r="Q306">
            <v>0</v>
          </cell>
          <cell r="R306">
            <v>0</v>
          </cell>
        </row>
        <row r="307">
          <cell r="B307" t="str">
            <v>Riverstone</v>
          </cell>
          <cell r="C307">
            <v>0</v>
          </cell>
          <cell r="D307">
            <v>0</v>
          </cell>
          <cell r="E307">
            <v>0</v>
          </cell>
          <cell r="F307">
            <v>0</v>
          </cell>
          <cell r="G307">
            <v>0</v>
          </cell>
          <cell r="H307">
            <v>0</v>
          </cell>
          <cell r="I307">
            <v>0</v>
          </cell>
          <cell r="K307" t="str">
            <v>Riverstone</v>
          </cell>
          <cell r="L307">
            <v>0</v>
          </cell>
          <cell r="M307">
            <v>0</v>
          </cell>
          <cell r="N307">
            <v>0</v>
          </cell>
          <cell r="O307">
            <v>0</v>
          </cell>
          <cell r="P307">
            <v>0</v>
          </cell>
          <cell r="Q307">
            <v>0</v>
          </cell>
          <cell r="R307">
            <v>0</v>
          </cell>
        </row>
        <row r="308">
          <cell r="B308" t="str">
            <v>Tellabs</v>
          </cell>
          <cell r="C308">
            <v>0</v>
          </cell>
          <cell r="D308">
            <v>0</v>
          </cell>
          <cell r="E308">
            <v>0</v>
          </cell>
          <cell r="F308">
            <v>0</v>
          </cell>
          <cell r="G308">
            <v>0</v>
          </cell>
          <cell r="H308">
            <v>0</v>
          </cell>
          <cell r="I308">
            <v>0</v>
          </cell>
          <cell r="K308" t="str">
            <v>Tellabs</v>
          </cell>
          <cell r="L308">
            <v>0</v>
          </cell>
          <cell r="M308">
            <v>0</v>
          </cell>
          <cell r="N308">
            <v>0</v>
          </cell>
          <cell r="O308">
            <v>0</v>
          </cell>
          <cell r="P308">
            <v>0</v>
          </cell>
          <cell r="Q308">
            <v>0</v>
          </cell>
          <cell r="R308">
            <v>0</v>
          </cell>
        </row>
        <row r="309">
          <cell r="B309" t="str">
            <v>ZTE</v>
          </cell>
          <cell r="C309">
            <v>0</v>
          </cell>
          <cell r="D309">
            <v>0</v>
          </cell>
          <cell r="E309">
            <v>0</v>
          </cell>
          <cell r="F309">
            <v>0</v>
          </cell>
          <cell r="G309">
            <v>0</v>
          </cell>
          <cell r="H309">
            <v>0</v>
          </cell>
          <cell r="I309">
            <v>0</v>
          </cell>
          <cell r="K309" t="str">
            <v>ZTE</v>
          </cell>
          <cell r="L309">
            <v>0</v>
          </cell>
          <cell r="M309">
            <v>0</v>
          </cell>
          <cell r="N309">
            <v>0</v>
          </cell>
          <cell r="O309">
            <v>0</v>
          </cell>
          <cell r="P309">
            <v>0</v>
          </cell>
          <cell r="Q309">
            <v>0</v>
          </cell>
          <cell r="R309">
            <v>0</v>
          </cell>
        </row>
        <row r="310">
          <cell r="B310" t="str">
            <v>Other</v>
          </cell>
          <cell r="C310">
            <v>0</v>
          </cell>
          <cell r="D310">
            <v>0</v>
          </cell>
          <cell r="E310">
            <v>0</v>
          </cell>
          <cell r="F310">
            <v>0</v>
          </cell>
          <cell r="G310">
            <v>0</v>
          </cell>
          <cell r="H310">
            <v>0</v>
          </cell>
          <cell r="I310">
            <v>0</v>
          </cell>
          <cell r="K310" t="str">
            <v>Other</v>
          </cell>
          <cell r="L310">
            <v>0</v>
          </cell>
          <cell r="M310">
            <v>0</v>
          </cell>
          <cell r="N310">
            <v>0</v>
          </cell>
          <cell r="O310">
            <v>0</v>
          </cell>
          <cell r="P310">
            <v>0</v>
          </cell>
          <cell r="Q310">
            <v>0</v>
          </cell>
          <cell r="R310">
            <v>0</v>
          </cell>
        </row>
        <row r="311">
          <cell r="B311" t="str">
            <v>Total</v>
          </cell>
          <cell r="C311">
            <v>90.6</v>
          </cell>
          <cell r="D311">
            <v>80.8</v>
          </cell>
          <cell r="E311">
            <v>23.6</v>
          </cell>
          <cell r="F311">
            <v>0</v>
          </cell>
          <cell r="G311">
            <v>2</v>
          </cell>
          <cell r="H311">
            <v>246.4</v>
          </cell>
          <cell r="I311">
            <v>443.4</v>
          </cell>
          <cell r="K311" t="str">
            <v>Total</v>
          </cell>
          <cell r="L311">
            <v>253</v>
          </cell>
          <cell r="M311">
            <v>1807</v>
          </cell>
          <cell r="N311">
            <v>253</v>
          </cell>
          <cell r="O311">
            <v>0</v>
          </cell>
          <cell r="P311">
            <v>45</v>
          </cell>
          <cell r="Q311">
            <v>1252</v>
          </cell>
          <cell r="R311">
            <v>3610</v>
          </cell>
        </row>
        <row r="316">
          <cell r="B316" t="str">
            <v>Vendor</v>
          </cell>
          <cell r="C316" t="str">
            <v>Core IP/MPLS</v>
          </cell>
          <cell r="D316" t="str">
            <v xml:space="preserve">Edge IP/MPLS </v>
          </cell>
          <cell r="E316" t="str">
            <v>Subscriber Service Router</v>
          </cell>
          <cell r="F316" t="str">
            <v>BRAS</v>
          </cell>
          <cell r="G316" t="str">
            <v>IP/Ethernet</v>
          </cell>
          <cell r="H316" t="str">
            <v>ATM/MPLS</v>
          </cell>
          <cell r="I316" t="str">
            <v>Total IPS</v>
          </cell>
          <cell r="K316" t="str">
            <v>Vendor</v>
          </cell>
          <cell r="L316" t="str">
            <v>Core IP/MPLS</v>
          </cell>
          <cell r="M316" t="str">
            <v>Edge IP/MPLS</v>
          </cell>
          <cell r="N316" t="str">
            <v>Subscriber Service Router</v>
          </cell>
          <cell r="O316" t="str">
            <v>BRAS</v>
          </cell>
          <cell r="P316" t="str">
            <v>IP/Ethernet</v>
          </cell>
          <cell r="Q316" t="str">
            <v>ATM/MPLS</v>
          </cell>
          <cell r="R316" t="str">
            <v>Total IPS</v>
          </cell>
        </row>
        <row r="317">
          <cell r="B317" t="str">
            <v>Alaxala Networks</v>
          </cell>
          <cell r="I317">
            <v>0</v>
          </cell>
          <cell r="K317" t="str">
            <v>Alaxala Networks</v>
          </cell>
          <cell r="R317">
            <v>0</v>
          </cell>
        </row>
        <row r="318">
          <cell r="B318" t="str">
            <v>Alcatel-Lucent</v>
          </cell>
          <cell r="C318">
            <v>0.7</v>
          </cell>
          <cell r="D318">
            <v>0</v>
          </cell>
          <cell r="E318">
            <v>0</v>
          </cell>
          <cell r="F318">
            <v>0</v>
          </cell>
          <cell r="G318">
            <v>3</v>
          </cell>
          <cell r="H318">
            <v>44</v>
          </cell>
          <cell r="I318">
            <v>47.7</v>
          </cell>
          <cell r="K318" t="str">
            <v>Alcatel-Lucent</v>
          </cell>
          <cell r="L318">
            <v>2</v>
          </cell>
          <cell r="M318">
            <v>0</v>
          </cell>
          <cell r="N318">
            <v>0</v>
          </cell>
          <cell r="O318">
            <v>0</v>
          </cell>
          <cell r="P318">
            <v>117</v>
          </cell>
          <cell r="Q318">
            <v>365</v>
          </cell>
          <cell r="R318">
            <v>484</v>
          </cell>
        </row>
        <row r="319">
          <cell r="B319" t="str">
            <v>Atrica</v>
          </cell>
          <cell r="I319">
            <v>0</v>
          </cell>
          <cell r="K319" t="str">
            <v>Atrica</v>
          </cell>
          <cell r="R319">
            <v>0</v>
          </cell>
        </row>
        <row r="320">
          <cell r="B320" t="str">
            <v>Avici</v>
          </cell>
          <cell r="C320">
            <v>0.7</v>
          </cell>
          <cell r="D320">
            <v>0</v>
          </cell>
          <cell r="E320">
            <v>0</v>
          </cell>
          <cell r="F320">
            <v>0</v>
          </cell>
          <cell r="G320">
            <v>0</v>
          </cell>
          <cell r="H320">
            <v>0</v>
          </cell>
          <cell r="I320">
            <v>0.7</v>
          </cell>
          <cell r="K320" t="str">
            <v>Avici</v>
          </cell>
          <cell r="L320">
            <v>1</v>
          </cell>
          <cell r="M320">
            <v>0</v>
          </cell>
          <cell r="N320">
            <v>0</v>
          </cell>
          <cell r="O320">
            <v>0</v>
          </cell>
          <cell r="P320">
            <v>0</v>
          </cell>
          <cell r="Q320">
            <v>0</v>
          </cell>
          <cell r="R320">
            <v>1</v>
          </cell>
        </row>
        <row r="321">
          <cell r="B321" t="str">
            <v>Brocade</v>
          </cell>
          <cell r="C321">
            <v>0</v>
          </cell>
          <cell r="D321">
            <v>0</v>
          </cell>
          <cell r="E321">
            <v>0</v>
          </cell>
          <cell r="F321">
            <v>0</v>
          </cell>
          <cell r="G321">
            <v>1</v>
          </cell>
          <cell r="H321">
            <v>0</v>
          </cell>
          <cell r="I321">
            <v>1</v>
          </cell>
          <cell r="K321" t="str">
            <v>Brocade</v>
          </cell>
          <cell r="L321">
            <v>0</v>
          </cell>
          <cell r="M321">
            <v>0</v>
          </cell>
          <cell r="N321">
            <v>0</v>
          </cell>
          <cell r="O321">
            <v>0</v>
          </cell>
          <cell r="P321">
            <v>22</v>
          </cell>
          <cell r="Q321">
            <v>0</v>
          </cell>
          <cell r="R321">
            <v>22</v>
          </cell>
        </row>
        <row r="322">
          <cell r="B322" t="str">
            <v>Caspian</v>
          </cell>
          <cell r="C322">
            <v>0</v>
          </cell>
          <cell r="D322">
            <v>0</v>
          </cell>
          <cell r="E322">
            <v>0</v>
          </cell>
          <cell r="F322">
            <v>0</v>
          </cell>
          <cell r="G322">
            <v>0</v>
          </cell>
          <cell r="H322">
            <v>0</v>
          </cell>
          <cell r="I322">
            <v>0</v>
          </cell>
          <cell r="K322" t="str">
            <v>Caspian</v>
          </cell>
          <cell r="L322">
            <v>0</v>
          </cell>
          <cell r="M322">
            <v>0</v>
          </cell>
          <cell r="N322">
            <v>0</v>
          </cell>
          <cell r="O322">
            <v>0</v>
          </cell>
          <cell r="P322">
            <v>0</v>
          </cell>
          <cell r="Q322">
            <v>0</v>
          </cell>
          <cell r="R322">
            <v>0</v>
          </cell>
        </row>
        <row r="323">
          <cell r="B323" t="str">
            <v>Chiaro</v>
          </cell>
          <cell r="C323">
            <v>0</v>
          </cell>
          <cell r="D323">
            <v>0</v>
          </cell>
          <cell r="E323">
            <v>0</v>
          </cell>
          <cell r="F323">
            <v>0</v>
          </cell>
          <cell r="G323">
            <v>0</v>
          </cell>
          <cell r="H323">
            <v>0</v>
          </cell>
          <cell r="I323">
            <v>0</v>
          </cell>
          <cell r="K323" t="str">
            <v>Chiaro</v>
          </cell>
          <cell r="L323">
            <v>0</v>
          </cell>
          <cell r="M323">
            <v>0</v>
          </cell>
          <cell r="N323">
            <v>0</v>
          </cell>
          <cell r="O323">
            <v>0</v>
          </cell>
          <cell r="P323">
            <v>0</v>
          </cell>
          <cell r="Q323">
            <v>0</v>
          </cell>
          <cell r="R323">
            <v>0</v>
          </cell>
        </row>
        <row r="324">
          <cell r="B324" t="str">
            <v>Ciena</v>
          </cell>
          <cell r="C324">
            <v>0</v>
          </cell>
          <cell r="D324">
            <v>0</v>
          </cell>
          <cell r="E324">
            <v>0</v>
          </cell>
          <cell r="F324">
            <v>0</v>
          </cell>
          <cell r="G324">
            <v>0</v>
          </cell>
          <cell r="H324">
            <v>0</v>
          </cell>
          <cell r="I324">
            <v>0</v>
          </cell>
          <cell r="K324" t="str">
            <v>Ciena</v>
          </cell>
          <cell r="L324">
            <v>0</v>
          </cell>
          <cell r="M324">
            <v>0</v>
          </cell>
          <cell r="N324">
            <v>0</v>
          </cell>
          <cell r="O324">
            <v>0</v>
          </cell>
          <cell r="P324">
            <v>0</v>
          </cell>
          <cell r="Q324">
            <v>0</v>
          </cell>
          <cell r="R324">
            <v>0</v>
          </cell>
        </row>
        <row r="325">
          <cell r="B325" t="str">
            <v>Cisco</v>
          </cell>
          <cell r="C325">
            <v>67.099999999999994</v>
          </cell>
          <cell r="D325">
            <v>45</v>
          </cell>
          <cell r="E325">
            <v>15.1</v>
          </cell>
          <cell r="F325">
            <v>0</v>
          </cell>
          <cell r="G325">
            <v>70</v>
          </cell>
          <cell r="H325">
            <v>34</v>
          </cell>
          <cell r="I325">
            <v>231.2</v>
          </cell>
          <cell r="K325" t="str">
            <v>Cisco</v>
          </cell>
          <cell r="L325">
            <v>161</v>
          </cell>
          <cell r="M325">
            <v>1094</v>
          </cell>
          <cell r="N325">
            <v>502</v>
          </cell>
          <cell r="O325">
            <v>0</v>
          </cell>
          <cell r="P325">
            <v>2247</v>
          </cell>
          <cell r="Q325">
            <v>252</v>
          </cell>
          <cell r="R325">
            <v>4256</v>
          </cell>
        </row>
        <row r="326">
          <cell r="B326" t="str">
            <v>Cosine</v>
          </cell>
          <cell r="C326">
            <v>0</v>
          </cell>
          <cell r="D326">
            <v>0</v>
          </cell>
          <cell r="E326">
            <v>0.7</v>
          </cell>
          <cell r="F326">
            <v>0</v>
          </cell>
          <cell r="G326">
            <v>0</v>
          </cell>
          <cell r="H326">
            <v>0</v>
          </cell>
          <cell r="I326">
            <v>0.7</v>
          </cell>
          <cell r="K326" t="str">
            <v>Cosine</v>
          </cell>
          <cell r="L326">
            <v>0</v>
          </cell>
          <cell r="M326">
            <v>0</v>
          </cell>
          <cell r="N326">
            <v>4</v>
          </cell>
          <cell r="O326">
            <v>0</v>
          </cell>
          <cell r="P326">
            <v>0</v>
          </cell>
          <cell r="Q326">
            <v>0</v>
          </cell>
          <cell r="R326">
            <v>4</v>
          </cell>
        </row>
        <row r="327">
          <cell r="B327" t="str">
            <v>ECI Telecom</v>
          </cell>
          <cell r="C327">
            <v>0</v>
          </cell>
          <cell r="D327">
            <v>0</v>
          </cell>
          <cell r="E327">
            <v>0</v>
          </cell>
          <cell r="F327">
            <v>0</v>
          </cell>
          <cell r="G327">
            <v>0</v>
          </cell>
          <cell r="H327">
            <v>0</v>
          </cell>
          <cell r="I327">
            <v>0</v>
          </cell>
          <cell r="K327" t="str">
            <v>ECI Telecom</v>
          </cell>
          <cell r="L327">
            <v>0</v>
          </cell>
          <cell r="M327">
            <v>0</v>
          </cell>
          <cell r="N327">
            <v>0</v>
          </cell>
          <cell r="O327">
            <v>0</v>
          </cell>
          <cell r="P327">
            <v>0</v>
          </cell>
          <cell r="Q327">
            <v>0</v>
          </cell>
          <cell r="R327">
            <v>0</v>
          </cell>
        </row>
        <row r="328">
          <cell r="B328" t="str">
            <v>Equipe</v>
          </cell>
          <cell r="C328">
            <v>0</v>
          </cell>
          <cell r="D328">
            <v>0</v>
          </cell>
          <cell r="E328">
            <v>0</v>
          </cell>
          <cell r="F328">
            <v>0</v>
          </cell>
          <cell r="G328">
            <v>0</v>
          </cell>
          <cell r="H328">
            <v>0</v>
          </cell>
          <cell r="I328">
            <v>0</v>
          </cell>
          <cell r="K328" t="str">
            <v>Equipe</v>
          </cell>
          <cell r="L328">
            <v>0</v>
          </cell>
          <cell r="M328">
            <v>0</v>
          </cell>
          <cell r="N328">
            <v>0</v>
          </cell>
          <cell r="O328">
            <v>0</v>
          </cell>
          <cell r="P328">
            <v>0</v>
          </cell>
          <cell r="Q328">
            <v>0</v>
          </cell>
          <cell r="R328">
            <v>0</v>
          </cell>
        </row>
        <row r="329">
          <cell r="B329" t="str">
            <v>Ericsson</v>
          </cell>
          <cell r="C329">
            <v>0</v>
          </cell>
          <cell r="D329">
            <v>2.2000000000000002</v>
          </cell>
          <cell r="E329">
            <v>10</v>
          </cell>
          <cell r="F329">
            <v>0</v>
          </cell>
          <cell r="G329">
            <v>0</v>
          </cell>
          <cell r="H329">
            <v>22</v>
          </cell>
          <cell r="I329">
            <v>34.200000000000003</v>
          </cell>
          <cell r="K329" t="str">
            <v>Ericsson</v>
          </cell>
          <cell r="L329">
            <v>0</v>
          </cell>
          <cell r="M329">
            <v>37</v>
          </cell>
          <cell r="N329">
            <v>84</v>
          </cell>
          <cell r="O329">
            <v>0</v>
          </cell>
          <cell r="P329">
            <v>0</v>
          </cell>
          <cell r="Q329">
            <v>72</v>
          </cell>
          <cell r="R329">
            <v>193</v>
          </cell>
        </row>
        <row r="330">
          <cell r="B330" t="str">
            <v>Extreme</v>
          </cell>
          <cell r="C330">
            <v>0</v>
          </cell>
          <cell r="D330">
            <v>0</v>
          </cell>
          <cell r="E330">
            <v>0</v>
          </cell>
          <cell r="F330">
            <v>0</v>
          </cell>
          <cell r="G330">
            <v>4</v>
          </cell>
          <cell r="H330">
            <v>0</v>
          </cell>
          <cell r="I330">
            <v>4</v>
          </cell>
          <cell r="K330" t="str">
            <v>Extreme</v>
          </cell>
          <cell r="L330">
            <v>0</v>
          </cell>
          <cell r="M330">
            <v>0</v>
          </cell>
          <cell r="N330">
            <v>0</v>
          </cell>
          <cell r="O330">
            <v>0</v>
          </cell>
          <cell r="P330">
            <v>133</v>
          </cell>
          <cell r="Q330">
            <v>0</v>
          </cell>
          <cell r="R330">
            <v>133</v>
          </cell>
        </row>
        <row r="331">
          <cell r="B331" t="str">
            <v>Force10</v>
          </cell>
          <cell r="C331">
            <v>0</v>
          </cell>
          <cell r="D331">
            <v>0</v>
          </cell>
          <cell r="E331">
            <v>0</v>
          </cell>
          <cell r="F331">
            <v>0</v>
          </cell>
          <cell r="G331">
            <v>0</v>
          </cell>
          <cell r="H331">
            <v>0</v>
          </cell>
          <cell r="I331">
            <v>0</v>
          </cell>
          <cell r="K331" t="str">
            <v>Force10</v>
          </cell>
          <cell r="L331">
            <v>0</v>
          </cell>
          <cell r="M331">
            <v>0</v>
          </cell>
          <cell r="N331">
            <v>0</v>
          </cell>
          <cell r="O331">
            <v>0</v>
          </cell>
          <cell r="P331">
            <v>0</v>
          </cell>
          <cell r="Q331">
            <v>0</v>
          </cell>
          <cell r="R331">
            <v>0</v>
          </cell>
        </row>
        <row r="332">
          <cell r="B332" t="str">
            <v>Fujitsu</v>
          </cell>
          <cell r="C332">
            <v>0</v>
          </cell>
          <cell r="D332">
            <v>0</v>
          </cell>
          <cell r="E332">
            <v>0</v>
          </cell>
          <cell r="F332">
            <v>0</v>
          </cell>
          <cell r="G332">
            <v>0</v>
          </cell>
          <cell r="H332">
            <v>0</v>
          </cell>
          <cell r="I332">
            <v>0</v>
          </cell>
          <cell r="K332" t="str">
            <v>Fujitsu</v>
          </cell>
          <cell r="L332">
            <v>0</v>
          </cell>
          <cell r="M332">
            <v>0</v>
          </cell>
          <cell r="N332">
            <v>0</v>
          </cell>
          <cell r="O332">
            <v>0</v>
          </cell>
          <cell r="P332">
            <v>0</v>
          </cell>
          <cell r="Q332">
            <v>0</v>
          </cell>
          <cell r="R332">
            <v>0</v>
          </cell>
        </row>
        <row r="333">
          <cell r="B333" t="str">
            <v>Hammerhead Systems</v>
          </cell>
          <cell r="C333">
            <v>0</v>
          </cell>
          <cell r="D333">
            <v>0</v>
          </cell>
          <cell r="E333">
            <v>0</v>
          </cell>
          <cell r="F333">
            <v>0</v>
          </cell>
          <cell r="G333">
            <v>0</v>
          </cell>
          <cell r="H333">
            <v>0</v>
          </cell>
          <cell r="I333">
            <v>0</v>
          </cell>
          <cell r="K333" t="str">
            <v>Hammerhead Systems</v>
          </cell>
          <cell r="L333">
            <v>0</v>
          </cell>
          <cell r="M333">
            <v>0</v>
          </cell>
          <cell r="N333">
            <v>0</v>
          </cell>
          <cell r="O333">
            <v>0</v>
          </cell>
          <cell r="P333">
            <v>0</v>
          </cell>
          <cell r="Q333">
            <v>0</v>
          </cell>
          <cell r="R333">
            <v>0</v>
          </cell>
        </row>
        <row r="334">
          <cell r="B334" t="str">
            <v>Hitachi</v>
          </cell>
          <cell r="C334">
            <v>0</v>
          </cell>
          <cell r="D334">
            <v>0</v>
          </cell>
          <cell r="E334">
            <v>0</v>
          </cell>
          <cell r="F334">
            <v>0</v>
          </cell>
          <cell r="G334">
            <v>0</v>
          </cell>
          <cell r="H334">
            <v>0</v>
          </cell>
          <cell r="I334">
            <v>0</v>
          </cell>
          <cell r="K334" t="str">
            <v>Hitachi</v>
          </cell>
          <cell r="L334">
            <v>0</v>
          </cell>
          <cell r="M334">
            <v>0</v>
          </cell>
          <cell r="N334">
            <v>0</v>
          </cell>
          <cell r="O334">
            <v>0</v>
          </cell>
          <cell r="P334">
            <v>0</v>
          </cell>
          <cell r="Q334">
            <v>0</v>
          </cell>
          <cell r="R334">
            <v>0</v>
          </cell>
        </row>
        <row r="335">
          <cell r="B335" t="str">
            <v>Hitachi Cable</v>
          </cell>
          <cell r="C335">
            <v>0</v>
          </cell>
          <cell r="D335">
            <v>0</v>
          </cell>
          <cell r="E335">
            <v>0</v>
          </cell>
          <cell r="F335">
            <v>0</v>
          </cell>
          <cell r="G335">
            <v>0</v>
          </cell>
          <cell r="H335">
            <v>0</v>
          </cell>
          <cell r="I335">
            <v>0</v>
          </cell>
          <cell r="K335" t="str">
            <v>Hitachi Cable</v>
          </cell>
          <cell r="L335">
            <v>0</v>
          </cell>
          <cell r="M335">
            <v>0</v>
          </cell>
          <cell r="N335">
            <v>0</v>
          </cell>
          <cell r="O335">
            <v>0</v>
          </cell>
          <cell r="P335">
            <v>0</v>
          </cell>
          <cell r="Q335">
            <v>0</v>
          </cell>
          <cell r="R335">
            <v>0</v>
          </cell>
        </row>
        <row r="336">
          <cell r="B336" t="str">
            <v>Huawei</v>
          </cell>
          <cell r="C336">
            <v>0</v>
          </cell>
          <cell r="D336">
            <v>0</v>
          </cell>
          <cell r="E336">
            <v>0</v>
          </cell>
          <cell r="F336">
            <v>0</v>
          </cell>
          <cell r="G336">
            <v>0</v>
          </cell>
          <cell r="H336">
            <v>0</v>
          </cell>
          <cell r="I336">
            <v>0</v>
          </cell>
          <cell r="K336" t="str">
            <v>Huawei</v>
          </cell>
          <cell r="L336">
            <v>0</v>
          </cell>
          <cell r="M336">
            <v>0</v>
          </cell>
          <cell r="N336">
            <v>0</v>
          </cell>
          <cell r="O336">
            <v>0</v>
          </cell>
          <cell r="P336">
            <v>0</v>
          </cell>
          <cell r="Q336">
            <v>0</v>
          </cell>
          <cell r="R336">
            <v>0</v>
          </cell>
        </row>
        <row r="337">
          <cell r="B337" t="str">
            <v>Hyperchip</v>
          </cell>
          <cell r="C337">
            <v>0</v>
          </cell>
          <cell r="D337">
            <v>0</v>
          </cell>
          <cell r="E337">
            <v>0</v>
          </cell>
          <cell r="F337">
            <v>0</v>
          </cell>
          <cell r="G337">
            <v>0</v>
          </cell>
          <cell r="H337">
            <v>0</v>
          </cell>
          <cell r="I337">
            <v>0</v>
          </cell>
          <cell r="K337" t="str">
            <v>Hyperchip</v>
          </cell>
          <cell r="L337">
            <v>0</v>
          </cell>
          <cell r="M337">
            <v>0</v>
          </cell>
          <cell r="N337">
            <v>0</v>
          </cell>
          <cell r="O337">
            <v>0</v>
          </cell>
          <cell r="P337">
            <v>0</v>
          </cell>
          <cell r="Q337">
            <v>0</v>
          </cell>
          <cell r="R337">
            <v>0</v>
          </cell>
        </row>
        <row r="338">
          <cell r="B338" t="str">
            <v>Juniper</v>
          </cell>
          <cell r="C338">
            <v>19</v>
          </cell>
          <cell r="D338">
            <v>8.8000000000000007</v>
          </cell>
          <cell r="E338">
            <v>9.4</v>
          </cell>
          <cell r="F338">
            <v>0</v>
          </cell>
          <cell r="G338">
            <v>0</v>
          </cell>
          <cell r="H338">
            <v>0</v>
          </cell>
          <cell r="I338">
            <v>37.200000000000003</v>
          </cell>
          <cell r="K338" t="str">
            <v>Juniper</v>
          </cell>
          <cell r="L338">
            <v>70</v>
          </cell>
          <cell r="M338">
            <v>81</v>
          </cell>
          <cell r="N338">
            <v>119</v>
          </cell>
          <cell r="O338">
            <v>0</v>
          </cell>
          <cell r="P338">
            <v>0</v>
          </cell>
          <cell r="Q338">
            <v>0</v>
          </cell>
          <cell r="R338">
            <v>270</v>
          </cell>
        </row>
        <row r="339">
          <cell r="B339" t="str">
            <v>Laurel Networks</v>
          </cell>
          <cell r="C339">
            <v>0</v>
          </cell>
          <cell r="D339">
            <v>0</v>
          </cell>
          <cell r="E339">
            <v>0</v>
          </cell>
          <cell r="F339">
            <v>0</v>
          </cell>
          <cell r="G339">
            <v>0</v>
          </cell>
          <cell r="H339">
            <v>0</v>
          </cell>
          <cell r="I339">
            <v>0</v>
          </cell>
          <cell r="K339" t="str">
            <v>Laurel Networks</v>
          </cell>
          <cell r="L339">
            <v>0</v>
          </cell>
          <cell r="M339">
            <v>0</v>
          </cell>
          <cell r="N339">
            <v>0</v>
          </cell>
          <cell r="O339">
            <v>0</v>
          </cell>
          <cell r="P339">
            <v>0</v>
          </cell>
          <cell r="Q339">
            <v>0</v>
          </cell>
          <cell r="R339">
            <v>0</v>
          </cell>
        </row>
        <row r="340">
          <cell r="B340" t="str">
            <v>Lucent</v>
          </cell>
          <cell r="C340">
            <v>0</v>
          </cell>
          <cell r="D340">
            <v>0</v>
          </cell>
          <cell r="E340">
            <v>0</v>
          </cell>
          <cell r="F340">
            <v>0</v>
          </cell>
          <cell r="G340">
            <v>0</v>
          </cell>
          <cell r="H340">
            <v>0</v>
          </cell>
          <cell r="I340">
            <v>0</v>
          </cell>
          <cell r="K340" t="str">
            <v>Lucent</v>
          </cell>
          <cell r="L340">
            <v>0</v>
          </cell>
          <cell r="M340">
            <v>0</v>
          </cell>
          <cell r="N340">
            <v>0</v>
          </cell>
          <cell r="O340">
            <v>0</v>
          </cell>
          <cell r="P340">
            <v>0</v>
          </cell>
          <cell r="Q340">
            <v>0</v>
          </cell>
          <cell r="R340">
            <v>0</v>
          </cell>
        </row>
        <row r="341">
          <cell r="B341" t="str">
            <v>NEC</v>
          </cell>
          <cell r="C341">
            <v>0</v>
          </cell>
          <cell r="D341">
            <v>0</v>
          </cell>
          <cell r="E341">
            <v>0</v>
          </cell>
          <cell r="F341">
            <v>0</v>
          </cell>
          <cell r="G341">
            <v>0</v>
          </cell>
          <cell r="H341">
            <v>0</v>
          </cell>
          <cell r="I341">
            <v>0</v>
          </cell>
          <cell r="K341" t="str">
            <v>NEC</v>
          </cell>
          <cell r="L341">
            <v>0</v>
          </cell>
          <cell r="M341">
            <v>0</v>
          </cell>
          <cell r="N341">
            <v>0</v>
          </cell>
          <cell r="O341">
            <v>0</v>
          </cell>
          <cell r="P341">
            <v>0</v>
          </cell>
          <cell r="Q341">
            <v>0</v>
          </cell>
          <cell r="R341">
            <v>0</v>
          </cell>
        </row>
        <row r="342">
          <cell r="B342" t="str">
            <v>Nokia Siemens Networks</v>
          </cell>
          <cell r="C342">
            <v>0</v>
          </cell>
          <cell r="D342">
            <v>0</v>
          </cell>
          <cell r="E342">
            <v>0</v>
          </cell>
          <cell r="F342">
            <v>0</v>
          </cell>
          <cell r="G342">
            <v>0</v>
          </cell>
          <cell r="H342">
            <v>0</v>
          </cell>
          <cell r="I342">
            <v>0</v>
          </cell>
          <cell r="K342" t="str">
            <v>Nokia Siemens Networks</v>
          </cell>
          <cell r="L342">
            <v>0</v>
          </cell>
          <cell r="M342">
            <v>0</v>
          </cell>
          <cell r="N342">
            <v>0</v>
          </cell>
          <cell r="O342">
            <v>0</v>
          </cell>
          <cell r="P342">
            <v>0</v>
          </cell>
          <cell r="Q342">
            <v>0</v>
          </cell>
          <cell r="R342">
            <v>0</v>
          </cell>
        </row>
        <row r="343">
          <cell r="B343" t="str">
            <v>Nortel</v>
          </cell>
          <cell r="C343">
            <v>0</v>
          </cell>
          <cell r="D343">
            <v>0</v>
          </cell>
          <cell r="E343">
            <v>4</v>
          </cell>
          <cell r="F343">
            <v>0</v>
          </cell>
          <cell r="G343">
            <v>1.8</v>
          </cell>
          <cell r="H343">
            <v>118.3</v>
          </cell>
          <cell r="I343">
            <v>124.1</v>
          </cell>
          <cell r="K343" t="str">
            <v>Nortel</v>
          </cell>
          <cell r="L343">
            <v>0</v>
          </cell>
          <cell r="M343">
            <v>0</v>
          </cell>
          <cell r="N343">
            <v>19</v>
          </cell>
          <cell r="O343">
            <v>0</v>
          </cell>
          <cell r="P343">
            <v>128</v>
          </cell>
          <cell r="Q343">
            <v>260</v>
          </cell>
          <cell r="R343">
            <v>407</v>
          </cell>
        </row>
        <row r="344">
          <cell r="B344" t="str">
            <v>Procket</v>
          </cell>
          <cell r="C344">
            <v>0</v>
          </cell>
          <cell r="D344">
            <v>0</v>
          </cell>
          <cell r="E344">
            <v>0</v>
          </cell>
          <cell r="F344">
            <v>0</v>
          </cell>
          <cell r="G344">
            <v>0</v>
          </cell>
          <cell r="H344">
            <v>0</v>
          </cell>
          <cell r="I344">
            <v>0</v>
          </cell>
          <cell r="K344" t="str">
            <v>Procket</v>
          </cell>
          <cell r="L344">
            <v>0</v>
          </cell>
          <cell r="M344">
            <v>0</v>
          </cell>
          <cell r="N344">
            <v>0</v>
          </cell>
          <cell r="O344">
            <v>0</v>
          </cell>
          <cell r="P344">
            <v>0</v>
          </cell>
          <cell r="Q344">
            <v>0</v>
          </cell>
          <cell r="R344">
            <v>0</v>
          </cell>
        </row>
        <row r="345">
          <cell r="B345" t="str">
            <v>Quarry</v>
          </cell>
          <cell r="C345">
            <v>0</v>
          </cell>
          <cell r="D345">
            <v>0</v>
          </cell>
          <cell r="E345">
            <v>0</v>
          </cell>
          <cell r="F345">
            <v>0</v>
          </cell>
          <cell r="G345">
            <v>0</v>
          </cell>
          <cell r="H345">
            <v>0</v>
          </cell>
          <cell r="I345">
            <v>0</v>
          </cell>
          <cell r="K345" t="str">
            <v>Quarry</v>
          </cell>
          <cell r="L345">
            <v>0</v>
          </cell>
          <cell r="M345">
            <v>0</v>
          </cell>
          <cell r="N345">
            <v>0</v>
          </cell>
          <cell r="O345">
            <v>0</v>
          </cell>
          <cell r="P345">
            <v>0</v>
          </cell>
          <cell r="Q345">
            <v>0</v>
          </cell>
          <cell r="R345">
            <v>0</v>
          </cell>
        </row>
        <row r="346">
          <cell r="B346" t="str">
            <v>Redback</v>
          </cell>
          <cell r="C346">
            <v>0</v>
          </cell>
          <cell r="D346">
            <v>0</v>
          </cell>
          <cell r="E346">
            <v>0</v>
          </cell>
          <cell r="F346">
            <v>0</v>
          </cell>
          <cell r="G346">
            <v>0</v>
          </cell>
          <cell r="H346">
            <v>0</v>
          </cell>
          <cell r="I346">
            <v>0</v>
          </cell>
          <cell r="K346" t="str">
            <v>Redback</v>
          </cell>
          <cell r="L346">
            <v>0</v>
          </cell>
          <cell r="M346">
            <v>0</v>
          </cell>
          <cell r="N346">
            <v>0</v>
          </cell>
          <cell r="O346">
            <v>0</v>
          </cell>
          <cell r="P346">
            <v>0</v>
          </cell>
          <cell r="Q346">
            <v>0</v>
          </cell>
          <cell r="R346">
            <v>0</v>
          </cell>
        </row>
        <row r="347">
          <cell r="B347" t="str">
            <v>Riverstone</v>
          </cell>
          <cell r="C347">
            <v>0</v>
          </cell>
          <cell r="D347">
            <v>0</v>
          </cell>
          <cell r="E347">
            <v>0</v>
          </cell>
          <cell r="F347">
            <v>0</v>
          </cell>
          <cell r="G347">
            <v>0</v>
          </cell>
          <cell r="H347">
            <v>0</v>
          </cell>
          <cell r="I347">
            <v>0</v>
          </cell>
          <cell r="K347" t="str">
            <v>Riverstone</v>
          </cell>
          <cell r="L347">
            <v>0</v>
          </cell>
          <cell r="M347">
            <v>0</v>
          </cell>
          <cell r="N347">
            <v>0</v>
          </cell>
          <cell r="O347">
            <v>0</v>
          </cell>
          <cell r="P347">
            <v>0</v>
          </cell>
          <cell r="Q347">
            <v>0</v>
          </cell>
          <cell r="R347">
            <v>0</v>
          </cell>
        </row>
        <row r="348">
          <cell r="B348" t="str">
            <v>Tellabs</v>
          </cell>
          <cell r="C348">
            <v>0</v>
          </cell>
          <cell r="D348">
            <v>0</v>
          </cell>
          <cell r="E348">
            <v>0</v>
          </cell>
          <cell r="F348">
            <v>0</v>
          </cell>
          <cell r="G348">
            <v>0</v>
          </cell>
          <cell r="H348">
            <v>0</v>
          </cell>
          <cell r="I348">
            <v>0</v>
          </cell>
          <cell r="K348" t="str">
            <v>Tellabs</v>
          </cell>
          <cell r="L348">
            <v>0</v>
          </cell>
          <cell r="M348">
            <v>0</v>
          </cell>
          <cell r="N348">
            <v>0</v>
          </cell>
          <cell r="O348">
            <v>0</v>
          </cell>
          <cell r="P348">
            <v>0</v>
          </cell>
          <cell r="Q348">
            <v>0</v>
          </cell>
          <cell r="R348">
            <v>0</v>
          </cell>
        </row>
        <row r="349">
          <cell r="B349" t="str">
            <v>ZTE</v>
          </cell>
          <cell r="C349">
            <v>0</v>
          </cell>
          <cell r="D349">
            <v>0</v>
          </cell>
          <cell r="E349">
            <v>0</v>
          </cell>
          <cell r="F349">
            <v>0</v>
          </cell>
          <cell r="G349">
            <v>0</v>
          </cell>
          <cell r="H349">
            <v>0</v>
          </cell>
          <cell r="I349">
            <v>0</v>
          </cell>
          <cell r="K349" t="str">
            <v>ZTE</v>
          </cell>
          <cell r="L349">
            <v>0</v>
          </cell>
          <cell r="M349">
            <v>0</v>
          </cell>
          <cell r="N349">
            <v>0</v>
          </cell>
          <cell r="O349">
            <v>0</v>
          </cell>
          <cell r="P349">
            <v>0</v>
          </cell>
          <cell r="Q349">
            <v>0</v>
          </cell>
          <cell r="R349">
            <v>0</v>
          </cell>
        </row>
        <row r="350">
          <cell r="B350" t="str">
            <v>Other</v>
          </cell>
          <cell r="C350">
            <v>0</v>
          </cell>
          <cell r="D350">
            <v>0</v>
          </cell>
          <cell r="E350">
            <v>0</v>
          </cell>
          <cell r="F350">
            <v>0</v>
          </cell>
          <cell r="G350">
            <v>0</v>
          </cell>
          <cell r="H350">
            <v>0</v>
          </cell>
          <cell r="I350">
            <v>0</v>
          </cell>
          <cell r="K350" t="str">
            <v>Other</v>
          </cell>
          <cell r="L350">
            <v>0</v>
          </cell>
          <cell r="M350">
            <v>0</v>
          </cell>
          <cell r="N350">
            <v>0</v>
          </cell>
          <cell r="O350">
            <v>0</v>
          </cell>
          <cell r="P350">
            <v>0</v>
          </cell>
          <cell r="Q350">
            <v>0</v>
          </cell>
          <cell r="R350">
            <v>0</v>
          </cell>
        </row>
        <row r="351">
          <cell r="B351" t="str">
            <v>Total</v>
          </cell>
          <cell r="C351">
            <v>87.5</v>
          </cell>
          <cell r="D351">
            <v>56</v>
          </cell>
          <cell r="E351">
            <v>39.199999999999996</v>
          </cell>
          <cell r="F351">
            <v>0</v>
          </cell>
          <cell r="G351">
            <v>79.8</v>
          </cell>
          <cell r="H351">
            <v>218.3</v>
          </cell>
          <cell r="I351">
            <v>480.79999999999995</v>
          </cell>
          <cell r="K351" t="str">
            <v>Total</v>
          </cell>
          <cell r="L351">
            <v>234</v>
          </cell>
          <cell r="M351">
            <v>1212</v>
          </cell>
          <cell r="N351">
            <v>728</v>
          </cell>
          <cell r="O351">
            <v>0</v>
          </cell>
          <cell r="P351">
            <v>2647</v>
          </cell>
          <cell r="Q351">
            <v>949</v>
          </cell>
          <cell r="R351">
            <v>5770</v>
          </cell>
        </row>
        <row r="355">
          <cell r="B355" t="str">
            <v>Vendor</v>
          </cell>
          <cell r="C355" t="str">
            <v>Core IP/MPLS</v>
          </cell>
          <cell r="D355" t="str">
            <v xml:space="preserve">Edge IP/MPLS </v>
          </cell>
          <cell r="E355" t="str">
            <v>Subscriber Service Router</v>
          </cell>
          <cell r="F355" t="str">
            <v>BRAS</v>
          </cell>
          <cell r="G355" t="str">
            <v>IP/Ethernet</v>
          </cell>
          <cell r="H355" t="str">
            <v>ATM/MPLS</v>
          </cell>
          <cell r="I355" t="str">
            <v>Total IPS</v>
          </cell>
          <cell r="K355" t="str">
            <v>Vendor</v>
          </cell>
          <cell r="L355" t="str">
            <v>Core IP/MPLS</v>
          </cell>
          <cell r="M355" t="str">
            <v>Edge IP/MPLS</v>
          </cell>
          <cell r="N355" t="str">
            <v>Subscriber Service Router</v>
          </cell>
          <cell r="O355" t="str">
            <v>BRAS</v>
          </cell>
          <cell r="P355" t="str">
            <v>IP/Ethernet</v>
          </cell>
          <cell r="Q355" t="str">
            <v>ATM/MPLS</v>
          </cell>
          <cell r="R355" t="str">
            <v>Total IPS</v>
          </cell>
        </row>
        <row r="356">
          <cell r="B356" t="str">
            <v>Alaxala Networks</v>
          </cell>
          <cell r="I356">
            <v>0</v>
          </cell>
          <cell r="K356" t="str">
            <v>Alaxala Networks</v>
          </cell>
          <cell r="R356">
            <v>0</v>
          </cell>
        </row>
        <row r="357">
          <cell r="B357" t="str">
            <v>Alcatel-Lucent</v>
          </cell>
          <cell r="C357">
            <v>0.7</v>
          </cell>
          <cell r="D357">
            <v>0</v>
          </cell>
          <cell r="E357">
            <v>0</v>
          </cell>
          <cell r="F357">
            <v>0</v>
          </cell>
          <cell r="G357">
            <v>4</v>
          </cell>
          <cell r="H357">
            <v>41</v>
          </cell>
          <cell r="I357">
            <v>45.7</v>
          </cell>
          <cell r="K357" t="str">
            <v>Alcatel-Lucent</v>
          </cell>
          <cell r="L357">
            <v>3</v>
          </cell>
          <cell r="M357">
            <v>0</v>
          </cell>
          <cell r="N357">
            <v>0</v>
          </cell>
          <cell r="O357">
            <v>0</v>
          </cell>
          <cell r="P357">
            <v>164</v>
          </cell>
          <cell r="Q357">
            <v>767</v>
          </cell>
          <cell r="R357">
            <v>934</v>
          </cell>
        </row>
        <row r="358">
          <cell r="B358" t="str">
            <v>Atrica</v>
          </cell>
          <cell r="I358">
            <v>0</v>
          </cell>
          <cell r="K358" t="str">
            <v>Atrica</v>
          </cell>
          <cell r="R358">
            <v>0</v>
          </cell>
        </row>
        <row r="359">
          <cell r="B359" t="str">
            <v>Avici</v>
          </cell>
          <cell r="C359">
            <v>0.8</v>
          </cell>
          <cell r="D359">
            <v>0</v>
          </cell>
          <cell r="E359">
            <v>0</v>
          </cell>
          <cell r="F359">
            <v>0</v>
          </cell>
          <cell r="G359">
            <v>0</v>
          </cell>
          <cell r="H359">
            <v>0</v>
          </cell>
          <cell r="I359">
            <v>0.8</v>
          </cell>
          <cell r="K359" t="str">
            <v>Avici</v>
          </cell>
          <cell r="L359">
            <v>1</v>
          </cell>
          <cell r="M359">
            <v>0</v>
          </cell>
          <cell r="N359">
            <v>0</v>
          </cell>
          <cell r="O359">
            <v>0</v>
          </cell>
          <cell r="P359">
            <v>0</v>
          </cell>
          <cell r="Q359">
            <v>0</v>
          </cell>
          <cell r="R359">
            <v>1</v>
          </cell>
        </row>
        <row r="360">
          <cell r="B360" t="str">
            <v>Brocade</v>
          </cell>
          <cell r="C360">
            <v>0</v>
          </cell>
          <cell r="D360">
            <v>0</v>
          </cell>
          <cell r="E360">
            <v>0</v>
          </cell>
          <cell r="F360">
            <v>0</v>
          </cell>
          <cell r="G360">
            <v>0.9</v>
          </cell>
          <cell r="H360">
            <v>0</v>
          </cell>
          <cell r="I360">
            <v>0.9</v>
          </cell>
          <cell r="K360" t="str">
            <v>Brocade</v>
          </cell>
          <cell r="L360">
            <v>0</v>
          </cell>
          <cell r="M360">
            <v>0</v>
          </cell>
          <cell r="N360">
            <v>0</v>
          </cell>
          <cell r="O360">
            <v>0</v>
          </cell>
          <cell r="P360">
            <v>218</v>
          </cell>
          <cell r="Q360">
            <v>0</v>
          </cell>
          <cell r="R360">
            <v>218</v>
          </cell>
        </row>
        <row r="361">
          <cell r="B361" t="str">
            <v>Caspian</v>
          </cell>
          <cell r="C361">
            <v>0</v>
          </cell>
          <cell r="D361">
            <v>0</v>
          </cell>
          <cell r="E361">
            <v>0</v>
          </cell>
          <cell r="F361">
            <v>0</v>
          </cell>
          <cell r="G361">
            <v>0</v>
          </cell>
          <cell r="H361">
            <v>0</v>
          </cell>
          <cell r="I361">
            <v>0</v>
          </cell>
          <cell r="K361" t="str">
            <v>Caspian</v>
          </cell>
          <cell r="L361">
            <v>0</v>
          </cell>
          <cell r="M361">
            <v>0</v>
          </cell>
          <cell r="N361">
            <v>0</v>
          </cell>
          <cell r="O361">
            <v>0</v>
          </cell>
          <cell r="P361">
            <v>0</v>
          </cell>
          <cell r="Q361">
            <v>0</v>
          </cell>
          <cell r="R361">
            <v>0</v>
          </cell>
        </row>
        <row r="362">
          <cell r="B362" t="str">
            <v>Chiaro</v>
          </cell>
          <cell r="C362">
            <v>0</v>
          </cell>
          <cell r="D362">
            <v>0</v>
          </cell>
          <cell r="E362">
            <v>0</v>
          </cell>
          <cell r="F362">
            <v>0</v>
          </cell>
          <cell r="G362">
            <v>0</v>
          </cell>
          <cell r="H362">
            <v>0</v>
          </cell>
          <cell r="I362">
            <v>0</v>
          </cell>
          <cell r="K362" t="str">
            <v>Chiaro</v>
          </cell>
          <cell r="L362">
            <v>0</v>
          </cell>
          <cell r="M362">
            <v>0</v>
          </cell>
          <cell r="N362">
            <v>0</v>
          </cell>
          <cell r="O362">
            <v>0</v>
          </cell>
          <cell r="P362">
            <v>0</v>
          </cell>
          <cell r="Q362">
            <v>0</v>
          </cell>
          <cell r="R362">
            <v>0</v>
          </cell>
        </row>
        <row r="363">
          <cell r="B363" t="str">
            <v>Ciena</v>
          </cell>
          <cell r="C363">
            <v>0</v>
          </cell>
          <cell r="D363">
            <v>0</v>
          </cell>
          <cell r="E363">
            <v>0</v>
          </cell>
          <cell r="F363">
            <v>0</v>
          </cell>
          <cell r="G363">
            <v>0</v>
          </cell>
          <cell r="H363">
            <v>0</v>
          </cell>
          <cell r="I363">
            <v>0</v>
          </cell>
          <cell r="K363" t="str">
            <v>Ciena</v>
          </cell>
          <cell r="L363">
            <v>0</v>
          </cell>
          <cell r="M363">
            <v>0</v>
          </cell>
          <cell r="N363">
            <v>0</v>
          </cell>
          <cell r="O363">
            <v>0</v>
          </cell>
          <cell r="P363">
            <v>0</v>
          </cell>
          <cell r="Q363">
            <v>0</v>
          </cell>
          <cell r="R363">
            <v>0</v>
          </cell>
        </row>
        <row r="364">
          <cell r="B364" t="str">
            <v>Cisco</v>
          </cell>
          <cell r="C364">
            <v>66.8</v>
          </cell>
          <cell r="D364">
            <v>57</v>
          </cell>
          <cell r="E364">
            <v>18.399999999999999</v>
          </cell>
          <cell r="F364">
            <v>0</v>
          </cell>
          <cell r="G364">
            <v>98</v>
          </cell>
          <cell r="H364">
            <v>27.3</v>
          </cell>
          <cell r="I364">
            <v>267.5</v>
          </cell>
          <cell r="K364" t="str">
            <v>Cisco</v>
          </cell>
          <cell r="L364">
            <v>172</v>
          </cell>
          <cell r="M364">
            <v>1091</v>
          </cell>
          <cell r="N364">
            <v>611</v>
          </cell>
          <cell r="O364">
            <v>0</v>
          </cell>
          <cell r="P364">
            <v>4445</v>
          </cell>
          <cell r="Q364">
            <v>299</v>
          </cell>
          <cell r="R364">
            <v>6618</v>
          </cell>
        </row>
        <row r="365">
          <cell r="B365" t="str">
            <v>Cosine</v>
          </cell>
          <cell r="C365">
            <v>0</v>
          </cell>
          <cell r="D365">
            <v>0</v>
          </cell>
          <cell r="E365">
            <v>1.8</v>
          </cell>
          <cell r="F365">
            <v>0</v>
          </cell>
          <cell r="G365">
            <v>0</v>
          </cell>
          <cell r="H365">
            <v>0</v>
          </cell>
          <cell r="I365">
            <v>1.8</v>
          </cell>
          <cell r="K365" t="str">
            <v>Cosine</v>
          </cell>
          <cell r="L365">
            <v>0</v>
          </cell>
          <cell r="M365">
            <v>0</v>
          </cell>
          <cell r="N365">
            <v>6</v>
          </cell>
          <cell r="O365">
            <v>0</v>
          </cell>
          <cell r="P365">
            <v>0</v>
          </cell>
          <cell r="Q365">
            <v>0</v>
          </cell>
          <cell r="R365">
            <v>6</v>
          </cell>
        </row>
        <row r="366">
          <cell r="B366" t="str">
            <v>ECI Telecom</v>
          </cell>
          <cell r="C366">
            <v>0</v>
          </cell>
          <cell r="D366">
            <v>0</v>
          </cell>
          <cell r="E366">
            <v>0</v>
          </cell>
          <cell r="F366">
            <v>0</v>
          </cell>
          <cell r="G366">
            <v>0</v>
          </cell>
          <cell r="H366">
            <v>0</v>
          </cell>
          <cell r="I366">
            <v>0</v>
          </cell>
          <cell r="K366" t="str">
            <v>ECI Telecom</v>
          </cell>
          <cell r="L366">
            <v>0</v>
          </cell>
          <cell r="M366">
            <v>0</v>
          </cell>
          <cell r="N366">
            <v>0</v>
          </cell>
          <cell r="O366">
            <v>0</v>
          </cell>
          <cell r="P366">
            <v>0</v>
          </cell>
          <cell r="Q366">
            <v>0</v>
          </cell>
          <cell r="R366">
            <v>0</v>
          </cell>
        </row>
        <row r="367">
          <cell r="B367" t="str">
            <v>Equipe</v>
          </cell>
          <cell r="C367">
            <v>0</v>
          </cell>
          <cell r="D367">
            <v>0</v>
          </cell>
          <cell r="E367">
            <v>0</v>
          </cell>
          <cell r="F367">
            <v>0</v>
          </cell>
          <cell r="G367">
            <v>0</v>
          </cell>
          <cell r="H367">
            <v>0</v>
          </cell>
          <cell r="I367">
            <v>0</v>
          </cell>
          <cell r="K367" t="str">
            <v>Equipe</v>
          </cell>
          <cell r="L367">
            <v>0</v>
          </cell>
          <cell r="M367">
            <v>0</v>
          </cell>
          <cell r="N367">
            <v>0</v>
          </cell>
          <cell r="O367">
            <v>0</v>
          </cell>
          <cell r="P367">
            <v>0</v>
          </cell>
          <cell r="Q367">
            <v>0</v>
          </cell>
          <cell r="R367">
            <v>0</v>
          </cell>
        </row>
        <row r="368">
          <cell r="B368" t="str">
            <v>Ericsson</v>
          </cell>
          <cell r="C368">
            <v>0</v>
          </cell>
          <cell r="D368">
            <v>1.3</v>
          </cell>
          <cell r="E368">
            <v>4</v>
          </cell>
          <cell r="F368">
            <v>0</v>
          </cell>
          <cell r="G368">
            <v>0</v>
          </cell>
          <cell r="H368">
            <v>30</v>
          </cell>
          <cell r="I368">
            <v>35.299999999999997</v>
          </cell>
          <cell r="K368" t="str">
            <v>Ericsson</v>
          </cell>
          <cell r="L368">
            <v>0</v>
          </cell>
          <cell r="M368">
            <v>37</v>
          </cell>
          <cell r="N368">
            <v>48</v>
          </cell>
          <cell r="O368">
            <v>0</v>
          </cell>
          <cell r="P368">
            <v>0</v>
          </cell>
          <cell r="Q368">
            <v>45</v>
          </cell>
          <cell r="R368">
            <v>130</v>
          </cell>
        </row>
        <row r="369">
          <cell r="B369" t="str">
            <v>Extreme</v>
          </cell>
          <cell r="C369">
            <v>0</v>
          </cell>
          <cell r="D369">
            <v>0</v>
          </cell>
          <cell r="E369">
            <v>0</v>
          </cell>
          <cell r="F369">
            <v>0</v>
          </cell>
          <cell r="G369">
            <v>5</v>
          </cell>
          <cell r="H369">
            <v>0</v>
          </cell>
          <cell r="I369">
            <v>5</v>
          </cell>
          <cell r="K369" t="str">
            <v>Extreme</v>
          </cell>
          <cell r="L369">
            <v>0</v>
          </cell>
          <cell r="M369">
            <v>0</v>
          </cell>
          <cell r="N369">
            <v>0</v>
          </cell>
          <cell r="O369">
            <v>0</v>
          </cell>
          <cell r="P369">
            <v>304</v>
          </cell>
          <cell r="Q369">
            <v>0</v>
          </cell>
          <cell r="R369">
            <v>304</v>
          </cell>
        </row>
        <row r="370">
          <cell r="B370" t="str">
            <v>Force10</v>
          </cell>
          <cell r="C370">
            <v>0</v>
          </cell>
          <cell r="D370">
            <v>0</v>
          </cell>
          <cell r="E370">
            <v>0</v>
          </cell>
          <cell r="F370">
            <v>0</v>
          </cell>
          <cell r="G370">
            <v>0</v>
          </cell>
          <cell r="H370">
            <v>0</v>
          </cell>
          <cell r="I370">
            <v>0</v>
          </cell>
          <cell r="K370" t="str">
            <v>Force10</v>
          </cell>
          <cell r="L370">
            <v>0</v>
          </cell>
          <cell r="M370">
            <v>0</v>
          </cell>
          <cell r="N370">
            <v>0</v>
          </cell>
          <cell r="O370">
            <v>0</v>
          </cell>
          <cell r="P370">
            <v>0</v>
          </cell>
          <cell r="Q370">
            <v>0</v>
          </cell>
          <cell r="R370">
            <v>0</v>
          </cell>
        </row>
        <row r="371">
          <cell r="B371" t="str">
            <v>Fujitsu</v>
          </cell>
          <cell r="C371">
            <v>0</v>
          </cell>
          <cell r="D371">
            <v>0</v>
          </cell>
          <cell r="E371">
            <v>0</v>
          </cell>
          <cell r="F371">
            <v>0</v>
          </cell>
          <cell r="G371">
            <v>0</v>
          </cell>
          <cell r="H371">
            <v>0</v>
          </cell>
          <cell r="I371">
            <v>0</v>
          </cell>
          <cell r="K371" t="str">
            <v>Fujitsu</v>
          </cell>
          <cell r="L371">
            <v>0</v>
          </cell>
          <cell r="M371">
            <v>0</v>
          </cell>
          <cell r="N371">
            <v>0</v>
          </cell>
          <cell r="O371">
            <v>0</v>
          </cell>
          <cell r="P371">
            <v>0</v>
          </cell>
          <cell r="Q371">
            <v>0</v>
          </cell>
          <cell r="R371">
            <v>0</v>
          </cell>
        </row>
        <row r="372">
          <cell r="B372" t="str">
            <v>Hammerhead Systems</v>
          </cell>
          <cell r="C372">
            <v>0</v>
          </cell>
          <cell r="D372">
            <v>0</v>
          </cell>
          <cell r="E372">
            <v>0</v>
          </cell>
          <cell r="F372">
            <v>0</v>
          </cell>
          <cell r="G372">
            <v>0</v>
          </cell>
          <cell r="H372">
            <v>0</v>
          </cell>
          <cell r="I372">
            <v>0</v>
          </cell>
          <cell r="K372" t="str">
            <v>Hammerhead Systems</v>
          </cell>
          <cell r="L372">
            <v>0</v>
          </cell>
          <cell r="M372">
            <v>0</v>
          </cell>
          <cell r="N372">
            <v>0</v>
          </cell>
          <cell r="O372">
            <v>0</v>
          </cell>
          <cell r="P372">
            <v>0</v>
          </cell>
          <cell r="Q372">
            <v>0</v>
          </cell>
          <cell r="R372">
            <v>0</v>
          </cell>
        </row>
        <row r="373">
          <cell r="B373" t="str">
            <v>Hitachi</v>
          </cell>
          <cell r="C373">
            <v>0</v>
          </cell>
          <cell r="D373">
            <v>0</v>
          </cell>
          <cell r="E373">
            <v>0</v>
          </cell>
          <cell r="F373">
            <v>0</v>
          </cell>
          <cell r="G373">
            <v>0</v>
          </cell>
          <cell r="H373">
            <v>0</v>
          </cell>
          <cell r="I373">
            <v>0</v>
          </cell>
          <cell r="K373" t="str">
            <v>Hitachi</v>
          </cell>
          <cell r="L373">
            <v>0</v>
          </cell>
          <cell r="M373">
            <v>0</v>
          </cell>
          <cell r="N373">
            <v>0</v>
          </cell>
          <cell r="O373">
            <v>0</v>
          </cell>
          <cell r="P373">
            <v>0</v>
          </cell>
          <cell r="Q373">
            <v>0</v>
          </cell>
          <cell r="R373">
            <v>0</v>
          </cell>
        </row>
        <row r="374">
          <cell r="B374" t="str">
            <v>Hitachi Cable</v>
          </cell>
          <cell r="C374">
            <v>0</v>
          </cell>
          <cell r="D374">
            <v>0</v>
          </cell>
          <cell r="E374">
            <v>0</v>
          </cell>
          <cell r="F374">
            <v>0</v>
          </cell>
          <cell r="G374">
            <v>0</v>
          </cell>
          <cell r="H374">
            <v>0</v>
          </cell>
          <cell r="I374">
            <v>0</v>
          </cell>
          <cell r="K374" t="str">
            <v>Hitachi Cable</v>
          </cell>
          <cell r="L374">
            <v>0</v>
          </cell>
          <cell r="M374">
            <v>0</v>
          </cell>
          <cell r="N374">
            <v>0</v>
          </cell>
          <cell r="O374">
            <v>0</v>
          </cell>
          <cell r="P374">
            <v>0</v>
          </cell>
          <cell r="Q374">
            <v>0</v>
          </cell>
          <cell r="R374">
            <v>0</v>
          </cell>
        </row>
        <row r="375">
          <cell r="B375" t="str">
            <v>Huawei</v>
          </cell>
          <cell r="C375">
            <v>0</v>
          </cell>
          <cell r="D375">
            <v>0</v>
          </cell>
          <cell r="E375">
            <v>0</v>
          </cell>
          <cell r="F375">
            <v>0</v>
          </cell>
          <cell r="G375">
            <v>0</v>
          </cell>
          <cell r="H375">
            <v>0</v>
          </cell>
          <cell r="I375">
            <v>0</v>
          </cell>
          <cell r="K375" t="str">
            <v>Huawei</v>
          </cell>
          <cell r="L375">
            <v>0</v>
          </cell>
          <cell r="M375">
            <v>0</v>
          </cell>
          <cell r="N375">
            <v>0</v>
          </cell>
          <cell r="O375">
            <v>0</v>
          </cell>
          <cell r="P375">
            <v>0</v>
          </cell>
          <cell r="Q375">
            <v>0</v>
          </cell>
          <cell r="R375">
            <v>0</v>
          </cell>
        </row>
        <row r="376">
          <cell r="B376" t="str">
            <v>Hyperchip</v>
          </cell>
          <cell r="C376">
            <v>0</v>
          </cell>
          <cell r="D376">
            <v>0</v>
          </cell>
          <cell r="E376">
            <v>0</v>
          </cell>
          <cell r="F376">
            <v>0</v>
          </cell>
          <cell r="G376">
            <v>0</v>
          </cell>
          <cell r="H376">
            <v>0</v>
          </cell>
          <cell r="I376">
            <v>0</v>
          </cell>
          <cell r="K376" t="str">
            <v>Hyperchip</v>
          </cell>
          <cell r="L376">
            <v>0</v>
          </cell>
          <cell r="M376">
            <v>0</v>
          </cell>
          <cell r="N376">
            <v>0</v>
          </cell>
          <cell r="O376">
            <v>0</v>
          </cell>
          <cell r="P376">
            <v>0</v>
          </cell>
          <cell r="Q376">
            <v>0</v>
          </cell>
          <cell r="R376">
            <v>0</v>
          </cell>
        </row>
        <row r="377">
          <cell r="B377" t="str">
            <v>Juniper</v>
          </cell>
          <cell r="C377">
            <v>20.7</v>
          </cell>
          <cell r="D377">
            <v>9</v>
          </cell>
          <cell r="E377">
            <v>8.6</v>
          </cell>
          <cell r="F377">
            <v>0</v>
          </cell>
          <cell r="G377">
            <v>0</v>
          </cell>
          <cell r="H377">
            <v>0</v>
          </cell>
          <cell r="I377">
            <v>38.299999999999997</v>
          </cell>
          <cell r="K377" t="str">
            <v>Juniper</v>
          </cell>
          <cell r="L377">
            <v>69</v>
          </cell>
          <cell r="M377">
            <v>79</v>
          </cell>
          <cell r="N377">
            <v>116</v>
          </cell>
          <cell r="O377">
            <v>0</v>
          </cell>
          <cell r="P377">
            <v>0</v>
          </cell>
          <cell r="Q377">
            <v>0</v>
          </cell>
          <cell r="R377">
            <v>264</v>
          </cell>
        </row>
        <row r="378">
          <cell r="B378" t="str">
            <v>Laurel Networks</v>
          </cell>
          <cell r="C378">
            <v>0</v>
          </cell>
          <cell r="D378">
            <v>0</v>
          </cell>
          <cell r="E378">
            <v>0</v>
          </cell>
          <cell r="F378">
            <v>0</v>
          </cell>
          <cell r="G378">
            <v>0</v>
          </cell>
          <cell r="H378">
            <v>0</v>
          </cell>
          <cell r="I378">
            <v>0</v>
          </cell>
          <cell r="K378" t="str">
            <v>Laurel Networks</v>
          </cell>
          <cell r="L378">
            <v>0</v>
          </cell>
          <cell r="M378">
            <v>0</v>
          </cell>
          <cell r="N378">
            <v>0</v>
          </cell>
          <cell r="O378">
            <v>0</v>
          </cell>
          <cell r="P378">
            <v>0</v>
          </cell>
          <cell r="Q378">
            <v>0</v>
          </cell>
          <cell r="R378">
            <v>0</v>
          </cell>
        </row>
        <row r="379">
          <cell r="B379" t="str">
            <v>Lucent</v>
          </cell>
          <cell r="C379">
            <v>0</v>
          </cell>
          <cell r="D379">
            <v>0</v>
          </cell>
          <cell r="E379">
            <v>0</v>
          </cell>
          <cell r="F379">
            <v>0</v>
          </cell>
          <cell r="G379">
            <v>0</v>
          </cell>
          <cell r="H379">
            <v>0</v>
          </cell>
          <cell r="I379">
            <v>0</v>
          </cell>
          <cell r="K379" t="str">
            <v>Lucent</v>
          </cell>
          <cell r="L379">
            <v>0</v>
          </cell>
          <cell r="M379">
            <v>0</v>
          </cell>
          <cell r="N379">
            <v>0</v>
          </cell>
          <cell r="O379">
            <v>0</v>
          </cell>
          <cell r="P379">
            <v>0</v>
          </cell>
          <cell r="Q379">
            <v>0</v>
          </cell>
          <cell r="R379">
            <v>0</v>
          </cell>
        </row>
        <row r="380">
          <cell r="B380" t="str">
            <v>NEC</v>
          </cell>
          <cell r="C380">
            <v>0</v>
          </cell>
          <cell r="D380">
            <v>0</v>
          </cell>
          <cell r="E380">
            <v>0</v>
          </cell>
          <cell r="F380">
            <v>0</v>
          </cell>
          <cell r="G380">
            <v>0</v>
          </cell>
          <cell r="H380">
            <v>0</v>
          </cell>
          <cell r="I380">
            <v>0</v>
          </cell>
          <cell r="K380" t="str">
            <v>NEC</v>
          </cell>
          <cell r="L380">
            <v>0</v>
          </cell>
          <cell r="M380">
            <v>0</v>
          </cell>
          <cell r="N380">
            <v>0</v>
          </cell>
          <cell r="O380">
            <v>0</v>
          </cell>
          <cell r="P380">
            <v>0</v>
          </cell>
          <cell r="Q380">
            <v>0</v>
          </cell>
          <cell r="R380">
            <v>0</v>
          </cell>
        </row>
        <row r="381">
          <cell r="B381" t="str">
            <v>Nokia Siemens Networks</v>
          </cell>
          <cell r="C381">
            <v>0</v>
          </cell>
          <cell r="D381">
            <v>0</v>
          </cell>
          <cell r="E381">
            <v>0</v>
          </cell>
          <cell r="F381">
            <v>0</v>
          </cell>
          <cell r="G381">
            <v>0</v>
          </cell>
          <cell r="H381">
            <v>0</v>
          </cell>
          <cell r="I381">
            <v>0</v>
          </cell>
          <cell r="K381" t="str">
            <v>Nokia Siemens Networks</v>
          </cell>
          <cell r="L381">
            <v>0</v>
          </cell>
          <cell r="M381">
            <v>0</v>
          </cell>
          <cell r="N381">
            <v>0</v>
          </cell>
          <cell r="O381">
            <v>0</v>
          </cell>
          <cell r="P381">
            <v>0</v>
          </cell>
          <cell r="Q381">
            <v>0</v>
          </cell>
          <cell r="R381">
            <v>0</v>
          </cell>
        </row>
        <row r="382">
          <cell r="B382" t="str">
            <v>Nortel</v>
          </cell>
          <cell r="C382">
            <v>0</v>
          </cell>
          <cell r="D382">
            <v>0</v>
          </cell>
          <cell r="E382">
            <v>3</v>
          </cell>
          <cell r="F382">
            <v>0</v>
          </cell>
          <cell r="G382">
            <v>2.4</v>
          </cell>
          <cell r="H382">
            <v>97.4</v>
          </cell>
          <cell r="I382">
            <v>102.80000000000001</v>
          </cell>
          <cell r="K382" t="str">
            <v>Nortel</v>
          </cell>
          <cell r="L382">
            <v>0</v>
          </cell>
          <cell r="M382">
            <v>0</v>
          </cell>
          <cell r="N382">
            <v>13</v>
          </cell>
          <cell r="O382">
            <v>0</v>
          </cell>
          <cell r="P382">
            <v>212</v>
          </cell>
          <cell r="Q382">
            <v>283</v>
          </cell>
          <cell r="R382">
            <v>508</v>
          </cell>
        </row>
        <row r="383">
          <cell r="B383" t="str">
            <v>Procket</v>
          </cell>
          <cell r="C383">
            <v>0</v>
          </cell>
          <cell r="D383">
            <v>0</v>
          </cell>
          <cell r="E383">
            <v>0</v>
          </cell>
          <cell r="F383">
            <v>0</v>
          </cell>
          <cell r="G383">
            <v>0</v>
          </cell>
          <cell r="H383">
            <v>0</v>
          </cell>
          <cell r="I383">
            <v>0</v>
          </cell>
          <cell r="K383" t="str">
            <v>Procket</v>
          </cell>
          <cell r="L383">
            <v>0</v>
          </cell>
          <cell r="M383">
            <v>0</v>
          </cell>
          <cell r="N383">
            <v>0</v>
          </cell>
          <cell r="O383">
            <v>0</v>
          </cell>
          <cell r="P383">
            <v>0</v>
          </cell>
          <cell r="Q383">
            <v>0</v>
          </cell>
          <cell r="R383">
            <v>0</v>
          </cell>
        </row>
        <row r="384">
          <cell r="B384" t="str">
            <v>Quarry</v>
          </cell>
          <cell r="C384">
            <v>0</v>
          </cell>
          <cell r="D384">
            <v>0</v>
          </cell>
          <cell r="E384">
            <v>0</v>
          </cell>
          <cell r="F384">
            <v>0</v>
          </cell>
          <cell r="G384">
            <v>0</v>
          </cell>
          <cell r="H384">
            <v>0</v>
          </cell>
          <cell r="I384">
            <v>0</v>
          </cell>
          <cell r="K384" t="str">
            <v>Quarry</v>
          </cell>
          <cell r="L384">
            <v>0</v>
          </cell>
          <cell r="M384">
            <v>0</v>
          </cell>
          <cell r="N384">
            <v>0</v>
          </cell>
          <cell r="O384">
            <v>0</v>
          </cell>
          <cell r="P384">
            <v>0</v>
          </cell>
          <cell r="Q384">
            <v>0</v>
          </cell>
          <cell r="R384">
            <v>0</v>
          </cell>
        </row>
        <row r="385">
          <cell r="B385" t="str">
            <v>Redback</v>
          </cell>
          <cell r="C385">
            <v>0</v>
          </cell>
          <cell r="D385">
            <v>0</v>
          </cell>
          <cell r="E385">
            <v>0</v>
          </cell>
          <cell r="F385">
            <v>0</v>
          </cell>
          <cell r="G385">
            <v>0</v>
          </cell>
          <cell r="H385">
            <v>0</v>
          </cell>
          <cell r="I385">
            <v>0</v>
          </cell>
          <cell r="K385" t="str">
            <v>Redback</v>
          </cell>
          <cell r="L385">
            <v>0</v>
          </cell>
          <cell r="M385">
            <v>0</v>
          </cell>
          <cell r="N385">
            <v>0</v>
          </cell>
          <cell r="O385">
            <v>0</v>
          </cell>
          <cell r="P385">
            <v>0</v>
          </cell>
          <cell r="Q385">
            <v>0</v>
          </cell>
          <cell r="R385">
            <v>0</v>
          </cell>
        </row>
        <row r="386">
          <cell r="B386" t="str">
            <v>Riverstone</v>
          </cell>
          <cell r="C386">
            <v>0</v>
          </cell>
          <cell r="D386">
            <v>0</v>
          </cell>
          <cell r="E386">
            <v>0</v>
          </cell>
          <cell r="F386">
            <v>0</v>
          </cell>
          <cell r="G386">
            <v>0</v>
          </cell>
          <cell r="H386">
            <v>0</v>
          </cell>
          <cell r="I386">
            <v>0</v>
          </cell>
          <cell r="K386" t="str">
            <v>Riverstone</v>
          </cell>
          <cell r="L386">
            <v>0</v>
          </cell>
          <cell r="M386">
            <v>0</v>
          </cell>
          <cell r="N386">
            <v>0</v>
          </cell>
          <cell r="O386">
            <v>0</v>
          </cell>
          <cell r="P386">
            <v>0</v>
          </cell>
          <cell r="Q386">
            <v>0</v>
          </cell>
          <cell r="R386">
            <v>0</v>
          </cell>
        </row>
        <row r="387">
          <cell r="B387" t="str">
            <v>Tellabs</v>
          </cell>
          <cell r="C387">
            <v>0</v>
          </cell>
          <cell r="D387">
            <v>0</v>
          </cell>
          <cell r="E387">
            <v>0</v>
          </cell>
          <cell r="F387">
            <v>0</v>
          </cell>
          <cell r="G387">
            <v>0</v>
          </cell>
          <cell r="H387">
            <v>0</v>
          </cell>
          <cell r="I387">
            <v>0</v>
          </cell>
          <cell r="K387" t="str">
            <v>Tellabs</v>
          </cell>
          <cell r="L387">
            <v>0</v>
          </cell>
          <cell r="M387">
            <v>0</v>
          </cell>
          <cell r="N387">
            <v>0</v>
          </cell>
          <cell r="O387">
            <v>0</v>
          </cell>
          <cell r="P387">
            <v>0</v>
          </cell>
          <cell r="Q387">
            <v>0</v>
          </cell>
          <cell r="R387">
            <v>0</v>
          </cell>
        </row>
        <row r="388">
          <cell r="B388" t="str">
            <v>ZTE</v>
          </cell>
          <cell r="C388">
            <v>0</v>
          </cell>
          <cell r="D388">
            <v>0</v>
          </cell>
          <cell r="E388">
            <v>0</v>
          </cell>
          <cell r="F388">
            <v>0</v>
          </cell>
          <cell r="G388">
            <v>0</v>
          </cell>
          <cell r="H388">
            <v>0</v>
          </cell>
          <cell r="I388">
            <v>0</v>
          </cell>
          <cell r="K388" t="str">
            <v>ZTE</v>
          </cell>
          <cell r="L388">
            <v>0</v>
          </cell>
          <cell r="M388">
            <v>0</v>
          </cell>
          <cell r="N388">
            <v>0</v>
          </cell>
          <cell r="O388">
            <v>0</v>
          </cell>
          <cell r="P388">
            <v>0</v>
          </cell>
          <cell r="Q388">
            <v>0</v>
          </cell>
          <cell r="R388">
            <v>0</v>
          </cell>
        </row>
        <row r="389">
          <cell r="B389" t="str">
            <v>Other</v>
          </cell>
          <cell r="C389">
            <v>0</v>
          </cell>
          <cell r="D389">
            <v>0</v>
          </cell>
          <cell r="E389">
            <v>0.1</v>
          </cell>
          <cell r="F389">
            <v>0</v>
          </cell>
          <cell r="G389">
            <v>0</v>
          </cell>
          <cell r="H389">
            <v>0</v>
          </cell>
          <cell r="I389">
            <v>0.1</v>
          </cell>
          <cell r="K389" t="str">
            <v>Other</v>
          </cell>
          <cell r="L389">
            <v>0</v>
          </cell>
          <cell r="M389">
            <v>0</v>
          </cell>
          <cell r="N389">
            <v>0</v>
          </cell>
          <cell r="O389">
            <v>0</v>
          </cell>
          <cell r="P389">
            <v>0</v>
          </cell>
          <cell r="Q389">
            <v>0</v>
          </cell>
          <cell r="R389">
            <v>0</v>
          </cell>
        </row>
        <row r="390">
          <cell r="B390" t="str">
            <v>Total</v>
          </cell>
          <cell r="C390">
            <v>89</v>
          </cell>
          <cell r="D390">
            <v>67.3</v>
          </cell>
          <cell r="E390">
            <v>35.9</v>
          </cell>
          <cell r="F390">
            <v>0</v>
          </cell>
          <cell r="G390">
            <v>110.30000000000001</v>
          </cell>
          <cell r="H390">
            <v>195.7</v>
          </cell>
          <cell r="I390">
            <v>498.20000000000005</v>
          </cell>
          <cell r="K390" t="str">
            <v>Total</v>
          </cell>
          <cell r="L390">
            <v>245</v>
          </cell>
          <cell r="M390">
            <v>1207</v>
          </cell>
          <cell r="N390">
            <v>794</v>
          </cell>
          <cell r="O390">
            <v>0</v>
          </cell>
          <cell r="P390">
            <v>5343</v>
          </cell>
          <cell r="Q390">
            <v>1394</v>
          </cell>
          <cell r="R390">
            <v>8983</v>
          </cell>
        </row>
        <row r="394">
          <cell r="B394" t="str">
            <v>Vendor</v>
          </cell>
          <cell r="C394" t="str">
            <v>Core IP/MPLS</v>
          </cell>
          <cell r="D394" t="str">
            <v xml:space="preserve">Edge IP/MPLS </v>
          </cell>
          <cell r="E394" t="str">
            <v>Subscriber Service Router</v>
          </cell>
          <cell r="F394" t="str">
            <v>BRAS</v>
          </cell>
          <cell r="G394" t="str">
            <v>IP/Ethernet</v>
          </cell>
          <cell r="H394" t="str">
            <v>ATM/MPLS</v>
          </cell>
          <cell r="I394" t="str">
            <v>Total IPS</v>
          </cell>
          <cell r="K394" t="str">
            <v>Vendor</v>
          </cell>
          <cell r="L394" t="str">
            <v>Core IP/MPLS</v>
          </cell>
          <cell r="M394" t="str">
            <v>Edge IP/MPLS</v>
          </cell>
          <cell r="N394" t="str">
            <v>Subscriber Service Router</v>
          </cell>
          <cell r="O394" t="str">
            <v>BRAS</v>
          </cell>
          <cell r="P394" t="str">
            <v>IP/Ethernet</v>
          </cell>
          <cell r="Q394" t="str">
            <v>ATM/MPLS</v>
          </cell>
          <cell r="R394" t="str">
            <v>Total IPS</v>
          </cell>
        </row>
        <row r="395">
          <cell r="B395" t="str">
            <v>Alaxala Networks</v>
          </cell>
          <cell r="I395">
            <v>0</v>
          </cell>
          <cell r="K395" t="str">
            <v>Alaxala Networks</v>
          </cell>
          <cell r="R395">
            <v>0</v>
          </cell>
        </row>
        <row r="396">
          <cell r="B396" t="str">
            <v>Alcatel-Lucent</v>
          </cell>
          <cell r="C396">
            <v>0</v>
          </cell>
          <cell r="D396">
            <v>0</v>
          </cell>
          <cell r="E396">
            <v>0</v>
          </cell>
          <cell r="F396">
            <v>0</v>
          </cell>
          <cell r="G396">
            <v>4</v>
          </cell>
          <cell r="H396">
            <v>48</v>
          </cell>
          <cell r="I396">
            <v>52</v>
          </cell>
          <cell r="K396" t="str">
            <v>Alcatel-Lucent</v>
          </cell>
          <cell r="L396">
            <v>0</v>
          </cell>
          <cell r="M396">
            <v>0</v>
          </cell>
          <cell r="N396">
            <v>0</v>
          </cell>
          <cell r="O396">
            <v>0</v>
          </cell>
          <cell r="P396">
            <v>165</v>
          </cell>
          <cell r="Q396">
            <v>909</v>
          </cell>
          <cell r="R396">
            <v>1074</v>
          </cell>
        </row>
        <row r="397">
          <cell r="B397" t="str">
            <v>Atrica</v>
          </cell>
          <cell r="I397">
            <v>0</v>
          </cell>
          <cell r="K397" t="str">
            <v>Atrica</v>
          </cell>
          <cell r="R397">
            <v>0</v>
          </cell>
        </row>
        <row r="398">
          <cell r="B398" t="str">
            <v>Avici</v>
          </cell>
          <cell r="C398">
            <v>0.8</v>
          </cell>
          <cell r="D398">
            <v>0</v>
          </cell>
          <cell r="E398">
            <v>0</v>
          </cell>
          <cell r="F398">
            <v>0</v>
          </cell>
          <cell r="G398">
            <v>0</v>
          </cell>
          <cell r="H398">
            <v>0</v>
          </cell>
          <cell r="I398">
            <v>0.8</v>
          </cell>
          <cell r="K398" t="str">
            <v>Avici</v>
          </cell>
          <cell r="L398">
            <v>1</v>
          </cell>
          <cell r="M398">
            <v>0</v>
          </cell>
          <cell r="N398">
            <v>0</v>
          </cell>
          <cell r="O398">
            <v>0</v>
          </cell>
          <cell r="P398">
            <v>0</v>
          </cell>
          <cell r="Q398">
            <v>0</v>
          </cell>
          <cell r="R398">
            <v>1</v>
          </cell>
        </row>
        <row r="399">
          <cell r="B399" t="str">
            <v>Brocade</v>
          </cell>
          <cell r="C399">
            <v>0</v>
          </cell>
          <cell r="D399">
            <v>0</v>
          </cell>
          <cell r="E399">
            <v>0</v>
          </cell>
          <cell r="F399">
            <v>0</v>
          </cell>
          <cell r="G399">
            <v>0.9</v>
          </cell>
          <cell r="H399">
            <v>0</v>
          </cell>
          <cell r="I399">
            <v>0.9</v>
          </cell>
          <cell r="K399" t="str">
            <v>Brocade</v>
          </cell>
          <cell r="L399">
            <v>0</v>
          </cell>
          <cell r="M399">
            <v>0</v>
          </cell>
          <cell r="N399">
            <v>0</v>
          </cell>
          <cell r="O399">
            <v>0</v>
          </cell>
          <cell r="P399">
            <v>218</v>
          </cell>
          <cell r="Q399">
            <v>0</v>
          </cell>
          <cell r="R399">
            <v>218</v>
          </cell>
        </row>
        <row r="400">
          <cell r="B400" t="str">
            <v>Caspian</v>
          </cell>
          <cell r="C400">
            <v>0</v>
          </cell>
          <cell r="D400">
            <v>0</v>
          </cell>
          <cell r="E400">
            <v>0</v>
          </cell>
          <cell r="F400">
            <v>0</v>
          </cell>
          <cell r="G400">
            <v>0</v>
          </cell>
          <cell r="H400">
            <v>0</v>
          </cell>
          <cell r="I400">
            <v>0</v>
          </cell>
          <cell r="K400" t="str">
            <v>Caspian</v>
          </cell>
          <cell r="L400">
            <v>0</v>
          </cell>
          <cell r="M400">
            <v>0</v>
          </cell>
          <cell r="N400">
            <v>0</v>
          </cell>
          <cell r="O400">
            <v>0</v>
          </cell>
          <cell r="P400">
            <v>0</v>
          </cell>
          <cell r="Q400">
            <v>0</v>
          </cell>
          <cell r="R400">
            <v>0</v>
          </cell>
        </row>
        <row r="401">
          <cell r="B401" t="str">
            <v>Chiaro</v>
          </cell>
          <cell r="C401">
            <v>0</v>
          </cell>
          <cell r="D401">
            <v>0</v>
          </cell>
          <cell r="E401">
            <v>0</v>
          </cell>
          <cell r="F401">
            <v>0</v>
          </cell>
          <cell r="G401">
            <v>0</v>
          </cell>
          <cell r="H401">
            <v>0</v>
          </cell>
          <cell r="I401">
            <v>0</v>
          </cell>
          <cell r="K401" t="str">
            <v>Chiaro</v>
          </cell>
          <cell r="L401">
            <v>0</v>
          </cell>
          <cell r="M401">
            <v>0</v>
          </cell>
          <cell r="N401">
            <v>0</v>
          </cell>
          <cell r="O401">
            <v>0</v>
          </cell>
          <cell r="P401">
            <v>0</v>
          </cell>
          <cell r="Q401">
            <v>0</v>
          </cell>
          <cell r="R401">
            <v>0</v>
          </cell>
        </row>
        <row r="402">
          <cell r="B402" t="str">
            <v>Ciena</v>
          </cell>
          <cell r="C402">
            <v>0</v>
          </cell>
          <cell r="D402">
            <v>0</v>
          </cell>
          <cell r="E402">
            <v>0</v>
          </cell>
          <cell r="F402">
            <v>0</v>
          </cell>
          <cell r="G402">
            <v>0</v>
          </cell>
          <cell r="H402">
            <v>0</v>
          </cell>
          <cell r="I402">
            <v>0</v>
          </cell>
          <cell r="K402" t="str">
            <v>Ciena</v>
          </cell>
          <cell r="L402">
            <v>0</v>
          </cell>
          <cell r="M402">
            <v>0</v>
          </cell>
          <cell r="N402">
            <v>0</v>
          </cell>
          <cell r="O402">
            <v>0</v>
          </cell>
          <cell r="P402">
            <v>0</v>
          </cell>
          <cell r="Q402">
            <v>0</v>
          </cell>
          <cell r="R402">
            <v>0</v>
          </cell>
        </row>
        <row r="403">
          <cell r="B403" t="str">
            <v>Cisco</v>
          </cell>
          <cell r="C403">
            <v>66</v>
          </cell>
          <cell r="D403">
            <v>55</v>
          </cell>
          <cell r="E403">
            <v>16.5</v>
          </cell>
          <cell r="F403">
            <v>0</v>
          </cell>
          <cell r="G403">
            <v>77</v>
          </cell>
          <cell r="H403">
            <v>20</v>
          </cell>
          <cell r="I403">
            <v>234.5</v>
          </cell>
          <cell r="K403" t="str">
            <v>Cisco</v>
          </cell>
          <cell r="L403">
            <v>164</v>
          </cell>
          <cell r="M403">
            <v>1080</v>
          </cell>
          <cell r="N403">
            <v>549</v>
          </cell>
          <cell r="O403">
            <v>0</v>
          </cell>
          <cell r="P403">
            <v>4550</v>
          </cell>
          <cell r="Q403">
            <v>279</v>
          </cell>
          <cell r="R403">
            <v>6622</v>
          </cell>
        </row>
        <row r="404">
          <cell r="B404" t="str">
            <v>Cosine</v>
          </cell>
          <cell r="C404">
            <v>0</v>
          </cell>
          <cell r="D404">
            <v>0</v>
          </cell>
          <cell r="E404">
            <v>0.8</v>
          </cell>
          <cell r="F404">
            <v>0</v>
          </cell>
          <cell r="G404">
            <v>0</v>
          </cell>
          <cell r="H404">
            <v>0</v>
          </cell>
          <cell r="I404">
            <v>0.8</v>
          </cell>
          <cell r="K404" t="str">
            <v>Cosine</v>
          </cell>
          <cell r="L404">
            <v>0</v>
          </cell>
          <cell r="M404">
            <v>0</v>
          </cell>
          <cell r="N404">
            <v>4</v>
          </cell>
          <cell r="O404">
            <v>0</v>
          </cell>
          <cell r="P404">
            <v>0</v>
          </cell>
          <cell r="Q404">
            <v>0</v>
          </cell>
          <cell r="R404">
            <v>4</v>
          </cell>
        </row>
        <row r="405">
          <cell r="B405" t="str">
            <v>ECI Telecom</v>
          </cell>
          <cell r="C405">
            <v>0</v>
          </cell>
          <cell r="D405">
            <v>0</v>
          </cell>
          <cell r="E405">
            <v>0</v>
          </cell>
          <cell r="F405">
            <v>0</v>
          </cell>
          <cell r="G405">
            <v>0</v>
          </cell>
          <cell r="H405">
            <v>0</v>
          </cell>
          <cell r="I405">
            <v>0</v>
          </cell>
          <cell r="K405" t="str">
            <v>ECI Telecom</v>
          </cell>
          <cell r="L405">
            <v>0</v>
          </cell>
          <cell r="M405">
            <v>0</v>
          </cell>
          <cell r="N405">
            <v>0</v>
          </cell>
          <cell r="O405">
            <v>0</v>
          </cell>
          <cell r="P405">
            <v>0</v>
          </cell>
          <cell r="Q405">
            <v>0</v>
          </cell>
          <cell r="R405">
            <v>0</v>
          </cell>
        </row>
        <row r="406">
          <cell r="B406" t="str">
            <v>Equipe</v>
          </cell>
          <cell r="C406">
            <v>0</v>
          </cell>
          <cell r="D406">
            <v>0</v>
          </cell>
          <cell r="E406">
            <v>0</v>
          </cell>
          <cell r="F406">
            <v>0</v>
          </cell>
          <cell r="G406">
            <v>0</v>
          </cell>
          <cell r="H406">
            <v>0</v>
          </cell>
          <cell r="I406">
            <v>0</v>
          </cell>
          <cell r="K406" t="str">
            <v>Equipe</v>
          </cell>
          <cell r="L406">
            <v>0</v>
          </cell>
          <cell r="M406">
            <v>0</v>
          </cell>
          <cell r="N406">
            <v>0</v>
          </cell>
          <cell r="O406">
            <v>0</v>
          </cell>
          <cell r="P406">
            <v>0</v>
          </cell>
          <cell r="Q406">
            <v>0</v>
          </cell>
          <cell r="R406">
            <v>0</v>
          </cell>
        </row>
        <row r="407">
          <cell r="B407" t="str">
            <v>Ericsson</v>
          </cell>
          <cell r="C407">
            <v>0</v>
          </cell>
          <cell r="D407">
            <v>0</v>
          </cell>
          <cell r="E407">
            <v>3</v>
          </cell>
          <cell r="F407">
            <v>0</v>
          </cell>
          <cell r="G407">
            <v>0</v>
          </cell>
          <cell r="H407">
            <v>26</v>
          </cell>
          <cell r="I407">
            <v>29</v>
          </cell>
          <cell r="K407" t="str">
            <v>Ericsson</v>
          </cell>
          <cell r="L407">
            <v>0</v>
          </cell>
          <cell r="M407">
            <v>0</v>
          </cell>
          <cell r="N407">
            <v>41</v>
          </cell>
          <cell r="O407">
            <v>0</v>
          </cell>
          <cell r="Q407">
            <v>89</v>
          </cell>
          <cell r="R407">
            <v>130</v>
          </cell>
        </row>
        <row r="408">
          <cell r="B408" t="str">
            <v>Extreme</v>
          </cell>
          <cell r="C408">
            <v>0</v>
          </cell>
          <cell r="D408">
            <v>0</v>
          </cell>
          <cell r="E408">
            <v>0</v>
          </cell>
          <cell r="F408">
            <v>0</v>
          </cell>
          <cell r="G408">
            <v>3.3</v>
          </cell>
          <cell r="H408">
            <v>0</v>
          </cell>
          <cell r="I408">
            <v>3.3</v>
          </cell>
          <cell r="K408" t="str">
            <v>Extreme</v>
          </cell>
          <cell r="L408">
            <v>0</v>
          </cell>
          <cell r="M408">
            <v>0</v>
          </cell>
          <cell r="N408">
            <v>0</v>
          </cell>
          <cell r="O408">
            <v>0</v>
          </cell>
          <cell r="P408">
            <v>212</v>
          </cell>
          <cell r="Q408">
            <v>0</v>
          </cell>
          <cell r="R408">
            <v>212</v>
          </cell>
        </row>
        <row r="409">
          <cell r="B409" t="str">
            <v>Force10</v>
          </cell>
          <cell r="C409">
            <v>0</v>
          </cell>
          <cell r="D409">
            <v>0</v>
          </cell>
          <cell r="E409">
            <v>0</v>
          </cell>
          <cell r="F409">
            <v>0</v>
          </cell>
          <cell r="G409">
            <v>0</v>
          </cell>
          <cell r="H409">
            <v>0</v>
          </cell>
          <cell r="I409">
            <v>0</v>
          </cell>
          <cell r="K409" t="str">
            <v>Force10</v>
          </cell>
          <cell r="L409">
            <v>0</v>
          </cell>
          <cell r="M409">
            <v>0</v>
          </cell>
          <cell r="N409">
            <v>0</v>
          </cell>
          <cell r="O409">
            <v>0</v>
          </cell>
          <cell r="P409">
            <v>0</v>
          </cell>
          <cell r="Q409">
            <v>0</v>
          </cell>
          <cell r="R409">
            <v>0</v>
          </cell>
        </row>
        <row r="410">
          <cell r="B410" t="str">
            <v>Fujitsu</v>
          </cell>
          <cell r="C410">
            <v>0</v>
          </cell>
          <cell r="D410">
            <v>0</v>
          </cell>
          <cell r="E410">
            <v>0</v>
          </cell>
          <cell r="F410">
            <v>0</v>
          </cell>
          <cell r="G410">
            <v>0</v>
          </cell>
          <cell r="H410">
            <v>0</v>
          </cell>
          <cell r="I410">
            <v>0</v>
          </cell>
          <cell r="K410" t="str">
            <v>Fujitsu</v>
          </cell>
          <cell r="L410">
            <v>0</v>
          </cell>
          <cell r="M410">
            <v>0</v>
          </cell>
          <cell r="N410">
            <v>0</v>
          </cell>
          <cell r="O410">
            <v>0</v>
          </cell>
          <cell r="P410">
            <v>0</v>
          </cell>
          <cell r="Q410">
            <v>0</v>
          </cell>
          <cell r="R410">
            <v>0</v>
          </cell>
        </row>
        <row r="411">
          <cell r="B411" t="str">
            <v>Hammerhead Systems</v>
          </cell>
          <cell r="C411">
            <v>0</v>
          </cell>
          <cell r="D411">
            <v>0</v>
          </cell>
          <cell r="E411">
            <v>0</v>
          </cell>
          <cell r="F411">
            <v>0</v>
          </cell>
          <cell r="G411">
            <v>0</v>
          </cell>
          <cell r="H411">
            <v>0</v>
          </cell>
          <cell r="I411">
            <v>0</v>
          </cell>
          <cell r="K411" t="str">
            <v>Hammerhead Systems</v>
          </cell>
          <cell r="L411">
            <v>0</v>
          </cell>
          <cell r="M411">
            <v>0</v>
          </cell>
          <cell r="N411">
            <v>0</v>
          </cell>
          <cell r="O411">
            <v>0</v>
          </cell>
          <cell r="P411">
            <v>0</v>
          </cell>
          <cell r="Q411">
            <v>0</v>
          </cell>
          <cell r="R411">
            <v>0</v>
          </cell>
        </row>
        <row r="412">
          <cell r="B412" t="str">
            <v>Hitachi</v>
          </cell>
          <cell r="C412">
            <v>0</v>
          </cell>
          <cell r="D412">
            <v>0</v>
          </cell>
          <cell r="E412">
            <v>0</v>
          </cell>
          <cell r="F412">
            <v>0</v>
          </cell>
          <cell r="G412">
            <v>0</v>
          </cell>
          <cell r="H412">
            <v>0</v>
          </cell>
          <cell r="I412">
            <v>0</v>
          </cell>
          <cell r="K412" t="str">
            <v>Hitachi</v>
          </cell>
          <cell r="L412">
            <v>0</v>
          </cell>
          <cell r="M412">
            <v>0</v>
          </cell>
          <cell r="N412">
            <v>0</v>
          </cell>
          <cell r="O412">
            <v>0</v>
          </cell>
          <cell r="P412">
            <v>0</v>
          </cell>
          <cell r="Q412">
            <v>0</v>
          </cell>
          <cell r="R412">
            <v>0</v>
          </cell>
        </row>
        <row r="413">
          <cell r="B413" t="str">
            <v>Hitachi Cable</v>
          </cell>
          <cell r="C413">
            <v>0</v>
          </cell>
          <cell r="D413">
            <v>0</v>
          </cell>
          <cell r="E413">
            <v>0</v>
          </cell>
          <cell r="F413">
            <v>0</v>
          </cell>
          <cell r="G413">
            <v>0</v>
          </cell>
          <cell r="H413">
            <v>0</v>
          </cell>
          <cell r="I413">
            <v>0</v>
          </cell>
          <cell r="K413" t="str">
            <v>Hitachi Cable</v>
          </cell>
          <cell r="L413">
            <v>0</v>
          </cell>
          <cell r="M413">
            <v>0</v>
          </cell>
          <cell r="N413">
            <v>0</v>
          </cell>
          <cell r="O413">
            <v>0</v>
          </cell>
          <cell r="P413">
            <v>0</v>
          </cell>
          <cell r="Q413">
            <v>0</v>
          </cell>
          <cell r="R413">
            <v>0</v>
          </cell>
        </row>
        <row r="414">
          <cell r="B414" t="str">
            <v>Huawei</v>
          </cell>
          <cell r="C414">
            <v>0</v>
          </cell>
          <cell r="D414">
            <v>0</v>
          </cell>
          <cell r="E414">
            <v>0</v>
          </cell>
          <cell r="F414">
            <v>0</v>
          </cell>
          <cell r="G414">
            <v>0</v>
          </cell>
          <cell r="H414">
            <v>0</v>
          </cell>
          <cell r="I414">
            <v>0</v>
          </cell>
          <cell r="K414" t="str">
            <v>Huawei</v>
          </cell>
          <cell r="L414">
            <v>0</v>
          </cell>
          <cell r="M414">
            <v>0</v>
          </cell>
          <cell r="N414">
            <v>0</v>
          </cell>
          <cell r="O414">
            <v>0</v>
          </cell>
          <cell r="P414">
            <v>0</v>
          </cell>
          <cell r="Q414">
            <v>0</v>
          </cell>
          <cell r="R414">
            <v>0</v>
          </cell>
        </row>
        <row r="415">
          <cell r="B415" t="str">
            <v>Hyperchip</v>
          </cell>
          <cell r="C415">
            <v>0</v>
          </cell>
          <cell r="D415">
            <v>0</v>
          </cell>
          <cell r="E415">
            <v>0</v>
          </cell>
          <cell r="F415">
            <v>0</v>
          </cell>
          <cell r="G415">
            <v>0</v>
          </cell>
          <cell r="H415">
            <v>0</v>
          </cell>
          <cell r="I415">
            <v>0</v>
          </cell>
          <cell r="K415" t="str">
            <v>Hyperchip</v>
          </cell>
          <cell r="L415">
            <v>0</v>
          </cell>
          <cell r="M415">
            <v>0</v>
          </cell>
          <cell r="N415">
            <v>0</v>
          </cell>
          <cell r="O415">
            <v>0</v>
          </cell>
          <cell r="P415">
            <v>0</v>
          </cell>
          <cell r="Q415">
            <v>0</v>
          </cell>
          <cell r="R415">
            <v>0</v>
          </cell>
        </row>
        <row r="416">
          <cell r="B416" t="str">
            <v>Juniper</v>
          </cell>
          <cell r="C416">
            <v>17</v>
          </cell>
          <cell r="D416">
            <v>9.6999999999999993</v>
          </cell>
          <cell r="E416">
            <v>8.1</v>
          </cell>
          <cell r="F416">
            <v>0</v>
          </cell>
          <cell r="G416">
            <v>0</v>
          </cell>
          <cell r="H416">
            <v>0</v>
          </cell>
          <cell r="I416">
            <v>34.799999999999997</v>
          </cell>
          <cell r="K416" t="str">
            <v>Juniper</v>
          </cell>
          <cell r="L416">
            <v>56</v>
          </cell>
          <cell r="M416">
            <v>123</v>
          </cell>
          <cell r="N416">
            <v>94</v>
          </cell>
          <cell r="O416">
            <v>0</v>
          </cell>
          <cell r="P416">
            <v>0</v>
          </cell>
          <cell r="Q416">
            <v>0</v>
          </cell>
          <cell r="R416">
            <v>273</v>
          </cell>
        </row>
        <row r="417">
          <cell r="B417" t="str">
            <v>Laurel Networks</v>
          </cell>
          <cell r="C417">
            <v>0</v>
          </cell>
          <cell r="D417">
            <v>0</v>
          </cell>
          <cell r="E417">
            <v>0</v>
          </cell>
          <cell r="F417">
            <v>0</v>
          </cell>
          <cell r="G417">
            <v>0</v>
          </cell>
          <cell r="H417">
            <v>0</v>
          </cell>
          <cell r="I417">
            <v>0</v>
          </cell>
          <cell r="K417" t="str">
            <v>Laurel Networks</v>
          </cell>
          <cell r="L417">
            <v>0</v>
          </cell>
          <cell r="M417">
            <v>0</v>
          </cell>
          <cell r="N417">
            <v>0</v>
          </cell>
          <cell r="O417">
            <v>0</v>
          </cell>
          <cell r="P417">
            <v>0</v>
          </cell>
          <cell r="Q417">
            <v>0</v>
          </cell>
          <cell r="R417">
            <v>0</v>
          </cell>
        </row>
        <row r="418">
          <cell r="B418" t="str">
            <v>Lucent</v>
          </cell>
          <cell r="C418">
            <v>0</v>
          </cell>
          <cell r="D418">
            <v>0</v>
          </cell>
          <cell r="E418">
            <v>0</v>
          </cell>
          <cell r="F418">
            <v>0</v>
          </cell>
          <cell r="G418">
            <v>0</v>
          </cell>
          <cell r="H418">
            <v>0</v>
          </cell>
          <cell r="I418">
            <v>0</v>
          </cell>
          <cell r="K418" t="str">
            <v>Lucent</v>
          </cell>
          <cell r="L418">
            <v>0</v>
          </cell>
          <cell r="M418">
            <v>0</v>
          </cell>
          <cell r="N418">
            <v>0</v>
          </cell>
          <cell r="O418">
            <v>0</v>
          </cell>
          <cell r="P418">
            <v>0</v>
          </cell>
          <cell r="Q418">
            <v>0</v>
          </cell>
          <cell r="R418">
            <v>0</v>
          </cell>
        </row>
        <row r="419">
          <cell r="B419" t="str">
            <v>NEC</v>
          </cell>
          <cell r="C419">
            <v>0</v>
          </cell>
          <cell r="D419">
            <v>0</v>
          </cell>
          <cell r="E419">
            <v>0</v>
          </cell>
          <cell r="F419">
            <v>0</v>
          </cell>
          <cell r="G419">
            <v>0</v>
          </cell>
          <cell r="H419">
            <v>0</v>
          </cell>
          <cell r="I419">
            <v>0</v>
          </cell>
          <cell r="K419" t="str">
            <v>NEC</v>
          </cell>
          <cell r="L419">
            <v>0</v>
          </cell>
          <cell r="M419">
            <v>0</v>
          </cell>
          <cell r="N419">
            <v>0</v>
          </cell>
          <cell r="O419">
            <v>0</v>
          </cell>
          <cell r="P419">
            <v>0</v>
          </cell>
          <cell r="Q419">
            <v>0</v>
          </cell>
          <cell r="R419">
            <v>0</v>
          </cell>
        </row>
        <row r="420">
          <cell r="B420" t="str">
            <v>Nokia Siemens Networks</v>
          </cell>
          <cell r="C420">
            <v>0</v>
          </cell>
          <cell r="D420">
            <v>0</v>
          </cell>
          <cell r="E420">
            <v>0</v>
          </cell>
          <cell r="F420">
            <v>0</v>
          </cell>
          <cell r="G420">
            <v>0</v>
          </cell>
          <cell r="H420">
            <v>0</v>
          </cell>
          <cell r="I420">
            <v>0</v>
          </cell>
          <cell r="K420" t="str">
            <v>Nokia Siemens Networks</v>
          </cell>
          <cell r="L420">
            <v>0</v>
          </cell>
          <cell r="M420">
            <v>0</v>
          </cell>
          <cell r="N420">
            <v>0</v>
          </cell>
          <cell r="O420">
            <v>0</v>
          </cell>
          <cell r="P420">
            <v>0</v>
          </cell>
          <cell r="Q420">
            <v>0</v>
          </cell>
          <cell r="R420">
            <v>0</v>
          </cell>
        </row>
        <row r="421">
          <cell r="B421" t="str">
            <v>Nortel</v>
          </cell>
          <cell r="C421">
            <v>0</v>
          </cell>
          <cell r="D421">
            <v>0</v>
          </cell>
          <cell r="E421">
            <v>5</v>
          </cell>
          <cell r="F421">
            <v>0</v>
          </cell>
          <cell r="G421">
            <v>5.2</v>
          </cell>
          <cell r="H421">
            <v>87.8</v>
          </cell>
          <cell r="I421">
            <v>98</v>
          </cell>
          <cell r="K421" t="str">
            <v>Nortel</v>
          </cell>
          <cell r="L421">
            <v>0</v>
          </cell>
          <cell r="M421">
            <v>0</v>
          </cell>
          <cell r="N421">
            <v>24</v>
          </cell>
          <cell r="O421">
            <v>0</v>
          </cell>
          <cell r="P421">
            <v>50</v>
          </cell>
          <cell r="Q421">
            <v>222</v>
          </cell>
          <cell r="R421">
            <v>296</v>
          </cell>
        </row>
        <row r="422">
          <cell r="B422" t="str">
            <v>Procket</v>
          </cell>
          <cell r="C422">
            <v>0</v>
          </cell>
          <cell r="D422">
            <v>0</v>
          </cell>
          <cell r="E422">
            <v>0</v>
          </cell>
          <cell r="F422">
            <v>0</v>
          </cell>
          <cell r="G422">
            <v>0</v>
          </cell>
          <cell r="H422">
            <v>0</v>
          </cell>
          <cell r="I422">
            <v>0</v>
          </cell>
          <cell r="K422" t="str">
            <v>Procket</v>
          </cell>
          <cell r="L422">
            <v>0</v>
          </cell>
          <cell r="M422">
            <v>0</v>
          </cell>
          <cell r="N422">
            <v>0</v>
          </cell>
          <cell r="O422">
            <v>0</v>
          </cell>
          <cell r="P422">
            <v>0</v>
          </cell>
          <cell r="Q422">
            <v>0</v>
          </cell>
          <cell r="R422">
            <v>0</v>
          </cell>
        </row>
        <row r="423">
          <cell r="B423" t="str">
            <v>Quarry</v>
          </cell>
          <cell r="C423">
            <v>0</v>
          </cell>
          <cell r="D423">
            <v>0</v>
          </cell>
          <cell r="E423">
            <v>0</v>
          </cell>
          <cell r="F423">
            <v>0</v>
          </cell>
          <cell r="G423">
            <v>0</v>
          </cell>
          <cell r="H423">
            <v>0</v>
          </cell>
          <cell r="I423">
            <v>0</v>
          </cell>
          <cell r="K423" t="str">
            <v>Quarry</v>
          </cell>
          <cell r="L423">
            <v>0</v>
          </cell>
          <cell r="M423">
            <v>0</v>
          </cell>
          <cell r="N423">
            <v>0</v>
          </cell>
          <cell r="O423">
            <v>0</v>
          </cell>
          <cell r="P423">
            <v>0</v>
          </cell>
          <cell r="Q423">
            <v>0</v>
          </cell>
          <cell r="R423">
            <v>0</v>
          </cell>
        </row>
        <row r="424">
          <cell r="B424" t="str">
            <v>Redback</v>
          </cell>
          <cell r="C424">
            <v>0</v>
          </cell>
          <cell r="D424">
            <v>0</v>
          </cell>
          <cell r="E424">
            <v>0</v>
          </cell>
          <cell r="F424">
            <v>0</v>
          </cell>
          <cell r="G424">
            <v>0</v>
          </cell>
          <cell r="H424">
            <v>0</v>
          </cell>
          <cell r="I424">
            <v>0</v>
          </cell>
          <cell r="K424" t="str">
            <v>Redback</v>
          </cell>
          <cell r="L424">
            <v>0</v>
          </cell>
          <cell r="M424">
            <v>0</v>
          </cell>
          <cell r="N424">
            <v>0</v>
          </cell>
          <cell r="O424">
            <v>0</v>
          </cell>
          <cell r="P424">
            <v>0</v>
          </cell>
          <cell r="Q424">
            <v>0</v>
          </cell>
          <cell r="R424">
            <v>0</v>
          </cell>
        </row>
        <row r="425">
          <cell r="B425" t="str">
            <v>Riverstone</v>
          </cell>
          <cell r="C425">
            <v>0</v>
          </cell>
          <cell r="D425">
            <v>0</v>
          </cell>
          <cell r="E425">
            <v>0</v>
          </cell>
          <cell r="F425">
            <v>0</v>
          </cell>
          <cell r="G425">
            <v>0</v>
          </cell>
          <cell r="H425">
            <v>0</v>
          </cell>
          <cell r="I425">
            <v>0</v>
          </cell>
          <cell r="K425" t="str">
            <v>Riverstone</v>
          </cell>
          <cell r="L425">
            <v>0</v>
          </cell>
          <cell r="M425">
            <v>0</v>
          </cell>
          <cell r="N425">
            <v>0</v>
          </cell>
          <cell r="O425">
            <v>0</v>
          </cell>
          <cell r="P425">
            <v>0</v>
          </cell>
          <cell r="Q425">
            <v>0</v>
          </cell>
          <cell r="R425">
            <v>0</v>
          </cell>
        </row>
        <row r="426">
          <cell r="B426" t="str">
            <v>Tellabs</v>
          </cell>
          <cell r="C426">
            <v>0</v>
          </cell>
          <cell r="D426">
            <v>0</v>
          </cell>
          <cell r="E426">
            <v>0</v>
          </cell>
          <cell r="F426">
            <v>0</v>
          </cell>
          <cell r="G426">
            <v>0</v>
          </cell>
          <cell r="H426">
            <v>0</v>
          </cell>
          <cell r="I426">
            <v>0</v>
          </cell>
          <cell r="K426" t="str">
            <v>Tellabs</v>
          </cell>
          <cell r="L426">
            <v>0</v>
          </cell>
          <cell r="M426">
            <v>0</v>
          </cell>
          <cell r="N426">
            <v>0</v>
          </cell>
          <cell r="O426">
            <v>0</v>
          </cell>
          <cell r="P426">
            <v>0</v>
          </cell>
          <cell r="Q426">
            <v>0</v>
          </cell>
          <cell r="R426">
            <v>0</v>
          </cell>
        </row>
        <row r="427">
          <cell r="B427" t="str">
            <v>ZTE</v>
          </cell>
          <cell r="C427">
            <v>0</v>
          </cell>
          <cell r="D427">
            <v>0</v>
          </cell>
          <cell r="E427">
            <v>0</v>
          </cell>
          <cell r="F427">
            <v>0</v>
          </cell>
          <cell r="G427">
            <v>0</v>
          </cell>
          <cell r="H427">
            <v>0</v>
          </cell>
          <cell r="I427">
            <v>0</v>
          </cell>
          <cell r="K427" t="str">
            <v>ZTE</v>
          </cell>
          <cell r="L427">
            <v>0</v>
          </cell>
          <cell r="M427">
            <v>0</v>
          </cell>
          <cell r="N427">
            <v>0</v>
          </cell>
          <cell r="O427">
            <v>0</v>
          </cell>
          <cell r="P427">
            <v>0</v>
          </cell>
          <cell r="Q427">
            <v>0</v>
          </cell>
          <cell r="R427">
            <v>0</v>
          </cell>
        </row>
        <row r="428">
          <cell r="B428" t="str">
            <v>Other</v>
          </cell>
          <cell r="C428">
            <v>0</v>
          </cell>
          <cell r="D428">
            <v>0</v>
          </cell>
          <cell r="E428">
            <v>0.1</v>
          </cell>
          <cell r="F428">
            <v>0</v>
          </cell>
          <cell r="G428">
            <v>0</v>
          </cell>
          <cell r="H428">
            <v>0</v>
          </cell>
          <cell r="I428">
            <v>0.1</v>
          </cell>
          <cell r="K428" t="str">
            <v>Other</v>
          </cell>
          <cell r="L428">
            <v>0</v>
          </cell>
          <cell r="M428">
            <v>0</v>
          </cell>
          <cell r="N428">
            <v>0</v>
          </cell>
          <cell r="O428">
            <v>0</v>
          </cell>
          <cell r="P428">
            <v>0</v>
          </cell>
          <cell r="Q428">
            <v>0</v>
          </cell>
          <cell r="R428">
            <v>0</v>
          </cell>
        </row>
        <row r="429">
          <cell r="B429" t="str">
            <v>Total</v>
          </cell>
          <cell r="C429">
            <v>83.8</v>
          </cell>
          <cell r="D429">
            <v>64.7</v>
          </cell>
          <cell r="E429">
            <v>33.5</v>
          </cell>
          <cell r="F429">
            <v>0</v>
          </cell>
          <cell r="G429">
            <v>90.4</v>
          </cell>
          <cell r="H429">
            <v>181.8</v>
          </cell>
          <cell r="I429">
            <v>454.20000000000005</v>
          </cell>
          <cell r="K429" t="str">
            <v>Total</v>
          </cell>
          <cell r="L429">
            <v>221</v>
          </cell>
          <cell r="M429">
            <v>1203</v>
          </cell>
          <cell r="N429">
            <v>712</v>
          </cell>
          <cell r="O429">
            <v>0</v>
          </cell>
          <cell r="P429">
            <v>5195</v>
          </cell>
          <cell r="Q429">
            <v>1499</v>
          </cell>
          <cell r="R429">
            <v>8830</v>
          </cell>
        </row>
        <row r="433">
          <cell r="B433" t="str">
            <v>Vendor</v>
          </cell>
          <cell r="C433" t="str">
            <v>Core IP/MPLS</v>
          </cell>
          <cell r="D433" t="str">
            <v xml:space="preserve">Edge IP/MPLS </v>
          </cell>
          <cell r="E433" t="str">
            <v>Subscriber Service Router</v>
          </cell>
          <cell r="F433" t="str">
            <v>BRAS</v>
          </cell>
          <cell r="G433" t="str">
            <v>IP/Ethernet</v>
          </cell>
          <cell r="H433" t="str">
            <v>ATM/MPLS</v>
          </cell>
          <cell r="I433" t="str">
            <v>Total IPS</v>
          </cell>
          <cell r="K433" t="str">
            <v>Vendor</v>
          </cell>
          <cell r="L433" t="str">
            <v>Core IP/MPLS</v>
          </cell>
          <cell r="M433" t="str">
            <v>Edge IP/MPLS</v>
          </cell>
          <cell r="N433" t="str">
            <v>Subscriber Service Router</v>
          </cell>
          <cell r="O433" t="str">
            <v>BRAS</v>
          </cell>
          <cell r="P433" t="str">
            <v>IP/Ethernet</v>
          </cell>
          <cell r="Q433" t="str">
            <v>ATM/MPLS</v>
          </cell>
          <cell r="R433" t="str">
            <v>Total IPS</v>
          </cell>
        </row>
        <row r="434">
          <cell r="B434" t="str">
            <v>Alaxala Networks</v>
          </cell>
          <cell r="I434">
            <v>0</v>
          </cell>
          <cell r="K434" t="str">
            <v>Alaxala Networks</v>
          </cell>
          <cell r="R434">
            <v>0</v>
          </cell>
        </row>
        <row r="435">
          <cell r="B435" t="str">
            <v>Alcatel-Lucent</v>
          </cell>
          <cell r="C435">
            <v>0</v>
          </cell>
          <cell r="D435">
            <v>0</v>
          </cell>
          <cell r="E435">
            <v>0</v>
          </cell>
          <cell r="F435">
            <v>0</v>
          </cell>
          <cell r="G435">
            <v>4</v>
          </cell>
          <cell r="H435">
            <v>64</v>
          </cell>
          <cell r="I435">
            <v>68</v>
          </cell>
          <cell r="K435" t="str">
            <v>Alcatel-Lucent</v>
          </cell>
          <cell r="L435">
            <v>0</v>
          </cell>
          <cell r="M435">
            <v>0</v>
          </cell>
          <cell r="N435">
            <v>0</v>
          </cell>
          <cell r="O435">
            <v>0</v>
          </cell>
          <cell r="P435">
            <v>167</v>
          </cell>
          <cell r="Q435">
            <v>903</v>
          </cell>
          <cell r="R435">
            <v>1070</v>
          </cell>
        </row>
        <row r="436">
          <cell r="B436" t="str">
            <v>Atrica</v>
          </cell>
          <cell r="I436">
            <v>0</v>
          </cell>
          <cell r="K436" t="str">
            <v>Atrica</v>
          </cell>
          <cell r="R436">
            <v>0</v>
          </cell>
        </row>
        <row r="437">
          <cell r="B437" t="str">
            <v>Avici</v>
          </cell>
          <cell r="C437">
            <v>1</v>
          </cell>
          <cell r="D437">
            <v>0</v>
          </cell>
          <cell r="E437">
            <v>0</v>
          </cell>
          <cell r="F437">
            <v>0</v>
          </cell>
          <cell r="G437">
            <v>0</v>
          </cell>
          <cell r="H437">
            <v>0</v>
          </cell>
          <cell r="I437">
            <v>1</v>
          </cell>
          <cell r="K437" t="str">
            <v>Avici</v>
          </cell>
          <cell r="L437">
            <v>1</v>
          </cell>
          <cell r="M437">
            <v>0</v>
          </cell>
          <cell r="N437">
            <v>0</v>
          </cell>
          <cell r="O437">
            <v>0</v>
          </cell>
          <cell r="P437">
            <v>0</v>
          </cell>
          <cell r="Q437">
            <v>0</v>
          </cell>
          <cell r="R437">
            <v>1</v>
          </cell>
        </row>
        <row r="438">
          <cell r="B438" t="str">
            <v>Brocade</v>
          </cell>
          <cell r="C438">
            <v>0</v>
          </cell>
          <cell r="D438">
            <v>0</v>
          </cell>
          <cell r="E438">
            <v>0</v>
          </cell>
          <cell r="F438">
            <v>0</v>
          </cell>
          <cell r="G438">
            <v>1</v>
          </cell>
          <cell r="H438">
            <v>0</v>
          </cell>
          <cell r="I438">
            <v>1</v>
          </cell>
          <cell r="K438" t="str">
            <v>Brocade</v>
          </cell>
          <cell r="L438">
            <v>0</v>
          </cell>
          <cell r="M438">
            <v>0</v>
          </cell>
          <cell r="N438">
            <v>0</v>
          </cell>
          <cell r="O438">
            <v>0</v>
          </cell>
          <cell r="P438">
            <v>246</v>
          </cell>
          <cell r="Q438">
            <v>0</v>
          </cell>
          <cell r="R438">
            <v>246</v>
          </cell>
        </row>
        <row r="439">
          <cell r="B439" t="str">
            <v>Caspian</v>
          </cell>
          <cell r="C439">
            <v>0</v>
          </cell>
          <cell r="D439">
            <v>0</v>
          </cell>
          <cell r="E439">
            <v>0</v>
          </cell>
          <cell r="F439">
            <v>0</v>
          </cell>
          <cell r="G439">
            <v>0</v>
          </cell>
          <cell r="H439">
            <v>0</v>
          </cell>
          <cell r="I439">
            <v>0</v>
          </cell>
          <cell r="K439" t="str">
            <v>Caspian</v>
          </cell>
          <cell r="L439">
            <v>0</v>
          </cell>
          <cell r="M439">
            <v>0</v>
          </cell>
          <cell r="N439">
            <v>0</v>
          </cell>
          <cell r="O439">
            <v>0</v>
          </cell>
          <cell r="P439">
            <v>0</v>
          </cell>
          <cell r="Q439">
            <v>0</v>
          </cell>
          <cell r="R439">
            <v>0</v>
          </cell>
        </row>
        <row r="440">
          <cell r="B440" t="str">
            <v>Chiaro</v>
          </cell>
          <cell r="C440">
            <v>0</v>
          </cell>
          <cell r="D440">
            <v>0</v>
          </cell>
          <cell r="E440">
            <v>0</v>
          </cell>
          <cell r="F440">
            <v>0</v>
          </cell>
          <cell r="G440">
            <v>0</v>
          </cell>
          <cell r="H440">
            <v>0</v>
          </cell>
          <cell r="I440">
            <v>0</v>
          </cell>
          <cell r="K440" t="str">
            <v>Chiaro</v>
          </cell>
          <cell r="L440">
            <v>0</v>
          </cell>
          <cell r="M440">
            <v>0</v>
          </cell>
          <cell r="N440">
            <v>0</v>
          </cell>
          <cell r="O440">
            <v>0</v>
          </cell>
          <cell r="P440">
            <v>0</v>
          </cell>
          <cell r="Q440">
            <v>0</v>
          </cell>
          <cell r="R440">
            <v>0</v>
          </cell>
        </row>
        <row r="441">
          <cell r="B441" t="str">
            <v>Ciena</v>
          </cell>
          <cell r="C441">
            <v>0</v>
          </cell>
          <cell r="D441">
            <v>0</v>
          </cell>
          <cell r="E441">
            <v>0</v>
          </cell>
          <cell r="F441">
            <v>0</v>
          </cell>
          <cell r="G441">
            <v>0</v>
          </cell>
          <cell r="H441">
            <v>1</v>
          </cell>
          <cell r="I441">
            <v>1</v>
          </cell>
          <cell r="K441" t="str">
            <v>Ciena</v>
          </cell>
          <cell r="L441">
            <v>0</v>
          </cell>
          <cell r="M441">
            <v>0</v>
          </cell>
          <cell r="N441">
            <v>0</v>
          </cell>
          <cell r="O441">
            <v>0</v>
          </cell>
          <cell r="P441">
            <v>0</v>
          </cell>
          <cell r="Q441">
            <v>12</v>
          </cell>
          <cell r="R441">
            <v>12</v>
          </cell>
        </row>
        <row r="442">
          <cell r="B442" t="str">
            <v>Cisco</v>
          </cell>
          <cell r="C442">
            <v>78.599999999999994</v>
          </cell>
          <cell r="D442">
            <v>64.400000000000006</v>
          </cell>
          <cell r="E442">
            <v>23</v>
          </cell>
          <cell r="F442">
            <v>0</v>
          </cell>
          <cell r="G442">
            <v>91</v>
          </cell>
          <cell r="H442">
            <v>25</v>
          </cell>
          <cell r="I442">
            <v>282</v>
          </cell>
          <cell r="K442" t="str">
            <v>Cisco</v>
          </cell>
          <cell r="L442">
            <v>215</v>
          </cell>
          <cell r="M442">
            <v>1360</v>
          </cell>
          <cell r="N442">
            <v>767</v>
          </cell>
          <cell r="O442">
            <v>0</v>
          </cell>
          <cell r="P442">
            <v>4074</v>
          </cell>
          <cell r="Q442">
            <v>285</v>
          </cell>
          <cell r="R442">
            <v>6701</v>
          </cell>
        </row>
        <row r="443">
          <cell r="B443" t="str">
            <v>Cosine</v>
          </cell>
          <cell r="C443">
            <v>0</v>
          </cell>
          <cell r="D443">
            <v>0</v>
          </cell>
          <cell r="E443">
            <v>0.7</v>
          </cell>
          <cell r="F443">
            <v>0</v>
          </cell>
          <cell r="G443">
            <v>0</v>
          </cell>
          <cell r="H443">
            <v>0</v>
          </cell>
          <cell r="I443">
            <v>0.7</v>
          </cell>
          <cell r="K443" t="str">
            <v>Cosine</v>
          </cell>
          <cell r="L443">
            <v>0</v>
          </cell>
          <cell r="M443">
            <v>0</v>
          </cell>
          <cell r="N443">
            <v>3</v>
          </cell>
          <cell r="O443">
            <v>0</v>
          </cell>
          <cell r="P443">
            <v>0</v>
          </cell>
          <cell r="Q443">
            <v>0</v>
          </cell>
          <cell r="R443">
            <v>3</v>
          </cell>
        </row>
        <row r="444">
          <cell r="B444" t="str">
            <v>ECI Telecom</v>
          </cell>
          <cell r="C444">
            <v>0</v>
          </cell>
          <cell r="D444">
            <v>0</v>
          </cell>
          <cell r="E444">
            <v>0</v>
          </cell>
          <cell r="F444">
            <v>0</v>
          </cell>
          <cell r="G444">
            <v>0</v>
          </cell>
          <cell r="H444">
            <v>0</v>
          </cell>
          <cell r="I444">
            <v>0</v>
          </cell>
          <cell r="K444" t="str">
            <v>ECI Telecom</v>
          </cell>
          <cell r="L444">
            <v>0</v>
          </cell>
          <cell r="M444">
            <v>0</v>
          </cell>
          <cell r="N444">
            <v>0</v>
          </cell>
          <cell r="O444">
            <v>0</v>
          </cell>
          <cell r="P444">
            <v>0</v>
          </cell>
          <cell r="Q444">
            <v>0</v>
          </cell>
          <cell r="R444">
            <v>0</v>
          </cell>
        </row>
        <row r="445">
          <cell r="B445" t="str">
            <v>Equipe</v>
          </cell>
          <cell r="C445">
            <v>0</v>
          </cell>
          <cell r="D445">
            <v>0</v>
          </cell>
          <cell r="E445">
            <v>0</v>
          </cell>
          <cell r="F445">
            <v>0</v>
          </cell>
          <cell r="G445">
            <v>0</v>
          </cell>
          <cell r="H445">
            <v>0</v>
          </cell>
          <cell r="I445">
            <v>0</v>
          </cell>
          <cell r="K445" t="str">
            <v>Equipe</v>
          </cell>
          <cell r="L445">
            <v>0</v>
          </cell>
          <cell r="M445">
            <v>0</v>
          </cell>
          <cell r="N445">
            <v>0</v>
          </cell>
          <cell r="O445">
            <v>0</v>
          </cell>
          <cell r="P445">
            <v>0</v>
          </cell>
          <cell r="Q445">
            <v>0</v>
          </cell>
          <cell r="R445">
            <v>0</v>
          </cell>
        </row>
        <row r="446">
          <cell r="B446" t="str">
            <v>Ericsson</v>
          </cell>
          <cell r="C446">
            <v>0</v>
          </cell>
          <cell r="D446">
            <v>0</v>
          </cell>
          <cell r="E446">
            <v>3</v>
          </cell>
          <cell r="F446">
            <v>0</v>
          </cell>
          <cell r="G446">
            <v>0</v>
          </cell>
          <cell r="H446">
            <v>38</v>
          </cell>
          <cell r="I446">
            <v>41</v>
          </cell>
          <cell r="K446" t="str">
            <v>Ericsson</v>
          </cell>
          <cell r="L446">
            <v>0</v>
          </cell>
          <cell r="M446">
            <v>0</v>
          </cell>
          <cell r="N446">
            <v>23</v>
          </cell>
          <cell r="O446">
            <v>0</v>
          </cell>
          <cell r="P446">
            <v>0</v>
          </cell>
          <cell r="Q446">
            <v>61</v>
          </cell>
          <cell r="R446">
            <v>84</v>
          </cell>
        </row>
        <row r="447">
          <cell r="B447" t="str">
            <v>Extreme</v>
          </cell>
          <cell r="C447">
            <v>0</v>
          </cell>
          <cell r="D447">
            <v>0</v>
          </cell>
          <cell r="E447">
            <v>0</v>
          </cell>
          <cell r="F447">
            <v>0</v>
          </cell>
          <cell r="G447">
            <v>4</v>
          </cell>
          <cell r="H447">
            <v>0</v>
          </cell>
          <cell r="I447">
            <v>4</v>
          </cell>
          <cell r="K447" t="str">
            <v>Extreme</v>
          </cell>
          <cell r="L447">
            <v>0</v>
          </cell>
          <cell r="M447">
            <v>0</v>
          </cell>
          <cell r="N447">
            <v>0</v>
          </cell>
          <cell r="O447">
            <v>0</v>
          </cell>
          <cell r="P447">
            <v>166</v>
          </cell>
          <cell r="Q447">
            <v>0</v>
          </cell>
          <cell r="R447">
            <v>166</v>
          </cell>
        </row>
        <row r="448">
          <cell r="B448" t="str">
            <v>Force10</v>
          </cell>
          <cell r="C448">
            <v>0</v>
          </cell>
          <cell r="D448">
            <v>0</v>
          </cell>
          <cell r="E448">
            <v>0</v>
          </cell>
          <cell r="F448">
            <v>0</v>
          </cell>
          <cell r="G448">
            <v>0</v>
          </cell>
          <cell r="H448">
            <v>0</v>
          </cell>
          <cell r="I448">
            <v>0</v>
          </cell>
          <cell r="K448" t="str">
            <v>Force10</v>
          </cell>
          <cell r="L448">
            <v>0</v>
          </cell>
          <cell r="M448">
            <v>0</v>
          </cell>
          <cell r="N448">
            <v>0</v>
          </cell>
          <cell r="O448">
            <v>0</v>
          </cell>
          <cell r="P448">
            <v>0</v>
          </cell>
          <cell r="Q448">
            <v>0</v>
          </cell>
          <cell r="R448">
            <v>0</v>
          </cell>
        </row>
        <row r="449">
          <cell r="B449" t="str">
            <v>Fujitsu</v>
          </cell>
          <cell r="C449">
            <v>0</v>
          </cell>
          <cell r="D449">
            <v>0</v>
          </cell>
          <cell r="E449">
            <v>0</v>
          </cell>
          <cell r="F449">
            <v>0</v>
          </cell>
          <cell r="G449">
            <v>0</v>
          </cell>
          <cell r="H449">
            <v>0</v>
          </cell>
          <cell r="I449">
            <v>0</v>
          </cell>
          <cell r="K449" t="str">
            <v>Fujitsu</v>
          </cell>
          <cell r="L449">
            <v>0</v>
          </cell>
          <cell r="M449">
            <v>0</v>
          </cell>
          <cell r="N449">
            <v>0</v>
          </cell>
          <cell r="O449">
            <v>0</v>
          </cell>
          <cell r="P449">
            <v>0</v>
          </cell>
          <cell r="Q449">
            <v>0</v>
          </cell>
          <cell r="R449">
            <v>0</v>
          </cell>
        </row>
        <row r="450">
          <cell r="B450" t="str">
            <v>Hammerhead Systems</v>
          </cell>
          <cell r="C450">
            <v>0</v>
          </cell>
          <cell r="D450">
            <v>0</v>
          </cell>
          <cell r="E450">
            <v>0</v>
          </cell>
          <cell r="F450">
            <v>0</v>
          </cell>
          <cell r="G450">
            <v>0</v>
          </cell>
          <cell r="H450">
            <v>0</v>
          </cell>
          <cell r="I450">
            <v>0</v>
          </cell>
          <cell r="K450" t="str">
            <v>Hammerhead Systems</v>
          </cell>
          <cell r="L450">
            <v>0</v>
          </cell>
          <cell r="M450">
            <v>0</v>
          </cell>
          <cell r="N450">
            <v>0</v>
          </cell>
          <cell r="O450">
            <v>0</v>
          </cell>
          <cell r="P450">
            <v>0</v>
          </cell>
          <cell r="Q450">
            <v>0</v>
          </cell>
          <cell r="R450">
            <v>0</v>
          </cell>
        </row>
        <row r="451">
          <cell r="B451" t="str">
            <v>Hitachi</v>
          </cell>
          <cell r="C451">
            <v>0</v>
          </cell>
          <cell r="D451">
            <v>0</v>
          </cell>
          <cell r="E451">
            <v>0</v>
          </cell>
          <cell r="F451">
            <v>0</v>
          </cell>
          <cell r="G451">
            <v>0</v>
          </cell>
          <cell r="H451">
            <v>0</v>
          </cell>
          <cell r="I451">
            <v>0</v>
          </cell>
          <cell r="K451" t="str">
            <v>Hitachi</v>
          </cell>
          <cell r="L451">
            <v>0</v>
          </cell>
          <cell r="M451">
            <v>0</v>
          </cell>
          <cell r="N451">
            <v>0</v>
          </cell>
          <cell r="O451">
            <v>0</v>
          </cell>
          <cell r="P451">
            <v>0</v>
          </cell>
          <cell r="Q451">
            <v>0</v>
          </cell>
          <cell r="R451">
            <v>0</v>
          </cell>
        </row>
        <row r="452">
          <cell r="B452" t="str">
            <v>Hitachi Cable</v>
          </cell>
          <cell r="C452">
            <v>0</v>
          </cell>
          <cell r="D452">
            <v>0</v>
          </cell>
          <cell r="E452">
            <v>0</v>
          </cell>
          <cell r="F452">
            <v>0</v>
          </cell>
          <cell r="G452">
            <v>0</v>
          </cell>
          <cell r="H452">
            <v>0</v>
          </cell>
          <cell r="I452">
            <v>0</v>
          </cell>
          <cell r="K452" t="str">
            <v>Hitachi Cable</v>
          </cell>
          <cell r="L452">
            <v>0</v>
          </cell>
          <cell r="M452">
            <v>0</v>
          </cell>
          <cell r="N452">
            <v>0</v>
          </cell>
          <cell r="O452">
            <v>0</v>
          </cell>
          <cell r="P452">
            <v>0</v>
          </cell>
          <cell r="Q452">
            <v>0</v>
          </cell>
          <cell r="R452">
            <v>0</v>
          </cell>
        </row>
        <row r="453">
          <cell r="B453" t="str">
            <v>Huawei</v>
          </cell>
          <cell r="C453">
            <v>0</v>
          </cell>
          <cell r="D453">
            <v>0</v>
          </cell>
          <cell r="E453">
            <v>0</v>
          </cell>
          <cell r="F453">
            <v>0</v>
          </cell>
          <cell r="G453">
            <v>0</v>
          </cell>
          <cell r="H453">
            <v>0</v>
          </cell>
          <cell r="I453">
            <v>0</v>
          </cell>
          <cell r="K453" t="str">
            <v>Huawei</v>
          </cell>
          <cell r="L453">
            <v>0</v>
          </cell>
          <cell r="M453">
            <v>0</v>
          </cell>
          <cell r="N453">
            <v>0</v>
          </cell>
          <cell r="O453">
            <v>0</v>
          </cell>
          <cell r="P453">
            <v>0</v>
          </cell>
          <cell r="Q453">
            <v>0</v>
          </cell>
          <cell r="R453">
            <v>0</v>
          </cell>
        </row>
        <row r="454">
          <cell r="B454" t="str">
            <v>Hyperchip</v>
          </cell>
          <cell r="C454">
            <v>0</v>
          </cell>
          <cell r="D454">
            <v>0</v>
          </cell>
          <cell r="E454">
            <v>0</v>
          </cell>
          <cell r="F454">
            <v>0</v>
          </cell>
          <cell r="G454">
            <v>0</v>
          </cell>
          <cell r="H454">
            <v>0</v>
          </cell>
          <cell r="I454">
            <v>0</v>
          </cell>
          <cell r="K454" t="str">
            <v>Hyperchip</v>
          </cell>
          <cell r="L454">
            <v>0</v>
          </cell>
          <cell r="M454">
            <v>0</v>
          </cell>
          <cell r="N454">
            <v>0</v>
          </cell>
          <cell r="O454">
            <v>0</v>
          </cell>
          <cell r="P454">
            <v>0</v>
          </cell>
          <cell r="Q454">
            <v>0</v>
          </cell>
          <cell r="R454">
            <v>0</v>
          </cell>
        </row>
        <row r="455">
          <cell r="B455" t="str">
            <v>Juniper</v>
          </cell>
          <cell r="C455">
            <v>25.6</v>
          </cell>
          <cell r="D455">
            <v>10.1</v>
          </cell>
          <cell r="E455">
            <v>14.4</v>
          </cell>
          <cell r="F455">
            <v>0</v>
          </cell>
          <cell r="G455">
            <v>0</v>
          </cell>
          <cell r="H455">
            <v>0</v>
          </cell>
          <cell r="I455">
            <v>50.1</v>
          </cell>
          <cell r="K455" t="str">
            <v>Juniper</v>
          </cell>
          <cell r="L455">
            <v>85</v>
          </cell>
          <cell r="M455">
            <v>130</v>
          </cell>
          <cell r="N455">
            <v>169</v>
          </cell>
          <cell r="O455">
            <v>0</v>
          </cell>
          <cell r="P455">
            <v>0</v>
          </cell>
          <cell r="Q455">
            <v>0</v>
          </cell>
          <cell r="R455">
            <v>384</v>
          </cell>
        </row>
        <row r="456">
          <cell r="B456" t="str">
            <v>Laurel Networks</v>
          </cell>
          <cell r="C456">
            <v>0</v>
          </cell>
          <cell r="D456">
            <v>0</v>
          </cell>
          <cell r="E456">
            <v>0</v>
          </cell>
          <cell r="F456">
            <v>0</v>
          </cell>
          <cell r="G456">
            <v>0</v>
          </cell>
          <cell r="H456">
            <v>0</v>
          </cell>
          <cell r="I456">
            <v>0</v>
          </cell>
          <cell r="K456" t="str">
            <v>Laurel Networks</v>
          </cell>
          <cell r="L456">
            <v>0</v>
          </cell>
          <cell r="M456">
            <v>0</v>
          </cell>
          <cell r="N456">
            <v>0</v>
          </cell>
          <cell r="O456">
            <v>0</v>
          </cell>
          <cell r="P456">
            <v>0</v>
          </cell>
          <cell r="Q456">
            <v>0</v>
          </cell>
          <cell r="R456">
            <v>0</v>
          </cell>
        </row>
        <row r="457">
          <cell r="B457" t="str">
            <v>Lucent</v>
          </cell>
          <cell r="C457">
            <v>0</v>
          </cell>
          <cell r="D457">
            <v>0</v>
          </cell>
          <cell r="E457">
            <v>0</v>
          </cell>
          <cell r="F457">
            <v>0</v>
          </cell>
          <cell r="G457">
            <v>0</v>
          </cell>
          <cell r="H457">
            <v>0</v>
          </cell>
          <cell r="I457">
            <v>0</v>
          </cell>
          <cell r="K457" t="str">
            <v>Lucent</v>
          </cell>
          <cell r="L457">
            <v>0</v>
          </cell>
          <cell r="M457">
            <v>0</v>
          </cell>
          <cell r="N457">
            <v>0</v>
          </cell>
          <cell r="O457">
            <v>0</v>
          </cell>
          <cell r="P457">
            <v>0</v>
          </cell>
          <cell r="Q457">
            <v>0</v>
          </cell>
          <cell r="R457">
            <v>0</v>
          </cell>
        </row>
        <row r="458">
          <cell r="B458" t="str">
            <v>NEC</v>
          </cell>
          <cell r="C458">
            <v>0</v>
          </cell>
          <cell r="D458">
            <v>0</v>
          </cell>
          <cell r="E458">
            <v>0</v>
          </cell>
          <cell r="F458">
            <v>0</v>
          </cell>
          <cell r="G458">
            <v>0</v>
          </cell>
          <cell r="H458">
            <v>0</v>
          </cell>
          <cell r="I458">
            <v>0</v>
          </cell>
          <cell r="K458" t="str">
            <v>NEC</v>
          </cell>
          <cell r="L458">
            <v>0</v>
          </cell>
          <cell r="M458">
            <v>0</v>
          </cell>
          <cell r="N458">
            <v>0</v>
          </cell>
          <cell r="O458">
            <v>0</v>
          </cell>
          <cell r="P458">
            <v>0</v>
          </cell>
          <cell r="Q458">
            <v>0</v>
          </cell>
          <cell r="R458">
            <v>0</v>
          </cell>
        </row>
        <row r="459">
          <cell r="B459" t="str">
            <v>Nokia Siemens Networks</v>
          </cell>
          <cell r="C459">
            <v>0</v>
          </cell>
          <cell r="D459">
            <v>0</v>
          </cell>
          <cell r="E459">
            <v>0</v>
          </cell>
          <cell r="F459">
            <v>0</v>
          </cell>
          <cell r="G459">
            <v>0</v>
          </cell>
          <cell r="H459">
            <v>0</v>
          </cell>
          <cell r="I459">
            <v>0</v>
          </cell>
          <cell r="K459" t="str">
            <v>Nokia Siemens Networks</v>
          </cell>
          <cell r="L459">
            <v>0</v>
          </cell>
          <cell r="M459">
            <v>0</v>
          </cell>
          <cell r="N459">
            <v>0</v>
          </cell>
          <cell r="O459">
            <v>0</v>
          </cell>
          <cell r="P459">
            <v>0</v>
          </cell>
          <cell r="Q459">
            <v>0</v>
          </cell>
          <cell r="R459">
            <v>0</v>
          </cell>
        </row>
        <row r="460">
          <cell r="B460" t="str">
            <v>Nortel</v>
          </cell>
          <cell r="C460">
            <v>0</v>
          </cell>
          <cell r="D460">
            <v>0</v>
          </cell>
          <cell r="E460">
            <v>3.7</v>
          </cell>
          <cell r="F460">
            <v>0</v>
          </cell>
          <cell r="G460">
            <v>5</v>
          </cell>
          <cell r="H460">
            <v>73</v>
          </cell>
          <cell r="I460">
            <v>81.7</v>
          </cell>
          <cell r="K460" t="str">
            <v>Nortel</v>
          </cell>
          <cell r="L460">
            <v>0</v>
          </cell>
          <cell r="M460">
            <v>0</v>
          </cell>
          <cell r="N460">
            <v>18</v>
          </cell>
          <cell r="O460">
            <v>0</v>
          </cell>
          <cell r="P460">
            <v>48</v>
          </cell>
          <cell r="Q460">
            <v>182</v>
          </cell>
          <cell r="R460">
            <v>248</v>
          </cell>
        </row>
        <row r="461">
          <cell r="B461" t="str">
            <v>Procket</v>
          </cell>
          <cell r="C461">
            <v>0</v>
          </cell>
          <cell r="D461">
            <v>0</v>
          </cell>
          <cell r="E461">
            <v>0</v>
          </cell>
          <cell r="F461">
            <v>0</v>
          </cell>
          <cell r="G461">
            <v>0</v>
          </cell>
          <cell r="H461">
            <v>0</v>
          </cell>
          <cell r="I461">
            <v>0</v>
          </cell>
          <cell r="K461" t="str">
            <v>Procket</v>
          </cell>
          <cell r="L461">
            <v>0</v>
          </cell>
          <cell r="M461">
            <v>0</v>
          </cell>
          <cell r="N461">
            <v>0</v>
          </cell>
          <cell r="O461">
            <v>0</v>
          </cell>
          <cell r="P461">
            <v>0</v>
          </cell>
          <cell r="Q461">
            <v>0</v>
          </cell>
          <cell r="R461">
            <v>0</v>
          </cell>
        </row>
        <row r="462">
          <cell r="B462" t="str">
            <v>Quarry</v>
          </cell>
          <cell r="C462">
            <v>0</v>
          </cell>
          <cell r="D462">
            <v>0</v>
          </cell>
          <cell r="E462">
            <v>0</v>
          </cell>
          <cell r="F462">
            <v>0</v>
          </cell>
          <cell r="G462">
            <v>0</v>
          </cell>
          <cell r="H462">
            <v>0</v>
          </cell>
          <cell r="I462">
            <v>0</v>
          </cell>
          <cell r="K462" t="str">
            <v>Quarry</v>
          </cell>
          <cell r="L462">
            <v>0</v>
          </cell>
          <cell r="M462">
            <v>0</v>
          </cell>
          <cell r="N462">
            <v>0</v>
          </cell>
          <cell r="O462">
            <v>0</v>
          </cell>
          <cell r="P462">
            <v>0</v>
          </cell>
          <cell r="Q462">
            <v>0</v>
          </cell>
          <cell r="R462">
            <v>0</v>
          </cell>
        </row>
        <row r="463">
          <cell r="B463" t="str">
            <v>Redback</v>
          </cell>
          <cell r="C463">
            <v>0</v>
          </cell>
          <cell r="D463">
            <v>0</v>
          </cell>
          <cell r="E463">
            <v>0</v>
          </cell>
          <cell r="F463">
            <v>0</v>
          </cell>
          <cell r="G463">
            <v>0</v>
          </cell>
          <cell r="H463">
            <v>0</v>
          </cell>
          <cell r="I463">
            <v>0</v>
          </cell>
          <cell r="K463" t="str">
            <v>Redback</v>
          </cell>
          <cell r="L463">
            <v>0</v>
          </cell>
          <cell r="M463">
            <v>0</v>
          </cell>
          <cell r="N463">
            <v>0</v>
          </cell>
          <cell r="O463">
            <v>0</v>
          </cell>
          <cell r="P463">
            <v>0</v>
          </cell>
          <cell r="Q463">
            <v>0</v>
          </cell>
          <cell r="R463">
            <v>0</v>
          </cell>
        </row>
        <row r="464">
          <cell r="B464" t="str">
            <v>Riverstone</v>
          </cell>
          <cell r="C464">
            <v>0</v>
          </cell>
          <cell r="D464">
            <v>0</v>
          </cell>
          <cell r="E464">
            <v>0</v>
          </cell>
          <cell r="F464">
            <v>0</v>
          </cell>
          <cell r="G464">
            <v>0</v>
          </cell>
          <cell r="H464">
            <v>0</v>
          </cell>
          <cell r="I464">
            <v>0</v>
          </cell>
          <cell r="K464" t="str">
            <v>Riverstone</v>
          </cell>
          <cell r="L464">
            <v>0</v>
          </cell>
          <cell r="M464">
            <v>0</v>
          </cell>
          <cell r="N464">
            <v>0</v>
          </cell>
          <cell r="O464">
            <v>0</v>
          </cell>
          <cell r="P464">
            <v>0</v>
          </cell>
          <cell r="Q464">
            <v>0</v>
          </cell>
          <cell r="R464">
            <v>0</v>
          </cell>
        </row>
        <row r="465">
          <cell r="B465" t="str">
            <v>Tellabs</v>
          </cell>
          <cell r="C465">
            <v>0.1</v>
          </cell>
          <cell r="D465">
            <v>0</v>
          </cell>
          <cell r="E465">
            <v>0</v>
          </cell>
          <cell r="F465">
            <v>0</v>
          </cell>
          <cell r="G465">
            <v>0</v>
          </cell>
          <cell r="H465">
            <v>0</v>
          </cell>
          <cell r="I465">
            <v>0.1</v>
          </cell>
          <cell r="K465" t="str">
            <v>Tellabs</v>
          </cell>
          <cell r="L465">
            <v>0</v>
          </cell>
          <cell r="M465">
            <v>0</v>
          </cell>
          <cell r="N465">
            <v>0</v>
          </cell>
          <cell r="O465">
            <v>0</v>
          </cell>
          <cell r="P465">
            <v>0</v>
          </cell>
          <cell r="Q465">
            <v>0</v>
          </cell>
          <cell r="R465">
            <v>0</v>
          </cell>
        </row>
        <row r="466">
          <cell r="B466" t="str">
            <v>ZTE</v>
          </cell>
          <cell r="C466">
            <v>0</v>
          </cell>
          <cell r="D466">
            <v>0</v>
          </cell>
          <cell r="E466">
            <v>0</v>
          </cell>
          <cell r="F466">
            <v>0</v>
          </cell>
          <cell r="G466">
            <v>0</v>
          </cell>
          <cell r="H466">
            <v>0</v>
          </cell>
          <cell r="I466">
            <v>0</v>
          </cell>
          <cell r="K466" t="str">
            <v>ZTE</v>
          </cell>
          <cell r="L466">
            <v>0</v>
          </cell>
          <cell r="M466">
            <v>0</v>
          </cell>
          <cell r="N466">
            <v>0</v>
          </cell>
          <cell r="O466">
            <v>0</v>
          </cell>
          <cell r="P466">
            <v>0</v>
          </cell>
          <cell r="Q466">
            <v>0</v>
          </cell>
          <cell r="R466">
            <v>0</v>
          </cell>
        </row>
        <row r="467">
          <cell r="B467" t="str">
            <v>Other</v>
          </cell>
          <cell r="C467">
            <v>0</v>
          </cell>
          <cell r="D467">
            <v>0</v>
          </cell>
          <cell r="E467">
            <v>0.2</v>
          </cell>
          <cell r="F467">
            <v>0</v>
          </cell>
          <cell r="G467">
            <v>0</v>
          </cell>
          <cell r="H467">
            <v>0</v>
          </cell>
          <cell r="I467">
            <v>0.2</v>
          </cell>
          <cell r="K467" t="str">
            <v>Other</v>
          </cell>
          <cell r="L467">
            <v>2</v>
          </cell>
          <cell r="M467">
            <v>0</v>
          </cell>
          <cell r="N467">
            <v>0</v>
          </cell>
          <cell r="O467">
            <v>0</v>
          </cell>
          <cell r="P467">
            <v>0</v>
          </cell>
          <cell r="Q467">
            <v>0</v>
          </cell>
          <cell r="R467">
            <v>2</v>
          </cell>
        </row>
        <row r="468">
          <cell r="B468" t="str">
            <v>Total</v>
          </cell>
          <cell r="C468">
            <v>105.29999999999998</v>
          </cell>
          <cell r="D468">
            <v>74.5</v>
          </cell>
          <cell r="E468">
            <v>45.000000000000007</v>
          </cell>
          <cell r="F468">
            <v>0</v>
          </cell>
          <cell r="G468">
            <v>105</v>
          </cell>
          <cell r="H468">
            <v>201</v>
          </cell>
          <cell r="I468">
            <v>530.80000000000007</v>
          </cell>
          <cell r="K468" t="str">
            <v>Total</v>
          </cell>
          <cell r="L468">
            <v>303</v>
          </cell>
          <cell r="M468">
            <v>1490</v>
          </cell>
          <cell r="N468">
            <v>980</v>
          </cell>
          <cell r="O468">
            <v>0</v>
          </cell>
          <cell r="P468">
            <v>4701</v>
          </cell>
          <cell r="Q468">
            <v>1443</v>
          </cell>
          <cell r="R468">
            <v>8917</v>
          </cell>
        </row>
        <row r="472">
          <cell r="B472" t="str">
            <v>Vendor</v>
          </cell>
          <cell r="C472" t="str">
            <v>Core IP/MPLS</v>
          </cell>
          <cell r="D472" t="str">
            <v xml:space="preserve">Edge IP/MPLS </v>
          </cell>
          <cell r="E472" t="str">
            <v>Subscriber Service Router</v>
          </cell>
          <cell r="F472" t="str">
            <v>BRAS</v>
          </cell>
          <cell r="G472" t="str">
            <v>IP/Ethernet</v>
          </cell>
          <cell r="H472" t="str">
            <v>ATM/MPLS</v>
          </cell>
          <cell r="I472" t="str">
            <v>Total IPS</v>
          </cell>
          <cell r="K472" t="str">
            <v>Vendor</v>
          </cell>
          <cell r="L472" t="str">
            <v>Core IP/MPLS</v>
          </cell>
          <cell r="M472" t="str">
            <v>Edge IP/MPLS</v>
          </cell>
          <cell r="N472" t="str">
            <v>Subscriber Service Router</v>
          </cell>
          <cell r="O472" t="str">
            <v>BRAS</v>
          </cell>
          <cell r="P472" t="str">
            <v>IP/Ethernet</v>
          </cell>
          <cell r="Q472" t="str">
            <v>ATM/MPLS</v>
          </cell>
          <cell r="R472" t="str">
            <v>Total IPS</v>
          </cell>
        </row>
        <row r="473">
          <cell r="B473" t="str">
            <v>Alaxala Networks</v>
          </cell>
          <cell r="I473">
            <v>0</v>
          </cell>
          <cell r="K473" t="str">
            <v>Alaxala Networks</v>
          </cell>
          <cell r="R473">
            <v>0</v>
          </cell>
        </row>
        <row r="474">
          <cell r="B474" t="str">
            <v>Alcatel-Lucent</v>
          </cell>
          <cell r="C474">
            <v>0</v>
          </cell>
          <cell r="D474">
            <v>2</v>
          </cell>
          <cell r="E474">
            <v>0</v>
          </cell>
          <cell r="F474">
            <v>0</v>
          </cell>
          <cell r="G474">
            <v>4</v>
          </cell>
          <cell r="H474">
            <v>73</v>
          </cell>
          <cell r="I474">
            <v>79</v>
          </cell>
          <cell r="K474" t="str">
            <v>Alcatel-Lucent</v>
          </cell>
          <cell r="L474">
            <v>0</v>
          </cell>
          <cell r="M474">
            <v>16</v>
          </cell>
          <cell r="N474">
            <v>0</v>
          </cell>
          <cell r="O474">
            <v>0</v>
          </cell>
          <cell r="P474">
            <v>152</v>
          </cell>
          <cell r="Q474">
            <v>530</v>
          </cell>
          <cell r="R474">
            <v>698</v>
          </cell>
        </row>
        <row r="475">
          <cell r="B475" t="str">
            <v>Atrica</v>
          </cell>
          <cell r="I475">
            <v>0</v>
          </cell>
          <cell r="K475" t="str">
            <v>Atrica</v>
          </cell>
          <cell r="R475">
            <v>0</v>
          </cell>
        </row>
        <row r="476">
          <cell r="B476" t="str">
            <v>Avici</v>
          </cell>
          <cell r="C476">
            <v>0.6</v>
          </cell>
          <cell r="D476">
            <v>0</v>
          </cell>
          <cell r="E476">
            <v>0</v>
          </cell>
          <cell r="F476">
            <v>0</v>
          </cell>
          <cell r="G476">
            <v>0</v>
          </cell>
          <cell r="H476">
            <v>0</v>
          </cell>
          <cell r="I476">
            <v>0.6</v>
          </cell>
          <cell r="K476" t="str">
            <v>Avici</v>
          </cell>
          <cell r="L476">
            <v>1</v>
          </cell>
          <cell r="M476">
            <v>0</v>
          </cell>
          <cell r="N476">
            <v>0</v>
          </cell>
          <cell r="O476">
            <v>0</v>
          </cell>
          <cell r="P476">
            <v>0</v>
          </cell>
          <cell r="Q476">
            <v>0</v>
          </cell>
          <cell r="R476">
            <v>1</v>
          </cell>
        </row>
        <row r="477">
          <cell r="B477" t="str">
            <v>Brocade</v>
          </cell>
          <cell r="C477">
            <v>0</v>
          </cell>
          <cell r="D477">
            <v>0</v>
          </cell>
          <cell r="E477">
            <v>0</v>
          </cell>
          <cell r="F477">
            <v>0</v>
          </cell>
          <cell r="G477">
            <v>0.7</v>
          </cell>
          <cell r="H477">
            <v>0</v>
          </cell>
          <cell r="I477">
            <v>0.7</v>
          </cell>
          <cell r="K477" t="str">
            <v>Brocade</v>
          </cell>
          <cell r="L477">
            <v>0</v>
          </cell>
          <cell r="M477">
            <v>0</v>
          </cell>
          <cell r="N477">
            <v>0</v>
          </cell>
          <cell r="O477">
            <v>0</v>
          </cell>
          <cell r="P477">
            <v>26</v>
          </cell>
          <cell r="Q477">
            <v>0</v>
          </cell>
          <cell r="R477">
            <v>26</v>
          </cell>
        </row>
        <row r="478">
          <cell r="B478" t="str">
            <v>Caspian</v>
          </cell>
          <cell r="C478">
            <v>0</v>
          </cell>
          <cell r="D478">
            <v>0</v>
          </cell>
          <cell r="E478">
            <v>0</v>
          </cell>
          <cell r="F478">
            <v>0</v>
          </cell>
          <cell r="G478">
            <v>0</v>
          </cell>
          <cell r="H478">
            <v>0</v>
          </cell>
          <cell r="I478">
            <v>0</v>
          </cell>
          <cell r="K478" t="str">
            <v>Caspian</v>
          </cell>
          <cell r="L478">
            <v>0</v>
          </cell>
          <cell r="M478">
            <v>0</v>
          </cell>
          <cell r="N478">
            <v>0</v>
          </cell>
          <cell r="O478">
            <v>0</v>
          </cell>
          <cell r="P478">
            <v>0</v>
          </cell>
          <cell r="Q478">
            <v>0</v>
          </cell>
          <cell r="R478">
            <v>0</v>
          </cell>
        </row>
        <row r="479">
          <cell r="B479" t="str">
            <v>Chiaro</v>
          </cell>
          <cell r="C479">
            <v>0</v>
          </cell>
          <cell r="D479">
            <v>0</v>
          </cell>
          <cell r="E479">
            <v>0</v>
          </cell>
          <cell r="F479">
            <v>0</v>
          </cell>
          <cell r="G479">
            <v>0</v>
          </cell>
          <cell r="H479">
            <v>0</v>
          </cell>
          <cell r="I479">
            <v>0</v>
          </cell>
          <cell r="K479" t="str">
            <v>Chiaro</v>
          </cell>
          <cell r="L479">
            <v>0</v>
          </cell>
          <cell r="M479">
            <v>0</v>
          </cell>
          <cell r="N479">
            <v>0</v>
          </cell>
          <cell r="O479">
            <v>0</v>
          </cell>
          <cell r="P479">
            <v>0</v>
          </cell>
          <cell r="Q479">
            <v>0</v>
          </cell>
          <cell r="R479">
            <v>0</v>
          </cell>
        </row>
        <row r="480">
          <cell r="B480" t="str">
            <v>Ciena</v>
          </cell>
          <cell r="C480">
            <v>0</v>
          </cell>
          <cell r="D480">
            <v>0</v>
          </cell>
          <cell r="E480">
            <v>0</v>
          </cell>
          <cell r="F480">
            <v>0</v>
          </cell>
          <cell r="G480">
            <v>0</v>
          </cell>
          <cell r="H480">
            <v>1</v>
          </cell>
          <cell r="I480">
            <v>1</v>
          </cell>
          <cell r="K480" t="str">
            <v>Ciena</v>
          </cell>
          <cell r="L480">
            <v>0</v>
          </cell>
          <cell r="M480">
            <v>0</v>
          </cell>
          <cell r="N480">
            <v>0</v>
          </cell>
          <cell r="O480">
            <v>0</v>
          </cell>
          <cell r="P480">
            <v>0</v>
          </cell>
          <cell r="Q480">
            <v>11</v>
          </cell>
          <cell r="R480">
            <v>11</v>
          </cell>
        </row>
        <row r="481">
          <cell r="B481" t="str">
            <v>Cisco</v>
          </cell>
          <cell r="C481">
            <v>88.7</v>
          </cell>
          <cell r="D481">
            <v>74.599999999999994</v>
          </cell>
          <cell r="E481">
            <v>26.6</v>
          </cell>
          <cell r="F481">
            <v>0</v>
          </cell>
          <cell r="G481">
            <v>91</v>
          </cell>
          <cell r="H481">
            <v>27.2</v>
          </cell>
          <cell r="I481">
            <v>308.09999999999997</v>
          </cell>
          <cell r="K481" t="str">
            <v>Cisco</v>
          </cell>
          <cell r="L481">
            <v>265</v>
          </cell>
          <cell r="M481">
            <v>2628</v>
          </cell>
          <cell r="N481">
            <v>915</v>
          </cell>
          <cell r="O481">
            <v>0</v>
          </cell>
          <cell r="P481">
            <v>3080</v>
          </cell>
          <cell r="Q481">
            <v>191</v>
          </cell>
          <cell r="R481">
            <v>7079</v>
          </cell>
        </row>
        <row r="482">
          <cell r="B482" t="str">
            <v>Cosine</v>
          </cell>
          <cell r="C482">
            <v>0</v>
          </cell>
          <cell r="D482">
            <v>0</v>
          </cell>
          <cell r="E482">
            <v>1.5</v>
          </cell>
          <cell r="F482">
            <v>0</v>
          </cell>
          <cell r="G482">
            <v>0</v>
          </cell>
          <cell r="H482">
            <v>0</v>
          </cell>
          <cell r="I482">
            <v>1.5</v>
          </cell>
          <cell r="K482" t="str">
            <v>Cosine</v>
          </cell>
          <cell r="L482">
            <v>0</v>
          </cell>
          <cell r="M482">
            <v>0</v>
          </cell>
          <cell r="N482">
            <v>7</v>
          </cell>
          <cell r="O482">
            <v>0</v>
          </cell>
          <cell r="P482">
            <v>0</v>
          </cell>
          <cell r="Q482">
            <v>0</v>
          </cell>
          <cell r="R482">
            <v>7</v>
          </cell>
        </row>
        <row r="483">
          <cell r="B483" t="str">
            <v>ECI Telecom</v>
          </cell>
          <cell r="C483">
            <v>0</v>
          </cell>
          <cell r="D483">
            <v>0</v>
          </cell>
          <cell r="E483">
            <v>0</v>
          </cell>
          <cell r="F483">
            <v>0</v>
          </cell>
          <cell r="G483">
            <v>0</v>
          </cell>
          <cell r="H483">
            <v>0</v>
          </cell>
          <cell r="I483">
            <v>0</v>
          </cell>
          <cell r="K483" t="str">
            <v>ECI Telecom</v>
          </cell>
          <cell r="L483">
            <v>0</v>
          </cell>
          <cell r="M483">
            <v>0</v>
          </cell>
          <cell r="N483">
            <v>0</v>
          </cell>
          <cell r="O483">
            <v>0</v>
          </cell>
          <cell r="P483">
            <v>0</v>
          </cell>
          <cell r="Q483">
            <v>0</v>
          </cell>
          <cell r="R483">
            <v>0</v>
          </cell>
        </row>
        <row r="484">
          <cell r="B484" t="str">
            <v>Equipe</v>
          </cell>
          <cell r="C484">
            <v>0</v>
          </cell>
          <cell r="D484">
            <v>0</v>
          </cell>
          <cell r="E484">
            <v>0</v>
          </cell>
          <cell r="F484">
            <v>0</v>
          </cell>
          <cell r="G484">
            <v>0</v>
          </cell>
          <cell r="H484">
            <v>0</v>
          </cell>
          <cell r="I484">
            <v>0</v>
          </cell>
          <cell r="K484" t="str">
            <v>Equipe</v>
          </cell>
          <cell r="L484">
            <v>0</v>
          </cell>
          <cell r="M484">
            <v>0</v>
          </cell>
          <cell r="N484">
            <v>0</v>
          </cell>
          <cell r="O484">
            <v>0</v>
          </cell>
          <cell r="P484">
            <v>0</v>
          </cell>
          <cell r="Q484">
            <v>0</v>
          </cell>
          <cell r="R484">
            <v>0</v>
          </cell>
        </row>
        <row r="485">
          <cell r="B485" t="str">
            <v>Ericsson</v>
          </cell>
          <cell r="C485">
            <v>0</v>
          </cell>
          <cell r="D485">
            <v>0</v>
          </cell>
          <cell r="E485">
            <v>10</v>
          </cell>
          <cell r="F485">
            <v>0</v>
          </cell>
          <cell r="G485">
            <v>0</v>
          </cell>
          <cell r="H485">
            <v>40</v>
          </cell>
          <cell r="I485">
            <v>50</v>
          </cell>
          <cell r="K485" t="str">
            <v>Ericsson</v>
          </cell>
          <cell r="L485">
            <v>0</v>
          </cell>
          <cell r="M485">
            <v>0</v>
          </cell>
          <cell r="N485">
            <v>93</v>
          </cell>
          <cell r="O485">
            <v>0</v>
          </cell>
          <cell r="P485">
            <v>0</v>
          </cell>
          <cell r="Q485">
            <v>204</v>
          </cell>
          <cell r="R485">
            <v>297</v>
          </cell>
        </row>
        <row r="486">
          <cell r="B486" t="str">
            <v>Extreme</v>
          </cell>
          <cell r="C486">
            <v>0</v>
          </cell>
          <cell r="D486">
            <v>0</v>
          </cell>
          <cell r="E486">
            <v>0</v>
          </cell>
          <cell r="F486">
            <v>0</v>
          </cell>
          <cell r="G486">
            <v>2.4</v>
          </cell>
          <cell r="H486">
            <v>0</v>
          </cell>
          <cell r="I486">
            <v>2.4</v>
          </cell>
          <cell r="K486" t="str">
            <v>Extreme</v>
          </cell>
          <cell r="L486">
            <v>0</v>
          </cell>
          <cell r="M486">
            <v>0</v>
          </cell>
          <cell r="N486">
            <v>0</v>
          </cell>
          <cell r="O486">
            <v>0</v>
          </cell>
          <cell r="P486">
            <v>95</v>
          </cell>
          <cell r="Q486">
            <v>0</v>
          </cell>
          <cell r="R486">
            <v>95</v>
          </cell>
        </row>
        <row r="487">
          <cell r="B487" t="str">
            <v>Force10</v>
          </cell>
          <cell r="C487">
            <v>0</v>
          </cell>
          <cell r="D487">
            <v>0</v>
          </cell>
          <cell r="E487">
            <v>0</v>
          </cell>
          <cell r="F487">
            <v>0</v>
          </cell>
          <cell r="G487">
            <v>0.4</v>
          </cell>
          <cell r="H487">
            <v>0</v>
          </cell>
          <cell r="I487">
            <v>0.4</v>
          </cell>
          <cell r="K487" t="str">
            <v>Force10</v>
          </cell>
          <cell r="L487">
            <v>0</v>
          </cell>
          <cell r="M487">
            <v>0</v>
          </cell>
          <cell r="N487">
            <v>0</v>
          </cell>
          <cell r="O487">
            <v>0</v>
          </cell>
          <cell r="P487">
            <v>4</v>
          </cell>
          <cell r="Q487">
            <v>0</v>
          </cell>
          <cell r="R487">
            <v>4</v>
          </cell>
        </row>
        <row r="488">
          <cell r="B488" t="str">
            <v>Fujitsu</v>
          </cell>
          <cell r="C488">
            <v>0</v>
          </cell>
          <cell r="D488">
            <v>0</v>
          </cell>
          <cell r="E488">
            <v>0</v>
          </cell>
          <cell r="F488">
            <v>0</v>
          </cell>
          <cell r="G488">
            <v>0</v>
          </cell>
          <cell r="H488">
            <v>0</v>
          </cell>
          <cell r="I488">
            <v>0</v>
          </cell>
          <cell r="K488" t="str">
            <v>Fujitsu</v>
          </cell>
          <cell r="L488">
            <v>0</v>
          </cell>
          <cell r="M488">
            <v>0</v>
          </cell>
          <cell r="N488">
            <v>0</v>
          </cell>
          <cell r="O488">
            <v>0</v>
          </cell>
          <cell r="P488">
            <v>0</v>
          </cell>
          <cell r="Q488">
            <v>0</v>
          </cell>
          <cell r="R488">
            <v>0</v>
          </cell>
        </row>
        <row r="489">
          <cell r="B489" t="str">
            <v>Hammerhead Systems</v>
          </cell>
          <cell r="C489">
            <v>0</v>
          </cell>
          <cell r="D489">
            <v>0</v>
          </cell>
          <cell r="E489">
            <v>0</v>
          </cell>
          <cell r="F489">
            <v>0</v>
          </cell>
          <cell r="G489">
            <v>0</v>
          </cell>
          <cell r="H489">
            <v>0</v>
          </cell>
          <cell r="I489">
            <v>0</v>
          </cell>
          <cell r="K489" t="str">
            <v>Hammerhead Systems</v>
          </cell>
          <cell r="L489">
            <v>0</v>
          </cell>
          <cell r="M489">
            <v>0</v>
          </cell>
          <cell r="N489">
            <v>0</v>
          </cell>
          <cell r="O489">
            <v>0</v>
          </cell>
          <cell r="P489">
            <v>0</v>
          </cell>
          <cell r="Q489">
            <v>0</v>
          </cell>
          <cell r="R489">
            <v>0</v>
          </cell>
        </row>
        <row r="490">
          <cell r="B490" t="str">
            <v>Hitachi</v>
          </cell>
          <cell r="C490">
            <v>0</v>
          </cell>
          <cell r="D490">
            <v>0</v>
          </cell>
          <cell r="E490">
            <v>0</v>
          </cell>
          <cell r="F490">
            <v>0</v>
          </cell>
          <cell r="G490">
            <v>0</v>
          </cell>
          <cell r="H490">
            <v>0</v>
          </cell>
          <cell r="I490">
            <v>0</v>
          </cell>
          <cell r="K490" t="str">
            <v>Hitachi</v>
          </cell>
          <cell r="L490">
            <v>0</v>
          </cell>
          <cell r="M490">
            <v>0</v>
          </cell>
          <cell r="N490">
            <v>0</v>
          </cell>
          <cell r="O490">
            <v>0</v>
          </cell>
          <cell r="P490">
            <v>0</v>
          </cell>
          <cell r="Q490">
            <v>0</v>
          </cell>
          <cell r="R490">
            <v>0</v>
          </cell>
        </row>
        <row r="491">
          <cell r="B491" t="str">
            <v>Hitachi Cable</v>
          </cell>
          <cell r="C491">
            <v>0</v>
          </cell>
          <cell r="D491">
            <v>0</v>
          </cell>
          <cell r="E491">
            <v>0</v>
          </cell>
          <cell r="F491">
            <v>0</v>
          </cell>
          <cell r="G491">
            <v>0</v>
          </cell>
          <cell r="H491">
            <v>0</v>
          </cell>
          <cell r="I491">
            <v>0</v>
          </cell>
          <cell r="K491" t="str">
            <v>Hitachi Cable</v>
          </cell>
          <cell r="L491">
            <v>0</v>
          </cell>
          <cell r="M491">
            <v>0</v>
          </cell>
          <cell r="N491">
            <v>0</v>
          </cell>
          <cell r="O491">
            <v>0</v>
          </cell>
          <cell r="P491">
            <v>0</v>
          </cell>
          <cell r="Q491">
            <v>0</v>
          </cell>
          <cell r="R491">
            <v>0</v>
          </cell>
        </row>
        <row r="492">
          <cell r="B492" t="str">
            <v>Huawei</v>
          </cell>
          <cell r="C492">
            <v>0</v>
          </cell>
          <cell r="D492">
            <v>1</v>
          </cell>
          <cell r="E492">
            <v>0</v>
          </cell>
          <cell r="F492">
            <v>0</v>
          </cell>
          <cell r="G492">
            <v>0</v>
          </cell>
          <cell r="H492">
            <v>0</v>
          </cell>
          <cell r="I492">
            <v>1</v>
          </cell>
          <cell r="K492" t="str">
            <v>Huawei</v>
          </cell>
          <cell r="L492">
            <v>0</v>
          </cell>
          <cell r="M492">
            <v>22</v>
          </cell>
          <cell r="N492">
            <v>0</v>
          </cell>
          <cell r="O492">
            <v>0</v>
          </cell>
          <cell r="P492">
            <v>0</v>
          </cell>
          <cell r="Q492">
            <v>0</v>
          </cell>
          <cell r="R492">
            <v>22</v>
          </cell>
        </row>
        <row r="493">
          <cell r="B493" t="str">
            <v>Hyperchip</v>
          </cell>
          <cell r="C493">
            <v>0</v>
          </cell>
          <cell r="D493">
            <v>0</v>
          </cell>
          <cell r="E493">
            <v>0</v>
          </cell>
          <cell r="F493">
            <v>0</v>
          </cell>
          <cell r="G493">
            <v>0</v>
          </cell>
          <cell r="H493">
            <v>0</v>
          </cell>
          <cell r="I493">
            <v>0</v>
          </cell>
          <cell r="K493" t="str">
            <v>Hyperchip</v>
          </cell>
          <cell r="L493">
            <v>0</v>
          </cell>
          <cell r="M493">
            <v>0</v>
          </cell>
          <cell r="N493">
            <v>0</v>
          </cell>
          <cell r="O493">
            <v>0</v>
          </cell>
          <cell r="P493">
            <v>0</v>
          </cell>
          <cell r="Q493">
            <v>0</v>
          </cell>
          <cell r="R493">
            <v>0</v>
          </cell>
        </row>
        <row r="494">
          <cell r="B494" t="str">
            <v>Juniper</v>
          </cell>
          <cell r="C494">
            <v>26.1</v>
          </cell>
          <cell r="D494">
            <v>13.4</v>
          </cell>
          <cell r="E494">
            <v>13.5</v>
          </cell>
          <cell r="F494">
            <v>0</v>
          </cell>
          <cell r="G494">
            <v>0</v>
          </cell>
          <cell r="H494">
            <v>0</v>
          </cell>
          <cell r="I494">
            <v>53</v>
          </cell>
          <cell r="K494" t="str">
            <v>Juniper</v>
          </cell>
          <cell r="L494">
            <v>85</v>
          </cell>
          <cell r="M494">
            <v>133</v>
          </cell>
          <cell r="N494">
            <v>123</v>
          </cell>
          <cell r="O494">
            <v>0</v>
          </cell>
          <cell r="P494">
            <v>0</v>
          </cell>
          <cell r="Q494">
            <v>0</v>
          </cell>
          <cell r="R494">
            <v>341</v>
          </cell>
        </row>
        <row r="495">
          <cell r="B495" t="str">
            <v>Laurel Networks</v>
          </cell>
          <cell r="C495">
            <v>0</v>
          </cell>
          <cell r="D495">
            <v>0</v>
          </cell>
          <cell r="E495">
            <v>0</v>
          </cell>
          <cell r="F495">
            <v>0</v>
          </cell>
          <cell r="G495">
            <v>0</v>
          </cell>
          <cell r="H495">
            <v>0</v>
          </cell>
          <cell r="I495">
            <v>0</v>
          </cell>
          <cell r="K495" t="str">
            <v>Laurel Networks</v>
          </cell>
          <cell r="L495">
            <v>0</v>
          </cell>
          <cell r="M495">
            <v>0</v>
          </cell>
          <cell r="N495">
            <v>0</v>
          </cell>
          <cell r="O495">
            <v>0</v>
          </cell>
          <cell r="P495">
            <v>0</v>
          </cell>
          <cell r="Q495">
            <v>0</v>
          </cell>
          <cell r="R495">
            <v>0</v>
          </cell>
        </row>
        <row r="496">
          <cell r="B496" t="str">
            <v>Lucent</v>
          </cell>
          <cell r="C496">
            <v>0</v>
          </cell>
          <cell r="D496">
            <v>0</v>
          </cell>
          <cell r="E496">
            <v>0</v>
          </cell>
          <cell r="F496">
            <v>0</v>
          </cell>
          <cell r="G496">
            <v>0</v>
          </cell>
          <cell r="H496">
            <v>0</v>
          </cell>
          <cell r="I496">
            <v>0</v>
          </cell>
          <cell r="K496" t="str">
            <v>Lucent</v>
          </cell>
          <cell r="L496">
            <v>0</v>
          </cell>
          <cell r="M496">
            <v>0</v>
          </cell>
          <cell r="N496">
            <v>0</v>
          </cell>
          <cell r="O496">
            <v>0</v>
          </cell>
          <cell r="P496">
            <v>0</v>
          </cell>
          <cell r="Q496">
            <v>0</v>
          </cell>
          <cell r="R496">
            <v>0</v>
          </cell>
        </row>
        <row r="497">
          <cell r="B497" t="str">
            <v>NEC</v>
          </cell>
          <cell r="C497">
            <v>0</v>
          </cell>
          <cell r="D497">
            <v>0</v>
          </cell>
          <cell r="E497">
            <v>0</v>
          </cell>
          <cell r="F497">
            <v>0</v>
          </cell>
          <cell r="G497">
            <v>0</v>
          </cell>
          <cell r="H497">
            <v>0</v>
          </cell>
          <cell r="I497">
            <v>0</v>
          </cell>
          <cell r="K497" t="str">
            <v>NEC</v>
          </cell>
          <cell r="L497">
            <v>0</v>
          </cell>
          <cell r="M497">
            <v>0</v>
          </cell>
          <cell r="N497">
            <v>0</v>
          </cell>
          <cell r="O497">
            <v>0</v>
          </cell>
          <cell r="P497">
            <v>0</v>
          </cell>
          <cell r="Q497">
            <v>0</v>
          </cell>
          <cell r="R497">
            <v>0</v>
          </cell>
        </row>
        <row r="498">
          <cell r="B498" t="str">
            <v>Nokia Siemens Networks</v>
          </cell>
          <cell r="C498">
            <v>0</v>
          </cell>
          <cell r="D498">
            <v>0</v>
          </cell>
          <cell r="E498">
            <v>0</v>
          </cell>
          <cell r="F498">
            <v>0</v>
          </cell>
          <cell r="G498">
            <v>0</v>
          </cell>
          <cell r="H498">
            <v>0</v>
          </cell>
          <cell r="I498">
            <v>0</v>
          </cell>
          <cell r="K498" t="str">
            <v>Nokia Siemens Networks</v>
          </cell>
          <cell r="L498">
            <v>0</v>
          </cell>
          <cell r="M498">
            <v>0</v>
          </cell>
          <cell r="N498">
            <v>0</v>
          </cell>
          <cell r="O498">
            <v>0</v>
          </cell>
          <cell r="P498">
            <v>0</v>
          </cell>
          <cell r="Q498">
            <v>0</v>
          </cell>
          <cell r="R498">
            <v>0</v>
          </cell>
        </row>
        <row r="499">
          <cell r="B499" t="str">
            <v>Nortel</v>
          </cell>
          <cell r="C499">
            <v>0</v>
          </cell>
          <cell r="D499">
            <v>0</v>
          </cell>
          <cell r="E499">
            <v>2.7</v>
          </cell>
          <cell r="F499">
            <v>0</v>
          </cell>
          <cell r="G499">
            <v>5</v>
          </cell>
          <cell r="H499">
            <v>85.5</v>
          </cell>
          <cell r="I499">
            <v>93.2</v>
          </cell>
          <cell r="K499" t="str">
            <v>Nortel</v>
          </cell>
          <cell r="L499">
            <v>0</v>
          </cell>
          <cell r="M499">
            <v>0</v>
          </cell>
          <cell r="N499">
            <v>15</v>
          </cell>
          <cell r="O499">
            <v>0</v>
          </cell>
          <cell r="P499">
            <v>176</v>
          </cell>
          <cell r="Q499">
            <v>301</v>
          </cell>
          <cell r="R499">
            <v>492</v>
          </cell>
        </row>
        <row r="500">
          <cell r="B500" t="str">
            <v>Procket</v>
          </cell>
          <cell r="C500">
            <v>0</v>
          </cell>
          <cell r="D500">
            <v>0</v>
          </cell>
          <cell r="E500">
            <v>0</v>
          </cell>
          <cell r="F500">
            <v>0</v>
          </cell>
          <cell r="G500">
            <v>0</v>
          </cell>
          <cell r="H500">
            <v>0</v>
          </cell>
          <cell r="I500">
            <v>0</v>
          </cell>
          <cell r="K500" t="str">
            <v>Procket</v>
          </cell>
          <cell r="L500">
            <v>0</v>
          </cell>
          <cell r="M500">
            <v>0</v>
          </cell>
          <cell r="N500">
            <v>0</v>
          </cell>
          <cell r="O500">
            <v>0</v>
          </cell>
          <cell r="P500">
            <v>0</v>
          </cell>
          <cell r="Q500">
            <v>0</v>
          </cell>
          <cell r="R500">
            <v>0</v>
          </cell>
        </row>
        <row r="501">
          <cell r="B501" t="str">
            <v>Quarry</v>
          </cell>
          <cell r="C501">
            <v>0</v>
          </cell>
          <cell r="D501">
            <v>0</v>
          </cell>
          <cell r="E501">
            <v>0</v>
          </cell>
          <cell r="F501">
            <v>0</v>
          </cell>
          <cell r="G501">
            <v>0</v>
          </cell>
          <cell r="H501">
            <v>0</v>
          </cell>
          <cell r="I501">
            <v>0</v>
          </cell>
          <cell r="K501" t="str">
            <v>Quarry</v>
          </cell>
          <cell r="L501">
            <v>0</v>
          </cell>
          <cell r="M501">
            <v>0</v>
          </cell>
          <cell r="N501">
            <v>0</v>
          </cell>
          <cell r="O501">
            <v>0</v>
          </cell>
          <cell r="P501">
            <v>0</v>
          </cell>
          <cell r="Q501">
            <v>0</v>
          </cell>
          <cell r="R501">
            <v>0</v>
          </cell>
        </row>
        <row r="502">
          <cell r="B502" t="str">
            <v>Redback</v>
          </cell>
          <cell r="C502">
            <v>0</v>
          </cell>
          <cell r="D502">
            <v>0</v>
          </cell>
          <cell r="E502">
            <v>0</v>
          </cell>
          <cell r="F502">
            <v>0</v>
          </cell>
          <cell r="G502">
            <v>0</v>
          </cell>
          <cell r="H502">
            <v>0</v>
          </cell>
          <cell r="I502">
            <v>0</v>
          </cell>
          <cell r="K502" t="str">
            <v>Redback</v>
          </cell>
          <cell r="L502">
            <v>0</v>
          </cell>
          <cell r="M502">
            <v>0</v>
          </cell>
          <cell r="N502">
            <v>0</v>
          </cell>
          <cell r="O502">
            <v>0</v>
          </cell>
          <cell r="P502">
            <v>0</v>
          </cell>
          <cell r="Q502">
            <v>0</v>
          </cell>
          <cell r="R502">
            <v>0</v>
          </cell>
        </row>
        <row r="503">
          <cell r="B503" t="str">
            <v>Riverstone</v>
          </cell>
          <cell r="C503">
            <v>0</v>
          </cell>
          <cell r="D503">
            <v>0</v>
          </cell>
          <cell r="E503">
            <v>0</v>
          </cell>
          <cell r="F503">
            <v>0</v>
          </cell>
          <cell r="G503">
            <v>0</v>
          </cell>
          <cell r="H503">
            <v>0</v>
          </cell>
          <cell r="I503">
            <v>0</v>
          </cell>
          <cell r="K503" t="str">
            <v>Riverstone</v>
          </cell>
          <cell r="L503">
            <v>0</v>
          </cell>
          <cell r="M503">
            <v>0</v>
          </cell>
          <cell r="N503">
            <v>0</v>
          </cell>
          <cell r="O503">
            <v>0</v>
          </cell>
          <cell r="P503">
            <v>0</v>
          </cell>
          <cell r="Q503">
            <v>0</v>
          </cell>
          <cell r="R503">
            <v>0</v>
          </cell>
        </row>
        <row r="504">
          <cell r="B504" t="str">
            <v>Tellabs</v>
          </cell>
          <cell r="C504">
            <v>0</v>
          </cell>
          <cell r="D504">
            <v>0</v>
          </cell>
          <cell r="E504">
            <v>0</v>
          </cell>
          <cell r="F504">
            <v>0</v>
          </cell>
          <cell r="G504">
            <v>0</v>
          </cell>
          <cell r="H504">
            <v>0</v>
          </cell>
          <cell r="I504">
            <v>0</v>
          </cell>
          <cell r="K504" t="str">
            <v>Tellabs</v>
          </cell>
          <cell r="L504">
            <v>0</v>
          </cell>
          <cell r="M504">
            <v>0</v>
          </cell>
          <cell r="N504">
            <v>0</v>
          </cell>
          <cell r="O504">
            <v>0</v>
          </cell>
          <cell r="P504">
            <v>0</v>
          </cell>
          <cell r="Q504">
            <v>0</v>
          </cell>
          <cell r="R504">
            <v>0</v>
          </cell>
        </row>
        <row r="505">
          <cell r="B505" t="str">
            <v>ZTE</v>
          </cell>
          <cell r="C505">
            <v>0</v>
          </cell>
          <cell r="D505">
            <v>0</v>
          </cell>
          <cell r="E505">
            <v>0</v>
          </cell>
          <cell r="F505">
            <v>0</v>
          </cell>
          <cell r="G505">
            <v>0</v>
          </cell>
          <cell r="H505">
            <v>0</v>
          </cell>
          <cell r="I505">
            <v>0</v>
          </cell>
          <cell r="K505" t="str">
            <v>ZTE</v>
          </cell>
          <cell r="L505">
            <v>0</v>
          </cell>
          <cell r="M505">
            <v>0</v>
          </cell>
          <cell r="N505">
            <v>0</v>
          </cell>
          <cell r="O505">
            <v>0</v>
          </cell>
          <cell r="P505">
            <v>0</v>
          </cell>
          <cell r="Q505">
            <v>0</v>
          </cell>
          <cell r="R505">
            <v>0</v>
          </cell>
        </row>
        <row r="506">
          <cell r="B506" t="str">
            <v>Other</v>
          </cell>
          <cell r="C506">
            <v>0</v>
          </cell>
          <cell r="D506">
            <v>0</v>
          </cell>
          <cell r="E506">
            <v>0.12</v>
          </cell>
          <cell r="F506">
            <v>0</v>
          </cell>
          <cell r="G506">
            <v>0</v>
          </cell>
          <cell r="H506">
            <v>0</v>
          </cell>
          <cell r="I506">
            <v>0.12</v>
          </cell>
          <cell r="K506" t="str">
            <v>Other</v>
          </cell>
          <cell r="L506">
            <v>0</v>
          </cell>
          <cell r="M506">
            <v>0</v>
          </cell>
          <cell r="N506">
            <v>1</v>
          </cell>
          <cell r="O506">
            <v>0</v>
          </cell>
          <cell r="P506">
            <v>0</v>
          </cell>
          <cell r="Q506">
            <v>0</v>
          </cell>
          <cell r="R506">
            <v>1</v>
          </cell>
        </row>
        <row r="507">
          <cell r="B507" t="str">
            <v>Total</v>
          </cell>
          <cell r="C507">
            <v>115.4</v>
          </cell>
          <cell r="D507">
            <v>91</v>
          </cell>
          <cell r="E507">
            <v>54.42</v>
          </cell>
          <cell r="F507">
            <v>0</v>
          </cell>
          <cell r="G507">
            <v>103.50000000000001</v>
          </cell>
          <cell r="H507">
            <v>226.7</v>
          </cell>
          <cell r="I507">
            <v>591.02</v>
          </cell>
          <cell r="K507" t="str">
            <v>Total</v>
          </cell>
          <cell r="L507">
            <v>351</v>
          </cell>
          <cell r="M507">
            <v>2799</v>
          </cell>
          <cell r="N507">
            <v>1154</v>
          </cell>
          <cell r="O507">
            <v>0</v>
          </cell>
          <cell r="P507">
            <v>3533</v>
          </cell>
          <cell r="Q507">
            <v>1237</v>
          </cell>
          <cell r="R507">
            <v>9074</v>
          </cell>
        </row>
        <row r="511">
          <cell r="B511" t="str">
            <v>Vendor</v>
          </cell>
          <cell r="C511" t="str">
            <v>Core IP/MPLS</v>
          </cell>
          <cell r="D511" t="str">
            <v xml:space="preserve">Edge IP/MPLS </v>
          </cell>
          <cell r="E511" t="str">
            <v>Subscriber Service Router</v>
          </cell>
          <cell r="F511" t="str">
            <v>BRAS</v>
          </cell>
          <cell r="G511" t="str">
            <v>IP/Ethernet</v>
          </cell>
          <cell r="H511" t="str">
            <v>ATM/MPLS</v>
          </cell>
          <cell r="I511" t="str">
            <v>Total IPS</v>
          </cell>
          <cell r="K511" t="str">
            <v>Vendor</v>
          </cell>
          <cell r="L511" t="str">
            <v>Core IP/MPLS</v>
          </cell>
          <cell r="M511" t="str">
            <v>Edge IP/MPLS</v>
          </cell>
          <cell r="N511" t="str">
            <v>Subscriber Service Router</v>
          </cell>
          <cell r="O511" t="str">
            <v>BRAS</v>
          </cell>
          <cell r="P511" t="str">
            <v>IP/Ethernet</v>
          </cell>
          <cell r="Q511" t="str">
            <v>ATM/MPLS</v>
          </cell>
          <cell r="R511" t="str">
            <v>Total IPS</v>
          </cell>
        </row>
        <row r="512">
          <cell r="B512" t="str">
            <v>Alaxala Networks</v>
          </cell>
          <cell r="I512">
            <v>0</v>
          </cell>
          <cell r="K512" t="str">
            <v>Alaxala Networks</v>
          </cell>
          <cell r="R512">
            <v>0</v>
          </cell>
        </row>
        <row r="513">
          <cell r="B513" t="str">
            <v>Alcatel-Lucent</v>
          </cell>
          <cell r="C513">
            <v>0</v>
          </cell>
          <cell r="D513">
            <v>3</v>
          </cell>
          <cell r="E513">
            <v>0</v>
          </cell>
          <cell r="F513">
            <v>0</v>
          </cell>
          <cell r="G513">
            <v>4</v>
          </cell>
          <cell r="H513">
            <v>72</v>
          </cell>
          <cell r="I513">
            <v>79</v>
          </cell>
          <cell r="K513" t="str">
            <v>Alcatel-Lucent</v>
          </cell>
          <cell r="L513">
            <v>0</v>
          </cell>
          <cell r="M513">
            <v>35</v>
          </cell>
          <cell r="N513">
            <v>0</v>
          </cell>
          <cell r="O513">
            <v>0</v>
          </cell>
          <cell r="P513">
            <v>177</v>
          </cell>
          <cell r="Q513">
            <v>528</v>
          </cell>
          <cell r="R513">
            <v>740</v>
          </cell>
        </row>
        <row r="514">
          <cell r="B514" t="str">
            <v>Atrica</v>
          </cell>
          <cell r="I514">
            <v>0</v>
          </cell>
          <cell r="K514" t="str">
            <v>Atrica</v>
          </cell>
          <cell r="R514">
            <v>0</v>
          </cell>
        </row>
        <row r="515">
          <cell r="B515" t="str">
            <v>Avici</v>
          </cell>
          <cell r="C515">
            <v>1</v>
          </cell>
          <cell r="D515">
            <v>0</v>
          </cell>
          <cell r="E515">
            <v>0</v>
          </cell>
          <cell r="F515">
            <v>0</v>
          </cell>
          <cell r="G515">
            <v>0</v>
          </cell>
          <cell r="H515">
            <v>0</v>
          </cell>
          <cell r="I515">
            <v>1</v>
          </cell>
          <cell r="K515" t="str">
            <v>Avici</v>
          </cell>
          <cell r="L515">
            <v>1</v>
          </cell>
          <cell r="M515">
            <v>0</v>
          </cell>
          <cell r="N515">
            <v>0</v>
          </cell>
          <cell r="O515">
            <v>0</v>
          </cell>
          <cell r="P515">
            <v>0</v>
          </cell>
          <cell r="Q515">
            <v>0</v>
          </cell>
          <cell r="R515">
            <v>1</v>
          </cell>
        </row>
        <row r="516">
          <cell r="B516" t="str">
            <v>Brocade</v>
          </cell>
          <cell r="C516">
            <v>0</v>
          </cell>
          <cell r="D516">
            <v>0</v>
          </cell>
          <cell r="E516">
            <v>0</v>
          </cell>
          <cell r="F516">
            <v>0</v>
          </cell>
          <cell r="G516">
            <v>1</v>
          </cell>
          <cell r="H516">
            <v>0</v>
          </cell>
          <cell r="I516">
            <v>1</v>
          </cell>
          <cell r="K516" t="str">
            <v>Brocade</v>
          </cell>
          <cell r="L516">
            <v>0</v>
          </cell>
          <cell r="M516">
            <v>0</v>
          </cell>
          <cell r="N516">
            <v>0</v>
          </cell>
          <cell r="O516">
            <v>0</v>
          </cell>
          <cell r="P516">
            <v>27</v>
          </cell>
          <cell r="Q516">
            <v>0</v>
          </cell>
          <cell r="R516">
            <v>27</v>
          </cell>
        </row>
        <row r="517">
          <cell r="B517" t="str">
            <v>Caspian</v>
          </cell>
          <cell r="C517">
            <v>0</v>
          </cell>
          <cell r="D517">
            <v>0</v>
          </cell>
          <cell r="E517">
            <v>0</v>
          </cell>
          <cell r="F517">
            <v>0</v>
          </cell>
          <cell r="G517">
            <v>0</v>
          </cell>
          <cell r="H517">
            <v>0</v>
          </cell>
          <cell r="I517">
            <v>0</v>
          </cell>
          <cell r="K517" t="str">
            <v>Caspian</v>
          </cell>
          <cell r="L517">
            <v>0</v>
          </cell>
          <cell r="M517">
            <v>0</v>
          </cell>
          <cell r="N517">
            <v>0</v>
          </cell>
          <cell r="O517">
            <v>0</v>
          </cell>
          <cell r="P517">
            <v>0</v>
          </cell>
          <cell r="Q517">
            <v>0</v>
          </cell>
          <cell r="R517">
            <v>0</v>
          </cell>
        </row>
        <row r="518">
          <cell r="B518" t="str">
            <v>Chiaro</v>
          </cell>
          <cell r="C518">
            <v>0</v>
          </cell>
          <cell r="D518">
            <v>0</v>
          </cell>
          <cell r="E518">
            <v>0</v>
          </cell>
          <cell r="F518">
            <v>0</v>
          </cell>
          <cell r="G518">
            <v>0</v>
          </cell>
          <cell r="H518">
            <v>0</v>
          </cell>
          <cell r="I518">
            <v>0</v>
          </cell>
          <cell r="K518" t="str">
            <v>Chiaro</v>
          </cell>
          <cell r="L518">
            <v>0</v>
          </cell>
          <cell r="M518">
            <v>0</v>
          </cell>
          <cell r="N518">
            <v>0</v>
          </cell>
          <cell r="O518">
            <v>0</v>
          </cell>
          <cell r="P518">
            <v>0</v>
          </cell>
          <cell r="Q518">
            <v>0</v>
          </cell>
          <cell r="R518">
            <v>0</v>
          </cell>
        </row>
        <row r="519">
          <cell r="B519" t="str">
            <v>Ciena</v>
          </cell>
          <cell r="C519">
            <v>0</v>
          </cell>
          <cell r="D519">
            <v>0</v>
          </cell>
          <cell r="E519">
            <v>0</v>
          </cell>
          <cell r="F519">
            <v>0</v>
          </cell>
          <cell r="G519">
            <v>0</v>
          </cell>
          <cell r="H519">
            <v>1</v>
          </cell>
          <cell r="I519">
            <v>1</v>
          </cell>
          <cell r="K519" t="str">
            <v>Ciena</v>
          </cell>
          <cell r="L519">
            <v>0</v>
          </cell>
          <cell r="M519">
            <v>0</v>
          </cell>
          <cell r="N519">
            <v>0</v>
          </cell>
          <cell r="O519">
            <v>0</v>
          </cell>
          <cell r="P519">
            <v>0</v>
          </cell>
          <cell r="Q519">
            <v>10</v>
          </cell>
          <cell r="R519">
            <v>10</v>
          </cell>
        </row>
        <row r="520">
          <cell r="B520" t="str">
            <v>Cisco</v>
          </cell>
          <cell r="C520">
            <v>76.900000000000006</v>
          </cell>
          <cell r="D520">
            <v>81.3</v>
          </cell>
          <cell r="E520">
            <v>27.3</v>
          </cell>
          <cell r="F520">
            <v>0</v>
          </cell>
          <cell r="G520">
            <v>78</v>
          </cell>
          <cell r="H520">
            <v>27.3</v>
          </cell>
          <cell r="I520">
            <v>290.8</v>
          </cell>
          <cell r="K520" t="str">
            <v>Cisco</v>
          </cell>
          <cell r="L520">
            <v>265</v>
          </cell>
          <cell r="M520">
            <v>2452</v>
          </cell>
          <cell r="N520">
            <v>899</v>
          </cell>
          <cell r="O520">
            <v>0</v>
          </cell>
          <cell r="P520">
            <v>2808</v>
          </cell>
          <cell r="Q520">
            <v>170</v>
          </cell>
          <cell r="R520">
            <v>6594</v>
          </cell>
        </row>
        <row r="521">
          <cell r="B521" t="str">
            <v>Cosine</v>
          </cell>
          <cell r="C521">
            <v>0</v>
          </cell>
          <cell r="D521">
            <v>0</v>
          </cell>
          <cell r="E521">
            <v>0.3</v>
          </cell>
          <cell r="F521">
            <v>0</v>
          </cell>
          <cell r="G521">
            <v>0</v>
          </cell>
          <cell r="H521">
            <v>0</v>
          </cell>
          <cell r="I521">
            <v>0.3</v>
          </cell>
          <cell r="K521" t="str">
            <v>Cosine</v>
          </cell>
          <cell r="L521">
            <v>0</v>
          </cell>
          <cell r="M521">
            <v>0</v>
          </cell>
          <cell r="N521">
            <v>1</v>
          </cell>
          <cell r="O521">
            <v>0</v>
          </cell>
          <cell r="P521">
            <v>0</v>
          </cell>
          <cell r="Q521">
            <v>0</v>
          </cell>
          <cell r="R521">
            <v>1</v>
          </cell>
        </row>
        <row r="522">
          <cell r="B522" t="str">
            <v>ECI Telecom</v>
          </cell>
          <cell r="C522">
            <v>0</v>
          </cell>
          <cell r="D522">
            <v>0</v>
          </cell>
          <cell r="E522">
            <v>0</v>
          </cell>
          <cell r="F522">
            <v>0</v>
          </cell>
          <cell r="G522">
            <v>0</v>
          </cell>
          <cell r="H522">
            <v>0</v>
          </cell>
          <cell r="I522">
            <v>0</v>
          </cell>
          <cell r="K522" t="str">
            <v>ECI Telecom</v>
          </cell>
          <cell r="L522">
            <v>0</v>
          </cell>
          <cell r="M522">
            <v>0</v>
          </cell>
          <cell r="N522">
            <v>0</v>
          </cell>
          <cell r="O522">
            <v>0</v>
          </cell>
          <cell r="P522">
            <v>0</v>
          </cell>
          <cell r="Q522">
            <v>0</v>
          </cell>
          <cell r="R522">
            <v>0</v>
          </cell>
        </row>
        <row r="523">
          <cell r="B523" t="str">
            <v>Equipe</v>
          </cell>
          <cell r="C523">
            <v>0</v>
          </cell>
          <cell r="D523">
            <v>0</v>
          </cell>
          <cell r="E523">
            <v>0</v>
          </cell>
          <cell r="F523">
            <v>0</v>
          </cell>
          <cell r="G523">
            <v>0</v>
          </cell>
          <cell r="H523">
            <v>0</v>
          </cell>
          <cell r="I523">
            <v>0</v>
          </cell>
          <cell r="K523" t="str">
            <v>Equipe</v>
          </cell>
          <cell r="L523">
            <v>0</v>
          </cell>
          <cell r="M523">
            <v>0</v>
          </cell>
          <cell r="N523">
            <v>0</v>
          </cell>
          <cell r="O523">
            <v>0</v>
          </cell>
          <cell r="P523">
            <v>0</v>
          </cell>
          <cell r="Q523">
            <v>0</v>
          </cell>
          <cell r="R523">
            <v>0</v>
          </cell>
        </row>
        <row r="524">
          <cell r="B524" t="str">
            <v>Ericsson</v>
          </cell>
          <cell r="C524">
            <v>0</v>
          </cell>
          <cell r="D524">
            <v>0</v>
          </cell>
          <cell r="E524">
            <v>9</v>
          </cell>
          <cell r="F524">
            <v>0</v>
          </cell>
          <cell r="G524">
            <v>0</v>
          </cell>
          <cell r="H524">
            <v>37</v>
          </cell>
          <cell r="I524">
            <v>46</v>
          </cell>
          <cell r="K524" t="str">
            <v>Ericsson</v>
          </cell>
          <cell r="L524">
            <v>0</v>
          </cell>
          <cell r="M524">
            <v>0</v>
          </cell>
          <cell r="N524">
            <v>57</v>
          </cell>
          <cell r="O524">
            <v>0</v>
          </cell>
          <cell r="P524">
            <v>0</v>
          </cell>
          <cell r="Q524">
            <v>187</v>
          </cell>
          <cell r="R524">
            <v>244</v>
          </cell>
        </row>
        <row r="525">
          <cell r="B525" t="str">
            <v>Extreme</v>
          </cell>
          <cell r="C525">
            <v>0</v>
          </cell>
          <cell r="D525">
            <v>0</v>
          </cell>
          <cell r="E525">
            <v>0</v>
          </cell>
          <cell r="F525">
            <v>0</v>
          </cell>
          <cell r="G525">
            <v>3</v>
          </cell>
          <cell r="H525">
            <v>0</v>
          </cell>
          <cell r="I525">
            <v>3</v>
          </cell>
          <cell r="K525" t="str">
            <v>Extreme</v>
          </cell>
          <cell r="L525">
            <v>0</v>
          </cell>
          <cell r="M525">
            <v>0</v>
          </cell>
          <cell r="N525">
            <v>0</v>
          </cell>
          <cell r="O525">
            <v>0</v>
          </cell>
          <cell r="P525">
            <v>102</v>
          </cell>
          <cell r="Q525">
            <v>0</v>
          </cell>
          <cell r="R525">
            <v>102</v>
          </cell>
        </row>
        <row r="526">
          <cell r="B526" t="str">
            <v>Force10</v>
          </cell>
          <cell r="C526">
            <v>0</v>
          </cell>
          <cell r="D526">
            <v>0</v>
          </cell>
          <cell r="E526">
            <v>0</v>
          </cell>
          <cell r="F526">
            <v>0</v>
          </cell>
          <cell r="G526">
            <v>0.4</v>
          </cell>
          <cell r="H526">
            <v>0</v>
          </cell>
          <cell r="I526">
            <v>0.4</v>
          </cell>
          <cell r="K526" t="str">
            <v>Force10</v>
          </cell>
          <cell r="L526">
            <v>0</v>
          </cell>
          <cell r="M526">
            <v>0</v>
          </cell>
          <cell r="N526">
            <v>0</v>
          </cell>
          <cell r="O526">
            <v>0</v>
          </cell>
          <cell r="P526">
            <v>1</v>
          </cell>
          <cell r="Q526">
            <v>0</v>
          </cell>
          <cell r="R526">
            <v>1</v>
          </cell>
        </row>
        <row r="527">
          <cell r="B527" t="str">
            <v>Fujitsu</v>
          </cell>
          <cell r="C527">
            <v>0</v>
          </cell>
          <cell r="D527">
            <v>0</v>
          </cell>
          <cell r="E527">
            <v>0</v>
          </cell>
          <cell r="F527">
            <v>0</v>
          </cell>
          <cell r="G527">
            <v>0</v>
          </cell>
          <cell r="H527">
            <v>0</v>
          </cell>
          <cell r="I527">
            <v>0</v>
          </cell>
          <cell r="K527" t="str">
            <v>Fujitsu</v>
          </cell>
          <cell r="L527">
            <v>0</v>
          </cell>
          <cell r="M527">
            <v>0</v>
          </cell>
          <cell r="N527">
            <v>0</v>
          </cell>
          <cell r="O527">
            <v>0</v>
          </cell>
          <cell r="P527">
            <v>0</v>
          </cell>
          <cell r="Q527">
            <v>0</v>
          </cell>
          <cell r="R527">
            <v>0</v>
          </cell>
        </row>
        <row r="528">
          <cell r="B528" t="str">
            <v>Hammerhead Systems</v>
          </cell>
          <cell r="C528">
            <v>0</v>
          </cell>
          <cell r="D528">
            <v>0</v>
          </cell>
          <cell r="E528">
            <v>0</v>
          </cell>
          <cell r="F528">
            <v>0</v>
          </cell>
          <cell r="G528">
            <v>0</v>
          </cell>
          <cell r="H528">
            <v>0</v>
          </cell>
          <cell r="I528">
            <v>0</v>
          </cell>
          <cell r="K528" t="str">
            <v>Hammerhead Systems</v>
          </cell>
          <cell r="L528">
            <v>0</v>
          </cell>
          <cell r="M528">
            <v>0</v>
          </cell>
          <cell r="N528">
            <v>0</v>
          </cell>
          <cell r="O528">
            <v>0</v>
          </cell>
          <cell r="P528">
            <v>0</v>
          </cell>
          <cell r="Q528">
            <v>0</v>
          </cell>
          <cell r="R528">
            <v>0</v>
          </cell>
        </row>
        <row r="529">
          <cell r="B529" t="str">
            <v>Hitachi</v>
          </cell>
          <cell r="C529">
            <v>0</v>
          </cell>
          <cell r="D529">
            <v>0</v>
          </cell>
          <cell r="E529">
            <v>0</v>
          </cell>
          <cell r="F529">
            <v>0</v>
          </cell>
          <cell r="G529">
            <v>0</v>
          </cell>
          <cell r="H529">
            <v>0</v>
          </cell>
          <cell r="I529">
            <v>0</v>
          </cell>
          <cell r="K529" t="str">
            <v>Hitachi</v>
          </cell>
          <cell r="L529">
            <v>0</v>
          </cell>
          <cell r="M529">
            <v>0</v>
          </cell>
          <cell r="N529">
            <v>0</v>
          </cell>
          <cell r="O529">
            <v>0</v>
          </cell>
          <cell r="P529">
            <v>0</v>
          </cell>
          <cell r="Q529">
            <v>0</v>
          </cell>
          <cell r="R529">
            <v>0</v>
          </cell>
        </row>
        <row r="530">
          <cell r="B530" t="str">
            <v>Hitachi Cable</v>
          </cell>
          <cell r="C530">
            <v>0</v>
          </cell>
          <cell r="D530">
            <v>0</v>
          </cell>
          <cell r="E530">
            <v>0</v>
          </cell>
          <cell r="F530">
            <v>0</v>
          </cell>
          <cell r="G530">
            <v>0</v>
          </cell>
          <cell r="H530">
            <v>0</v>
          </cell>
          <cell r="I530">
            <v>0</v>
          </cell>
          <cell r="K530" t="str">
            <v>Hitachi Cable</v>
          </cell>
          <cell r="L530">
            <v>0</v>
          </cell>
          <cell r="M530">
            <v>0</v>
          </cell>
          <cell r="N530">
            <v>0</v>
          </cell>
          <cell r="O530">
            <v>0</v>
          </cell>
          <cell r="P530">
            <v>0</v>
          </cell>
          <cell r="Q530">
            <v>0</v>
          </cell>
          <cell r="R530">
            <v>0</v>
          </cell>
        </row>
        <row r="531">
          <cell r="B531" t="str">
            <v>Huawei</v>
          </cell>
          <cell r="C531">
            <v>0</v>
          </cell>
          <cell r="D531">
            <v>2.6</v>
          </cell>
          <cell r="E531">
            <v>0</v>
          </cell>
          <cell r="F531">
            <v>0</v>
          </cell>
          <cell r="G531">
            <v>0</v>
          </cell>
          <cell r="H531">
            <v>0</v>
          </cell>
          <cell r="I531">
            <v>2.6</v>
          </cell>
          <cell r="K531" t="str">
            <v>Huawei</v>
          </cell>
          <cell r="L531">
            <v>0</v>
          </cell>
          <cell r="M531">
            <v>59</v>
          </cell>
          <cell r="N531">
            <v>0</v>
          </cell>
          <cell r="O531">
            <v>0</v>
          </cell>
          <cell r="P531">
            <v>0</v>
          </cell>
          <cell r="Q531">
            <v>0</v>
          </cell>
          <cell r="R531">
            <v>59</v>
          </cell>
        </row>
        <row r="532">
          <cell r="B532" t="str">
            <v>Hyperchip</v>
          </cell>
          <cell r="C532">
            <v>0</v>
          </cell>
          <cell r="D532">
            <v>0</v>
          </cell>
          <cell r="E532">
            <v>0</v>
          </cell>
          <cell r="F532">
            <v>0</v>
          </cell>
          <cell r="G532">
            <v>0</v>
          </cell>
          <cell r="H532">
            <v>0</v>
          </cell>
          <cell r="I532">
            <v>0</v>
          </cell>
          <cell r="K532" t="str">
            <v>Hyperchip</v>
          </cell>
          <cell r="L532">
            <v>0</v>
          </cell>
          <cell r="M532">
            <v>0</v>
          </cell>
          <cell r="N532">
            <v>0</v>
          </cell>
          <cell r="O532">
            <v>0</v>
          </cell>
          <cell r="P532">
            <v>0</v>
          </cell>
          <cell r="Q532">
            <v>0</v>
          </cell>
          <cell r="R532">
            <v>0</v>
          </cell>
        </row>
        <row r="533">
          <cell r="B533" t="str">
            <v>Juniper</v>
          </cell>
          <cell r="C533">
            <v>27.7</v>
          </cell>
          <cell r="D533">
            <v>17.399999999999999</v>
          </cell>
          <cell r="E533">
            <v>13.7</v>
          </cell>
          <cell r="F533">
            <v>0</v>
          </cell>
          <cell r="G533">
            <v>0</v>
          </cell>
          <cell r="H533">
            <v>0</v>
          </cell>
          <cell r="I533">
            <v>58.8</v>
          </cell>
          <cell r="K533" t="str">
            <v>Juniper</v>
          </cell>
          <cell r="L533">
            <v>85</v>
          </cell>
          <cell r="M533">
            <v>193</v>
          </cell>
          <cell r="N533">
            <v>157</v>
          </cell>
          <cell r="O533">
            <v>0</v>
          </cell>
          <cell r="P533">
            <v>0</v>
          </cell>
          <cell r="Q533">
            <v>0</v>
          </cell>
          <cell r="R533">
            <v>435</v>
          </cell>
        </row>
        <row r="534">
          <cell r="B534" t="str">
            <v>Laurel Networks</v>
          </cell>
          <cell r="C534">
            <v>0</v>
          </cell>
          <cell r="D534">
            <v>0</v>
          </cell>
          <cell r="E534">
            <v>0</v>
          </cell>
          <cell r="F534">
            <v>0</v>
          </cell>
          <cell r="G534">
            <v>0</v>
          </cell>
          <cell r="H534">
            <v>0</v>
          </cell>
          <cell r="I534">
            <v>0</v>
          </cell>
          <cell r="K534" t="str">
            <v>Laurel Networks</v>
          </cell>
          <cell r="L534">
            <v>0</v>
          </cell>
          <cell r="M534">
            <v>0</v>
          </cell>
          <cell r="N534">
            <v>0</v>
          </cell>
          <cell r="O534">
            <v>0</v>
          </cell>
          <cell r="P534">
            <v>0</v>
          </cell>
          <cell r="Q534">
            <v>0</v>
          </cell>
          <cell r="R534">
            <v>0</v>
          </cell>
        </row>
        <row r="535">
          <cell r="B535" t="str">
            <v>Lucent</v>
          </cell>
          <cell r="C535">
            <v>0</v>
          </cell>
          <cell r="D535">
            <v>0</v>
          </cell>
          <cell r="E535">
            <v>0</v>
          </cell>
          <cell r="F535">
            <v>0</v>
          </cell>
          <cell r="G535">
            <v>0</v>
          </cell>
          <cell r="H535">
            <v>0</v>
          </cell>
          <cell r="I535">
            <v>0</v>
          </cell>
          <cell r="K535" t="str">
            <v>Lucent</v>
          </cell>
          <cell r="L535">
            <v>0</v>
          </cell>
          <cell r="M535">
            <v>0</v>
          </cell>
          <cell r="N535">
            <v>0</v>
          </cell>
          <cell r="O535">
            <v>0</v>
          </cell>
          <cell r="P535">
            <v>0</v>
          </cell>
          <cell r="Q535">
            <v>0</v>
          </cell>
          <cell r="R535">
            <v>0</v>
          </cell>
        </row>
        <row r="536">
          <cell r="B536" t="str">
            <v>NEC</v>
          </cell>
          <cell r="C536">
            <v>0</v>
          </cell>
          <cell r="D536">
            <v>0</v>
          </cell>
          <cell r="E536">
            <v>0</v>
          </cell>
          <cell r="F536">
            <v>0</v>
          </cell>
          <cell r="G536">
            <v>0</v>
          </cell>
          <cell r="H536">
            <v>0</v>
          </cell>
          <cell r="I536">
            <v>0</v>
          </cell>
          <cell r="K536" t="str">
            <v>NEC</v>
          </cell>
          <cell r="L536">
            <v>0</v>
          </cell>
          <cell r="M536">
            <v>0</v>
          </cell>
          <cell r="N536">
            <v>0</v>
          </cell>
          <cell r="O536">
            <v>0</v>
          </cell>
          <cell r="P536">
            <v>0</v>
          </cell>
          <cell r="Q536">
            <v>0</v>
          </cell>
          <cell r="R536">
            <v>0</v>
          </cell>
        </row>
        <row r="537">
          <cell r="B537" t="str">
            <v>Nokia Siemens Networks</v>
          </cell>
          <cell r="C537">
            <v>0</v>
          </cell>
          <cell r="D537">
            <v>0</v>
          </cell>
          <cell r="E537">
            <v>0</v>
          </cell>
          <cell r="F537">
            <v>0</v>
          </cell>
          <cell r="G537">
            <v>0</v>
          </cell>
          <cell r="H537">
            <v>0</v>
          </cell>
          <cell r="I537">
            <v>0</v>
          </cell>
          <cell r="K537" t="str">
            <v>Nokia Siemens Networks</v>
          </cell>
          <cell r="L537">
            <v>0</v>
          </cell>
          <cell r="M537">
            <v>0</v>
          </cell>
          <cell r="N537">
            <v>0</v>
          </cell>
          <cell r="O537">
            <v>0</v>
          </cell>
          <cell r="P537">
            <v>0</v>
          </cell>
          <cell r="Q537">
            <v>0</v>
          </cell>
          <cell r="R537">
            <v>0</v>
          </cell>
        </row>
        <row r="538">
          <cell r="B538" t="str">
            <v>Nortel</v>
          </cell>
          <cell r="C538">
            <v>0</v>
          </cell>
          <cell r="D538">
            <v>0</v>
          </cell>
          <cell r="E538">
            <v>2.4</v>
          </cell>
          <cell r="F538">
            <v>0</v>
          </cell>
          <cell r="G538">
            <v>4.0999999999999996</v>
          </cell>
          <cell r="H538">
            <v>53.6</v>
          </cell>
          <cell r="I538">
            <v>60.1</v>
          </cell>
          <cell r="K538" t="str">
            <v>Nortel</v>
          </cell>
          <cell r="L538">
            <v>0</v>
          </cell>
          <cell r="M538">
            <v>0</v>
          </cell>
          <cell r="N538">
            <v>14</v>
          </cell>
          <cell r="O538">
            <v>0</v>
          </cell>
          <cell r="P538">
            <v>153</v>
          </cell>
          <cell r="Q538">
            <v>182</v>
          </cell>
          <cell r="R538">
            <v>349</v>
          </cell>
        </row>
        <row r="539">
          <cell r="B539" t="str">
            <v>Procket</v>
          </cell>
          <cell r="C539">
            <v>0</v>
          </cell>
          <cell r="D539">
            <v>0</v>
          </cell>
          <cell r="E539">
            <v>0</v>
          </cell>
          <cell r="F539">
            <v>0</v>
          </cell>
          <cell r="G539">
            <v>0</v>
          </cell>
          <cell r="H539">
            <v>0</v>
          </cell>
          <cell r="I539">
            <v>0</v>
          </cell>
          <cell r="K539" t="str">
            <v>Procket</v>
          </cell>
          <cell r="L539">
            <v>0</v>
          </cell>
          <cell r="M539">
            <v>0</v>
          </cell>
          <cell r="N539">
            <v>0</v>
          </cell>
          <cell r="O539">
            <v>0</v>
          </cell>
          <cell r="P539">
            <v>0</v>
          </cell>
          <cell r="Q539">
            <v>0</v>
          </cell>
          <cell r="R539">
            <v>0</v>
          </cell>
        </row>
        <row r="540">
          <cell r="B540" t="str">
            <v>Quarry</v>
          </cell>
          <cell r="C540">
            <v>0</v>
          </cell>
          <cell r="D540">
            <v>0</v>
          </cell>
          <cell r="E540">
            <v>0</v>
          </cell>
          <cell r="F540">
            <v>0</v>
          </cell>
          <cell r="G540">
            <v>0</v>
          </cell>
          <cell r="H540">
            <v>0</v>
          </cell>
          <cell r="I540">
            <v>0</v>
          </cell>
          <cell r="K540" t="str">
            <v>Quarry</v>
          </cell>
          <cell r="L540">
            <v>0</v>
          </cell>
          <cell r="M540">
            <v>0</v>
          </cell>
          <cell r="N540">
            <v>0</v>
          </cell>
          <cell r="O540">
            <v>0</v>
          </cell>
          <cell r="P540">
            <v>0</v>
          </cell>
          <cell r="Q540">
            <v>0</v>
          </cell>
          <cell r="R540">
            <v>0</v>
          </cell>
        </row>
        <row r="541">
          <cell r="B541" t="str">
            <v>Redback</v>
          </cell>
          <cell r="C541">
            <v>0</v>
          </cell>
          <cell r="D541">
            <v>0</v>
          </cell>
          <cell r="E541">
            <v>0</v>
          </cell>
          <cell r="F541">
            <v>0</v>
          </cell>
          <cell r="G541">
            <v>0</v>
          </cell>
          <cell r="H541">
            <v>0</v>
          </cell>
          <cell r="I541">
            <v>0</v>
          </cell>
          <cell r="K541" t="str">
            <v>Redback</v>
          </cell>
          <cell r="L541">
            <v>0</v>
          </cell>
          <cell r="M541">
            <v>0</v>
          </cell>
          <cell r="N541">
            <v>0</v>
          </cell>
          <cell r="O541">
            <v>0</v>
          </cell>
          <cell r="P541">
            <v>0</v>
          </cell>
          <cell r="Q541">
            <v>0</v>
          </cell>
          <cell r="R541">
            <v>0</v>
          </cell>
        </row>
        <row r="542">
          <cell r="B542" t="str">
            <v>Riverstone</v>
          </cell>
          <cell r="C542">
            <v>0</v>
          </cell>
          <cell r="D542">
            <v>0</v>
          </cell>
          <cell r="E542">
            <v>0</v>
          </cell>
          <cell r="F542">
            <v>0</v>
          </cell>
          <cell r="G542">
            <v>0</v>
          </cell>
          <cell r="H542">
            <v>0</v>
          </cell>
          <cell r="I542">
            <v>0</v>
          </cell>
          <cell r="K542" t="str">
            <v>Riverstone</v>
          </cell>
          <cell r="L542">
            <v>0</v>
          </cell>
          <cell r="M542">
            <v>0</v>
          </cell>
          <cell r="N542">
            <v>0</v>
          </cell>
          <cell r="O542">
            <v>0</v>
          </cell>
          <cell r="P542">
            <v>0</v>
          </cell>
          <cell r="Q542">
            <v>0</v>
          </cell>
          <cell r="R542">
            <v>0</v>
          </cell>
        </row>
        <row r="543">
          <cell r="B543" t="str">
            <v>Tellabs</v>
          </cell>
          <cell r="C543">
            <v>0</v>
          </cell>
          <cell r="D543">
            <v>0</v>
          </cell>
          <cell r="E543">
            <v>0</v>
          </cell>
          <cell r="F543">
            <v>0</v>
          </cell>
          <cell r="G543">
            <v>0</v>
          </cell>
          <cell r="H543">
            <v>0</v>
          </cell>
          <cell r="I543">
            <v>0</v>
          </cell>
          <cell r="K543" t="str">
            <v>Tellabs</v>
          </cell>
          <cell r="L543">
            <v>0</v>
          </cell>
          <cell r="M543">
            <v>0</v>
          </cell>
          <cell r="N543">
            <v>0</v>
          </cell>
          <cell r="O543">
            <v>0</v>
          </cell>
          <cell r="P543">
            <v>0</v>
          </cell>
          <cell r="Q543">
            <v>0</v>
          </cell>
          <cell r="R543">
            <v>0</v>
          </cell>
        </row>
        <row r="544">
          <cell r="B544" t="str">
            <v>ZTE</v>
          </cell>
          <cell r="C544">
            <v>0</v>
          </cell>
          <cell r="D544">
            <v>0</v>
          </cell>
          <cell r="E544">
            <v>0</v>
          </cell>
          <cell r="F544">
            <v>0</v>
          </cell>
          <cell r="G544">
            <v>0</v>
          </cell>
          <cell r="H544">
            <v>0</v>
          </cell>
          <cell r="I544">
            <v>0</v>
          </cell>
          <cell r="K544" t="str">
            <v>ZTE</v>
          </cell>
          <cell r="L544">
            <v>0</v>
          </cell>
          <cell r="M544">
            <v>0</v>
          </cell>
          <cell r="N544">
            <v>0</v>
          </cell>
          <cell r="O544">
            <v>0</v>
          </cell>
          <cell r="P544">
            <v>0</v>
          </cell>
          <cell r="Q544">
            <v>0</v>
          </cell>
          <cell r="R544">
            <v>0</v>
          </cell>
        </row>
        <row r="545">
          <cell r="B545" t="str">
            <v>Other</v>
          </cell>
          <cell r="C545">
            <v>0</v>
          </cell>
          <cell r="D545">
            <v>0</v>
          </cell>
          <cell r="E545">
            <v>0</v>
          </cell>
          <cell r="F545">
            <v>0</v>
          </cell>
          <cell r="G545">
            <v>0</v>
          </cell>
          <cell r="H545">
            <v>0</v>
          </cell>
          <cell r="I545">
            <v>0</v>
          </cell>
          <cell r="K545" t="str">
            <v>Other</v>
          </cell>
          <cell r="L545">
            <v>0</v>
          </cell>
          <cell r="M545">
            <v>0</v>
          </cell>
          <cell r="N545">
            <v>0</v>
          </cell>
          <cell r="O545">
            <v>0</v>
          </cell>
          <cell r="P545">
            <v>0</v>
          </cell>
          <cell r="Q545">
            <v>0</v>
          </cell>
          <cell r="R545">
            <v>0</v>
          </cell>
        </row>
        <row r="546">
          <cell r="B546" t="str">
            <v>Total</v>
          </cell>
          <cell r="C546">
            <v>105.60000000000001</v>
          </cell>
          <cell r="D546">
            <v>104.29999999999998</v>
          </cell>
          <cell r="E546">
            <v>52.699999999999996</v>
          </cell>
          <cell r="F546">
            <v>0</v>
          </cell>
          <cell r="G546">
            <v>90.5</v>
          </cell>
          <cell r="H546">
            <v>190.9</v>
          </cell>
          <cell r="I546">
            <v>544</v>
          </cell>
          <cell r="K546" t="str">
            <v>Total</v>
          </cell>
          <cell r="L546">
            <v>351</v>
          </cell>
          <cell r="M546">
            <v>2739</v>
          </cell>
          <cell r="N546">
            <v>1128</v>
          </cell>
          <cell r="O546">
            <v>0</v>
          </cell>
          <cell r="P546">
            <v>3268</v>
          </cell>
          <cell r="Q546">
            <v>1077</v>
          </cell>
          <cell r="R546">
            <v>8563</v>
          </cell>
        </row>
        <row r="550">
          <cell r="B550" t="str">
            <v>Vendor</v>
          </cell>
          <cell r="C550" t="str">
            <v>Core IP/MPLS</v>
          </cell>
          <cell r="D550" t="str">
            <v xml:space="preserve">Edge IP/MPLS </v>
          </cell>
          <cell r="E550" t="str">
            <v>Subscriber Service Router</v>
          </cell>
          <cell r="F550" t="str">
            <v>BRAS</v>
          </cell>
          <cell r="G550" t="str">
            <v>IP/Ethernet</v>
          </cell>
          <cell r="H550" t="str">
            <v>ATM/MPLS</v>
          </cell>
          <cell r="I550" t="str">
            <v>Total IPS</v>
          </cell>
          <cell r="K550" t="str">
            <v>Vendor</v>
          </cell>
          <cell r="L550" t="str">
            <v>Core IP/MPLS</v>
          </cell>
          <cell r="M550" t="str">
            <v>Edge IP/MPLS</v>
          </cell>
          <cell r="N550" t="str">
            <v>Subscriber Service Router</v>
          </cell>
          <cell r="O550" t="str">
            <v>BRAS</v>
          </cell>
          <cell r="P550" t="str">
            <v>IP/Ethernet</v>
          </cell>
          <cell r="Q550" t="str">
            <v>ATM/MPLS</v>
          </cell>
          <cell r="R550" t="str">
            <v>Total IPS</v>
          </cell>
        </row>
        <row r="551">
          <cell r="B551" t="str">
            <v>Alaxala Networks</v>
          </cell>
          <cell r="I551">
            <v>0</v>
          </cell>
          <cell r="K551" t="str">
            <v>Alaxala Networks</v>
          </cell>
          <cell r="R551">
            <v>0</v>
          </cell>
        </row>
        <row r="552">
          <cell r="B552" t="str">
            <v>Alcatel-Lucent</v>
          </cell>
          <cell r="C552">
            <v>0</v>
          </cell>
          <cell r="D552">
            <v>5</v>
          </cell>
          <cell r="E552">
            <v>0</v>
          </cell>
          <cell r="F552">
            <v>0</v>
          </cell>
          <cell r="G552">
            <v>8</v>
          </cell>
          <cell r="H552">
            <v>92</v>
          </cell>
          <cell r="I552">
            <v>105</v>
          </cell>
          <cell r="K552" t="str">
            <v>Alcatel-Lucent</v>
          </cell>
          <cell r="L552">
            <v>0</v>
          </cell>
          <cell r="M552">
            <v>54</v>
          </cell>
          <cell r="N552">
            <v>0</v>
          </cell>
          <cell r="O552">
            <v>0</v>
          </cell>
          <cell r="P552">
            <v>347</v>
          </cell>
          <cell r="Q552">
            <v>676</v>
          </cell>
          <cell r="R552">
            <v>1077</v>
          </cell>
        </row>
        <row r="553">
          <cell r="B553" t="str">
            <v>Atrica</v>
          </cell>
          <cell r="I553">
            <v>0</v>
          </cell>
          <cell r="K553" t="str">
            <v>Atrica</v>
          </cell>
          <cell r="R553">
            <v>0</v>
          </cell>
        </row>
        <row r="554">
          <cell r="B554" t="str">
            <v>Avici</v>
          </cell>
          <cell r="C554">
            <v>0.4</v>
          </cell>
          <cell r="D554">
            <v>0</v>
          </cell>
          <cell r="E554">
            <v>0</v>
          </cell>
          <cell r="F554">
            <v>0</v>
          </cell>
          <cell r="G554">
            <v>0</v>
          </cell>
          <cell r="H554">
            <v>0</v>
          </cell>
          <cell r="I554">
            <v>0.4</v>
          </cell>
          <cell r="K554" t="str">
            <v>Avici</v>
          </cell>
          <cell r="L554">
            <v>1</v>
          </cell>
          <cell r="M554">
            <v>0</v>
          </cell>
          <cell r="N554">
            <v>0</v>
          </cell>
          <cell r="O554">
            <v>0</v>
          </cell>
          <cell r="P554">
            <v>0</v>
          </cell>
          <cell r="Q554">
            <v>0</v>
          </cell>
          <cell r="R554">
            <v>1</v>
          </cell>
        </row>
        <row r="555">
          <cell r="B555" t="str">
            <v>Brocade</v>
          </cell>
          <cell r="C555">
            <v>0</v>
          </cell>
          <cell r="D555">
            <v>0</v>
          </cell>
          <cell r="E555">
            <v>0</v>
          </cell>
          <cell r="F555">
            <v>0</v>
          </cell>
          <cell r="G555">
            <v>1</v>
          </cell>
          <cell r="H555">
            <v>0</v>
          </cell>
          <cell r="I555">
            <v>1</v>
          </cell>
          <cell r="K555" t="str">
            <v>Brocade</v>
          </cell>
          <cell r="L555">
            <v>0</v>
          </cell>
          <cell r="M555">
            <v>0</v>
          </cell>
          <cell r="N555">
            <v>0</v>
          </cell>
          <cell r="O555">
            <v>0</v>
          </cell>
          <cell r="P555">
            <v>30</v>
          </cell>
          <cell r="Q555">
            <v>0</v>
          </cell>
          <cell r="R555">
            <v>30</v>
          </cell>
        </row>
        <row r="556">
          <cell r="B556" t="str">
            <v>Caspian</v>
          </cell>
          <cell r="C556">
            <v>0</v>
          </cell>
          <cell r="D556">
            <v>0</v>
          </cell>
          <cell r="E556">
            <v>0</v>
          </cell>
          <cell r="F556">
            <v>0</v>
          </cell>
          <cell r="G556">
            <v>0</v>
          </cell>
          <cell r="H556">
            <v>0</v>
          </cell>
          <cell r="I556">
            <v>0</v>
          </cell>
          <cell r="K556" t="str">
            <v>Caspian</v>
          </cell>
          <cell r="L556">
            <v>0</v>
          </cell>
          <cell r="M556">
            <v>0</v>
          </cell>
          <cell r="N556">
            <v>0</v>
          </cell>
          <cell r="O556">
            <v>0</v>
          </cell>
          <cell r="P556">
            <v>0</v>
          </cell>
          <cell r="Q556">
            <v>0</v>
          </cell>
          <cell r="R556">
            <v>0</v>
          </cell>
        </row>
        <row r="557">
          <cell r="B557" t="str">
            <v>Chiaro</v>
          </cell>
          <cell r="C557">
            <v>0</v>
          </cell>
          <cell r="D557">
            <v>0</v>
          </cell>
          <cell r="E557">
            <v>0</v>
          </cell>
          <cell r="F557">
            <v>0</v>
          </cell>
          <cell r="G557">
            <v>0</v>
          </cell>
          <cell r="H557">
            <v>0</v>
          </cell>
          <cell r="I557">
            <v>0</v>
          </cell>
          <cell r="K557" t="str">
            <v>Chiaro</v>
          </cell>
          <cell r="L557">
            <v>0</v>
          </cell>
          <cell r="M557">
            <v>0</v>
          </cell>
          <cell r="N557">
            <v>0</v>
          </cell>
          <cell r="O557">
            <v>0</v>
          </cell>
          <cell r="P557">
            <v>0</v>
          </cell>
          <cell r="Q557">
            <v>0</v>
          </cell>
          <cell r="R557">
            <v>0</v>
          </cell>
        </row>
        <row r="558">
          <cell r="B558" t="str">
            <v>Ciena</v>
          </cell>
          <cell r="C558">
            <v>0</v>
          </cell>
          <cell r="D558">
            <v>0</v>
          </cell>
          <cell r="E558">
            <v>0</v>
          </cell>
          <cell r="F558">
            <v>0</v>
          </cell>
          <cell r="G558">
            <v>0</v>
          </cell>
          <cell r="H558">
            <v>0</v>
          </cell>
          <cell r="I558">
            <v>0</v>
          </cell>
          <cell r="K558" t="str">
            <v>Ciena</v>
          </cell>
          <cell r="L558">
            <v>0</v>
          </cell>
          <cell r="M558">
            <v>0</v>
          </cell>
          <cell r="N558">
            <v>0</v>
          </cell>
          <cell r="O558">
            <v>0</v>
          </cell>
          <cell r="P558">
            <v>0</v>
          </cell>
          <cell r="Q558">
            <v>0</v>
          </cell>
          <cell r="R558">
            <v>0</v>
          </cell>
        </row>
        <row r="559">
          <cell r="B559" t="str">
            <v>Cisco</v>
          </cell>
          <cell r="C559">
            <v>93.5</v>
          </cell>
          <cell r="D559">
            <v>105.8</v>
          </cell>
          <cell r="E559">
            <v>28</v>
          </cell>
          <cell r="F559">
            <v>0</v>
          </cell>
          <cell r="G559">
            <v>79</v>
          </cell>
          <cell r="H559">
            <v>26.6</v>
          </cell>
          <cell r="I559">
            <v>332.90000000000003</v>
          </cell>
          <cell r="K559" t="str">
            <v>Cisco</v>
          </cell>
          <cell r="L559">
            <v>238</v>
          </cell>
          <cell r="M559">
            <v>2355</v>
          </cell>
          <cell r="N559">
            <v>934</v>
          </cell>
          <cell r="O559">
            <v>0</v>
          </cell>
          <cell r="P559">
            <v>2844</v>
          </cell>
          <cell r="Q559">
            <v>183</v>
          </cell>
          <cell r="R559">
            <v>6554</v>
          </cell>
        </row>
        <row r="560">
          <cell r="B560" t="str">
            <v>Cosine</v>
          </cell>
          <cell r="C560">
            <v>0</v>
          </cell>
          <cell r="D560">
            <v>0</v>
          </cell>
          <cell r="E560">
            <v>0.1</v>
          </cell>
          <cell r="F560">
            <v>0</v>
          </cell>
          <cell r="G560">
            <v>0</v>
          </cell>
          <cell r="H560">
            <v>0</v>
          </cell>
          <cell r="I560">
            <v>0.1</v>
          </cell>
          <cell r="K560" t="str">
            <v>Cosine</v>
          </cell>
          <cell r="L560">
            <v>0</v>
          </cell>
          <cell r="M560">
            <v>0</v>
          </cell>
          <cell r="N560">
            <v>1</v>
          </cell>
          <cell r="O560">
            <v>0</v>
          </cell>
          <cell r="P560">
            <v>0</v>
          </cell>
          <cell r="Q560">
            <v>0</v>
          </cell>
          <cell r="R560">
            <v>1</v>
          </cell>
        </row>
        <row r="561">
          <cell r="B561" t="str">
            <v>ECI Telecom</v>
          </cell>
          <cell r="C561">
            <v>0</v>
          </cell>
          <cell r="D561">
            <v>0</v>
          </cell>
          <cell r="E561">
            <v>0</v>
          </cell>
          <cell r="F561">
            <v>0</v>
          </cell>
          <cell r="G561">
            <v>0</v>
          </cell>
          <cell r="H561">
            <v>0</v>
          </cell>
          <cell r="I561">
            <v>0</v>
          </cell>
          <cell r="K561" t="str">
            <v>ECI Telecom</v>
          </cell>
          <cell r="L561">
            <v>0</v>
          </cell>
          <cell r="M561">
            <v>0</v>
          </cell>
          <cell r="N561">
            <v>0</v>
          </cell>
          <cell r="O561">
            <v>0</v>
          </cell>
          <cell r="P561">
            <v>0</v>
          </cell>
          <cell r="Q561">
            <v>0</v>
          </cell>
          <cell r="R561">
            <v>0</v>
          </cell>
        </row>
        <row r="562">
          <cell r="B562" t="str">
            <v>Equipe</v>
          </cell>
          <cell r="C562">
            <v>0</v>
          </cell>
          <cell r="D562">
            <v>0</v>
          </cell>
          <cell r="E562">
            <v>0</v>
          </cell>
          <cell r="F562">
            <v>0</v>
          </cell>
          <cell r="G562">
            <v>0</v>
          </cell>
          <cell r="H562">
            <v>0</v>
          </cell>
          <cell r="I562">
            <v>0</v>
          </cell>
          <cell r="K562" t="str">
            <v>Equipe</v>
          </cell>
          <cell r="L562">
            <v>0</v>
          </cell>
          <cell r="M562">
            <v>0</v>
          </cell>
          <cell r="N562">
            <v>0</v>
          </cell>
          <cell r="O562">
            <v>0</v>
          </cell>
          <cell r="P562">
            <v>0</v>
          </cell>
          <cell r="Q562">
            <v>0</v>
          </cell>
          <cell r="R562">
            <v>0</v>
          </cell>
        </row>
        <row r="563">
          <cell r="B563" t="str">
            <v>Ericsson</v>
          </cell>
          <cell r="C563">
            <v>0</v>
          </cell>
          <cell r="D563">
            <v>0</v>
          </cell>
          <cell r="E563">
            <v>6</v>
          </cell>
          <cell r="F563">
            <v>0</v>
          </cell>
          <cell r="G563">
            <v>0</v>
          </cell>
          <cell r="H563">
            <v>43</v>
          </cell>
          <cell r="I563">
            <v>49</v>
          </cell>
          <cell r="K563" t="str">
            <v>Ericsson</v>
          </cell>
          <cell r="L563">
            <v>0</v>
          </cell>
          <cell r="M563">
            <v>0</v>
          </cell>
          <cell r="N563">
            <v>41</v>
          </cell>
          <cell r="O563">
            <v>0</v>
          </cell>
          <cell r="P563">
            <v>0</v>
          </cell>
          <cell r="Q563">
            <v>214</v>
          </cell>
          <cell r="R563">
            <v>255</v>
          </cell>
        </row>
        <row r="564">
          <cell r="B564" t="str">
            <v>Extreme</v>
          </cell>
          <cell r="C564">
            <v>0</v>
          </cell>
          <cell r="D564">
            <v>0</v>
          </cell>
          <cell r="E564">
            <v>0</v>
          </cell>
          <cell r="F564">
            <v>0</v>
          </cell>
          <cell r="G564">
            <v>3</v>
          </cell>
          <cell r="H564">
            <v>0</v>
          </cell>
          <cell r="I564">
            <v>3</v>
          </cell>
          <cell r="K564" t="str">
            <v>Extreme</v>
          </cell>
          <cell r="L564">
            <v>0</v>
          </cell>
          <cell r="M564">
            <v>0</v>
          </cell>
          <cell r="N564">
            <v>0</v>
          </cell>
          <cell r="O564">
            <v>0</v>
          </cell>
          <cell r="P564">
            <v>119</v>
          </cell>
          <cell r="Q564">
            <v>0</v>
          </cell>
          <cell r="R564">
            <v>119</v>
          </cell>
        </row>
        <row r="565">
          <cell r="B565" t="str">
            <v>Force10</v>
          </cell>
          <cell r="C565">
            <v>0</v>
          </cell>
          <cell r="D565">
            <v>0</v>
          </cell>
          <cell r="E565">
            <v>0</v>
          </cell>
          <cell r="F565">
            <v>0</v>
          </cell>
          <cell r="G565">
            <v>0.4</v>
          </cell>
          <cell r="H565">
            <v>0</v>
          </cell>
          <cell r="I565">
            <v>0.4</v>
          </cell>
          <cell r="K565" t="str">
            <v>Force10</v>
          </cell>
          <cell r="L565">
            <v>0</v>
          </cell>
          <cell r="M565">
            <v>0</v>
          </cell>
          <cell r="N565">
            <v>0</v>
          </cell>
          <cell r="O565">
            <v>0</v>
          </cell>
          <cell r="P565">
            <v>2</v>
          </cell>
          <cell r="Q565">
            <v>0</v>
          </cell>
          <cell r="R565">
            <v>2</v>
          </cell>
        </row>
        <row r="566">
          <cell r="B566" t="str">
            <v>Fujitsu</v>
          </cell>
          <cell r="C566">
            <v>0</v>
          </cell>
          <cell r="D566">
            <v>0</v>
          </cell>
          <cell r="E566">
            <v>0</v>
          </cell>
          <cell r="F566">
            <v>0</v>
          </cell>
          <cell r="G566">
            <v>0</v>
          </cell>
          <cell r="H566">
            <v>0</v>
          </cell>
          <cell r="I566">
            <v>0</v>
          </cell>
          <cell r="K566" t="str">
            <v>Fujitsu</v>
          </cell>
          <cell r="L566">
            <v>0</v>
          </cell>
          <cell r="M566">
            <v>0</v>
          </cell>
          <cell r="N566">
            <v>0</v>
          </cell>
          <cell r="O566">
            <v>0</v>
          </cell>
          <cell r="P566">
            <v>0</v>
          </cell>
          <cell r="Q566">
            <v>0</v>
          </cell>
          <cell r="R566">
            <v>0</v>
          </cell>
        </row>
        <row r="567">
          <cell r="B567" t="str">
            <v>Hammerhead Systems</v>
          </cell>
          <cell r="C567">
            <v>0</v>
          </cell>
          <cell r="D567">
            <v>0</v>
          </cell>
          <cell r="E567">
            <v>0</v>
          </cell>
          <cell r="F567">
            <v>0</v>
          </cell>
          <cell r="G567">
            <v>0</v>
          </cell>
          <cell r="H567">
            <v>0</v>
          </cell>
          <cell r="I567">
            <v>0</v>
          </cell>
          <cell r="K567" t="str">
            <v>Hammerhead Systems</v>
          </cell>
          <cell r="L567">
            <v>0</v>
          </cell>
          <cell r="M567">
            <v>0</v>
          </cell>
          <cell r="N567">
            <v>0</v>
          </cell>
          <cell r="O567">
            <v>0</v>
          </cell>
          <cell r="P567">
            <v>0</v>
          </cell>
          <cell r="Q567">
            <v>0</v>
          </cell>
          <cell r="R567">
            <v>0</v>
          </cell>
        </row>
        <row r="568">
          <cell r="B568" t="str">
            <v>Hitachi</v>
          </cell>
          <cell r="C568">
            <v>0</v>
          </cell>
          <cell r="D568">
            <v>0</v>
          </cell>
          <cell r="E568">
            <v>0</v>
          </cell>
          <cell r="F568">
            <v>0</v>
          </cell>
          <cell r="G568">
            <v>0</v>
          </cell>
          <cell r="H568">
            <v>0</v>
          </cell>
          <cell r="I568">
            <v>0</v>
          </cell>
          <cell r="K568" t="str">
            <v>Hitachi</v>
          </cell>
          <cell r="L568">
            <v>0</v>
          </cell>
          <cell r="M568">
            <v>0</v>
          </cell>
          <cell r="N568">
            <v>0</v>
          </cell>
          <cell r="O568">
            <v>0</v>
          </cell>
          <cell r="P568">
            <v>0</v>
          </cell>
          <cell r="Q568">
            <v>0</v>
          </cell>
          <cell r="R568">
            <v>0</v>
          </cell>
        </row>
        <row r="569">
          <cell r="B569" t="str">
            <v>Hitachi Cable</v>
          </cell>
          <cell r="C569">
            <v>0</v>
          </cell>
          <cell r="D569">
            <v>0</v>
          </cell>
          <cell r="E569">
            <v>0</v>
          </cell>
          <cell r="F569">
            <v>0</v>
          </cell>
          <cell r="G569">
            <v>0</v>
          </cell>
          <cell r="H569">
            <v>0</v>
          </cell>
          <cell r="I569">
            <v>0</v>
          </cell>
          <cell r="K569" t="str">
            <v>Hitachi Cable</v>
          </cell>
          <cell r="L569">
            <v>0</v>
          </cell>
          <cell r="M569">
            <v>0</v>
          </cell>
          <cell r="N569">
            <v>0</v>
          </cell>
          <cell r="O569">
            <v>0</v>
          </cell>
          <cell r="P569">
            <v>0</v>
          </cell>
          <cell r="Q569">
            <v>0</v>
          </cell>
          <cell r="R569">
            <v>0</v>
          </cell>
        </row>
        <row r="570">
          <cell r="B570" t="str">
            <v>Huawei</v>
          </cell>
          <cell r="C570">
            <v>0</v>
          </cell>
          <cell r="D570">
            <v>1.2</v>
          </cell>
          <cell r="E570">
            <v>0</v>
          </cell>
          <cell r="F570">
            <v>0</v>
          </cell>
          <cell r="G570">
            <v>0</v>
          </cell>
          <cell r="H570">
            <v>0</v>
          </cell>
          <cell r="I570">
            <v>1.2</v>
          </cell>
          <cell r="K570" t="str">
            <v>Huawei</v>
          </cell>
          <cell r="L570">
            <v>0</v>
          </cell>
          <cell r="M570">
            <v>25</v>
          </cell>
          <cell r="N570">
            <v>0</v>
          </cell>
          <cell r="O570">
            <v>0</v>
          </cell>
          <cell r="P570">
            <v>0</v>
          </cell>
          <cell r="Q570">
            <v>0</v>
          </cell>
          <cell r="R570">
            <v>25</v>
          </cell>
        </row>
        <row r="571">
          <cell r="B571" t="str">
            <v>Hyperchip</v>
          </cell>
          <cell r="C571">
            <v>0</v>
          </cell>
          <cell r="D571">
            <v>0</v>
          </cell>
          <cell r="E571">
            <v>0</v>
          </cell>
          <cell r="F571">
            <v>0</v>
          </cell>
          <cell r="G571">
            <v>0</v>
          </cell>
          <cell r="H571">
            <v>0</v>
          </cell>
          <cell r="I571">
            <v>0</v>
          </cell>
          <cell r="K571" t="str">
            <v>Hyperchip</v>
          </cell>
          <cell r="L571">
            <v>0</v>
          </cell>
          <cell r="M571">
            <v>0</v>
          </cell>
          <cell r="N571">
            <v>0</v>
          </cell>
          <cell r="O571">
            <v>0</v>
          </cell>
          <cell r="P571">
            <v>0</v>
          </cell>
          <cell r="Q571">
            <v>0</v>
          </cell>
          <cell r="R571">
            <v>0</v>
          </cell>
        </row>
        <row r="572">
          <cell r="B572" t="str">
            <v>Juniper</v>
          </cell>
          <cell r="C572">
            <v>27.2</v>
          </cell>
          <cell r="D572">
            <v>21.3</v>
          </cell>
          <cell r="E572">
            <v>17.7</v>
          </cell>
          <cell r="F572">
            <v>0</v>
          </cell>
          <cell r="G572">
            <v>0</v>
          </cell>
          <cell r="H572">
            <v>0</v>
          </cell>
          <cell r="I572">
            <v>66.2</v>
          </cell>
          <cell r="K572" t="str">
            <v>Juniper</v>
          </cell>
          <cell r="L572">
            <v>71</v>
          </cell>
          <cell r="M572">
            <v>237</v>
          </cell>
          <cell r="N572">
            <v>196</v>
          </cell>
          <cell r="O572">
            <v>0</v>
          </cell>
          <cell r="P572">
            <v>0</v>
          </cell>
          <cell r="Q572">
            <v>0</v>
          </cell>
          <cell r="R572">
            <v>504</v>
          </cell>
        </row>
        <row r="573">
          <cell r="B573" t="str">
            <v>Laurel Networks</v>
          </cell>
          <cell r="C573">
            <v>0</v>
          </cell>
          <cell r="D573">
            <v>0</v>
          </cell>
          <cell r="E573">
            <v>0</v>
          </cell>
          <cell r="F573">
            <v>0</v>
          </cell>
          <cell r="G573">
            <v>0</v>
          </cell>
          <cell r="H573">
            <v>0</v>
          </cell>
          <cell r="I573">
            <v>0</v>
          </cell>
          <cell r="K573" t="str">
            <v>Laurel Networks</v>
          </cell>
          <cell r="L573">
            <v>0</v>
          </cell>
          <cell r="M573">
            <v>0</v>
          </cell>
          <cell r="N573">
            <v>0</v>
          </cell>
          <cell r="O573">
            <v>0</v>
          </cell>
          <cell r="P573">
            <v>0</v>
          </cell>
          <cell r="Q573">
            <v>0</v>
          </cell>
          <cell r="R573">
            <v>0</v>
          </cell>
        </row>
        <row r="574">
          <cell r="B574" t="str">
            <v>Lucent</v>
          </cell>
          <cell r="C574">
            <v>0</v>
          </cell>
          <cell r="D574">
            <v>0</v>
          </cell>
          <cell r="E574">
            <v>0</v>
          </cell>
          <cell r="F574">
            <v>0</v>
          </cell>
          <cell r="G574">
            <v>0</v>
          </cell>
          <cell r="H574">
            <v>0</v>
          </cell>
          <cell r="I574">
            <v>0</v>
          </cell>
          <cell r="K574" t="str">
            <v>Lucent</v>
          </cell>
          <cell r="L574">
            <v>0</v>
          </cell>
          <cell r="M574">
            <v>0</v>
          </cell>
          <cell r="N574">
            <v>0</v>
          </cell>
          <cell r="O574">
            <v>0</v>
          </cell>
          <cell r="P574">
            <v>0</v>
          </cell>
          <cell r="Q574">
            <v>0</v>
          </cell>
          <cell r="R574">
            <v>0</v>
          </cell>
        </row>
        <row r="575">
          <cell r="B575" t="str">
            <v>NEC</v>
          </cell>
          <cell r="C575">
            <v>0</v>
          </cell>
          <cell r="D575">
            <v>0</v>
          </cell>
          <cell r="E575">
            <v>0</v>
          </cell>
          <cell r="F575">
            <v>0</v>
          </cell>
          <cell r="G575">
            <v>0</v>
          </cell>
          <cell r="H575">
            <v>0</v>
          </cell>
          <cell r="I575">
            <v>0</v>
          </cell>
          <cell r="K575" t="str">
            <v>NEC</v>
          </cell>
          <cell r="L575">
            <v>0</v>
          </cell>
          <cell r="M575">
            <v>0</v>
          </cell>
          <cell r="N575">
            <v>0</v>
          </cell>
          <cell r="O575">
            <v>0</v>
          </cell>
          <cell r="P575">
            <v>0</v>
          </cell>
          <cell r="Q575">
            <v>0</v>
          </cell>
          <cell r="R575">
            <v>0</v>
          </cell>
        </row>
        <row r="576">
          <cell r="B576" t="str">
            <v>Nokia Siemens Networks</v>
          </cell>
          <cell r="C576">
            <v>0</v>
          </cell>
          <cell r="D576">
            <v>0</v>
          </cell>
          <cell r="E576">
            <v>0</v>
          </cell>
          <cell r="F576">
            <v>0</v>
          </cell>
          <cell r="G576">
            <v>0</v>
          </cell>
          <cell r="H576">
            <v>0</v>
          </cell>
          <cell r="I576">
            <v>0</v>
          </cell>
          <cell r="K576" t="str">
            <v>Nokia Siemens Networks</v>
          </cell>
          <cell r="L576">
            <v>0</v>
          </cell>
          <cell r="M576">
            <v>0</v>
          </cell>
          <cell r="N576">
            <v>0</v>
          </cell>
          <cell r="O576">
            <v>0</v>
          </cell>
          <cell r="P576">
            <v>0</v>
          </cell>
          <cell r="Q576">
            <v>0</v>
          </cell>
          <cell r="R576">
            <v>0</v>
          </cell>
        </row>
        <row r="577">
          <cell r="B577" t="str">
            <v>Nortel</v>
          </cell>
          <cell r="C577">
            <v>0</v>
          </cell>
          <cell r="D577">
            <v>0</v>
          </cell>
          <cell r="E577">
            <v>3.8</v>
          </cell>
          <cell r="F577">
            <v>0</v>
          </cell>
          <cell r="G577">
            <v>4.3</v>
          </cell>
          <cell r="H577">
            <v>65</v>
          </cell>
          <cell r="I577">
            <v>73.099999999999994</v>
          </cell>
          <cell r="K577" t="str">
            <v>Nortel</v>
          </cell>
          <cell r="L577">
            <v>0</v>
          </cell>
          <cell r="M577">
            <v>0</v>
          </cell>
          <cell r="N577">
            <v>20</v>
          </cell>
          <cell r="O577">
            <v>0</v>
          </cell>
          <cell r="P577">
            <v>153</v>
          </cell>
          <cell r="Q577">
            <v>212</v>
          </cell>
          <cell r="R577">
            <v>385</v>
          </cell>
        </row>
        <row r="578">
          <cell r="B578" t="str">
            <v>Procket</v>
          </cell>
          <cell r="C578">
            <v>0</v>
          </cell>
          <cell r="D578">
            <v>0</v>
          </cell>
          <cell r="E578">
            <v>0</v>
          </cell>
          <cell r="F578">
            <v>0</v>
          </cell>
          <cell r="G578">
            <v>0</v>
          </cell>
          <cell r="H578">
            <v>0</v>
          </cell>
          <cell r="I578">
            <v>0</v>
          </cell>
          <cell r="K578" t="str">
            <v>Procket</v>
          </cell>
          <cell r="L578">
            <v>0</v>
          </cell>
          <cell r="M578">
            <v>0</v>
          </cell>
          <cell r="N578">
            <v>0</v>
          </cell>
          <cell r="O578">
            <v>0</v>
          </cell>
          <cell r="P578">
            <v>0</v>
          </cell>
          <cell r="Q578">
            <v>0</v>
          </cell>
          <cell r="R578">
            <v>0</v>
          </cell>
        </row>
        <row r="579">
          <cell r="B579" t="str">
            <v>Quarry</v>
          </cell>
          <cell r="C579">
            <v>0</v>
          </cell>
          <cell r="D579">
            <v>0</v>
          </cell>
          <cell r="E579">
            <v>0</v>
          </cell>
          <cell r="F579">
            <v>0</v>
          </cell>
          <cell r="G579">
            <v>0</v>
          </cell>
          <cell r="H579">
            <v>0</v>
          </cell>
          <cell r="I579">
            <v>0</v>
          </cell>
          <cell r="K579" t="str">
            <v>Quarry</v>
          </cell>
          <cell r="L579">
            <v>0</v>
          </cell>
          <cell r="M579">
            <v>0</v>
          </cell>
          <cell r="N579">
            <v>0</v>
          </cell>
          <cell r="O579">
            <v>0</v>
          </cell>
          <cell r="P579">
            <v>0</v>
          </cell>
          <cell r="Q579">
            <v>0</v>
          </cell>
          <cell r="R579">
            <v>0</v>
          </cell>
        </row>
        <row r="580">
          <cell r="B580" t="str">
            <v>Redback</v>
          </cell>
          <cell r="C580">
            <v>0</v>
          </cell>
          <cell r="D580">
            <v>0</v>
          </cell>
          <cell r="E580">
            <v>0</v>
          </cell>
          <cell r="F580">
            <v>0</v>
          </cell>
          <cell r="G580">
            <v>0</v>
          </cell>
          <cell r="H580">
            <v>0</v>
          </cell>
          <cell r="I580">
            <v>0</v>
          </cell>
          <cell r="K580" t="str">
            <v>Redback</v>
          </cell>
          <cell r="L580">
            <v>0</v>
          </cell>
          <cell r="M580">
            <v>0</v>
          </cell>
          <cell r="N580">
            <v>0</v>
          </cell>
          <cell r="O580">
            <v>0</v>
          </cell>
          <cell r="P580">
            <v>0</v>
          </cell>
          <cell r="Q580">
            <v>0</v>
          </cell>
          <cell r="R580">
            <v>0</v>
          </cell>
        </row>
        <row r="581">
          <cell r="B581" t="str">
            <v>Riverstone</v>
          </cell>
          <cell r="C581">
            <v>0</v>
          </cell>
          <cell r="D581">
            <v>0</v>
          </cell>
          <cell r="E581">
            <v>0</v>
          </cell>
          <cell r="F581">
            <v>0</v>
          </cell>
          <cell r="G581">
            <v>0</v>
          </cell>
          <cell r="H581">
            <v>0</v>
          </cell>
          <cell r="I581">
            <v>0</v>
          </cell>
          <cell r="K581" t="str">
            <v>Riverstone</v>
          </cell>
          <cell r="L581">
            <v>0</v>
          </cell>
          <cell r="M581">
            <v>0</v>
          </cell>
          <cell r="N581">
            <v>0</v>
          </cell>
          <cell r="O581">
            <v>0</v>
          </cell>
          <cell r="P581">
            <v>0</v>
          </cell>
          <cell r="Q581">
            <v>0</v>
          </cell>
          <cell r="R581">
            <v>0</v>
          </cell>
        </row>
        <row r="582">
          <cell r="B582" t="str">
            <v>Tellabs</v>
          </cell>
          <cell r="C582">
            <v>0</v>
          </cell>
          <cell r="D582">
            <v>0.8</v>
          </cell>
          <cell r="E582">
            <v>0</v>
          </cell>
          <cell r="F582">
            <v>0</v>
          </cell>
          <cell r="G582">
            <v>0</v>
          </cell>
          <cell r="H582">
            <v>0</v>
          </cell>
          <cell r="I582">
            <v>0.8</v>
          </cell>
          <cell r="K582" t="str">
            <v>Tellabs</v>
          </cell>
          <cell r="L582">
            <v>0</v>
          </cell>
          <cell r="M582">
            <v>17</v>
          </cell>
          <cell r="N582">
            <v>0</v>
          </cell>
          <cell r="O582">
            <v>0</v>
          </cell>
          <cell r="P582">
            <v>0</v>
          </cell>
          <cell r="Q582">
            <v>0</v>
          </cell>
          <cell r="R582">
            <v>17</v>
          </cell>
        </row>
        <row r="583">
          <cell r="B583" t="str">
            <v>ZTE</v>
          </cell>
          <cell r="C583">
            <v>0</v>
          </cell>
          <cell r="D583">
            <v>0</v>
          </cell>
          <cell r="E583">
            <v>0</v>
          </cell>
          <cell r="F583">
            <v>0</v>
          </cell>
          <cell r="G583">
            <v>0</v>
          </cell>
          <cell r="H583">
            <v>0</v>
          </cell>
          <cell r="I583">
            <v>0</v>
          </cell>
          <cell r="K583" t="str">
            <v>ZTE</v>
          </cell>
          <cell r="L583">
            <v>0</v>
          </cell>
          <cell r="M583">
            <v>0</v>
          </cell>
          <cell r="N583">
            <v>0</v>
          </cell>
          <cell r="O583">
            <v>0</v>
          </cell>
          <cell r="P583">
            <v>0</v>
          </cell>
          <cell r="Q583">
            <v>0</v>
          </cell>
          <cell r="R583">
            <v>0</v>
          </cell>
        </row>
        <row r="584">
          <cell r="B584" t="str">
            <v>Other</v>
          </cell>
          <cell r="C584">
            <v>0</v>
          </cell>
          <cell r="D584">
            <v>0</v>
          </cell>
          <cell r="E584">
            <v>0</v>
          </cell>
          <cell r="F584">
            <v>0</v>
          </cell>
          <cell r="G584">
            <v>0</v>
          </cell>
          <cell r="H584">
            <v>0</v>
          </cell>
          <cell r="I584">
            <v>0</v>
          </cell>
          <cell r="K584" t="str">
            <v>Other</v>
          </cell>
          <cell r="L584">
            <v>0</v>
          </cell>
          <cell r="M584">
            <v>0</v>
          </cell>
          <cell r="N584">
            <v>0</v>
          </cell>
          <cell r="O584">
            <v>0</v>
          </cell>
          <cell r="P584">
            <v>0</v>
          </cell>
          <cell r="Q584">
            <v>0</v>
          </cell>
          <cell r="R584">
            <v>0</v>
          </cell>
        </row>
        <row r="585">
          <cell r="B585" t="str">
            <v>Total</v>
          </cell>
          <cell r="C585">
            <v>121.10000000000001</v>
          </cell>
          <cell r="D585">
            <v>134.10000000000002</v>
          </cell>
          <cell r="E585">
            <v>55.599999999999994</v>
          </cell>
          <cell r="F585">
            <v>0</v>
          </cell>
          <cell r="G585">
            <v>95.7</v>
          </cell>
          <cell r="H585">
            <v>226.6</v>
          </cell>
          <cell r="I585">
            <v>633.1</v>
          </cell>
          <cell r="K585" t="str">
            <v>Total</v>
          </cell>
          <cell r="L585">
            <v>310</v>
          </cell>
          <cell r="M585">
            <v>2688</v>
          </cell>
          <cell r="N585">
            <v>1192</v>
          </cell>
          <cell r="O585">
            <v>0</v>
          </cell>
          <cell r="P585">
            <v>3495</v>
          </cell>
          <cell r="Q585">
            <v>1285</v>
          </cell>
          <cell r="R585">
            <v>8970</v>
          </cell>
        </row>
        <row r="589">
          <cell r="B589" t="str">
            <v>Vendor</v>
          </cell>
          <cell r="C589" t="str">
            <v>Core IP/MPLS</v>
          </cell>
          <cell r="D589" t="str">
            <v xml:space="preserve">Edge IP/MPLS </v>
          </cell>
          <cell r="E589" t="str">
            <v>Subscriber Service Router</v>
          </cell>
          <cell r="F589" t="str">
            <v>BRAS</v>
          </cell>
          <cell r="G589" t="str">
            <v>IP/Ethernet</v>
          </cell>
          <cell r="H589" t="str">
            <v>ATM/MPLS</v>
          </cell>
          <cell r="I589" t="str">
            <v>Total IPS</v>
          </cell>
          <cell r="K589" t="str">
            <v>Vendor</v>
          </cell>
          <cell r="L589" t="str">
            <v>Core IP/MPLS</v>
          </cell>
          <cell r="M589" t="str">
            <v>Edge IP/MPLS</v>
          </cell>
          <cell r="N589" t="str">
            <v>Subscriber Service Router</v>
          </cell>
          <cell r="O589" t="str">
            <v>BRAS</v>
          </cell>
          <cell r="P589" t="str">
            <v>IP/Ethernet</v>
          </cell>
          <cell r="Q589" t="str">
            <v>ATM/MPLS</v>
          </cell>
          <cell r="R589" t="str">
            <v>Total IPS</v>
          </cell>
        </row>
        <row r="590">
          <cell r="B590" t="str">
            <v>Alaxala Networks</v>
          </cell>
          <cell r="I590">
            <v>0</v>
          </cell>
          <cell r="K590" t="str">
            <v>Alaxala Networks</v>
          </cell>
          <cell r="R590">
            <v>0</v>
          </cell>
        </row>
        <row r="591">
          <cell r="B591" t="str">
            <v>Alcatel-Lucent</v>
          </cell>
          <cell r="C591">
            <v>0</v>
          </cell>
          <cell r="D591">
            <v>7</v>
          </cell>
          <cell r="E591">
            <v>0</v>
          </cell>
          <cell r="F591">
            <v>0</v>
          </cell>
          <cell r="G591">
            <v>8</v>
          </cell>
          <cell r="H591">
            <v>108</v>
          </cell>
          <cell r="I591">
            <v>123</v>
          </cell>
          <cell r="K591" t="str">
            <v>Alcatel-Lucent</v>
          </cell>
          <cell r="L591">
            <v>0</v>
          </cell>
          <cell r="M591">
            <v>81</v>
          </cell>
          <cell r="N591">
            <v>0</v>
          </cell>
          <cell r="O591">
            <v>0</v>
          </cell>
          <cell r="P591">
            <v>313</v>
          </cell>
          <cell r="Q591">
            <v>736</v>
          </cell>
          <cell r="R591">
            <v>1130</v>
          </cell>
        </row>
        <row r="592">
          <cell r="B592" t="str">
            <v>Atrica</v>
          </cell>
          <cell r="I592">
            <v>0</v>
          </cell>
          <cell r="K592" t="str">
            <v>Atrica</v>
          </cell>
          <cell r="R592">
            <v>0</v>
          </cell>
        </row>
        <row r="593">
          <cell r="B593" t="str">
            <v>Avici</v>
          </cell>
          <cell r="C593">
            <v>0.2</v>
          </cell>
          <cell r="D593">
            <v>0</v>
          </cell>
          <cell r="E593">
            <v>0</v>
          </cell>
          <cell r="F593">
            <v>0</v>
          </cell>
          <cell r="G593">
            <v>0</v>
          </cell>
          <cell r="H593">
            <v>0</v>
          </cell>
          <cell r="I593">
            <v>0.2</v>
          </cell>
          <cell r="K593" t="str">
            <v>Avici</v>
          </cell>
          <cell r="L593">
            <v>1</v>
          </cell>
          <cell r="M593">
            <v>0</v>
          </cell>
          <cell r="N593">
            <v>0</v>
          </cell>
          <cell r="O593">
            <v>0</v>
          </cell>
          <cell r="P593">
            <v>0</v>
          </cell>
          <cell r="Q593">
            <v>0</v>
          </cell>
          <cell r="R593">
            <v>1</v>
          </cell>
        </row>
        <row r="594">
          <cell r="B594" t="str">
            <v>Brocade</v>
          </cell>
          <cell r="C594">
            <v>0</v>
          </cell>
          <cell r="D594">
            <v>0</v>
          </cell>
          <cell r="E594">
            <v>0</v>
          </cell>
          <cell r="F594">
            <v>0</v>
          </cell>
          <cell r="G594">
            <v>0.5</v>
          </cell>
          <cell r="H594">
            <v>0</v>
          </cell>
          <cell r="I594">
            <v>0.5</v>
          </cell>
          <cell r="K594" t="str">
            <v>Brocade</v>
          </cell>
          <cell r="L594">
            <v>0</v>
          </cell>
          <cell r="M594">
            <v>0</v>
          </cell>
          <cell r="N594">
            <v>0</v>
          </cell>
          <cell r="O594">
            <v>0</v>
          </cell>
          <cell r="P594">
            <v>32</v>
          </cell>
          <cell r="Q594">
            <v>0</v>
          </cell>
          <cell r="R594">
            <v>32</v>
          </cell>
        </row>
        <row r="595">
          <cell r="B595" t="str">
            <v>Caspian</v>
          </cell>
          <cell r="C595">
            <v>0</v>
          </cell>
          <cell r="D595">
            <v>0</v>
          </cell>
          <cell r="E595">
            <v>0</v>
          </cell>
          <cell r="F595">
            <v>0</v>
          </cell>
          <cell r="G595">
            <v>0</v>
          </cell>
          <cell r="H595">
            <v>0</v>
          </cell>
          <cell r="I595">
            <v>0</v>
          </cell>
          <cell r="K595" t="str">
            <v>Caspian</v>
          </cell>
          <cell r="L595">
            <v>0</v>
          </cell>
          <cell r="M595">
            <v>0</v>
          </cell>
          <cell r="N595">
            <v>0</v>
          </cell>
          <cell r="O595">
            <v>0</v>
          </cell>
          <cell r="P595">
            <v>0</v>
          </cell>
          <cell r="Q595">
            <v>0</v>
          </cell>
          <cell r="R595">
            <v>0</v>
          </cell>
        </row>
        <row r="596">
          <cell r="B596" t="str">
            <v>Chiaro</v>
          </cell>
          <cell r="C596">
            <v>0</v>
          </cell>
          <cell r="D596">
            <v>0</v>
          </cell>
          <cell r="E596">
            <v>0</v>
          </cell>
          <cell r="F596">
            <v>0</v>
          </cell>
          <cell r="G596">
            <v>0</v>
          </cell>
          <cell r="H596">
            <v>0</v>
          </cell>
          <cell r="I596">
            <v>0</v>
          </cell>
          <cell r="K596" t="str">
            <v>Chiaro</v>
          </cell>
          <cell r="L596">
            <v>0</v>
          </cell>
          <cell r="M596">
            <v>0</v>
          </cell>
          <cell r="N596">
            <v>0</v>
          </cell>
          <cell r="O596">
            <v>0</v>
          </cell>
          <cell r="P596">
            <v>0</v>
          </cell>
          <cell r="Q596">
            <v>0</v>
          </cell>
          <cell r="R596">
            <v>0</v>
          </cell>
        </row>
        <row r="597">
          <cell r="B597" t="str">
            <v>Ciena</v>
          </cell>
          <cell r="C597">
            <v>0</v>
          </cell>
          <cell r="D597">
            <v>0</v>
          </cell>
          <cell r="E597">
            <v>0</v>
          </cell>
          <cell r="F597">
            <v>0</v>
          </cell>
          <cell r="G597">
            <v>0</v>
          </cell>
          <cell r="H597">
            <v>0</v>
          </cell>
          <cell r="I597">
            <v>0</v>
          </cell>
          <cell r="K597" t="str">
            <v>Ciena</v>
          </cell>
          <cell r="L597">
            <v>0</v>
          </cell>
          <cell r="M597">
            <v>0</v>
          </cell>
          <cell r="N597">
            <v>0</v>
          </cell>
          <cell r="O597">
            <v>0</v>
          </cell>
          <cell r="P597">
            <v>0</v>
          </cell>
          <cell r="Q597">
            <v>0</v>
          </cell>
          <cell r="R597">
            <v>0</v>
          </cell>
        </row>
        <row r="598">
          <cell r="B598" t="str">
            <v>Cisco</v>
          </cell>
          <cell r="C598">
            <v>90.6</v>
          </cell>
          <cell r="D598">
            <v>100.8</v>
          </cell>
          <cell r="E598">
            <v>35.6</v>
          </cell>
          <cell r="F598">
            <v>0</v>
          </cell>
          <cell r="G598">
            <v>76</v>
          </cell>
          <cell r="H598">
            <v>22</v>
          </cell>
          <cell r="I598">
            <v>325</v>
          </cell>
          <cell r="K598" t="str">
            <v>Cisco</v>
          </cell>
          <cell r="L598">
            <v>271</v>
          </cell>
          <cell r="M598">
            <v>2681</v>
          </cell>
          <cell r="N598">
            <v>1186</v>
          </cell>
          <cell r="O598">
            <v>0</v>
          </cell>
          <cell r="P598">
            <v>2736</v>
          </cell>
          <cell r="Q598">
            <v>133</v>
          </cell>
          <cell r="R598">
            <v>7007</v>
          </cell>
        </row>
        <row r="599">
          <cell r="B599" t="str">
            <v>Cosine</v>
          </cell>
          <cell r="C599">
            <v>0</v>
          </cell>
          <cell r="D599">
            <v>0</v>
          </cell>
          <cell r="E599">
            <v>0</v>
          </cell>
          <cell r="F599">
            <v>0</v>
          </cell>
          <cell r="G599">
            <v>0</v>
          </cell>
          <cell r="H599">
            <v>0</v>
          </cell>
          <cell r="I599">
            <v>0</v>
          </cell>
          <cell r="K599" t="str">
            <v>Cosine</v>
          </cell>
          <cell r="L599">
            <v>0</v>
          </cell>
          <cell r="M599">
            <v>0</v>
          </cell>
          <cell r="N599">
            <v>0</v>
          </cell>
          <cell r="O599">
            <v>0</v>
          </cell>
          <cell r="P599">
            <v>0</v>
          </cell>
          <cell r="Q599">
            <v>0</v>
          </cell>
          <cell r="R599">
            <v>0</v>
          </cell>
        </row>
        <row r="600">
          <cell r="B600" t="str">
            <v>ECI Telecom</v>
          </cell>
          <cell r="C600">
            <v>0</v>
          </cell>
          <cell r="D600">
            <v>0</v>
          </cell>
          <cell r="E600">
            <v>0</v>
          </cell>
          <cell r="F600">
            <v>0</v>
          </cell>
          <cell r="G600">
            <v>0</v>
          </cell>
          <cell r="H600">
            <v>0</v>
          </cell>
          <cell r="I600">
            <v>0</v>
          </cell>
          <cell r="K600" t="str">
            <v>ECI Telecom</v>
          </cell>
          <cell r="L600">
            <v>0</v>
          </cell>
          <cell r="M600">
            <v>0</v>
          </cell>
          <cell r="N600">
            <v>0</v>
          </cell>
          <cell r="O600">
            <v>0</v>
          </cell>
          <cell r="P600">
            <v>0</v>
          </cell>
          <cell r="Q600">
            <v>0</v>
          </cell>
          <cell r="R600">
            <v>0</v>
          </cell>
        </row>
        <row r="601">
          <cell r="B601" t="str">
            <v>Equipe</v>
          </cell>
          <cell r="C601">
            <v>0</v>
          </cell>
          <cell r="D601">
            <v>0</v>
          </cell>
          <cell r="E601">
            <v>0</v>
          </cell>
          <cell r="F601">
            <v>0</v>
          </cell>
          <cell r="G601">
            <v>0</v>
          </cell>
          <cell r="H601">
            <v>0</v>
          </cell>
          <cell r="I601">
            <v>0</v>
          </cell>
          <cell r="K601" t="str">
            <v>Equipe</v>
          </cell>
          <cell r="L601">
            <v>0</v>
          </cell>
          <cell r="M601">
            <v>0</v>
          </cell>
          <cell r="N601">
            <v>0</v>
          </cell>
          <cell r="O601">
            <v>0</v>
          </cell>
          <cell r="P601">
            <v>0</v>
          </cell>
          <cell r="Q601">
            <v>0</v>
          </cell>
          <cell r="R601">
            <v>0</v>
          </cell>
        </row>
        <row r="602">
          <cell r="B602" t="str">
            <v>Ericsson</v>
          </cell>
          <cell r="C602">
            <v>0</v>
          </cell>
          <cell r="D602">
            <v>0</v>
          </cell>
          <cell r="E602">
            <v>12</v>
          </cell>
          <cell r="F602">
            <v>0</v>
          </cell>
          <cell r="G602">
            <v>0</v>
          </cell>
          <cell r="H602">
            <v>38</v>
          </cell>
          <cell r="I602">
            <v>50</v>
          </cell>
          <cell r="K602" t="str">
            <v>Ericsson</v>
          </cell>
          <cell r="L602">
            <v>0</v>
          </cell>
          <cell r="M602">
            <v>0</v>
          </cell>
          <cell r="N602">
            <v>87</v>
          </cell>
          <cell r="O602">
            <v>0</v>
          </cell>
          <cell r="P602">
            <v>0</v>
          </cell>
          <cell r="Q602">
            <v>191</v>
          </cell>
          <cell r="R602">
            <v>278</v>
          </cell>
        </row>
        <row r="603">
          <cell r="B603" t="str">
            <v>Extreme</v>
          </cell>
          <cell r="C603">
            <v>0</v>
          </cell>
          <cell r="D603">
            <v>0</v>
          </cell>
          <cell r="E603">
            <v>0</v>
          </cell>
          <cell r="F603">
            <v>0</v>
          </cell>
          <cell r="G603">
            <v>2.8</v>
          </cell>
          <cell r="H603">
            <v>0</v>
          </cell>
          <cell r="I603">
            <v>2.8</v>
          </cell>
          <cell r="K603" t="str">
            <v>Extreme</v>
          </cell>
          <cell r="L603">
            <v>0</v>
          </cell>
          <cell r="M603">
            <v>0</v>
          </cell>
          <cell r="N603">
            <v>0</v>
          </cell>
          <cell r="O603">
            <v>0</v>
          </cell>
          <cell r="P603">
            <v>116</v>
          </cell>
          <cell r="Q603">
            <v>0</v>
          </cell>
          <cell r="R603">
            <v>116</v>
          </cell>
        </row>
        <row r="604">
          <cell r="B604" t="str">
            <v>Force10</v>
          </cell>
          <cell r="C604">
            <v>0</v>
          </cell>
          <cell r="D604">
            <v>0</v>
          </cell>
          <cell r="E604">
            <v>0</v>
          </cell>
          <cell r="F604">
            <v>0</v>
          </cell>
          <cell r="G604">
            <v>0.3</v>
          </cell>
          <cell r="H604">
            <v>0</v>
          </cell>
          <cell r="I604">
            <v>0.3</v>
          </cell>
          <cell r="K604" t="str">
            <v>Force10</v>
          </cell>
          <cell r="L604">
            <v>0</v>
          </cell>
          <cell r="M604">
            <v>0</v>
          </cell>
          <cell r="N604">
            <v>0</v>
          </cell>
          <cell r="O604">
            <v>0</v>
          </cell>
          <cell r="P604">
            <v>2</v>
          </cell>
          <cell r="Q604">
            <v>0</v>
          </cell>
          <cell r="R604">
            <v>2</v>
          </cell>
        </row>
        <row r="605">
          <cell r="B605" t="str">
            <v>Fujitsu</v>
          </cell>
          <cell r="C605">
            <v>0</v>
          </cell>
          <cell r="D605">
            <v>0</v>
          </cell>
          <cell r="E605">
            <v>0</v>
          </cell>
          <cell r="F605">
            <v>0</v>
          </cell>
          <cell r="G605">
            <v>0</v>
          </cell>
          <cell r="H605">
            <v>0</v>
          </cell>
          <cell r="I605">
            <v>0</v>
          </cell>
          <cell r="K605" t="str">
            <v>Fujitsu</v>
          </cell>
          <cell r="L605">
            <v>0</v>
          </cell>
          <cell r="M605">
            <v>0</v>
          </cell>
          <cell r="N605">
            <v>0</v>
          </cell>
          <cell r="O605">
            <v>0</v>
          </cell>
          <cell r="P605">
            <v>0</v>
          </cell>
          <cell r="Q605">
            <v>0</v>
          </cell>
          <cell r="R605">
            <v>0</v>
          </cell>
        </row>
        <row r="606">
          <cell r="B606" t="str">
            <v>Hammerhead Systems</v>
          </cell>
          <cell r="C606">
            <v>0</v>
          </cell>
          <cell r="D606">
            <v>0</v>
          </cell>
          <cell r="E606">
            <v>0</v>
          </cell>
          <cell r="F606">
            <v>0</v>
          </cell>
          <cell r="G606">
            <v>0</v>
          </cell>
          <cell r="H606">
            <v>0</v>
          </cell>
          <cell r="I606">
            <v>0</v>
          </cell>
          <cell r="K606" t="str">
            <v>Hammerhead Systems</v>
          </cell>
          <cell r="L606">
            <v>0</v>
          </cell>
          <cell r="M606">
            <v>0</v>
          </cell>
          <cell r="N606">
            <v>0</v>
          </cell>
          <cell r="O606">
            <v>0</v>
          </cell>
          <cell r="P606">
            <v>0</v>
          </cell>
          <cell r="Q606">
            <v>0</v>
          </cell>
          <cell r="R606">
            <v>0</v>
          </cell>
        </row>
        <row r="607">
          <cell r="B607" t="str">
            <v>Hitachi</v>
          </cell>
          <cell r="C607">
            <v>0</v>
          </cell>
          <cell r="D607">
            <v>0</v>
          </cell>
          <cell r="E607">
            <v>0</v>
          </cell>
          <cell r="F607">
            <v>0</v>
          </cell>
          <cell r="G607">
            <v>0</v>
          </cell>
          <cell r="H607">
            <v>0</v>
          </cell>
          <cell r="I607">
            <v>0</v>
          </cell>
          <cell r="K607" t="str">
            <v>Hitachi</v>
          </cell>
          <cell r="L607">
            <v>0</v>
          </cell>
          <cell r="M607">
            <v>0</v>
          </cell>
          <cell r="N607">
            <v>0</v>
          </cell>
          <cell r="O607">
            <v>0</v>
          </cell>
          <cell r="P607">
            <v>0</v>
          </cell>
          <cell r="Q607">
            <v>0</v>
          </cell>
          <cell r="R607">
            <v>0</v>
          </cell>
        </row>
        <row r="608">
          <cell r="B608" t="str">
            <v>Hitachi Cable</v>
          </cell>
          <cell r="C608">
            <v>0</v>
          </cell>
          <cell r="D608">
            <v>0</v>
          </cell>
          <cell r="E608">
            <v>0</v>
          </cell>
          <cell r="F608">
            <v>0</v>
          </cell>
          <cell r="G608">
            <v>0</v>
          </cell>
          <cell r="H608">
            <v>0</v>
          </cell>
          <cell r="I608">
            <v>0</v>
          </cell>
          <cell r="K608" t="str">
            <v>Hitachi Cable</v>
          </cell>
          <cell r="L608">
            <v>0</v>
          </cell>
          <cell r="M608">
            <v>0</v>
          </cell>
          <cell r="N608">
            <v>0</v>
          </cell>
          <cell r="O608">
            <v>0</v>
          </cell>
          <cell r="P608">
            <v>0</v>
          </cell>
          <cell r="Q608">
            <v>0</v>
          </cell>
          <cell r="R608">
            <v>0</v>
          </cell>
        </row>
        <row r="609">
          <cell r="B609" t="str">
            <v>Huawei</v>
          </cell>
          <cell r="C609">
            <v>0</v>
          </cell>
          <cell r="D609">
            <v>2</v>
          </cell>
          <cell r="E609">
            <v>0</v>
          </cell>
          <cell r="F609">
            <v>0</v>
          </cell>
          <cell r="G609">
            <v>0</v>
          </cell>
          <cell r="H609">
            <v>0</v>
          </cell>
          <cell r="I609">
            <v>2</v>
          </cell>
          <cell r="K609" t="str">
            <v>Huawei</v>
          </cell>
          <cell r="L609">
            <v>0</v>
          </cell>
          <cell r="M609">
            <v>43</v>
          </cell>
          <cell r="N609">
            <v>0</v>
          </cell>
          <cell r="O609">
            <v>0</v>
          </cell>
          <cell r="P609">
            <v>0</v>
          </cell>
          <cell r="Q609">
            <v>0</v>
          </cell>
          <cell r="R609">
            <v>43</v>
          </cell>
        </row>
        <row r="610">
          <cell r="B610" t="str">
            <v>Hyperchip</v>
          </cell>
          <cell r="C610">
            <v>0</v>
          </cell>
          <cell r="D610">
            <v>0</v>
          </cell>
          <cell r="E610">
            <v>0</v>
          </cell>
          <cell r="F610">
            <v>0</v>
          </cell>
          <cell r="G610">
            <v>0</v>
          </cell>
          <cell r="H610">
            <v>0</v>
          </cell>
          <cell r="I610">
            <v>0</v>
          </cell>
          <cell r="K610" t="str">
            <v>Hyperchip</v>
          </cell>
          <cell r="L610">
            <v>0</v>
          </cell>
          <cell r="M610">
            <v>0</v>
          </cell>
          <cell r="N610">
            <v>0</v>
          </cell>
          <cell r="O610">
            <v>0</v>
          </cell>
          <cell r="P610">
            <v>0</v>
          </cell>
          <cell r="Q610">
            <v>0</v>
          </cell>
          <cell r="R610">
            <v>0</v>
          </cell>
        </row>
        <row r="611">
          <cell r="B611" t="str">
            <v>Juniper</v>
          </cell>
          <cell r="C611">
            <v>43</v>
          </cell>
          <cell r="D611">
            <v>22</v>
          </cell>
          <cell r="E611">
            <v>22</v>
          </cell>
          <cell r="F611">
            <v>0</v>
          </cell>
          <cell r="G611">
            <v>0</v>
          </cell>
          <cell r="H611">
            <v>0</v>
          </cell>
          <cell r="I611">
            <v>87</v>
          </cell>
          <cell r="K611" t="str">
            <v>Juniper</v>
          </cell>
          <cell r="L611">
            <v>130</v>
          </cell>
          <cell r="M611">
            <v>279</v>
          </cell>
          <cell r="N611">
            <v>240</v>
          </cell>
          <cell r="O611">
            <v>0</v>
          </cell>
          <cell r="P611">
            <v>0</v>
          </cell>
          <cell r="Q611">
            <v>0</v>
          </cell>
          <cell r="R611">
            <v>649</v>
          </cell>
        </row>
        <row r="612">
          <cell r="B612" t="str">
            <v>Laurel Networks</v>
          </cell>
          <cell r="C612">
            <v>0</v>
          </cell>
          <cell r="D612">
            <v>0</v>
          </cell>
          <cell r="E612">
            <v>0</v>
          </cell>
          <cell r="F612">
            <v>0</v>
          </cell>
          <cell r="G612">
            <v>0</v>
          </cell>
          <cell r="H612">
            <v>0</v>
          </cell>
          <cell r="I612">
            <v>0</v>
          </cell>
          <cell r="K612" t="str">
            <v>Laurel Networks</v>
          </cell>
          <cell r="L612">
            <v>0</v>
          </cell>
          <cell r="M612">
            <v>0</v>
          </cell>
          <cell r="N612">
            <v>0</v>
          </cell>
          <cell r="O612">
            <v>0</v>
          </cell>
          <cell r="P612">
            <v>0</v>
          </cell>
          <cell r="Q612">
            <v>0</v>
          </cell>
          <cell r="R612">
            <v>0</v>
          </cell>
        </row>
        <row r="613">
          <cell r="B613" t="str">
            <v>Lucent</v>
          </cell>
          <cell r="C613">
            <v>0</v>
          </cell>
          <cell r="D613">
            <v>0</v>
          </cell>
          <cell r="E613">
            <v>0</v>
          </cell>
          <cell r="F613">
            <v>0</v>
          </cell>
          <cell r="G613">
            <v>0</v>
          </cell>
          <cell r="H613">
            <v>0</v>
          </cell>
          <cell r="I613">
            <v>0</v>
          </cell>
          <cell r="K613" t="str">
            <v>Lucent</v>
          </cell>
          <cell r="L613">
            <v>0</v>
          </cell>
          <cell r="M613">
            <v>0</v>
          </cell>
          <cell r="N613">
            <v>0</v>
          </cell>
          <cell r="O613">
            <v>0</v>
          </cell>
          <cell r="P613">
            <v>0</v>
          </cell>
          <cell r="Q613">
            <v>0</v>
          </cell>
          <cell r="R613">
            <v>0</v>
          </cell>
        </row>
        <row r="614">
          <cell r="B614" t="str">
            <v>NEC</v>
          </cell>
          <cell r="C614">
            <v>0</v>
          </cell>
          <cell r="D614">
            <v>0</v>
          </cell>
          <cell r="E614">
            <v>0</v>
          </cell>
          <cell r="F614">
            <v>0</v>
          </cell>
          <cell r="G614">
            <v>0</v>
          </cell>
          <cell r="H614">
            <v>0</v>
          </cell>
          <cell r="I614">
            <v>0</v>
          </cell>
          <cell r="K614" t="str">
            <v>NEC</v>
          </cell>
          <cell r="L614">
            <v>0</v>
          </cell>
          <cell r="M614">
            <v>0</v>
          </cell>
          <cell r="N614">
            <v>0</v>
          </cell>
          <cell r="O614">
            <v>0</v>
          </cell>
          <cell r="P614">
            <v>0</v>
          </cell>
          <cell r="Q614">
            <v>0</v>
          </cell>
          <cell r="R614">
            <v>0</v>
          </cell>
        </row>
        <row r="615">
          <cell r="B615" t="str">
            <v>Nokia Siemens Networks</v>
          </cell>
          <cell r="C615">
            <v>0</v>
          </cell>
          <cell r="D615">
            <v>0</v>
          </cell>
          <cell r="E615">
            <v>0</v>
          </cell>
          <cell r="F615">
            <v>0</v>
          </cell>
          <cell r="G615">
            <v>0</v>
          </cell>
          <cell r="H615">
            <v>0</v>
          </cell>
          <cell r="I615">
            <v>0</v>
          </cell>
          <cell r="K615" t="str">
            <v>Nokia Siemens Networks</v>
          </cell>
          <cell r="L615">
            <v>0</v>
          </cell>
          <cell r="M615">
            <v>0</v>
          </cell>
          <cell r="N615">
            <v>0</v>
          </cell>
          <cell r="O615">
            <v>0</v>
          </cell>
          <cell r="P615">
            <v>0</v>
          </cell>
          <cell r="Q615">
            <v>0</v>
          </cell>
          <cell r="R615">
            <v>0</v>
          </cell>
        </row>
        <row r="616">
          <cell r="B616" t="str">
            <v>Nortel</v>
          </cell>
          <cell r="C616">
            <v>0</v>
          </cell>
          <cell r="D616">
            <v>0</v>
          </cell>
          <cell r="E616">
            <v>5.6</v>
          </cell>
          <cell r="F616">
            <v>0</v>
          </cell>
          <cell r="G616">
            <v>5</v>
          </cell>
          <cell r="H616">
            <v>66</v>
          </cell>
          <cell r="I616">
            <v>76.599999999999994</v>
          </cell>
          <cell r="K616" t="str">
            <v>Nortel</v>
          </cell>
          <cell r="L616">
            <v>0</v>
          </cell>
          <cell r="M616">
            <v>0</v>
          </cell>
          <cell r="N616">
            <v>33</v>
          </cell>
          <cell r="O616">
            <v>0</v>
          </cell>
          <cell r="P616">
            <v>163</v>
          </cell>
          <cell r="Q616">
            <v>230</v>
          </cell>
          <cell r="R616">
            <v>426</v>
          </cell>
        </row>
        <row r="617">
          <cell r="B617" t="str">
            <v>Procket</v>
          </cell>
          <cell r="C617">
            <v>0</v>
          </cell>
          <cell r="D617">
            <v>0</v>
          </cell>
          <cell r="E617">
            <v>0</v>
          </cell>
          <cell r="F617">
            <v>0</v>
          </cell>
          <cell r="G617">
            <v>0</v>
          </cell>
          <cell r="H617">
            <v>0</v>
          </cell>
          <cell r="I617">
            <v>0</v>
          </cell>
          <cell r="K617" t="str">
            <v>Procket</v>
          </cell>
          <cell r="L617">
            <v>0</v>
          </cell>
          <cell r="M617">
            <v>0</v>
          </cell>
          <cell r="N617">
            <v>0</v>
          </cell>
          <cell r="O617">
            <v>0</v>
          </cell>
          <cell r="P617">
            <v>0</v>
          </cell>
          <cell r="Q617">
            <v>0</v>
          </cell>
          <cell r="R617">
            <v>0</v>
          </cell>
        </row>
        <row r="618">
          <cell r="B618" t="str">
            <v>Quarry</v>
          </cell>
          <cell r="C618">
            <v>0</v>
          </cell>
          <cell r="D618">
            <v>0</v>
          </cell>
          <cell r="E618">
            <v>0</v>
          </cell>
          <cell r="F618">
            <v>0</v>
          </cell>
          <cell r="G618">
            <v>0</v>
          </cell>
          <cell r="H618">
            <v>0</v>
          </cell>
          <cell r="I618">
            <v>0</v>
          </cell>
          <cell r="K618" t="str">
            <v>Quarry</v>
          </cell>
          <cell r="L618">
            <v>0</v>
          </cell>
          <cell r="M618">
            <v>0</v>
          </cell>
          <cell r="N618">
            <v>0</v>
          </cell>
          <cell r="O618">
            <v>0</v>
          </cell>
          <cell r="P618">
            <v>0</v>
          </cell>
          <cell r="Q618">
            <v>0</v>
          </cell>
          <cell r="R618">
            <v>0</v>
          </cell>
        </row>
        <row r="619">
          <cell r="B619" t="str">
            <v>Redback</v>
          </cell>
          <cell r="C619">
            <v>0</v>
          </cell>
          <cell r="D619">
            <v>0</v>
          </cell>
          <cell r="E619">
            <v>0</v>
          </cell>
          <cell r="F619">
            <v>0</v>
          </cell>
          <cell r="G619">
            <v>0</v>
          </cell>
          <cell r="H619">
            <v>0</v>
          </cell>
          <cell r="I619">
            <v>0</v>
          </cell>
          <cell r="K619" t="str">
            <v>Redback</v>
          </cell>
          <cell r="L619">
            <v>0</v>
          </cell>
          <cell r="M619">
            <v>0</v>
          </cell>
          <cell r="N619">
            <v>0</v>
          </cell>
          <cell r="O619">
            <v>0</v>
          </cell>
          <cell r="P619">
            <v>0</v>
          </cell>
          <cell r="Q619">
            <v>0</v>
          </cell>
          <cell r="R619">
            <v>0</v>
          </cell>
        </row>
        <row r="620">
          <cell r="B620" t="str">
            <v>Riverstone</v>
          </cell>
          <cell r="C620">
            <v>0</v>
          </cell>
          <cell r="D620">
            <v>0</v>
          </cell>
          <cell r="E620">
            <v>0</v>
          </cell>
          <cell r="F620">
            <v>0</v>
          </cell>
          <cell r="G620">
            <v>0</v>
          </cell>
          <cell r="H620">
            <v>0</v>
          </cell>
          <cell r="I620">
            <v>0</v>
          </cell>
          <cell r="K620" t="str">
            <v>Riverstone</v>
          </cell>
          <cell r="L620">
            <v>0</v>
          </cell>
          <cell r="M620">
            <v>0</v>
          </cell>
          <cell r="N620">
            <v>0</v>
          </cell>
          <cell r="O620">
            <v>0</v>
          </cell>
          <cell r="P620">
            <v>0</v>
          </cell>
          <cell r="Q620">
            <v>0</v>
          </cell>
          <cell r="R620">
            <v>0</v>
          </cell>
        </row>
        <row r="621">
          <cell r="B621" t="str">
            <v>Tellabs</v>
          </cell>
          <cell r="C621">
            <v>0</v>
          </cell>
          <cell r="D621">
            <v>0.4</v>
          </cell>
          <cell r="E621">
            <v>0</v>
          </cell>
          <cell r="F621">
            <v>0</v>
          </cell>
          <cell r="G621">
            <v>0</v>
          </cell>
          <cell r="H621">
            <v>0</v>
          </cell>
          <cell r="I621">
            <v>0.4</v>
          </cell>
          <cell r="K621" t="str">
            <v>Tellabs</v>
          </cell>
          <cell r="L621">
            <v>0</v>
          </cell>
          <cell r="M621">
            <v>5</v>
          </cell>
          <cell r="N621">
            <v>0</v>
          </cell>
          <cell r="O621">
            <v>0</v>
          </cell>
          <cell r="P621">
            <v>0</v>
          </cell>
          <cell r="Q621">
            <v>0</v>
          </cell>
          <cell r="R621">
            <v>5</v>
          </cell>
        </row>
        <row r="622">
          <cell r="B622" t="str">
            <v>ZTE</v>
          </cell>
          <cell r="C622">
            <v>0</v>
          </cell>
          <cell r="D622">
            <v>0</v>
          </cell>
          <cell r="E622">
            <v>0</v>
          </cell>
          <cell r="F622">
            <v>0</v>
          </cell>
          <cell r="G622">
            <v>0</v>
          </cell>
          <cell r="H622">
            <v>0</v>
          </cell>
          <cell r="I622">
            <v>0</v>
          </cell>
          <cell r="K622" t="str">
            <v>ZTE</v>
          </cell>
          <cell r="L622">
            <v>0</v>
          </cell>
          <cell r="M622">
            <v>0</v>
          </cell>
          <cell r="N622">
            <v>0</v>
          </cell>
          <cell r="O622">
            <v>0</v>
          </cell>
          <cell r="P622">
            <v>0</v>
          </cell>
          <cell r="Q622">
            <v>0</v>
          </cell>
          <cell r="R622">
            <v>0</v>
          </cell>
        </row>
        <row r="623">
          <cell r="B623" t="str">
            <v>Other</v>
          </cell>
          <cell r="C623">
            <v>0</v>
          </cell>
          <cell r="D623">
            <v>0.3</v>
          </cell>
          <cell r="E623">
            <v>0</v>
          </cell>
          <cell r="F623">
            <v>0</v>
          </cell>
          <cell r="G623">
            <v>3.7</v>
          </cell>
          <cell r="H623">
            <v>0</v>
          </cell>
          <cell r="I623">
            <v>4</v>
          </cell>
          <cell r="K623" t="str">
            <v>Other</v>
          </cell>
          <cell r="L623">
            <v>0</v>
          </cell>
          <cell r="M623">
            <v>2</v>
          </cell>
          <cell r="N623">
            <v>0</v>
          </cell>
          <cell r="O623">
            <v>0</v>
          </cell>
          <cell r="P623">
            <v>26</v>
          </cell>
          <cell r="Q623">
            <v>0</v>
          </cell>
          <cell r="R623">
            <v>28</v>
          </cell>
        </row>
        <row r="624">
          <cell r="B624" t="str">
            <v>Total</v>
          </cell>
          <cell r="C624">
            <v>133.80000000000001</v>
          </cell>
          <cell r="D624">
            <v>132.50000000000003</v>
          </cell>
          <cell r="E624">
            <v>75.199999999999989</v>
          </cell>
          <cell r="F624">
            <v>0</v>
          </cell>
          <cell r="G624">
            <v>96.3</v>
          </cell>
          <cell r="H624">
            <v>234</v>
          </cell>
          <cell r="I624">
            <v>671.8</v>
          </cell>
          <cell r="K624" t="str">
            <v>Total</v>
          </cell>
          <cell r="L624">
            <v>402</v>
          </cell>
          <cell r="M624">
            <v>3091</v>
          </cell>
          <cell r="N624">
            <v>1546</v>
          </cell>
          <cell r="O624">
            <v>0</v>
          </cell>
          <cell r="P624">
            <v>3388</v>
          </cell>
          <cell r="Q624">
            <v>1290</v>
          </cell>
          <cell r="R624">
            <v>9717</v>
          </cell>
        </row>
        <row r="628">
          <cell r="B628" t="str">
            <v>Vendor</v>
          </cell>
          <cell r="C628" t="str">
            <v>Core IP/MPLS</v>
          </cell>
          <cell r="D628" t="str">
            <v xml:space="preserve">Edge IP/MPLS </v>
          </cell>
          <cell r="E628" t="str">
            <v>Subscriber Service Router</v>
          </cell>
          <cell r="F628" t="str">
            <v>BRAS</v>
          </cell>
          <cell r="G628" t="str">
            <v>IP/Ethernet</v>
          </cell>
          <cell r="H628" t="str">
            <v>ATM/MPLS</v>
          </cell>
          <cell r="I628" t="str">
            <v>Total IPS</v>
          </cell>
          <cell r="K628" t="str">
            <v>Vendor</v>
          </cell>
          <cell r="L628" t="str">
            <v>Core IP/MPLS</v>
          </cell>
          <cell r="M628" t="str">
            <v>Edge IP/MPLS</v>
          </cell>
          <cell r="N628" t="str">
            <v>Subscriber Service Router</v>
          </cell>
          <cell r="O628" t="str">
            <v>BRAS</v>
          </cell>
          <cell r="P628" t="str">
            <v>IP/Ethernet</v>
          </cell>
          <cell r="Q628" t="str">
            <v>ATM/MPLS</v>
          </cell>
          <cell r="R628" t="str">
            <v>Total IPS</v>
          </cell>
        </row>
        <row r="629">
          <cell r="B629" t="str">
            <v>Alaxala Networks</v>
          </cell>
          <cell r="I629">
            <v>0</v>
          </cell>
          <cell r="K629" t="str">
            <v>Alaxala Networks</v>
          </cell>
          <cell r="R629">
            <v>0</v>
          </cell>
        </row>
        <row r="630">
          <cell r="B630" t="str">
            <v>Alcatel-Lucent</v>
          </cell>
          <cell r="C630">
            <v>0</v>
          </cell>
          <cell r="D630">
            <v>4.2</v>
          </cell>
          <cell r="E630">
            <v>0</v>
          </cell>
          <cell r="F630">
            <v>0</v>
          </cell>
          <cell r="G630">
            <v>8</v>
          </cell>
          <cell r="H630">
            <v>64</v>
          </cell>
          <cell r="I630">
            <v>76.2</v>
          </cell>
          <cell r="K630" t="str">
            <v>Alcatel-Lucent</v>
          </cell>
          <cell r="L630">
            <v>0</v>
          </cell>
          <cell r="M630">
            <v>50</v>
          </cell>
          <cell r="N630">
            <v>0</v>
          </cell>
          <cell r="O630">
            <v>0</v>
          </cell>
          <cell r="P630">
            <v>313</v>
          </cell>
          <cell r="Q630">
            <v>489</v>
          </cell>
          <cell r="R630">
            <v>852</v>
          </cell>
        </row>
        <row r="631">
          <cell r="B631" t="str">
            <v>Atrica</v>
          </cell>
          <cell r="I631">
            <v>0</v>
          </cell>
          <cell r="K631" t="str">
            <v>Atrica</v>
          </cell>
          <cell r="R631">
            <v>0</v>
          </cell>
        </row>
        <row r="632">
          <cell r="B632" t="str">
            <v>Avici</v>
          </cell>
          <cell r="C632">
            <v>0.9</v>
          </cell>
          <cell r="D632">
            <v>0</v>
          </cell>
          <cell r="E632">
            <v>0</v>
          </cell>
          <cell r="F632">
            <v>0</v>
          </cell>
          <cell r="G632">
            <v>0</v>
          </cell>
          <cell r="H632">
            <v>0</v>
          </cell>
          <cell r="I632">
            <v>0.9</v>
          </cell>
          <cell r="K632" t="str">
            <v>Avici</v>
          </cell>
          <cell r="L632">
            <v>1</v>
          </cell>
          <cell r="M632">
            <v>0</v>
          </cell>
          <cell r="N632">
            <v>0</v>
          </cell>
          <cell r="O632">
            <v>0</v>
          </cell>
          <cell r="P632">
            <v>0</v>
          </cell>
          <cell r="Q632">
            <v>0</v>
          </cell>
          <cell r="R632">
            <v>1</v>
          </cell>
        </row>
        <row r="633">
          <cell r="B633" t="str">
            <v>Brocade</v>
          </cell>
          <cell r="C633">
            <v>0</v>
          </cell>
          <cell r="D633">
            <v>0</v>
          </cell>
          <cell r="E633">
            <v>0</v>
          </cell>
          <cell r="F633">
            <v>0</v>
          </cell>
          <cell r="G633">
            <v>0</v>
          </cell>
          <cell r="H633">
            <v>0</v>
          </cell>
          <cell r="I633">
            <v>0</v>
          </cell>
          <cell r="K633" t="str">
            <v>Brocade</v>
          </cell>
          <cell r="L633">
            <v>0</v>
          </cell>
          <cell r="M633">
            <v>0</v>
          </cell>
          <cell r="N633">
            <v>0</v>
          </cell>
          <cell r="O633">
            <v>0</v>
          </cell>
          <cell r="P633">
            <v>0</v>
          </cell>
          <cell r="Q633">
            <v>0</v>
          </cell>
          <cell r="R633">
            <v>0</v>
          </cell>
        </row>
        <row r="634">
          <cell r="B634" t="str">
            <v>Caspian</v>
          </cell>
          <cell r="C634">
            <v>0</v>
          </cell>
          <cell r="D634">
            <v>0</v>
          </cell>
          <cell r="E634">
            <v>0</v>
          </cell>
          <cell r="F634">
            <v>0</v>
          </cell>
          <cell r="G634">
            <v>0</v>
          </cell>
          <cell r="H634">
            <v>0</v>
          </cell>
          <cell r="I634">
            <v>0</v>
          </cell>
          <cell r="K634" t="str">
            <v>Caspian</v>
          </cell>
          <cell r="L634">
            <v>0</v>
          </cell>
          <cell r="M634">
            <v>0</v>
          </cell>
          <cell r="N634">
            <v>0</v>
          </cell>
          <cell r="O634">
            <v>0</v>
          </cell>
          <cell r="P634">
            <v>0</v>
          </cell>
          <cell r="Q634">
            <v>0</v>
          </cell>
          <cell r="R634">
            <v>0</v>
          </cell>
        </row>
        <row r="635">
          <cell r="B635" t="str">
            <v>Chiaro</v>
          </cell>
          <cell r="C635">
            <v>0</v>
          </cell>
          <cell r="D635">
            <v>0</v>
          </cell>
          <cell r="E635">
            <v>0</v>
          </cell>
          <cell r="F635">
            <v>0</v>
          </cell>
          <cell r="G635">
            <v>0</v>
          </cell>
          <cell r="H635">
            <v>0</v>
          </cell>
          <cell r="I635">
            <v>0</v>
          </cell>
          <cell r="K635" t="str">
            <v>Chiaro</v>
          </cell>
          <cell r="L635">
            <v>0</v>
          </cell>
          <cell r="M635">
            <v>0</v>
          </cell>
          <cell r="N635">
            <v>0</v>
          </cell>
          <cell r="O635">
            <v>0</v>
          </cell>
          <cell r="P635">
            <v>0</v>
          </cell>
          <cell r="Q635">
            <v>0</v>
          </cell>
          <cell r="R635">
            <v>0</v>
          </cell>
        </row>
        <row r="636">
          <cell r="B636" t="str">
            <v>Ciena</v>
          </cell>
          <cell r="C636">
            <v>0</v>
          </cell>
          <cell r="D636">
            <v>0</v>
          </cell>
          <cell r="E636">
            <v>0</v>
          </cell>
          <cell r="F636">
            <v>0</v>
          </cell>
          <cell r="G636">
            <v>0</v>
          </cell>
          <cell r="H636">
            <v>0</v>
          </cell>
          <cell r="I636">
            <v>0</v>
          </cell>
          <cell r="K636" t="str">
            <v>Ciena</v>
          </cell>
          <cell r="L636">
            <v>0</v>
          </cell>
          <cell r="M636">
            <v>0</v>
          </cell>
          <cell r="N636">
            <v>0</v>
          </cell>
          <cell r="O636">
            <v>0</v>
          </cell>
          <cell r="P636">
            <v>0</v>
          </cell>
          <cell r="Q636">
            <v>0</v>
          </cell>
          <cell r="R636">
            <v>0</v>
          </cell>
        </row>
        <row r="637">
          <cell r="B637" t="str">
            <v>Cisco</v>
          </cell>
          <cell r="C637">
            <v>86.6</v>
          </cell>
          <cell r="D637">
            <v>90</v>
          </cell>
          <cell r="E637">
            <v>35.299999999999997</v>
          </cell>
          <cell r="F637">
            <v>0</v>
          </cell>
          <cell r="G637">
            <v>77</v>
          </cell>
          <cell r="H637">
            <v>21</v>
          </cell>
          <cell r="I637">
            <v>309.89999999999998</v>
          </cell>
          <cell r="K637" t="str">
            <v>Cisco</v>
          </cell>
          <cell r="L637">
            <v>286</v>
          </cell>
          <cell r="M637">
            <v>2834</v>
          </cell>
          <cell r="N637">
            <v>1176</v>
          </cell>
          <cell r="O637">
            <v>0</v>
          </cell>
          <cell r="P637">
            <v>2772</v>
          </cell>
          <cell r="Q637">
            <v>112</v>
          </cell>
          <cell r="R637">
            <v>7180</v>
          </cell>
        </row>
        <row r="638">
          <cell r="B638" t="str">
            <v>Cosine</v>
          </cell>
          <cell r="C638">
            <v>0</v>
          </cell>
          <cell r="D638">
            <v>0</v>
          </cell>
          <cell r="E638">
            <v>0</v>
          </cell>
          <cell r="F638">
            <v>0</v>
          </cell>
          <cell r="G638">
            <v>0</v>
          </cell>
          <cell r="H638">
            <v>0</v>
          </cell>
          <cell r="I638">
            <v>0</v>
          </cell>
          <cell r="K638" t="str">
            <v>Cosine</v>
          </cell>
          <cell r="L638">
            <v>0</v>
          </cell>
          <cell r="M638">
            <v>0</v>
          </cell>
          <cell r="N638">
            <v>0</v>
          </cell>
          <cell r="O638">
            <v>0</v>
          </cell>
          <cell r="P638">
            <v>0</v>
          </cell>
          <cell r="Q638">
            <v>0</v>
          </cell>
          <cell r="R638">
            <v>0</v>
          </cell>
        </row>
        <row r="639">
          <cell r="B639" t="str">
            <v>ECI Telecom</v>
          </cell>
          <cell r="C639">
            <v>0</v>
          </cell>
          <cell r="D639">
            <v>0</v>
          </cell>
          <cell r="E639">
            <v>0</v>
          </cell>
          <cell r="F639">
            <v>0</v>
          </cell>
          <cell r="G639">
            <v>0</v>
          </cell>
          <cell r="H639">
            <v>0</v>
          </cell>
          <cell r="I639">
            <v>0</v>
          </cell>
          <cell r="K639" t="str">
            <v>ECI Telecom</v>
          </cell>
          <cell r="L639">
            <v>0</v>
          </cell>
          <cell r="M639">
            <v>0</v>
          </cell>
          <cell r="N639">
            <v>0</v>
          </cell>
          <cell r="O639">
            <v>0</v>
          </cell>
          <cell r="P639">
            <v>0</v>
          </cell>
          <cell r="Q639">
            <v>0</v>
          </cell>
          <cell r="R639">
            <v>0</v>
          </cell>
        </row>
        <row r="640">
          <cell r="B640" t="str">
            <v>Equipe</v>
          </cell>
          <cell r="C640">
            <v>0</v>
          </cell>
          <cell r="D640">
            <v>0</v>
          </cell>
          <cell r="E640">
            <v>0</v>
          </cell>
          <cell r="F640">
            <v>0</v>
          </cell>
          <cell r="G640">
            <v>0</v>
          </cell>
          <cell r="H640">
            <v>0</v>
          </cell>
          <cell r="I640">
            <v>0</v>
          </cell>
          <cell r="K640" t="str">
            <v>Equipe</v>
          </cell>
          <cell r="L640">
            <v>0</v>
          </cell>
          <cell r="M640">
            <v>0</v>
          </cell>
          <cell r="N640">
            <v>0</v>
          </cell>
          <cell r="O640">
            <v>0</v>
          </cell>
          <cell r="P640">
            <v>0</v>
          </cell>
          <cell r="Q640">
            <v>0</v>
          </cell>
          <cell r="R640">
            <v>0</v>
          </cell>
        </row>
        <row r="641">
          <cell r="B641" t="str">
            <v>Ericsson</v>
          </cell>
          <cell r="C641">
            <v>0</v>
          </cell>
          <cell r="D641">
            <v>0</v>
          </cell>
          <cell r="E641">
            <v>10</v>
          </cell>
          <cell r="F641">
            <v>0</v>
          </cell>
          <cell r="G641">
            <v>0</v>
          </cell>
          <cell r="H641">
            <v>34</v>
          </cell>
          <cell r="I641">
            <v>44</v>
          </cell>
          <cell r="K641" t="str">
            <v>Ericsson</v>
          </cell>
          <cell r="L641">
            <v>0</v>
          </cell>
          <cell r="M641">
            <v>0</v>
          </cell>
          <cell r="N641">
            <v>79</v>
          </cell>
          <cell r="O641">
            <v>0</v>
          </cell>
          <cell r="P641">
            <v>0</v>
          </cell>
          <cell r="Q641">
            <v>169</v>
          </cell>
          <cell r="R641">
            <v>248</v>
          </cell>
        </row>
        <row r="642">
          <cell r="B642" t="str">
            <v>Extreme</v>
          </cell>
          <cell r="C642">
            <v>0</v>
          </cell>
          <cell r="D642">
            <v>0</v>
          </cell>
          <cell r="E642">
            <v>0</v>
          </cell>
          <cell r="F642">
            <v>0</v>
          </cell>
          <cell r="G642">
            <v>3</v>
          </cell>
          <cell r="H642">
            <v>0</v>
          </cell>
          <cell r="I642">
            <v>3</v>
          </cell>
          <cell r="K642" t="str">
            <v>Extreme</v>
          </cell>
          <cell r="L642">
            <v>0</v>
          </cell>
          <cell r="M642">
            <v>0</v>
          </cell>
          <cell r="N642">
            <v>0</v>
          </cell>
          <cell r="O642">
            <v>0</v>
          </cell>
          <cell r="P642">
            <v>125</v>
          </cell>
          <cell r="Q642">
            <v>0</v>
          </cell>
          <cell r="R642">
            <v>125</v>
          </cell>
        </row>
        <row r="643">
          <cell r="B643" t="str">
            <v>Force10</v>
          </cell>
          <cell r="C643">
            <v>0</v>
          </cell>
          <cell r="D643">
            <v>0</v>
          </cell>
          <cell r="E643">
            <v>0</v>
          </cell>
          <cell r="F643">
            <v>0</v>
          </cell>
          <cell r="G643">
            <v>0</v>
          </cell>
          <cell r="H643">
            <v>0</v>
          </cell>
          <cell r="I643">
            <v>0</v>
          </cell>
          <cell r="K643" t="str">
            <v>Force10</v>
          </cell>
          <cell r="L643">
            <v>0</v>
          </cell>
          <cell r="M643">
            <v>0</v>
          </cell>
          <cell r="N643">
            <v>0</v>
          </cell>
          <cell r="O643">
            <v>0</v>
          </cell>
          <cell r="P643">
            <v>0</v>
          </cell>
          <cell r="Q643">
            <v>0</v>
          </cell>
          <cell r="R643">
            <v>0</v>
          </cell>
        </row>
        <row r="644">
          <cell r="B644" t="str">
            <v>Fujitsu</v>
          </cell>
          <cell r="C644">
            <v>0</v>
          </cell>
          <cell r="D644">
            <v>0</v>
          </cell>
          <cell r="E644">
            <v>0</v>
          </cell>
          <cell r="F644">
            <v>0</v>
          </cell>
          <cell r="G644">
            <v>0</v>
          </cell>
          <cell r="H644">
            <v>0</v>
          </cell>
          <cell r="I644">
            <v>0</v>
          </cell>
          <cell r="K644" t="str">
            <v>Fujitsu</v>
          </cell>
          <cell r="L644">
            <v>0</v>
          </cell>
          <cell r="M644">
            <v>0</v>
          </cell>
          <cell r="N644">
            <v>0</v>
          </cell>
          <cell r="O644">
            <v>0</v>
          </cell>
          <cell r="P644">
            <v>0</v>
          </cell>
          <cell r="Q644">
            <v>0</v>
          </cell>
          <cell r="R644">
            <v>0</v>
          </cell>
        </row>
        <row r="645">
          <cell r="B645" t="str">
            <v>Hammerhead Systems</v>
          </cell>
          <cell r="C645">
            <v>0</v>
          </cell>
          <cell r="D645">
            <v>0</v>
          </cell>
          <cell r="E645">
            <v>0</v>
          </cell>
          <cell r="F645">
            <v>0</v>
          </cell>
          <cell r="G645">
            <v>0</v>
          </cell>
          <cell r="H645">
            <v>0</v>
          </cell>
          <cell r="I645">
            <v>0</v>
          </cell>
          <cell r="K645" t="str">
            <v>Hammerhead Systems</v>
          </cell>
          <cell r="L645">
            <v>0</v>
          </cell>
          <cell r="M645">
            <v>0</v>
          </cell>
          <cell r="N645">
            <v>0</v>
          </cell>
          <cell r="O645">
            <v>0</v>
          </cell>
          <cell r="P645">
            <v>0</v>
          </cell>
          <cell r="Q645">
            <v>0</v>
          </cell>
          <cell r="R645">
            <v>0</v>
          </cell>
        </row>
        <row r="646">
          <cell r="B646" t="str">
            <v>Hitachi</v>
          </cell>
          <cell r="C646">
            <v>0</v>
          </cell>
          <cell r="D646">
            <v>0</v>
          </cell>
          <cell r="E646">
            <v>0</v>
          </cell>
          <cell r="F646">
            <v>0</v>
          </cell>
          <cell r="G646">
            <v>0</v>
          </cell>
          <cell r="H646">
            <v>0</v>
          </cell>
          <cell r="I646">
            <v>0</v>
          </cell>
          <cell r="K646" t="str">
            <v>Hitachi</v>
          </cell>
          <cell r="L646">
            <v>0</v>
          </cell>
          <cell r="M646">
            <v>0</v>
          </cell>
          <cell r="N646">
            <v>0</v>
          </cell>
          <cell r="O646">
            <v>0</v>
          </cell>
          <cell r="P646">
            <v>0</v>
          </cell>
          <cell r="Q646">
            <v>0</v>
          </cell>
          <cell r="R646">
            <v>0</v>
          </cell>
        </row>
        <row r="647">
          <cell r="B647" t="str">
            <v>Hitachi Cable</v>
          </cell>
          <cell r="C647">
            <v>0</v>
          </cell>
          <cell r="D647">
            <v>0</v>
          </cell>
          <cell r="E647">
            <v>0</v>
          </cell>
          <cell r="F647">
            <v>0</v>
          </cell>
          <cell r="G647">
            <v>0</v>
          </cell>
          <cell r="H647">
            <v>0</v>
          </cell>
          <cell r="I647">
            <v>0</v>
          </cell>
          <cell r="K647" t="str">
            <v>Hitachi Cable</v>
          </cell>
          <cell r="L647">
            <v>0</v>
          </cell>
          <cell r="M647">
            <v>0</v>
          </cell>
          <cell r="N647">
            <v>0</v>
          </cell>
          <cell r="O647">
            <v>0</v>
          </cell>
          <cell r="P647">
            <v>0</v>
          </cell>
          <cell r="Q647">
            <v>0</v>
          </cell>
          <cell r="R647">
            <v>0</v>
          </cell>
        </row>
        <row r="648">
          <cell r="B648" t="str">
            <v>Huawei</v>
          </cell>
          <cell r="C648">
            <v>0.2</v>
          </cell>
          <cell r="D648">
            <v>3</v>
          </cell>
          <cell r="E648">
            <v>0</v>
          </cell>
          <cell r="F648">
            <v>0</v>
          </cell>
          <cell r="G648">
            <v>0</v>
          </cell>
          <cell r="H648">
            <v>0</v>
          </cell>
          <cell r="I648">
            <v>3.2</v>
          </cell>
          <cell r="K648" t="str">
            <v>Huawei</v>
          </cell>
          <cell r="L648">
            <v>6</v>
          </cell>
          <cell r="M648">
            <v>74</v>
          </cell>
          <cell r="N648">
            <v>0</v>
          </cell>
          <cell r="O648">
            <v>0</v>
          </cell>
          <cell r="P648">
            <v>0</v>
          </cell>
          <cell r="Q648">
            <v>0</v>
          </cell>
          <cell r="R648">
            <v>80</v>
          </cell>
        </row>
        <row r="649">
          <cell r="B649" t="str">
            <v>Hyperchip</v>
          </cell>
          <cell r="C649">
            <v>0</v>
          </cell>
          <cell r="D649">
            <v>0</v>
          </cell>
          <cell r="E649">
            <v>0</v>
          </cell>
          <cell r="F649">
            <v>0</v>
          </cell>
          <cell r="G649">
            <v>0</v>
          </cell>
          <cell r="H649">
            <v>0</v>
          </cell>
          <cell r="I649">
            <v>0</v>
          </cell>
          <cell r="K649" t="str">
            <v>Hyperchip</v>
          </cell>
          <cell r="L649">
            <v>0</v>
          </cell>
          <cell r="M649">
            <v>0</v>
          </cell>
          <cell r="N649">
            <v>0</v>
          </cell>
          <cell r="O649">
            <v>0</v>
          </cell>
          <cell r="P649">
            <v>0</v>
          </cell>
          <cell r="Q649">
            <v>0</v>
          </cell>
          <cell r="R649">
            <v>0</v>
          </cell>
        </row>
        <row r="650">
          <cell r="B650" t="str">
            <v>Juniper</v>
          </cell>
          <cell r="C650">
            <v>37.700000000000003</v>
          </cell>
          <cell r="D650">
            <v>19</v>
          </cell>
          <cell r="E650">
            <v>16.2</v>
          </cell>
          <cell r="F650">
            <v>0</v>
          </cell>
          <cell r="G650">
            <v>0</v>
          </cell>
          <cell r="H650">
            <v>0</v>
          </cell>
          <cell r="I650">
            <v>72.900000000000006</v>
          </cell>
          <cell r="K650" t="str">
            <v>Juniper</v>
          </cell>
          <cell r="L650">
            <v>114</v>
          </cell>
          <cell r="M650">
            <v>245</v>
          </cell>
          <cell r="N650">
            <v>211</v>
          </cell>
          <cell r="O650">
            <v>0</v>
          </cell>
          <cell r="P650">
            <v>0</v>
          </cell>
          <cell r="Q650">
            <v>0</v>
          </cell>
          <cell r="R650">
            <v>570</v>
          </cell>
        </row>
        <row r="651">
          <cell r="B651" t="str">
            <v>Laurel Networks</v>
          </cell>
          <cell r="C651">
            <v>0</v>
          </cell>
          <cell r="D651">
            <v>0</v>
          </cell>
          <cell r="E651">
            <v>0</v>
          </cell>
          <cell r="F651">
            <v>0</v>
          </cell>
          <cell r="G651">
            <v>0</v>
          </cell>
          <cell r="H651">
            <v>0</v>
          </cell>
          <cell r="I651">
            <v>0</v>
          </cell>
          <cell r="K651" t="str">
            <v>Laurel Networks</v>
          </cell>
          <cell r="L651">
            <v>0</v>
          </cell>
          <cell r="M651">
            <v>0</v>
          </cell>
          <cell r="N651">
            <v>0</v>
          </cell>
          <cell r="O651">
            <v>0</v>
          </cell>
          <cell r="P651">
            <v>0</v>
          </cell>
          <cell r="Q651">
            <v>0</v>
          </cell>
          <cell r="R651">
            <v>0</v>
          </cell>
        </row>
        <row r="652">
          <cell r="B652" t="str">
            <v>Lucent</v>
          </cell>
          <cell r="C652">
            <v>0</v>
          </cell>
          <cell r="D652">
            <v>0</v>
          </cell>
          <cell r="E652">
            <v>0</v>
          </cell>
          <cell r="F652">
            <v>0</v>
          </cell>
          <cell r="G652">
            <v>0</v>
          </cell>
          <cell r="H652">
            <v>0</v>
          </cell>
          <cell r="I652">
            <v>0</v>
          </cell>
          <cell r="K652" t="str">
            <v>Lucent</v>
          </cell>
          <cell r="L652">
            <v>0</v>
          </cell>
          <cell r="M652">
            <v>0</v>
          </cell>
          <cell r="N652">
            <v>0</v>
          </cell>
          <cell r="O652">
            <v>0</v>
          </cell>
          <cell r="P652">
            <v>0</v>
          </cell>
          <cell r="Q652">
            <v>0</v>
          </cell>
          <cell r="R652">
            <v>0</v>
          </cell>
        </row>
        <row r="653">
          <cell r="B653" t="str">
            <v>NEC</v>
          </cell>
          <cell r="C653">
            <v>0</v>
          </cell>
          <cell r="D653">
            <v>0</v>
          </cell>
          <cell r="E653">
            <v>0</v>
          </cell>
          <cell r="F653">
            <v>0</v>
          </cell>
          <cell r="G653">
            <v>0</v>
          </cell>
          <cell r="H653">
            <v>0</v>
          </cell>
          <cell r="I653">
            <v>0</v>
          </cell>
          <cell r="K653" t="str">
            <v>NEC</v>
          </cell>
          <cell r="L653">
            <v>0</v>
          </cell>
          <cell r="M653">
            <v>0</v>
          </cell>
          <cell r="N653">
            <v>0</v>
          </cell>
          <cell r="O653">
            <v>0</v>
          </cell>
          <cell r="P653">
            <v>0</v>
          </cell>
          <cell r="Q653">
            <v>0</v>
          </cell>
          <cell r="R653">
            <v>0</v>
          </cell>
        </row>
        <row r="654">
          <cell r="B654" t="str">
            <v>Nokia Siemens Networks</v>
          </cell>
          <cell r="C654">
            <v>0</v>
          </cell>
          <cell r="D654">
            <v>0</v>
          </cell>
          <cell r="E654">
            <v>0</v>
          </cell>
          <cell r="F654">
            <v>0</v>
          </cell>
          <cell r="G654">
            <v>0</v>
          </cell>
          <cell r="H654">
            <v>0</v>
          </cell>
          <cell r="I654">
            <v>0</v>
          </cell>
          <cell r="K654" t="str">
            <v>Nokia Siemens Networks</v>
          </cell>
          <cell r="L654">
            <v>0</v>
          </cell>
          <cell r="M654">
            <v>0</v>
          </cell>
          <cell r="N654">
            <v>0</v>
          </cell>
          <cell r="O654">
            <v>0</v>
          </cell>
          <cell r="P654">
            <v>0</v>
          </cell>
          <cell r="Q654">
            <v>0</v>
          </cell>
          <cell r="R654">
            <v>0</v>
          </cell>
        </row>
        <row r="655">
          <cell r="B655" t="str">
            <v>Nortel</v>
          </cell>
          <cell r="C655">
            <v>0</v>
          </cell>
          <cell r="D655">
            <v>0</v>
          </cell>
          <cell r="E655">
            <v>3</v>
          </cell>
          <cell r="F655">
            <v>0</v>
          </cell>
          <cell r="G655">
            <v>4.2</v>
          </cell>
          <cell r="H655">
            <v>72.5</v>
          </cell>
          <cell r="I655">
            <v>79.7</v>
          </cell>
          <cell r="K655" t="str">
            <v>Nortel</v>
          </cell>
          <cell r="L655">
            <v>0</v>
          </cell>
          <cell r="M655">
            <v>0</v>
          </cell>
          <cell r="N655">
            <v>15</v>
          </cell>
          <cell r="O655">
            <v>0</v>
          </cell>
          <cell r="P655">
            <v>153</v>
          </cell>
          <cell r="Q655">
            <v>207</v>
          </cell>
          <cell r="R655">
            <v>375</v>
          </cell>
        </row>
        <row r="656">
          <cell r="B656" t="str">
            <v>Procket</v>
          </cell>
          <cell r="C656">
            <v>0</v>
          </cell>
          <cell r="D656">
            <v>0</v>
          </cell>
          <cell r="E656">
            <v>0</v>
          </cell>
          <cell r="F656">
            <v>0</v>
          </cell>
          <cell r="G656">
            <v>0</v>
          </cell>
          <cell r="H656">
            <v>0</v>
          </cell>
          <cell r="I656">
            <v>0</v>
          </cell>
          <cell r="K656" t="str">
            <v>Procket</v>
          </cell>
          <cell r="L656">
            <v>0</v>
          </cell>
          <cell r="M656">
            <v>0</v>
          </cell>
          <cell r="N656">
            <v>0</v>
          </cell>
          <cell r="O656">
            <v>0</v>
          </cell>
          <cell r="P656">
            <v>0</v>
          </cell>
          <cell r="Q656">
            <v>0</v>
          </cell>
          <cell r="R656">
            <v>0</v>
          </cell>
        </row>
        <row r="657">
          <cell r="B657" t="str">
            <v>Quarry</v>
          </cell>
          <cell r="C657">
            <v>0</v>
          </cell>
          <cell r="D657">
            <v>0</v>
          </cell>
          <cell r="E657">
            <v>0</v>
          </cell>
          <cell r="F657">
            <v>0</v>
          </cell>
          <cell r="G657">
            <v>0</v>
          </cell>
          <cell r="H657">
            <v>0</v>
          </cell>
          <cell r="I657">
            <v>0</v>
          </cell>
          <cell r="K657" t="str">
            <v>Quarry</v>
          </cell>
          <cell r="L657">
            <v>0</v>
          </cell>
          <cell r="M657">
            <v>0</v>
          </cell>
          <cell r="N657">
            <v>0</v>
          </cell>
          <cell r="O657">
            <v>0</v>
          </cell>
          <cell r="P657">
            <v>0</v>
          </cell>
          <cell r="Q657">
            <v>0</v>
          </cell>
          <cell r="R657">
            <v>0</v>
          </cell>
        </row>
        <row r="658">
          <cell r="B658" t="str">
            <v>Redback</v>
          </cell>
          <cell r="C658">
            <v>0</v>
          </cell>
          <cell r="D658">
            <v>0</v>
          </cell>
          <cell r="E658">
            <v>0</v>
          </cell>
          <cell r="F658">
            <v>0</v>
          </cell>
          <cell r="G658">
            <v>0</v>
          </cell>
          <cell r="H658">
            <v>0</v>
          </cell>
          <cell r="I658">
            <v>0</v>
          </cell>
          <cell r="K658" t="str">
            <v>Redback</v>
          </cell>
          <cell r="L658">
            <v>0</v>
          </cell>
          <cell r="M658">
            <v>0</v>
          </cell>
          <cell r="N658">
            <v>0</v>
          </cell>
          <cell r="O658">
            <v>0</v>
          </cell>
          <cell r="P658">
            <v>0</v>
          </cell>
          <cell r="Q658">
            <v>0</v>
          </cell>
          <cell r="R658">
            <v>0</v>
          </cell>
        </row>
        <row r="659">
          <cell r="B659" t="str">
            <v>Riverstone</v>
          </cell>
          <cell r="C659">
            <v>0</v>
          </cell>
          <cell r="D659">
            <v>0</v>
          </cell>
          <cell r="E659">
            <v>0</v>
          </cell>
          <cell r="F659">
            <v>0</v>
          </cell>
          <cell r="G659">
            <v>0</v>
          </cell>
          <cell r="H659">
            <v>0</v>
          </cell>
          <cell r="I659">
            <v>0</v>
          </cell>
          <cell r="K659" t="str">
            <v>Riverstone</v>
          </cell>
          <cell r="L659">
            <v>0</v>
          </cell>
          <cell r="M659">
            <v>0</v>
          </cell>
          <cell r="N659">
            <v>0</v>
          </cell>
          <cell r="O659">
            <v>0</v>
          </cell>
          <cell r="P659">
            <v>0</v>
          </cell>
          <cell r="Q659">
            <v>0</v>
          </cell>
          <cell r="R659">
            <v>0</v>
          </cell>
        </row>
        <row r="660">
          <cell r="B660" t="str">
            <v>Tellabs</v>
          </cell>
          <cell r="C660">
            <v>0</v>
          </cell>
          <cell r="D660">
            <v>1.3</v>
          </cell>
          <cell r="E660">
            <v>0</v>
          </cell>
          <cell r="F660">
            <v>0</v>
          </cell>
          <cell r="G660">
            <v>0</v>
          </cell>
          <cell r="H660">
            <v>0</v>
          </cell>
          <cell r="I660">
            <v>1.3</v>
          </cell>
          <cell r="K660" t="str">
            <v>Tellabs</v>
          </cell>
          <cell r="L660">
            <v>0</v>
          </cell>
          <cell r="M660">
            <v>7</v>
          </cell>
          <cell r="N660">
            <v>0</v>
          </cell>
          <cell r="O660">
            <v>0</v>
          </cell>
          <cell r="P660">
            <v>0</v>
          </cell>
          <cell r="Q660">
            <v>0</v>
          </cell>
          <cell r="R660">
            <v>7</v>
          </cell>
        </row>
        <row r="661">
          <cell r="B661" t="str">
            <v>ZTE</v>
          </cell>
          <cell r="C661">
            <v>0</v>
          </cell>
          <cell r="D661">
            <v>0</v>
          </cell>
          <cell r="E661">
            <v>0</v>
          </cell>
          <cell r="F661">
            <v>0</v>
          </cell>
          <cell r="G661">
            <v>0</v>
          </cell>
          <cell r="H661">
            <v>0</v>
          </cell>
          <cell r="I661">
            <v>0</v>
          </cell>
          <cell r="K661" t="str">
            <v>ZTE</v>
          </cell>
          <cell r="L661">
            <v>0</v>
          </cell>
          <cell r="M661">
            <v>0</v>
          </cell>
          <cell r="N661">
            <v>0</v>
          </cell>
          <cell r="O661">
            <v>0</v>
          </cell>
          <cell r="P661">
            <v>0</v>
          </cell>
          <cell r="Q661">
            <v>0</v>
          </cell>
          <cell r="R661">
            <v>0</v>
          </cell>
        </row>
        <row r="662">
          <cell r="B662" t="str">
            <v>Other</v>
          </cell>
          <cell r="C662">
            <v>0</v>
          </cell>
          <cell r="D662">
            <v>0.7</v>
          </cell>
          <cell r="E662">
            <v>0</v>
          </cell>
          <cell r="F662">
            <v>0</v>
          </cell>
          <cell r="G662">
            <v>2.4</v>
          </cell>
          <cell r="H662">
            <v>0</v>
          </cell>
          <cell r="I662">
            <v>3.0999999999999996</v>
          </cell>
          <cell r="K662" t="str">
            <v>Other</v>
          </cell>
          <cell r="L662">
            <v>0</v>
          </cell>
          <cell r="M662">
            <v>7</v>
          </cell>
          <cell r="N662">
            <v>0</v>
          </cell>
          <cell r="O662">
            <v>0</v>
          </cell>
          <cell r="P662">
            <v>16</v>
          </cell>
          <cell r="Q662">
            <v>0</v>
          </cell>
          <cell r="R662">
            <v>23</v>
          </cell>
        </row>
        <row r="663">
          <cell r="B663" t="str">
            <v>Total</v>
          </cell>
          <cell r="C663">
            <v>125.4</v>
          </cell>
          <cell r="D663">
            <v>118.2</v>
          </cell>
          <cell r="E663">
            <v>64.5</v>
          </cell>
          <cell r="F663">
            <v>0</v>
          </cell>
          <cell r="G663">
            <v>94.600000000000009</v>
          </cell>
          <cell r="H663">
            <v>191.5</v>
          </cell>
          <cell r="I663">
            <v>594.20000000000005</v>
          </cell>
          <cell r="K663" t="str">
            <v>Total</v>
          </cell>
          <cell r="L663">
            <v>407</v>
          </cell>
          <cell r="M663">
            <v>3217</v>
          </cell>
          <cell r="N663">
            <v>1481</v>
          </cell>
          <cell r="O663">
            <v>0</v>
          </cell>
          <cell r="P663">
            <v>3379</v>
          </cell>
          <cell r="Q663">
            <v>977</v>
          </cell>
          <cell r="R663">
            <v>9461</v>
          </cell>
        </row>
        <row r="667">
          <cell r="B667" t="str">
            <v>Vendor</v>
          </cell>
          <cell r="C667" t="str">
            <v>Core IP/MPLS</v>
          </cell>
          <cell r="D667" t="str">
            <v xml:space="preserve">Edge IP/MPLS </v>
          </cell>
          <cell r="E667" t="str">
            <v>Subscriber Service Router</v>
          </cell>
          <cell r="F667" t="str">
            <v>BRAS</v>
          </cell>
          <cell r="G667" t="str">
            <v>IP/Ethernet</v>
          </cell>
          <cell r="H667" t="str">
            <v>ATM/MPLS</v>
          </cell>
          <cell r="I667" t="str">
            <v>Total IPS</v>
          </cell>
          <cell r="K667" t="str">
            <v>Vendor</v>
          </cell>
          <cell r="L667" t="str">
            <v>Core IP/MPLS</v>
          </cell>
          <cell r="M667" t="str">
            <v>Edge IP/MPLS</v>
          </cell>
          <cell r="N667" t="str">
            <v>Subscriber Service Router</v>
          </cell>
          <cell r="O667" t="str">
            <v>BRAS</v>
          </cell>
          <cell r="P667" t="str">
            <v>IP/Ethernet</v>
          </cell>
          <cell r="Q667" t="str">
            <v>ATM/MPLS</v>
          </cell>
          <cell r="R667" t="str">
            <v>Total IPS</v>
          </cell>
        </row>
        <row r="668">
          <cell r="B668" t="str">
            <v>Alaxala Networks</v>
          </cell>
          <cell r="I668">
            <v>0</v>
          </cell>
          <cell r="K668" t="str">
            <v>Alaxala Networks</v>
          </cell>
          <cell r="R668">
            <v>0</v>
          </cell>
        </row>
        <row r="669">
          <cell r="B669" t="str">
            <v>Alcatel-Lucent</v>
          </cell>
          <cell r="C669">
            <v>0</v>
          </cell>
          <cell r="D669">
            <v>20.7</v>
          </cell>
          <cell r="E669">
            <v>0</v>
          </cell>
          <cell r="F669">
            <v>0</v>
          </cell>
          <cell r="G669">
            <v>9</v>
          </cell>
          <cell r="H669">
            <v>85</v>
          </cell>
          <cell r="I669">
            <v>114.7</v>
          </cell>
          <cell r="K669" t="str">
            <v>Alcatel-Lucent</v>
          </cell>
          <cell r="L669">
            <v>0</v>
          </cell>
          <cell r="M669">
            <v>181</v>
          </cell>
          <cell r="N669">
            <v>0</v>
          </cell>
          <cell r="O669">
            <v>0</v>
          </cell>
          <cell r="P669">
            <v>380</v>
          </cell>
          <cell r="Q669">
            <v>550</v>
          </cell>
          <cell r="R669">
            <v>1111</v>
          </cell>
        </row>
        <row r="670">
          <cell r="B670" t="str">
            <v>Atrica</v>
          </cell>
          <cell r="I670">
            <v>0</v>
          </cell>
          <cell r="K670" t="str">
            <v>Atrica</v>
          </cell>
          <cell r="R670">
            <v>0</v>
          </cell>
        </row>
        <row r="671">
          <cell r="B671" t="str">
            <v>Avici</v>
          </cell>
          <cell r="C671">
            <v>0.8</v>
          </cell>
          <cell r="D671">
            <v>0</v>
          </cell>
          <cell r="E671">
            <v>0</v>
          </cell>
          <cell r="F671">
            <v>0</v>
          </cell>
          <cell r="G671">
            <v>0</v>
          </cell>
          <cell r="H671">
            <v>0</v>
          </cell>
          <cell r="I671">
            <v>0.8</v>
          </cell>
          <cell r="K671" t="str">
            <v>Avici</v>
          </cell>
          <cell r="L671">
            <v>1</v>
          </cell>
          <cell r="M671">
            <v>0</v>
          </cell>
          <cell r="N671">
            <v>0</v>
          </cell>
          <cell r="O671">
            <v>0</v>
          </cell>
          <cell r="P671">
            <v>0</v>
          </cell>
          <cell r="Q671">
            <v>0</v>
          </cell>
          <cell r="R671">
            <v>1</v>
          </cell>
        </row>
        <row r="672">
          <cell r="B672" t="str">
            <v>Brocade</v>
          </cell>
          <cell r="C672">
            <v>0</v>
          </cell>
          <cell r="D672">
            <v>0</v>
          </cell>
          <cell r="E672">
            <v>0</v>
          </cell>
          <cell r="F672">
            <v>0</v>
          </cell>
          <cell r="G672">
            <v>0</v>
          </cell>
          <cell r="H672">
            <v>0</v>
          </cell>
          <cell r="I672">
            <v>0</v>
          </cell>
          <cell r="K672" t="str">
            <v>Brocade</v>
          </cell>
          <cell r="L672">
            <v>0</v>
          </cell>
          <cell r="M672">
            <v>0</v>
          </cell>
          <cell r="N672">
            <v>0</v>
          </cell>
          <cell r="O672">
            <v>0</v>
          </cell>
          <cell r="P672">
            <v>0</v>
          </cell>
          <cell r="Q672">
            <v>0</v>
          </cell>
          <cell r="R672">
            <v>0</v>
          </cell>
        </row>
        <row r="673">
          <cell r="B673" t="str">
            <v>Caspian</v>
          </cell>
          <cell r="C673">
            <v>0</v>
          </cell>
          <cell r="D673">
            <v>0</v>
          </cell>
          <cell r="E673">
            <v>0</v>
          </cell>
          <cell r="F673">
            <v>0</v>
          </cell>
          <cell r="G673">
            <v>0</v>
          </cell>
          <cell r="H673">
            <v>0</v>
          </cell>
          <cell r="I673">
            <v>0</v>
          </cell>
          <cell r="K673" t="str">
            <v>Caspian</v>
          </cell>
          <cell r="L673">
            <v>0</v>
          </cell>
          <cell r="M673">
            <v>0</v>
          </cell>
          <cell r="N673">
            <v>0</v>
          </cell>
          <cell r="O673">
            <v>0</v>
          </cell>
          <cell r="P673">
            <v>0</v>
          </cell>
          <cell r="Q673">
            <v>0</v>
          </cell>
          <cell r="R673">
            <v>0</v>
          </cell>
        </row>
        <row r="674">
          <cell r="B674" t="str">
            <v>Chiaro</v>
          </cell>
          <cell r="C674">
            <v>0</v>
          </cell>
          <cell r="D674">
            <v>0</v>
          </cell>
          <cell r="E674">
            <v>0</v>
          </cell>
          <cell r="F674">
            <v>0</v>
          </cell>
          <cell r="G674">
            <v>0</v>
          </cell>
          <cell r="H674">
            <v>0</v>
          </cell>
          <cell r="I674">
            <v>0</v>
          </cell>
          <cell r="K674" t="str">
            <v>Chiaro</v>
          </cell>
          <cell r="L674">
            <v>0</v>
          </cell>
          <cell r="M674">
            <v>0</v>
          </cell>
          <cell r="N674">
            <v>0</v>
          </cell>
          <cell r="O674">
            <v>0</v>
          </cell>
          <cell r="P674">
            <v>0</v>
          </cell>
          <cell r="Q674">
            <v>0</v>
          </cell>
          <cell r="R674">
            <v>0</v>
          </cell>
        </row>
        <row r="675">
          <cell r="B675" t="str">
            <v>Ciena</v>
          </cell>
          <cell r="C675">
            <v>0</v>
          </cell>
          <cell r="D675">
            <v>0</v>
          </cell>
          <cell r="E675">
            <v>0</v>
          </cell>
          <cell r="F675">
            <v>0</v>
          </cell>
          <cell r="G675">
            <v>0</v>
          </cell>
          <cell r="H675">
            <v>0</v>
          </cell>
          <cell r="I675">
            <v>0</v>
          </cell>
          <cell r="K675" t="str">
            <v>Ciena</v>
          </cell>
          <cell r="L675">
            <v>0</v>
          </cell>
          <cell r="M675">
            <v>0</v>
          </cell>
          <cell r="N675">
            <v>0</v>
          </cell>
          <cell r="O675">
            <v>0</v>
          </cell>
          <cell r="P675">
            <v>0</v>
          </cell>
          <cell r="Q675">
            <v>0</v>
          </cell>
          <cell r="R675">
            <v>0</v>
          </cell>
        </row>
        <row r="676">
          <cell r="B676" t="str">
            <v>Cisco</v>
          </cell>
          <cell r="C676">
            <v>110.7</v>
          </cell>
          <cell r="D676">
            <v>109.7</v>
          </cell>
          <cell r="E676">
            <v>41.7</v>
          </cell>
          <cell r="F676">
            <v>0</v>
          </cell>
          <cell r="G676">
            <v>79</v>
          </cell>
          <cell r="H676">
            <v>18</v>
          </cell>
          <cell r="I676">
            <v>359.1</v>
          </cell>
          <cell r="K676" t="str">
            <v>Cisco</v>
          </cell>
          <cell r="L676">
            <v>288</v>
          </cell>
          <cell r="M676">
            <v>2850</v>
          </cell>
          <cell r="N676">
            <v>1389</v>
          </cell>
          <cell r="O676">
            <v>0</v>
          </cell>
          <cell r="P676">
            <v>2765</v>
          </cell>
          <cell r="Q676">
            <v>70</v>
          </cell>
          <cell r="R676">
            <v>7362</v>
          </cell>
        </row>
        <row r="677">
          <cell r="B677" t="str">
            <v>Cosine</v>
          </cell>
          <cell r="C677">
            <v>0</v>
          </cell>
          <cell r="D677">
            <v>0</v>
          </cell>
          <cell r="E677">
            <v>0</v>
          </cell>
          <cell r="F677">
            <v>0</v>
          </cell>
          <cell r="G677">
            <v>0</v>
          </cell>
          <cell r="H677">
            <v>0</v>
          </cell>
          <cell r="I677">
            <v>0</v>
          </cell>
          <cell r="K677" t="str">
            <v>Cosine</v>
          </cell>
          <cell r="L677">
            <v>0</v>
          </cell>
          <cell r="M677">
            <v>0</v>
          </cell>
          <cell r="N677">
            <v>0</v>
          </cell>
          <cell r="O677">
            <v>0</v>
          </cell>
          <cell r="P677">
            <v>0</v>
          </cell>
          <cell r="Q677">
            <v>0</v>
          </cell>
          <cell r="R677">
            <v>0</v>
          </cell>
        </row>
        <row r="678">
          <cell r="B678" t="str">
            <v>ECI Telecom</v>
          </cell>
          <cell r="C678">
            <v>0</v>
          </cell>
          <cell r="D678">
            <v>0</v>
          </cell>
          <cell r="E678">
            <v>0</v>
          </cell>
          <cell r="F678">
            <v>0</v>
          </cell>
          <cell r="G678">
            <v>0</v>
          </cell>
          <cell r="H678">
            <v>0</v>
          </cell>
          <cell r="I678">
            <v>0</v>
          </cell>
          <cell r="K678" t="str">
            <v>ECI Telecom</v>
          </cell>
          <cell r="L678">
            <v>0</v>
          </cell>
          <cell r="M678">
            <v>0</v>
          </cell>
          <cell r="N678">
            <v>0</v>
          </cell>
          <cell r="O678">
            <v>0</v>
          </cell>
          <cell r="P678">
            <v>0</v>
          </cell>
          <cell r="Q678">
            <v>0</v>
          </cell>
          <cell r="R678">
            <v>0</v>
          </cell>
        </row>
        <row r="679">
          <cell r="B679" t="str">
            <v>Equipe</v>
          </cell>
          <cell r="C679">
            <v>0</v>
          </cell>
          <cell r="D679">
            <v>0</v>
          </cell>
          <cell r="E679">
            <v>0</v>
          </cell>
          <cell r="F679">
            <v>0</v>
          </cell>
          <cell r="G679">
            <v>0</v>
          </cell>
          <cell r="H679">
            <v>0</v>
          </cell>
          <cell r="I679">
            <v>0</v>
          </cell>
          <cell r="K679" t="str">
            <v>Equipe</v>
          </cell>
          <cell r="L679">
            <v>0</v>
          </cell>
          <cell r="M679">
            <v>0</v>
          </cell>
          <cell r="N679">
            <v>0</v>
          </cell>
          <cell r="O679">
            <v>0</v>
          </cell>
          <cell r="P679">
            <v>0</v>
          </cell>
          <cell r="Q679">
            <v>0</v>
          </cell>
          <cell r="R679">
            <v>0</v>
          </cell>
        </row>
        <row r="680">
          <cell r="B680" t="str">
            <v>Ericsson</v>
          </cell>
          <cell r="C680">
            <v>0</v>
          </cell>
          <cell r="D680">
            <v>0</v>
          </cell>
          <cell r="E680">
            <v>13</v>
          </cell>
          <cell r="F680">
            <v>0</v>
          </cell>
          <cell r="G680">
            <v>0</v>
          </cell>
          <cell r="H680">
            <v>14</v>
          </cell>
          <cell r="I680">
            <v>27</v>
          </cell>
          <cell r="K680" t="str">
            <v>Ericsson</v>
          </cell>
          <cell r="L680">
            <v>0</v>
          </cell>
          <cell r="M680">
            <v>0</v>
          </cell>
          <cell r="N680">
            <v>110</v>
          </cell>
          <cell r="O680">
            <v>0</v>
          </cell>
          <cell r="P680">
            <v>0</v>
          </cell>
          <cell r="Q680">
            <v>67</v>
          </cell>
          <cell r="R680">
            <v>177</v>
          </cell>
        </row>
        <row r="681">
          <cell r="B681" t="str">
            <v>Extreme</v>
          </cell>
          <cell r="C681">
            <v>0</v>
          </cell>
          <cell r="D681">
            <v>0</v>
          </cell>
          <cell r="E681">
            <v>0</v>
          </cell>
          <cell r="F681">
            <v>0</v>
          </cell>
          <cell r="G681">
            <v>4</v>
          </cell>
          <cell r="H681">
            <v>0</v>
          </cell>
          <cell r="I681">
            <v>4</v>
          </cell>
          <cell r="K681" t="str">
            <v>Extreme</v>
          </cell>
          <cell r="L681">
            <v>0</v>
          </cell>
          <cell r="M681">
            <v>0</v>
          </cell>
          <cell r="N681">
            <v>0</v>
          </cell>
          <cell r="O681">
            <v>0</v>
          </cell>
          <cell r="P681">
            <v>149</v>
          </cell>
          <cell r="Q681">
            <v>0</v>
          </cell>
          <cell r="R681">
            <v>149</v>
          </cell>
        </row>
        <row r="682">
          <cell r="B682" t="str">
            <v>Force10</v>
          </cell>
          <cell r="C682">
            <v>0</v>
          </cell>
          <cell r="D682">
            <v>0</v>
          </cell>
          <cell r="E682">
            <v>0</v>
          </cell>
          <cell r="F682">
            <v>0</v>
          </cell>
          <cell r="G682">
            <v>0</v>
          </cell>
          <cell r="H682">
            <v>0</v>
          </cell>
          <cell r="I682">
            <v>0</v>
          </cell>
          <cell r="K682" t="str">
            <v>Force10</v>
          </cell>
          <cell r="L682">
            <v>0</v>
          </cell>
          <cell r="M682">
            <v>0</v>
          </cell>
          <cell r="N682">
            <v>0</v>
          </cell>
          <cell r="O682">
            <v>0</v>
          </cell>
          <cell r="P682">
            <v>0</v>
          </cell>
          <cell r="Q682">
            <v>0</v>
          </cell>
          <cell r="R682">
            <v>0</v>
          </cell>
        </row>
        <row r="683">
          <cell r="B683" t="str">
            <v>Fujitsu</v>
          </cell>
          <cell r="C683">
            <v>0</v>
          </cell>
          <cell r="D683">
            <v>0</v>
          </cell>
          <cell r="E683">
            <v>0</v>
          </cell>
          <cell r="F683">
            <v>0</v>
          </cell>
          <cell r="G683">
            <v>0</v>
          </cell>
          <cell r="H683">
            <v>0</v>
          </cell>
          <cell r="I683">
            <v>0</v>
          </cell>
          <cell r="K683" t="str">
            <v>Fujitsu</v>
          </cell>
          <cell r="L683">
            <v>0</v>
          </cell>
          <cell r="M683">
            <v>0</v>
          </cell>
          <cell r="N683">
            <v>0</v>
          </cell>
          <cell r="O683">
            <v>0</v>
          </cell>
          <cell r="P683">
            <v>0</v>
          </cell>
          <cell r="Q683">
            <v>0</v>
          </cell>
          <cell r="R683">
            <v>0</v>
          </cell>
        </row>
        <row r="684">
          <cell r="B684" t="str">
            <v>Hammerhead Systems</v>
          </cell>
          <cell r="C684">
            <v>0</v>
          </cell>
          <cell r="D684">
            <v>0</v>
          </cell>
          <cell r="E684">
            <v>0</v>
          </cell>
          <cell r="F684">
            <v>0</v>
          </cell>
          <cell r="G684">
            <v>0</v>
          </cell>
          <cell r="H684">
            <v>0</v>
          </cell>
          <cell r="I684">
            <v>0</v>
          </cell>
          <cell r="K684" t="str">
            <v>Hammerhead Systems</v>
          </cell>
          <cell r="L684">
            <v>0</v>
          </cell>
          <cell r="M684">
            <v>0</v>
          </cell>
          <cell r="N684">
            <v>0</v>
          </cell>
          <cell r="O684">
            <v>0</v>
          </cell>
          <cell r="P684">
            <v>0</v>
          </cell>
          <cell r="Q684">
            <v>0</v>
          </cell>
          <cell r="R684">
            <v>0</v>
          </cell>
        </row>
        <row r="685">
          <cell r="B685" t="str">
            <v>Hitachi</v>
          </cell>
          <cell r="C685">
            <v>0</v>
          </cell>
          <cell r="D685">
            <v>0</v>
          </cell>
          <cell r="E685">
            <v>0</v>
          </cell>
          <cell r="F685">
            <v>0</v>
          </cell>
          <cell r="G685">
            <v>0</v>
          </cell>
          <cell r="H685">
            <v>0</v>
          </cell>
          <cell r="I685">
            <v>0</v>
          </cell>
          <cell r="K685" t="str">
            <v>Hitachi</v>
          </cell>
          <cell r="L685">
            <v>0</v>
          </cell>
          <cell r="M685">
            <v>0</v>
          </cell>
          <cell r="N685">
            <v>0</v>
          </cell>
          <cell r="O685">
            <v>0</v>
          </cell>
          <cell r="P685">
            <v>0</v>
          </cell>
          <cell r="Q685">
            <v>0</v>
          </cell>
          <cell r="R685">
            <v>0</v>
          </cell>
        </row>
        <row r="686">
          <cell r="B686" t="str">
            <v>Hitachi Cable</v>
          </cell>
          <cell r="C686">
            <v>0</v>
          </cell>
          <cell r="D686">
            <v>0</v>
          </cell>
          <cell r="E686">
            <v>0</v>
          </cell>
          <cell r="F686">
            <v>0</v>
          </cell>
          <cell r="G686">
            <v>0</v>
          </cell>
          <cell r="H686">
            <v>0</v>
          </cell>
          <cell r="I686">
            <v>0</v>
          </cell>
          <cell r="K686" t="str">
            <v>Hitachi Cable</v>
          </cell>
          <cell r="L686">
            <v>0</v>
          </cell>
          <cell r="M686">
            <v>0</v>
          </cell>
          <cell r="N686">
            <v>0</v>
          </cell>
          <cell r="O686">
            <v>0</v>
          </cell>
          <cell r="P686">
            <v>0</v>
          </cell>
          <cell r="Q686">
            <v>0</v>
          </cell>
          <cell r="R686">
            <v>0</v>
          </cell>
        </row>
        <row r="687">
          <cell r="B687" t="str">
            <v>Huawei</v>
          </cell>
          <cell r="C687">
            <v>0.5</v>
          </cell>
          <cell r="D687">
            <v>7.2</v>
          </cell>
          <cell r="E687">
            <v>0</v>
          </cell>
          <cell r="F687">
            <v>0</v>
          </cell>
          <cell r="G687">
            <v>0</v>
          </cell>
          <cell r="H687">
            <v>0</v>
          </cell>
          <cell r="I687">
            <v>7.7</v>
          </cell>
          <cell r="K687" t="str">
            <v>Huawei</v>
          </cell>
          <cell r="L687">
            <v>12</v>
          </cell>
          <cell r="M687">
            <v>182</v>
          </cell>
          <cell r="N687">
            <v>0</v>
          </cell>
          <cell r="O687">
            <v>0</v>
          </cell>
          <cell r="P687">
            <v>0</v>
          </cell>
          <cell r="Q687">
            <v>0</v>
          </cell>
          <cell r="R687">
            <v>194</v>
          </cell>
        </row>
        <row r="688">
          <cell r="B688" t="str">
            <v>Hyperchip</v>
          </cell>
          <cell r="C688">
            <v>0</v>
          </cell>
          <cell r="D688">
            <v>0</v>
          </cell>
          <cell r="E688">
            <v>0</v>
          </cell>
          <cell r="F688">
            <v>0</v>
          </cell>
          <cell r="G688">
            <v>0</v>
          </cell>
          <cell r="H688">
            <v>0</v>
          </cell>
          <cell r="I688">
            <v>0</v>
          </cell>
          <cell r="K688" t="str">
            <v>Hyperchip</v>
          </cell>
          <cell r="L688">
            <v>0</v>
          </cell>
          <cell r="M688">
            <v>0</v>
          </cell>
          <cell r="N688">
            <v>0</v>
          </cell>
          <cell r="O688">
            <v>0</v>
          </cell>
          <cell r="P688">
            <v>0</v>
          </cell>
          <cell r="Q688">
            <v>0</v>
          </cell>
          <cell r="R688">
            <v>0</v>
          </cell>
        </row>
        <row r="689">
          <cell r="B689" t="str">
            <v>Juniper</v>
          </cell>
          <cell r="C689">
            <v>41.2</v>
          </cell>
          <cell r="D689">
            <v>20.100000000000001</v>
          </cell>
          <cell r="E689">
            <v>23.3</v>
          </cell>
          <cell r="F689">
            <v>0</v>
          </cell>
          <cell r="G689">
            <v>0</v>
          </cell>
          <cell r="H689">
            <v>0</v>
          </cell>
          <cell r="I689">
            <v>84.600000000000009</v>
          </cell>
          <cell r="K689" t="str">
            <v>Juniper</v>
          </cell>
          <cell r="L689">
            <v>122</v>
          </cell>
          <cell r="M689">
            <v>262</v>
          </cell>
          <cell r="N689">
            <v>225</v>
          </cell>
          <cell r="O689">
            <v>0</v>
          </cell>
          <cell r="P689">
            <v>0</v>
          </cell>
          <cell r="Q689">
            <v>0</v>
          </cell>
          <cell r="R689">
            <v>609</v>
          </cell>
        </row>
        <row r="690">
          <cell r="B690" t="str">
            <v>Laurel Networks</v>
          </cell>
          <cell r="C690">
            <v>0</v>
          </cell>
          <cell r="D690">
            <v>0</v>
          </cell>
          <cell r="E690">
            <v>0</v>
          </cell>
          <cell r="F690">
            <v>0</v>
          </cell>
          <cell r="G690">
            <v>0</v>
          </cell>
          <cell r="H690">
            <v>0</v>
          </cell>
          <cell r="I690">
            <v>0</v>
          </cell>
          <cell r="K690" t="str">
            <v>Laurel Networks</v>
          </cell>
          <cell r="L690">
            <v>0</v>
          </cell>
          <cell r="M690">
            <v>0</v>
          </cell>
          <cell r="N690">
            <v>0</v>
          </cell>
          <cell r="O690">
            <v>0</v>
          </cell>
          <cell r="P690">
            <v>0</v>
          </cell>
          <cell r="Q690">
            <v>0</v>
          </cell>
          <cell r="R690">
            <v>0</v>
          </cell>
        </row>
        <row r="691">
          <cell r="B691" t="str">
            <v>Lucent</v>
          </cell>
          <cell r="C691">
            <v>0</v>
          </cell>
          <cell r="D691">
            <v>0</v>
          </cell>
          <cell r="E691">
            <v>0</v>
          </cell>
          <cell r="F691">
            <v>0</v>
          </cell>
          <cell r="G691">
            <v>0</v>
          </cell>
          <cell r="H691">
            <v>0</v>
          </cell>
          <cell r="I691">
            <v>0</v>
          </cell>
          <cell r="K691" t="str">
            <v>Lucent</v>
          </cell>
          <cell r="L691">
            <v>0</v>
          </cell>
          <cell r="M691">
            <v>0</v>
          </cell>
          <cell r="N691">
            <v>0</v>
          </cell>
          <cell r="O691">
            <v>0</v>
          </cell>
          <cell r="P691">
            <v>0</v>
          </cell>
          <cell r="Q691">
            <v>0</v>
          </cell>
          <cell r="R691">
            <v>0</v>
          </cell>
        </row>
        <row r="692">
          <cell r="B692" t="str">
            <v>NEC</v>
          </cell>
          <cell r="C692">
            <v>0</v>
          </cell>
          <cell r="D692">
            <v>0</v>
          </cell>
          <cell r="E692">
            <v>0</v>
          </cell>
          <cell r="F692">
            <v>0</v>
          </cell>
          <cell r="G692">
            <v>0</v>
          </cell>
          <cell r="H692">
            <v>0</v>
          </cell>
          <cell r="I692">
            <v>0</v>
          </cell>
          <cell r="K692" t="str">
            <v>NEC</v>
          </cell>
          <cell r="L692">
            <v>0</v>
          </cell>
          <cell r="M692">
            <v>0</v>
          </cell>
          <cell r="N692">
            <v>0</v>
          </cell>
          <cell r="O692">
            <v>0</v>
          </cell>
          <cell r="P692">
            <v>0</v>
          </cell>
          <cell r="Q692">
            <v>0</v>
          </cell>
          <cell r="R692">
            <v>0</v>
          </cell>
        </row>
        <row r="693">
          <cell r="B693" t="str">
            <v>Nokia Siemens Networks</v>
          </cell>
          <cell r="C693">
            <v>0</v>
          </cell>
          <cell r="D693">
            <v>0</v>
          </cell>
          <cell r="E693">
            <v>0</v>
          </cell>
          <cell r="F693">
            <v>0</v>
          </cell>
          <cell r="G693">
            <v>0</v>
          </cell>
          <cell r="H693">
            <v>0</v>
          </cell>
          <cell r="I693">
            <v>0</v>
          </cell>
          <cell r="K693" t="str">
            <v>Nokia Siemens Networks</v>
          </cell>
          <cell r="L693">
            <v>0</v>
          </cell>
          <cell r="M693">
            <v>0</v>
          </cell>
          <cell r="N693">
            <v>0</v>
          </cell>
          <cell r="O693">
            <v>0</v>
          </cell>
          <cell r="P693">
            <v>0</v>
          </cell>
          <cell r="Q693">
            <v>0</v>
          </cell>
          <cell r="R693">
            <v>0</v>
          </cell>
        </row>
        <row r="694">
          <cell r="B694" t="str">
            <v>Nortel</v>
          </cell>
          <cell r="C694">
            <v>0</v>
          </cell>
          <cell r="D694">
            <v>0</v>
          </cell>
          <cell r="E694">
            <v>2.8</v>
          </cell>
          <cell r="F694">
            <v>0</v>
          </cell>
          <cell r="G694">
            <v>4</v>
          </cell>
          <cell r="H694">
            <v>56.7</v>
          </cell>
          <cell r="I694">
            <v>63.5</v>
          </cell>
          <cell r="K694" t="str">
            <v>Nortel</v>
          </cell>
          <cell r="L694">
            <v>0</v>
          </cell>
          <cell r="M694">
            <v>0</v>
          </cell>
          <cell r="N694">
            <v>17</v>
          </cell>
          <cell r="O694">
            <v>0</v>
          </cell>
          <cell r="P694">
            <v>153</v>
          </cell>
          <cell r="Q694">
            <v>218</v>
          </cell>
          <cell r="R694">
            <v>388</v>
          </cell>
        </row>
        <row r="695">
          <cell r="B695" t="str">
            <v>Procket</v>
          </cell>
          <cell r="C695">
            <v>0</v>
          </cell>
          <cell r="D695">
            <v>0</v>
          </cell>
          <cell r="E695">
            <v>0</v>
          </cell>
          <cell r="F695">
            <v>0</v>
          </cell>
          <cell r="G695">
            <v>0</v>
          </cell>
          <cell r="H695">
            <v>0</v>
          </cell>
          <cell r="I695">
            <v>0</v>
          </cell>
          <cell r="K695" t="str">
            <v>Procket</v>
          </cell>
          <cell r="L695">
            <v>0</v>
          </cell>
          <cell r="M695">
            <v>0</v>
          </cell>
          <cell r="N695">
            <v>0</v>
          </cell>
          <cell r="O695">
            <v>0</v>
          </cell>
          <cell r="P695">
            <v>0</v>
          </cell>
          <cell r="Q695">
            <v>0</v>
          </cell>
          <cell r="R695">
            <v>0</v>
          </cell>
        </row>
        <row r="696">
          <cell r="B696" t="str">
            <v>Quarry</v>
          </cell>
          <cell r="C696">
            <v>0</v>
          </cell>
          <cell r="D696">
            <v>0</v>
          </cell>
          <cell r="E696">
            <v>0</v>
          </cell>
          <cell r="F696">
            <v>0</v>
          </cell>
          <cell r="G696">
            <v>0</v>
          </cell>
          <cell r="H696">
            <v>0</v>
          </cell>
          <cell r="I696">
            <v>0</v>
          </cell>
          <cell r="K696" t="str">
            <v>Quarry</v>
          </cell>
          <cell r="L696">
            <v>0</v>
          </cell>
          <cell r="M696">
            <v>0</v>
          </cell>
          <cell r="N696">
            <v>0</v>
          </cell>
          <cell r="O696">
            <v>0</v>
          </cell>
          <cell r="P696">
            <v>0</v>
          </cell>
          <cell r="Q696">
            <v>0</v>
          </cell>
          <cell r="R696">
            <v>0</v>
          </cell>
        </row>
        <row r="697">
          <cell r="B697" t="str">
            <v>Redback</v>
          </cell>
          <cell r="C697">
            <v>0</v>
          </cell>
          <cell r="D697">
            <v>0</v>
          </cell>
          <cell r="E697">
            <v>0</v>
          </cell>
          <cell r="F697">
            <v>0</v>
          </cell>
          <cell r="G697">
            <v>0</v>
          </cell>
          <cell r="H697">
            <v>0</v>
          </cell>
          <cell r="I697">
            <v>0</v>
          </cell>
          <cell r="K697" t="str">
            <v>Redback</v>
          </cell>
          <cell r="L697">
            <v>0</v>
          </cell>
          <cell r="M697">
            <v>0</v>
          </cell>
          <cell r="N697">
            <v>0</v>
          </cell>
          <cell r="O697">
            <v>0</v>
          </cell>
          <cell r="P697">
            <v>0</v>
          </cell>
          <cell r="Q697">
            <v>0</v>
          </cell>
          <cell r="R697">
            <v>0</v>
          </cell>
        </row>
        <row r="698">
          <cell r="B698" t="str">
            <v>Riverstone</v>
          </cell>
          <cell r="C698">
            <v>0</v>
          </cell>
          <cell r="D698">
            <v>0</v>
          </cell>
          <cell r="E698">
            <v>0</v>
          </cell>
          <cell r="F698">
            <v>0</v>
          </cell>
          <cell r="G698">
            <v>0</v>
          </cell>
          <cell r="H698">
            <v>0</v>
          </cell>
          <cell r="I698">
            <v>0</v>
          </cell>
          <cell r="K698" t="str">
            <v>Riverstone</v>
          </cell>
          <cell r="L698">
            <v>0</v>
          </cell>
          <cell r="M698">
            <v>0</v>
          </cell>
          <cell r="N698">
            <v>0</v>
          </cell>
          <cell r="O698">
            <v>0</v>
          </cell>
          <cell r="P698">
            <v>0</v>
          </cell>
          <cell r="Q698">
            <v>0</v>
          </cell>
          <cell r="R698">
            <v>0</v>
          </cell>
        </row>
        <row r="699">
          <cell r="B699" t="str">
            <v>Tellabs</v>
          </cell>
          <cell r="C699">
            <v>0</v>
          </cell>
          <cell r="D699">
            <v>1.2</v>
          </cell>
          <cell r="E699">
            <v>0</v>
          </cell>
          <cell r="F699">
            <v>0</v>
          </cell>
          <cell r="G699">
            <v>0</v>
          </cell>
          <cell r="H699">
            <v>0</v>
          </cell>
          <cell r="I699">
            <v>1.2</v>
          </cell>
          <cell r="K699" t="str">
            <v>Tellabs</v>
          </cell>
          <cell r="L699">
            <v>0</v>
          </cell>
          <cell r="M699">
            <v>7</v>
          </cell>
          <cell r="N699">
            <v>0</v>
          </cell>
          <cell r="O699">
            <v>0</v>
          </cell>
          <cell r="P699">
            <v>0</v>
          </cell>
          <cell r="Q699">
            <v>0</v>
          </cell>
          <cell r="R699">
            <v>7</v>
          </cell>
        </row>
        <row r="700">
          <cell r="B700" t="str">
            <v>ZTE</v>
          </cell>
          <cell r="C700">
            <v>0</v>
          </cell>
          <cell r="D700">
            <v>0</v>
          </cell>
          <cell r="E700">
            <v>0</v>
          </cell>
          <cell r="F700">
            <v>0</v>
          </cell>
          <cell r="G700">
            <v>0</v>
          </cell>
          <cell r="H700">
            <v>0</v>
          </cell>
          <cell r="I700">
            <v>0</v>
          </cell>
          <cell r="K700" t="str">
            <v>ZTE</v>
          </cell>
          <cell r="L700">
            <v>0</v>
          </cell>
          <cell r="M700">
            <v>0</v>
          </cell>
          <cell r="N700">
            <v>0</v>
          </cell>
          <cell r="O700">
            <v>0</v>
          </cell>
          <cell r="P700">
            <v>0</v>
          </cell>
          <cell r="Q700">
            <v>0</v>
          </cell>
          <cell r="R700">
            <v>0</v>
          </cell>
        </row>
        <row r="701">
          <cell r="B701" t="str">
            <v>Other</v>
          </cell>
          <cell r="C701">
            <v>0</v>
          </cell>
          <cell r="D701">
            <v>0</v>
          </cell>
          <cell r="E701">
            <v>0</v>
          </cell>
          <cell r="F701">
            <v>0</v>
          </cell>
          <cell r="G701">
            <v>3.7</v>
          </cell>
          <cell r="H701">
            <v>0</v>
          </cell>
          <cell r="I701">
            <v>3.7</v>
          </cell>
          <cell r="K701" t="str">
            <v>Other</v>
          </cell>
          <cell r="L701">
            <v>0</v>
          </cell>
          <cell r="M701">
            <v>0</v>
          </cell>
          <cell r="N701">
            <v>0</v>
          </cell>
          <cell r="O701">
            <v>0</v>
          </cell>
          <cell r="P701">
            <v>26</v>
          </cell>
          <cell r="Q701">
            <v>0</v>
          </cell>
          <cell r="R701">
            <v>26</v>
          </cell>
        </row>
        <row r="702">
          <cell r="B702" t="str">
            <v>Total</v>
          </cell>
          <cell r="C702">
            <v>153.19999999999999</v>
          </cell>
          <cell r="D702">
            <v>158.89999999999998</v>
          </cell>
          <cell r="E702">
            <v>80.8</v>
          </cell>
          <cell r="F702">
            <v>0</v>
          </cell>
          <cell r="G702">
            <v>99.7</v>
          </cell>
          <cell r="H702">
            <v>173.7</v>
          </cell>
          <cell r="I702">
            <v>666.30000000000018</v>
          </cell>
          <cell r="K702" t="str">
            <v>Total</v>
          </cell>
          <cell r="L702">
            <v>423</v>
          </cell>
          <cell r="M702">
            <v>3482</v>
          </cell>
          <cell r="N702">
            <v>1741</v>
          </cell>
          <cell r="O702">
            <v>0</v>
          </cell>
          <cell r="P702">
            <v>3473</v>
          </cell>
          <cell r="Q702">
            <v>905</v>
          </cell>
          <cell r="R702">
            <v>10024</v>
          </cell>
        </row>
        <row r="706">
          <cell r="B706" t="str">
            <v>Vendor</v>
          </cell>
          <cell r="C706" t="str">
            <v>Core IP/MPLS</v>
          </cell>
          <cell r="D706" t="str">
            <v xml:space="preserve">Edge IP/MPLS </v>
          </cell>
          <cell r="E706" t="str">
            <v>Subscriber Service Router</v>
          </cell>
          <cell r="F706" t="str">
            <v>BRAS</v>
          </cell>
          <cell r="G706" t="str">
            <v>IP/Ethernet</v>
          </cell>
          <cell r="H706" t="str">
            <v>ATM/MPLS</v>
          </cell>
          <cell r="I706" t="str">
            <v>Total IPS</v>
          </cell>
          <cell r="K706" t="str">
            <v>Vendor</v>
          </cell>
          <cell r="L706" t="str">
            <v>Core IP/MPLS</v>
          </cell>
          <cell r="M706" t="str">
            <v>Edge IP/MPLS</v>
          </cell>
          <cell r="N706" t="str">
            <v>Subscriber Service Router</v>
          </cell>
          <cell r="O706" t="str">
            <v>BRAS</v>
          </cell>
          <cell r="P706" t="str">
            <v>IP/Ethernet</v>
          </cell>
          <cell r="Q706" t="str">
            <v>ATM/MPLS</v>
          </cell>
          <cell r="R706" t="str">
            <v>Total IPS</v>
          </cell>
        </row>
        <row r="707">
          <cell r="B707" t="str">
            <v>Alaxala Networks</v>
          </cell>
          <cell r="I707">
            <v>0</v>
          </cell>
          <cell r="K707" t="str">
            <v>Alaxala Networks</v>
          </cell>
          <cell r="R707">
            <v>0</v>
          </cell>
        </row>
        <row r="708">
          <cell r="B708" t="str">
            <v>Alcatel-Lucent</v>
          </cell>
          <cell r="C708">
            <v>0</v>
          </cell>
          <cell r="D708">
            <v>49.4</v>
          </cell>
          <cell r="E708">
            <v>0</v>
          </cell>
          <cell r="F708">
            <v>0</v>
          </cell>
          <cell r="G708">
            <v>7</v>
          </cell>
          <cell r="H708">
            <v>75</v>
          </cell>
          <cell r="I708">
            <v>131.4</v>
          </cell>
          <cell r="K708" t="str">
            <v>Alcatel-Lucent</v>
          </cell>
          <cell r="L708">
            <v>0</v>
          </cell>
          <cell r="M708">
            <v>391</v>
          </cell>
          <cell r="N708">
            <v>0</v>
          </cell>
          <cell r="O708">
            <v>0</v>
          </cell>
          <cell r="P708">
            <v>308</v>
          </cell>
          <cell r="Q708">
            <v>481</v>
          </cell>
          <cell r="R708">
            <v>1180</v>
          </cell>
        </row>
        <row r="709">
          <cell r="B709" t="str">
            <v>Atrica</v>
          </cell>
          <cell r="I709">
            <v>0</v>
          </cell>
          <cell r="K709" t="str">
            <v>Atrica</v>
          </cell>
          <cell r="R709">
            <v>0</v>
          </cell>
        </row>
        <row r="710">
          <cell r="B710" t="str">
            <v>Avici</v>
          </cell>
          <cell r="C710">
            <v>0.7</v>
          </cell>
          <cell r="D710">
            <v>0</v>
          </cell>
          <cell r="E710">
            <v>0</v>
          </cell>
          <cell r="F710">
            <v>0</v>
          </cell>
          <cell r="G710">
            <v>0</v>
          </cell>
          <cell r="H710">
            <v>0</v>
          </cell>
          <cell r="I710">
            <v>0.7</v>
          </cell>
          <cell r="K710" t="str">
            <v>Avici</v>
          </cell>
          <cell r="L710">
            <v>1</v>
          </cell>
          <cell r="M710">
            <v>0</v>
          </cell>
          <cell r="N710">
            <v>0</v>
          </cell>
          <cell r="O710">
            <v>0</v>
          </cell>
          <cell r="P710">
            <v>0</v>
          </cell>
          <cell r="Q710">
            <v>0</v>
          </cell>
          <cell r="R710">
            <v>1</v>
          </cell>
        </row>
        <row r="711">
          <cell r="B711" t="str">
            <v>Brocade</v>
          </cell>
          <cell r="C711">
            <v>0</v>
          </cell>
          <cell r="D711">
            <v>0</v>
          </cell>
          <cell r="E711">
            <v>0</v>
          </cell>
          <cell r="F711">
            <v>0</v>
          </cell>
          <cell r="G711">
            <v>0</v>
          </cell>
          <cell r="H711">
            <v>0</v>
          </cell>
          <cell r="I711">
            <v>0</v>
          </cell>
          <cell r="K711" t="str">
            <v>Brocade</v>
          </cell>
          <cell r="L711">
            <v>0</v>
          </cell>
          <cell r="M711">
            <v>0</v>
          </cell>
          <cell r="N711">
            <v>0</v>
          </cell>
          <cell r="O711">
            <v>0</v>
          </cell>
          <cell r="P711">
            <v>0</v>
          </cell>
          <cell r="Q711">
            <v>0</v>
          </cell>
          <cell r="R711">
            <v>0</v>
          </cell>
        </row>
        <row r="712">
          <cell r="B712" t="str">
            <v>Caspian</v>
          </cell>
          <cell r="C712">
            <v>0</v>
          </cell>
          <cell r="D712">
            <v>0</v>
          </cell>
          <cell r="E712">
            <v>0</v>
          </cell>
          <cell r="F712">
            <v>0</v>
          </cell>
          <cell r="G712">
            <v>0</v>
          </cell>
          <cell r="H712">
            <v>0</v>
          </cell>
          <cell r="I712">
            <v>0</v>
          </cell>
          <cell r="K712" t="str">
            <v>Caspian</v>
          </cell>
          <cell r="L712">
            <v>0</v>
          </cell>
          <cell r="M712">
            <v>0</v>
          </cell>
          <cell r="N712">
            <v>0</v>
          </cell>
          <cell r="O712">
            <v>0</v>
          </cell>
          <cell r="P712">
            <v>0</v>
          </cell>
          <cell r="Q712">
            <v>0</v>
          </cell>
          <cell r="R712">
            <v>0</v>
          </cell>
        </row>
        <row r="713">
          <cell r="B713" t="str">
            <v>Chiaro</v>
          </cell>
          <cell r="C713">
            <v>0</v>
          </cell>
          <cell r="D713">
            <v>0</v>
          </cell>
          <cell r="E713">
            <v>0</v>
          </cell>
          <cell r="F713">
            <v>0</v>
          </cell>
          <cell r="G713">
            <v>0</v>
          </cell>
          <cell r="H713">
            <v>0</v>
          </cell>
          <cell r="I713">
            <v>0</v>
          </cell>
          <cell r="K713" t="str">
            <v>Chiaro</v>
          </cell>
          <cell r="L713">
            <v>0</v>
          </cell>
          <cell r="M713">
            <v>0</v>
          </cell>
          <cell r="N713">
            <v>0</v>
          </cell>
          <cell r="O713">
            <v>0</v>
          </cell>
          <cell r="P713">
            <v>0</v>
          </cell>
          <cell r="Q713">
            <v>0</v>
          </cell>
          <cell r="R713">
            <v>0</v>
          </cell>
        </row>
        <row r="714">
          <cell r="B714" t="str">
            <v>Ciena</v>
          </cell>
          <cell r="C714">
            <v>0</v>
          </cell>
          <cell r="D714">
            <v>0</v>
          </cell>
          <cell r="E714">
            <v>0</v>
          </cell>
          <cell r="F714">
            <v>0</v>
          </cell>
          <cell r="G714">
            <v>0</v>
          </cell>
          <cell r="H714">
            <v>0</v>
          </cell>
          <cell r="I714">
            <v>0</v>
          </cell>
          <cell r="K714" t="str">
            <v>Ciena</v>
          </cell>
          <cell r="L714">
            <v>0</v>
          </cell>
          <cell r="M714">
            <v>0</v>
          </cell>
          <cell r="N714">
            <v>0</v>
          </cell>
          <cell r="O714">
            <v>0</v>
          </cell>
          <cell r="P714">
            <v>0</v>
          </cell>
          <cell r="Q714">
            <v>0</v>
          </cell>
          <cell r="R714">
            <v>0</v>
          </cell>
        </row>
        <row r="715">
          <cell r="B715" t="str">
            <v>Cisco</v>
          </cell>
          <cell r="C715">
            <v>88.9</v>
          </cell>
          <cell r="D715">
            <v>84.6</v>
          </cell>
          <cell r="E715">
            <v>33.6</v>
          </cell>
          <cell r="F715">
            <v>0</v>
          </cell>
          <cell r="G715">
            <v>81</v>
          </cell>
          <cell r="H715">
            <v>15</v>
          </cell>
          <cell r="I715">
            <v>303.10000000000002</v>
          </cell>
          <cell r="K715" t="str">
            <v>Cisco</v>
          </cell>
          <cell r="L715">
            <v>241</v>
          </cell>
          <cell r="M715">
            <v>2393</v>
          </cell>
          <cell r="N715">
            <v>1128</v>
          </cell>
          <cell r="O715">
            <v>0</v>
          </cell>
          <cell r="P715">
            <v>2835</v>
          </cell>
          <cell r="Q715">
            <v>67</v>
          </cell>
          <cell r="R715">
            <v>6664</v>
          </cell>
        </row>
        <row r="716">
          <cell r="B716" t="str">
            <v>Cosine</v>
          </cell>
          <cell r="C716">
            <v>0</v>
          </cell>
          <cell r="D716">
            <v>0</v>
          </cell>
          <cell r="E716">
            <v>0</v>
          </cell>
          <cell r="F716">
            <v>0</v>
          </cell>
          <cell r="G716">
            <v>0</v>
          </cell>
          <cell r="H716">
            <v>0</v>
          </cell>
          <cell r="I716">
            <v>0</v>
          </cell>
          <cell r="K716" t="str">
            <v>Cosine</v>
          </cell>
          <cell r="L716">
            <v>0</v>
          </cell>
          <cell r="M716">
            <v>0</v>
          </cell>
          <cell r="N716">
            <v>0</v>
          </cell>
          <cell r="O716">
            <v>0</v>
          </cell>
          <cell r="P716">
            <v>0</v>
          </cell>
          <cell r="Q716">
            <v>0</v>
          </cell>
          <cell r="R716">
            <v>0</v>
          </cell>
        </row>
        <row r="717">
          <cell r="B717" t="str">
            <v>ECI Telecom</v>
          </cell>
          <cell r="C717">
            <v>0</v>
          </cell>
          <cell r="D717">
            <v>0</v>
          </cell>
          <cell r="E717">
            <v>0</v>
          </cell>
          <cell r="F717">
            <v>0</v>
          </cell>
          <cell r="G717">
            <v>0</v>
          </cell>
          <cell r="H717">
            <v>0</v>
          </cell>
          <cell r="I717">
            <v>0</v>
          </cell>
          <cell r="K717" t="str">
            <v>ECI Telecom</v>
          </cell>
          <cell r="L717">
            <v>0</v>
          </cell>
          <cell r="M717">
            <v>0</v>
          </cell>
          <cell r="N717">
            <v>0</v>
          </cell>
          <cell r="O717">
            <v>0</v>
          </cell>
          <cell r="P717">
            <v>0</v>
          </cell>
          <cell r="Q717">
            <v>0</v>
          </cell>
          <cell r="R717">
            <v>0</v>
          </cell>
        </row>
        <row r="718">
          <cell r="B718" t="str">
            <v>Equipe</v>
          </cell>
          <cell r="C718">
            <v>0</v>
          </cell>
          <cell r="D718">
            <v>0</v>
          </cell>
          <cell r="E718">
            <v>0</v>
          </cell>
          <cell r="F718">
            <v>0</v>
          </cell>
          <cell r="G718">
            <v>0</v>
          </cell>
          <cell r="H718">
            <v>0</v>
          </cell>
          <cell r="I718">
            <v>0</v>
          </cell>
          <cell r="K718" t="str">
            <v>Equipe</v>
          </cell>
          <cell r="L718">
            <v>0</v>
          </cell>
          <cell r="M718">
            <v>0</v>
          </cell>
          <cell r="N718">
            <v>0</v>
          </cell>
          <cell r="O718">
            <v>0</v>
          </cell>
          <cell r="P718">
            <v>0</v>
          </cell>
          <cell r="Q718">
            <v>0</v>
          </cell>
          <cell r="R718">
            <v>0</v>
          </cell>
        </row>
        <row r="719">
          <cell r="B719" t="str">
            <v>Ericsson</v>
          </cell>
          <cell r="C719">
            <v>0</v>
          </cell>
          <cell r="D719">
            <v>0</v>
          </cell>
          <cell r="E719">
            <v>6</v>
          </cell>
          <cell r="F719">
            <v>0</v>
          </cell>
          <cell r="G719">
            <v>0</v>
          </cell>
          <cell r="H719">
            <v>13</v>
          </cell>
          <cell r="I719">
            <v>19</v>
          </cell>
          <cell r="K719" t="str">
            <v>Ericsson</v>
          </cell>
          <cell r="L719">
            <v>0</v>
          </cell>
          <cell r="M719">
            <v>0</v>
          </cell>
          <cell r="N719">
            <v>58</v>
          </cell>
          <cell r="O719">
            <v>0</v>
          </cell>
          <cell r="P719">
            <v>0</v>
          </cell>
          <cell r="Q719">
            <v>64</v>
          </cell>
          <cell r="R719">
            <v>122</v>
          </cell>
        </row>
        <row r="720">
          <cell r="B720" t="str">
            <v>Extreme</v>
          </cell>
          <cell r="C720">
            <v>0</v>
          </cell>
          <cell r="D720">
            <v>0</v>
          </cell>
          <cell r="E720">
            <v>0</v>
          </cell>
          <cell r="F720">
            <v>0</v>
          </cell>
          <cell r="G720">
            <v>3.2</v>
          </cell>
          <cell r="H720">
            <v>0</v>
          </cell>
          <cell r="I720">
            <v>3.2</v>
          </cell>
          <cell r="K720" t="str">
            <v>Extreme</v>
          </cell>
          <cell r="L720">
            <v>0</v>
          </cell>
          <cell r="M720">
            <v>0</v>
          </cell>
          <cell r="N720">
            <v>0</v>
          </cell>
          <cell r="O720">
            <v>0</v>
          </cell>
          <cell r="P720">
            <v>107</v>
          </cell>
          <cell r="Q720">
            <v>0</v>
          </cell>
          <cell r="R720">
            <v>107</v>
          </cell>
        </row>
        <row r="721">
          <cell r="B721" t="str">
            <v>Force10</v>
          </cell>
          <cell r="C721">
            <v>0</v>
          </cell>
          <cell r="D721">
            <v>0</v>
          </cell>
          <cell r="E721">
            <v>0</v>
          </cell>
          <cell r="F721">
            <v>0</v>
          </cell>
          <cell r="G721">
            <v>0</v>
          </cell>
          <cell r="H721">
            <v>0</v>
          </cell>
          <cell r="I721">
            <v>0</v>
          </cell>
          <cell r="K721" t="str">
            <v>Force10</v>
          </cell>
          <cell r="L721">
            <v>0</v>
          </cell>
          <cell r="M721">
            <v>0</v>
          </cell>
          <cell r="N721">
            <v>0</v>
          </cell>
          <cell r="O721">
            <v>0</v>
          </cell>
          <cell r="P721">
            <v>0</v>
          </cell>
          <cell r="Q721">
            <v>0</v>
          </cell>
          <cell r="R721">
            <v>0</v>
          </cell>
        </row>
        <row r="722">
          <cell r="B722" t="str">
            <v>Fujitsu</v>
          </cell>
          <cell r="C722">
            <v>0</v>
          </cell>
          <cell r="D722">
            <v>0</v>
          </cell>
          <cell r="E722">
            <v>0</v>
          </cell>
          <cell r="F722">
            <v>0</v>
          </cell>
          <cell r="G722">
            <v>0</v>
          </cell>
          <cell r="H722">
            <v>0</v>
          </cell>
          <cell r="I722">
            <v>0</v>
          </cell>
          <cell r="K722" t="str">
            <v>Fujitsu</v>
          </cell>
          <cell r="L722">
            <v>0</v>
          </cell>
          <cell r="M722">
            <v>0</v>
          </cell>
          <cell r="N722">
            <v>0</v>
          </cell>
          <cell r="O722">
            <v>0</v>
          </cell>
          <cell r="P722">
            <v>0</v>
          </cell>
          <cell r="Q722">
            <v>0</v>
          </cell>
          <cell r="R722">
            <v>0</v>
          </cell>
        </row>
        <row r="723">
          <cell r="B723" t="str">
            <v>Hammerhead Systems</v>
          </cell>
          <cell r="C723">
            <v>0</v>
          </cell>
          <cell r="D723">
            <v>0</v>
          </cell>
          <cell r="E723">
            <v>0</v>
          </cell>
          <cell r="F723">
            <v>0</v>
          </cell>
          <cell r="G723">
            <v>0</v>
          </cell>
          <cell r="H723">
            <v>0</v>
          </cell>
          <cell r="I723">
            <v>0</v>
          </cell>
          <cell r="K723" t="str">
            <v>Hammerhead Systems</v>
          </cell>
          <cell r="L723">
            <v>0</v>
          </cell>
          <cell r="M723">
            <v>0</v>
          </cell>
          <cell r="N723">
            <v>0</v>
          </cell>
          <cell r="O723">
            <v>0</v>
          </cell>
          <cell r="P723">
            <v>0</v>
          </cell>
          <cell r="Q723">
            <v>0</v>
          </cell>
          <cell r="R723">
            <v>0</v>
          </cell>
        </row>
        <row r="724">
          <cell r="B724" t="str">
            <v>Hitachi</v>
          </cell>
          <cell r="C724">
            <v>0</v>
          </cell>
          <cell r="D724">
            <v>0</v>
          </cell>
          <cell r="E724">
            <v>0</v>
          </cell>
          <cell r="F724">
            <v>0</v>
          </cell>
          <cell r="G724">
            <v>0</v>
          </cell>
          <cell r="H724">
            <v>0</v>
          </cell>
          <cell r="I724">
            <v>0</v>
          </cell>
          <cell r="K724" t="str">
            <v>Hitachi</v>
          </cell>
          <cell r="L724">
            <v>0</v>
          </cell>
          <cell r="M724">
            <v>0</v>
          </cell>
          <cell r="N724">
            <v>0</v>
          </cell>
          <cell r="O724">
            <v>0</v>
          </cell>
          <cell r="P724">
            <v>0</v>
          </cell>
          <cell r="Q724">
            <v>0</v>
          </cell>
          <cell r="R724">
            <v>0</v>
          </cell>
        </row>
        <row r="725">
          <cell r="B725" t="str">
            <v>Hitachi Cable</v>
          </cell>
          <cell r="C725">
            <v>0</v>
          </cell>
          <cell r="D725">
            <v>0</v>
          </cell>
          <cell r="E725">
            <v>0</v>
          </cell>
          <cell r="F725">
            <v>0</v>
          </cell>
          <cell r="G725">
            <v>0</v>
          </cell>
          <cell r="H725">
            <v>0</v>
          </cell>
          <cell r="I725">
            <v>0</v>
          </cell>
          <cell r="K725" t="str">
            <v>Hitachi Cable</v>
          </cell>
          <cell r="L725">
            <v>0</v>
          </cell>
          <cell r="M725">
            <v>0</v>
          </cell>
          <cell r="N725">
            <v>0</v>
          </cell>
          <cell r="O725">
            <v>0</v>
          </cell>
          <cell r="P725">
            <v>0</v>
          </cell>
          <cell r="Q725">
            <v>0</v>
          </cell>
          <cell r="R725">
            <v>0</v>
          </cell>
        </row>
        <row r="726">
          <cell r="B726" t="str">
            <v>Huawei</v>
          </cell>
          <cell r="C726">
            <v>0.4</v>
          </cell>
          <cell r="D726">
            <v>8</v>
          </cell>
          <cell r="E726">
            <v>0</v>
          </cell>
          <cell r="F726">
            <v>0</v>
          </cell>
          <cell r="G726">
            <v>0</v>
          </cell>
          <cell r="H726">
            <v>0</v>
          </cell>
          <cell r="I726">
            <v>8.4</v>
          </cell>
          <cell r="K726" t="str">
            <v>Huawei</v>
          </cell>
          <cell r="L726">
            <v>9</v>
          </cell>
          <cell r="M726">
            <v>171</v>
          </cell>
          <cell r="N726">
            <v>0</v>
          </cell>
          <cell r="O726">
            <v>0</v>
          </cell>
          <cell r="P726">
            <v>0</v>
          </cell>
          <cell r="Q726">
            <v>0</v>
          </cell>
          <cell r="R726">
            <v>180</v>
          </cell>
        </row>
        <row r="727">
          <cell r="B727" t="str">
            <v>Hyperchip</v>
          </cell>
          <cell r="C727">
            <v>0</v>
          </cell>
          <cell r="D727">
            <v>0</v>
          </cell>
          <cell r="E727">
            <v>0</v>
          </cell>
          <cell r="F727">
            <v>0</v>
          </cell>
          <cell r="G727">
            <v>0</v>
          </cell>
          <cell r="H727">
            <v>0</v>
          </cell>
          <cell r="I727">
            <v>0</v>
          </cell>
          <cell r="K727" t="str">
            <v>Hyperchip</v>
          </cell>
          <cell r="L727">
            <v>0</v>
          </cell>
          <cell r="M727">
            <v>0</v>
          </cell>
          <cell r="N727">
            <v>0</v>
          </cell>
          <cell r="O727">
            <v>0</v>
          </cell>
          <cell r="P727">
            <v>0</v>
          </cell>
          <cell r="Q727">
            <v>0</v>
          </cell>
          <cell r="R727">
            <v>0</v>
          </cell>
        </row>
        <row r="728">
          <cell r="B728" t="str">
            <v>Juniper</v>
          </cell>
          <cell r="C728">
            <v>52.4</v>
          </cell>
          <cell r="D728">
            <v>26.5</v>
          </cell>
          <cell r="E728">
            <v>23.9</v>
          </cell>
          <cell r="F728">
            <v>0</v>
          </cell>
          <cell r="G728">
            <v>0</v>
          </cell>
          <cell r="H728">
            <v>0</v>
          </cell>
          <cell r="I728">
            <v>102.80000000000001</v>
          </cell>
          <cell r="K728" t="str">
            <v>Juniper</v>
          </cell>
          <cell r="L728">
            <v>112</v>
          </cell>
          <cell r="M728">
            <v>416</v>
          </cell>
          <cell r="N728">
            <v>156</v>
          </cell>
          <cell r="O728">
            <v>0</v>
          </cell>
          <cell r="P728">
            <v>0</v>
          </cell>
          <cell r="Q728">
            <v>0</v>
          </cell>
          <cell r="R728">
            <v>684</v>
          </cell>
        </row>
        <row r="729">
          <cell r="B729" t="str">
            <v>Laurel Networks</v>
          </cell>
          <cell r="C729">
            <v>0</v>
          </cell>
          <cell r="D729">
            <v>0</v>
          </cell>
          <cell r="E729">
            <v>0</v>
          </cell>
          <cell r="F729">
            <v>0</v>
          </cell>
          <cell r="G729">
            <v>0</v>
          </cell>
          <cell r="H729">
            <v>0</v>
          </cell>
          <cell r="I729">
            <v>0</v>
          </cell>
          <cell r="K729" t="str">
            <v>Laurel Networks</v>
          </cell>
          <cell r="L729">
            <v>0</v>
          </cell>
          <cell r="M729">
            <v>0</v>
          </cell>
          <cell r="N729">
            <v>0</v>
          </cell>
          <cell r="O729">
            <v>0</v>
          </cell>
          <cell r="P729">
            <v>0</v>
          </cell>
          <cell r="Q729">
            <v>0</v>
          </cell>
          <cell r="R729">
            <v>0</v>
          </cell>
        </row>
        <row r="730">
          <cell r="B730" t="str">
            <v>Lucent</v>
          </cell>
          <cell r="C730">
            <v>0</v>
          </cell>
          <cell r="D730">
            <v>0</v>
          </cell>
          <cell r="E730">
            <v>0</v>
          </cell>
          <cell r="F730">
            <v>0</v>
          </cell>
          <cell r="G730">
            <v>0</v>
          </cell>
          <cell r="H730">
            <v>0</v>
          </cell>
          <cell r="I730">
            <v>0</v>
          </cell>
          <cell r="K730" t="str">
            <v>Lucent</v>
          </cell>
          <cell r="L730">
            <v>0</v>
          </cell>
          <cell r="M730">
            <v>0</v>
          </cell>
          <cell r="N730">
            <v>0</v>
          </cell>
          <cell r="O730">
            <v>0</v>
          </cell>
          <cell r="P730">
            <v>0</v>
          </cell>
          <cell r="Q730">
            <v>0</v>
          </cell>
          <cell r="R730">
            <v>0</v>
          </cell>
        </row>
        <row r="731">
          <cell r="B731" t="str">
            <v>NEC</v>
          </cell>
          <cell r="C731">
            <v>0</v>
          </cell>
          <cell r="D731">
            <v>0</v>
          </cell>
          <cell r="E731">
            <v>0</v>
          </cell>
          <cell r="F731">
            <v>0</v>
          </cell>
          <cell r="G731">
            <v>0</v>
          </cell>
          <cell r="H731">
            <v>0</v>
          </cell>
          <cell r="I731">
            <v>0</v>
          </cell>
          <cell r="K731" t="str">
            <v>NEC</v>
          </cell>
          <cell r="L731">
            <v>0</v>
          </cell>
          <cell r="M731">
            <v>0</v>
          </cell>
          <cell r="N731">
            <v>0</v>
          </cell>
          <cell r="O731">
            <v>0</v>
          </cell>
          <cell r="P731">
            <v>0</v>
          </cell>
          <cell r="Q731">
            <v>0</v>
          </cell>
          <cell r="R731">
            <v>0</v>
          </cell>
        </row>
        <row r="732">
          <cell r="B732" t="str">
            <v>Nokia Siemens Networks</v>
          </cell>
          <cell r="C732">
            <v>0</v>
          </cell>
          <cell r="D732">
            <v>0</v>
          </cell>
          <cell r="E732">
            <v>0</v>
          </cell>
          <cell r="F732">
            <v>0</v>
          </cell>
          <cell r="G732">
            <v>0</v>
          </cell>
          <cell r="H732">
            <v>0</v>
          </cell>
          <cell r="I732">
            <v>0</v>
          </cell>
          <cell r="K732" t="str">
            <v>Nokia Siemens Networks</v>
          </cell>
          <cell r="L732">
            <v>0</v>
          </cell>
          <cell r="M732">
            <v>0</v>
          </cell>
          <cell r="N732">
            <v>0</v>
          </cell>
          <cell r="O732">
            <v>0</v>
          </cell>
          <cell r="P732">
            <v>0</v>
          </cell>
          <cell r="Q732">
            <v>0</v>
          </cell>
          <cell r="R732">
            <v>0</v>
          </cell>
        </row>
        <row r="733">
          <cell r="B733" t="str">
            <v>Nortel</v>
          </cell>
          <cell r="C733">
            <v>0</v>
          </cell>
          <cell r="D733">
            <v>0</v>
          </cell>
          <cell r="E733">
            <v>3</v>
          </cell>
          <cell r="F733">
            <v>0</v>
          </cell>
          <cell r="G733">
            <v>4</v>
          </cell>
          <cell r="H733">
            <v>118</v>
          </cell>
          <cell r="I733">
            <v>125</v>
          </cell>
          <cell r="K733" t="str">
            <v>Nortel</v>
          </cell>
          <cell r="L733">
            <v>0</v>
          </cell>
          <cell r="M733">
            <v>0</v>
          </cell>
          <cell r="N733">
            <v>15</v>
          </cell>
          <cell r="O733">
            <v>0</v>
          </cell>
          <cell r="P733">
            <v>153</v>
          </cell>
          <cell r="Q733">
            <v>460</v>
          </cell>
          <cell r="R733">
            <v>628</v>
          </cell>
        </row>
        <row r="734">
          <cell r="B734" t="str">
            <v>Procket</v>
          </cell>
          <cell r="C734">
            <v>0</v>
          </cell>
          <cell r="D734">
            <v>0</v>
          </cell>
          <cell r="E734">
            <v>0</v>
          </cell>
          <cell r="F734">
            <v>0</v>
          </cell>
          <cell r="G734">
            <v>0</v>
          </cell>
          <cell r="H734">
            <v>0</v>
          </cell>
          <cell r="I734">
            <v>0</v>
          </cell>
          <cell r="K734" t="str">
            <v>Procket</v>
          </cell>
          <cell r="L734">
            <v>0</v>
          </cell>
          <cell r="M734">
            <v>0</v>
          </cell>
          <cell r="N734">
            <v>0</v>
          </cell>
          <cell r="O734">
            <v>0</v>
          </cell>
          <cell r="P734">
            <v>0</v>
          </cell>
          <cell r="Q734">
            <v>0</v>
          </cell>
          <cell r="R734">
            <v>0</v>
          </cell>
        </row>
        <row r="735">
          <cell r="B735" t="str">
            <v>Quarry</v>
          </cell>
          <cell r="C735">
            <v>0</v>
          </cell>
          <cell r="D735">
            <v>0</v>
          </cell>
          <cell r="E735">
            <v>0</v>
          </cell>
          <cell r="F735">
            <v>0</v>
          </cell>
          <cell r="G735">
            <v>0</v>
          </cell>
          <cell r="H735">
            <v>0</v>
          </cell>
          <cell r="I735">
            <v>0</v>
          </cell>
          <cell r="K735" t="str">
            <v>Quarry</v>
          </cell>
          <cell r="L735">
            <v>0</v>
          </cell>
          <cell r="M735">
            <v>0</v>
          </cell>
          <cell r="N735">
            <v>0</v>
          </cell>
          <cell r="O735">
            <v>0</v>
          </cell>
          <cell r="P735">
            <v>0</v>
          </cell>
          <cell r="Q735">
            <v>0</v>
          </cell>
          <cell r="R735">
            <v>0</v>
          </cell>
        </row>
        <row r="736">
          <cell r="B736" t="str">
            <v>Redback</v>
          </cell>
          <cell r="C736">
            <v>0</v>
          </cell>
          <cell r="D736">
            <v>0</v>
          </cell>
          <cell r="E736">
            <v>0</v>
          </cell>
          <cell r="F736">
            <v>0</v>
          </cell>
          <cell r="G736">
            <v>0</v>
          </cell>
          <cell r="H736">
            <v>0</v>
          </cell>
          <cell r="I736">
            <v>0</v>
          </cell>
          <cell r="K736" t="str">
            <v>Redback</v>
          </cell>
          <cell r="L736">
            <v>0</v>
          </cell>
          <cell r="M736">
            <v>0</v>
          </cell>
          <cell r="N736">
            <v>0</v>
          </cell>
          <cell r="O736">
            <v>0</v>
          </cell>
          <cell r="P736">
            <v>0</v>
          </cell>
          <cell r="Q736">
            <v>0</v>
          </cell>
          <cell r="R736">
            <v>0</v>
          </cell>
        </row>
        <row r="737">
          <cell r="B737" t="str">
            <v>Riverstone</v>
          </cell>
          <cell r="C737">
            <v>0</v>
          </cell>
          <cell r="D737">
            <v>0</v>
          </cell>
          <cell r="E737">
            <v>0</v>
          </cell>
          <cell r="F737">
            <v>0</v>
          </cell>
          <cell r="G737">
            <v>0</v>
          </cell>
          <cell r="H737">
            <v>0</v>
          </cell>
          <cell r="I737">
            <v>0</v>
          </cell>
          <cell r="K737" t="str">
            <v>Riverstone</v>
          </cell>
          <cell r="L737">
            <v>0</v>
          </cell>
          <cell r="M737">
            <v>0</v>
          </cell>
          <cell r="N737">
            <v>0</v>
          </cell>
          <cell r="O737">
            <v>0</v>
          </cell>
          <cell r="P737">
            <v>0</v>
          </cell>
          <cell r="Q737">
            <v>0</v>
          </cell>
          <cell r="R737">
            <v>0</v>
          </cell>
        </row>
        <row r="738">
          <cell r="B738" t="str">
            <v>Tellabs</v>
          </cell>
          <cell r="C738">
            <v>0</v>
          </cell>
          <cell r="D738">
            <v>1</v>
          </cell>
          <cell r="E738">
            <v>0</v>
          </cell>
          <cell r="F738">
            <v>0</v>
          </cell>
          <cell r="G738">
            <v>0</v>
          </cell>
          <cell r="H738">
            <v>0</v>
          </cell>
          <cell r="I738">
            <v>1</v>
          </cell>
          <cell r="K738" t="str">
            <v>Tellabs</v>
          </cell>
          <cell r="L738">
            <v>0</v>
          </cell>
          <cell r="M738">
            <v>7</v>
          </cell>
          <cell r="N738">
            <v>0</v>
          </cell>
          <cell r="O738">
            <v>0</v>
          </cell>
          <cell r="P738">
            <v>0</v>
          </cell>
          <cell r="Q738">
            <v>0</v>
          </cell>
          <cell r="R738">
            <v>7</v>
          </cell>
        </row>
        <row r="739">
          <cell r="B739" t="str">
            <v>ZTE</v>
          </cell>
          <cell r="C739">
            <v>0</v>
          </cell>
          <cell r="D739">
            <v>0</v>
          </cell>
          <cell r="E739">
            <v>0</v>
          </cell>
          <cell r="F739">
            <v>0</v>
          </cell>
          <cell r="G739">
            <v>0</v>
          </cell>
          <cell r="H739">
            <v>0</v>
          </cell>
          <cell r="I739">
            <v>0</v>
          </cell>
          <cell r="K739" t="str">
            <v>ZTE</v>
          </cell>
          <cell r="L739">
            <v>0</v>
          </cell>
          <cell r="M739">
            <v>0</v>
          </cell>
          <cell r="N739">
            <v>0</v>
          </cell>
          <cell r="O739">
            <v>0</v>
          </cell>
          <cell r="P739">
            <v>0</v>
          </cell>
          <cell r="Q739">
            <v>0</v>
          </cell>
          <cell r="R739">
            <v>0</v>
          </cell>
        </row>
        <row r="740">
          <cell r="B740" t="str">
            <v>Other</v>
          </cell>
          <cell r="C740">
            <v>0</v>
          </cell>
          <cell r="D740">
            <v>0</v>
          </cell>
          <cell r="E740">
            <v>0</v>
          </cell>
          <cell r="F740">
            <v>0</v>
          </cell>
          <cell r="G740">
            <v>3</v>
          </cell>
          <cell r="H740">
            <v>0</v>
          </cell>
          <cell r="I740">
            <v>3</v>
          </cell>
          <cell r="K740" t="str">
            <v>Other</v>
          </cell>
          <cell r="L740">
            <v>0</v>
          </cell>
          <cell r="M740">
            <v>0</v>
          </cell>
          <cell r="N740">
            <v>0</v>
          </cell>
          <cell r="O740">
            <v>0</v>
          </cell>
          <cell r="P740">
            <v>21</v>
          </cell>
          <cell r="Q740">
            <v>0</v>
          </cell>
          <cell r="R740">
            <v>21</v>
          </cell>
        </row>
        <row r="741">
          <cell r="B741" t="str">
            <v>Total</v>
          </cell>
          <cell r="C741">
            <v>142.4</v>
          </cell>
          <cell r="D741">
            <v>169.5</v>
          </cell>
          <cell r="E741">
            <v>66.5</v>
          </cell>
          <cell r="F741">
            <v>0</v>
          </cell>
          <cell r="G741">
            <v>98.2</v>
          </cell>
          <cell r="H741">
            <v>221</v>
          </cell>
          <cell r="I741">
            <v>697.6</v>
          </cell>
          <cell r="K741" t="str">
            <v>Total</v>
          </cell>
          <cell r="L741">
            <v>363</v>
          </cell>
          <cell r="M741">
            <v>3378</v>
          </cell>
          <cell r="N741">
            <v>1357</v>
          </cell>
          <cell r="O741">
            <v>0</v>
          </cell>
          <cell r="P741">
            <v>3424</v>
          </cell>
          <cell r="Q741">
            <v>1072</v>
          </cell>
          <cell r="R741">
            <v>9594</v>
          </cell>
        </row>
        <row r="745">
          <cell r="B745" t="str">
            <v>Vendor</v>
          </cell>
          <cell r="C745" t="str">
            <v>Core IP/MPLS</v>
          </cell>
          <cell r="D745" t="str">
            <v xml:space="preserve">Edge IP/MPLS </v>
          </cell>
          <cell r="E745" t="str">
            <v>Subscriber Service Router</v>
          </cell>
          <cell r="F745" t="str">
            <v>BRAS</v>
          </cell>
          <cell r="G745" t="str">
            <v>IP/Ethernet</v>
          </cell>
          <cell r="H745" t="str">
            <v>ATM/MPLS</v>
          </cell>
          <cell r="I745" t="str">
            <v>Total IPS</v>
          </cell>
          <cell r="K745" t="str">
            <v>Vendor</v>
          </cell>
          <cell r="L745" t="str">
            <v>Core IP/MPLS</v>
          </cell>
          <cell r="M745" t="str">
            <v>Edge IP/MPLS</v>
          </cell>
          <cell r="N745" t="str">
            <v>Subscriber Service Router</v>
          </cell>
          <cell r="O745" t="str">
            <v>BRAS</v>
          </cell>
          <cell r="P745" t="str">
            <v>IP/Ethernet</v>
          </cell>
          <cell r="Q745" t="str">
            <v>ATM/MPLS</v>
          </cell>
          <cell r="R745" t="str">
            <v>Total IPS</v>
          </cell>
        </row>
        <row r="746">
          <cell r="B746" t="str">
            <v>Alaxala Networks</v>
          </cell>
          <cell r="I746">
            <v>0</v>
          </cell>
          <cell r="K746" t="str">
            <v>Alaxala Networks</v>
          </cell>
          <cell r="R746">
            <v>0</v>
          </cell>
        </row>
        <row r="747">
          <cell r="B747" t="str">
            <v>Alcatel-Lucent</v>
          </cell>
          <cell r="C747">
            <v>0</v>
          </cell>
          <cell r="D747">
            <v>57</v>
          </cell>
          <cell r="E747">
            <v>0</v>
          </cell>
          <cell r="F747">
            <v>0</v>
          </cell>
          <cell r="G747">
            <v>6</v>
          </cell>
          <cell r="H747">
            <v>79</v>
          </cell>
          <cell r="I747">
            <v>142</v>
          </cell>
          <cell r="K747" t="str">
            <v>Alcatel-Lucent</v>
          </cell>
          <cell r="L747">
            <v>0</v>
          </cell>
          <cell r="M747">
            <v>457</v>
          </cell>
          <cell r="N747">
            <v>0</v>
          </cell>
          <cell r="O747">
            <v>0</v>
          </cell>
          <cell r="P747">
            <v>237</v>
          </cell>
          <cell r="Q747">
            <v>496</v>
          </cell>
          <cell r="R747">
            <v>1190</v>
          </cell>
        </row>
        <row r="748">
          <cell r="B748" t="str">
            <v>Atrica</v>
          </cell>
          <cell r="I748">
            <v>0</v>
          </cell>
          <cell r="K748" t="str">
            <v>Atrica</v>
          </cell>
          <cell r="R748">
            <v>0</v>
          </cell>
        </row>
        <row r="749">
          <cell r="B749" t="str">
            <v>Avici</v>
          </cell>
          <cell r="C749">
            <v>0.7</v>
          </cell>
          <cell r="D749">
            <v>0</v>
          </cell>
          <cell r="E749">
            <v>0</v>
          </cell>
          <cell r="F749">
            <v>0</v>
          </cell>
          <cell r="G749">
            <v>0</v>
          </cell>
          <cell r="H749">
            <v>0</v>
          </cell>
          <cell r="I749">
            <v>0.7</v>
          </cell>
          <cell r="K749" t="str">
            <v>Avici</v>
          </cell>
          <cell r="L749">
            <v>1</v>
          </cell>
          <cell r="M749">
            <v>0</v>
          </cell>
          <cell r="N749">
            <v>0</v>
          </cell>
          <cell r="O749">
            <v>0</v>
          </cell>
          <cell r="P749">
            <v>0</v>
          </cell>
          <cell r="Q749">
            <v>0</v>
          </cell>
          <cell r="R749">
            <v>1</v>
          </cell>
        </row>
        <row r="750">
          <cell r="B750" t="str">
            <v>Brocade</v>
          </cell>
          <cell r="C750">
            <v>0</v>
          </cell>
          <cell r="D750">
            <v>0</v>
          </cell>
          <cell r="E750">
            <v>0</v>
          </cell>
          <cell r="F750">
            <v>0</v>
          </cell>
          <cell r="G750">
            <v>0</v>
          </cell>
          <cell r="H750">
            <v>0</v>
          </cell>
          <cell r="I750">
            <v>0</v>
          </cell>
          <cell r="K750" t="str">
            <v>Brocade</v>
          </cell>
          <cell r="L750">
            <v>0</v>
          </cell>
          <cell r="M750">
            <v>0</v>
          </cell>
          <cell r="N750">
            <v>0</v>
          </cell>
          <cell r="O750">
            <v>0</v>
          </cell>
          <cell r="P750">
            <v>0</v>
          </cell>
          <cell r="Q750">
            <v>0</v>
          </cell>
          <cell r="R750">
            <v>0</v>
          </cell>
        </row>
        <row r="751">
          <cell r="B751" t="str">
            <v>Caspian</v>
          </cell>
          <cell r="C751">
            <v>0</v>
          </cell>
          <cell r="D751">
            <v>0</v>
          </cell>
          <cell r="E751">
            <v>0</v>
          </cell>
          <cell r="F751">
            <v>0</v>
          </cell>
          <cell r="G751">
            <v>0</v>
          </cell>
          <cell r="H751">
            <v>0</v>
          </cell>
          <cell r="I751">
            <v>0</v>
          </cell>
          <cell r="K751" t="str">
            <v>Caspian</v>
          </cell>
          <cell r="L751">
            <v>0</v>
          </cell>
          <cell r="M751">
            <v>0</v>
          </cell>
          <cell r="N751">
            <v>0</v>
          </cell>
          <cell r="O751">
            <v>0</v>
          </cell>
          <cell r="P751">
            <v>0</v>
          </cell>
          <cell r="Q751">
            <v>0</v>
          </cell>
          <cell r="R751">
            <v>0</v>
          </cell>
        </row>
        <row r="752">
          <cell r="B752" t="str">
            <v>Chiaro</v>
          </cell>
          <cell r="C752">
            <v>0</v>
          </cell>
          <cell r="D752">
            <v>0</v>
          </cell>
          <cell r="E752">
            <v>0</v>
          </cell>
          <cell r="F752">
            <v>0</v>
          </cell>
          <cell r="G752">
            <v>0</v>
          </cell>
          <cell r="H752">
            <v>0</v>
          </cell>
          <cell r="I752">
            <v>0</v>
          </cell>
          <cell r="K752" t="str">
            <v>Chiaro</v>
          </cell>
          <cell r="L752">
            <v>0</v>
          </cell>
          <cell r="M752">
            <v>0</v>
          </cell>
          <cell r="N752">
            <v>0</v>
          </cell>
          <cell r="O752">
            <v>0</v>
          </cell>
          <cell r="P752">
            <v>0</v>
          </cell>
          <cell r="Q752">
            <v>0</v>
          </cell>
          <cell r="R752">
            <v>0</v>
          </cell>
        </row>
        <row r="753">
          <cell r="B753" t="str">
            <v>Ciena</v>
          </cell>
          <cell r="C753">
            <v>0</v>
          </cell>
          <cell r="D753">
            <v>0</v>
          </cell>
          <cell r="E753">
            <v>0</v>
          </cell>
          <cell r="F753">
            <v>0</v>
          </cell>
          <cell r="G753">
            <v>0</v>
          </cell>
          <cell r="H753">
            <v>0</v>
          </cell>
          <cell r="I753">
            <v>0</v>
          </cell>
          <cell r="K753" t="str">
            <v>Ciena</v>
          </cell>
          <cell r="L753">
            <v>0</v>
          </cell>
          <cell r="M753">
            <v>0</v>
          </cell>
          <cell r="N753">
            <v>0</v>
          </cell>
          <cell r="O753">
            <v>0</v>
          </cell>
          <cell r="P753">
            <v>0</v>
          </cell>
          <cell r="Q753">
            <v>0</v>
          </cell>
          <cell r="R753">
            <v>0</v>
          </cell>
        </row>
        <row r="754">
          <cell r="B754" t="str">
            <v>Cisco</v>
          </cell>
          <cell r="C754">
            <v>80</v>
          </cell>
          <cell r="D754">
            <v>84</v>
          </cell>
          <cell r="E754">
            <v>29</v>
          </cell>
          <cell r="F754">
            <v>0</v>
          </cell>
          <cell r="G754">
            <v>83</v>
          </cell>
          <cell r="H754">
            <v>11</v>
          </cell>
          <cell r="I754">
            <v>287</v>
          </cell>
          <cell r="K754" t="str">
            <v>Cisco</v>
          </cell>
          <cell r="L754">
            <v>226</v>
          </cell>
          <cell r="M754">
            <v>2246</v>
          </cell>
          <cell r="N754">
            <v>967</v>
          </cell>
          <cell r="O754">
            <v>0</v>
          </cell>
          <cell r="P754">
            <v>2905</v>
          </cell>
          <cell r="Q754">
            <v>48</v>
          </cell>
          <cell r="R754">
            <v>6392</v>
          </cell>
        </row>
        <row r="755">
          <cell r="B755" t="str">
            <v>Cosine</v>
          </cell>
          <cell r="C755">
            <v>0</v>
          </cell>
          <cell r="D755">
            <v>0</v>
          </cell>
          <cell r="E755">
            <v>0</v>
          </cell>
          <cell r="F755">
            <v>0</v>
          </cell>
          <cell r="G755">
            <v>0</v>
          </cell>
          <cell r="H755">
            <v>0</v>
          </cell>
          <cell r="I755">
            <v>0</v>
          </cell>
          <cell r="K755" t="str">
            <v>Cosine</v>
          </cell>
          <cell r="L755">
            <v>0</v>
          </cell>
          <cell r="M755">
            <v>0</v>
          </cell>
          <cell r="N755">
            <v>0</v>
          </cell>
          <cell r="O755">
            <v>0</v>
          </cell>
          <cell r="P755">
            <v>0</v>
          </cell>
          <cell r="Q755">
            <v>0</v>
          </cell>
          <cell r="R755">
            <v>0</v>
          </cell>
        </row>
        <row r="756">
          <cell r="B756" t="str">
            <v>ECI Telecom</v>
          </cell>
          <cell r="C756">
            <v>0</v>
          </cell>
          <cell r="D756">
            <v>0</v>
          </cell>
          <cell r="E756">
            <v>0</v>
          </cell>
          <cell r="F756">
            <v>0</v>
          </cell>
          <cell r="G756">
            <v>0</v>
          </cell>
          <cell r="H756">
            <v>0</v>
          </cell>
          <cell r="I756">
            <v>0</v>
          </cell>
          <cell r="K756" t="str">
            <v>ECI Telecom</v>
          </cell>
          <cell r="L756">
            <v>0</v>
          </cell>
          <cell r="M756">
            <v>0</v>
          </cell>
          <cell r="N756">
            <v>0</v>
          </cell>
          <cell r="O756">
            <v>0</v>
          </cell>
          <cell r="P756">
            <v>0</v>
          </cell>
          <cell r="Q756">
            <v>0</v>
          </cell>
          <cell r="R756">
            <v>0</v>
          </cell>
        </row>
        <row r="757">
          <cell r="B757" t="str">
            <v>Equipe</v>
          </cell>
          <cell r="C757">
            <v>0</v>
          </cell>
          <cell r="D757">
            <v>0</v>
          </cell>
          <cell r="E757">
            <v>0</v>
          </cell>
          <cell r="F757">
            <v>0</v>
          </cell>
          <cell r="G757">
            <v>0</v>
          </cell>
          <cell r="H757">
            <v>0</v>
          </cell>
          <cell r="I757">
            <v>0</v>
          </cell>
          <cell r="K757" t="str">
            <v>Equipe</v>
          </cell>
          <cell r="L757">
            <v>0</v>
          </cell>
          <cell r="M757">
            <v>0</v>
          </cell>
          <cell r="N757">
            <v>0</v>
          </cell>
          <cell r="O757">
            <v>0</v>
          </cell>
          <cell r="P757">
            <v>0</v>
          </cell>
          <cell r="Q757">
            <v>0</v>
          </cell>
          <cell r="R757">
            <v>0</v>
          </cell>
        </row>
        <row r="758">
          <cell r="B758" t="str">
            <v>Ericsson</v>
          </cell>
          <cell r="C758">
            <v>0</v>
          </cell>
          <cell r="D758">
            <v>0</v>
          </cell>
          <cell r="E758">
            <v>11</v>
          </cell>
          <cell r="F758">
            <v>0</v>
          </cell>
          <cell r="G758">
            <v>0</v>
          </cell>
          <cell r="H758">
            <v>15</v>
          </cell>
          <cell r="I758">
            <v>26</v>
          </cell>
          <cell r="K758" t="str">
            <v>Ericsson</v>
          </cell>
          <cell r="L758">
            <v>0</v>
          </cell>
          <cell r="M758">
            <v>0</v>
          </cell>
          <cell r="N758">
            <v>117</v>
          </cell>
          <cell r="O758">
            <v>0</v>
          </cell>
          <cell r="P758">
            <v>0</v>
          </cell>
          <cell r="Q758">
            <v>75</v>
          </cell>
          <cell r="R758">
            <v>192</v>
          </cell>
        </row>
        <row r="759">
          <cell r="B759" t="str">
            <v>Extreme</v>
          </cell>
          <cell r="C759">
            <v>0</v>
          </cell>
          <cell r="D759">
            <v>0</v>
          </cell>
          <cell r="E759">
            <v>0</v>
          </cell>
          <cell r="F759">
            <v>0</v>
          </cell>
          <cell r="G759">
            <v>4</v>
          </cell>
          <cell r="H759">
            <v>0</v>
          </cell>
          <cell r="I759">
            <v>4</v>
          </cell>
          <cell r="K759" t="str">
            <v>Extreme</v>
          </cell>
          <cell r="L759">
            <v>0</v>
          </cell>
          <cell r="M759">
            <v>0</v>
          </cell>
          <cell r="N759">
            <v>0</v>
          </cell>
          <cell r="O759">
            <v>0</v>
          </cell>
          <cell r="P759">
            <v>142</v>
          </cell>
          <cell r="Q759">
            <v>0</v>
          </cell>
          <cell r="R759">
            <v>142</v>
          </cell>
        </row>
        <row r="760">
          <cell r="B760" t="str">
            <v>Force10</v>
          </cell>
          <cell r="C760">
            <v>0</v>
          </cell>
          <cell r="D760">
            <v>0</v>
          </cell>
          <cell r="E760">
            <v>0</v>
          </cell>
          <cell r="F760">
            <v>0</v>
          </cell>
          <cell r="G760">
            <v>0</v>
          </cell>
          <cell r="H760">
            <v>0</v>
          </cell>
          <cell r="I760">
            <v>0</v>
          </cell>
          <cell r="K760" t="str">
            <v>Force10</v>
          </cell>
          <cell r="L760">
            <v>0</v>
          </cell>
          <cell r="M760">
            <v>0</v>
          </cell>
          <cell r="N760">
            <v>0</v>
          </cell>
          <cell r="O760">
            <v>0</v>
          </cell>
          <cell r="P760">
            <v>0</v>
          </cell>
          <cell r="Q760">
            <v>0</v>
          </cell>
          <cell r="R760">
            <v>0</v>
          </cell>
        </row>
        <row r="761">
          <cell r="B761" t="str">
            <v>Fujitsu</v>
          </cell>
          <cell r="C761">
            <v>0</v>
          </cell>
          <cell r="D761">
            <v>0</v>
          </cell>
          <cell r="E761">
            <v>0</v>
          </cell>
          <cell r="F761">
            <v>0</v>
          </cell>
          <cell r="G761">
            <v>0</v>
          </cell>
          <cell r="H761">
            <v>0</v>
          </cell>
          <cell r="I761">
            <v>0</v>
          </cell>
          <cell r="K761" t="str">
            <v>Fujitsu</v>
          </cell>
          <cell r="L761">
            <v>0</v>
          </cell>
          <cell r="M761">
            <v>0</v>
          </cell>
          <cell r="N761">
            <v>0</v>
          </cell>
          <cell r="O761">
            <v>0</v>
          </cell>
          <cell r="P761">
            <v>0</v>
          </cell>
          <cell r="Q761">
            <v>0</v>
          </cell>
          <cell r="R761">
            <v>0</v>
          </cell>
        </row>
        <row r="762">
          <cell r="B762" t="str">
            <v>Hammerhead Systems</v>
          </cell>
          <cell r="C762">
            <v>0</v>
          </cell>
          <cell r="D762">
            <v>0</v>
          </cell>
          <cell r="E762">
            <v>0</v>
          </cell>
          <cell r="F762">
            <v>0</v>
          </cell>
          <cell r="G762">
            <v>0</v>
          </cell>
          <cell r="H762">
            <v>0</v>
          </cell>
          <cell r="I762">
            <v>0</v>
          </cell>
          <cell r="K762" t="str">
            <v>Hammerhead Systems</v>
          </cell>
          <cell r="L762">
            <v>0</v>
          </cell>
          <cell r="M762">
            <v>0</v>
          </cell>
          <cell r="N762">
            <v>0</v>
          </cell>
          <cell r="O762">
            <v>0</v>
          </cell>
          <cell r="P762">
            <v>0</v>
          </cell>
          <cell r="Q762">
            <v>0</v>
          </cell>
          <cell r="R762">
            <v>0</v>
          </cell>
        </row>
        <row r="763">
          <cell r="B763" t="str">
            <v>Hitachi</v>
          </cell>
          <cell r="C763">
            <v>0</v>
          </cell>
          <cell r="D763">
            <v>0</v>
          </cell>
          <cell r="E763">
            <v>0</v>
          </cell>
          <cell r="F763">
            <v>0</v>
          </cell>
          <cell r="G763">
            <v>0</v>
          </cell>
          <cell r="H763">
            <v>0</v>
          </cell>
          <cell r="I763">
            <v>0</v>
          </cell>
          <cell r="K763" t="str">
            <v>Hitachi</v>
          </cell>
          <cell r="L763">
            <v>0</v>
          </cell>
          <cell r="M763">
            <v>0</v>
          </cell>
          <cell r="N763">
            <v>0</v>
          </cell>
          <cell r="O763">
            <v>0</v>
          </cell>
          <cell r="P763">
            <v>0</v>
          </cell>
          <cell r="Q763">
            <v>0</v>
          </cell>
          <cell r="R763">
            <v>0</v>
          </cell>
        </row>
        <row r="764">
          <cell r="B764" t="str">
            <v>Hitachi Cable</v>
          </cell>
          <cell r="C764">
            <v>0</v>
          </cell>
          <cell r="D764">
            <v>0</v>
          </cell>
          <cell r="E764">
            <v>0</v>
          </cell>
          <cell r="F764">
            <v>0</v>
          </cell>
          <cell r="G764">
            <v>0</v>
          </cell>
          <cell r="H764">
            <v>0</v>
          </cell>
          <cell r="I764">
            <v>0</v>
          </cell>
          <cell r="K764" t="str">
            <v>Hitachi Cable</v>
          </cell>
          <cell r="L764">
            <v>0</v>
          </cell>
          <cell r="M764">
            <v>0</v>
          </cell>
          <cell r="N764">
            <v>0</v>
          </cell>
          <cell r="O764">
            <v>0</v>
          </cell>
          <cell r="P764">
            <v>0</v>
          </cell>
          <cell r="Q764">
            <v>0</v>
          </cell>
          <cell r="R764">
            <v>0</v>
          </cell>
        </row>
        <row r="765">
          <cell r="B765" t="str">
            <v>Huawei</v>
          </cell>
          <cell r="C765">
            <v>0</v>
          </cell>
          <cell r="D765">
            <v>6</v>
          </cell>
          <cell r="E765">
            <v>0</v>
          </cell>
          <cell r="F765">
            <v>0</v>
          </cell>
          <cell r="G765">
            <v>0</v>
          </cell>
          <cell r="H765">
            <v>0</v>
          </cell>
          <cell r="I765">
            <v>6</v>
          </cell>
          <cell r="K765" t="str">
            <v>Huawei</v>
          </cell>
          <cell r="L765">
            <v>0</v>
          </cell>
          <cell r="M765">
            <v>32</v>
          </cell>
          <cell r="N765">
            <v>0</v>
          </cell>
          <cell r="O765">
            <v>0</v>
          </cell>
          <cell r="P765">
            <v>0</v>
          </cell>
          <cell r="Q765">
            <v>0</v>
          </cell>
          <cell r="R765">
            <v>32</v>
          </cell>
        </row>
        <row r="766">
          <cell r="B766" t="str">
            <v>Hyperchip</v>
          </cell>
          <cell r="C766">
            <v>0</v>
          </cell>
          <cell r="D766">
            <v>0</v>
          </cell>
          <cell r="E766">
            <v>0</v>
          </cell>
          <cell r="F766">
            <v>0</v>
          </cell>
          <cell r="G766">
            <v>0</v>
          </cell>
          <cell r="H766">
            <v>0</v>
          </cell>
          <cell r="I766">
            <v>0</v>
          </cell>
          <cell r="K766" t="str">
            <v>Hyperchip</v>
          </cell>
          <cell r="L766">
            <v>0</v>
          </cell>
          <cell r="M766">
            <v>0</v>
          </cell>
          <cell r="N766">
            <v>0</v>
          </cell>
          <cell r="O766">
            <v>0</v>
          </cell>
          <cell r="P766">
            <v>0</v>
          </cell>
          <cell r="Q766">
            <v>0</v>
          </cell>
          <cell r="R766">
            <v>0</v>
          </cell>
        </row>
        <row r="767">
          <cell r="B767" t="str">
            <v>Juniper</v>
          </cell>
          <cell r="C767">
            <v>52</v>
          </cell>
          <cell r="D767">
            <v>27</v>
          </cell>
          <cell r="E767">
            <v>24</v>
          </cell>
          <cell r="F767">
            <v>0</v>
          </cell>
          <cell r="G767">
            <v>0</v>
          </cell>
          <cell r="H767">
            <v>0</v>
          </cell>
          <cell r="I767">
            <v>103</v>
          </cell>
          <cell r="K767" t="str">
            <v>Juniper</v>
          </cell>
          <cell r="L767">
            <v>88</v>
          </cell>
          <cell r="M767">
            <v>437</v>
          </cell>
          <cell r="N767">
            <v>196</v>
          </cell>
          <cell r="O767">
            <v>0</v>
          </cell>
          <cell r="P767">
            <v>0</v>
          </cell>
          <cell r="Q767">
            <v>0</v>
          </cell>
          <cell r="R767">
            <v>721</v>
          </cell>
        </row>
        <row r="768">
          <cell r="B768" t="str">
            <v>Laurel Networks</v>
          </cell>
          <cell r="C768">
            <v>0</v>
          </cell>
          <cell r="D768">
            <v>0</v>
          </cell>
          <cell r="E768">
            <v>0</v>
          </cell>
          <cell r="F768">
            <v>0</v>
          </cell>
          <cell r="G768">
            <v>0</v>
          </cell>
          <cell r="H768">
            <v>0</v>
          </cell>
          <cell r="I768">
            <v>0</v>
          </cell>
          <cell r="K768" t="str">
            <v>Laurel Networks</v>
          </cell>
          <cell r="L768">
            <v>0</v>
          </cell>
          <cell r="M768">
            <v>0</v>
          </cell>
          <cell r="N768">
            <v>0</v>
          </cell>
          <cell r="O768">
            <v>0</v>
          </cell>
          <cell r="P768">
            <v>0</v>
          </cell>
          <cell r="Q768">
            <v>0</v>
          </cell>
          <cell r="R768">
            <v>0</v>
          </cell>
        </row>
        <row r="769">
          <cell r="B769" t="str">
            <v>Lucent</v>
          </cell>
          <cell r="C769">
            <v>0</v>
          </cell>
          <cell r="D769">
            <v>0</v>
          </cell>
          <cell r="E769">
            <v>0</v>
          </cell>
          <cell r="F769">
            <v>0</v>
          </cell>
          <cell r="G769">
            <v>0</v>
          </cell>
          <cell r="H769">
            <v>0</v>
          </cell>
          <cell r="I769">
            <v>0</v>
          </cell>
          <cell r="K769" t="str">
            <v>Lucent</v>
          </cell>
          <cell r="L769">
            <v>0</v>
          </cell>
          <cell r="M769">
            <v>0</v>
          </cell>
          <cell r="N769">
            <v>0</v>
          </cell>
          <cell r="O769">
            <v>0</v>
          </cell>
          <cell r="P769">
            <v>0</v>
          </cell>
          <cell r="Q769">
            <v>0</v>
          </cell>
          <cell r="R769">
            <v>0</v>
          </cell>
        </row>
        <row r="770">
          <cell r="B770" t="str">
            <v>NEC</v>
          </cell>
          <cell r="C770">
            <v>0</v>
          </cell>
          <cell r="D770">
            <v>0</v>
          </cell>
          <cell r="E770">
            <v>0</v>
          </cell>
          <cell r="F770">
            <v>0</v>
          </cell>
          <cell r="G770">
            <v>0</v>
          </cell>
          <cell r="H770">
            <v>0</v>
          </cell>
          <cell r="I770">
            <v>0</v>
          </cell>
          <cell r="K770" t="str">
            <v>NEC</v>
          </cell>
          <cell r="L770">
            <v>0</v>
          </cell>
          <cell r="M770">
            <v>0</v>
          </cell>
          <cell r="N770">
            <v>0</v>
          </cell>
          <cell r="O770">
            <v>0</v>
          </cell>
          <cell r="P770">
            <v>0</v>
          </cell>
          <cell r="Q770">
            <v>0</v>
          </cell>
          <cell r="R770">
            <v>0</v>
          </cell>
        </row>
        <row r="771">
          <cell r="B771" t="str">
            <v>Nokia Siemens Networks</v>
          </cell>
          <cell r="C771">
            <v>0</v>
          </cell>
          <cell r="D771">
            <v>0</v>
          </cell>
          <cell r="E771">
            <v>0</v>
          </cell>
          <cell r="F771">
            <v>0</v>
          </cell>
          <cell r="G771">
            <v>0</v>
          </cell>
          <cell r="H771">
            <v>0</v>
          </cell>
          <cell r="I771">
            <v>0</v>
          </cell>
          <cell r="K771" t="str">
            <v>Nokia Siemens Networks</v>
          </cell>
          <cell r="L771">
            <v>0</v>
          </cell>
          <cell r="M771">
            <v>0</v>
          </cell>
          <cell r="N771">
            <v>0</v>
          </cell>
          <cell r="O771">
            <v>0</v>
          </cell>
          <cell r="P771">
            <v>0</v>
          </cell>
          <cell r="Q771">
            <v>0</v>
          </cell>
          <cell r="R771">
            <v>0</v>
          </cell>
        </row>
        <row r="772">
          <cell r="B772" t="str">
            <v>Nortel</v>
          </cell>
          <cell r="C772">
            <v>0</v>
          </cell>
          <cell r="D772">
            <v>0</v>
          </cell>
          <cell r="E772">
            <v>0</v>
          </cell>
          <cell r="F772">
            <v>0</v>
          </cell>
          <cell r="G772">
            <v>4</v>
          </cell>
          <cell r="H772">
            <v>92</v>
          </cell>
          <cell r="I772">
            <v>96</v>
          </cell>
          <cell r="K772" t="str">
            <v>Nortel</v>
          </cell>
          <cell r="L772">
            <v>0</v>
          </cell>
          <cell r="M772">
            <v>0</v>
          </cell>
          <cell r="N772">
            <v>0</v>
          </cell>
          <cell r="O772">
            <v>0</v>
          </cell>
          <cell r="P772">
            <v>153</v>
          </cell>
          <cell r="Q772">
            <v>386</v>
          </cell>
          <cell r="R772">
            <v>539</v>
          </cell>
        </row>
        <row r="773">
          <cell r="B773" t="str">
            <v>Procket</v>
          </cell>
          <cell r="C773">
            <v>0</v>
          </cell>
          <cell r="D773">
            <v>0</v>
          </cell>
          <cell r="E773">
            <v>0</v>
          </cell>
          <cell r="F773">
            <v>0</v>
          </cell>
          <cell r="G773">
            <v>0</v>
          </cell>
          <cell r="H773">
            <v>0</v>
          </cell>
          <cell r="I773">
            <v>0</v>
          </cell>
          <cell r="K773" t="str">
            <v>Procket</v>
          </cell>
          <cell r="L773">
            <v>0</v>
          </cell>
          <cell r="M773">
            <v>0</v>
          </cell>
          <cell r="N773">
            <v>0</v>
          </cell>
          <cell r="O773">
            <v>0</v>
          </cell>
          <cell r="P773">
            <v>0</v>
          </cell>
          <cell r="Q773">
            <v>0</v>
          </cell>
          <cell r="R773">
            <v>0</v>
          </cell>
        </row>
        <row r="774">
          <cell r="B774" t="str">
            <v>Quarry</v>
          </cell>
          <cell r="C774">
            <v>0</v>
          </cell>
          <cell r="D774">
            <v>0</v>
          </cell>
          <cell r="E774">
            <v>0</v>
          </cell>
          <cell r="F774">
            <v>0</v>
          </cell>
          <cell r="G774">
            <v>0</v>
          </cell>
          <cell r="H774">
            <v>0</v>
          </cell>
          <cell r="I774">
            <v>0</v>
          </cell>
          <cell r="K774" t="str">
            <v>Quarry</v>
          </cell>
          <cell r="L774">
            <v>0</v>
          </cell>
          <cell r="M774">
            <v>0</v>
          </cell>
          <cell r="N774">
            <v>0</v>
          </cell>
          <cell r="O774">
            <v>0</v>
          </cell>
          <cell r="P774">
            <v>0</v>
          </cell>
          <cell r="Q774">
            <v>0</v>
          </cell>
          <cell r="R774">
            <v>0</v>
          </cell>
        </row>
        <row r="775">
          <cell r="B775" t="str">
            <v>Redback</v>
          </cell>
          <cell r="C775">
            <v>0</v>
          </cell>
          <cell r="D775">
            <v>0</v>
          </cell>
          <cell r="E775">
            <v>0</v>
          </cell>
          <cell r="F775">
            <v>0</v>
          </cell>
          <cell r="G775">
            <v>0</v>
          </cell>
          <cell r="H775">
            <v>0</v>
          </cell>
          <cell r="I775">
            <v>0</v>
          </cell>
          <cell r="K775" t="str">
            <v>Redback</v>
          </cell>
          <cell r="L775">
            <v>0</v>
          </cell>
          <cell r="M775">
            <v>0</v>
          </cell>
          <cell r="N775">
            <v>0</v>
          </cell>
          <cell r="O775">
            <v>0</v>
          </cell>
          <cell r="P775">
            <v>0</v>
          </cell>
          <cell r="Q775">
            <v>0</v>
          </cell>
          <cell r="R775">
            <v>0</v>
          </cell>
        </row>
        <row r="776">
          <cell r="B776" t="str">
            <v>Riverstone</v>
          </cell>
          <cell r="C776">
            <v>0</v>
          </cell>
          <cell r="D776">
            <v>0</v>
          </cell>
          <cell r="E776">
            <v>0</v>
          </cell>
          <cell r="F776">
            <v>0</v>
          </cell>
          <cell r="G776">
            <v>0</v>
          </cell>
          <cell r="H776">
            <v>0</v>
          </cell>
          <cell r="I776">
            <v>0</v>
          </cell>
          <cell r="K776" t="str">
            <v>Riverstone</v>
          </cell>
          <cell r="L776">
            <v>0</v>
          </cell>
          <cell r="M776">
            <v>0</v>
          </cell>
          <cell r="N776">
            <v>0</v>
          </cell>
          <cell r="O776">
            <v>0</v>
          </cell>
          <cell r="P776">
            <v>0</v>
          </cell>
          <cell r="Q776">
            <v>0</v>
          </cell>
          <cell r="R776">
            <v>0</v>
          </cell>
        </row>
        <row r="777">
          <cell r="B777" t="str">
            <v>Tellabs</v>
          </cell>
          <cell r="C777">
            <v>0</v>
          </cell>
          <cell r="D777">
            <v>4</v>
          </cell>
          <cell r="E777">
            <v>0</v>
          </cell>
          <cell r="F777">
            <v>0</v>
          </cell>
          <cell r="G777">
            <v>0</v>
          </cell>
          <cell r="H777">
            <v>0</v>
          </cell>
          <cell r="I777">
            <v>4</v>
          </cell>
          <cell r="K777" t="str">
            <v>Tellabs</v>
          </cell>
          <cell r="L777">
            <v>0</v>
          </cell>
          <cell r="M777">
            <v>49</v>
          </cell>
          <cell r="N777">
            <v>0</v>
          </cell>
          <cell r="O777">
            <v>0</v>
          </cell>
          <cell r="P777">
            <v>0</v>
          </cell>
          <cell r="Q777">
            <v>0</v>
          </cell>
          <cell r="R777">
            <v>49</v>
          </cell>
        </row>
        <row r="778">
          <cell r="B778" t="str">
            <v>ZTE</v>
          </cell>
          <cell r="C778">
            <v>0</v>
          </cell>
          <cell r="D778">
            <v>0</v>
          </cell>
          <cell r="E778">
            <v>0</v>
          </cell>
          <cell r="F778">
            <v>0</v>
          </cell>
          <cell r="G778">
            <v>0</v>
          </cell>
          <cell r="H778">
            <v>0</v>
          </cell>
          <cell r="I778">
            <v>0</v>
          </cell>
          <cell r="K778" t="str">
            <v>ZTE</v>
          </cell>
          <cell r="L778">
            <v>0</v>
          </cell>
          <cell r="M778">
            <v>0</v>
          </cell>
          <cell r="N778">
            <v>0</v>
          </cell>
          <cell r="O778">
            <v>0</v>
          </cell>
          <cell r="P778">
            <v>0</v>
          </cell>
          <cell r="Q778">
            <v>0</v>
          </cell>
          <cell r="R778">
            <v>0</v>
          </cell>
        </row>
        <row r="779">
          <cell r="B779" t="str">
            <v>Other</v>
          </cell>
          <cell r="C779">
            <v>0</v>
          </cell>
          <cell r="D779">
            <v>0</v>
          </cell>
          <cell r="E779">
            <v>0</v>
          </cell>
          <cell r="F779">
            <v>0</v>
          </cell>
          <cell r="G779">
            <v>3</v>
          </cell>
          <cell r="H779">
            <v>0</v>
          </cell>
          <cell r="I779">
            <v>3</v>
          </cell>
          <cell r="K779" t="str">
            <v>Other</v>
          </cell>
          <cell r="L779">
            <v>0</v>
          </cell>
          <cell r="M779">
            <v>0</v>
          </cell>
          <cell r="N779">
            <v>0</v>
          </cell>
          <cell r="O779">
            <v>0</v>
          </cell>
          <cell r="P779">
            <v>21</v>
          </cell>
          <cell r="Q779">
            <v>0</v>
          </cell>
          <cell r="R779">
            <v>21</v>
          </cell>
        </row>
        <row r="780">
          <cell r="B780" t="str">
            <v>Total</v>
          </cell>
          <cell r="C780">
            <v>132.69999999999999</v>
          </cell>
          <cell r="D780">
            <v>178</v>
          </cell>
          <cell r="E780">
            <v>64</v>
          </cell>
          <cell r="F780">
            <v>0</v>
          </cell>
          <cell r="G780">
            <v>100</v>
          </cell>
          <cell r="H780">
            <v>197</v>
          </cell>
          <cell r="I780">
            <v>671.7</v>
          </cell>
          <cell r="K780" t="str">
            <v>Total</v>
          </cell>
          <cell r="L780">
            <v>315</v>
          </cell>
          <cell r="M780">
            <v>3221</v>
          </cell>
          <cell r="N780">
            <v>1280</v>
          </cell>
          <cell r="O780">
            <v>0</v>
          </cell>
          <cell r="P780">
            <v>3458</v>
          </cell>
          <cell r="Q780">
            <v>1005</v>
          </cell>
          <cell r="R780">
            <v>9279</v>
          </cell>
        </row>
        <row r="784">
          <cell r="B784" t="str">
            <v>Vendor</v>
          </cell>
          <cell r="C784" t="str">
            <v>Core IP/MPLS</v>
          </cell>
          <cell r="D784" t="str">
            <v xml:space="preserve">Edge IP/MPLS </v>
          </cell>
          <cell r="E784" t="str">
            <v>Subscriber Service Router</v>
          </cell>
          <cell r="F784" t="str">
            <v>BRAS</v>
          </cell>
          <cell r="G784" t="str">
            <v>IP/Ethernet</v>
          </cell>
          <cell r="H784" t="str">
            <v>ATM/MPLS</v>
          </cell>
          <cell r="I784" t="str">
            <v>Total IPS</v>
          </cell>
          <cell r="K784" t="str">
            <v>Vendor</v>
          </cell>
          <cell r="L784" t="str">
            <v>Core IP/MPLS</v>
          </cell>
          <cell r="M784" t="str">
            <v>Edge IP/MPLS</v>
          </cell>
          <cell r="N784" t="str">
            <v>Subscriber Service Router</v>
          </cell>
          <cell r="O784" t="str">
            <v>BRAS</v>
          </cell>
          <cell r="P784" t="str">
            <v>IP/Ethernet</v>
          </cell>
          <cell r="Q784" t="str">
            <v>ATM/MPLS</v>
          </cell>
          <cell r="R784" t="str">
            <v>Total IPS</v>
          </cell>
        </row>
        <row r="785">
          <cell r="B785" t="str">
            <v>Alaxala Networks</v>
          </cell>
          <cell r="I785">
            <v>0</v>
          </cell>
          <cell r="K785" t="str">
            <v>Alaxala Networks</v>
          </cell>
          <cell r="R785">
            <v>0</v>
          </cell>
        </row>
        <row r="786">
          <cell r="B786" t="str">
            <v>Alcatel-Lucent</v>
          </cell>
          <cell r="C786">
            <v>0</v>
          </cell>
          <cell r="D786">
            <v>61</v>
          </cell>
          <cell r="E786">
            <v>0</v>
          </cell>
          <cell r="F786">
            <v>0</v>
          </cell>
          <cell r="G786">
            <v>6</v>
          </cell>
          <cell r="H786">
            <v>69</v>
          </cell>
          <cell r="I786">
            <v>136</v>
          </cell>
          <cell r="K786" t="str">
            <v>Alcatel-Lucent</v>
          </cell>
          <cell r="L786">
            <v>0</v>
          </cell>
          <cell r="M786">
            <v>486</v>
          </cell>
          <cell r="N786">
            <v>0</v>
          </cell>
          <cell r="O786">
            <v>0</v>
          </cell>
          <cell r="P786">
            <v>237</v>
          </cell>
          <cell r="Q786">
            <v>432</v>
          </cell>
          <cell r="R786">
            <v>1155</v>
          </cell>
        </row>
        <row r="787">
          <cell r="B787" t="str">
            <v>Atrica</v>
          </cell>
          <cell r="C787">
            <v>0</v>
          </cell>
          <cell r="D787">
            <v>0</v>
          </cell>
          <cell r="E787">
            <v>0</v>
          </cell>
          <cell r="F787">
            <v>0</v>
          </cell>
          <cell r="G787">
            <v>3</v>
          </cell>
          <cell r="H787">
            <v>0</v>
          </cell>
          <cell r="I787">
            <v>3</v>
          </cell>
          <cell r="K787" t="str">
            <v>Atrica</v>
          </cell>
          <cell r="L787">
            <v>0</v>
          </cell>
          <cell r="M787">
            <v>0</v>
          </cell>
          <cell r="N787">
            <v>0</v>
          </cell>
          <cell r="O787">
            <v>0</v>
          </cell>
          <cell r="P787">
            <v>21</v>
          </cell>
          <cell r="Q787">
            <v>0</v>
          </cell>
          <cell r="R787">
            <v>21</v>
          </cell>
        </row>
        <row r="788">
          <cell r="B788" t="str">
            <v>Avici</v>
          </cell>
          <cell r="C788">
            <v>2</v>
          </cell>
          <cell r="D788">
            <v>0</v>
          </cell>
          <cell r="E788">
            <v>0</v>
          </cell>
          <cell r="F788">
            <v>0</v>
          </cell>
          <cell r="G788">
            <v>0</v>
          </cell>
          <cell r="H788">
            <v>0</v>
          </cell>
          <cell r="I788">
            <v>2</v>
          </cell>
          <cell r="K788" t="str">
            <v>Avici</v>
          </cell>
          <cell r="L788">
            <v>3</v>
          </cell>
          <cell r="M788">
            <v>0</v>
          </cell>
          <cell r="N788">
            <v>0</v>
          </cell>
          <cell r="O788">
            <v>0</v>
          </cell>
          <cell r="P788">
            <v>0</v>
          </cell>
          <cell r="Q788">
            <v>0</v>
          </cell>
          <cell r="R788">
            <v>3</v>
          </cell>
        </row>
        <row r="789">
          <cell r="B789" t="str">
            <v>Brocade</v>
          </cell>
          <cell r="C789">
            <v>0</v>
          </cell>
          <cell r="D789">
            <v>0</v>
          </cell>
          <cell r="E789">
            <v>0</v>
          </cell>
          <cell r="F789">
            <v>0</v>
          </cell>
          <cell r="G789">
            <v>0</v>
          </cell>
          <cell r="H789">
            <v>0</v>
          </cell>
          <cell r="I789">
            <v>0</v>
          </cell>
          <cell r="K789" t="str">
            <v>Brocade</v>
          </cell>
          <cell r="L789">
            <v>0</v>
          </cell>
          <cell r="M789">
            <v>0</v>
          </cell>
          <cell r="N789">
            <v>0</v>
          </cell>
          <cell r="O789">
            <v>0</v>
          </cell>
          <cell r="P789">
            <v>0</v>
          </cell>
          <cell r="Q789">
            <v>0</v>
          </cell>
          <cell r="R789">
            <v>0</v>
          </cell>
        </row>
        <row r="790">
          <cell r="B790" t="str">
            <v>Caspian</v>
          </cell>
          <cell r="C790">
            <v>0</v>
          </cell>
          <cell r="D790">
            <v>0</v>
          </cell>
          <cell r="E790">
            <v>0</v>
          </cell>
          <cell r="F790">
            <v>0</v>
          </cell>
          <cell r="G790">
            <v>0</v>
          </cell>
          <cell r="H790">
            <v>0</v>
          </cell>
          <cell r="I790">
            <v>0</v>
          </cell>
          <cell r="K790" t="str">
            <v>Caspian</v>
          </cell>
          <cell r="L790">
            <v>0</v>
          </cell>
          <cell r="M790">
            <v>0</v>
          </cell>
          <cell r="N790">
            <v>0</v>
          </cell>
          <cell r="O790">
            <v>0</v>
          </cell>
          <cell r="P790">
            <v>0</v>
          </cell>
          <cell r="Q790">
            <v>0</v>
          </cell>
          <cell r="R790">
            <v>0</v>
          </cell>
        </row>
        <row r="791">
          <cell r="B791" t="str">
            <v>Chiaro</v>
          </cell>
          <cell r="C791">
            <v>0</v>
          </cell>
          <cell r="D791">
            <v>0</v>
          </cell>
          <cell r="E791">
            <v>0</v>
          </cell>
          <cell r="F791">
            <v>0</v>
          </cell>
          <cell r="G791">
            <v>0</v>
          </cell>
          <cell r="H791">
            <v>0</v>
          </cell>
          <cell r="I791">
            <v>0</v>
          </cell>
          <cell r="K791" t="str">
            <v>Chiaro</v>
          </cell>
          <cell r="L791">
            <v>0</v>
          </cell>
          <cell r="M791">
            <v>0</v>
          </cell>
          <cell r="N791">
            <v>0</v>
          </cell>
          <cell r="O791">
            <v>0</v>
          </cell>
          <cell r="P791">
            <v>0</v>
          </cell>
          <cell r="Q791">
            <v>0</v>
          </cell>
          <cell r="R791">
            <v>0</v>
          </cell>
        </row>
        <row r="792">
          <cell r="B792" t="str">
            <v>Ciena</v>
          </cell>
          <cell r="C792">
            <v>0</v>
          </cell>
          <cell r="D792">
            <v>0</v>
          </cell>
          <cell r="E792">
            <v>0</v>
          </cell>
          <cell r="F792">
            <v>0</v>
          </cell>
          <cell r="G792">
            <v>0</v>
          </cell>
          <cell r="H792">
            <v>0</v>
          </cell>
          <cell r="I792">
            <v>0</v>
          </cell>
          <cell r="K792" t="str">
            <v>Ciena</v>
          </cell>
          <cell r="L792">
            <v>0</v>
          </cell>
          <cell r="M792">
            <v>0</v>
          </cell>
          <cell r="N792">
            <v>0</v>
          </cell>
          <cell r="O792">
            <v>0</v>
          </cell>
          <cell r="P792">
            <v>0</v>
          </cell>
          <cell r="Q792">
            <v>0</v>
          </cell>
          <cell r="R792">
            <v>0</v>
          </cell>
        </row>
        <row r="793">
          <cell r="B793" t="str">
            <v>Cisco</v>
          </cell>
          <cell r="C793">
            <v>88</v>
          </cell>
          <cell r="D793">
            <v>106</v>
          </cell>
          <cell r="E793">
            <v>34</v>
          </cell>
          <cell r="F793">
            <v>0</v>
          </cell>
          <cell r="G793">
            <v>68</v>
          </cell>
          <cell r="H793">
            <v>10</v>
          </cell>
          <cell r="I793">
            <v>306</v>
          </cell>
          <cell r="K793" t="str">
            <v>Cisco</v>
          </cell>
          <cell r="L793">
            <v>263</v>
          </cell>
          <cell r="M793">
            <v>2606</v>
          </cell>
          <cell r="N793">
            <v>1132</v>
          </cell>
          <cell r="O793">
            <v>0</v>
          </cell>
          <cell r="P793">
            <v>2380</v>
          </cell>
          <cell r="Q793">
            <v>46</v>
          </cell>
          <cell r="R793">
            <v>6427</v>
          </cell>
        </row>
        <row r="794">
          <cell r="B794" t="str">
            <v>Cosine</v>
          </cell>
          <cell r="C794">
            <v>0</v>
          </cell>
          <cell r="D794">
            <v>0</v>
          </cell>
          <cell r="E794">
            <v>0</v>
          </cell>
          <cell r="F794">
            <v>0</v>
          </cell>
          <cell r="G794">
            <v>0</v>
          </cell>
          <cell r="H794">
            <v>0</v>
          </cell>
          <cell r="I794">
            <v>0</v>
          </cell>
          <cell r="K794" t="str">
            <v>Cosine</v>
          </cell>
          <cell r="L794">
            <v>0</v>
          </cell>
          <cell r="M794">
            <v>0</v>
          </cell>
          <cell r="N794">
            <v>0</v>
          </cell>
          <cell r="O794">
            <v>0</v>
          </cell>
          <cell r="P794">
            <v>0</v>
          </cell>
          <cell r="Q794">
            <v>0</v>
          </cell>
          <cell r="R794">
            <v>0</v>
          </cell>
        </row>
        <row r="795">
          <cell r="B795" t="str">
            <v>ECI Telecom</v>
          </cell>
          <cell r="C795">
            <v>0</v>
          </cell>
          <cell r="D795">
            <v>0</v>
          </cell>
          <cell r="E795">
            <v>0</v>
          </cell>
          <cell r="F795">
            <v>0</v>
          </cell>
          <cell r="G795">
            <v>0</v>
          </cell>
          <cell r="H795">
            <v>0</v>
          </cell>
          <cell r="I795">
            <v>0</v>
          </cell>
          <cell r="K795" t="str">
            <v>ECI Telecom</v>
          </cell>
          <cell r="L795">
            <v>0</v>
          </cell>
          <cell r="M795">
            <v>0</v>
          </cell>
          <cell r="N795">
            <v>0</v>
          </cell>
          <cell r="O795">
            <v>0</v>
          </cell>
          <cell r="P795">
            <v>0</v>
          </cell>
          <cell r="Q795">
            <v>0</v>
          </cell>
          <cell r="R795">
            <v>0</v>
          </cell>
        </row>
        <row r="796">
          <cell r="B796" t="str">
            <v>Equipe</v>
          </cell>
          <cell r="C796">
            <v>0</v>
          </cell>
          <cell r="D796">
            <v>0</v>
          </cell>
          <cell r="E796">
            <v>0</v>
          </cell>
          <cell r="F796">
            <v>0</v>
          </cell>
          <cell r="G796">
            <v>0</v>
          </cell>
          <cell r="H796">
            <v>0</v>
          </cell>
          <cell r="I796">
            <v>0</v>
          </cell>
          <cell r="K796" t="str">
            <v>Equipe</v>
          </cell>
          <cell r="L796">
            <v>0</v>
          </cell>
          <cell r="M796">
            <v>0</v>
          </cell>
          <cell r="N796">
            <v>0</v>
          </cell>
          <cell r="O796">
            <v>0</v>
          </cell>
          <cell r="P796">
            <v>0</v>
          </cell>
          <cell r="Q796">
            <v>0</v>
          </cell>
          <cell r="R796">
            <v>0</v>
          </cell>
        </row>
        <row r="797">
          <cell r="B797" t="str">
            <v>Ericsson</v>
          </cell>
          <cell r="C797">
            <v>0</v>
          </cell>
          <cell r="D797">
            <v>0</v>
          </cell>
          <cell r="E797">
            <v>12</v>
          </cell>
          <cell r="F797">
            <v>0</v>
          </cell>
          <cell r="G797">
            <v>0</v>
          </cell>
          <cell r="H797">
            <v>9</v>
          </cell>
          <cell r="I797">
            <v>21</v>
          </cell>
          <cell r="K797" t="str">
            <v>Ericsson</v>
          </cell>
          <cell r="L797">
            <v>0</v>
          </cell>
          <cell r="M797">
            <v>0</v>
          </cell>
          <cell r="N797">
            <v>132</v>
          </cell>
          <cell r="O797">
            <v>0</v>
          </cell>
          <cell r="P797">
            <v>0</v>
          </cell>
          <cell r="Q797">
            <v>43</v>
          </cell>
          <cell r="R797">
            <v>175</v>
          </cell>
        </row>
        <row r="798">
          <cell r="B798" t="str">
            <v>Extreme</v>
          </cell>
          <cell r="C798">
            <v>0</v>
          </cell>
          <cell r="D798">
            <v>0</v>
          </cell>
          <cell r="E798">
            <v>0</v>
          </cell>
          <cell r="F798">
            <v>0</v>
          </cell>
          <cell r="G798">
            <v>4</v>
          </cell>
          <cell r="H798">
            <v>0</v>
          </cell>
          <cell r="I798">
            <v>4</v>
          </cell>
          <cell r="K798" t="str">
            <v>Extreme</v>
          </cell>
          <cell r="L798">
            <v>0</v>
          </cell>
          <cell r="M798">
            <v>0</v>
          </cell>
          <cell r="N798">
            <v>0</v>
          </cell>
          <cell r="O798">
            <v>0</v>
          </cell>
          <cell r="P798">
            <v>140</v>
          </cell>
          <cell r="Q798">
            <v>0</v>
          </cell>
          <cell r="R798">
            <v>140</v>
          </cell>
        </row>
        <row r="799">
          <cell r="B799" t="str">
            <v>Force10</v>
          </cell>
          <cell r="C799">
            <v>0</v>
          </cell>
          <cell r="D799">
            <v>0</v>
          </cell>
          <cell r="E799">
            <v>0</v>
          </cell>
          <cell r="F799">
            <v>0</v>
          </cell>
          <cell r="G799">
            <v>0</v>
          </cell>
          <cell r="H799">
            <v>0</v>
          </cell>
          <cell r="I799">
            <v>0</v>
          </cell>
          <cell r="K799" t="str">
            <v>Force10</v>
          </cell>
          <cell r="L799">
            <v>0</v>
          </cell>
          <cell r="M799">
            <v>0</v>
          </cell>
          <cell r="N799">
            <v>0</v>
          </cell>
          <cell r="O799">
            <v>0</v>
          </cell>
          <cell r="P799">
            <v>0</v>
          </cell>
          <cell r="Q799">
            <v>0</v>
          </cell>
          <cell r="R799">
            <v>0</v>
          </cell>
        </row>
        <row r="800">
          <cell r="B800" t="str">
            <v>Fujitsu</v>
          </cell>
          <cell r="C800">
            <v>0</v>
          </cell>
          <cell r="D800">
            <v>0</v>
          </cell>
          <cell r="E800">
            <v>0</v>
          </cell>
          <cell r="F800">
            <v>0</v>
          </cell>
          <cell r="G800">
            <v>0</v>
          </cell>
          <cell r="H800">
            <v>0</v>
          </cell>
          <cell r="I800">
            <v>0</v>
          </cell>
          <cell r="K800" t="str">
            <v>Fujitsu</v>
          </cell>
          <cell r="L800">
            <v>0</v>
          </cell>
          <cell r="M800">
            <v>0</v>
          </cell>
          <cell r="N800">
            <v>0</v>
          </cell>
          <cell r="O800">
            <v>0</v>
          </cell>
          <cell r="P800">
            <v>0</v>
          </cell>
          <cell r="Q800">
            <v>0</v>
          </cell>
          <cell r="R800">
            <v>0</v>
          </cell>
        </row>
        <row r="801">
          <cell r="B801" t="str">
            <v>Hammerhead Systems</v>
          </cell>
          <cell r="C801">
            <v>0</v>
          </cell>
          <cell r="D801">
            <v>0</v>
          </cell>
          <cell r="E801">
            <v>0</v>
          </cell>
          <cell r="F801">
            <v>0</v>
          </cell>
          <cell r="G801">
            <v>0</v>
          </cell>
          <cell r="H801">
            <v>0</v>
          </cell>
          <cell r="I801">
            <v>0</v>
          </cell>
          <cell r="K801" t="str">
            <v>Hammerhead Systems</v>
          </cell>
          <cell r="L801">
            <v>0</v>
          </cell>
          <cell r="M801">
            <v>0</v>
          </cell>
          <cell r="N801">
            <v>0</v>
          </cell>
          <cell r="O801">
            <v>0</v>
          </cell>
          <cell r="P801">
            <v>0</v>
          </cell>
          <cell r="Q801">
            <v>0</v>
          </cell>
          <cell r="R801">
            <v>0</v>
          </cell>
        </row>
        <row r="802">
          <cell r="B802" t="str">
            <v>Hitachi</v>
          </cell>
          <cell r="C802">
            <v>0</v>
          </cell>
          <cell r="D802">
            <v>0</v>
          </cell>
          <cell r="E802">
            <v>0</v>
          </cell>
          <cell r="F802">
            <v>0</v>
          </cell>
          <cell r="G802">
            <v>0</v>
          </cell>
          <cell r="H802">
            <v>0</v>
          </cell>
          <cell r="I802">
            <v>0</v>
          </cell>
          <cell r="K802" t="str">
            <v>Hitachi</v>
          </cell>
          <cell r="L802">
            <v>0</v>
          </cell>
          <cell r="M802">
            <v>0</v>
          </cell>
          <cell r="N802">
            <v>0</v>
          </cell>
          <cell r="O802">
            <v>0</v>
          </cell>
          <cell r="P802">
            <v>0</v>
          </cell>
          <cell r="Q802">
            <v>0</v>
          </cell>
          <cell r="R802">
            <v>0</v>
          </cell>
        </row>
        <row r="803">
          <cell r="B803" t="str">
            <v>Hitachi Cable</v>
          </cell>
          <cell r="C803">
            <v>0</v>
          </cell>
          <cell r="D803">
            <v>0</v>
          </cell>
          <cell r="E803">
            <v>0</v>
          </cell>
          <cell r="F803">
            <v>0</v>
          </cell>
          <cell r="G803">
            <v>0</v>
          </cell>
          <cell r="H803">
            <v>0</v>
          </cell>
          <cell r="I803">
            <v>0</v>
          </cell>
          <cell r="K803" t="str">
            <v>Hitachi Cable</v>
          </cell>
          <cell r="L803">
            <v>0</v>
          </cell>
          <cell r="M803">
            <v>0</v>
          </cell>
          <cell r="N803">
            <v>0</v>
          </cell>
          <cell r="O803">
            <v>0</v>
          </cell>
          <cell r="P803">
            <v>0</v>
          </cell>
          <cell r="Q803">
            <v>0</v>
          </cell>
          <cell r="R803">
            <v>0</v>
          </cell>
        </row>
        <row r="804">
          <cell r="B804" t="str">
            <v>Huawei</v>
          </cell>
          <cell r="C804">
            <v>0</v>
          </cell>
          <cell r="D804">
            <v>8</v>
          </cell>
          <cell r="E804">
            <v>0</v>
          </cell>
          <cell r="F804">
            <v>0</v>
          </cell>
          <cell r="G804">
            <v>6</v>
          </cell>
          <cell r="H804">
            <v>0</v>
          </cell>
          <cell r="I804">
            <v>14</v>
          </cell>
          <cell r="K804" t="str">
            <v>Huawei</v>
          </cell>
          <cell r="L804">
            <v>0</v>
          </cell>
          <cell r="M804">
            <v>41</v>
          </cell>
          <cell r="N804">
            <v>0</v>
          </cell>
          <cell r="O804">
            <v>0</v>
          </cell>
          <cell r="P804">
            <v>15127</v>
          </cell>
          <cell r="Q804">
            <v>0</v>
          </cell>
          <cell r="R804">
            <v>15168</v>
          </cell>
        </row>
        <row r="805">
          <cell r="B805" t="str">
            <v>Hyperchip</v>
          </cell>
          <cell r="C805">
            <v>0</v>
          </cell>
          <cell r="D805">
            <v>0</v>
          </cell>
          <cell r="E805">
            <v>0</v>
          </cell>
          <cell r="F805">
            <v>0</v>
          </cell>
          <cell r="G805">
            <v>0</v>
          </cell>
          <cell r="H805">
            <v>0</v>
          </cell>
          <cell r="I805">
            <v>0</v>
          </cell>
          <cell r="K805" t="str">
            <v>Hyperchip</v>
          </cell>
          <cell r="L805">
            <v>0</v>
          </cell>
          <cell r="M805">
            <v>0</v>
          </cell>
          <cell r="N805">
            <v>0</v>
          </cell>
          <cell r="O805">
            <v>0</v>
          </cell>
          <cell r="P805">
            <v>0</v>
          </cell>
          <cell r="Q805">
            <v>0</v>
          </cell>
          <cell r="R805">
            <v>0</v>
          </cell>
        </row>
        <row r="806">
          <cell r="B806" t="str">
            <v>Juniper</v>
          </cell>
          <cell r="C806">
            <v>65</v>
          </cell>
          <cell r="D806">
            <v>28</v>
          </cell>
          <cell r="E806">
            <v>24</v>
          </cell>
          <cell r="F806">
            <v>0</v>
          </cell>
          <cell r="G806">
            <v>0</v>
          </cell>
          <cell r="H806">
            <v>0</v>
          </cell>
          <cell r="I806">
            <v>117</v>
          </cell>
          <cell r="K806" t="str">
            <v>Juniper</v>
          </cell>
          <cell r="L806">
            <v>115</v>
          </cell>
          <cell r="M806">
            <v>471</v>
          </cell>
          <cell r="N806">
            <v>171</v>
          </cell>
          <cell r="O806">
            <v>0</v>
          </cell>
          <cell r="P806">
            <v>0</v>
          </cell>
          <cell r="Q806">
            <v>0</v>
          </cell>
          <cell r="R806">
            <v>757</v>
          </cell>
        </row>
        <row r="807">
          <cell r="B807" t="str">
            <v>Laurel Networks</v>
          </cell>
          <cell r="C807">
            <v>0</v>
          </cell>
          <cell r="D807">
            <v>0</v>
          </cell>
          <cell r="E807">
            <v>0</v>
          </cell>
          <cell r="F807">
            <v>0</v>
          </cell>
          <cell r="G807">
            <v>0</v>
          </cell>
          <cell r="H807">
            <v>0</v>
          </cell>
          <cell r="I807">
            <v>0</v>
          </cell>
          <cell r="K807" t="str">
            <v>Laurel Networks</v>
          </cell>
          <cell r="L807">
            <v>0</v>
          </cell>
          <cell r="M807">
            <v>0</v>
          </cell>
          <cell r="N807">
            <v>0</v>
          </cell>
          <cell r="O807">
            <v>0</v>
          </cell>
          <cell r="P807">
            <v>0</v>
          </cell>
          <cell r="Q807">
            <v>0</v>
          </cell>
          <cell r="R807">
            <v>0</v>
          </cell>
        </row>
        <row r="808">
          <cell r="B808" t="str">
            <v>Lucent</v>
          </cell>
          <cell r="C808">
            <v>0</v>
          </cell>
          <cell r="D808">
            <v>0</v>
          </cell>
          <cell r="E808">
            <v>0</v>
          </cell>
          <cell r="F808">
            <v>0</v>
          </cell>
          <cell r="G808">
            <v>0</v>
          </cell>
          <cell r="H808">
            <v>0</v>
          </cell>
          <cell r="I808">
            <v>0</v>
          </cell>
          <cell r="K808" t="str">
            <v>Lucent</v>
          </cell>
          <cell r="L808">
            <v>0</v>
          </cell>
          <cell r="M808">
            <v>0</v>
          </cell>
          <cell r="N808">
            <v>0</v>
          </cell>
          <cell r="O808">
            <v>0</v>
          </cell>
          <cell r="P808">
            <v>0</v>
          </cell>
          <cell r="Q808">
            <v>0</v>
          </cell>
          <cell r="R808">
            <v>0</v>
          </cell>
        </row>
        <row r="809">
          <cell r="B809" t="str">
            <v>NEC</v>
          </cell>
          <cell r="C809">
            <v>0</v>
          </cell>
          <cell r="D809">
            <v>0</v>
          </cell>
          <cell r="E809">
            <v>0</v>
          </cell>
          <cell r="F809">
            <v>0</v>
          </cell>
          <cell r="G809">
            <v>0</v>
          </cell>
          <cell r="H809">
            <v>0</v>
          </cell>
          <cell r="I809">
            <v>0</v>
          </cell>
          <cell r="K809" t="str">
            <v>NEC</v>
          </cell>
          <cell r="L809">
            <v>0</v>
          </cell>
          <cell r="M809">
            <v>0</v>
          </cell>
          <cell r="N809">
            <v>0</v>
          </cell>
          <cell r="O809">
            <v>0</v>
          </cell>
          <cell r="P809">
            <v>0</v>
          </cell>
          <cell r="Q809">
            <v>0</v>
          </cell>
          <cell r="R809">
            <v>0</v>
          </cell>
        </row>
        <row r="810">
          <cell r="B810" t="str">
            <v>Nokia Siemens Networks</v>
          </cell>
          <cell r="C810">
            <v>0</v>
          </cell>
          <cell r="D810">
            <v>0</v>
          </cell>
          <cell r="E810">
            <v>0</v>
          </cell>
          <cell r="F810">
            <v>0</v>
          </cell>
          <cell r="G810">
            <v>15</v>
          </cell>
          <cell r="H810">
            <v>0</v>
          </cell>
          <cell r="I810">
            <v>15</v>
          </cell>
          <cell r="K810" t="str">
            <v>Nokia Siemens Networks</v>
          </cell>
          <cell r="L810">
            <v>0</v>
          </cell>
          <cell r="M810">
            <v>0</v>
          </cell>
          <cell r="N810">
            <v>0</v>
          </cell>
          <cell r="O810">
            <v>0</v>
          </cell>
          <cell r="P810">
            <v>0</v>
          </cell>
          <cell r="Q810">
            <v>0</v>
          </cell>
          <cell r="R810">
            <v>0</v>
          </cell>
        </row>
        <row r="811">
          <cell r="B811" t="str">
            <v>Nortel</v>
          </cell>
          <cell r="C811">
            <v>0</v>
          </cell>
          <cell r="D811">
            <v>0</v>
          </cell>
          <cell r="E811">
            <v>0</v>
          </cell>
          <cell r="F811">
            <v>0</v>
          </cell>
          <cell r="G811">
            <v>4</v>
          </cell>
          <cell r="H811">
            <v>73</v>
          </cell>
          <cell r="I811">
            <v>77</v>
          </cell>
          <cell r="K811" t="str">
            <v>Nortel</v>
          </cell>
          <cell r="L811">
            <v>0</v>
          </cell>
          <cell r="M811">
            <v>0</v>
          </cell>
          <cell r="N811">
            <v>0</v>
          </cell>
          <cell r="O811">
            <v>0</v>
          </cell>
          <cell r="P811">
            <v>153</v>
          </cell>
          <cell r="Q811">
            <v>330</v>
          </cell>
          <cell r="R811">
            <v>483</v>
          </cell>
        </row>
        <row r="812">
          <cell r="B812" t="str">
            <v>Procket</v>
          </cell>
          <cell r="C812">
            <v>0</v>
          </cell>
          <cell r="D812">
            <v>0</v>
          </cell>
          <cell r="E812">
            <v>0</v>
          </cell>
          <cell r="F812">
            <v>0</v>
          </cell>
          <cell r="G812">
            <v>0</v>
          </cell>
          <cell r="H812">
            <v>0</v>
          </cell>
          <cell r="I812">
            <v>0</v>
          </cell>
          <cell r="K812" t="str">
            <v>Procket</v>
          </cell>
          <cell r="L812">
            <v>0</v>
          </cell>
          <cell r="M812">
            <v>0</v>
          </cell>
          <cell r="N812">
            <v>0</v>
          </cell>
          <cell r="O812">
            <v>0</v>
          </cell>
          <cell r="P812">
            <v>0</v>
          </cell>
          <cell r="Q812">
            <v>0</v>
          </cell>
          <cell r="R812">
            <v>0</v>
          </cell>
        </row>
        <row r="813">
          <cell r="B813" t="str">
            <v>Quarry</v>
          </cell>
          <cell r="C813">
            <v>0</v>
          </cell>
          <cell r="D813">
            <v>0</v>
          </cell>
          <cell r="E813">
            <v>0</v>
          </cell>
          <cell r="F813">
            <v>0</v>
          </cell>
          <cell r="G813">
            <v>0</v>
          </cell>
          <cell r="H813">
            <v>0</v>
          </cell>
          <cell r="I813">
            <v>0</v>
          </cell>
          <cell r="K813" t="str">
            <v>Quarry</v>
          </cell>
          <cell r="L813">
            <v>0</v>
          </cell>
          <cell r="M813">
            <v>0</v>
          </cell>
          <cell r="N813">
            <v>0</v>
          </cell>
          <cell r="O813">
            <v>0</v>
          </cell>
          <cell r="P813">
            <v>0</v>
          </cell>
          <cell r="Q813">
            <v>0</v>
          </cell>
          <cell r="R813">
            <v>0</v>
          </cell>
        </row>
        <row r="814">
          <cell r="B814" t="str">
            <v>Redback</v>
          </cell>
          <cell r="C814">
            <v>0</v>
          </cell>
          <cell r="D814">
            <v>0</v>
          </cell>
          <cell r="E814">
            <v>0</v>
          </cell>
          <cell r="F814">
            <v>0</v>
          </cell>
          <cell r="G814">
            <v>0</v>
          </cell>
          <cell r="H814">
            <v>0</v>
          </cell>
          <cell r="I814">
            <v>0</v>
          </cell>
          <cell r="K814" t="str">
            <v>Redback</v>
          </cell>
          <cell r="L814">
            <v>0</v>
          </cell>
          <cell r="M814">
            <v>0</v>
          </cell>
          <cell r="N814">
            <v>0</v>
          </cell>
          <cell r="O814">
            <v>0</v>
          </cell>
          <cell r="P814">
            <v>0</v>
          </cell>
          <cell r="Q814">
            <v>0</v>
          </cell>
          <cell r="R814">
            <v>0</v>
          </cell>
        </row>
        <row r="815">
          <cell r="B815" t="str">
            <v>Riverstone</v>
          </cell>
          <cell r="C815">
            <v>0</v>
          </cell>
          <cell r="D815">
            <v>0</v>
          </cell>
          <cell r="E815">
            <v>0</v>
          </cell>
          <cell r="F815">
            <v>0</v>
          </cell>
          <cell r="G815">
            <v>0</v>
          </cell>
          <cell r="H815">
            <v>0</v>
          </cell>
          <cell r="I815">
            <v>0</v>
          </cell>
          <cell r="K815" t="str">
            <v>Riverstone</v>
          </cell>
          <cell r="L815">
            <v>0</v>
          </cell>
          <cell r="M815">
            <v>0</v>
          </cell>
          <cell r="N815">
            <v>0</v>
          </cell>
          <cell r="O815">
            <v>0</v>
          </cell>
          <cell r="P815">
            <v>0</v>
          </cell>
          <cell r="Q815">
            <v>0</v>
          </cell>
          <cell r="R815">
            <v>0</v>
          </cell>
        </row>
        <row r="816">
          <cell r="B816" t="str">
            <v>Tellabs</v>
          </cell>
          <cell r="C816">
            <v>0</v>
          </cell>
          <cell r="D816">
            <v>3</v>
          </cell>
          <cell r="E816">
            <v>0</v>
          </cell>
          <cell r="F816">
            <v>0</v>
          </cell>
          <cell r="G816">
            <v>0</v>
          </cell>
          <cell r="H816">
            <v>0</v>
          </cell>
          <cell r="I816">
            <v>3</v>
          </cell>
          <cell r="K816" t="str">
            <v>Tellabs</v>
          </cell>
          <cell r="L816">
            <v>0</v>
          </cell>
          <cell r="M816">
            <v>30</v>
          </cell>
          <cell r="N816">
            <v>0</v>
          </cell>
          <cell r="O816">
            <v>0</v>
          </cell>
          <cell r="P816">
            <v>0</v>
          </cell>
          <cell r="Q816">
            <v>0</v>
          </cell>
          <cell r="R816">
            <v>30</v>
          </cell>
        </row>
        <row r="817">
          <cell r="B817" t="str">
            <v>ZTE</v>
          </cell>
          <cell r="C817">
            <v>0</v>
          </cell>
          <cell r="D817">
            <v>2</v>
          </cell>
          <cell r="E817">
            <v>0</v>
          </cell>
          <cell r="F817">
            <v>0</v>
          </cell>
          <cell r="G817">
            <v>4</v>
          </cell>
          <cell r="H817">
            <v>0</v>
          </cell>
          <cell r="I817">
            <v>6</v>
          </cell>
          <cell r="K817" t="str">
            <v>ZTE</v>
          </cell>
          <cell r="L817">
            <v>0</v>
          </cell>
          <cell r="M817">
            <v>28</v>
          </cell>
          <cell r="N817">
            <v>0</v>
          </cell>
          <cell r="O817">
            <v>0</v>
          </cell>
          <cell r="P817">
            <v>2400</v>
          </cell>
          <cell r="Q817">
            <v>0</v>
          </cell>
          <cell r="R817">
            <v>2428</v>
          </cell>
        </row>
        <row r="818">
          <cell r="B818" t="str">
            <v>Other</v>
          </cell>
          <cell r="C818">
            <v>0</v>
          </cell>
          <cell r="D818">
            <v>0</v>
          </cell>
          <cell r="E818">
            <v>0</v>
          </cell>
          <cell r="F818">
            <v>0</v>
          </cell>
          <cell r="G818">
            <v>0</v>
          </cell>
          <cell r="H818">
            <v>0</v>
          </cell>
          <cell r="I818">
            <v>0</v>
          </cell>
          <cell r="K818" t="str">
            <v>Other</v>
          </cell>
          <cell r="L818">
            <v>0</v>
          </cell>
          <cell r="M818">
            <v>0</v>
          </cell>
          <cell r="N818">
            <v>0</v>
          </cell>
          <cell r="O818">
            <v>0</v>
          </cell>
          <cell r="P818">
            <v>0</v>
          </cell>
          <cell r="Q818">
            <v>0</v>
          </cell>
          <cell r="R818">
            <v>0</v>
          </cell>
        </row>
        <row r="819">
          <cell r="B819" t="str">
            <v>Total</v>
          </cell>
          <cell r="C819">
            <v>155</v>
          </cell>
          <cell r="D819">
            <v>208</v>
          </cell>
          <cell r="E819">
            <v>70</v>
          </cell>
          <cell r="F819">
            <v>0</v>
          </cell>
          <cell r="G819">
            <v>110</v>
          </cell>
          <cell r="H819">
            <v>161</v>
          </cell>
          <cell r="I819">
            <v>704</v>
          </cell>
          <cell r="K819" t="str">
            <v>Total</v>
          </cell>
          <cell r="L819">
            <v>381</v>
          </cell>
          <cell r="M819">
            <v>3662</v>
          </cell>
          <cell r="N819">
            <v>1435</v>
          </cell>
          <cell r="O819">
            <v>0</v>
          </cell>
          <cell r="P819">
            <v>20458</v>
          </cell>
          <cell r="Q819">
            <v>851</v>
          </cell>
          <cell r="R819">
            <v>26787</v>
          </cell>
        </row>
        <row r="823">
          <cell r="B823" t="str">
            <v>Vendor</v>
          </cell>
          <cell r="C823" t="str">
            <v>Core IP/MPLS</v>
          </cell>
          <cell r="D823" t="str">
            <v xml:space="preserve">Edge IP/MPLS </v>
          </cell>
          <cell r="E823" t="str">
            <v>Subscriber Service Router</v>
          </cell>
          <cell r="F823" t="str">
            <v>BRAS</v>
          </cell>
          <cell r="G823" t="str">
            <v>IP/Ethernet</v>
          </cell>
          <cell r="H823" t="str">
            <v>ATM/MPLS</v>
          </cell>
          <cell r="I823" t="str">
            <v>Total IPS</v>
          </cell>
          <cell r="K823" t="str">
            <v>Vendor</v>
          </cell>
          <cell r="L823" t="str">
            <v>Core IP/MPLS</v>
          </cell>
          <cell r="M823" t="str">
            <v>Edge IP/MPLS</v>
          </cell>
          <cell r="N823" t="str">
            <v>Subscriber Service Router</v>
          </cell>
          <cell r="O823" t="str">
            <v>BRAS</v>
          </cell>
          <cell r="P823" t="str">
            <v>IP/Ethernet</v>
          </cell>
          <cell r="Q823" t="str">
            <v>ATM/MPLS</v>
          </cell>
          <cell r="R823" t="str">
            <v>Total IPS</v>
          </cell>
        </row>
        <row r="824">
          <cell r="B824" t="str">
            <v>Alaxala Networks</v>
          </cell>
          <cell r="C824">
            <v>0</v>
          </cell>
          <cell r="D824">
            <v>0</v>
          </cell>
          <cell r="E824">
            <v>0</v>
          </cell>
          <cell r="F824">
            <v>0</v>
          </cell>
          <cell r="G824">
            <v>0</v>
          </cell>
          <cell r="H824">
            <v>0</v>
          </cell>
          <cell r="I824">
            <v>0</v>
          </cell>
          <cell r="K824" t="str">
            <v>Alaxala Networks</v>
          </cell>
          <cell r="L824">
            <v>0</v>
          </cell>
          <cell r="M824">
            <v>0</v>
          </cell>
          <cell r="N824">
            <v>0</v>
          </cell>
          <cell r="O824">
            <v>0</v>
          </cell>
          <cell r="P824">
            <v>0</v>
          </cell>
          <cell r="Q824">
            <v>0</v>
          </cell>
          <cell r="R824">
            <v>0</v>
          </cell>
        </row>
        <row r="825">
          <cell r="B825" t="str">
            <v>Alcatel-Lucent</v>
          </cell>
          <cell r="C825">
            <v>0</v>
          </cell>
          <cell r="D825">
            <v>71</v>
          </cell>
          <cell r="E825">
            <v>0</v>
          </cell>
          <cell r="F825">
            <v>0</v>
          </cell>
          <cell r="G825">
            <v>11</v>
          </cell>
          <cell r="H825">
            <v>77</v>
          </cell>
          <cell r="I825">
            <v>159</v>
          </cell>
          <cell r="K825" t="str">
            <v>Alcatel-Lucent</v>
          </cell>
          <cell r="L825">
            <v>0</v>
          </cell>
          <cell r="M825">
            <v>567</v>
          </cell>
          <cell r="N825">
            <v>0</v>
          </cell>
          <cell r="O825">
            <v>0</v>
          </cell>
          <cell r="P825">
            <v>435</v>
          </cell>
          <cell r="Q825">
            <v>499</v>
          </cell>
          <cell r="R825">
            <v>1501</v>
          </cell>
        </row>
        <row r="826">
          <cell r="B826" t="str">
            <v>Atrica</v>
          </cell>
          <cell r="C826">
            <v>0</v>
          </cell>
          <cell r="D826">
            <v>0</v>
          </cell>
          <cell r="E826">
            <v>0</v>
          </cell>
          <cell r="F826">
            <v>0</v>
          </cell>
          <cell r="G826">
            <v>4</v>
          </cell>
          <cell r="H826">
            <v>0</v>
          </cell>
          <cell r="I826">
            <v>4</v>
          </cell>
          <cell r="K826" t="str">
            <v>Atrica</v>
          </cell>
          <cell r="L826">
            <v>0</v>
          </cell>
          <cell r="M826">
            <v>0</v>
          </cell>
          <cell r="N826">
            <v>0</v>
          </cell>
          <cell r="O826">
            <v>0</v>
          </cell>
          <cell r="P826">
            <v>28</v>
          </cell>
          <cell r="Q826">
            <v>0</v>
          </cell>
          <cell r="R826">
            <v>28</v>
          </cell>
        </row>
        <row r="827">
          <cell r="B827" t="str">
            <v>Avici</v>
          </cell>
          <cell r="C827">
            <v>3</v>
          </cell>
          <cell r="D827">
            <v>0</v>
          </cell>
          <cell r="E827">
            <v>0</v>
          </cell>
          <cell r="F827">
            <v>0</v>
          </cell>
          <cell r="G827">
            <v>0</v>
          </cell>
          <cell r="H827">
            <v>0</v>
          </cell>
          <cell r="I827">
            <v>3</v>
          </cell>
          <cell r="K827" t="str">
            <v>Avici</v>
          </cell>
          <cell r="L827">
            <v>5</v>
          </cell>
          <cell r="M827">
            <v>0</v>
          </cell>
          <cell r="N827">
            <v>0</v>
          </cell>
          <cell r="O827">
            <v>0</v>
          </cell>
          <cell r="P827">
            <v>0</v>
          </cell>
          <cell r="Q827">
            <v>0</v>
          </cell>
          <cell r="R827">
            <v>5</v>
          </cell>
        </row>
        <row r="828">
          <cell r="B828" t="str">
            <v>Brocade</v>
          </cell>
          <cell r="C828">
            <v>0</v>
          </cell>
          <cell r="D828">
            <v>0</v>
          </cell>
          <cell r="E828">
            <v>0</v>
          </cell>
          <cell r="F828">
            <v>0</v>
          </cell>
          <cell r="G828">
            <v>0</v>
          </cell>
          <cell r="H828">
            <v>0</v>
          </cell>
          <cell r="I828">
            <v>0</v>
          </cell>
          <cell r="K828" t="str">
            <v>Brocade</v>
          </cell>
          <cell r="L828">
            <v>0</v>
          </cell>
          <cell r="M828">
            <v>0</v>
          </cell>
          <cell r="N828">
            <v>0</v>
          </cell>
          <cell r="O828">
            <v>0</v>
          </cell>
          <cell r="P828">
            <v>0</v>
          </cell>
          <cell r="Q828">
            <v>0</v>
          </cell>
          <cell r="R828">
            <v>0</v>
          </cell>
        </row>
        <row r="829">
          <cell r="B829" t="str">
            <v>Caspian</v>
          </cell>
          <cell r="C829">
            <v>0</v>
          </cell>
          <cell r="D829">
            <v>0</v>
          </cell>
          <cell r="E829">
            <v>0</v>
          </cell>
          <cell r="F829">
            <v>0</v>
          </cell>
          <cell r="G829">
            <v>0</v>
          </cell>
          <cell r="H829">
            <v>0</v>
          </cell>
          <cell r="I829">
            <v>0</v>
          </cell>
          <cell r="K829" t="str">
            <v>Caspian</v>
          </cell>
          <cell r="L829">
            <v>0</v>
          </cell>
          <cell r="M829">
            <v>0</v>
          </cell>
          <cell r="N829">
            <v>0</v>
          </cell>
          <cell r="O829">
            <v>0</v>
          </cell>
          <cell r="P829">
            <v>0</v>
          </cell>
          <cell r="Q829">
            <v>0</v>
          </cell>
          <cell r="R829">
            <v>0</v>
          </cell>
        </row>
        <row r="830">
          <cell r="B830" t="str">
            <v>Chiaro</v>
          </cell>
          <cell r="C830">
            <v>0</v>
          </cell>
          <cell r="D830">
            <v>0</v>
          </cell>
          <cell r="E830">
            <v>0</v>
          </cell>
          <cell r="F830">
            <v>0</v>
          </cell>
          <cell r="G830">
            <v>0</v>
          </cell>
          <cell r="H830">
            <v>0</v>
          </cell>
          <cell r="I830">
            <v>0</v>
          </cell>
          <cell r="K830" t="str">
            <v>Chiaro</v>
          </cell>
          <cell r="L830">
            <v>0</v>
          </cell>
          <cell r="M830">
            <v>0</v>
          </cell>
          <cell r="N830">
            <v>0</v>
          </cell>
          <cell r="O830">
            <v>0</v>
          </cell>
          <cell r="P830">
            <v>0</v>
          </cell>
          <cell r="Q830">
            <v>0</v>
          </cell>
          <cell r="R830">
            <v>0</v>
          </cell>
        </row>
        <row r="831">
          <cell r="B831" t="str">
            <v>Ciena</v>
          </cell>
          <cell r="C831">
            <v>0</v>
          </cell>
          <cell r="D831">
            <v>0</v>
          </cell>
          <cell r="E831">
            <v>0</v>
          </cell>
          <cell r="F831">
            <v>0</v>
          </cell>
          <cell r="G831">
            <v>0</v>
          </cell>
          <cell r="H831">
            <v>0</v>
          </cell>
          <cell r="I831">
            <v>0</v>
          </cell>
          <cell r="K831" t="str">
            <v>Ciena</v>
          </cell>
          <cell r="L831">
            <v>0</v>
          </cell>
          <cell r="M831">
            <v>0</v>
          </cell>
          <cell r="N831">
            <v>0</v>
          </cell>
          <cell r="O831">
            <v>0</v>
          </cell>
          <cell r="P831">
            <v>0</v>
          </cell>
          <cell r="Q831">
            <v>0</v>
          </cell>
          <cell r="R831">
            <v>0</v>
          </cell>
        </row>
        <row r="832">
          <cell r="B832" t="str">
            <v>Cisco</v>
          </cell>
          <cell r="C832">
            <v>92</v>
          </cell>
          <cell r="D832">
            <v>132</v>
          </cell>
          <cell r="E832">
            <v>35</v>
          </cell>
          <cell r="F832">
            <v>0</v>
          </cell>
          <cell r="G832">
            <v>77</v>
          </cell>
          <cell r="H832">
            <v>9</v>
          </cell>
          <cell r="I832">
            <v>345</v>
          </cell>
          <cell r="K832" t="str">
            <v>Cisco</v>
          </cell>
          <cell r="L832">
            <v>255</v>
          </cell>
          <cell r="M832">
            <v>2469</v>
          </cell>
          <cell r="N832">
            <v>1155</v>
          </cell>
          <cell r="O832">
            <v>0</v>
          </cell>
          <cell r="P832">
            <v>2680</v>
          </cell>
          <cell r="Q832">
            <v>42</v>
          </cell>
          <cell r="R832">
            <v>6601</v>
          </cell>
        </row>
        <row r="833">
          <cell r="B833" t="str">
            <v>Cosine</v>
          </cell>
          <cell r="C833">
            <v>0</v>
          </cell>
          <cell r="D833">
            <v>0</v>
          </cell>
          <cell r="E833">
            <v>0</v>
          </cell>
          <cell r="F833">
            <v>0</v>
          </cell>
          <cell r="G833">
            <v>0</v>
          </cell>
          <cell r="H833">
            <v>0</v>
          </cell>
          <cell r="I833">
            <v>0</v>
          </cell>
          <cell r="K833" t="str">
            <v>Cosine</v>
          </cell>
          <cell r="L833">
            <v>0</v>
          </cell>
          <cell r="M833">
            <v>0</v>
          </cell>
          <cell r="N833">
            <v>0</v>
          </cell>
          <cell r="O833">
            <v>0</v>
          </cell>
          <cell r="P833">
            <v>0</v>
          </cell>
          <cell r="Q833">
            <v>0</v>
          </cell>
          <cell r="R833">
            <v>0</v>
          </cell>
        </row>
        <row r="834">
          <cell r="B834" t="str">
            <v>ECI Telecom</v>
          </cell>
          <cell r="C834">
            <v>0</v>
          </cell>
          <cell r="D834">
            <v>0</v>
          </cell>
          <cell r="E834">
            <v>0</v>
          </cell>
          <cell r="F834">
            <v>0</v>
          </cell>
          <cell r="G834">
            <v>0</v>
          </cell>
          <cell r="H834">
            <v>0</v>
          </cell>
          <cell r="I834">
            <v>0</v>
          </cell>
          <cell r="K834" t="str">
            <v>ECI Telecom</v>
          </cell>
          <cell r="L834">
            <v>0</v>
          </cell>
          <cell r="M834">
            <v>0</v>
          </cell>
          <cell r="N834">
            <v>0</v>
          </cell>
          <cell r="O834">
            <v>0</v>
          </cell>
          <cell r="P834">
            <v>0</v>
          </cell>
          <cell r="Q834">
            <v>0</v>
          </cell>
          <cell r="R834">
            <v>0</v>
          </cell>
        </row>
        <row r="835">
          <cell r="B835" t="str">
            <v>Equipe</v>
          </cell>
          <cell r="C835">
            <v>0</v>
          </cell>
          <cell r="D835">
            <v>0</v>
          </cell>
          <cell r="E835">
            <v>0</v>
          </cell>
          <cell r="F835">
            <v>0</v>
          </cell>
          <cell r="G835">
            <v>0</v>
          </cell>
          <cell r="H835">
            <v>0</v>
          </cell>
          <cell r="I835">
            <v>0</v>
          </cell>
          <cell r="K835" t="str">
            <v>Equipe</v>
          </cell>
          <cell r="L835">
            <v>0</v>
          </cell>
          <cell r="M835">
            <v>0</v>
          </cell>
          <cell r="N835">
            <v>0</v>
          </cell>
          <cell r="O835">
            <v>0</v>
          </cell>
          <cell r="P835">
            <v>0</v>
          </cell>
          <cell r="Q835">
            <v>0</v>
          </cell>
          <cell r="R835">
            <v>0</v>
          </cell>
        </row>
        <row r="836">
          <cell r="B836" t="str">
            <v>Ericsson</v>
          </cell>
          <cell r="C836">
            <v>0</v>
          </cell>
          <cell r="D836">
            <v>0</v>
          </cell>
          <cell r="E836">
            <v>14</v>
          </cell>
          <cell r="F836">
            <v>0</v>
          </cell>
          <cell r="G836">
            <v>0</v>
          </cell>
          <cell r="H836">
            <v>6</v>
          </cell>
          <cell r="I836">
            <v>20</v>
          </cell>
          <cell r="K836" t="str">
            <v>Ericsson</v>
          </cell>
          <cell r="L836">
            <v>0</v>
          </cell>
          <cell r="M836">
            <v>0</v>
          </cell>
          <cell r="N836">
            <v>139</v>
          </cell>
          <cell r="O836">
            <v>0</v>
          </cell>
          <cell r="P836">
            <v>0</v>
          </cell>
          <cell r="Q836">
            <v>26</v>
          </cell>
          <cell r="R836">
            <v>165</v>
          </cell>
        </row>
        <row r="837">
          <cell r="B837" t="str">
            <v>Extreme</v>
          </cell>
          <cell r="C837">
            <v>0</v>
          </cell>
          <cell r="D837">
            <v>0</v>
          </cell>
          <cell r="E837">
            <v>0</v>
          </cell>
          <cell r="F837">
            <v>0</v>
          </cell>
          <cell r="G837">
            <v>4</v>
          </cell>
          <cell r="H837">
            <v>0</v>
          </cell>
          <cell r="I837">
            <v>4</v>
          </cell>
          <cell r="K837" t="str">
            <v>Extreme</v>
          </cell>
          <cell r="L837">
            <v>0</v>
          </cell>
          <cell r="M837">
            <v>0</v>
          </cell>
          <cell r="N837">
            <v>0</v>
          </cell>
          <cell r="O837">
            <v>0</v>
          </cell>
          <cell r="P837">
            <v>140</v>
          </cell>
          <cell r="Q837">
            <v>0</v>
          </cell>
          <cell r="R837">
            <v>140</v>
          </cell>
        </row>
        <row r="838">
          <cell r="B838" t="str">
            <v>Force10</v>
          </cell>
          <cell r="C838">
            <v>0</v>
          </cell>
          <cell r="D838">
            <v>0</v>
          </cell>
          <cell r="E838">
            <v>0</v>
          </cell>
          <cell r="F838">
            <v>0</v>
          </cell>
          <cell r="G838">
            <v>0</v>
          </cell>
          <cell r="H838">
            <v>0</v>
          </cell>
          <cell r="I838">
            <v>0</v>
          </cell>
          <cell r="K838" t="str">
            <v>Force10</v>
          </cell>
          <cell r="L838">
            <v>0</v>
          </cell>
          <cell r="M838">
            <v>0</v>
          </cell>
          <cell r="N838">
            <v>0</v>
          </cell>
          <cell r="O838">
            <v>0</v>
          </cell>
          <cell r="P838">
            <v>0</v>
          </cell>
          <cell r="Q838">
            <v>0</v>
          </cell>
          <cell r="R838">
            <v>0</v>
          </cell>
        </row>
        <row r="839">
          <cell r="B839" t="str">
            <v>Fujitsu</v>
          </cell>
          <cell r="C839">
            <v>0</v>
          </cell>
          <cell r="D839">
            <v>0</v>
          </cell>
          <cell r="E839">
            <v>0</v>
          </cell>
          <cell r="F839">
            <v>0</v>
          </cell>
          <cell r="G839">
            <v>0</v>
          </cell>
          <cell r="H839">
            <v>0</v>
          </cell>
          <cell r="I839">
            <v>0</v>
          </cell>
          <cell r="K839" t="str">
            <v>Fujitsu</v>
          </cell>
          <cell r="L839">
            <v>0</v>
          </cell>
          <cell r="M839">
            <v>0</v>
          </cell>
          <cell r="N839">
            <v>0</v>
          </cell>
          <cell r="O839">
            <v>0</v>
          </cell>
          <cell r="P839">
            <v>0</v>
          </cell>
          <cell r="Q839">
            <v>0</v>
          </cell>
          <cell r="R839">
            <v>0</v>
          </cell>
        </row>
        <row r="840">
          <cell r="B840" t="str">
            <v>Hammerhead Systems</v>
          </cell>
          <cell r="C840">
            <v>0</v>
          </cell>
          <cell r="D840">
            <v>0</v>
          </cell>
          <cell r="E840">
            <v>0</v>
          </cell>
          <cell r="F840">
            <v>0</v>
          </cell>
          <cell r="G840">
            <v>0</v>
          </cell>
          <cell r="H840">
            <v>0</v>
          </cell>
          <cell r="I840">
            <v>0</v>
          </cell>
          <cell r="K840" t="str">
            <v>Hammerhead Systems</v>
          </cell>
          <cell r="L840">
            <v>0</v>
          </cell>
          <cell r="M840">
            <v>0</v>
          </cell>
          <cell r="N840">
            <v>0</v>
          </cell>
          <cell r="O840">
            <v>0</v>
          </cell>
          <cell r="P840">
            <v>0</v>
          </cell>
          <cell r="Q840">
            <v>0</v>
          </cell>
          <cell r="R840">
            <v>0</v>
          </cell>
        </row>
        <row r="841">
          <cell r="B841" t="str">
            <v>Hitachi</v>
          </cell>
          <cell r="C841">
            <v>0</v>
          </cell>
          <cell r="D841">
            <v>0</v>
          </cell>
          <cell r="E841">
            <v>0</v>
          </cell>
          <cell r="F841">
            <v>0</v>
          </cell>
          <cell r="G841">
            <v>0</v>
          </cell>
          <cell r="H841">
            <v>0</v>
          </cell>
          <cell r="I841">
            <v>0</v>
          </cell>
          <cell r="K841" t="str">
            <v>Hitachi</v>
          </cell>
          <cell r="L841">
            <v>0</v>
          </cell>
          <cell r="M841">
            <v>0</v>
          </cell>
          <cell r="N841">
            <v>0</v>
          </cell>
          <cell r="O841">
            <v>0</v>
          </cell>
          <cell r="P841">
            <v>0</v>
          </cell>
          <cell r="Q841">
            <v>0</v>
          </cell>
          <cell r="R841">
            <v>0</v>
          </cell>
        </row>
        <row r="842">
          <cell r="B842" t="str">
            <v>Hitachi Cable</v>
          </cell>
          <cell r="C842">
            <v>0</v>
          </cell>
          <cell r="D842">
            <v>0</v>
          </cell>
          <cell r="E842">
            <v>0</v>
          </cell>
          <cell r="F842">
            <v>0</v>
          </cell>
          <cell r="G842">
            <v>0</v>
          </cell>
          <cell r="H842">
            <v>0</v>
          </cell>
          <cell r="I842">
            <v>0</v>
          </cell>
          <cell r="K842" t="str">
            <v>Hitachi Cable</v>
          </cell>
          <cell r="L842">
            <v>0</v>
          </cell>
          <cell r="M842">
            <v>0</v>
          </cell>
          <cell r="N842">
            <v>0</v>
          </cell>
          <cell r="O842">
            <v>0</v>
          </cell>
          <cell r="P842">
            <v>0</v>
          </cell>
          <cell r="Q842">
            <v>0</v>
          </cell>
          <cell r="R842">
            <v>0</v>
          </cell>
        </row>
        <row r="843">
          <cell r="B843" t="str">
            <v>Huawei</v>
          </cell>
          <cell r="C843">
            <v>0</v>
          </cell>
          <cell r="D843">
            <v>11</v>
          </cell>
          <cell r="E843">
            <v>0</v>
          </cell>
          <cell r="F843">
            <v>0</v>
          </cell>
          <cell r="G843">
            <v>6</v>
          </cell>
          <cell r="H843">
            <v>0</v>
          </cell>
          <cell r="I843">
            <v>17</v>
          </cell>
          <cell r="K843" t="str">
            <v>Huawei</v>
          </cell>
          <cell r="L843">
            <v>0</v>
          </cell>
          <cell r="M843">
            <v>60</v>
          </cell>
          <cell r="N843">
            <v>0</v>
          </cell>
          <cell r="O843">
            <v>0</v>
          </cell>
          <cell r="P843">
            <v>14774</v>
          </cell>
          <cell r="Q843">
            <v>0</v>
          </cell>
          <cell r="R843">
            <v>14834</v>
          </cell>
        </row>
        <row r="844">
          <cell r="B844" t="str">
            <v>Hyperchip</v>
          </cell>
          <cell r="C844">
            <v>0</v>
          </cell>
          <cell r="D844">
            <v>0</v>
          </cell>
          <cell r="E844">
            <v>0</v>
          </cell>
          <cell r="F844">
            <v>0</v>
          </cell>
          <cell r="G844">
            <v>0</v>
          </cell>
          <cell r="H844">
            <v>0</v>
          </cell>
          <cell r="I844">
            <v>0</v>
          </cell>
          <cell r="K844" t="str">
            <v>Hyperchip</v>
          </cell>
          <cell r="L844">
            <v>0</v>
          </cell>
          <cell r="M844">
            <v>0</v>
          </cell>
          <cell r="N844">
            <v>0</v>
          </cell>
          <cell r="O844">
            <v>0</v>
          </cell>
          <cell r="P844">
            <v>0</v>
          </cell>
          <cell r="Q844">
            <v>0</v>
          </cell>
          <cell r="R844">
            <v>0</v>
          </cell>
        </row>
        <row r="845">
          <cell r="B845" t="str">
            <v>Juniper</v>
          </cell>
          <cell r="C845">
            <v>56</v>
          </cell>
          <cell r="D845">
            <v>28</v>
          </cell>
          <cell r="E845">
            <v>24</v>
          </cell>
          <cell r="F845">
            <v>0</v>
          </cell>
          <cell r="G845">
            <v>0</v>
          </cell>
          <cell r="H845">
            <v>0</v>
          </cell>
          <cell r="I845">
            <v>108</v>
          </cell>
          <cell r="K845" t="str">
            <v>Juniper</v>
          </cell>
          <cell r="L845">
            <v>95</v>
          </cell>
          <cell r="M845">
            <v>510</v>
          </cell>
          <cell r="N845">
            <v>180</v>
          </cell>
          <cell r="O845">
            <v>0</v>
          </cell>
          <cell r="P845">
            <v>0</v>
          </cell>
          <cell r="Q845">
            <v>0</v>
          </cell>
          <cell r="R845">
            <v>785</v>
          </cell>
        </row>
        <row r="846">
          <cell r="B846" t="str">
            <v>Laurel Networks</v>
          </cell>
          <cell r="C846">
            <v>0</v>
          </cell>
          <cell r="D846">
            <v>0</v>
          </cell>
          <cell r="E846">
            <v>0</v>
          </cell>
          <cell r="F846">
            <v>0</v>
          </cell>
          <cell r="G846">
            <v>0</v>
          </cell>
          <cell r="H846">
            <v>0</v>
          </cell>
          <cell r="I846">
            <v>0</v>
          </cell>
          <cell r="K846" t="str">
            <v>Laurel Networks</v>
          </cell>
          <cell r="L846">
            <v>0</v>
          </cell>
          <cell r="M846">
            <v>0</v>
          </cell>
          <cell r="N846">
            <v>0</v>
          </cell>
          <cell r="O846">
            <v>0</v>
          </cell>
          <cell r="P846">
            <v>0</v>
          </cell>
          <cell r="Q846">
            <v>0</v>
          </cell>
          <cell r="R846">
            <v>0</v>
          </cell>
        </row>
        <row r="847">
          <cell r="B847" t="str">
            <v>Lucent</v>
          </cell>
          <cell r="C847">
            <v>0</v>
          </cell>
          <cell r="D847">
            <v>0</v>
          </cell>
          <cell r="E847">
            <v>0</v>
          </cell>
          <cell r="F847">
            <v>0</v>
          </cell>
          <cell r="G847">
            <v>0</v>
          </cell>
          <cell r="H847">
            <v>0</v>
          </cell>
          <cell r="I847">
            <v>0</v>
          </cell>
          <cell r="K847" t="str">
            <v>Lucent</v>
          </cell>
          <cell r="L847">
            <v>0</v>
          </cell>
          <cell r="M847">
            <v>0</v>
          </cell>
          <cell r="N847">
            <v>0</v>
          </cell>
          <cell r="O847">
            <v>0</v>
          </cell>
          <cell r="P847">
            <v>0</v>
          </cell>
          <cell r="Q847">
            <v>0</v>
          </cell>
          <cell r="R847">
            <v>0</v>
          </cell>
        </row>
        <row r="848">
          <cell r="B848" t="str">
            <v>NEC</v>
          </cell>
          <cell r="C848">
            <v>0</v>
          </cell>
          <cell r="D848">
            <v>0</v>
          </cell>
          <cell r="E848">
            <v>0</v>
          </cell>
          <cell r="F848">
            <v>0</v>
          </cell>
          <cell r="G848">
            <v>0</v>
          </cell>
          <cell r="H848">
            <v>0</v>
          </cell>
          <cell r="I848">
            <v>0</v>
          </cell>
          <cell r="K848" t="str">
            <v>NEC</v>
          </cell>
          <cell r="L848">
            <v>0</v>
          </cell>
          <cell r="M848">
            <v>0</v>
          </cell>
          <cell r="N848">
            <v>0</v>
          </cell>
          <cell r="O848">
            <v>0</v>
          </cell>
          <cell r="P848">
            <v>0</v>
          </cell>
          <cell r="Q848">
            <v>0</v>
          </cell>
          <cell r="R848">
            <v>0</v>
          </cell>
        </row>
        <row r="849">
          <cell r="B849" t="str">
            <v>Nokia Siemens Networks</v>
          </cell>
          <cell r="C849">
            <v>0</v>
          </cell>
          <cell r="D849">
            <v>0</v>
          </cell>
          <cell r="E849">
            <v>0</v>
          </cell>
          <cell r="F849">
            <v>0</v>
          </cell>
          <cell r="G849">
            <v>8</v>
          </cell>
          <cell r="H849">
            <v>0</v>
          </cell>
          <cell r="I849">
            <v>8</v>
          </cell>
          <cell r="K849" t="str">
            <v>Nokia Siemens Networks</v>
          </cell>
          <cell r="L849">
            <v>0</v>
          </cell>
          <cell r="M849">
            <v>0</v>
          </cell>
          <cell r="N849">
            <v>0</v>
          </cell>
          <cell r="O849">
            <v>0</v>
          </cell>
          <cell r="P849">
            <v>0</v>
          </cell>
          <cell r="Q849">
            <v>0</v>
          </cell>
          <cell r="R849">
            <v>0</v>
          </cell>
        </row>
        <row r="850">
          <cell r="B850" t="str">
            <v>Nortel</v>
          </cell>
          <cell r="C850">
            <v>0</v>
          </cell>
          <cell r="D850">
            <v>0</v>
          </cell>
          <cell r="E850">
            <v>0</v>
          </cell>
          <cell r="F850">
            <v>0</v>
          </cell>
          <cell r="G850">
            <v>4</v>
          </cell>
          <cell r="H850">
            <v>64</v>
          </cell>
          <cell r="I850">
            <v>68</v>
          </cell>
          <cell r="K850" t="str">
            <v>Nortel</v>
          </cell>
          <cell r="L850">
            <v>0</v>
          </cell>
          <cell r="M850">
            <v>0</v>
          </cell>
          <cell r="N850">
            <v>0</v>
          </cell>
          <cell r="O850">
            <v>0</v>
          </cell>
          <cell r="P850">
            <v>153</v>
          </cell>
          <cell r="Q850">
            <v>280</v>
          </cell>
          <cell r="R850">
            <v>433</v>
          </cell>
        </row>
        <row r="851">
          <cell r="B851" t="str">
            <v>Procket</v>
          </cell>
          <cell r="C851">
            <v>0</v>
          </cell>
          <cell r="D851">
            <v>0</v>
          </cell>
          <cell r="E851">
            <v>0</v>
          </cell>
          <cell r="F851">
            <v>0</v>
          </cell>
          <cell r="G851">
            <v>0</v>
          </cell>
          <cell r="H851">
            <v>0</v>
          </cell>
          <cell r="I851">
            <v>0</v>
          </cell>
          <cell r="K851" t="str">
            <v>Procket</v>
          </cell>
          <cell r="L851">
            <v>0</v>
          </cell>
          <cell r="M851">
            <v>0</v>
          </cell>
          <cell r="N851">
            <v>0</v>
          </cell>
          <cell r="O851">
            <v>0</v>
          </cell>
          <cell r="P851">
            <v>0</v>
          </cell>
          <cell r="Q851">
            <v>0</v>
          </cell>
          <cell r="R851">
            <v>0</v>
          </cell>
        </row>
        <row r="852">
          <cell r="B852" t="str">
            <v>Quarry</v>
          </cell>
          <cell r="C852">
            <v>0</v>
          </cell>
          <cell r="D852">
            <v>0</v>
          </cell>
          <cell r="E852">
            <v>0</v>
          </cell>
          <cell r="F852">
            <v>0</v>
          </cell>
          <cell r="G852">
            <v>0</v>
          </cell>
          <cell r="H852">
            <v>0</v>
          </cell>
          <cell r="I852">
            <v>0</v>
          </cell>
          <cell r="K852" t="str">
            <v>Quarry</v>
          </cell>
          <cell r="L852">
            <v>0</v>
          </cell>
          <cell r="M852">
            <v>0</v>
          </cell>
          <cell r="N852">
            <v>0</v>
          </cell>
          <cell r="O852">
            <v>0</v>
          </cell>
          <cell r="P852">
            <v>0</v>
          </cell>
          <cell r="Q852">
            <v>0</v>
          </cell>
          <cell r="R852">
            <v>0</v>
          </cell>
        </row>
        <row r="853">
          <cell r="B853" t="str">
            <v>Redback</v>
          </cell>
          <cell r="C853">
            <v>0</v>
          </cell>
          <cell r="D853">
            <v>0</v>
          </cell>
          <cell r="E853">
            <v>0</v>
          </cell>
          <cell r="F853">
            <v>0</v>
          </cell>
          <cell r="G853">
            <v>0</v>
          </cell>
          <cell r="H853">
            <v>0</v>
          </cell>
          <cell r="I853">
            <v>0</v>
          </cell>
          <cell r="K853" t="str">
            <v>Redback</v>
          </cell>
          <cell r="L853">
            <v>0</v>
          </cell>
          <cell r="M853">
            <v>0</v>
          </cell>
          <cell r="N853">
            <v>0</v>
          </cell>
          <cell r="O853">
            <v>0</v>
          </cell>
          <cell r="P853">
            <v>0</v>
          </cell>
          <cell r="Q853">
            <v>0</v>
          </cell>
          <cell r="R853">
            <v>0</v>
          </cell>
        </row>
        <row r="854">
          <cell r="B854" t="str">
            <v>Riverstone</v>
          </cell>
          <cell r="C854">
            <v>0</v>
          </cell>
          <cell r="D854">
            <v>0</v>
          </cell>
          <cell r="E854">
            <v>0</v>
          </cell>
          <cell r="F854">
            <v>0</v>
          </cell>
          <cell r="G854">
            <v>0</v>
          </cell>
          <cell r="H854">
            <v>0</v>
          </cell>
          <cell r="I854">
            <v>0</v>
          </cell>
          <cell r="K854" t="str">
            <v>Riverstone</v>
          </cell>
          <cell r="L854">
            <v>0</v>
          </cell>
          <cell r="M854">
            <v>0</v>
          </cell>
          <cell r="N854">
            <v>0</v>
          </cell>
          <cell r="O854">
            <v>0</v>
          </cell>
          <cell r="P854">
            <v>0</v>
          </cell>
          <cell r="Q854">
            <v>0</v>
          </cell>
          <cell r="R854">
            <v>0</v>
          </cell>
        </row>
        <row r="855">
          <cell r="B855" t="str">
            <v>Tellabs</v>
          </cell>
          <cell r="C855">
            <v>0</v>
          </cell>
          <cell r="D855">
            <v>6</v>
          </cell>
          <cell r="E855">
            <v>0</v>
          </cell>
          <cell r="F855">
            <v>0</v>
          </cell>
          <cell r="G855">
            <v>0</v>
          </cell>
          <cell r="H855">
            <v>0</v>
          </cell>
          <cell r="I855">
            <v>6</v>
          </cell>
          <cell r="K855" t="str">
            <v>Tellabs</v>
          </cell>
          <cell r="L855">
            <v>0</v>
          </cell>
          <cell r="M855">
            <v>69</v>
          </cell>
          <cell r="N855">
            <v>0</v>
          </cell>
          <cell r="O855">
            <v>0</v>
          </cell>
          <cell r="P855">
            <v>0</v>
          </cell>
          <cell r="Q855">
            <v>0</v>
          </cell>
          <cell r="R855">
            <v>69</v>
          </cell>
        </row>
        <row r="856">
          <cell r="B856" t="str">
            <v>ZTE</v>
          </cell>
          <cell r="C856">
            <v>0</v>
          </cell>
          <cell r="D856">
            <v>2</v>
          </cell>
          <cell r="E856">
            <v>0</v>
          </cell>
          <cell r="F856">
            <v>0</v>
          </cell>
          <cell r="G856">
            <v>4</v>
          </cell>
          <cell r="H856">
            <v>0</v>
          </cell>
          <cell r="I856">
            <v>6</v>
          </cell>
          <cell r="K856" t="str">
            <v>ZTE</v>
          </cell>
          <cell r="L856">
            <v>0</v>
          </cell>
          <cell r="M856">
            <v>28</v>
          </cell>
          <cell r="N856">
            <v>0</v>
          </cell>
          <cell r="O856">
            <v>0</v>
          </cell>
          <cell r="P856">
            <v>2400</v>
          </cell>
          <cell r="Q856">
            <v>0</v>
          </cell>
          <cell r="R856">
            <v>2428</v>
          </cell>
        </row>
        <row r="857">
          <cell r="B857" t="str">
            <v>Other</v>
          </cell>
          <cell r="C857">
            <v>0</v>
          </cell>
          <cell r="D857">
            <v>0</v>
          </cell>
          <cell r="E857">
            <v>0</v>
          </cell>
          <cell r="F857">
            <v>0</v>
          </cell>
          <cell r="G857">
            <v>0</v>
          </cell>
          <cell r="H857">
            <v>0</v>
          </cell>
          <cell r="I857">
            <v>0</v>
          </cell>
          <cell r="K857" t="str">
            <v>Other</v>
          </cell>
          <cell r="L857">
            <v>0</v>
          </cell>
          <cell r="M857">
            <v>0</v>
          </cell>
          <cell r="N857">
            <v>0</v>
          </cell>
          <cell r="O857">
            <v>0</v>
          </cell>
          <cell r="P857">
            <v>0</v>
          </cell>
          <cell r="Q857">
            <v>0</v>
          </cell>
          <cell r="R857">
            <v>0</v>
          </cell>
        </row>
        <row r="858">
          <cell r="B858" t="str">
            <v>Total</v>
          </cell>
          <cell r="C858">
            <v>151</v>
          </cell>
          <cell r="D858">
            <v>250</v>
          </cell>
          <cell r="E858">
            <v>73</v>
          </cell>
          <cell r="F858">
            <v>0</v>
          </cell>
          <cell r="G858">
            <v>118</v>
          </cell>
          <cell r="H858">
            <v>156</v>
          </cell>
          <cell r="I858">
            <v>748</v>
          </cell>
          <cell r="K858" t="str">
            <v>Total</v>
          </cell>
          <cell r="L858">
            <v>355</v>
          </cell>
          <cell r="M858">
            <v>3703</v>
          </cell>
          <cell r="N858">
            <v>1474</v>
          </cell>
          <cell r="O858">
            <v>0</v>
          </cell>
          <cell r="P858">
            <v>20610</v>
          </cell>
          <cell r="Q858">
            <v>847</v>
          </cell>
          <cell r="R858">
            <v>26989</v>
          </cell>
        </row>
        <row r="862">
          <cell r="B862" t="str">
            <v>Vendor</v>
          </cell>
          <cell r="C862" t="str">
            <v>Core IP/MPLS</v>
          </cell>
          <cell r="D862" t="str">
            <v xml:space="preserve">Edge IP/MPLS </v>
          </cell>
          <cell r="E862" t="str">
            <v>Subscriber Service Router</v>
          </cell>
          <cell r="F862" t="str">
            <v>BRAS</v>
          </cell>
          <cell r="G862" t="str">
            <v>IP/Ethernet</v>
          </cell>
          <cell r="H862" t="str">
            <v>ATM/MPLS</v>
          </cell>
          <cell r="I862" t="str">
            <v>Total IPS</v>
          </cell>
          <cell r="K862" t="str">
            <v>Vendor</v>
          </cell>
          <cell r="L862" t="str">
            <v>Core IP/MPLS</v>
          </cell>
          <cell r="M862" t="str">
            <v>Edge IP/MPLS</v>
          </cell>
          <cell r="N862" t="str">
            <v>Subscriber Service Router</v>
          </cell>
          <cell r="O862" t="str">
            <v>BRAS</v>
          </cell>
          <cell r="P862" t="str">
            <v>IP/Ethernet</v>
          </cell>
          <cell r="Q862" t="str">
            <v>ATM/MPLS</v>
          </cell>
          <cell r="R862" t="str">
            <v>Total IPS</v>
          </cell>
        </row>
        <row r="863">
          <cell r="B863" t="str">
            <v>Alaxala Networks</v>
          </cell>
          <cell r="C863">
            <v>0</v>
          </cell>
          <cell r="D863">
            <v>0</v>
          </cell>
          <cell r="E863">
            <v>0</v>
          </cell>
          <cell r="F863">
            <v>0</v>
          </cell>
          <cell r="G863">
            <v>0</v>
          </cell>
          <cell r="H863">
            <v>0</v>
          </cell>
          <cell r="I863">
            <v>0</v>
          </cell>
          <cell r="K863" t="str">
            <v>Alaxala Networks</v>
          </cell>
          <cell r="R863">
            <v>0</v>
          </cell>
        </row>
        <row r="864">
          <cell r="B864" t="str">
            <v>Alcatel-Lucent</v>
          </cell>
          <cell r="C864">
            <v>0</v>
          </cell>
          <cell r="D864">
            <v>58</v>
          </cell>
          <cell r="E864">
            <v>0</v>
          </cell>
          <cell r="F864">
            <v>0</v>
          </cell>
          <cell r="G864">
            <v>10</v>
          </cell>
          <cell r="H864">
            <v>69</v>
          </cell>
          <cell r="I864">
            <v>137</v>
          </cell>
          <cell r="K864" t="str">
            <v>Alcatel-Lucent</v>
          </cell>
          <cell r="L864">
            <v>0</v>
          </cell>
          <cell r="M864">
            <v>455</v>
          </cell>
          <cell r="N864">
            <v>0</v>
          </cell>
          <cell r="O864">
            <v>0</v>
          </cell>
          <cell r="P864">
            <v>407</v>
          </cell>
          <cell r="Q864">
            <v>451</v>
          </cell>
          <cell r="R864">
            <v>1313</v>
          </cell>
        </row>
        <row r="865">
          <cell r="B865" t="str">
            <v>Atrica</v>
          </cell>
          <cell r="C865">
            <v>0</v>
          </cell>
          <cell r="D865">
            <v>0</v>
          </cell>
          <cell r="E865">
            <v>0</v>
          </cell>
          <cell r="F865">
            <v>0</v>
          </cell>
          <cell r="G865">
            <v>4</v>
          </cell>
          <cell r="H865">
            <v>0</v>
          </cell>
          <cell r="I865">
            <v>4</v>
          </cell>
          <cell r="K865" t="str">
            <v>Atrica</v>
          </cell>
          <cell r="L865">
            <v>0</v>
          </cell>
          <cell r="M865">
            <v>0</v>
          </cell>
          <cell r="N865">
            <v>0</v>
          </cell>
          <cell r="O865">
            <v>0</v>
          </cell>
          <cell r="P865">
            <v>28</v>
          </cell>
          <cell r="Q865">
            <v>0</v>
          </cell>
          <cell r="R865">
            <v>28</v>
          </cell>
        </row>
        <row r="866">
          <cell r="B866" t="str">
            <v>Avici</v>
          </cell>
          <cell r="C866">
            <v>1</v>
          </cell>
          <cell r="D866">
            <v>0</v>
          </cell>
          <cell r="E866">
            <v>0</v>
          </cell>
          <cell r="F866">
            <v>0</v>
          </cell>
          <cell r="G866">
            <v>0</v>
          </cell>
          <cell r="H866">
            <v>0</v>
          </cell>
          <cell r="I866">
            <v>1</v>
          </cell>
          <cell r="K866" t="str">
            <v>Avici</v>
          </cell>
          <cell r="L866">
            <v>2</v>
          </cell>
          <cell r="M866">
            <v>0</v>
          </cell>
          <cell r="N866">
            <v>0</v>
          </cell>
          <cell r="O866">
            <v>0</v>
          </cell>
          <cell r="P866">
            <v>0</v>
          </cell>
          <cell r="Q866">
            <v>0</v>
          </cell>
          <cell r="R866">
            <v>2</v>
          </cell>
        </row>
        <row r="867">
          <cell r="B867" t="str">
            <v>Brocade</v>
          </cell>
          <cell r="C867">
            <v>0</v>
          </cell>
          <cell r="D867">
            <v>0</v>
          </cell>
          <cell r="E867">
            <v>0</v>
          </cell>
          <cell r="F867">
            <v>0</v>
          </cell>
          <cell r="G867">
            <v>0</v>
          </cell>
          <cell r="H867">
            <v>0</v>
          </cell>
          <cell r="I867">
            <v>0</v>
          </cell>
          <cell r="K867" t="str">
            <v>Brocade</v>
          </cell>
          <cell r="L867">
            <v>0</v>
          </cell>
          <cell r="M867">
            <v>0</v>
          </cell>
          <cell r="N867">
            <v>0</v>
          </cell>
          <cell r="O867">
            <v>0</v>
          </cell>
          <cell r="P867">
            <v>0</v>
          </cell>
          <cell r="Q867">
            <v>0</v>
          </cell>
          <cell r="R867">
            <v>0</v>
          </cell>
        </row>
        <row r="868">
          <cell r="B868" t="str">
            <v>Caspian</v>
          </cell>
          <cell r="C868">
            <v>0</v>
          </cell>
          <cell r="D868">
            <v>0</v>
          </cell>
          <cell r="E868">
            <v>0</v>
          </cell>
          <cell r="F868">
            <v>0</v>
          </cell>
          <cell r="G868">
            <v>0</v>
          </cell>
          <cell r="H868">
            <v>0</v>
          </cell>
          <cell r="I868">
            <v>0</v>
          </cell>
          <cell r="K868" t="str">
            <v>Caspian</v>
          </cell>
          <cell r="L868">
            <v>0</v>
          </cell>
          <cell r="M868">
            <v>0</v>
          </cell>
          <cell r="N868">
            <v>0</v>
          </cell>
          <cell r="O868">
            <v>0</v>
          </cell>
          <cell r="P868">
            <v>0</v>
          </cell>
          <cell r="Q868">
            <v>0</v>
          </cell>
          <cell r="R868">
            <v>0</v>
          </cell>
        </row>
        <row r="869">
          <cell r="B869" t="str">
            <v>Chiaro</v>
          </cell>
          <cell r="C869">
            <v>0</v>
          </cell>
          <cell r="D869">
            <v>0</v>
          </cell>
          <cell r="E869">
            <v>0</v>
          </cell>
          <cell r="F869">
            <v>0</v>
          </cell>
          <cell r="G869">
            <v>0</v>
          </cell>
          <cell r="H869">
            <v>0</v>
          </cell>
          <cell r="I869">
            <v>0</v>
          </cell>
          <cell r="K869" t="str">
            <v>Chiaro</v>
          </cell>
          <cell r="L869">
            <v>0</v>
          </cell>
          <cell r="M869">
            <v>0</v>
          </cell>
          <cell r="N869">
            <v>0</v>
          </cell>
          <cell r="O869">
            <v>0</v>
          </cell>
          <cell r="P869">
            <v>0</v>
          </cell>
          <cell r="Q869">
            <v>0</v>
          </cell>
          <cell r="R869">
            <v>0</v>
          </cell>
        </row>
        <row r="870">
          <cell r="B870" t="str">
            <v>Ciena</v>
          </cell>
          <cell r="C870">
            <v>0</v>
          </cell>
          <cell r="D870">
            <v>0</v>
          </cell>
          <cell r="E870">
            <v>0</v>
          </cell>
          <cell r="F870">
            <v>0</v>
          </cell>
          <cell r="G870">
            <v>0</v>
          </cell>
          <cell r="H870">
            <v>0</v>
          </cell>
          <cell r="I870">
            <v>0</v>
          </cell>
          <cell r="K870" t="str">
            <v>Ciena</v>
          </cell>
          <cell r="L870">
            <v>0</v>
          </cell>
          <cell r="M870">
            <v>0</v>
          </cell>
          <cell r="N870">
            <v>0</v>
          </cell>
          <cell r="O870">
            <v>0</v>
          </cell>
          <cell r="P870">
            <v>0</v>
          </cell>
          <cell r="Q870">
            <v>0</v>
          </cell>
          <cell r="R870">
            <v>0</v>
          </cell>
        </row>
        <row r="871">
          <cell r="B871" t="str">
            <v>Cisco</v>
          </cell>
          <cell r="C871">
            <v>99</v>
          </cell>
          <cell r="D871">
            <v>141</v>
          </cell>
          <cell r="E871">
            <v>34</v>
          </cell>
          <cell r="F871">
            <v>0</v>
          </cell>
          <cell r="G871">
            <v>90</v>
          </cell>
          <cell r="H871">
            <v>9</v>
          </cell>
          <cell r="I871">
            <v>373</v>
          </cell>
          <cell r="K871" t="str">
            <v>Cisco</v>
          </cell>
          <cell r="L871">
            <v>255</v>
          </cell>
          <cell r="M871">
            <v>2795</v>
          </cell>
          <cell r="N871">
            <v>1131</v>
          </cell>
          <cell r="O871">
            <v>0</v>
          </cell>
          <cell r="P871">
            <v>3147</v>
          </cell>
          <cell r="Q871">
            <v>39</v>
          </cell>
          <cell r="R871">
            <v>7367</v>
          </cell>
        </row>
        <row r="872">
          <cell r="B872" t="str">
            <v>Cosine</v>
          </cell>
          <cell r="C872">
            <v>0</v>
          </cell>
          <cell r="D872">
            <v>0</v>
          </cell>
          <cell r="E872">
            <v>0</v>
          </cell>
          <cell r="F872">
            <v>0</v>
          </cell>
          <cell r="G872">
            <v>0</v>
          </cell>
          <cell r="H872">
            <v>0</v>
          </cell>
          <cell r="I872">
            <v>0</v>
          </cell>
          <cell r="K872" t="str">
            <v>Cosine</v>
          </cell>
          <cell r="L872">
            <v>0</v>
          </cell>
          <cell r="M872">
            <v>0</v>
          </cell>
          <cell r="N872">
            <v>0</v>
          </cell>
          <cell r="O872">
            <v>0</v>
          </cell>
          <cell r="P872">
            <v>0</v>
          </cell>
          <cell r="Q872">
            <v>0</v>
          </cell>
          <cell r="R872">
            <v>0</v>
          </cell>
        </row>
        <row r="873">
          <cell r="B873" t="str">
            <v>ECI Telecom</v>
          </cell>
          <cell r="C873">
            <v>0</v>
          </cell>
          <cell r="D873">
            <v>0</v>
          </cell>
          <cell r="E873">
            <v>0</v>
          </cell>
          <cell r="F873">
            <v>0</v>
          </cell>
          <cell r="G873">
            <v>0</v>
          </cell>
          <cell r="H873">
            <v>0</v>
          </cell>
          <cell r="I873">
            <v>0</v>
          </cell>
          <cell r="K873" t="str">
            <v>ECI Telecom</v>
          </cell>
          <cell r="L873">
            <v>0</v>
          </cell>
          <cell r="M873">
            <v>0</v>
          </cell>
          <cell r="N873">
            <v>0</v>
          </cell>
          <cell r="O873">
            <v>0</v>
          </cell>
          <cell r="P873">
            <v>0</v>
          </cell>
          <cell r="Q873">
            <v>0</v>
          </cell>
          <cell r="R873">
            <v>0</v>
          </cell>
        </row>
        <row r="874">
          <cell r="B874" t="str">
            <v>Equipe</v>
          </cell>
          <cell r="C874">
            <v>0</v>
          </cell>
          <cell r="D874">
            <v>0</v>
          </cell>
          <cell r="E874">
            <v>0</v>
          </cell>
          <cell r="F874">
            <v>0</v>
          </cell>
          <cell r="G874">
            <v>0</v>
          </cell>
          <cell r="H874">
            <v>0</v>
          </cell>
          <cell r="I874">
            <v>0</v>
          </cell>
          <cell r="K874" t="str">
            <v>Equipe</v>
          </cell>
          <cell r="L874">
            <v>0</v>
          </cell>
          <cell r="M874">
            <v>0</v>
          </cell>
          <cell r="N874">
            <v>0</v>
          </cell>
          <cell r="O874">
            <v>0</v>
          </cell>
          <cell r="P874">
            <v>0</v>
          </cell>
          <cell r="Q874">
            <v>0</v>
          </cell>
          <cell r="R874">
            <v>0</v>
          </cell>
        </row>
        <row r="875">
          <cell r="B875" t="str">
            <v>Ericsson</v>
          </cell>
          <cell r="C875">
            <v>0</v>
          </cell>
          <cell r="D875">
            <v>0</v>
          </cell>
          <cell r="E875">
            <v>27</v>
          </cell>
          <cell r="F875">
            <v>0</v>
          </cell>
          <cell r="G875">
            <v>0</v>
          </cell>
          <cell r="H875">
            <v>5</v>
          </cell>
          <cell r="I875">
            <v>32</v>
          </cell>
          <cell r="K875" t="str">
            <v>Ericsson</v>
          </cell>
          <cell r="L875">
            <v>0</v>
          </cell>
          <cell r="M875">
            <v>0</v>
          </cell>
          <cell r="N875">
            <v>290</v>
          </cell>
          <cell r="O875">
            <v>0</v>
          </cell>
          <cell r="P875">
            <v>0</v>
          </cell>
          <cell r="Q875">
            <v>27</v>
          </cell>
          <cell r="R875">
            <v>317</v>
          </cell>
        </row>
        <row r="876">
          <cell r="B876" t="str">
            <v>Extreme</v>
          </cell>
          <cell r="C876">
            <v>0</v>
          </cell>
          <cell r="D876">
            <v>0</v>
          </cell>
          <cell r="E876">
            <v>0</v>
          </cell>
          <cell r="F876">
            <v>0</v>
          </cell>
          <cell r="G876">
            <v>4</v>
          </cell>
          <cell r="H876">
            <v>0</v>
          </cell>
          <cell r="I876">
            <v>4</v>
          </cell>
          <cell r="K876" t="str">
            <v>Extreme</v>
          </cell>
          <cell r="L876">
            <v>0</v>
          </cell>
          <cell r="M876">
            <v>0</v>
          </cell>
          <cell r="N876">
            <v>0</v>
          </cell>
          <cell r="O876">
            <v>0</v>
          </cell>
          <cell r="P876">
            <v>140</v>
          </cell>
          <cell r="Q876">
            <v>0</v>
          </cell>
          <cell r="R876">
            <v>140</v>
          </cell>
        </row>
        <row r="877">
          <cell r="B877" t="str">
            <v>Force10</v>
          </cell>
          <cell r="C877">
            <v>0</v>
          </cell>
          <cell r="D877">
            <v>0</v>
          </cell>
          <cell r="E877">
            <v>0</v>
          </cell>
          <cell r="F877">
            <v>0</v>
          </cell>
          <cell r="G877">
            <v>0</v>
          </cell>
          <cell r="H877">
            <v>0</v>
          </cell>
          <cell r="I877">
            <v>0</v>
          </cell>
          <cell r="K877" t="str">
            <v>Force10</v>
          </cell>
          <cell r="L877">
            <v>0</v>
          </cell>
          <cell r="M877">
            <v>0</v>
          </cell>
          <cell r="N877">
            <v>0</v>
          </cell>
          <cell r="O877">
            <v>0</v>
          </cell>
          <cell r="P877">
            <v>0</v>
          </cell>
          <cell r="Q877">
            <v>0</v>
          </cell>
          <cell r="R877">
            <v>0</v>
          </cell>
        </row>
        <row r="878">
          <cell r="B878" t="str">
            <v>Fujitsu</v>
          </cell>
          <cell r="C878">
            <v>0</v>
          </cell>
          <cell r="D878">
            <v>0</v>
          </cell>
          <cell r="E878">
            <v>0</v>
          </cell>
          <cell r="F878">
            <v>0</v>
          </cell>
          <cell r="G878">
            <v>0</v>
          </cell>
          <cell r="H878">
            <v>0</v>
          </cell>
          <cell r="I878">
            <v>0</v>
          </cell>
          <cell r="K878" t="str">
            <v>Fujitsu</v>
          </cell>
          <cell r="L878">
            <v>0</v>
          </cell>
          <cell r="M878">
            <v>0</v>
          </cell>
          <cell r="N878">
            <v>0</v>
          </cell>
          <cell r="O878">
            <v>0</v>
          </cell>
          <cell r="P878">
            <v>0</v>
          </cell>
          <cell r="Q878">
            <v>0</v>
          </cell>
          <cell r="R878">
            <v>0</v>
          </cell>
        </row>
        <row r="879">
          <cell r="B879" t="str">
            <v>Hammerhead Systems</v>
          </cell>
          <cell r="C879">
            <v>0</v>
          </cell>
          <cell r="D879">
            <v>0</v>
          </cell>
          <cell r="E879">
            <v>0</v>
          </cell>
          <cell r="F879">
            <v>0</v>
          </cell>
          <cell r="G879">
            <v>0</v>
          </cell>
          <cell r="H879">
            <v>0</v>
          </cell>
          <cell r="I879">
            <v>0</v>
          </cell>
          <cell r="K879" t="str">
            <v>Hammerhead Systems</v>
          </cell>
          <cell r="L879">
            <v>0</v>
          </cell>
          <cell r="M879">
            <v>0</v>
          </cell>
          <cell r="N879">
            <v>0</v>
          </cell>
          <cell r="O879">
            <v>0</v>
          </cell>
          <cell r="P879">
            <v>0</v>
          </cell>
          <cell r="Q879">
            <v>0</v>
          </cell>
          <cell r="R879">
            <v>0</v>
          </cell>
        </row>
        <row r="880">
          <cell r="B880" t="str">
            <v>Hitachi</v>
          </cell>
          <cell r="C880">
            <v>0</v>
          </cell>
          <cell r="D880">
            <v>0</v>
          </cell>
          <cell r="E880">
            <v>0</v>
          </cell>
          <cell r="F880">
            <v>0</v>
          </cell>
          <cell r="G880">
            <v>0</v>
          </cell>
          <cell r="H880">
            <v>0</v>
          </cell>
          <cell r="I880">
            <v>0</v>
          </cell>
          <cell r="K880" t="str">
            <v>Hitachi</v>
          </cell>
          <cell r="L880">
            <v>0</v>
          </cell>
          <cell r="M880">
            <v>0</v>
          </cell>
          <cell r="N880">
            <v>0</v>
          </cell>
          <cell r="O880">
            <v>0</v>
          </cell>
          <cell r="P880">
            <v>0</v>
          </cell>
          <cell r="Q880">
            <v>0</v>
          </cell>
          <cell r="R880">
            <v>0</v>
          </cell>
        </row>
        <row r="881">
          <cell r="B881" t="str">
            <v>Hitachi Cable</v>
          </cell>
          <cell r="C881">
            <v>0</v>
          </cell>
          <cell r="D881">
            <v>0</v>
          </cell>
          <cell r="E881">
            <v>0</v>
          </cell>
          <cell r="F881">
            <v>0</v>
          </cell>
          <cell r="G881">
            <v>0</v>
          </cell>
          <cell r="H881">
            <v>0</v>
          </cell>
          <cell r="I881">
            <v>0</v>
          </cell>
          <cell r="K881" t="str">
            <v>Hitachi Cable</v>
          </cell>
          <cell r="L881">
            <v>0</v>
          </cell>
          <cell r="M881">
            <v>0</v>
          </cell>
          <cell r="N881">
            <v>0</v>
          </cell>
          <cell r="O881">
            <v>0</v>
          </cell>
          <cell r="P881">
            <v>0</v>
          </cell>
          <cell r="Q881">
            <v>0</v>
          </cell>
          <cell r="R881">
            <v>0</v>
          </cell>
        </row>
        <row r="882">
          <cell r="B882" t="str">
            <v>Huawei</v>
          </cell>
          <cell r="C882">
            <v>0</v>
          </cell>
          <cell r="D882">
            <v>10</v>
          </cell>
          <cell r="E882">
            <v>0</v>
          </cell>
          <cell r="F882">
            <v>0</v>
          </cell>
          <cell r="G882">
            <v>20</v>
          </cell>
          <cell r="H882">
            <v>0</v>
          </cell>
          <cell r="I882">
            <v>30</v>
          </cell>
          <cell r="K882" t="str">
            <v>Huawei</v>
          </cell>
          <cell r="L882">
            <v>0</v>
          </cell>
          <cell r="M882">
            <v>56</v>
          </cell>
          <cell r="N882">
            <v>0</v>
          </cell>
          <cell r="O882">
            <v>0</v>
          </cell>
          <cell r="P882">
            <v>15994</v>
          </cell>
          <cell r="Q882">
            <v>0</v>
          </cell>
          <cell r="R882">
            <v>16050</v>
          </cell>
        </row>
        <row r="883">
          <cell r="B883" t="str">
            <v>Hyperchip</v>
          </cell>
          <cell r="C883">
            <v>0</v>
          </cell>
          <cell r="D883">
            <v>0</v>
          </cell>
          <cell r="E883">
            <v>0</v>
          </cell>
          <cell r="F883">
            <v>0</v>
          </cell>
          <cell r="G883">
            <v>0</v>
          </cell>
          <cell r="H883">
            <v>0</v>
          </cell>
          <cell r="I883">
            <v>0</v>
          </cell>
          <cell r="K883" t="str">
            <v>Hyperchip</v>
          </cell>
          <cell r="L883">
            <v>0</v>
          </cell>
          <cell r="M883">
            <v>0</v>
          </cell>
          <cell r="N883">
            <v>0</v>
          </cell>
          <cell r="O883">
            <v>0</v>
          </cell>
          <cell r="P883">
            <v>0</v>
          </cell>
          <cell r="Q883">
            <v>0</v>
          </cell>
          <cell r="R883">
            <v>0</v>
          </cell>
        </row>
        <row r="884">
          <cell r="B884" t="str">
            <v>Juniper</v>
          </cell>
          <cell r="C884">
            <v>56</v>
          </cell>
          <cell r="D884">
            <v>23</v>
          </cell>
          <cell r="E884">
            <v>26</v>
          </cell>
          <cell r="F884">
            <v>0</v>
          </cell>
          <cell r="G884">
            <v>0</v>
          </cell>
          <cell r="H884">
            <v>0</v>
          </cell>
          <cell r="I884">
            <v>105</v>
          </cell>
          <cell r="K884" t="str">
            <v>Juniper</v>
          </cell>
          <cell r="L884">
            <v>98</v>
          </cell>
          <cell r="M884">
            <v>559</v>
          </cell>
          <cell r="N884">
            <v>197</v>
          </cell>
          <cell r="O884">
            <v>0</v>
          </cell>
          <cell r="P884">
            <v>0</v>
          </cell>
          <cell r="Q884">
            <v>0</v>
          </cell>
          <cell r="R884">
            <v>854</v>
          </cell>
        </row>
        <row r="885">
          <cell r="B885" t="str">
            <v>Laurel Networks</v>
          </cell>
          <cell r="C885">
            <v>0</v>
          </cell>
          <cell r="D885">
            <v>0</v>
          </cell>
          <cell r="E885">
            <v>0</v>
          </cell>
          <cell r="F885">
            <v>0</v>
          </cell>
          <cell r="G885">
            <v>0</v>
          </cell>
          <cell r="H885">
            <v>0</v>
          </cell>
          <cell r="I885">
            <v>0</v>
          </cell>
          <cell r="K885" t="str">
            <v>Laurel Networks</v>
          </cell>
          <cell r="L885">
            <v>0</v>
          </cell>
          <cell r="M885">
            <v>0</v>
          </cell>
          <cell r="N885">
            <v>0</v>
          </cell>
          <cell r="O885">
            <v>0</v>
          </cell>
          <cell r="P885">
            <v>0</v>
          </cell>
          <cell r="Q885">
            <v>0</v>
          </cell>
          <cell r="R885">
            <v>0</v>
          </cell>
        </row>
        <row r="886">
          <cell r="B886" t="str">
            <v>Lucent</v>
          </cell>
          <cell r="C886">
            <v>0</v>
          </cell>
          <cell r="D886">
            <v>0</v>
          </cell>
          <cell r="E886">
            <v>0</v>
          </cell>
          <cell r="F886">
            <v>0</v>
          </cell>
          <cell r="G886">
            <v>0</v>
          </cell>
          <cell r="H886">
            <v>0</v>
          </cell>
          <cell r="I886">
            <v>0</v>
          </cell>
          <cell r="K886" t="str">
            <v>Lucent</v>
          </cell>
          <cell r="L886">
            <v>0</v>
          </cell>
          <cell r="M886">
            <v>0</v>
          </cell>
          <cell r="N886">
            <v>0</v>
          </cell>
          <cell r="O886">
            <v>0</v>
          </cell>
          <cell r="P886">
            <v>0</v>
          </cell>
          <cell r="Q886">
            <v>0</v>
          </cell>
          <cell r="R886">
            <v>0</v>
          </cell>
        </row>
        <row r="887">
          <cell r="B887" t="str">
            <v>NEC</v>
          </cell>
          <cell r="C887">
            <v>0</v>
          </cell>
          <cell r="D887">
            <v>0</v>
          </cell>
          <cell r="E887">
            <v>0</v>
          </cell>
          <cell r="F887">
            <v>0</v>
          </cell>
          <cell r="G887">
            <v>0</v>
          </cell>
          <cell r="H887">
            <v>0</v>
          </cell>
          <cell r="I887">
            <v>0</v>
          </cell>
          <cell r="K887" t="str">
            <v>NEC</v>
          </cell>
          <cell r="L887">
            <v>0</v>
          </cell>
          <cell r="M887">
            <v>0</v>
          </cell>
          <cell r="N887">
            <v>0</v>
          </cell>
          <cell r="O887">
            <v>0</v>
          </cell>
          <cell r="P887">
            <v>0</v>
          </cell>
          <cell r="Q887">
            <v>0</v>
          </cell>
          <cell r="R887">
            <v>0</v>
          </cell>
        </row>
        <row r="888">
          <cell r="B888" t="str">
            <v>Nokia Siemens Networks</v>
          </cell>
          <cell r="C888">
            <v>0</v>
          </cell>
          <cell r="D888">
            <v>0</v>
          </cell>
          <cell r="E888">
            <v>0</v>
          </cell>
          <cell r="F888">
            <v>0</v>
          </cell>
          <cell r="G888">
            <v>4</v>
          </cell>
          <cell r="H888">
            <v>0</v>
          </cell>
          <cell r="I888">
            <v>4</v>
          </cell>
          <cell r="K888" t="str">
            <v>Nokia Siemens Networks</v>
          </cell>
          <cell r="L888">
            <v>0</v>
          </cell>
          <cell r="M888">
            <v>0</v>
          </cell>
          <cell r="N888">
            <v>0</v>
          </cell>
          <cell r="O888">
            <v>0</v>
          </cell>
          <cell r="P888">
            <v>0</v>
          </cell>
          <cell r="Q888">
            <v>0</v>
          </cell>
          <cell r="R888">
            <v>0</v>
          </cell>
        </row>
        <row r="889">
          <cell r="B889" t="str">
            <v>Nortel</v>
          </cell>
          <cell r="C889">
            <v>0</v>
          </cell>
          <cell r="D889">
            <v>0</v>
          </cell>
          <cell r="E889">
            <v>0</v>
          </cell>
          <cell r="F889">
            <v>0</v>
          </cell>
          <cell r="G889">
            <v>4</v>
          </cell>
          <cell r="H889">
            <v>45</v>
          </cell>
          <cell r="I889">
            <v>49</v>
          </cell>
          <cell r="K889" t="str">
            <v>Nortel</v>
          </cell>
          <cell r="L889">
            <v>0</v>
          </cell>
          <cell r="M889">
            <v>0</v>
          </cell>
          <cell r="N889">
            <v>0</v>
          </cell>
          <cell r="O889">
            <v>0</v>
          </cell>
          <cell r="P889">
            <v>153</v>
          </cell>
          <cell r="Q889">
            <v>199</v>
          </cell>
          <cell r="R889">
            <v>352</v>
          </cell>
        </row>
        <row r="890">
          <cell r="B890" t="str">
            <v>Procket</v>
          </cell>
          <cell r="C890">
            <v>0</v>
          </cell>
          <cell r="D890">
            <v>0</v>
          </cell>
          <cell r="E890">
            <v>0</v>
          </cell>
          <cell r="F890">
            <v>0</v>
          </cell>
          <cell r="G890">
            <v>0</v>
          </cell>
          <cell r="H890">
            <v>0</v>
          </cell>
          <cell r="I890">
            <v>0</v>
          </cell>
          <cell r="K890" t="str">
            <v>Procket</v>
          </cell>
          <cell r="L890">
            <v>0</v>
          </cell>
          <cell r="M890">
            <v>0</v>
          </cell>
          <cell r="N890">
            <v>0</v>
          </cell>
          <cell r="O890">
            <v>0</v>
          </cell>
          <cell r="P890">
            <v>0</v>
          </cell>
          <cell r="Q890">
            <v>0</v>
          </cell>
          <cell r="R890">
            <v>0</v>
          </cell>
        </row>
        <row r="891">
          <cell r="B891" t="str">
            <v>Quarry</v>
          </cell>
          <cell r="C891">
            <v>0</v>
          </cell>
          <cell r="D891">
            <v>0</v>
          </cell>
          <cell r="E891">
            <v>0</v>
          </cell>
          <cell r="F891">
            <v>0</v>
          </cell>
          <cell r="G891">
            <v>0</v>
          </cell>
          <cell r="H891">
            <v>0</v>
          </cell>
          <cell r="I891">
            <v>0</v>
          </cell>
          <cell r="K891" t="str">
            <v>Quarry</v>
          </cell>
          <cell r="L891">
            <v>0</v>
          </cell>
          <cell r="M891">
            <v>0</v>
          </cell>
          <cell r="N891">
            <v>0</v>
          </cell>
          <cell r="O891">
            <v>0</v>
          </cell>
          <cell r="P891">
            <v>0</v>
          </cell>
          <cell r="Q891">
            <v>0</v>
          </cell>
          <cell r="R891">
            <v>0</v>
          </cell>
        </row>
        <row r="892">
          <cell r="B892" t="str">
            <v>Redback</v>
          </cell>
          <cell r="C892">
            <v>0</v>
          </cell>
          <cell r="D892">
            <v>0</v>
          </cell>
          <cell r="E892">
            <v>0</v>
          </cell>
          <cell r="F892">
            <v>0</v>
          </cell>
          <cell r="G892">
            <v>0</v>
          </cell>
          <cell r="H892">
            <v>0</v>
          </cell>
          <cell r="I892">
            <v>0</v>
          </cell>
          <cell r="K892" t="str">
            <v>Redback</v>
          </cell>
          <cell r="L892">
            <v>0</v>
          </cell>
          <cell r="M892">
            <v>0</v>
          </cell>
          <cell r="N892">
            <v>0</v>
          </cell>
          <cell r="O892">
            <v>0</v>
          </cell>
          <cell r="P892">
            <v>0</v>
          </cell>
          <cell r="Q892">
            <v>0</v>
          </cell>
          <cell r="R892">
            <v>0</v>
          </cell>
        </row>
        <row r="893">
          <cell r="B893" t="str">
            <v>Riverstone</v>
          </cell>
          <cell r="C893">
            <v>0</v>
          </cell>
          <cell r="D893">
            <v>0</v>
          </cell>
          <cell r="E893">
            <v>0</v>
          </cell>
          <cell r="F893">
            <v>0</v>
          </cell>
          <cell r="G893">
            <v>0</v>
          </cell>
          <cell r="H893">
            <v>0</v>
          </cell>
          <cell r="I893">
            <v>0</v>
          </cell>
          <cell r="K893" t="str">
            <v>Riverstone</v>
          </cell>
          <cell r="L893">
            <v>0</v>
          </cell>
          <cell r="M893">
            <v>0</v>
          </cell>
          <cell r="N893">
            <v>0</v>
          </cell>
          <cell r="O893">
            <v>0</v>
          </cell>
          <cell r="P893">
            <v>0</v>
          </cell>
          <cell r="Q893">
            <v>0</v>
          </cell>
          <cell r="R893">
            <v>0</v>
          </cell>
        </row>
        <row r="894">
          <cell r="B894" t="str">
            <v>Tellabs</v>
          </cell>
          <cell r="C894">
            <v>0</v>
          </cell>
          <cell r="D894">
            <v>9</v>
          </cell>
          <cell r="E894">
            <v>0</v>
          </cell>
          <cell r="F894">
            <v>0</v>
          </cell>
          <cell r="G894">
            <v>0</v>
          </cell>
          <cell r="H894">
            <v>0</v>
          </cell>
          <cell r="I894">
            <v>9</v>
          </cell>
          <cell r="K894" t="str">
            <v>Tellabs</v>
          </cell>
          <cell r="L894">
            <v>0</v>
          </cell>
          <cell r="M894">
            <v>88</v>
          </cell>
          <cell r="N894">
            <v>0</v>
          </cell>
          <cell r="O894">
            <v>0</v>
          </cell>
          <cell r="P894">
            <v>0</v>
          </cell>
          <cell r="Q894">
            <v>0</v>
          </cell>
          <cell r="R894">
            <v>88</v>
          </cell>
        </row>
        <row r="895">
          <cell r="B895" t="str">
            <v>ZTE</v>
          </cell>
          <cell r="C895">
            <v>0</v>
          </cell>
          <cell r="D895">
            <v>2</v>
          </cell>
          <cell r="E895">
            <v>0</v>
          </cell>
          <cell r="F895">
            <v>0</v>
          </cell>
          <cell r="G895">
            <v>2</v>
          </cell>
          <cell r="H895">
            <v>0</v>
          </cell>
          <cell r="I895">
            <v>4</v>
          </cell>
          <cell r="K895" t="str">
            <v>ZTE</v>
          </cell>
          <cell r="L895">
            <v>0</v>
          </cell>
          <cell r="M895">
            <v>28</v>
          </cell>
          <cell r="N895">
            <v>0</v>
          </cell>
          <cell r="O895">
            <v>0</v>
          </cell>
          <cell r="P895">
            <v>1200</v>
          </cell>
          <cell r="Q895">
            <v>0</v>
          </cell>
          <cell r="R895">
            <v>1228</v>
          </cell>
        </row>
        <row r="896">
          <cell r="B896" t="str">
            <v>Other</v>
          </cell>
          <cell r="C896">
            <v>0</v>
          </cell>
          <cell r="D896">
            <v>0</v>
          </cell>
          <cell r="E896">
            <v>0</v>
          </cell>
          <cell r="F896">
            <v>0</v>
          </cell>
          <cell r="G896">
            <v>0</v>
          </cell>
          <cell r="H896">
            <v>0</v>
          </cell>
          <cell r="I896">
            <v>0</v>
          </cell>
          <cell r="K896" t="str">
            <v>Other</v>
          </cell>
          <cell r="L896">
            <v>0</v>
          </cell>
          <cell r="M896">
            <v>0</v>
          </cell>
          <cell r="N896">
            <v>0</v>
          </cell>
          <cell r="O896">
            <v>0</v>
          </cell>
          <cell r="P896">
            <v>0</v>
          </cell>
          <cell r="Q896">
            <v>0</v>
          </cell>
          <cell r="R896">
            <v>0</v>
          </cell>
        </row>
        <row r="897">
          <cell r="B897" t="str">
            <v>Total</v>
          </cell>
          <cell r="C897">
            <v>156</v>
          </cell>
          <cell r="D897">
            <v>243</v>
          </cell>
          <cell r="E897">
            <v>87</v>
          </cell>
          <cell r="F897">
            <v>0</v>
          </cell>
          <cell r="G897">
            <v>138</v>
          </cell>
          <cell r="H897">
            <v>128</v>
          </cell>
          <cell r="I897">
            <v>752</v>
          </cell>
          <cell r="K897" t="str">
            <v>Total</v>
          </cell>
          <cell r="L897">
            <v>355</v>
          </cell>
          <cell r="M897">
            <v>3981</v>
          </cell>
          <cell r="N897">
            <v>1618</v>
          </cell>
          <cell r="O897">
            <v>0</v>
          </cell>
          <cell r="P897">
            <v>21069</v>
          </cell>
          <cell r="Q897">
            <v>716</v>
          </cell>
          <cell r="R897">
            <v>27739</v>
          </cell>
        </row>
        <row r="901">
          <cell r="B901" t="str">
            <v>Vendor</v>
          </cell>
          <cell r="C901" t="str">
            <v>Core IP/MPLS</v>
          </cell>
          <cell r="D901" t="str">
            <v xml:space="preserve">Edge IP/MPLS </v>
          </cell>
          <cell r="E901" t="str">
            <v>Subscriber Service Router</v>
          </cell>
          <cell r="F901" t="str">
            <v>BRAS</v>
          </cell>
          <cell r="G901" t="str">
            <v>IP/Ethernet</v>
          </cell>
          <cell r="H901" t="str">
            <v>ATM/MPLS</v>
          </cell>
          <cell r="I901" t="str">
            <v>Total IPS</v>
          </cell>
          <cell r="K901" t="str">
            <v>Vendor</v>
          </cell>
          <cell r="L901" t="str">
            <v>Core IP/MPLS</v>
          </cell>
          <cell r="M901" t="str">
            <v>Edge IP/MPLS</v>
          </cell>
          <cell r="N901" t="str">
            <v>Subscriber Service Router</v>
          </cell>
          <cell r="O901" t="str">
            <v>BRAS</v>
          </cell>
          <cell r="P901" t="str">
            <v>IP/Ethernet</v>
          </cell>
          <cell r="Q901" t="str">
            <v>ATM/MPLS</v>
          </cell>
          <cell r="R901" t="str">
            <v>Total IPS</v>
          </cell>
        </row>
        <row r="902">
          <cell r="B902" t="str">
            <v>Alaxala Networks</v>
          </cell>
          <cell r="C902">
            <v>0</v>
          </cell>
          <cell r="D902">
            <v>0</v>
          </cell>
          <cell r="E902">
            <v>0</v>
          </cell>
          <cell r="F902">
            <v>0</v>
          </cell>
          <cell r="G902">
            <v>0</v>
          </cell>
          <cell r="H902">
            <v>0</v>
          </cell>
          <cell r="I902">
            <v>0</v>
          </cell>
          <cell r="K902" t="str">
            <v>Alaxala Networks</v>
          </cell>
          <cell r="L902">
            <v>0</v>
          </cell>
          <cell r="M902">
            <v>0</v>
          </cell>
          <cell r="N902">
            <v>0</v>
          </cell>
          <cell r="O902">
            <v>0</v>
          </cell>
          <cell r="P902">
            <v>0</v>
          </cell>
          <cell r="Q902">
            <v>0</v>
          </cell>
          <cell r="R902">
            <v>0</v>
          </cell>
        </row>
        <row r="903">
          <cell r="B903" t="str">
            <v>Alcatel-Lucent</v>
          </cell>
          <cell r="C903">
            <v>0</v>
          </cell>
          <cell r="D903">
            <v>83</v>
          </cell>
          <cell r="E903">
            <v>0</v>
          </cell>
          <cell r="F903">
            <v>0</v>
          </cell>
          <cell r="G903">
            <v>8</v>
          </cell>
          <cell r="H903">
            <v>74</v>
          </cell>
          <cell r="I903">
            <v>165</v>
          </cell>
          <cell r="K903" t="str">
            <v>Alcatel-Lucent</v>
          </cell>
          <cell r="L903">
            <v>0</v>
          </cell>
          <cell r="M903">
            <v>661</v>
          </cell>
          <cell r="N903">
            <v>0</v>
          </cell>
          <cell r="O903">
            <v>0</v>
          </cell>
          <cell r="P903">
            <v>230</v>
          </cell>
          <cell r="Q903">
            <v>478</v>
          </cell>
          <cell r="R903">
            <v>1369</v>
          </cell>
        </row>
        <row r="904">
          <cell r="B904" t="str">
            <v>Atrica</v>
          </cell>
          <cell r="C904">
            <v>0</v>
          </cell>
          <cell r="D904">
            <v>0</v>
          </cell>
          <cell r="E904">
            <v>0</v>
          </cell>
          <cell r="F904">
            <v>0</v>
          </cell>
          <cell r="G904">
            <v>4</v>
          </cell>
          <cell r="H904">
            <v>0</v>
          </cell>
          <cell r="I904">
            <v>4</v>
          </cell>
          <cell r="K904" t="str">
            <v>Atrica</v>
          </cell>
          <cell r="L904">
            <v>0</v>
          </cell>
          <cell r="M904">
            <v>0</v>
          </cell>
          <cell r="N904">
            <v>0</v>
          </cell>
          <cell r="O904">
            <v>0</v>
          </cell>
          <cell r="P904">
            <v>28</v>
          </cell>
          <cell r="Q904">
            <v>0</v>
          </cell>
          <cell r="R904">
            <v>28</v>
          </cell>
        </row>
        <row r="905">
          <cell r="B905" t="str">
            <v>Avici</v>
          </cell>
          <cell r="C905">
            <v>1</v>
          </cell>
          <cell r="D905">
            <v>0</v>
          </cell>
          <cell r="E905">
            <v>0</v>
          </cell>
          <cell r="F905">
            <v>0</v>
          </cell>
          <cell r="G905">
            <v>0</v>
          </cell>
          <cell r="H905">
            <v>0</v>
          </cell>
          <cell r="I905">
            <v>1</v>
          </cell>
          <cell r="K905" t="str">
            <v>Avici</v>
          </cell>
          <cell r="L905">
            <v>2</v>
          </cell>
          <cell r="M905">
            <v>0</v>
          </cell>
          <cell r="N905">
            <v>0</v>
          </cell>
          <cell r="O905">
            <v>0</v>
          </cell>
          <cell r="P905">
            <v>0</v>
          </cell>
          <cell r="Q905">
            <v>0</v>
          </cell>
          <cell r="R905">
            <v>2</v>
          </cell>
        </row>
        <row r="906">
          <cell r="B906" t="str">
            <v>Brocade</v>
          </cell>
          <cell r="C906">
            <v>0</v>
          </cell>
          <cell r="D906">
            <v>0</v>
          </cell>
          <cell r="E906">
            <v>0</v>
          </cell>
          <cell r="F906">
            <v>0</v>
          </cell>
          <cell r="G906">
            <v>3</v>
          </cell>
          <cell r="H906">
            <v>0</v>
          </cell>
          <cell r="I906">
            <v>3</v>
          </cell>
          <cell r="K906" t="str">
            <v>Brocade</v>
          </cell>
          <cell r="L906">
            <v>0</v>
          </cell>
          <cell r="M906">
            <v>0</v>
          </cell>
          <cell r="N906">
            <v>0</v>
          </cell>
          <cell r="O906">
            <v>0</v>
          </cell>
          <cell r="P906">
            <v>94</v>
          </cell>
          <cell r="Q906">
            <v>0</v>
          </cell>
          <cell r="R906">
            <v>94</v>
          </cell>
        </row>
        <row r="907">
          <cell r="B907" t="str">
            <v>Caspian</v>
          </cell>
          <cell r="C907">
            <v>0</v>
          </cell>
          <cell r="D907">
            <v>0</v>
          </cell>
          <cell r="E907">
            <v>0</v>
          </cell>
          <cell r="F907">
            <v>0</v>
          </cell>
          <cell r="G907">
            <v>0</v>
          </cell>
          <cell r="H907">
            <v>0</v>
          </cell>
          <cell r="I907">
            <v>0</v>
          </cell>
          <cell r="K907" t="str">
            <v>Caspian</v>
          </cell>
          <cell r="L907">
            <v>0</v>
          </cell>
          <cell r="M907">
            <v>0</v>
          </cell>
          <cell r="N907">
            <v>0</v>
          </cell>
          <cell r="O907">
            <v>0</v>
          </cell>
          <cell r="P907">
            <v>0</v>
          </cell>
          <cell r="Q907">
            <v>0</v>
          </cell>
          <cell r="R907">
            <v>0</v>
          </cell>
        </row>
        <row r="908">
          <cell r="B908" t="str">
            <v>Chiaro</v>
          </cell>
          <cell r="C908">
            <v>0</v>
          </cell>
          <cell r="D908">
            <v>0</v>
          </cell>
          <cell r="E908">
            <v>0</v>
          </cell>
          <cell r="F908">
            <v>0</v>
          </cell>
          <cell r="G908">
            <v>0</v>
          </cell>
          <cell r="H908">
            <v>0</v>
          </cell>
          <cell r="I908">
            <v>0</v>
          </cell>
          <cell r="K908" t="str">
            <v>Chiaro</v>
          </cell>
          <cell r="L908">
            <v>0</v>
          </cell>
          <cell r="M908">
            <v>0</v>
          </cell>
          <cell r="N908">
            <v>0</v>
          </cell>
          <cell r="O908">
            <v>0</v>
          </cell>
          <cell r="P908">
            <v>0</v>
          </cell>
          <cell r="Q908">
            <v>0</v>
          </cell>
          <cell r="R908">
            <v>0</v>
          </cell>
        </row>
        <row r="909">
          <cell r="B909" t="str">
            <v>Ciena</v>
          </cell>
          <cell r="C909">
            <v>0</v>
          </cell>
          <cell r="D909">
            <v>0</v>
          </cell>
          <cell r="E909">
            <v>0</v>
          </cell>
          <cell r="F909">
            <v>0</v>
          </cell>
          <cell r="G909">
            <v>0</v>
          </cell>
          <cell r="H909">
            <v>0</v>
          </cell>
          <cell r="I909">
            <v>0</v>
          </cell>
          <cell r="K909" t="str">
            <v>Ciena</v>
          </cell>
          <cell r="L909">
            <v>0</v>
          </cell>
          <cell r="M909">
            <v>0</v>
          </cell>
          <cell r="N909">
            <v>0</v>
          </cell>
          <cell r="O909">
            <v>0</v>
          </cell>
          <cell r="P909">
            <v>0</v>
          </cell>
          <cell r="Q909">
            <v>0</v>
          </cell>
          <cell r="R909">
            <v>0</v>
          </cell>
        </row>
        <row r="910">
          <cell r="B910" t="str">
            <v>Cisco</v>
          </cell>
          <cell r="C910">
            <v>112</v>
          </cell>
          <cell r="D910">
            <v>167</v>
          </cell>
          <cell r="E910">
            <v>36</v>
          </cell>
          <cell r="F910">
            <v>0</v>
          </cell>
          <cell r="G910">
            <v>92</v>
          </cell>
          <cell r="H910">
            <v>8</v>
          </cell>
          <cell r="I910">
            <v>415</v>
          </cell>
          <cell r="K910" t="str">
            <v>Cisco</v>
          </cell>
          <cell r="L910">
            <v>292</v>
          </cell>
          <cell r="M910">
            <v>3313</v>
          </cell>
          <cell r="N910">
            <v>1188</v>
          </cell>
          <cell r="O910">
            <v>0</v>
          </cell>
          <cell r="P910">
            <v>3218</v>
          </cell>
          <cell r="Q910">
            <v>35</v>
          </cell>
          <cell r="R910">
            <v>8046</v>
          </cell>
        </row>
        <row r="911">
          <cell r="B911" t="str">
            <v>Cosine</v>
          </cell>
          <cell r="C911">
            <v>0</v>
          </cell>
          <cell r="D911">
            <v>0</v>
          </cell>
          <cell r="E911">
            <v>0</v>
          </cell>
          <cell r="F911">
            <v>0</v>
          </cell>
          <cell r="G911">
            <v>0</v>
          </cell>
          <cell r="H911">
            <v>0</v>
          </cell>
          <cell r="I911">
            <v>0</v>
          </cell>
          <cell r="K911" t="str">
            <v>Cosine</v>
          </cell>
          <cell r="L911">
            <v>0</v>
          </cell>
          <cell r="M911">
            <v>0</v>
          </cell>
          <cell r="N911">
            <v>0</v>
          </cell>
          <cell r="O911">
            <v>0</v>
          </cell>
          <cell r="P911">
            <v>0</v>
          </cell>
          <cell r="Q911">
            <v>0</v>
          </cell>
          <cell r="R911">
            <v>0</v>
          </cell>
        </row>
        <row r="912">
          <cell r="B912" t="str">
            <v>ECI Telecom</v>
          </cell>
          <cell r="C912">
            <v>0</v>
          </cell>
          <cell r="D912">
            <v>0</v>
          </cell>
          <cell r="E912">
            <v>0</v>
          </cell>
          <cell r="F912">
            <v>0</v>
          </cell>
          <cell r="G912">
            <v>0</v>
          </cell>
          <cell r="H912">
            <v>0</v>
          </cell>
          <cell r="I912">
            <v>0</v>
          </cell>
          <cell r="K912" t="str">
            <v>ECI Telecom</v>
          </cell>
          <cell r="L912">
            <v>0</v>
          </cell>
          <cell r="M912">
            <v>0</v>
          </cell>
          <cell r="N912">
            <v>0</v>
          </cell>
          <cell r="O912">
            <v>0</v>
          </cell>
          <cell r="P912">
            <v>0</v>
          </cell>
          <cell r="Q912">
            <v>0</v>
          </cell>
          <cell r="R912">
            <v>0</v>
          </cell>
        </row>
        <row r="913">
          <cell r="B913" t="str">
            <v>Equipe</v>
          </cell>
          <cell r="C913">
            <v>0</v>
          </cell>
          <cell r="D913">
            <v>0</v>
          </cell>
          <cell r="E913">
            <v>0</v>
          </cell>
          <cell r="F913">
            <v>0</v>
          </cell>
          <cell r="G913">
            <v>0</v>
          </cell>
          <cell r="H913">
            <v>0</v>
          </cell>
          <cell r="I913">
            <v>0</v>
          </cell>
          <cell r="K913" t="str">
            <v>Equipe</v>
          </cell>
          <cell r="L913">
            <v>0</v>
          </cell>
          <cell r="M913">
            <v>0</v>
          </cell>
          <cell r="N913">
            <v>0</v>
          </cell>
          <cell r="O913">
            <v>0</v>
          </cell>
          <cell r="P913">
            <v>0</v>
          </cell>
          <cell r="Q913">
            <v>0</v>
          </cell>
          <cell r="R913">
            <v>0</v>
          </cell>
        </row>
        <row r="914">
          <cell r="B914" t="str">
            <v>Ericsson</v>
          </cell>
          <cell r="C914">
            <v>0</v>
          </cell>
          <cell r="D914">
            <v>0</v>
          </cell>
          <cell r="E914">
            <v>21</v>
          </cell>
          <cell r="F914">
            <v>0</v>
          </cell>
          <cell r="G914">
            <v>0</v>
          </cell>
          <cell r="H914">
            <v>7</v>
          </cell>
          <cell r="I914">
            <v>28</v>
          </cell>
          <cell r="K914" t="str">
            <v>Ericsson</v>
          </cell>
          <cell r="L914">
            <v>0</v>
          </cell>
          <cell r="M914">
            <v>0</v>
          </cell>
          <cell r="N914">
            <v>233</v>
          </cell>
          <cell r="O914">
            <v>0</v>
          </cell>
          <cell r="P914">
            <v>0</v>
          </cell>
          <cell r="Q914">
            <v>37</v>
          </cell>
          <cell r="R914">
            <v>270</v>
          </cell>
        </row>
        <row r="915">
          <cell r="B915" t="str">
            <v>Extreme</v>
          </cell>
          <cell r="C915">
            <v>0</v>
          </cell>
          <cell r="D915">
            <v>0</v>
          </cell>
          <cell r="E915">
            <v>0</v>
          </cell>
          <cell r="F915">
            <v>0</v>
          </cell>
          <cell r="G915">
            <v>4</v>
          </cell>
          <cell r="H915">
            <v>0</v>
          </cell>
          <cell r="I915">
            <v>4</v>
          </cell>
          <cell r="K915" t="str">
            <v>Extreme</v>
          </cell>
          <cell r="L915">
            <v>0</v>
          </cell>
          <cell r="M915">
            <v>0</v>
          </cell>
          <cell r="N915">
            <v>0</v>
          </cell>
          <cell r="O915">
            <v>0</v>
          </cell>
          <cell r="P915">
            <v>158</v>
          </cell>
          <cell r="Q915">
            <v>0</v>
          </cell>
          <cell r="R915">
            <v>158</v>
          </cell>
        </row>
        <row r="916">
          <cell r="B916" t="str">
            <v>Force10</v>
          </cell>
          <cell r="C916">
            <v>0</v>
          </cell>
          <cell r="D916">
            <v>0</v>
          </cell>
          <cell r="E916">
            <v>0</v>
          </cell>
          <cell r="F916">
            <v>0</v>
          </cell>
          <cell r="G916">
            <v>0</v>
          </cell>
          <cell r="H916">
            <v>0</v>
          </cell>
          <cell r="I916">
            <v>0</v>
          </cell>
          <cell r="K916" t="str">
            <v>Force10</v>
          </cell>
          <cell r="L916">
            <v>0</v>
          </cell>
          <cell r="M916">
            <v>0</v>
          </cell>
          <cell r="N916">
            <v>0</v>
          </cell>
          <cell r="O916">
            <v>0</v>
          </cell>
          <cell r="P916">
            <v>0</v>
          </cell>
          <cell r="Q916">
            <v>0</v>
          </cell>
          <cell r="R916">
            <v>0</v>
          </cell>
        </row>
        <row r="917">
          <cell r="B917" t="str">
            <v>Fujitsu</v>
          </cell>
          <cell r="C917">
            <v>0</v>
          </cell>
          <cell r="D917">
            <v>0</v>
          </cell>
          <cell r="E917">
            <v>0</v>
          </cell>
          <cell r="F917">
            <v>0</v>
          </cell>
          <cell r="G917">
            <v>0</v>
          </cell>
          <cell r="H917">
            <v>0</v>
          </cell>
          <cell r="I917">
            <v>0</v>
          </cell>
          <cell r="K917" t="str">
            <v>Fujitsu</v>
          </cell>
          <cell r="L917">
            <v>0</v>
          </cell>
          <cell r="M917">
            <v>0</v>
          </cell>
          <cell r="N917">
            <v>0</v>
          </cell>
          <cell r="O917">
            <v>0</v>
          </cell>
          <cell r="P917">
            <v>0</v>
          </cell>
          <cell r="Q917">
            <v>0</v>
          </cell>
          <cell r="R917">
            <v>0</v>
          </cell>
        </row>
        <row r="918">
          <cell r="B918" t="str">
            <v>Hammerhead Systems</v>
          </cell>
          <cell r="C918">
            <v>0</v>
          </cell>
          <cell r="D918">
            <v>0</v>
          </cell>
          <cell r="E918">
            <v>0</v>
          </cell>
          <cell r="F918">
            <v>0</v>
          </cell>
          <cell r="G918">
            <v>0</v>
          </cell>
          <cell r="H918">
            <v>0</v>
          </cell>
          <cell r="I918">
            <v>0</v>
          </cell>
          <cell r="K918" t="str">
            <v>Hammerhead Systems</v>
          </cell>
          <cell r="L918">
            <v>0</v>
          </cell>
          <cell r="M918">
            <v>0</v>
          </cell>
          <cell r="N918">
            <v>0</v>
          </cell>
          <cell r="O918">
            <v>0</v>
          </cell>
          <cell r="P918">
            <v>0</v>
          </cell>
          <cell r="Q918">
            <v>0</v>
          </cell>
          <cell r="R918">
            <v>0</v>
          </cell>
        </row>
        <row r="919">
          <cell r="B919" t="str">
            <v>Hitachi</v>
          </cell>
          <cell r="C919">
            <v>0</v>
          </cell>
          <cell r="D919">
            <v>0</v>
          </cell>
          <cell r="E919">
            <v>0</v>
          </cell>
          <cell r="F919">
            <v>0</v>
          </cell>
          <cell r="G919">
            <v>0</v>
          </cell>
          <cell r="H919">
            <v>0</v>
          </cell>
          <cell r="I919">
            <v>0</v>
          </cell>
          <cell r="K919" t="str">
            <v>Hitachi</v>
          </cell>
          <cell r="L919">
            <v>0</v>
          </cell>
          <cell r="M919">
            <v>0</v>
          </cell>
          <cell r="N919">
            <v>0</v>
          </cell>
          <cell r="O919">
            <v>0</v>
          </cell>
          <cell r="P919">
            <v>0</v>
          </cell>
          <cell r="Q919">
            <v>0</v>
          </cell>
          <cell r="R919">
            <v>0</v>
          </cell>
        </row>
        <row r="920">
          <cell r="B920" t="str">
            <v>Hitachi Cable</v>
          </cell>
          <cell r="C920">
            <v>0</v>
          </cell>
          <cell r="D920">
            <v>0</v>
          </cell>
          <cell r="E920">
            <v>0</v>
          </cell>
          <cell r="F920">
            <v>0</v>
          </cell>
          <cell r="G920">
            <v>0</v>
          </cell>
          <cell r="H920">
            <v>0</v>
          </cell>
          <cell r="I920">
            <v>0</v>
          </cell>
          <cell r="K920" t="str">
            <v>Hitachi Cable</v>
          </cell>
          <cell r="L920">
            <v>0</v>
          </cell>
          <cell r="M920">
            <v>0</v>
          </cell>
          <cell r="N920">
            <v>0</v>
          </cell>
          <cell r="O920">
            <v>0</v>
          </cell>
          <cell r="P920">
            <v>0</v>
          </cell>
          <cell r="Q920">
            <v>0</v>
          </cell>
          <cell r="R920">
            <v>0</v>
          </cell>
        </row>
        <row r="921">
          <cell r="B921" t="str">
            <v>Huawei</v>
          </cell>
          <cell r="C921">
            <v>0</v>
          </cell>
          <cell r="D921">
            <v>12</v>
          </cell>
          <cell r="E921">
            <v>0</v>
          </cell>
          <cell r="F921">
            <v>0</v>
          </cell>
          <cell r="G921">
            <v>29</v>
          </cell>
          <cell r="H921">
            <v>0</v>
          </cell>
          <cell r="I921">
            <v>41</v>
          </cell>
          <cell r="K921" t="str">
            <v>Huawei</v>
          </cell>
          <cell r="L921">
            <v>0</v>
          </cell>
          <cell r="M921">
            <v>68</v>
          </cell>
          <cell r="N921">
            <v>0</v>
          </cell>
          <cell r="O921">
            <v>0</v>
          </cell>
          <cell r="P921">
            <v>18851</v>
          </cell>
          <cell r="Q921">
            <v>0</v>
          </cell>
          <cell r="R921">
            <v>18919</v>
          </cell>
        </row>
        <row r="922">
          <cell r="B922" t="str">
            <v>Hyperchip</v>
          </cell>
          <cell r="C922">
            <v>0</v>
          </cell>
          <cell r="D922">
            <v>0</v>
          </cell>
          <cell r="E922">
            <v>0</v>
          </cell>
          <cell r="F922">
            <v>0</v>
          </cell>
          <cell r="G922">
            <v>0</v>
          </cell>
          <cell r="H922">
            <v>0</v>
          </cell>
          <cell r="I922">
            <v>0</v>
          </cell>
          <cell r="K922" t="str">
            <v>Hyperchip</v>
          </cell>
          <cell r="L922">
            <v>0</v>
          </cell>
          <cell r="M922">
            <v>0</v>
          </cell>
          <cell r="N922">
            <v>0</v>
          </cell>
          <cell r="O922">
            <v>0</v>
          </cell>
          <cell r="P922">
            <v>0</v>
          </cell>
          <cell r="Q922">
            <v>0</v>
          </cell>
          <cell r="R922">
            <v>0</v>
          </cell>
        </row>
        <row r="923">
          <cell r="B923" t="str">
            <v>Juniper</v>
          </cell>
          <cell r="C923">
            <v>70</v>
          </cell>
          <cell r="D923">
            <v>29</v>
          </cell>
          <cell r="E923">
            <v>28</v>
          </cell>
          <cell r="F923">
            <v>0</v>
          </cell>
          <cell r="G923">
            <v>0</v>
          </cell>
          <cell r="H923">
            <v>0</v>
          </cell>
          <cell r="I923">
            <v>127</v>
          </cell>
          <cell r="K923" t="str">
            <v>Juniper</v>
          </cell>
          <cell r="L923">
            <v>120</v>
          </cell>
          <cell r="M923">
            <v>629</v>
          </cell>
          <cell r="N923">
            <v>232</v>
          </cell>
          <cell r="O923">
            <v>0</v>
          </cell>
          <cell r="P923">
            <v>0</v>
          </cell>
          <cell r="Q923">
            <v>0</v>
          </cell>
          <cell r="R923">
            <v>981</v>
          </cell>
        </row>
        <row r="924">
          <cell r="B924" t="str">
            <v>Laurel Networks</v>
          </cell>
          <cell r="C924">
            <v>0</v>
          </cell>
          <cell r="D924">
            <v>0</v>
          </cell>
          <cell r="E924">
            <v>0</v>
          </cell>
          <cell r="F924">
            <v>0</v>
          </cell>
          <cell r="G924">
            <v>0</v>
          </cell>
          <cell r="H924">
            <v>0</v>
          </cell>
          <cell r="I924">
            <v>0</v>
          </cell>
          <cell r="K924" t="str">
            <v>Laurel Networks</v>
          </cell>
          <cell r="L924">
            <v>0</v>
          </cell>
          <cell r="M924">
            <v>0</v>
          </cell>
          <cell r="N924">
            <v>0</v>
          </cell>
          <cell r="O924">
            <v>0</v>
          </cell>
          <cell r="P924">
            <v>0</v>
          </cell>
          <cell r="Q924">
            <v>0</v>
          </cell>
          <cell r="R924">
            <v>0</v>
          </cell>
        </row>
        <row r="925">
          <cell r="B925" t="str">
            <v>Lucent</v>
          </cell>
          <cell r="C925">
            <v>0</v>
          </cell>
          <cell r="D925">
            <v>0</v>
          </cell>
          <cell r="E925">
            <v>0</v>
          </cell>
          <cell r="F925">
            <v>0</v>
          </cell>
          <cell r="G925">
            <v>0</v>
          </cell>
          <cell r="H925">
            <v>0</v>
          </cell>
          <cell r="I925">
            <v>0</v>
          </cell>
          <cell r="K925" t="str">
            <v>Lucent</v>
          </cell>
          <cell r="L925">
            <v>0</v>
          </cell>
          <cell r="M925">
            <v>0</v>
          </cell>
          <cell r="N925">
            <v>0</v>
          </cell>
          <cell r="O925">
            <v>0</v>
          </cell>
          <cell r="P925">
            <v>0</v>
          </cell>
          <cell r="Q925">
            <v>0</v>
          </cell>
          <cell r="R925">
            <v>0</v>
          </cell>
        </row>
        <row r="926">
          <cell r="B926" t="str">
            <v>NEC</v>
          </cell>
          <cell r="C926">
            <v>0</v>
          </cell>
          <cell r="D926">
            <v>0</v>
          </cell>
          <cell r="E926">
            <v>0</v>
          </cell>
          <cell r="F926">
            <v>0</v>
          </cell>
          <cell r="G926">
            <v>0</v>
          </cell>
          <cell r="H926">
            <v>0</v>
          </cell>
          <cell r="I926">
            <v>0</v>
          </cell>
          <cell r="K926" t="str">
            <v>NEC</v>
          </cell>
          <cell r="L926">
            <v>0</v>
          </cell>
          <cell r="M926">
            <v>0</v>
          </cell>
          <cell r="N926">
            <v>0</v>
          </cell>
          <cell r="O926">
            <v>0</v>
          </cell>
          <cell r="P926">
            <v>0</v>
          </cell>
          <cell r="Q926">
            <v>0</v>
          </cell>
          <cell r="R926">
            <v>0</v>
          </cell>
        </row>
        <row r="927">
          <cell r="B927" t="str">
            <v>Nokia Siemens Networks</v>
          </cell>
          <cell r="C927">
            <v>0</v>
          </cell>
          <cell r="D927">
            <v>0</v>
          </cell>
          <cell r="E927">
            <v>0</v>
          </cell>
          <cell r="F927">
            <v>0</v>
          </cell>
          <cell r="G927">
            <v>1</v>
          </cell>
          <cell r="H927">
            <v>0</v>
          </cell>
          <cell r="I927">
            <v>1</v>
          </cell>
          <cell r="K927" t="str">
            <v>Nokia Siemens Networks</v>
          </cell>
          <cell r="L927">
            <v>0</v>
          </cell>
          <cell r="M927">
            <v>0</v>
          </cell>
          <cell r="N927">
            <v>0</v>
          </cell>
          <cell r="O927">
            <v>0</v>
          </cell>
          <cell r="P927">
            <v>0</v>
          </cell>
          <cell r="Q927">
            <v>0</v>
          </cell>
          <cell r="R927">
            <v>0</v>
          </cell>
        </row>
        <row r="928">
          <cell r="B928" t="str">
            <v>Nortel</v>
          </cell>
          <cell r="C928">
            <v>0</v>
          </cell>
          <cell r="D928">
            <v>0</v>
          </cell>
          <cell r="E928">
            <v>0</v>
          </cell>
          <cell r="F928">
            <v>0</v>
          </cell>
          <cell r="G928">
            <v>4</v>
          </cell>
          <cell r="H928">
            <v>49</v>
          </cell>
          <cell r="I928">
            <v>53</v>
          </cell>
          <cell r="K928" t="str">
            <v>Nortel</v>
          </cell>
          <cell r="L928">
            <v>0</v>
          </cell>
          <cell r="M928">
            <v>0</v>
          </cell>
          <cell r="N928">
            <v>0</v>
          </cell>
          <cell r="O928">
            <v>0</v>
          </cell>
          <cell r="P928">
            <v>153</v>
          </cell>
          <cell r="Q928">
            <v>218</v>
          </cell>
          <cell r="R928">
            <v>371</v>
          </cell>
        </row>
        <row r="929">
          <cell r="B929" t="str">
            <v>Procket</v>
          </cell>
          <cell r="C929">
            <v>0</v>
          </cell>
          <cell r="D929">
            <v>0</v>
          </cell>
          <cell r="E929">
            <v>0</v>
          </cell>
          <cell r="F929">
            <v>0</v>
          </cell>
          <cell r="G929">
            <v>0</v>
          </cell>
          <cell r="H929">
            <v>0</v>
          </cell>
          <cell r="I929">
            <v>0</v>
          </cell>
          <cell r="K929" t="str">
            <v>Procket</v>
          </cell>
          <cell r="L929">
            <v>0</v>
          </cell>
          <cell r="M929">
            <v>0</v>
          </cell>
          <cell r="N929">
            <v>0</v>
          </cell>
          <cell r="O929">
            <v>0</v>
          </cell>
          <cell r="P929">
            <v>0</v>
          </cell>
          <cell r="Q929">
            <v>0</v>
          </cell>
          <cell r="R929">
            <v>0</v>
          </cell>
        </row>
        <row r="930">
          <cell r="B930" t="str">
            <v>Quarry</v>
          </cell>
          <cell r="C930">
            <v>0</v>
          </cell>
          <cell r="D930">
            <v>0</v>
          </cell>
          <cell r="E930">
            <v>0</v>
          </cell>
          <cell r="F930">
            <v>0</v>
          </cell>
          <cell r="G930">
            <v>0</v>
          </cell>
          <cell r="H930">
            <v>0</v>
          </cell>
          <cell r="I930">
            <v>0</v>
          </cell>
          <cell r="K930" t="str">
            <v>Quarry</v>
          </cell>
          <cell r="L930">
            <v>0</v>
          </cell>
          <cell r="M930">
            <v>0</v>
          </cell>
          <cell r="N930">
            <v>0</v>
          </cell>
          <cell r="O930">
            <v>0</v>
          </cell>
          <cell r="P930">
            <v>0</v>
          </cell>
          <cell r="Q930">
            <v>0</v>
          </cell>
          <cell r="R930">
            <v>0</v>
          </cell>
        </row>
        <row r="931">
          <cell r="B931" t="str">
            <v>Redback</v>
          </cell>
          <cell r="C931">
            <v>0</v>
          </cell>
          <cell r="D931">
            <v>0</v>
          </cell>
          <cell r="E931">
            <v>0</v>
          </cell>
          <cell r="F931">
            <v>0</v>
          </cell>
          <cell r="G931">
            <v>0</v>
          </cell>
          <cell r="H931">
            <v>0</v>
          </cell>
          <cell r="I931">
            <v>0</v>
          </cell>
          <cell r="K931" t="str">
            <v>Redback</v>
          </cell>
          <cell r="L931">
            <v>0</v>
          </cell>
          <cell r="M931">
            <v>0</v>
          </cell>
          <cell r="N931">
            <v>0</v>
          </cell>
          <cell r="O931">
            <v>0</v>
          </cell>
          <cell r="P931">
            <v>0</v>
          </cell>
          <cell r="Q931">
            <v>0</v>
          </cell>
          <cell r="R931">
            <v>0</v>
          </cell>
        </row>
        <row r="932">
          <cell r="B932" t="str">
            <v>Riverstone</v>
          </cell>
          <cell r="C932">
            <v>0</v>
          </cell>
          <cell r="D932">
            <v>0</v>
          </cell>
          <cell r="E932">
            <v>0</v>
          </cell>
          <cell r="F932">
            <v>0</v>
          </cell>
          <cell r="G932">
            <v>0</v>
          </cell>
          <cell r="H932">
            <v>0</v>
          </cell>
          <cell r="I932">
            <v>0</v>
          </cell>
          <cell r="K932" t="str">
            <v>Riverstone</v>
          </cell>
          <cell r="L932">
            <v>0</v>
          </cell>
          <cell r="M932">
            <v>0</v>
          </cell>
          <cell r="N932">
            <v>0</v>
          </cell>
          <cell r="O932">
            <v>0</v>
          </cell>
          <cell r="P932">
            <v>0</v>
          </cell>
          <cell r="Q932">
            <v>0</v>
          </cell>
          <cell r="R932">
            <v>0</v>
          </cell>
        </row>
        <row r="933">
          <cell r="B933" t="str">
            <v>Tellabs</v>
          </cell>
          <cell r="C933">
            <v>0</v>
          </cell>
          <cell r="D933">
            <v>4</v>
          </cell>
          <cell r="E933">
            <v>0</v>
          </cell>
          <cell r="F933">
            <v>0</v>
          </cell>
          <cell r="G933">
            <v>0</v>
          </cell>
          <cell r="H933">
            <v>0</v>
          </cell>
          <cell r="I933">
            <v>4</v>
          </cell>
          <cell r="K933" t="str">
            <v>Tellabs</v>
          </cell>
          <cell r="L933">
            <v>0</v>
          </cell>
          <cell r="M933">
            <v>42</v>
          </cell>
          <cell r="N933">
            <v>0</v>
          </cell>
          <cell r="O933">
            <v>0</v>
          </cell>
          <cell r="P933">
            <v>0</v>
          </cell>
          <cell r="Q933">
            <v>0</v>
          </cell>
          <cell r="R933">
            <v>42</v>
          </cell>
        </row>
        <row r="934">
          <cell r="B934" t="str">
            <v>ZTE</v>
          </cell>
          <cell r="C934">
            <v>0</v>
          </cell>
          <cell r="D934">
            <v>3</v>
          </cell>
          <cell r="E934">
            <v>0</v>
          </cell>
          <cell r="F934">
            <v>0</v>
          </cell>
          <cell r="G934">
            <v>6</v>
          </cell>
          <cell r="H934">
            <v>0</v>
          </cell>
          <cell r="I934">
            <v>9</v>
          </cell>
          <cell r="K934" t="str">
            <v>ZTE</v>
          </cell>
          <cell r="L934">
            <v>0</v>
          </cell>
          <cell r="M934">
            <v>42</v>
          </cell>
          <cell r="N934">
            <v>0</v>
          </cell>
          <cell r="O934">
            <v>0</v>
          </cell>
          <cell r="P934">
            <v>3630</v>
          </cell>
          <cell r="Q934">
            <v>0</v>
          </cell>
          <cell r="R934">
            <v>3672</v>
          </cell>
        </row>
        <row r="935">
          <cell r="B935" t="str">
            <v>Other</v>
          </cell>
          <cell r="C935">
            <v>0</v>
          </cell>
          <cell r="D935">
            <v>0</v>
          </cell>
          <cell r="E935">
            <v>0</v>
          </cell>
          <cell r="F935">
            <v>0</v>
          </cell>
          <cell r="G935">
            <v>0</v>
          </cell>
          <cell r="H935">
            <v>0</v>
          </cell>
          <cell r="I935">
            <v>0</v>
          </cell>
          <cell r="K935" t="str">
            <v>Other</v>
          </cell>
          <cell r="L935">
            <v>0</v>
          </cell>
          <cell r="M935">
            <v>0</v>
          </cell>
          <cell r="N935">
            <v>0</v>
          </cell>
          <cell r="O935">
            <v>0</v>
          </cell>
          <cell r="P935">
            <v>0</v>
          </cell>
          <cell r="Q935">
            <v>0</v>
          </cell>
          <cell r="R935">
            <v>0</v>
          </cell>
        </row>
        <row r="936">
          <cell r="B936" t="str">
            <v>Total</v>
          </cell>
          <cell r="C936">
            <v>183</v>
          </cell>
          <cell r="D936">
            <v>298</v>
          </cell>
          <cell r="E936">
            <v>85</v>
          </cell>
          <cell r="F936">
            <v>0</v>
          </cell>
          <cell r="G936">
            <v>151</v>
          </cell>
          <cell r="H936">
            <v>138</v>
          </cell>
          <cell r="I936">
            <v>855</v>
          </cell>
          <cell r="K936" t="str">
            <v>Total</v>
          </cell>
          <cell r="L936">
            <v>414</v>
          </cell>
          <cell r="M936">
            <v>4755</v>
          </cell>
          <cell r="N936">
            <v>1653</v>
          </cell>
          <cell r="O936">
            <v>0</v>
          </cell>
          <cell r="P936">
            <v>26362</v>
          </cell>
          <cell r="Q936">
            <v>768</v>
          </cell>
          <cell r="R936">
            <v>33952</v>
          </cell>
        </row>
        <row r="940">
          <cell r="B940" t="str">
            <v>Vendor</v>
          </cell>
          <cell r="C940" t="str">
            <v>Core IP/MPLS</v>
          </cell>
          <cell r="D940" t="str">
            <v xml:space="preserve">Edge IP/MPLS </v>
          </cell>
          <cell r="E940" t="str">
            <v>Subscriber Service Router</v>
          </cell>
          <cell r="F940" t="str">
            <v>BRAS</v>
          </cell>
          <cell r="G940" t="str">
            <v>IP/Ethernet</v>
          </cell>
          <cell r="H940" t="str">
            <v>ATM/MPLS</v>
          </cell>
          <cell r="I940" t="str">
            <v>Total IPS</v>
          </cell>
          <cell r="K940" t="str">
            <v>Vendor</v>
          </cell>
          <cell r="L940" t="str">
            <v>Core IP/MPLS</v>
          </cell>
          <cell r="M940" t="str">
            <v>Edge IP/MPLS</v>
          </cell>
          <cell r="N940" t="str">
            <v>Subscriber Service Router</v>
          </cell>
          <cell r="O940" t="str">
            <v>BRAS</v>
          </cell>
          <cell r="P940" t="str">
            <v>IP/Ethernet</v>
          </cell>
          <cell r="Q940" t="str">
            <v>ATM/MPLS</v>
          </cell>
          <cell r="R940" t="str">
            <v>Total IPS</v>
          </cell>
        </row>
        <row r="941">
          <cell r="B941" t="str">
            <v>Alaxala Networks</v>
          </cell>
          <cell r="C941">
            <v>0</v>
          </cell>
          <cell r="D941">
            <v>0</v>
          </cell>
          <cell r="E941">
            <v>0</v>
          </cell>
          <cell r="F941">
            <v>0</v>
          </cell>
          <cell r="G941">
            <v>0</v>
          </cell>
          <cell r="H941">
            <v>0</v>
          </cell>
          <cell r="I941">
            <v>0</v>
          </cell>
          <cell r="K941" t="str">
            <v>Alaxala Networks</v>
          </cell>
          <cell r="L941">
            <v>0</v>
          </cell>
          <cell r="M941">
            <v>0</v>
          </cell>
          <cell r="N941">
            <v>0</v>
          </cell>
          <cell r="O941">
            <v>0</v>
          </cell>
          <cell r="P941">
            <v>0</v>
          </cell>
          <cell r="Q941">
            <v>0</v>
          </cell>
          <cell r="R941">
            <v>0</v>
          </cell>
        </row>
        <row r="942">
          <cell r="B942" t="str">
            <v>Alcatel-Lucent</v>
          </cell>
          <cell r="C942">
            <v>0</v>
          </cell>
          <cell r="D942">
            <v>78</v>
          </cell>
          <cell r="E942">
            <v>0</v>
          </cell>
          <cell r="F942">
            <v>0</v>
          </cell>
          <cell r="G942">
            <v>0</v>
          </cell>
          <cell r="H942">
            <v>65</v>
          </cell>
          <cell r="I942">
            <v>143</v>
          </cell>
          <cell r="K942" t="str">
            <v>Alcatel-Lucent</v>
          </cell>
          <cell r="L942">
            <v>0</v>
          </cell>
          <cell r="M942">
            <v>624</v>
          </cell>
          <cell r="N942">
            <v>0</v>
          </cell>
          <cell r="O942">
            <v>0</v>
          </cell>
          <cell r="P942">
            <v>0</v>
          </cell>
          <cell r="Q942">
            <v>422</v>
          </cell>
          <cell r="R942">
            <v>1046</v>
          </cell>
        </row>
        <row r="943">
          <cell r="B943" t="str">
            <v>Atrica</v>
          </cell>
          <cell r="C943">
            <v>0</v>
          </cell>
          <cell r="D943">
            <v>0</v>
          </cell>
          <cell r="E943">
            <v>0</v>
          </cell>
          <cell r="F943">
            <v>0</v>
          </cell>
          <cell r="G943">
            <v>3</v>
          </cell>
          <cell r="H943">
            <v>0</v>
          </cell>
          <cell r="I943">
            <v>3</v>
          </cell>
          <cell r="K943" t="str">
            <v>Atrica</v>
          </cell>
          <cell r="L943">
            <v>0</v>
          </cell>
          <cell r="M943">
            <v>0</v>
          </cell>
          <cell r="N943">
            <v>0</v>
          </cell>
          <cell r="O943">
            <v>0</v>
          </cell>
          <cell r="P943">
            <v>21</v>
          </cell>
          <cell r="Q943">
            <v>0</v>
          </cell>
          <cell r="R943">
            <v>21</v>
          </cell>
        </row>
        <row r="944">
          <cell r="B944" t="str">
            <v>Avici</v>
          </cell>
          <cell r="C944">
            <v>1</v>
          </cell>
          <cell r="D944">
            <v>0</v>
          </cell>
          <cell r="E944">
            <v>0</v>
          </cell>
          <cell r="F944">
            <v>0</v>
          </cell>
          <cell r="G944">
            <v>0</v>
          </cell>
          <cell r="H944">
            <v>0</v>
          </cell>
          <cell r="I944">
            <v>1</v>
          </cell>
          <cell r="K944" t="str">
            <v>Avici</v>
          </cell>
          <cell r="L944">
            <v>2</v>
          </cell>
          <cell r="M944">
            <v>0</v>
          </cell>
          <cell r="N944">
            <v>0</v>
          </cell>
          <cell r="O944">
            <v>0</v>
          </cell>
          <cell r="P944">
            <v>0</v>
          </cell>
          <cell r="Q944">
            <v>0</v>
          </cell>
          <cell r="R944">
            <v>2</v>
          </cell>
        </row>
        <row r="945">
          <cell r="B945" t="str">
            <v>Brocade</v>
          </cell>
          <cell r="C945">
            <v>2</v>
          </cell>
          <cell r="D945">
            <v>0</v>
          </cell>
          <cell r="E945">
            <v>0</v>
          </cell>
          <cell r="F945">
            <v>0</v>
          </cell>
          <cell r="G945">
            <v>3</v>
          </cell>
          <cell r="H945">
            <v>0</v>
          </cell>
          <cell r="I945">
            <v>5</v>
          </cell>
          <cell r="K945" t="str">
            <v>Brocade</v>
          </cell>
          <cell r="L945">
            <v>33</v>
          </cell>
          <cell r="M945">
            <v>0</v>
          </cell>
          <cell r="N945">
            <v>0</v>
          </cell>
          <cell r="O945">
            <v>0</v>
          </cell>
          <cell r="P945">
            <v>49</v>
          </cell>
          <cell r="Q945">
            <v>0</v>
          </cell>
          <cell r="R945">
            <v>82</v>
          </cell>
        </row>
        <row r="946">
          <cell r="B946" t="str">
            <v>Caspian</v>
          </cell>
          <cell r="I946">
            <v>0</v>
          </cell>
          <cell r="K946" t="str">
            <v>Caspian</v>
          </cell>
          <cell r="R946">
            <v>0</v>
          </cell>
        </row>
        <row r="947">
          <cell r="B947" t="str">
            <v>Chiaro</v>
          </cell>
          <cell r="I947">
            <v>0</v>
          </cell>
          <cell r="K947" t="str">
            <v>Chiaro</v>
          </cell>
          <cell r="R947">
            <v>0</v>
          </cell>
        </row>
        <row r="948">
          <cell r="B948" t="str">
            <v>Ciena</v>
          </cell>
          <cell r="C948">
            <v>0</v>
          </cell>
          <cell r="D948">
            <v>0</v>
          </cell>
          <cell r="E948">
            <v>0</v>
          </cell>
          <cell r="F948">
            <v>0</v>
          </cell>
          <cell r="G948">
            <v>0</v>
          </cell>
          <cell r="H948">
            <v>0</v>
          </cell>
          <cell r="I948">
            <v>0</v>
          </cell>
          <cell r="K948" t="str">
            <v>Ciena</v>
          </cell>
          <cell r="L948">
            <v>0</v>
          </cell>
          <cell r="M948">
            <v>0</v>
          </cell>
          <cell r="N948">
            <v>0</v>
          </cell>
          <cell r="O948">
            <v>0</v>
          </cell>
          <cell r="P948">
            <v>0</v>
          </cell>
          <cell r="Q948">
            <v>0</v>
          </cell>
          <cell r="R948">
            <v>0</v>
          </cell>
        </row>
        <row r="949">
          <cell r="B949" t="str">
            <v>Cisco</v>
          </cell>
          <cell r="C949">
            <v>105</v>
          </cell>
          <cell r="D949">
            <v>150</v>
          </cell>
          <cell r="E949">
            <v>29</v>
          </cell>
          <cell r="F949">
            <v>0</v>
          </cell>
          <cell r="G949">
            <v>100</v>
          </cell>
          <cell r="H949">
            <v>7</v>
          </cell>
          <cell r="I949">
            <v>391</v>
          </cell>
          <cell r="K949" t="str">
            <v>Cisco</v>
          </cell>
          <cell r="L949">
            <v>275</v>
          </cell>
          <cell r="M949">
            <v>2969</v>
          </cell>
          <cell r="N949">
            <v>952</v>
          </cell>
          <cell r="P949">
            <v>3499</v>
          </cell>
          <cell r="Q949">
            <v>25</v>
          </cell>
          <cell r="R949">
            <v>7720</v>
          </cell>
        </row>
        <row r="950">
          <cell r="B950" t="str">
            <v>Cosine</v>
          </cell>
          <cell r="I950">
            <v>0</v>
          </cell>
          <cell r="K950" t="str">
            <v>Cosine</v>
          </cell>
          <cell r="R950">
            <v>0</v>
          </cell>
        </row>
        <row r="951">
          <cell r="B951" t="str">
            <v>ECI Telecom</v>
          </cell>
          <cell r="I951">
            <v>0</v>
          </cell>
          <cell r="K951" t="str">
            <v>ECI Telecom</v>
          </cell>
          <cell r="R951">
            <v>0</v>
          </cell>
        </row>
        <row r="952">
          <cell r="B952" t="str">
            <v>Equipe</v>
          </cell>
          <cell r="I952">
            <v>0</v>
          </cell>
          <cell r="K952" t="str">
            <v>Equipe</v>
          </cell>
          <cell r="R952">
            <v>0</v>
          </cell>
        </row>
        <row r="953">
          <cell r="B953" t="str">
            <v>Ericsson</v>
          </cell>
          <cell r="C953">
            <v>0</v>
          </cell>
          <cell r="D953">
            <v>0</v>
          </cell>
          <cell r="E953">
            <v>23</v>
          </cell>
          <cell r="F953">
            <v>0</v>
          </cell>
          <cell r="G953">
            <v>0</v>
          </cell>
          <cell r="H953">
            <v>6</v>
          </cell>
          <cell r="I953">
            <v>29</v>
          </cell>
          <cell r="K953" t="str">
            <v>Ericsson</v>
          </cell>
          <cell r="L953">
            <v>0</v>
          </cell>
          <cell r="M953">
            <v>0</v>
          </cell>
          <cell r="N953">
            <v>251</v>
          </cell>
          <cell r="O953">
            <v>0</v>
          </cell>
          <cell r="P953">
            <v>0</v>
          </cell>
          <cell r="Q953">
            <v>29</v>
          </cell>
          <cell r="R953">
            <v>280</v>
          </cell>
        </row>
        <row r="954">
          <cell r="B954" t="str">
            <v>Extreme</v>
          </cell>
          <cell r="C954">
            <v>0</v>
          </cell>
          <cell r="D954">
            <v>0</v>
          </cell>
          <cell r="E954">
            <v>0</v>
          </cell>
          <cell r="F954">
            <v>0</v>
          </cell>
          <cell r="G954">
            <v>4</v>
          </cell>
          <cell r="H954">
            <v>0</v>
          </cell>
          <cell r="I954">
            <v>4</v>
          </cell>
          <cell r="K954" t="str">
            <v>Extreme</v>
          </cell>
          <cell r="L954">
            <v>0</v>
          </cell>
          <cell r="M954">
            <v>0</v>
          </cell>
          <cell r="N954">
            <v>0</v>
          </cell>
          <cell r="O954">
            <v>0</v>
          </cell>
          <cell r="P954">
            <v>158</v>
          </cell>
          <cell r="Q954">
            <v>0</v>
          </cell>
          <cell r="R954">
            <v>158</v>
          </cell>
        </row>
        <row r="955">
          <cell r="B955" t="str">
            <v>Force10</v>
          </cell>
          <cell r="C955">
            <v>0</v>
          </cell>
          <cell r="D955">
            <v>0</v>
          </cell>
          <cell r="E955">
            <v>0</v>
          </cell>
          <cell r="F955">
            <v>0</v>
          </cell>
          <cell r="G955">
            <v>0</v>
          </cell>
          <cell r="H955">
            <v>0</v>
          </cell>
          <cell r="I955">
            <v>0</v>
          </cell>
          <cell r="K955" t="str">
            <v>Force10</v>
          </cell>
          <cell r="L955">
            <v>0</v>
          </cell>
          <cell r="M955">
            <v>0</v>
          </cell>
          <cell r="N955">
            <v>0</v>
          </cell>
          <cell r="O955">
            <v>0</v>
          </cell>
          <cell r="P955">
            <v>0</v>
          </cell>
          <cell r="Q955">
            <v>0</v>
          </cell>
          <cell r="R955">
            <v>0</v>
          </cell>
        </row>
        <row r="956">
          <cell r="B956" t="str">
            <v>Fujitsu</v>
          </cell>
          <cell r="C956">
            <v>0</v>
          </cell>
          <cell r="D956">
            <v>0</v>
          </cell>
          <cell r="E956">
            <v>0</v>
          </cell>
          <cell r="F956">
            <v>0</v>
          </cell>
          <cell r="G956">
            <v>0</v>
          </cell>
          <cell r="H956">
            <v>0</v>
          </cell>
          <cell r="I956">
            <v>0</v>
          </cell>
          <cell r="K956" t="str">
            <v>Fujitsu</v>
          </cell>
          <cell r="L956">
            <v>0</v>
          </cell>
          <cell r="M956">
            <v>0</v>
          </cell>
          <cell r="N956">
            <v>0</v>
          </cell>
          <cell r="O956">
            <v>0</v>
          </cell>
          <cell r="P956">
            <v>0</v>
          </cell>
          <cell r="Q956">
            <v>0</v>
          </cell>
          <cell r="R956">
            <v>0</v>
          </cell>
        </row>
        <row r="957">
          <cell r="B957" t="str">
            <v>Hammerhead Systems</v>
          </cell>
          <cell r="I957">
            <v>0</v>
          </cell>
          <cell r="K957" t="str">
            <v>Hammerhead Systems</v>
          </cell>
          <cell r="R957">
            <v>0</v>
          </cell>
        </row>
        <row r="958">
          <cell r="B958" t="str">
            <v>Hitachi</v>
          </cell>
          <cell r="I958">
            <v>0</v>
          </cell>
          <cell r="K958" t="str">
            <v>Hitachi</v>
          </cell>
          <cell r="R958">
            <v>0</v>
          </cell>
        </row>
        <row r="959">
          <cell r="B959" t="str">
            <v>Hitachi Cable</v>
          </cell>
          <cell r="C959">
            <v>0</v>
          </cell>
          <cell r="D959">
            <v>0</v>
          </cell>
          <cell r="E959">
            <v>0</v>
          </cell>
          <cell r="F959">
            <v>0</v>
          </cell>
          <cell r="G959">
            <v>0</v>
          </cell>
          <cell r="H959">
            <v>0</v>
          </cell>
          <cell r="I959">
            <v>0</v>
          </cell>
          <cell r="K959" t="str">
            <v>Hitachi Cable</v>
          </cell>
          <cell r="L959">
            <v>0</v>
          </cell>
          <cell r="M959">
            <v>0</v>
          </cell>
          <cell r="N959">
            <v>0</v>
          </cell>
          <cell r="O959">
            <v>0</v>
          </cell>
          <cell r="P959">
            <v>0</v>
          </cell>
          <cell r="Q959">
            <v>0</v>
          </cell>
          <cell r="R959">
            <v>0</v>
          </cell>
        </row>
        <row r="960">
          <cell r="B960" t="str">
            <v>Huawei</v>
          </cell>
          <cell r="C960">
            <v>6</v>
          </cell>
          <cell r="D960">
            <v>15</v>
          </cell>
          <cell r="E960">
            <v>5</v>
          </cell>
          <cell r="F960">
            <v>0</v>
          </cell>
          <cell r="G960">
            <v>27</v>
          </cell>
          <cell r="H960">
            <v>0</v>
          </cell>
          <cell r="I960">
            <v>53</v>
          </cell>
          <cell r="K960" t="str">
            <v>Huawei</v>
          </cell>
          <cell r="L960">
            <v>49</v>
          </cell>
          <cell r="M960">
            <v>293</v>
          </cell>
          <cell r="N960">
            <v>67</v>
          </cell>
          <cell r="O960">
            <v>0</v>
          </cell>
          <cell r="P960">
            <v>23617</v>
          </cell>
          <cell r="Q960">
            <v>0</v>
          </cell>
          <cell r="R960">
            <v>24026</v>
          </cell>
        </row>
        <row r="961">
          <cell r="B961" t="str">
            <v>Hyperchip</v>
          </cell>
          <cell r="I961">
            <v>0</v>
          </cell>
          <cell r="K961" t="str">
            <v>Hyperchip</v>
          </cell>
          <cell r="R961">
            <v>0</v>
          </cell>
        </row>
        <row r="962">
          <cell r="B962" t="str">
            <v>Juniper</v>
          </cell>
          <cell r="C962">
            <v>55</v>
          </cell>
          <cell r="D962">
            <v>28</v>
          </cell>
          <cell r="E962">
            <v>32</v>
          </cell>
          <cell r="F962">
            <v>0</v>
          </cell>
          <cell r="G962">
            <v>0</v>
          </cell>
          <cell r="H962">
            <v>0</v>
          </cell>
          <cell r="I962">
            <v>115</v>
          </cell>
          <cell r="K962" t="str">
            <v>Juniper</v>
          </cell>
          <cell r="L962">
            <v>93</v>
          </cell>
          <cell r="M962">
            <v>388</v>
          </cell>
          <cell r="N962">
            <v>257</v>
          </cell>
          <cell r="O962">
            <v>0</v>
          </cell>
          <cell r="P962">
            <v>0</v>
          </cell>
          <cell r="Q962">
            <v>0</v>
          </cell>
          <cell r="R962">
            <v>738</v>
          </cell>
        </row>
        <row r="963">
          <cell r="B963" t="str">
            <v>Laurel Networks</v>
          </cell>
          <cell r="I963">
            <v>0</v>
          </cell>
          <cell r="K963" t="str">
            <v>Laurel Networks</v>
          </cell>
          <cell r="R963">
            <v>0</v>
          </cell>
        </row>
        <row r="964">
          <cell r="B964" t="str">
            <v>Lucent</v>
          </cell>
          <cell r="I964">
            <v>0</v>
          </cell>
          <cell r="K964" t="str">
            <v>Lucent</v>
          </cell>
          <cell r="R964">
            <v>0</v>
          </cell>
        </row>
        <row r="965">
          <cell r="B965" t="str">
            <v>NEC</v>
          </cell>
          <cell r="C965">
            <v>0</v>
          </cell>
          <cell r="D965">
            <v>0</v>
          </cell>
          <cell r="E965">
            <v>0</v>
          </cell>
          <cell r="F965">
            <v>0</v>
          </cell>
          <cell r="G965">
            <v>0</v>
          </cell>
          <cell r="H965">
            <v>0</v>
          </cell>
          <cell r="I965">
            <v>0</v>
          </cell>
          <cell r="K965" t="str">
            <v>NEC</v>
          </cell>
          <cell r="L965">
            <v>0</v>
          </cell>
          <cell r="M965">
            <v>0</v>
          </cell>
          <cell r="N965">
            <v>0</v>
          </cell>
          <cell r="O965">
            <v>0</v>
          </cell>
          <cell r="P965">
            <v>0</v>
          </cell>
          <cell r="Q965">
            <v>0</v>
          </cell>
          <cell r="R965">
            <v>0</v>
          </cell>
        </row>
        <row r="966">
          <cell r="B966" t="str">
            <v>Nokia Siemens Networks</v>
          </cell>
          <cell r="C966">
            <v>0</v>
          </cell>
          <cell r="D966">
            <v>0</v>
          </cell>
          <cell r="E966">
            <v>0</v>
          </cell>
          <cell r="F966">
            <v>0</v>
          </cell>
          <cell r="G966">
            <v>3</v>
          </cell>
          <cell r="H966">
            <v>0</v>
          </cell>
          <cell r="I966">
            <v>3</v>
          </cell>
          <cell r="K966" t="str">
            <v>Nokia Siemens Networks</v>
          </cell>
          <cell r="R966">
            <v>0</v>
          </cell>
        </row>
        <row r="967">
          <cell r="B967" t="str">
            <v>Nortel</v>
          </cell>
          <cell r="C967">
            <v>0</v>
          </cell>
          <cell r="D967">
            <v>0</v>
          </cell>
          <cell r="E967">
            <v>0</v>
          </cell>
          <cell r="F967">
            <v>0</v>
          </cell>
          <cell r="G967">
            <v>4</v>
          </cell>
          <cell r="H967">
            <v>40</v>
          </cell>
          <cell r="I967">
            <v>44</v>
          </cell>
          <cell r="K967" t="str">
            <v>Nortel</v>
          </cell>
          <cell r="L967">
            <v>0</v>
          </cell>
          <cell r="M967">
            <v>0</v>
          </cell>
          <cell r="N967">
            <v>0</v>
          </cell>
          <cell r="O967">
            <v>0</v>
          </cell>
          <cell r="P967">
            <v>153</v>
          </cell>
          <cell r="Q967">
            <v>180</v>
          </cell>
          <cell r="R967">
            <v>333</v>
          </cell>
        </row>
        <row r="968">
          <cell r="B968" t="str">
            <v>Procket</v>
          </cell>
          <cell r="I968">
            <v>0</v>
          </cell>
          <cell r="K968" t="str">
            <v>Procket</v>
          </cell>
          <cell r="R968">
            <v>0</v>
          </cell>
        </row>
        <row r="969">
          <cell r="B969" t="str">
            <v>Quarry</v>
          </cell>
          <cell r="I969">
            <v>0</v>
          </cell>
          <cell r="K969" t="str">
            <v>Quarry</v>
          </cell>
          <cell r="R969">
            <v>0</v>
          </cell>
        </row>
        <row r="970">
          <cell r="B970" t="str">
            <v>Redback</v>
          </cell>
          <cell r="C970">
            <v>0</v>
          </cell>
          <cell r="D970">
            <v>0</v>
          </cell>
          <cell r="E970">
            <v>0</v>
          </cell>
          <cell r="F970">
            <v>0</v>
          </cell>
          <cell r="G970">
            <v>0</v>
          </cell>
          <cell r="H970">
            <v>0</v>
          </cell>
          <cell r="I970">
            <v>0</v>
          </cell>
          <cell r="K970" t="str">
            <v>Redback</v>
          </cell>
          <cell r="L970">
            <v>0</v>
          </cell>
          <cell r="M970">
            <v>0</v>
          </cell>
          <cell r="N970">
            <v>0</v>
          </cell>
          <cell r="O970">
            <v>0</v>
          </cell>
          <cell r="P970">
            <v>0</v>
          </cell>
          <cell r="Q970">
            <v>0</v>
          </cell>
          <cell r="R970">
            <v>0</v>
          </cell>
        </row>
        <row r="971">
          <cell r="B971" t="str">
            <v>Riverstone</v>
          </cell>
          <cell r="I971">
            <v>0</v>
          </cell>
          <cell r="K971" t="str">
            <v>Riverstone</v>
          </cell>
          <cell r="R971">
            <v>0</v>
          </cell>
        </row>
        <row r="972">
          <cell r="B972" t="str">
            <v>Tellabs</v>
          </cell>
          <cell r="C972">
            <v>0</v>
          </cell>
          <cell r="D972">
            <v>5</v>
          </cell>
          <cell r="E972">
            <v>0</v>
          </cell>
          <cell r="F972">
            <v>0</v>
          </cell>
          <cell r="G972">
            <v>0</v>
          </cell>
          <cell r="H972">
            <v>0</v>
          </cell>
          <cell r="I972">
            <v>5</v>
          </cell>
          <cell r="K972" t="str">
            <v>Tellabs</v>
          </cell>
          <cell r="L972">
            <v>0</v>
          </cell>
          <cell r="M972">
            <v>52</v>
          </cell>
          <cell r="N972">
            <v>0</v>
          </cell>
          <cell r="O972">
            <v>0</v>
          </cell>
          <cell r="P972">
            <v>0</v>
          </cell>
          <cell r="Q972">
            <v>0</v>
          </cell>
          <cell r="R972">
            <v>52</v>
          </cell>
        </row>
        <row r="973">
          <cell r="B973" t="str">
            <v>ZTE</v>
          </cell>
          <cell r="C973">
            <v>0</v>
          </cell>
          <cell r="D973">
            <v>4</v>
          </cell>
          <cell r="E973">
            <v>0</v>
          </cell>
          <cell r="F973">
            <v>0</v>
          </cell>
          <cell r="G973">
            <v>6</v>
          </cell>
          <cell r="H973">
            <v>0</v>
          </cell>
          <cell r="I973">
            <v>10</v>
          </cell>
          <cell r="K973" t="str">
            <v>ZTE</v>
          </cell>
          <cell r="L973">
            <v>0</v>
          </cell>
          <cell r="M973">
            <v>56</v>
          </cell>
          <cell r="N973">
            <v>0</v>
          </cell>
          <cell r="O973">
            <v>0</v>
          </cell>
          <cell r="P973">
            <v>3630</v>
          </cell>
          <cell r="Q973">
            <v>0</v>
          </cell>
          <cell r="R973">
            <v>3686</v>
          </cell>
        </row>
        <row r="974">
          <cell r="B974" t="str">
            <v>Other</v>
          </cell>
          <cell r="I974">
            <v>0</v>
          </cell>
          <cell r="K974" t="str">
            <v>Other</v>
          </cell>
          <cell r="R974">
            <v>0</v>
          </cell>
        </row>
        <row r="975">
          <cell r="B975" t="str">
            <v>Total</v>
          </cell>
          <cell r="C975">
            <v>169</v>
          </cell>
          <cell r="D975">
            <v>280</v>
          </cell>
          <cell r="E975">
            <v>89</v>
          </cell>
          <cell r="F975">
            <v>0</v>
          </cell>
          <cell r="G975">
            <v>150</v>
          </cell>
          <cell r="H975">
            <v>118</v>
          </cell>
          <cell r="I975">
            <v>806</v>
          </cell>
          <cell r="K975" t="str">
            <v>Total</v>
          </cell>
          <cell r="L975">
            <v>452</v>
          </cell>
          <cell r="M975">
            <v>4382</v>
          </cell>
          <cell r="N975">
            <v>1527</v>
          </cell>
          <cell r="O975">
            <v>0</v>
          </cell>
          <cell r="P975">
            <v>31127</v>
          </cell>
          <cell r="Q975">
            <v>656</v>
          </cell>
          <cell r="R975">
            <v>38144</v>
          </cell>
        </row>
        <row r="979">
          <cell r="B979" t="str">
            <v>Vendor</v>
          </cell>
          <cell r="C979" t="str">
            <v>Core IP/MPLS</v>
          </cell>
          <cell r="D979" t="str">
            <v xml:space="preserve">Edge IP/MPLS </v>
          </cell>
          <cell r="E979" t="str">
            <v>Subscriber Service Router</v>
          </cell>
          <cell r="F979" t="str">
            <v>BRAS</v>
          </cell>
          <cell r="G979" t="str">
            <v>IP/Ethernet</v>
          </cell>
          <cell r="H979" t="str">
            <v>ATM/MPLS</v>
          </cell>
          <cell r="I979" t="str">
            <v>Total IPS</v>
          </cell>
          <cell r="K979" t="str">
            <v>Vendor</v>
          </cell>
          <cell r="L979" t="str">
            <v>Core IP/MPLS</v>
          </cell>
          <cell r="M979" t="str">
            <v>Edge IP/MPLS</v>
          </cell>
          <cell r="N979" t="str">
            <v>Subscriber Service Router</v>
          </cell>
          <cell r="O979" t="str">
            <v>BRAS</v>
          </cell>
          <cell r="P979" t="str">
            <v>IP/Ethernet</v>
          </cell>
          <cell r="Q979" t="str">
            <v>ATM/MPLS</v>
          </cell>
          <cell r="R979" t="str">
            <v>Total IPS</v>
          </cell>
        </row>
        <row r="980">
          <cell r="B980" t="str">
            <v>Alaxala Networks</v>
          </cell>
          <cell r="C980">
            <v>0</v>
          </cell>
          <cell r="D980">
            <v>0</v>
          </cell>
          <cell r="E980">
            <v>0</v>
          </cell>
          <cell r="F980">
            <v>0</v>
          </cell>
          <cell r="G980">
            <v>0</v>
          </cell>
          <cell r="H980">
            <v>0</v>
          </cell>
          <cell r="I980">
            <v>0</v>
          </cell>
          <cell r="K980" t="str">
            <v>Alaxala Networks</v>
          </cell>
          <cell r="L980">
            <v>0</v>
          </cell>
          <cell r="M980">
            <v>0</v>
          </cell>
          <cell r="N980">
            <v>0</v>
          </cell>
          <cell r="O980">
            <v>0</v>
          </cell>
          <cell r="P980">
            <v>0</v>
          </cell>
          <cell r="Q980">
            <v>0</v>
          </cell>
          <cell r="R980">
            <v>0</v>
          </cell>
        </row>
        <row r="981">
          <cell r="B981" t="str">
            <v>Alcatel-Lucent</v>
          </cell>
          <cell r="C981">
            <v>0</v>
          </cell>
          <cell r="D981">
            <v>91</v>
          </cell>
          <cell r="E981">
            <v>0</v>
          </cell>
          <cell r="F981">
            <v>0</v>
          </cell>
          <cell r="G981">
            <v>0</v>
          </cell>
          <cell r="H981">
            <v>64</v>
          </cell>
          <cell r="I981">
            <v>155</v>
          </cell>
          <cell r="K981" t="str">
            <v>Alcatel-Lucent</v>
          </cell>
          <cell r="L981">
            <v>0</v>
          </cell>
          <cell r="M981">
            <v>726</v>
          </cell>
          <cell r="N981">
            <v>0</v>
          </cell>
          <cell r="O981">
            <v>0</v>
          </cell>
          <cell r="P981">
            <v>0</v>
          </cell>
          <cell r="Q981">
            <v>414</v>
          </cell>
          <cell r="R981">
            <v>1140</v>
          </cell>
        </row>
        <row r="982">
          <cell r="B982" t="str">
            <v>Atrica</v>
          </cell>
          <cell r="C982">
            <v>0</v>
          </cell>
          <cell r="D982">
            <v>0</v>
          </cell>
          <cell r="E982">
            <v>0</v>
          </cell>
          <cell r="F982">
            <v>0</v>
          </cell>
          <cell r="G982">
            <v>3</v>
          </cell>
          <cell r="H982">
            <v>0</v>
          </cell>
          <cell r="I982">
            <v>3</v>
          </cell>
          <cell r="K982" t="str">
            <v>Atrica</v>
          </cell>
          <cell r="L982">
            <v>0</v>
          </cell>
          <cell r="M982">
            <v>0</v>
          </cell>
          <cell r="N982">
            <v>0</v>
          </cell>
          <cell r="O982">
            <v>0</v>
          </cell>
          <cell r="P982">
            <v>21</v>
          </cell>
          <cell r="Q982">
            <v>0</v>
          </cell>
          <cell r="R982">
            <v>21</v>
          </cell>
        </row>
        <row r="983">
          <cell r="B983" t="str">
            <v>Avici</v>
          </cell>
          <cell r="C983">
            <v>1</v>
          </cell>
          <cell r="D983">
            <v>0</v>
          </cell>
          <cell r="E983">
            <v>0</v>
          </cell>
          <cell r="F983">
            <v>0</v>
          </cell>
          <cell r="G983">
            <v>0</v>
          </cell>
          <cell r="H983">
            <v>0</v>
          </cell>
          <cell r="I983">
            <v>1</v>
          </cell>
          <cell r="K983" t="str">
            <v>Avici</v>
          </cell>
          <cell r="L983">
            <v>2</v>
          </cell>
          <cell r="M983">
            <v>0</v>
          </cell>
          <cell r="N983">
            <v>0</v>
          </cell>
          <cell r="O983">
            <v>0</v>
          </cell>
          <cell r="P983">
            <v>0</v>
          </cell>
          <cell r="Q983">
            <v>0</v>
          </cell>
          <cell r="R983">
            <v>2</v>
          </cell>
        </row>
        <row r="984">
          <cell r="B984" t="str">
            <v>Brocade</v>
          </cell>
          <cell r="C984">
            <v>2</v>
          </cell>
          <cell r="D984">
            <v>0</v>
          </cell>
          <cell r="E984">
            <v>0</v>
          </cell>
          <cell r="F984">
            <v>0</v>
          </cell>
          <cell r="G984">
            <v>4</v>
          </cell>
          <cell r="H984">
            <v>0</v>
          </cell>
          <cell r="I984">
            <v>6</v>
          </cell>
          <cell r="K984" t="str">
            <v>Brocade</v>
          </cell>
          <cell r="L984">
            <v>33</v>
          </cell>
          <cell r="M984">
            <v>0</v>
          </cell>
          <cell r="N984">
            <v>0</v>
          </cell>
          <cell r="O984">
            <v>0</v>
          </cell>
          <cell r="P984">
            <v>66</v>
          </cell>
          <cell r="Q984">
            <v>0</v>
          </cell>
          <cell r="R984">
            <v>99</v>
          </cell>
        </row>
        <row r="985">
          <cell r="B985" t="str">
            <v>Caspian</v>
          </cell>
          <cell r="I985">
            <v>0</v>
          </cell>
          <cell r="K985" t="str">
            <v>Caspian</v>
          </cell>
          <cell r="R985">
            <v>0</v>
          </cell>
        </row>
        <row r="986">
          <cell r="B986" t="str">
            <v>Chiaro</v>
          </cell>
          <cell r="I986">
            <v>0</v>
          </cell>
          <cell r="K986" t="str">
            <v>Chiaro</v>
          </cell>
          <cell r="R986">
            <v>0</v>
          </cell>
        </row>
        <row r="987">
          <cell r="B987" t="str">
            <v>Ciena</v>
          </cell>
          <cell r="C987">
            <v>0</v>
          </cell>
          <cell r="D987">
            <v>0</v>
          </cell>
          <cell r="F987">
            <v>0</v>
          </cell>
          <cell r="G987">
            <v>0</v>
          </cell>
          <cell r="H987">
            <v>0</v>
          </cell>
          <cell r="I987">
            <v>0</v>
          </cell>
          <cell r="K987" t="str">
            <v>Ciena</v>
          </cell>
          <cell r="L987">
            <v>0</v>
          </cell>
          <cell r="M987">
            <v>0</v>
          </cell>
          <cell r="N987">
            <v>0</v>
          </cell>
          <cell r="O987">
            <v>0</v>
          </cell>
          <cell r="P987">
            <v>0</v>
          </cell>
          <cell r="Q987">
            <v>0</v>
          </cell>
          <cell r="R987">
            <v>0</v>
          </cell>
        </row>
        <row r="988">
          <cell r="B988" t="str">
            <v>Cisco</v>
          </cell>
          <cell r="C988">
            <v>105</v>
          </cell>
          <cell r="D988">
            <v>158</v>
          </cell>
          <cell r="E988">
            <v>30</v>
          </cell>
          <cell r="F988">
            <v>0</v>
          </cell>
          <cell r="G988">
            <v>93</v>
          </cell>
          <cell r="H988">
            <v>6</v>
          </cell>
          <cell r="I988">
            <v>392</v>
          </cell>
          <cell r="K988" t="str">
            <v>Cisco</v>
          </cell>
          <cell r="L988">
            <v>273</v>
          </cell>
          <cell r="M988">
            <v>3137</v>
          </cell>
          <cell r="N988">
            <v>990</v>
          </cell>
          <cell r="O988">
            <v>0</v>
          </cell>
          <cell r="P988">
            <v>3255</v>
          </cell>
          <cell r="Q988">
            <v>27</v>
          </cell>
          <cell r="R988">
            <v>7682</v>
          </cell>
        </row>
        <row r="989">
          <cell r="B989" t="str">
            <v>Cosine</v>
          </cell>
          <cell r="I989">
            <v>0</v>
          </cell>
          <cell r="K989" t="str">
            <v>Cosine</v>
          </cell>
          <cell r="R989">
            <v>0</v>
          </cell>
        </row>
        <row r="990">
          <cell r="B990" t="str">
            <v>ECI Telecom</v>
          </cell>
          <cell r="I990">
            <v>0</v>
          </cell>
          <cell r="K990" t="str">
            <v>ECI Telecom</v>
          </cell>
          <cell r="R990">
            <v>0</v>
          </cell>
        </row>
        <row r="991">
          <cell r="B991" t="str">
            <v>Equipe</v>
          </cell>
          <cell r="I991">
            <v>0</v>
          </cell>
          <cell r="K991" t="str">
            <v>Equipe</v>
          </cell>
          <cell r="R991">
            <v>0</v>
          </cell>
        </row>
        <row r="992">
          <cell r="B992" t="str">
            <v>Ericsson</v>
          </cell>
          <cell r="C992">
            <v>0</v>
          </cell>
          <cell r="D992">
            <v>0</v>
          </cell>
          <cell r="E992">
            <v>33</v>
          </cell>
          <cell r="F992">
            <v>0</v>
          </cell>
          <cell r="G992">
            <v>0</v>
          </cell>
          <cell r="H992">
            <v>6</v>
          </cell>
          <cell r="I992">
            <v>39</v>
          </cell>
          <cell r="K992" t="str">
            <v>Ericsson</v>
          </cell>
          <cell r="L992">
            <v>0</v>
          </cell>
          <cell r="M992">
            <v>0</v>
          </cell>
          <cell r="N992">
            <v>359</v>
          </cell>
          <cell r="O992">
            <v>0</v>
          </cell>
          <cell r="P992">
            <v>0</v>
          </cell>
          <cell r="Q992">
            <v>29</v>
          </cell>
          <cell r="R992">
            <v>388</v>
          </cell>
        </row>
        <row r="993">
          <cell r="B993" t="str">
            <v>Extreme</v>
          </cell>
          <cell r="C993">
            <v>0</v>
          </cell>
          <cell r="D993">
            <v>0</v>
          </cell>
          <cell r="E993">
            <v>0</v>
          </cell>
          <cell r="F993">
            <v>0</v>
          </cell>
          <cell r="G993">
            <v>6</v>
          </cell>
          <cell r="H993">
            <v>0</v>
          </cell>
          <cell r="I993">
            <v>6</v>
          </cell>
          <cell r="K993" t="str">
            <v>Extreme</v>
          </cell>
          <cell r="L993">
            <v>0</v>
          </cell>
          <cell r="M993">
            <v>0</v>
          </cell>
          <cell r="N993">
            <v>0</v>
          </cell>
          <cell r="O993">
            <v>0</v>
          </cell>
          <cell r="P993">
            <v>240</v>
          </cell>
          <cell r="Q993">
            <v>0</v>
          </cell>
          <cell r="R993">
            <v>240</v>
          </cell>
        </row>
        <row r="994">
          <cell r="B994" t="str">
            <v>Force10</v>
          </cell>
          <cell r="C994">
            <v>0</v>
          </cell>
          <cell r="D994">
            <v>0</v>
          </cell>
          <cell r="E994">
            <v>0</v>
          </cell>
          <cell r="F994">
            <v>0</v>
          </cell>
          <cell r="G994">
            <v>1</v>
          </cell>
          <cell r="H994">
            <v>0</v>
          </cell>
          <cell r="I994">
            <v>1</v>
          </cell>
          <cell r="K994" t="str">
            <v>Force10</v>
          </cell>
          <cell r="L994">
            <v>0</v>
          </cell>
          <cell r="M994">
            <v>0</v>
          </cell>
          <cell r="N994">
            <v>0</v>
          </cell>
          <cell r="O994">
            <v>0</v>
          </cell>
          <cell r="P994">
            <v>4</v>
          </cell>
          <cell r="Q994">
            <v>0</v>
          </cell>
          <cell r="R994">
            <v>4</v>
          </cell>
        </row>
        <row r="995">
          <cell r="B995" t="str">
            <v>Fujitsu</v>
          </cell>
          <cell r="C995">
            <v>0</v>
          </cell>
          <cell r="D995">
            <v>0</v>
          </cell>
          <cell r="E995">
            <v>0</v>
          </cell>
          <cell r="F995">
            <v>0</v>
          </cell>
          <cell r="G995">
            <v>0</v>
          </cell>
          <cell r="H995">
            <v>0</v>
          </cell>
          <cell r="I995">
            <v>0</v>
          </cell>
          <cell r="K995" t="str">
            <v>Fujitsu</v>
          </cell>
          <cell r="L995">
            <v>0</v>
          </cell>
          <cell r="M995">
            <v>0</v>
          </cell>
          <cell r="N995">
            <v>0</v>
          </cell>
          <cell r="O995">
            <v>0</v>
          </cell>
          <cell r="P995">
            <v>0</v>
          </cell>
          <cell r="Q995">
            <v>0</v>
          </cell>
          <cell r="R995">
            <v>0</v>
          </cell>
        </row>
        <row r="996">
          <cell r="B996" t="str">
            <v>Hammerhead Systems</v>
          </cell>
          <cell r="I996">
            <v>0</v>
          </cell>
          <cell r="K996" t="str">
            <v>Hammerhead Systems</v>
          </cell>
          <cell r="R996">
            <v>0</v>
          </cell>
        </row>
        <row r="997">
          <cell r="B997" t="str">
            <v>Hitachi</v>
          </cell>
          <cell r="I997">
            <v>0</v>
          </cell>
          <cell r="K997" t="str">
            <v>Hitachi</v>
          </cell>
          <cell r="R997">
            <v>0</v>
          </cell>
        </row>
        <row r="998">
          <cell r="B998" t="str">
            <v>Hitachi Cable</v>
          </cell>
          <cell r="C998">
            <v>0</v>
          </cell>
          <cell r="D998">
            <v>0</v>
          </cell>
          <cell r="E998">
            <v>0</v>
          </cell>
          <cell r="F998">
            <v>0</v>
          </cell>
          <cell r="G998">
            <v>0</v>
          </cell>
          <cell r="H998">
            <v>0</v>
          </cell>
          <cell r="I998">
            <v>0</v>
          </cell>
          <cell r="K998" t="str">
            <v>Hitachi Cable</v>
          </cell>
          <cell r="L998">
            <v>0</v>
          </cell>
          <cell r="M998">
            <v>0</v>
          </cell>
          <cell r="N998">
            <v>0</v>
          </cell>
          <cell r="O998">
            <v>0</v>
          </cell>
          <cell r="P998">
            <v>0</v>
          </cell>
          <cell r="Q998">
            <v>0</v>
          </cell>
          <cell r="R998">
            <v>0</v>
          </cell>
        </row>
        <row r="999">
          <cell r="B999" t="str">
            <v>Huawei</v>
          </cell>
          <cell r="C999">
            <v>14</v>
          </cell>
          <cell r="D999">
            <v>28</v>
          </cell>
          <cell r="E999">
            <v>7</v>
          </cell>
          <cell r="F999">
            <v>0</v>
          </cell>
          <cell r="G999">
            <v>36</v>
          </cell>
          <cell r="H999">
            <v>0</v>
          </cell>
          <cell r="I999">
            <v>85</v>
          </cell>
          <cell r="K999" t="str">
            <v>Huawei</v>
          </cell>
          <cell r="L999">
            <v>70</v>
          </cell>
          <cell r="M999">
            <v>458</v>
          </cell>
          <cell r="N999">
            <v>85</v>
          </cell>
          <cell r="O999">
            <v>0</v>
          </cell>
          <cell r="P999">
            <v>23886</v>
          </cell>
          <cell r="Q999">
            <v>0</v>
          </cell>
          <cell r="R999">
            <v>24499</v>
          </cell>
        </row>
        <row r="1000">
          <cell r="B1000" t="str">
            <v>Hyperchip</v>
          </cell>
          <cell r="I1000">
            <v>0</v>
          </cell>
          <cell r="K1000" t="str">
            <v>Hyperchip</v>
          </cell>
          <cell r="R1000">
            <v>0</v>
          </cell>
        </row>
        <row r="1001">
          <cell r="B1001" t="str">
            <v>Juniper</v>
          </cell>
          <cell r="C1001">
            <v>56</v>
          </cell>
          <cell r="D1001">
            <v>32</v>
          </cell>
          <cell r="E1001">
            <v>22</v>
          </cell>
          <cell r="F1001">
            <v>0</v>
          </cell>
          <cell r="G1001">
            <v>0</v>
          </cell>
          <cell r="H1001">
            <v>0</v>
          </cell>
          <cell r="I1001">
            <v>110</v>
          </cell>
          <cell r="K1001" t="str">
            <v>Juniper</v>
          </cell>
          <cell r="L1001">
            <v>93</v>
          </cell>
          <cell r="M1001">
            <v>335</v>
          </cell>
          <cell r="N1001">
            <v>236</v>
          </cell>
          <cell r="O1001">
            <v>0</v>
          </cell>
          <cell r="P1001">
            <v>0</v>
          </cell>
          <cell r="Q1001">
            <v>0</v>
          </cell>
          <cell r="R1001">
            <v>664</v>
          </cell>
        </row>
        <row r="1002">
          <cell r="B1002" t="str">
            <v>Laurel Networks</v>
          </cell>
          <cell r="I1002">
            <v>0</v>
          </cell>
          <cell r="K1002" t="str">
            <v>Laurel Networks</v>
          </cell>
          <cell r="R1002">
            <v>0</v>
          </cell>
        </row>
        <row r="1003">
          <cell r="B1003" t="str">
            <v>Lucent</v>
          </cell>
          <cell r="I1003">
            <v>0</v>
          </cell>
          <cell r="K1003" t="str">
            <v>Lucent</v>
          </cell>
          <cell r="R1003">
            <v>0</v>
          </cell>
        </row>
        <row r="1004">
          <cell r="B1004" t="str">
            <v>NEC</v>
          </cell>
          <cell r="C1004">
            <v>0</v>
          </cell>
          <cell r="D1004">
            <v>0</v>
          </cell>
          <cell r="E1004">
            <v>0</v>
          </cell>
          <cell r="F1004">
            <v>0</v>
          </cell>
          <cell r="G1004">
            <v>0</v>
          </cell>
          <cell r="H1004">
            <v>0</v>
          </cell>
          <cell r="I1004">
            <v>0</v>
          </cell>
          <cell r="K1004" t="str">
            <v>NEC</v>
          </cell>
          <cell r="L1004">
            <v>0</v>
          </cell>
          <cell r="M1004">
            <v>0</v>
          </cell>
          <cell r="N1004">
            <v>0</v>
          </cell>
          <cell r="O1004">
            <v>0</v>
          </cell>
          <cell r="P1004">
            <v>0</v>
          </cell>
          <cell r="Q1004">
            <v>0</v>
          </cell>
          <cell r="R1004">
            <v>0</v>
          </cell>
        </row>
        <row r="1005">
          <cell r="B1005" t="str">
            <v>Nokia Siemens Networks</v>
          </cell>
          <cell r="C1005">
            <v>0</v>
          </cell>
          <cell r="D1005">
            <v>0</v>
          </cell>
          <cell r="E1005">
            <v>0</v>
          </cell>
          <cell r="F1005">
            <v>0</v>
          </cell>
          <cell r="G1005">
            <v>13</v>
          </cell>
          <cell r="H1005">
            <v>0</v>
          </cell>
          <cell r="I1005">
            <v>13</v>
          </cell>
          <cell r="K1005" t="str">
            <v>Nokia Siemens Networks</v>
          </cell>
          <cell r="L1005">
            <v>0</v>
          </cell>
          <cell r="M1005">
            <v>0</v>
          </cell>
          <cell r="N1005">
            <v>0</v>
          </cell>
          <cell r="O1005">
            <v>0</v>
          </cell>
          <cell r="P1005">
            <v>750</v>
          </cell>
          <cell r="Q1005">
            <v>0</v>
          </cell>
          <cell r="R1005">
            <v>750</v>
          </cell>
        </row>
        <row r="1006">
          <cell r="B1006" t="str">
            <v>Nortel</v>
          </cell>
          <cell r="C1006">
            <v>0</v>
          </cell>
          <cell r="D1006">
            <v>0</v>
          </cell>
          <cell r="E1006">
            <v>0</v>
          </cell>
          <cell r="F1006">
            <v>0</v>
          </cell>
          <cell r="G1006">
            <v>4</v>
          </cell>
          <cell r="H1006">
            <v>31</v>
          </cell>
          <cell r="I1006">
            <v>35</v>
          </cell>
          <cell r="K1006" t="str">
            <v>Nortel</v>
          </cell>
          <cell r="L1006">
            <v>0</v>
          </cell>
          <cell r="M1006">
            <v>0</v>
          </cell>
          <cell r="N1006">
            <v>0</v>
          </cell>
          <cell r="O1006">
            <v>0</v>
          </cell>
          <cell r="P1006">
            <v>153</v>
          </cell>
          <cell r="Q1006">
            <v>149</v>
          </cell>
          <cell r="R1006">
            <v>302</v>
          </cell>
        </row>
        <row r="1007">
          <cell r="B1007" t="str">
            <v>Procket</v>
          </cell>
          <cell r="I1007">
            <v>0</v>
          </cell>
          <cell r="K1007" t="str">
            <v>Procket</v>
          </cell>
          <cell r="R1007">
            <v>0</v>
          </cell>
        </row>
        <row r="1008">
          <cell r="B1008" t="str">
            <v>Quarry</v>
          </cell>
          <cell r="I1008">
            <v>0</v>
          </cell>
          <cell r="K1008" t="str">
            <v>Quarry</v>
          </cell>
          <cell r="R1008">
            <v>0</v>
          </cell>
        </row>
        <row r="1009">
          <cell r="B1009" t="str">
            <v>Redback</v>
          </cell>
          <cell r="C1009">
            <v>0</v>
          </cell>
          <cell r="D1009">
            <v>0</v>
          </cell>
          <cell r="E1009">
            <v>0</v>
          </cell>
          <cell r="F1009">
            <v>0</v>
          </cell>
          <cell r="G1009">
            <v>0</v>
          </cell>
          <cell r="H1009">
            <v>0</v>
          </cell>
          <cell r="I1009">
            <v>0</v>
          </cell>
          <cell r="K1009" t="str">
            <v>Redback</v>
          </cell>
          <cell r="L1009">
            <v>0</v>
          </cell>
          <cell r="M1009">
            <v>0</v>
          </cell>
          <cell r="N1009">
            <v>0</v>
          </cell>
          <cell r="O1009">
            <v>0</v>
          </cell>
          <cell r="P1009">
            <v>0</v>
          </cell>
          <cell r="Q1009">
            <v>0</v>
          </cell>
          <cell r="R1009">
            <v>0</v>
          </cell>
        </row>
        <row r="1010">
          <cell r="B1010" t="str">
            <v>Riverstone</v>
          </cell>
          <cell r="I1010">
            <v>0</v>
          </cell>
          <cell r="K1010" t="str">
            <v>Riverstone</v>
          </cell>
          <cell r="R1010">
            <v>0</v>
          </cell>
        </row>
        <row r="1011">
          <cell r="B1011" t="str">
            <v>Tellabs</v>
          </cell>
          <cell r="C1011">
            <v>0</v>
          </cell>
          <cell r="D1011">
            <v>6</v>
          </cell>
          <cell r="E1011">
            <v>0</v>
          </cell>
          <cell r="F1011">
            <v>0</v>
          </cell>
          <cell r="G1011">
            <v>0</v>
          </cell>
          <cell r="H1011">
            <v>0</v>
          </cell>
          <cell r="I1011">
            <v>6</v>
          </cell>
          <cell r="K1011" t="str">
            <v>Tellabs</v>
          </cell>
          <cell r="L1011">
            <v>0</v>
          </cell>
          <cell r="M1011">
            <v>62</v>
          </cell>
          <cell r="N1011">
            <v>0</v>
          </cell>
          <cell r="O1011">
            <v>0</v>
          </cell>
          <cell r="P1011">
            <v>0</v>
          </cell>
          <cell r="Q1011">
            <v>0</v>
          </cell>
          <cell r="R1011">
            <v>62</v>
          </cell>
        </row>
        <row r="1012">
          <cell r="B1012" t="str">
            <v>ZTE</v>
          </cell>
          <cell r="C1012">
            <v>0</v>
          </cell>
          <cell r="D1012">
            <v>5</v>
          </cell>
          <cell r="E1012">
            <v>0</v>
          </cell>
          <cell r="F1012">
            <v>0</v>
          </cell>
          <cell r="G1012">
            <v>8</v>
          </cell>
          <cell r="H1012">
            <v>0</v>
          </cell>
          <cell r="I1012">
            <v>13</v>
          </cell>
          <cell r="K1012" t="str">
            <v>ZTE</v>
          </cell>
          <cell r="L1012">
            <v>0</v>
          </cell>
          <cell r="M1012">
            <v>70</v>
          </cell>
          <cell r="N1012">
            <v>0</v>
          </cell>
          <cell r="O1012">
            <v>0</v>
          </cell>
          <cell r="P1012">
            <v>4840</v>
          </cell>
          <cell r="Q1012">
            <v>0</v>
          </cell>
          <cell r="R1012">
            <v>4910</v>
          </cell>
        </row>
        <row r="1013">
          <cell r="B1013" t="str">
            <v>Other</v>
          </cell>
          <cell r="I1013">
            <v>0</v>
          </cell>
          <cell r="K1013" t="str">
            <v>Other</v>
          </cell>
          <cell r="R1013">
            <v>0</v>
          </cell>
        </row>
        <row r="1014">
          <cell r="B1014" t="str">
            <v>Total</v>
          </cell>
          <cell r="C1014">
            <v>178</v>
          </cell>
          <cell r="D1014">
            <v>320</v>
          </cell>
          <cell r="E1014">
            <v>92</v>
          </cell>
          <cell r="F1014">
            <v>0</v>
          </cell>
          <cell r="G1014">
            <v>168</v>
          </cell>
          <cell r="H1014">
            <v>107</v>
          </cell>
          <cell r="I1014">
            <v>865</v>
          </cell>
          <cell r="K1014" t="str">
            <v>Total</v>
          </cell>
          <cell r="L1014">
            <v>471</v>
          </cell>
          <cell r="M1014">
            <v>4788</v>
          </cell>
          <cell r="N1014">
            <v>1670</v>
          </cell>
          <cell r="O1014">
            <v>0</v>
          </cell>
          <cell r="P1014">
            <v>33215</v>
          </cell>
          <cell r="Q1014">
            <v>619</v>
          </cell>
          <cell r="R1014">
            <v>40763</v>
          </cell>
        </row>
        <row r="1018">
          <cell r="B1018" t="str">
            <v>Vendor</v>
          </cell>
          <cell r="C1018" t="str">
            <v>Core IP/MPLS</v>
          </cell>
          <cell r="D1018" t="str">
            <v xml:space="preserve">Edge IP/MPLS </v>
          </cell>
          <cell r="E1018" t="str">
            <v>Subscriber Service Router</v>
          </cell>
          <cell r="F1018" t="str">
            <v>BRAS</v>
          </cell>
          <cell r="G1018" t="str">
            <v>IP/Ethernet</v>
          </cell>
          <cell r="H1018" t="str">
            <v>ATM/MPLS</v>
          </cell>
          <cell r="I1018" t="str">
            <v>Total IPS</v>
          </cell>
          <cell r="K1018" t="str">
            <v>Vendor</v>
          </cell>
          <cell r="L1018" t="str">
            <v>Core IP/MPLS</v>
          </cell>
          <cell r="M1018" t="str">
            <v>Edge IP/MPLS</v>
          </cell>
          <cell r="N1018" t="str">
            <v>Subscriber Service Router</v>
          </cell>
          <cell r="O1018" t="str">
            <v>BRAS</v>
          </cell>
          <cell r="P1018" t="str">
            <v>IP/Ethernet</v>
          </cell>
          <cell r="Q1018" t="str">
            <v>ATM/MPLS</v>
          </cell>
          <cell r="R1018" t="str">
            <v>Total IPS</v>
          </cell>
        </row>
        <row r="1019">
          <cell r="B1019" t="str">
            <v>Alaxala Networks</v>
          </cell>
          <cell r="C1019">
            <v>0</v>
          </cell>
          <cell r="D1019">
            <v>0</v>
          </cell>
          <cell r="E1019">
            <v>0</v>
          </cell>
          <cell r="F1019">
            <v>0</v>
          </cell>
          <cell r="G1019">
            <v>0</v>
          </cell>
          <cell r="H1019">
            <v>0</v>
          </cell>
          <cell r="I1019">
            <v>0</v>
          </cell>
          <cell r="K1019" t="str">
            <v>Alaxala Networks</v>
          </cell>
          <cell r="L1019">
            <v>0</v>
          </cell>
          <cell r="M1019">
            <v>0</v>
          </cell>
          <cell r="N1019">
            <v>0</v>
          </cell>
          <cell r="O1019">
            <v>0</v>
          </cell>
          <cell r="P1019">
            <v>0</v>
          </cell>
          <cell r="Q1019">
            <v>0</v>
          </cell>
          <cell r="R1019">
            <v>0</v>
          </cell>
        </row>
        <row r="1020">
          <cell r="B1020" t="str">
            <v>Alcatel-Lucent</v>
          </cell>
          <cell r="C1020">
            <v>0</v>
          </cell>
          <cell r="D1020">
            <v>126</v>
          </cell>
          <cell r="E1020">
            <v>0</v>
          </cell>
          <cell r="F1020">
            <v>0</v>
          </cell>
          <cell r="G1020">
            <v>0</v>
          </cell>
          <cell r="H1020">
            <v>58</v>
          </cell>
          <cell r="I1020">
            <v>184</v>
          </cell>
          <cell r="K1020" t="str">
            <v>Alcatel-Lucent</v>
          </cell>
          <cell r="L1020">
            <v>0</v>
          </cell>
          <cell r="M1020">
            <v>1009</v>
          </cell>
          <cell r="N1020">
            <v>0</v>
          </cell>
          <cell r="O1020">
            <v>0</v>
          </cell>
          <cell r="P1020">
            <v>0</v>
          </cell>
          <cell r="Q1020">
            <v>375</v>
          </cell>
          <cell r="R1020">
            <v>1384</v>
          </cell>
        </row>
        <row r="1021">
          <cell r="B1021" t="str">
            <v>Atrica</v>
          </cell>
          <cell r="C1021">
            <v>0</v>
          </cell>
          <cell r="D1021">
            <v>0</v>
          </cell>
          <cell r="E1021">
            <v>0</v>
          </cell>
          <cell r="F1021">
            <v>0</v>
          </cell>
          <cell r="G1021">
            <v>3</v>
          </cell>
          <cell r="H1021">
            <v>0</v>
          </cell>
          <cell r="I1021">
            <v>3</v>
          </cell>
          <cell r="K1021" t="str">
            <v>Atrica</v>
          </cell>
          <cell r="L1021">
            <v>0</v>
          </cell>
          <cell r="M1021">
            <v>0</v>
          </cell>
          <cell r="N1021">
            <v>0</v>
          </cell>
          <cell r="O1021">
            <v>0</v>
          </cell>
          <cell r="P1021">
            <v>21</v>
          </cell>
          <cell r="Q1021">
            <v>0</v>
          </cell>
          <cell r="R1021">
            <v>21</v>
          </cell>
        </row>
        <row r="1022">
          <cell r="B1022" t="str">
            <v>Avici</v>
          </cell>
          <cell r="C1022">
            <v>1</v>
          </cell>
          <cell r="D1022">
            <v>0</v>
          </cell>
          <cell r="E1022">
            <v>0</v>
          </cell>
          <cell r="F1022">
            <v>0</v>
          </cell>
          <cell r="G1022">
            <v>0</v>
          </cell>
          <cell r="H1022">
            <v>0</v>
          </cell>
          <cell r="I1022">
            <v>1</v>
          </cell>
          <cell r="K1022" t="str">
            <v>Avici</v>
          </cell>
          <cell r="L1022">
            <v>2</v>
          </cell>
          <cell r="M1022">
            <v>0</v>
          </cell>
          <cell r="N1022">
            <v>0</v>
          </cell>
          <cell r="O1022">
            <v>0</v>
          </cell>
          <cell r="P1022">
            <v>0</v>
          </cell>
          <cell r="Q1022">
            <v>0</v>
          </cell>
          <cell r="R1022">
            <v>2</v>
          </cell>
        </row>
        <row r="1023">
          <cell r="B1023" t="str">
            <v>Brocade</v>
          </cell>
          <cell r="C1023">
            <v>3</v>
          </cell>
          <cell r="D1023">
            <v>0</v>
          </cell>
          <cell r="E1023">
            <v>0</v>
          </cell>
          <cell r="F1023">
            <v>0</v>
          </cell>
          <cell r="G1023">
            <v>4</v>
          </cell>
          <cell r="H1023">
            <v>0</v>
          </cell>
          <cell r="I1023">
            <v>7</v>
          </cell>
          <cell r="K1023" t="str">
            <v>Brocade</v>
          </cell>
          <cell r="L1023">
            <v>50</v>
          </cell>
          <cell r="M1023">
            <v>0</v>
          </cell>
          <cell r="N1023">
            <v>0</v>
          </cell>
          <cell r="O1023">
            <v>0</v>
          </cell>
          <cell r="P1023">
            <v>66</v>
          </cell>
          <cell r="Q1023">
            <v>0</v>
          </cell>
          <cell r="R1023">
            <v>116</v>
          </cell>
        </row>
        <row r="1024">
          <cell r="B1024" t="str">
            <v>Caspian</v>
          </cell>
          <cell r="I1024">
            <v>0</v>
          </cell>
          <cell r="K1024" t="str">
            <v>Caspian</v>
          </cell>
          <cell r="R1024">
            <v>0</v>
          </cell>
        </row>
        <row r="1025">
          <cell r="B1025" t="str">
            <v>Chiaro</v>
          </cell>
          <cell r="I1025">
            <v>0</v>
          </cell>
          <cell r="K1025" t="str">
            <v>Chiaro</v>
          </cell>
          <cell r="R1025">
            <v>0</v>
          </cell>
        </row>
        <row r="1026">
          <cell r="B1026" t="str">
            <v>Ciena</v>
          </cell>
          <cell r="C1026">
            <v>0</v>
          </cell>
          <cell r="D1026">
            <v>0</v>
          </cell>
          <cell r="E1026">
            <v>0</v>
          </cell>
          <cell r="F1026">
            <v>0</v>
          </cell>
          <cell r="G1026">
            <v>0</v>
          </cell>
          <cell r="H1026">
            <v>0</v>
          </cell>
          <cell r="I1026">
            <v>0</v>
          </cell>
          <cell r="K1026" t="str">
            <v>Ciena</v>
          </cell>
          <cell r="L1026">
            <v>0</v>
          </cell>
          <cell r="M1026">
            <v>0</v>
          </cell>
          <cell r="N1026">
            <v>0</v>
          </cell>
          <cell r="O1026">
            <v>0</v>
          </cell>
          <cell r="P1026">
            <v>0</v>
          </cell>
          <cell r="Q1026">
            <v>0</v>
          </cell>
          <cell r="R1026">
            <v>0</v>
          </cell>
        </row>
        <row r="1027">
          <cell r="B1027" t="str">
            <v>Cisco</v>
          </cell>
          <cell r="C1027">
            <v>138</v>
          </cell>
          <cell r="D1027">
            <v>203</v>
          </cell>
          <cell r="E1027">
            <v>31</v>
          </cell>
          <cell r="F1027">
            <v>0</v>
          </cell>
          <cell r="G1027">
            <v>111</v>
          </cell>
          <cell r="H1027">
            <v>5</v>
          </cell>
          <cell r="I1027">
            <v>488</v>
          </cell>
          <cell r="K1027" t="str">
            <v>Cisco</v>
          </cell>
          <cell r="L1027">
            <v>359</v>
          </cell>
          <cell r="M1027">
            <v>4026</v>
          </cell>
          <cell r="N1027">
            <v>104</v>
          </cell>
          <cell r="O1027">
            <v>0</v>
          </cell>
          <cell r="P1027">
            <v>3875</v>
          </cell>
          <cell r="Q1027">
            <v>22</v>
          </cell>
          <cell r="R1027">
            <v>8386</v>
          </cell>
        </row>
        <row r="1028">
          <cell r="B1028" t="str">
            <v>Cosine</v>
          </cell>
          <cell r="I1028">
            <v>0</v>
          </cell>
          <cell r="K1028" t="str">
            <v>Cosine</v>
          </cell>
          <cell r="R1028">
            <v>0</v>
          </cell>
        </row>
        <row r="1029">
          <cell r="B1029" t="str">
            <v>ECI Telecom</v>
          </cell>
          <cell r="I1029">
            <v>0</v>
          </cell>
          <cell r="K1029" t="str">
            <v>ECI Telecom</v>
          </cell>
          <cell r="R1029">
            <v>0</v>
          </cell>
        </row>
        <row r="1030">
          <cell r="B1030" t="str">
            <v>Equipe</v>
          </cell>
          <cell r="I1030">
            <v>0</v>
          </cell>
          <cell r="K1030" t="str">
            <v>Equipe</v>
          </cell>
          <cell r="R1030">
            <v>0</v>
          </cell>
        </row>
        <row r="1031">
          <cell r="B1031" t="str">
            <v>Ericsson</v>
          </cell>
          <cell r="C1031">
            <v>0</v>
          </cell>
          <cell r="D1031">
            <v>0</v>
          </cell>
          <cell r="E1031">
            <v>28</v>
          </cell>
          <cell r="F1031">
            <v>0</v>
          </cell>
          <cell r="G1031">
            <v>0</v>
          </cell>
          <cell r="H1031">
            <v>6</v>
          </cell>
          <cell r="I1031">
            <v>34</v>
          </cell>
          <cell r="K1031" t="str">
            <v>Ericsson</v>
          </cell>
          <cell r="L1031">
            <v>0</v>
          </cell>
          <cell r="M1031">
            <v>0</v>
          </cell>
          <cell r="N1031">
            <v>305</v>
          </cell>
          <cell r="O1031">
            <v>0</v>
          </cell>
          <cell r="P1031">
            <v>0</v>
          </cell>
          <cell r="Q1031">
            <v>29</v>
          </cell>
          <cell r="R1031">
            <v>334</v>
          </cell>
        </row>
        <row r="1032">
          <cell r="B1032" t="str">
            <v>Extreme</v>
          </cell>
          <cell r="C1032">
            <v>0</v>
          </cell>
          <cell r="D1032">
            <v>0</v>
          </cell>
          <cell r="E1032">
            <v>0</v>
          </cell>
          <cell r="F1032">
            <v>0</v>
          </cell>
          <cell r="G1032">
            <v>6</v>
          </cell>
          <cell r="H1032">
            <v>0</v>
          </cell>
          <cell r="I1032">
            <v>6</v>
          </cell>
          <cell r="K1032" t="str">
            <v>Extreme</v>
          </cell>
          <cell r="L1032">
            <v>0</v>
          </cell>
          <cell r="M1032">
            <v>0</v>
          </cell>
          <cell r="N1032">
            <v>0</v>
          </cell>
          <cell r="O1032">
            <v>0</v>
          </cell>
          <cell r="P1032">
            <v>224</v>
          </cell>
          <cell r="Q1032">
            <v>0</v>
          </cell>
          <cell r="R1032">
            <v>224</v>
          </cell>
        </row>
        <row r="1033">
          <cell r="B1033" t="str">
            <v>Force10</v>
          </cell>
          <cell r="C1033">
            <v>0</v>
          </cell>
          <cell r="D1033">
            <v>0</v>
          </cell>
          <cell r="E1033">
            <v>0</v>
          </cell>
          <cell r="F1033">
            <v>0</v>
          </cell>
          <cell r="G1033">
            <v>0</v>
          </cell>
          <cell r="H1033">
            <v>0</v>
          </cell>
          <cell r="I1033">
            <v>0</v>
          </cell>
          <cell r="K1033" t="str">
            <v>Force10</v>
          </cell>
          <cell r="L1033">
            <v>0</v>
          </cell>
          <cell r="M1033">
            <v>0</v>
          </cell>
          <cell r="N1033">
            <v>0</v>
          </cell>
          <cell r="O1033">
            <v>0</v>
          </cell>
          <cell r="P1033">
            <v>0</v>
          </cell>
          <cell r="Q1033">
            <v>0</v>
          </cell>
          <cell r="R1033">
            <v>0</v>
          </cell>
        </row>
        <row r="1034">
          <cell r="B1034" t="str">
            <v>Fujitsu</v>
          </cell>
          <cell r="C1034">
            <v>0</v>
          </cell>
          <cell r="D1034">
            <v>0</v>
          </cell>
          <cell r="E1034">
            <v>0</v>
          </cell>
          <cell r="F1034">
            <v>0</v>
          </cell>
          <cell r="G1034">
            <v>0</v>
          </cell>
          <cell r="H1034">
            <v>0</v>
          </cell>
          <cell r="I1034">
            <v>0</v>
          </cell>
          <cell r="K1034" t="str">
            <v>Fujitsu</v>
          </cell>
          <cell r="L1034">
            <v>0</v>
          </cell>
          <cell r="M1034">
            <v>0</v>
          </cell>
          <cell r="N1034">
            <v>0</v>
          </cell>
          <cell r="O1034">
            <v>0</v>
          </cell>
          <cell r="P1034">
            <v>0</v>
          </cell>
          <cell r="Q1034">
            <v>0</v>
          </cell>
          <cell r="R1034">
            <v>0</v>
          </cell>
        </row>
        <row r="1035">
          <cell r="B1035" t="str">
            <v>Hammerhead Systems</v>
          </cell>
          <cell r="I1035">
            <v>0</v>
          </cell>
          <cell r="K1035" t="str">
            <v>Hammerhead Systems</v>
          </cell>
          <cell r="R1035">
            <v>0</v>
          </cell>
        </row>
        <row r="1036">
          <cell r="B1036" t="str">
            <v>Hitachi</v>
          </cell>
          <cell r="I1036">
            <v>0</v>
          </cell>
          <cell r="K1036" t="str">
            <v>Hitachi</v>
          </cell>
          <cell r="R1036">
            <v>0</v>
          </cell>
        </row>
        <row r="1037">
          <cell r="B1037" t="str">
            <v>Hitachi Cable</v>
          </cell>
          <cell r="C1037">
            <v>0</v>
          </cell>
          <cell r="D1037">
            <v>0</v>
          </cell>
          <cell r="E1037">
            <v>0</v>
          </cell>
          <cell r="F1037">
            <v>0</v>
          </cell>
          <cell r="G1037">
            <v>0</v>
          </cell>
          <cell r="H1037">
            <v>0</v>
          </cell>
          <cell r="I1037">
            <v>0</v>
          </cell>
          <cell r="K1037" t="str">
            <v>Hitachi Cable</v>
          </cell>
          <cell r="L1037">
            <v>0</v>
          </cell>
          <cell r="M1037">
            <v>0</v>
          </cell>
          <cell r="N1037">
            <v>0</v>
          </cell>
          <cell r="O1037">
            <v>0</v>
          </cell>
          <cell r="P1037">
            <v>0</v>
          </cell>
          <cell r="Q1037">
            <v>0</v>
          </cell>
          <cell r="R1037">
            <v>0</v>
          </cell>
        </row>
        <row r="1038">
          <cell r="B1038" t="str">
            <v>Huawei</v>
          </cell>
          <cell r="C1038">
            <v>28</v>
          </cell>
          <cell r="D1038">
            <v>56</v>
          </cell>
          <cell r="E1038">
            <v>8</v>
          </cell>
          <cell r="F1038">
            <v>0</v>
          </cell>
          <cell r="G1038">
            <v>42</v>
          </cell>
          <cell r="H1038">
            <v>0</v>
          </cell>
          <cell r="I1038">
            <v>134</v>
          </cell>
          <cell r="K1038" t="str">
            <v>Huawei</v>
          </cell>
          <cell r="L1038">
            <v>168</v>
          </cell>
          <cell r="M1038">
            <v>975</v>
          </cell>
          <cell r="N1038">
            <v>96</v>
          </cell>
          <cell r="O1038">
            <v>0</v>
          </cell>
          <cell r="P1038">
            <v>25172</v>
          </cell>
          <cell r="Q1038">
            <v>0</v>
          </cell>
          <cell r="R1038">
            <v>26411</v>
          </cell>
        </row>
        <row r="1039">
          <cell r="B1039" t="str">
            <v>Hyperchip</v>
          </cell>
          <cell r="I1039">
            <v>0</v>
          </cell>
          <cell r="K1039" t="str">
            <v>Hyperchip</v>
          </cell>
          <cell r="R1039">
            <v>0</v>
          </cell>
        </row>
        <row r="1040">
          <cell r="B1040" t="str">
            <v>Juniper</v>
          </cell>
          <cell r="C1040">
            <v>71</v>
          </cell>
          <cell r="D1040">
            <v>46</v>
          </cell>
          <cell r="E1040">
            <v>23</v>
          </cell>
          <cell r="F1040">
            <v>0</v>
          </cell>
          <cell r="G1040">
            <v>0</v>
          </cell>
          <cell r="H1040">
            <v>0</v>
          </cell>
          <cell r="I1040">
            <v>140</v>
          </cell>
          <cell r="K1040" t="str">
            <v>Juniper</v>
          </cell>
          <cell r="L1040">
            <v>112</v>
          </cell>
          <cell r="M1040">
            <v>591</v>
          </cell>
          <cell r="N1040">
            <v>175</v>
          </cell>
          <cell r="O1040">
            <v>0</v>
          </cell>
          <cell r="P1040">
            <v>0</v>
          </cell>
          <cell r="Q1040">
            <v>0</v>
          </cell>
          <cell r="R1040">
            <v>878</v>
          </cell>
        </row>
        <row r="1041">
          <cell r="B1041" t="str">
            <v>Laurel Networks</v>
          </cell>
          <cell r="I1041">
            <v>0</v>
          </cell>
          <cell r="K1041" t="str">
            <v>Laurel Networks</v>
          </cell>
          <cell r="R1041">
            <v>0</v>
          </cell>
        </row>
        <row r="1042">
          <cell r="B1042" t="str">
            <v>Lucent</v>
          </cell>
          <cell r="I1042">
            <v>0</v>
          </cell>
          <cell r="K1042" t="str">
            <v>Lucent</v>
          </cell>
          <cell r="R1042">
            <v>0</v>
          </cell>
        </row>
        <row r="1043">
          <cell r="B1043" t="str">
            <v>NEC</v>
          </cell>
          <cell r="C1043">
            <v>0</v>
          </cell>
          <cell r="D1043">
            <v>0</v>
          </cell>
          <cell r="E1043">
            <v>0</v>
          </cell>
          <cell r="F1043">
            <v>0</v>
          </cell>
          <cell r="G1043">
            <v>0</v>
          </cell>
          <cell r="H1043">
            <v>0</v>
          </cell>
          <cell r="I1043">
            <v>0</v>
          </cell>
          <cell r="K1043" t="str">
            <v>NEC</v>
          </cell>
          <cell r="L1043">
            <v>0</v>
          </cell>
          <cell r="M1043">
            <v>0</v>
          </cell>
          <cell r="N1043">
            <v>0</v>
          </cell>
          <cell r="O1043">
            <v>0</v>
          </cell>
          <cell r="P1043">
            <v>0</v>
          </cell>
          <cell r="Q1043">
            <v>0</v>
          </cell>
          <cell r="R1043">
            <v>0</v>
          </cell>
        </row>
        <row r="1044">
          <cell r="B1044" t="str">
            <v>Nokia Siemens Networks</v>
          </cell>
          <cell r="C1044">
            <v>0</v>
          </cell>
          <cell r="D1044">
            <v>0</v>
          </cell>
          <cell r="E1044">
            <v>0</v>
          </cell>
          <cell r="F1044">
            <v>0</v>
          </cell>
          <cell r="G1044">
            <v>2</v>
          </cell>
          <cell r="H1044">
            <v>0</v>
          </cell>
          <cell r="I1044">
            <v>2</v>
          </cell>
          <cell r="K1044" t="str">
            <v>Nokia Siemens Networks</v>
          </cell>
          <cell r="L1044">
            <v>0</v>
          </cell>
          <cell r="M1044">
            <v>0</v>
          </cell>
          <cell r="N1044">
            <v>0</v>
          </cell>
          <cell r="O1044">
            <v>0</v>
          </cell>
          <cell r="P1044">
            <v>115</v>
          </cell>
          <cell r="Q1044">
            <v>0</v>
          </cell>
          <cell r="R1044">
            <v>115</v>
          </cell>
        </row>
        <row r="1045">
          <cell r="B1045" t="str">
            <v>Nortel</v>
          </cell>
          <cell r="C1045">
            <v>0</v>
          </cell>
          <cell r="D1045">
            <v>0</v>
          </cell>
          <cell r="E1045">
            <v>0</v>
          </cell>
          <cell r="F1045">
            <v>0</v>
          </cell>
          <cell r="G1045">
            <v>4</v>
          </cell>
          <cell r="H1045">
            <v>22</v>
          </cell>
          <cell r="I1045">
            <v>26</v>
          </cell>
          <cell r="K1045" t="str">
            <v>Nortel</v>
          </cell>
          <cell r="L1045">
            <v>0</v>
          </cell>
          <cell r="M1045">
            <v>0</v>
          </cell>
          <cell r="N1045">
            <v>0</v>
          </cell>
          <cell r="O1045">
            <v>0</v>
          </cell>
          <cell r="P1045">
            <v>153</v>
          </cell>
          <cell r="Q1045">
            <v>107</v>
          </cell>
          <cell r="R1045">
            <v>260</v>
          </cell>
        </row>
        <row r="1046">
          <cell r="B1046" t="str">
            <v>Procket</v>
          </cell>
          <cell r="I1046">
            <v>0</v>
          </cell>
          <cell r="K1046" t="str">
            <v>Procket</v>
          </cell>
          <cell r="R1046">
            <v>0</v>
          </cell>
        </row>
        <row r="1047">
          <cell r="B1047" t="str">
            <v>Quarry</v>
          </cell>
          <cell r="I1047">
            <v>0</v>
          </cell>
          <cell r="K1047" t="str">
            <v>Quarry</v>
          </cell>
          <cell r="R1047">
            <v>0</v>
          </cell>
        </row>
        <row r="1048">
          <cell r="B1048" t="str">
            <v>Redback</v>
          </cell>
          <cell r="C1048">
            <v>0</v>
          </cell>
          <cell r="D1048">
            <v>0</v>
          </cell>
          <cell r="E1048">
            <v>0</v>
          </cell>
          <cell r="F1048">
            <v>0</v>
          </cell>
          <cell r="G1048">
            <v>0</v>
          </cell>
          <cell r="H1048">
            <v>0</v>
          </cell>
          <cell r="I1048">
            <v>0</v>
          </cell>
          <cell r="K1048" t="str">
            <v>Redback</v>
          </cell>
          <cell r="L1048">
            <v>0</v>
          </cell>
          <cell r="M1048">
            <v>0</v>
          </cell>
          <cell r="N1048">
            <v>0</v>
          </cell>
          <cell r="O1048">
            <v>0</v>
          </cell>
          <cell r="P1048">
            <v>0</v>
          </cell>
          <cell r="Q1048">
            <v>0</v>
          </cell>
          <cell r="R1048">
            <v>0</v>
          </cell>
        </row>
        <row r="1049">
          <cell r="B1049" t="str">
            <v>Riverstone</v>
          </cell>
          <cell r="I1049">
            <v>0</v>
          </cell>
          <cell r="K1049" t="str">
            <v>Riverstone</v>
          </cell>
          <cell r="R1049">
            <v>0</v>
          </cell>
        </row>
        <row r="1050">
          <cell r="B1050" t="str">
            <v>Tellabs</v>
          </cell>
          <cell r="C1050">
            <v>0</v>
          </cell>
          <cell r="D1050">
            <v>14</v>
          </cell>
          <cell r="E1050">
            <v>0</v>
          </cell>
          <cell r="F1050">
            <v>0</v>
          </cell>
          <cell r="G1050">
            <v>0</v>
          </cell>
          <cell r="H1050">
            <v>0</v>
          </cell>
          <cell r="I1050">
            <v>14</v>
          </cell>
          <cell r="K1050" t="str">
            <v>Tellabs</v>
          </cell>
          <cell r="L1050">
            <v>0</v>
          </cell>
          <cell r="M1050">
            <v>144</v>
          </cell>
          <cell r="N1050">
            <v>0</v>
          </cell>
          <cell r="O1050">
            <v>0</v>
          </cell>
          <cell r="P1050">
            <v>0</v>
          </cell>
          <cell r="Q1050">
            <v>0</v>
          </cell>
          <cell r="R1050">
            <v>144</v>
          </cell>
        </row>
        <row r="1051">
          <cell r="B1051" t="str">
            <v>ZTE</v>
          </cell>
          <cell r="C1051">
            <v>0</v>
          </cell>
          <cell r="D1051">
            <v>3</v>
          </cell>
          <cell r="E1051">
            <v>0</v>
          </cell>
          <cell r="F1051">
            <v>0</v>
          </cell>
          <cell r="G1051">
            <v>5</v>
          </cell>
          <cell r="H1051">
            <v>0</v>
          </cell>
          <cell r="I1051">
            <v>8</v>
          </cell>
          <cell r="K1051" t="str">
            <v>ZTE</v>
          </cell>
          <cell r="L1051">
            <v>0</v>
          </cell>
          <cell r="M1051">
            <v>42</v>
          </cell>
          <cell r="N1051">
            <v>0</v>
          </cell>
          <cell r="O1051">
            <v>0</v>
          </cell>
          <cell r="P1051">
            <v>3025</v>
          </cell>
          <cell r="Q1051">
            <v>0</v>
          </cell>
          <cell r="R1051">
            <v>3067</v>
          </cell>
        </row>
        <row r="1052">
          <cell r="B1052" t="str">
            <v>Other</v>
          </cell>
          <cell r="I1052">
            <v>0</v>
          </cell>
          <cell r="K1052" t="str">
            <v>Other</v>
          </cell>
          <cell r="R1052">
            <v>0</v>
          </cell>
        </row>
        <row r="1053">
          <cell r="B1053" t="str">
            <v>Total</v>
          </cell>
          <cell r="C1053">
            <v>241</v>
          </cell>
          <cell r="D1053">
            <v>448</v>
          </cell>
          <cell r="E1053">
            <v>90</v>
          </cell>
          <cell r="F1053">
            <v>0</v>
          </cell>
          <cell r="G1053">
            <v>177</v>
          </cell>
          <cell r="H1053">
            <v>91</v>
          </cell>
          <cell r="I1053">
            <v>1047</v>
          </cell>
          <cell r="K1053" t="str">
            <v>Total</v>
          </cell>
          <cell r="L1053">
            <v>691</v>
          </cell>
          <cell r="M1053">
            <v>6787</v>
          </cell>
          <cell r="N1053">
            <v>680</v>
          </cell>
          <cell r="O1053">
            <v>0</v>
          </cell>
          <cell r="P1053">
            <v>32651</v>
          </cell>
          <cell r="Q1053">
            <v>533</v>
          </cell>
          <cell r="R1053">
            <v>41342</v>
          </cell>
        </row>
        <row r="1057">
          <cell r="B1057" t="str">
            <v>Vendor</v>
          </cell>
          <cell r="C1057" t="str">
            <v>Core IP/MPLS</v>
          </cell>
          <cell r="D1057" t="str">
            <v xml:space="preserve">Edge IP/MPLS </v>
          </cell>
          <cell r="E1057" t="str">
            <v>Subscriber Service Router</v>
          </cell>
          <cell r="F1057" t="str">
            <v>BRAS</v>
          </cell>
          <cell r="G1057" t="str">
            <v>IP/Ethernet</v>
          </cell>
          <cell r="H1057" t="str">
            <v>ATM/MPLS</v>
          </cell>
          <cell r="I1057" t="str">
            <v>Total IPS</v>
          </cell>
          <cell r="K1057" t="str">
            <v>Vendor</v>
          </cell>
          <cell r="L1057" t="str">
            <v>Core IP/MPLS</v>
          </cell>
          <cell r="M1057" t="str">
            <v>Edge IP/MPLS</v>
          </cell>
          <cell r="N1057" t="str">
            <v>Subscriber Service Router</v>
          </cell>
          <cell r="O1057" t="str">
            <v>BRAS</v>
          </cell>
          <cell r="P1057" t="str">
            <v>IP/Ethernet</v>
          </cell>
          <cell r="Q1057" t="str">
            <v>ATM/MPLS</v>
          </cell>
          <cell r="R1057" t="str">
            <v>Total IPS</v>
          </cell>
        </row>
        <row r="1058">
          <cell r="B1058" t="str">
            <v>Alaxala Networks</v>
          </cell>
          <cell r="C1058">
            <v>0</v>
          </cell>
          <cell r="D1058">
            <v>0</v>
          </cell>
          <cell r="E1058">
            <v>0</v>
          </cell>
          <cell r="F1058">
            <v>0</v>
          </cell>
          <cell r="G1058">
            <v>0</v>
          </cell>
          <cell r="H1058">
            <v>0</v>
          </cell>
          <cell r="I1058">
            <v>0</v>
          </cell>
          <cell r="K1058" t="str">
            <v>Alaxala Networks</v>
          </cell>
          <cell r="L1058">
            <v>0</v>
          </cell>
          <cell r="M1058">
            <v>0</v>
          </cell>
          <cell r="N1058">
            <v>0</v>
          </cell>
          <cell r="O1058">
            <v>0</v>
          </cell>
          <cell r="P1058">
            <v>0</v>
          </cell>
          <cell r="Q1058">
            <v>0</v>
          </cell>
          <cell r="R1058">
            <v>0</v>
          </cell>
        </row>
        <row r="1059">
          <cell r="B1059" t="str">
            <v>Alcatel-Lucent</v>
          </cell>
          <cell r="C1059">
            <v>0</v>
          </cell>
          <cell r="D1059">
            <v>124</v>
          </cell>
          <cell r="E1059">
            <v>0</v>
          </cell>
          <cell r="F1059">
            <v>0</v>
          </cell>
          <cell r="G1059">
            <v>0</v>
          </cell>
          <cell r="H1059">
            <v>66</v>
          </cell>
          <cell r="I1059">
            <v>190</v>
          </cell>
          <cell r="K1059" t="str">
            <v>Alcatel-Lucent</v>
          </cell>
          <cell r="L1059">
            <v>0</v>
          </cell>
          <cell r="M1059">
            <v>1078</v>
          </cell>
          <cell r="N1059">
            <v>0</v>
          </cell>
          <cell r="O1059">
            <v>0</v>
          </cell>
          <cell r="P1059">
            <v>0</v>
          </cell>
          <cell r="Q1059">
            <v>427</v>
          </cell>
          <cell r="R1059">
            <v>1505</v>
          </cell>
        </row>
        <row r="1060">
          <cell r="B1060" t="str">
            <v>Atrica</v>
          </cell>
          <cell r="I1060">
            <v>0</v>
          </cell>
          <cell r="K1060" t="str">
            <v>Atrica</v>
          </cell>
          <cell r="R1060">
            <v>0</v>
          </cell>
        </row>
        <row r="1061">
          <cell r="B1061" t="str">
            <v>Avici</v>
          </cell>
          <cell r="C1061">
            <v>0</v>
          </cell>
          <cell r="D1061">
            <v>0</v>
          </cell>
          <cell r="E1061">
            <v>0</v>
          </cell>
          <cell r="F1061">
            <v>0</v>
          </cell>
          <cell r="G1061">
            <v>0</v>
          </cell>
          <cell r="H1061">
            <v>0</v>
          </cell>
          <cell r="I1061">
            <v>0</v>
          </cell>
          <cell r="K1061" t="str">
            <v>Avici</v>
          </cell>
          <cell r="L1061">
            <v>0</v>
          </cell>
          <cell r="M1061">
            <v>0</v>
          </cell>
          <cell r="N1061">
            <v>0</v>
          </cell>
          <cell r="O1061">
            <v>0</v>
          </cell>
          <cell r="P1061">
            <v>0</v>
          </cell>
          <cell r="Q1061">
            <v>0</v>
          </cell>
          <cell r="R1061">
            <v>0</v>
          </cell>
        </row>
        <row r="1062">
          <cell r="B1062" t="str">
            <v>Brocade</v>
          </cell>
          <cell r="C1062">
            <v>4</v>
          </cell>
          <cell r="D1062">
            <v>0</v>
          </cell>
          <cell r="E1062">
            <v>0</v>
          </cell>
          <cell r="F1062">
            <v>0</v>
          </cell>
          <cell r="G1062">
            <v>4</v>
          </cell>
          <cell r="H1062">
            <v>0</v>
          </cell>
          <cell r="I1062">
            <v>8</v>
          </cell>
          <cell r="K1062" t="str">
            <v>Brocade</v>
          </cell>
          <cell r="L1062">
            <v>66</v>
          </cell>
          <cell r="M1062">
            <v>0</v>
          </cell>
          <cell r="N1062">
            <v>0</v>
          </cell>
          <cell r="O1062">
            <v>0</v>
          </cell>
          <cell r="P1062">
            <v>66</v>
          </cell>
          <cell r="Q1062">
            <v>0</v>
          </cell>
          <cell r="R1062">
            <v>132</v>
          </cell>
        </row>
        <row r="1063">
          <cell r="B1063" t="str">
            <v>Caspian</v>
          </cell>
          <cell r="I1063">
            <v>0</v>
          </cell>
          <cell r="K1063" t="str">
            <v>Caspian</v>
          </cell>
          <cell r="R1063">
            <v>0</v>
          </cell>
        </row>
        <row r="1064">
          <cell r="B1064" t="str">
            <v>Chiaro</v>
          </cell>
          <cell r="I1064">
            <v>0</v>
          </cell>
          <cell r="K1064" t="str">
            <v>Chiaro</v>
          </cell>
          <cell r="R1064">
            <v>0</v>
          </cell>
        </row>
        <row r="1065">
          <cell r="B1065" t="str">
            <v>Ciena</v>
          </cell>
          <cell r="C1065">
            <v>0</v>
          </cell>
          <cell r="D1065">
            <v>0</v>
          </cell>
          <cell r="E1065">
            <v>0</v>
          </cell>
          <cell r="F1065">
            <v>0</v>
          </cell>
          <cell r="G1065">
            <v>0</v>
          </cell>
          <cell r="H1065">
            <v>0</v>
          </cell>
          <cell r="I1065">
            <v>0</v>
          </cell>
          <cell r="K1065" t="str">
            <v>Ciena</v>
          </cell>
          <cell r="L1065">
            <v>0</v>
          </cell>
          <cell r="M1065">
            <v>0</v>
          </cell>
          <cell r="N1065">
            <v>0</v>
          </cell>
          <cell r="O1065">
            <v>0</v>
          </cell>
          <cell r="P1065">
            <v>0</v>
          </cell>
          <cell r="Q1065">
            <v>0</v>
          </cell>
          <cell r="R1065">
            <v>0</v>
          </cell>
        </row>
        <row r="1066">
          <cell r="B1066" t="str">
            <v>Cisco</v>
          </cell>
          <cell r="C1066">
            <v>116</v>
          </cell>
          <cell r="D1066">
            <v>178</v>
          </cell>
          <cell r="E1066">
            <v>20</v>
          </cell>
          <cell r="F1066">
            <v>0</v>
          </cell>
          <cell r="G1066">
            <v>105</v>
          </cell>
          <cell r="H1066">
            <v>3</v>
          </cell>
          <cell r="I1066">
            <v>422</v>
          </cell>
          <cell r="K1066" t="str">
            <v>Cisco</v>
          </cell>
          <cell r="L1066">
            <v>302</v>
          </cell>
          <cell r="M1066">
            <v>3515</v>
          </cell>
          <cell r="N1066">
            <v>66</v>
          </cell>
          <cell r="O1066">
            <v>0</v>
          </cell>
          <cell r="P1066">
            <v>3662</v>
          </cell>
          <cell r="Q1066">
            <v>13</v>
          </cell>
          <cell r="R1066">
            <v>7558</v>
          </cell>
        </row>
        <row r="1067">
          <cell r="B1067" t="str">
            <v>Cosine</v>
          </cell>
          <cell r="I1067">
            <v>0</v>
          </cell>
          <cell r="K1067" t="str">
            <v>Cosine</v>
          </cell>
          <cell r="R1067">
            <v>0</v>
          </cell>
        </row>
        <row r="1068">
          <cell r="B1068" t="str">
            <v>ECI Telecom</v>
          </cell>
          <cell r="I1068">
            <v>0</v>
          </cell>
          <cell r="K1068" t="str">
            <v>ECI Telecom</v>
          </cell>
          <cell r="R1068">
            <v>0</v>
          </cell>
        </row>
        <row r="1069">
          <cell r="B1069" t="str">
            <v>Equipe</v>
          </cell>
          <cell r="I1069">
            <v>0</v>
          </cell>
          <cell r="K1069" t="str">
            <v>Equipe</v>
          </cell>
          <cell r="R1069">
            <v>0</v>
          </cell>
        </row>
        <row r="1070">
          <cell r="B1070" t="str">
            <v>Ericsson</v>
          </cell>
          <cell r="C1070">
            <v>0</v>
          </cell>
          <cell r="D1070">
            <v>0</v>
          </cell>
          <cell r="E1070">
            <v>32</v>
          </cell>
          <cell r="F1070">
            <v>0</v>
          </cell>
          <cell r="G1070">
            <v>0</v>
          </cell>
          <cell r="H1070">
            <v>6</v>
          </cell>
          <cell r="I1070">
            <v>38</v>
          </cell>
          <cell r="K1070" t="str">
            <v>Ericsson</v>
          </cell>
          <cell r="L1070">
            <v>0</v>
          </cell>
          <cell r="M1070">
            <v>0</v>
          </cell>
          <cell r="N1070">
            <v>353</v>
          </cell>
          <cell r="O1070">
            <v>0</v>
          </cell>
          <cell r="P1070">
            <v>0</v>
          </cell>
          <cell r="Q1070">
            <v>29</v>
          </cell>
          <cell r="R1070">
            <v>382</v>
          </cell>
        </row>
        <row r="1071">
          <cell r="B1071" t="str">
            <v>Extreme</v>
          </cell>
          <cell r="C1071">
            <v>0</v>
          </cell>
          <cell r="D1071">
            <v>0</v>
          </cell>
          <cell r="E1071">
            <v>0</v>
          </cell>
          <cell r="F1071">
            <v>0</v>
          </cell>
          <cell r="G1071">
            <v>7</v>
          </cell>
          <cell r="H1071">
            <v>0</v>
          </cell>
          <cell r="I1071">
            <v>7</v>
          </cell>
          <cell r="K1071" t="str">
            <v>Extreme</v>
          </cell>
          <cell r="L1071">
            <v>0</v>
          </cell>
          <cell r="M1071">
            <v>0</v>
          </cell>
          <cell r="N1071">
            <v>0</v>
          </cell>
          <cell r="O1071">
            <v>0</v>
          </cell>
          <cell r="P1071">
            <v>258</v>
          </cell>
          <cell r="Q1071">
            <v>0</v>
          </cell>
          <cell r="R1071">
            <v>258</v>
          </cell>
        </row>
        <row r="1072">
          <cell r="B1072" t="str">
            <v>Force10</v>
          </cell>
          <cell r="C1072">
            <v>0</v>
          </cell>
          <cell r="D1072">
            <v>0</v>
          </cell>
          <cell r="E1072">
            <v>0</v>
          </cell>
          <cell r="F1072">
            <v>0</v>
          </cell>
          <cell r="G1072">
            <v>0</v>
          </cell>
          <cell r="H1072">
            <v>0</v>
          </cell>
          <cell r="I1072">
            <v>0</v>
          </cell>
          <cell r="K1072" t="str">
            <v>Force10</v>
          </cell>
          <cell r="L1072">
            <v>0</v>
          </cell>
          <cell r="M1072">
            <v>0</v>
          </cell>
          <cell r="N1072">
            <v>0</v>
          </cell>
          <cell r="O1072">
            <v>0</v>
          </cell>
          <cell r="P1072">
            <v>0</v>
          </cell>
          <cell r="Q1072">
            <v>0</v>
          </cell>
          <cell r="R1072">
            <v>0</v>
          </cell>
        </row>
        <row r="1073">
          <cell r="B1073" t="str">
            <v>Fujitsu</v>
          </cell>
          <cell r="C1073">
            <v>0</v>
          </cell>
          <cell r="D1073">
            <v>0</v>
          </cell>
          <cell r="E1073">
            <v>0</v>
          </cell>
          <cell r="F1073">
            <v>0</v>
          </cell>
          <cell r="G1073">
            <v>0</v>
          </cell>
          <cell r="H1073">
            <v>0</v>
          </cell>
          <cell r="I1073">
            <v>0</v>
          </cell>
          <cell r="K1073" t="str">
            <v>Fujitsu</v>
          </cell>
          <cell r="L1073">
            <v>0</v>
          </cell>
          <cell r="M1073">
            <v>0</v>
          </cell>
          <cell r="N1073">
            <v>0</v>
          </cell>
          <cell r="O1073">
            <v>0</v>
          </cell>
          <cell r="P1073">
            <v>0</v>
          </cell>
          <cell r="Q1073">
            <v>0</v>
          </cell>
          <cell r="R1073">
            <v>0</v>
          </cell>
        </row>
        <row r="1074">
          <cell r="B1074" t="str">
            <v>Hammerhead Systems</v>
          </cell>
          <cell r="I1074">
            <v>0</v>
          </cell>
          <cell r="K1074" t="str">
            <v>Hammerhead Systems</v>
          </cell>
          <cell r="R1074">
            <v>0</v>
          </cell>
        </row>
        <row r="1075">
          <cell r="B1075" t="str">
            <v>Hitachi</v>
          </cell>
          <cell r="I1075">
            <v>0</v>
          </cell>
          <cell r="K1075" t="str">
            <v>Hitachi</v>
          </cell>
          <cell r="R1075">
            <v>0</v>
          </cell>
        </row>
        <row r="1076">
          <cell r="B1076" t="str">
            <v>Hitachi Cable</v>
          </cell>
          <cell r="C1076">
            <v>0</v>
          </cell>
          <cell r="D1076">
            <v>0</v>
          </cell>
          <cell r="E1076">
            <v>0</v>
          </cell>
          <cell r="F1076">
            <v>0</v>
          </cell>
          <cell r="G1076">
            <v>0</v>
          </cell>
          <cell r="H1076">
            <v>0</v>
          </cell>
          <cell r="I1076">
            <v>0</v>
          </cell>
          <cell r="K1076" t="str">
            <v>Hitachi Cable</v>
          </cell>
          <cell r="L1076">
            <v>0</v>
          </cell>
          <cell r="M1076">
            <v>0</v>
          </cell>
          <cell r="N1076">
            <v>0</v>
          </cell>
          <cell r="O1076">
            <v>0</v>
          </cell>
          <cell r="P1076">
            <v>0</v>
          </cell>
          <cell r="Q1076">
            <v>0</v>
          </cell>
          <cell r="R1076">
            <v>0</v>
          </cell>
        </row>
        <row r="1077">
          <cell r="B1077" t="str">
            <v>Huawei</v>
          </cell>
          <cell r="C1077">
            <v>17</v>
          </cell>
          <cell r="D1077">
            <v>42</v>
          </cell>
          <cell r="E1077">
            <v>7</v>
          </cell>
          <cell r="F1077">
            <v>0</v>
          </cell>
          <cell r="G1077">
            <v>39</v>
          </cell>
          <cell r="H1077">
            <v>0</v>
          </cell>
          <cell r="I1077">
            <v>105</v>
          </cell>
          <cell r="K1077" t="str">
            <v>Huawei</v>
          </cell>
          <cell r="L1077">
            <v>82</v>
          </cell>
          <cell r="M1077">
            <v>764</v>
          </cell>
          <cell r="N1077">
            <v>76</v>
          </cell>
          <cell r="O1077">
            <v>0</v>
          </cell>
          <cell r="P1077">
            <v>24146</v>
          </cell>
          <cell r="Q1077">
            <v>0</v>
          </cell>
          <cell r="R1077">
            <v>25068</v>
          </cell>
        </row>
        <row r="1078">
          <cell r="B1078" t="str">
            <v>Hyperchip</v>
          </cell>
          <cell r="I1078">
            <v>0</v>
          </cell>
          <cell r="K1078" t="str">
            <v>Hyperchip</v>
          </cell>
          <cell r="R1078">
            <v>0</v>
          </cell>
        </row>
        <row r="1079">
          <cell r="B1079" t="str">
            <v>Juniper</v>
          </cell>
          <cell r="C1079">
            <v>76</v>
          </cell>
          <cell r="D1079">
            <v>57</v>
          </cell>
          <cell r="E1079">
            <v>22</v>
          </cell>
          <cell r="F1079">
            <v>0</v>
          </cell>
          <cell r="G1079">
            <v>0</v>
          </cell>
          <cell r="H1079">
            <v>0</v>
          </cell>
          <cell r="I1079">
            <v>155</v>
          </cell>
          <cell r="K1079" t="str">
            <v>Juniper</v>
          </cell>
          <cell r="L1079">
            <v>121</v>
          </cell>
          <cell r="M1079">
            <v>753</v>
          </cell>
          <cell r="N1079">
            <v>153</v>
          </cell>
          <cell r="O1079">
            <v>0</v>
          </cell>
          <cell r="P1079">
            <v>0</v>
          </cell>
          <cell r="Q1079">
            <v>0</v>
          </cell>
          <cell r="R1079">
            <v>1027</v>
          </cell>
        </row>
        <row r="1080">
          <cell r="B1080" t="str">
            <v>Laurel Networks</v>
          </cell>
          <cell r="I1080">
            <v>0</v>
          </cell>
          <cell r="K1080" t="str">
            <v>Laurel Networks</v>
          </cell>
          <cell r="R1080">
            <v>0</v>
          </cell>
        </row>
        <row r="1081">
          <cell r="B1081" t="str">
            <v>Lucent</v>
          </cell>
          <cell r="I1081">
            <v>0</v>
          </cell>
          <cell r="K1081" t="str">
            <v>Lucent</v>
          </cell>
          <cell r="R1081">
            <v>0</v>
          </cell>
        </row>
        <row r="1082">
          <cell r="B1082" t="str">
            <v>NEC</v>
          </cell>
          <cell r="C1082">
            <v>0</v>
          </cell>
          <cell r="D1082">
            <v>0</v>
          </cell>
          <cell r="E1082">
            <v>0</v>
          </cell>
          <cell r="F1082">
            <v>0</v>
          </cell>
          <cell r="G1082">
            <v>0</v>
          </cell>
          <cell r="H1082">
            <v>0</v>
          </cell>
          <cell r="I1082">
            <v>0</v>
          </cell>
          <cell r="K1082" t="str">
            <v>NEC</v>
          </cell>
          <cell r="L1082">
            <v>0</v>
          </cell>
          <cell r="M1082">
            <v>0</v>
          </cell>
          <cell r="N1082">
            <v>0</v>
          </cell>
          <cell r="O1082">
            <v>0</v>
          </cell>
          <cell r="P1082">
            <v>0</v>
          </cell>
          <cell r="Q1082">
            <v>0</v>
          </cell>
          <cell r="R1082">
            <v>0</v>
          </cell>
        </row>
        <row r="1083">
          <cell r="B1083" t="str">
            <v>Nokia Siemens Networks</v>
          </cell>
          <cell r="C1083">
            <v>0</v>
          </cell>
          <cell r="D1083">
            <v>0</v>
          </cell>
          <cell r="E1083">
            <v>0</v>
          </cell>
          <cell r="F1083">
            <v>0</v>
          </cell>
          <cell r="G1083">
            <v>2</v>
          </cell>
          <cell r="H1083">
            <v>0</v>
          </cell>
          <cell r="I1083">
            <v>2</v>
          </cell>
          <cell r="K1083" t="str">
            <v>Nokia Siemens Networks</v>
          </cell>
          <cell r="L1083">
            <v>0</v>
          </cell>
          <cell r="M1083">
            <v>0</v>
          </cell>
          <cell r="N1083">
            <v>0</v>
          </cell>
          <cell r="O1083">
            <v>0</v>
          </cell>
          <cell r="P1083">
            <v>115</v>
          </cell>
          <cell r="Q1083">
            <v>0</v>
          </cell>
          <cell r="R1083">
            <v>115</v>
          </cell>
        </row>
        <row r="1084">
          <cell r="B1084" t="str">
            <v>Nortel</v>
          </cell>
          <cell r="C1084">
            <v>0</v>
          </cell>
          <cell r="D1084">
            <v>0</v>
          </cell>
          <cell r="E1084">
            <v>0</v>
          </cell>
          <cell r="F1084">
            <v>0</v>
          </cell>
          <cell r="G1084">
            <v>6</v>
          </cell>
          <cell r="H1084">
            <v>39</v>
          </cell>
          <cell r="I1084">
            <v>45</v>
          </cell>
          <cell r="K1084" t="str">
            <v>Nortel</v>
          </cell>
          <cell r="L1084">
            <v>0</v>
          </cell>
          <cell r="M1084">
            <v>0</v>
          </cell>
          <cell r="N1084">
            <v>0</v>
          </cell>
          <cell r="O1084">
            <v>0</v>
          </cell>
          <cell r="P1084">
            <v>228</v>
          </cell>
          <cell r="Q1084">
            <v>182</v>
          </cell>
          <cell r="R1084">
            <v>410</v>
          </cell>
        </row>
        <row r="1085">
          <cell r="B1085" t="str">
            <v>Procket</v>
          </cell>
          <cell r="I1085">
            <v>0</v>
          </cell>
          <cell r="K1085" t="str">
            <v>Procket</v>
          </cell>
          <cell r="R1085">
            <v>0</v>
          </cell>
        </row>
        <row r="1086">
          <cell r="B1086" t="str">
            <v>Quarry</v>
          </cell>
          <cell r="I1086">
            <v>0</v>
          </cell>
          <cell r="K1086" t="str">
            <v>Quarry</v>
          </cell>
          <cell r="R1086">
            <v>0</v>
          </cell>
        </row>
        <row r="1087">
          <cell r="B1087" t="str">
            <v>Redback</v>
          </cell>
          <cell r="C1087">
            <v>0</v>
          </cell>
          <cell r="D1087">
            <v>0</v>
          </cell>
          <cell r="E1087">
            <v>0</v>
          </cell>
          <cell r="F1087">
            <v>0</v>
          </cell>
          <cell r="G1087">
            <v>0</v>
          </cell>
          <cell r="H1087">
            <v>0</v>
          </cell>
          <cell r="I1087">
            <v>0</v>
          </cell>
          <cell r="K1087" t="str">
            <v>Redback</v>
          </cell>
          <cell r="L1087">
            <v>0</v>
          </cell>
          <cell r="M1087">
            <v>0</v>
          </cell>
          <cell r="N1087">
            <v>0</v>
          </cell>
          <cell r="O1087">
            <v>0</v>
          </cell>
          <cell r="P1087">
            <v>0</v>
          </cell>
          <cell r="Q1087">
            <v>0</v>
          </cell>
          <cell r="R1087">
            <v>0</v>
          </cell>
        </row>
        <row r="1088">
          <cell r="B1088" t="str">
            <v>Riverstone</v>
          </cell>
          <cell r="I1088">
            <v>0</v>
          </cell>
          <cell r="K1088" t="str">
            <v>Riverstone</v>
          </cell>
          <cell r="R1088">
            <v>0</v>
          </cell>
        </row>
        <row r="1089">
          <cell r="B1089" t="str">
            <v>Tellabs</v>
          </cell>
          <cell r="C1089">
            <v>0</v>
          </cell>
          <cell r="D1089">
            <v>12</v>
          </cell>
          <cell r="E1089">
            <v>0</v>
          </cell>
          <cell r="F1089">
            <v>0</v>
          </cell>
          <cell r="G1089">
            <v>0</v>
          </cell>
          <cell r="H1089">
            <v>0</v>
          </cell>
          <cell r="I1089">
            <v>12</v>
          </cell>
          <cell r="K1089" t="str">
            <v>Tellabs</v>
          </cell>
          <cell r="L1089">
            <v>0</v>
          </cell>
          <cell r="M1089">
            <v>126</v>
          </cell>
          <cell r="N1089">
            <v>0</v>
          </cell>
          <cell r="O1089">
            <v>0</v>
          </cell>
          <cell r="P1089">
            <v>0</v>
          </cell>
          <cell r="Q1089">
            <v>0</v>
          </cell>
          <cell r="R1089">
            <v>126</v>
          </cell>
        </row>
        <row r="1090">
          <cell r="B1090" t="str">
            <v>ZTE</v>
          </cell>
          <cell r="C1090">
            <v>0</v>
          </cell>
          <cell r="D1090">
            <v>6</v>
          </cell>
          <cell r="E1090">
            <v>0</v>
          </cell>
          <cell r="F1090">
            <v>0</v>
          </cell>
          <cell r="G1090">
            <v>10</v>
          </cell>
          <cell r="H1090">
            <v>0</v>
          </cell>
          <cell r="I1090">
            <v>16</v>
          </cell>
          <cell r="K1090" t="str">
            <v>ZTE</v>
          </cell>
          <cell r="L1090">
            <v>0</v>
          </cell>
          <cell r="M1090">
            <v>84</v>
          </cell>
          <cell r="N1090">
            <v>0</v>
          </cell>
          <cell r="O1090">
            <v>0</v>
          </cell>
          <cell r="P1090">
            <v>6050</v>
          </cell>
          <cell r="Q1090">
            <v>0</v>
          </cell>
          <cell r="R1090">
            <v>6134</v>
          </cell>
        </row>
        <row r="1091">
          <cell r="B1091" t="str">
            <v>Other</v>
          </cell>
          <cell r="I1091">
            <v>0</v>
          </cell>
          <cell r="K1091" t="str">
            <v>Other</v>
          </cell>
          <cell r="R1091">
            <v>0</v>
          </cell>
        </row>
        <row r="1092">
          <cell r="B1092" t="str">
            <v>Total</v>
          </cell>
          <cell r="C1092">
            <v>213</v>
          </cell>
          <cell r="D1092">
            <v>419</v>
          </cell>
          <cell r="E1092">
            <v>81</v>
          </cell>
          <cell r="F1092">
            <v>0</v>
          </cell>
          <cell r="G1092">
            <v>173</v>
          </cell>
          <cell r="H1092">
            <v>114</v>
          </cell>
          <cell r="I1092">
            <v>1000</v>
          </cell>
          <cell r="K1092" t="str">
            <v>Total</v>
          </cell>
          <cell r="L1092">
            <v>571</v>
          </cell>
          <cell r="M1092">
            <v>6320</v>
          </cell>
          <cell r="N1092">
            <v>648</v>
          </cell>
          <cell r="O1092">
            <v>0</v>
          </cell>
          <cell r="P1092">
            <v>34525</v>
          </cell>
          <cell r="Q1092">
            <v>651</v>
          </cell>
          <cell r="R1092">
            <v>42715</v>
          </cell>
        </row>
        <row r="1096">
          <cell r="B1096" t="str">
            <v>Vendor</v>
          </cell>
          <cell r="C1096" t="str">
            <v>Core IP/MPLS</v>
          </cell>
          <cell r="D1096" t="str">
            <v xml:space="preserve">Edge IP/MPLS </v>
          </cell>
          <cell r="E1096" t="str">
            <v>Subscriber Service Router</v>
          </cell>
          <cell r="F1096" t="str">
            <v>BRAS</v>
          </cell>
          <cell r="G1096" t="str">
            <v>IP/Ethernet</v>
          </cell>
          <cell r="H1096" t="str">
            <v>ATM/MPLS</v>
          </cell>
          <cell r="I1096" t="str">
            <v>Total IPS</v>
          </cell>
          <cell r="K1096" t="str">
            <v>Vendor</v>
          </cell>
          <cell r="L1096" t="str">
            <v>Core IP/MPLS</v>
          </cell>
          <cell r="M1096" t="str">
            <v>Edge IP/MPLS</v>
          </cell>
          <cell r="N1096" t="str">
            <v>Subscriber Service Router</v>
          </cell>
          <cell r="O1096" t="str">
            <v>BRAS</v>
          </cell>
          <cell r="P1096" t="str">
            <v>IP/Ethernet</v>
          </cell>
          <cell r="Q1096" t="str">
            <v>ATM/MPLS</v>
          </cell>
          <cell r="R1096" t="str">
            <v>Total IPS</v>
          </cell>
        </row>
        <row r="1097">
          <cell r="B1097" t="str">
            <v>Alaxala Networks</v>
          </cell>
          <cell r="C1097">
            <v>0</v>
          </cell>
          <cell r="D1097">
            <v>0</v>
          </cell>
          <cell r="E1097">
            <v>0</v>
          </cell>
          <cell r="F1097">
            <v>0</v>
          </cell>
          <cell r="G1097">
            <v>0</v>
          </cell>
          <cell r="H1097">
            <v>0</v>
          </cell>
          <cell r="I1097">
            <v>0</v>
          </cell>
          <cell r="K1097" t="str">
            <v>Alaxala Networks</v>
          </cell>
          <cell r="L1097">
            <v>0</v>
          </cell>
          <cell r="M1097">
            <v>0</v>
          </cell>
          <cell r="N1097">
            <v>0</v>
          </cell>
          <cell r="O1097">
            <v>0</v>
          </cell>
          <cell r="P1097">
            <v>0</v>
          </cell>
          <cell r="Q1097">
            <v>0</v>
          </cell>
          <cell r="R1097">
            <v>0</v>
          </cell>
        </row>
        <row r="1098">
          <cell r="B1098" t="str">
            <v>Alcatel-Lucent</v>
          </cell>
          <cell r="C1098">
            <v>0</v>
          </cell>
          <cell r="D1098">
            <v>104</v>
          </cell>
          <cell r="E1098">
            <v>0</v>
          </cell>
          <cell r="F1098">
            <v>0</v>
          </cell>
          <cell r="G1098">
            <v>0</v>
          </cell>
          <cell r="H1098">
            <v>52</v>
          </cell>
          <cell r="I1098">
            <v>156</v>
          </cell>
          <cell r="K1098" t="str">
            <v>Alcatel-Lucent</v>
          </cell>
          <cell r="L1098">
            <v>0</v>
          </cell>
          <cell r="M1098">
            <v>888</v>
          </cell>
          <cell r="N1098">
            <v>0</v>
          </cell>
          <cell r="O1098">
            <v>0</v>
          </cell>
          <cell r="P1098">
            <v>0</v>
          </cell>
          <cell r="Q1098">
            <v>336</v>
          </cell>
          <cell r="R1098">
            <v>1224</v>
          </cell>
        </row>
        <row r="1099">
          <cell r="B1099" t="str">
            <v>Atrica</v>
          </cell>
          <cell r="I1099">
            <v>0</v>
          </cell>
          <cell r="K1099" t="str">
            <v>Atrica</v>
          </cell>
          <cell r="R1099">
            <v>0</v>
          </cell>
        </row>
        <row r="1100">
          <cell r="B1100" t="str">
            <v>Avici</v>
          </cell>
          <cell r="I1100">
            <v>0</v>
          </cell>
          <cell r="K1100" t="str">
            <v>Avici</v>
          </cell>
          <cell r="R1100">
            <v>0</v>
          </cell>
        </row>
        <row r="1101">
          <cell r="B1101" t="str">
            <v>Brocade</v>
          </cell>
          <cell r="C1101">
            <v>2</v>
          </cell>
          <cell r="D1101">
            <v>0</v>
          </cell>
          <cell r="E1101">
            <v>0</v>
          </cell>
          <cell r="F1101">
            <v>0</v>
          </cell>
          <cell r="G1101">
            <v>6</v>
          </cell>
          <cell r="H1101">
            <v>0</v>
          </cell>
          <cell r="I1101">
            <v>8</v>
          </cell>
          <cell r="K1101" t="str">
            <v>Brocade</v>
          </cell>
          <cell r="L1101">
            <v>41</v>
          </cell>
          <cell r="M1101">
            <v>0</v>
          </cell>
          <cell r="N1101">
            <v>0</v>
          </cell>
          <cell r="O1101">
            <v>0</v>
          </cell>
          <cell r="P1101">
            <v>97</v>
          </cell>
          <cell r="Q1101">
            <v>0</v>
          </cell>
          <cell r="R1101">
            <v>138</v>
          </cell>
        </row>
        <row r="1102">
          <cell r="B1102" t="str">
            <v>Caspian</v>
          </cell>
          <cell r="I1102">
            <v>0</v>
          </cell>
          <cell r="K1102" t="str">
            <v>Caspian</v>
          </cell>
          <cell r="R1102">
            <v>0</v>
          </cell>
        </row>
        <row r="1103">
          <cell r="B1103" t="str">
            <v>Chiaro</v>
          </cell>
          <cell r="I1103">
            <v>0</v>
          </cell>
          <cell r="K1103" t="str">
            <v>Chiaro</v>
          </cell>
          <cell r="R1103">
            <v>0</v>
          </cell>
        </row>
        <row r="1104">
          <cell r="B1104" t="str">
            <v>Ciena</v>
          </cell>
          <cell r="C1104">
            <v>0</v>
          </cell>
          <cell r="D1104">
            <v>0</v>
          </cell>
          <cell r="E1104">
            <v>0</v>
          </cell>
          <cell r="F1104">
            <v>0</v>
          </cell>
          <cell r="G1104">
            <v>0</v>
          </cell>
          <cell r="H1104">
            <v>0</v>
          </cell>
          <cell r="I1104">
            <v>0</v>
          </cell>
          <cell r="K1104" t="str">
            <v>Ciena</v>
          </cell>
          <cell r="L1104">
            <v>0</v>
          </cell>
          <cell r="M1104">
            <v>0</v>
          </cell>
          <cell r="N1104">
            <v>0</v>
          </cell>
          <cell r="O1104">
            <v>0</v>
          </cell>
          <cell r="P1104">
            <v>0</v>
          </cell>
          <cell r="Q1104">
            <v>0</v>
          </cell>
          <cell r="R1104">
            <v>0</v>
          </cell>
        </row>
        <row r="1105">
          <cell r="B1105" t="str">
            <v>Cisco</v>
          </cell>
          <cell r="C1105">
            <v>130</v>
          </cell>
          <cell r="D1105">
            <v>201</v>
          </cell>
          <cell r="E1105">
            <v>17</v>
          </cell>
          <cell r="F1105">
            <v>0</v>
          </cell>
          <cell r="G1105">
            <v>107</v>
          </cell>
          <cell r="H1105">
            <v>2</v>
          </cell>
          <cell r="I1105">
            <v>457</v>
          </cell>
          <cell r="K1105" t="str">
            <v>Cisco</v>
          </cell>
          <cell r="L1105">
            <v>338</v>
          </cell>
          <cell r="M1105">
            <v>3986</v>
          </cell>
          <cell r="N1105">
            <v>55</v>
          </cell>
          <cell r="O1105">
            <v>0</v>
          </cell>
          <cell r="P1105">
            <v>3731</v>
          </cell>
          <cell r="Q1105">
            <v>8</v>
          </cell>
          <cell r="R1105">
            <v>8118</v>
          </cell>
        </row>
        <row r="1106">
          <cell r="B1106" t="str">
            <v>Cosine</v>
          </cell>
          <cell r="I1106">
            <v>0</v>
          </cell>
          <cell r="K1106" t="str">
            <v>Cosine</v>
          </cell>
          <cell r="R1106">
            <v>0</v>
          </cell>
        </row>
        <row r="1107">
          <cell r="B1107" t="str">
            <v>ECI Telecom</v>
          </cell>
          <cell r="I1107">
            <v>0</v>
          </cell>
          <cell r="K1107" t="str">
            <v>ECI Telecom</v>
          </cell>
          <cell r="R1107">
            <v>0</v>
          </cell>
        </row>
        <row r="1108">
          <cell r="B1108" t="str">
            <v>Equipe</v>
          </cell>
          <cell r="I1108">
            <v>0</v>
          </cell>
          <cell r="K1108" t="str">
            <v>Equipe</v>
          </cell>
          <cell r="R1108">
            <v>0</v>
          </cell>
        </row>
        <row r="1109">
          <cell r="B1109" t="str">
            <v>Ericsson</v>
          </cell>
          <cell r="C1109">
            <v>0</v>
          </cell>
          <cell r="D1109">
            <v>0</v>
          </cell>
          <cell r="E1109">
            <v>26</v>
          </cell>
          <cell r="F1109">
            <v>0</v>
          </cell>
          <cell r="G1109">
            <v>0</v>
          </cell>
          <cell r="H1109">
            <v>7</v>
          </cell>
          <cell r="I1109">
            <v>33</v>
          </cell>
          <cell r="K1109" t="str">
            <v>Ericsson</v>
          </cell>
          <cell r="L1109">
            <v>0</v>
          </cell>
          <cell r="M1109">
            <v>0</v>
          </cell>
          <cell r="N1109">
            <v>287</v>
          </cell>
          <cell r="O1109">
            <v>0</v>
          </cell>
          <cell r="P1109">
            <v>0</v>
          </cell>
          <cell r="Q1109">
            <v>34</v>
          </cell>
          <cell r="R1109">
            <v>321</v>
          </cell>
        </row>
        <row r="1110">
          <cell r="B1110" t="str">
            <v>Extreme</v>
          </cell>
          <cell r="C1110">
            <v>0</v>
          </cell>
          <cell r="D1110">
            <v>0</v>
          </cell>
          <cell r="E1110">
            <v>0</v>
          </cell>
          <cell r="F1110">
            <v>0</v>
          </cell>
          <cell r="G1110">
            <v>12</v>
          </cell>
          <cell r="H1110">
            <v>0</v>
          </cell>
          <cell r="I1110">
            <v>12</v>
          </cell>
          <cell r="K1110" t="str">
            <v>Extreme</v>
          </cell>
          <cell r="L1110">
            <v>0</v>
          </cell>
          <cell r="M1110">
            <v>0</v>
          </cell>
          <cell r="N1110">
            <v>0</v>
          </cell>
          <cell r="O1110">
            <v>0</v>
          </cell>
          <cell r="P1110">
            <v>442</v>
          </cell>
          <cell r="Q1110">
            <v>0</v>
          </cell>
          <cell r="R1110">
            <v>442</v>
          </cell>
        </row>
        <row r="1111">
          <cell r="B1111" t="str">
            <v>Force10</v>
          </cell>
          <cell r="C1111">
            <v>0</v>
          </cell>
          <cell r="D1111">
            <v>0</v>
          </cell>
          <cell r="E1111">
            <v>0</v>
          </cell>
          <cell r="F1111">
            <v>0</v>
          </cell>
          <cell r="G1111">
            <v>0</v>
          </cell>
          <cell r="H1111">
            <v>0</v>
          </cell>
          <cell r="I1111">
            <v>0</v>
          </cell>
          <cell r="K1111" t="str">
            <v>Force10</v>
          </cell>
          <cell r="L1111">
            <v>0</v>
          </cell>
          <cell r="M1111">
            <v>0</v>
          </cell>
          <cell r="N1111">
            <v>0</v>
          </cell>
          <cell r="O1111">
            <v>0</v>
          </cell>
          <cell r="P1111">
            <v>0</v>
          </cell>
          <cell r="Q1111">
            <v>0</v>
          </cell>
          <cell r="R1111">
            <v>0</v>
          </cell>
        </row>
        <row r="1112">
          <cell r="B1112" t="str">
            <v>Fujitsu</v>
          </cell>
          <cell r="C1112">
            <v>0</v>
          </cell>
          <cell r="D1112">
            <v>0</v>
          </cell>
          <cell r="E1112">
            <v>0</v>
          </cell>
          <cell r="F1112">
            <v>0</v>
          </cell>
          <cell r="G1112">
            <v>0</v>
          </cell>
          <cell r="H1112">
            <v>0</v>
          </cell>
          <cell r="I1112">
            <v>0</v>
          </cell>
          <cell r="K1112" t="str">
            <v>Fujitsu</v>
          </cell>
          <cell r="L1112">
            <v>0</v>
          </cell>
          <cell r="M1112">
            <v>0</v>
          </cell>
          <cell r="N1112">
            <v>0</v>
          </cell>
          <cell r="O1112">
            <v>0</v>
          </cell>
          <cell r="P1112">
            <v>0</v>
          </cell>
          <cell r="Q1112">
            <v>0</v>
          </cell>
          <cell r="R1112">
            <v>0</v>
          </cell>
        </row>
        <row r="1113">
          <cell r="B1113" t="str">
            <v>Hammerhead Systems</v>
          </cell>
          <cell r="I1113">
            <v>0</v>
          </cell>
          <cell r="K1113" t="str">
            <v>Hammerhead Systems</v>
          </cell>
          <cell r="R1113">
            <v>0</v>
          </cell>
        </row>
        <row r="1114">
          <cell r="B1114" t="str">
            <v>Hitachi</v>
          </cell>
          <cell r="I1114">
            <v>0</v>
          </cell>
          <cell r="K1114" t="str">
            <v>Hitachi</v>
          </cell>
          <cell r="R1114">
            <v>0</v>
          </cell>
        </row>
        <row r="1115">
          <cell r="B1115" t="str">
            <v>Hitachi Cable</v>
          </cell>
          <cell r="C1115">
            <v>0</v>
          </cell>
          <cell r="D1115">
            <v>0</v>
          </cell>
          <cell r="E1115">
            <v>0</v>
          </cell>
          <cell r="F1115">
            <v>0</v>
          </cell>
          <cell r="G1115">
            <v>0</v>
          </cell>
          <cell r="H1115">
            <v>0</v>
          </cell>
          <cell r="I1115">
            <v>0</v>
          </cell>
          <cell r="K1115" t="str">
            <v>Hitachi Cable</v>
          </cell>
          <cell r="L1115">
            <v>0</v>
          </cell>
          <cell r="M1115">
            <v>0</v>
          </cell>
          <cell r="N1115">
            <v>0</v>
          </cell>
          <cell r="O1115">
            <v>0</v>
          </cell>
          <cell r="P1115">
            <v>0</v>
          </cell>
          <cell r="Q1115">
            <v>0</v>
          </cell>
          <cell r="R1115">
            <v>0</v>
          </cell>
        </row>
        <row r="1116">
          <cell r="B1116" t="str">
            <v>Huawei</v>
          </cell>
          <cell r="C1116">
            <v>18</v>
          </cell>
          <cell r="D1116">
            <v>28</v>
          </cell>
          <cell r="E1116">
            <v>6</v>
          </cell>
          <cell r="F1116">
            <v>0</v>
          </cell>
          <cell r="G1116">
            <v>29</v>
          </cell>
          <cell r="H1116">
            <v>0</v>
          </cell>
          <cell r="I1116">
            <v>81</v>
          </cell>
          <cell r="K1116" t="str">
            <v>Huawei</v>
          </cell>
          <cell r="L1116">
            <v>72</v>
          </cell>
          <cell r="M1116">
            <v>322</v>
          </cell>
          <cell r="N1116">
            <v>55</v>
          </cell>
          <cell r="O1116">
            <v>0</v>
          </cell>
          <cell r="P1116">
            <v>16658</v>
          </cell>
          <cell r="Q1116">
            <v>0</v>
          </cell>
          <cell r="R1116">
            <v>17107</v>
          </cell>
        </row>
        <row r="1117">
          <cell r="B1117" t="str">
            <v>Hyperchip</v>
          </cell>
          <cell r="I1117">
            <v>0</v>
          </cell>
          <cell r="K1117" t="str">
            <v>Hyperchip</v>
          </cell>
          <cell r="R1117">
            <v>0</v>
          </cell>
        </row>
        <row r="1118">
          <cell r="B1118" t="str">
            <v>Juniper</v>
          </cell>
          <cell r="C1118">
            <v>69</v>
          </cell>
          <cell r="D1118">
            <v>56</v>
          </cell>
          <cell r="E1118">
            <v>17</v>
          </cell>
          <cell r="F1118">
            <v>0</v>
          </cell>
          <cell r="G1118">
            <v>0</v>
          </cell>
          <cell r="H1118">
            <v>0</v>
          </cell>
          <cell r="I1118">
            <v>142</v>
          </cell>
          <cell r="K1118" t="str">
            <v>Juniper</v>
          </cell>
          <cell r="L1118">
            <v>109</v>
          </cell>
          <cell r="M1118">
            <v>610</v>
          </cell>
          <cell r="N1118">
            <v>122</v>
          </cell>
          <cell r="O1118">
            <v>0</v>
          </cell>
          <cell r="P1118">
            <v>0</v>
          </cell>
          <cell r="Q1118">
            <v>0</v>
          </cell>
          <cell r="R1118">
            <v>841</v>
          </cell>
        </row>
        <row r="1119">
          <cell r="B1119" t="str">
            <v>Laurel Networks</v>
          </cell>
          <cell r="I1119">
            <v>0</v>
          </cell>
          <cell r="K1119" t="str">
            <v>Laurel Networks</v>
          </cell>
          <cell r="R1119">
            <v>0</v>
          </cell>
        </row>
        <row r="1120">
          <cell r="B1120" t="str">
            <v>Lucent</v>
          </cell>
          <cell r="I1120">
            <v>0</v>
          </cell>
          <cell r="K1120" t="str">
            <v>Lucent</v>
          </cell>
          <cell r="R1120">
            <v>0</v>
          </cell>
        </row>
        <row r="1121">
          <cell r="B1121" t="str">
            <v>NEC</v>
          </cell>
          <cell r="C1121">
            <v>0</v>
          </cell>
          <cell r="D1121">
            <v>0</v>
          </cell>
          <cell r="E1121">
            <v>0</v>
          </cell>
          <cell r="F1121">
            <v>0</v>
          </cell>
          <cell r="G1121">
            <v>0</v>
          </cell>
          <cell r="H1121">
            <v>0</v>
          </cell>
          <cell r="I1121">
            <v>0</v>
          </cell>
          <cell r="K1121" t="str">
            <v>NEC</v>
          </cell>
          <cell r="L1121">
            <v>0</v>
          </cell>
          <cell r="M1121">
            <v>0</v>
          </cell>
          <cell r="N1121">
            <v>0</v>
          </cell>
          <cell r="O1121">
            <v>0</v>
          </cell>
          <cell r="P1121">
            <v>0</v>
          </cell>
          <cell r="Q1121">
            <v>0</v>
          </cell>
          <cell r="R1121">
            <v>0</v>
          </cell>
        </row>
        <row r="1122">
          <cell r="B1122" t="str">
            <v>Nokia Siemens Networks</v>
          </cell>
          <cell r="C1122">
            <v>0</v>
          </cell>
          <cell r="D1122">
            <v>0</v>
          </cell>
          <cell r="E1122">
            <v>0</v>
          </cell>
          <cell r="F1122">
            <v>0</v>
          </cell>
          <cell r="G1122">
            <v>1</v>
          </cell>
          <cell r="H1122">
            <v>0</v>
          </cell>
          <cell r="I1122">
            <v>1</v>
          </cell>
          <cell r="K1122" t="str">
            <v>Nokia Siemens Networks</v>
          </cell>
          <cell r="L1122">
            <v>0</v>
          </cell>
          <cell r="M1122">
            <v>0</v>
          </cell>
          <cell r="N1122">
            <v>0</v>
          </cell>
          <cell r="O1122">
            <v>0</v>
          </cell>
          <cell r="P1122">
            <v>58</v>
          </cell>
          <cell r="Q1122">
            <v>0</v>
          </cell>
          <cell r="R1122">
            <v>58</v>
          </cell>
        </row>
        <row r="1123">
          <cell r="B1123" t="str">
            <v>Nortel</v>
          </cell>
          <cell r="C1123">
            <v>0</v>
          </cell>
          <cell r="D1123">
            <v>0</v>
          </cell>
          <cell r="E1123">
            <v>0</v>
          </cell>
          <cell r="F1123">
            <v>0</v>
          </cell>
          <cell r="G1123">
            <v>11</v>
          </cell>
          <cell r="H1123">
            <v>18</v>
          </cell>
          <cell r="I1123">
            <v>29</v>
          </cell>
          <cell r="K1123" t="str">
            <v>Nortel</v>
          </cell>
          <cell r="L1123">
            <v>0</v>
          </cell>
          <cell r="M1123">
            <v>0</v>
          </cell>
          <cell r="N1123">
            <v>0</v>
          </cell>
          <cell r="O1123">
            <v>0</v>
          </cell>
          <cell r="P1123">
            <v>418</v>
          </cell>
          <cell r="Q1123">
            <v>84</v>
          </cell>
          <cell r="R1123">
            <v>502</v>
          </cell>
        </row>
        <row r="1124">
          <cell r="B1124" t="str">
            <v>Procket</v>
          </cell>
          <cell r="I1124">
            <v>0</v>
          </cell>
          <cell r="K1124" t="str">
            <v>Procket</v>
          </cell>
          <cell r="R1124">
            <v>0</v>
          </cell>
        </row>
        <row r="1125">
          <cell r="B1125" t="str">
            <v>Quarry</v>
          </cell>
          <cell r="I1125">
            <v>0</v>
          </cell>
          <cell r="K1125" t="str">
            <v>Quarry</v>
          </cell>
          <cell r="R1125">
            <v>0</v>
          </cell>
        </row>
        <row r="1126">
          <cell r="B1126" t="str">
            <v>Redback</v>
          </cell>
          <cell r="C1126">
            <v>0</v>
          </cell>
          <cell r="D1126">
            <v>0</v>
          </cell>
          <cell r="E1126">
            <v>0</v>
          </cell>
          <cell r="F1126">
            <v>0</v>
          </cell>
          <cell r="G1126">
            <v>0</v>
          </cell>
          <cell r="H1126">
            <v>0</v>
          </cell>
          <cell r="I1126">
            <v>0</v>
          </cell>
          <cell r="K1126" t="str">
            <v>Redback</v>
          </cell>
          <cell r="L1126">
            <v>0</v>
          </cell>
          <cell r="M1126">
            <v>0</v>
          </cell>
          <cell r="N1126">
            <v>0</v>
          </cell>
          <cell r="O1126">
            <v>0</v>
          </cell>
          <cell r="P1126">
            <v>0</v>
          </cell>
          <cell r="Q1126">
            <v>0</v>
          </cell>
          <cell r="R1126">
            <v>0</v>
          </cell>
        </row>
        <row r="1127">
          <cell r="B1127" t="str">
            <v>Riverstone</v>
          </cell>
          <cell r="I1127">
            <v>0</v>
          </cell>
          <cell r="K1127" t="str">
            <v>Riverstone</v>
          </cell>
          <cell r="R1127">
            <v>0</v>
          </cell>
        </row>
        <row r="1128">
          <cell r="B1128" t="str">
            <v>Tellabs</v>
          </cell>
          <cell r="C1128">
            <v>0</v>
          </cell>
          <cell r="D1128">
            <v>15</v>
          </cell>
          <cell r="E1128">
            <v>0</v>
          </cell>
          <cell r="F1128">
            <v>0</v>
          </cell>
          <cell r="G1128">
            <v>0</v>
          </cell>
          <cell r="H1128">
            <v>0</v>
          </cell>
          <cell r="I1128">
            <v>15</v>
          </cell>
          <cell r="K1128" t="str">
            <v>Tellabs</v>
          </cell>
          <cell r="L1128">
            <v>0</v>
          </cell>
          <cell r="M1128">
            <v>158</v>
          </cell>
          <cell r="N1128">
            <v>0</v>
          </cell>
          <cell r="O1128">
            <v>0</v>
          </cell>
          <cell r="P1128">
            <v>0</v>
          </cell>
          <cell r="Q1128">
            <v>0</v>
          </cell>
          <cell r="R1128">
            <v>158</v>
          </cell>
        </row>
        <row r="1129">
          <cell r="B1129" t="str">
            <v>ZTE</v>
          </cell>
          <cell r="C1129">
            <v>0</v>
          </cell>
          <cell r="D1129">
            <v>10</v>
          </cell>
          <cell r="E1129">
            <v>0</v>
          </cell>
          <cell r="F1129">
            <v>0</v>
          </cell>
          <cell r="G1129">
            <v>10</v>
          </cell>
          <cell r="H1129">
            <v>0</v>
          </cell>
          <cell r="I1129">
            <v>20</v>
          </cell>
          <cell r="K1129" t="str">
            <v>ZTE</v>
          </cell>
          <cell r="L1129">
            <v>0</v>
          </cell>
          <cell r="M1129">
            <v>143</v>
          </cell>
          <cell r="N1129">
            <v>0</v>
          </cell>
          <cell r="O1129">
            <v>0</v>
          </cell>
          <cell r="P1129">
            <v>6050</v>
          </cell>
          <cell r="Q1129">
            <v>0</v>
          </cell>
          <cell r="R1129">
            <v>6193</v>
          </cell>
        </row>
        <row r="1130">
          <cell r="B1130" t="str">
            <v>Other</v>
          </cell>
          <cell r="I1130">
            <v>0</v>
          </cell>
          <cell r="K1130" t="str">
            <v>Other</v>
          </cell>
          <cell r="R1130">
            <v>0</v>
          </cell>
        </row>
        <row r="1131">
          <cell r="B1131" t="str">
            <v>Total</v>
          </cell>
          <cell r="C1131">
            <v>219</v>
          </cell>
          <cell r="D1131">
            <v>414</v>
          </cell>
          <cell r="E1131">
            <v>66</v>
          </cell>
          <cell r="F1131">
            <v>0</v>
          </cell>
          <cell r="G1131">
            <v>176</v>
          </cell>
          <cell r="H1131">
            <v>79</v>
          </cell>
          <cell r="I1131">
            <v>954</v>
          </cell>
          <cell r="K1131" t="str">
            <v>Total</v>
          </cell>
          <cell r="L1131">
            <v>560</v>
          </cell>
          <cell r="M1131">
            <v>6107</v>
          </cell>
          <cell r="N1131">
            <v>519</v>
          </cell>
          <cell r="O1131">
            <v>0</v>
          </cell>
          <cell r="P1131">
            <v>27454</v>
          </cell>
          <cell r="Q1131">
            <v>462</v>
          </cell>
          <cell r="R1131">
            <v>35102</v>
          </cell>
        </row>
        <row r="1135">
          <cell r="B1135" t="str">
            <v>Vendor</v>
          </cell>
          <cell r="C1135" t="str">
            <v>Core IP/MPLS</v>
          </cell>
          <cell r="D1135" t="str">
            <v xml:space="preserve">Edge IP/MPLS </v>
          </cell>
          <cell r="E1135" t="str">
            <v>Subscriber Service Router</v>
          </cell>
          <cell r="F1135" t="str">
            <v>BRAS</v>
          </cell>
          <cell r="G1135" t="str">
            <v>IP/Ethernet</v>
          </cell>
          <cell r="H1135" t="str">
            <v>ATM/MPLS</v>
          </cell>
          <cell r="I1135" t="str">
            <v>Total IPS</v>
          </cell>
          <cell r="K1135" t="str">
            <v>Vendor</v>
          </cell>
          <cell r="L1135" t="str">
            <v>Core IP/MPLS</v>
          </cell>
          <cell r="M1135" t="str">
            <v>Edge IP/MPLS</v>
          </cell>
          <cell r="N1135" t="str">
            <v>Subscriber Service Router</v>
          </cell>
          <cell r="O1135" t="str">
            <v>BRAS</v>
          </cell>
          <cell r="P1135" t="str">
            <v>IP/Ethernet</v>
          </cell>
          <cell r="Q1135" t="str">
            <v>ATM/MPLS</v>
          </cell>
          <cell r="R1135" t="str">
            <v>Total IPS</v>
          </cell>
        </row>
        <row r="1136">
          <cell r="B1136" t="str">
            <v>Alaxala Networks</v>
          </cell>
          <cell r="C1136">
            <v>0</v>
          </cell>
          <cell r="D1136">
            <v>0</v>
          </cell>
          <cell r="E1136">
            <v>0</v>
          </cell>
          <cell r="F1136">
            <v>0</v>
          </cell>
          <cell r="G1136">
            <v>0</v>
          </cell>
          <cell r="H1136">
            <v>0</v>
          </cell>
          <cell r="I1136">
            <v>0</v>
          </cell>
          <cell r="K1136" t="str">
            <v>Alaxala Networks</v>
          </cell>
          <cell r="L1136">
            <v>0</v>
          </cell>
          <cell r="M1136">
            <v>0</v>
          </cell>
          <cell r="N1136">
            <v>0</v>
          </cell>
          <cell r="O1136">
            <v>0</v>
          </cell>
          <cell r="P1136">
            <v>0</v>
          </cell>
          <cell r="Q1136">
            <v>0</v>
          </cell>
          <cell r="R1136">
            <v>0</v>
          </cell>
        </row>
        <row r="1137">
          <cell r="B1137" t="str">
            <v>Alcatel-Lucent</v>
          </cell>
          <cell r="C1137">
            <v>0</v>
          </cell>
          <cell r="D1137">
            <v>109</v>
          </cell>
          <cell r="E1137">
            <v>0</v>
          </cell>
          <cell r="F1137">
            <v>0</v>
          </cell>
          <cell r="G1137">
            <v>0</v>
          </cell>
          <cell r="H1137">
            <v>49</v>
          </cell>
          <cell r="I1137">
            <v>158</v>
          </cell>
          <cell r="K1137" t="str">
            <v>Alcatel-Lucent</v>
          </cell>
          <cell r="L1137">
            <v>0</v>
          </cell>
          <cell r="M1137">
            <v>946</v>
          </cell>
          <cell r="N1137">
            <v>0</v>
          </cell>
          <cell r="O1137">
            <v>0</v>
          </cell>
          <cell r="P1137">
            <v>0</v>
          </cell>
          <cell r="Q1137">
            <v>318</v>
          </cell>
          <cell r="R1137">
            <v>1264</v>
          </cell>
        </row>
        <row r="1138">
          <cell r="B1138" t="str">
            <v>Atrica</v>
          </cell>
          <cell r="I1138">
            <v>0</v>
          </cell>
          <cell r="K1138" t="str">
            <v>Atrica</v>
          </cell>
          <cell r="R1138">
            <v>0</v>
          </cell>
        </row>
        <row r="1139">
          <cell r="B1139" t="str">
            <v>Avici</v>
          </cell>
          <cell r="I1139">
            <v>0</v>
          </cell>
          <cell r="K1139" t="str">
            <v>Avici</v>
          </cell>
          <cell r="R1139">
            <v>0</v>
          </cell>
        </row>
        <row r="1140">
          <cell r="B1140" t="str">
            <v>Brocade</v>
          </cell>
          <cell r="C1140">
            <v>2</v>
          </cell>
          <cell r="D1140">
            <v>0</v>
          </cell>
          <cell r="E1140">
            <v>0</v>
          </cell>
          <cell r="F1140">
            <v>0</v>
          </cell>
          <cell r="G1140">
            <v>5</v>
          </cell>
          <cell r="H1140">
            <v>0</v>
          </cell>
          <cell r="I1140">
            <v>7</v>
          </cell>
          <cell r="K1140" t="str">
            <v>Brocade</v>
          </cell>
          <cell r="L1140">
            <v>30</v>
          </cell>
          <cell r="M1140">
            <v>0</v>
          </cell>
          <cell r="N1140">
            <v>0</v>
          </cell>
          <cell r="O1140">
            <v>0</v>
          </cell>
          <cell r="P1140">
            <v>76</v>
          </cell>
          <cell r="Q1140">
            <v>0</v>
          </cell>
          <cell r="R1140">
            <v>106</v>
          </cell>
        </row>
        <row r="1141">
          <cell r="B1141" t="str">
            <v>Caspian</v>
          </cell>
          <cell r="I1141">
            <v>0</v>
          </cell>
          <cell r="K1141" t="str">
            <v>Caspian</v>
          </cell>
          <cell r="R1141">
            <v>0</v>
          </cell>
        </row>
        <row r="1142">
          <cell r="B1142" t="str">
            <v>Chiaro</v>
          </cell>
          <cell r="I1142">
            <v>0</v>
          </cell>
          <cell r="K1142" t="str">
            <v>Chiaro</v>
          </cell>
          <cell r="R1142">
            <v>0</v>
          </cell>
        </row>
        <row r="1143">
          <cell r="B1143" t="str">
            <v>Ciena</v>
          </cell>
          <cell r="C1143">
            <v>0</v>
          </cell>
          <cell r="D1143">
            <v>0</v>
          </cell>
          <cell r="E1143">
            <v>0</v>
          </cell>
          <cell r="F1143">
            <v>0</v>
          </cell>
          <cell r="G1143">
            <v>0</v>
          </cell>
          <cell r="H1143">
            <v>0</v>
          </cell>
          <cell r="I1143">
            <v>0</v>
          </cell>
          <cell r="K1143" t="str">
            <v>Ciena</v>
          </cell>
          <cell r="L1143">
            <v>0</v>
          </cell>
          <cell r="M1143">
            <v>0</v>
          </cell>
          <cell r="N1143">
            <v>0</v>
          </cell>
          <cell r="O1143">
            <v>0</v>
          </cell>
          <cell r="P1143">
            <v>0</v>
          </cell>
          <cell r="Q1143">
            <v>0</v>
          </cell>
          <cell r="R1143">
            <v>0</v>
          </cell>
        </row>
        <row r="1144">
          <cell r="B1144" t="str">
            <v>Cisco</v>
          </cell>
          <cell r="C1144">
            <v>134</v>
          </cell>
          <cell r="D1144">
            <v>218</v>
          </cell>
          <cell r="E1144">
            <v>16</v>
          </cell>
          <cell r="F1144">
            <v>0</v>
          </cell>
          <cell r="G1144">
            <v>103</v>
          </cell>
          <cell r="H1144">
            <v>2</v>
          </cell>
          <cell r="I1144">
            <v>473</v>
          </cell>
          <cell r="K1144" t="str">
            <v>Cisco</v>
          </cell>
          <cell r="L1144">
            <v>350</v>
          </cell>
          <cell r="M1144">
            <v>4325</v>
          </cell>
          <cell r="N1144">
            <v>52</v>
          </cell>
          <cell r="O1144">
            <v>0</v>
          </cell>
          <cell r="P1144">
            <v>3615</v>
          </cell>
          <cell r="Q1144">
            <v>8</v>
          </cell>
          <cell r="R1144">
            <v>8350</v>
          </cell>
        </row>
        <row r="1145">
          <cell r="B1145" t="str">
            <v>Cosine</v>
          </cell>
          <cell r="I1145">
            <v>0</v>
          </cell>
          <cell r="K1145" t="str">
            <v>Cosine</v>
          </cell>
          <cell r="R1145">
            <v>0</v>
          </cell>
        </row>
        <row r="1146">
          <cell r="B1146" t="str">
            <v>ECI Telecom</v>
          </cell>
          <cell r="I1146">
            <v>0</v>
          </cell>
          <cell r="K1146" t="str">
            <v>ECI Telecom</v>
          </cell>
          <cell r="R1146">
            <v>0</v>
          </cell>
        </row>
        <row r="1147">
          <cell r="B1147" t="str">
            <v>Equipe</v>
          </cell>
          <cell r="I1147">
            <v>0</v>
          </cell>
          <cell r="K1147" t="str">
            <v>Equipe</v>
          </cell>
          <cell r="R1147">
            <v>0</v>
          </cell>
        </row>
        <row r="1148">
          <cell r="B1148" t="str">
            <v>Ericsson</v>
          </cell>
          <cell r="C1148">
            <v>0</v>
          </cell>
          <cell r="D1148">
            <v>0</v>
          </cell>
          <cell r="E1148">
            <v>24</v>
          </cell>
          <cell r="F1148">
            <v>0</v>
          </cell>
          <cell r="G1148">
            <v>0</v>
          </cell>
          <cell r="H1148">
            <v>6</v>
          </cell>
          <cell r="I1148">
            <v>30</v>
          </cell>
          <cell r="K1148" t="str">
            <v>Ericsson</v>
          </cell>
          <cell r="L1148">
            <v>0</v>
          </cell>
          <cell r="M1148">
            <v>0</v>
          </cell>
          <cell r="N1148">
            <v>270</v>
          </cell>
          <cell r="O1148">
            <v>0</v>
          </cell>
          <cell r="P1148">
            <v>0</v>
          </cell>
          <cell r="Q1148">
            <v>29</v>
          </cell>
          <cell r="R1148">
            <v>299</v>
          </cell>
        </row>
        <row r="1149">
          <cell r="B1149" t="str">
            <v>Extreme</v>
          </cell>
          <cell r="C1149">
            <v>0</v>
          </cell>
          <cell r="D1149">
            <v>0</v>
          </cell>
          <cell r="E1149">
            <v>0</v>
          </cell>
          <cell r="F1149">
            <v>0</v>
          </cell>
          <cell r="G1149">
            <v>9</v>
          </cell>
          <cell r="H1149">
            <v>0</v>
          </cell>
          <cell r="I1149">
            <v>9</v>
          </cell>
          <cell r="K1149" t="str">
            <v>Extreme</v>
          </cell>
          <cell r="L1149">
            <v>0</v>
          </cell>
          <cell r="M1149">
            <v>0</v>
          </cell>
          <cell r="N1149">
            <v>0</v>
          </cell>
          <cell r="O1149">
            <v>0</v>
          </cell>
          <cell r="P1149">
            <v>332</v>
          </cell>
          <cell r="Q1149">
            <v>0</v>
          </cell>
          <cell r="R1149">
            <v>332</v>
          </cell>
        </row>
        <row r="1150">
          <cell r="B1150" t="str">
            <v>Force10</v>
          </cell>
          <cell r="C1150">
            <v>0</v>
          </cell>
          <cell r="D1150">
            <v>0</v>
          </cell>
          <cell r="E1150">
            <v>0</v>
          </cell>
          <cell r="F1150">
            <v>0</v>
          </cell>
          <cell r="G1150">
            <v>1</v>
          </cell>
          <cell r="H1150">
            <v>0</v>
          </cell>
          <cell r="I1150">
            <v>1</v>
          </cell>
          <cell r="K1150" t="str">
            <v>Force10</v>
          </cell>
          <cell r="L1150">
            <v>0</v>
          </cell>
          <cell r="M1150">
            <v>0</v>
          </cell>
          <cell r="N1150">
            <v>0</v>
          </cell>
          <cell r="O1150">
            <v>0</v>
          </cell>
          <cell r="P1150">
            <v>3</v>
          </cell>
          <cell r="Q1150">
            <v>0</v>
          </cell>
          <cell r="R1150">
            <v>3</v>
          </cell>
        </row>
        <row r="1151">
          <cell r="B1151" t="str">
            <v>Fujitsu</v>
          </cell>
          <cell r="C1151">
            <v>0</v>
          </cell>
          <cell r="D1151">
            <v>0</v>
          </cell>
          <cell r="E1151">
            <v>0</v>
          </cell>
          <cell r="F1151">
            <v>0</v>
          </cell>
          <cell r="G1151">
            <v>0</v>
          </cell>
          <cell r="H1151">
            <v>0</v>
          </cell>
          <cell r="I1151">
            <v>0</v>
          </cell>
          <cell r="K1151" t="str">
            <v>Fujitsu</v>
          </cell>
          <cell r="L1151">
            <v>0</v>
          </cell>
          <cell r="M1151">
            <v>0</v>
          </cell>
          <cell r="N1151">
            <v>0</v>
          </cell>
          <cell r="O1151">
            <v>0</v>
          </cell>
          <cell r="P1151">
            <v>0</v>
          </cell>
          <cell r="Q1151">
            <v>0</v>
          </cell>
          <cell r="R1151">
            <v>0</v>
          </cell>
        </row>
        <row r="1152">
          <cell r="B1152" t="str">
            <v>Hammerhead Systems</v>
          </cell>
          <cell r="I1152">
            <v>0</v>
          </cell>
          <cell r="K1152" t="str">
            <v>Hammerhead Systems</v>
          </cell>
          <cell r="R1152">
            <v>0</v>
          </cell>
        </row>
        <row r="1153">
          <cell r="B1153" t="str">
            <v>Hitachi</v>
          </cell>
          <cell r="I1153">
            <v>0</v>
          </cell>
          <cell r="K1153" t="str">
            <v>Hitachi</v>
          </cell>
          <cell r="R1153">
            <v>0</v>
          </cell>
        </row>
        <row r="1154">
          <cell r="B1154" t="str">
            <v>Hitachi Cable</v>
          </cell>
          <cell r="C1154">
            <v>0</v>
          </cell>
          <cell r="D1154">
            <v>0</v>
          </cell>
          <cell r="E1154">
            <v>0</v>
          </cell>
          <cell r="F1154">
            <v>0</v>
          </cell>
          <cell r="G1154">
            <v>0</v>
          </cell>
          <cell r="H1154">
            <v>0</v>
          </cell>
          <cell r="I1154">
            <v>0</v>
          </cell>
          <cell r="K1154" t="str">
            <v>Hitachi Cable</v>
          </cell>
          <cell r="L1154">
            <v>0</v>
          </cell>
          <cell r="M1154">
            <v>0</v>
          </cell>
          <cell r="N1154">
            <v>0</v>
          </cell>
          <cell r="O1154">
            <v>0</v>
          </cell>
          <cell r="P1154">
            <v>0</v>
          </cell>
          <cell r="Q1154">
            <v>0</v>
          </cell>
          <cell r="R1154">
            <v>0</v>
          </cell>
        </row>
        <row r="1155">
          <cell r="B1155" t="str">
            <v>Huawei</v>
          </cell>
          <cell r="C1155">
            <v>20</v>
          </cell>
          <cell r="D1155">
            <v>44</v>
          </cell>
          <cell r="E1155">
            <v>14</v>
          </cell>
          <cell r="F1155">
            <v>0</v>
          </cell>
          <cell r="G1155">
            <v>36</v>
          </cell>
          <cell r="H1155">
            <v>0</v>
          </cell>
          <cell r="I1155">
            <v>114</v>
          </cell>
          <cell r="K1155" t="str">
            <v>Huawei</v>
          </cell>
          <cell r="L1155">
            <v>88</v>
          </cell>
          <cell r="M1155">
            <v>714</v>
          </cell>
          <cell r="N1155">
            <v>158</v>
          </cell>
          <cell r="O1155">
            <v>0</v>
          </cell>
          <cell r="P1155">
            <v>24421</v>
          </cell>
          <cell r="Q1155">
            <v>0</v>
          </cell>
          <cell r="R1155">
            <v>25381</v>
          </cell>
        </row>
        <row r="1156">
          <cell r="B1156" t="str">
            <v>Hyperchip</v>
          </cell>
          <cell r="I1156">
            <v>0</v>
          </cell>
          <cell r="K1156" t="str">
            <v>Hyperchip</v>
          </cell>
          <cell r="R1156">
            <v>0</v>
          </cell>
        </row>
        <row r="1157">
          <cell r="B1157" t="str">
            <v>Juniper</v>
          </cell>
          <cell r="C1157">
            <v>83</v>
          </cell>
          <cell r="D1157">
            <v>70</v>
          </cell>
          <cell r="E1157">
            <v>20</v>
          </cell>
          <cell r="F1157">
            <v>0</v>
          </cell>
          <cell r="G1157">
            <v>0</v>
          </cell>
          <cell r="H1157">
            <v>0</v>
          </cell>
          <cell r="I1157">
            <v>173</v>
          </cell>
          <cell r="K1157" t="str">
            <v>Juniper</v>
          </cell>
          <cell r="L1157">
            <v>137</v>
          </cell>
          <cell r="M1157">
            <v>736</v>
          </cell>
          <cell r="N1157">
            <v>144</v>
          </cell>
          <cell r="O1157">
            <v>0</v>
          </cell>
          <cell r="P1157">
            <v>0</v>
          </cell>
          <cell r="Q1157">
            <v>0</v>
          </cell>
          <cell r="R1157">
            <v>1017</v>
          </cell>
        </row>
        <row r="1158">
          <cell r="B1158" t="str">
            <v>Laurel Networks</v>
          </cell>
          <cell r="I1158">
            <v>0</v>
          </cell>
          <cell r="K1158" t="str">
            <v>Laurel Networks</v>
          </cell>
          <cell r="R1158">
            <v>0</v>
          </cell>
        </row>
        <row r="1159">
          <cell r="B1159" t="str">
            <v>Lucent</v>
          </cell>
          <cell r="I1159">
            <v>0</v>
          </cell>
          <cell r="K1159" t="str">
            <v>Lucent</v>
          </cell>
          <cell r="R1159">
            <v>0</v>
          </cell>
        </row>
        <row r="1160">
          <cell r="B1160" t="str">
            <v>NEC</v>
          </cell>
          <cell r="C1160">
            <v>0</v>
          </cell>
          <cell r="D1160">
            <v>0</v>
          </cell>
          <cell r="E1160">
            <v>0</v>
          </cell>
          <cell r="F1160">
            <v>0</v>
          </cell>
          <cell r="G1160">
            <v>0</v>
          </cell>
          <cell r="H1160">
            <v>0</v>
          </cell>
          <cell r="I1160">
            <v>0</v>
          </cell>
          <cell r="K1160" t="str">
            <v>NEC</v>
          </cell>
          <cell r="L1160">
            <v>0</v>
          </cell>
          <cell r="M1160">
            <v>0</v>
          </cell>
          <cell r="N1160">
            <v>0</v>
          </cell>
          <cell r="O1160">
            <v>0</v>
          </cell>
          <cell r="P1160">
            <v>0</v>
          </cell>
          <cell r="Q1160">
            <v>0</v>
          </cell>
          <cell r="R1160">
            <v>0</v>
          </cell>
        </row>
        <row r="1161">
          <cell r="B1161" t="str">
            <v>Nokia Siemens Networks</v>
          </cell>
          <cell r="C1161">
            <v>0</v>
          </cell>
          <cell r="D1161">
            <v>0</v>
          </cell>
          <cell r="E1161">
            <v>0</v>
          </cell>
          <cell r="F1161">
            <v>0</v>
          </cell>
          <cell r="G1161">
            <v>0</v>
          </cell>
          <cell r="H1161">
            <v>0</v>
          </cell>
          <cell r="I1161">
            <v>0</v>
          </cell>
          <cell r="K1161" t="str">
            <v>Nokia Siemens Networks</v>
          </cell>
          <cell r="L1161">
            <v>0</v>
          </cell>
          <cell r="M1161">
            <v>0</v>
          </cell>
          <cell r="N1161">
            <v>0</v>
          </cell>
          <cell r="O1161">
            <v>0</v>
          </cell>
          <cell r="P1161">
            <v>0</v>
          </cell>
          <cell r="Q1161">
            <v>0</v>
          </cell>
          <cell r="R1161">
            <v>0</v>
          </cell>
        </row>
        <row r="1162">
          <cell r="B1162" t="str">
            <v>Nortel</v>
          </cell>
          <cell r="C1162">
            <v>0</v>
          </cell>
          <cell r="D1162">
            <v>0</v>
          </cell>
          <cell r="E1162">
            <v>0</v>
          </cell>
          <cell r="F1162">
            <v>0</v>
          </cell>
          <cell r="G1162">
            <v>11</v>
          </cell>
          <cell r="H1162">
            <v>11</v>
          </cell>
          <cell r="I1162">
            <v>22</v>
          </cell>
          <cell r="K1162" t="str">
            <v>Nortel</v>
          </cell>
          <cell r="L1162">
            <v>0</v>
          </cell>
          <cell r="M1162">
            <v>0</v>
          </cell>
          <cell r="N1162">
            <v>0</v>
          </cell>
          <cell r="O1162">
            <v>0</v>
          </cell>
          <cell r="P1162">
            <v>390</v>
          </cell>
          <cell r="Q1162">
            <v>54</v>
          </cell>
          <cell r="R1162">
            <v>444</v>
          </cell>
        </row>
        <row r="1163">
          <cell r="B1163" t="str">
            <v>Procket</v>
          </cell>
          <cell r="I1163">
            <v>0</v>
          </cell>
          <cell r="K1163" t="str">
            <v>Procket</v>
          </cell>
          <cell r="R1163">
            <v>0</v>
          </cell>
        </row>
        <row r="1164">
          <cell r="B1164" t="str">
            <v>Quarry</v>
          </cell>
          <cell r="I1164">
            <v>0</v>
          </cell>
          <cell r="K1164" t="str">
            <v>Quarry</v>
          </cell>
          <cell r="R1164">
            <v>0</v>
          </cell>
        </row>
        <row r="1165">
          <cell r="B1165" t="str">
            <v>Redback</v>
          </cell>
          <cell r="C1165">
            <v>0</v>
          </cell>
          <cell r="D1165">
            <v>0</v>
          </cell>
          <cell r="E1165">
            <v>0</v>
          </cell>
          <cell r="F1165">
            <v>0</v>
          </cell>
          <cell r="G1165">
            <v>0</v>
          </cell>
          <cell r="H1165">
            <v>0</v>
          </cell>
          <cell r="I1165">
            <v>0</v>
          </cell>
          <cell r="K1165" t="str">
            <v>Redback</v>
          </cell>
          <cell r="L1165">
            <v>0</v>
          </cell>
          <cell r="M1165">
            <v>0</v>
          </cell>
          <cell r="N1165">
            <v>0</v>
          </cell>
          <cell r="O1165">
            <v>0</v>
          </cell>
          <cell r="P1165">
            <v>0</v>
          </cell>
          <cell r="Q1165">
            <v>0</v>
          </cell>
          <cell r="R1165">
            <v>0</v>
          </cell>
        </row>
        <row r="1166">
          <cell r="B1166" t="str">
            <v>Riverstone</v>
          </cell>
          <cell r="I1166">
            <v>0</v>
          </cell>
          <cell r="K1166" t="str">
            <v>Riverstone</v>
          </cell>
          <cell r="R1166">
            <v>0</v>
          </cell>
        </row>
        <row r="1167">
          <cell r="B1167" t="str">
            <v>Tellabs</v>
          </cell>
          <cell r="C1167">
            <v>0</v>
          </cell>
          <cell r="D1167">
            <v>14</v>
          </cell>
          <cell r="E1167">
            <v>0</v>
          </cell>
          <cell r="F1167">
            <v>0</v>
          </cell>
          <cell r="G1167">
            <v>0</v>
          </cell>
          <cell r="H1167">
            <v>0</v>
          </cell>
          <cell r="I1167">
            <v>14</v>
          </cell>
          <cell r="K1167" t="str">
            <v>Tellabs</v>
          </cell>
          <cell r="L1167">
            <v>0</v>
          </cell>
          <cell r="M1167">
            <v>152</v>
          </cell>
          <cell r="N1167">
            <v>0</v>
          </cell>
          <cell r="O1167">
            <v>0</v>
          </cell>
          <cell r="P1167">
            <v>0</v>
          </cell>
          <cell r="Q1167">
            <v>0</v>
          </cell>
          <cell r="R1167">
            <v>152</v>
          </cell>
        </row>
        <row r="1168">
          <cell r="B1168" t="str">
            <v>ZTE</v>
          </cell>
          <cell r="C1168">
            <v>0</v>
          </cell>
          <cell r="D1168">
            <v>6</v>
          </cell>
          <cell r="E1168">
            <v>0</v>
          </cell>
          <cell r="F1168">
            <v>0</v>
          </cell>
          <cell r="G1168">
            <v>7</v>
          </cell>
          <cell r="H1168">
            <v>0</v>
          </cell>
          <cell r="I1168">
            <v>13</v>
          </cell>
          <cell r="K1168" t="str">
            <v>ZTE</v>
          </cell>
          <cell r="L1168">
            <v>0</v>
          </cell>
          <cell r="M1168">
            <v>84</v>
          </cell>
          <cell r="N1168">
            <v>0</v>
          </cell>
          <cell r="O1168">
            <v>0</v>
          </cell>
          <cell r="P1168">
            <v>4235</v>
          </cell>
          <cell r="Q1168">
            <v>0</v>
          </cell>
          <cell r="R1168">
            <v>4319</v>
          </cell>
        </row>
        <row r="1169">
          <cell r="B1169" t="str">
            <v>Other</v>
          </cell>
          <cell r="I1169">
            <v>0</v>
          </cell>
          <cell r="K1169" t="str">
            <v>Other</v>
          </cell>
          <cell r="R1169">
            <v>0</v>
          </cell>
        </row>
        <row r="1170">
          <cell r="B1170" t="str">
            <v>Total</v>
          </cell>
          <cell r="C1170">
            <v>239</v>
          </cell>
          <cell r="D1170">
            <v>461</v>
          </cell>
          <cell r="E1170">
            <v>74</v>
          </cell>
          <cell r="F1170">
            <v>0</v>
          </cell>
          <cell r="G1170">
            <v>172</v>
          </cell>
          <cell r="H1170">
            <v>68</v>
          </cell>
          <cell r="I1170">
            <v>1014</v>
          </cell>
          <cell r="K1170" t="str">
            <v>Total</v>
          </cell>
          <cell r="L1170">
            <v>605</v>
          </cell>
          <cell r="M1170">
            <v>6957</v>
          </cell>
          <cell r="N1170">
            <v>624</v>
          </cell>
          <cell r="O1170">
            <v>0</v>
          </cell>
          <cell r="P1170">
            <v>33072</v>
          </cell>
          <cell r="Q1170">
            <v>409</v>
          </cell>
          <cell r="R1170">
            <v>41667</v>
          </cell>
        </row>
        <row r="1174">
          <cell r="B1174" t="str">
            <v>Vendor</v>
          </cell>
          <cell r="C1174" t="str">
            <v>Core IP/MPLS</v>
          </cell>
          <cell r="D1174" t="str">
            <v xml:space="preserve">Edge IP/MPLS </v>
          </cell>
          <cell r="E1174" t="str">
            <v>Subscriber Service Router</v>
          </cell>
          <cell r="F1174" t="str">
            <v>BRAS</v>
          </cell>
          <cell r="G1174" t="str">
            <v>IP/Ethernet</v>
          </cell>
          <cell r="H1174" t="str">
            <v>ATM/MPLS</v>
          </cell>
          <cell r="I1174" t="str">
            <v>Total IPS</v>
          </cell>
          <cell r="K1174" t="str">
            <v>Vendor</v>
          </cell>
          <cell r="L1174" t="str">
            <v>Core IP/MPLS</v>
          </cell>
          <cell r="M1174" t="str">
            <v>Edge IP/MPLS</v>
          </cell>
          <cell r="N1174" t="str">
            <v>Subscriber Service Router</v>
          </cell>
          <cell r="O1174" t="str">
            <v>BRAS</v>
          </cell>
          <cell r="P1174" t="str">
            <v>IP/Ethernet</v>
          </cell>
          <cell r="Q1174" t="str">
            <v>ATM/MPLS</v>
          </cell>
          <cell r="R1174" t="str">
            <v>Total IPS</v>
          </cell>
        </row>
        <row r="1175">
          <cell r="B1175" t="str">
            <v>Alaxala Networks</v>
          </cell>
          <cell r="C1175">
            <v>0</v>
          </cell>
          <cell r="D1175">
            <v>0</v>
          </cell>
          <cell r="E1175">
            <v>0</v>
          </cell>
          <cell r="F1175">
            <v>0</v>
          </cell>
          <cell r="G1175">
            <v>0</v>
          </cell>
          <cell r="H1175">
            <v>0</v>
          </cell>
          <cell r="I1175">
            <v>0</v>
          </cell>
          <cell r="K1175" t="str">
            <v>Alaxala Networks</v>
          </cell>
          <cell r="L1175">
            <v>0</v>
          </cell>
          <cell r="M1175">
            <v>0</v>
          </cell>
          <cell r="N1175">
            <v>0</v>
          </cell>
          <cell r="O1175">
            <v>0</v>
          </cell>
          <cell r="P1175">
            <v>0</v>
          </cell>
          <cell r="Q1175">
            <v>0</v>
          </cell>
          <cell r="R1175">
            <v>0</v>
          </cell>
        </row>
        <row r="1176">
          <cell r="B1176" t="str">
            <v>Alcatel-Lucent</v>
          </cell>
          <cell r="C1176">
            <v>0</v>
          </cell>
          <cell r="D1176">
            <v>143</v>
          </cell>
          <cell r="E1176">
            <v>0</v>
          </cell>
          <cell r="F1176">
            <v>0</v>
          </cell>
          <cell r="G1176">
            <v>0</v>
          </cell>
          <cell r="H1176">
            <v>45</v>
          </cell>
          <cell r="I1176">
            <v>188</v>
          </cell>
          <cell r="K1176" t="str">
            <v>Alcatel-Lucent</v>
          </cell>
          <cell r="L1176">
            <v>0</v>
          </cell>
          <cell r="M1176">
            <v>1259</v>
          </cell>
          <cell r="N1176">
            <v>0</v>
          </cell>
          <cell r="O1176">
            <v>0</v>
          </cell>
          <cell r="P1176">
            <v>0</v>
          </cell>
          <cell r="Q1176">
            <v>291</v>
          </cell>
          <cell r="R1176">
            <v>1550</v>
          </cell>
        </row>
        <row r="1177">
          <cell r="B1177" t="str">
            <v>Atrica</v>
          </cell>
          <cell r="I1177">
            <v>0</v>
          </cell>
          <cell r="K1177" t="str">
            <v>Atrica</v>
          </cell>
          <cell r="R1177">
            <v>0</v>
          </cell>
        </row>
        <row r="1178">
          <cell r="B1178" t="str">
            <v>Avici</v>
          </cell>
          <cell r="I1178">
            <v>0</v>
          </cell>
          <cell r="K1178" t="str">
            <v>Avici</v>
          </cell>
          <cell r="R1178">
            <v>0</v>
          </cell>
        </row>
        <row r="1179">
          <cell r="B1179" t="str">
            <v>Brocade</v>
          </cell>
          <cell r="C1179">
            <v>2</v>
          </cell>
          <cell r="D1179">
            <v>0</v>
          </cell>
          <cell r="E1179">
            <v>0</v>
          </cell>
          <cell r="F1179">
            <v>0</v>
          </cell>
          <cell r="G1179">
            <v>6</v>
          </cell>
          <cell r="H1179">
            <v>0</v>
          </cell>
          <cell r="I1179">
            <v>8</v>
          </cell>
          <cell r="K1179" t="str">
            <v>Brocade</v>
          </cell>
          <cell r="L1179">
            <v>30</v>
          </cell>
          <cell r="M1179">
            <v>0</v>
          </cell>
          <cell r="N1179">
            <v>0</v>
          </cell>
          <cell r="O1179">
            <v>0</v>
          </cell>
          <cell r="P1179">
            <v>94</v>
          </cell>
          <cell r="Q1179">
            <v>0</v>
          </cell>
          <cell r="R1179">
            <v>124</v>
          </cell>
        </row>
        <row r="1180">
          <cell r="B1180" t="str">
            <v>Caspian</v>
          </cell>
          <cell r="I1180">
            <v>0</v>
          </cell>
          <cell r="K1180" t="str">
            <v>Caspian</v>
          </cell>
          <cell r="R1180">
            <v>0</v>
          </cell>
        </row>
        <row r="1181">
          <cell r="B1181" t="str">
            <v>Chiaro</v>
          </cell>
          <cell r="I1181">
            <v>0</v>
          </cell>
          <cell r="K1181" t="str">
            <v>Chiaro</v>
          </cell>
          <cell r="R1181">
            <v>0</v>
          </cell>
        </row>
        <row r="1182">
          <cell r="B1182" t="str">
            <v>Ciena</v>
          </cell>
          <cell r="C1182">
            <v>0</v>
          </cell>
          <cell r="D1182">
            <v>0</v>
          </cell>
          <cell r="E1182">
            <v>0</v>
          </cell>
          <cell r="F1182">
            <v>0</v>
          </cell>
          <cell r="G1182">
            <v>1</v>
          </cell>
          <cell r="H1182">
            <v>0</v>
          </cell>
          <cell r="I1182">
            <v>1</v>
          </cell>
          <cell r="K1182" t="str">
            <v>Ciena</v>
          </cell>
          <cell r="L1182">
            <v>0</v>
          </cell>
          <cell r="M1182">
            <v>0</v>
          </cell>
          <cell r="N1182">
            <v>0</v>
          </cell>
          <cell r="O1182">
            <v>0</v>
          </cell>
          <cell r="P1182">
            <v>38</v>
          </cell>
          <cell r="Q1182">
            <v>0</v>
          </cell>
          <cell r="R1182">
            <v>38</v>
          </cell>
        </row>
        <row r="1183">
          <cell r="B1183" t="str">
            <v>Cisco</v>
          </cell>
          <cell r="C1183">
            <v>129</v>
          </cell>
          <cell r="D1183">
            <v>219</v>
          </cell>
          <cell r="E1183">
            <v>13</v>
          </cell>
          <cell r="F1183">
            <v>0</v>
          </cell>
          <cell r="G1183">
            <v>101</v>
          </cell>
          <cell r="H1183">
            <v>0</v>
          </cell>
          <cell r="I1183">
            <v>462</v>
          </cell>
          <cell r="K1183" t="str">
            <v>Cisco</v>
          </cell>
          <cell r="L1183">
            <v>336</v>
          </cell>
          <cell r="M1183">
            <v>4339</v>
          </cell>
          <cell r="N1183">
            <v>42</v>
          </cell>
          <cell r="O1183">
            <v>0</v>
          </cell>
          <cell r="P1183">
            <v>3534</v>
          </cell>
          <cell r="Q1183">
            <v>0</v>
          </cell>
          <cell r="R1183">
            <v>8251</v>
          </cell>
        </row>
        <row r="1184">
          <cell r="B1184" t="str">
            <v>Cosine</v>
          </cell>
          <cell r="I1184">
            <v>0</v>
          </cell>
          <cell r="K1184" t="str">
            <v>Cosine</v>
          </cell>
          <cell r="R1184">
            <v>0</v>
          </cell>
        </row>
        <row r="1185">
          <cell r="B1185" t="str">
            <v>ECI Telecom</v>
          </cell>
          <cell r="C1185">
            <v>0</v>
          </cell>
          <cell r="D1185">
            <v>0</v>
          </cell>
          <cell r="E1185">
            <v>0</v>
          </cell>
          <cell r="F1185">
            <v>0</v>
          </cell>
          <cell r="G1185">
            <v>1</v>
          </cell>
          <cell r="H1185">
            <v>0</v>
          </cell>
          <cell r="I1185">
            <v>1</v>
          </cell>
          <cell r="K1185" t="str">
            <v>ECI Telecom</v>
          </cell>
          <cell r="L1185">
            <v>0</v>
          </cell>
          <cell r="M1185">
            <v>0</v>
          </cell>
          <cell r="N1185">
            <v>0</v>
          </cell>
          <cell r="O1185">
            <v>0</v>
          </cell>
          <cell r="P1185">
            <v>3</v>
          </cell>
          <cell r="Q1185">
            <v>0</v>
          </cell>
          <cell r="R1185">
            <v>3</v>
          </cell>
        </row>
        <row r="1186">
          <cell r="B1186" t="str">
            <v>Equipe</v>
          </cell>
          <cell r="I1186">
            <v>0</v>
          </cell>
          <cell r="K1186" t="str">
            <v>Equipe</v>
          </cell>
          <cell r="R1186">
            <v>0</v>
          </cell>
        </row>
        <row r="1187">
          <cell r="B1187" t="str">
            <v>Ericsson</v>
          </cell>
          <cell r="C1187">
            <v>0</v>
          </cell>
          <cell r="D1187">
            <v>0</v>
          </cell>
          <cell r="E1187">
            <v>39</v>
          </cell>
          <cell r="F1187">
            <v>0</v>
          </cell>
          <cell r="G1187">
            <v>0</v>
          </cell>
          <cell r="H1187">
            <v>6</v>
          </cell>
          <cell r="I1187">
            <v>45</v>
          </cell>
          <cell r="K1187" t="str">
            <v>Ericsson</v>
          </cell>
          <cell r="L1187">
            <v>0</v>
          </cell>
          <cell r="M1187">
            <v>0</v>
          </cell>
          <cell r="N1187">
            <v>419</v>
          </cell>
          <cell r="O1187">
            <v>0</v>
          </cell>
          <cell r="P1187">
            <v>0</v>
          </cell>
          <cell r="Q1187">
            <v>29</v>
          </cell>
          <cell r="R1187">
            <v>448</v>
          </cell>
        </row>
        <row r="1188">
          <cell r="B1188" t="str">
            <v>Extreme</v>
          </cell>
          <cell r="C1188">
            <v>0</v>
          </cell>
          <cell r="D1188">
            <v>0</v>
          </cell>
          <cell r="E1188">
            <v>0</v>
          </cell>
          <cell r="F1188">
            <v>0</v>
          </cell>
          <cell r="G1188">
            <v>11</v>
          </cell>
          <cell r="H1188">
            <v>0</v>
          </cell>
          <cell r="I1188">
            <v>11</v>
          </cell>
          <cell r="K1188" t="str">
            <v>Extreme</v>
          </cell>
          <cell r="L1188">
            <v>0</v>
          </cell>
          <cell r="M1188">
            <v>0</v>
          </cell>
          <cell r="N1188">
            <v>0</v>
          </cell>
          <cell r="O1188">
            <v>0</v>
          </cell>
          <cell r="P1188">
            <v>447</v>
          </cell>
          <cell r="Q1188">
            <v>0</v>
          </cell>
          <cell r="R1188">
            <v>447</v>
          </cell>
        </row>
        <row r="1189">
          <cell r="B1189" t="str">
            <v>Force10</v>
          </cell>
          <cell r="C1189">
            <v>0</v>
          </cell>
          <cell r="D1189">
            <v>0</v>
          </cell>
          <cell r="E1189">
            <v>0</v>
          </cell>
          <cell r="F1189">
            <v>0</v>
          </cell>
          <cell r="G1189">
            <v>1</v>
          </cell>
          <cell r="H1189">
            <v>0</v>
          </cell>
          <cell r="I1189">
            <v>1</v>
          </cell>
          <cell r="K1189" t="str">
            <v>Force10</v>
          </cell>
          <cell r="L1189">
            <v>0</v>
          </cell>
          <cell r="M1189">
            <v>0</v>
          </cell>
          <cell r="N1189">
            <v>0</v>
          </cell>
          <cell r="O1189">
            <v>0</v>
          </cell>
          <cell r="P1189">
            <v>3</v>
          </cell>
          <cell r="Q1189">
            <v>0</v>
          </cell>
          <cell r="R1189">
            <v>3</v>
          </cell>
        </row>
        <row r="1190">
          <cell r="B1190" t="str">
            <v>Fujitsu</v>
          </cell>
          <cell r="C1190">
            <v>0</v>
          </cell>
          <cell r="D1190">
            <v>0</v>
          </cell>
          <cell r="E1190">
            <v>0</v>
          </cell>
          <cell r="F1190">
            <v>0</v>
          </cell>
          <cell r="G1190">
            <v>0</v>
          </cell>
          <cell r="H1190">
            <v>0</v>
          </cell>
          <cell r="I1190">
            <v>0</v>
          </cell>
          <cell r="K1190" t="str">
            <v>Fujitsu</v>
          </cell>
          <cell r="L1190">
            <v>0</v>
          </cell>
          <cell r="M1190">
            <v>0</v>
          </cell>
          <cell r="N1190">
            <v>0</v>
          </cell>
          <cell r="O1190">
            <v>0</v>
          </cell>
          <cell r="P1190">
            <v>0</v>
          </cell>
          <cell r="Q1190">
            <v>0</v>
          </cell>
          <cell r="R1190">
            <v>0</v>
          </cell>
        </row>
        <row r="1191">
          <cell r="B1191" t="str">
            <v>Hammerhead Systems</v>
          </cell>
          <cell r="I1191">
            <v>0</v>
          </cell>
          <cell r="K1191" t="str">
            <v>Hammerhead Systems</v>
          </cell>
          <cell r="R1191">
            <v>0</v>
          </cell>
        </row>
        <row r="1192">
          <cell r="B1192" t="str">
            <v>Hitachi</v>
          </cell>
          <cell r="I1192">
            <v>0</v>
          </cell>
          <cell r="K1192" t="str">
            <v>Hitachi</v>
          </cell>
          <cell r="R1192">
            <v>0</v>
          </cell>
        </row>
        <row r="1193">
          <cell r="B1193" t="str">
            <v>Hitachi Cable</v>
          </cell>
          <cell r="C1193">
            <v>0</v>
          </cell>
          <cell r="D1193">
            <v>0</v>
          </cell>
          <cell r="E1193">
            <v>0</v>
          </cell>
          <cell r="F1193">
            <v>0</v>
          </cell>
          <cell r="G1193">
            <v>0</v>
          </cell>
          <cell r="H1193">
            <v>0</v>
          </cell>
          <cell r="I1193">
            <v>0</v>
          </cell>
          <cell r="K1193" t="str">
            <v>Hitachi Cable</v>
          </cell>
          <cell r="L1193">
            <v>0</v>
          </cell>
          <cell r="M1193">
            <v>0</v>
          </cell>
          <cell r="N1193">
            <v>0</v>
          </cell>
          <cell r="O1193">
            <v>0</v>
          </cell>
          <cell r="P1193">
            <v>0</v>
          </cell>
          <cell r="Q1193">
            <v>0</v>
          </cell>
          <cell r="R1193">
            <v>0</v>
          </cell>
        </row>
        <row r="1194">
          <cell r="B1194" t="str">
            <v>Huawei</v>
          </cell>
          <cell r="C1194">
            <v>22</v>
          </cell>
          <cell r="D1194">
            <v>42</v>
          </cell>
          <cell r="E1194">
            <v>14</v>
          </cell>
          <cell r="F1194">
            <v>0</v>
          </cell>
          <cell r="G1194">
            <v>33</v>
          </cell>
          <cell r="H1194">
            <v>0</v>
          </cell>
          <cell r="I1194">
            <v>111</v>
          </cell>
          <cell r="K1194" t="str">
            <v>Huawei</v>
          </cell>
          <cell r="L1194">
            <v>107</v>
          </cell>
          <cell r="M1194">
            <v>652</v>
          </cell>
          <cell r="N1194">
            <v>126</v>
          </cell>
          <cell r="O1194">
            <v>0</v>
          </cell>
          <cell r="P1194">
            <v>24081</v>
          </cell>
          <cell r="Q1194">
            <v>0</v>
          </cell>
          <cell r="R1194">
            <v>24966</v>
          </cell>
        </row>
        <row r="1195">
          <cell r="B1195" t="str">
            <v>Hyperchip</v>
          </cell>
          <cell r="I1195">
            <v>0</v>
          </cell>
          <cell r="K1195" t="str">
            <v>Hyperchip</v>
          </cell>
          <cell r="R1195">
            <v>0</v>
          </cell>
        </row>
        <row r="1196">
          <cell r="B1196" t="str">
            <v>Juniper</v>
          </cell>
          <cell r="C1196">
            <v>76</v>
          </cell>
          <cell r="D1196">
            <v>65</v>
          </cell>
          <cell r="E1196">
            <v>19</v>
          </cell>
          <cell r="F1196">
            <v>0</v>
          </cell>
          <cell r="G1196">
            <v>0</v>
          </cell>
          <cell r="H1196">
            <v>0</v>
          </cell>
          <cell r="I1196">
            <v>160</v>
          </cell>
          <cell r="K1196" t="str">
            <v>Juniper</v>
          </cell>
          <cell r="L1196">
            <v>120</v>
          </cell>
          <cell r="M1196">
            <v>483</v>
          </cell>
          <cell r="N1196">
            <v>122</v>
          </cell>
          <cell r="O1196">
            <v>0</v>
          </cell>
          <cell r="P1196">
            <v>0</v>
          </cell>
          <cell r="Q1196">
            <v>0</v>
          </cell>
          <cell r="R1196">
            <v>725</v>
          </cell>
        </row>
        <row r="1197">
          <cell r="B1197" t="str">
            <v>Laurel Networks</v>
          </cell>
          <cell r="I1197">
            <v>0</v>
          </cell>
          <cell r="K1197" t="str">
            <v>Laurel Networks</v>
          </cell>
          <cell r="R1197">
            <v>0</v>
          </cell>
        </row>
        <row r="1198">
          <cell r="B1198" t="str">
            <v>Lucent</v>
          </cell>
          <cell r="I1198">
            <v>0</v>
          </cell>
          <cell r="K1198" t="str">
            <v>Lucent</v>
          </cell>
          <cell r="R1198">
            <v>0</v>
          </cell>
        </row>
        <row r="1199">
          <cell r="B1199" t="str">
            <v>NEC</v>
          </cell>
          <cell r="C1199">
            <v>0</v>
          </cell>
          <cell r="D1199">
            <v>0</v>
          </cell>
          <cell r="E1199">
            <v>0</v>
          </cell>
          <cell r="F1199">
            <v>0</v>
          </cell>
          <cell r="G1199">
            <v>0</v>
          </cell>
          <cell r="H1199">
            <v>0</v>
          </cell>
          <cell r="I1199">
            <v>0</v>
          </cell>
          <cell r="K1199" t="str">
            <v>NEC</v>
          </cell>
          <cell r="L1199">
            <v>0</v>
          </cell>
          <cell r="M1199">
            <v>0</v>
          </cell>
          <cell r="N1199">
            <v>0</v>
          </cell>
          <cell r="O1199">
            <v>0</v>
          </cell>
          <cell r="P1199">
            <v>0</v>
          </cell>
          <cell r="Q1199">
            <v>0</v>
          </cell>
          <cell r="R1199">
            <v>0</v>
          </cell>
        </row>
        <row r="1200">
          <cell r="B1200" t="str">
            <v>Nokia Siemens Networks</v>
          </cell>
          <cell r="C1200">
            <v>0</v>
          </cell>
          <cell r="D1200">
            <v>0</v>
          </cell>
          <cell r="E1200">
            <v>0</v>
          </cell>
          <cell r="F1200">
            <v>0</v>
          </cell>
          <cell r="G1200">
            <v>0</v>
          </cell>
          <cell r="H1200">
            <v>0</v>
          </cell>
          <cell r="I1200">
            <v>0</v>
          </cell>
          <cell r="K1200" t="str">
            <v>Nokia Siemens Networks</v>
          </cell>
          <cell r="L1200">
            <v>0</v>
          </cell>
          <cell r="M1200">
            <v>0</v>
          </cell>
          <cell r="N1200">
            <v>0</v>
          </cell>
          <cell r="O1200">
            <v>0</v>
          </cell>
          <cell r="P1200">
            <v>0</v>
          </cell>
          <cell r="Q1200">
            <v>0</v>
          </cell>
          <cell r="R1200">
            <v>0</v>
          </cell>
        </row>
        <row r="1201">
          <cell r="B1201" t="str">
            <v>Nortel</v>
          </cell>
          <cell r="C1201">
            <v>0</v>
          </cell>
          <cell r="D1201">
            <v>0</v>
          </cell>
          <cell r="E1201">
            <v>0</v>
          </cell>
          <cell r="F1201">
            <v>0</v>
          </cell>
          <cell r="G1201">
            <v>8</v>
          </cell>
          <cell r="H1201">
            <v>8</v>
          </cell>
          <cell r="I1201">
            <v>16</v>
          </cell>
          <cell r="K1201" t="str">
            <v>Nortel</v>
          </cell>
          <cell r="L1201">
            <v>0</v>
          </cell>
          <cell r="M1201">
            <v>0</v>
          </cell>
          <cell r="N1201">
            <v>0</v>
          </cell>
          <cell r="O1201">
            <v>0</v>
          </cell>
          <cell r="P1201">
            <v>322</v>
          </cell>
          <cell r="Q1201">
            <v>41</v>
          </cell>
          <cell r="R1201">
            <v>363</v>
          </cell>
        </row>
        <row r="1202">
          <cell r="B1202" t="str">
            <v>Procket</v>
          </cell>
          <cell r="I1202">
            <v>0</v>
          </cell>
          <cell r="K1202" t="str">
            <v>Procket</v>
          </cell>
          <cell r="R1202">
            <v>0</v>
          </cell>
        </row>
        <row r="1203">
          <cell r="B1203" t="str">
            <v>Quarry</v>
          </cell>
          <cell r="I1203">
            <v>0</v>
          </cell>
          <cell r="K1203" t="str">
            <v>Quarry</v>
          </cell>
          <cell r="R1203">
            <v>0</v>
          </cell>
        </row>
        <row r="1204">
          <cell r="B1204" t="str">
            <v>Redback</v>
          </cell>
          <cell r="C1204">
            <v>0</v>
          </cell>
          <cell r="D1204">
            <v>0</v>
          </cell>
          <cell r="E1204">
            <v>0</v>
          </cell>
          <cell r="F1204">
            <v>0</v>
          </cell>
          <cell r="G1204">
            <v>0</v>
          </cell>
          <cell r="H1204">
            <v>0</v>
          </cell>
          <cell r="I1204">
            <v>0</v>
          </cell>
          <cell r="K1204" t="str">
            <v>Redback</v>
          </cell>
          <cell r="L1204">
            <v>0</v>
          </cell>
          <cell r="M1204">
            <v>0</v>
          </cell>
          <cell r="N1204">
            <v>0</v>
          </cell>
          <cell r="O1204">
            <v>0</v>
          </cell>
          <cell r="P1204">
            <v>0</v>
          </cell>
          <cell r="Q1204">
            <v>0</v>
          </cell>
          <cell r="R1204">
            <v>0</v>
          </cell>
        </row>
        <row r="1205">
          <cell r="B1205" t="str">
            <v>Riverstone</v>
          </cell>
          <cell r="I1205">
            <v>0</v>
          </cell>
          <cell r="K1205" t="str">
            <v>Riverstone</v>
          </cell>
          <cell r="R1205">
            <v>0</v>
          </cell>
        </row>
        <row r="1206">
          <cell r="B1206" t="str">
            <v>Tellabs</v>
          </cell>
          <cell r="C1206">
            <v>0</v>
          </cell>
          <cell r="D1206">
            <v>17</v>
          </cell>
          <cell r="E1206">
            <v>0</v>
          </cell>
          <cell r="F1206">
            <v>0</v>
          </cell>
          <cell r="G1206">
            <v>0</v>
          </cell>
          <cell r="H1206">
            <v>0</v>
          </cell>
          <cell r="I1206">
            <v>17</v>
          </cell>
          <cell r="K1206" t="str">
            <v>Tellabs</v>
          </cell>
          <cell r="L1206">
            <v>0</v>
          </cell>
          <cell r="M1206">
            <v>179</v>
          </cell>
          <cell r="N1206">
            <v>0</v>
          </cell>
          <cell r="O1206">
            <v>0</v>
          </cell>
          <cell r="P1206">
            <v>0</v>
          </cell>
          <cell r="Q1206">
            <v>0</v>
          </cell>
          <cell r="R1206">
            <v>179</v>
          </cell>
        </row>
        <row r="1207">
          <cell r="B1207" t="str">
            <v>ZTE</v>
          </cell>
          <cell r="C1207">
            <v>0</v>
          </cell>
          <cell r="D1207">
            <v>8</v>
          </cell>
          <cell r="E1207">
            <v>0</v>
          </cell>
          <cell r="F1207">
            <v>0</v>
          </cell>
          <cell r="G1207">
            <v>0</v>
          </cell>
          <cell r="H1207">
            <v>0</v>
          </cell>
          <cell r="I1207">
            <v>8</v>
          </cell>
          <cell r="K1207" t="str">
            <v>ZTE</v>
          </cell>
          <cell r="L1207">
            <v>0</v>
          </cell>
          <cell r="M1207">
            <v>112</v>
          </cell>
          <cell r="N1207">
            <v>0</v>
          </cell>
          <cell r="O1207">
            <v>0</v>
          </cell>
          <cell r="P1207">
            <v>0</v>
          </cell>
          <cell r="Q1207">
            <v>0</v>
          </cell>
          <cell r="R1207">
            <v>112</v>
          </cell>
        </row>
        <row r="1208">
          <cell r="B1208" t="str">
            <v>Other</v>
          </cell>
          <cell r="C1208">
            <v>0</v>
          </cell>
          <cell r="D1208">
            <v>0</v>
          </cell>
          <cell r="E1208">
            <v>0</v>
          </cell>
          <cell r="F1208">
            <v>0</v>
          </cell>
          <cell r="G1208">
            <v>1</v>
          </cell>
          <cell r="H1208">
            <v>0</v>
          </cell>
          <cell r="I1208">
            <v>1</v>
          </cell>
          <cell r="K1208" t="str">
            <v>Other</v>
          </cell>
          <cell r="L1208">
            <v>0</v>
          </cell>
          <cell r="M1208">
            <v>0</v>
          </cell>
          <cell r="N1208">
            <v>0</v>
          </cell>
          <cell r="O1208">
            <v>0</v>
          </cell>
          <cell r="P1208">
            <v>5</v>
          </cell>
          <cell r="Q1208">
            <v>0</v>
          </cell>
          <cell r="R1208">
            <v>5</v>
          </cell>
        </row>
        <row r="1209">
          <cell r="B1209" t="str">
            <v>Total</v>
          </cell>
          <cell r="C1209">
            <v>229</v>
          </cell>
          <cell r="D1209">
            <v>494</v>
          </cell>
          <cell r="E1209">
            <v>85</v>
          </cell>
          <cell r="F1209">
            <v>0</v>
          </cell>
          <cell r="G1209">
            <v>163</v>
          </cell>
          <cell r="H1209">
            <v>59</v>
          </cell>
          <cell r="I1209">
            <v>1030</v>
          </cell>
          <cell r="K1209" t="str">
            <v>Total</v>
          </cell>
          <cell r="L1209">
            <v>593</v>
          </cell>
          <cell r="M1209">
            <v>7024</v>
          </cell>
          <cell r="N1209">
            <v>709</v>
          </cell>
          <cell r="O1209">
            <v>0</v>
          </cell>
          <cell r="P1209">
            <v>28527</v>
          </cell>
          <cell r="Q1209">
            <v>361</v>
          </cell>
          <cell r="R1209">
            <v>37214</v>
          </cell>
        </row>
        <row r="1213">
          <cell r="B1213" t="str">
            <v>Vendor</v>
          </cell>
          <cell r="C1213" t="str">
            <v>Core IP/MPLS</v>
          </cell>
          <cell r="D1213" t="str">
            <v xml:space="preserve">Edge IP/MPLS </v>
          </cell>
          <cell r="E1213" t="str">
            <v>Subscriber Service Router</v>
          </cell>
          <cell r="F1213" t="str">
            <v>BRAS</v>
          </cell>
          <cell r="G1213" t="str">
            <v>IP/Ethernet</v>
          </cell>
          <cell r="H1213" t="str">
            <v>ATM/MPLS</v>
          </cell>
          <cell r="I1213" t="str">
            <v>Total IPS</v>
          </cell>
          <cell r="K1213" t="str">
            <v>Vendor</v>
          </cell>
          <cell r="L1213" t="str">
            <v>Core IP/MPLS</v>
          </cell>
          <cell r="M1213" t="str">
            <v>Edge IP/MPLS</v>
          </cell>
          <cell r="N1213" t="str">
            <v>Subscriber Service Router</v>
          </cell>
          <cell r="O1213" t="str">
            <v>BRAS</v>
          </cell>
          <cell r="P1213" t="str">
            <v>IP/Ethernet</v>
          </cell>
          <cell r="Q1213" t="str">
            <v>ATM/MPLS</v>
          </cell>
          <cell r="R1213" t="str">
            <v>Total IPS</v>
          </cell>
        </row>
        <row r="1214">
          <cell r="B1214" t="str">
            <v>Alaxala Networks</v>
          </cell>
          <cell r="C1214">
            <v>0</v>
          </cell>
          <cell r="D1214">
            <v>0</v>
          </cell>
          <cell r="E1214">
            <v>0</v>
          </cell>
          <cell r="F1214">
            <v>0</v>
          </cell>
          <cell r="G1214">
            <v>0</v>
          </cell>
          <cell r="H1214">
            <v>0</v>
          </cell>
          <cell r="I1214">
            <v>0</v>
          </cell>
          <cell r="K1214" t="str">
            <v>Alaxala Networks</v>
          </cell>
          <cell r="L1214">
            <v>0</v>
          </cell>
          <cell r="M1214">
            <v>0</v>
          </cell>
          <cell r="N1214">
            <v>0</v>
          </cell>
          <cell r="O1214">
            <v>0</v>
          </cell>
          <cell r="P1214">
            <v>0</v>
          </cell>
          <cell r="Q1214">
            <v>0</v>
          </cell>
          <cell r="R1214">
            <v>0</v>
          </cell>
        </row>
        <row r="1215">
          <cell r="B1215" t="str">
            <v>Alcatel-Lucent</v>
          </cell>
          <cell r="C1215">
            <v>0</v>
          </cell>
          <cell r="D1215">
            <v>154</v>
          </cell>
          <cell r="E1215">
            <v>0</v>
          </cell>
          <cell r="F1215">
            <v>0</v>
          </cell>
          <cell r="G1215">
            <v>0</v>
          </cell>
          <cell r="H1215">
            <v>45</v>
          </cell>
          <cell r="I1215">
            <v>199</v>
          </cell>
          <cell r="K1215" t="str">
            <v>Alcatel-Lucent</v>
          </cell>
          <cell r="L1215">
            <v>0</v>
          </cell>
          <cell r="M1215">
            <v>1338</v>
          </cell>
          <cell r="N1215">
            <v>0</v>
          </cell>
          <cell r="O1215">
            <v>0</v>
          </cell>
          <cell r="P1215">
            <v>0</v>
          </cell>
          <cell r="Q1215">
            <v>290</v>
          </cell>
          <cell r="R1215">
            <v>1628</v>
          </cell>
        </row>
        <row r="1216">
          <cell r="B1216" t="str">
            <v>Atrica</v>
          </cell>
          <cell r="I1216">
            <v>0</v>
          </cell>
          <cell r="K1216" t="str">
            <v>Atrica</v>
          </cell>
          <cell r="R1216">
            <v>0</v>
          </cell>
        </row>
        <row r="1217">
          <cell r="B1217" t="str">
            <v>Avici</v>
          </cell>
          <cell r="I1217">
            <v>0</v>
          </cell>
          <cell r="K1217" t="str">
            <v>Avici</v>
          </cell>
          <cell r="R1217">
            <v>0</v>
          </cell>
        </row>
        <row r="1218">
          <cell r="B1218" t="str">
            <v>Brocade</v>
          </cell>
          <cell r="C1218">
            <v>1</v>
          </cell>
          <cell r="D1218">
            <v>0</v>
          </cell>
          <cell r="E1218">
            <v>0</v>
          </cell>
          <cell r="F1218">
            <v>0</v>
          </cell>
          <cell r="G1218">
            <v>6</v>
          </cell>
          <cell r="H1218">
            <v>0</v>
          </cell>
          <cell r="I1218">
            <v>7</v>
          </cell>
          <cell r="K1218" t="str">
            <v>Brocade</v>
          </cell>
          <cell r="L1218">
            <v>19</v>
          </cell>
          <cell r="M1218">
            <v>0</v>
          </cell>
          <cell r="N1218">
            <v>0</v>
          </cell>
          <cell r="O1218">
            <v>0</v>
          </cell>
          <cell r="P1218">
            <v>94</v>
          </cell>
          <cell r="Q1218">
            <v>0</v>
          </cell>
          <cell r="R1218">
            <v>113</v>
          </cell>
        </row>
        <row r="1219">
          <cell r="B1219" t="str">
            <v>Caspian</v>
          </cell>
          <cell r="I1219">
            <v>0</v>
          </cell>
          <cell r="K1219" t="str">
            <v>Caspian</v>
          </cell>
          <cell r="R1219">
            <v>0</v>
          </cell>
        </row>
        <row r="1220">
          <cell r="B1220" t="str">
            <v>Chiaro</v>
          </cell>
          <cell r="I1220">
            <v>0</v>
          </cell>
          <cell r="K1220" t="str">
            <v>Chiaro</v>
          </cell>
          <cell r="R1220">
            <v>0</v>
          </cell>
        </row>
        <row r="1221">
          <cell r="B1221" t="str">
            <v>Ciena</v>
          </cell>
          <cell r="C1221">
            <v>0</v>
          </cell>
          <cell r="D1221">
            <v>0</v>
          </cell>
          <cell r="E1221">
            <v>0</v>
          </cell>
          <cell r="F1221">
            <v>0</v>
          </cell>
          <cell r="G1221">
            <v>0</v>
          </cell>
          <cell r="H1221">
            <v>0</v>
          </cell>
          <cell r="I1221">
            <v>0</v>
          </cell>
          <cell r="K1221" t="str">
            <v>Ciena</v>
          </cell>
          <cell r="L1221">
            <v>0</v>
          </cell>
          <cell r="M1221">
            <v>0</v>
          </cell>
          <cell r="N1221">
            <v>0</v>
          </cell>
          <cell r="O1221">
            <v>0</v>
          </cell>
          <cell r="P1221">
            <v>0</v>
          </cell>
          <cell r="Q1221">
            <v>0</v>
          </cell>
          <cell r="R1221">
            <v>0</v>
          </cell>
        </row>
        <row r="1222">
          <cell r="B1222" t="str">
            <v>Cisco</v>
          </cell>
          <cell r="C1222">
            <v>138</v>
          </cell>
          <cell r="D1222">
            <v>233</v>
          </cell>
          <cell r="E1222">
            <v>7</v>
          </cell>
          <cell r="F1222">
            <v>0</v>
          </cell>
          <cell r="G1222">
            <v>86</v>
          </cell>
          <cell r="H1222">
            <v>0</v>
          </cell>
          <cell r="I1222">
            <v>464</v>
          </cell>
          <cell r="K1222" t="str">
            <v>Cisco</v>
          </cell>
          <cell r="L1222">
            <v>359</v>
          </cell>
          <cell r="M1222">
            <v>4604</v>
          </cell>
          <cell r="N1222">
            <v>24</v>
          </cell>
          <cell r="O1222">
            <v>0</v>
          </cell>
          <cell r="P1222">
            <v>3014</v>
          </cell>
          <cell r="Q1222">
            <v>0</v>
          </cell>
          <cell r="R1222">
            <v>8001</v>
          </cell>
        </row>
        <row r="1223">
          <cell r="B1223" t="str">
            <v>Cosine</v>
          </cell>
          <cell r="I1223">
            <v>0</v>
          </cell>
          <cell r="K1223" t="str">
            <v>Cosine</v>
          </cell>
          <cell r="R1223">
            <v>0</v>
          </cell>
        </row>
        <row r="1224">
          <cell r="B1224" t="str">
            <v>ECI Telecom</v>
          </cell>
          <cell r="C1224">
            <v>0</v>
          </cell>
          <cell r="D1224">
            <v>0</v>
          </cell>
          <cell r="E1224">
            <v>0</v>
          </cell>
          <cell r="F1224">
            <v>0</v>
          </cell>
          <cell r="G1224">
            <v>1</v>
          </cell>
          <cell r="H1224">
            <v>0</v>
          </cell>
          <cell r="I1224">
            <v>1</v>
          </cell>
          <cell r="K1224" t="str">
            <v>ECI Telecom</v>
          </cell>
          <cell r="L1224">
            <v>0</v>
          </cell>
          <cell r="M1224">
            <v>0</v>
          </cell>
          <cell r="N1224">
            <v>0</v>
          </cell>
          <cell r="O1224">
            <v>0</v>
          </cell>
          <cell r="P1224">
            <v>3</v>
          </cell>
          <cell r="Q1224">
            <v>0</v>
          </cell>
          <cell r="R1224">
            <v>3</v>
          </cell>
        </row>
        <row r="1225">
          <cell r="B1225" t="str">
            <v>Equipe</v>
          </cell>
          <cell r="I1225">
            <v>0</v>
          </cell>
          <cell r="K1225" t="str">
            <v>Equipe</v>
          </cell>
          <cell r="R1225">
            <v>0</v>
          </cell>
        </row>
        <row r="1226">
          <cell r="B1226" t="str">
            <v>Ericsson</v>
          </cell>
          <cell r="C1226">
            <v>0</v>
          </cell>
          <cell r="D1226">
            <v>0</v>
          </cell>
          <cell r="E1226">
            <v>34</v>
          </cell>
          <cell r="F1226">
            <v>0</v>
          </cell>
          <cell r="G1226">
            <v>0</v>
          </cell>
          <cell r="H1226">
            <v>5</v>
          </cell>
          <cell r="I1226">
            <v>39</v>
          </cell>
          <cell r="K1226" t="str">
            <v>Ericsson</v>
          </cell>
          <cell r="L1226">
            <v>0</v>
          </cell>
          <cell r="M1226">
            <v>0</v>
          </cell>
          <cell r="N1226">
            <v>374</v>
          </cell>
          <cell r="O1226">
            <v>0</v>
          </cell>
          <cell r="P1226">
            <v>0</v>
          </cell>
          <cell r="Q1226">
            <v>24</v>
          </cell>
          <cell r="R1226">
            <v>398</v>
          </cell>
        </row>
        <row r="1227">
          <cell r="B1227" t="str">
            <v>Extreme</v>
          </cell>
          <cell r="C1227">
            <v>0</v>
          </cell>
          <cell r="D1227">
            <v>0</v>
          </cell>
          <cell r="E1227">
            <v>0</v>
          </cell>
          <cell r="F1227">
            <v>0</v>
          </cell>
          <cell r="G1227">
            <v>10</v>
          </cell>
          <cell r="H1227">
            <v>0</v>
          </cell>
          <cell r="I1227">
            <v>10</v>
          </cell>
          <cell r="K1227" t="str">
            <v>Extreme</v>
          </cell>
          <cell r="L1227">
            <v>0</v>
          </cell>
          <cell r="M1227">
            <v>0</v>
          </cell>
          <cell r="N1227">
            <v>0</v>
          </cell>
          <cell r="O1227">
            <v>0</v>
          </cell>
          <cell r="P1227">
            <v>406</v>
          </cell>
          <cell r="Q1227">
            <v>0</v>
          </cell>
          <cell r="R1227">
            <v>406</v>
          </cell>
        </row>
        <row r="1228">
          <cell r="B1228" t="str">
            <v>Force10</v>
          </cell>
          <cell r="C1228">
            <v>0</v>
          </cell>
          <cell r="D1228">
            <v>0</v>
          </cell>
          <cell r="E1228">
            <v>0</v>
          </cell>
          <cell r="F1228">
            <v>0</v>
          </cell>
          <cell r="G1228">
            <v>0</v>
          </cell>
          <cell r="H1228">
            <v>0</v>
          </cell>
          <cell r="I1228">
            <v>0</v>
          </cell>
          <cell r="K1228" t="str">
            <v>Force10</v>
          </cell>
          <cell r="L1228">
            <v>0</v>
          </cell>
          <cell r="M1228">
            <v>0</v>
          </cell>
          <cell r="N1228">
            <v>0</v>
          </cell>
          <cell r="O1228">
            <v>0</v>
          </cell>
          <cell r="P1228">
            <v>0</v>
          </cell>
          <cell r="Q1228">
            <v>0</v>
          </cell>
          <cell r="R1228">
            <v>0</v>
          </cell>
        </row>
        <row r="1229">
          <cell r="B1229" t="str">
            <v>Fujitsu</v>
          </cell>
          <cell r="C1229">
            <v>0</v>
          </cell>
          <cell r="D1229">
            <v>0</v>
          </cell>
          <cell r="E1229">
            <v>0</v>
          </cell>
          <cell r="F1229">
            <v>0</v>
          </cell>
          <cell r="G1229">
            <v>0</v>
          </cell>
          <cell r="H1229">
            <v>0</v>
          </cell>
          <cell r="I1229">
            <v>0</v>
          </cell>
          <cell r="K1229" t="str">
            <v>Fujitsu</v>
          </cell>
          <cell r="L1229">
            <v>0</v>
          </cell>
          <cell r="M1229">
            <v>0</v>
          </cell>
          <cell r="N1229">
            <v>0</v>
          </cell>
          <cell r="O1229">
            <v>0</v>
          </cell>
          <cell r="P1229">
            <v>0</v>
          </cell>
          <cell r="Q1229">
            <v>0</v>
          </cell>
          <cell r="R1229">
            <v>0</v>
          </cell>
        </row>
        <row r="1230">
          <cell r="B1230" t="str">
            <v>Hammerhead Systems</v>
          </cell>
          <cell r="I1230">
            <v>0</v>
          </cell>
          <cell r="K1230" t="str">
            <v>Hammerhead Systems</v>
          </cell>
          <cell r="R1230">
            <v>0</v>
          </cell>
        </row>
        <row r="1231">
          <cell r="B1231" t="str">
            <v>Hitachi</v>
          </cell>
          <cell r="I1231">
            <v>0</v>
          </cell>
          <cell r="K1231" t="str">
            <v>Hitachi</v>
          </cell>
          <cell r="R1231">
            <v>0</v>
          </cell>
        </row>
        <row r="1232">
          <cell r="B1232" t="str">
            <v>Hitachi Cable</v>
          </cell>
          <cell r="C1232">
            <v>0</v>
          </cell>
          <cell r="D1232">
            <v>0</v>
          </cell>
          <cell r="E1232">
            <v>0</v>
          </cell>
          <cell r="F1232">
            <v>0</v>
          </cell>
          <cell r="G1232">
            <v>0</v>
          </cell>
          <cell r="H1232">
            <v>0</v>
          </cell>
          <cell r="I1232">
            <v>0</v>
          </cell>
          <cell r="K1232" t="str">
            <v>Hitachi Cable</v>
          </cell>
          <cell r="L1232">
            <v>0</v>
          </cell>
          <cell r="M1232">
            <v>0</v>
          </cell>
          <cell r="N1232">
            <v>0</v>
          </cell>
          <cell r="O1232">
            <v>0</v>
          </cell>
          <cell r="P1232">
            <v>0</v>
          </cell>
          <cell r="Q1232">
            <v>0</v>
          </cell>
          <cell r="R1232">
            <v>0</v>
          </cell>
        </row>
        <row r="1233">
          <cell r="B1233" t="str">
            <v>Huawei</v>
          </cell>
          <cell r="C1233">
            <v>26</v>
          </cell>
          <cell r="D1233">
            <v>48</v>
          </cell>
          <cell r="E1233">
            <v>12</v>
          </cell>
          <cell r="F1233">
            <v>0</v>
          </cell>
          <cell r="G1233">
            <v>39</v>
          </cell>
          <cell r="H1233">
            <v>0</v>
          </cell>
          <cell r="I1233">
            <v>125</v>
          </cell>
          <cell r="K1233" t="str">
            <v>Huawei</v>
          </cell>
          <cell r="L1233">
            <v>113</v>
          </cell>
          <cell r="M1233">
            <v>712</v>
          </cell>
          <cell r="N1233">
            <v>101</v>
          </cell>
          <cell r="O1233">
            <v>0</v>
          </cell>
          <cell r="P1233">
            <v>25159</v>
          </cell>
          <cell r="Q1233">
            <v>0</v>
          </cell>
          <cell r="R1233">
            <v>26085</v>
          </cell>
        </row>
        <row r="1234">
          <cell r="B1234" t="str">
            <v>Hyperchip</v>
          </cell>
          <cell r="I1234">
            <v>0</v>
          </cell>
          <cell r="K1234" t="str">
            <v>Hyperchip</v>
          </cell>
          <cell r="R1234">
            <v>0</v>
          </cell>
        </row>
        <row r="1235">
          <cell r="B1235" t="str">
            <v>Juniper</v>
          </cell>
          <cell r="C1235">
            <v>71</v>
          </cell>
          <cell r="D1235">
            <v>67</v>
          </cell>
          <cell r="E1235">
            <v>17</v>
          </cell>
          <cell r="F1235">
            <v>0</v>
          </cell>
          <cell r="G1235">
            <v>0</v>
          </cell>
          <cell r="H1235">
            <v>0</v>
          </cell>
          <cell r="I1235">
            <v>155</v>
          </cell>
          <cell r="K1235" t="str">
            <v>Juniper</v>
          </cell>
          <cell r="L1235">
            <v>108</v>
          </cell>
          <cell r="M1235">
            <v>824</v>
          </cell>
          <cell r="N1235">
            <v>123</v>
          </cell>
          <cell r="O1235">
            <v>0</v>
          </cell>
          <cell r="P1235">
            <v>0</v>
          </cell>
          <cell r="Q1235">
            <v>0</v>
          </cell>
          <cell r="R1235">
            <v>1055</v>
          </cell>
        </row>
        <row r="1236">
          <cell r="B1236" t="str">
            <v>Laurel Networks</v>
          </cell>
          <cell r="I1236">
            <v>0</v>
          </cell>
          <cell r="K1236" t="str">
            <v>Laurel Networks</v>
          </cell>
          <cell r="R1236">
            <v>0</v>
          </cell>
        </row>
        <row r="1237">
          <cell r="B1237" t="str">
            <v>Lucent</v>
          </cell>
          <cell r="I1237">
            <v>0</v>
          </cell>
          <cell r="K1237" t="str">
            <v>Lucent</v>
          </cell>
          <cell r="R1237">
            <v>0</v>
          </cell>
        </row>
        <row r="1238">
          <cell r="B1238" t="str">
            <v>NEC</v>
          </cell>
          <cell r="C1238">
            <v>0</v>
          </cell>
          <cell r="D1238">
            <v>0</v>
          </cell>
          <cell r="E1238">
            <v>0</v>
          </cell>
          <cell r="F1238">
            <v>0</v>
          </cell>
          <cell r="G1238">
            <v>0</v>
          </cell>
          <cell r="H1238">
            <v>0</v>
          </cell>
          <cell r="I1238">
            <v>0</v>
          </cell>
          <cell r="K1238" t="str">
            <v>NEC</v>
          </cell>
          <cell r="L1238">
            <v>0</v>
          </cell>
          <cell r="M1238">
            <v>0</v>
          </cell>
          <cell r="N1238">
            <v>0</v>
          </cell>
          <cell r="O1238">
            <v>0</v>
          </cell>
          <cell r="P1238">
            <v>0</v>
          </cell>
          <cell r="Q1238">
            <v>0</v>
          </cell>
          <cell r="R1238">
            <v>0</v>
          </cell>
        </row>
        <row r="1239">
          <cell r="B1239" t="str">
            <v>Nokia Siemens Networks</v>
          </cell>
          <cell r="C1239">
            <v>0</v>
          </cell>
          <cell r="D1239">
            <v>0</v>
          </cell>
          <cell r="E1239">
            <v>0</v>
          </cell>
          <cell r="F1239">
            <v>0</v>
          </cell>
          <cell r="G1239">
            <v>0</v>
          </cell>
          <cell r="H1239">
            <v>0</v>
          </cell>
          <cell r="I1239">
            <v>0</v>
          </cell>
          <cell r="K1239" t="str">
            <v>Nokia Siemens Networks</v>
          </cell>
          <cell r="L1239">
            <v>0</v>
          </cell>
          <cell r="M1239">
            <v>0</v>
          </cell>
          <cell r="N1239">
            <v>0</v>
          </cell>
          <cell r="O1239">
            <v>0</v>
          </cell>
          <cell r="P1239">
            <v>0</v>
          </cell>
          <cell r="Q1239">
            <v>0</v>
          </cell>
          <cell r="R1239">
            <v>0</v>
          </cell>
        </row>
        <row r="1240">
          <cell r="B1240" t="str">
            <v>Nortel</v>
          </cell>
          <cell r="C1240">
            <v>0</v>
          </cell>
          <cell r="D1240">
            <v>0</v>
          </cell>
          <cell r="E1240">
            <v>0</v>
          </cell>
          <cell r="F1240">
            <v>0</v>
          </cell>
          <cell r="G1240">
            <v>15</v>
          </cell>
          <cell r="H1240">
            <v>12</v>
          </cell>
          <cell r="I1240">
            <v>27</v>
          </cell>
          <cell r="K1240" t="str">
            <v>Nortel</v>
          </cell>
          <cell r="L1240">
            <v>0</v>
          </cell>
          <cell r="M1240">
            <v>0</v>
          </cell>
          <cell r="N1240">
            <v>0</v>
          </cell>
          <cell r="O1240">
            <v>0</v>
          </cell>
          <cell r="P1240">
            <v>604</v>
          </cell>
          <cell r="Q1240">
            <v>62</v>
          </cell>
          <cell r="R1240">
            <v>666</v>
          </cell>
        </row>
        <row r="1241">
          <cell r="B1241" t="str">
            <v>Procket</v>
          </cell>
          <cell r="I1241">
            <v>0</v>
          </cell>
          <cell r="K1241" t="str">
            <v>Procket</v>
          </cell>
          <cell r="R1241">
            <v>0</v>
          </cell>
        </row>
        <row r="1242">
          <cell r="B1242" t="str">
            <v>Quarry</v>
          </cell>
          <cell r="I1242">
            <v>0</v>
          </cell>
          <cell r="K1242" t="str">
            <v>Quarry</v>
          </cell>
          <cell r="R1242">
            <v>0</v>
          </cell>
        </row>
        <row r="1243">
          <cell r="B1243" t="str">
            <v>Redback</v>
          </cell>
          <cell r="C1243">
            <v>0</v>
          </cell>
          <cell r="D1243">
            <v>0</v>
          </cell>
          <cell r="E1243">
            <v>0</v>
          </cell>
          <cell r="F1243">
            <v>0</v>
          </cell>
          <cell r="G1243">
            <v>0</v>
          </cell>
          <cell r="H1243">
            <v>0</v>
          </cell>
          <cell r="I1243">
            <v>0</v>
          </cell>
          <cell r="K1243" t="str">
            <v>Redback</v>
          </cell>
          <cell r="L1243">
            <v>0</v>
          </cell>
          <cell r="M1243">
            <v>0</v>
          </cell>
          <cell r="N1243">
            <v>0</v>
          </cell>
          <cell r="O1243">
            <v>0</v>
          </cell>
          <cell r="P1243">
            <v>0</v>
          </cell>
          <cell r="Q1243">
            <v>0</v>
          </cell>
          <cell r="R1243">
            <v>0</v>
          </cell>
        </row>
        <row r="1244">
          <cell r="B1244" t="str">
            <v>Riverstone</v>
          </cell>
          <cell r="I1244">
            <v>0</v>
          </cell>
          <cell r="K1244" t="str">
            <v>Riverstone</v>
          </cell>
          <cell r="R1244">
            <v>0</v>
          </cell>
        </row>
        <row r="1245">
          <cell r="B1245" t="str">
            <v>Tellabs</v>
          </cell>
          <cell r="C1245">
            <v>0</v>
          </cell>
          <cell r="D1245">
            <v>24</v>
          </cell>
          <cell r="E1245">
            <v>0</v>
          </cell>
          <cell r="F1245">
            <v>0</v>
          </cell>
          <cell r="G1245">
            <v>0</v>
          </cell>
          <cell r="H1245">
            <v>0</v>
          </cell>
          <cell r="I1245">
            <v>24</v>
          </cell>
          <cell r="K1245" t="str">
            <v>Tellabs</v>
          </cell>
          <cell r="L1245">
            <v>0</v>
          </cell>
          <cell r="M1245">
            <v>253</v>
          </cell>
          <cell r="N1245">
            <v>0</v>
          </cell>
          <cell r="O1245">
            <v>0</v>
          </cell>
          <cell r="P1245">
            <v>0</v>
          </cell>
          <cell r="Q1245">
            <v>0</v>
          </cell>
          <cell r="R1245">
            <v>253</v>
          </cell>
        </row>
        <row r="1246">
          <cell r="B1246" t="str">
            <v>ZTE</v>
          </cell>
          <cell r="C1246">
            <v>0</v>
          </cell>
          <cell r="D1246">
            <v>13</v>
          </cell>
          <cell r="E1246">
            <v>0</v>
          </cell>
          <cell r="F1246">
            <v>0</v>
          </cell>
          <cell r="G1246">
            <v>10</v>
          </cell>
          <cell r="H1246">
            <v>0</v>
          </cell>
          <cell r="I1246">
            <v>23</v>
          </cell>
          <cell r="K1246" t="str">
            <v>ZTE</v>
          </cell>
          <cell r="L1246">
            <v>0</v>
          </cell>
          <cell r="M1246">
            <v>182</v>
          </cell>
          <cell r="N1246">
            <v>0</v>
          </cell>
          <cell r="O1246">
            <v>0</v>
          </cell>
          <cell r="P1246">
            <v>6051</v>
          </cell>
          <cell r="Q1246">
            <v>0</v>
          </cell>
          <cell r="R1246">
            <v>6233</v>
          </cell>
        </row>
        <row r="1247">
          <cell r="B1247" t="str">
            <v>Other</v>
          </cell>
          <cell r="C1247">
            <v>0</v>
          </cell>
          <cell r="D1247">
            <v>0</v>
          </cell>
          <cell r="E1247">
            <v>0</v>
          </cell>
          <cell r="F1247">
            <v>0</v>
          </cell>
          <cell r="G1247">
            <v>2</v>
          </cell>
          <cell r="H1247">
            <v>0</v>
          </cell>
          <cell r="I1247">
            <v>2</v>
          </cell>
          <cell r="K1247" t="str">
            <v>Other</v>
          </cell>
          <cell r="L1247">
            <v>0</v>
          </cell>
          <cell r="M1247">
            <v>0</v>
          </cell>
          <cell r="N1247">
            <v>0</v>
          </cell>
          <cell r="O1247">
            <v>0</v>
          </cell>
          <cell r="P1247">
            <v>10</v>
          </cell>
          <cell r="Q1247">
            <v>0</v>
          </cell>
          <cell r="R1247">
            <v>10</v>
          </cell>
        </row>
        <row r="1248">
          <cell r="B1248" t="str">
            <v>Total</v>
          </cell>
          <cell r="C1248">
            <v>236</v>
          </cell>
          <cell r="D1248">
            <v>539</v>
          </cell>
          <cell r="E1248">
            <v>70</v>
          </cell>
          <cell r="F1248">
            <v>0</v>
          </cell>
          <cell r="G1248">
            <v>169</v>
          </cell>
          <cell r="H1248">
            <v>62</v>
          </cell>
          <cell r="I1248">
            <v>1076</v>
          </cell>
          <cell r="K1248" t="str">
            <v>Total</v>
          </cell>
          <cell r="L1248">
            <v>599</v>
          </cell>
          <cell r="M1248">
            <v>7913</v>
          </cell>
          <cell r="N1248">
            <v>622</v>
          </cell>
          <cell r="O1248">
            <v>0</v>
          </cell>
          <cell r="P1248">
            <v>35341</v>
          </cell>
          <cell r="Q1248">
            <v>376</v>
          </cell>
          <cell r="R1248">
            <v>44851</v>
          </cell>
        </row>
        <row r="1252">
          <cell r="B1252" t="str">
            <v>Vendor</v>
          </cell>
          <cell r="C1252" t="str">
            <v>Core IP/MPLS</v>
          </cell>
          <cell r="D1252" t="str">
            <v xml:space="preserve">Edge IP/MPLS </v>
          </cell>
          <cell r="E1252" t="str">
            <v>Subscriber Service Router</v>
          </cell>
          <cell r="F1252" t="str">
            <v>BRAS</v>
          </cell>
          <cell r="G1252" t="str">
            <v>IP/Ethernet</v>
          </cell>
          <cell r="H1252" t="str">
            <v>ATM/MPLS</v>
          </cell>
          <cell r="I1252" t="str">
            <v>Total IPS</v>
          </cell>
          <cell r="K1252" t="str">
            <v>Vendor</v>
          </cell>
          <cell r="L1252" t="str">
            <v>Core IP/MPLS</v>
          </cell>
          <cell r="M1252" t="str">
            <v>Edge IP/MPLS</v>
          </cell>
          <cell r="N1252" t="str">
            <v>Subscriber Service Router</v>
          </cell>
          <cell r="O1252" t="str">
            <v>BRAS</v>
          </cell>
          <cell r="P1252" t="str">
            <v>IP/Ethernet</v>
          </cell>
          <cell r="Q1252" t="str">
            <v>ATM/MPLS</v>
          </cell>
          <cell r="R1252" t="str">
            <v>Total IPS</v>
          </cell>
        </row>
        <row r="1253">
          <cell r="B1253" t="str">
            <v>Alaxala Networks</v>
          </cell>
          <cell r="C1253">
            <v>0</v>
          </cell>
          <cell r="D1253">
            <v>0</v>
          </cell>
          <cell r="E1253">
            <v>0</v>
          </cell>
          <cell r="F1253">
            <v>0</v>
          </cell>
          <cell r="G1253">
            <v>0</v>
          </cell>
          <cell r="H1253">
            <v>0</v>
          </cell>
          <cell r="I1253">
            <v>0</v>
          </cell>
          <cell r="K1253" t="str">
            <v>Alaxala Networks</v>
          </cell>
          <cell r="L1253">
            <v>0</v>
          </cell>
          <cell r="M1253">
            <v>0</v>
          </cell>
          <cell r="N1253">
            <v>0</v>
          </cell>
          <cell r="O1253">
            <v>0</v>
          </cell>
          <cell r="P1253">
            <v>0</v>
          </cell>
          <cell r="Q1253">
            <v>0</v>
          </cell>
          <cell r="R1253">
            <v>0</v>
          </cell>
        </row>
        <row r="1254">
          <cell r="B1254" t="str">
            <v>Alcatel-Lucent</v>
          </cell>
          <cell r="C1254">
            <v>0</v>
          </cell>
          <cell r="D1254">
            <v>144</v>
          </cell>
          <cell r="E1254">
            <v>0</v>
          </cell>
          <cell r="F1254">
            <v>0</v>
          </cell>
          <cell r="G1254">
            <v>0</v>
          </cell>
          <cell r="H1254">
            <v>38</v>
          </cell>
          <cell r="I1254">
            <v>182</v>
          </cell>
          <cell r="K1254" t="str">
            <v>Alcatel-Lucent</v>
          </cell>
          <cell r="L1254">
            <v>0</v>
          </cell>
          <cell r="M1254">
            <v>1254</v>
          </cell>
          <cell r="N1254">
            <v>0</v>
          </cell>
          <cell r="O1254">
            <v>0</v>
          </cell>
          <cell r="P1254">
            <v>0</v>
          </cell>
          <cell r="Q1254">
            <v>243</v>
          </cell>
          <cell r="R1254">
            <v>1497</v>
          </cell>
        </row>
        <row r="1255">
          <cell r="B1255" t="str">
            <v>Atrica</v>
          </cell>
          <cell r="I1255">
            <v>0</v>
          </cell>
          <cell r="K1255" t="str">
            <v>Atrica</v>
          </cell>
          <cell r="R1255">
            <v>0</v>
          </cell>
        </row>
        <row r="1256">
          <cell r="B1256" t="str">
            <v>Avici</v>
          </cell>
          <cell r="I1256">
            <v>0</v>
          </cell>
          <cell r="K1256" t="str">
            <v>Avici</v>
          </cell>
          <cell r="R1256">
            <v>0</v>
          </cell>
        </row>
        <row r="1257">
          <cell r="B1257" t="str">
            <v>Brocade</v>
          </cell>
          <cell r="C1257">
            <v>1</v>
          </cell>
          <cell r="D1257">
            <v>0</v>
          </cell>
          <cell r="E1257">
            <v>0</v>
          </cell>
          <cell r="F1257">
            <v>0</v>
          </cell>
          <cell r="G1257">
            <v>4</v>
          </cell>
          <cell r="H1257">
            <v>0</v>
          </cell>
          <cell r="I1257">
            <v>5</v>
          </cell>
          <cell r="K1257" t="str">
            <v>Brocade</v>
          </cell>
          <cell r="L1257">
            <v>19</v>
          </cell>
          <cell r="M1257">
            <v>0</v>
          </cell>
          <cell r="N1257">
            <v>0</v>
          </cell>
          <cell r="O1257">
            <v>0</v>
          </cell>
          <cell r="P1257">
            <v>63</v>
          </cell>
          <cell r="Q1257">
            <v>0</v>
          </cell>
          <cell r="R1257">
            <v>82</v>
          </cell>
        </row>
        <row r="1258">
          <cell r="B1258" t="str">
            <v>Caspian</v>
          </cell>
          <cell r="I1258">
            <v>0</v>
          </cell>
          <cell r="K1258" t="str">
            <v>Caspian</v>
          </cell>
          <cell r="R1258">
            <v>0</v>
          </cell>
        </row>
        <row r="1259">
          <cell r="B1259" t="str">
            <v>Chiaro</v>
          </cell>
          <cell r="I1259">
            <v>0</v>
          </cell>
          <cell r="K1259" t="str">
            <v>Chiaro</v>
          </cell>
          <cell r="R1259">
            <v>0</v>
          </cell>
        </row>
        <row r="1260">
          <cell r="B1260" t="str">
            <v>Ciena</v>
          </cell>
          <cell r="C1260">
            <v>0</v>
          </cell>
          <cell r="D1260">
            <v>0</v>
          </cell>
          <cell r="E1260">
            <v>0</v>
          </cell>
          <cell r="F1260">
            <v>0</v>
          </cell>
          <cell r="G1260">
            <v>0</v>
          </cell>
          <cell r="H1260">
            <v>0</v>
          </cell>
          <cell r="I1260">
            <v>0</v>
          </cell>
          <cell r="K1260" t="str">
            <v>Ciena</v>
          </cell>
          <cell r="L1260">
            <v>0</v>
          </cell>
          <cell r="M1260">
            <v>0</v>
          </cell>
          <cell r="N1260">
            <v>0</v>
          </cell>
          <cell r="O1260">
            <v>0</v>
          </cell>
          <cell r="P1260">
            <v>0</v>
          </cell>
          <cell r="Q1260">
            <v>0</v>
          </cell>
          <cell r="R1260">
            <v>0</v>
          </cell>
        </row>
        <row r="1261">
          <cell r="B1261" t="str">
            <v>Cisco</v>
          </cell>
          <cell r="C1261">
            <v>92</v>
          </cell>
          <cell r="D1261">
            <v>145</v>
          </cell>
          <cell r="E1261">
            <v>1</v>
          </cell>
          <cell r="F1261">
            <v>0</v>
          </cell>
          <cell r="G1261">
            <v>75</v>
          </cell>
          <cell r="H1261">
            <v>0</v>
          </cell>
          <cell r="I1261">
            <v>313</v>
          </cell>
          <cell r="K1261" t="str">
            <v>Cisco</v>
          </cell>
          <cell r="L1261">
            <v>240</v>
          </cell>
          <cell r="M1261">
            <v>2875</v>
          </cell>
          <cell r="N1261">
            <v>4</v>
          </cell>
          <cell r="O1261">
            <v>0</v>
          </cell>
          <cell r="P1261">
            <v>2616</v>
          </cell>
          <cell r="Q1261">
            <v>0</v>
          </cell>
          <cell r="R1261">
            <v>5735</v>
          </cell>
        </row>
        <row r="1262">
          <cell r="B1262" t="str">
            <v>Cosine</v>
          </cell>
          <cell r="I1262">
            <v>0</v>
          </cell>
          <cell r="K1262" t="str">
            <v>Cosine</v>
          </cell>
          <cell r="R1262">
            <v>0</v>
          </cell>
        </row>
        <row r="1263">
          <cell r="B1263" t="str">
            <v>ECI Telecom</v>
          </cell>
          <cell r="C1263">
            <v>0</v>
          </cell>
          <cell r="D1263">
            <v>0</v>
          </cell>
          <cell r="E1263">
            <v>0</v>
          </cell>
          <cell r="F1263">
            <v>0</v>
          </cell>
          <cell r="G1263">
            <v>3</v>
          </cell>
          <cell r="H1263">
            <v>0</v>
          </cell>
          <cell r="I1263">
            <v>3</v>
          </cell>
          <cell r="K1263" t="str">
            <v>ECI Telecom</v>
          </cell>
          <cell r="L1263">
            <v>0</v>
          </cell>
          <cell r="M1263">
            <v>0</v>
          </cell>
          <cell r="N1263">
            <v>0</v>
          </cell>
          <cell r="O1263">
            <v>0</v>
          </cell>
          <cell r="P1263">
            <v>9</v>
          </cell>
          <cell r="Q1263">
            <v>0</v>
          </cell>
          <cell r="R1263">
            <v>9</v>
          </cell>
        </row>
        <row r="1264">
          <cell r="B1264" t="str">
            <v>Equipe</v>
          </cell>
          <cell r="I1264">
            <v>0</v>
          </cell>
          <cell r="K1264" t="str">
            <v>Equipe</v>
          </cell>
          <cell r="R1264">
            <v>0</v>
          </cell>
        </row>
        <row r="1265">
          <cell r="B1265" t="str">
            <v>Ericsson</v>
          </cell>
          <cell r="C1265">
            <v>0</v>
          </cell>
          <cell r="D1265">
            <v>0</v>
          </cell>
          <cell r="E1265">
            <v>23</v>
          </cell>
          <cell r="F1265">
            <v>0</v>
          </cell>
          <cell r="G1265">
            <v>0</v>
          </cell>
          <cell r="H1265">
            <v>3</v>
          </cell>
          <cell r="I1265">
            <v>26</v>
          </cell>
          <cell r="K1265" t="str">
            <v>Ericsson</v>
          </cell>
          <cell r="L1265">
            <v>0</v>
          </cell>
          <cell r="M1265">
            <v>0</v>
          </cell>
          <cell r="N1265">
            <v>248</v>
          </cell>
          <cell r="O1265">
            <v>0</v>
          </cell>
          <cell r="P1265">
            <v>0</v>
          </cell>
          <cell r="Q1265">
            <v>15</v>
          </cell>
          <cell r="R1265">
            <v>263</v>
          </cell>
        </row>
        <row r="1266">
          <cell r="B1266" t="str">
            <v>Extreme</v>
          </cell>
          <cell r="C1266">
            <v>0</v>
          </cell>
          <cell r="D1266">
            <v>0</v>
          </cell>
          <cell r="E1266">
            <v>0</v>
          </cell>
          <cell r="F1266">
            <v>0</v>
          </cell>
          <cell r="G1266">
            <v>9</v>
          </cell>
          <cell r="H1266">
            <v>0</v>
          </cell>
          <cell r="I1266">
            <v>9</v>
          </cell>
          <cell r="K1266" t="str">
            <v>Extreme</v>
          </cell>
          <cell r="L1266">
            <v>0</v>
          </cell>
          <cell r="M1266">
            <v>0</v>
          </cell>
          <cell r="N1266">
            <v>0</v>
          </cell>
          <cell r="O1266">
            <v>0</v>
          </cell>
          <cell r="P1266">
            <v>332</v>
          </cell>
          <cell r="Q1266">
            <v>0</v>
          </cell>
          <cell r="R1266">
            <v>332</v>
          </cell>
        </row>
        <row r="1267">
          <cell r="B1267" t="str">
            <v>Force10</v>
          </cell>
          <cell r="C1267">
            <v>0</v>
          </cell>
          <cell r="D1267">
            <v>0</v>
          </cell>
          <cell r="E1267">
            <v>0</v>
          </cell>
          <cell r="F1267">
            <v>0</v>
          </cell>
          <cell r="G1267">
            <v>0</v>
          </cell>
          <cell r="H1267">
            <v>0</v>
          </cell>
          <cell r="I1267">
            <v>0</v>
          </cell>
          <cell r="K1267" t="str">
            <v>Force10</v>
          </cell>
          <cell r="L1267">
            <v>0</v>
          </cell>
          <cell r="M1267">
            <v>0</v>
          </cell>
          <cell r="N1267">
            <v>0</v>
          </cell>
          <cell r="O1267">
            <v>0</v>
          </cell>
          <cell r="P1267">
            <v>0</v>
          </cell>
          <cell r="Q1267">
            <v>0</v>
          </cell>
          <cell r="R1267">
            <v>0</v>
          </cell>
        </row>
        <row r="1268">
          <cell r="B1268" t="str">
            <v>Fujitsu</v>
          </cell>
          <cell r="C1268">
            <v>0</v>
          </cell>
          <cell r="D1268">
            <v>0</v>
          </cell>
          <cell r="E1268">
            <v>0</v>
          </cell>
          <cell r="F1268">
            <v>0</v>
          </cell>
          <cell r="G1268">
            <v>0</v>
          </cell>
          <cell r="H1268">
            <v>0</v>
          </cell>
          <cell r="I1268">
            <v>0</v>
          </cell>
          <cell r="K1268" t="str">
            <v>Fujitsu</v>
          </cell>
          <cell r="L1268">
            <v>0</v>
          </cell>
          <cell r="M1268">
            <v>0</v>
          </cell>
          <cell r="N1268">
            <v>0</v>
          </cell>
          <cell r="O1268">
            <v>0</v>
          </cell>
          <cell r="P1268">
            <v>0</v>
          </cell>
          <cell r="Q1268">
            <v>0</v>
          </cell>
          <cell r="R1268">
            <v>0</v>
          </cell>
        </row>
        <row r="1269">
          <cell r="B1269" t="str">
            <v>Hammerhead Systems</v>
          </cell>
          <cell r="I1269">
            <v>0</v>
          </cell>
          <cell r="K1269" t="str">
            <v>Hammerhead Systems</v>
          </cell>
          <cell r="R1269">
            <v>0</v>
          </cell>
        </row>
        <row r="1270">
          <cell r="B1270" t="str">
            <v>Hitachi</v>
          </cell>
          <cell r="I1270">
            <v>0</v>
          </cell>
          <cell r="K1270" t="str">
            <v>Hitachi</v>
          </cell>
          <cell r="R1270">
            <v>0</v>
          </cell>
        </row>
        <row r="1271">
          <cell r="B1271" t="str">
            <v>Hitachi Cable</v>
          </cell>
          <cell r="C1271">
            <v>0</v>
          </cell>
          <cell r="D1271">
            <v>0</v>
          </cell>
          <cell r="E1271">
            <v>0</v>
          </cell>
          <cell r="F1271">
            <v>0</v>
          </cell>
          <cell r="G1271">
            <v>0</v>
          </cell>
          <cell r="H1271">
            <v>0</v>
          </cell>
          <cell r="I1271">
            <v>0</v>
          </cell>
          <cell r="K1271" t="str">
            <v>Hitachi Cable</v>
          </cell>
          <cell r="L1271">
            <v>0</v>
          </cell>
          <cell r="M1271">
            <v>0</v>
          </cell>
          <cell r="N1271">
            <v>0</v>
          </cell>
          <cell r="O1271">
            <v>0</v>
          </cell>
          <cell r="P1271">
            <v>0</v>
          </cell>
          <cell r="Q1271">
            <v>0</v>
          </cell>
          <cell r="R1271">
            <v>0</v>
          </cell>
        </row>
        <row r="1272">
          <cell r="B1272" t="str">
            <v>Huawei</v>
          </cell>
          <cell r="C1272">
            <v>14</v>
          </cell>
          <cell r="D1272">
            <v>19</v>
          </cell>
          <cell r="E1272">
            <v>7</v>
          </cell>
          <cell r="F1272">
            <v>0</v>
          </cell>
          <cell r="G1272">
            <v>11</v>
          </cell>
          <cell r="H1272">
            <v>0</v>
          </cell>
          <cell r="I1272">
            <v>51</v>
          </cell>
          <cell r="K1272" t="str">
            <v>Huawei</v>
          </cell>
          <cell r="L1272">
            <v>81</v>
          </cell>
          <cell r="M1272">
            <v>268</v>
          </cell>
          <cell r="N1272">
            <v>54</v>
          </cell>
          <cell r="O1272">
            <v>0</v>
          </cell>
          <cell r="P1272">
            <v>10808</v>
          </cell>
          <cell r="Q1272">
            <v>0</v>
          </cell>
          <cell r="R1272">
            <v>11211</v>
          </cell>
        </row>
        <row r="1273">
          <cell r="B1273" t="str">
            <v>Hyperchip</v>
          </cell>
          <cell r="I1273">
            <v>0</v>
          </cell>
          <cell r="K1273" t="str">
            <v>Hyperchip</v>
          </cell>
          <cell r="R1273">
            <v>0</v>
          </cell>
        </row>
        <row r="1274">
          <cell r="B1274" t="str">
            <v>Juniper</v>
          </cell>
          <cell r="C1274">
            <v>52</v>
          </cell>
          <cell r="D1274">
            <v>51</v>
          </cell>
          <cell r="E1274">
            <v>11</v>
          </cell>
          <cell r="F1274">
            <v>0</v>
          </cell>
          <cell r="G1274">
            <v>0</v>
          </cell>
          <cell r="H1274">
            <v>0</v>
          </cell>
          <cell r="I1274">
            <v>114</v>
          </cell>
          <cell r="K1274" t="str">
            <v>Juniper</v>
          </cell>
          <cell r="L1274">
            <v>90</v>
          </cell>
          <cell r="M1274">
            <v>612</v>
          </cell>
          <cell r="N1274">
            <v>81</v>
          </cell>
          <cell r="O1274">
            <v>0</v>
          </cell>
          <cell r="P1274">
            <v>0</v>
          </cell>
          <cell r="Q1274">
            <v>0</v>
          </cell>
          <cell r="R1274">
            <v>783</v>
          </cell>
        </row>
        <row r="1275">
          <cell r="B1275" t="str">
            <v>Laurel Networks</v>
          </cell>
          <cell r="I1275">
            <v>0</v>
          </cell>
          <cell r="K1275" t="str">
            <v>Laurel Networks</v>
          </cell>
          <cell r="R1275">
            <v>0</v>
          </cell>
        </row>
        <row r="1276">
          <cell r="B1276" t="str">
            <v>Lucent</v>
          </cell>
          <cell r="I1276">
            <v>0</v>
          </cell>
          <cell r="K1276" t="str">
            <v>Lucent</v>
          </cell>
          <cell r="R1276">
            <v>0</v>
          </cell>
        </row>
        <row r="1277">
          <cell r="B1277" t="str">
            <v>NEC</v>
          </cell>
          <cell r="C1277">
            <v>0</v>
          </cell>
          <cell r="D1277">
            <v>0</v>
          </cell>
          <cell r="E1277">
            <v>0</v>
          </cell>
          <cell r="F1277">
            <v>0</v>
          </cell>
          <cell r="G1277">
            <v>0</v>
          </cell>
          <cell r="H1277">
            <v>0</v>
          </cell>
          <cell r="I1277">
            <v>0</v>
          </cell>
          <cell r="K1277" t="str">
            <v>NEC</v>
          </cell>
          <cell r="L1277">
            <v>0</v>
          </cell>
          <cell r="M1277">
            <v>0</v>
          </cell>
          <cell r="N1277">
            <v>0</v>
          </cell>
          <cell r="O1277">
            <v>0</v>
          </cell>
          <cell r="P1277">
            <v>0</v>
          </cell>
          <cell r="Q1277">
            <v>0</v>
          </cell>
          <cell r="R1277">
            <v>0</v>
          </cell>
        </row>
        <row r="1278">
          <cell r="B1278" t="str">
            <v>Nokia Siemens Networks</v>
          </cell>
          <cell r="C1278">
            <v>0</v>
          </cell>
          <cell r="D1278">
            <v>0</v>
          </cell>
          <cell r="E1278">
            <v>0</v>
          </cell>
          <cell r="F1278">
            <v>0</v>
          </cell>
          <cell r="G1278">
            <v>0</v>
          </cell>
          <cell r="H1278">
            <v>0</v>
          </cell>
          <cell r="I1278">
            <v>0</v>
          </cell>
          <cell r="K1278" t="str">
            <v>Nokia Siemens Networks</v>
          </cell>
          <cell r="L1278">
            <v>0</v>
          </cell>
          <cell r="M1278">
            <v>0</v>
          </cell>
          <cell r="N1278">
            <v>0</v>
          </cell>
          <cell r="O1278">
            <v>0</v>
          </cell>
          <cell r="P1278">
            <v>0</v>
          </cell>
          <cell r="Q1278">
            <v>0</v>
          </cell>
          <cell r="R1278">
            <v>0</v>
          </cell>
        </row>
        <row r="1279">
          <cell r="B1279" t="str">
            <v>Nortel</v>
          </cell>
          <cell r="C1279">
            <v>0</v>
          </cell>
          <cell r="D1279">
            <v>0</v>
          </cell>
          <cell r="E1279">
            <v>0</v>
          </cell>
          <cell r="F1279">
            <v>0</v>
          </cell>
          <cell r="G1279">
            <v>15</v>
          </cell>
          <cell r="H1279">
            <v>9</v>
          </cell>
          <cell r="I1279">
            <v>24</v>
          </cell>
          <cell r="K1279" t="str">
            <v>Nortel</v>
          </cell>
          <cell r="L1279">
            <v>0</v>
          </cell>
          <cell r="M1279">
            <v>0</v>
          </cell>
          <cell r="N1279">
            <v>0</v>
          </cell>
          <cell r="O1279">
            <v>0</v>
          </cell>
          <cell r="P1279">
            <v>604</v>
          </cell>
          <cell r="Q1279">
            <v>47</v>
          </cell>
          <cell r="R1279">
            <v>651</v>
          </cell>
        </row>
        <row r="1280">
          <cell r="B1280" t="str">
            <v>Procket</v>
          </cell>
          <cell r="I1280">
            <v>0</v>
          </cell>
          <cell r="K1280" t="str">
            <v>Procket</v>
          </cell>
          <cell r="R1280">
            <v>0</v>
          </cell>
        </row>
        <row r="1281">
          <cell r="B1281" t="str">
            <v>Quarry</v>
          </cell>
          <cell r="I1281">
            <v>0</v>
          </cell>
          <cell r="K1281" t="str">
            <v>Quarry</v>
          </cell>
          <cell r="R1281">
            <v>0</v>
          </cell>
        </row>
        <row r="1282">
          <cell r="B1282" t="str">
            <v>Redback</v>
          </cell>
          <cell r="I1282">
            <v>0</v>
          </cell>
          <cell r="K1282" t="str">
            <v>Redback</v>
          </cell>
          <cell r="R1282">
            <v>0</v>
          </cell>
        </row>
        <row r="1283">
          <cell r="B1283" t="str">
            <v>Riverstone</v>
          </cell>
          <cell r="I1283">
            <v>0</v>
          </cell>
          <cell r="K1283" t="str">
            <v>Riverstone</v>
          </cell>
          <cell r="R1283">
            <v>0</v>
          </cell>
        </row>
        <row r="1284">
          <cell r="B1284" t="str">
            <v>Tellabs</v>
          </cell>
          <cell r="C1284">
            <v>0</v>
          </cell>
          <cell r="D1284">
            <v>30</v>
          </cell>
          <cell r="E1284">
            <v>0</v>
          </cell>
          <cell r="F1284">
            <v>0</v>
          </cell>
          <cell r="G1284">
            <v>0</v>
          </cell>
          <cell r="H1284">
            <v>0</v>
          </cell>
          <cell r="I1284">
            <v>30</v>
          </cell>
          <cell r="K1284" t="str">
            <v>Tellabs</v>
          </cell>
          <cell r="L1284">
            <v>0</v>
          </cell>
          <cell r="M1284">
            <v>312</v>
          </cell>
          <cell r="N1284">
            <v>0</v>
          </cell>
          <cell r="O1284">
            <v>0</v>
          </cell>
          <cell r="P1284">
            <v>0</v>
          </cell>
          <cell r="Q1284">
            <v>0</v>
          </cell>
          <cell r="R1284">
            <v>312</v>
          </cell>
        </row>
        <row r="1285">
          <cell r="B1285" t="str">
            <v>ZTE</v>
          </cell>
          <cell r="C1285">
            <v>0</v>
          </cell>
          <cell r="D1285">
            <v>7</v>
          </cell>
          <cell r="E1285">
            <v>0</v>
          </cell>
          <cell r="F1285">
            <v>0</v>
          </cell>
          <cell r="G1285">
            <v>7</v>
          </cell>
          <cell r="H1285">
            <v>0</v>
          </cell>
          <cell r="I1285">
            <v>14</v>
          </cell>
          <cell r="K1285" t="str">
            <v>ZTE</v>
          </cell>
          <cell r="L1285">
            <v>0</v>
          </cell>
          <cell r="M1285">
            <v>100</v>
          </cell>
          <cell r="N1285">
            <v>0</v>
          </cell>
          <cell r="O1285">
            <v>0</v>
          </cell>
          <cell r="P1285">
            <v>4235</v>
          </cell>
          <cell r="Q1285">
            <v>0</v>
          </cell>
          <cell r="R1285">
            <v>4335</v>
          </cell>
        </row>
        <row r="1286">
          <cell r="B1286" t="str">
            <v>Other</v>
          </cell>
          <cell r="C1286">
            <v>0</v>
          </cell>
          <cell r="D1286">
            <v>0</v>
          </cell>
          <cell r="E1286">
            <v>0</v>
          </cell>
          <cell r="F1286">
            <v>0</v>
          </cell>
          <cell r="G1286">
            <v>2</v>
          </cell>
          <cell r="H1286">
            <v>0</v>
          </cell>
          <cell r="I1286">
            <v>2</v>
          </cell>
          <cell r="K1286" t="str">
            <v>Other</v>
          </cell>
          <cell r="L1286">
            <v>0</v>
          </cell>
          <cell r="M1286">
            <v>0</v>
          </cell>
          <cell r="N1286">
            <v>0</v>
          </cell>
          <cell r="O1286">
            <v>0</v>
          </cell>
          <cell r="P1286">
            <v>10</v>
          </cell>
          <cell r="Q1286">
            <v>0</v>
          </cell>
          <cell r="R1286">
            <v>10</v>
          </cell>
        </row>
        <row r="1287">
          <cell r="B1287" t="str">
            <v>Total</v>
          </cell>
          <cell r="C1287">
            <v>159</v>
          </cell>
          <cell r="D1287">
            <v>396</v>
          </cell>
          <cell r="E1287">
            <v>42</v>
          </cell>
          <cell r="F1287">
            <v>0</v>
          </cell>
          <cell r="G1287">
            <v>126</v>
          </cell>
          <cell r="H1287">
            <v>50</v>
          </cell>
          <cell r="I1287">
            <v>773</v>
          </cell>
          <cell r="K1287" t="str">
            <v>Total</v>
          </cell>
          <cell r="L1287">
            <v>430</v>
          </cell>
          <cell r="M1287">
            <v>5421</v>
          </cell>
          <cell r="N1287">
            <v>387</v>
          </cell>
          <cell r="O1287">
            <v>0</v>
          </cell>
          <cell r="P1287">
            <v>18677</v>
          </cell>
          <cell r="Q1287">
            <v>305</v>
          </cell>
          <cell r="R1287">
            <v>25220</v>
          </cell>
        </row>
        <row r="1291">
          <cell r="B1291" t="str">
            <v>Vendor</v>
          </cell>
          <cell r="C1291" t="str">
            <v>Core IP/MPLS</v>
          </cell>
          <cell r="D1291" t="str">
            <v xml:space="preserve">Edge IP/MPLS </v>
          </cell>
          <cell r="E1291" t="str">
            <v>Subscriber Service Router</v>
          </cell>
          <cell r="F1291" t="str">
            <v>BRAS</v>
          </cell>
          <cell r="G1291" t="str">
            <v>IP/Ethernet</v>
          </cell>
          <cell r="H1291" t="str">
            <v>ATM/MPLS</v>
          </cell>
          <cell r="I1291" t="str">
            <v>Total IPS</v>
          </cell>
          <cell r="K1291" t="str">
            <v>Vendor</v>
          </cell>
          <cell r="L1291" t="str">
            <v>Core IP/MPLS</v>
          </cell>
          <cell r="M1291" t="str">
            <v>Edge IP/MPLS</v>
          </cell>
          <cell r="N1291" t="str">
            <v>Subscriber Service Router</v>
          </cell>
          <cell r="O1291" t="str">
            <v>BRAS</v>
          </cell>
          <cell r="P1291" t="str">
            <v>IP/Ethernet</v>
          </cell>
          <cell r="Q1291" t="str">
            <v>ATM/MPLS</v>
          </cell>
          <cell r="R1291" t="str">
            <v>Total IPS</v>
          </cell>
        </row>
        <row r="1292">
          <cell r="B1292" t="str">
            <v>Alaxala Networks</v>
          </cell>
          <cell r="C1292">
            <v>0</v>
          </cell>
          <cell r="D1292">
            <v>0</v>
          </cell>
          <cell r="E1292">
            <v>0</v>
          </cell>
          <cell r="F1292">
            <v>0</v>
          </cell>
          <cell r="G1292">
            <v>0</v>
          </cell>
          <cell r="H1292">
            <v>0</v>
          </cell>
          <cell r="I1292">
            <v>0</v>
          </cell>
          <cell r="K1292" t="str">
            <v>Alaxala Networks</v>
          </cell>
          <cell r="L1292">
            <v>0</v>
          </cell>
          <cell r="M1292">
            <v>0</v>
          </cell>
          <cell r="N1292">
            <v>0</v>
          </cell>
          <cell r="O1292">
            <v>0</v>
          </cell>
          <cell r="P1292">
            <v>0</v>
          </cell>
          <cell r="Q1292">
            <v>0</v>
          </cell>
          <cell r="R1292">
            <v>0</v>
          </cell>
        </row>
        <row r="1293">
          <cell r="B1293" t="str">
            <v>Alcatel-Lucent</v>
          </cell>
          <cell r="C1293">
            <v>0</v>
          </cell>
          <cell r="D1293">
            <v>117</v>
          </cell>
          <cell r="E1293">
            <v>0</v>
          </cell>
          <cell r="F1293">
            <v>0</v>
          </cell>
          <cell r="G1293">
            <v>0</v>
          </cell>
          <cell r="H1293">
            <v>36</v>
          </cell>
          <cell r="I1293">
            <v>153</v>
          </cell>
          <cell r="K1293" t="str">
            <v>Alcatel-Lucent</v>
          </cell>
          <cell r="L1293">
            <v>0</v>
          </cell>
          <cell r="M1293">
            <v>1019</v>
          </cell>
          <cell r="N1293">
            <v>0</v>
          </cell>
          <cell r="O1293">
            <v>0</v>
          </cell>
          <cell r="P1293">
            <v>0</v>
          </cell>
          <cell r="Q1293">
            <v>236</v>
          </cell>
          <cell r="R1293">
            <v>1255</v>
          </cell>
        </row>
        <row r="1294">
          <cell r="B1294" t="str">
            <v>Atrica</v>
          </cell>
          <cell r="I1294">
            <v>0</v>
          </cell>
          <cell r="K1294" t="str">
            <v>Atrica</v>
          </cell>
          <cell r="R1294">
            <v>0</v>
          </cell>
        </row>
        <row r="1295">
          <cell r="B1295" t="str">
            <v>Avici</v>
          </cell>
          <cell r="I1295">
            <v>0</v>
          </cell>
          <cell r="K1295" t="str">
            <v>Avici</v>
          </cell>
          <cell r="R1295">
            <v>0</v>
          </cell>
        </row>
        <row r="1296">
          <cell r="B1296" t="str">
            <v>Brocade</v>
          </cell>
          <cell r="C1296">
            <v>1</v>
          </cell>
          <cell r="D1296">
            <v>0</v>
          </cell>
          <cell r="E1296">
            <v>0</v>
          </cell>
          <cell r="F1296">
            <v>0</v>
          </cell>
          <cell r="G1296">
            <v>3</v>
          </cell>
          <cell r="H1296">
            <v>0</v>
          </cell>
          <cell r="I1296">
            <v>4</v>
          </cell>
          <cell r="K1296" t="str">
            <v>Brocade</v>
          </cell>
          <cell r="L1296">
            <v>19</v>
          </cell>
          <cell r="M1296">
            <v>0</v>
          </cell>
          <cell r="N1296">
            <v>0</v>
          </cell>
          <cell r="O1296">
            <v>0</v>
          </cell>
          <cell r="P1296">
            <v>50</v>
          </cell>
          <cell r="Q1296">
            <v>0</v>
          </cell>
          <cell r="R1296">
            <v>69</v>
          </cell>
        </row>
        <row r="1297">
          <cell r="B1297" t="str">
            <v>Caspian</v>
          </cell>
          <cell r="I1297">
            <v>0</v>
          </cell>
          <cell r="K1297" t="str">
            <v>Caspian</v>
          </cell>
          <cell r="R1297">
            <v>0</v>
          </cell>
        </row>
        <row r="1298">
          <cell r="B1298" t="str">
            <v>Chiaro</v>
          </cell>
          <cell r="I1298">
            <v>0</v>
          </cell>
          <cell r="K1298" t="str">
            <v>Chiaro</v>
          </cell>
          <cell r="R1298">
            <v>0</v>
          </cell>
        </row>
        <row r="1299">
          <cell r="B1299" t="str">
            <v>Ciena</v>
          </cell>
          <cell r="C1299">
            <v>0</v>
          </cell>
          <cell r="D1299">
            <v>0</v>
          </cell>
          <cell r="E1299">
            <v>0</v>
          </cell>
          <cell r="F1299">
            <v>0</v>
          </cell>
          <cell r="G1299">
            <v>0</v>
          </cell>
          <cell r="H1299">
            <v>0</v>
          </cell>
          <cell r="I1299">
            <v>0</v>
          </cell>
          <cell r="K1299" t="str">
            <v>Ciena</v>
          </cell>
          <cell r="L1299">
            <v>0</v>
          </cell>
          <cell r="M1299">
            <v>0</v>
          </cell>
          <cell r="N1299">
            <v>0</v>
          </cell>
          <cell r="O1299">
            <v>0</v>
          </cell>
          <cell r="P1299">
            <v>0</v>
          </cell>
          <cell r="Q1299">
            <v>0</v>
          </cell>
          <cell r="R1299">
            <v>0</v>
          </cell>
        </row>
        <row r="1300">
          <cell r="B1300" t="str">
            <v>Cisco</v>
          </cell>
          <cell r="C1300">
            <v>87</v>
          </cell>
          <cell r="D1300">
            <v>160</v>
          </cell>
          <cell r="E1300">
            <v>1</v>
          </cell>
          <cell r="F1300">
            <v>0</v>
          </cell>
          <cell r="G1300">
            <v>64</v>
          </cell>
          <cell r="H1300">
            <v>0</v>
          </cell>
          <cell r="I1300">
            <v>312</v>
          </cell>
          <cell r="K1300" t="str">
            <v>Cisco</v>
          </cell>
          <cell r="L1300">
            <v>226</v>
          </cell>
          <cell r="M1300">
            <v>3170</v>
          </cell>
          <cell r="N1300">
            <v>4</v>
          </cell>
          <cell r="O1300">
            <v>0</v>
          </cell>
          <cell r="P1300">
            <v>2221</v>
          </cell>
          <cell r="Q1300">
            <v>0</v>
          </cell>
          <cell r="R1300">
            <v>5621</v>
          </cell>
        </row>
        <row r="1301">
          <cell r="B1301" t="str">
            <v>Cosine</v>
          </cell>
          <cell r="I1301">
            <v>0</v>
          </cell>
          <cell r="K1301" t="str">
            <v>Cosine</v>
          </cell>
          <cell r="R1301">
            <v>0</v>
          </cell>
        </row>
        <row r="1302">
          <cell r="B1302" t="str">
            <v>ECI Telecom</v>
          </cell>
          <cell r="C1302">
            <v>0</v>
          </cell>
          <cell r="D1302">
            <v>0</v>
          </cell>
          <cell r="E1302">
            <v>0</v>
          </cell>
          <cell r="F1302">
            <v>0</v>
          </cell>
          <cell r="G1302">
            <v>3</v>
          </cell>
          <cell r="H1302">
            <v>0</v>
          </cell>
          <cell r="I1302">
            <v>3</v>
          </cell>
          <cell r="K1302" t="str">
            <v>ECI Telecom</v>
          </cell>
          <cell r="L1302">
            <v>0</v>
          </cell>
          <cell r="M1302">
            <v>0</v>
          </cell>
          <cell r="N1302">
            <v>0</v>
          </cell>
          <cell r="O1302">
            <v>0</v>
          </cell>
          <cell r="P1302">
            <v>9</v>
          </cell>
          <cell r="Q1302">
            <v>0</v>
          </cell>
          <cell r="R1302">
            <v>9</v>
          </cell>
        </row>
        <row r="1303">
          <cell r="B1303" t="str">
            <v>Equipe</v>
          </cell>
          <cell r="I1303">
            <v>0</v>
          </cell>
          <cell r="K1303" t="str">
            <v>Equipe</v>
          </cell>
          <cell r="R1303">
            <v>0</v>
          </cell>
        </row>
        <row r="1304">
          <cell r="B1304" t="str">
            <v>Ericsson</v>
          </cell>
          <cell r="C1304">
            <v>0</v>
          </cell>
          <cell r="D1304">
            <v>16</v>
          </cell>
          <cell r="E1304">
            <v>0</v>
          </cell>
          <cell r="F1304">
            <v>0</v>
          </cell>
          <cell r="G1304">
            <v>0</v>
          </cell>
          <cell r="H1304">
            <v>3</v>
          </cell>
          <cell r="I1304">
            <v>19</v>
          </cell>
          <cell r="K1304" t="str">
            <v>Ericsson</v>
          </cell>
          <cell r="L1304">
            <v>0</v>
          </cell>
          <cell r="M1304">
            <v>173</v>
          </cell>
          <cell r="N1304">
            <v>0</v>
          </cell>
          <cell r="O1304">
            <v>0</v>
          </cell>
          <cell r="P1304">
            <v>0</v>
          </cell>
          <cell r="Q1304">
            <v>15</v>
          </cell>
          <cell r="R1304">
            <v>188</v>
          </cell>
        </row>
        <row r="1305">
          <cell r="B1305" t="str">
            <v>Extreme</v>
          </cell>
          <cell r="C1305">
            <v>0</v>
          </cell>
          <cell r="D1305">
            <v>0</v>
          </cell>
          <cell r="E1305">
            <v>0</v>
          </cell>
          <cell r="F1305">
            <v>0</v>
          </cell>
          <cell r="G1305">
            <v>6</v>
          </cell>
          <cell r="H1305">
            <v>0</v>
          </cell>
          <cell r="I1305">
            <v>6</v>
          </cell>
          <cell r="K1305" t="str">
            <v>Extreme</v>
          </cell>
          <cell r="L1305">
            <v>0</v>
          </cell>
          <cell r="M1305">
            <v>0</v>
          </cell>
          <cell r="N1305">
            <v>0</v>
          </cell>
          <cell r="O1305">
            <v>0</v>
          </cell>
          <cell r="P1305">
            <v>230</v>
          </cell>
          <cell r="Q1305">
            <v>0</v>
          </cell>
          <cell r="R1305">
            <v>230</v>
          </cell>
        </row>
        <row r="1306">
          <cell r="B1306" t="str">
            <v>Force10</v>
          </cell>
          <cell r="C1306">
            <v>0</v>
          </cell>
          <cell r="D1306">
            <v>0</v>
          </cell>
          <cell r="E1306">
            <v>0</v>
          </cell>
          <cell r="F1306">
            <v>0</v>
          </cell>
          <cell r="G1306">
            <v>0</v>
          </cell>
          <cell r="H1306">
            <v>0</v>
          </cell>
          <cell r="I1306">
            <v>0</v>
          </cell>
          <cell r="K1306" t="str">
            <v>Force10</v>
          </cell>
          <cell r="L1306">
            <v>0</v>
          </cell>
          <cell r="M1306">
            <v>0</v>
          </cell>
          <cell r="N1306">
            <v>0</v>
          </cell>
          <cell r="O1306">
            <v>0</v>
          </cell>
          <cell r="P1306">
            <v>0</v>
          </cell>
          <cell r="Q1306">
            <v>0</v>
          </cell>
          <cell r="R1306">
            <v>0</v>
          </cell>
        </row>
        <row r="1307">
          <cell r="B1307" t="str">
            <v>Fujitsu</v>
          </cell>
          <cell r="C1307">
            <v>0</v>
          </cell>
          <cell r="D1307">
            <v>0</v>
          </cell>
          <cell r="E1307">
            <v>0</v>
          </cell>
          <cell r="F1307">
            <v>0</v>
          </cell>
          <cell r="G1307">
            <v>0</v>
          </cell>
          <cell r="H1307">
            <v>0</v>
          </cell>
          <cell r="I1307">
            <v>0</v>
          </cell>
          <cell r="K1307" t="str">
            <v>Fujitsu</v>
          </cell>
          <cell r="L1307">
            <v>0</v>
          </cell>
          <cell r="M1307">
            <v>0</v>
          </cell>
          <cell r="N1307">
            <v>0</v>
          </cell>
          <cell r="O1307">
            <v>0</v>
          </cell>
          <cell r="P1307">
            <v>0</v>
          </cell>
          <cell r="Q1307">
            <v>0</v>
          </cell>
          <cell r="R1307">
            <v>0</v>
          </cell>
        </row>
        <row r="1308">
          <cell r="B1308" t="str">
            <v>Hammerhead Systems</v>
          </cell>
          <cell r="I1308">
            <v>0</v>
          </cell>
          <cell r="K1308" t="str">
            <v>Hammerhead Systems</v>
          </cell>
          <cell r="R1308">
            <v>0</v>
          </cell>
        </row>
        <row r="1309">
          <cell r="B1309" t="str">
            <v>Hitachi</v>
          </cell>
          <cell r="I1309">
            <v>0</v>
          </cell>
          <cell r="K1309" t="str">
            <v>Hitachi</v>
          </cell>
          <cell r="R1309">
            <v>0</v>
          </cell>
        </row>
        <row r="1310">
          <cell r="B1310" t="str">
            <v>Hitachi Cable</v>
          </cell>
          <cell r="C1310">
            <v>0</v>
          </cell>
          <cell r="D1310">
            <v>0</v>
          </cell>
          <cell r="E1310">
            <v>0</v>
          </cell>
          <cell r="F1310">
            <v>0</v>
          </cell>
          <cell r="G1310">
            <v>0</v>
          </cell>
          <cell r="H1310">
            <v>0</v>
          </cell>
          <cell r="I1310">
            <v>0</v>
          </cell>
          <cell r="K1310" t="str">
            <v>Hitachi Cable</v>
          </cell>
          <cell r="L1310">
            <v>0</v>
          </cell>
          <cell r="M1310">
            <v>0</v>
          </cell>
          <cell r="N1310">
            <v>0</v>
          </cell>
          <cell r="O1310">
            <v>0</v>
          </cell>
          <cell r="P1310">
            <v>0</v>
          </cell>
          <cell r="Q1310">
            <v>0</v>
          </cell>
          <cell r="R1310">
            <v>0</v>
          </cell>
        </row>
        <row r="1311">
          <cell r="B1311" t="str">
            <v>Huawei</v>
          </cell>
          <cell r="C1311">
            <v>14</v>
          </cell>
          <cell r="D1311">
            <v>21</v>
          </cell>
          <cell r="E1311">
            <v>8</v>
          </cell>
          <cell r="F1311">
            <v>0</v>
          </cell>
          <cell r="G1311">
            <v>18</v>
          </cell>
          <cell r="H1311">
            <v>0</v>
          </cell>
          <cell r="I1311">
            <v>61</v>
          </cell>
          <cell r="K1311" t="str">
            <v>Huawei</v>
          </cell>
          <cell r="L1311">
            <v>102</v>
          </cell>
          <cell r="M1311">
            <v>242</v>
          </cell>
          <cell r="N1311">
            <v>90</v>
          </cell>
          <cell r="O1311">
            <v>0</v>
          </cell>
          <cell r="P1311">
            <v>15596</v>
          </cell>
          <cell r="Q1311">
            <v>0</v>
          </cell>
          <cell r="R1311">
            <v>16030</v>
          </cell>
        </row>
        <row r="1312">
          <cell r="B1312" t="str">
            <v>Hyperchip</v>
          </cell>
          <cell r="I1312">
            <v>0</v>
          </cell>
          <cell r="K1312" t="str">
            <v>Hyperchip</v>
          </cell>
          <cell r="R1312">
            <v>0</v>
          </cell>
        </row>
        <row r="1313">
          <cell r="B1313" t="str">
            <v>Juniper</v>
          </cell>
          <cell r="C1313">
            <v>52</v>
          </cell>
          <cell r="D1313">
            <v>56</v>
          </cell>
          <cell r="E1313">
            <v>9</v>
          </cell>
          <cell r="F1313">
            <v>0</v>
          </cell>
          <cell r="G1313">
            <v>0</v>
          </cell>
          <cell r="H1313">
            <v>0</v>
          </cell>
          <cell r="I1313">
            <v>117</v>
          </cell>
          <cell r="K1313" t="str">
            <v>Juniper</v>
          </cell>
          <cell r="L1313">
            <v>90</v>
          </cell>
          <cell r="M1313">
            <v>622</v>
          </cell>
          <cell r="N1313">
            <v>64</v>
          </cell>
          <cell r="O1313">
            <v>0</v>
          </cell>
          <cell r="P1313">
            <v>0</v>
          </cell>
          <cell r="Q1313">
            <v>0</v>
          </cell>
          <cell r="R1313">
            <v>776</v>
          </cell>
        </row>
        <row r="1314">
          <cell r="B1314" t="str">
            <v>Laurel Networks</v>
          </cell>
          <cell r="I1314">
            <v>0</v>
          </cell>
          <cell r="K1314" t="str">
            <v>Laurel Networks</v>
          </cell>
          <cell r="R1314">
            <v>0</v>
          </cell>
        </row>
        <row r="1315">
          <cell r="B1315" t="str">
            <v>Lucent</v>
          </cell>
          <cell r="I1315">
            <v>0</v>
          </cell>
          <cell r="K1315" t="str">
            <v>Lucent</v>
          </cell>
          <cell r="R1315">
            <v>0</v>
          </cell>
        </row>
        <row r="1316">
          <cell r="B1316" t="str">
            <v>NEC</v>
          </cell>
          <cell r="C1316">
            <v>0</v>
          </cell>
          <cell r="D1316">
            <v>0</v>
          </cell>
          <cell r="E1316">
            <v>0</v>
          </cell>
          <cell r="F1316">
            <v>0</v>
          </cell>
          <cell r="G1316">
            <v>0</v>
          </cell>
          <cell r="H1316">
            <v>0</v>
          </cell>
          <cell r="I1316">
            <v>0</v>
          </cell>
          <cell r="K1316" t="str">
            <v>NEC</v>
          </cell>
          <cell r="L1316">
            <v>0</v>
          </cell>
          <cell r="M1316">
            <v>0</v>
          </cell>
          <cell r="N1316">
            <v>0</v>
          </cell>
          <cell r="O1316">
            <v>0</v>
          </cell>
          <cell r="P1316">
            <v>0</v>
          </cell>
          <cell r="Q1316">
            <v>0</v>
          </cell>
          <cell r="R1316">
            <v>0</v>
          </cell>
        </row>
        <row r="1317">
          <cell r="B1317" t="str">
            <v>Nokia Siemens Networks</v>
          </cell>
          <cell r="C1317">
            <v>0</v>
          </cell>
          <cell r="D1317">
            <v>0</v>
          </cell>
          <cell r="E1317">
            <v>0</v>
          </cell>
          <cell r="F1317">
            <v>0</v>
          </cell>
          <cell r="G1317">
            <v>0</v>
          </cell>
          <cell r="H1317">
            <v>0</v>
          </cell>
          <cell r="I1317">
            <v>0</v>
          </cell>
          <cell r="K1317" t="str">
            <v>Nokia Siemens Networks</v>
          </cell>
          <cell r="L1317">
            <v>0</v>
          </cell>
          <cell r="M1317">
            <v>0</v>
          </cell>
          <cell r="N1317">
            <v>0</v>
          </cell>
          <cell r="O1317">
            <v>0</v>
          </cell>
          <cell r="P1317">
            <v>0</v>
          </cell>
          <cell r="Q1317">
            <v>0</v>
          </cell>
          <cell r="R1317">
            <v>0</v>
          </cell>
        </row>
        <row r="1318">
          <cell r="B1318" t="str">
            <v>Nortel</v>
          </cell>
          <cell r="C1318">
            <v>0</v>
          </cell>
          <cell r="D1318">
            <v>0</v>
          </cell>
          <cell r="E1318">
            <v>0</v>
          </cell>
          <cell r="F1318">
            <v>0</v>
          </cell>
          <cell r="G1318">
            <v>8</v>
          </cell>
          <cell r="H1318">
            <v>7</v>
          </cell>
          <cell r="I1318">
            <v>15</v>
          </cell>
          <cell r="K1318" t="str">
            <v>Nortel</v>
          </cell>
          <cell r="L1318">
            <v>0</v>
          </cell>
          <cell r="M1318">
            <v>0</v>
          </cell>
          <cell r="N1318">
            <v>0</v>
          </cell>
          <cell r="O1318">
            <v>0</v>
          </cell>
          <cell r="P1318">
            <v>322</v>
          </cell>
          <cell r="Q1318">
            <v>37</v>
          </cell>
          <cell r="R1318">
            <v>359</v>
          </cell>
        </row>
        <row r="1319">
          <cell r="B1319" t="str">
            <v>Procket</v>
          </cell>
          <cell r="I1319">
            <v>0</v>
          </cell>
          <cell r="K1319" t="str">
            <v>Procket</v>
          </cell>
          <cell r="R1319">
            <v>0</v>
          </cell>
        </row>
        <row r="1320">
          <cell r="B1320" t="str">
            <v>Quarry</v>
          </cell>
          <cell r="I1320">
            <v>0</v>
          </cell>
          <cell r="K1320" t="str">
            <v>Quarry</v>
          </cell>
          <cell r="R1320">
            <v>0</v>
          </cell>
        </row>
        <row r="1321">
          <cell r="B1321" t="str">
            <v>Redback</v>
          </cell>
          <cell r="I1321">
            <v>0</v>
          </cell>
          <cell r="K1321" t="str">
            <v>Redback</v>
          </cell>
          <cell r="R1321">
            <v>0</v>
          </cell>
        </row>
        <row r="1322">
          <cell r="B1322" t="str">
            <v>Riverstone</v>
          </cell>
          <cell r="I1322">
            <v>0</v>
          </cell>
          <cell r="K1322" t="str">
            <v>Riverstone</v>
          </cell>
          <cell r="R1322">
            <v>0</v>
          </cell>
        </row>
        <row r="1323">
          <cell r="B1323" t="str">
            <v>Tellabs</v>
          </cell>
          <cell r="C1323">
            <v>0</v>
          </cell>
          <cell r="D1323">
            <v>22</v>
          </cell>
          <cell r="E1323">
            <v>0</v>
          </cell>
          <cell r="F1323">
            <v>0</v>
          </cell>
          <cell r="G1323">
            <v>0</v>
          </cell>
          <cell r="H1323">
            <v>0</v>
          </cell>
          <cell r="I1323">
            <v>22</v>
          </cell>
          <cell r="K1323" t="str">
            <v>Tellabs</v>
          </cell>
          <cell r="L1323">
            <v>0</v>
          </cell>
          <cell r="M1323">
            <v>236</v>
          </cell>
          <cell r="N1323">
            <v>0</v>
          </cell>
          <cell r="O1323">
            <v>0</v>
          </cell>
          <cell r="P1323">
            <v>0</v>
          </cell>
          <cell r="Q1323">
            <v>0</v>
          </cell>
          <cell r="R1323">
            <v>236</v>
          </cell>
        </row>
        <row r="1324">
          <cell r="B1324" t="str">
            <v>ZTE</v>
          </cell>
          <cell r="C1324">
            <v>0</v>
          </cell>
          <cell r="D1324">
            <v>9</v>
          </cell>
          <cell r="E1324">
            <v>0</v>
          </cell>
          <cell r="F1324">
            <v>0</v>
          </cell>
          <cell r="G1324">
            <v>7</v>
          </cell>
          <cell r="H1324">
            <v>0</v>
          </cell>
          <cell r="I1324">
            <v>16</v>
          </cell>
          <cell r="K1324" t="str">
            <v>ZTE</v>
          </cell>
          <cell r="L1324">
            <v>0</v>
          </cell>
          <cell r="M1324">
            <v>127</v>
          </cell>
          <cell r="N1324">
            <v>0</v>
          </cell>
          <cell r="O1324">
            <v>0</v>
          </cell>
          <cell r="P1324">
            <v>4200</v>
          </cell>
          <cell r="Q1324">
            <v>0</v>
          </cell>
          <cell r="R1324">
            <v>4327</v>
          </cell>
        </row>
        <row r="1325">
          <cell r="B1325" t="str">
            <v>Other</v>
          </cell>
          <cell r="C1325">
            <v>0</v>
          </cell>
          <cell r="D1325">
            <v>0</v>
          </cell>
          <cell r="E1325">
            <v>0</v>
          </cell>
          <cell r="F1325">
            <v>0</v>
          </cell>
          <cell r="G1325">
            <v>2</v>
          </cell>
          <cell r="H1325">
            <v>0</v>
          </cell>
          <cell r="I1325">
            <v>2</v>
          </cell>
          <cell r="K1325" t="str">
            <v>Other</v>
          </cell>
          <cell r="L1325">
            <v>0</v>
          </cell>
          <cell r="M1325">
            <v>0</v>
          </cell>
          <cell r="N1325">
            <v>0</v>
          </cell>
          <cell r="O1325">
            <v>0</v>
          </cell>
          <cell r="P1325">
            <v>15</v>
          </cell>
          <cell r="Q1325">
            <v>0</v>
          </cell>
          <cell r="R1325">
            <v>15</v>
          </cell>
        </row>
        <row r="1326">
          <cell r="B1326" t="str">
            <v>Total</v>
          </cell>
          <cell r="C1326">
            <v>154</v>
          </cell>
          <cell r="D1326">
            <v>401</v>
          </cell>
          <cell r="E1326">
            <v>18</v>
          </cell>
          <cell r="F1326">
            <v>0</v>
          </cell>
          <cell r="G1326">
            <v>111</v>
          </cell>
          <cell r="H1326">
            <v>46</v>
          </cell>
          <cell r="I1326">
            <v>730</v>
          </cell>
          <cell r="K1326" t="str">
            <v>Total</v>
          </cell>
          <cell r="L1326">
            <v>437</v>
          </cell>
          <cell r="M1326">
            <v>5589</v>
          </cell>
          <cell r="N1326">
            <v>158</v>
          </cell>
          <cell r="O1326">
            <v>0</v>
          </cell>
          <cell r="P1326">
            <v>22643</v>
          </cell>
          <cell r="Q1326">
            <v>288</v>
          </cell>
          <cell r="R1326">
            <v>29115</v>
          </cell>
        </row>
        <row r="1330">
          <cell r="B1330" t="str">
            <v>Vendor</v>
          </cell>
          <cell r="C1330" t="str">
            <v>Core IP/MPLS</v>
          </cell>
          <cell r="D1330" t="str">
            <v xml:space="preserve">Edge IP/MPLS </v>
          </cell>
          <cell r="E1330" t="str">
            <v>Subscriber Service Router</v>
          </cell>
          <cell r="F1330" t="str">
            <v>BRAS</v>
          </cell>
          <cell r="G1330" t="str">
            <v>IP/Ethernet</v>
          </cell>
          <cell r="H1330" t="str">
            <v>ATM/MPLS</v>
          </cell>
          <cell r="I1330" t="str">
            <v>Total IPS</v>
          </cell>
          <cell r="K1330" t="str">
            <v>Vendor</v>
          </cell>
          <cell r="L1330" t="str">
            <v>Core IP/MPLS</v>
          </cell>
          <cell r="M1330" t="str">
            <v>Edge IP/MPLS</v>
          </cell>
          <cell r="N1330" t="str">
            <v>Subscriber Service Router</v>
          </cell>
          <cell r="O1330" t="str">
            <v>BRAS</v>
          </cell>
          <cell r="P1330" t="str">
            <v>IP/Ethernet</v>
          </cell>
          <cell r="Q1330" t="str">
            <v>ATM/MPLS</v>
          </cell>
          <cell r="R1330" t="str">
            <v>Total IPS</v>
          </cell>
        </row>
        <row r="1331">
          <cell r="B1331" t="str">
            <v>Alaxala Networks</v>
          </cell>
          <cell r="C1331">
            <v>0</v>
          </cell>
          <cell r="D1331">
            <v>0</v>
          </cell>
          <cell r="E1331">
            <v>0</v>
          </cell>
          <cell r="F1331">
            <v>0</v>
          </cell>
          <cell r="G1331">
            <v>0</v>
          </cell>
          <cell r="H1331">
            <v>0</v>
          </cell>
          <cell r="I1331">
            <v>0</v>
          </cell>
          <cell r="K1331" t="str">
            <v>Alaxala Networks</v>
          </cell>
          <cell r="L1331">
            <v>0</v>
          </cell>
          <cell r="M1331">
            <v>0</v>
          </cell>
          <cell r="N1331">
            <v>0</v>
          </cell>
          <cell r="O1331">
            <v>0</v>
          </cell>
          <cell r="P1331">
            <v>0</v>
          </cell>
          <cell r="Q1331">
            <v>0</v>
          </cell>
          <cell r="R1331">
            <v>0</v>
          </cell>
        </row>
        <row r="1332">
          <cell r="B1332" t="str">
            <v>Alcatel-Lucent</v>
          </cell>
          <cell r="C1332">
            <v>0</v>
          </cell>
          <cell r="D1332">
            <v>124</v>
          </cell>
          <cell r="E1332">
            <v>0</v>
          </cell>
          <cell r="F1332">
            <v>0</v>
          </cell>
          <cell r="G1332">
            <v>0</v>
          </cell>
          <cell r="H1332">
            <v>25</v>
          </cell>
          <cell r="I1332">
            <v>149</v>
          </cell>
          <cell r="K1332" t="str">
            <v>Alcatel-Lucent</v>
          </cell>
          <cell r="L1332">
            <v>0</v>
          </cell>
          <cell r="M1332">
            <v>1078</v>
          </cell>
          <cell r="N1332">
            <v>0</v>
          </cell>
          <cell r="O1332">
            <v>0</v>
          </cell>
          <cell r="P1332">
            <v>0</v>
          </cell>
          <cell r="Q1332">
            <v>162</v>
          </cell>
          <cell r="R1332">
            <v>1240</v>
          </cell>
        </row>
        <row r="1333">
          <cell r="B1333" t="str">
            <v>Atrica</v>
          </cell>
          <cell r="I1333">
            <v>0</v>
          </cell>
          <cell r="K1333" t="str">
            <v>Atrica</v>
          </cell>
          <cell r="R1333">
            <v>0</v>
          </cell>
        </row>
        <row r="1334">
          <cell r="B1334" t="str">
            <v>Avici</v>
          </cell>
          <cell r="I1334">
            <v>0</v>
          </cell>
          <cell r="K1334" t="str">
            <v>Avici</v>
          </cell>
          <cell r="R1334">
            <v>0</v>
          </cell>
        </row>
        <row r="1335">
          <cell r="B1335" t="str">
            <v>Brocade</v>
          </cell>
          <cell r="C1335">
            <v>1</v>
          </cell>
          <cell r="D1335">
            <v>0</v>
          </cell>
          <cell r="E1335">
            <v>0</v>
          </cell>
          <cell r="F1335">
            <v>0</v>
          </cell>
          <cell r="G1335">
            <v>3</v>
          </cell>
          <cell r="H1335">
            <v>0</v>
          </cell>
          <cell r="I1335">
            <v>4</v>
          </cell>
          <cell r="K1335" t="str">
            <v>Brocade</v>
          </cell>
          <cell r="L1335">
            <v>19</v>
          </cell>
          <cell r="M1335">
            <v>0</v>
          </cell>
          <cell r="N1335">
            <v>0</v>
          </cell>
          <cell r="O1335">
            <v>0</v>
          </cell>
          <cell r="P1335">
            <v>50</v>
          </cell>
          <cell r="Q1335">
            <v>0</v>
          </cell>
          <cell r="R1335">
            <v>69</v>
          </cell>
        </row>
        <row r="1336">
          <cell r="B1336" t="str">
            <v>Caspian</v>
          </cell>
          <cell r="I1336">
            <v>0</v>
          </cell>
          <cell r="K1336" t="str">
            <v>Caspian</v>
          </cell>
          <cell r="R1336">
            <v>0</v>
          </cell>
        </row>
        <row r="1337">
          <cell r="B1337" t="str">
            <v>Chiaro</v>
          </cell>
          <cell r="I1337">
            <v>0</v>
          </cell>
          <cell r="K1337" t="str">
            <v>Chiaro</v>
          </cell>
          <cell r="R1337">
            <v>0</v>
          </cell>
        </row>
        <row r="1338">
          <cell r="B1338" t="str">
            <v>Ciena</v>
          </cell>
          <cell r="C1338">
            <v>0</v>
          </cell>
          <cell r="D1338">
            <v>0</v>
          </cell>
          <cell r="E1338">
            <v>0</v>
          </cell>
          <cell r="F1338">
            <v>0</v>
          </cell>
          <cell r="G1338">
            <v>0</v>
          </cell>
          <cell r="H1338">
            <v>0</v>
          </cell>
          <cell r="I1338">
            <v>0</v>
          </cell>
          <cell r="K1338" t="str">
            <v>Ciena</v>
          </cell>
          <cell r="L1338">
            <v>0</v>
          </cell>
          <cell r="M1338">
            <v>0</v>
          </cell>
          <cell r="N1338">
            <v>0</v>
          </cell>
          <cell r="O1338">
            <v>0</v>
          </cell>
          <cell r="P1338">
            <v>0</v>
          </cell>
          <cell r="Q1338">
            <v>0</v>
          </cell>
          <cell r="R1338">
            <v>0</v>
          </cell>
        </row>
        <row r="1339">
          <cell r="B1339" t="str">
            <v>Cisco</v>
          </cell>
          <cell r="C1339">
            <v>75</v>
          </cell>
          <cell r="D1339">
            <v>148</v>
          </cell>
          <cell r="E1339">
            <v>1</v>
          </cell>
          <cell r="F1339">
            <v>0</v>
          </cell>
          <cell r="G1339">
            <v>59</v>
          </cell>
          <cell r="H1339">
            <v>0</v>
          </cell>
          <cell r="I1339">
            <v>283</v>
          </cell>
          <cell r="K1339" t="str">
            <v>Cisco</v>
          </cell>
          <cell r="L1339">
            <v>196</v>
          </cell>
          <cell r="M1339">
            <v>2940</v>
          </cell>
          <cell r="N1339">
            <v>4</v>
          </cell>
          <cell r="O1339">
            <v>0</v>
          </cell>
          <cell r="P1339">
            <v>2063</v>
          </cell>
          <cell r="Q1339">
            <v>0</v>
          </cell>
          <cell r="R1339">
            <v>5203</v>
          </cell>
        </row>
        <row r="1340">
          <cell r="B1340" t="str">
            <v>Cosine</v>
          </cell>
          <cell r="I1340">
            <v>0</v>
          </cell>
          <cell r="K1340" t="str">
            <v>Cosine</v>
          </cell>
          <cell r="R1340">
            <v>0</v>
          </cell>
        </row>
        <row r="1341">
          <cell r="B1341" t="str">
            <v>ECI Telecom</v>
          </cell>
          <cell r="C1341">
            <v>0</v>
          </cell>
          <cell r="D1341">
            <v>0</v>
          </cell>
          <cell r="E1341">
            <v>0</v>
          </cell>
          <cell r="F1341">
            <v>0</v>
          </cell>
          <cell r="G1341">
            <v>1</v>
          </cell>
          <cell r="H1341">
            <v>0</v>
          </cell>
          <cell r="I1341">
            <v>1</v>
          </cell>
          <cell r="K1341" t="str">
            <v>ECI Telecom</v>
          </cell>
          <cell r="L1341">
            <v>0</v>
          </cell>
          <cell r="M1341">
            <v>0</v>
          </cell>
          <cell r="N1341">
            <v>0</v>
          </cell>
          <cell r="O1341">
            <v>0</v>
          </cell>
          <cell r="P1341">
            <v>35</v>
          </cell>
          <cell r="Q1341">
            <v>0</v>
          </cell>
          <cell r="R1341">
            <v>35</v>
          </cell>
        </row>
        <row r="1342">
          <cell r="B1342" t="str">
            <v>Equipe</v>
          </cell>
          <cell r="I1342">
            <v>0</v>
          </cell>
          <cell r="K1342" t="str">
            <v>Equipe</v>
          </cell>
          <cell r="R1342">
            <v>0</v>
          </cell>
        </row>
        <row r="1343">
          <cell r="B1343" t="str">
            <v>Ericsson</v>
          </cell>
          <cell r="C1343">
            <v>0</v>
          </cell>
          <cell r="D1343">
            <v>25</v>
          </cell>
          <cell r="E1343">
            <v>0</v>
          </cell>
          <cell r="F1343">
            <v>0</v>
          </cell>
          <cell r="G1343">
            <v>0</v>
          </cell>
          <cell r="H1343">
            <v>2</v>
          </cell>
          <cell r="I1343">
            <v>27</v>
          </cell>
          <cell r="K1343" t="str">
            <v>Ericsson</v>
          </cell>
          <cell r="L1343">
            <v>0</v>
          </cell>
          <cell r="M1343">
            <v>270</v>
          </cell>
          <cell r="N1343">
            <v>0</v>
          </cell>
          <cell r="O1343">
            <v>0</v>
          </cell>
          <cell r="P1343">
            <v>0</v>
          </cell>
          <cell r="Q1343">
            <v>12</v>
          </cell>
          <cell r="R1343">
            <v>282</v>
          </cell>
        </row>
        <row r="1344">
          <cell r="B1344" t="str">
            <v>Extreme</v>
          </cell>
          <cell r="C1344">
            <v>0</v>
          </cell>
          <cell r="D1344">
            <v>0</v>
          </cell>
          <cell r="E1344">
            <v>0</v>
          </cell>
          <cell r="F1344">
            <v>0</v>
          </cell>
          <cell r="G1344">
            <v>6</v>
          </cell>
          <cell r="H1344">
            <v>0</v>
          </cell>
          <cell r="I1344">
            <v>6</v>
          </cell>
          <cell r="K1344" t="str">
            <v>Extreme</v>
          </cell>
          <cell r="L1344">
            <v>0</v>
          </cell>
          <cell r="M1344">
            <v>0</v>
          </cell>
          <cell r="N1344">
            <v>0</v>
          </cell>
          <cell r="O1344">
            <v>0</v>
          </cell>
          <cell r="P1344">
            <v>217</v>
          </cell>
          <cell r="Q1344">
            <v>0</v>
          </cell>
          <cell r="R1344">
            <v>217</v>
          </cell>
        </row>
        <row r="1345">
          <cell r="B1345" t="str">
            <v>Force10</v>
          </cell>
          <cell r="C1345">
            <v>0</v>
          </cell>
          <cell r="D1345">
            <v>0</v>
          </cell>
          <cell r="E1345">
            <v>0</v>
          </cell>
          <cell r="F1345">
            <v>0</v>
          </cell>
          <cell r="G1345">
            <v>0</v>
          </cell>
          <cell r="H1345">
            <v>0</v>
          </cell>
          <cell r="I1345">
            <v>0</v>
          </cell>
          <cell r="K1345" t="str">
            <v>Force10</v>
          </cell>
          <cell r="L1345">
            <v>0</v>
          </cell>
          <cell r="M1345">
            <v>0</v>
          </cell>
          <cell r="N1345">
            <v>0</v>
          </cell>
          <cell r="O1345">
            <v>0</v>
          </cell>
          <cell r="P1345">
            <v>0</v>
          </cell>
          <cell r="Q1345">
            <v>0</v>
          </cell>
          <cell r="R1345">
            <v>0</v>
          </cell>
        </row>
        <row r="1346">
          <cell r="B1346" t="str">
            <v>Fujitsu</v>
          </cell>
          <cell r="C1346">
            <v>0</v>
          </cell>
          <cell r="D1346">
            <v>0</v>
          </cell>
          <cell r="E1346">
            <v>0</v>
          </cell>
          <cell r="F1346">
            <v>0</v>
          </cell>
          <cell r="G1346">
            <v>0</v>
          </cell>
          <cell r="H1346">
            <v>0</v>
          </cell>
          <cell r="I1346">
            <v>0</v>
          </cell>
          <cell r="K1346" t="str">
            <v>Fujitsu</v>
          </cell>
          <cell r="L1346">
            <v>0</v>
          </cell>
          <cell r="M1346">
            <v>0</v>
          </cell>
          <cell r="N1346">
            <v>0</v>
          </cell>
          <cell r="O1346">
            <v>0</v>
          </cell>
          <cell r="P1346">
            <v>0</v>
          </cell>
          <cell r="Q1346">
            <v>0</v>
          </cell>
          <cell r="R1346">
            <v>0</v>
          </cell>
        </row>
        <row r="1347">
          <cell r="B1347" t="str">
            <v>Hammerhead Systems</v>
          </cell>
          <cell r="I1347">
            <v>0</v>
          </cell>
          <cell r="K1347" t="str">
            <v>Hammerhead Systems</v>
          </cell>
          <cell r="R1347">
            <v>0</v>
          </cell>
        </row>
        <row r="1348">
          <cell r="B1348" t="str">
            <v>Hitachi</v>
          </cell>
          <cell r="I1348">
            <v>0</v>
          </cell>
          <cell r="K1348" t="str">
            <v>Hitachi</v>
          </cell>
          <cell r="R1348">
            <v>0</v>
          </cell>
        </row>
        <row r="1349">
          <cell r="B1349" t="str">
            <v>Hitachi Cable</v>
          </cell>
          <cell r="I1349">
            <v>0</v>
          </cell>
          <cell r="K1349" t="str">
            <v>Hitachi Cable</v>
          </cell>
          <cell r="R1349">
            <v>0</v>
          </cell>
        </row>
        <row r="1350">
          <cell r="B1350" t="str">
            <v>Huawei</v>
          </cell>
          <cell r="C1350">
            <v>15</v>
          </cell>
          <cell r="D1350">
            <v>25</v>
          </cell>
          <cell r="E1350">
            <v>5</v>
          </cell>
          <cell r="F1350">
            <v>0</v>
          </cell>
          <cell r="G1350">
            <v>25</v>
          </cell>
          <cell r="H1350">
            <v>0</v>
          </cell>
          <cell r="I1350">
            <v>70</v>
          </cell>
          <cell r="K1350" t="str">
            <v>Huawei</v>
          </cell>
          <cell r="L1350">
            <v>108</v>
          </cell>
          <cell r="M1350">
            <v>355</v>
          </cell>
          <cell r="N1350">
            <v>83</v>
          </cell>
          <cell r="O1350">
            <v>0</v>
          </cell>
          <cell r="P1350">
            <v>15935</v>
          </cell>
          <cell r="Q1350">
            <v>0</v>
          </cell>
          <cell r="R1350">
            <v>16481</v>
          </cell>
        </row>
        <row r="1351">
          <cell r="B1351" t="str">
            <v>Hyperchip</v>
          </cell>
          <cell r="I1351">
            <v>0</v>
          </cell>
          <cell r="K1351" t="str">
            <v>Hyperchip</v>
          </cell>
          <cell r="R1351">
            <v>0</v>
          </cell>
        </row>
        <row r="1352">
          <cell r="B1352" t="str">
            <v>Juniper</v>
          </cell>
          <cell r="C1352">
            <v>49</v>
          </cell>
          <cell r="D1352">
            <v>59</v>
          </cell>
          <cell r="E1352">
            <v>8</v>
          </cell>
          <cell r="F1352">
            <v>0</v>
          </cell>
          <cell r="G1352">
            <v>0</v>
          </cell>
          <cell r="H1352">
            <v>0</v>
          </cell>
          <cell r="I1352">
            <v>116</v>
          </cell>
          <cell r="K1352" t="str">
            <v>Juniper</v>
          </cell>
          <cell r="L1352">
            <v>84</v>
          </cell>
          <cell r="M1352">
            <v>629</v>
          </cell>
          <cell r="N1352">
            <v>56</v>
          </cell>
          <cell r="O1352">
            <v>0</v>
          </cell>
          <cell r="P1352">
            <v>0</v>
          </cell>
          <cell r="Q1352">
            <v>0</v>
          </cell>
          <cell r="R1352">
            <v>769</v>
          </cell>
        </row>
        <row r="1353">
          <cell r="B1353" t="str">
            <v>Laurel Networks</v>
          </cell>
          <cell r="I1353">
            <v>0</v>
          </cell>
          <cell r="K1353" t="str">
            <v>Laurel Networks</v>
          </cell>
          <cell r="R1353">
            <v>0</v>
          </cell>
        </row>
        <row r="1354">
          <cell r="B1354" t="str">
            <v>Lucent</v>
          </cell>
          <cell r="I1354">
            <v>0</v>
          </cell>
          <cell r="K1354" t="str">
            <v>Lucent</v>
          </cell>
          <cell r="R1354">
            <v>0</v>
          </cell>
        </row>
        <row r="1355">
          <cell r="B1355" t="str">
            <v>NEC</v>
          </cell>
          <cell r="C1355">
            <v>0</v>
          </cell>
          <cell r="D1355">
            <v>0</v>
          </cell>
          <cell r="E1355">
            <v>0</v>
          </cell>
          <cell r="F1355">
            <v>0</v>
          </cell>
          <cell r="G1355">
            <v>0</v>
          </cell>
          <cell r="H1355">
            <v>0</v>
          </cell>
          <cell r="I1355">
            <v>0</v>
          </cell>
          <cell r="K1355" t="str">
            <v>NEC</v>
          </cell>
          <cell r="L1355">
            <v>0</v>
          </cell>
          <cell r="M1355">
            <v>0</v>
          </cell>
          <cell r="N1355">
            <v>0</v>
          </cell>
          <cell r="O1355">
            <v>0</v>
          </cell>
          <cell r="P1355">
            <v>0</v>
          </cell>
          <cell r="Q1355">
            <v>0</v>
          </cell>
          <cell r="R1355">
            <v>0</v>
          </cell>
        </row>
        <row r="1356">
          <cell r="B1356" t="str">
            <v>Nokia Siemens Networks</v>
          </cell>
          <cell r="C1356">
            <v>0</v>
          </cell>
          <cell r="D1356">
            <v>0</v>
          </cell>
          <cell r="E1356">
            <v>0</v>
          </cell>
          <cell r="F1356">
            <v>0</v>
          </cell>
          <cell r="G1356">
            <v>0</v>
          </cell>
          <cell r="H1356">
            <v>0</v>
          </cell>
          <cell r="I1356">
            <v>0</v>
          </cell>
          <cell r="K1356" t="str">
            <v>Nokia Siemens Networks</v>
          </cell>
          <cell r="L1356">
            <v>0</v>
          </cell>
          <cell r="M1356">
            <v>0</v>
          </cell>
          <cell r="N1356">
            <v>0</v>
          </cell>
          <cell r="O1356">
            <v>0</v>
          </cell>
          <cell r="P1356">
            <v>0</v>
          </cell>
          <cell r="Q1356">
            <v>0</v>
          </cell>
          <cell r="R1356">
            <v>0</v>
          </cell>
        </row>
        <row r="1357">
          <cell r="B1357" t="str">
            <v>Nortel</v>
          </cell>
          <cell r="C1357">
            <v>0</v>
          </cell>
          <cell r="D1357">
            <v>0</v>
          </cell>
          <cell r="E1357">
            <v>0</v>
          </cell>
          <cell r="F1357">
            <v>0</v>
          </cell>
          <cell r="G1357">
            <v>7</v>
          </cell>
          <cell r="H1357">
            <v>5</v>
          </cell>
          <cell r="I1357">
            <v>12</v>
          </cell>
          <cell r="K1357" t="str">
            <v>Nortel</v>
          </cell>
          <cell r="L1357">
            <v>0</v>
          </cell>
          <cell r="M1357">
            <v>0</v>
          </cell>
          <cell r="N1357">
            <v>0</v>
          </cell>
          <cell r="O1357">
            <v>0</v>
          </cell>
          <cell r="P1357">
            <v>322</v>
          </cell>
          <cell r="Q1357">
            <v>37</v>
          </cell>
          <cell r="R1357">
            <v>359</v>
          </cell>
        </row>
        <row r="1358">
          <cell r="B1358" t="str">
            <v>Procket</v>
          </cell>
          <cell r="I1358">
            <v>0</v>
          </cell>
          <cell r="K1358" t="str">
            <v>Procket</v>
          </cell>
          <cell r="R1358">
            <v>0</v>
          </cell>
        </row>
        <row r="1359">
          <cell r="B1359" t="str">
            <v>Quarry</v>
          </cell>
          <cell r="I1359">
            <v>0</v>
          </cell>
          <cell r="K1359" t="str">
            <v>Quarry</v>
          </cell>
          <cell r="R1359">
            <v>0</v>
          </cell>
        </row>
        <row r="1360">
          <cell r="B1360" t="str">
            <v>Redback</v>
          </cell>
          <cell r="I1360">
            <v>0</v>
          </cell>
          <cell r="K1360" t="str">
            <v>Redback</v>
          </cell>
          <cell r="R1360">
            <v>0</v>
          </cell>
        </row>
        <row r="1361">
          <cell r="B1361" t="str">
            <v>Riverstone</v>
          </cell>
          <cell r="I1361">
            <v>0</v>
          </cell>
          <cell r="K1361" t="str">
            <v>Riverstone</v>
          </cell>
          <cell r="R1361">
            <v>0</v>
          </cell>
        </row>
        <row r="1362">
          <cell r="B1362" t="str">
            <v>Tellabs</v>
          </cell>
          <cell r="C1362">
            <v>0</v>
          </cell>
          <cell r="D1362">
            <v>29</v>
          </cell>
          <cell r="E1362">
            <v>0</v>
          </cell>
          <cell r="F1362">
            <v>0</v>
          </cell>
          <cell r="G1362">
            <v>0</v>
          </cell>
          <cell r="H1362">
            <v>0</v>
          </cell>
          <cell r="I1362">
            <v>29</v>
          </cell>
          <cell r="K1362" t="str">
            <v>Tellabs</v>
          </cell>
          <cell r="L1362">
            <v>0</v>
          </cell>
          <cell r="M1362">
            <v>302</v>
          </cell>
          <cell r="N1362">
            <v>0</v>
          </cell>
          <cell r="O1362">
            <v>0</v>
          </cell>
          <cell r="P1362">
            <v>0</v>
          </cell>
          <cell r="Q1362">
            <v>0</v>
          </cell>
          <cell r="R1362">
            <v>302</v>
          </cell>
        </row>
        <row r="1363">
          <cell r="B1363" t="str">
            <v>ZTE</v>
          </cell>
          <cell r="C1363">
            <v>0</v>
          </cell>
          <cell r="D1363">
            <v>8</v>
          </cell>
          <cell r="E1363">
            <v>0</v>
          </cell>
          <cell r="F1363">
            <v>0</v>
          </cell>
          <cell r="G1363">
            <v>6</v>
          </cell>
          <cell r="H1363">
            <v>0</v>
          </cell>
          <cell r="I1363">
            <v>14</v>
          </cell>
          <cell r="K1363" t="str">
            <v>ZTE</v>
          </cell>
          <cell r="L1363">
            <v>0</v>
          </cell>
          <cell r="M1363">
            <v>90</v>
          </cell>
          <cell r="N1363">
            <v>0</v>
          </cell>
          <cell r="O1363">
            <v>0</v>
          </cell>
          <cell r="P1363">
            <v>4870</v>
          </cell>
          <cell r="Q1363">
            <v>0</v>
          </cell>
          <cell r="R1363">
            <v>4960</v>
          </cell>
        </row>
        <row r="1364">
          <cell r="B1364" t="str">
            <v>Other</v>
          </cell>
          <cell r="C1364">
            <v>0</v>
          </cell>
          <cell r="D1364">
            <v>0</v>
          </cell>
          <cell r="E1364">
            <v>0</v>
          </cell>
          <cell r="F1364">
            <v>0</v>
          </cell>
          <cell r="G1364">
            <v>2</v>
          </cell>
          <cell r="H1364">
            <v>0</v>
          </cell>
          <cell r="I1364">
            <v>2</v>
          </cell>
          <cell r="K1364" t="str">
            <v>Other</v>
          </cell>
          <cell r="L1364">
            <v>0</v>
          </cell>
          <cell r="M1364">
            <v>0</v>
          </cell>
          <cell r="N1364">
            <v>0</v>
          </cell>
          <cell r="O1364">
            <v>0</v>
          </cell>
          <cell r="P1364">
            <v>15</v>
          </cell>
          <cell r="Q1364">
            <v>0</v>
          </cell>
          <cell r="R1364">
            <v>15</v>
          </cell>
        </row>
        <row r="1365">
          <cell r="B1365" t="str">
            <v>Total</v>
          </cell>
          <cell r="C1365">
            <v>140</v>
          </cell>
          <cell r="D1365">
            <v>418</v>
          </cell>
          <cell r="E1365">
            <v>14</v>
          </cell>
          <cell r="F1365">
            <v>0</v>
          </cell>
          <cell r="G1365">
            <v>109</v>
          </cell>
          <cell r="H1365">
            <v>32</v>
          </cell>
          <cell r="I1365">
            <v>713</v>
          </cell>
          <cell r="K1365" t="str">
            <v>Total</v>
          </cell>
          <cell r="L1365">
            <v>407</v>
          </cell>
          <cell r="M1365">
            <v>5664</v>
          </cell>
          <cell r="N1365">
            <v>143</v>
          </cell>
          <cell r="O1365">
            <v>0</v>
          </cell>
          <cell r="P1365">
            <v>23507</v>
          </cell>
          <cell r="Q1365">
            <v>211</v>
          </cell>
          <cell r="R1365">
            <v>29932</v>
          </cell>
        </row>
        <row r="1369">
          <cell r="B1369" t="str">
            <v>Vendor</v>
          </cell>
          <cell r="C1369" t="str">
            <v>Core IP/MPLS</v>
          </cell>
          <cell r="D1369" t="str">
            <v xml:space="preserve">Edge IP/MPLS </v>
          </cell>
          <cell r="E1369" t="str">
            <v>Subscriber Service Router</v>
          </cell>
          <cell r="F1369" t="str">
            <v>BRAS</v>
          </cell>
          <cell r="G1369" t="str">
            <v>IP/Ethernet</v>
          </cell>
          <cell r="H1369" t="str">
            <v>ATM/MPLS</v>
          </cell>
          <cell r="I1369" t="str">
            <v>Total IPS</v>
          </cell>
          <cell r="K1369" t="str">
            <v>Vendor</v>
          </cell>
          <cell r="L1369" t="str">
            <v>Core IP/MPLS</v>
          </cell>
          <cell r="M1369" t="str">
            <v>Edge IP/MPLS</v>
          </cell>
          <cell r="N1369" t="str">
            <v>Subscriber Service Router</v>
          </cell>
          <cell r="O1369" t="str">
            <v>BRAS</v>
          </cell>
          <cell r="P1369" t="str">
            <v>IP/Ethernet</v>
          </cell>
          <cell r="Q1369" t="str">
            <v>ATM/MPLS</v>
          </cell>
          <cell r="R1369" t="str">
            <v>Total IPS</v>
          </cell>
        </row>
        <row r="1370">
          <cell r="B1370" t="str">
            <v>Alaxala Networks</v>
          </cell>
          <cell r="I1370">
            <v>0</v>
          </cell>
          <cell r="K1370" t="str">
            <v>Alaxala Networks</v>
          </cell>
          <cell r="R1370">
            <v>0</v>
          </cell>
        </row>
        <row r="1371">
          <cell r="B1371" t="str">
            <v>Alcatel-Lucent</v>
          </cell>
          <cell r="I1371">
            <v>0</v>
          </cell>
          <cell r="K1371" t="str">
            <v>Alcatel-Lucent</v>
          </cell>
          <cell r="R1371">
            <v>0</v>
          </cell>
        </row>
        <row r="1372">
          <cell r="B1372" t="str">
            <v>Atrica</v>
          </cell>
          <cell r="I1372">
            <v>0</v>
          </cell>
          <cell r="K1372" t="str">
            <v>Atrica</v>
          </cell>
          <cell r="R1372">
            <v>0</v>
          </cell>
        </row>
        <row r="1373">
          <cell r="B1373" t="str">
            <v>Avici</v>
          </cell>
          <cell r="I1373">
            <v>0</v>
          </cell>
          <cell r="K1373" t="str">
            <v>Avici</v>
          </cell>
          <cell r="R1373">
            <v>0</v>
          </cell>
        </row>
        <row r="1374">
          <cell r="B1374" t="str">
            <v>Brocade</v>
          </cell>
          <cell r="I1374">
            <v>0</v>
          </cell>
          <cell r="K1374" t="str">
            <v>Brocade</v>
          </cell>
          <cell r="R1374">
            <v>0</v>
          </cell>
        </row>
        <row r="1375">
          <cell r="B1375" t="str">
            <v>Caspian</v>
          </cell>
          <cell r="I1375">
            <v>0</v>
          </cell>
          <cell r="K1375" t="str">
            <v>Caspian</v>
          </cell>
          <cell r="R1375">
            <v>0</v>
          </cell>
        </row>
        <row r="1376">
          <cell r="B1376" t="str">
            <v>Chiaro</v>
          </cell>
          <cell r="I1376">
            <v>0</v>
          </cell>
          <cell r="K1376" t="str">
            <v>Chiaro</v>
          </cell>
          <cell r="R1376">
            <v>0</v>
          </cell>
        </row>
        <row r="1377">
          <cell r="B1377" t="str">
            <v>Ciena</v>
          </cell>
          <cell r="I1377">
            <v>0</v>
          </cell>
          <cell r="K1377" t="str">
            <v>Ciena</v>
          </cell>
          <cell r="R1377">
            <v>0</v>
          </cell>
        </row>
        <row r="1378">
          <cell r="B1378" t="str">
            <v>Cisco</v>
          </cell>
          <cell r="I1378">
            <v>0</v>
          </cell>
          <cell r="K1378" t="str">
            <v>Cisco</v>
          </cell>
          <cell r="R1378">
            <v>0</v>
          </cell>
        </row>
        <row r="1379">
          <cell r="B1379" t="str">
            <v>Cosine</v>
          </cell>
          <cell r="I1379">
            <v>0</v>
          </cell>
          <cell r="K1379" t="str">
            <v>Cosine</v>
          </cell>
          <cell r="R1379">
            <v>0</v>
          </cell>
        </row>
        <row r="1380">
          <cell r="B1380" t="str">
            <v>ECI Telecom</v>
          </cell>
          <cell r="I1380">
            <v>0</v>
          </cell>
          <cell r="K1380" t="str">
            <v>ECI Telecom</v>
          </cell>
          <cell r="R1380">
            <v>0</v>
          </cell>
        </row>
        <row r="1381">
          <cell r="B1381" t="str">
            <v>Equipe</v>
          </cell>
          <cell r="I1381">
            <v>0</v>
          </cell>
          <cell r="K1381" t="str">
            <v>Equipe</v>
          </cell>
          <cell r="R1381">
            <v>0</v>
          </cell>
        </row>
        <row r="1382">
          <cell r="B1382" t="str">
            <v>Ericsson</v>
          </cell>
          <cell r="I1382">
            <v>0</v>
          </cell>
          <cell r="K1382" t="str">
            <v>Ericsson</v>
          </cell>
          <cell r="R1382">
            <v>0</v>
          </cell>
        </row>
        <row r="1383">
          <cell r="B1383" t="str">
            <v>Extreme</v>
          </cell>
          <cell r="I1383">
            <v>0</v>
          </cell>
          <cell r="K1383" t="str">
            <v>Extreme</v>
          </cell>
          <cell r="R1383">
            <v>0</v>
          </cell>
        </row>
        <row r="1384">
          <cell r="B1384" t="str">
            <v>Force10</v>
          </cell>
          <cell r="I1384">
            <v>0</v>
          </cell>
          <cell r="K1384" t="str">
            <v>Force10</v>
          </cell>
          <cell r="R1384">
            <v>0</v>
          </cell>
        </row>
        <row r="1385">
          <cell r="B1385" t="str">
            <v>Fujitsu</v>
          </cell>
          <cell r="I1385">
            <v>0</v>
          </cell>
          <cell r="K1385" t="str">
            <v>Fujitsu</v>
          </cell>
          <cell r="R1385">
            <v>0</v>
          </cell>
        </row>
        <row r="1386">
          <cell r="B1386" t="str">
            <v>Hammerhead Systems</v>
          </cell>
          <cell r="I1386">
            <v>0</v>
          </cell>
          <cell r="K1386" t="str">
            <v>Hammerhead Systems</v>
          </cell>
          <cell r="R1386">
            <v>0</v>
          </cell>
        </row>
        <row r="1387">
          <cell r="B1387" t="str">
            <v>Hitachi</v>
          </cell>
          <cell r="I1387">
            <v>0</v>
          </cell>
          <cell r="K1387" t="str">
            <v>Hitachi</v>
          </cell>
          <cell r="R1387">
            <v>0</v>
          </cell>
        </row>
        <row r="1388">
          <cell r="B1388" t="str">
            <v>Hitachi Cable</v>
          </cell>
          <cell r="I1388">
            <v>0</v>
          </cell>
          <cell r="K1388" t="str">
            <v>Hitachi Cable</v>
          </cell>
          <cell r="R1388">
            <v>0</v>
          </cell>
        </row>
        <row r="1389">
          <cell r="B1389" t="str">
            <v>Huawei</v>
          </cell>
          <cell r="I1389">
            <v>0</v>
          </cell>
          <cell r="K1389" t="str">
            <v>Huawei</v>
          </cell>
          <cell r="R1389">
            <v>0</v>
          </cell>
        </row>
        <row r="1390">
          <cell r="B1390" t="str">
            <v>Hyperchip</v>
          </cell>
          <cell r="I1390">
            <v>0</v>
          </cell>
          <cell r="K1390" t="str">
            <v>Hyperchip</v>
          </cell>
          <cell r="R1390">
            <v>0</v>
          </cell>
        </row>
        <row r="1391">
          <cell r="B1391" t="str">
            <v>Juniper</v>
          </cell>
          <cell r="I1391">
            <v>0</v>
          </cell>
          <cell r="K1391" t="str">
            <v>Juniper</v>
          </cell>
          <cell r="R1391">
            <v>0</v>
          </cell>
        </row>
        <row r="1392">
          <cell r="B1392" t="str">
            <v>Laurel Networks</v>
          </cell>
          <cell r="I1392">
            <v>0</v>
          </cell>
          <cell r="K1392" t="str">
            <v>Laurel Networks</v>
          </cell>
          <cell r="R1392">
            <v>0</v>
          </cell>
        </row>
        <row r="1393">
          <cell r="B1393" t="str">
            <v>Lucent</v>
          </cell>
          <cell r="I1393">
            <v>0</v>
          </cell>
          <cell r="K1393" t="str">
            <v>Lucent</v>
          </cell>
          <cell r="R1393">
            <v>0</v>
          </cell>
        </row>
        <row r="1394">
          <cell r="B1394" t="str">
            <v>NEC</v>
          </cell>
          <cell r="I1394">
            <v>0</v>
          </cell>
          <cell r="K1394" t="str">
            <v>NEC</v>
          </cell>
          <cell r="R1394">
            <v>0</v>
          </cell>
        </row>
        <row r="1395">
          <cell r="B1395" t="str">
            <v>Nokia Siemens Networks</v>
          </cell>
          <cell r="I1395">
            <v>0</v>
          </cell>
          <cell r="K1395" t="str">
            <v>Nokia Siemens Networks</v>
          </cell>
          <cell r="R1395">
            <v>0</v>
          </cell>
        </row>
        <row r="1396">
          <cell r="B1396" t="str">
            <v>Nortel</v>
          </cell>
          <cell r="I1396">
            <v>0</v>
          </cell>
          <cell r="K1396" t="str">
            <v>Nortel</v>
          </cell>
          <cell r="R1396">
            <v>0</v>
          </cell>
        </row>
        <row r="1397">
          <cell r="B1397" t="str">
            <v>Procket</v>
          </cell>
          <cell r="I1397">
            <v>0</v>
          </cell>
          <cell r="K1397" t="str">
            <v>Procket</v>
          </cell>
          <cell r="R1397">
            <v>0</v>
          </cell>
        </row>
        <row r="1398">
          <cell r="B1398" t="str">
            <v>Quarry</v>
          </cell>
          <cell r="I1398">
            <v>0</v>
          </cell>
          <cell r="K1398" t="str">
            <v>Quarry</v>
          </cell>
          <cell r="R1398">
            <v>0</v>
          </cell>
        </row>
        <row r="1399">
          <cell r="B1399" t="str">
            <v>Redback</v>
          </cell>
          <cell r="I1399">
            <v>0</v>
          </cell>
          <cell r="K1399" t="str">
            <v>Redback</v>
          </cell>
          <cell r="R1399">
            <v>0</v>
          </cell>
        </row>
        <row r="1400">
          <cell r="B1400" t="str">
            <v>Riverstone</v>
          </cell>
          <cell r="I1400">
            <v>0</v>
          </cell>
          <cell r="K1400" t="str">
            <v>Riverstone</v>
          </cell>
          <cell r="R1400">
            <v>0</v>
          </cell>
        </row>
        <row r="1401">
          <cell r="B1401" t="str">
            <v>Tellabs</v>
          </cell>
          <cell r="I1401">
            <v>0</v>
          </cell>
          <cell r="K1401" t="str">
            <v>Tellabs</v>
          </cell>
          <cell r="R1401">
            <v>0</v>
          </cell>
        </row>
        <row r="1402">
          <cell r="B1402" t="str">
            <v>ZTE</v>
          </cell>
          <cell r="I1402">
            <v>0</v>
          </cell>
          <cell r="K1402" t="str">
            <v>ZTE</v>
          </cell>
          <cell r="R1402">
            <v>0</v>
          </cell>
        </row>
        <row r="1403">
          <cell r="B1403" t="str">
            <v>Other</v>
          </cell>
          <cell r="I1403">
            <v>0</v>
          </cell>
          <cell r="K1403" t="str">
            <v>Other</v>
          </cell>
          <cell r="R1403">
            <v>0</v>
          </cell>
        </row>
        <row r="1404">
          <cell r="B1404" t="str">
            <v>Total</v>
          </cell>
          <cell r="C1404">
            <v>0</v>
          </cell>
          <cell r="D1404">
            <v>0</v>
          </cell>
          <cell r="E1404">
            <v>0</v>
          </cell>
          <cell r="F1404">
            <v>0</v>
          </cell>
          <cell r="G1404">
            <v>0</v>
          </cell>
          <cell r="H1404">
            <v>0</v>
          </cell>
          <cell r="I1404">
            <v>0</v>
          </cell>
          <cell r="K1404" t="str">
            <v>Total</v>
          </cell>
          <cell r="L1404">
            <v>0</v>
          </cell>
          <cell r="M1404">
            <v>0</v>
          </cell>
          <cell r="N1404">
            <v>0</v>
          </cell>
          <cell r="O1404">
            <v>0</v>
          </cell>
          <cell r="P1404">
            <v>0</v>
          </cell>
          <cell r="Q1404">
            <v>0</v>
          </cell>
          <cell r="R1404">
            <v>0</v>
          </cell>
        </row>
      </sheetData>
      <sheetData sheetId="2">
        <row r="7">
          <cell r="B7" t="str">
            <v>Vendor</v>
          </cell>
          <cell r="C7" t="str">
            <v>Core IP/MPLS</v>
          </cell>
          <cell r="D7" t="str">
            <v xml:space="preserve">Edge IP/MPLS </v>
          </cell>
          <cell r="E7" t="str">
            <v>Subscriber Service Router</v>
          </cell>
          <cell r="F7" t="str">
            <v>BRAS</v>
          </cell>
          <cell r="G7" t="str">
            <v>IP/Ethernet</v>
          </cell>
          <cell r="H7" t="str">
            <v>ATM/MPLS</v>
          </cell>
          <cell r="I7" t="str">
            <v>Total IPS</v>
          </cell>
          <cell r="K7" t="str">
            <v>Vendor</v>
          </cell>
          <cell r="L7" t="str">
            <v>Core IP/MPLS</v>
          </cell>
          <cell r="M7" t="str">
            <v>Edge IP/MPLS</v>
          </cell>
          <cell r="N7" t="str">
            <v>Subscriber Service Router</v>
          </cell>
          <cell r="O7" t="str">
            <v>BRAS</v>
          </cell>
          <cell r="P7" t="str">
            <v>IP/Ethernet</v>
          </cell>
          <cell r="Q7" t="str">
            <v>ATM/MPLS</v>
          </cell>
          <cell r="R7" t="str">
            <v>Total IPS</v>
          </cell>
        </row>
        <row r="8">
          <cell r="B8" t="str">
            <v>Alaxala Networks</v>
          </cell>
          <cell r="I8">
            <v>0</v>
          </cell>
          <cell r="K8" t="str">
            <v>Alaxala Networks</v>
          </cell>
          <cell r="R8">
            <v>0</v>
          </cell>
        </row>
        <row r="9">
          <cell r="B9" t="str">
            <v>Alcatel-Lucent</v>
          </cell>
          <cell r="C9">
            <v>0</v>
          </cell>
          <cell r="D9">
            <v>0</v>
          </cell>
          <cell r="E9">
            <v>1</v>
          </cell>
          <cell r="F9">
            <v>0</v>
          </cell>
          <cell r="G9">
            <v>0</v>
          </cell>
          <cell r="H9">
            <v>81</v>
          </cell>
          <cell r="I9">
            <v>82</v>
          </cell>
          <cell r="K9" t="str">
            <v>Alcatel-Lucent</v>
          </cell>
          <cell r="L9">
            <v>0</v>
          </cell>
          <cell r="M9">
            <v>0</v>
          </cell>
          <cell r="N9">
            <v>10</v>
          </cell>
          <cell r="O9">
            <v>0</v>
          </cell>
          <cell r="P9">
            <v>0</v>
          </cell>
          <cell r="Q9">
            <v>612</v>
          </cell>
          <cell r="R9">
            <v>622</v>
          </cell>
        </row>
        <row r="10">
          <cell r="B10" t="str">
            <v>Atrica</v>
          </cell>
          <cell r="I10">
            <v>0</v>
          </cell>
          <cell r="K10" t="str">
            <v>Atrica</v>
          </cell>
          <cell r="R10">
            <v>0</v>
          </cell>
        </row>
        <row r="11">
          <cell r="B11" t="str">
            <v>Avici</v>
          </cell>
          <cell r="C11">
            <v>0.1</v>
          </cell>
          <cell r="D11">
            <v>0</v>
          </cell>
          <cell r="E11">
            <v>0</v>
          </cell>
          <cell r="F11">
            <v>0</v>
          </cell>
          <cell r="G11">
            <v>0</v>
          </cell>
          <cell r="H11">
            <v>0</v>
          </cell>
          <cell r="I11">
            <v>0.1</v>
          </cell>
          <cell r="K11" t="str">
            <v>Avici</v>
          </cell>
          <cell r="L11">
            <v>1</v>
          </cell>
          <cell r="M11">
            <v>0</v>
          </cell>
          <cell r="N11">
            <v>0</v>
          </cell>
          <cell r="O11">
            <v>0</v>
          </cell>
          <cell r="P11">
            <v>0</v>
          </cell>
          <cell r="Q11">
            <v>0</v>
          </cell>
          <cell r="R11">
            <v>1</v>
          </cell>
        </row>
        <row r="12">
          <cell r="B12" t="str">
            <v>Brocade</v>
          </cell>
          <cell r="C12">
            <v>0</v>
          </cell>
          <cell r="D12">
            <v>0</v>
          </cell>
          <cell r="E12">
            <v>0</v>
          </cell>
          <cell r="F12">
            <v>0</v>
          </cell>
          <cell r="G12">
            <v>0</v>
          </cell>
          <cell r="H12">
            <v>0</v>
          </cell>
          <cell r="I12">
            <v>0</v>
          </cell>
          <cell r="K12" t="str">
            <v>Brocade</v>
          </cell>
          <cell r="L12">
            <v>0</v>
          </cell>
          <cell r="M12">
            <v>0</v>
          </cell>
          <cell r="N12">
            <v>0</v>
          </cell>
          <cell r="O12">
            <v>0</v>
          </cell>
          <cell r="P12">
            <v>0</v>
          </cell>
          <cell r="Q12">
            <v>0</v>
          </cell>
          <cell r="R12">
            <v>0</v>
          </cell>
        </row>
        <row r="13">
          <cell r="B13" t="str">
            <v>Caspian</v>
          </cell>
          <cell r="C13">
            <v>0</v>
          </cell>
          <cell r="D13">
            <v>0</v>
          </cell>
          <cell r="E13">
            <v>0</v>
          </cell>
          <cell r="F13">
            <v>0</v>
          </cell>
          <cell r="G13">
            <v>0</v>
          </cell>
          <cell r="H13">
            <v>0</v>
          </cell>
          <cell r="I13">
            <v>0</v>
          </cell>
          <cell r="K13" t="str">
            <v>Caspian</v>
          </cell>
          <cell r="L13">
            <v>0</v>
          </cell>
          <cell r="M13">
            <v>0</v>
          </cell>
          <cell r="N13">
            <v>0</v>
          </cell>
          <cell r="O13">
            <v>0</v>
          </cell>
          <cell r="P13">
            <v>0</v>
          </cell>
          <cell r="Q13">
            <v>0</v>
          </cell>
          <cell r="R13">
            <v>0</v>
          </cell>
        </row>
        <row r="14">
          <cell r="B14" t="str">
            <v>Chiaro</v>
          </cell>
          <cell r="C14">
            <v>0</v>
          </cell>
          <cell r="D14">
            <v>0</v>
          </cell>
          <cell r="E14">
            <v>0</v>
          </cell>
          <cell r="F14">
            <v>0</v>
          </cell>
          <cell r="G14">
            <v>0</v>
          </cell>
          <cell r="H14">
            <v>0</v>
          </cell>
          <cell r="I14">
            <v>0</v>
          </cell>
          <cell r="K14" t="str">
            <v>Chiaro</v>
          </cell>
          <cell r="L14">
            <v>0</v>
          </cell>
          <cell r="M14">
            <v>0</v>
          </cell>
          <cell r="N14">
            <v>0</v>
          </cell>
          <cell r="O14">
            <v>0</v>
          </cell>
          <cell r="P14">
            <v>0</v>
          </cell>
          <cell r="Q14">
            <v>0</v>
          </cell>
          <cell r="R14">
            <v>0</v>
          </cell>
        </row>
        <row r="15">
          <cell r="B15" t="str">
            <v>Ciena</v>
          </cell>
          <cell r="C15">
            <v>0</v>
          </cell>
          <cell r="D15">
            <v>0</v>
          </cell>
          <cell r="E15">
            <v>0</v>
          </cell>
          <cell r="F15">
            <v>0</v>
          </cell>
          <cell r="G15">
            <v>0</v>
          </cell>
          <cell r="H15">
            <v>0</v>
          </cell>
          <cell r="I15">
            <v>0</v>
          </cell>
          <cell r="K15" t="str">
            <v>Ciena</v>
          </cell>
          <cell r="L15">
            <v>0</v>
          </cell>
          <cell r="M15">
            <v>0</v>
          </cell>
          <cell r="N15">
            <v>0</v>
          </cell>
          <cell r="O15">
            <v>0</v>
          </cell>
          <cell r="P15">
            <v>0</v>
          </cell>
          <cell r="Q15">
            <v>0</v>
          </cell>
          <cell r="R15">
            <v>0</v>
          </cell>
        </row>
        <row r="16">
          <cell r="B16" t="str">
            <v>Cisco</v>
          </cell>
          <cell r="C16">
            <v>56.4</v>
          </cell>
          <cell r="D16">
            <v>82</v>
          </cell>
          <cell r="E16">
            <v>9</v>
          </cell>
          <cell r="F16">
            <v>0</v>
          </cell>
          <cell r="G16">
            <v>0</v>
          </cell>
          <cell r="H16">
            <v>49</v>
          </cell>
          <cell r="I16">
            <v>196.4</v>
          </cell>
          <cell r="K16" t="str">
            <v>Cisco</v>
          </cell>
          <cell r="L16">
            <v>126</v>
          </cell>
          <cell r="M16">
            <v>1961</v>
          </cell>
          <cell r="N16">
            <v>295</v>
          </cell>
          <cell r="O16">
            <v>0</v>
          </cell>
          <cell r="P16">
            <v>0</v>
          </cell>
          <cell r="Q16">
            <v>462</v>
          </cell>
          <cell r="R16">
            <v>2844</v>
          </cell>
        </row>
        <row r="17">
          <cell r="B17" t="str">
            <v>Cosine</v>
          </cell>
          <cell r="C17">
            <v>0</v>
          </cell>
          <cell r="D17">
            <v>0</v>
          </cell>
          <cell r="E17">
            <v>1</v>
          </cell>
          <cell r="F17">
            <v>0</v>
          </cell>
          <cell r="G17">
            <v>0</v>
          </cell>
          <cell r="H17">
            <v>0</v>
          </cell>
          <cell r="I17">
            <v>1</v>
          </cell>
          <cell r="K17" t="str">
            <v>Cosine</v>
          </cell>
          <cell r="L17">
            <v>0</v>
          </cell>
          <cell r="M17">
            <v>0</v>
          </cell>
          <cell r="N17">
            <v>6</v>
          </cell>
          <cell r="O17">
            <v>0</v>
          </cell>
          <cell r="P17">
            <v>0</v>
          </cell>
          <cell r="Q17">
            <v>0</v>
          </cell>
          <cell r="R17">
            <v>6</v>
          </cell>
        </row>
        <row r="18">
          <cell r="B18" t="str">
            <v>ECI Telecom</v>
          </cell>
          <cell r="C18">
            <v>0</v>
          </cell>
          <cell r="D18">
            <v>0</v>
          </cell>
          <cell r="E18">
            <v>0</v>
          </cell>
          <cell r="F18">
            <v>0</v>
          </cell>
          <cell r="G18">
            <v>0</v>
          </cell>
          <cell r="H18">
            <v>0</v>
          </cell>
          <cell r="I18">
            <v>0</v>
          </cell>
          <cell r="K18" t="str">
            <v>ECI Telecom</v>
          </cell>
          <cell r="L18">
            <v>0</v>
          </cell>
          <cell r="M18">
            <v>0</v>
          </cell>
          <cell r="N18">
            <v>0</v>
          </cell>
          <cell r="O18">
            <v>0</v>
          </cell>
          <cell r="P18">
            <v>0</v>
          </cell>
          <cell r="Q18">
            <v>0</v>
          </cell>
          <cell r="R18">
            <v>0</v>
          </cell>
        </row>
        <row r="19">
          <cell r="B19" t="str">
            <v>Equipe</v>
          </cell>
          <cell r="C19">
            <v>0</v>
          </cell>
          <cell r="D19">
            <v>0</v>
          </cell>
          <cell r="E19">
            <v>0</v>
          </cell>
          <cell r="F19">
            <v>0</v>
          </cell>
          <cell r="G19">
            <v>0</v>
          </cell>
          <cell r="H19">
            <v>0</v>
          </cell>
          <cell r="I19">
            <v>0</v>
          </cell>
          <cell r="K19" t="str">
            <v>Equipe</v>
          </cell>
          <cell r="L19">
            <v>0</v>
          </cell>
          <cell r="M19">
            <v>0</v>
          </cell>
          <cell r="N19">
            <v>0</v>
          </cell>
          <cell r="O19">
            <v>0</v>
          </cell>
          <cell r="P19">
            <v>0</v>
          </cell>
          <cell r="Q19">
            <v>0</v>
          </cell>
          <cell r="R19">
            <v>0</v>
          </cell>
        </row>
        <row r="20">
          <cell r="B20" t="str">
            <v>Ericsson</v>
          </cell>
          <cell r="C20">
            <v>0</v>
          </cell>
          <cell r="D20">
            <v>7.2</v>
          </cell>
          <cell r="E20">
            <v>9</v>
          </cell>
          <cell r="F20">
            <v>0</v>
          </cell>
          <cell r="G20">
            <v>0</v>
          </cell>
          <cell r="H20">
            <v>43</v>
          </cell>
          <cell r="I20">
            <v>59.2</v>
          </cell>
          <cell r="K20" t="str">
            <v>Ericsson</v>
          </cell>
          <cell r="L20">
            <v>0</v>
          </cell>
          <cell r="M20">
            <v>97</v>
          </cell>
          <cell r="N20">
            <v>99</v>
          </cell>
          <cell r="O20">
            <v>0</v>
          </cell>
          <cell r="P20">
            <v>0</v>
          </cell>
          <cell r="Q20">
            <v>239</v>
          </cell>
          <cell r="R20">
            <v>435</v>
          </cell>
        </row>
        <row r="21">
          <cell r="B21" t="str">
            <v>Extreme</v>
          </cell>
          <cell r="C21">
            <v>0</v>
          </cell>
          <cell r="D21">
            <v>0</v>
          </cell>
          <cell r="E21">
            <v>0</v>
          </cell>
          <cell r="F21">
            <v>0</v>
          </cell>
          <cell r="G21">
            <v>0</v>
          </cell>
          <cell r="H21">
            <v>0</v>
          </cell>
          <cell r="I21">
            <v>0</v>
          </cell>
          <cell r="K21" t="str">
            <v>Extreme</v>
          </cell>
          <cell r="L21">
            <v>0</v>
          </cell>
          <cell r="M21">
            <v>0</v>
          </cell>
          <cell r="N21">
            <v>0</v>
          </cell>
          <cell r="O21">
            <v>0</v>
          </cell>
          <cell r="P21">
            <v>0</v>
          </cell>
          <cell r="Q21">
            <v>0</v>
          </cell>
          <cell r="R21">
            <v>0</v>
          </cell>
        </row>
        <row r="22">
          <cell r="B22" t="str">
            <v>Force10</v>
          </cell>
          <cell r="C22">
            <v>0</v>
          </cell>
          <cell r="D22">
            <v>0</v>
          </cell>
          <cell r="E22">
            <v>0</v>
          </cell>
          <cell r="F22">
            <v>0</v>
          </cell>
          <cell r="G22">
            <v>0</v>
          </cell>
          <cell r="H22">
            <v>0</v>
          </cell>
          <cell r="I22">
            <v>0</v>
          </cell>
          <cell r="K22" t="str">
            <v>Force10</v>
          </cell>
          <cell r="L22">
            <v>0</v>
          </cell>
          <cell r="M22">
            <v>0</v>
          </cell>
          <cell r="N22">
            <v>0</v>
          </cell>
          <cell r="O22">
            <v>0</v>
          </cell>
          <cell r="P22">
            <v>0</v>
          </cell>
          <cell r="Q22">
            <v>0</v>
          </cell>
          <cell r="R22">
            <v>0</v>
          </cell>
        </row>
        <row r="23">
          <cell r="B23" t="str">
            <v>Fujitsu</v>
          </cell>
          <cell r="C23">
            <v>0</v>
          </cell>
          <cell r="D23">
            <v>0</v>
          </cell>
          <cell r="E23">
            <v>0</v>
          </cell>
          <cell r="F23">
            <v>0</v>
          </cell>
          <cell r="G23">
            <v>0</v>
          </cell>
          <cell r="H23">
            <v>0</v>
          </cell>
          <cell r="I23">
            <v>0</v>
          </cell>
          <cell r="K23" t="str">
            <v>Fujitsu</v>
          </cell>
          <cell r="L23">
            <v>0</v>
          </cell>
          <cell r="M23">
            <v>0</v>
          </cell>
          <cell r="N23">
            <v>0</v>
          </cell>
          <cell r="O23">
            <v>0</v>
          </cell>
          <cell r="P23">
            <v>0</v>
          </cell>
          <cell r="Q23">
            <v>0</v>
          </cell>
          <cell r="R23">
            <v>0</v>
          </cell>
        </row>
        <row r="24">
          <cell r="B24" t="str">
            <v>Hammerhead Systems</v>
          </cell>
          <cell r="C24">
            <v>0</v>
          </cell>
          <cell r="D24">
            <v>0</v>
          </cell>
          <cell r="E24">
            <v>0</v>
          </cell>
          <cell r="F24">
            <v>0</v>
          </cell>
          <cell r="G24">
            <v>0</v>
          </cell>
          <cell r="H24">
            <v>0</v>
          </cell>
          <cell r="I24">
            <v>0</v>
          </cell>
          <cell r="K24" t="str">
            <v>Hammerhead Systems</v>
          </cell>
          <cell r="L24">
            <v>0</v>
          </cell>
          <cell r="M24">
            <v>0</v>
          </cell>
          <cell r="N24">
            <v>0</v>
          </cell>
          <cell r="O24">
            <v>0</v>
          </cell>
          <cell r="P24">
            <v>0</v>
          </cell>
          <cell r="Q24">
            <v>0</v>
          </cell>
          <cell r="R24">
            <v>0</v>
          </cell>
        </row>
        <row r="25">
          <cell r="B25" t="str">
            <v>Hitachi</v>
          </cell>
          <cell r="C25">
            <v>0</v>
          </cell>
          <cell r="D25">
            <v>0</v>
          </cell>
          <cell r="E25">
            <v>0</v>
          </cell>
          <cell r="F25">
            <v>0</v>
          </cell>
          <cell r="G25">
            <v>0</v>
          </cell>
          <cell r="H25">
            <v>0</v>
          </cell>
          <cell r="I25">
            <v>0</v>
          </cell>
          <cell r="K25" t="str">
            <v>Hitachi</v>
          </cell>
          <cell r="L25">
            <v>0</v>
          </cell>
          <cell r="M25">
            <v>0</v>
          </cell>
          <cell r="N25">
            <v>0</v>
          </cell>
          <cell r="O25">
            <v>0</v>
          </cell>
          <cell r="P25">
            <v>0</v>
          </cell>
          <cell r="Q25">
            <v>0</v>
          </cell>
          <cell r="R25">
            <v>0</v>
          </cell>
        </row>
        <row r="26">
          <cell r="B26" t="str">
            <v>Hitachi Cable</v>
          </cell>
          <cell r="C26">
            <v>0</v>
          </cell>
          <cell r="D26">
            <v>0</v>
          </cell>
          <cell r="E26">
            <v>0</v>
          </cell>
          <cell r="F26">
            <v>0</v>
          </cell>
          <cell r="G26">
            <v>0</v>
          </cell>
          <cell r="H26">
            <v>0</v>
          </cell>
          <cell r="I26">
            <v>0</v>
          </cell>
          <cell r="K26" t="str">
            <v>Hitachi Cable</v>
          </cell>
          <cell r="L26">
            <v>0</v>
          </cell>
          <cell r="M26">
            <v>0</v>
          </cell>
          <cell r="N26">
            <v>0</v>
          </cell>
          <cell r="O26">
            <v>0</v>
          </cell>
          <cell r="P26">
            <v>0</v>
          </cell>
          <cell r="Q26">
            <v>0</v>
          </cell>
          <cell r="R26">
            <v>0</v>
          </cell>
        </row>
        <row r="27">
          <cell r="B27" t="str">
            <v>Huawei</v>
          </cell>
          <cell r="C27">
            <v>0</v>
          </cell>
          <cell r="D27">
            <v>0</v>
          </cell>
          <cell r="E27">
            <v>0</v>
          </cell>
          <cell r="F27">
            <v>0</v>
          </cell>
          <cell r="G27">
            <v>0</v>
          </cell>
          <cell r="H27">
            <v>0</v>
          </cell>
          <cell r="I27">
            <v>0</v>
          </cell>
          <cell r="K27" t="str">
            <v>Huawei</v>
          </cell>
          <cell r="L27">
            <v>0</v>
          </cell>
          <cell r="M27">
            <v>0</v>
          </cell>
          <cell r="N27">
            <v>0</v>
          </cell>
          <cell r="O27">
            <v>0</v>
          </cell>
          <cell r="P27">
            <v>0</v>
          </cell>
          <cell r="Q27">
            <v>0</v>
          </cell>
          <cell r="R27">
            <v>0</v>
          </cell>
        </row>
        <row r="28">
          <cell r="B28" t="str">
            <v>Hyperchip</v>
          </cell>
          <cell r="C28">
            <v>0</v>
          </cell>
          <cell r="D28">
            <v>0</v>
          </cell>
          <cell r="E28">
            <v>0</v>
          </cell>
          <cell r="F28">
            <v>0</v>
          </cell>
          <cell r="G28">
            <v>0</v>
          </cell>
          <cell r="H28">
            <v>0</v>
          </cell>
          <cell r="I28">
            <v>0</v>
          </cell>
          <cell r="K28" t="str">
            <v>Hyperchip</v>
          </cell>
          <cell r="L28">
            <v>0</v>
          </cell>
          <cell r="M28">
            <v>0</v>
          </cell>
          <cell r="N28">
            <v>0</v>
          </cell>
          <cell r="O28">
            <v>0</v>
          </cell>
          <cell r="P28">
            <v>0</v>
          </cell>
          <cell r="Q28">
            <v>0</v>
          </cell>
          <cell r="R28">
            <v>0</v>
          </cell>
        </row>
        <row r="29">
          <cell r="B29" t="str">
            <v>Juniper</v>
          </cell>
          <cell r="C29">
            <v>16.399999999999999</v>
          </cell>
          <cell r="D29">
            <v>11</v>
          </cell>
          <cell r="E29">
            <v>13</v>
          </cell>
          <cell r="F29">
            <v>0</v>
          </cell>
          <cell r="G29">
            <v>0</v>
          </cell>
          <cell r="H29">
            <v>0</v>
          </cell>
          <cell r="I29">
            <v>40.4</v>
          </cell>
          <cell r="K29" t="str">
            <v>Juniper</v>
          </cell>
          <cell r="L29">
            <v>44</v>
          </cell>
          <cell r="M29">
            <v>127</v>
          </cell>
          <cell r="N29">
            <v>126</v>
          </cell>
          <cell r="O29">
            <v>0</v>
          </cell>
          <cell r="P29">
            <v>0</v>
          </cell>
          <cell r="Q29">
            <v>0</v>
          </cell>
          <cell r="R29">
            <v>297</v>
          </cell>
        </row>
        <row r="30">
          <cell r="B30" t="str">
            <v>Laurel Networks</v>
          </cell>
          <cell r="C30">
            <v>0</v>
          </cell>
          <cell r="D30">
            <v>0</v>
          </cell>
          <cell r="E30">
            <v>0</v>
          </cell>
          <cell r="F30">
            <v>0</v>
          </cell>
          <cell r="G30">
            <v>0</v>
          </cell>
          <cell r="H30">
            <v>0</v>
          </cell>
          <cell r="I30">
            <v>0</v>
          </cell>
          <cell r="K30" t="str">
            <v>Laurel Networks</v>
          </cell>
          <cell r="L30">
            <v>0</v>
          </cell>
          <cell r="M30">
            <v>0</v>
          </cell>
          <cell r="N30">
            <v>0</v>
          </cell>
          <cell r="O30">
            <v>0</v>
          </cell>
          <cell r="P30">
            <v>0</v>
          </cell>
          <cell r="Q30">
            <v>0</v>
          </cell>
          <cell r="R30">
            <v>0</v>
          </cell>
        </row>
        <row r="31">
          <cell r="B31" t="str">
            <v>Lucent</v>
          </cell>
          <cell r="C31">
            <v>0</v>
          </cell>
          <cell r="D31">
            <v>0</v>
          </cell>
          <cell r="E31">
            <v>0</v>
          </cell>
          <cell r="F31">
            <v>0</v>
          </cell>
          <cell r="G31">
            <v>0</v>
          </cell>
          <cell r="H31">
            <v>0</v>
          </cell>
          <cell r="I31">
            <v>0</v>
          </cell>
          <cell r="K31" t="str">
            <v>Lucent</v>
          </cell>
          <cell r="L31">
            <v>0</v>
          </cell>
          <cell r="M31">
            <v>0</v>
          </cell>
          <cell r="N31">
            <v>0</v>
          </cell>
          <cell r="O31">
            <v>0</v>
          </cell>
          <cell r="P31">
            <v>0</v>
          </cell>
          <cell r="Q31">
            <v>0</v>
          </cell>
          <cell r="R31">
            <v>0</v>
          </cell>
        </row>
        <row r="32">
          <cell r="B32" t="str">
            <v>NEC</v>
          </cell>
          <cell r="C32">
            <v>0</v>
          </cell>
          <cell r="D32">
            <v>0</v>
          </cell>
          <cell r="E32">
            <v>0</v>
          </cell>
          <cell r="F32">
            <v>0</v>
          </cell>
          <cell r="G32">
            <v>0</v>
          </cell>
          <cell r="H32">
            <v>0</v>
          </cell>
          <cell r="I32">
            <v>0</v>
          </cell>
          <cell r="K32" t="str">
            <v>NEC</v>
          </cell>
          <cell r="L32">
            <v>0</v>
          </cell>
          <cell r="M32">
            <v>0</v>
          </cell>
          <cell r="N32">
            <v>0</v>
          </cell>
          <cell r="O32">
            <v>0</v>
          </cell>
          <cell r="P32">
            <v>0</v>
          </cell>
          <cell r="Q32">
            <v>0</v>
          </cell>
          <cell r="R32">
            <v>0</v>
          </cell>
        </row>
        <row r="33">
          <cell r="B33" t="str">
            <v>Nokia Siemens Networks</v>
          </cell>
          <cell r="C33">
            <v>0</v>
          </cell>
          <cell r="D33">
            <v>0</v>
          </cell>
          <cell r="E33">
            <v>0</v>
          </cell>
          <cell r="F33">
            <v>0</v>
          </cell>
          <cell r="G33">
            <v>0</v>
          </cell>
          <cell r="H33">
            <v>0</v>
          </cell>
          <cell r="I33">
            <v>0</v>
          </cell>
          <cell r="K33" t="str">
            <v>Nokia Siemens Networks</v>
          </cell>
          <cell r="L33">
            <v>0</v>
          </cell>
          <cell r="M33">
            <v>0</v>
          </cell>
          <cell r="N33">
            <v>0</v>
          </cell>
          <cell r="O33">
            <v>0</v>
          </cell>
          <cell r="P33">
            <v>0</v>
          </cell>
          <cell r="Q33">
            <v>0</v>
          </cell>
          <cell r="R33">
            <v>0</v>
          </cell>
        </row>
        <row r="34">
          <cell r="B34" t="str">
            <v>Nortel</v>
          </cell>
          <cell r="C34">
            <v>0</v>
          </cell>
          <cell r="D34">
            <v>0</v>
          </cell>
          <cell r="E34">
            <v>7.5</v>
          </cell>
          <cell r="F34">
            <v>0</v>
          </cell>
          <cell r="G34">
            <v>0</v>
          </cell>
          <cell r="H34">
            <v>35</v>
          </cell>
          <cell r="I34">
            <v>42.5</v>
          </cell>
          <cell r="K34" t="str">
            <v>Nortel</v>
          </cell>
          <cell r="L34">
            <v>0</v>
          </cell>
          <cell r="M34">
            <v>0</v>
          </cell>
          <cell r="N34">
            <v>37</v>
          </cell>
          <cell r="O34">
            <v>0</v>
          </cell>
          <cell r="P34">
            <v>0</v>
          </cell>
          <cell r="Q34">
            <v>177</v>
          </cell>
          <cell r="R34">
            <v>214</v>
          </cell>
        </row>
        <row r="35">
          <cell r="B35" t="str">
            <v>Procket</v>
          </cell>
          <cell r="C35">
            <v>0</v>
          </cell>
          <cell r="D35">
            <v>0</v>
          </cell>
          <cell r="E35">
            <v>0</v>
          </cell>
          <cell r="F35">
            <v>0</v>
          </cell>
          <cell r="G35">
            <v>0</v>
          </cell>
          <cell r="H35">
            <v>0</v>
          </cell>
          <cell r="I35">
            <v>0</v>
          </cell>
          <cell r="K35" t="str">
            <v>Procket</v>
          </cell>
          <cell r="L35">
            <v>0</v>
          </cell>
          <cell r="M35">
            <v>0</v>
          </cell>
          <cell r="N35">
            <v>0</v>
          </cell>
          <cell r="O35">
            <v>0</v>
          </cell>
          <cell r="P35">
            <v>0</v>
          </cell>
          <cell r="Q35">
            <v>0</v>
          </cell>
          <cell r="R35">
            <v>0</v>
          </cell>
        </row>
        <row r="36">
          <cell r="B36" t="str">
            <v>Quarry</v>
          </cell>
          <cell r="C36">
            <v>0</v>
          </cell>
          <cell r="D36">
            <v>0</v>
          </cell>
          <cell r="E36">
            <v>0</v>
          </cell>
          <cell r="F36">
            <v>0</v>
          </cell>
          <cell r="G36">
            <v>0</v>
          </cell>
          <cell r="H36">
            <v>0</v>
          </cell>
          <cell r="I36">
            <v>0</v>
          </cell>
          <cell r="K36" t="str">
            <v>Quarry</v>
          </cell>
          <cell r="L36">
            <v>0</v>
          </cell>
          <cell r="M36">
            <v>0</v>
          </cell>
          <cell r="N36">
            <v>0</v>
          </cell>
          <cell r="O36">
            <v>0</v>
          </cell>
          <cell r="P36">
            <v>0</v>
          </cell>
          <cell r="Q36">
            <v>0</v>
          </cell>
          <cell r="R36">
            <v>0</v>
          </cell>
        </row>
        <row r="37">
          <cell r="B37" t="str">
            <v>Redback</v>
          </cell>
          <cell r="C37">
            <v>0</v>
          </cell>
          <cell r="D37">
            <v>0</v>
          </cell>
          <cell r="E37">
            <v>0</v>
          </cell>
          <cell r="F37">
            <v>0</v>
          </cell>
          <cell r="G37">
            <v>0</v>
          </cell>
          <cell r="H37">
            <v>0</v>
          </cell>
          <cell r="I37">
            <v>0</v>
          </cell>
          <cell r="K37" t="str">
            <v>Redback</v>
          </cell>
          <cell r="L37">
            <v>0</v>
          </cell>
          <cell r="M37">
            <v>0</v>
          </cell>
          <cell r="N37">
            <v>0</v>
          </cell>
          <cell r="O37">
            <v>0</v>
          </cell>
          <cell r="P37">
            <v>0</v>
          </cell>
          <cell r="Q37">
            <v>0</v>
          </cell>
          <cell r="R37">
            <v>0</v>
          </cell>
        </row>
        <row r="38">
          <cell r="B38" t="str">
            <v>Riverstone</v>
          </cell>
          <cell r="C38">
            <v>0</v>
          </cell>
          <cell r="D38">
            <v>0</v>
          </cell>
          <cell r="E38">
            <v>0</v>
          </cell>
          <cell r="F38">
            <v>0</v>
          </cell>
          <cell r="G38">
            <v>0</v>
          </cell>
          <cell r="H38">
            <v>0</v>
          </cell>
          <cell r="I38">
            <v>0</v>
          </cell>
          <cell r="K38" t="str">
            <v>Riverstone</v>
          </cell>
          <cell r="L38">
            <v>0</v>
          </cell>
          <cell r="M38">
            <v>0</v>
          </cell>
          <cell r="N38">
            <v>0</v>
          </cell>
          <cell r="O38">
            <v>0</v>
          </cell>
          <cell r="P38">
            <v>0</v>
          </cell>
          <cell r="Q38">
            <v>0</v>
          </cell>
          <cell r="R38">
            <v>0</v>
          </cell>
        </row>
        <row r="39">
          <cell r="B39" t="str">
            <v>Tellabs</v>
          </cell>
          <cell r="C39">
            <v>0</v>
          </cell>
          <cell r="D39">
            <v>0</v>
          </cell>
          <cell r="E39">
            <v>0</v>
          </cell>
          <cell r="F39">
            <v>0</v>
          </cell>
          <cell r="G39">
            <v>0</v>
          </cell>
          <cell r="H39">
            <v>0</v>
          </cell>
          <cell r="I39">
            <v>0</v>
          </cell>
          <cell r="K39" t="str">
            <v>Tellabs</v>
          </cell>
          <cell r="L39">
            <v>0</v>
          </cell>
          <cell r="M39">
            <v>0</v>
          </cell>
          <cell r="N39">
            <v>0</v>
          </cell>
          <cell r="O39">
            <v>0</v>
          </cell>
          <cell r="P39">
            <v>0</v>
          </cell>
          <cell r="Q39">
            <v>0</v>
          </cell>
          <cell r="R39">
            <v>0</v>
          </cell>
        </row>
        <row r="40">
          <cell r="B40" t="str">
            <v>ZTE</v>
          </cell>
          <cell r="C40">
            <v>0</v>
          </cell>
          <cell r="D40">
            <v>0</v>
          </cell>
          <cell r="E40">
            <v>0</v>
          </cell>
          <cell r="F40">
            <v>0</v>
          </cell>
          <cell r="G40">
            <v>0</v>
          </cell>
          <cell r="H40">
            <v>0</v>
          </cell>
          <cell r="I40">
            <v>0</v>
          </cell>
          <cell r="K40" t="str">
            <v>ZTE</v>
          </cell>
          <cell r="L40">
            <v>0</v>
          </cell>
          <cell r="M40">
            <v>0</v>
          </cell>
          <cell r="N40">
            <v>0</v>
          </cell>
          <cell r="O40">
            <v>0</v>
          </cell>
          <cell r="P40">
            <v>0</v>
          </cell>
          <cell r="Q40">
            <v>0</v>
          </cell>
          <cell r="R40">
            <v>0</v>
          </cell>
        </row>
        <row r="41">
          <cell r="B41" t="str">
            <v>Other</v>
          </cell>
          <cell r="C41">
            <v>0</v>
          </cell>
          <cell r="D41">
            <v>0</v>
          </cell>
          <cell r="E41">
            <v>0</v>
          </cell>
          <cell r="F41">
            <v>0</v>
          </cell>
          <cell r="G41">
            <v>0</v>
          </cell>
          <cell r="H41">
            <v>0</v>
          </cell>
          <cell r="I41">
            <v>0</v>
          </cell>
          <cell r="K41" t="str">
            <v>Other</v>
          </cell>
          <cell r="L41">
            <v>0</v>
          </cell>
          <cell r="M41">
            <v>0</v>
          </cell>
          <cell r="N41">
            <v>0</v>
          </cell>
          <cell r="O41">
            <v>0</v>
          </cell>
          <cell r="P41">
            <v>0</v>
          </cell>
          <cell r="Q41">
            <v>0</v>
          </cell>
          <cell r="R41">
            <v>0</v>
          </cell>
        </row>
        <row r="42">
          <cell r="B42" t="str">
            <v>Total</v>
          </cell>
          <cell r="C42">
            <v>72.900000000000006</v>
          </cell>
          <cell r="D42">
            <v>100.2</v>
          </cell>
          <cell r="E42">
            <v>40.5</v>
          </cell>
          <cell r="F42">
            <v>0</v>
          </cell>
          <cell r="G42">
            <v>0</v>
          </cell>
          <cell r="H42">
            <v>208</v>
          </cell>
          <cell r="I42">
            <v>421.59999999999997</v>
          </cell>
          <cell r="K42" t="str">
            <v>Total</v>
          </cell>
          <cell r="L42">
            <v>171</v>
          </cell>
          <cell r="M42">
            <v>2185</v>
          </cell>
          <cell r="N42">
            <v>573</v>
          </cell>
          <cell r="O42">
            <v>0</v>
          </cell>
          <cell r="P42">
            <v>0</v>
          </cell>
          <cell r="Q42">
            <v>1490</v>
          </cell>
          <cell r="R42">
            <v>4419</v>
          </cell>
        </row>
        <row r="45">
          <cell r="B45" t="str">
            <v>Vendor</v>
          </cell>
          <cell r="C45" t="str">
            <v>Core IP/MPLS</v>
          </cell>
          <cell r="D45" t="str">
            <v xml:space="preserve">Edge IP/MPLS </v>
          </cell>
          <cell r="E45" t="str">
            <v>Subscriber Service Router</v>
          </cell>
          <cell r="F45" t="str">
            <v>BRAS</v>
          </cell>
          <cell r="G45" t="str">
            <v>IP/Ethernet</v>
          </cell>
          <cell r="H45" t="str">
            <v>ATM/MPLS</v>
          </cell>
          <cell r="I45" t="str">
            <v>Total IPS</v>
          </cell>
          <cell r="K45" t="str">
            <v>Vendor</v>
          </cell>
          <cell r="L45" t="str">
            <v>Core IP/MPLS</v>
          </cell>
          <cell r="M45" t="str">
            <v>Edge IP/MPLS</v>
          </cell>
          <cell r="N45" t="str">
            <v>Subscriber Service Router</v>
          </cell>
          <cell r="O45" t="str">
            <v>BRAS</v>
          </cell>
          <cell r="P45" t="str">
            <v>IP/Ethernet</v>
          </cell>
          <cell r="Q45" t="str">
            <v>ATM/MPLS</v>
          </cell>
          <cell r="R45" t="str">
            <v>Total IPS</v>
          </cell>
        </row>
        <row r="46">
          <cell r="B46" t="str">
            <v>Alaxala Networks</v>
          </cell>
          <cell r="I46">
            <v>0</v>
          </cell>
          <cell r="K46" t="str">
            <v>Alaxala Networks</v>
          </cell>
          <cell r="R46">
            <v>0</v>
          </cell>
        </row>
        <row r="47">
          <cell r="B47" t="str">
            <v>Alcatel-Lucent</v>
          </cell>
          <cell r="C47">
            <v>0</v>
          </cell>
          <cell r="D47">
            <v>0</v>
          </cell>
          <cell r="E47">
            <v>4</v>
          </cell>
          <cell r="F47">
            <v>0</v>
          </cell>
          <cell r="G47">
            <v>0</v>
          </cell>
          <cell r="H47">
            <v>52</v>
          </cell>
          <cell r="I47">
            <v>56</v>
          </cell>
          <cell r="K47" t="str">
            <v>Alcatel-Lucent</v>
          </cell>
          <cell r="L47">
            <v>0</v>
          </cell>
          <cell r="M47">
            <v>0</v>
          </cell>
          <cell r="N47">
            <v>24</v>
          </cell>
          <cell r="O47">
            <v>0</v>
          </cell>
          <cell r="P47">
            <v>0</v>
          </cell>
          <cell r="Q47">
            <v>394</v>
          </cell>
          <cell r="R47">
            <v>418</v>
          </cell>
        </row>
        <row r="48">
          <cell r="B48" t="str">
            <v>Atrica</v>
          </cell>
          <cell r="I48">
            <v>0</v>
          </cell>
          <cell r="K48" t="str">
            <v>Atrica</v>
          </cell>
          <cell r="R48">
            <v>0</v>
          </cell>
        </row>
        <row r="49">
          <cell r="B49" t="str">
            <v>Avici</v>
          </cell>
          <cell r="C49">
            <v>0</v>
          </cell>
          <cell r="D49">
            <v>0</v>
          </cell>
          <cell r="E49">
            <v>0</v>
          </cell>
          <cell r="F49">
            <v>0</v>
          </cell>
          <cell r="G49">
            <v>0</v>
          </cell>
          <cell r="H49">
            <v>0</v>
          </cell>
          <cell r="I49">
            <v>0</v>
          </cell>
          <cell r="K49" t="str">
            <v>Avici</v>
          </cell>
          <cell r="L49">
            <v>1</v>
          </cell>
          <cell r="M49">
            <v>0</v>
          </cell>
          <cell r="N49">
            <v>0</v>
          </cell>
          <cell r="O49">
            <v>0</v>
          </cell>
          <cell r="P49">
            <v>0</v>
          </cell>
          <cell r="Q49">
            <v>0</v>
          </cell>
          <cell r="R49">
            <v>1</v>
          </cell>
        </row>
        <row r="50">
          <cell r="B50" t="str">
            <v>Brocade</v>
          </cell>
          <cell r="C50">
            <v>0</v>
          </cell>
          <cell r="D50">
            <v>0</v>
          </cell>
          <cell r="E50">
            <v>0</v>
          </cell>
          <cell r="F50">
            <v>0</v>
          </cell>
          <cell r="G50">
            <v>0</v>
          </cell>
          <cell r="H50">
            <v>0</v>
          </cell>
          <cell r="I50">
            <v>0</v>
          </cell>
          <cell r="K50" t="str">
            <v>Brocade</v>
          </cell>
          <cell r="L50">
            <v>0</v>
          </cell>
          <cell r="M50">
            <v>0</v>
          </cell>
          <cell r="N50">
            <v>0</v>
          </cell>
          <cell r="O50">
            <v>0</v>
          </cell>
          <cell r="P50">
            <v>0</v>
          </cell>
          <cell r="Q50">
            <v>0</v>
          </cell>
          <cell r="R50">
            <v>0</v>
          </cell>
        </row>
        <row r="51">
          <cell r="B51" t="str">
            <v>Caspian</v>
          </cell>
          <cell r="C51">
            <v>0</v>
          </cell>
          <cell r="D51">
            <v>0</v>
          </cell>
          <cell r="E51">
            <v>0</v>
          </cell>
          <cell r="F51">
            <v>0</v>
          </cell>
          <cell r="G51">
            <v>0</v>
          </cell>
          <cell r="H51">
            <v>0</v>
          </cell>
          <cell r="I51">
            <v>0</v>
          </cell>
          <cell r="K51" t="str">
            <v>Caspian</v>
          </cell>
          <cell r="L51">
            <v>0</v>
          </cell>
          <cell r="M51">
            <v>0</v>
          </cell>
          <cell r="N51">
            <v>0</v>
          </cell>
          <cell r="O51">
            <v>0</v>
          </cell>
          <cell r="P51">
            <v>0</v>
          </cell>
          <cell r="Q51">
            <v>0</v>
          </cell>
          <cell r="R51">
            <v>0</v>
          </cell>
        </row>
        <row r="52">
          <cell r="B52" t="str">
            <v>Chiaro</v>
          </cell>
          <cell r="C52">
            <v>0</v>
          </cell>
          <cell r="D52">
            <v>0</v>
          </cell>
          <cell r="E52">
            <v>0</v>
          </cell>
          <cell r="F52">
            <v>0</v>
          </cell>
          <cell r="G52">
            <v>0</v>
          </cell>
          <cell r="H52">
            <v>0</v>
          </cell>
          <cell r="I52">
            <v>0</v>
          </cell>
          <cell r="K52" t="str">
            <v>Chiaro</v>
          </cell>
          <cell r="L52">
            <v>0</v>
          </cell>
          <cell r="M52">
            <v>0</v>
          </cell>
          <cell r="N52">
            <v>0</v>
          </cell>
          <cell r="O52">
            <v>0</v>
          </cell>
          <cell r="P52">
            <v>0</v>
          </cell>
          <cell r="Q52">
            <v>0</v>
          </cell>
          <cell r="R52">
            <v>0</v>
          </cell>
        </row>
        <row r="53">
          <cell r="B53" t="str">
            <v>Ciena</v>
          </cell>
          <cell r="C53">
            <v>0</v>
          </cell>
          <cell r="D53">
            <v>0</v>
          </cell>
          <cell r="E53">
            <v>0</v>
          </cell>
          <cell r="F53">
            <v>0</v>
          </cell>
          <cell r="G53">
            <v>0</v>
          </cell>
          <cell r="H53">
            <v>0</v>
          </cell>
          <cell r="I53">
            <v>0</v>
          </cell>
          <cell r="K53" t="str">
            <v>Ciena</v>
          </cell>
          <cell r="L53">
            <v>0</v>
          </cell>
          <cell r="M53">
            <v>0</v>
          </cell>
          <cell r="N53">
            <v>0</v>
          </cell>
          <cell r="O53">
            <v>0</v>
          </cell>
          <cell r="P53">
            <v>0</v>
          </cell>
          <cell r="Q53">
            <v>0</v>
          </cell>
          <cell r="R53">
            <v>0</v>
          </cell>
        </row>
        <row r="54">
          <cell r="B54" t="str">
            <v>Cisco</v>
          </cell>
          <cell r="C54">
            <v>48</v>
          </cell>
          <cell r="D54">
            <v>51</v>
          </cell>
          <cell r="E54">
            <v>4</v>
          </cell>
          <cell r="F54">
            <v>0</v>
          </cell>
          <cell r="G54">
            <v>0</v>
          </cell>
          <cell r="H54">
            <v>30</v>
          </cell>
          <cell r="I54">
            <v>133</v>
          </cell>
          <cell r="K54" t="str">
            <v>Cisco</v>
          </cell>
          <cell r="L54">
            <v>107</v>
          </cell>
          <cell r="M54">
            <v>1225</v>
          </cell>
          <cell r="N54">
            <v>130</v>
          </cell>
          <cell r="O54">
            <v>0</v>
          </cell>
          <cell r="P54">
            <v>0</v>
          </cell>
          <cell r="Q54">
            <v>257</v>
          </cell>
          <cell r="R54">
            <v>1719</v>
          </cell>
        </row>
        <row r="55">
          <cell r="B55" t="str">
            <v>Cosine</v>
          </cell>
          <cell r="C55">
            <v>0</v>
          </cell>
          <cell r="D55">
            <v>0</v>
          </cell>
          <cell r="E55">
            <v>1.2</v>
          </cell>
          <cell r="F55">
            <v>0</v>
          </cell>
          <cell r="G55">
            <v>0</v>
          </cell>
          <cell r="H55">
            <v>0</v>
          </cell>
          <cell r="I55">
            <v>1.2</v>
          </cell>
          <cell r="K55" t="str">
            <v>Cosine</v>
          </cell>
          <cell r="L55">
            <v>0</v>
          </cell>
          <cell r="M55">
            <v>0</v>
          </cell>
          <cell r="N55">
            <v>7</v>
          </cell>
          <cell r="O55">
            <v>0</v>
          </cell>
          <cell r="P55">
            <v>0</v>
          </cell>
          <cell r="Q55">
            <v>0</v>
          </cell>
          <cell r="R55">
            <v>7</v>
          </cell>
        </row>
        <row r="56">
          <cell r="B56" t="str">
            <v>ECI Telecom</v>
          </cell>
          <cell r="C56">
            <v>0</v>
          </cell>
          <cell r="D56">
            <v>0</v>
          </cell>
          <cell r="E56">
            <v>0</v>
          </cell>
          <cell r="F56">
            <v>0</v>
          </cell>
          <cell r="G56">
            <v>0</v>
          </cell>
          <cell r="H56">
            <v>0</v>
          </cell>
          <cell r="I56">
            <v>0</v>
          </cell>
          <cell r="K56" t="str">
            <v>ECI Telecom</v>
          </cell>
          <cell r="L56">
            <v>0</v>
          </cell>
          <cell r="M56">
            <v>0</v>
          </cell>
          <cell r="N56">
            <v>0</v>
          </cell>
          <cell r="O56">
            <v>0</v>
          </cell>
          <cell r="P56">
            <v>0</v>
          </cell>
          <cell r="Q56">
            <v>0</v>
          </cell>
          <cell r="R56">
            <v>0</v>
          </cell>
        </row>
        <row r="57">
          <cell r="B57" t="str">
            <v>Equipe</v>
          </cell>
          <cell r="C57">
            <v>0</v>
          </cell>
          <cell r="D57">
            <v>0</v>
          </cell>
          <cell r="E57">
            <v>0</v>
          </cell>
          <cell r="F57">
            <v>0</v>
          </cell>
          <cell r="G57">
            <v>0</v>
          </cell>
          <cell r="H57">
            <v>0</v>
          </cell>
          <cell r="I57">
            <v>0</v>
          </cell>
          <cell r="K57" t="str">
            <v>Equipe</v>
          </cell>
          <cell r="L57">
            <v>0</v>
          </cell>
          <cell r="M57">
            <v>0</v>
          </cell>
          <cell r="N57">
            <v>0</v>
          </cell>
          <cell r="O57">
            <v>0</v>
          </cell>
          <cell r="P57">
            <v>0</v>
          </cell>
          <cell r="Q57">
            <v>0</v>
          </cell>
          <cell r="R57">
            <v>0</v>
          </cell>
        </row>
        <row r="58">
          <cell r="B58" t="str">
            <v>Ericsson</v>
          </cell>
          <cell r="C58">
            <v>0</v>
          </cell>
          <cell r="D58">
            <v>8</v>
          </cell>
          <cell r="E58">
            <v>7</v>
          </cell>
          <cell r="F58">
            <v>0</v>
          </cell>
          <cell r="G58">
            <v>0</v>
          </cell>
          <cell r="H58">
            <v>45</v>
          </cell>
          <cell r="I58">
            <v>60</v>
          </cell>
          <cell r="K58" t="str">
            <v>Ericsson</v>
          </cell>
          <cell r="L58">
            <v>0</v>
          </cell>
          <cell r="M58">
            <v>107</v>
          </cell>
          <cell r="N58">
            <v>55</v>
          </cell>
          <cell r="O58">
            <v>0</v>
          </cell>
          <cell r="P58">
            <v>0</v>
          </cell>
          <cell r="Q58">
            <v>244</v>
          </cell>
          <cell r="R58">
            <v>406</v>
          </cell>
        </row>
        <row r="59">
          <cell r="B59" t="str">
            <v>Extreme</v>
          </cell>
          <cell r="C59">
            <v>0</v>
          </cell>
          <cell r="D59">
            <v>0</v>
          </cell>
          <cell r="E59">
            <v>0</v>
          </cell>
          <cell r="F59">
            <v>0</v>
          </cell>
          <cell r="G59">
            <v>0</v>
          </cell>
          <cell r="H59">
            <v>0</v>
          </cell>
          <cell r="I59">
            <v>0</v>
          </cell>
          <cell r="K59" t="str">
            <v>Extreme</v>
          </cell>
          <cell r="L59">
            <v>0</v>
          </cell>
          <cell r="M59">
            <v>0</v>
          </cell>
          <cell r="N59">
            <v>0</v>
          </cell>
          <cell r="O59">
            <v>0</v>
          </cell>
          <cell r="P59">
            <v>0</v>
          </cell>
          <cell r="Q59">
            <v>0</v>
          </cell>
          <cell r="R59">
            <v>0</v>
          </cell>
        </row>
        <row r="60">
          <cell r="B60" t="str">
            <v>Force10</v>
          </cell>
          <cell r="C60">
            <v>0</v>
          </cell>
          <cell r="D60">
            <v>0</v>
          </cell>
          <cell r="E60">
            <v>0</v>
          </cell>
          <cell r="F60">
            <v>0</v>
          </cell>
          <cell r="G60">
            <v>0</v>
          </cell>
          <cell r="H60">
            <v>0</v>
          </cell>
          <cell r="I60">
            <v>0</v>
          </cell>
          <cell r="K60" t="str">
            <v>Force10</v>
          </cell>
          <cell r="L60">
            <v>0</v>
          </cell>
          <cell r="M60">
            <v>0</v>
          </cell>
          <cell r="N60">
            <v>0</v>
          </cell>
          <cell r="O60">
            <v>0</v>
          </cell>
          <cell r="P60">
            <v>0</v>
          </cell>
          <cell r="Q60">
            <v>0</v>
          </cell>
          <cell r="R60">
            <v>0</v>
          </cell>
        </row>
        <row r="61">
          <cell r="B61" t="str">
            <v>Fujitsu</v>
          </cell>
          <cell r="C61">
            <v>0</v>
          </cell>
          <cell r="D61">
            <v>0</v>
          </cell>
          <cell r="E61">
            <v>0</v>
          </cell>
          <cell r="F61">
            <v>0</v>
          </cell>
          <cell r="G61">
            <v>0</v>
          </cell>
          <cell r="H61">
            <v>0</v>
          </cell>
          <cell r="I61">
            <v>0</v>
          </cell>
          <cell r="K61" t="str">
            <v>Fujitsu</v>
          </cell>
          <cell r="L61">
            <v>0</v>
          </cell>
          <cell r="M61">
            <v>0</v>
          </cell>
          <cell r="N61">
            <v>0</v>
          </cell>
          <cell r="O61">
            <v>0</v>
          </cell>
          <cell r="P61">
            <v>0</v>
          </cell>
          <cell r="Q61">
            <v>0</v>
          </cell>
          <cell r="R61">
            <v>0</v>
          </cell>
        </row>
        <row r="62">
          <cell r="B62" t="str">
            <v>Hammerhead Systems</v>
          </cell>
          <cell r="C62">
            <v>0</v>
          </cell>
          <cell r="D62">
            <v>0</v>
          </cell>
          <cell r="E62">
            <v>0</v>
          </cell>
          <cell r="F62">
            <v>0</v>
          </cell>
          <cell r="G62">
            <v>0</v>
          </cell>
          <cell r="H62">
            <v>0</v>
          </cell>
          <cell r="I62">
            <v>0</v>
          </cell>
          <cell r="K62" t="str">
            <v>Hammerhead Systems</v>
          </cell>
          <cell r="L62">
            <v>0</v>
          </cell>
          <cell r="M62">
            <v>0</v>
          </cell>
          <cell r="N62">
            <v>0</v>
          </cell>
          <cell r="O62">
            <v>0</v>
          </cell>
          <cell r="P62">
            <v>0</v>
          </cell>
          <cell r="Q62">
            <v>0</v>
          </cell>
          <cell r="R62">
            <v>0</v>
          </cell>
        </row>
        <row r="63">
          <cell r="B63" t="str">
            <v>Hitachi</v>
          </cell>
          <cell r="C63">
            <v>0</v>
          </cell>
          <cell r="D63">
            <v>0</v>
          </cell>
          <cell r="E63">
            <v>0</v>
          </cell>
          <cell r="F63">
            <v>0</v>
          </cell>
          <cell r="G63">
            <v>0</v>
          </cell>
          <cell r="H63">
            <v>0</v>
          </cell>
          <cell r="I63">
            <v>0</v>
          </cell>
          <cell r="K63" t="str">
            <v>Hitachi</v>
          </cell>
          <cell r="L63">
            <v>0</v>
          </cell>
          <cell r="M63">
            <v>0</v>
          </cell>
          <cell r="N63">
            <v>0</v>
          </cell>
          <cell r="O63">
            <v>0</v>
          </cell>
          <cell r="P63">
            <v>0</v>
          </cell>
          <cell r="Q63">
            <v>0</v>
          </cell>
          <cell r="R63">
            <v>0</v>
          </cell>
        </row>
        <row r="64">
          <cell r="B64" t="str">
            <v>Hitachi Cable</v>
          </cell>
          <cell r="C64">
            <v>0</v>
          </cell>
          <cell r="D64">
            <v>0</v>
          </cell>
          <cell r="E64">
            <v>0</v>
          </cell>
          <cell r="F64">
            <v>0</v>
          </cell>
          <cell r="G64">
            <v>0</v>
          </cell>
          <cell r="H64">
            <v>0</v>
          </cell>
          <cell r="I64">
            <v>0</v>
          </cell>
          <cell r="K64" t="str">
            <v>Hitachi Cable</v>
          </cell>
          <cell r="L64">
            <v>0</v>
          </cell>
          <cell r="M64">
            <v>0</v>
          </cell>
          <cell r="N64">
            <v>0</v>
          </cell>
          <cell r="O64">
            <v>0</v>
          </cell>
          <cell r="P64">
            <v>0</v>
          </cell>
          <cell r="Q64">
            <v>0</v>
          </cell>
          <cell r="R64">
            <v>0</v>
          </cell>
        </row>
        <row r="65">
          <cell r="B65" t="str">
            <v>Huawei</v>
          </cell>
          <cell r="C65">
            <v>0</v>
          </cell>
          <cell r="D65">
            <v>0</v>
          </cell>
          <cell r="E65">
            <v>0</v>
          </cell>
          <cell r="F65">
            <v>0</v>
          </cell>
          <cell r="G65">
            <v>0</v>
          </cell>
          <cell r="H65">
            <v>0</v>
          </cell>
          <cell r="I65">
            <v>0</v>
          </cell>
          <cell r="K65" t="str">
            <v>Huawei</v>
          </cell>
          <cell r="L65">
            <v>0</v>
          </cell>
          <cell r="M65">
            <v>0</v>
          </cell>
          <cell r="N65">
            <v>0</v>
          </cell>
          <cell r="O65">
            <v>0</v>
          </cell>
          <cell r="P65">
            <v>0</v>
          </cell>
          <cell r="Q65">
            <v>0</v>
          </cell>
          <cell r="R65">
            <v>0</v>
          </cell>
        </row>
        <row r="66">
          <cell r="B66" t="str">
            <v>Hyperchip</v>
          </cell>
          <cell r="C66">
            <v>0</v>
          </cell>
          <cell r="D66">
            <v>0</v>
          </cell>
          <cell r="E66">
            <v>0</v>
          </cell>
          <cell r="F66">
            <v>0</v>
          </cell>
          <cell r="G66">
            <v>0</v>
          </cell>
          <cell r="H66">
            <v>0</v>
          </cell>
          <cell r="I66">
            <v>0</v>
          </cell>
          <cell r="K66" t="str">
            <v>Hyperchip</v>
          </cell>
          <cell r="L66">
            <v>0</v>
          </cell>
          <cell r="M66">
            <v>0</v>
          </cell>
          <cell r="N66">
            <v>0</v>
          </cell>
          <cell r="O66">
            <v>0</v>
          </cell>
          <cell r="P66">
            <v>0</v>
          </cell>
          <cell r="Q66">
            <v>0</v>
          </cell>
          <cell r="R66">
            <v>0</v>
          </cell>
        </row>
        <row r="67">
          <cell r="B67" t="str">
            <v>Juniper</v>
          </cell>
          <cell r="C67">
            <v>9.4</v>
          </cell>
          <cell r="D67">
            <v>4</v>
          </cell>
          <cell r="E67">
            <v>15</v>
          </cell>
          <cell r="F67">
            <v>0</v>
          </cell>
          <cell r="G67">
            <v>0</v>
          </cell>
          <cell r="H67">
            <v>0</v>
          </cell>
          <cell r="I67">
            <v>28.4</v>
          </cell>
          <cell r="K67" t="str">
            <v>Juniper</v>
          </cell>
          <cell r="L67">
            <v>26</v>
          </cell>
          <cell r="M67">
            <v>47</v>
          </cell>
          <cell r="N67">
            <v>154</v>
          </cell>
          <cell r="O67">
            <v>0</v>
          </cell>
          <cell r="P67">
            <v>0</v>
          </cell>
          <cell r="Q67">
            <v>0</v>
          </cell>
          <cell r="R67">
            <v>227</v>
          </cell>
        </row>
        <row r="68">
          <cell r="B68" t="str">
            <v>Laurel Networks</v>
          </cell>
          <cell r="C68">
            <v>0</v>
          </cell>
          <cell r="D68">
            <v>0</v>
          </cell>
          <cell r="E68">
            <v>0</v>
          </cell>
          <cell r="F68">
            <v>0</v>
          </cell>
          <cell r="G68">
            <v>0</v>
          </cell>
          <cell r="H68">
            <v>0</v>
          </cell>
          <cell r="I68">
            <v>0</v>
          </cell>
          <cell r="K68" t="str">
            <v>Laurel Networks</v>
          </cell>
          <cell r="L68">
            <v>0</v>
          </cell>
          <cell r="M68">
            <v>0</v>
          </cell>
          <cell r="N68">
            <v>0</v>
          </cell>
          <cell r="O68">
            <v>0</v>
          </cell>
          <cell r="P68">
            <v>0</v>
          </cell>
          <cell r="Q68">
            <v>0</v>
          </cell>
          <cell r="R68">
            <v>0</v>
          </cell>
        </row>
        <row r="69">
          <cell r="B69" t="str">
            <v>Lucent</v>
          </cell>
          <cell r="C69">
            <v>0</v>
          </cell>
          <cell r="D69">
            <v>0</v>
          </cell>
          <cell r="E69">
            <v>0</v>
          </cell>
          <cell r="F69">
            <v>0</v>
          </cell>
          <cell r="G69">
            <v>0</v>
          </cell>
          <cell r="H69">
            <v>0</v>
          </cell>
          <cell r="I69">
            <v>0</v>
          </cell>
          <cell r="K69" t="str">
            <v>Lucent</v>
          </cell>
          <cell r="L69">
            <v>0</v>
          </cell>
          <cell r="M69">
            <v>0</v>
          </cell>
          <cell r="N69">
            <v>0</v>
          </cell>
          <cell r="O69">
            <v>0</v>
          </cell>
          <cell r="P69">
            <v>0</v>
          </cell>
          <cell r="Q69">
            <v>0</v>
          </cell>
          <cell r="R69">
            <v>0</v>
          </cell>
        </row>
        <row r="70">
          <cell r="B70" t="str">
            <v>NEC</v>
          </cell>
          <cell r="C70">
            <v>0</v>
          </cell>
          <cell r="D70">
            <v>0</v>
          </cell>
          <cell r="E70">
            <v>0</v>
          </cell>
          <cell r="F70">
            <v>0</v>
          </cell>
          <cell r="G70">
            <v>0</v>
          </cell>
          <cell r="H70">
            <v>0</v>
          </cell>
          <cell r="I70">
            <v>0</v>
          </cell>
          <cell r="K70" t="str">
            <v>NEC</v>
          </cell>
          <cell r="L70">
            <v>0</v>
          </cell>
          <cell r="M70">
            <v>0</v>
          </cell>
          <cell r="N70">
            <v>0</v>
          </cell>
          <cell r="O70">
            <v>0</v>
          </cell>
          <cell r="P70">
            <v>0</v>
          </cell>
          <cell r="Q70">
            <v>0</v>
          </cell>
          <cell r="R70">
            <v>0</v>
          </cell>
        </row>
        <row r="71">
          <cell r="B71" t="str">
            <v>Nokia Siemens Networks</v>
          </cell>
          <cell r="C71">
            <v>0</v>
          </cell>
          <cell r="D71">
            <v>0</v>
          </cell>
          <cell r="E71">
            <v>0</v>
          </cell>
          <cell r="F71">
            <v>0</v>
          </cell>
          <cell r="G71">
            <v>0</v>
          </cell>
          <cell r="H71">
            <v>0</v>
          </cell>
          <cell r="I71">
            <v>0</v>
          </cell>
          <cell r="K71" t="str">
            <v>Nokia Siemens Networks</v>
          </cell>
          <cell r="L71">
            <v>0</v>
          </cell>
          <cell r="M71">
            <v>0</v>
          </cell>
          <cell r="N71">
            <v>0</v>
          </cell>
          <cell r="O71">
            <v>0</v>
          </cell>
          <cell r="P71">
            <v>0</v>
          </cell>
          <cell r="Q71">
            <v>0</v>
          </cell>
          <cell r="R71">
            <v>0</v>
          </cell>
        </row>
        <row r="72">
          <cell r="B72" t="str">
            <v>Nortel</v>
          </cell>
          <cell r="C72">
            <v>0</v>
          </cell>
          <cell r="D72">
            <v>0</v>
          </cell>
          <cell r="E72">
            <v>21</v>
          </cell>
          <cell r="F72">
            <v>0</v>
          </cell>
          <cell r="G72">
            <v>0</v>
          </cell>
          <cell r="H72">
            <v>68</v>
          </cell>
          <cell r="I72">
            <v>89</v>
          </cell>
          <cell r="K72" t="str">
            <v>Nortel</v>
          </cell>
          <cell r="L72">
            <v>0</v>
          </cell>
          <cell r="M72">
            <v>0</v>
          </cell>
          <cell r="N72">
            <v>100</v>
          </cell>
          <cell r="O72">
            <v>0</v>
          </cell>
          <cell r="P72">
            <v>0</v>
          </cell>
          <cell r="Q72">
            <v>317</v>
          </cell>
          <cell r="R72">
            <v>417</v>
          </cell>
        </row>
        <row r="73">
          <cell r="B73" t="str">
            <v>Procket</v>
          </cell>
          <cell r="C73">
            <v>0</v>
          </cell>
          <cell r="D73">
            <v>0</v>
          </cell>
          <cell r="E73">
            <v>0</v>
          </cell>
          <cell r="F73">
            <v>0</v>
          </cell>
          <cell r="G73">
            <v>0</v>
          </cell>
          <cell r="H73">
            <v>0</v>
          </cell>
          <cell r="I73">
            <v>0</v>
          </cell>
          <cell r="K73" t="str">
            <v>Procket</v>
          </cell>
          <cell r="L73">
            <v>0</v>
          </cell>
          <cell r="M73">
            <v>0</v>
          </cell>
          <cell r="N73">
            <v>0</v>
          </cell>
          <cell r="O73">
            <v>0</v>
          </cell>
          <cell r="P73">
            <v>0</v>
          </cell>
          <cell r="Q73">
            <v>0</v>
          </cell>
          <cell r="R73">
            <v>0</v>
          </cell>
        </row>
        <row r="74">
          <cell r="B74" t="str">
            <v>Quarry</v>
          </cell>
          <cell r="C74">
            <v>0</v>
          </cell>
          <cell r="D74">
            <v>0</v>
          </cell>
          <cell r="E74">
            <v>0</v>
          </cell>
          <cell r="F74">
            <v>0</v>
          </cell>
          <cell r="G74">
            <v>0</v>
          </cell>
          <cell r="H74">
            <v>0</v>
          </cell>
          <cell r="I74">
            <v>0</v>
          </cell>
          <cell r="K74" t="str">
            <v>Quarry</v>
          </cell>
          <cell r="L74">
            <v>0</v>
          </cell>
          <cell r="M74">
            <v>0</v>
          </cell>
          <cell r="N74">
            <v>0</v>
          </cell>
          <cell r="O74">
            <v>0</v>
          </cell>
          <cell r="P74">
            <v>0</v>
          </cell>
          <cell r="Q74">
            <v>0</v>
          </cell>
          <cell r="R74">
            <v>0</v>
          </cell>
        </row>
        <row r="75">
          <cell r="B75" t="str">
            <v>Redback</v>
          </cell>
          <cell r="C75">
            <v>0</v>
          </cell>
          <cell r="D75">
            <v>0</v>
          </cell>
          <cell r="E75">
            <v>0</v>
          </cell>
          <cell r="F75">
            <v>0</v>
          </cell>
          <cell r="G75">
            <v>0</v>
          </cell>
          <cell r="H75">
            <v>0</v>
          </cell>
          <cell r="I75">
            <v>0</v>
          </cell>
          <cell r="K75" t="str">
            <v>Redback</v>
          </cell>
          <cell r="L75">
            <v>0</v>
          </cell>
          <cell r="M75">
            <v>0</v>
          </cell>
          <cell r="N75">
            <v>0</v>
          </cell>
          <cell r="O75">
            <v>0</v>
          </cell>
          <cell r="P75">
            <v>0</v>
          </cell>
          <cell r="Q75">
            <v>0</v>
          </cell>
          <cell r="R75">
            <v>0</v>
          </cell>
        </row>
        <row r="76">
          <cell r="B76" t="str">
            <v>Riverstone</v>
          </cell>
          <cell r="C76">
            <v>0</v>
          </cell>
          <cell r="D76">
            <v>0</v>
          </cell>
          <cell r="E76">
            <v>0</v>
          </cell>
          <cell r="F76">
            <v>0</v>
          </cell>
          <cell r="G76">
            <v>0</v>
          </cell>
          <cell r="H76">
            <v>0</v>
          </cell>
          <cell r="I76">
            <v>0</v>
          </cell>
          <cell r="K76" t="str">
            <v>Riverstone</v>
          </cell>
          <cell r="L76">
            <v>0</v>
          </cell>
          <cell r="M76">
            <v>0</v>
          </cell>
          <cell r="N76">
            <v>0</v>
          </cell>
          <cell r="O76">
            <v>0</v>
          </cell>
          <cell r="P76">
            <v>0</v>
          </cell>
          <cell r="Q76">
            <v>0</v>
          </cell>
          <cell r="R76">
            <v>0</v>
          </cell>
        </row>
        <row r="77">
          <cell r="B77" t="str">
            <v>Tellabs</v>
          </cell>
          <cell r="C77">
            <v>0</v>
          </cell>
          <cell r="D77">
            <v>0</v>
          </cell>
          <cell r="E77">
            <v>0</v>
          </cell>
          <cell r="F77">
            <v>0</v>
          </cell>
          <cell r="G77">
            <v>0</v>
          </cell>
          <cell r="H77">
            <v>0</v>
          </cell>
          <cell r="I77">
            <v>0</v>
          </cell>
          <cell r="K77" t="str">
            <v>Tellabs</v>
          </cell>
          <cell r="L77">
            <v>0</v>
          </cell>
          <cell r="M77">
            <v>0</v>
          </cell>
          <cell r="N77">
            <v>0</v>
          </cell>
          <cell r="O77">
            <v>0</v>
          </cell>
          <cell r="P77">
            <v>0</v>
          </cell>
          <cell r="Q77">
            <v>0</v>
          </cell>
          <cell r="R77">
            <v>0</v>
          </cell>
        </row>
        <row r="78">
          <cell r="B78" t="str">
            <v>ZTE</v>
          </cell>
          <cell r="C78">
            <v>0</v>
          </cell>
          <cell r="D78">
            <v>0</v>
          </cell>
          <cell r="E78">
            <v>0</v>
          </cell>
          <cell r="F78">
            <v>0</v>
          </cell>
          <cell r="G78">
            <v>0</v>
          </cell>
          <cell r="H78">
            <v>0</v>
          </cell>
          <cell r="I78">
            <v>0</v>
          </cell>
          <cell r="K78" t="str">
            <v>ZTE</v>
          </cell>
          <cell r="L78">
            <v>0</v>
          </cell>
          <cell r="M78">
            <v>0</v>
          </cell>
          <cell r="N78">
            <v>0</v>
          </cell>
          <cell r="O78">
            <v>0</v>
          </cell>
          <cell r="P78">
            <v>0</v>
          </cell>
          <cell r="Q78">
            <v>0</v>
          </cell>
          <cell r="R78">
            <v>0</v>
          </cell>
        </row>
        <row r="79">
          <cell r="B79" t="str">
            <v>Other</v>
          </cell>
          <cell r="C79">
            <v>0</v>
          </cell>
          <cell r="D79">
            <v>0</v>
          </cell>
          <cell r="E79">
            <v>0</v>
          </cell>
          <cell r="F79">
            <v>0</v>
          </cell>
          <cell r="G79">
            <v>0</v>
          </cell>
          <cell r="H79">
            <v>0</v>
          </cell>
          <cell r="I79">
            <v>0</v>
          </cell>
          <cell r="K79" t="str">
            <v>Other</v>
          </cell>
          <cell r="L79">
            <v>0</v>
          </cell>
          <cell r="M79">
            <v>0</v>
          </cell>
          <cell r="N79">
            <v>0</v>
          </cell>
          <cell r="O79">
            <v>0</v>
          </cell>
          <cell r="P79">
            <v>0</v>
          </cell>
          <cell r="Q79">
            <v>0</v>
          </cell>
          <cell r="R79">
            <v>0</v>
          </cell>
        </row>
        <row r="80">
          <cell r="B80" t="str">
            <v>Total</v>
          </cell>
          <cell r="C80">
            <v>57.4</v>
          </cell>
          <cell r="D80">
            <v>63</v>
          </cell>
          <cell r="E80">
            <v>52.2</v>
          </cell>
          <cell r="F80">
            <v>0</v>
          </cell>
          <cell r="G80">
            <v>0</v>
          </cell>
          <cell r="H80">
            <v>195</v>
          </cell>
          <cell r="I80">
            <v>367.59999999999997</v>
          </cell>
          <cell r="K80" t="str">
            <v>Total</v>
          </cell>
          <cell r="L80">
            <v>134</v>
          </cell>
          <cell r="M80">
            <v>1379</v>
          </cell>
          <cell r="N80">
            <v>470</v>
          </cell>
          <cell r="O80">
            <v>0</v>
          </cell>
          <cell r="P80">
            <v>0</v>
          </cell>
          <cell r="Q80">
            <v>1212</v>
          </cell>
          <cell r="R80">
            <v>3195</v>
          </cell>
        </row>
        <row r="83">
          <cell r="B83" t="str">
            <v>Vendor</v>
          </cell>
          <cell r="C83" t="str">
            <v>Core IP/MPLS</v>
          </cell>
          <cell r="D83" t="str">
            <v xml:space="preserve">Edge IP/MPLS </v>
          </cell>
          <cell r="E83" t="str">
            <v>Subscriber Service Router</v>
          </cell>
          <cell r="F83" t="str">
            <v>BRAS</v>
          </cell>
          <cell r="G83" t="str">
            <v>IP/Ethernet</v>
          </cell>
          <cell r="H83" t="str">
            <v>ATM/MPLS</v>
          </cell>
          <cell r="I83" t="str">
            <v>Total IPS</v>
          </cell>
          <cell r="K83" t="str">
            <v>Vendor</v>
          </cell>
          <cell r="L83" t="str">
            <v>Core IP/MPLS</v>
          </cell>
          <cell r="M83" t="str">
            <v>Edge IP/MPLS</v>
          </cell>
          <cell r="N83" t="str">
            <v>Subscriber Service Router</v>
          </cell>
          <cell r="O83" t="str">
            <v>BRAS</v>
          </cell>
          <cell r="P83" t="str">
            <v>IP/Ethernet</v>
          </cell>
          <cell r="Q83" t="str">
            <v>ATM/MPLS</v>
          </cell>
          <cell r="R83" t="str">
            <v>Total IPS</v>
          </cell>
        </row>
        <row r="84">
          <cell r="B84" t="str">
            <v>Alaxala Networks</v>
          </cell>
          <cell r="I84">
            <v>0</v>
          </cell>
          <cell r="K84" t="str">
            <v>Alaxala Networks</v>
          </cell>
          <cell r="R84">
            <v>0</v>
          </cell>
        </row>
        <row r="85">
          <cell r="B85" t="str">
            <v>Alcatel-Lucent</v>
          </cell>
          <cell r="C85">
            <v>0</v>
          </cell>
          <cell r="D85">
            <v>0</v>
          </cell>
          <cell r="E85">
            <v>3</v>
          </cell>
          <cell r="F85">
            <v>0</v>
          </cell>
          <cell r="G85">
            <v>0</v>
          </cell>
          <cell r="H85">
            <v>51</v>
          </cell>
          <cell r="I85">
            <v>54</v>
          </cell>
          <cell r="K85" t="str">
            <v>Alcatel-Lucent</v>
          </cell>
          <cell r="L85">
            <v>0</v>
          </cell>
          <cell r="M85">
            <v>0</v>
          </cell>
          <cell r="N85">
            <v>17</v>
          </cell>
          <cell r="O85">
            <v>0</v>
          </cell>
          <cell r="P85">
            <v>0</v>
          </cell>
          <cell r="Q85">
            <v>438</v>
          </cell>
          <cell r="R85">
            <v>455</v>
          </cell>
        </row>
        <row r="86">
          <cell r="B86" t="str">
            <v>Atrica</v>
          </cell>
          <cell r="I86">
            <v>0</v>
          </cell>
          <cell r="K86" t="str">
            <v>Atrica</v>
          </cell>
          <cell r="R86">
            <v>0</v>
          </cell>
        </row>
        <row r="87">
          <cell r="B87" t="str">
            <v>Avici</v>
          </cell>
          <cell r="C87">
            <v>0.1</v>
          </cell>
          <cell r="D87">
            <v>0</v>
          </cell>
          <cell r="E87">
            <v>0</v>
          </cell>
          <cell r="F87">
            <v>0</v>
          </cell>
          <cell r="G87">
            <v>0</v>
          </cell>
          <cell r="H87">
            <v>0</v>
          </cell>
          <cell r="I87">
            <v>0.1</v>
          </cell>
          <cell r="K87" t="str">
            <v>Avici</v>
          </cell>
          <cell r="L87">
            <v>1</v>
          </cell>
          <cell r="M87">
            <v>0</v>
          </cell>
          <cell r="N87">
            <v>0</v>
          </cell>
          <cell r="O87">
            <v>0</v>
          </cell>
          <cell r="P87">
            <v>0</v>
          </cell>
          <cell r="Q87">
            <v>0</v>
          </cell>
          <cell r="R87">
            <v>1</v>
          </cell>
        </row>
        <row r="88">
          <cell r="B88" t="str">
            <v>Brocade</v>
          </cell>
          <cell r="C88">
            <v>0</v>
          </cell>
          <cell r="D88">
            <v>0</v>
          </cell>
          <cell r="E88">
            <v>0</v>
          </cell>
          <cell r="F88">
            <v>0</v>
          </cell>
          <cell r="G88">
            <v>0</v>
          </cell>
          <cell r="H88">
            <v>0</v>
          </cell>
          <cell r="I88">
            <v>0</v>
          </cell>
          <cell r="K88" t="str">
            <v>Brocade</v>
          </cell>
          <cell r="L88">
            <v>0</v>
          </cell>
          <cell r="M88">
            <v>0</v>
          </cell>
          <cell r="N88">
            <v>0</v>
          </cell>
          <cell r="O88">
            <v>0</v>
          </cell>
          <cell r="P88">
            <v>0</v>
          </cell>
          <cell r="Q88">
            <v>0</v>
          </cell>
          <cell r="R88">
            <v>0</v>
          </cell>
        </row>
        <row r="89">
          <cell r="B89" t="str">
            <v>Caspian</v>
          </cell>
          <cell r="C89">
            <v>0</v>
          </cell>
          <cell r="D89">
            <v>0</v>
          </cell>
          <cell r="E89">
            <v>0</v>
          </cell>
          <cell r="F89">
            <v>0</v>
          </cell>
          <cell r="G89">
            <v>0</v>
          </cell>
          <cell r="H89">
            <v>0</v>
          </cell>
          <cell r="I89">
            <v>0</v>
          </cell>
          <cell r="K89" t="str">
            <v>Caspian</v>
          </cell>
          <cell r="L89">
            <v>0</v>
          </cell>
          <cell r="M89">
            <v>0</v>
          </cell>
          <cell r="N89">
            <v>0</v>
          </cell>
          <cell r="O89">
            <v>0</v>
          </cell>
          <cell r="P89">
            <v>0</v>
          </cell>
          <cell r="Q89">
            <v>0</v>
          </cell>
          <cell r="R89">
            <v>0</v>
          </cell>
        </row>
        <row r="90">
          <cell r="B90" t="str">
            <v>Chiaro</v>
          </cell>
          <cell r="C90">
            <v>0</v>
          </cell>
          <cell r="D90">
            <v>0</v>
          </cell>
          <cell r="E90">
            <v>0</v>
          </cell>
          <cell r="F90">
            <v>0</v>
          </cell>
          <cell r="G90">
            <v>0</v>
          </cell>
          <cell r="H90">
            <v>0</v>
          </cell>
          <cell r="I90">
            <v>0</v>
          </cell>
          <cell r="K90" t="str">
            <v>Chiaro</v>
          </cell>
          <cell r="L90">
            <v>0</v>
          </cell>
          <cell r="M90">
            <v>0</v>
          </cell>
          <cell r="N90">
            <v>0</v>
          </cell>
          <cell r="O90">
            <v>0</v>
          </cell>
          <cell r="P90">
            <v>0</v>
          </cell>
          <cell r="Q90">
            <v>0</v>
          </cell>
          <cell r="R90">
            <v>0</v>
          </cell>
        </row>
        <row r="91">
          <cell r="B91" t="str">
            <v>Ciena</v>
          </cell>
          <cell r="C91">
            <v>0</v>
          </cell>
          <cell r="D91">
            <v>0</v>
          </cell>
          <cell r="E91">
            <v>0</v>
          </cell>
          <cell r="F91">
            <v>0</v>
          </cell>
          <cell r="G91">
            <v>0</v>
          </cell>
          <cell r="H91">
            <v>0</v>
          </cell>
          <cell r="I91">
            <v>0</v>
          </cell>
          <cell r="K91" t="str">
            <v>Ciena</v>
          </cell>
          <cell r="L91">
            <v>0</v>
          </cell>
          <cell r="M91">
            <v>0</v>
          </cell>
          <cell r="N91">
            <v>0</v>
          </cell>
          <cell r="O91">
            <v>0</v>
          </cell>
          <cell r="P91">
            <v>0</v>
          </cell>
          <cell r="Q91">
            <v>0</v>
          </cell>
          <cell r="R91">
            <v>0</v>
          </cell>
        </row>
        <row r="92">
          <cell r="B92" t="str">
            <v>Cisco</v>
          </cell>
          <cell r="C92">
            <v>40</v>
          </cell>
          <cell r="D92">
            <v>63</v>
          </cell>
          <cell r="E92">
            <v>3</v>
          </cell>
          <cell r="F92">
            <v>0</v>
          </cell>
          <cell r="G92">
            <v>0</v>
          </cell>
          <cell r="H92">
            <v>22</v>
          </cell>
          <cell r="I92">
            <v>128</v>
          </cell>
          <cell r="K92" t="str">
            <v>Cisco</v>
          </cell>
          <cell r="L92">
            <v>90</v>
          </cell>
          <cell r="M92">
            <v>1401</v>
          </cell>
          <cell r="N92">
            <v>93</v>
          </cell>
          <cell r="O92">
            <v>0</v>
          </cell>
          <cell r="P92">
            <v>0</v>
          </cell>
          <cell r="Q92">
            <v>182</v>
          </cell>
          <cell r="R92">
            <v>1766</v>
          </cell>
        </row>
        <row r="93">
          <cell r="B93" t="str">
            <v>Cosine</v>
          </cell>
          <cell r="C93">
            <v>0</v>
          </cell>
          <cell r="D93">
            <v>0</v>
          </cell>
          <cell r="E93">
            <v>1.6</v>
          </cell>
          <cell r="F93">
            <v>0</v>
          </cell>
          <cell r="G93">
            <v>0</v>
          </cell>
          <cell r="H93">
            <v>0</v>
          </cell>
          <cell r="I93">
            <v>1.6</v>
          </cell>
          <cell r="K93" t="str">
            <v>Cosine</v>
          </cell>
          <cell r="L93">
            <v>0</v>
          </cell>
          <cell r="M93">
            <v>0</v>
          </cell>
          <cell r="N93">
            <v>9</v>
          </cell>
          <cell r="O93">
            <v>0</v>
          </cell>
          <cell r="P93">
            <v>0</v>
          </cell>
          <cell r="Q93">
            <v>0</v>
          </cell>
          <cell r="R93">
            <v>9</v>
          </cell>
        </row>
        <row r="94">
          <cell r="B94" t="str">
            <v>ECI Telecom</v>
          </cell>
          <cell r="C94">
            <v>0</v>
          </cell>
          <cell r="D94">
            <v>0</v>
          </cell>
          <cell r="E94">
            <v>0</v>
          </cell>
          <cell r="F94">
            <v>0</v>
          </cell>
          <cell r="G94">
            <v>0</v>
          </cell>
          <cell r="H94">
            <v>0</v>
          </cell>
          <cell r="I94">
            <v>0</v>
          </cell>
          <cell r="K94" t="str">
            <v>ECI Telecom</v>
          </cell>
          <cell r="L94">
            <v>0</v>
          </cell>
          <cell r="M94">
            <v>0</v>
          </cell>
          <cell r="N94">
            <v>0</v>
          </cell>
          <cell r="O94">
            <v>0</v>
          </cell>
          <cell r="P94">
            <v>0</v>
          </cell>
          <cell r="Q94">
            <v>0</v>
          </cell>
          <cell r="R94">
            <v>0</v>
          </cell>
        </row>
        <row r="95">
          <cell r="B95" t="str">
            <v>Equipe</v>
          </cell>
          <cell r="C95">
            <v>0</v>
          </cell>
          <cell r="D95">
            <v>0</v>
          </cell>
          <cell r="E95">
            <v>0</v>
          </cell>
          <cell r="F95">
            <v>0</v>
          </cell>
          <cell r="G95">
            <v>0</v>
          </cell>
          <cell r="H95">
            <v>0</v>
          </cell>
          <cell r="I95">
            <v>0</v>
          </cell>
          <cell r="K95" t="str">
            <v>Equipe</v>
          </cell>
          <cell r="L95">
            <v>0</v>
          </cell>
          <cell r="M95">
            <v>0</v>
          </cell>
          <cell r="N95">
            <v>0</v>
          </cell>
          <cell r="O95">
            <v>0</v>
          </cell>
          <cell r="P95">
            <v>0</v>
          </cell>
          <cell r="Q95">
            <v>0</v>
          </cell>
          <cell r="R95">
            <v>0</v>
          </cell>
        </row>
        <row r="96">
          <cell r="B96" t="str">
            <v>Ericsson</v>
          </cell>
          <cell r="C96">
            <v>0</v>
          </cell>
          <cell r="D96">
            <v>6.1</v>
          </cell>
          <cell r="E96">
            <v>7</v>
          </cell>
          <cell r="F96">
            <v>0</v>
          </cell>
          <cell r="G96">
            <v>0</v>
          </cell>
          <cell r="H96">
            <v>32</v>
          </cell>
          <cell r="I96">
            <v>45.1</v>
          </cell>
          <cell r="K96" t="str">
            <v>Ericsson</v>
          </cell>
          <cell r="L96">
            <v>0</v>
          </cell>
          <cell r="M96">
            <v>82</v>
          </cell>
          <cell r="N96">
            <v>56</v>
          </cell>
          <cell r="O96">
            <v>0</v>
          </cell>
          <cell r="P96">
            <v>0</v>
          </cell>
          <cell r="Q96">
            <v>185</v>
          </cell>
          <cell r="R96">
            <v>323</v>
          </cell>
        </row>
        <row r="97">
          <cell r="B97" t="str">
            <v>Extreme</v>
          </cell>
          <cell r="C97">
            <v>0</v>
          </cell>
          <cell r="D97">
            <v>0</v>
          </cell>
          <cell r="E97">
            <v>0</v>
          </cell>
          <cell r="F97">
            <v>0</v>
          </cell>
          <cell r="G97">
            <v>0</v>
          </cell>
          <cell r="H97">
            <v>0</v>
          </cell>
          <cell r="I97">
            <v>0</v>
          </cell>
          <cell r="K97" t="str">
            <v>Extreme</v>
          </cell>
          <cell r="L97">
            <v>0</v>
          </cell>
          <cell r="M97">
            <v>0</v>
          </cell>
          <cell r="N97">
            <v>0</v>
          </cell>
          <cell r="O97">
            <v>0</v>
          </cell>
          <cell r="P97">
            <v>0</v>
          </cell>
          <cell r="Q97">
            <v>0</v>
          </cell>
          <cell r="R97">
            <v>0</v>
          </cell>
        </row>
        <row r="98">
          <cell r="B98" t="str">
            <v>Force10</v>
          </cell>
          <cell r="C98">
            <v>0</v>
          </cell>
          <cell r="D98">
            <v>0</v>
          </cell>
          <cell r="E98">
            <v>0</v>
          </cell>
          <cell r="F98">
            <v>0</v>
          </cell>
          <cell r="G98">
            <v>0</v>
          </cell>
          <cell r="H98">
            <v>0</v>
          </cell>
          <cell r="I98">
            <v>0</v>
          </cell>
          <cell r="K98" t="str">
            <v>Force10</v>
          </cell>
          <cell r="L98">
            <v>0</v>
          </cell>
          <cell r="M98">
            <v>0</v>
          </cell>
          <cell r="N98">
            <v>0</v>
          </cell>
          <cell r="O98">
            <v>0</v>
          </cell>
          <cell r="P98">
            <v>0</v>
          </cell>
          <cell r="Q98">
            <v>0</v>
          </cell>
          <cell r="R98">
            <v>0</v>
          </cell>
        </row>
        <row r="99">
          <cell r="B99" t="str">
            <v>Fujitsu</v>
          </cell>
          <cell r="C99">
            <v>0</v>
          </cell>
          <cell r="D99">
            <v>0</v>
          </cell>
          <cell r="E99">
            <v>0</v>
          </cell>
          <cell r="F99">
            <v>0</v>
          </cell>
          <cell r="G99">
            <v>0</v>
          </cell>
          <cell r="H99">
            <v>0</v>
          </cell>
          <cell r="I99">
            <v>0</v>
          </cell>
          <cell r="K99" t="str">
            <v>Fujitsu</v>
          </cell>
          <cell r="L99">
            <v>0</v>
          </cell>
          <cell r="M99">
            <v>0</v>
          </cell>
          <cell r="N99">
            <v>0</v>
          </cell>
          <cell r="O99">
            <v>0</v>
          </cell>
          <cell r="P99">
            <v>0</v>
          </cell>
          <cell r="Q99">
            <v>0</v>
          </cell>
          <cell r="R99">
            <v>0</v>
          </cell>
        </row>
        <row r="100">
          <cell r="B100" t="str">
            <v>Hammerhead Systems</v>
          </cell>
          <cell r="C100">
            <v>0</v>
          </cell>
          <cell r="D100">
            <v>0</v>
          </cell>
          <cell r="E100">
            <v>0</v>
          </cell>
          <cell r="F100">
            <v>0</v>
          </cell>
          <cell r="G100">
            <v>0</v>
          </cell>
          <cell r="H100">
            <v>0</v>
          </cell>
          <cell r="I100">
            <v>0</v>
          </cell>
          <cell r="K100" t="str">
            <v>Hammerhead Systems</v>
          </cell>
          <cell r="L100">
            <v>0</v>
          </cell>
          <cell r="M100">
            <v>0</v>
          </cell>
          <cell r="N100">
            <v>0</v>
          </cell>
          <cell r="O100">
            <v>0</v>
          </cell>
          <cell r="P100">
            <v>0</v>
          </cell>
          <cell r="Q100">
            <v>0</v>
          </cell>
          <cell r="R100">
            <v>0</v>
          </cell>
        </row>
        <row r="101">
          <cell r="B101" t="str">
            <v>Hitachi</v>
          </cell>
          <cell r="C101">
            <v>0</v>
          </cell>
          <cell r="D101">
            <v>0</v>
          </cell>
          <cell r="E101">
            <v>0</v>
          </cell>
          <cell r="F101">
            <v>0</v>
          </cell>
          <cell r="G101">
            <v>0</v>
          </cell>
          <cell r="H101">
            <v>0</v>
          </cell>
          <cell r="I101">
            <v>0</v>
          </cell>
          <cell r="K101" t="str">
            <v>Hitachi</v>
          </cell>
          <cell r="L101">
            <v>0</v>
          </cell>
          <cell r="M101">
            <v>0</v>
          </cell>
          <cell r="N101">
            <v>0</v>
          </cell>
          <cell r="O101">
            <v>0</v>
          </cell>
          <cell r="P101">
            <v>0</v>
          </cell>
          <cell r="Q101">
            <v>0</v>
          </cell>
          <cell r="R101">
            <v>0</v>
          </cell>
        </row>
        <row r="102">
          <cell r="B102" t="str">
            <v>Hitachi Cable</v>
          </cell>
          <cell r="C102">
            <v>0</v>
          </cell>
          <cell r="D102">
            <v>0</v>
          </cell>
          <cell r="E102">
            <v>0</v>
          </cell>
          <cell r="F102">
            <v>0</v>
          </cell>
          <cell r="G102">
            <v>0</v>
          </cell>
          <cell r="H102">
            <v>0</v>
          </cell>
          <cell r="I102">
            <v>0</v>
          </cell>
          <cell r="K102" t="str">
            <v>Hitachi Cable</v>
          </cell>
          <cell r="L102">
            <v>0</v>
          </cell>
          <cell r="M102">
            <v>0</v>
          </cell>
          <cell r="N102">
            <v>0</v>
          </cell>
          <cell r="O102">
            <v>0</v>
          </cell>
          <cell r="P102">
            <v>0</v>
          </cell>
          <cell r="Q102">
            <v>0</v>
          </cell>
          <cell r="R102">
            <v>0</v>
          </cell>
        </row>
        <row r="103">
          <cell r="B103" t="str">
            <v>Huawei</v>
          </cell>
          <cell r="C103">
            <v>0</v>
          </cell>
          <cell r="D103">
            <v>0</v>
          </cell>
          <cell r="E103">
            <v>0</v>
          </cell>
          <cell r="F103">
            <v>0</v>
          </cell>
          <cell r="G103">
            <v>0</v>
          </cell>
          <cell r="H103">
            <v>0</v>
          </cell>
          <cell r="I103">
            <v>0</v>
          </cell>
          <cell r="K103" t="str">
            <v>Huawei</v>
          </cell>
          <cell r="L103">
            <v>0</v>
          </cell>
          <cell r="M103">
            <v>0</v>
          </cell>
          <cell r="N103">
            <v>0</v>
          </cell>
          <cell r="O103">
            <v>0</v>
          </cell>
          <cell r="P103">
            <v>0</v>
          </cell>
          <cell r="Q103">
            <v>0</v>
          </cell>
          <cell r="R103">
            <v>0</v>
          </cell>
        </row>
        <row r="104">
          <cell r="B104" t="str">
            <v>Hyperchip</v>
          </cell>
          <cell r="C104">
            <v>0</v>
          </cell>
          <cell r="D104">
            <v>0</v>
          </cell>
          <cell r="E104">
            <v>0</v>
          </cell>
          <cell r="F104">
            <v>0</v>
          </cell>
          <cell r="G104">
            <v>0</v>
          </cell>
          <cell r="H104">
            <v>0</v>
          </cell>
          <cell r="I104">
            <v>0</v>
          </cell>
          <cell r="K104" t="str">
            <v>Hyperchip</v>
          </cell>
          <cell r="L104">
            <v>0</v>
          </cell>
          <cell r="M104">
            <v>0</v>
          </cell>
          <cell r="N104">
            <v>0</v>
          </cell>
          <cell r="O104">
            <v>0</v>
          </cell>
          <cell r="P104">
            <v>0</v>
          </cell>
          <cell r="Q104">
            <v>0</v>
          </cell>
          <cell r="R104">
            <v>0</v>
          </cell>
        </row>
        <row r="105">
          <cell r="B105" t="str">
            <v>Juniper</v>
          </cell>
          <cell r="C105">
            <v>14</v>
          </cell>
          <cell r="D105">
            <v>6</v>
          </cell>
          <cell r="E105">
            <v>16.399999999999999</v>
          </cell>
          <cell r="F105">
            <v>0</v>
          </cell>
          <cell r="G105">
            <v>0</v>
          </cell>
          <cell r="H105">
            <v>0</v>
          </cell>
          <cell r="I105">
            <v>36.4</v>
          </cell>
          <cell r="K105" t="str">
            <v>Juniper</v>
          </cell>
          <cell r="L105">
            <v>54</v>
          </cell>
          <cell r="M105">
            <v>70</v>
          </cell>
          <cell r="N105">
            <v>143</v>
          </cell>
          <cell r="O105">
            <v>0</v>
          </cell>
          <cell r="P105">
            <v>0</v>
          </cell>
          <cell r="Q105">
            <v>0</v>
          </cell>
          <cell r="R105">
            <v>267</v>
          </cell>
        </row>
        <row r="106">
          <cell r="B106" t="str">
            <v>Laurel Networks</v>
          </cell>
          <cell r="C106">
            <v>0</v>
          </cell>
          <cell r="D106">
            <v>0</v>
          </cell>
          <cell r="E106">
            <v>0</v>
          </cell>
          <cell r="F106">
            <v>0</v>
          </cell>
          <cell r="G106">
            <v>0</v>
          </cell>
          <cell r="H106">
            <v>0</v>
          </cell>
          <cell r="I106">
            <v>0</v>
          </cell>
          <cell r="K106" t="str">
            <v>Laurel Networks</v>
          </cell>
          <cell r="L106">
            <v>0</v>
          </cell>
          <cell r="M106">
            <v>0</v>
          </cell>
          <cell r="N106">
            <v>0</v>
          </cell>
          <cell r="O106">
            <v>0</v>
          </cell>
          <cell r="P106">
            <v>0</v>
          </cell>
          <cell r="Q106">
            <v>0</v>
          </cell>
          <cell r="R106">
            <v>0</v>
          </cell>
        </row>
        <row r="107">
          <cell r="B107" t="str">
            <v>Lucent</v>
          </cell>
          <cell r="C107">
            <v>0</v>
          </cell>
          <cell r="D107">
            <v>0</v>
          </cell>
          <cell r="E107">
            <v>0</v>
          </cell>
          <cell r="F107">
            <v>0</v>
          </cell>
          <cell r="G107">
            <v>0</v>
          </cell>
          <cell r="H107">
            <v>0</v>
          </cell>
          <cell r="I107">
            <v>0</v>
          </cell>
          <cell r="K107" t="str">
            <v>Lucent</v>
          </cell>
          <cell r="L107">
            <v>0</v>
          </cell>
          <cell r="M107">
            <v>0</v>
          </cell>
          <cell r="N107">
            <v>0</v>
          </cell>
          <cell r="O107">
            <v>0</v>
          </cell>
          <cell r="P107">
            <v>0</v>
          </cell>
          <cell r="Q107">
            <v>0</v>
          </cell>
          <cell r="R107">
            <v>0</v>
          </cell>
        </row>
        <row r="108">
          <cell r="B108" t="str">
            <v>NEC</v>
          </cell>
          <cell r="C108">
            <v>0</v>
          </cell>
          <cell r="D108">
            <v>0</v>
          </cell>
          <cell r="E108">
            <v>0</v>
          </cell>
          <cell r="F108">
            <v>0</v>
          </cell>
          <cell r="G108">
            <v>0</v>
          </cell>
          <cell r="H108">
            <v>0</v>
          </cell>
          <cell r="I108">
            <v>0</v>
          </cell>
          <cell r="K108" t="str">
            <v>NEC</v>
          </cell>
          <cell r="L108">
            <v>0</v>
          </cell>
          <cell r="M108">
            <v>0</v>
          </cell>
          <cell r="N108">
            <v>0</v>
          </cell>
          <cell r="O108">
            <v>0</v>
          </cell>
          <cell r="P108">
            <v>0</v>
          </cell>
          <cell r="Q108">
            <v>0</v>
          </cell>
          <cell r="R108">
            <v>0</v>
          </cell>
        </row>
        <row r="109">
          <cell r="B109" t="str">
            <v>Nokia Siemens Networks</v>
          </cell>
          <cell r="C109">
            <v>0</v>
          </cell>
          <cell r="D109">
            <v>0</v>
          </cell>
          <cell r="E109">
            <v>0</v>
          </cell>
          <cell r="F109">
            <v>0</v>
          </cell>
          <cell r="G109">
            <v>0</v>
          </cell>
          <cell r="H109">
            <v>0</v>
          </cell>
          <cell r="I109">
            <v>0</v>
          </cell>
          <cell r="K109" t="str">
            <v>Nokia Siemens Networks</v>
          </cell>
          <cell r="L109">
            <v>0</v>
          </cell>
          <cell r="M109">
            <v>0</v>
          </cell>
          <cell r="N109">
            <v>0</v>
          </cell>
          <cell r="O109">
            <v>0</v>
          </cell>
          <cell r="P109">
            <v>0</v>
          </cell>
          <cell r="Q109">
            <v>0</v>
          </cell>
          <cell r="R109">
            <v>0</v>
          </cell>
        </row>
        <row r="110">
          <cell r="B110" t="str">
            <v>Nortel</v>
          </cell>
          <cell r="C110">
            <v>0</v>
          </cell>
          <cell r="D110">
            <v>0</v>
          </cell>
          <cell r="E110">
            <v>14</v>
          </cell>
          <cell r="F110">
            <v>0</v>
          </cell>
          <cell r="G110">
            <v>0</v>
          </cell>
          <cell r="H110">
            <v>76</v>
          </cell>
          <cell r="I110">
            <v>90</v>
          </cell>
          <cell r="K110" t="str">
            <v>Nortel</v>
          </cell>
          <cell r="L110">
            <v>0</v>
          </cell>
          <cell r="M110">
            <v>0</v>
          </cell>
          <cell r="N110">
            <v>68</v>
          </cell>
          <cell r="O110">
            <v>0</v>
          </cell>
          <cell r="P110">
            <v>0</v>
          </cell>
          <cell r="Q110">
            <v>392</v>
          </cell>
          <cell r="R110">
            <v>460</v>
          </cell>
        </row>
        <row r="111">
          <cell r="B111" t="str">
            <v>Procket</v>
          </cell>
          <cell r="C111">
            <v>0</v>
          </cell>
          <cell r="D111">
            <v>0</v>
          </cell>
          <cell r="E111">
            <v>0</v>
          </cell>
          <cell r="F111">
            <v>0</v>
          </cell>
          <cell r="G111">
            <v>0</v>
          </cell>
          <cell r="H111">
            <v>0</v>
          </cell>
          <cell r="I111">
            <v>0</v>
          </cell>
          <cell r="K111" t="str">
            <v>Procket</v>
          </cell>
          <cell r="L111">
            <v>0</v>
          </cell>
          <cell r="M111">
            <v>0</v>
          </cell>
          <cell r="N111">
            <v>0</v>
          </cell>
          <cell r="O111">
            <v>0</v>
          </cell>
          <cell r="P111">
            <v>0</v>
          </cell>
          <cell r="Q111">
            <v>0</v>
          </cell>
          <cell r="R111">
            <v>0</v>
          </cell>
        </row>
        <row r="112">
          <cell r="B112" t="str">
            <v>Quarry</v>
          </cell>
          <cell r="C112">
            <v>0</v>
          </cell>
          <cell r="D112">
            <v>0</v>
          </cell>
          <cell r="E112">
            <v>0</v>
          </cell>
          <cell r="F112">
            <v>0</v>
          </cell>
          <cell r="G112">
            <v>0</v>
          </cell>
          <cell r="H112">
            <v>0</v>
          </cell>
          <cell r="I112">
            <v>0</v>
          </cell>
          <cell r="K112" t="str">
            <v>Quarry</v>
          </cell>
          <cell r="L112">
            <v>0</v>
          </cell>
          <cell r="M112">
            <v>0</v>
          </cell>
          <cell r="N112">
            <v>0</v>
          </cell>
          <cell r="O112">
            <v>0</v>
          </cell>
          <cell r="P112">
            <v>0</v>
          </cell>
          <cell r="Q112">
            <v>0</v>
          </cell>
          <cell r="R112">
            <v>0</v>
          </cell>
        </row>
        <row r="113">
          <cell r="B113" t="str">
            <v>Redback</v>
          </cell>
          <cell r="C113">
            <v>0</v>
          </cell>
          <cell r="D113">
            <v>0</v>
          </cell>
          <cell r="E113">
            <v>0</v>
          </cell>
          <cell r="F113">
            <v>0</v>
          </cell>
          <cell r="G113">
            <v>0</v>
          </cell>
          <cell r="H113">
            <v>0</v>
          </cell>
          <cell r="I113">
            <v>0</v>
          </cell>
          <cell r="K113" t="str">
            <v>Redback</v>
          </cell>
          <cell r="L113">
            <v>0</v>
          </cell>
          <cell r="M113">
            <v>0</v>
          </cell>
          <cell r="N113">
            <v>0</v>
          </cell>
          <cell r="O113">
            <v>0</v>
          </cell>
          <cell r="P113">
            <v>0</v>
          </cell>
          <cell r="Q113">
            <v>0</v>
          </cell>
          <cell r="R113">
            <v>0</v>
          </cell>
        </row>
        <row r="114">
          <cell r="B114" t="str">
            <v>Riverstone</v>
          </cell>
          <cell r="C114">
            <v>0</v>
          </cell>
          <cell r="D114">
            <v>0</v>
          </cell>
          <cell r="E114">
            <v>0</v>
          </cell>
          <cell r="F114">
            <v>0</v>
          </cell>
          <cell r="G114">
            <v>0</v>
          </cell>
          <cell r="H114">
            <v>0</v>
          </cell>
          <cell r="I114">
            <v>0</v>
          </cell>
          <cell r="K114" t="str">
            <v>Riverstone</v>
          </cell>
          <cell r="L114">
            <v>0</v>
          </cell>
          <cell r="M114">
            <v>0</v>
          </cell>
          <cell r="N114">
            <v>0</v>
          </cell>
          <cell r="O114">
            <v>0</v>
          </cell>
          <cell r="P114">
            <v>0</v>
          </cell>
          <cell r="Q114">
            <v>0</v>
          </cell>
          <cell r="R114">
            <v>0</v>
          </cell>
        </row>
        <row r="115">
          <cell r="B115" t="str">
            <v>Tellabs</v>
          </cell>
          <cell r="C115">
            <v>0</v>
          </cell>
          <cell r="D115">
            <v>0</v>
          </cell>
          <cell r="E115">
            <v>0</v>
          </cell>
          <cell r="F115">
            <v>0</v>
          </cell>
          <cell r="G115">
            <v>0</v>
          </cell>
          <cell r="H115">
            <v>0</v>
          </cell>
          <cell r="I115">
            <v>0</v>
          </cell>
          <cell r="K115" t="str">
            <v>Tellabs</v>
          </cell>
          <cell r="L115">
            <v>0</v>
          </cell>
          <cell r="M115">
            <v>0</v>
          </cell>
          <cell r="N115">
            <v>0</v>
          </cell>
          <cell r="O115">
            <v>0</v>
          </cell>
          <cell r="P115">
            <v>0</v>
          </cell>
          <cell r="Q115">
            <v>0</v>
          </cell>
          <cell r="R115">
            <v>0</v>
          </cell>
        </row>
        <row r="116">
          <cell r="B116" t="str">
            <v>ZTE</v>
          </cell>
          <cell r="C116">
            <v>0</v>
          </cell>
          <cell r="D116">
            <v>0</v>
          </cell>
          <cell r="E116">
            <v>0</v>
          </cell>
          <cell r="F116">
            <v>0</v>
          </cell>
          <cell r="G116">
            <v>0</v>
          </cell>
          <cell r="H116">
            <v>0</v>
          </cell>
          <cell r="I116">
            <v>0</v>
          </cell>
          <cell r="K116" t="str">
            <v>ZTE</v>
          </cell>
          <cell r="L116">
            <v>0</v>
          </cell>
          <cell r="M116">
            <v>0</v>
          </cell>
          <cell r="N116">
            <v>0</v>
          </cell>
          <cell r="O116">
            <v>0</v>
          </cell>
          <cell r="P116">
            <v>0</v>
          </cell>
          <cell r="Q116">
            <v>0</v>
          </cell>
          <cell r="R116">
            <v>0</v>
          </cell>
        </row>
        <row r="117">
          <cell r="B117" t="str">
            <v>Other</v>
          </cell>
          <cell r="C117">
            <v>0</v>
          </cell>
          <cell r="D117">
            <v>0</v>
          </cell>
          <cell r="E117">
            <v>0</v>
          </cell>
          <cell r="F117">
            <v>0</v>
          </cell>
          <cell r="G117">
            <v>0</v>
          </cell>
          <cell r="H117">
            <v>0</v>
          </cell>
          <cell r="I117">
            <v>0</v>
          </cell>
          <cell r="K117" t="str">
            <v>Other</v>
          </cell>
          <cell r="L117">
            <v>0</v>
          </cell>
          <cell r="M117">
            <v>0</v>
          </cell>
          <cell r="N117">
            <v>0</v>
          </cell>
          <cell r="O117">
            <v>0</v>
          </cell>
          <cell r="P117">
            <v>0</v>
          </cell>
          <cell r="Q117">
            <v>0</v>
          </cell>
          <cell r="R117">
            <v>0</v>
          </cell>
        </row>
        <row r="118">
          <cell r="B118" t="str">
            <v>Total</v>
          </cell>
          <cell r="C118">
            <v>54.1</v>
          </cell>
          <cell r="D118">
            <v>75.099999999999994</v>
          </cell>
          <cell r="E118">
            <v>45</v>
          </cell>
          <cell r="F118">
            <v>0</v>
          </cell>
          <cell r="G118">
            <v>0</v>
          </cell>
          <cell r="H118">
            <v>181</v>
          </cell>
          <cell r="I118">
            <v>355.2</v>
          </cell>
          <cell r="K118" t="str">
            <v>Total</v>
          </cell>
          <cell r="L118">
            <v>145</v>
          </cell>
          <cell r="M118">
            <v>1553</v>
          </cell>
          <cell r="N118">
            <v>386</v>
          </cell>
          <cell r="O118">
            <v>0</v>
          </cell>
          <cell r="P118">
            <v>0</v>
          </cell>
          <cell r="Q118">
            <v>1197</v>
          </cell>
          <cell r="R118">
            <v>3281</v>
          </cell>
        </row>
        <row r="121">
          <cell r="B121" t="str">
            <v>Vendor</v>
          </cell>
          <cell r="C121" t="str">
            <v>Core IP/MPLS</v>
          </cell>
          <cell r="D121" t="str">
            <v xml:space="preserve">Edge IP/MPLS </v>
          </cell>
          <cell r="E121" t="str">
            <v>Subscriber Service Router</v>
          </cell>
          <cell r="F121" t="str">
            <v>BRAS</v>
          </cell>
          <cell r="G121" t="str">
            <v>IP/Ethernet</v>
          </cell>
          <cell r="H121" t="str">
            <v>ATM/MPLS</v>
          </cell>
          <cell r="I121" t="str">
            <v>Total IPS</v>
          </cell>
          <cell r="K121" t="str">
            <v>Vendor</v>
          </cell>
          <cell r="L121" t="str">
            <v>Core IP/MPLS</v>
          </cell>
          <cell r="M121" t="str">
            <v>Edge IP/MPLS</v>
          </cell>
          <cell r="N121" t="str">
            <v>Subscriber Service Router</v>
          </cell>
          <cell r="O121" t="str">
            <v>BRAS</v>
          </cell>
          <cell r="P121" t="str">
            <v>IP/Ethernet</v>
          </cell>
          <cell r="Q121" t="str">
            <v>ATM/MPLS</v>
          </cell>
          <cell r="R121" t="str">
            <v>Total IPS</v>
          </cell>
        </row>
        <row r="122">
          <cell r="B122" t="str">
            <v>Alaxala Networks</v>
          </cell>
          <cell r="I122">
            <v>0</v>
          </cell>
          <cell r="K122" t="str">
            <v>Alaxala Networks</v>
          </cell>
          <cell r="R122">
            <v>0</v>
          </cell>
        </row>
        <row r="123">
          <cell r="B123" t="str">
            <v>Alcatel-Lucent</v>
          </cell>
          <cell r="C123">
            <v>0</v>
          </cell>
          <cell r="D123">
            <v>0</v>
          </cell>
          <cell r="E123">
            <v>3</v>
          </cell>
          <cell r="F123">
            <v>0</v>
          </cell>
          <cell r="G123">
            <v>0</v>
          </cell>
          <cell r="H123">
            <v>25</v>
          </cell>
          <cell r="I123">
            <v>28</v>
          </cell>
          <cell r="K123" t="str">
            <v>Alcatel-Lucent</v>
          </cell>
          <cell r="L123">
            <v>0</v>
          </cell>
          <cell r="M123">
            <v>0</v>
          </cell>
          <cell r="N123">
            <v>17</v>
          </cell>
          <cell r="O123">
            <v>0</v>
          </cell>
          <cell r="P123">
            <v>0</v>
          </cell>
          <cell r="Q123">
            <v>202</v>
          </cell>
          <cell r="R123">
            <v>219</v>
          </cell>
        </row>
        <row r="124">
          <cell r="B124" t="str">
            <v>Atrica</v>
          </cell>
          <cell r="I124">
            <v>0</v>
          </cell>
          <cell r="K124" t="str">
            <v>Atrica</v>
          </cell>
          <cell r="R124">
            <v>0</v>
          </cell>
        </row>
        <row r="125">
          <cell r="B125" t="str">
            <v>Avici</v>
          </cell>
          <cell r="C125">
            <v>0.4</v>
          </cell>
          <cell r="D125">
            <v>0</v>
          </cell>
          <cell r="E125">
            <v>0</v>
          </cell>
          <cell r="F125">
            <v>0</v>
          </cell>
          <cell r="G125">
            <v>0</v>
          </cell>
          <cell r="H125">
            <v>0</v>
          </cell>
          <cell r="I125">
            <v>0.4</v>
          </cell>
          <cell r="K125" t="str">
            <v>Avici</v>
          </cell>
          <cell r="L125">
            <v>1</v>
          </cell>
          <cell r="M125">
            <v>0</v>
          </cell>
          <cell r="N125">
            <v>0</v>
          </cell>
          <cell r="O125">
            <v>0</v>
          </cell>
          <cell r="P125">
            <v>0</v>
          </cell>
          <cell r="Q125">
            <v>0</v>
          </cell>
          <cell r="R125">
            <v>1</v>
          </cell>
        </row>
        <row r="126">
          <cell r="B126" t="str">
            <v>Brocade</v>
          </cell>
          <cell r="C126">
            <v>0</v>
          </cell>
          <cell r="D126">
            <v>0</v>
          </cell>
          <cell r="E126">
            <v>0</v>
          </cell>
          <cell r="F126">
            <v>0</v>
          </cell>
          <cell r="G126">
            <v>0</v>
          </cell>
          <cell r="H126">
            <v>0</v>
          </cell>
          <cell r="I126">
            <v>0</v>
          </cell>
          <cell r="K126" t="str">
            <v>Brocade</v>
          </cell>
          <cell r="L126">
            <v>0</v>
          </cell>
          <cell r="M126">
            <v>0</v>
          </cell>
          <cell r="N126">
            <v>0</v>
          </cell>
          <cell r="O126">
            <v>0</v>
          </cell>
          <cell r="P126">
            <v>0</v>
          </cell>
          <cell r="Q126">
            <v>0</v>
          </cell>
          <cell r="R126">
            <v>0</v>
          </cell>
        </row>
        <row r="127">
          <cell r="B127" t="str">
            <v>Caspian</v>
          </cell>
          <cell r="C127">
            <v>0</v>
          </cell>
          <cell r="D127">
            <v>0</v>
          </cell>
          <cell r="E127">
            <v>0</v>
          </cell>
          <cell r="F127">
            <v>0</v>
          </cell>
          <cell r="G127">
            <v>0</v>
          </cell>
          <cell r="H127">
            <v>0</v>
          </cell>
          <cell r="I127">
            <v>0</v>
          </cell>
          <cell r="K127" t="str">
            <v>Caspian</v>
          </cell>
          <cell r="L127">
            <v>0</v>
          </cell>
          <cell r="M127">
            <v>0</v>
          </cell>
          <cell r="N127">
            <v>0</v>
          </cell>
          <cell r="O127">
            <v>0</v>
          </cell>
          <cell r="P127">
            <v>0</v>
          </cell>
          <cell r="Q127">
            <v>0</v>
          </cell>
          <cell r="R127">
            <v>0</v>
          </cell>
        </row>
        <row r="128">
          <cell r="B128" t="str">
            <v>Chiaro</v>
          </cell>
          <cell r="C128">
            <v>0</v>
          </cell>
          <cell r="D128">
            <v>0</v>
          </cell>
          <cell r="E128">
            <v>0</v>
          </cell>
          <cell r="F128">
            <v>0</v>
          </cell>
          <cell r="G128">
            <v>0</v>
          </cell>
          <cell r="H128">
            <v>0</v>
          </cell>
          <cell r="I128">
            <v>0</v>
          </cell>
          <cell r="K128" t="str">
            <v>Chiaro</v>
          </cell>
          <cell r="L128">
            <v>0</v>
          </cell>
          <cell r="M128">
            <v>0</v>
          </cell>
          <cell r="N128">
            <v>0</v>
          </cell>
          <cell r="O128">
            <v>0</v>
          </cell>
          <cell r="P128">
            <v>0</v>
          </cell>
          <cell r="Q128">
            <v>0</v>
          </cell>
          <cell r="R128">
            <v>0</v>
          </cell>
        </row>
        <row r="129">
          <cell r="B129" t="str">
            <v>Ciena</v>
          </cell>
          <cell r="C129">
            <v>0</v>
          </cell>
          <cell r="D129">
            <v>0</v>
          </cell>
          <cell r="E129">
            <v>0</v>
          </cell>
          <cell r="F129">
            <v>0</v>
          </cell>
          <cell r="G129">
            <v>0</v>
          </cell>
          <cell r="H129">
            <v>0</v>
          </cell>
          <cell r="I129">
            <v>0</v>
          </cell>
          <cell r="K129" t="str">
            <v>Ciena</v>
          </cell>
          <cell r="L129">
            <v>0</v>
          </cell>
          <cell r="M129">
            <v>0</v>
          </cell>
          <cell r="N129">
            <v>0</v>
          </cell>
          <cell r="O129">
            <v>0</v>
          </cell>
          <cell r="P129">
            <v>0</v>
          </cell>
          <cell r="Q129">
            <v>0</v>
          </cell>
          <cell r="R129">
            <v>0</v>
          </cell>
        </row>
        <row r="130">
          <cell r="B130" t="str">
            <v>Cisco</v>
          </cell>
          <cell r="C130">
            <v>45.9</v>
          </cell>
          <cell r="D130">
            <v>72.5</v>
          </cell>
          <cell r="E130">
            <v>2.4</v>
          </cell>
          <cell r="F130">
            <v>0</v>
          </cell>
          <cell r="G130">
            <v>0</v>
          </cell>
          <cell r="H130">
            <v>22</v>
          </cell>
          <cell r="I130">
            <v>142.80000000000001</v>
          </cell>
          <cell r="K130" t="str">
            <v>Cisco</v>
          </cell>
          <cell r="L130">
            <v>103</v>
          </cell>
          <cell r="M130">
            <v>1607</v>
          </cell>
          <cell r="N130">
            <v>82</v>
          </cell>
          <cell r="O130">
            <v>0</v>
          </cell>
          <cell r="P130">
            <v>0</v>
          </cell>
          <cell r="Q130">
            <v>185</v>
          </cell>
          <cell r="R130">
            <v>1977</v>
          </cell>
        </row>
        <row r="131">
          <cell r="B131" t="str">
            <v>Cosine</v>
          </cell>
          <cell r="C131">
            <v>0</v>
          </cell>
          <cell r="D131">
            <v>0</v>
          </cell>
          <cell r="E131">
            <v>1.9</v>
          </cell>
          <cell r="F131">
            <v>0</v>
          </cell>
          <cell r="G131">
            <v>0</v>
          </cell>
          <cell r="H131">
            <v>0</v>
          </cell>
          <cell r="I131">
            <v>1.9</v>
          </cell>
          <cell r="K131" t="str">
            <v>Cosine</v>
          </cell>
          <cell r="L131">
            <v>0</v>
          </cell>
          <cell r="M131">
            <v>0</v>
          </cell>
          <cell r="N131">
            <v>10</v>
          </cell>
          <cell r="O131">
            <v>0</v>
          </cell>
          <cell r="P131">
            <v>0</v>
          </cell>
          <cell r="Q131">
            <v>0</v>
          </cell>
          <cell r="R131">
            <v>10</v>
          </cell>
        </row>
        <row r="132">
          <cell r="B132" t="str">
            <v>ECI Telecom</v>
          </cell>
          <cell r="C132">
            <v>0</v>
          </cell>
          <cell r="D132">
            <v>0</v>
          </cell>
          <cell r="E132">
            <v>0</v>
          </cell>
          <cell r="F132">
            <v>0</v>
          </cell>
          <cell r="G132">
            <v>0</v>
          </cell>
          <cell r="H132">
            <v>0</v>
          </cell>
          <cell r="I132">
            <v>0</v>
          </cell>
          <cell r="K132" t="str">
            <v>ECI Telecom</v>
          </cell>
          <cell r="L132">
            <v>0</v>
          </cell>
          <cell r="M132">
            <v>0</v>
          </cell>
          <cell r="N132">
            <v>0</v>
          </cell>
          <cell r="O132">
            <v>0</v>
          </cell>
          <cell r="P132">
            <v>0</v>
          </cell>
          <cell r="Q132">
            <v>0</v>
          </cell>
          <cell r="R132">
            <v>0</v>
          </cell>
        </row>
        <row r="133">
          <cell r="B133" t="str">
            <v>Equipe</v>
          </cell>
          <cell r="C133">
            <v>0</v>
          </cell>
          <cell r="D133">
            <v>0</v>
          </cell>
          <cell r="E133">
            <v>0</v>
          </cell>
          <cell r="F133">
            <v>0</v>
          </cell>
          <cell r="G133">
            <v>0</v>
          </cell>
          <cell r="H133">
            <v>0</v>
          </cell>
          <cell r="I133">
            <v>0</v>
          </cell>
          <cell r="K133" t="str">
            <v>Equipe</v>
          </cell>
          <cell r="L133">
            <v>0</v>
          </cell>
          <cell r="M133">
            <v>0</v>
          </cell>
          <cell r="N133">
            <v>0</v>
          </cell>
          <cell r="O133">
            <v>0</v>
          </cell>
          <cell r="P133">
            <v>0</v>
          </cell>
          <cell r="Q133">
            <v>0</v>
          </cell>
          <cell r="R133">
            <v>0</v>
          </cell>
        </row>
        <row r="134">
          <cell r="B134" t="str">
            <v>Ericsson</v>
          </cell>
          <cell r="C134">
            <v>0</v>
          </cell>
          <cell r="D134">
            <v>0.1</v>
          </cell>
          <cell r="E134">
            <v>8</v>
          </cell>
          <cell r="F134">
            <v>0</v>
          </cell>
          <cell r="G134">
            <v>0</v>
          </cell>
          <cell r="H134">
            <v>30</v>
          </cell>
          <cell r="I134">
            <v>38.1</v>
          </cell>
          <cell r="K134" t="str">
            <v>Ericsson</v>
          </cell>
          <cell r="L134">
            <v>0</v>
          </cell>
          <cell r="M134">
            <v>1</v>
          </cell>
          <cell r="N134">
            <v>59</v>
          </cell>
          <cell r="O134">
            <v>0</v>
          </cell>
          <cell r="P134">
            <v>0</v>
          </cell>
          <cell r="Q134">
            <v>83</v>
          </cell>
          <cell r="R134">
            <v>143</v>
          </cell>
        </row>
        <row r="135">
          <cell r="B135" t="str">
            <v>Extreme</v>
          </cell>
          <cell r="C135">
            <v>0</v>
          </cell>
          <cell r="D135">
            <v>0</v>
          </cell>
          <cell r="E135">
            <v>0</v>
          </cell>
          <cell r="F135">
            <v>0</v>
          </cell>
          <cell r="G135">
            <v>0</v>
          </cell>
          <cell r="H135">
            <v>0</v>
          </cell>
          <cell r="I135">
            <v>0</v>
          </cell>
          <cell r="K135" t="str">
            <v>Extreme</v>
          </cell>
          <cell r="L135">
            <v>0</v>
          </cell>
          <cell r="M135">
            <v>0</v>
          </cell>
          <cell r="N135">
            <v>0</v>
          </cell>
          <cell r="O135">
            <v>0</v>
          </cell>
          <cell r="P135">
            <v>0</v>
          </cell>
          <cell r="Q135">
            <v>0</v>
          </cell>
          <cell r="R135">
            <v>0</v>
          </cell>
        </row>
        <row r="136">
          <cell r="B136" t="str">
            <v>Force10</v>
          </cell>
          <cell r="C136">
            <v>0</v>
          </cell>
          <cell r="D136">
            <v>0</v>
          </cell>
          <cell r="E136">
            <v>0</v>
          </cell>
          <cell r="F136">
            <v>0</v>
          </cell>
          <cell r="G136">
            <v>0</v>
          </cell>
          <cell r="H136">
            <v>0</v>
          </cell>
          <cell r="I136">
            <v>0</v>
          </cell>
          <cell r="K136" t="str">
            <v>Force10</v>
          </cell>
          <cell r="L136">
            <v>0</v>
          </cell>
          <cell r="M136">
            <v>0</v>
          </cell>
          <cell r="N136">
            <v>0</v>
          </cell>
          <cell r="O136">
            <v>0</v>
          </cell>
          <cell r="P136">
            <v>0</v>
          </cell>
          <cell r="Q136">
            <v>0</v>
          </cell>
          <cell r="R136">
            <v>0</v>
          </cell>
        </row>
        <row r="137">
          <cell r="B137" t="str">
            <v>Fujitsu</v>
          </cell>
          <cell r="C137">
            <v>0</v>
          </cell>
          <cell r="D137">
            <v>0</v>
          </cell>
          <cell r="E137">
            <v>0</v>
          </cell>
          <cell r="F137">
            <v>0</v>
          </cell>
          <cell r="G137">
            <v>0</v>
          </cell>
          <cell r="H137">
            <v>0</v>
          </cell>
          <cell r="I137">
            <v>0</v>
          </cell>
          <cell r="K137" t="str">
            <v>Fujitsu</v>
          </cell>
          <cell r="L137">
            <v>0</v>
          </cell>
          <cell r="M137">
            <v>0</v>
          </cell>
          <cell r="N137">
            <v>0</v>
          </cell>
          <cell r="O137">
            <v>0</v>
          </cell>
          <cell r="P137">
            <v>0</v>
          </cell>
          <cell r="Q137">
            <v>0</v>
          </cell>
          <cell r="R137">
            <v>0</v>
          </cell>
        </row>
        <row r="138">
          <cell r="B138" t="str">
            <v>Hammerhead Systems</v>
          </cell>
          <cell r="C138">
            <v>0</v>
          </cell>
          <cell r="D138">
            <v>0</v>
          </cell>
          <cell r="E138">
            <v>0</v>
          </cell>
          <cell r="F138">
            <v>0</v>
          </cell>
          <cell r="G138">
            <v>0</v>
          </cell>
          <cell r="H138">
            <v>0</v>
          </cell>
          <cell r="I138">
            <v>0</v>
          </cell>
          <cell r="K138" t="str">
            <v>Hammerhead Systems</v>
          </cell>
          <cell r="L138">
            <v>0</v>
          </cell>
          <cell r="M138">
            <v>0</v>
          </cell>
          <cell r="N138">
            <v>0</v>
          </cell>
          <cell r="O138">
            <v>0</v>
          </cell>
          <cell r="P138">
            <v>0</v>
          </cell>
          <cell r="Q138">
            <v>0</v>
          </cell>
          <cell r="R138">
            <v>0</v>
          </cell>
        </row>
        <row r="139">
          <cell r="B139" t="str">
            <v>Hitachi</v>
          </cell>
          <cell r="C139">
            <v>0</v>
          </cell>
          <cell r="D139">
            <v>0</v>
          </cell>
          <cell r="E139">
            <v>0</v>
          </cell>
          <cell r="F139">
            <v>0</v>
          </cell>
          <cell r="G139">
            <v>0</v>
          </cell>
          <cell r="H139">
            <v>0</v>
          </cell>
          <cell r="I139">
            <v>0</v>
          </cell>
          <cell r="K139" t="str">
            <v>Hitachi</v>
          </cell>
          <cell r="L139">
            <v>0</v>
          </cell>
          <cell r="M139">
            <v>0</v>
          </cell>
          <cell r="N139">
            <v>0</v>
          </cell>
          <cell r="O139">
            <v>0</v>
          </cell>
          <cell r="P139">
            <v>0</v>
          </cell>
          <cell r="Q139">
            <v>0</v>
          </cell>
          <cell r="R139">
            <v>0</v>
          </cell>
        </row>
        <row r="140">
          <cell r="B140" t="str">
            <v>Hitachi Cable</v>
          </cell>
          <cell r="C140">
            <v>0</v>
          </cell>
          <cell r="D140">
            <v>0</v>
          </cell>
          <cell r="E140">
            <v>0</v>
          </cell>
          <cell r="F140">
            <v>0</v>
          </cell>
          <cell r="G140">
            <v>0</v>
          </cell>
          <cell r="H140">
            <v>0</v>
          </cell>
          <cell r="I140">
            <v>0</v>
          </cell>
          <cell r="K140" t="str">
            <v>Hitachi Cable</v>
          </cell>
          <cell r="L140">
            <v>0</v>
          </cell>
          <cell r="M140">
            <v>0</v>
          </cell>
          <cell r="N140">
            <v>0</v>
          </cell>
          <cell r="O140">
            <v>0</v>
          </cell>
          <cell r="P140">
            <v>0</v>
          </cell>
          <cell r="Q140">
            <v>0</v>
          </cell>
          <cell r="R140">
            <v>0</v>
          </cell>
        </row>
        <row r="141">
          <cell r="B141" t="str">
            <v>Huawei</v>
          </cell>
          <cell r="C141">
            <v>0</v>
          </cell>
          <cell r="D141">
            <v>0</v>
          </cell>
          <cell r="E141">
            <v>0</v>
          </cell>
          <cell r="F141">
            <v>0</v>
          </cell>
          <cell r="G141">
            <v>0</v>
          </cell>
          <cell r="H141">
            <v>0</v>
          </cell>
          <cell r="I141">
            <v>0</v>
          </cell>
          <cell r="K141" t="str">
            <v>Huawei</v>
          </cell>
          <cell r="L141">
            <v>0</v>
          </cell>
          <cell r="M141">
            <v>0</v>
          </cell>
          <cell r="N141">
            <v>0</v>
          </cell>
          <cell r="O141">
            <v>0</v>
          </cell>
          <cell r="P141">
            <v>0</v>
          </cell>
          <cell r="Q141">
            <v>0</v>
          </cell>
          <cell r="R141">
            <v>0</v>
          </cell>
        </row>
        <row r="142">
          <cell r="B142" t="str">
            <v>Hyperchip</v>
          </cell>
          <cell r="C142">
            <v>0</v>
          </cell>
          <cell r="D142">
            <v>0</v>
          </cell>
          <cell r="E142">
            <v>0</v>
          </cell>
          <cell r="F142">
            <v>0</v>
          </cell>
          <cell r="G142">
            <v>0</v>
          </cell>
          <cell r="H142">
            <v>0</v>
          </cell>
          <cell r="I142">
            <v>0</v>
          </cell>
          <cell r="K142" t="str">
            <v>Hyperchip</v>
          </cell>
          <cell r="L142">
            <v>0</v>
          </cell>
          <cell r="M142">
            <v>0</v>
          </cell>
          <cell r="N142">
            <v>0</v>
          </cell>
          <cell r="O142">
            <v>0</v>
          </cell>
          <cell r="P142">
            <v>0</v>
          </cell>
          <cell r="Q142">
            <v>0</v>
          </cell>
          <cell r="R142">
            <v>0</v>
          </cell>
        </row>
        <row r="143">
          <cell r="B143" t="str">
            <v>Juniper</v>
          </cell>
          <cell r="C143">
            <v>6</v>
          </cell>
          <cell r="D143">
            <v>3.7</v>
          </cell>
          <cell r="E143">
            <v>18.399999999999999</v>
          </cell>
          <cell r="F143">
            <v>0</v>
          </cell>
          <cell r="G143">
            <v>0</v>
          </cell>
          <cell r="H143">
            <v>0</v>
          </cell>
          <cell r="I143">
            <v>28.099999999999998</v>
          </cell>
          <cell r="K143" t="str">
            <v>Juniper</v>
          </cell>
          <cell r="L143">
            <v>25</v>
          </cell>
          <cell r="M143">
            <v>47</v>
          </cell>
          <cell r="N143">
            <v>155</v>
          </cell>
          <cell r="O143">
            <v>0</v>
          </cell>
          <cell r="P143">
            <v>0</v>
          </cell>
          <cell r="Q143">
            <v>0</v>
          </cell>
          <cell r="R143">
            <v>227</v>
          </cell>
        </row>
        <row r="144">
          <cell r="B144" t="str">
            <v>Laurel Networks</v>
          </cell>
          <cell r="C144">
            <v>0</v>
          </cell>
          <cell r="D144">
            <v>0</v>
          </cell>
          <cell r="E144">
            <v>0</v>
          </cell>
          <cell r="F144">
            <v>0</v>
          </cell>
          <cell r="G144">
            <v>0</v>
          </cell>
          <cell r="H144">
            <v>0</v>
          </cell>
          <cell r="I144">
            <v>0</v>
          </cell>
          <cell r="K144" t="str">
            <v>Laurel Networks</v>
          </cell>
          <cell r="L144">
            <v>0</v>
          </cell>
          <cell r="M144">
            <v>0</v>
          </cell>
          <cell r="N144">
            <v>0</v>
          </cell>
          <cell r="O144">
            <v>0</v>
          </cell>
          <cell r="P144">
            <v>0</v>
          </cell>
          <cell r="Q144">
            <v>0</v>
          </cell>
          <cell r="R144">
            <v>0</v>
          </cell>
        </row>
        <row r="145">
          <cell r="B145" t="str">
            <v>Lucent</v>
          </cell>
          <cell r="C145">
            <v>0</v>
          </cell>
          <cell r="D145">
            <v>0</v>
          </cell>
          <cell r="E145">
            <v>0</v>
          </cell>
          <cell r="F145">
            <v>0</v>
          </cell>
          <cell r="G145">
            <v>0</v>
          </cell>
          <cell r="H145">
            <v>0</v>
          </cell>
          <cell r="I145">
            <v>0</v>
          </cell>
          <cell r="K145" t="str">
            <v>Lucent</v>
          </cell>
          <cell r="L145">
            <v>0</v>
          </cell>
          <cell r="M145">
            <v>0</v>
          </cell>
          <cell r="N145">
            <v>0</v>
          </cell>
          <cell r="O145">
            <v>0</v>
          </cell>
          <cell r="P145">
            <v>0</v>
          </cell>
          <cell r="Q145">
            <v>0</v>
          </cell>
          <cell r="R145">
            <v>0</v>
          </cell>
        </row>
        <row r="146">
          <cell r="B146" t="str">
            <v>NEC</v>
          </cell>
          <cell r="C146">
            <v>0</v>
          </cell>
          <cell r="D146">
            <v>0</v>
          </cell>
          <cell r="E146">
            <v>0</v>
          </cell>
          <cell r="F146">
            <v>0</v>
          </cell>
          <cell r="G146">
            <v>0</v>
          </cell>
          <cell r="H146">
            <v>0</v>
          </cell>
          <cell r="I146">
            <v>0</v>
          </cell>
          <cell r="K146" t="str">
            <v>NEC</v>
          </cell>
          <cell r="L146">
            <v>0</v>
          </cell>
          <cell r="M146">
            <v>0</v>
          </cell>
          <cell r="N146">
            <v>0</v>
          </cell>
          <cell r="O146">
            <v>0</v>
          </cell>
          <cell r="P146">
            <v>0</v>
          </cell>
          <cell r="Q146">
            <v>0</v>
          </cell>
          <cell r="R146">
            <v>0</v>
          </cell>
        </row>
        <row r="147">
          <cell r="B147" t="str">
            <v>Nokia Siemens Networks</v>
          </cell>
          <cell r="C147">
            <v>0</v>
          </cell>
          <cell r="D147">
            <v>0</v>
          </cell>
          <cell r="E147">
            <v>0</v>
          </cell>
          <cell r="F147">
            <v>0</v>
          </cell>
          <cell r="G147">
            <v>0</v>
          </cell>
          <cell r="H147">
            <v>0</v>
          </cell>
          <cell r="I147">
            <v>0</v>
          </cell>
          <cell r="K147" t="str">
            <v>Nokia Siemens Networks</v>
          </cell>
          <cell r="L147">
            <v>0</v>
          </cell>
          <cell r="M147">
            <v>0</v>
          </cell>
          <cell r="N147">
            <v>0</v>
          </cell>
          <cell r="O147">
            <v>0</v>
          </cell>
          <cell r="P147">
            <v>0</v>
          </cell>
          <cell r="Q147">
            <v>0</v>
          </cell>
          <cell r="R147">
            <v>0</v>
          </cell>
        </row>
        <row r="148">
          <cell r="B148" t="str">
            <v>Nortel</v>
          </cell>
          <cell r="C148">
            <v>0</v>
          </cell>
          <cell r="D148">
            <v>0</v>
          </cell>
          <cell r="E148">
            <v>5</v>
          </cell>
          <cell r="F148">
            <v>0</v>
          </cell>
          <cell r="G148">
            <v>0</v>
          </cell>
          <cell r="H148">
            <v>71.400000000000006</v>
          </cell>
          <cell r="I148">
            <v>76.400000000000006</v>
          </cell>
          <cell r="K148" t="str">
            <v>Nortel</v>
          </cell>
          <cell r="L148">
            <v>0</v>
          </cell>
          <cell r="M148">
            <v>0</v>
          </cell>
          <cell r="N148">
            <v>26</v>
          </cell>
          <cell r="O148">
            <v>0</v>
          </cell>
          <cell r="P148">
            <v>0</v>
          </cell>
          <cell r="Q148">
            <v>314</v>
          </cell>
          <cell r="R148">
            <v>340</v>
          </cell>
        </row>
        <row r="149">
          <cell r="B149" t="str">
            <v>Procket</v>
          </cell>
          <cell r="C149">
            <v>0</v>
          </cell>
          <cell r="D149">
            <v>0</v>
          </cell>
          <cell r="E149">
            <v>0</v>
          </cell>
          <cell r="F149">
            <v>0</v>
          </cell>
          <cell r="G149">
            <v>0</v>
          </cell>
          <cell r="H149">
            <v>0</v>
          </cell>
          <cell r="I149">
            <v>0</v>
          </cell>
          <cell r="K149" t="str">
            <v>Procket</v>
          </cell>
          <cell r="L149">
            <v>0</v>
          </cell>
          <cell r="M149">
            <v>0</v>
          </cell>
          <cell r="N149">
            <v>0</v>
          </cell>
          <cell r="O149">
            <v>0</v>
          </cell>
          <cell r="P149">
            <v>0</v>
          </cell>
          <cell r="Q149">
            <v>0</v>
          </cell>
          <cell r="R149">
            <v>0</v>
          </cell>
        </row>
        <row r="150">
          <cell r="B150" t="str">
            <v>Quarry</v>
          </cell>
          <cell r="C150">
            <v>0</v>
          </cell>
          <cell r="D150">
            <v>0</v>
          </cell>
          <cell r="E150">
            <v>0</v>
          </cell>
          <cell r="F150">
            <v>0</v>
          </cell>
          <cell r="G150">
            <v>0</v>
          </cell>
          <cell r="H150">
            <v>0</v>
          </cell>
          <cell r="I150">
            <v>0</v>
          </cell>
          <cell r="K150" t="str">
            <v>Quarry</v>
          </cell>
          <cell r="L150">
            <v>0</v>
          </cell>
          <cell r="M150">
            <v>0</v>
          </cell>
          <cell r="N150">
            <v>0</v>
          </cell>
          <cell r="O150">
            <v>0</v>
          </cell>
          <cell r="P150">
            <v>0</v>
          </cell>
          <cell r="Q150">
            <v>0</v>
          </cell>
          <cell r="R150">
            <v>0</v>
          </cell>
        </row>
        <row r="151">
          <cell r="B151" t="str">
            <v>Redback</v>
          </cell>
          <cell r="C151">
            <v>0</v>
          </cell>
          <cell r="D151">
            <v>0</v>
          </cell>
          <cell r="E151">
            <v>0</v>
          </cell>
          <cell r="F151">
            <v>0</v>
          </cell>
          <cell r="G151">
            <v>0</v>
          </cell>
          <cell r="H151">
            <v>0</v>
          </cell>
          <cell r="I151">
            <v>0</v>
          </cell>
          <cell r="K151" t="str">
            <v>Redback</v>
          </cell>
          <cell r="L151">
            <v>0</v>
          </cell>
          <cell r="M151">
            <v>0</v>
          </cell>
          <cell r="N151">
            <v>0</v>
          </cell>
          <cell r="O151">
            <v>0</v>
          </cell>
          <cell r="P151">
            <v>0</v>
          </cell>
          <cell r="Q151">
            <v>0</v>
          </cell>
          <cell r="R151">
            <v>0</v>
          </cell>
        </row>
        <row r="152">
          <cell r="B152" t="str">
            <v>Riverstone</v>
          </cell>
          <cell r="C152">
            <v>0</v>
          </cell>
          <cell r="D152">
            <v>0</v>
          </cell>
          <cell r="E152">
            <v>0</v>
          </cell>
          <cell r="F152">
            <v>0</v>
          </cell>
          <cell r="G152">
            <v>0</v>
          </cell>
          <cell r="H152">
            <v>0</v>
          </cell>
          <cell r="I152">
            <v>0</v>
          </cell>
          <cell r="K152" t="str">
            <v>Riverstone</v>
          </cell>
          <cell r="L152">
            <v>0</v>
          </cell>
          <cell r="M152">
            <v>0</v>
          </cell>
          <cell r="N152">
            <v>0</v>
          </cell>
          <cell r="O152">
            <v>0</v>
          </cell>
          <cell r="P152">
            <v>0</v>
          </cell>
          <cell r="Q152">
            <v>0</v>
          </cell>
          <cell r="R152">
            <v>0</v>
          </cell>
        </row>
        <row r="153">
          <cell r="B153" t="str">
            <v>Tellabs</v>
          </cell>
          <cell r="C153">
            <v>0</v>
          </cell>
          <cell r="D153">
            <v>0</v>
          </cell>
          <cell r="E153">
            <v>0</v>
          </cell>
          <cell r="F153">
            <v>0</v>
          </cell>
          <cell r="G153">
            <v>0</v>
          </cell>
          <cell r="H153">
            <v>0</v>
          </cell>
          <cell r="I153">
            <v>0</v>
          </cell>
          <cell r="K153" t="str">
            <v>Tellabs</v>
          </cell>
          <cell r="L153">
            <v>0</v>
          </cell>
          <cell r="M153">
            <v>0</v>
          </cell>
          <cell r="N153">
            <v>0</v>
          </cell>
          <cell r="O153">
            <v>0</v>
          </cell>
          <cell r="P153">
            <v>0</v>
          </cell>
          <cell r="Q153">
            <v>0</v>
          </cell>
          <cell r="R153">
            <v>0</v>
          </cell>
        </row>
        <row r="154">
          <cell r="B154" t="str">
            <v>ZTE</v>
          </cell>
          <cell r="C154">
            <v>0</v>
          </cell>
          <cell r="D154">
            <v>0</v>
          </cell>
          <cell r="E154">
            <v>0</v>
          </cell>
          <cell r="F154">
            <v>0</v>
          </cell>
          <cell r="G154">
            <v>0</v>
          </cell>
          <cell r="H154">
            <v>0</v>
          </cell>
          <cell r="I154">
            <v>0</v>
          </cell>
          <cell r="K154" t="str">
            <v>ZTE</v>
          </cell>
          <cell r="L154">
            <v>0</v>
          </cell>
          <cell r="M154">
            <v>0</v>
          </cell>
          <cell r="N154">
            <v>0</v>
          </cell>
          <cell r="O154">
            <v>0</v>
          </cell>
          <cell r="P154">
            <v>0</v>
          </cell>
          <cell r="Q154">
            <v>0</v>
          </cell>
          <cell r="R154">
            <v>0</v>
          </cell>
        </row>
        <row r="155">
          <cell r="B155" t="str">
            <v>Other</v>
          </cell>
          <cell r="C155">
            <v>0</v>
          </cell>
          <cell r="D155">
            <v>0</v>
          </cell>
          <cell r="E155">
            <v>0</v>
          </cell>
          <cell r="F155">
            <v>0</v>
          </cell>
          <cell r="G155">
            <v>0</v>
          </cell>
          <cell r="H155">
            <v>0</v>
          </cell>
          <cell r="I155">
            <v>0</v>
          </cell>
          <cell r="K155" t="str">
            <v>Other</v>
          </cell>
          <cell r="L155">
            <v>0</v>
          </cell>
          <cell r="M155">
            <v>0</v>
          </cell>
          <cell r="N155">
            <v>0</v>
          </cell>
          <cell r="O155">
            <v>0</v>
          </cell>
          <cell r="P155">
            <v>0</v>
          </cell>
          <cell r="Q155">
            <v>0</v>
          </cell>
          <cell r="R155">
            <v>0</v>
          </cell>
        </row>
        <row r="156">
          <cell r="B156" t="str">
            <v>Total</v>
          </cell>
          <cell r="C156">
            <v>52.3</v>
          </cell>
          <cell r="D156">
            <v>76.3</v>
          </cell>
          <cell r="E156">
            <v>38.700000000000003</v>
          </cell>
          <cell r="F156">
            <v>0</v>
          </cell>
          <cell r="G156">
            <v>0</v>
          </cell>
          <cell r="H156">
            <v>148.4</v>
          </cell>
          <cell r="I156">
            <v>315.70000000000005</v>
          </cell>
          <cell r="K156" t="str">
            <v>Total</v>
          </cell>
          <cell r="L156">
            <v>129</v>
          </cell>
          <cell r="M156">
            <v>1655</v>
          </cell>
          <cell r="N156">
            <v>349</v>
          </cell>
          <cell r="O156">
            <v>0</v>
          </cell>
          <cell r="P156">
            <v>0</v>
          </cell>
          <cell r="Q156">
            <v>784</v>
          </cell>
          <cell r="R156">
            <v>2917</v>
          </cell>
        </row>
        <row r="159">
          <cell r="B159" t="str">
            <v>Vendor</v>
          </cell>
          <cell r="C159" t="str">
            <v>Core IP/MPLS</v>
          </cell>
          <cell r="D159" t="str">
            <v xml:space="preserve">Edge IP/MPLS </v>
          </cell>
          <cell r="E159" t="str">
            <v>Subscriber Service Router</v>
          </cell>
          <cell r="F159" t="str">
            <v>BRAS</v>
          </cell>
          <cell r="G159" t="str">
            <v>IP/Ethernet</v>
          </cell>
          <cell r="H159" t="str">
            <v>ATM/MPLS</v>
          </cell>
          <cell r="I159" t="str">
            <v>Total IPS</v>
          </cell>
          <cell r="K159" t="str">
            <v>Vendor</v>
          </cell>
          <cell r="L159" t="str">
            <v>Core IP/MPLS</v>
          </cell>
          <cell r="M159" t="str">
            <v>Edge IP/MPLS</v>
          </cell>
          <cell r="N159" t="str">
            <v>Subscriber Service Router</v>
          </cell>
          <cell r="O159" t="str">
            <v>BRAS</v>
          </cell>
          <cell r="P159" t="str">
            <v>IP/Ethernet</v>
          </cell>
          <cell r="Q159" t="str">
            <v>ATM/MPLS</v>
          </cell>
          <cell r="R159" t="str">
            <v>Total IPS</v>
          </cell>
        </row>
        <row r="160">
          <cell r="B160" t="str">
            <v>Alaxala Networks</v>
          </cell>
          <cell r="C160">
            <v>0</v>
          </cell>
          <cell r="D160">
            <v>11.5</v>
          </cell>
          <cell r="E160">
            <v>0</v>
          </cell>
          <cell r="F160">
            <v>0</v>
          </cell>
          <cell r="G160">
            <v>0</v>
          </cell>
          <cell r="H160">
            <v>0</v>
          </cell>
          <cell r="I160">
            <v>11.5</v>
          </cell>
          <cell r="K160" t="str">
            <v>Alaxala Networks</v>
          </cell>
          <cell r="L160">
            <v>0</v>
          </cell>
          <cell r="M160">
            <v>106</v>
          </cell>
          <cell r="N160">
            <v>0</v>
          </cell>
          <cell r="O160">
            <v>0</v>
          </cell>
          <cell r="P160">
            <v>0</v>
          </cell>
          <cell r="Q160">
            <v>0</v>
          </cell>
          <cell r="R160">
            <v>106</v>
          </cell>
        </row>
        <row r="161">
          <cell r="B161" t="str">
            <v>Alcatel-Lucent</v>
          </cell>
          <cell r="C161">
            <v>0</v>
          </cell>
          <cell r="D161">
            <v>0</v>
          </cell>
          <cell r="E161">
            <v>1</v>
          </cell>
          <cell r="F161">
            <v>0</v>
          </cell>
          <cell r="G161">
            <v>14</v>
          </cell>
          <cell r="H161">
            <v>30</v>
          </cell>
          <cell r="I161">
            <v>45</v>
          </cell>
          <cell r="K161" t="str">
            <v>Alcatel-Lucent</v>
          </cell>
          <cell r="L161">
            <v>0</v>
          </cell>
          <cell r="M161">
            <v>0</v>
          </cell>
          <cell r="N161">
            <v>8</v>
          </cell>
          <cell r="O161">
            <v>0</v>
          </cell>
          <cell r="P161">
            <v>365</v>
          </cell>
          <cell r="Q161">
            <v>290</v>
          </cell>
          <cell r="R161">
            <v>663</v>
          </cell>
        </row>
        <row r="162">
          <cell r="B162" t="str">
            <v>Atrica</v>
          </cell>
          <cell r="I162">
            <v>0</v>
          </cell>
          <cell r="K162" t="str">
            <v>Atrica</v>
          </cell>
          <cell r="R162">
            <v>0</v>
          </cell>
        </row>
        <row r="163">
          <cell r="B163" t="str">
            <v>Avici</v>
          </cell>
          <cell r="C163">
            <v>0</v>
          </cell>
          <cell r="D163">
            <v>0</v>
          </cell>
          <cell r="E163">
            <v>0</v>
          </cell>
          <cell r="F163">
            <v>0</v>
          </cell>
          <cell r="G163">
            <v>0</v>
          </cell>
          <cell r="H163">
            <v>0</v>
          </cell>
          <cell r="I163">
            <v>0</v>
          </cell>
          <cell r="K163" t="str">
            <v>Avici</v>
          </cell>
          <cell r="L163">
            <v>0</v>
          </cell>
          <cell r="M163">
            <v>0</v>
          </cell>
          <cell r="N163">
            <v>0</v>
          </cell>
          <cell r="O163">
            <v>0</v>
          </cell>
          <cell r="P163">
            <v>0</v>
          </cell>
          <cell r="Q163">
            <v>0</v>
          </cell>
          <cell r="R163">
            <v>0</v>
          </cell>
        </row>
        <row r="164">
          <cell r="B164" t="str">
            <v>Brocade</v>
          </cell>
          <cell r="C164">
            <v>0</v>
          </cell>
          <cell r="D164">
            <v>0</v>
          </cell>
          <cell r="E164">
            <v>0</v>
          </cell>
          <cell r="F164">
            <v>0</v>
          </cell>
          <cell r="G164">
            <v>0</v>
          </cell>
          <cell r="H164">
            <v>0</v>
          </cell>
          <cell r="I164">
            <v>0</v>
          </cell>
          <cell r="K164" t="str">
            <v>Brocade</v>
          </cell>
          <cell r="L164">
            <v>0</v>
          </cell>
          <cell r="M164">
            <v>0</v>
          </cell>
          <cell r="N164">
            <v>0</v>
          </cell>
          <cell r="O164">
            <v>0</v>
          </cell>
          <cell r="P164">
            <v>0</v>
          </cell>
          <cell r="Q164">
            <v>0</v>
          </cell>
          <cell r="R164">
            <v>0</v>
          </cell>
        </row>
        <row r="165">
          <cell r="B165" t="str">
            <v>Caspian</v>
          </cell>
          <cell r="C165">
            <v>0</v>
          </cell>
          <cell r="D165">
            <v>0</v>
          </cell>
          <cell r="E165">
            <v>0</v>
          </cell>
          <cell r="F165">
            <v>0</v>
          </cell>
          <cell r="G165">
            <v>0</v>
          </cell>
          <cell r="H165">
            <v>0</v>
          </cell>
          <cell r="I165">
            <v>0</v>
          </cell>
          <cell r="K165" t="str">
            <v>Caspian</v>
          </cell>
          <cell r="L165">
            <v>0</v>
          </cell>
          <cell r="M165">
            <v>0</v>
          </cell>
          <cell r="N165">
            <v>0</v>
          </cell>
          <cell r="O165">
            <v>0</v>
          </cell>
          <cell r="P165">
            <v>0</v>
          </cell>
          <cell r="Q165">
            <v>0</v>
          </cell>
          <cell r="R165">
            <v>0</v>
          </cell>
        </row>
        <row r="166">
          <cell r="B166" t="str">
            <v>Chiaro</v>
          </cell>
          <cell r="C166">
            <v>0</v>
          </cell>
          <cell r="D166">
            <v>0</v>
          </cell>
          <cell r="E166">
            <v>0</v>
          </cell>
          <cell r="F166">
            <v>0</v>
          </cell>
          <cell r="G166">
            <v>0</v>
          </cell>
          <cell r="H166">
            <v>0</v>
          </cell>
          <cell r="I166">
            <v>0</v>
          </cell>
          <cell r="K166" t="str">
            <v>Chiaro</v>
          </cell>
          <cell r="L166">
            <v>0</v>
          </cell>
          <cell r="M166">
            <v>0</v>
          </cell>
          <cell r="N166">
            <v>0</v>
          </cell>
          <cell r="O166">
            <v>0</v>
          </cell>
          <cell r="P166">
            <v>0</v>
          </cell>
          <cell r="Q166">
            <v>0</v>
          </cell>
          <cell r="R166">
            <v>0</v>
          </cell>
        </row>
        <row r="167">
          <cell r="B167" t="str">
            <v>Ciena</v>
          </cell>
          <cell r="C167">
            <v>0</v>
          </cell>
          <cell r="D167">
            <v>0</v>
          </cell>
          <cell r="E167">
            <v>0</v>
          </cell>
          <cell r="F167">
            <v>0</v>
          </cell>
          <cell r="G167">
            <v>0</v>
          </cell>
          <cell r="H167">
            <v>0</v>
          </cell>
          <cell r="I167">
            <v>0</v>
          </cell>
          <cell r="K167" t="str">
            <v>Ciena</v>
          </cell>
          <cell r="L167">
            <v>0</v>
          </cell>
          <cell r="M167">
            <v>0</v>
          </cell>
          <cell r="N167">
            <v>0</v>
          </cell>
          <cell r="O167">
            <v>0</v>
          </cell>
          <cell r="P167">
            <v>0</v>
          </cell>
          <cell r="Q167">
            <v>0</v>
          </cell>
          <cell r="R167">
            <v>0</v>
          </cell>
        </row>
        <row r="168">
          <cell r="B168" t="str">
            <v>Cisco</v>
          </cell>
          <cell r="C168">
            <v>46</v>
          </cell>
          <cell r="D168">
            <v>65</v>
          </cell>
          <cell r="E168">
            <v>0.9</v>
          </cell>
          <cell r="F168">
            <v>0</v>
          </cell>
          <cell r="G168">
            <v>0</v>
          </cell>
          <cell r="H168">
            <v>18</v>
          </cell>
          <cell r="I168">
            <v>129.9</v>
          </cell>
          <cell r="K168" t="str">
            <v>Cisco</v>
          </cell>
          <cell r="L168">
            <v>136</v>
          </cell>
          <cell r="M168">
            <v>1676</v>
          </cell>
          <cell r="N168">
            <v>33</v>
          </cell>
          <cell r="O168">
            <v>0</v>
          </cell>
          <cell r="P168">
            <v>0</v>
          </cell>
          <cell r="Q168">
            <v>135</v>
          </cell>
          <cell r="R168">
            <v>1980</v>
          </cell>
        </row>
        <row r="169">
          <cell r="B169" t="str">
            <v>Cosine</v>
          </cell>
          <cell r="C169">
            <v>0</v>
          </cell>
          <cell r="D169">
            <v>0</v>
          </cell>
          <cell r="E169">
            <v>1.7</v>
          </cell>
          <cell r="F169">
            <v>0</v>
          </cell>
          <cell r="G169">
            <v>0</v>
          </cell>
          <cell r="H169">
            <v>0</v>
          </cell>
          <cell r="I169">
            <v>1.7</v>
          </cell>
          <cell r="K169" t="str">
            <v>Cosine</v>
          </cell>
          <cell r="L169">
            <v>0</v>
          </cell>
          <cell r="M169">
            <v>0</v>
          </cell>
          <cell r="N169">
            <v>8</v>
          </cell>
          <cell r="O169">
            <v>0</v>
          </cell>
          <cell r="P169">
            <v>0</v>
          </cell>
          <cell r="Q169">
            <v>0</v>
          </cell>
          <cell r="R169">
            <v>8</v>
          </cell>
        </row>
        <row r="170">
          <cell r="B170" t="str">
            <v>ECI Telecom</v>
          </cell>
          <cell r="C170">
            <v>0</v>
          </cell>
          <cell r="D170">
            <v>0</v>
          </cell>
          <cell r="E170">
            <v>0</v>
          </cell>
          <cell r="F170">
            <v>0</v>
          </cell>
          <cell r="G170">
            <v>0</v>
          </cell>
          <cell r="H170">
            <v>0</v>
          </cell>
          <cell r="I170">
            <v>0</v>
          </cell>
          <cell r="K170" t="str">
            <v>ECI Telecom</v>
          </cell>
          <cell r="L170">
            <v>0</v>
          </cell>
          <cell r="M170">
            <v>0</v>
          </cell>
          <cell r="N170">
            <v>0</v>
          </cell>
          <cell r="O170">
            <v>0</v>
          </cell>
          <cell r="P170">
            <v>0</v>
          </cell>
          <cell r="Q170">
            <v>0</v>
          </cell>
          <cell r="R170">
            <v>0</v>
          </cell>
        </row>
        <row r="171">
          <cell r="B171" t="str">
            <v>Equipe</v>
          </cell>
          <cell r="C171">
            <v>0</v>
          </cell>
          <cell r="D171">
            <v>0</v>
          </cell>
          <cell r="E171">
            <v>0</v>
          </cell>
          <cell r="F171">
            <v>0</v>
          </cell>
          <cell r="G171">
            <v>0</v>
          </cell>
          <cell r="H171">
            <v>0</v>
          </cell>
          <cell r="I171">
            <v>0</v>
          </cell>
          <cell r="K171" t="str">
            <v>Equipe</v>
          </cell>
          <cell r="L171">
            <v>0</v>
          </cell>
          <cell r="M171">
            <v>0</v>
          </cell>
          <cell r="N171">
            <v>0</v>
          </cell>
          <cell r="O171">
            <v>0</v>
          </cell>
          <cell r="P171">
            <v>0</v>
          </cell>
          <cell r="Q171">
            <v>0</v>
          </cell>
          <cell r="R171">
            <v>0</v>
          </cell>
        </row>
        <row r="172">
          <cell r="B172" t="str">
            <v>Ericsson</v>
          </cell>
          <cell r="C172">
            <v>0</v>
          </cell>
          <cell r="D172">
            <v>3.7</v>
          </cell>
          <cell r="E172">
            <v>11</v>
          </cell>
          <cell r="F172">
            <v>0</v>
          </cell>
          <cell r="G172">
            <v>0</v>
          </cell>
          <cell r="H172">
            <v>24</v>
          </cell>
          <cell r="I172">
            <v>38.700000000000003</v>
          </cell>
          <cell r="K172" t="str">
            <v>Ericsson</v>
          </cell>
          <cell r="L172">
            <v>0</v>
          </cell>
          <cell r="M172">
            <v>44</v>
          </cell>
          <cell r="N172">
            <v>89</v>
          </cell>
          <cell r="O172">
            <v>0</v>
          </cell>
          <cell r="P172">
            <v>0</v>
          </cell>
          <cell r="Q172">
            <v>83</v>
          </cell>
          <cell r="R172">
            <v>216</v>
          </cell>
        </row>
        <row r="173">
          <cell r="B173" t="str">
            <v>Extreme</v>
          </cell>
          <cell r="C173">
            <v>0</v>
          </cell>
          <cell r="D173">
            <v>0</v>
          </cell>
          <cell r="E173">
            <v>0</v>
          </cell>
          <cell r="F173">
            <v>0</v>
          </cell>
          <cell r="G173">
            <v>0</v>
          </cell>
          <cell r="H173">
            <v>0</v>
          </cell>
          <cell r="I173">
            <v>0</v>
          </cell>
          <cell r="K173" t="str">
            <v>Extreme</v>
          </cell>
          <cell r="L173">
            <v>0</v>
          </cell>
          <cell r="M173">
            <v>0</v>
          </cell>
          <cell r="N173">
            <v>0</v>
          </cell>
          <cell r="O173">
            <v>0</v>
          </cell>
          <cell r="P173">
            <v>0</v>
          </cell>
          <cell r="Q173">
            <v>0</v>
          </cell>
          <cell r="R173">
            <v>0</v>
          </cell>
        </row>
        <row r="174">
          <cell r="B174" t="str">
            <v>Force10</v>
          </cell>
          <cell r="C174">
            <v>0</v>
          </cell>
          <cell r="D174">
            <v>0</v>
          </cell>
          <cell r="E174">
            <v>0</v>
          </cell>
          <cell r="F174">
            <v>0</v>
          </cell>
          <cell r="G174">
            <v>0</v>
          </cell>
          <cell r="H174">
            <v>0</v>
          </cell>
          <cell r="I174">
            <v>0</v>
          </cell>
          <cell r="K174" t="str">
            <v>Force10</v>
          </cell>
          <cell r="L174">
            <v>0</v>
          </cell>
          <cell r="M174">
            <v>0</v>
          </cell>
          <cell r="N174">
            <v>0</v>
          </cell>
          <cell r="O174">
            <v>0</v>
          </cell>
          <cell r="P174">
            <v>0</v>
          </cell>
          <cell r="Q174">
            <v>0</v>
          </cell>
          <cell r="R174">
            <v>0</v>
          </cell>
        </row>
        <row r="175">
          <cell r="B175" t="str">
            <v>Fujitsu</v>
          </cell>
          <cell r="C175">
            <v>0</v>
          </cell>
          <cell r="D175">
            <v>0</v>
          </cell>
          <cell r="E175">
            <v>0</v>
          </cell>
          <cell r="F175">
            <v>0</v>
          </cell>
          <cell r="G175">
            <v>0</v>
          </cell>
          <cell r="H175">
            <v>0</v>
          </cell>
          <cell r="I175">
            <v>0</v>
          </cell>
          <cell r="K175" t="str">
            <v>Fujitsu</v>
          </cell>
          <cell r="L175">
            <v>0</v>
          </cell>
          <cell r="M175">
            <v>0</v>
          </cell>
          <cell r="N175">
            <v>0</v>
          </cell>
          <cell r="O175">
            <v>0</v>
          </cell>
          <cell r="P175">
            <v>0</v>
          </cell>
          <cell r="Q175">
            <v>0</v>
          </cell>
          <cell r="R175">
            <v>0</v>
          </cell>
        </row>
        <row r="176">
          <cell r="B176" t="str">
            <v>Hammerhead Systems</v>
          </cell>
          <cell r="C176">
            <v>0</v>
          </cell>
          <cell r="D176">
            <v>0</v>
          </cell>
          <cell r="E176">
            <v>0</v>
          </cell>
          <cell r="F176">
            <v>0</v>
          </cell>
          <cell r="G176">
            <v>0</v>
          </cell>
          <cell r="H176">
            <v>0</v>
          </cell>
          <cell r="I176">
            <v>0</v>
          </cell>
          <cell r="K176" t="str">
            <v>Hammerhead Systems</v>
          </cell>
          <cell r="L176">
            <v>0</v>
          </cell>
          <cell r="M176">
            <v>0</v>
          </cell>
          <cell r="N176">
            <v>0</v>
          </cell>
          <cell r="O176">
            <v>0</v>
          </cell>
          <cell r="P176">
            <v>0</v>
          </cell>
          <cell r="Q176">
            <v>0</v>
          </cell>
          <cell r="R176">
            <v>0</v>
          </cell>
        </row>
        <row r="177">
          <cell r="B177" t="str">
            <v>Hitachi</v>
          </cell>
          <cell r="C177">
            <v>0</v>
          </cell>
          <cell r="D177">
            <v>0</v>
          </cell>
          <cell r="E177">
            <v>0</v>
          </cell>
          <cell r="F177">
            <v>0</v>
          </cell>
          <cell r="G177">
            <v>0</v>
          </cell>
          <cell r="H177">
            <v>0</v>
          </cell>
          <cell r="I177">
            <v>0</v>
          </cell>
          <cell r="K177" t="str">
            <v>Hitachi</v>
          </cell>
          <cell r="L177">
            <v>0</v>
          </cell>
          <cell r="M177">
            <v>0</v>
          </cell>
          <cell r="N177">
            <v>0</v>
          </cell>
          <cell r="O177">
            <v>0</v>
          </cell>
          <cell r="P177">
            <v>0</v>
          </cell>
          <cell r="Q177">
            <v>0</v>
          </cell>
          <cell r="R177">
            <v>0</v>
          </cell>
        </row>
        <row r="178">
          <cell r="B178" t="str">
            <v>Hitachi Cable</v>
          </cell>
          <cell r="C178">
            <v>0</v>
          </cell>
          <cell r="D178">
            <v>0</v>
          </cell>
          <cell r="E178">
            <v>0</v>
          </cell>
          <cell r="F178">
            <v>0</v>
          </cell>
          <cell r="G178">
            <v>0</v>
          </cell>
          <cell r="H178">
            <v>0</v>
          </cell>
          <cell r="I178">
            <v>0</v>
          </cell>
          <cell r="K178" t="str">
            <v>Hitachi Cable</v>
          </cell>
          <cell r="L178">
            <v>0</v>
          </cell>
          <cell r="M178">
            <v>0</v>
          </cell>
          <cell r="N178">
            <v>0</v>
          </cell>
          <cell r="O178">
            <v>0</v>
          </cell>
          <cell r="P178">
            <v>0</v>
          </cell>
          <cell r="Q178">
            <v>0</v>
          </cell>
          <cell r="R178">
            <v>0</v>
          </cell>
        </row>
        <row r="179">
          <cell r="B179" t="str">
            <v>Huawei</v>
          </cell>
          <cell r="C179">
            <v>0</v>
          </cell>
          <cell r="D179">
            <v>2</v>
          </cell>
          <cell r="E179">
            <v>0</v>
          </cell>
          <cell r="F179">
            <v>0</v>
          </cell>
          <cell r="G179">
            <v>0</v>
          </cell>
          <cell r="H179">
            <v>0</v>
          </cell>
          <cell r="I179">
            <v>2</v>
          </cell>
          <cell r="K179" t="str">
            <v>Huawei</v>
          </cell>
          <cell r="L179">
            <v>0</v>
          </cell>
          <cell r="M179">
            <v>29</v>
          </cell>
          <cell r="N179">
            <v>0</v>
          </cell>
          <cell r="O179">
            <v>0</v>
          </cell>
          <cell r="P179">
            <v>0</v>
          </cell>
          <cell r="Q179">
            <v>0</v>
          </cell>
          <cell r="R179">
            <v>29</v>
          </cell>
        </row>
        <row r="180">
          <cell r="B180" t="str">
            <v>Hyperchip</v>
          </cell>
          <cell r="C180">
            <v>0</v>
          </cell>
          <cell r="D180">
            <v>0</v>
          </cell>
          <cell r="E180">
            <v>0</v>
          </cell>
          <cell r="F180">
            <v>0</v>
          </cell>
          <cell r="G180">
            <v>0</v>
          </cell>
          <cell r="H180">
            <v>0</v>
          </cell>
          <cell r="I180">
            <v>0</v>
          </cell>
          <cell r="K180" t="str">
            <v>Hyperchip</v>
          </cell>
          <cell r="L180">
            <v>0</v>
          </cell>
          <cell r="M180">
            <v>0</v>
          </cell>
          <cell r="N180">
            <v>0</v>
          </cell>
          <cell r="O180">
            <v>0</v>
          </cell>
          <cell r="P180">
            <v>0</v>
          </cell>
          <cell r="Q180">
            <v>0</v>
          </cell>
          <cell r="R180">
            <v>0</v>
          </cell>
        </row>
        <row r="181">
          <cell r="B181" t="str">
            <v>Juniper</v>
          </cell>
          <cell r="C181">
            <v>9</v>
          </cell>
          <cell r="D181">
            <v>4</v>
          </cell>
          <cell r="E181">
            <v>17</v>
          </cell>
          <cell r="F181">
            <v>0</v>
          </cell>
          <cell r="G181">
            <v>0</v>
          </cell>
          <cell r="H181">
            <v>0</v>
          </cell>
          <cell r="I181">
            <v>30</v>
          </cell>
          <cell r="K181" t="str">
            <v>Juniper</v>
          </cell>
          <cell r="L181">
            <v>24</v>
          </cell>
          <cell r="M181">
            <v>67</v>
          </cell>
          <cell r="N181">
            <v>149</v>
          </cell>
          <cell r="O181">
            <v>0</v>
          </cell>
          <cell r="P181">
            <v>0</v>
          </cell>
          <cell r="Q181">
            <v>0</v>
          </cell>
          <cell r="R181">
            <v>240</v>
          </cell>
        </row>
        <row r="182">
          <cell r="B182" t="str">
            <v>Laurel Networks</v>
          </cell>
          <cell r="C182">
            <v>0</v>
          </cell>
          <cell r="D182">
            <v>0</v>
          </cell>
          <cell r="E182">
            <v>0</v>
          </cell>
          <cell r="F182">
            <v>0</v>
          </cell>
          <cell r="G182">
            <v>0</v>
          </cell>
          <cell r="H182">
            <v>0</v>
          </cell>
          <cell r="I182">
            <v>0</v>
          </cell>
          <cell r="K182" t="str">
            <v>Laurel Networks</v>
          </cell>
          <cell r="L182">
            <v>0</v>
          </cell>
          <cell r="M182">
            <v>0</v>
          </cell>
          <cell r="N182">
            <v>0</v>
          </cell>
          <cell r="O182">
            <v>0</v>
          </cell>
          <cell r="P182">
            <v>0</v>
          </cell>
          <cell r="Q182">
            <v>0</v>
          </cell>
          <cell r="R182">
            <v>0</v>
          </cell>
        </row>
        <row r="183">
          <cell r="B183" t="str">
            <v>Lucent</v>
          </cell>
          <cell r="C183">
            <v>0</v>
          </cell>
          <cell r="D183">
            <v>0</v>
          </cell>
          <cell r="E183">
            <v>0</v>
          </cell>
          <cell r="F183">
            <v>0</v>
          </cell>
          <cell r="G183">
            <v>0</v>
          </cell>
          <cell r="H183">
            <v>0</v>
          </cell>
          <cell r="I183">
            <v>0</v>
          </cell>
          <cell r="K183" t="str">
            <v>Lucent</v>
          </cell>
          <cell r="L183">
            <v>0</v>
          </cell>
          <cell r="M183">
            <v>0</v>
          </cell>
          <cell r="N183">
            <v>0</v>
          </cell>
          <cell r="O183">
            <v>0</v>
          </cell>
          <cell r="P183">
            <v>0</v>
          </cell>
          <cell r="Q183">
            <v>0</v>
          </cell>
          <cell r="R183">
            <v>0</v>
          </cell>
        </row>
        <row r="184">
          <cell r="B184" t="str">
            <v>NEC</v>
          </cell>
          <cell r="C184">
            <v>0</v>
          </cell>
          <cell r="D184">
            <v>0</v>
          </cell>
          <cell r="E184">
            <v>0</v>
          </cell>
          <cell r="F184">
            <v>0</v>
          </cell>
          <cell r="G184">
            <v>0</v>
          </cell>
          <cell r="H184">
            <v>0</v>
          </cell>
          <cell r="I184">
            <v>0</v>
          </cell>
          <cell r="K184" t="str">
            <v>NEC</v>
          </cell>
          <cell r="L184">
            <v>0</v>
          </cell>
          <cell r="M184">
            <v>0</v>
          </cell>
          <cell r="N184">
            <v>0</v>
          </cell>
          <cell r="O184">
            <v>0</v>
          </cell>
          <cell r="P184">
            <v>0</v>
          </cell>
          <cell r="Q184">
            <v>0</v>
          </cell>
          <cell r="R184">
            <v>0</v>
          </cell>
        </row>
        <row r="185">
          <cell r="B185" t="str">
            <v>Nokia Siemens Networks</v>
          </cell>
          <cell r="C185">
            <v>0</v>
          </cell>
          <cell r="D185">
            <v>0</v>
          </cell>
          <cell r="E185">
            <v>0</v>
          </cell>
          <cell r="F185">
            <v>0</v>
          </cell>
          <cell r="G185">
            <v>0</v>
          </cell>
          <cell r="H185">
            <v>0</v>
          </cell>
          <cell r="I185">
            <v>0</v>
          </cell>
          <cell r="K185" t="str">
            <v>Nokia Siemens Networks</v>
          </cell>
          <cell r="L185">
            <v>0</v>
          </cell>
          <cell r="M185">
            <v>0</v>
          </cell>
          <cell r="N185">
            <v>0</v>
          </cell>
          <cell r="O185">
            <v>0</v>
          </cell>
          <cell r="P185">
            <v>0</v>
          </cell>
          <cell r="Q185">
            <v>0</v>
          </cell>
          <cell r="R185">
            <v>0</v>
          </cell>
        </row>
        <row r="186">
          <cell r="B186" t="str">
            <v>Nortel</v>
          </cell>
          <cell r="C186">
            <v>0</v>
          </cell>
          <cell r="D186">
            <v>0</v>
          </cell>
          <cell r="E186">
            <v>1</v>
          </cell>
          <cell r="F186">
            <v>0</v>
          </cell>
          <cell r="G186">
            <v>0</v>
          </cell>
          <cell r="H186">
            <v>42.5</v>
          </cell>
          <cell r="I186">
            <v>43.5</v>
          </cell>
          <cell r="K186" t="str">
            <v>Nortel</v>
          </cell>
          <cell r="L186">
            <v>0</v>
          </cell>
          <cell r="M186">
            <v>0</v>
          </cell>
          <cell r="N186">
            <v>6</v>
          </cell>
          <cell r="O186">
            <v>0</v>
          </cell>
          <cell r="P186">
            <v>0</v>
          </cell>
          <cell r="Q186">
            <v>186</v>
          </cell>
          <cell r="R186">
            <v>192</v>
          </cell>
        </row>
        <row r="187">
          <cell r="B187" t="str">
            <v>Procket</v>
          </cell>
          <cell r="C187">
            <v>0</v>
          </cell>
          <cell r="D187">
            <v>0</v>
          </cell>
          <cell r="E187">
            <v>0</v>
          </cell>
          <cell r="F187">
            <v>0</v>
          </cell>
          <cell r="G187">
            <v>0</v>
          </cell>
          <cell r="H187">
            <v>0</v>
          </cell>
          <cell r="I187">
            <v>0</v>
          </cell>
          <cell r="K187" t="str">
            <v>Procket</v>
          </cell>
          <cell r="L187">
            <v>0</v>
          </cell>
          <cell r="M187">
            <v>0</v>
          </cell>
          <cell r="N187">
            <v>0</v>
          </cell>
          <cell r="O187">
            <v>0</v>
          </cell>
          <cell r="P187">
            <v>0</v>
          </cell>
          <cell r="Q187">
            <v>0</v>
          </cell>
          <cell r="R187">
            <v>0</v>
          </cell>
        </row>
        <row r="188">
          <cell r="B188" t="str">
            <v>Quarry</v>
          </cell>
          <cell r="C188">
            <v>0</v>
          </cell>
          <cell r="D188">
            <v>0</v>
          </cell>
          <cell r="E188">
            <v>0</v>
          </cell>
          <cell r="F188">
            <v>0</v>
          </cell>
          <cell r="G188">
            <v>0</v>
          </cell>
          <cell r="H188">
            <v>0</v>
          </cell>
          <cell r="I188">
            <v>0</v>
          </cell>
          <cell r="K188" t="str">
            <v>Quarry</v>
          </cell>
          <cell r="L188">
            <v>0</v>
          </cell>
          <cell r="M188">
            <v>0</v>
          </cell>
          <cell r="N188">
            <v>0</v>
          </cell>
          <cell r="O188">
            <v>0</v>
          </cell>
          <cell r="P188">
            <v>0</v>
          </cell>
          <cell r="Q188">
            <v>0</v>
          </cell>
          <cell r="R188">
            <v>0</v>
          </cell>
        </row>
        <row r="189">
          <cell r="B189" t="str">
            <v>Redback</v>
          </cell>
          <cell r="C189">
            <v>0</v>
          </cell>
          <cell r="D189">
            <v>0</v>
          </cell>
          <cell r="E189">
            <v>0</v>
          </cell>
          <cell r="F189">
            <v>0</v>
          </cell>
          <cell r="G189">
            <v>0</v>
          </cell>
          <cell r="H189">
            <v>0</v>
          </cell>
          <cell r="I189">
            <v>0</v>
          </cell>
          <cell r="K189" t="str">
            <v>Redback</v>
          </cell>
          <cell r="L189">
            <v>0</v>
          </cell>
          <cell r="M189">
            <v>0</v>
          </cell>
          <cell r="N189">
            <v>0</v>
          </cell>
          <cell r="O189">
            <v>0</v>
          </cell>
          <cell r="P189">
            <v>0</v>
          </cell>
          <cell r="Q189">
            <v>0</v>
          </cell>
          <cell r="R189">
            <v>0</v>
          </cell>
        </row>
        <row r="190">
          <cell r="B190" t="str">
            <v>Riverstone</v>
          </cell>
          <cell r="C190">
            <v>0</v>
          </cell>
          <cell r="D190">
            <v>0</v>
          </cell>
          <cell r="E190">
            <v>0</v>
          </cell>
          <cell r="F190">
            <v>0</v>
          </cell>
          <cell r="G190">
            <v>0</v>
          </cell>
          <cell r="H190">
            <v>0</v>
          </cell>
          <cell r="I190">
            <v>0</v>
          </cell>
          <cell r="K190" t="str">
            <v>Riverstone</v>
          </cell>
          <cell r="L190">
            <v>0</v>
          </cell>
          <cell r="M190">
            <v>0</v>
          </cell>
          <cell r="N190">
            <v>0</v>
          </cell>
          <cell r="O190">
            <v>0</v>
          </cell>
          <cell r="P190">
            <v>0</v>
          </cell>
          <cell r="Q190">
            <v>0</v>
          </cell>
          <cell r="R190">
            <v>0</v>
          </cell>
        </row>
        <row r="191">
          <cell r="B191" t="str">
            <v>Tellabs</v>
          </cell>
          <cell r="C191">
            <v>0</v>
          </cell>
          <cell r="D191">
            <v>0</v>
          </cell>
          <cell r="E191">
            <v>0</v>
          </cell>
          <cell r="F191">
            <v>0</v>
          </cell>
          <cell r="G191">
            <v>0</v>
          </cell>
          <cell r="H191">
            <v>0</v>
          </cell>
          <cell r="I191">
            <v>0</v>
          </cell>
          <cell r="K191" t="str">
            <v>Tellabs</v>
          </cell>
          <cell r="L191">
            <v>0</v>
          </cell>
          <cell r="M191">
            <v>0</v>
          </cell>
          <cell r="N191">
            <v>0</v>
          </cell>
          <cell r="O191">
            <v>0</v>
          </cell>
          <cell r="P191">
            <v>0</v>
          </cell>
          <cell r="Q191">
            <v>0</v>
          </cell>
          <cell r="R191">
            <v>0</v>
          </cell>
        </row>
        <row r="192">
          <cell r="B192" t="str">
            <v>ZTE</v>
          </cell>
          <cell r="C192">
            <v>0</v>
          </cell>
          <cell r="D192">
            <v>0</v>
          </cell>
          <cell r="E192">
            <v>0</v>
          </cell>
          <cell r="F192">
            <v>0</v>
          </cell>
          <cell r="G192">
            <v>0</v>
          </cell>
          <cell r="H192">
            <v>0</v>
          </cell>
          <cell r="I192">
            <v>0</v>
          </cell>
          <cell r="K192" t="str">
            <v>ZTE</v>
          </cell>
          <cell r="L192">
            <v>0</v>
          </cell>
          <cell r="M192">
            <v>0</v>
          </cell>
          <cell r="N192">
            <v>0</v>
          </cell>
          <cell r="O192">
            <v>0</v>
          </cell>
          <cell r="P192">
            <v>0</v>
          </cell>
          <cell r="Q192">
            <v>0</v>
          </cell>
          <cell r="R192">
            <v>0</v>
          </cell>
        </row>
        <row r="193">
          <cell r="B193" t="str">
            <v>Other</v>
          </cell>
          <cell r="C193">
            <v>0</v>
          </cell>
          <cell r="D193">
            <v>0</v>
          </cell>
          <cell r="E193">
            <v>0</v>
          </cell>
          <cell r="F193">
            <v>0</v>
          </cell>
          <cell r="G193">
            <v>0</v>
          </cell>
          <cell r="H193">
            <v>0</v>
          </cell>
          <cell r="I193">
            <v>0</v>
          </cell>
          <cell r="K193" t="str">
            <v>Other</v>
          </cell>
          <cell r="L193">
            <v>0</v>
          </cell>
          <cell r="M193">
            <v>0</v>
          </cell>
          <cell r="N193">
            <v>0</v>
          </cell>
          <cell r="O193">
            <v>0</v>
          </cell>
          <cell r="P193">
            <v>0</v>
          </cell>
          <cell r="Q193">
            <v>0</v>
          </cell>
          <cell r="R193">
            <v>0</v>
          </cell>
        </row>
        <row r="194">
          <cell r="B194" t="str">
            <v>Total</v>
          </cell>
          <cell r="C194">
            <v>55</v>
          </cell>
          <cell r="D194">
            <v>86.2</v>
          </cell>
          <cell r="E194">
            <v>32.6</v>
          </cell>
          <cell r="F194">
            <v>0</v>
          </cell>
          <cell r="G194">
            <v>14</v>
          </cell>
          <cell r="H194">
            <v>114.5</v>
          </cell>
          <cell r="I194">
            <v>302.3</v>
          </cell>
          <cell r="K194" t="str">
            <v>Total</v>
          </cell>
          <cell r="L194">
            <v>160</v>
          </cell>
          <cell r="M194">
            <v>1922</v>
          </cell>
          <cell r="N194">
            <v>293</v>
          </cell>
          <cell r="O194">
            <v>0</v>
          </cell>
          <cell r="P194">
            <v>365</v>
          </cell>
          <cell r="Q194">
            <v>694</v>
          </cell>
          <cell r="R194">
            <v>3434</v>
          </cell>
        </row>
        <row r="198">
          <cell r="B198" t="str">
            <v>Vendor</v>
          </cell>
          <cell r="C198" t="str">
            <v>Core IP/MPLS</v>
          </cell>
          <cell r="D198" t="str">
            <v xml:space="preserve">Edge IP/MPLS </v>
          </cell>
          <cell r="E198" t="str">
            <v>Subscriber Service Router</v>
          </cell>
          <cell r="F198" t="str">
            <v>BRAS</v>
          </cell>
          <cell r="G198" t="str">
            <v>IP/Ethernet</v>
          </cell>
          <cell r="H198" t="str">
            <v>ATM/MPLS</v>
          </cell>
          <cell r="I198" t="str">
            <v>Total IPS</v>
          </cell>
          <cell r="K198" t="str">
            <v>Vendor</v>
          </cell>
          <cell r="L198" t="str">
            <v>Core IP/MPLS</v>
          </cell>
          <cell r="M198" t="str">
            <v>Edge IP/MPLS</v>
          </cell>
          <cell r="N198" t="str">
            <v>Subscriber Service Router</v>
          </cell>
          <cell r="O198" t="str">
            <v>BRAS</v>
          </cell>
          <cell r="P198" t="str">
            <v>IP/Ethernet</v>
          </cell>
          <cell r="Q198" t="str">
            <v>ATM/MPLS</v>
          </cell>
          <cell r="R198" t="str">
            <v>Total IPS</v>
          </cell>
        </row>
        <row r="199">
          <cell r="B199" t="str">
            <v>Alaxala Networks</v>
          </cell>
          <cell r="C199">
            <v>0</v>
          </cell>
          <cell r="D199">
            <v>9.9</v>
          </cell>
          <cell r="E199">
            <v>0</v>
          </cell>
          <cell r="F199">
            <v>0</v>
          </cell>
          <cell r="G199">
            <v>0</v>
          </cell>
          <cell r="H199">
            <v>0</v>
          </cell>
          <cell r="I199">
            <v>9.9</v>
          </cell>
          <cell r="K199" t="str">
            <v>Alaxala Networks</v>
          </cell>
          <cell r="L199">
            <v>0</v>
          </cell>
          <cell r="M199">
            <v>90</v>
          </cell>
          <cell r="N199">
            <v>0</v>
          </cell>
          <cell r="O199">
            <v>0</v>
          </cell>
          <cell r="P199">
            <v>0</v>
          </cell>
          <cell r="Q199">
            <v>0</v>
          </cell>
          <cell r="R199">
            <v>90</v>
          </cell>
        </row>
        <row r="200">
          <cell r="B200" t="str">
            <v>Alcatel-Lucent</v>
          </cell>
          <cell r="C200">
            <v>0</v>
          </cell>
          <cell r="D200">
            <v>0</v>
          </cell>
          <cell r="E200">
            <v>1</v>
          </cell>
          <cell r="F200">
            <v>0</v>
          </cell>
          <cell r="G200">
            <v>9</v>
          </cell>
          <cell r="H200">
            <v>24</v>
          </cell>
          <cell r="I200">
            <v>34</v>
          </cell>
          <cell r="K200" t="str">
            <v>Alcatel-Lucent</v>
          </cell>
          <cell r="L200">
            <v>0</v>
          </cell>
          <cell r="M200">
            <v>0</v>
          </cell>
          <cell r="N200">
            <v>7</v>
          </cell>
          <cell r="O200">
            <v>0</v>
          </cell>
          <cell r="P200">
            <v>215</v>
          </cell>
          <cell r="Q200">
            <v>202</v>
          </cell>
          <cell r="R200">
            <v>424</v>
          </cell>
        </row>
        <row r="201">
          <cell r="B201" t="str">
            <v>Atrica</v>
          </cell>
          <cell r="I201">
            <v>0</v>
          </cell>
          <cell r="K201" t="str">
            <v>Atrica</v>
          </cell>
          <cell r="R201">
            <v>0</v>
          </cell>
        </row>
        <row r="202">
          <cell r="B202" t="str">
            <v>Avici</v>
          </cell>
          <cell r="C202">
            <v>0.8</v>
          </cell>
          <cell r="D202">
            <v>0</v>
          </cell>
          <cell r="E202">
            <v>0</v>
          </cell>
          <cell r="F202">
            <v>0</v>
          </cell>
          <cell r="G202">
            <v>0</v>
          </cell>
          <cell r="H202">
            <v>0</v>
          </cell>
          <cell r="I202">
            <v>0.8</v>
          </cell>
          <cell r="K202" t="str">
            <v>Avici</v>
          </cell>
          <cell r="L202">
            <v>1</v>
          </cell>
          <cell r="M202">
            <v>0</v>
          </cell>
          <cell r="N202">
            <v>0</v>
          </cell>
          <cell r="O202">
            <v>0</v>
          </cell>
          <cell r="P202">
            <v>0</v>
          </cell>
          <cell r="Q202">
            <v>0</v>
          </cell>
          <cell r="R202">
            <v>1</v>
          </cell>
        </row>
        <row r="203">
          <cell r="B203" t="str">
            <v>Brocade</v>
          </cell>
          <cell r="C203">
            <v>0</v>
          </cell>
          <cell r="D203">
            <v>0</v>
          </cell>
          <cell r="E203">
            <v>0</v>
          </cell>
          <cell r="F203">
            <v>0</v>
          </cell>
          <cell r="G203">
            <v>0</v>
          </cell>
          <cell r="H203">
            <v>0</v>
          </cell>
          <cell r="I203">
            <v>0</v>
          </cell>
          <cell r="K203" t="str">
            <v>Brocade</v>
          </cell>
          <cell r="L203">
            <v>0</v>
          </cell>
          <cell r="M203">
            <v>0</v>
          </cell>
          <cell r="N203">
            <v>0</v>
          </cell>
          <cell r="O203">
            <v>0</v>
          </cell>
          <cell r="P203">
            <v>0</v>
          </cell>
          <cell r="Q203">
            <v>0</v>
          </cell>
          <cell r="R203">
            <v>0</v>
          </cell>
        </row>
        <row r="204">
          <cell r="B204" t="str">
            <v>Caspian</v>
          </cell>
          <cell r="C204">
            <v>0</v>
          </cell>
          <cell r="D204">
            <v>0</v>
          </cell>
          <cell r="E204">
            <v>0</v>
          </cell>
          <cell r="F204">
            <v>0</v>
          </cell>
          <cell r="G204">
            <v>0</v>
          </cell>
          <cell r="H204">
            <v>0</v>
          </cell>
          <cell r="I204">
            <v>0</v>
          </cell>
          <cell r="K204" t="str">
            <v>Caspian</v>
          </cell>
          <cell r="L204">
            <v>0</v>
          </cell>
          <cell r="M204">
            <v>0</v>
          </cell>
          <cell r="N204">
            <v>0</v>
          </cell>
          <cell r="O204">
            <v>0</v>
          </cell>
          <cell r="P204">
            <v>0</v>
          </cell>
          <cell r="Q204">
            <v>0</v>
          </cell>
          <cell r="R204">
            <v>0</v>
          </cell>
        </row>
        <row r="205">
          <cell r="B205" t="str">
            <v>Chiaro</v>
          </cell>
          <cell r="C205">
            <v>0</v>
          </cell>
          <cell r="D205">
            <v>0</v>
          </cell>
          <cell r="E205">
            <v>0</v>
          </cell>
          <cell r="F205">
            <v>0</v>
          </cell>
          <cell r="G205">
            <v>0</v>
          </cell>
          <cell r="H205">
            <v>0</v>
          </cell>
          <cell r="I205">
            <v>0</v>
          </cell>
          <cell r="K205" t="str">
            <v>Chiaro</v>
          </cell>
          <cell r="L205">
            <v>0</v>
          </cell>
          <cell r="M205">
            <v>0</v>
          </cell>
          <cell r="N205">
            <v>0</v>
          </cell>
          <cell r="O205">
            <v>0</v>
          </cell>
          <cell r="P205">
            <v>0</v>
          </cell>
          <cell r="Q205">
            <v>0</v>
          </cell>
          <cell r="R205">
            <v>0</v>
          </cell>
        </row>
        <row r="206">
          <cell r="B206" t="str">
            <v>Ciena</v>
          </cell>
          <cell r="C206">
            <v>0</v>
          </cell>
          <cell r="D206">
            <v>0</v>
          </cell>
          <cell r="E206">
            <v>0</v>
          </cell>
          <cell r="F206">
            <v>0</v>
          </cell>
          <cell r="G206">
            <v>0</v>
          </cell>
          <cell r="H206">
            <v>0</v>
          </cell>
          <cell r="I206">
            <v>0</v>
          </cell>
          <cell r="K206" t="str">
            <v>Ciena</v>
          </cell>
          <cell r="L206">
            <v>0</v>
          </cell>
          <cell r="M206">
            <v>0</v>
          </cell>
          <cell r="N206">
            <v>0</v>
          </cell>
          <cell r="O206">
            <v>0</v>
          </cell>
          <cell r="P206">
            <v>0</v>
          </cell>
          <cell r="Q206">
            <v>0</v>
          </cell>
          <cell r="R206">
            <v>0</v>
          </cell>
        </row>
        <row r="207">
          <cell r="B207" t="str">
            <v>Cisco</v>
          </cell>
          <cell r="C207">
            <v>39</v>
          </cell>
          <cell r="D207">
            <v>40.700000000000003</v>
          </cell>
          <cell r="E207">
            <v>1.2</v>
          </cell>
          <cell r="F207">
            <v>0</v>
          </cell>
          <cell r="G207">
            <v>0</v>
          </cell>
          <cell r="H207">
            <v>16</v>
          </cell>
          <cell r="I207">
            <v>96.9</v>
          </cell>
          <cell r="K207" t="str">
            <v>Cisco</v>
          </cell>
          <cell r="L207">
            <v>101</v>
          </cell>
          <cell r="M207">
            <v>1059</v>
          </cell>
          <cell r="N207">
            <v>44</v>
          </cell>
          <cell r="O207">
            <v>0</v>
          </cell>
          <cell r="P207">
            <v>0</v>
          </cell>
          <cell r="Q207">
            <v>118</v>
          </cell>
          <cell r="R207">
            <v>1322</v>
          </cell>
        </row>
        <row r="208">
          <cell r="B208" t="str">
            <v>Cosine</v>
          </cell>
          <cell r="C208">
            <v>0</v>
          </cell>
          <cell r="D208">
            <v>0</v>
          </cell>
          <cell r="E208">
            <v>1.9</v>
          </cell>
          <cell r="F208">
            <v>0</v>
          </cell>
          <cell r="G208">
            <v>0</v>
          </cell>
          <cell r="H208">
            <v>0</v>
          </cell>
          <cell r="I208">
            <v>1.9</v>
          </cell>
          <cell r="K208" t="str">
            <v>Cosine</v>
          </cell>
          <cell r="L208">
            <v>0</v>
          </cell>
          <cell r="M208">
            <v>0</v>
          </cell>
          <cell r="N208">
            <v>8</v>
          </cell>
          <cell r="O208">
            <v>0</v>
          </cell>
          <cell r="P208">
            <v>0</v>
          </cell>
          <cell r="Q208">
            <v>0</v>
          </cell>
          <cell r="R208">
            <v>8</v>
          </cell>
        </row>
        <row r="209">
          <cell r="B209" t="str">
            <v>ECI Telecom</v>
          </cell>
          <cell r="C209">
            <v>0</v>
          </cell>
          <cell r="D209">
            <v>0</v>
          </cell>
          <cell r="E209">
            <v>0</v>
          </cell>
          <cell r="F209">
            <v>0</v>
          </cell>
          <cell r="G209">
            <v>0</v>
          </cell>
          <cell r="H209">
            <v>0</v>
          </cell>
          <cell r="I209">
            <v>0</v>
          </cell>
          <cell r="K209" t="str">
            <v>ECI Telecom</v>
          </cell>
          <cell r="L209">
            <v>0</v>
          </cell>
          <cell r="M209">
            <v>0</v>
          </cell>
          <cell r="N209">
            <v>0</v>
          </cell>
          <cell r="O209">
            <v>0</v>
          </cell>
          <cell r="P209">
            <v>0</v>
          </cell>
          <cell r="Q209">
            <v>0</v>
          </cell>
          <cell r="R209">
            <v>0</v>
          </cell>
        </row>
        <row r="210">
          <cell r="B210" t="str">
            <v>Equipe</v>
          </cell>
          <cell r="C210">
            <v>0</v>
          </cell>
          <cell r="D210">
            <v>0</v>
          </cell>
          <cell r="E210">
            <v>0</v>
          </cell>
          <cell r="F210">
            <v>0</v>
          </cell>
          <cell r="G210">
            <v>0</v>
          </cell>
          <cell r="H210">
            <v>0</v>
          </cell>
          <cell r="I210">
            <v>0</v>
          </cell>
          <cell r="K210" t="str">
            <v>Equipe</v>
          </cell>
          <cell r="L210">
            <v>0</v>
          </cell>
          <cell r="M210">
            <v>0</v>
          </cell>
          <cell r="N210">
            <v>0</v>
          </cell>
          <cell r="O210">
            <v>0</v>
          </cell>
          <cell r="P210">
            <v>0</v>
          </cell>
          <cell r="Q210">
            <v>0</v>
          </cell>
          <cell r="R210">
            <v>0</v>
          </cell>
        </row>
        <row r="211">
          <cell r="B211" t="str">
            <v>Ericsson</v>
          </cell>
          <cell r="C211">
            <v>0</v>
          </cell>
          <cell r="D211">
            <v>2.7</v>
          </cell>
          <cell r="E211">
            <v>13</v>
          </cell>
          <cell r="F211">
            <v>0</v>
          </cell>
          <cell r="G211">
            <v>0</v>
          </cell>
          <cell r="H211">
            <v>17</v>
          </cell>
          <cell r="I211">
            <v>32.700000000000003</v>
          </cell>
          <cell r="K211" t="str">
            <v>Ericsson</v>
          </cell>
          <cell r="L211">
            <v>0</v>
          </cell>
          <cell r="M211">
            <v>21</v>
          </cell>
          <cell r="N211">
            <v>83</v>
          </cell>
          <cell r="O211">
            <v>0</v>
          </cell>
          <cell r="P211">
            <v>0</v>
          </cell>
          <cell r="Q211">
            <v>65</v>
          </cell>
          <cell r="R211">
            <v>169</v>
          </cell>
        </row>
        <row r="212">
          <cell r="B212" t="str">
            <v>Extreme</v>
          </cell>
          <cell r="C212">
            <v>0</v>
          </cell>
          <cell r="D212">
            <v>0</v>
          </cell>
          <cell r="E212">
            <v>0</v>
          </cell>
          <cell r="F212">
            <v>0</v>
          </cell>
          <cell r="G212">
            <v>0</v>
          </cell>
          <cell r="H212">
            <v>0</v>
          </cell>
          <cell r="I212">
            <v>0</v>
          </cell>
          <cell r="K212" t="str">
            <v>Extreme</v>
          </cell>
          <cell r="L212">
            <v>0</v>
          </cell>
          <cell r="M212">
            <v>0</v>
          </cell>
          <cell r="N212">
            <v>0</v>
          </cell>
          <cell r="O212">
            <v>0</v>
          </cell>
          <cell r="P212">
            <v>0</v>
          </cell>
          <cell r="Q212">
            <v>0</v>
          </cell>
          <cell r="R212">
            <v>0</v>
          </cell>
        </row>
        <row r="213">
          <cell r="B213" t="str">
            <v>Force10</v>
          </cell>
          <cell r="C213">
            <v>0</v>
          </cell>
          <cell r="D213">
            <v>0</v>
          </cell>
          <cell r="E213">
            <v>0</v>
          </cell>
          <cell r="F213">
            <v>0</v>
          </cell>
          <cell r="G213">
            <v>0</v>
          </cell>
          <cell r="H213">
            <v>0</v>
          </cell>
          <cell r="I213">
            <v>0</v>
          </cell>
          <cell r="K213" t="str">
            <v>Force10</v>
          </cell>
          <cell r="L213">
            <v>0</v>
          </cell>
          <cell r="M213">
            <v>0</v>
          </cell>
          <cell r="N213">
            <v>0</v>
          </cell>
          <cell r="O213">
            <v>0</v>
          </cell>
          <cell r="P213">
            <v>0</v>
          </cell>
          <cell r="Q213">
            <v>0</v>
          </cell>
          <cell r="R213">
            <v>0</v>
          </cell>
        </row>
        <row r="214">
          <cell r="B214" t="str">
            <v>Fujitsu</v>
          </cell>
          <cell r="C214">
            <v>0</v>
          </cell>
          <cell r="D214">
            <v>0</v>
          </cell>
          <cell r="E214">
            <v>0</v>
          </cell>
          <cell r="F214">
            <v>0</v>
          </cell>
          <cell r="G214">
            <v>0</v>
          </cell>
          <cell r="H214">
            <v>0</v>
          </cell>
          <cell r="I214">
            <v>0</v>
          </cell>
          <cell r="K214" t="str">
            <v>Fujitsu</v>
          </cell>
          <cell r="L214">
            <v>0</v>
          </cell>
          <cell r="M214">
            <v>0</v>
          </cell>
          <cell r="N214">
            <v>0</v>
          </cell>
          <cell r="O214">
            <v>0</v>
          </cell>
          <cell r="P214">
            <v>0</v>
          </cell>
          <cell r="Q214">
            <v>0</v>
          </cell>
          <cell r="R214">
            <v>0</v>
          </cell>
        </row>
        <row r="215">
          <cell r="B215" t="str">
            <v>Hammerhead Systems</v>
          </cell>
          <cell r="C215">
            <v>0</v>
          </cell>
          <cell r="D215">
            <v>0</v>
          </cell>
          <cell r="E215">
            <v>0</v>
          </cell>
          <cell r="F215">
            <v>0</v>
          </cell>
          <cell r="G215">
            <v>0</v>
          </cell>
          <cell r="H215">
            <v>0</v>
          </cell>
          <cell r="I215">
            <v>0</v>
          </cell>
          <cell r="K215" t="str">
            <v>Hammerhead Systems</v>
          </cell>
          <cell r="L215">
            <v>0</v>
          </cell>
          <cell r="M215">
            <v>0</v>
          </cell>
          <cell r="N215">
            <v>0</v>
          </cell>
          <cell r="O215">
            <v>0</v>
          </cell>
          <cell r="P215">
            <v>0</v>
          </cell>
          <cell r="Q215">
            <v>0</v>
          </cell>
          <cell r="R215">
            <v>0</v>
          </cell>
        </row>
        <row r="216">
          <cell r="B216" t="str">
            <v>Hitachi</v>
          </cell>
          <cell r="C216">
            <v>0</v>
          </cell>
          <cell r="D216">
            <v>0</v>
          </cell>
          <cell r="E216">
            <v>0</v>
          </cell>
          <cell r="F216">
            <v>0</v>
          </cell>
          <cell r="G216">
            <v>0</v>
          </cell>
          <cell r="H216">
            <v>0</v>
          </cell>
          <cell r="I216">
            <v>0</v>
          </cell>
          <cell r="K216" t="str">
            <v>Hitachi</v>
          </cell>
          <cell r="L216">
            <v>0</v>
          </cell>
          <cell r="M216">
            <v>0</v>
          </cell>
          <cell r="N216">
            <v>0</v>
          </cell>
          <cell r="O216">
            <v>0</v>
          </cell>
          <cell r="P216">
            <v>0</v>
          </cell>
          <cell r="Q216">
            <v>0</v>
          </cell>
          <cell r="R216">
            <v>0</v>
          </cell>
        </row>
        <row r="217">
          <cell r="B217" t="str">
            <v>Hitachi Cable</v>
          </cell>
          <cell r="C217">
            <v>0</v>
          </cell>
          <cell r="D217">
            <v>0</v>
          </cell>
          <cell r="E217">
            <v>0</v>
          </cell>
          <cell r="F217">
            <v>0</v>
          </cell>
          <cell r="G217">
            <v>0</v>
          </cell>
          <cell r="H217">
            <v>0</v>
          </cell>
          <cell r="I217">
            <v>0</v>
          </cell>
          <cell r="K217" t="str">
            <v>Hitachi Cable</v>
          </cell>
          <cell r="L217">
            <v>0</v>
          </cell>
          <cell r="M217">
            <v>0</v>
          </cell>
          <cell r="N217">
            <v>0</v>
          </cell>
          <cell r="O217">
            <v>0</v>
          </cell>
          <cell r="P217">
            <v>0</v>
          </cell>
          <cell r="Q217">
            <v>0</v>
          </cell>
          <cell r="R217">
            <v>0</v>
          </cell>
        </row>
        <row r="218">
          <cell r="B218" t="str">
            <v>Huawei</v>
          </cell>
          <cell r="C218">
            <v>0</v>
          </cell>
          <cell r="D218">
            <v>3</v>
          </cell>
          <cell r="E218">
            <v>0</v>
          </cell>
          <cell r="F218">
            <v>0</v>
          </cell>
          <cell r="G218">
            <v>0</v>
          </cell>
          <cell r="H218">
            <v>0</v>
          </cell>
          <cell r="I218">
            <v>3</v>
          </cell>
          <cell r="K218" t="str">
            <v>Huawei</v>
          </cell>
          <cell r="L218">
            <v>0</v>
          </cell>
          <cell r="M218">
            <v>42</v>
          </cell>
          <cell r="N218">
            <v>0</v>
          </cell>
          <cell r="O218">
            <v>0</v>
          </cell>
          <cell r="P218">
            <v>0</v>
          </cell>
          <cell r="Q218">
            <v>0</v>
          </cell>
          <cell r="R218">
            <v>42</v>
          </cell>
        </row>
        <row r="219">
          <cell r="B219" t="str">
            <v>Hyperchip</v>
          </cell>
          <cell r="C219">
            <v>0</v>
          </cell>
          <cell r="D219">
            <v>0</v>
          </cell>
          <cell r="E219">
            <v>0</v>
          </cell>
          <cell r="F219">
            <v>0</v>
          </cell>
          <cell r="G219">
            <v>0</v>
          </cell>
          <cell r="H219">
            <v>0</v>
          </cell>
          <cell r="I219">
            <v>0</v>
          </cell>
          <cell r="K219" t="str">
            <v>Hyperchip</v>
          </cell>
          <cell r="L219">
            <v>0</v>
          </cell>
          <cell r="M219">
            <v>0</v>
          </cell>
          <cell r="N219">
            <v>0</v>
          </cell>
          <cell r="O219">
            <v>0</v>
          </cell>
          <cell r="P219">
            <v>0</v>
          </cell>
          <cell r="Q219">
            <v>0</v>
          </cell>
          <cell r="R219">
            <v>0</v>
          </cell>
        </row>
        <row r="220">
          <cell r="B220" t="str">
            <v>Juniper</v>
          </cell>
          <cell r="C220">
            <v>7</v>
          </cell>
          <cell r="D220">
            <v>4</v>
          </cell>
          <cell r="E220">
            <v>13</v>
          </cell>
          <cell r="F220">
            <v>0</v>
          </cell>
          <cell r="G220">
            <v>0</v>
          </cell>
          <cell r="H220">
            <v>0</v>
          </cell>
          <cell r="I220">
            <v>24</v>
          </cell>
          <cell r="K220" t="str">
            <v>Juniper</v>
          </cell>
          <cell r="L220">
            <v>24</v>
          </cell>
          <cell r="M220">
            <v>73</v>
          </cell>
          <cell r="N220">
            <v>116</v>
          </cell>
          <cell r="O220">
            <v>0</v>
          </cell>
          <cell r="P220">
            <v>0</v>
          </cell>
          <cell r="Q220">
            <v>0</v>
          </cell>
          <cell r="R220">
            <v>213</v>
          </cell>
        </row>
        <row r="221">
          <cell r="B221" t="str">
            <v>Laurel Networks</v>
          </cell>
          <cell r="C221">
            <v>0</v>
          </cell>
          <cell r="D221">
            <v>0</v>
          </cell>
          <cell r="E221">
            <v>0</v>
          </cell>
          <cell r="F221">
            <v>0</v>
          </cell>
          <cell r="G221">
            <v>0</v>
          </cell>
          <cell r="H221">
            <v>0</v>
          </cell>
          <cell r="I221">
            <v>0</v>
          </cell>
          <cell r="K221" t="str">
            <v>Laurel Networks</v>
          </cell>
          <cell r="L221">
            <v>0</v>
          </cell>
          <cell r="M221">
            <v>0</v>
          </cell>
          <cell r="N221">
            <v>0</v>
          </cell>
          <cell r="O221">
            <v>0</v>
          </cell>
          <cell r="P221">
            <v>0</v>
          </cell>
          <cell r="Q221">
            <v>0</v>
          </cell>
          <cell r="R221">
            <v>0</v>
          </cell>
        </row>
        <row r="222">
          <cell r="B222" t="str">
            <v>Lucent</v>
          </cell>
          <cell r="C222">
            <v>0</v>
          </cell>
          <cell r="D222">
            <v>0</v>
          </cell>
          <cell r="E222">
            <v>0</v>
          </cell>
          <cell r="F222">
            <v>0</v>
          </cell>
          <cell r="G222">
            <v>0</v>
          </cell>
          <cell r="H222">
            <v>0</v>
          </cell>
          <cell r="I222">
            <v>0</v>
          </cell>
          <cell r="K222" t="str">
            <v>Lucent</v>
          </cell>
          <cell r="L222">
            <v>0</v>
          </cell>
          <cell r="M222">
            <v>0</v>
          </cell>
          <cell r="N222">
            <v>0</v>
          </cell>
          <cell r="O222">
            <v>0</v>
          </cell>
          <cell r="P222">
            <v>0</v>
          </cell>
          <cell r="Q222">
            <v>0</v>
          </cell>
          <cell r="R222">
            <v>0</v>
          </cell>
        </row>
        <row r="223">
          <cell r="B223" t="str">
            <v>NEC</v>
          </cell>
          <cell r="C223">
            <v>0</v>
          </cell>
          <cell r="D223">
            <v>0</v>
          </cell>
          <cell r="E223">
            <v>0</v>
          </cell>
          <cell r="F223">
            <v>0</v>
          </cell>
          <cell r="G223">
            <v>0</v>
          </cell>
          <cell r="H223">
            <v>0</v>
          </cell>
          <cell r="I223">
            <v>0</v>
          </cell>
          <cell r="K223" t="str">
            <v>NEC</v>
          </cell>
          <cell r="L223">
            <v>0</v>
          </cell>
          <cell r="M223">
            <v>0</v>
          </cell>
          <cell r="N223">
            <v>0</v>
          </cell>
          <cell r="O223">
            <v>0</v>
          </cell>
          <cell r="P223">
            <v>0</v>
          </cell>
          <cell r="Q223">
            <v>0</v>
          </cell>
          <cell r="R223">
            <v>0</v>
          </cell>
        </row>
        <row r="224">
          <cell r="B224" t="str">
            <v>Nokia Siemens Networks</v>
          </cell>
          <cell r="C224">
            <v>0</v>
          </cell>
          <cell r="D224">
            <v>0</v>
          </cell>
          <cell r="E224">
            <v>0</v>
          </cell>
          <cell r="F224">
            <v>0</v>
          </cell>
          <cell r="G224">
            <v>0</v>
          </cell>
          <cell r="H224">
            <v>0</v>
          </cell>
          <cell r="I224">
            <v>0</v>
          </cell>
          <cell r="K224" t="str">
            <v>Nokia Siemens Networks</v>
          </cell>
          <cell r="L224">
            <v>0</v>
          </cell>
          <cell r="M224">
            <v>0</v>
          </cell>
          <cell r="N224">
            <v>0</v>
          </cell>
          <cell r="O224">
            <v>0</v>
          </cell>
          <cell r="P224">
            <v>0</v>
          </cell>
          <cell r="Q224">
            <v>0</v>
          </cell>
          <cell r="R224">
            <v>0</v>
          </cell>
        </row>
        <row r="225">
          <cell r="B225" t="str">
            <v>Nortel</v>
          </cell>
          <cell r="C225">
            <v>0</v>
          </cell>
          <cell r="D225">
            <v>0</v>
          </cell>
          <cell r="E225">
            <v>11</v>
          </cell>
          <cell r="F225">
            <v>0</v>
          </cell>
          <cell r="G225">
            <v>0</v>
          </cell>
          <cell r="H225">
            <v>29</v>
          </cell>
          <cell r="I225">
            <v>40</v>
          </cell>
          <cell r="K225" t="str">
            <v>Nortel</v>
          </cell>
          <cell r="L225">
            <v>0</v>
          </cell>
          <cell r="M225">
            <v>0</v>
          </cell>
          <cell r="N225">
            <v>45</v>
          </cell>
          <cell r="O225">
            <v>0</v>
          </cell>
          <cell r="P225">
            <v>0</v>
          </cell>
          <cell r="Q225">
            <v>107</v>
          </cell>
          <cell r="R225">
            <v>152</v>
          </cell>
        </row>
        <row r="226">
          <cell r="B226" t="str">
            <v>Procket</v>
          </cell>
          <cell r="C226">
            <v>0</v>
          </cell>
          <cell r="D226">
            <v>0</v>
          </cell>
          <cell r="E226">
            <v>0</v>
          </cell>
          <cell r="F226">
            <v>0</v>
          </cell>
          <cell r="G226">
            <v>0</v>
          </cell>
          <cell r="H226">
            <v>0</v>
          </cell>
          <cell r="I226">
            <v>0</v>
          </cell>
          <cell r="K226" t="str">
            <v>Procket</v>
          </cell>
          <cell r="L226">
            <v>0</v>
          </cell>
          <cell r="M226">
            <v>0</v>
          </cell>
          <cell r="N226">
            <v>0</v>
          </cell>
          <cell r="O226">
            <v>0</v>
          </cell>
          <cell r="P226">
            <v>0</v>
          </cell>
          <cell r="Q226">
            <v>0</v>
          </cell>
          <cell r="R226">
            <v>0</v>
          </cell>
        </row>
        <row r="227">
          <cell r="B227" t="str">
            <v>Quarry</v>
          </cell>
          <cell r="C227">
            <v>0</v>
          </cell>
          <cell r="D227">
            <v>0</v>
          </cell>
          <cell r="E227">
            <v>0</v>
          </cell>
          <cell r="F227">
            <v>0</v>
          </cell>
          <cell r="G227">
            <v>0</v>
          </cell>
          <cell r="H227">
            <v>0</v>
          </cell>
          <cell r="I227">
            <v>0</v>
          </cell>
          <cell r="K227" t="str">
            <v>Quarry</v>
          </cell>
          <cell r="L227">
            <v>0</v>
          </cell>
          <cell r="M227">
            <v>0</v>
          </cell>
          <cell r="N227">
            <v>0</v>
          </cell>
          <cell r="O227">
            <v>0</v>
          </cell>
          <cell r="P227">
            <v>0</v>
          </cell>
          <cell r="Q227">
            <v>0</v>
          </cell>
          <cell r="R227">
            <v>0</v>
          </cell>
        </row>
        <row r="228">
          <cell r="B228" t="str">
            <v>Redback</v>
          </cell>
          <cell r="C228">
            <v>0</v>
          </cell>
          <cell r="D228">
            <v>0</v>
          </cell>
          <cell r="E228">
            <v>0</v>
          </cell>
          <cell r="F228">
            <v>0</v>
          </cell>
          <cell r="G228">
            <v>0</v>
          </cell>
          <cell r="H228">
            <v>0</v>
          </cell>
          <cell r="I228">
            <v>0</v>
          </cell>
          <cell r="K228" t="str">
            <v>Redback</v>
          </cell>
          <cell r="L228">
            <v>0</v>
          </cell>
          <cell r="M228">
            <v>0</v>
          </cell>
          <cell r="N228">
            <v>0</v>
          </cell>
          <cell r="O228">
            <v>0</v>
          </cell>
          <cell r="P228">
            <v>0</v>
          </cell>
          <cell r="Q228">
            <v>0</v>
          </cell>
          <cell r="R228">
            <v>0</v>
          </cell>
        </row>
        <row r="229">
          <cell r="B229" t="str">
            <v>Riverstone</v>
          </cell>
          <cell r="C229">
            <v>0</v>
          </cell>
          <cell r="D229">
            <v>0</v>
          </cell>
          <cell r="E229">
            <v>0</v>
          </cell>
          <cell r="F229">
            <v>0</v>
          </cell>
          <cell r="G229">
            <v>0</v>
          </cell>
          <cell r="H229">
            <v>0</v>
          </cell>
          <cell r="I229">
            <v>0</v>
          </cell>
          <cell r="K229" t="str">
            <v>Riverstone</v>
          </cell>
          <cell r="L229">
            <v>0</v>
          </cell>
          <cell r="M229">
            <v>0</v>
          </cell>
          <cell r="N229">
            <v>0</v>
          </cell>
          <cell r="O229">
            <v>0</v>
          </cell>
          <cell r="P229">
            <v>0</v>
          </cell>
          <cell r="Q229">
            <v>0</v>
          </cell>
          <cell r="R229">
            <v>0</v>
          </cell>
        </row>
        <row r="230">
          <cell r="B230" t="str">
            <v>Tellabs</v>
          </cell>
          <cell r="C230">
            <v>0</v>
          </cell>
          <cell r="D230">
            <v>0</v>
          </cell>
          <cell r="E230">
            <v>0</v>
          </cell>
          <cell r="F230">
            <v>0</v>
          </cell>
          <cell r="G230">
            <v>0</v>
          </cell>
          <cell r="H230">
            <v>0</v>
          </cell>
          <cell r="I230">
            <v>0</v>
          </cell>
          <cell r="K230" t="str">
            <v>Tellabs</v>
          </cell>
          <cell r="L230">
            <v>0</v>
          </cell>
          <cell r="M230">
            <v>0</v>
          </cell>
          <cell r="N230">
            <v>0</v>
          </cell>
          <cell r="O230">
            <v>0</v>
          </cell>
          <cell r="P230">
            <v>0</v>
          </cell>
          <cell r="Q230">
            <v>0</v>
          </cell>
          <cell r="R230">
            <v>0</v>
          </cell>
        </row>
        <row r="231">
          <cell r="B231" t="str">
            <v>ZTE</v>
          </cell>
          <cell r="C231">
            <v>0</v>
          </cell>
          <cell r="D231">
            <v>0</v>
          </cell>
          <cell r="E231">
            <v>0</v>
          </cell>
          <cell r="F231">
            <v>0</v>
          </cell>
          <cell r="G231">
            <v>0</v>
          </cell>
          <cell r="H231">
            <v>0</v>
          </cell>
          <cell r="I231">
            <v>0</v>
          </cell>
          <cell r="K231" t="str">
            <v>ZTE</v>
          </cell>
          <cell r="L231">
            <v>0</v>
          </cell>
          <cell r="M231">
            <v>0</v>
          </cell>
          <cell r="N231">
            <v>0</v>
          </cell>
          <cell r="O231">
            <v>0</v>
          </cell>
          <cell r="P231">
            <v>0</v>
          </cell>
          <cell r="Q231">
            <v>0</v>
          </cell>
          <cell r="R231">
            <v>0</v>
          </cell>
        </row>
        <row r="232">
          <cell r="B232" t="str">
            <v>Other</v>
          </cell>
          <cell r="C232">
            <v>0</v>
          </cell>
          <cell r="D232">
            <v>0</v>
          </cell>
          <cell r="E232">
            <v>0</v>
          </cell>
          <cell r="F232">
            <v>0</v>
          </cell>
          <cell r="G232">
            <v>0</v>
          </cell>
          <cell r="H232">
            <v>0</v>
          </cell>
          <cell r="I232">
            <v>0</v>
          </cell>
          <cell r="K232" t="str">
            <v>Other</v>
          </cell>
          <cell r="L232">
            <v>0</v>
          </cell>
          <cell r="M232">
            <v>0</v>
          </cell>
          <cell r="N232">
            <v>0</v>
          </cell>
          <cell r="O232">
            <v>0</v>
          </cell>
          <cell r="P232">
            <v>0</v>
          </cell>
          <cell r="Q232">
            <v>0</v>
          </cell>
          <cell r="R232">
            <v>0</v>
          </cell>
        </row>
        <row r="233">
          <cell r="B233" t="str">
            <v>Total</v>
          </cell>
          <cell r="C233">
            <v>46.8</v>
          </cell>
          <cell r="D233">
            <v>60.300000000000004</v>
          </cell>
          <cell r="E233">
            <v>41.1</v>
          </cell>
          <cell r="F233">
            <v>0</v>
          </cell>
          <cell r="G233">
            <v>9</v>
          </cell>
          <cell r="H233">
            <v>86</v>
          </cell>
          <cell r="I233">
            <v>243.2</v>
          </cell>
          <cell r="K233" t="str">
            <v>Total</v>
          </cell>
          <cell r="L233">
            <v>126</v>
          </cell>
          <cell r="M233">
            <v>1285</v>
          </cell>
          <cell r="N233">
            <v>303</v>
          </cell>
          <cell r="O233">
            <v>0</v>
          </cell>
          <cell r="P233">
            <v>215</v>
          </cell>
          <cell r="Q233">
            <v>492</v>
          </cell>
          <cell r="R233">
            <v>2421</v>
          </cell>
        </row>
        <row r="237">
          <cell r="B237" t="str">
            <v>Vendor</v>
          </cell>
          <cell r="C237" t="str">
            <v>Core IP/MPLS</v>
          </cell>
          <cell r="D237" t="str">
            <v xml:space="preserve">Edge IP/MPLS </v>
          </cell>
          <cell r="E237" t="str">
            <v>Subscriber Service Router</v>
          </cell>
          <cell r="F237" t="str">
            <v>BRAS</v>
          </cell>
          <cell r="G237" t="str">
            <v>IP/Ethernet</v>
          </cell>
          <cell r="H237" t="str">
            <v>ATM/MPLS</v>
          </cell>
          <cell r="I237" t="str">
            <v>Total IPS</v>
          </cell>
          <cell r="K237" t="str">
            <v>Vendor</v>
          </cell>
          <cell r="L237" t="str">
            <v>Core IP/MPLS</v>
          </cell>
          <cell r="M237" t="str">
            <v>Edge IP/MPLS</v>
          </cell>
          <cell r="N237" t="str">
            <v>Subscriber Service Router</v>
          </cell>
          <cell r="O237" t="str">
            <v>BRAS</v>
          </cell>
          <cell r="P237" t="str">
            <v>IP/Ethernet</v>
          </cell>
          <cell r="Q237" t="str">
            <v>ATM/MPLS</v>
          </cell>
          <cell r="R237" t="str">
            <v>Total IPS</v>
          </cell>
        </row>
        <row r="238">
          <cell r="B238" t="str">
            <v>Alaxala Networks</v>
          </cell>
          <cell r="C238">
            <v>0</v>
          </cell>
          <cell r="D238">
            <v>11</v>
          </cell>
          <cell r="E238">
            <v>0</v>
          </cell>
          <cell r="F238">
            <v>0</v>
          </cell>
          <cell r="G238">
            <v>0</v>
          </cell>
          <cell r="H238">
            <v>0</v>
          </cell>
          <cell r="I238">
            <v>11</v>
          </cell>
          <cell r="K238" t="str">
            <v>Alaxala Networks</v>
          </cell>
          <cell r="L238">
            <v>0</v>
          </cell>
          <cell r="M238">
            <v>100</v>
          </cell>
          <cell r="N238">
            <v>0</v>
          </cell>
          <cell r="O238">
            <v>0</v>
          </cell>
          <cell r="P238">
            <v>0</v>
          </cell>
          <cell r="Q238">
            <v>0</v>
          </cell>
          <cell r="R238">
            <v>100</v>
          </cell>
        </row>
        <row r="239">
          <cell r="B239" t="str">
            <v>Alcatel-Lucent</v>
          </cell>
          <cell r="C239">
            <v>0</v>
          </cell>
          <cell r="D239">
            <v>0</v>
          </cell>
          <cell r="E239">
            <v>1</v>
          </cell>
          <cell r="F239">
            <v>0</v>
          </cell>
          <cell r="G239">
            <v>3</v>
          </cell>
          <cell r="H239">
            <v>26</v>
          </cell>
          <cell r="I239">
            <v>30</v>
          </cell>
          <cell r="K239" t="str">
            <v>Alcatel-Lucent</v>
          </cell>
          <cell r="L239">
            <v>0</v>
          </cell>
          <cell r="M239">
            <v>0</v>
          </cell>
          <cell r="N239">
            <v>5</v>
          </cell>
          <cell r="O239">
            <v>0</v>
          </cell>
          <cell r="P239">
            <v>76</v>
          </cell>
          <cell r="Q239">
            <v>283</v>
          </cell>
          <cell r="R239">
            <v>364</v>
          </cell>
        </row>
        <row r="240">
          <cell r="B240" t="str">
            <v>Atrica</v>
          </cell>
          <cell r="I240">
            <v>0</v>
          </cell>
          <cell r="K240" t="str">
            <v>Atrica</v>
          </cell>
          <cell r="R240">
            <v>0</v>
          </cell>
        </row>
        <row r="241">
          <cell r="B241" t="str">
            <v>Avici</v>
          </cell>
          <cell r="C241">
            <v>0.6</v>
          </cell>
          <cell r="D241">
            <v>0</v>
          </cell>
          <cell r="E241">
            <v>0</v>
          </cell>
          <cell r="F241">
            <v>0</v>
          </cell>
          <cell r="G241">
            <v>0</v>
          </cell>
          <cell r="H241">
            <v>0</v>
          </cell>
          <cell r="I241">
            <v>0.6</v>
          </cell>
          <cell r="K241" t="str">
            <v>Avici</v>
          </cell>
          <cell r="L241">
            <v>1</v>
          </cell>
          <cell r="M241">
            <v>0</v>
          </cell>
          <cell r="N241">
            <v>0</v>
          </cell>
          <cell r="O241">
            <v>0</v>
          </cell>
          <cell r="P241">
            <v>0</v>
          </cell>
          <cell r="Q241">
            <v>0</v>
          </cell>
          <cell r="R241">
            <v>1</v>
          </cell>
        </row>
        <row r="242">
          <cell r="B242" t="str">
            <v>Brocade</v>
          </cell>
          <cell r="C242">
            <v>0</v>
          </cell>
          <cell r="D242">
            <v>0</v>
          </cell>
          <cell r="E242">
            <v>0</v>
          </cell>
          <cell r="F242">
            <v>0</v>
          </cell>
          <cell r="G242">
            <v>0</v>
          </cell>
          <cell r="H242">
            <v>0</v>
          </cell>
          <cell r="I242">
            <v>0</v>
          </cell>
          <cell r="K242" t="str">
            <v>Brocade</v>
          </cell>
          <cell r="L242">
            <v>0</v>
          </cell>
          <cell r="M242">
            <v>0</v>
          </cell>
          <cell r="N242">
            <v>0</v>
          </cell>
          <cell r="O242">
            <v>0</v>
          </cell>
          <cell r="P242">
            <v>0</v>
          </cell>
          <cell r="Q242">
            <v>0</v>
          </cell>
          <cell r="R242">
            <v>0</v>
          </cell>
        </row>
        <row r="243">
          <cell r="B243" t="str">
            <v>Caspian</v>
          </cell>
          <cell r="C243">
            <v>0</v>
          </cell>
          <cell r="D243">
            <v>0</v>
          </cell>
          <cell r="E243">
            <v>0</v>
          </cell>
          <cell r="F243">
            <v>0</v>
          </cell>
          <cell r="G243">
            <v>0</v>
          </cell>
          <cell r="H243">
            <v>0</v>
          </cell>
          <cell r="I243">
            <v>0</v>
          </cell>
          <cell r="K243" t="str">
            <v>Caspian</v>
          </cell>
          <cell r="L243">
            <v>0</v>
          </cell>
          <cell r="M243">
            <v>0</v>
          </cell>
          <cell r="N243">
            <v>0</v>
          </cell>
          <cell r="O243">
            <v>0</v>
          </cell>
          <cell r="P243">
            <v>0</v>
          </cell>
          <cell r="Q243">
            <v>0</v>
          </cell>
          <cell r="R243">
            <v>0</v>
          </cell>
        </row>
        <row r="244">
          <cell r="B244" t="str">
            <v>Chiaro</v>
          </cell>
          <cell r="C244">
            <v>0</v>
          </cell>
          <cell r="D244">
            <v>0</v>
          </cell>
          <cell r="E244">
            <v>0</v>
          </cell>
          <cell r="F244">
            <v>0</v>
          </cell>
          <cell r="G244">
            <v>0</v>
          </cell>
          <cell r="H244">
            <v>0</v>
          </cell>
          <cell r="I244">
            <v>0</v>
          </cell>
          <cell r="K244" t="str">
            <v>Chiaro</v>
          </cell>
          <cell r="L244">
            <v>0</v>
          </cell>
          <cell r="M244">
            <v>0</v>
          </cell>
          <cell r="N244">
            <v>0</v>
          </cell>
          <cell r="O244">
            <v>0</v>
          </cell>
          <cell r="P244">
            <v>0</v>
          </cell>
          <cell r="Q244">
            <v>0</v>
          </cell>
          <cell r="R244">
            <v>0</v>
          </cell>
        </row>
        <row r="245">
          <cell r="B245" t="str">
            <v>Ciena</v>
          </cell>
          <cell r="C245">
            <v>0</v>
          </cell>
          <cell r="D245">
            <v>0</v>
          </cell>
          <cell r="E245">
            <v>0</v>
          </cell>
          <cell r="F245">
            <v>0</v>
          </cell>
          <cell r="G245">
            <v>0</v>
          </cell>
          <cell r="H245">
            <v>0</v>
          </cell>
          <cell r="I245">
            <v>0</v>
          </cell>
          <cell r="K245" t="str">
            <v>Ciena</v>
          </cell>
          <cell r="L245">
            <v>0</v>
          </cell>
          <cell r="M245">
            <v>0</v>
          </cell>
          <cell r="N245">
            <v>0</v>
          </cell>
          <cell r="O245">
            <v>0</v>
          </cell>
          <cell r="P245">
            <v>0</v>
          </cell>
          <cell r="Q245">
            <v>0</v>
          </cell>
          <cell r="R245">
            <v>0</v>
          </cell>
        </row>
        <row r="246">
          <cell r="B246" t="str">
            <v>Cisco</v>
          </cell>
          <cell r="C246">
            <v>42</v>
          </cell>
          <cell r="D246">
            <v>41</v>
          </cell>
          <cell r="E246">
            <v>0.9</v>
          </cell>
          <cell r="F246">
            <v>0</v>
          </cell>
          <cell r="G246">
            <v>0</v>
          </cell>
          <cell r="H246">
            <v>18.2</v>
          </cell>
          <cell r="I246">
            <v>102.10000000000001</v>
          </cell>
          <cell r="K246" t="str">
            <v>Cisco</v>
          </cell>
          <cell r="L246">
            <v>111</v>
          </cell>
          <cell r="M246">
            <v>1118</v>
          </cell>
          <cell r="N246">
            <v>34</v>
          </cell>
          <cell r="O246">
            <v>0</v>
          </cell>
          <cell r="P246">
            <v>0</v>
          </cell>
          <cell r="Q246">
            <v>134</v>
          </cell>
          <cell r="R246">
            <v>1397</v>
          </cell>
        </row>
        <row r="247">
          <cell r="B247" t="str">
            <v>Cosine</v>
          </cell>
          <cell r="C247">
            <v>0</v>
          </cell>
          <cell r="D247">
            <v>0</v>
          </cell>
          <cell r="E247">
            <v>3</v>
          </cell>
          <cell r="F247">
            <v>0</v>
          </cell>
          <cell r="G247">
            <v>0</v>
          </cell>
          <cell r="H247">
            <v>0</v>
          </cell>
          <cell r="I247">
            <v>3</v>
          </cell>
          <cell r="K247" t="str">
            <v>Cosine</v>
          </cell>
          <cell r="L247">
            <v>0</v>
          </cell>
          <cell r="M247">
            <v>0</v>
          </cell>
          <cell r="N247">
            <v>25</v>
          </cell>
          <cell r="O247">
            <v>0</v>
          </cell>
          <cell r="P247">
            <v>0</v>
          </cell>
          <cell r="Q247">
            <v>0</v>
          </cell>
          <cell r="R247">
            <v>25</v>
          </cell>
        </row>
        <row r="248">
          <cell r="B248" t="str">
            <v>ECI Telecom</v>
          </cell>
          <cell r="C248">
            <v>0</v>
          </cell>
          <cell r="D248">
            <v>0</v>
          </cell>
          <cell r="E248">
            <v>0</v>
          </cell>
          <cell r="F248">
            <v>0</v>
          </cell>
          <cell r="G248">
            <v>0</v>
          </cell>
          <cell r="H248">
            <v>0</v>
          </cell>
          <cell r="I248">
            <v>0</v>
          </cell>
          <cell r="K248" t="str">
            <v>ECI Telecom</v>
          </cell>
          <cell r="L248">
            <v>0</v>
          </cell>
          <cell r="M248">
            <v>0</v>
          </cell>
          <cell r="N248">
            <v>0</v>
          </cell>
          <cell r="O248">
            <v>0</v>
          </cell>
          <cell r="P248">
            <v>0</v>
          </cell>
          <cell r="Q248">
            <v>0</v>
          </cell>
          <cell r="R248">
            <v>0</v>
          </cell>
        </row>
        <row r="249">
          <cell r="B249" t="str">
            <v>Equipe</v>
          </cell>
          <cell r="C249">
            <v>0</v>
          </cell>
          <cell r="D249">
            <v>0</v>
          </cell>
          <cell r="E249">
            <v>0</v>
          </cell>
          <cell r="F249">
            <v>0</v>
          </cell>
          <cell r="G249">
            <v>0</v>
          </cell>
          <cell r="H249">
            <v>0</v>
          </cell>
          <cell r="I249">
            <v>0</v>
          </cell>
          <cell r="K249" t="str">
            <v>Equipe</v>
          </cell>
          <cell r="L249">
            <v>0</v>
          </cell>
          <cell r="M249">
            <v>0</v>
          </cell>
          <cell r="N249">
            <v>0</v>
          </cell>
          <cell r="O249">
            <v>0</v>
          </cell>
          <cell r="P249">
            <v>0</v>
          </cell>
          <cell r="Q249">
            <v>0</v>
          </cell>
          <cell r="R249">
            <v>0</v>
          </cell>
        </row>
        <row r="250">
          <cell r="B250" t="str">
            <v>Ericsson</v>
          </cell>
          <cell r="C250">
            <v>0</v>
          </cell>
          <cell r="D250">
            <v>1.8</v>
          </cell>
          <cell r="E250">
            <v>4</v>
          </cell>
          <cell r="F250">
            <v>0</v>
          </cell>
          <cell r="G250">
            <v>0</v>
          </cell>
          <cell r="H250">
            <v>12</v>
          </cell>
          <cell r="I250">
            <v>17.8</v>
          </cell>
          <cell r="K250" t="str">
            <v>Ericsson</v>
          </cell>
          <cell r="L250">
            <v>0</v>
          </cell>
          <cell r="M250">
            <v>14</v>
          </cell>
          <cell r="N250">
            <v>49</v>
          </cell>
          <cell r="O250">
            <v>0</v>
          </cell>
          <cell r="P250">
            <v>0</v>
          </cell>
          <cell r="Q250">
            <v>42</v>
          </cell>
          <cell r="R250">
            <v>105</v>
          </cell>
        </row>
        <row r="251">
          <cell r="B251" t="str">
            <v>Extreme</v>
          </cell>
          <cell r="C251">
            <v>0</v>
          </cell>
          <cell r="D251">
            <v>0</v>
          </cell>
          <cell r="E251">
            <v>0</v>
          </cell>
          <cell r="F251">
            <v>0</v>
          </cell>
          <cell r="G251">
            <v>0</v>
          </cell>
          <cell r="H251">
            <v>0</v>
          </cell>
          <cell r="I251">
            <v>0</v>
          </cell>
          <cell r="K251" t="str">
            <v>Extreme</v>
          </cell>
          <cell r="L251">
            <v>0</v>
          </cell>
          <cell r="M251">
            <v>0</v>
          </cell>
          <cell r="N251">
            <v>0</v>
          </cell>
          <cell r="O251">
            <v>0</v>
          </cell>
          <cell r="P251">
            <v>0</v>
          </cell>
          <cell r="Q251">
            <v>0</v>
          </cell>
          <cell r="R251">
            <v>0</v>
          </cell>
        </row>
        <row r="252">
          <cell r="B252" t="str">
            <v>Force10</v>
          </cell>
          <cell r="C252">
            <v>0</v>
          </cell>
          <cell r="D252">
            <v>0</v>
          </cell>
          <cell r="E252">
            <v>0</v>
          </cell>
          <cell r="F252">
            <v>0</v>
          </cell>
          <cell r="G252">
            <v>0</v>
          </cell>
          <cell r="H252">
            <v>0</v>
          </cell>
          <cell r="I252">
            <v>0</v>
          </cell>
          <cell r="K252" t="str">
            <v>Force10</v>
          </cell>
          <cell r="L252">
            <v>0</v>
          </cell>
          <cell r="M252">
            <v>0</v>
          </cell>
          <cell r="N252">
            <v>0</v>
          </cell>
          <cell r="O252">
            <v>0</v>
          </cell>
          <cell r="P252">
            <v>0</v>
          </cell>
          <cell r="Q252">
            <v>0</v>
          </cell>
          <cell r="R252">
            <v>0</v>
          </cell>
        </row>
        <row r="253">
          <cell r="B253" t="str">
            <v>Fujitsu</v>
          </cell>
          <cell r="C253">
            <v>0</v>
          </cell>
          <cell r="D253">
            <v>0</v>
          </cell>
          <cell r="E253">
            <v>0</v>
          </cell>
          <cell r="F253">
            <v>0</v>
          </cell>
          <cell r="G253">
            <v>0</v>
          </cell>
          <cell r="H253">
            <v>0</v>
          </cell>
          <cell r="I253">
            <v>0</v>
          </cell>
          <cell r="K253" t="str">
            <v>Fujitsu</v>
          </cell>
          <cell r="L253">
            <v>0</v>
          </cell>
          <cell r="M253">
            <v>0</v>
          </cell>
          <cell r="N253">
            <v>0</v>
          </cell>
          <cell r="O253">
            <v>0</v>
          </cell>
          <cell r="P253">
            <v>0</v>
          </cell>
          <cell r="Q253">
            <v>0</v>
          </cell>
          <cell r="R253">
            <v>0</v>
          </cell>
        </row>
        <row r="254">
          <cell r="B254" t="str">
            <v>Hammerhead Systems</v>
          </cell>
          <cell r="C254">
            <v>0</v>
          </cell>
          <cell r="D254">
            <v>0</v>
          </cell>
          <cell r="E254">
            <v>0</v>
          </cell>
          <cell r="F254">
            <v>0</v>
          </cell>
          <cell r="G254">
            <v>0</v>
          </cell>
          <cell r="H254">
            <v>0</v>
          </cell>
          <cell r="I254">
            <v>0</v>
          </cell>
          <cell r="K254" t="str">
            <v>Hammerhead Systems</v>
          </cell>
          <cell r="L254">
            <v>0</v>
          </cell>
          <cell r="M254">
            <v>0</v>
          </cell>
          <cell r="N254">
            <v>0</v>
          </cell>
          <cell r="O254">
            <v>0</v>
          </cell>
          <cell r="P254">
            <v>0</v>
          </cell>
          <cell r="Q254">
            <v>0</v>
          </cell>
          <cell r="R254">
            <v>0</v>
          </cell>
        </row>
        <row r="255">
          <cell r="B255" t="str">
            <v>Hitachi</v>
          </cell>
          <cell r="C255">
            <v>0</v>
          </cell>
          <cell r="D255">
            <v>0</v>
          </cell>
          <cell r="E255">
            <v>0</v>
          </cell>
          <cell r="F255">
            <v>0</v>
          </cell>
          <cell r="G255">
            <v>0</v>
          </cell>
          <cell r="H255">
            <v>0</v>
          </cell>
          <cell r="I255">
            <v>0</v>
          </cell>
          <cell r="K255" t="str">
            <v>Hitachi</v>
          </cell>
          <cell r="L255">
            <v>0</v>
          </cell>
          <cell r="M255">
            <v>0</v>
          </cell>
          <cell r="N255">
            <v>0</v>
          </cell>
          <cell r="O255">
            <v>0</v>
          </cell>
          <cell r="P255">
            <v>0</v>
          </cell>
          <cell r="Q255">
            <v>0</v>
          </cell>
          <cell r="R255">
            <v>0</v>
          </cell>
        </row>
        <row r="256">
          <cell r="B256" t="str">
            <v>Hitachi Cable</v>
          </cell>
          <cell r="C256">
            <v>0</v>
          </cell>
          <cell r="D256">
            <v>0</v>
          </cell>
          <cell r="E256">
            <v>0</v>
          </cell>
          <cell r="F256">
            <v>0</v>
          </cell>
          <cell r="G256">
            <v>0</v>
          </cell>
          <cell r="H256">
            <v>0</v>
          </cell>
          <cell r="I256">
            <v>0</v>
          </cell>
          <cell r="K256" t="str">
            <v>Hitachi Cable</v>
          </cell>
          <cell r="L256">
            <v>0</v>
          </cell>
          <cell r="M256">
            <v>0</v>
          </cell>
          <cell r="N256">
            <v>0</v>
          </cell>
          <cell r="O256">
            <v>0</v>
          </cell>
          <cell r="P256">
            <v>0</v>
          </cell>
          <cell r="Q256">
            <v>0</v>
          </cell>
          <cell r="R256">
            <v>0</v>
          </cell>
        </row>
        <row r="257">
          <cell r="B257" t="str">
            <v>Huawei</v>
          </cell>
          <cell r="C257">
            <v>0</v>
          </cell>
          <cell r="D257">
            <v>6.4</v>
          </cell>
          <cell r="E257">
            <v>0</v>
          </cell>
          <cell r="F257">
            <v>0</v>
          </cell>
          <cell r="G257">
            <v>0</v>
          </cell>
          <cell r="H257">
            <v>0</v>
          </cell>
          <cell r="I257">
            <v>6.4</v>
          </cell>
          <cell r="K257" t="str">
            <v>Huawei</v>
          </cell>
          <cell r="L257">
            <v>0</v>
          </cell>
          <cell r="M257">
            <v>89</v>
          </cell>
          <cell r="N257">
            <v>0</v>
          </cell>
          <cell r="O257">
            <v>0</v>
          </cell>
          <cell r="P257">
            <v>0</v>
          </cell>
          <cell r="Q257">
            <v>0</v>
          </cell>
          <cell r="R257">
            <v>89</v>
          </cell>
        </row>
        <row r="258">
          <cell r="B258" t="str">
            <v>Hyperchip</v>
          </cell>
          <cell r="C258">
            <v>0</v>
          </cell>
          <cell r="D258">
            <v>0</v>
          </cell>
          <cell r="E258">
            <v>0</v>
          </cell>
          <cell r="F258">
            <v>0</v>
          </cell>
          <cell r="G258">
            <v>0</v>
          </cell>
          <cell r="H258">
            <v>0</v>
          </cell>
          <cell r="I258">
            <v>0</v>
          </cell>
          <cell r="K258" t="str">
            <v>Hyperchip</v>
          </cell>
          <cell r="L258">
            <v>0</v>
          </cell>
          <cell r="M258">
            <v>0</v>
          </cell>
          <cell r="N258">
            <v>0</v>
          </cell>
          <cell r="O258">
            <v>0</v>
          </cell>
          <cell r="P258">
            <v>0</v>
          </cell>
          <cell r="Q258">
            <v>0</v>
          </cell>
          <cell r="R258">
            <v>0</v>
          </cell>
        </row>
        <row r="259">
          <cell r="B259" t="str">
            <v>Juniper</v>
          </cell>
          <cell r="C259">
            <v>15</v>
          </cell>
          <cell r="D259">
            <v>7.7</v>
          </cell>
          <cell r="E259">
            <v>14</v>
          </cell>
          <cell r="F259">
            <v>0</v>
          </cell>
          <cell r="G259">
            <v>0</v>
          </cell>
          <cell r="H259">
            <v>0</v>
          </cell>
          <cell r="I259">
            <v>36.700000000000003</v>
          </cell>
          <cell r="K259" t="str">
            <v>Juniper</v>
          </cell>
          <cell r="L259">
            <v>47</v>
          </cell>
          <cell r="M259">
            <v>100</v>
          </cell>
          <cell r="N259">
            <v>124</v>
          </cell>
          <cell r="O259">
            <v>0</v>
          </cell>
          <cell r="P259">
            <v>0</v>
          </cell>
          <cell r="Q259">
            <v>0</v>
          </cell>
          <cell r="R259">
            <v>271</v>
          </cell>
        </row>
        <row r="260">
          <cell r="B260" t="str">
            <v>Laurel Networks</v>
          </cell>
          <cell r="C260">
            <v>0</v>
          </cell>
          <cell r="D260">
            <v>0</v>
          </cell>
          <cell r="E260">
            <v>0</v>
          </cell>
          <cell r="F260">
            <v>0</v>
          </cell>
          <cell r="G260">
            <v>0</v>
          </cell>
          <cell r="H260">
            <v>0</v>
          </cell>
          <cell r="I260">
            <v>0</v>
          </cell>
          <cell r="K260" t="str">
            <v>Laurel Networks</v>
          </cell>
          <cell r="L260">
            <v>0</v>
          </cell>
          <cell r="M260">
            <v>0</v>
          </cell>
          <cell r="N260">
            <v>0</v>
          </cell>
          <cell r="O260">
            <v>0</v>
          </cell>
          <cell r="P260">
            <v>0</v>
          </cell>
          <cell r="Q260">
            <v>0</v>
          </cell>
          <cell r="R260">
            <v>0</v>
          </cell>
        </row>
        <row r="261">
          <cell r="B261" t="str">
            <v>Lucent</v>
          </cell>
          <cell r="C261">
            <v>0</v>
          </cell>
          <cell r="D261">
            <v>0</v>
          </cell>
          <cell r="E261">
            <v>0</v>
          </cell>
          <cell r="F261">
            <v>0</v>
          </cell>
          <cell r="G261">
            <v>0</v>
          </cell>
          <cell r="H261">
            <v>0</v>
          </cell>
          <cell r="I261">
            <v>0</v>
          </cell>
          <cell r="K261" t="str">
            <v>Lucent</v>
          </cell>
          <cell r="L261">
            <v>0</v>
          </cell>
          <cell r="M261">
            <v>0</v>
          </cell>
          <cell r="N261">
            <v>0</v>
          </cell>
          <cell r="O261">
            <v>0</v>
          </cell>
          <cell r="P261">
            <v>0</v>
          </cell>
          <cell r="Q261">
            <v>0</v>
          </cell>
          <cell r="R261">
            <v>0</v>
          </cell>
        </row>
        <row r="262">
          <cell r="B262" t="str">
            <v>NEC</v>
          </cell>
          <cell r="C262">
            <v>0</v>
          </cell>
          <cell r="D262">
            <v>0</v>
          </cell>
          <cell r="E262">
            <v>0</v>
          </cell>
          <cell r="F262">
            <v>0</v>
          </cell>
          <cell r="G262">
            <v>0</v>
          </cell>
          <cell r="H262">
            <v>0</v>
          </cell>
          <cell r="I262">
            <v>0</v>
          </cell>
          <cell r="K262" t="str">
            <v>NEC</v>
          </cell>
          <cell r="L262">
            <v>0</v>
          </cell>
          <cell r="M262">
            <v>0</v>
          </cell>
          <cell r="N262">
            <v>0</v>
          </cell>
          <cell r="O262">
            <v>0</v>
          </cell>
          <cell r="P262">
            <v>0</v>
          </cell>
          <cell r="Q262">
            <v>0</v>
          </cell>
          <cell r="R262">
            <v>0</v>
          </cell>
        </row>
        <row r="263">
          <cell r="B263" t="str">
            <v>Nokia Siemens Networks</v>
          </cell>
          <cell r="C263">
            <v>0</v>
          </cell>
          <cell r="D263">
            <v>0</v>
          </cell>
          <cell r="E263">
            <v>0</v>
          </cell>
          <cell r="F263">
            <v>0</v>
          </cell>
          <cell r="G263">
            <v>0</v>
          </cell>
          <cell r="H263">
            <v>0</v>
          </cell>
          <cell r="I263">
            <v>0</v>
          </cell>
          <cell r="K263" t="str">
            <v>Nokia Siemens Networks</v>
          </cell>
          <cell r="L263">
            <v>0</v>
          </cell>
          <cell r="M263">
            <v>0</v>
          </cell>
          <cell r="N263">
            <v>0</v>
          </cell>
          <cell r="O263">
            <v>0</v>
          </cell>
          <cell r="P263">
            <v>0</v>
          </cell>
          <cell r="Q263">
            <v>0</v>
          </cell>
          <cell r="R263">
            <v>0</v>
          </cell>
        </row>
        <row r="264">
          <cell r="B264" t="str">
            <v>Nortel</v>
          </cell>
          <cell r="C264">
            <v>0</v>
          </cell>
          <cell r="D264">
            <v>0</v>
          </cell>
          <cell r="E264">
            <v>8</v>
          </cell>
          <cell r="F264">
            <v>0</v>
          </cell>
          <cell r="G264">
            <v>0</v>
          </cell>
          <cell r="H264">
            <v>31.4</v>
          </cell>
          <cell r="I264">
            <v>39.4</v>
          </cell>
          <cell r="K264" t="str">
            <v>Nortel</v>
          </cell>
          <cell r="L264">
            <v>0</v>
          </cell>
          <cell r="M264">
            <v>0</v>
          </cell>
          <cell r="N264">
            <v>34</v>
          </cell>
          <cell r="O264">
            <v>0</v>
          </cell>
          <cell r="P264">
            <v>0</v>
          </cell>
          <cell r="Q264">
            <v>133</v>
          </cell>
          <cell r="R264">
            <v>167</v>
          </cell>
        </row>
        <row r="265">
          <cell r="B265" t="str">
            <v>Procket</v>
          </cell>
          <cell r="C265">
            <v>0</v>
          </cell>
          <cell r="D265">
            <v>0</v>
          </cell>
          <cell r="E265">
            <v>0</v>
          </cell>
          <cell r="F265">
            <v>0</v>
          </cell>
          <cell r="G265">
            <v>0</v>
          </cell>
          <cell r="H265">
            <v>0</v>
          </cell>
          <cell r="I265">
            <v>0</v>
          </cell>
          <cell r="K265" t="str">
            <v>Procket</v>
          </cell>
          <cell r="L265">
            <v>0</v>
          </cell>
          <cell r="M265">
            <v>0</v>
          </cell>
          <cell r="N265">
            <v>0</v>
          </cell>
          <cell r="O265">
            <v>0</v>
          </cell>
          <cell r="P265">
            <v>0</v>
          </cell>
          <cell r="Q265">
            <v>0</v>
          </cell>
          <cell r="R265">
            <v>0</v>
          </cell>
        </row>
        <row r="266">
          <cell r="B266" t="str">
            <v>Quarry</v>
          </cell>
          <cell r="C266">
            <v>0</v>
          </cell>
          <cell r="D266">
            <v>0</v>
          </cell>
          <cell r="E266">
            <v>0</v>
          </cell>
          <cell r="F266">
            <v>0</v>
          </cell>
          <cell r="G266">
            <v>0</v>
          </cell>
          <cell r="H266">
            <v>0</v>
          </cell>
          <cell r="I266">
            <v>0</v>
          </cell>
          <cell r="K266" t="str">
            <v>Quarry</v>
          </cell>
          <cell r="L266">
            <v>0</v>
          </cell>
          <cell r="M266">
            <v>0</v>
          </cell>
          <cell r="N266">
            <v>0</v>
          </cell>
          <cell r="O266">
            <v>0</v>
          </cell>
          <cell r="P266">
            <v>0</v>
          </cell>
          <cell r="Q266">
            <v>0</v>
          </cell>
          <cell r="R266">
            <v>0</v>
          </cell>
        </row>
        <row r="267">
          <cell r="B267" t="str">
            <v>Redback</v>
          </cell>
          <cell r="C267">
            <v>0</v>
          </cell>
          <cell r="D267">
            <v>0</v>
          </cell>
          <cell r="E267">
            <v>0</v>
          </cell>
          <cell r="F267">
            <v>0</v>
          </cell>
          <cell r="G267">
            <v>0</v>
          </cell>
          <cell r="H267">
            <v>0</v>
          </cell>
          <cell r="I267">
            <v>0</v>
          </cell>
          <cell r="K267" t="str">
            <v>Redback</v>
          </cell>
          <cell r="L267">
            <v>0</v>
          </cell>
          <cell r="M267">
            <v>0</v>
          </cell>
          <cell r="N267">
            <v>0</v>
          </cell>
          <cell r="O267">
            <v>0</v>
          </cell>
          <cell r="P267">
            <v>0</v>
          </cell>
          <cell r="Q267">
            <v>0</v>
          </cell>
          <cell r="R267">
            <v>0</v>
          </cell>
        </row>
        <row r="268">
          <cell r="B268" t="str">
            <v>Riverstone</v>
          </cell>
          <cell r="C268">
            <v>0</v>
          </cell>
          <cell r="D268">
            <v>0</v>
          </cell>
          <cell r="E268">
            <v>0</v>
          </cell>
          <cell r="F268">
            <v>0</v>
          </cell>
          <cell r="G268">
            <v>0</v>
          </cell>
          <cell r="H268">
            <v>0</v>
          </cell>
          <cell r="I268">
            <v>0</v>
          </cell>
          <cell r="K268" t="str">
            <v>Riverstone</v>
          </cell>
          <cell r="L268">
            <v>0</v>
          </cell>
          <cell r="M268">
            <v>0</v>
          </cell>
          <cell r="N268">
            <v>0</v>
          </cell>
          <cell r="O268">
            <v>0</v>
          </cell>
          <cell r="P268">
            <v>0</v>
          </cell>
          <cell r="Q268">
            <v>0</v>
          </cell>
          <cell r="R268">
            <v>0</v>
          </cell>
        </row>
        <row r="269">
          <cell r="B269" t="str">
            <v>Tellabs</v>
          </cell>
          <cell r="C269">
            <v>0</v>
          </cell>
          <cell r="D269">
            <v>0</v>
          </cell>
          <cell r="E269">
            <v>0</v>
          </cell>
          <cell r="F269">
            <v>0</v>
          </cell>
          <cell r="G269">
            <v>0</v>
          </cell>
          <cell r="H269">
            <v>0</v>
          </cell>
          <cell r="I269">
            <v>0</v>
          </cell>
          <cell r="K269" t="str">
            <v>Tellabs</v>
          </cell>
          <cell r="L269">
            <v>0</v>
          </cell>
          <cell r="M269">
            <v>0</v>
          </cell>
          <cell r="N269">
            <v>0</v>
          </cell>
          <cell r="O269">
            <v>0</v>
          </cell>
          <cell r="P269">
            <v>0</v>
          </cell>
          <cell r="Q269">
            <v>0</v>
          </cell>
          <cell r="R269">
            <v>0</v>
          </cell>
        </row>
        <row r="270">
          <cell r="B270" t="str">
            <v>ZTE</v>
          </cell>
          <cell r="C270">
            <v>0</v>
          </cell>
          <cell r="D270">
            <v>0</v>
          </cell>
          <cell r="E270">
            <v>0</v>
          </cell>
          <cell r="F270">
            <v>0</v>
          </cell>
          <cell r="G270">
            <v>0</v>
          </cell>
          <cell r="H270">
            <v>0</v>
          </cell>
          <cell r="I270">
            <v>0</v>
          </cell>
          <cell r="K270" t="str">
            <v>ZTE</v>
          </cell>
          <cell r="L270">
            <v>0</v>
          </cell>
          <cell r="M270">
            <v>0</v>
          </cell>
          <cell r="N270">
            <v>0</v>
          </cell>
          <cell r="O270">
            <v>0</v>
          </cell>
          <cell r="P270">
            <v>0</v>
          </cell>
          <cell r="Q270">
            <v>0</v>
          </cell>
          <cell r="R270">
            <v>0</v>
          </cell>
        </row>
        <row r="271">
          <cell r="B271" t="str">
            <v>Other</v>
          </cell>
          <cell r="C271">
            <v>0</v>
          </cell>
          <cell r="D271">
            <v>0</v>
          </cell>
          <cell r="E271">
            <v>0</v>
          </cell>
          <cell r="F271">
            <v>0</v>
          </cell>
          <cell r="G271">
            <v>0</v>
          </cell>
          <cell r="H271">
            <v>0</v>
          </cell>
          <cell r="I271">
            <v>0</v>
          </cell>
          <cell r="K271" t="str">
            <v>Other</v>
          </cell>
          <cell r="L271">
            <v>0</v>
          </cell>
          <cell r="M271">
            <v>0</v>
          </cell>
          <cell r="N271">
            <v>0</v>
          </cell>
          <cell r="O271">
            <v>0</v>
          </cell>
          <cell r="P271">
            <v>0</v>
          </cell>
          <cell r="Q271">
            <v>0</v>
          </cell>
          <cell r="R271">
            <v>0</v>
          </cell>
        </row>
        <row r="272">
          <cell r="B272" t="str">
            <v>Total</v>
          </cell>
          <cell r="C272">
            <v>57.6</v>
          </cell>
          <cell r="D272">
            <v>67.899999999999991</v>
          </cell>
          <cell r="E272">
            <v>30.9</v>
          </cell>
          <cell r="F272">
            <v>0</v>
          </cell>
          <cell r="G272">
            <v>3</v>
          </cell>
          <cell r="H272">
            <v>87.6</v>
          </cell>
          <cell r="I272">
            <v>247.00000000000003</v>
          </cell>
          <cell r="K272" t="str">
            <v>Total</v>
          </cell>
          <cell r="L272">
            <v>159</v>
          </cell>
          <cell r="M272">
            <v>1421</v>
          </cell>
          <cell r="N272">
            <v>271</v>
          </cell>
          <cell r="O272">
            <v>0</v>
          </cell>
          <cell r="P272">
            <v>76</v>
          </cell>
          <cell r="Q272">
            <v>592</v>
          </cell>
          <cell r="R272">
            <v>2519</v>
          </cell>
        </row>
        <row r="276">
          <cell r="B276" t="str">
            <v>Vendor</v>
          </cell>
          <cell r="C276" t="str">
            <v>Core IP/MPLS</v>
          </cell>
          <cell r="D276" t="str">
            <v xml:space="preserve">Edge IP/MPLS </v>
          </cell>
          <cell r="E276" t="str">
            <v>Subscriber Service Router</v>
          </cell>
          <cell r="F276" t="str">
            <v>BRAS</v>
          </cell>
          <cell r="G276" t="str">
            <v>IP/Ethernet</v>
          </cell>
          <cell r="H276" t="str">
            <v>ATM/MPLS</v>
          </cell>
          <cell r="I276" t="str">
            <v>Total IPS</v>
          </cell>
          <cell r="K276" t="str">
            <v>Vendor</v>
          </cell>
          <cell r="L276" t="str">
            <v>Core IP/MPLS</v>
          </cell>
          <cell r="M276" t="str">
            <v>Edge IP/MPLS</v>
          </cell>
          <cell r="N276" t="str">
            <v>Subscriber Service Router</v>
          </cell>
          <cell r="O276" t="str">
            <v>BRAS</v>
          </cell>
          <cell r="P276" t="str">
            <v>IP/Ethernet</v>
          </cell>
          <cell r="Q276" t="str">
            <v>ATM/MPLS</v>
          </cell>
          <cell r="R276" t="str">
            <v>Total IPS</v>
          </cell>
        </row>
        <row r="277">
          <cell r="B277" t="str">
            <v>Alaxala Networks</v>
          </cell>
          <cell r="C277">
            <v>0</v>
          </cell>
          <cell r="D277">
            <v>11.5</v>
          </cell>
          <cell r="E277">
            <v>0</v>
          </cell>
          <cell r="F277">
            <v>0</v>
          </cell>
          <cell r="G277">
            <v>0</v>
          </cell>
          <cell r="H277">
            <v>0</v>
          </cell>
          <cell r="I277">
            <v>11.5</v>
          </cell>
          <cell r="K277" t="str">
            <v>Alaxala Networks</v>
          </cell>
          <cell r="L277">
            <v>0</v>
          </cell>
          <cell r="M277">
            <v>100</v>
          </cell>
          <cell r="N277">
            <v>0</v>
          </cell>
          <cell r="O277">
            <v>0</v>
          </cell>
          <cell r="P277">
            <v>0</v>
          </cell>
          <cell r="Q277">
            <v>0</v>
          </cell>
          <cell r="R277">
            <v>100</v>
          </cell>
        </row>
        <row r="278">
          <cell r="B278" t="str">
            <v>Alcatel-Lucent</v>
          </cell>
          <cell r="C278">
            <v>0</v>
          </cell>
          <cell r="D278">
            <v>0</v>
          </cell>
          <cell r="E278">
            <v>0.3</v>
          </cell>
          <cell r="F278">
            <v>0</v>
          </cell>
          <cell r="G278">
            <v>3</v>
          </cell>
          <cell r="H278">
            <v>21</v>
          </cell>
          <cell r="I278">
            <v>24.3</v>
          </cell>
          <cell r="K278" t="str">
            <v>Alcatel-Lucent</v>
          </cell>
          <cell r="L278">
            <v>0</v>
          </cell>
          <cell r="M278">
            <v>0</v>
          </cell>
          <cell r="N278">
            <v>2</v>
          </cell>
          <cell r="O278">
            <v>0</v>
          </cell>
          <cell r="P278">
            <v>103</v>
          </cell>
          <cell r="Q278">
            <v>204</v>
          </cell>
          <cell r="R278">
            <v>309</v>
          </cell>
        </row>
        <row r="279">
          <cell r="B279" t="str">
            <v>Atrica</v>
          </cell>
          <cell r="I279">
            <v>0</v>
          </cell>
          <cell r="K279" t="str">
            <v>Atrica</v>
          </cell>
          <cell r="R279">
            <v>0</v>
          </cell>
        </row>
        <row r="280">
          <cell r="B280" t="str">
            <v>Avici</v>
          </cell>
          <cell r="C280">
            <v>0.6</v>
          </cell>
          <cell r="D280">
            <v>0</v>
          </cell>
          <cell r="E280">
            <v>0</v>
          </cell>
          <cell r="F280">
            <v>0</v>
          </cell>
          <cell r="G280">
            <v>0</v>
          </cell>
          <cell r="H280">
            <v>0</v>
          </cell>
          <cell r="I280">
            <v>0.6</v>
          </cell>
          <cell r="K280" t="str">
            <v>Avici</v>
          </cell>
          <cell r="L280">
            <v>1</v>
          </cell>
          <cell r="M280">
            <v>0</v>
          </cell>
          <cell r="N280">
            <v>0</v>
          </cell>
          <cell r="O280">
            <v>0</v>
          </cell>
          <cell r="P280">
            <v>0</v>
          </cell>
          <cell r="Q280">
            <v>0</v>
          </cell>
          <cell r="R280">
            <v>1</v>
          </cell>
        </row>
        <row r="281">
          <cell r="B281" t="str">
            <v>Brocade</v>
          </cell>
          <cell r="C281">
            <v>0</v>
          </cell>
          <cell r="D281">
            <v>0</v>
          </cell>
          <cell r="E281">
            <v>0</v>
          </cell>
          <cell r="F281">
            <v>0</v>
          </cell>
          <cell r="G281">
            <v>0</v>
          </cell>
          <cell r="H281">
            <v>0</v>
          </cell>
          <cell r="I281">
            <v>0</v>
          </cell>
          <cell r="K281" t="str">
            <v>Brocade</v>
          </cell>
          <cell r="L281">
            <v>0</v>
          </cell>
          <cell r="M281">
            <v>0</v>
          </cell>
          <cell r="N281">
            <v>0</v>
          </cell>
          <cell r="O281">
            <v>0</v>
          </cell>
          <cell r="P281">
            <v>0</v>
          </cell>
          <cell r="Q281">
            <v>0</v>
          </cell>
          <cell r="R281">
            <v>0</v>
          </cell>
        </row>
        <row r="282">
          <cell r="B282" t="str">
            <v>Caspian</v>
          </cell>
          <cell r="C282">
            <v>0</v>
          </cell>
          <cell r="D282">
            <v>0</v>
          </cell>
          <cell r="E282">
            <v>0</v>
          </cell>
          <cell r="F282">
            <v>0</v>
          </cell>
          <cell r="G282">
            <v>0</v>
          </cell>
          <cell r="H282">
            <v>0</v>
          </cell>
          <cell r="I282">
            <v>0</v>
          </cell>
          <cell r="K282" t="str">
            <v>Caspian</v>
          </cell>
          <cell r="L282">
            <v>0</v>
          </cell>
          <cell r="M282">
            <v>0</v>
          </cell>
          <cell r="N282">
            <v>0</v>
          </cell>
          <cell r="O282">
            <v>0</v>
          </cell>
          <cell r="P282">
            <v>0</v>
          </cell>
          <cell r="Q282">
            <v>0</v>
          </cell>
          <cell r="R282">
            <v>0</v>
          </cell>
        </row>
        <row r="283">
          <cell r="B283" t="str">
            <v>Chiaro</v>
          </cell>
          <cell r="C283">
            <v>0</v>
          </cell>
          <cell r="D283">
            <v>0</v>
          </cell>
          <cell r="E283">
            <v>0</v>
          </cell>
          <cell r="F283">
            <v>0</v>
          </cell>
          <cell r="G283">
            <v>0</v>
          </cell>
          <cell r="H283">
            <v>0</v>
          </cell>
          <cell r="I283">
            <v>0</v>
          </cell>
          <cell r="K283" t="str">
            <v>Chiaro</v>
          </cell>
          <cell r="L283">
            <v>0</v>
          </cell>
          <cell r="M283">
            <v>0</v>
          </cell>
          <cell r="N283">
            <v>0</v>
          </cell>
          <cell r="O283">
            <v>0</v>
          </cell>
          <cell r="P283">
            <v>0</v>
          </cell>
          <cell r="Q283">
            <v>0</v>
          </cell>
          <cell r="R283">
            <v>0</v>
          </cell>
        </row>
        <row r="284">
          <cell r="B284" t="str">
            <v>Ciena</v>
          </cell>
          <cell r="C284">
            <v>0</v>
          </cell>
          <cell r="D284">
            <v>0</v>
          </cell>
          <cell r="E284">
            <v>0</v>
          </cell>
          <cell r="F284">
            <v>0</v>
          </cell>
          <cell r="G284">
            <v>0</v>
          </cell>
          <cell r="H284">
            <v>0</v>
          </cell>
          <cell r="I284">
            <v>0</v>
          </cell>
          <cell r="K284" t="str">
            <v>Ciena</v>
          </cell>
          <cell r="L284">
            <v>0</v>
          </cell>
          <cell r="M284">
            <v>0</v>
          </cell>
          <cell r="N284">
            <v>0</v>
          </cell>
          <cell r="O284">
            <v>0</v>
          </cell>
          <cell r="P284">
            <v>0</v>
          </cell>
          <cell r="Q284">
            <v>0</v>
          </cell>
          <cell r="R284">
            <v>0</v>
          </cell>
        </row>
        <row r="285">
          <cell r="B285" t="str">
            <v>Cisco</v>
          </cell>
          <cell r="C285">
            <v>40.6</v>
          </cell>
          <cell r="D285">
            <v>41</v>
          </cell>
          <cell r="E285">
            <v>0.7</v>
          </cell>
          <cell r="F285">
            <v>0</v>
          </cell>
          <cell r="G285">
            <v>0</v>
          </cell>
          <cell r="H285">
            <v>23.5</v>
          </cell>
          <cell r="I285">
            <v>105.8</v>
          </cell>
          <cell r="K285" t="str">
            <v>Cisco</v>
          </cell>
          <cell r="L285">
            <v>105</v>
          </cell>
          <cell r="M285">
            <v>1015</v>
          </cell>
          <cell r="N285">
            <v>26</v>
          </cell>
          <cell r="O285">
            <v>0</v>
          </cell>
          <cell r="P285">
            <v>0</v>
          </cell>
          <cell r="Q285">
            <v>175</v>
          </cell>
          <cell r="R285">
            <v>1321</v>
          </cell>
        </row>
        <row r="286">
          <cell r="B286" t="str">
            <v>Cosine</v>
          </cell>
          <cell r="C286">
            <v>0</v>
          </cell>
          <cell r="D286">
            <v>0</v>
          </cell>
          <cell r="E286">
            <v>1.1000000000000001</v>
          </cell>
          <cell r="F286">
            <v>0</v>
          </cell>
          <cell r="G286">
            <v>0</v>
          </cell>
          <cell r="H286">
            <v>0</v>
          </cell>
          <cell r="I286">
            <v>1.1000000000000001</v>
          </cell>
          <cell r="K286" t="str">
            <v>Cosine</v>
          </cell>
          <cell r="L286">
            <v>0</v>
          </cell>
          <cell r="M286">
            <v>0</v>
          </cell>
          <cell r="N286">
            <v>6</v>
          </cell>
          <cell r="O286">
            <v>0</v>
          </cell>
          <cell r="P286">
            <v>0</v>
          </cell>
          <cell r="Q286">
            <v>0</v>
          </cell>
          <cell r="R286">
            <v>6</v>
          </cell>
        </row>
        <row r="287">
          <cell r="B287" t="str">
            <v>ECI Telecom</v>
          </cell>
          <cell r="C287">
            <v>0</v>
          </cell>
          <cell r="D287">
            <v>0</v>
          </cell>
          <cell r="E287">
            <v>0</v>
          </cell>
          <cell r="F287">
            <v>0</v>
          </cell>
          <cell r="G287">
            <v>0</v>
          </cell>
          <cell r="H287">
            <v>0</v>
          </cell>
          <cell r="I287">
            <v>0</v>
          </cell>
          <cell r="K287" t="str">
            <v>ECI Telecom</v>
          </cell>
          <cell r="L287">
            <v>0</v>
          </cell>
          <cell r="M287">
            <v>0</v>
          </cell>
          <cell r="N287">
            <v>0</v>
          </cell>
          <cell r="O287">
            <v>0</v>
          </cell>
          <cell r="P287">
            <v>0</v>
          </cell>
          <cell r="Q287">
            <v>0</v>
          </cell>
          <cell r="R287">
            <v>0</v>
          </cell>
        </row>
        <row r="288">
          <cell r="B288" t="str">
            <v>Equipe</v>
          </cell>
          <cell r="C288">
            <v>0</v>
          </cell>
          <cell r="D288">
            <v>0</v>
          </cell>
          <cell r="E288">
            <v>0</v>
          </cell>
          <cell r="F288">
            <v>0</v>
          </cell>
          <cell r="G288">
            <v>0</v>
          </cell>
          <cell r="H288">
            <v>0</v>
          </cell>
          <cell r="I288">
            <v>0</v>
          </cell>
          <cell r="K288" t="str">
            <v>Equipe</v>
          </cell>
          <cell r="L288">
            <v>0</v>
          </cell>
          <cell r="M288">
            <v>0</v>
          </cell>
          <cell r="N288">
            <v>0</v>
          </cell>
          <cell r="O288">
            <v>0</v>
          </cell>
          <cell r="P288">
            <v>0</v>
          </cell>
          <cell r="Q288">
            <v>0</v>
          </cell>
          <cell r="R288">
            <v>0</v>
          </cell>
        </row>
        <row r="289">
          <cell r="B289" t="str">
            <v>Ericsson</v>
          </cell>
          <cell r="C289">
            <v>0</v>
          </cell>
          <cell r="D289">
            <v>2.8</v>
          </cell>
          <cell r="E289">
            <v>5</v>
          </cell>
          <cell r="F289">
            <v>0</v>
          </cell>
          <cell r="G289">
            <v>0</v>
          </cell>
          <cell r="H289">
            <v>12</v>
          </cell>
          <cell r="I289">
            <v>19.8</v>
          </cell>
          <cell r="K289" t="str">
            <v>Ericsson</v>
          </cell>
          <cell r="L289">
            <v>0</v>
          </cell>
          <cell r="M289">
            <v>23</v>
          </cell>
          <cell r="N289">
            <v>44</v>
          </cell>
          <cell r="O289">
            <v>0</v>
          </cell>
          <cell r="P289">
            <v>0</v>
          </cell>
          <cell r="Q289">
            <v>37</v>
          </cell>
          <cell r="R289">
            <v>104</v>
          </cell>
        </row>
        <row r="290">
          <cell r="B290" t="str">
            <v>Extreme</v>
          </cell>
          <cell r="C290">
            <v>0</v>
          </cell>
          <cell r="D290">
            <v>0</v>
          </cell>
          <cell r="E290">
            <v>0</v>
          </cell>
          <cell r="F290">
            <v>0</v>
          </cell>
          <cell r="G290">
            <v>0</v>
          </cell>
          <cell r="H290">
            <v>0</v>
          </cell>
          <cell r="I290">
            <v>0</v>
          </cell>
          <cell r="K290" t="str">
            <v>Extreme</v>
          </cell>
          <cell r="L290">
            <v>0</v>
          </cell>
          <cell r="M290">
            <v>0</v>
          </cell>
          <cell r="N290">
            <v>0</v>
          </cell>
          <cell r="O290">
            <v>0</v>
          </cell>
          <cell r="P290">
            <v>0</v>
          </cell>
          <cell r="Q290">
            <v>0</v>
          </cell>
          <cell r="R290">
            <v>0</v>
          </cell>
        </row>
        <row r="291">
          <cell r="B291" t="str">
            <v>Force10</v>
          </cell>
          <cell r="C291">
            <v>0</v>
          </cell>
          <cell r="D291">
            <v>0</v>
          </cell>
          <cell r="E291">
            <v>0</v>
          </cell>
          <cell r="F291">
            <v>0</v>
          </cell>
          <cell r="G291">
            <v>0</v>
          </cell>
          <cell r="H291">
            <v>0</v>
          </cell>
          <cell r="I291">
            <v>0</v>
          </cell>
          <cell r="K291" t="str">
            <v>Force10</v>
          </cell>
          <cell r="L291">
            <v>0</v>
          </cell>
          <cell r="M291">
            <v>0</v>
          </cell>
          <cell r="N291">
            <v>0</v>
          </cell>
          <cell r="O291">
            <v>0</v>
          </cell>
          <cell r="P291">
            <v>0</v>
          </cell>
          <cell r="Q291">
            <v>0</v>
          </cell>
          <cell r="R291">
            <v>0</v>
          </cell>
        </row>
        <row r="292">
          <cell r="B292" t="str">
            <v>Fujitsu</v>
          </cell>
          <cell r="C292">
            <v>0</v>
          </cell>
          <cell r="D292">
            <v>0</v>
          </cell>
          <cell r="E292">
            <v>0</v>
          </cell>
          <cell r="F292">
            <v>0</v>
          </cell>
          <cell r="G292">
            <v>0</v>
          </cell>
          <cell r="H292">
            <v>0</v>
          </cell>
          <cell r="I292">
            <v>0</v>
          </cell>
          <cell r="K292" t="str">
            <v>Fujitsu</v>
          </cell>
          <cell r="L292">
            <v>0</v>
          </cell>
          <cell r="M292">
            <v>0</v>
          </cell>
          <cell r="N292">
            <v>0</v>
          </cell>
          <cell r="O292">
            <v>0</v>
          </cell>
          <cell r="P292">
            <v>0</v>
          </cell>
          <cell r="Q292">
            <v>0</v>
          </cell>
          <cell r="R292">
            <v>0</v>
          </cell>
        </row>
        <row r="293">
          <cell r="B293" t="str">
            <v>Hammerhead Systems</v>
          </cell>
          <cell r="C293">
            <v>0</v>
          </cell>
          <cell r="D293">
            <v>0</v>
          </cell>
          <cell r="E293">
            <v>0</v>
          </cell>
          <cell r="F293">
            <v>0</v>
          </cell>
          <cell r="G293">
            <v>0</v>
          </cell>
          <cell r="H293">
            <v>0</v>
          </cell>
          <cell r="I293">
            <v>0</v>
          </cell>
          <cell r="K293" t="str">
            <v>Hammerhead Systems</v>
          </cell>
          <cell r="L293">
            <v>0</v>
          </cell>
          <cell r="M293">
            <v>0</v>
          </cell>
          <cell r="N293">
            <v>0</v>
          </cell>
          <cell r="O293">
            <v>0</v>
          </cell>
          <cell r="P293">
            <v>0</v>
          </cell>
          <cell r="Q293">
            <v>0</v>
          </cell>
          <cell r="R293">
            <v>0</v>
          </cell>
        </row>
        <row r="294">
          <cell r="B294" t="str">
            <v>Hitachi</v>
          </cell>
          <cell r="C294">
            <v>0</v>
          </cell>
          <cell r="D294">
            <v>0</v>
          </cell>
          <cell r="E294">
            <v>0</v>
          </cell>
          <cell r="F294">
            <v>0</v>
          </cell>
          <cell r="G294">
            <v>0</v>
          </cell>
          <cell r="H294">
            <v>0</v>
          </cell>
          <cell r="I294">
            <v>0</v>
          </cell>
          <cell r="K294" t="str">
            <v>Hitachi</v>
          </cell>
          <cell r="L294">
            <v>0</v>
          </cell>
          <cell r="M294">
            <v>0</v>
          </cell>
          <cell r="N294">
            <v>0</v>
          </cell>
          <cell r="O294">
            <v>0</v>
          </cell>
          <cell r="P294">
            <v>0</v>
          </cell>
          <cell r="Q294">
            <v>0</v>
          </cell>
          <cell r="R294">
            <v>0</v>
          </cell>
        </row>
        <row r="295">
          <cell r="B295" t="str">
            <v>Hitachi Cable</v>
          </cell>
          <cell r="C295">
            <v>0</v>
          </cell>
          <cell r="D295">
            <v>0</v>
          </cell>
          <cell r="E295">
            <v>0</v>
          </cell>
          <cell r="F295">
            <v>0</v>
          </cell>
          <cell r="G295">
            <v>0</v>
          </cell>
          <cell r="H295">
            <v>0</v>
          </cell>
          <cell r="I295">
            <v>0</v>
          </cell>
          <cell r="K295" t="str">
            <v>Hitachi Cable</v>
          </cell>
          <cell r="L295">
            <v>0</v>
          </cell>
          <cell r="M295">
            <v>0</v>
          </cell>
          <cell r="N295">
            <v>0</v>
          </cell>
          <cell r="O295">
            <v>0</v>
          </cell>
          <cell r="P295">
            <v>0</v>
          </cell>
          <cell r="Q295">
            <v>0</v>
          </cell>
          <cell r="R295">
            <v>0</v>
          </cell>
        </row>
        <row r="296">
          <cell r="B296" t="str">
            <v>Huawei</v>
          </cell>
          <cell r="C296">
            <v>0</v>
          </cell>
          <cell r="D296">
            <v>8.4</v>
          </cell>
          <cell r="E296">
            <v>0</v>
          </cell>
          <cell r="F296">
            <v>0</v>
          </cell>
          <cell r="G296">
            <v>0</v>
          </cell>
          <cell r="H296">
            <v>0</v>
          </cell>
          <cell r="I296">
            <v>8.4</v>
          </cell>
          <cell r="K296" t="str">
            <v>Huawei</v>
          </cell>
          <cell r="L296">
            <v>0</v>
          </cell>
          <cell r="M296">
            <v>120</v>
          </cell>
          <cell r="N296">
            <v>0</v>
          </cell>
          <cell r="O296">
            <v>0</v>
          </cell>
          <cell r="P296">
            <v>0</v>
          </cell>
          <cell r="Q296">
            <v>0</v>
          </cell>
          <cell r="R296">
            <v>120</v>
          </cell>
        </row>
        <row r="297">
          <cell r="B297" t="str">
            <v>Hyperchip</v>
          </cell>
          <cell r="C297">
            <v>0</v>
          </cell>
          <cell r="D297">
            <v>0</v>
          </cell>
          <cell r="E297">
            <v>0</v>
          </cell>
          <cell r="F297">
            <v>0</v>
          </cell>
          <cell r="G297">
            <v>0</v>
          </cell>
          <cell r="H297">
            <v>0</v>
          </cell>
          <cell r="I297">
            <v>0</v>
          </cell>
          <cell r="K297" t="str">
            <v>Hyperchip</v>
          </cell>
          <cell r="L297">
            <v>0</v>
          </cell>
          <cell r="M297">
            <v>0</v>
          </cell>
          <cell r="N297">
            <v>0</v>
          </cell>
          <cell r="O297">
            <v>0</v>
          </cell>
          <cell r="P297">
            <v>0</v>
          </cell>
          <cell r="Q297">
            <v>0</v>
          </cell>
          <cell r="R297">
            <v>0</v>
          </cell>
        </row>
        <row r="298">
          <cell r="B298" t="str">
            <v>Juniper</v>
          </cell>
          <cell r="C298">
            <v>16.5</v>
          </cell>
          <cell r="D298">
            <v>7</v>
          </cell>
          <cell r="E298">
            <v>7</v>
          </cell>
          <cell r="F298">
            <v>0</v>
          </cell>
          <cell r="G298">
            <v>0</v>
          </cell>
          <cell r="H298">
            <v>0</v>
          </cell>
          <cell r="I298">
            <v>30.5</v>
          </cell>
          <cell r="K298" t="str">
            <v>Juniper</v>
          </cell>
          <cell r="L298">
            <v>56</v>
          </cell>
          <cell r="M298">
            <v>65</v>
          </cell>
          <cell r="N298">
            <v>40</v>
          </cell>
          <cell r="O298">
            <v>0</v>
          </cell>
          <cell r="P298">
            <v>0</v>
          </cell>
          <cell r="Q298">
            <v>0</v>
          </cell>
          <cell r="R298">
            <v>161</v>
          </cell>
        </row>
        <row r="299">
          <cell r="B299" t="str">
            <v>Laurel Networks</v>
          </cell>
          <cell r="C299">
            <v>0</v>
          </cell>
          <cell r="D299">
            <v>0</v>
          </cell>
          <cell r="E299">
            <v>0</v>
          </cell>
          <cell r="F299">
            <v>0</v>
          </cell>
          <cell r="G299">
            <v>0</v>
          </cell>
          <cell r="H299">
            <v>0</v>
          </cell>
          <cell r="I299">
            <v>0</v>
          </cell>
          <cell r="K299" t="str">
            <v>Laurel Networks</v>
          </cell>
          <cell r="L299">
            <v>0</v>
          </cell>
          <cell r="M299">
            <v>0</v>
          </cell>
          <cell r="N299">
            <v>0</v>
          </cell>
          <cell r="O299">
            <v>0</v>
          </cell>
          <cell r="P299">
            <v>0</v>
          </cell>
          <cell r="Q299">
            <v>0</v>
          </cell>
          <cell r="R299">
            <v>0</v>
          </cell>
        </row>
        <row r="300">
          <cell r="B300" t="str">
            <v>Lucent</v>
          </cell>
          <cell r="C300">
            <v>0</v>
          </cell>
          <cell r="D300">
            <v>0</v>
          </cell>
          <cell r="E300">
            <v>0</v>
          </cell>
          <cell r="F300">
            <v>0</v>
          </cell>
          <cell r="G300">
            <v>0</v>
          </cell>
          <cell r="H300">
            <v>0</v>
          </cell>
          <cell r="I300">
            <v>0</v>
          </cell>
          <cell r="K300" t="str">
            <v>Lucent</v>
          </cell>
          <cell r="L300">
            <v>0</v>
          </cell>
          <cell r="M300">
            <v>0</v>
          </cell>
          <cell r="N300">
            <v>0</v>
          </cell>
          <cell r="O300">
            <v>0</v>
          </cell>
          <cell r="P300">
            <v>0</v>
          </cell>
          <cell r="Q300">
            <v>0</v>
          </cell>
          <cell r="R300">
            <v>0</v>
          </cell>
        </row>
        <row r="301">
          <cell r="B301" t="str">
            <v>NEC</v>
          </cell>
          <cell r="C301">
            <v>0</v>
          </cell>
          <cell r="D301">
            <v>0</v>
          </cell>
          <cell r="E301">
            <v>0</v>
          </cell>
          <cell r="F301">
            <v>0</v>
          </cell>
          <cell r="G301">
            <v>0</v>
          </cell>
          <cell r="H301">
            <v>0</v>
          </cell>
          <cell r="I301">
            <v>0</v>
          </cell>
          <cell r="K301" t="str">
            <v>NEC</v>
          </cell>
          <cell r="L301">
            <v>0</v>
          </cell>
          <cell r="M301">
            <v>0</v>
          </cell>
          <cell r="N301">
            <v>0</v>
          </cell>
          <cell r="O301">
            <v>0</v>
          </cell>
          <cell r="P301">
            <v>0</v>
          </cell>
          <cell r="Q301">
            <v>0</v>
          </cell>
          <cell r="R301">
            <v>0</v>
          </cell>
        </row>
        <row r="302">
          <cell r="B302" t="str">
            <v>Nokia Siemens Networks</v>
          </cell>
          <cell r="C302">
            <v>0</v>
          </cell>
          <cell r="D302">
            <v>0</v>
          </cell>
          <cell r="E302">
            <v>0</v>
          </cell>
          <cell r="F302">
            <v>0</v>
          </cell>
          <cell r="G302">
            <v>0</v>
          </cell>
          <cell r="H302">
            <v>0</v>
          </cell>
          <cell r="I302">
            <v>0</v>
          </cell>
          <cell r="K302" t="str">
            <v>Nokia Siemens Networks</v>
          </cell>
          <cell r="L302">
            <v>0</v>
          </cell>
          <cell r="M302">
            <v>0</v>
          </cell>
          <cell r="N302">
            <v>0</v>
          </cell>
          <cell r="O302">
            <v>0</v>
          </cell>
          <cell r="P302">
            <v>0</v>
          </cell>
          <cell r="Q302">
            <v>0</v>
          </cell>
          <cell r="R302">
            <v>0</v>
          </cell>
        </row>
        <row r="303">
          <cell r="B303" t="str">
            <v>Nortel</v>
          </cell>
          <cell r="C303">
            <v>0</v>
          </cell>
          <cell r="D303">
            <v>0</v>
          </cell>
          <cell r="E303">
            <v>5</v>
          </cell>
          <cell r="F303">
            <v>0</v>
          </cell>
          <cell r="G303">
            <v>0</v>
          </cell>
          <cell r="H303">
            <v>56.9</v>
          </cell>
          <cell r="I303">
            <v>61.9</v>
          </cell>
          <cell r="K303" t="str">
            <v>Nortel</v>
          </cell>
          <cell r="L303">
            <v>0</v>
          </cell>
          <cell r="M303">
            <v>0</v>
          </cell>
          <cell r="N303">
            <v>20</v>
          </cell>
          <cell r="O303">
            <v>0</v>
          </cell>
          <cell r="P303">
            <v>0</v>
          </cell>
          <cell r="Q303">
            <v>216</v>
          </cell>
          <cell r="R303">
            <v>236</v>
          </cell>
        </row>
        <row r="304">
          <cell r="B304" t="str">
            <v>Procket</v>
          </cell>
          <cell r="C304">
            <v>0</v>
          </cell>
          <cell r="D304">
            <v>0</v>
          </cell>
          <cell r="E304">
            <v>0</v>
          </cell>
          <cell r="F304">
            <v>0</v>
          </cell>
          <cell r="G304">
            <v>0</v>
          </cell>
          <cell r="H304">
            <v>0</v>
          </cell>
          <cell r="I304">
            <v>0</v>
          </cell>
          <cell r="K304" t="str">
            <v>Procket</v>
          </cell>
          <cell r="L304">
            <v>0</v>
          </cell>
          <cell r="M304">
            <v>0</v>
          </cell>
          <cell r="N304">
            <v>0</v>
          </cell>
          <cell r="O304">
            <v>0</v>
          </cell>
          <cell r="P304">
            <v>0</v>
          </cell>
          <cell r="Q304">
            <v>0</v>
          </cell>
          <cell r="R304">
            <v>0</v>
          </cell>
        </row>
        <row r="305">
          <cell r="B305" t="str">
            <v>Quarry</v>
          </cell>
          <cell r="C305">
            <v>0</v>
          </cell>
          <cell r="D305">
            <v>0</v>
          </cell>
          <cell r="E305">
            <v>0</v>
          </cell>
          <cell r="F305">
            <v>0</v>
          </cell>
          <cell r="G305">
            <v>0</v>
          </cell>
          <cell r="H305">
            <v>0</v>
          </cell>
          <cell r="I305">
            <v>0</v>
          </cell>
          <cell r="K305" t="str">
            <v>Quarry</v>
          </cell>
          <cell r="L305">
            <v>0</v>
          </cell>
          <cell r="M305">
            <v>0</v>
          </cell>
          <cell r="N305">
            <v>0</v>
          </cell>
          <cell r="O305">
            <v>0</v>
          </cell>
          <cell r="P305">
            <v>0</v>
          </cell>
          <cell r="Q305">
            <v>0</v>
          </cell>
          <cell r="R305">
            <v>0</v>
          </cell>
        </row>
        <row r="306">
          <cell r="B306" t="str">
            <v>Redback</v>
          </cell>
          <cell r="C306">
            <v>0</v>
          </cell>
          <cell r="D306">
            <v>0</v>
          </cell>
          <cell r="E306">
            <v>0</v>
          </cell>
          <cell r="F306">
            <v>0</v>
          </cell>
          <cell r="G306">
            <v>0</v>
          </cell>
          <cell r="H306">
            <v>0</v>
          </cell>
          <cell r="I306">
            <v>0</v>
          </cell>
          <cell r="K306" t="str">
            <v>Redback</v>
          </cell>
          <cell r="L306">
            <v>0</v>
          </cell>
          <cell r="M306">
            <v>0</v>
          </cell>
          <cell r="N306">
            <v>0</v>
          </cell>
          <cell r="O306">
            <v>0</v>
          </cell>
          <cell r="P306">
            <v>0</v>
          </cell>
          <cell r="Q306">
            <v>0</v>
          </cell>
          <cell r="R306">
            <v>0</v>
          </cell>
        </row>
        <row r="307">
          <cell r="B307" t="str">
            <v>Riverstone</v>
          </cell>
          <cell r="C307">
            <v>0</v>
          </cell>
          <cell r="D307">
            <v>0</v>
          </cell>
          <cell r="E307">
            <v>0</v>
          </cell>
          <cell r="F307">
            <v>0</v>
          </cell>
          <cell r="G307">
            <v>0</v>
          </cell>
          <cell r="H307">
            <v>0</v>
          </cell>
          <cell r="I307">
            <v>0</v>
          </cell>
          <cell r="K307" t="str">
            <v>Riverstone</v>
          </cell>
          <cell r="L307">
            <v>0</v>
          </cell>
          <cell r="M307">
            <v>0</v>
          </cell>
          <cell r="N307">
            <v>0</v>
          </cell>
          <cell r="O307">
            <v>0</v>
          </cell>
          <cell r="P307">
            <v>0</v>
          </cell>
          <cell r="Q307">
            <v>0</v>
          </cell>
          <cell r="R307">
            <v>0</v>
          </cell>
        </row>
        <row r="308">
          <cell r="B308" t="str">
            <v>Tellabs</v>
          </cell>
          <cell r="C308">
            <v>0</v>
          </cell>
          <cell r="D308">
            <v>0</v>
          </cell>
          <cell r="E308">
            <v>0</v>
          </cell>
          <cell r="F308">
            <v>0</v>
          </cell>
          <cell r="G308">
            <v>0</v>
          </cell>
          <cell r="H308">
            <v>0</v>
          </cell>
          <cell r="I308">
            <v>0</v>
          </cell>
          <cell r="K308" t="str">
            <v>Tellabs</v>
          </cell>
          <cell r="L308">
            <v>0</v>
          </cell>
          <cell r="M308">
            <v>0</v>
          </cell>
          <cell r="N308">
            <v>0</v>
          </cell>
          <cell r="O308">
            <v>0</v>
          </cell>
          <cell r="P308">
            <v>0</v>
          </cell>
          <cell r="Q308">
            <v>0</v>
          </cell>
          <cell r="R308">
            <v>0</v>
          </cell>
        </row>
        <row r="309">
          <cell r="B309" t="str">
            <v>ZTE</v>
          </cell>
          <cell r="C309">
            <v>0</v>
          </cell>
          <cell r="D309">
            <v>0</v>
          </cell>
          <cell r="E309">
            <v>0</v>
          </cell>
          <cell r="F309">
            <v>0</v>
          </cell>
          <cell r="G309">
            <v>0</v>
          </cell>
          <cell r="H309">
            <v>0</v>
          </cell>
          <cell r="I309">
            <v>0</v>
          </cell>
          <cell r="K309" t="str">
            <v>ZTE</v>
          </cell>
          <cell r="L309">
            <v>0</v>
          </cell>
          <cell r="M309">
            <v>0</v>
          </cell>
          <cell r="N309">
            <v>0</v>
          </cell>
          <cell r="O309">
            <v>0</v>
          </cell>
          <cell r="P309">
            <v>0</v>
          </cell>
          <cell r="Q309">
            <v>0</v>
          </cell>
          <cell r="R309">
            <v>0</v>
          </cell>
        </row>
        <row r="310">
          <cell r="B310" t="str">
            <v>Other</v>
          </cell>
          <cell r="C310">
            <v>0</v>
          </cell>
          <cell r="D310">
            <v>0</v>
          </cell>
          <cell r="E310">
            <v>0</v>
          </cell>
          <cell r="F310">
            <v>0</v>
          </cell>
          <cell r="G310">
            <v>0</v>
          </cell>
          <cell r="H310">
            <v>0</v>
          </cell>
          <cell r="I310">
            <v>0</v>
          </cell>
          <cell r="K310" t="str">
            <v>Other</v>
          </cell>
          <cell r="L310">
            <v>0</v>
          </cell>
          <cell r="M310">
            <v>0</v>
          </cell>
          <cell r="N310">
            <v>0</v>
          </cell>
          <cell r="O310">
            <v>0</v>
          </cell>
          <cell r="P310">
            <v>0</v>
          </cell>
          <cell r="Q310">
            <v>0</v>
          </cell>
          <cell r="R310">
            <v>0</v>
          </cell>
        </row>
        <row r="311">
          <cell r="B311" t="str">
            <v>Total</v>
          </cell>
          <cell r="C311">
            <v>57.7</v>
          </cell>
          <cell r="D311">
            <v>70.699999999999989</v>
          </cell>
          <cell r="E311">
            <v>19.100000000000001</v>
          </cell>
          <cell r="F311">
            <v>0</v>
          </cell>
          <cell r="G311">
            <v>3</v>
          </cell>
          <cell r="H311">
            <v>113.4</v>
          </cell>
          <cell r="I311">
            <v>263.89999999999998</v>
          </cell>
          <cell r="K311" t="str">
            <v>Total</v>
          </cell>
          <cell r="L311">
            <v>162</v>
          </cell>
          <cell r="M311">
            <v>1323</v>
          </cell>
          <cell r="N311">
            <v>138</v>
          </cell>
          <cell r="O311">
            <v>0</v>
          </cell>
          <cell r="P311">
            <v>103</v>
          </cell>
          <cell r="Q311">
            <v>632</v>
          </cell>
          <cell r="R311">
            <v>2358</v>
          </cell>
        </row>
        <row r="316">
          <cell r="B316" t="str">
            <v>Vendor</v>
          </cell>
          <cell r="C316" t="str">
            <v>Core IP/MPLS</v>
          </cell>
          <cell r="D316" t="str">
            <v xml:space="preserve">Edge IP/MPLS </v>
          </cell>
          <cell r="E316" t="str">
            <v>Subscriber Service Router</v>
          </cell>
          <cell r="F316" t="str">
            <v>BRAS</v>
          </cell>
          <cell r="G316" t="str">
            <v>IP/Ethernet</v>
          </cell>
          <cell r="H316" t="str">
            <v>ATM/MPLS</v>
          </cell>
          <cell r="I316" t="str">
            <v>Total IPS</v>
          </cell>
          <cell r="K316" t="str">
            <v>Vendor</v>
          </cell>
          <cell r="L316" t="str">
            <v>Core IP/MPLS</v>
          </cell>
          <cell r="M316" t="str">
            <v>Edge IP/MPLS</v>
          </cell>
          <cell r="N316" t="str">
            <v>Subscriber Service Router</v>
          </cell>
          <cell r="O316" t="str">
            <v>BRAS</v>
          </cell>
          <cell r="P316" t="str">
            <v>IP/Ethernet</v>
          </cell>
          <cell r="Q316" t="str">
            <v>ATM/MPLS</v>
          </cell>
          <cell r="R316" t="str">
            <v>Total IPS</v>
          </cell>
        </row>
        <row r="317">
          <cell r="B317" t="str">
            <v>Alaxala Networks</v>
          </cell>
          <cell r="C317">
            <v>0</v>
          </cell>
          <cell r="D317">
            <v>12</v>
          </cell>
          <cell r="E317">
            <v>0</v>
          </cell>
          <cell r="F317">
            <v>0</v>
          </cell>
          <cell r="G317">
            <v>0</v>
          </cell>
          <cell r="H317">
            <v>0</v>
          </cell>
          <cell r="I317">
            <v>12</v>
          </cell>
          <cell r="K317" t="str">
            <v>Alaxala Networks</v>
          </cell>
          <cell r="L317">
            <v>0</v>
          </cell>
          <cell r="M317">
            <v>104</v>
          </cell>
          <cell r="N317">
            <v>0</v>
          </cell>
          <cell r="O317">
            <v>0</v>
          </cell>
          <cell r="P317">
            <v>0</v>
          </cell>
          <cell r="Q317">
            <v>0</v>
          </cell>
          <cell r="R317">
            <v>104</v>
          </cell>
        </row>
        <row r="318">
          <cell r="B318" t="str">
            <v>Alcatel-Lucent</v>
          </cell>
          <cell r="C318">
            <v>0</v>
          </cell>
          <cell r="D318">
            <v>0</v>
          </cell>
          <cell r="E318">
            <v>0</v>
          </cell>
          <cell r="F318">
            <v>0</v>
          </cell>
          <cell r="G318">
            <v>5</v>
          </cell>
          <cell r="H318">
            <v>18</v>
          </cell>
          <cell r="I318">
            <v>23</v>
          </cell>
          <cell r="K318" t="str">
            <v>Alcatel-Lucent</v>
          </cell>
          <cell r="L318">
            <v>0</v>
          </cell>
          <cell r="M318">
            <v>0</v>
          </cell>
          <cell r="N318">
            <v>0</v>
          </cell>
          <cell r="O318">
            <v>0</v>
          </cell>
          <cell r="P318">
            <v>246</v>
          </cell>
          <cell r="Q318">
            <v>161</v>
          </cell>
          <cell r="R318">
            <v>407</v>
          </cell>
        </row>
        <row r="319">
          <cell r="B319" t="str">
            <v>Atrica</v>
          </cell>
          <cell r="I319">
            <v>0</v>
          </cell>
          <cell r="K319" t="str">
            <v>Atrica</v>
          </cell>
          <cell r="R319">
            <v>0</v>
          </cell>
        </row>
        <row r="320">
          <cell r="B320" t="str">
            <v>Avici</v>
          </cell>
          <cell r="C320">
            <v>0.7</v>
          </cell>
          <cell r="D320">
            <v>0</v>
          </cell>
          <cell r="E320">
            <v>0</v>
          </cell>
          <cell r="F320">
            <v>0</v>
          </cell>
          <cell r="G320">
            <v>0</v>
          </cell>
          <cell r="H320">
            <v>0</v>
          </cell>
          <cell r="I320">
            <v>0.7</v>
          </cell>
          <cell r="K320" t="str">
            <v>Avici</v>
          </cell>
          <cell r="L320">
            <v>1</v>
          </cell>
          <cell r="M320">
            <v>0</v>
          </cell>
          <cell r="N320">
            <v>0</v>
          </cell>
          <cell r="O320">
            <v>0</v>
          </cell>
          <cell r="P320">
            <v>0</v>
          </cell>
          <cell r="Q320">
            <v>0</v>
          </cell>
          <cell r="R320">
            <v>1</v>
          </cell>
        </row>
        <row r="321">
          <cell r="B321" t="str">
            <v>Brocade</v>
          </cell>
          <cell r="C321">
            <v>0</v>
          </cell>
          <cell r="D321">
            <v>0</v>
          </cell>
          <cell r="E321">
            <v>0</v>
          </cell>
          <cell r="F321">
            <v>0</v>
          </cell>
          <cell r="G321">
            <v>2</v>
          </cell>
          <cell r="H321">
            <v>0</v>
          </cell>
          <cell r="I321">
            <v>2</v>
          </cell>
          <cell r="K321" t="str">
            <v>Brocade</v>
          </cell>
          <cell r="L321">
            <v>0</v>
          </cell>
          <cell r="M321">
            <v>0</v>
          </cell>
          <cell r="N321">
            <v>0</v>
          </cell>
          <cell r="O321">
            <v>0</v>
          </cell>
          <cell r="P321">
            <v>77</v>
          </cell>
          <cell r="Q321">
            <v>0</v>
          </cell>
          <cell r="R321">
            <v>77</v>
          </cell>
        </row>
        <row r="322">
          <cell r="B322" t="str">
            <v>Caspian</v>
          </cell>
          <cell r="C322">
            <v>0</v>
          </cell>
          <cell r="D322">
            <v>0</v>
          </cell>
          <cell r="E322">
            <v>0</v>
          </cell>
          <cell r="F322">
            <v>0</v>
          </cell>
          <cell r="G322">
            <v>0</v>
          </cell>
          <cell r="H322">
            <v>0</v>
          </cell>
          <cell r="I322">
            <v>0</v>
          </cell>
          <cell r="K322" t="str">
            <v>Caspian</v>
          </cell>
          <cell r="L322">
            <v>0</v>
          </cell>
          <cell r="M322">
            <v>0</v>
          </cell>
          <cell r="N322">
            <v>0</v>
          </cell>
          <cell r="O322">
            <v>0</v>
          </cell>
          <cell r="P322">
            <v>0</v>
          </cell>
          <cell r="Q322">
            <v>0</v>
          </cell>
          <cell r="R322">
            <v>0</v>
          </cell>
        </row>
        <row r="323">
          <cell r="B323" t="str">
            <v>Chiaro</v>
          </cell>
          <cell r="C323">
            <v>0</v>
          </cell>
          <cell r="D323">
            <v>0</v>
          </cell>
          <cell r="E323">
            <v>0</v>
          </cell>
          <cell r="F323">
            <v>0</v>
          </cell>
          <cell r="G323">
            <v>0</v>
          </cell>
          <cell r="H323">
            <v>0</v>
          </cell>
          <cell r="I323">
            <v>0</v>
          </cell>
          <cell r="K323" t="str">
            <v>Chiaro</v>
          </cell>
          <cell r="L323">
            <v>0</v>
          </cell>
          <cell r="M323">
            <v>0</v>
          </cell>
          <cell r="N323">
            <v>0</v>
          </cell>
          <cell r="O323">
            <v>0</v>
          </cell>
          <cell r="P323">
            <v>0</v>
          </cell>
          <cell r="Q323">
            <v>0</v>
          </cell>
          <cell r="R323">
            <v>0</v>
          </cell>
        </row>
        <row r="324">
          <cell r="B324" t="str">
            <v>Ciena</v>
          </cell>
          <cell r="C324">
            <v>0</v>
          </cell>
          <cell r="D324">
            <v>0</v>
          </cell>
          <cell r="E324">
            <v>0</v>
          </cell>
          <cell r="F324">
            <v>0</v>
          </cell>
          <cell r="G324">
            <v>0</v>
          </cell>
          <cell r="H324">
            <v>0</v>
          </cell>
          <cell r="I324">
            <v>0</v>
          </cell>
          <cell r="K324" t="str">
            <v>Ciena</v>
          </cell>
          <cell r="L324">
            <v>0</v>
          </cell>
          <cell r="M324">
            <v>0</v>
          </cell>
          <cell r="N324">
            <v>0</v>
          </cell>
          <cell r="O324">
            <v>0</v>
          </cell>
          <cell r="P324">
            <v>0</v>
          </cell>
          <cell r="Q324">
            <v>0</v>
          </cell>
          <cell r="R324">
            <v>0</v>
          </cell>
        </row>
        <row r="325">
          <cell r="B325" t="str">
            <v>Cisco</v>
          </cell>
          <cell r="C325">
            <v>37.9</v>
          </cell>
          <cell r="D325">
            <v>25.2</v>
          </cell>
          <cell r="E325">
            <v>8.5</v>
          </cell>
          <cell r="F325">
            <v>0</v>
          </cell>
          <cell r="G325">
            <v>105</v>
          </cell>
          <cell r="H325">
            <v>19</v>
          </cell>
          <cell r="I325">
            <v>195.6</v>
          </cell>
          <cell r="K325" t="str">
            <v>Cisco</v>
          </cell>
          <cell r="L325">
            <v>91</v>
          </cell>
          <cell r="M325">
            <v>615</v>
          </cell>
          <cell r="N325">
            <v>282</v>
          </cell>
          <cell r="O325">
            <v>0</v>
          </cell>
          <cell r="P325">
            <v>3367</v>
          </cell>
          <cell r="Q325">
            <v>142</v>
          </cell>
          <cell r="R325">
            <v>4497</v>
          </cell>
        </row>
        <row r="326">
          <cell r="B326" t="str">
            <v>Cosine</v>
          </cell>
          <cell r="C326">
            <v>0</v>
          </cell>
          <cell r="D326">
            <v>0</v>
          </cell>
          <cell r="E326">
            <v>0.5</v>
          </cell>
          <cell r="F326">
            <v>0</v>
          </cell>
          <cell r="G326">
            <v>0</v>
          </cell>
          <cell r="H326">
            <v>0</v>
          </cell>
          <cell r="I326">
            <v>0.5</v>
          </cell>
          <cell r="K326" t="str">
            <v>Cosine</v>
          </cell>
          <cell r="L326">
            <v>0</v>
          </cell>
          <cell r="M326">
            <v>0</v>
          </cell>
          <cell r="N326">
            <v>3</v>
          </cell>
          <cell r="O326">
            <v>0</v>
          </cell>
          <cell r="P326">
            <v>0</v>
          </cell>
          <cell r="Q326">
            <v>0</v>
          </cell>
          <cell r="R326">
            <v>3</v>
          </cell>
        </row>
        <row r="327">
          <cell r="B327" t="str">
            <v>ECI Telecom</v>
          </cell>
          <cell r="C327">
            <v>0</v>
          </cell>
          <cell r="D327">
            <v>0</v>
          </cell>
          <cell r="E327">
            <v>0</v>
          </cell>
          <cell r="F327">
            <v>0</v>
          </cell>
          <cell r="G327">
            <v>0</v>
          </cell>
          <cell r="H327">
            <v>0</v>
          </cell>
          <cell r="I327">
            <v>0</v>
          </cell>
          <cell r="K327" t="str">
            <v>ECI Telecom</v>
          </cell>
          <cell r="L327">
            <v>0</v>
          </cell>
          <cell r="M327">
            <v>0</v>
          </cell>
          <cell r="N327">
            <v>0</v>
          </cell>
          <cell r="O327">
            <v>0</v>
          </cell>
          <cell r="P327">
            <v>0</v>
          </cell>
          <cell r="Q327">
            <v>0</v>
          </cell>
          <cell r="R327">
            <v>0</v>
          </cell>
        </row>
        <row r="328">
          <cell r="B328" t="str">
            <v>Equipe</v>
          </cell>
          <cell r="C328">
            <v>0</v>
          </cell>
          <cell r="D328">
            <v>0</v>
          </cell>
          <cell r="E328">
            <v>0</v>
          </cell>
          <cell r="F328">
            <v>0</v>
          </cell>
          <cell r="G328">
            <v>0</v>
          </cell>
          <cell r="H328">
            <v>0</v>
          </cell>
          <cell r="I328">
            <v>0</v>
          </cell>
          <cell r="K328" t="str">
            <v>Equipe</v>
          </cell>
          <cell r="L328">
            <v>0</v>
          </cell>
          <cell r="M328">
            <v>0</v>
          </cell>
          <cell r="N328">
            <v>0</v>
          </cell>
          <cell r="O328">
            <v>0</v>
          </cell>
          <cell r="P328">
            <v>0</v>
          </cell>
          <cell r="Q328">
            <v>0</v>
          </cell>
          <cell r="R328">
            <v>0</v>
          </cell>
        </row>
        <row r="329">
          <cell r="B329" t="str">
            <v>Ericsson</v>
          </cell>
          <cell r="C329">
            <v>0</v>
          </cell>
          <cell r="D329">
            <v>1.6</v>
          </cell>
          <cell r="E329">
            <v>11</v>
          </cell>
          <cell r="F329">
            <v>0</v>
          </cell>
          <cell r="G329">
            <v>0</v>
          </cell>
          <cell r="H329">
            <v>12</v>
          </cell>
          <cell r="I329">
            <v>24.6</v>
          </cell>
          <cell r="K329" t="str">
            <v>Ericsson</v>
          </cell>
          <cell r="L329">
            <v>0</v>
          </cell>
          <cell r="M329">
            <v>18</v>
          </cell>
          <cell r="N329">
            <v>89</v>
          </cell>
          <cell r="O329">
            <v>0</v>
          </cell>
          <cell r="P329">
            <v>0</v>
          </cell>
          <cell r="Q329">
            <v>42</v>
          </cell>
          <cell r="R329">
            <v>149</v>
          </cell>
        </row>
        <row r="330">
          <cell r="B330" t="str">
            <v>Extreme</v>
          </cell>
          <cell r="C330">
            <v>0</v>
          </cell>
          <cell r="D330">
            <v>0</v>
          </cell>
          <cell r="E330">
            <v>0</v>
          </cell>
          <cell r="F330">
            <v>0</v>
          </cell>
          <cell r="G330">
            <v>5</v>
          </cell>
          <cell r="H330">
            <v>0</v>
          </cell>
          <cell r="I330">
            <v>5</v>
          </cell>
          <cell r="K330" t="str">
            <v>Extreme</v>
          </cell>
          <cell r="L330">
            <v>0</v>
          </cell>
          <cell r="M330">
            <v>0</v>
          </cell>
          <cell r="N330">
            <v>0</v>
          </cell>
          <cell r="O330">
            <v>0</v>
          </cell>
          <cell r="P330">
            <v>171</v>
          </cell>
          <cell r="Q330">
            <v>0</v>
          </cell>
          <cell r="R330">
            <v>171</v>
          </cell>
        </row>
        <row r="331">
          <cell r="B331" t="str">
            <v>Force10</v>
          </cell>
          <cell r="C331">
            <v>0</v>
          </cell>
          <cell r="D331">
            <v>0</v>
          </cell>
          <cell r="E331">
            <v>0</v>
          </cell>
          <cell r="F331">
            <v>0</v>
          </cell>
          <cell r="G331">
            <v>0</v>
          </cell>
          <cell r="H331">
            <v>0</v>
          </cell>
          <cell r="I331">
            <v>0</v>
          </cell>
          <cell r="K331" t="str">
            <v>Force10</v>
          </cell>
          <cell r="L331">
            <v>0</v>
          </cell>
          <cell r="M331">
            <v>0</v>
          </cell>
          <cell r="N331">
            <v>0</v>
          </cell>
          <cell r="O331">
            <v>0</v>
          </cell>
          <cell r="P331">
            <v>0</v>
          </cell>
          <cell r="Q331">
            <v>0</v>
          </cell>
          <cell r="R331">
            <v>0</v>
          </cell>
        </row>
        <row r="332">
          <cell r="B332" t="str">
            <v>Fujitsu</v>
          </cell>
          <cell r="C332">
            <v>0</v>
          </cell>
          <cell r="D332">
            <v>6.9</v>
          </cell>
          <cell r="E332">
            <v>1.9</v>
          </cell>
          <cell r="F332">
            <v>0</v>
          </cell>
          <cell r="G332">
            <v>2</v>
          </cell>
          <cell r="H332">
            <v>0</v>
          </cell>
          <cell r="I332">
            <v>10.8</v>
          </cell>
          <cell r="K332" t="str">
            <v>Fujitsu</v>
          </cell>
          <cell r="L332">
            <v>0</v>
          </cell>
          <cell r="M332">
            <v>99</v>
          </cell>
          <cell r="N332">
            <v>35</v>
          </cell>
          <cell r="O332">
            <v>0</v>
          </cell>
          <cell r="P332">
            <v>57</v>
          </cell>
          <cell r="Q332">
            <v>0</v>
          </cell>
          <cell r="R332">
            <v>191</v>
          </cell>
        </row>
        <row r="333">
          <cell r="B333" t="str">
            <v>Hammerhead Systems</v>
          </cell>
          <cell r="C333">
            <v>0</v>
          </cell>
          <cell r="D333">
            <v>0</v>
          </cell>
          <cell r="E333">
            <v>0</v>
          </cell>
          <cell r="F333">
            <v>0</v>
          </cell>
          <cell r="G333">
            <v>0</v>
          </cell>
          <cell r="H333">
            <v>0</v>
          </cell>
          <cell r="I333">
            <v>0</v>
          </cell>
          <cell r="K333" t="str">
            <v>Hammerhead Systems</v>
          </cell>
          <cell r="L333">
            <v>0</v>
          </cell>
          <cell r="M333">
            <v>0</v>
          </cell>
          <cell r="N333">
            <v>0</v>
          </cell>
          <cell r="O333">
            <v>0</v>
          </cell>
          <cell r="P333">
            <v>0</v>
          </cell>
          <cell r="Q333">
            <v>0</v>
          </cell>
          <cell r="R333">
            <v>0</v>
          </cell>
        </row>
        <row r="334">
          <cell r="B334" t="str">
            <v>Hitachi</v>
          </cell>
          <cell r="C334">
            <v>0</v>
          </cell>
          <cell r="D334">
            <v>0</v>
          </cell>
          <cell r="E334">
            <v>0</v>
          </cell>
          <cell r="F334">
            <v>0</v>
          </cell>
          <cell r="G334">
            <v>0</v>
          </cell>
          <cell r="H334">
            <v>0</v>
          </cell>
          <cell r="I334">
            <v>0</v>
          </cell>
          <cell r="K334" t="str">
            <v>Hitachi</v>
          </cell>
          <cell r="L334">
            <v>0</v>
          </cell>
          <cell r="M334">
            <v>0</v>
          </cell>
          <cell r="N334">
            <v>0</v>
          </cell>
          <cell r="O334">
            <v>0</v>
          </cell>
          <cell r="P334">
            <v>0</v>
          </cell>
          <cell r="Q334">
            <v>0</v>
          </cell>
          <cell r="R334">
            <v>0</v>
          </cell>
        </row>
        <row r="335">
          <cell r="B335" t="str">
            <v>Hitachi Cable</v>
          </cell>
          <cell r="C335">
            <v>0</v>
          </cell>
          <cell r="D335">
            <v>0</v>
          </cell>
          <cell r="E335">
            <v>0</v>
          </cell>
          <cell r="F335">
            <v>0</v>
          </cell>
          <cell r="G335">
            <v>0</v>
          </cell>
          <cell r="H335">
            <v>0</v>
          </cell>
          <cell r="I335">
            <v>0</v>
          </cell>
          <cell r="K335" t="str">
            <v>Hitachi Cable</v>
          </cell>
          <cell r="L335">
            <v>0</v>
          </cell>
          <cell r="M335">
            <v>0</v>
          </cell>
          <cell r="N335">
            <v>0</v>
          </cell>
          <cell r="O335">
            <v>0</v>
          </cell>
          <cell r="P335">
            <v>0</v>
          </cell>
          <cell r="Q335">
            <v>0</v>
          </cell>
          <cell r="R335">
            <v>0</v>
          </cell>
        </row>
        <row r="336">
          <cell r="B336" t="str">
            <v>Huawei</v>
          </cell>
          <cell r="C336">
            <v>0</v>
          </cell>
          <cell r="D336">
            <v>5.8</v>
          </cell>
          <cell r="E336">
            <v>0</v>
          </cell>
          <cell r="F336">
            <v>0</v>
          </cell>
          <cell r="G336">
            <v>0</v>
          </cell>
          <cell r="H336">
            <v>0</v>
          </cell>
          <cell r="I336">
            <v>5.8</v>
          </cell>
          <cell r="K336" t="str">
            <v>Huawei</v>
          </cell>
          <cell r="L336">
            <v>0</v>
          </cell>
          <cell r="M336">
            <v>82</v>
          </cell>
          <cell r="N336">
            <v>0</v>
          </cell>
          <cell r="O336">
            <v>0</v>
          </cell>
          <cell r="P336">
            <v>0</v>
          </cell>
          <cell r="Q336">
            <v>0</v>
          </cell>
          <cell r="R336">
            <v>82</v>
          </cell>
        </row>
        <row r="337">
          <cell r="B337" t="str">
            <v>Hyperchip</v>
          </cell>
          <cell r="C337">
            <v>0</v>
          </cell>
          <cell r="D337">
            <v>0</v>
          </cell>
          <cell r="E337">
            <v>0</v>
          </cell>
          <cell r="F337">
            <v>0</v>
          </cell>
          <cell r="G337">
            <v>0</v>
          </cell>
          <cell r="H337">
            <v>0</v>
          </cell>
          <cell r="I337">
            <v>0</v>
          </cell>
          <cell r="K337" t="str">
            <v>Hyperchip</v>
          </cell>
          <cell r="L337">
            <v>0</v>
          </cell>
          <cell r="M337">
            <v>0</v>
          </cell>
          <cell r="N337">
            <v>0</v>
          </cell>
          <cell r="O337">
            <v>0</v>
          </cell>
          <cell r="P337">
            <v>0</v>
          </cell>
          <cell r="Q337">
            <v>0</v>
          </cell>
          <cell r="R337">
            <v>0</v>
          </cell>
        </row>
        <row r="338">
          <cell r="B338" t="str">
            <v>Juniper</v>
          </cell>
          <cell r="C338">
            <v>27.3</v>
          </cell>
          <cell r="D338">
            <v>11.6</v>
          </cell>
          <cell r="E338">
            <v>11.7</v>
          </cell>
          <cell r="F338">
            <v>0</v>
          </cell>
          <cell r="G338">
            <v>0</v>
          </cell>
          <cell r="H338">
            <v>0</v>
          </cell>
          <cell r="I338">
            <v>50.599999999999994</v>
          </cell>
          <cell r="K338" t="str">
            <v>Juniper</v>
          </cell>
          <cell r="L338">
            <v>91</v>
          </cell>
          <cell r="M338">
            <v>105</v>
          </cell>
          <cell r="N338">
            <v>155</v>
          </cell>
          <cell r="O338">
            <v>0</v>
          </cell>
          <cell r="P338">
            <v>0</v>
          </cell>
          <cell r="Q338">
            <v>0</v>
          </cell>
          <cell r="R338">
            <v>351</v>
          </cell>
        </row>
        <row r="339">
          <cell r="B339" t="str">
            <v>Laurel Networks</v>
          </cell>
          <cell r="C339">
            <v>0</v>
          </cell>
          <cell r="D339">
            <v>0</v>
          </cell>
          <cell r="E339">
            <v>0</v>
          </cell>
          <cell r="F339">
            <v>0</v>
          </cell>
          <cell r="G339">
            <v>0</v>
          </cell>
          <cell r="H339">
            <v>0</v>
          </cell>
          <cell r="I339">
            <v>0</v>
          </cell>
          <cell r="K339" t="str">
            <v>Laurel Networks</v>
          </cell>
          <cell r="L339">
            <v>0</v>
          </cell>
          <cell r="M339">
            <v>0</v>
          </cell>
          <cell r="N339">
            <v>0</v>
          </cell>
          <cell r="O339">
            <v>0</v>
          </cell>
          <cell r="P339">
            <v>0</v>
          </cell>
          <cell r="Q339">
            <v>0</v>
          </cell>
          <cell r="R339">
            <v>0</v>
          </cell>
        </row>
        <row r="340">
          <cell r="B340" t="str">
            <v>Lucent</v>
          </cell>
          <cell r="C340">
            <v>0</v>
          </cell>
          <cell r="D340">
            <v>0</v>
          </cell>
          <cell r="E340">
            <v>0</v>
          </cell>
          <cell r="F340">
            <v>0</v>
          </cell>
          <cell r="G340">
            <v>0</v>
          </cell>
          <cell r="H340">
            <v>0</v>
          </cell>
          <cell r="I340">
            <v>0</v>
          </cell>
          <cell r="K340" t="str">
            <v>Lucent</v>
          </cell>
          <cell r="L340">
            <v>0</v>
          </cell>
          <cell r="M340">
            <v>0</v>
          </cell>
          <cell r="N340">
            <v>0</v>
          </cell>
          <cell r="O340">
            <v>0</v>
          </cell>
          <cell r="P340">
            <v>0</v>
          </cell>
          <cell r="Q340">
            <v>0</v>
          </cell>
          <cell r="R340">
            <v>0</v>
          </cell>
        </row>
        <row r="341">
          <cell r="B341" t="str">
            <v>NEC</v>
          </cell>
          <cell r="C341">
            <v>0</v>
          </cell>
          <cell r="D341">
            <v>11</v>
          </cell>
          <cell r="E341">
            <v>0</v>
          </cell>
          <cell r="F341">
            <v>0</v>
          </cell>
          <cell r="G341">
            <v>1</v>
          </cell>
          <cell r="H341">
            <v>4</v>
          </cell>
          <cell r="I341">
            <v>16</v>
          </cell>
          <cell r="K341" t="str">
            <v>NEC</v>
          </cell>
          <cell r="L341">
            <v>0</v>
          </cell>
          <cell r="M341">
            <v>88</v>
          </cell>
          <cell r="N341">
            <v>0</v>
          </cell>
          <cell r="O341">
            <v>0</v>
          </cell>
          <cell r="P341">
            <v>35</v>
          </cell>
          <cell r="Q341">
            <v>133</v>
          </cell>
          <cell r="R341">
            <v>256</v>
          </cell>
        </row>
        <row r="342">
          <cell r="B342" t="str">
            <v>Nokia Siemens Networks</v>
          </cell>
          <cell r="C342">
            <v>0</v>
          </cell>
          <cell r="D342">
            <v>0</v>
          </cell>
          <cell r="E342">
            <v>0</v>
          </cell>
          <cell r="F342">
            <v>0</v>
          </cell>
          <cell r="G342">
            <v>0</v>
          </cell>
          <cell r="H342">
            <v>0</v>
          </cell>
          <cell r="I342">
            <v>0</v>
          </cell>
          <cell r="K342" t="str">
            <v>Nokia Siemens Networks</v>
          </cell>
          <cell r="L342">
            <v>0</v>
          </cell>
          <cell r="M342">
            <v>0</v>
          </cell>
          <cell r="N342">
            <v>0</v>
          </cell>
          <cell r="O342">
            <v>0</v>
          </cell>
          <cell r="P342">
            <v>0</v>
          </cell>
          <cell r="Q342">
            <v>0</v>
          </cell>
          <cell r="R342">
            <v>0</v>
          </cell>
        </row>
        <row r="343">
          <cell r="B343" t="str">
            <v>Nortel</v>
          </cell>
          <cell r="C343">
            <v>0</v>
          </cell>
          <cell r="D343">
            <v>0</v>
          </cell>
          <cell r="E343">
            <v>3</v>
          </cell>
          <cell r="F343">
            <v>0</v>
          </cell>
          <cell r="G343">
            <v>5.5</v>
          </cell>
          <cell r="H343">
            <v>42.2</v>
          </cell>
          <cell r="I343">
            <v>50.7</v>
          </cell>
          <cell r="K343" t="str">
            <v>Nortel</v>
          </cell>
          <cell r="L343">
            <v>0</v>
          </cell>
          <cell r="M343">
            <v>0</v>
          </cell>
          <cell r="N343">
            <v>11</v>
          </cell>
          <cell r="O343">
            <v>0</v>
          </cell>
          <cell r="P343">
            <v>182</v>
          </cell>
          <cell r="Q343">
            <v>161</v>
          </cell>
          <cell r="R343">
            <v>354</v>
          </cell>
        </row>
        <row r="344">
          <cell r="B344" t="str">
            <v>Procket</v>
          </cell>
          <cell r="C344">
            <v>0</v>
          </cell>
          <cell r="D344">
            <v>0</v>
          </cell>
          <cell r="E344">
            <v>0</v>
          </cell>
          <cell r="F344">
            <v>0</v>
          </cell>
          <cell r="G344">
            <v>0</v>
          </cell>
          <cell r="H344">
            <v>0</v>
          </cell>
          <cell r="I344">
            <v>0</v>
          </cell>
          <cell r="K344" t="str">
            <v>Procket</v>
          </cell>
          <cell r="L344">
            <v>0</v>
          </cell>
          <cell r="M344">
            <v>0</v>
          </cell>
          <cell r="N344">
            <v>0</v>
          </cell>
          <cell r="O344">
            <v>0</v>
          </cell>
          <cell r="P344">
            <v>0</v>
          </cell>
          <cell r="Q344">
            <v>0</v>
          </cell>
          <cell r="R344">
            <v>0</v>
          </cell>
        </row>
        <row r="345">
          <cell r="B345" t="str">
            <v>Quarry</v>
          </cell>
          <cell r="C345">
            <v>0</v>
          </cell>
          <cell r="D345">
            <v>0</v>
          </cell>
          <cell r="E345">
            <v>0</v>
          </cell>
          <cell r="F345">
            <v>0</v>
          </cell>
          <cell r="G345">
            <v>0</v>
          </cell>
          <cell r="H345">
            <v>0</v>
          </cell>
          <cell r="I345">
            <v>0</v>
          </cell>
          <cell r="K345" t="str">
            <v>Quarry</v>
          </cell>
          <cell r="L345">
            <v>0</v>
          </cell>
          <cell r="M345">
            <v>0</v>
          </cell>
          <cell r="N345">
            <v>0</v>
          </cell>
          <cell r="O345">
            <v>0</v>
          </cell>
          <cell r="P345">
            <v>0</v>
          </cell>
          <cell r="Q345">
            <v>0</v>
          </cell>
          <cell r="R345">
            <v>0</v>
          </cell>
        </row>
        <row r="346">
          <cell r="B346" t="str">
            <v>Redback</v>
          </cell>
          <cell r="C346">
            <v>0</v>
          </cell>
          <cell r="D346">
            <v>0</v>
          </cell>
          <cell r="E346">
            <v>0</v>
          </cell>
          <cell r="F346">
            <v>0</v>
          </cell>
          <cell r="G346">
            <v>0</v>
          </cell>
          <cell r="H346">
            <v>0</v>
          </cell>
          <cell r="I346">
            <v>0</v>
          </cell>
          <cell r="K346" t="str">
            <v>Redback</v>
          </cell>
          <cell r="L346">
            <v>0</v>
          </cell>
          <cell r="M346">
            <v>0</v>
          </cell>
          <cell r="N346">
            <v>0</v>
          </cell>
          <cell r="O346">
            <v>0</v>
          </cell>
          <cell r="P346">
            <v>0</v>
          </cell>
          <cell r="Q346">
            <v>0</v>
          </cell>
          <cell r="R346">
            <v>0</v>
          </cell>
        </row>
        <row r="347">
          <cell r="B347" t="str">
            <v>Riverstone</v>
          </cell>
          <cell r="C347">
            <v>0</v>
          </cell>
          <cell r="D347">
            <v>0</v>
          </cell>
          <cell r="E347">
            <v>0</v>
          </cell>
          <cell r="F347">
            <v>0</v>
          </cell>
          <cell r="G347">
            <v>0</v>
          </cell>
          <cell r="H347">
            <v>0</v>
          </cell>
          <cell r="I347">
            <v>0</v>
          </cell>
          <cell r="K347" t="str">
            <v>Riverstone</v>
          </cell>
          <cell r="L347">
            <v>0</v>
          </cell>
          <cell r="M347">
            <v>0</v>
          </cell>
          <cell r="N347">
            <v>0</v>
          </cell>
          <cell r="O347">
            <v>0</v>
          </cell>
          <cell r="P347">
            <v>0</v>
          </cell>
          <cell r="Q347">
            <v>0</v>
          </cell>
          <cell r="R347">
            <v>0</v>
          </cell>
        </row>
        <row r="348">
          <cell r="B348" t="str">
            <v>Tellabs</v>
          </cell>
          <cell r="C348">
            <v>0</v>
          </cell>
          <cell r="D348">
            <v>0</v>
          </cell>
          <cell r="E348">
            <v>0</v>
          </cell>
          <cell r="F348">
            <v>0</v>
          </cell>
          <cell r="G348">
            <v>0</v>
          </cell>
          <cell r="H348">
            <v>0</v>
          </cell>
          <cell r="I348">
            <v>0</v>
          </cell>
          <cell r="K348" t="str">
            <v>Tellabs</v>
          </cell>
          <cell r="L348">
            <v>0</v>
          </cell>
          <cell r="M348">
            <v>0</v>
          </cell>
          <cell r="N348">
            <v>0</v>
          </cell>
          <cell r="O348">
            <v>0</v>
          </cell>
          <cell r="P348">
            <v>0</v>
          </cell>
          <cell r="Q348">
            <v>0</v>
          </cell>
          <cell r="R348">
            <v>0</v>
          </cell>
        </row>
        <row r="349">
          <cell r="B349" t="str">
            <v>ZTE</v>
          </cell>
          <cell r="C349">
            <v>0</v>
          </cell>
          <cell r="D349">
            <v>0</v>
          </cell>
          <cell r="E349">
            <v>0</v>
          </cell>
          <cell r="F349">
            <v>0</v>
          </cell>
          <cell r="G349">
            <v>0</v>
          </cell>
          <cell r="H349">
            <v>0</v>
          </cell>
          <cell r="I349">
            <v>0</v>
          </cell>
          <cell r="K349" t="str">
            <v>ZTE</v>
          </cell>
          <cell r="L349">
            <v>0</v>
          </cell>
          <cell r="M349">
            <v>0</v>
          </cell>
          <cell r="N349">
            <v>0</v>
          </cell>
          <cell r="O349">
            <v>0</v>
          </cell>
          <cell r="P349">
            <v>0</v>
          </cell>
          <cell r="Q349">
            <v>0</v>
          </cell>
          <cell r="R349">
            <v>0</v>
          </cell>
        </row>
        <row r="350">
          <cell r="B350" t="str">
            <v>Other</v>
          </cell>
          <cell r="C350">
            <v>0</v>
          </cell>
          <cell r="D350">
            <v>0</v>
          </cell>
          <cell r="E350">
            <v>0</v>
          </cell>
          <cell r="F350">
            <v>0</v>
          </cell>
          <cell r="G350">
            <v>0</v>
          </cell>
          <cell r="H350">
            <v>0</v>
          </cell>
          <cell r="I350">
            <v>0</v>
          </cell>
          <cell r="K350" t="str">
            <v>Other</v>
          </cell>
          <cell r="L350">
            <v>0</v>
          </cell>
          <cell r="M350">
            <v>0</v>
          </cell>
          <cell r="N350">
            <v>0</v>
          </cell>
          <cell r="O350">
            <v>0</v>
          </cell>
          <cell r="P350">
            <v>0</v>
          </cell>
          <cell r="Q350">
            <v>0</v>
          </cell>
          <cell r="R350">
            <v>0</v>
          </cell>
        </row>
        <row r="351">
          <cell r="B351" t="str">
            <v>Total</v>
          </cell>
          <cell r="C351">
            <v>65.900000000000006</v>
          </cell>
          <cell r="D351">
            <v>74.099999999999994</v>
          </cell>
          <cell r="E351">
            <v>36.599999999999994</v>
          </cell>
          <cell r="F351">
            <v>0</v>
          </cell>
          <cell r="G351">
            <v>125.5</v>
          </cell>
          <cell r="H351">
            <v>95.2</v>
          </cell>
          <cell r="I351">
            <v>397.3</v>
          </cell>
          <cell r="K351" t="str">
            <v>Total</v>
          </cell>
          <cell r="L351">
            <v>183</v>
          </cell>
          <cell r="M351">
            <v>1111</v>
          </cell>
          <cell r="N351">
            <v>575</v>
          </cell>
          <cell r="O351">
            <v>0</v>
          </cell>
          <cell r="P351">
            <v>4135</v>
          </cell>
          <cell r="Q351">
            <v>639</v>
          </cell>
          <cell r="R351">
            <v>6643</v>
          </cell>
        </row>
        <row r="355">
          <cell r="B355" t="str">
            <v>Vendor</v>
          </cell>
          <cell r="C355" t="str">
            <v>Core IP/MPLS</v>
          </cell>
          <cell r="D355" t="str">
            <v xml:space="preserve">Edge IP/MPLS </v>
          </cell>
          <cell r="E355" t="str">
            <v>Subscriber Service Router</v>
          </cell>
          <cell r="F355" t="str">
            <v>BRAS</v>
          </cell>
          <cell r="G355" t="str">
            <v>IP/Ethernet</v>
          </cell>
          <cell r="H355" t="str">
            <v>ATM/MPLS</v>
          </cell>
          <cell r="I355" t="str">
            <v>Total IPS</v>
          </cell>
          <cell r="K355" t="str">
            <v>Vendor</v>
          </cell>
          <cell r="L355" t="str">
            <v>Core IP/MPLS</v>
          </cell>
          <cell r="M355" t="str">
            <v>Edge IP/MPLS</v>
          </cell>
          <cell r="N355" t="str">
            <v>Subscriber Service Router</v>
          </cell>
          <cell r="O355" t="str">
            <v>BRAS</v>
          </cell>
          <cell r="P355" t="str">
            <v>IP/Ethernet</v>
          </cell>
          <cell r="Q355" t="str">
            <v>ATM/MPLS</v>
          </cell>
          <cell r="R355" t="str">
            <v>Total IPS</v>
          </cell>
        </row>
        <row r="356">
          <cell r="B356" t="str">
            <v>Alaxala Networks</v>
          </cell>
          <cell r="C356">
            <v>0</v>
          </cell>
          <cell r="D356">
            <v>9.6</v>
          </cell>
          <cell r="E356">
            <v>0</v>
          </cell>
          <cell r="F356">
            <v>0</v>
          </cell>
          <cell r="G356">
            <v>0</v>
          </cell>
          <cell r="H356">
            <v>0</v>
          </cell>
          <cell r="I356">
            <v>9.6</v>
          </cell>
          <cell r="K356" t="str">
            <v>Alaxala Networks</v>
          </cell>
          <cell r="L356">
            <v>0</v>
          </cell>
          <cell r="M356">
            <v>83</v>
          </cell>
          <cell r="N356">
            <v>0</v>
          </cell>
          <cell r="O356">
            <v>0</v>
          </cell>
          <cell r="P356">
            <v>0</v>
          </cell>
          <cell r="Q356">
            <v>0</v>
          </cell>
          <cell r="R356">
            <v>83</v>
          </cell>
        </row>
        <row r="357">
          <cell r="B357" t="str">
            <v>Alcatel-Lucent</v>
          </cell>
          <cell r="C357">
            <v>0.2</v>
          </cell>
          <cell r="D357">
            <v>0</v>
          </cell>
          <cell r="E357">
            <v>0</v>
          </cell>
          <cell r="F357">
            <v>0</v>
          </cell>
          <cell r="G357">
            <v>2</v>
          </cell>
          <cell r="H357">
            <v>18</v>
          </cell>
          <cell r="I357">
            <v>20.2</v>
          </cell>
          <cell r="K357" t="str">
            <v>Alcatel-Lucent</v>
          </cell>
          <cell r="L357">
            <v>1</v>
          </cell>
          <cell r="M357">
            <v>0</v>
          </cell>
          <cell r="N357">
            <v>0</v>
          </cell>
          <cell r="O357">
            <v>0</v>
          </cell>
          <cell r="P357">
            <v>83</v>
          </cell>
          <cell r="Q357">
            <v>172</v>
          </cell>
          <cell r="R357">
            <v>256</v>
          </cell>
        </row>
        <row r="358">
          <cell r="B358" t="str">
            <v>Atrica</v>
          </cell>
          <cell r="I358">
            <v>0</v>
          </cell>
          <cell r="K358" t="str">
            <v>Atrica</v>
          </cell>
          <cell r="R358">
            <v>0</v>
          </cell>
        </row>
        <row r="359">
          <cell r="B359" t="str">
            <v>Avici</v>
          </cell>
          <cell r="C359">
            <v>0.8</v>
          </cell>
          <cell r="D359">
            <v>0</v>
          </cell>
          <cell r="E359">
            <v>0</v>
          </cell>
          <cell r="F359">
            <v>0</v>
          </cell>
          <cell r="G359">
            <v>0</v>
          </cell>
          <cell r="H359">
            <v>0</v>
          </cell>
          <cell r="I359">
            <v>0.8</v>
          </cell>
          <cell r="K359" t="str">
            <v>Avici</v>
          </cell>
          <cell r="L359">
            <v>1</v>
          </cell>
          <cell r="M359">
            <v>0</v>
          </cell>
          <cell r="N359">
            <v>0</v>
          </cell>
          <cell r="O359">
            <v>0</v>
          </cell>
          <cell r="P359">
            <v>0</v>
          </cell>
          <cell r="Q359">
            <v>0</v>
          </cell>
          <cell r="R359">
            <v>1</v>
          </cell>
        </row>
        <row r="360">
          <cell r="B360" t="str">
            <v>Brocade</v>
          </cell>
          <cell r="C360">
            <v>0</v>
          </cell>
          <cell r="D360">
            <v>0</v>
          </cell>
          <cell r="E360">
            <v>0</v>
          </cell>
          <cell r="F360">
            <v>0</v>
          </cell>
          <cell r="G360">
            <v>2.8</v>
          </cell>
          <cell r="H360">
            <v>0</v>
          </cell>
          <cell r="I360">
            <v>2.8</v>
          </cell>
          <cell r="K360" t="str">
            <v>Brocade</v>
          </cell>
          <cell r="L360">
            <v>0</v>
          </cell>
          <cell r="M360">
            <v>0</v>
          </cell>
          <cell r="N360">
            <v>0</v>
          </cell>
          <cell r="O360">
            <v>0</v>
          </cell>
          <cell r="P360">
            <v>84</v>
          </cell>
          <cell r="Q360">
            <v>0</v>
          </cell>
          <cell r="R360">
            <v>84</v>
          </cell>
        </row>
        <row r="361">
          <cell r="B361" t="str">
            <v>Caspian</v>
          </cell>
          <cell r="C361">
            <v>0</v>
          </cell>
          <cell r="D361">
            <v>0</v>
          </cell>
          <cell r="E361">
            <v>0</v>
          </cell>
          <cell r="F361">
            <v>0</v>
          </cell>
          <cell r="G361">
            <v>0</v>
          </cell>
          <cell r="H361">
            <v>0</v>
          </cell>
          <cell r="I361">
            <v>0</v>
          </cell>
          <cell r="K361" t="str">
            <v>Caspian</v>
          </cell>
          <cell r="L361">
            <v>0</v>
          </cell>
          <cell r="M361">
            <v>0</v>
          </cell>
          <cell r="N361">
            <v>0</v>
          </cell>
          <cell r="O361">
            <v>0</v>
          </cell>
          <cell r="P361">
            <v>0</v>
          </cell>
          <cell r="Q361">
            <v>0</v>
          </cell>
          <cell r="R361">
            <v>0</v>
          </cell>
        </row>
        <row r="362">
          <cell r="B362" t="str">
            <v>Chiaro</v>
          </cell>
          <cell r="C362">
            <v>0</v>
          </cell>
          <cell r="D362">
            <v>0</v>
          </cell>
          <cell r="E362">
            <v>0</v>
          </cell>
          <cell r="F362">
            <v>0</v>
          </cell>
          <cell r="G362">
            <v>0</v>
          </cell>
          <cell r="H362">
            <v>0</v>
          </cell>
          <cell r="I362">
            <v>0</v>
          </cell>
          <cell r="K362" t="str">
            <v>Chiaro</v>
          </cell>
          <cell r="L362">
            <v>0</v>
          </cell>
          <cell r="M362">
            <v>0</v>
          </cell>
          <cell r="N362">
            <v>0</v>
          </cell>
          <cell r="O362">
            <v>0</v>
          </cell>
          <cell r="P362">
            <v>0</v>
          </cell>
          <cell r="Q362">
            <v>0</v>
          </cell>
          <cell r="R362">
            <v>0</v>
          </cell>
        </row>
        <row r="363">
          <cell r="B363" t="str">
            <v>Ciena</v>
          </cell>
          <cell r="C363">
            <v>0</v>
          </cell>
          <cell r="D363">
            <v>0</v>
          </cell>
          <cell r="E363">
            <v>0</v>
          </cell>
          <cell r="F363">
            <v>0</v>
          </cell>
          <cell r="G363">
            <v>0</v>
          </cell>
          <cell r="H363">
            <v>0</v>
          </cell>
          <cell r="I363">
            <v>0</v>
          </cell>
          <cell r="K363" t="str">
            <v>Ciena</v>
          </cell>
          <cell r="L363">
            <v>0</v>
          </cell>
          <cell r="M363">
            <v>0</v>
          </cell>
          <cell r="N363">
            <v>0</v>
          </cell>
          <cell r="O363">
            <v>0</v>
          </cell>
          <cell r="P363">
            <v>0</v>
          </cell>
          <cell r="Q363">
            <v>0</v>
          </cell>
          <cell r="R363">
            <v>0</v>
          </cell>
        </row>
        <row r="364">
          <cell r="B364" t="str">
            <v>Cisco</v>
          </cell>
          <cell r="C364">
            <v>36</v>
          </cell>
          <cell r="D364">
            <v>30</v>
          </cell>
          <cell r="E364">
            <v>9.6999999999999993</v>
          </cell>
          <cell r="F364">
            <v>0</v>
          </cell>
          <cell r="G364">
            <v>49</v>
          </cell>
          <cell r="H364">
            <v>14</v>
          </cell>
          <cell r="I364">
            <v>138.69999999999999</v>
          </cell>
          <cell r="K364" t="str">
            <v>Cisco</v>
          </cell>
          <cell r="L364">
            <v>91</v>
          </cell>
          <cell r="M364">
            <v>580</v>
          </cell>
          <cell r="N364">
            <v>325</v>
          </cell>
          <cell r="O364">
            <v>0</v>
          </cell>
          <cell r="P364">
            <v>1610</v>
          </cell>
          <cell r="Q364">
            <v>108</v>
          </cell>
          <cell r="R364">
            <v>2714</v>
          </cell>
        </row>
        <row r="365">
          <cell r="B365" t="str">
            <v>Cosine</v>
          </cell>
          <cell r="C365">
            <v>0</v>
          </cell>
          <cell r="D365">
            <v>0</v>
          </cell>
          <cell r="E365">
            <v>0.5</v>
          </cell>
          <cell r="F365">
            <v>0</v>
          </cell>
          <cell r="G365">
            <v>0</v>
          </cell>
          <cell r="H365">
            <v>0</v>
          </cell>
          <cell r="I365">
            <v>0.5</v>
          </cell>
          <cell r="K365" t="str">
            <v>Cosine</v>
          </cell>
          <cell r="L365">
            <v>0</v>
          </cell>
          <cell r="M365">
            <v>0</v>
          </cell>
          <cell r="N365">
            <v>2</v>
          </cell>
          <cell r="O365">
            <v>0</v>
          </cell>
          <cell r="P365">
            <v>0</v>
          </cell>
          <cell r="Q365">
            <v>0</v>
          </cell>
          <cell r="R365">
            <v>2</v>
          </cell>
        </row>
        <row r="366">
          <cell r="B366" t="str">
            <v>ECI Telecom</v>
          </cell>
          <cell r="C366">
            <v>0</v>
          </cell>
          <cell r="D366">
            <v>0</v>
          </cell>
          <cell r="E366">
            <v>0</v>
          </cell>
          <cell r="F366">
            <v>0</v>
          </cell>
          <cell r="G366">
            <v>0</v>
          </cell>
          <cell r="H366">
            <v>0</v>
          </cell>
          <cell r="I366">
            <v>0</v>
          </cell>
          <cell r="K366" t="str">
            <v>ECI Telecom</v>
          </cell>
          <cell r="L366">
            <v>0</v>
          </cell>
          <cell r="M366">
            <v>0</v>
          </cell>
          <cell r="N366">
            <v>0</v>
          </cell>
          <cell r="O366">
            <v>0</v>
          </cell>
          <cell r="P366">
            <v>0</v>
          </cell>
          <cell r="Q366">
            <v>0</v>
          </cell>
          <cell r="R366">
            <v>0</v>
          </cell>
        </row>
        <row r="367">
          <cell r="B367" t="str">
            <v>Equipe</v>
          </cell>
          <cell r="C367">
            <v>0</v>
          </cell>
          <cell r="D367">
            <v>0</v>
          </cell>
          <cell r="E367">
            <v>0</v>
          </cell>
          <cell r="F367">
            <v>0</v>
          </cell>
          <cell r="G367">
            <v>0</v>
          </cell>
          <cell r="H367">
            <v>0</v>
          </cell>
          <cell r="I367">
            <v>0</v>
          </cell>
          <cell r="K367" t="str">
            <v>Equipe</v>
          </cell>
          <cell r="L367">
            <v>0</v>
          </cell>
          <cell r="M367">
            <v>0</v>
          </cell>
          <cell r="N367">
            <v>0</v>
          </cell>
          <cell r="O367">
            <v>0</v>
          </cell>
          <cell r="P367">
            <v>0</v>
          </cell>
          <cell r="Q367">
            <v>0</v>
          </cell>
          <cell r="R367">
            <v>0</v>
          </cell>
        </row>
        <row r="368">
          <cell r="B368" t="str">
            <v>Ericsson</v>
          </cell>
          <cell r="C368">
            <v>0</v>
          </cell>
          <cell r="D368">
            <v>1.3</v>
          </cell>
          <cell r="E368">
            <v>7</v>
          </cell>
          <cell r="F368">
            <v>0</v>
          </cell>
          <cell r="G368">
            <v>0</v>
          </cell>
          <cell r="H368">
            <v>9</v>
          </cell>
          <cell r="I368">
            <v>17.3</v>
          </cell>
          <cell r="K368" t="str">
            <v>Ericsson</v>
          </cell>
          <cell r="L368">
            <v>0</v>
          </cell>
          <cell r="M368">
            <v>15</v>
          </cell>
          <cell r="N368">
            <v>97</v>
          </cell>
          <cell r="O368">
            <v>0</v>
          </cell>
          <cell r="P368">
            <v>0</v>
          </cell>
          <cell r="Q368">
            <v>28</v>
          </cell>
          <cell r="R368">
            <v>140</v>
          </cell>
        </row>
        <row r="369">
          <cell r="B369" t="str">
            <v>Extreme</v>
          </cell>
          <cell r="C369">
            <v>0</v>
          </cell>
          <cell r="D369">
            <v>0</v>
          </cell>
          <cell r="E369">
            <v>0</v>
          </cell>
          <cell r="F369">
            <v>0</v>
          </cell>
          <cell r="G369">
            <v>1</v>
          </cell>
          <cell r="H369">
            <v>0</v>
          </cell>
          <cell r="I369">
            <v>1</v>
          </cell>
          <cell r="K369" t="str">
            <v>Extreme</v>
          </cell>
          <cell r="L369">
            <v>0</v>
          </cell>
          <cell r="M369">
            <v>0</v>
          </cell>
          <cell r="N369">
            <v>0</v>
          </cell>
          <cell r="O369">
            <v>0</v>
          </cell>
          <cell r="P369">
            <v>19</v>
          </cell>
          <cell r="Q369">
            <v>0</v>
          </cell>
          <cell r="R369">
            <v>19</v>
          </cell>
        </row>
        <row r="370">
          <cell r="B370" t="str">
            <v>Force10</v>
          </cell>
          <cell r="C370">
            <v>0</v>
          </cell>
          <cell r="D370">
            <v>0</v>
          </cell>
          <cell r="E370">
            <v>0</v>
          </cell>
          <cell r="F370">
            <v>0</v>
          </cell>
          <cell r="G370">
            <v>0</v>
          </cell>
          <cell r="H370">
            <v>0</v>
          </cell>
          <cell r="I370">
            <v>0</v>
          </cell>
          <cell r="K370" t="str">
            <v>Force10</v>
          </cell>
          <cell r="L370">
            <v>0</v>
          </cell>
          <cell r="M370">
            <v>0</v>
          </cell>
          <cell r="N370">
            <v>0</v>
          </cell>
          <cell r="O370">
            <v>0</v>
          </cell>
          <cell r="P370">
            <v>0</v>
          </cell>
          <cell r="Q370">
            <v>0</v>
          </cell>
          <cell r="R370">
            <v>0</v>
          </cell>
        </row>
        <row r="371">
          <cell r="B371" t="str">
            <v>Fujitsu</v>
          </cell>
          <cell r="C371">
            <v>0</v>
          </cell>
          <cell r="D371">
            <v>0.9</v>
          </cell>
          <cell r="E371">
            <v>0.9</v>
          </cell>
          <cell r="F371">
            <v>0</v>
          </cell>
          <cell r="G371">
            <v>3</v>
          </cell>
          <cell r="H371">
            <v>0</v>
          </cell>
          <cell r="I371">
            <v>4.8</v>
          </cell>
          <cell r="K371" t="str">
            <v>Fujitsu</v>
          </cell>
          <cell r="L371">
            <v>0</v>
          </cell>
          <cell r="M371">
            <v>13</v>
          </cell>
          <cell r="N371">
            <v>16</v>
          </cell>
          <cell r="O371">
            <v>0</v>
          </cell>
          <cell r="P371">
            <v>100</v>
          </cell>
          <cell r="Q371">
            <v>0</v>
          </cell>
          <cell r="R371">
            <v>129</v>
          </cell>
        </row>
        <row r="372">
          <cell r="B372" t="str">
            <v>Hammerhead Systems</v>
          </cell>
          <cell r="C372">
            <v>0</v>
          </cell>
          <cell r="D372">
            <v>0</v>
          </cell>
          <cell r="E372">
            <v>0</v>
          </cell>
          <cell r="F372">
            <v>0</v>
          </cell>
          <cell r="G372">
            <v>0</v>
          </cell>
          <cell r="H372">
            <v>0</v>
          </cell>
          <cell r="I372">
            <v>0</v>
          </cell>
          <cell r="K372" t="str">
            <v>Hammerhead Systems</v>
          </cell>
          <cell r="L372">
            <v>0</v>
          </cell>
          <cell r="M372">
            <v>0</v>
          </cell>
          <cell r="N372">
            <v>0</v>
          </cell>
          <cell r="O372">
            <v>0</v>
          </cell>
          <cell r="P372">
            <v>0</v>
          </cell>
          <cell r="Q372">
            <v>0</v>
          </cell>
          <cell r="R372">
            <v>0</v>
          </cell>
        </row>
        <row r="373">
          <cell r="B373" t="str">
            <v>Hitachi</v>
          </cell>
          <cell r="C373">
            <v>0</v>
          </cell>
          <cell r="D373">
            <v>0</v>
          </cell>
          <cell r="E373">
            <v>0</v>
          </cell>
          <cell r="F373">
            <v>0</v>
          </cell>
          <cell r="G373">
            <v>0</v>
          </cell>
          <cell r="H373">
            <v>0</v>
          </cell>
          <cell r="I373">
            <v>0</v>
          </cell>
          <cell r="K373" t="str">
            <v>Hitachi</v>
          </cell>
          <cell r="L373">
            <v>0</v>
          </cell>
          <cell r="M373">
            <v>0</v>
          </cell>
          <cell r="N373">
            <v>0</v>
          </cell>
          <cell r="O373">
            <v>0</v>
          </cell>
          <cell r="P373">
            <v>0</v>
          </cell>
          <cell r="Q373">
            <v>0</v>
          </cell>
          <cell r="R373">
            <v>0</v>
          </cell>
        </row>
        <row r="374">
          <cell r="B374" t="str">
            <v>Hitachi Cable</v>
          </cell>
          <cell r="C374">
            <v>0</v>
          </cell>
          <cell r="D374">
            <v>0</v>
          </cell>
          <cell r="E374">
            <v>0</v>
          </cell>
          <cell r="F374">
            <v>0</v>
          </cell>
          <cell r="G374">
            <v>0</v>
          </cell>
          <cell r="H374">
            <v>0</v>
          </cell>
          <cell r="I374">
            <v>0</v>
          </cell>
          <cell r="K374" t="str">
            <v>Hitachi Cable</v>
          </cell>
          <cell r="L374">
            <v>0</v>
          </cell>
          <cell r="M374">
            <v>0</v>
          </cell>
          <cell r="N374">
            <v>0</v>
          </cell>
          <cell r="O374">
            <v>0</v>
          </cell>
          <cell r="P374">
            <v>0</v>
          </cell>
          <cell r="Q374">
            <v>0</v>
          </cell>
          <cell r="R374">
            <v>0</v>
          </cell>
        </row>
        <row r="375">
          <cell r="B375" t="str">
            <v>Huawei</v>
          </cell>
          <cell r="C375">
            <v>0</v>
          </cell>
          <cell r="D375">
            <v>5.8</v>
          </cell>
          <cell r="E375">
            <v>0</v>
          </cell>
          <cell r="F375">
            <v>0</v>
          </cell>
          <cell r="G375">
            <v>0</v>
          </cell>
          <cell r="H375">
            <v>0</v>
          </cell>
          <cell r="I375">
            <v>5.8</v>
          </cell>
          <cell r="K375" t="str">
            <v>Huawei</v>
          </cell>
          <cell r="L375">
            <v>0</v>
          </cell>
          <cell r="M375">
            <v>82</v>
          </cell>
          <cell r="N375">
            <v>0</v>
          </cell>
          <cell r="O375">
            <v>0</v>
          </cell>
          <cell r="P375">
            <v>0</v>
          </cell>
          <cell r="Q375">
            <v>0</v>
          </cell>
          <cell r="R375">
            <v>82</v>
          </cell>
        </row>
        <row r="376">
          <cell r="B376" t="str">
            <v>Hyperchip</v>
          </cell>
          <cell r="C376">
            <v>0</v>
          </cell>
          <cell r="D376">
            <v>0</v>
          </cell>
          <cell r="E376">
            <v>0</v>
          </cell>
          <cell r="F376">
            <v>0</v>
          </cell>
          <cell r="G376">
            <v>0</v>
          </cell>
          <cell r="H376">
            <v>0</v>
          </cell>
          <cell r="I376">
            <v>0</v>
          </cell>
          <cell r="K376" t="str">
            <v>Hyperchip</v>
          </cell>
          <cell r="L376">
            <v>0</v>
          </cell>
          <cell r="M376">
            <v>0</v>
          </cell>
          <cell r="N376">
            <v>0</v>
          </cell>
          <cell r="O376">
            <v>0</v>
          </cell>
          <cell r="P376">
            <v>0</v>
          </cell>
          <cell r="Q376">
            <v>0</v>
          </cell>
          <cell r="R376">
            <v>0</v>
          </cell>
        </row>
        <row r="377">
          <cell r="B377" t="str">
            <v>Juniper</v>
          </cell>
          <cell r="C377">
            <v>21.8</v>
          </cell>
          <cell r="D377">
            <v>9</v>
          </cell>
          <cell r="E377">
            <v>10</v>
          </cell>
          <cell r="F377">
            <v>0</v>
          </cell>
          <cell r="G377">
            <v>0</v>
          </cell>
          <cell r="H377">
            <v>0</v>
          </cell>
          <cell r="I377">
            <v>40.799999999999997</v>
          </cell>
          <cell r="K377" t="str">
            <v>Juniper</v>
          </cell>
          <cell r="L377">
            <v>73</v>
          </cell>
          <cell r="M377">
            <v>85</v>
          </cell>
          <cell r="N377">
            <v>124</v>
          </cell>
          <cell r="O377">
            <v>0</v>
          </cell>
          <cell r="P377">
            <v>0</v>
          </cell>
          <cell r="Q377">
            <v>0</v>
          </cell>
          <cell r="R377">
            <v>282</v>
          </cell>
        </row>
        <row r="378">
          <cell r="B378" t="str">
            <v>Laurel Networks</v>
          </cell>
          <cell r="C378">
            <v>0</v>
          </cell>
          <cell r="D378">
            <v>0</v>
          </cell>
          <cell r="E378">
            <v>0</v>
          </cell>
          <cell r="F378">
            <v>0</v>
          </cell>
          <cell r="G378">
            <v>0</v>
          </cell>
          <cell r="H378">
            <v>0</v>
          </cell>
          <cell r="I378">
            <v>0</v>
          </cell>
          <cell r="K378" t="str">
            <v>Laurel Networks</v>
          </cell>
          <cell r="L378">
            <v>0</v>
          </cell>
          <cell r="M378">
            <v>0</v>
          </cell>
          <cell r="N378">
            <v>0</v>
          </cell>
          <cell r="O378">
            <v>0</v>
          </cell>
          <cell r="P378">
            <v>0</v>
          </cell>
          <cell r="Q378">
            <v>0</v>
          </cell>
          <cell r="R378">
            <v>0</v>
          </cell>
        </row>
        <row r="379">
          <cell r="B379" t="str">
            <v>Lucent</v>
          </cell>
          <cell r="C379">
            <v>0</v>
          </cell>
          <cell r="D379">
            <v>0</v>
          </cell>
          <cell r="E379">
            <v>0</v>
          </cell>
          <cell r="F379">
            <v>0</v>
          </cell>
          <cell r="G379">
            <v>0</v>
          </cell>
          <cell r="H379">
            <v>0</v>
          </cell>
          <cell r="I379">
            <v>0</v>
          </cell>
          <cell r="K379" t="str">
            <v>Lucent</v>
          </cell>
          <cell r="L379">
            <v>0</v>
          </cell>
          <cell r="M379">
            <v>0</v>
          </cell>
          <cell r="N379">
            <v>0</v>
          </cell>
          <cell r="O379">
            <v>0</v>
          </cell>
          <cell r="P379">
            <v>0</v>
          </cell>
          <cell r="Q379">
            <v>0</v>
          </cell>
          <cell r="R379">
            <v>0</v>
          </cell>
        </row>
        <row r="380">
          <cell r="B380" t="str">
            <v>NEC</v>
          </cell>
          <cell r="C380">
            <v>0</v>
          </cell>
          <cell r="D380">
            <v>2</v>
          </cell>
          <cell r="E380">
            <v>0</v>
          </cell>
          <cell r="F380">
            <v>0</v>
          </cell>
          <cell r="G380">
            <v>2</v>
          </cell>
          <cell r="H380">
            <v>4</v>
          </cell>
          <cell r="I380">
            <v>8</v>
          </cell>
          <cell r="K380" t="str">
            <v>NEC</v>
          </cell>
          <cell r="L380">
            <v>0</v>
          </cell>
          <cell r="M380">
            <v>16</v>
          </cell>
          <cell r="N380">
            <v>0</v>
          </cell>
          <cell r="O380">
            <v>0</v>
          </cell>
          <cell r="P380">
            <v>70</v>
          </cell>
          <cell r="Q380">
            <v>133</v>
          </cell>
          <cell r="R380">
            <v>219</v>
          </cell>
        </row>
        <row r="381">
          <cell r="B381" t="str">
            <v>Nokia Siemens Networks</v>
          </cell>
          <cell r="C381">
            <v>0</v>
          </cell>
          <cell r="D381">
            <v>0</v>
          </cell>
          <cell r="E381">
            <v>0</v>
          </cell>
          <cell r="F381">
            <v>0</v>
          </cell>
          <cell r="G381">
            <v>0</v>
          </cell>
          <cell r="H381">
            <v>0</v>
          </cell>
          <cell r="I381">
            <v>0</v>
          </cell>
          <cell r="K381" t="str">
            <v>Nokia Siemens Networks</v>
          </cell>
          <cell r="L381">
            <v>0</v>
          </cell>
          <cell r="M381">
            <v>0</v>
          </cell>
          <cell r="N381">
            <v>0</v>
          </cell>
          <cell r="O381">
            <v>0</v>
          </cell>
          <cell r="P381">
            <v>0</v>
          </cell>
          <cell r="Q381">
            <v>0</v>
          </cell>
          <cell r="R381">
            <v>0</v>
          </cell>
        </row>
        <row r="382">
          <cell r="B382" t="str">
            <v>Nortel</v>
          </cell>
          <cell r="C382">
            <v>0</v>
          </cell>
          <cell r="D382">
            <v>0</v>
          </cell>
          <cell r="E382">
            <v>14</v>
          </cell>
          <cell r="F382">
            <v>0</v>
          </cell>
          <cell r="G382">
            <v>6</v>
          </cell>
          <cell r="H382">
            <v>29.4</v>
          </cell>
          <cell r="I382">
            <v>49.4</v>
          </cell>
          <cell r="K382" t="str">
            <v>Nortel</v>
          </cell>
          <cell r="L382">
            <v>0</v>
          </cell>
          <cell r="M382">
            <v>0</v>
          </cell>
          <cell r="N382">
            <v>64</v>
          </cell>
          <cell r="O382">
            <v>0</v>
          </cell>
          <cell r="P382">
            <v>208</v>
          </cell>
          <cell r="Q382">
            <v>110</v>
          </cell>
          <cell r="R382">
            <v>382</v>
          </cell>
        </row>
        <row r="383">
          <cell r="B383" t="str">
            <v>Procket</v>
          </cell>
          <cell r="C383">
            <v>0</v>
          </cell>
          <cell r="D383">
            <v>0</v>
          </cell>
          <cell r="E383">
            <v>0</v>
          </cell>
          <cell r="F383">
            <v>0</v>
          </cell>
          <cell r="G383">
            <v>0</v>
          </cell>
          <cell r="H383">
            <v>0</v>
          </cell>
          <cell r="I383">
            <v>0</v>
          </cell>
          <cell r="K383" t="str">
            <v>Procket</v>
          </cell>
          <cell r="L383">
            <v>0</v>
          </cell>
          <cell r="M383">
            <v>0</v>
          </cell>
          <cell r="N383">
            <v>0</v>
          </cell>
          <cell r="O383">
            <v>0</v>
          </cell>
          <cell r="P383">
            <v>0</v>
          </cell>
          <cell r="Q383">
            <v>0</v>
          </cell>
          <cell r="R383">
            <v>0</v>
          </cell>
        </row>
        <row r="384">
          <cell r="B384" t="str">
            <v>Quarry</v>
          </cell>
          <cell r="C384">
            <v>0</v>
          </cell>
          <cell r="D384">
            <v>0</v>
          </cell>
          <cell r="E384">
            <v>0</v>
          </cell>
          <cell r="F384">
            <v>0</v>
          </cell>
          <cell r="G384">
            <v>0</v>
          </cell>
          <cell r="H384">
            <v>0</v>
          </cell>
          <cell r="I384">
            <v>0</v>
          </cell>
          <cell r="K384" t="str">
            <v>Quarry</v>
          </cell>
          <cell r="L384">
            <v>0</v>
          </cell>
          <cell r="M384">
            <v>0</v>
          </cell>
          <cell r="N384">
            <v>0</v>
          </cell>
          <cell r="O384">
            <v>0</v>
          </cell>
          <cell r="P384">
            <v>0</v>
          </cell>
          <cell r="Q384">
            <v>0</v>
          </cell>
          <cell r="R384">
            <v>0</v>
          </cell>
        </row>
        <row r="385">
          <cell r="B385" t="str">
            <v>Redback</v>
          </cell>
          <cell r="C385">
            <v>0</v>
          </cell>
          <cell r="D385">
            <v>0</v>
          </cell>
          <cell r="E385">
            <v>0</v>
          </cell>
          <cell r="F385">
            <v>0</v>
          </cell>
          <cell r="G385">
            <v>0</v>
          </cell>
          <cell r="H385">
            <v>0</v>
          </cell>
          <cell r="I385">
            <v>0</v>
          </cell>
          <cell r="K385" t="str">
            <v>Redback</v>
          </cell>
          <cell r="L385">
            <v>0</v>
          </cell>
          <cell r="M385">
            <v>0</v>
          </cell>
          <cell r="N385">
            <v>0</v>
          </cell>
          <cell r="O385">
            <v>0</v>
          </cell>
          <cell r="P385">
            <v>0</v>
          </cell>
          <cell r="Q385">
            <v>0</v>
          </cell>
          <cell r="R385">
            <v>0</v>
          </cell>
        </row>
        <row r="386">
          <cell r="B386" t="str">
            <v>Riverstone</v>
          </cell>
          <cell r="C386">
            <v>0</v>
          </cell>
          <cell r="D386">
            <v>0</v>
          </cell>
          <cell r="E386">
            <v>0</v>
          </cell>
          <cell r="F386">
            <v>0</v>
          </cell>
          <cell r="G386">
            <v>0</v>
          </cell>
          <cell r="H386">
            <v>0</v>
          </cell>
          <cell r="I386">
            <v>0</v>
          </cell>
          <cell r="K386" t="str">
            <v>Riverstone</v>
          </cell>
          <cell r="L386">
            <v>0</v>
          </cell>
          <cell r="M386">
            <v>0</v>
          </cell>
          <cell r="N386">
            <v>0</v>
          </cell>
          <cell r="O386">
            <v>0</v>
          </cell>
          <cell r="P386">
            <v>0</v>
          </cell>
          <cell r="Q386">
            <v>0</v>
          </cell>
          <cell r="R386">
            <v>0</v>
          </cell>
        </row>
        <row r="387">
          <cell r="B387" t="str">
            <v>Tellabs</v>
          </cell>
          <cell r="C387">
            <v>0</v>
          </cell>
          <cell r="D387">
            <v>0</v>
          </cell>
          <cell r="E387">
            <v>0</v>
          </cell>
          <cell r="F387">
            <v>0</v>
          </cell>
          <cell r="G387">
            <v>0</v>
          </cell>
          <cell r="H387">
            <v>0</v>
          </cell>
          <cell r="I387">
            <v>0</v>
          </cell>
          <cell r="K387" t="str">
            <v>Tellabs</v>
          </cell>
          <cell r="L387">
            <v>0</v>
          </cell>
          <cell r="M387">
            <v>0</v>
          </cell>
          <cell r="N387">
            <v>0</v>
          </cell>
          <cell r="O387">
            <v>0</v>
          </cell>
          <cell r="P387">
            <v>0</v>
          </cell>
          <cell r="Q387">
            <v>0</v>
          </cell>
          <cell r="R387">
            <v>0</v>
          </cell>
        </row>
        <row r="388">
          <cell r="B388" t="str">
            <v>ZTE</v>
          </cell>
          <cell r="C388">
            <v>0</v>
          </cell>
          <cell r="D388">
            <v>0</v>
          </cell>
          <cell r="E388">
            <v>0</v>
          </cell>
          <cell r="F388">
            <v>0</v>
          </cell>
          <cell r="G388">
            <v>0</v>
          </cell>
          <cell r="H388">
            <v>0</v>
          </cell>
          <cell r="I388">
            <v>0</v>
          </cell>
          <cell r="K388" t="str">
            <v>ZTE</v>
          </cell>
          <cell r="L388">
            <v>0</v>
          </cell>
          <cell r="M388">
            <v>0</v>
          </cell>
          <cell r="N388">
            <v>0</v>
          </cell>
          <cell r="O388">
            <v>0</v>
          </cell>
          <cell r="P388">
            <v>0</v>
          </cell>
          <cell r="Q388">
            <v>0</v>
          </cell>
          <cell r="R388">
            <v>0</v>
          </cell>
        </row>
        <row r="389">
          <cell r="B389" t="str">
            <v>Other</v>
          </cell>
          <cell r="C389">
            <v>0</v>
          </cell>
          <cell r="D389">
            <v>0</v>
          </cell>
          <cell r="E389">
            <v>0</v>
          </cell>
          <cell r="F389">
            <v>0</v>
          </cell>
          <cell r="G389">
            <v>0</v>
          </cell>
          <cell r="H389">
            <v>0</v>
          </cell>
          <cell r="I389">
            <v>0</v>
          </cell>
          <cell r="K389" t="str">
            <v>Other</v>
          </cell>
          <cell r="L389">
            <v>0</v>
          </cell>
          <cell r="M389">
            <v>0</v>
          </cell>
          <cell r="N389">
            <v>0</v>
          </cell>
          <cell r="O389">
            <v>0</v>
          </cell>
          <cell r="P389">
            <v>0</v>
          </cell>
          <cell r="Q389">
            <v>0</v>
          </cell>
          <cell r="R389">
            <v>0</v>
          </cell>
        </row>
        <row r="390">
          <cell r="B390" t="str">
            <v>Total</v>
          </cell>
          <cell r="C390">
            <v>58.8</v>
          </cell>
          <cell r="D390">
            <v>58.599999999999994</v>
          </cell>
          <cell r="E390">
            <v>42.099999999999994</v>
          </cell>
          <cell r="F390">
            <v>0</v>
          </cell>
          <cell r="G390">
            <v>65.8</v>
          </cell>
          <cell r="H390">
            <v>74.400000000000006</v>
          </cell>
          <cell r="I390">
            <v>299.7</v>
          </cell>
          <cell r="K390" t="str">
            <v>Total</v>
          </cell>
          <cell r="L390">
            <v>166</v>
          </cell>
          <cell r="M390">
            <v>874</v>
          </cell>
          <cell r="N390">
            <v>628</v>
          </cell>
          <cell r="O390">
            <v>0</v>
          </cell>
          <cell r="P390">
            <v>2174</v>
          </cell>
          <cell r="Q390">
            <v>551</v>
          </cell>
          <cell r="R390">
            <v>4393</v>
          </cell>
        </row>
        <row r="394">
          <cell r="B394" t="str">
            <v>Vendor</v>
          </cell>
          <cell r="C394" t="str">
            <v>Core IP/MPLS</v>
          </cell>
          <cell r="D394" t="str">
            <v xml:space="preserve">Edge IP/MPLS </v>
          </cell>
          <cell r="E394" t="str">
            <v>Subscriber Service Router</v>
          </cell>
          <cell r="F394" t="str">
            <v>BRAS</v>
          </cell>
          <cell r="G394" t="str">
            <v>IP/Ethernet</v>
          </cell>
          <cell r="H394" t="str">
            <v>ATM/MPLS</v>
          </cell>
          <cell r="I394" t="str">
            <v>Total IPS</v>
          </cell>
          <cell r="K394" t="str">
            <v>Vendor</v>
          </cell>
          <cell r="L394" t="str">
            <v>Core IP/MPLS</v>
          </cell>
          <cell r="M394" t="str">
            <v>Edge IP/MPLS</v>
          </cell>
          <cell r="N394" t="str">
            <v>Subscriber Service Router</v>
          </cell>
          <cell r="O394" t="str">
            <v>BRAS</v>
          </cell>
          <cell r="P394" t="str">
            <v>IP/Ethernet</v>
          </cell>
          <cell r="Q394" t="str">
            <v>ATM/MPLS</v>
          </cell>
          <cell r="R394" t="str">
            <v>Total IPS</v>
          </cell>
        </row>
        <row r="395">
          <cell r="B395" t="str">
            <v>Alaxala Networks</v>
          </cell>
          <cell r="C395">
            <v>0</v>
          </cell>
          <cell r="D395">
            <v>15.8</v>
          </cell>
          <cell r="E395">
            <v>0</v>
          </cell>
          <cell r="F395">
            <v>0</v>
          </cell>
          <cell r="G395">
            <v>2</v>
          </cell>
          <cell r="H395">
            <v>0</v>
          </cell>
          <cell r="I395">
            <v>17.8</v>
          </cell>
          <cell r="K395" t="str">
            <v>Alaxala Networks</v>
          </cell>
          <cell r="L395">
            <v>0</v>
          </cell>
          <cell r="M395">
            <v>157</v>
          </cell>
          <cell r="N395">
            <v>0</v>
          </cell>
          <cell r="O395">
            <v>0</v>
          </cell>
          <cell r="P395">
            <v>16</v>
          </cell>
          <cell r="Q395">
            <v>0</v>
          </cell>
          <cell r="R395">
            <v>173</v>
          </cell>
        </row>
        <row r="396">
          <cell r="B396" t="str">
            <v>Alcatel-Lucent</v>
          </cell>
          <cell r="C396">
            <v>0</v>
          </cell>
          <cell r="D396">
            <v>0</v>
          </cell>
          <cell r="E396">
            <v>0</v>
          </cell>
          <cell r="F396">
            <v>0</v>
          </cell>
          <cell r="G396">
            <v>2</v>
          </cell>
          <cell r="H396">
            <v>22</v>
          </cell>
          <cell r="I396">
            <v>24</v>
          </cell>
          <cell r="K396" t="str">
            <v>Alcatel-Lucent</v>
          </cell>
          <cell r="L396">
            <v>0</v>
          </cell>
          <cell r="M396">
            <v>0</v>
          </cell>
          <cell r="N396">
            <v>0</v>
          </cell>
          <cell r="O396">
            <v>0</v>
          </cell>
          <cell r="P396">
            <v>84</v>
          </cell>
          <cell r="Q396">
            <v>213</v>
          </cell>
          <cell r="R396">
            <v>297</v>
          </cell>
        </row>
        <row r="397">
          <cell r="B397" t="str">
            <v>Atrica</v>
          </cell>
          <cell r="I397">
            <v>0</v>
          </cell>
          <cell r="K397" t="str">
            <v>Atrica</v>
          </cell>
          <cell r="R397">
            <v>0</v>
          </cell>
        </row>
        <row r="398">
          <cell r="B398" t="str">
            <v>Avici</v>
          </cell>
          <cell r="C398">
            <v>0.8</v>
          </cell>
          <cell r="D398">
            <v>0</v>
          </cell>
          <cell r="E398">
            <v>0</v>
          </cell>
          <cell r="F398">
            <v>0</v>
          </cell>
          <cell r="G398">
            <v>0</v>
          </cell>
          <cell r="H398">
            <v>0</v>
          </cell>
          <cell r="I398">
            <v>0.8</v>
          </cell>
          <cell r="K398" t="str">
            <v>Avici</v>
          </cell>
          <cell r="L398">
            <v>1</v>
          </cell>
          <cell r="M398">
            <v>0</v>
          </cell>
          <cell r="N398">
            <v>0</v>
          </cell>
          <cell r="O398">
            <v>0</v>
          </cell>
          <cell r="P398">
            <v>0</v>
          </cell>
          <cell r="Q398">
            <v>0</v>
          </cell>
          <cell r="R398">
            <v>1</v>
          </cell>
        </row>
        <row r="399">
          <cell r="B399" t="str">
            <v>Brocade</v>
          </cell>
          <cell r="C399">
            <v>0</v>
          </cell>
          <cell r="D399">
            <v>0</v>
          </cell>
          <cell r="E399">
            <v>0</v>
          </cell>
          <cell r="F399">
            <v>0</v>
          </cell>
          <cell r="G399">
            <v>2.6</v>
          </cell>
          <cell r="H399">
            <v>0</v>
          </cell>
          <cell r="I399">
            <v>2.6</v>
          </cell>
          <cell r="K399" t="str">
            <v>Brocade</v>
          </cell>
          <cell r="L399">
            <v>0</v>
          </cell>
          <cell r="M399">
            <v>0</v>
          </cell>
          <cell r="N399">
            <v>0</v>
          </cell>
          <cell r="O399">
            <v>0</v>
          </cell>
          <cell r="P399">
            <v>84</v>
          </cell>
          <cell r="Q399">
            <v>0</v>
          </cell>
          <cell r="R399">
            <v>84</v>
          </cell>
        </row>
        <row r="400">
          <cell r="B400" t="str">
            <v>Caspian</v>
          </cell>
          <cell r="C400">
            <v>0</v>
          </cell>
          <cell r="D400">
            <v>0</v>
          </cell>
          <cell r="E400">
            <v>0</v>
          </cell>
          <cell r="F400">
            <v>0</v>
          </cell>
          <cell r="G400">
            <v>0</v>
          </cell>
          <cell r="H400">
            <v>0</v>
          </cell>
          <cell r="I400">
            <v>0</v>
          </cell>
          <cell r="K400" t="str">
            <v>Caspian</v>
          </cell>
          <cell r="L400">
            <v>0</v>
          </cell>
          <cell r="M400">
            <v>0</v>
          </cell>
          <cell r="N400">
            <v>0</v>
          </cell>
          <cell r="O400">
            <v>0</v>
          </cell>
          <cell r="P400">
            <v>0</v>
          </cell>
          <cell r="Q400">
            <v>0</v>
          </cell>
          <cell r="R400">
            <v>0</v>
          </cell>
        </row>
        <row r="401">
          <cell r="B401" t="str">
            <v>Chiaro</v>
          </cell>
          <cell r="C401">
            <v>0</v>
          </cell>
          <cell r="D401">
            <v>0</v>
          </cell>
          <cell r="E401">
            <v>0</v>
          </cell>
          <cell r="F401">
            <v>0</v>
          </cell>
          <cell r="G401">
            <v>0</v>
          </cell>
          <cell r="H401">
            <v>0</v>
          </cell>
          <cell r="I401">
            <v>0</v>
          </cell>
          <cell r="K401" t="str">
            <v>Chiaro</v>
          </cell>
          <cell r="L401">
            <v>0</v>
          </cell>
          <cell r="M401">
            <v>0</v>
          </cell>
          <cell r="N401">
            <v>0</v>
          </cell>
          <cell r="O401">
            <v>0</v>
          </cell>
          <cell r="P401">
            <v>0</v>
          </cell>
          <cell r="Q401">
            <v>0</v>
          </cell>
          <cell r="R401">
            <v>0</v>
          </cell>
        </row>
        <row r="402">
          <cell r="B402" t="str">
            <v>Ciena</v>
          </cell>
          <cell r="C402">
            <v>0</v>
          </cell>
          <cell r="D402">
            <v>0</v>
          </cell>
          <cell r="E402">
            <v>0</v>
          </cell>
          <cell r="F402">
            <v>0</v>
          </cell>
          <cell r="G402">
            <v>0</v>
          </cell>
          <cell r="H402">
            <v>0</v>
          </cell>
          <cell r="I402">
            <v>0</v>
          </cell>
          <cell r="K402" t="str">
            <v>Ciena</v>
          </cell>
          <cell r="L402">
            <v>0</v>
          </cell>
          <cell r="M402">
            <v>0</v>
          </cell>
          <cell r="N402">
            <v>0</v>
          </cell>
          <cell r="O402">
            <v>0</v>
          </cell>
          <cell r="P402">
            <v>0</v>
          </cell>
          <cell r="Q402">
            <v>0</v>
          </cell>
          <cell r="R402">
            <v>0</v>
          </cell>
        </row>
        <row r="403">
          <cell r="B403" t="str">
            <v>Cisco</v>
          </cell>
          <cell r="C403">
            <v>51</v>
          </cell>
          <cell r="D403">
            <v>43</v>
          </cell>
          <cell r="E403">
            <v>12.7</v>
          </cell>
          <cell r="F403">
            <v>0</v>
          </cell>
          <cell r="G403">
            <v>56</v>
          </cell>
          <cell r="H403">
            <v>15</v>
          </cell>
          <cell r="I403">
            <v>177.7</v>
          </cell>
          <cell r="K403" t="str">
            <v>Cisco</v>
          </cell>
          <cell r="L403">
            <v>127</v>
          </cell>
          <cell r="M403">
            <v>831</v>
          </cell>
          <cell r="N403">
            <v>423</v>
          </cell>
          <cell r="O403">
            <v>0</v>
          </cell>
          <cell r="P403">
            <v>1900</v>
          </cell>
          <cell r="Q403">
            <v>114</v>
          </cell>
          <cell r="R403">
            <v>3395</v>
          </cell>
        </row>
        <row r="404">
          <cell r="B404" t="str">
            <v>Cosine</v>
          </cell>
          <cell r="C404">
            <v>0</v>
          </cell>
          <cell r="D404">
            <v>0</v>
          </cell>
          <cell r="E404">
            <v>2.5</v>
          </cell>
          <cell r="F404">
            <v>0</v>
          </cell>
          <cell r="G404">
            <v>0</v>
          </cell>
          <cell r="H404">
            <v>0</v>
          </cell>
          <cell r="I404">
            <v>2.5</v>
          </cell>
          <cell r="K404" t="str">
            <v>Cosine</v>
          </cell>
          <cell r="L404">
            <v>0</v>
          </cell>
          <cell r="M404">
            <v>0</v>
          </cell>
          <cell r="N404">
            <v>12</v>
          </cell>
          <cell r="O404">
            <v>0</v>
          </cell>
          <cell r="P404">
            <v>0</v>
          </cell>
          <cell r="Q404">
            <v>0</v>
          </cell>
          <cell r="R404">
            <v>12</v>
          </cell>
        </row>
        <row r="405">
          <cell r="B405" t="str">
            <v>ECI Telecom</v>
          </cell>
          <cell r="C405">
            <v>0</v>
          </cell>
          <cell r="D405">
            <v>0</v>
          </cell>
          <cell r="E405">
            <v>0</v>
          </cell>
          <cell r="F405">
            <v>0</v>
          </cell>
          <cell r="G405">
            <v>0</v>
          </cell>
          <cell r="H405">
            <v>0</v>
          </cell>
          <cell r="I405">
            <v>0</v>
          </cell>
          <cell r="K405" t="str">
            <v>ECI Telecom</v>
          </cell>
          <cell r="L405">
            <v>0</v>
          </cell>
          <cell r="M405">
            <v>0</v>
          </cell>
          <cell r="N405">
            <v>0</v>
          </cell>
          <cell r="O405">
            <v>0</v>
          </cell>
          <cell r="P405">
            <v>0</v>
          </cell>
          <cell r="Q405">
            <v>0</v>
          </cell>
          <cell r="R405">
            <v>0</v>
          </cell>
        </row>
        <row r="406">
          <cell r="B406" t="str">
            <v>Equipe</v>
          </cell>
          <cell r="C406">
            <v>0</v>
          </cell>
          <cell r="D406">
            <v>0</v>
          </cell>
          <cell r="E406">
            <v>0</v>
          </cell>
          <cell r="F406">
            <v>0</v>
          </cell>
          <cell r="G406">
            <v>0</v>
          </cell>
          <cell r="H406">
            <v>0</v>
          </cell>
          <cell r="I406">
            <v>0</v>
          </cell>
          <cell r="K406" t="str">
            <v>Equipe</v>
          </cell>
          <cell r="L406">
            <v>0</v>
          </cell>
          <cell r="M406">
            <v>0</v>
          </cell>
          <cell r="N406">
            <v>0</v>
          </cell>
          <cell r="O406">
            <v>0</v>
          </cell>
          <cell r="P406">
            <v>0</v>
          </cell>
          <cell r="Q406">
            <v>0</v>
          </cell>
          <cell r="R406">
            <v>0</v>
          </cell>
        </row>
        <row r="407">
          <cell r="B407" t="str">
            <v>Ericsson</v>
          </cell>
          <cell r="C407">
            <v>0</v>
          </cell>
          <cell r="D407">
            <v>0</v>
          </cell>
          <cell r="E407">
            <v>9</v>
          </cell>
          <cell r="F407">
            <v>0</v>
          </cell>
          <cell r="G407">
            <v>0</v>
          </cell>
          <cell r="H407">
            <v>8</v>
          </cell>
          <cell r="I407">
            <v>17</v>
          </cell>
          <cell r="K407" t="str">
            <v>Ericsson</v>
          </cell>
          <cell r="L407">
            <v>0</v>
          </cell>
          <cell r="M407">
            <v>0</v>
          </cell>
          <cell r="N407">
            <v>125</v>
          </cell>
          <cell r="O407">
            <v>0</v>
          </cell>
          <cell r="P407">
            <v>0</v>
          </cell>
          <cell r="Q407">
            <v>27</v>
          </cell>
          <cell r="R407">
            <v>152</v>
          </cell>
        </row>
        <row r="408">
          <cell r="B408" t="str">
            <v>Extreme</v>
          </cell>
          <cell r="C408">
            <v>0</v>
          </cell>
          <cell r="D408">
            <v>0</v>
          </cell>
          <cell r="E408">
            <v>0</v>
          </cell>
          <cell r="F408">
            <v>0</v>
          </cell>
          <cell r="G408">
            <v>5</v>
          </cell>
          <cell r="H408">
            <v>0</v>
          </cell>
          <cell r="I408">
            <v>5</v>
          </cell>
          <cell r="K408" t="str">
            <v>Extreme</v>
          </cell>
          <cell r="L408">
            <v>0</v>
          </cell>
          <cell r="M408">
            <v>0</v>
          </cell>
          <cell r="N408">
            <v>0</v>
          </cell>
          <cell r="O408">
            <v>0</v>
          </cell>
          <cell r="P408">
            <v>185</v>
          </cell>
          <cell r="Q408">
            <v>0</v>
          </cell>
          <cell r="R408">
            <v>185</v>
          </cell>
        </row>
        <row r="409">
          <cell r="B409" t="str">
            <v>Force10</v>
          </cell>
          <cell r="C409">
            <v>0</v>
          </cell>
          <cell r="D409">
            <v>0</v>
          </cell>
          <cell r="E409">
            <v>0</v>
          </cell>
          <cell r="F409">
            <v>0</v>
          </cell>
          <cell r="G409">
            <v>0</v>
          </cell>
          <cell r="H409">
            <v>0</v>
          </cell>
          <cell r="I409">
            <v>0</v>
          </cell>
          <cell r="K409" t="str">
            <v>Force10</v>
          </cell>
          <cell r="L409">
            <v>0</v>
          </cell>
          <cell r="M409">
            <v>0</v>
          </cell>
          <cell r="N409">
            <v>0</v>
          </cell>
          <cell r="O409">
            <v>0</v>
          </cell>
          <cell r="P409">
            <v>0</v>
          </cell>
          <cell r="Q409">
            <v>0</v>
          </cell>
          <cell r="R409">
            <v>0</v>
          </cell>
        </row>
        <row r="410">
          <cell r="B410" t="str">
            <v>Fujitsu</v>
          </cell>
          <cell r="C410">
            <v>0</v>
          </cell>
          <cell r="D410">
            <v>6.2</v>
          </cell>
          <cell r="E410">
            <v>1.5</v>
          </cell>
          <cell r="F410">
            <v>0</v>
          </cell>
          <cell r="G410">
            <v>5</v>
          </cell>
          <cell r="H410">
            <v>0</v>
          </cell>
          <cell r="I410">
            <v>12.7</v>
          </cell>
          <cell r="K410" t="str">
            <v>Fujitsu</v>
          </cell>
          <cell r="L410">
            <v>0</v>
          </cell>
          <cell r="M410">
            <v>89</v>
          </cell>
          <cell r="N410">
            <v>27</v>
          </cell>
          <cell r="O410">
            <v>0</v>
          </cell>
          <cell r="P410">
            <v>160</v>
          </cell>
          <cell r="Q410">
            <v>0</v>
          </cell>
          <cell r="R410">
            <v>276</v>
          </cell>
        </row>
        <row r="411">
          <cell r="B411" t="str">
            <v>Hammerhead Systems</v>
          </cell>
          <cell r="C411">
            <v>0</v>
          </cell>
          <cell r="D411">
            <v>0</v>
          </cell>
          <cell r="E411">
            <v>0</v>
          </cell>
          <cell r="F411">
            <v>0</v>
          </cell>
          <cell r="G411">
            <v>0</v>
          </cell>
          <cell r="H411">
            <v>0</v>
          </cell>
          <cell r="I411">
            <v>0</v>
          </cell>
          <cell r="K411" t="str">
            <v>Hammerhead Systems</v>
          </cell>
          <cell r="L411">
            <v>0</v>
          </cell>
          <cell r="M411">
            <v>0</v>
          </cell>
          <cell r="N411">
            <v>0</v>
          </cell>
          <cell r="O411">
            <v>0</v>
          </cell>
          <cell r="P411">
            <v>0</v>
          </cell>
          <cell r="Q411">
            <v>0</v>
          </cell>
          <cell r="R411">
            <v>0</v>
          </cell>
        </row>
        <row r="412">
          <cell r="B412" t="str">
            <v>Hitachi</v>
          </cell>
          <cell r="C412">
            <v>0</v>
          </cell>
          <cell r="D412">
            <v>0</v>
          </cell>
          <cell r="E412">
            <v>0</v>
          </cell>
          <cell r="F412">
            <v>0</v>
          </cell>
          <cell r="G412">
            <v>0</v>
          </cell>
          <cell r="H412">
            <v>0</v>
          </cell>
          <cell r="I412">
            <v>0</v>
          </cell>
          <cell r="K412" t="str">
            <v>Hitachi</v>
          </cell>
          <cell r="L412">
            <v>0</v>
          </cell>
          <cell r="M412">
            <v>0</v>
          </cell>
          <cell r="N412">
            <v>0</v>
          </cell>
          <cell r="O412">
            <v>0</v>
          </cell>
          <cell r="P412">
            <v>0</v>
          </cell>
          <cell r="Q412">
            <v>0</v>
          </cell>
          <cell r="R412">
            <v>0</v>
          </cell>
        </row>
        <row r="413">
          <cell r="B413" t="str">
            <v>Hitachi Cable</v>
          </cell>
          <cell r="C413">
            <v>0</v>
          </cell>
          <cell r="D413">
            <v>0</v>
          </cell>
          <cell r="E413">
            <v>0</v>
          </cell>
          <cell r="F413">
            <v>0</v>
          </cell>
          <cell r="G413">
            <v>0</v>
          </cell>
          <cell r="H413">
            <v>0</v>
          </cell>
          <cell r="I413">
            <v>0</v>
          </cell>
          <cell r="K413" t="str">
            <v>Hitachi Cable</v>
          </cell>
          <cell r="L413">
            <v>0</v>
          </cell>
          <cell r="M413">
            <v>0</v>
          </cell>
          <cell r="N413">
            <v>0</v>
          </cell>
          <cell r="O413">
            <v>0</v>
          </cell>
          <cell r="P413">
            <v>0</v>
          </cell>
          <cell r="Q413">
            <v>0</v>
          </cell>
          <cell r="R413">
            <v>0</v>
          </cell>
        </row>
        <row r="414">
          <cell r="B414" t="str">
            <v>Huawei</v>
          </cell>
          <cell r="C414">
            <v>0</v>
          </cell>
          <cell r="D414">
            <v>8.1</v>
          </cell>
          <cell r="E414">
            <v>0</v>
          </cell>
          <cell r="F414">
            <v>0</v>
          </cell>
          <cell r="G414">
            <v>0</v>
          </cell>
          <cell r="H414">
            <v>0</v>
          </cell>
          <cell r="I414">
            <v>8.1</v>
          </cell>
          <cell r="K414" t="str">
            <v>Huawei</v>
          </cell>
          <cell r="L414">
            <v>0</v>
          </cell>
          <cell r="M414">
            <v>118</v>
          </cell>
          <cell r="N414">
            <v>0</v>
          </cell>
          <cell r="O414">
            <v>0</v>
          </cell>
          <cell r="P414">
            <v>0</v>
          </cell>
          <cell r="Q414">
            <v>0</v>
          </cell>
          <cell r="R414">
            <v>118</v>
          </cell>
        </row>
        <row r="415">
          <cell r="B415" t="str">
            <v>Hyperchip</v>
          </cell>
          <cell r="C415">
            <v>0</v>
          </cell>
          <cell r="D415">
            <v>0</v>
          </cell>
          <cell r="E415">
            <v>0</v>
          </cell>
          <cell r="F415">
            <v>0</v>
          </cell>
          <cell r="G415">
            <v>0</v>
          </cell>
          <cell r="H415">
            <v>0</v>
          </cell>
          <cell r="I415">
            <v>0</v>
          </cell>
          <cell r="K415" t="str">
            <v>Hyperchip</v>
          </cell>
          <cell r="L415">
            <v>0</v>
          </cell>
          <cell r="M415">
            <v>0</v>
          </cell>
          <cell r="N415">
            <v>0</v>
          </cell>
          <cell r="O415">
            <v>0</v>
          </cell>
          <cell r="P415">
            <v>0</v>
          </cell>
          <cell r="Q415">
            <v>0</v>
          </cell>
          <cell r="R415">
            <v>0</v>
          </cell>
        </row>
        <row r="416">
          <cell r="B416" t="str">
            <v>Juniper</v>
          </cell>
          <cell r="C416">
            <v>22</v>
          </cell>
          <cell r="D416">
            <v>12.8</v>
          </cell>
          <cell r="E416">
            <v>10.5</v>
          </cell>
          <cell r="F416">
            <v>0</v>
          </cell>
          <cell r="G416">
            <v>0</v>
          </cell>
          <cell r="H416">
            <v>0</v>
          </cell>
          <cell r="I416">
            <v>45.3</v>
          </cell>
          <cell r="K416" t="str">
            <v>Juniper</v>
          </cell>
          <cell r="L416">
            <v>75</v>
          </cell>
          <cell r="M416">
            <v>164</v>
          </cell>
          <cell r="N416">
            <v>125</v>
          </cell>
          <cell r="O416">
            <v>0</v>
          </cell>
          <cell r="P416">
            <v>0</v>
          </cell>
          <cell r="Q416">
            <v>0</v>
          </cell>
          <cell r="R416">
            <v>364</v>
          </cell>
        </row>
        <row r="417">
          <cell r="B417" t="str">
            <v>Laurel Networks</v>
          </cell>
          <cell r="C417">
            <v>0</v>
          </cell>
          <cell r="D417">
            <v>0</v>
          </cell>
          <cell r="E417">
            <v>0</v>
          </cell>
          <cell r="F417">
            <v>0</v>
          </cell>
          <cell r="G417">
            <v>0</v>
          </cell>
          <cell r="H417">
            <v>0</v>
          </cell>
          <cell r="I417">
            <v>0</v>
          </cell>
          <cell r="K417" t="str">
            <v>Laurel Networks</v>
          </cell>
          <cell r="L417">
            <v>0</v>
          </cell>
          <cell r="M417">
            <v>0</v>
          </cell>
          <cell r="N417">
            <v>0</v>
          </cell>
          <cell r="O417">
            <v>0</v>
          </cell>
          <cell r="P417">
            <v>0</v>
          </cell>
          <cell r="Q417">
            <v>0</v>
          </cell>
          <cell r="R417">
            <v>0</v>
          </cell>
        </row>
        <row r="418">
          <cell r="B418" t="str">
            <v>Lucent</v>
          </cell>
          <cell r="C418">
            <v>0</v>
          </cell>
          <cell r="D418">
            <v>0</v>
          </cell>
          <cell r="E418">
            <v>0</v>
          </cell>
          <cell r="F418">
            <v>0</v>
          </cell>
          <cell r="G418">
            <v>0</v>
          </cell>
          <cell r="H418">
            <v>0</v>
          </cell>
          <cell r="I418">
            <v>0</v>
          </cell>
          <cell r="K418" t="str">
            <v>Lucent</v>
          </cell>
          <cell r="L418">
            <v>0</v>
          </cell>
          <cell r="M418">
            <v>0</v>
          </cell>
          <cell r="N418">
            <v>0</v>
          </cell>
          <cell r="O418">
            <v>0</v>
          </cell>
          <cell r="P418">
            <v>0</v>
          </cell>
          <cell r="Q418">
            <v>0</v>
          </cell>
          <cell r="R418">
            <v>0</v>
          </cell>
        </row>
        <row r="419">
          <cell r="B419" t="str">
            <v>NEC</v>
          </cell>
          <cell r="C419">
            <v>0</v>
          </cell>
          <cell r="D419">
            <v>5</v>
          </cell>
          <cell r="E419">
            <v>0</v>
          </cell>
          <cell r="F419">
            <v>0</v>
          </cell>
          <cell r="G419">
            <v>1</v>
          </cell>
          <cell r="H419">
            <v>2</v>
          </cell>
          <cell r="I419">
            <v>8</v>
          </cell>
          <cell r="K419" t="str">
            <v>NEC</v>
          </cell>
          <cell r="L419">
            <v>0</v>
          </cell>
          <cell r="M419">
            <v>40</v>
          </cell>
          <cell r="N419">
            <v>0</v>
          </cell>
          <cell r="O419">
            <v>0</v>
          </cell>
          <cell r="P419">
            <v>35</v>
          </cell>
          <cell r="Q419">
            <v>67</v>
          </cell>
          <cell r="R419">
            <v>142</v>
          </cell>
        </row>
        <row r="420">
          <cell r="B420" t="str">
            <v>Nokia Siemens Networks</v>
          </cell>
          <cell r="C420">
            <v>0</v>
          </cell>
          <cell r="D420">
            <v>0</v>
          </cell>
          <cell r="E420">
            <v>0</v>
          </cell>
          <cell r="F420">
            <v>0</v>
          </cell>
          <cell r="G420">
            <v>0</v>
          </cell>
          <cell r="H420">
            <v>0</v>
          </cell>
          <cell r="I420">
            <v>0</v>
          </cell>
          <cell r="K420" t="str">
            <v>Nokia Siemens Networks</v>
          </cell>
          <cell r="L420">
            <v>0</v>
          </cell>
          <cell r="M420">
            <v>0</v>
          </cell>
          <cell r="N420">
            <v>0</v>
          </cell>
          <cell r="O420">
            <v>0</v>
          </cell>
          <cell r="P420">
            <v>0</v>
          </cell>
          <cell r="Q420">
            <v>0</v>
          </cell>
          <cell r="R420">
            <v>0</v>
          </cell>
        </row>
        <row r="421">
          <cell r="B421" t="str">
            <v>Nortel</v>
          </cell>
          <cell r="C421">
            <v>0</v>
          </cell>
          <cell r="D421">
            <v>0</v>
          </cell>
          <cell r="E421">
            <v>20.5</v>
          </cell>
          <cell r="F421">
            <v>0</v>
          </cell>
          <cell r="G421">
            <v>1</v>
          </cell>
          <cell r="H421">
            <v>31.3</v>
          </cell>
          <cell r="I421">
            <v>52.8</v>
          </cell>
          <cell r="K421" t="str">
            <v>Nortel</v>
          </cell>
          <cell r="L421">
            <v>0</v>
          </cell>
          <cell r="M421">
            <v>0</v>
          </cell>
          <cell r="N421">
            <v>97</v>
          </cell>
          <cell r="O421">
            <v>0</v>
          </cell>
          <cell r="P421">
            <v>45</v>
          </cell>
          <cell r="Q421">
            <v>118</v>
          </cell>
          <cell r="R421">
            <v>260</v>
          </cell>
        </row>
        <row r="422">
          <cell r="B422" t="str">
            <v>Procket</v>
          </cell>
          <cell r="C422">
            <v>0</v>
          </cell>
          <cell r="D422">
            <v>0</v>
          </cell>
          <cell r="E422">
            <v>0</v>
          </cell>
          <cell r="F422">
            <v>0</v>
          </cell>
          <cell r="G422">
            <v>0</v>
          </cell>
          <cell r="H422">
            <v>0</v>
          </cell>
          <cell r="I422">
            <v>0</v>
          </cell>
          <cell r="K422" t="str">
            <v>Procket</v>
          </cell>
          <cell r="L422">
            <v>0</v>
          </cell>
          <cell r="M422">
            <v>0</v>
          </cell>
          <cell r="N422">
            <v>0</v>
          </cell>
          <cell r="O422">
            <v>0</v>
          </cell>
          <cell r="P422">
            <v>0</v>
          </cell>
          <cell r="Q422">
            <v>0</v>
          </cell>
          <cell r="R422">
            <v>0</v>
          </cell>
        </row>
        <row r="423">
          <cell r="B423" t="str">
            <v>Quarry</v>
          </cell>
          <cell r="C423">
            <v>0</v>
          </cell>
          <cell r="D423">
            <v>0</v>
          </cell>
          <cell r="E423">
            <v>0</v>
          </cell>
          <cell r="F423">
            <v>0</v>
          </cell>
          <cell r="G423">
            <v>0</v>
          </cell>
          <cell r="H423">
            <v>0</v>
          </cell>
          <cell r="I423">
            <v>0</v>
          </cell>
          <cell r="K423" t="str">
            <v>Quarry</v>
          </cell>
          <cell r="L423">
            <v>0</v>
          </cell>
          <cell r="M423">
            <v>0</v>
          </cell>
          <cell r="N423">
            <v>0</v>
          </cell>
          <cell r="O423">
            <v>0</v>
          </cell>
          <cell r="P423">
            <v>0</v>
          </cell>
          <cell r="Q423">
            <v>0</v>
          </cell>
          <cell r="R423">
            <v>0</v>
          </cell>
        </row>
        <row r="424">
          <cell r="B424" t="str">
            <v>Redback</v>
          </cell>
          <cell r="C424">
            <v>0</v>
          </cell>
          <cell r="D424">
            <v>0</v>
          </cell>
          <cell r="E424">
            <v>0</v>
          </cell>
          <cell r="F424">
            <v>0</v>
          </cell>
          <cell r="G424">
            <v>0</v>
          </cell>
          <cell r="H424">
            <v>0</v>
          </cell>
          <cell r="I424">
            <v>0</v>
          </cell>
          <cell r="K424" t="str">
            <v>Redback</v>
          </cell>
          <cell r="L424">
            <v>0</v>
          </cell>
          <cell r="M424">
            <v>0</v>
          </cell>
          <cell r="N424">
            <v>0</v>
          </cell>
          <cell r="O424">
            <v>0</v>
          </cell>
          <cell r="P424">
            <v>0</v>
          </cell>
          <cell r="Q424">
            <v>0</v>
          </cell>
          <cell r="R424">
            <v>0</v>
          </cell>
        </row>
        <row r="425">
          <cell r="B425" t="str">
            <v>Riverstone</v>
          </cell>
          <cell r="C425">
            <v>0</v>
          </cell>
          <cell r="D425">
            <v>0</v>
          </cell>
          <cell r="E425">
            <v>0</v>
          </cell>
          <cell r="F425">
            <v>0</v>
          </cell>
          <cell r="G425">
            <v>0</v>
          </cell>
          <cell r="H425">
            <v>0</v>
          </cell>
          <cell r="I425">
            <v>0</v>
          </cell>
          <cell r="K425" t="str">
            <v>Riverstone</v>
          </cell>
          <cell r="L425">
            <v>0</v>
          </cell>
          <cell r="M425">
            <v>0</v>
          </cell>
          <cell r="N425">
            <v>0</v>
          </cell>
          <cell r="O425">
            <v>0</v>
          </cell>
          <cell r="P425">
            <v>0</v>
          </cell>
          <cell r="Q425">
            <v>0</v>
          </cell>
          <cell r="R425">
            <v>0</v>
          </cell>
        </row>
        <row r="426">
          <cell r="B426" t="str">
            <v>Tellabs</v>
          </cell>
          <cell r="C426">
            <v>0</v>
          </cell>
          <cell r="D426">
            <v>2</v>
          </cell>
          <cell r="E426">
            <v>0</v>
          </cell>
          <cell r="F426">
            <v>0</v>
          </cell>
          <cell r="G426">
            <v>0</v>
          </cell>
          <cell r="H426">
            <v>0</v>
          </cell>
          <cell r="I426">
            <v>2</v>
          </cell>
          <cell r="K426" t="str">
            <v>Tellabs</v>
          </cell>
          <cell r="L426">
            <v>0</v>
          </cell>
          <cell r="M426">
            <v>27</v>
          </cell>
          <cell r="N426">
            <v>0</v>
          </cell>
          <cell r="O426">
            <v>0</v>
          </cell>
          <cell r="P426">
            <v>0</v>
          </cell>
          <cell r="Q426">
            <v>0</v>
          </cell>
          <cell r="R426">
            <v>27</v>
          </cell>
        </row>
        <row r="427">
          <cell r="B427" t="str">
            <v>ZTE</v>
          </cell>
          <cell r="C427">
            <v>0</v>
          </cell>
          <cell r="D427">
            <v>0</v>
          </cell>
          <cell r="E427">
            <v>0</v>
          </cell>
          <cell r="F427">
            <v>0</v>
          </cell>
          <cell r="G427">
            <v>0</v>
          </cell>
          <cell r="H427">
            <v>0</v>
          </cell>
          <cell r="I427">
            <v>0</v>
          </cell>
          <cell r="K427" t="str">
            <v>ZTE</v>
          </cell>
          <cell r="L427">
            <v>0</v>
          </cell>
          <cell r="M427">
            <v>0</v>
          </cell>
          <cell r="N427">
            <v>0</v>
          </cell>
          <cell r="O427">
            <v>0</v>
          </cell>
          <cell r="P427">
            <v>0</v>
          </cell>
          <cell r="Q427">
            <v>0</v>
          </cell>
          <cell r="R427">
            <v>0</v>
          </cell>
        </row>
        <row r="428">
          <cell r="B428" t="str">
            <v>Other</v>
          </cell>
          <cell r="C428">
            <v>0</v>
          </cell>
          <cell r="D428">
            <v>0</v>
          </cell>
          <cell r="E428">
            <v>0</v>
          </cell>
          <cell r="F428">
            <v>0</v>
          </cell>
          <cell r="G428">
            <v>0</v>
          </cell>
          <cell r="H428">
            <v>0</v>
          </cell>
          <cell r="I428">
            <v>0</v>
          </cell>
          <cell r="K428" t="str">
            <v>Other</v>
          </cell>
          <cell r="L428">
            <v>0</v>
          </cell>
          <cell r="M428">
            <v>0</v>
          </cell>
          <cell r="N428">
            <v>0</v>
          </cell>
          <cell r="O428">
            <v>0</v>
          </cell>
          <cell r="P428">
            <v>0</v>
          </cell>
          <cell r="Q428">
            <v>0</v>
          </cell>
          <cell r="R428">
            <v>0</v>
          </cell>
        </row>
        <row r="429">
          <cell r="B429" t="str">
            <v>Total</v>
          </cell>
          <cell r="C429">
            <v>73.8</v>
          </cell>
          <cell r="D429">
            <v>92.899999999999991</v>
          </cell>
          <cell r="E429">
            <v>56.7</v>
          </cell>
          <cell r="F429">
            <v>0</v>
          </cell>
          <cell r="G429">
            <v>74.599999999999994</v>
          </cell>
          <cell r="H429">
            <v>78.3</v>
          </cell>
          <cell r="I429">
            <v>376.3</v>
          </cell>
          <cell r="K429" t="str">
            <v>Total</v>
          </cell>
          <cell r="L429">
            <v>203</v>
          </cell>
          <cell r="M429">
            <v>1426</v>
          </cell>
          <cell r="N429">
            <v>809</v>
          </cell>
          <cell r="O429">
            <v>0</v>
          </cell>
          <cell r="P429">
            <v>2509</v>
          </cell>
          <cell r="Q429">
            <v>539</v>
          </cell>
          <cell r="R429">
            <v>5486</v>
          </cell>
        </row>
        <row r="433">
          <cell r="B433" t="str">
            <v>Vendor</v>
          </cell>
          <cell r="C433" t="str">
            <v>Core IP/MPLS</v>
          </cell>
          <cell r="D433" t="str">
            <v xml:space="preserve">Edge IP/MPLS </v>
          </cell>
          <cell r="E433" t="str">
            <v>Subscriber Service Router</v>
          </cell>
          <cell r="F433" t="str">
            <v>BRAS</v>
          </cell>
          <cell r="G433" t="str">
            <v>IP/Ethernet</v>
          </cell>
          <cell r="H433" t="str">
            <v>ATM/MPLS</v>
          </cell>
          <cell r="I433" t="str">
            <v>Total IPS</v>
          </cell>
          <cell r="K433" t="str">
            <v>Vendor</v>
          </cell>
          <cell r="L433" t="str">
            <v>Core IP/MPLS</v>
          </cell>
          <cell r="M433" t="str">
            <v>Edge IP/MPLS</v>
          </cell>
          <cell r="N433" t="str">
            <v>Subscriber Service Router</v>
          </cell>
          <cell r="O433" t="str">
            <v>BRAS</v>
          </cell>
          <cell r="P433" t="str">
            <v>IP/Ethernet</v>
          </cell>
          <cell r="Q433" t="str">
            <v>ATM/MPLS</v>
          </cell>
          <cell r="R433" t="str">
            <v>Total IPS</v>
          </cell>
        </row>
        <row r="434">
          <cell r="B434" t="str">
            <v>Alaxala Networks</v>
          </cell>
          <cell r="C434">
            <v>0</v>
          </cell>
          <cell r="D434">
            <v>19.100000000000001</v>
          </cell>
          <cell r="E434">
            <v>0</v>
          </cell>
          <cell r="F434">
            <v>0</v>
          </cell>
          <cell r="G434">
            <v>4.5999999999999996</v>
          </cell>
          <cell r="H434">
            <v>0</v>
          </cell>
          <cell r="I434">
            <v>23.700000000000003</v>
          </cell>
          <cell r="K434" t="str">
            <v>Alaxala Networks</v>
          </cell>
          <cell r="L434">
            <v>0</v>
          </cell>
          <cell r="M434">
            <v>136</v>
          </cell>
          <cell r="N434">
            <v>0</v>
          </cell>
          <cell r="O434">
            <v>0</v>
          </cell>
          <cell r="P434">
            <v>37</v>
          </cell>
          <cell r="Q434">
            <v>0</v>
          </cell>
          <cell r="R434">
            <v>173</v>
          </cell>
        </row>
        <row r="435">
          <cell r="B435" t="str">
            <v>Alcatel-Lucent</v>
          </cell>
          <cell r="C435">
            <v>0</v>
          </cell>
          <cell r="D435">
            <v>0</v>
          </cell>
          <cell r="E435">
            <v>0</v>
          </cell>
          <cell r="F435">
            <v>0</v>
          </cell>
          <cell r="G435">
            <v>2</v>
          </cell>
          <cell r="H435">
            <v>25</v>
          </cell>
          <cell r="I435">
            <v>27</v>
          </cell>
          <cell r="K435" t="str">
            <v>Alcatel-Lucent</v>
          </cell>
          <cell r="L435">
            <v>0</v>
          </cell>
          <cell r="M435">
            <v>0</v>
          </cell>
          <cell r="N435">
            <v>0</v>
          </cell>
          <cell r="O435">
            <v>0</v>
          </cell>
          <cell r="P435">
            <v>85</v>
          </cell>
          <cell r="Q435">
            <v>212</v>
          </cell>
          <cell r="R435">
            <v>297</v>
          </cell>
        </row>
        <row r="436">
          <cell r="B436" t="str">
            <v>Atrica</v>
          </cell>
          <cell r="I436">
            <v>0</v>
          </cell>
          <cell r="K436" t="str">
            <v>Atrica</v>
          </cell>
          <cell r="R436">
            <v>0</v>
          </cell>
        </row>
        <row r="437">
          <cell r="B437" t="str">
            <v>Avici</v>
          </cell>
          <cell r="C437">
            <v>1</v>
          </cell>
          <cell r="D437">
            <v>0</v>
          </cell>
          <cell r="E437">
            <v>0</v>
          </cell>
          <cell r="F437">
            <v>0</v>
          </cell>
          <cell r="G437">
            <v>0</v>
          </cell>
          <cell r="H437">
            <v>0</v>
          </cell>
          <cell r="I437">
            <v>1</v>
          </cell>
          <cell r="K437" t="str">
            <v>Avici</v>
          </cell>
          <cell r="L437">
            <v>1</v>
          </cell>
          <cell r="M437">
            <v>0</v>
          </cell>
          <cell r="N437">
            <v>0</v>
          </cell>
          <cell r="O437">
            <v>0</v>
          </cell>
          <cell r="P437">
            <v>0</v>
          </cell>
          <cell r="Q437">
            <v>0</v>
          </cell>
          <cell r="R437">
            <v>1</v>
          </cell>
        </row>
        <row r="438">
          <cell r="B438" t="str">
            <v>Brocade</v>
          </cell>
          <cell r="C438">
            <v>0</v>
          </cell>
          <cell r="D438">
            <v>0</v>
          </cell>
          <cell r="E438">
            <v>0</v>
          </cell>
          <cell r="F438">
            <v>0</v>
          </cell>
          <cell r="G438">
            <v>3</v>
          </cell>
          <cell r="H438">
            <v>0</v>
          </cell>
          <cell r="I438">
            <v>3</v>
          </cell>
          <cell r="K438" t="str">
            <v>Brocade</v>
          </cell>
          <cell r="L438">
            <v>0</v>
          </cell>
          <cell r="M438">
            <v>0</v>
          </cell>
          <cell r="N438">
            <v>0</v>
          </cell>
          <cell r="O438">
            <v>0</v>
          </cell>
          <cell r="P438">
            <v>95</v>
          </cell>
          <cell r="Q438">
            <v>0</v>
          </cell>
          <cell r="R438">
            <v>95</v>
          </cell>
        </row>
        <row r="439">
          <cell r="B439" t="str">
            <v>Caspian</v>
          </cell>
          <cell r="C439">
            <v>0</v>
          </cell>
          <cell r="D439">
            <v>0</v>
          </cell>
          <cell r="E439">
            <v>0</v>
          </cell>
          <cell r="F439">
            <v>0</v>
          </cell>
          <cell r="G439">
            <v>0</v>
          </cell>
          <cell r="H439">
            <v>0</v>
          </cell>
          <cell r="I439">
            <v>0</v>
          </cell>
          <cell r="K439" t="str">
            <v>Caspian</v>
          </cell>
          <cell r="L439">
            <v>0</v>
          </cell>
          <cell r="M439">
            <v>0</v>
          </cell>
          <cell r="N439">
            <v>0</v>
          </cell>
          <cell r="O439">
            <v>0</v>
          </cell>
          <cell r="P439">
            <v>0</v>
          </cell>
          <cell r="Q439">
            <v>0</v>
          </cell>
          <cell r="R439">
            <v>0</v>
          </cell>
        </row>
        <row r="440">
          <cell r="B440" t="str">
            <v>Chiaro</v>
          </cell>
          <cell r="C440">
            <v>0</v>
          </cell>
          <cell r="D440">
            <v>0</v>
          </cell>
          <cell r="E440">
            <v>0</v>
          </cell>
          <cell r="F440">
            <v>0</v>
          </cell>
          <cell r="G440">
            <v>0</v>
          </cell>
          <cell r="H440">
            <v>0</v>
          </cell>
          <cell r="I440">
            <v>0</v>
          </cell>
          <cell r="K440" t="str">
            <v>Chiaro</v>
          </cell>
          <cell r="L440">
            <v>0</v>
          </cell>
          <cell r="M440">
            <v>0</v>
          </cell>
          <cell r="N440">
            <v>0</v>
          </cell>
          <cell r="O440">
            <v>0</v>
          </cell>
          <cell r="P440">
            <v>0</v>
          </cell>
          <cell r="Q440">
            <v>0</v>
          </cell>
          <cell r="R440">
            <v>0</v>
          </cell>
        </row>
        <row r="441">
          <cell r="B441" t="str">
            <v>Ciena</v>
          </cell>
          <cell r="C441">
            <v>0</v>
          </cell>
          <cell r="D441">
            <v>0</v>
          </cell>
          <cell r="E441">
            <v>0</v>
          </cell>
          <cell r="F441">
            <v>0</v>
          </cell>
          <cell r="G441">
            <v>0</v>
          </cell>
          <cell r="H441">
            <v>0</v>
          </cell>
          <cell r="I441">
            <v>0</v>
          </cell>
          <cell r="K441" t="str">
            <v>Ciena</v>
          </cell>
          <cell r="L441">
            <v>0</v>
          </cell>
          <cell r="M441">
            <v>0</v>
          </cell>
          <cell r="N441">
            <v>0</v>
          </cell>
          <cell r="O441">
            <v>0</v>
          </cell>
          <cell r="P441">
            <v>0</v>
          </cell>
          <cell r="Q441">
            <v>0</v>
          </cell>
          <cell r="R441">
            <v>0</v>
          </cell>
        </row>
        <row r="442">
          <cell r="B442" t="str">
            <v>Cisco</v>
          </cell>
          <cell r="C442">
            <v>52</v>
          </cell>
          <cell r="D442">
            <v>42.3</v>
          </cell>
          <cell r="E442">
            <v>15.1</v>
          </cell>
          <cell r="F442">
            <v>0</v>
          </cell>
          <cell r="G442">
            <v>56</v>
          </cell>
          <cell r="H442">
            <v>16</v>
          </cell>
          <cell r="I442">
            <v>181.39999999999998</v>
          </cell>
          <cell r="K442" t="str">
            <v>Cisco</v>
          </cell>
          <cell r="L442">
            <v>141</v>
          </cell>
          <cell r="M442">
            <v>891</v>
          </cell>
          <cell r="N442">
            <v>502</v>
          </cell>
          <cell r="O442">
            <v>0</v>
          </cell>
          <cell r="P442">
            <v>1900</v>
          </cell>
          <cell r="Q442">
            <v>115</v>
          </cell>
          <cell r="R442">
            <v>3549</v>
          </cell>
        </row>
        <row r="443">
          <cell r="B443" t="str">
            <v>Cosine</v>
          </cell>
          <cell r="C443">
            <v>0</v>
          </cell>
          <cell r="D443">
            <v>0</v>
          </cell>
          <cell r="E443">
            <v>0.3</v>
          </cell>
          <cell r="F443">
            <v>0</v>
          </cell>
          <cell r="G443">
            <v>0</v>
          </cell>
          <cell r="H443">
            <v>0</v>
          </cell>
          <cell r="I443">
            <v>0.3</v>
          </cell>
          <cell r="K443" t="str">
            <v>Cosine</v>
          </cell>
          <cell r="L443">
            <v>0</v>
          </cell>
          <cell r="M443">
            <v>0</v>
          </cell>
          <cell r="N443">
            <v>2</v>
          </cell>
          <cell r="O443">
            <v>0</v>
          </cell>
          <cell r="P443">
            <v>0</v>
          </cell>
          <cell r="Q443">
            <v>0</v>
          </cell>
          <cell r="R443">
            <v>2</v>
          </cell>
        </row>
        <row r="444">
          <cell r="B444" t="str">
            <v>ECI Telecom</v>
          </cell>
          <cell r="C444">
            <v>0</v>
          </cell>
          <cell r="D444">
            <v>0</v>
          </cell>
          <cell r="E444">
            <v>0</v>
          </cell>
          <cell r="F444">
            <v>0</v>
          </cell>
          <cell r="G444">
            <v>0</v>
          </cell>
          <cell r="H444">
            <v>0</v>
          </cell>
          <cell r="I444">
            <v>0</v>
          </cell>
          <cell r="K444" t="str">
            <v>ECI Telecom</v>
          </cell>
          <cell r="L444">
            <v>0</v>
          </cell>
          <cell r="M444">
            <v>0</v>
          </cell>
          <cell r="N444">
            <v>0</v>
          </cell>
          <cell r="O444">
            <v>0</v>
          </cell>
          <cell r="P444">
            <v>0</v>
          </cell>
          <cell r="Q444">
            <v>0</v>
          </cell>
          <cell r="R444">
            <v>0</v>
          </cell>
        </row>
        <row r="445">
          <cell r="B445" t="str">
            <v>Equipe</v>
          </cell>
          <cell r="C445">
            <v>0</v>
          </cell>
          <cell r="D445">
            <v>0</v>
          </cell>
          <cell r="E445">
            <v>0</v>
          </cell>
          <cell r="F445">
            <v>0</v>
          </cell>
          <cell r="G445">
            <v>0</v>
          </cell>
          <cell r="H445">
            <v>0</v>
          </cell>
          <cell r="I445">
            <v>0</v>
          </cell>
          <cell r="K445" t="str">
            <v>Equipe</v>
          </cell>
          <cell r="L445">
            <v>0</v>
          </cell>
          <cell r="M445">
            <v>0</v>
          </cell>
          <cell r="N445">
            <v>0</v>
          </cell>
          <cell r="O445">
            <v>0</v>
          </cell>
          <cell r="P445">
            <v>0</v>
          </cell>
          <cell r="Q445">
            <v>0</v>
          </cell>
          <cell r="R445">
            <v>0</v>
          </cell>
        </row>
        <row r="446">
          <cell r="B446" t="str">
            <v>Ericsson</v>
          </cell>
          <cell r="C446">
            <v>0</v>
          </cell>
          <cell r="D446">
            <v>0</v>
          </cell>
          <cell r="E446">
            <v>9</v>
          </cell>
          <cell r="F446">
            <v>0</v>
          </cell>
          <cell r="G446">
            <v>0</v>
          </cell>
          <cell r="H446">
            <v>11</v>
          </cell>
          <cell r="I446">
            <v>20</v>
          </cell>
          <cell r="K446" t="str">
            <v>Ericsson</v>
          </cell>
          <cell r="L446">
            <v>0</v>
          </cell>
          <cell r="M446">
            <v>0</v>
          </cell>
          <cell r="N446">
            <v>64</v>
          </cell>
          <cell r="O446">
            <v>0</v>
          </cell>
          <cell r="P446">
            <v>0</v>
          </cell>
          <cell r="Q446">
            <v>38</v>
          </cell>
          <cell r="R446">
            <v>102</v>
          </cell>
        </row>
        <row r="447">
          <cell r="B447" t="str">
            <v>Extreme</v>
          </cell>
          <cell r="C447">
            <v>0</v>
          </cell>
          <cell r="D447">
            <v>0</v>
          </cell>
          <cell r="E447">
            <v>0</v>
          </cell>
          <cell r="F447">
            <v>0</v>
          </cell>
          <cell r="G447">
            <v>5</v>
          </cell>
          <cell r="H447">
            <v>0</v>
          </cell>
          <cell r="I447">
            <v>5</v>
          </cell>
          <cell r="K447" t="str">
            <v>Extreme</v>
          </cell>
          <cell r="L447">
            <v>0</v>
          </cell>
          <cell r="M447">
            <v>0</v>
          </cell>
          <cell r="N447">
            <v>0</v>
          </cell>
          <cell r="O447">
            <v>0</v>
          </cell>
          <cell r="P447">
            <v>177</v>
          </cell>
          <cell r="Q447">
            <v>0</v>
          </cell>
          <cell r="R447">
            <v>177</v>
          </cell>
        </row>
        <row r="448">
          <cell r="B448" t="str">
            <v>Force10</v>
          </cell>
          <cell r="C448">
            <v>0</v>
          </cell>
          <cell r="D448">
            <v>0</v>
          </cell>
          <cell r="E448">
            <v>0</v>
          </cell>
          <cell r="F448">
            <v>0</v>
          </cell>
          <cell r="G448">
            <v>0</v>
          </cell>
          <cell r="H448">
            <v>0</v>
          </cell>
          <cell r="I448">
            <v>0</v>
          </cell>
          <cell r="K448" t="str">
            <v>Force10</v>
          </cell>
          <cell r="L448">
            <v>0</v>
          </cell>
          <cell r="M448">
            <v>0</v>
          </cell>
          <cell r="N448">
            <v>0</v>
          </cell>
          <cell r="O448">
            <v>0</v>
          </cell>
          <cell r="P448">
            <v>0</v>
          </cell>
          <cell r="Q448">
            <v>0</v>
          </cell>
          <cell r="R448">
            <v>0</v>
          </cell>
        </row>
        <row r="449">
          <cell r="B449" t="str">
            <v>Fujitsu</v>
          </cell>
          <cell r="C449">
            <v>0</v>
          </cell>
          <cell r="D449">
            <v>8</v>
          </cell>
          <cell r="E449">
            <v>0.3</v>
          </cell>
          <cell r="F449">
            <v>0</v>
          </cell>
          <cell r="G449">
            <v>3</v>
          </cell>
          <cell r="H449">
            <v>0</v>
          </cell>
          <cell r="I449">
            <v>11.3</v>
          </cell>
          <cell r="K449" t="str">
            <v>Fujitsu</v>
          </cell>
          <cell r="L449">
            <v>0</v>
          </cell>
          <cell r="M449">
            <v>114</v>
          </cell>
          <cell r="N449">
            <v>5</v>
          </cell>
          <cell r="O449">
            <v>0</v>
          </cell>
          <cell r="P449">
            <v>87</v>
          </cell>
          <cell r="Q449">
            <v>0</v>
          </cell>
          <cell r="R449">
            <v>206</v>
          </cell>
        </row>
        <row r="450">
          <cell r="B450" t="str">
            <v>Hammerhead Systems</v>
          </cell>
          <cell r="C450">
            <v>0</v>
          </cell>
          <cell r="D450">
            <v>0</v>
          </cell>
          <cell r="E450">
            <v>0</v>
          </cell>
          <cell r="F450">
            <v>0</v>
          </cell>
          <cell r="G450">
            <v>0</v>
          </cell>
          <cell r="H450">
            <v>0</v>
          </cell>
          <cell r="I450">
            <v>0</v>
          </cell>
          <cell r="K450" t="str">
            <v>Hammerhead Systems</v>
          </cell>
          <cell r="L450">
            <v>0</v>
          </cell>
          <cell r="M450">
            <v>0</v>
          </cell>
          <cell r="N450">
            <v>0</v>
          </cell>
          <cell r="O450">
            <v>0</v>
          </cell>
          <cell r="P450">
            <v>0</v>
          </cell>
          <cell r="Q450">
            <v>0</v>
          </cell>
          <cell r="R450">
            <v>0</v>
          </cell>
        </row>
        <row r="451">
          <cell r="B451" t="str">
            <v>Hitachi</v>
          </cell>
          <cell r="C451">
            <v>0</v>
          </cell>
          <cell r="D451">
            <v>0</v>
          </cell>
          <cell r="E451">
            <v>0</v>
          </cell>
          <cell r="F451">
            <v>0</v>
          </cell>
          <cell r="G451">
            <v>0</v>
          </cell>
          <cell r="H451">
            <v>0</v>
          </cell>
          <cell r="I451">
            <v>0</v>
          </cell>
          <cell r="K451" t="str">
            <v>Hitachi</v>
          </cell>
          <cell r="L451">
            <v>0</v>
          </cell>
          <cell r="M451">
            <v>0</v>
          </cell>
          <cell r="N451">
            <v>0</v>
          </cell>
          <cell r="O451">
            <v>0</v>
          </cell>
          <cell r="P451">
            <v>0</v>
          </cell>
          <cell r="Q451">
            <v>0</v>
          </cell>
          <cell r="R451">
            <v>0</v>
          </cell>
        </row>
        <row r="452">
          <cell r="B452" t="str">
            <v>Hitachi Cable</v>
          </cell>
          <cell r="C452">
            <v>0</v>
          </cell>
          <cell r="D452">
            <v>0</v>
          </cell>
          <cell r="E452">
            <v>0</v>
          </cell>
          <cell r="F452">
            <v>0</v>
          </cell>
          <cell r="G452">
            <v>0</v>
          </cell>
          <cell r="H452">
            <v>0</v>
          </cell>
          <cell r="I452">
            <v>0</v>
          </cell>
          <cell r="K452" t="str">
            <v>Hitachi Cable</v>
          </cell>
          <cell r="L452">
            <v>0</v>
          </cell>
          <cell r="M452">
            <v>0</v>
          </cell>
          <cell r="N452">
            <v>0</v>
          </cell>
          <cell r="O452">
            <v>0</v>
          </cell>
          <cell r="P452">
            <v>0</v>
          </cell>
          <cell r="Q452">
            <v>0</v>
          </cell>
          <cell r="R452">
            <v>0</v>
          </cell>
        </row>
        <row r="453">
          <cell r="B453" t="str">
            <v>Huawei</v>
          </cell>
          <cell r="C453">
            <v>0</v>
          </cell>
          <cell r="D453">
            <v>9</v>
          </cell>
          <cell r="E453">
            <v>0</v>
          </cell>
          <cell r="F453">
            <v>0</v>
          </cell>
          <cell r="G453">
            <v>0</v>
          </cell>
          <cell r="H453">
            <v>0</v>
          </cell>
          <cell r="I453">
            <v>9</v>
          </cell>
          <cell r="K453" t="str">
            <v>Huawei</v>
          </cell>
          <cell r="L453">
            <v>0</v>
          </cell>
          <cell r="M453">
            <v>130</v>
          </cell>
          <cell r="N453">
            <v>0</v>
          </cell>
          <cell r="O453">
            <v>0</v>
          </cell>
          <cell r="P453">
            <v>0</v>
          </cell>
          <cell r="Q453">
            <v>0</v>
          </cell>
          <cell r="R453">
            <v>130</v>
          </cell>
        </row>
        <row r="454">
          <cell r="B454" t="str">
            <v>Hyperchip</v>
          </cell>
          <cell r="C454">
            <v>0</v>
          </cell>
          <cell r="D454">
            <v>0</v>
          </cell>
          <cell r="E454">
            <v>0</v>
          </cell>
          <cell r="F454">
            <v>0</v>
          </cell>
          <cell r="G454">
            <v>0</v>
          </cell>
          <cell r="H454">
            <v>0</v>
          </cell>
          <cell r="I454">
            <v>0</v>
          </cell>
          <cell r="K454" t="str">
            <v>Hyperchip</v>
          </cell>
          <cell r="L454">
            <v>0</v>
          </cell>
          <cell r="M454">
            <v>0</v>
          </cell>
          <cell r="N454">
            <v>0</v>
          </cell>
          <cell r="O454">
            <v>0</v>
          </cell>
          <cell r="P454">
            <v>0</v>
          </cell>
          <cell r="Q454">
            <v>0</v>
          </cell>
          <cell r="R454">
            <v>0</v>
          </cell>
        </row>
        <row r="455">
          <cell r="B455" t="str">
            <v>Juniper</v>
          </cell>
          <cell r="C455">
            <v>27</v>
          </cell>
          <cell r="D455">
            <v>11</v>
          </cell>
          <cell r="E455">
            <v>15</v>
          </cell>
          <cell r="F455">
            <v>0</v>
          </cell>
          <cell r="G455">
            <v>0</v>
          </cell>
          <cell r="H455">
            <v>0</v>
          </cell>
          <cell r="I455">
            <v>53</v>
          </cell>
          <cell r="K455" t="str">
            <v>Juniper</v>
          </cell>
          <cell r="L455">
            <v>91</v>
          </cell>
          <cell r="M455">
            <v>140</v>
          </cell>
          <cell r="N455">
            <v>181</v>
          </cell>
          <cell r="O455">
            <v>0</v>
          </cell>
          <cell r="P455">
            <v>0</v>
          </cell>
          <cell r="Q455">
            <v>0</v>
          </cell>
          <cell r="R455">
            <v>412</v>
          </cell>
        </row>
        <row r="456">
          <cell r="B456" t="str">
            <v>Laurel Networks</v>
          </cell>
          <cell r="C456">
            <v>0</v>
          </cell>
          <cell r="D456">
            <v>0</v>
          </cell>
          <cell r="E456">
            <v>0</v>
          </cell>
          <cell r="F456">
            <v>0</v>
          </cell>
          <cell r="G456">
            <v>0</v>
          </cell>
          <cell r="H456">
            <v>0</v>
          </cell>
          <cell r="I456">
            <v>0</v>
          </cell>
          <cell r="K456" t="str">
            <v>Laurel Networks</v>
          </cell>
          <cell r="L456">
            <v>0</v>
          </cell>
          <cell r="M456">
            <v>0</v>
          </cell>
          <cell r="N456">
            <v>0</v>
          </cell>
          <cell r="O456">
            <v>0</v>
          </cell>
          <cell r="P456">
            <v>0</v>
          </cell>
          <cell r="Q456">
            <v>0</v>
          </cell>
          <cell r="R456">
            <v>0</v>
          </cell>
        </row>
        <row r="457">
          <cell r="B457" t="str">
            <v>Lucent</v>
          </cell>
          <cell r="C457">
            <v>0</v>
          </cell>
          <cell r="D457">
            <v>0</v>
          </cell>
          <cell r="E457">
            <v>0</v>
          </cell>
          <cell r="F457">
            <v>0</v>
          </cell>
          <cell r="G457">
            <v>0</v>
          </cell>
          <cell r="H457">
            <v>0</v>
          </cell>
          <cell r="I457">
            <v>0</v>
          </cell>
          <cell r="K457" t="str">
            <v>Lucent</v>
          </cell>
          <cell r="L457">
            <v>0</v>
          </cell>
          <cell r="M457">
            <v>0</v>
          </cell>
          <cell r="N457">
            <v>0</v>
          </cell>
          <cell r="O457">
            <v>0</v>
          </cell>
          <cell r="P457">
            <v>0</v>
          </cell>
          <cell r="Q457">
            <v>0</v>
          </cell>
          <cell r="R457">
            <v>0</v>
          </cell>
        </row>
        <row r="458">
          <cell r="B458" t="str">
            <v>NEC</v>
          </cell>
          <cell r="C458">
            <v>0</v>
          </cell>
          <cell r="D458">
            <v>5</v>
          </cell>
          <cell r="E458">
            <v>0</v>
          </cell>
          <cell r="F458">
            <v>0</v>
          </cell>
          <cell r="G458">
            <v>2</v>
          </cell>
          <cell r="H458">
            <v>5</v>
          </cell>
          <cell r="I458">
            <v>12</v>
          </cell>
          <cell r="K458" t="str">
            <v>NEC</v>
          </cell>
          <cell r="L458">
            <v>0</v>
          </cell>
          <cell r="M458">
            <v>40</v>
          </cell>
          <cell r="N458">
            <v>0</v>
          </cell>
          <cell r="O458">
            <v>0</v>
          </cell>
          <cell r="P458">
            <v>70</v>
          </cell>
          <cell r="Q458">
            <v>167</v>
          </cell>
          <cell r="R458">
            <v>277</v>
          </cell>
        </row>
        <row r="459">
          <cell r="B459" t="str">
            <v>Nokia Siemens Networks</v>
          </cell>
          <cell r="C459">
            <v>0</v>
          </cell>
          <cell r="D459">
            <v>0</v>
          </cell>
          <cell r="E459">
            <v>0</v>
          </cell>
          <cell r="F459">
            <v>0</v>
          </cell>
          <cell r="G459">
            <v>0</v>
          </cell>
          <cell r="H459">
            <v>0</v>
          </cell>
          <cell r="I459">
            <v>0</v>
          </cell>
          <cell r="K459" t="str">
            <v>Nokia Siemens Networks</v>
          </cell>
          <cell r="L459">
            <v>0</v>
          </cell>
          <cell r="M459">
            <v>0</v>
          </cell>
          <cell r="N459">
            <v>0</v>
          </cell>
          <cell r="O459">
            <v>0</v>
          </cell>
          <cell r="P459">
            <v>0</v>
          </cell>
          <cell r="Q459">
            <v>0</v>
          </cell>
          <cell r="R459">
            <v>0</v>
          </cell>
        </row>
        <row r="460">
          <cell r="B460" t="str">
            <v>Nortel</v>
          </cell>
          <cell r="C460">
            <v>0</v>
          </cell>
          <cell r="D460">
            <v>0</v>
          </cell>
          <cell r="E460">
            <v>14.8</v>
          </cell>
          <cell r="F460">
            <v>0</v>
          </cell>
          <cell r="G460">
            <v>1</v>
          </cell>
          <cell r="H460">
            <v>24.3</v>
          </cell>
          <cell r="I460">
            <v>40.1</v>
          </cell>
          <cell r="K460" t="str">
            <v>Nortel</v>
          </cell>
          <cell r="L460">
            <v>0</v>
          </cell>
          <cell r="M460">
            <v>0</v>
          </cell>
          <cell r="N460">
            <v>72</v>
          </cell>
          <cell r="O460">
            <v>0</v>
          </cell>
          <cell r="P460">
            <v>48</v>
          </cell>
          <cell r="Q460">
            <v>91</v>
          </cell>
          <cell r="R460">
            <v>211</v>
          </cell>
        </row>
        <row r="461">
          <cell r="B461" t="str">
            <v>Procket</v>
          </cell>
          <cell r="C461">
            <v>0</v>
          </cell>
          <cell r="D461">
            <v>0</v>
          </cell>
          <cell r="E461">
            <v>0</v>
          </cell>
          <cell r="F461">
            <v>0</v>
          </cell>
          <cell r="G461">
            <v>0</v>
          </cell>
          <cell r="H461">
            <v>0</v>
          </cell>
          <cell r="I461">
            <v>0</v>
          </cell>
          <cell r="K461" t="str">
            <v>Procket</v>
          </cell>
          <cell r="L461">
            <v>0</v>
          </cell>
          <cell r="M461">
            <v>0</v>
          </cell>
          <cell r="N461">
            <v>0</v>
          </cell>
          <cell r="O461">
            <v>0</v>
          </cell>
          <cell r="P461">
            <v>0</v>
          </cell>
          <cell r="Q461">
            <v>0</v>
          </cell>
          <cell r="R461">
            <v>0</v>
          </cell>
        </row>
        <row r="462">
          <cell r="B462" t="str">
            <v>Quarry</v>
          </cell>
          <cell r="C462">
            <v>0</v>
          </cell>
          <cell r="D462">
            <v>0</v>
          </cell>
          <cell r="E462">
            <v>0</v>
          </cell>
          <cell r="F462">
            <v>0</v>
          </cell>
          <cell r="G462">
            <v>0</v>
          </cell>
          <cell r="H462">
            <v>0</v>
          </cell>
          <cell r="I462">
            <v>0</v>
          </cell>
          <cell r="K462" t="str">
            <v>Quarry</v>
          </cell>
          <cell r="L462">
            <v>0</v>
          </cell>
          <cell r="M462">
            <v>0</v>
          </cell>
          <cell r="N462">
            <v>0</v>
          </cell>
          <cell r="O462">
            <v>0</v>
          </cell>
          <cell r="P462">
            <v>0</v>
          </cell>
          <cell r="Q462">
            <v>0</v>
          </cell>
          <cell r="R462">
            <v>0</v>
          </cell>
        </row>
        <row r="463">
          <cell r="B463" t="str">
            <v>Redback</v>
          </cell>
          <cell r="C463">
            <v>0</v>
          </cell>
          <cell r="D463">
            <v>0</v>
          </cell>
          <cell r="E463">
            <v>0</v>
          </cell>
          <cell r="F463">
            <v>0</v>
          </cell>
          <cell r="G463">
            <v>0</v>
          </cell>
          <cell r="H463">
            <v>0</v>
          </cell>
          <cell r="I463">
            <v>0</v>
          </cell>
          <cell r="K463" t="str">
            <v>Redback</v>
          </cell>
          <cell r="L463">
            <v>0</v>
          </cell>
          <cell r="M463">
            <v>0</v>
          </cell>
          <cell r="N463">
            <v>0</v>
          </cell>
          <cell r="O463">
            <v>0</v>
          </cell>
          <cell r="P463">
            <v>0</v>
          </cell>
          <cell r="Q463">
            <v>0</v>
          </cell>
          <cell r="R463">
            <v>0</v>
          </cell>
        </row>
        <row r="464">
          <cell r="B464" t="str">
            <v>Riverstone</v>
          </cell>
          <cell r="C464">
            <v>0</v>
          </cell>
          <cell r="D464">
            <v>0</v>
          </cell>
          <cell r="E464">
            <v>0</v>
          </cell>
          <cell r="F464">
            <v>0</v>
          </cell>
          <cell r="G464">
            <v>0</v>
          </cell>
          <cell r="H464">
            <v>0</v>
          </cell>
          <cell r="I464">
            <v>0</v>
          </cell>
          <cell r="K464" t="str">
            <v>Riverstone</v>
          </cell>
          <cell r="L464">
            <v>0</v>
          </cell>
          <cell r="M464">
            <v>0</v>
          </cell>
          <cell r="N464">
            <v>0</v>
          </cell>
          <cell r="O464">
            <v>0</v>
          </cell>
          <cell r="P464">
            <v>0</v>
          </cell>
          <cell r="Q464">
            <v>0</v>
          </cell>
          <cell r="R464">
            <v>0</v>
          </cell>
        </row>
        <row r="465">
          <cell r="B465" t="str">
            <v>Tellabs</v>
          </cell>
          <cell r="C465">
            <v>0</v>
          </cell>
          <cell r="D465">
            <v>1.5</v>
          </cell>
          <cell r="E465">
            <v>0</v>
          </cell>
          <cell r="F465">
            <v>0</v>
          </cell>
          <cell r="G465">
            <v>0</v>
          </cell>
          <cell r="H465">
            <v>0</v>
          </cell>
          <cell r="I465">
            <v>1.5</v>
          </cell>
          <cell r="K465" t="str">
            <v>Tellabs</v>
          </cell>
          <cell r="L465">
            <v>0</v>
          </cell>
          <cell r="M465">
            <v>20</v>
          </cell>
          <cell r="N465">
            <v>0</v>
          </cell>
          <cell r="O465">
            <v>0</v>
          </cell>
          <cell r="P465">
            <v>0</v>
          </cell>
          <cell r="Q465">
            <v>0</v>
          </cell>
          <cell r="R465">
            <v>20</v>
          </cell>
        </row>
        <row r="466">
          <cell r="B466" t="str">
            <v>ZTE</v>
          </cell>
          <cell r="C466">
            <v>0</v>
          </cell>
          <cell r="D466">
            <v>0</v>
          </cell>
          <cell r="E466">
            <v>0</v>
          </cell>
          <cell r="F466">
            <v>0</v>
          </cell>
          <cell r="G466">
            <v>0</v>
          </cell>
          <cell r="H466">
            <v>0</v>
          </cell>
          <cell r="I466">
            <v>0</v>
          </cell>
          <cell r="K466" t="str">
            <v>ZTE</v>
          </cell>
          <cell r="L466">
            <v>0</v>
          </cell>
          <cell r="M466">
            <v>0</v>
          </cell>
          <cell r="N466">
            <v>0</v>
          </cell>
          <cell r="O466">
            <v>0</v>
          </cell>
          <cell r="P466">
            <v>0</v>
          </cell>
          <cell r="Q466">
            <v>0</v>
          </cell>
          <cell r="R466">
            <v>0</v>
          </cell>
        </row>
        <row r="467">
          <cell r="B467" t="str">
            <v>Other</v>
          </cell>
          <cell r="C467">
            <v>0.2</v>
          </cell>
          <cell r="D467">
            <v>0</v>
          </cell>
          <cell r="E467">
            <v>0</v>
          </cell>
          <cell r="F467">
            <v>0</v>
          </cell>
          <cell r="G467">
            <v>0</v>
          </cell>
          <cell r="H467">
            <v>0</v>
          </cell>
          <cell r="I467">
            <v>0.2</v>
          </cell>
          <cell r="K467" t="str">
            <v>Other</v>
          </cell>
          <cell r="L467">
            <v>5</v>
          </cell>
          <cell r="M467">
            <v>0</v>
          </cell>
          <cell r="N467">
            <v>0</v>
          </cell>
          <cell r="O467">
            <v>0</v>
          </cell>
          <cell r="P467">
            <v>0</v>
          </cell>
          <cell r="Q467">
            <v>0</v>
          </cell>
          <cell r="R467">
            <v>5</v>
          </cell>
        </row>
        <row r="468">
          <cell r="B468" t="str">
            <v>Total</v>
          </cell>
          <cell r="C468">
            <v>80.2</v>
          </cell>
          <cell r="D468">
            <v>95.9</v>
          </cell>
          <cell r="E468">
            <v>54.5</v>
          </cell>
          <cell r="F468">
            <v>0</v>
          </cell>
          <cell r="G468">
            <v>76.599999999999994</v>
          </cell>
          <cell r="H468">
            <v>81.3</v>
          </cell>
          <cell r="I468">
            <v>388.5</v>
          </cell>
          <cell r="K468" t="str">
            <v>Total</v>
          </cell>
          <cell r="L468">
            <v>238</v>
          </cell>
          <cell r="M468">
            <v>1471</v>
          </cell>
          <cell r="N468">
            <v>826</v>
          </cell>
          <cell r="O468">
            <v>0</v>
          </cell>
          <cell r="P468">
            <v>2499</v>
          </cell>
          <cell r="Q468">
            <v>623</v>
          </cell>
          <cell r="R468">
            <v>5657</v>
          </cell>
        </row>
        <row r="472">
          <cell r="B472" t="str">
            <v>Vendor</v>
          </cell>
          <cell r="C472" t="str">
            <v>Core IP/MPLS</v>
          </cell>
          <cell r="D472" t="str">
            <v xml:space="preserve">Edge IP/MPLS </v>
          </cell>
          <cell r="E472" t="str">
            <v>Subscriber Service Router</v>
          </cell>
          <cell r="F472" t="str">
            <v>BRAS</v>
          </cell>
          <cell r="G472" t="str">
            <v>IP/Ethernet</v>
          </cell>
          <cell r="H472" t="str">
            <v>ATM/MPLS</v>
          </cell>
          <cell r="I472" t="str">
            <v>Total IPS</v>
          </cell>
          <cell r="K472" t="str">
            <v>Vendor</v>
          </cell>
          <cell r="L472" t="str">
            <v>Core IP/MPLS</v>
          </cell>
          <cell r="M472" t="str">
            <v>Edge IP/MPLS</v>
          </cell>
          <cell r="N472" t="str">
            <v>Subscriber Service Router</v>
          </cell>
          <cell r="O472" t="str">
            <v>BRAS</v>
          </cell>
          <cell r="P472" t="str">
            <v>IP/Ethernet</v>
          </cell>
          <cell r="Q472" t="str">
            <v>ATM/MPLS</v>
          </cell>
          <cell r="R472" t="str">
            <v>Total IPS</v>
          </cell>
        </row>
        <row r="473">
          <cell r="B473" t="str">
            <v>Alaxala Networks</v>
          </cell>
          <cell r="C473">
            <v>0</v>
          </cell>
          <cell r="D473">
            <v>10</v>
          </cell>
          <cell r="E473">
            <v>0</v>
          </cell>
          <cell r="F473">
            <v>0</v>
          </cell>
          <cell r="G473">
            <v>12.8</v>
          </cell>
          <cell r="H473">
            <v>0</v>
          </cell>
          <cell r="I473">
            <v>22.8</v>
          </cell>
          <cell r="K473" t="str">
            <v>Alaxala Networks</v>
          </cell>
          <cell r="L473">
            <v>0</v>
          </cell>
          <cell r="M473">
            <v>60</v>
          </cell>
          <cell r="N473">
            <v>0</v>
          </cell>
          <cell r="O473">
            <v>0</v>
          </cell>
          <cell r="P473">
            <v>433</v>
          </cell>
          <cell r="Q473">
            <v>0</v>
          </cell>
          <cell r="R473">
            <v>493</v>
          </cell>
        </row>
        <row r="474">
          <cell r="B474" t="str">
            <v>Alcatel-Lucent</v>
          </cell>
          <cell r="C474">
            <v>0</v>
          </cell>
          <cell r="D474">
            <v>1</v>
          </cell>
          <cell r="E474">
            <v>0</v>
          </cell>
          <cell r="F474">
            <v>0</v>
          </cell>
          <cell r="G474">
            <v>2</v>
          </cell>
          <cell r="H474">
            <v>26</v>
          </cell>
          <cell r="I474">
            <v>29</v>
          </cell>
          <cell r="K474" t="str">
            <v>Alcatel-Lucent</v>
          </cell>
          <cell r="L474">
            <v>0</v>
          </cell>
          <cell r="M474">
            <v>15</v>
          </cell>
          <cell r="N474">
            <v>0</v>
          </cell>
          <cell r="O474">
            <v>0</v>
          </cell>
          <cell r="P474">
            <v>74</v>
          </cell>
          <cell r="Q474">
            <v>203</v>
          </cell>
          <cell r="R474">
            <v>292</v>
          </cell>
        </row>
        <row r="475">
          <cell r="B475" t="str">
            <v>Atrica</v>
          </cell>
          <cell r="I475">
            <v>0</v>
          </cell>
          <cell r="K475" t="str">
            <v>Atrica</v>
          </cell>
          <cell r="R475">
            <v>0</v>
          </cell>
        </row>
        <row r="476">
          <cell r="B476" t="str">
            <v>Avici</v>
          </cell>
          <cell r="C476">
            <v>0.6</v>
          </cell>
          <cell r="D476">
            <v>0</v>
          </cell>
          <cell r="E476">
            <v>0</v>
          </cell>
          <cell r="F476">
            <v>0</v>
          </cell>
          <cell r="G476">
            <v>0</v>
          </cell>
          <cell r="H476">
            <v>0</v>
          </cell>
          <cell r="I476">
            <v>0.6</v>
          </cell>
          <cell r="K476" t="str">
            <v>Avici</v>
          </cell>
          <cell r="L476">
            <v>1</v>
          </cell>
          <cell r="M476">
            <v>0</v>
          </cell>
          <cell r="N476">
            <v>0</v>
          </cell>
          <cell r="O476">
            <v>0</v>
          </cell>
          <cell r="P476">
            <v>0</v>
          </cell>
          <cell r="Q476">
            <v>0</v>
          </cell>
          <cell r="R476">
            <v>1</v>
          </cell>
        </row>
        <row r="477">
          <cell r="B477" t="str">
            <v>Brocade</v>
          </cell>
          <cell r="C477">
            <v>0</v>
          </cell>
          <cell r="D477">
            <v>0</v>
          </cell>
          <cell r="E477">
            <v>0</v>
          </cell>
          <cell r="F477">
            <v>0</v>
          </cell>
          <cell r="G477">
            <v>1.6</v>
          </cell>
          <cell r="H477">
            <v>0</v>
          </cell>
          <cell r="I477">
            <v>1.6</v>
          </cell>
          <cell r="K477" t="str">
            <v>Brocade</v>
          </cell>
          <cell r="L477">
            <v>0</v>
          </cell>
          <cell r="M477">
            <v>0</v>
          </cell>
          <cell r="N477">
            <v>0</v>
          </cell>
          <cell r="O477">
            <v>0</v>
          </cell>
          <cell r="P477">
            <v>65</v>
          </cell>
          <cell r="Q477">
            <v>0</v>
          </cell>
          <cell r="R477">
            <v>65</v>
          </cell>
        </row>
        <row r="478">
          <cell r="B478" t="str">
            <v>Caspian</v>
          </cell>
          <cell r="C478">
            <v>0</v>
          </cell>
          <cell r="D478">
            <v>0</v>
          </cell>
          <cell r="E478">
            <v>0</v>
          </cell>
          <cell r="F478">
            <v>0</v>
          </cell>
          <cell r="G478">
            <v>0</v>
          </cell>
          <cell r="H478">
            <v>0</v>
          </cell>
          <cell r="I478">
            <v>0</v>
          </cell>
          <cell r="K478" t="str">
            <v>Caspian</v>
          </cell>
          <cell r="L478">
            <v>0</v>
          </cell>
          <cell r="M478">
            <v>0</v>
          </cell>
          <cell r="N478">
            <v>0</v>
          </cell>
          <cell r="O478">
            <v>0</v>
          </cell>
          <cell r="P478">
            <v>0</v>
          </cell>
          <cell r="Q478">
            <v>0</v>
          </cell>
          <cell r="R478">
            <v>0</v>
          </cell>
        </row>
        <row r="479">
          <cell r="B479" t="str">
            <v>Chiaro</v>
          </cell>
          <cell r="C479">
            <v>0</v>
          </cell>
          <cell r="D479">
            <v>0</v>
          </cell>
          <cell r="E479">
            <v>0</v>
          </cell>
          <cell r="F479">
            <v>0</v>
          </cell>
          <cell r="G479">
            <v>0</v>
          </cell>
          <cell r="H479">
            <v>0</v>
          </cell>
          <cell r="I479">
            <v>0</v>
          </cell>
          <cell r="K479" t="str">
            <v>Chiaro</v>
          </cell>
          <cell r="L479">
            <v>0</v>
          </cell>
          <cell r="M479">
            <v>0</v>
          </cell>
          <cell r="N479">
            <v>0</v>
          </cell>
          <cell r="O479">
            <v>0</v>
          </cell>
          <cell r="P479">
            <v>0</v>
          </cell>
          <cell r="Q479">
            <v>0</v>
          </cell>
          <cell r="R479">
            <v>0</v>
          </cell>
        </row>
        <row r="480">
          <cell r="B480" t="str">
            <v>Ciena</v>
          </cell>
          <cell r="C480">
            <v>0</v>
          </cell>
          <cell r="D480">
            <v>0</v>
          </cell>
          <cell r="E480">
            <v>0</v>
          </cell>
          <cell r="F480">
            <v>0</v>
          </cell>
          <cell r="G480">
            <v>0</v>
          </cell>
          <cell r="H480">
            <v>0</v>
          </cell>
          <cell r="I480">
            <v>0</v>
          </cell>
          <cell r="K480" t="str">
            <v>Ciena</v>
          </cell>
          <cell r="L480">
            <v>0</v>
          </cell>
          <cell r="M480">
            <v>0</v>
          </cell>
          <cell r="N480">
            <v>0</v>
          </cell>
          <cell r="O480">
            <v>0</v>
          </cell>
          <cell r="P480">
            <v>0</v>
          </cell>
          <cell r="Q480">
            <v>0</v>
          </cell>
          <cell r="R480">
            <v>0</v>
          </cell>
        </row>
        <row r="481">
          <cell r="B481" t="str">
            <v>Cisco</v>
          </cell>
          <cell r="C481">
            <v>55.4</v>
          </cell>
          <cell r="D481">
            <v>46.7</v>
          </cell>
          <cell r="E481">
            <v>17.399999999999999</v>
          </cell>
          <cell r="F481">
            <v>0</v>
          </cell>
          <cell r="G481">
            <v>56</v>
          </cell>
          <cell r="H481">
            <v>17.600000000000001</v>
          </cell>
          <cell r="I481">
            <v>193.1</v>
          </cell>
          <cell r="K481" t="str">
            <v>Cisco</v>
          </cell>
          <cell r="L481">
            <v>166</v>
          </cell>
          <cell r="M481">
            <v>1642</v>
          </cell>
          <cell r="N481">
            <v>572</v>
          </cell>
          <cell r="O481">
            <v>0</v>
          </cell>
          <cell r="P481">
            <v>1925</v>
          </cell>
          <cell r="Q481">
            <v>120</v>
          </cell>
          <cell r="R481">
            <v>4425</v>
          </cell>
        </row>
        <row r="482">
          <cell r="B482" t="str">
            <v>Cosine</v>
          </cell>
          <cell r="C482">
            <v>0</v>
          </cell>
          <cell r="D482">
            <v>0</v>
          </cell>
          <cell r="E482">
            <v>0.6</v>
          </cell>
          <cell r="F482">
            <v>0</v>
          </cell>
          <cell r="G482">
            <v>0</v>
          </cell>
          <cell r="H482">
            <v>0</v>
          </cell>
          <cell r="I482">
            <v>0.6</v>
          </cell>
          <cell r="K482" t="str">
            <v>Cosine</v>
          </cell>
          <cell r="L482">
            <v>0</v>
          </cell>
          <cell r="M482">
            <v>0</v>
          </cell>
          <cell r="N482">
            <v>3</v>
          </cell>
          <cell r="O482">
            <v>0</v>
          </cell>
          <cell r="P482">
            <v>0</v>
          </cell>
          <cell r="Q482">
            <v>0</v>
          </cell>
          <cell r="R482">
            <v>3</v>
          </cell>
        </row>
        <row r="483">
          <cell r="B483" t="str">
            <v>ECI Telecom</v>
          </cell>
          <cell r="C483">
            <v>0</v>
          </cell>
          <cell r="D483">
            <v>0</v>
          </cell>
          <cell r="E483">
            <v>0</v>
          </cell>
          <cell r="F483">
            <v>0</v>
          </cell>
          <cell r="G483">
            <v>0</v>
          </cell>
          <cell r="H483">
            <v>0</v>
          </cell>
          <cell r="I483">
            <v>0</v>
          </cell>
          <cell r="K483" t="str">
            <v>ECI Telecom</v>
          </cell>
          <cell r="L483">
            <v>0</v>
          </cell>
          <cell r="M483">
            <v>0</v>
          </cell>
          <cell r="N483">
            <v>0</v>
          </cell>
          <cell r="O483">
            <v>0</v>
          </cell>
          <cell r="P483">
            <v>0</v>
          </cell>
          <cell r="Q483">
            <v>0</v>
          </cell>
          <cell r="R483">
            <v>0</v>
          </cell>
        </row>
        <row r="484">
          <cell r="B484" t="str">
            <v>Equipe</v>
          </cell>
          <cell r="C484">
            <v>0</v>
          </cell>
          <cell r="D484">
            <v>0</v>
          </cell>
          <cell r="E484">
            <v>0</v>
          </cell>
          <cell r="F484">
            <v>0</v>
          </cell>
          <cell r="G484">
            <v>0</v>
          </cell>
          <cell r="H484">
            <v>0</v>
          </cell>
          <cell r="I484">
            <v>0</v>
          </cell>
          <cell r="K484" t="str">
            <v>Equipe</v>
          </cell>
          <cell r="L484">
            <v>0</v>
          </cell>
          <cell r="M484">
            <v>0</v>
          </cell>
          <cell r="N484">
            <v>0</v>
          </cell>
          <cell r="O484">
            <v>0</v>
          </cell>
          <cell r="P484">
            <v>0</v>
          </cell>
          <cell r="Q484">
            <v>0</v>
          </cell>
          <cell r="R484">
            <v>0</v>
          </cell>
        </row>
        <row r="485">
          <cell r="B485" t="str">
            <v>Ericsson</v>
          </cell>
          <cell r="C485">
            <v>0</v>
          </cell>
          <cell r="D485">
            <v>0</v>
          </cell>
          <cell r="E485">
            <v>5</v>
          </cell>
          <cell r="F485">
            <v>0</v>
          </cell>
          <cell r="G485">
            <v>0</v>
          </cell>
          <cell r="H485">
            <v>7</v>
          </cell>
          <cell r="I485">
            <v>12</v>
          </cell>
          <cell r="K485" t="str">
            <v>Ericsson</v>
          </cell>
          <cell r="L485">
            <v>0</v>
          </cell>
          <cell r="M485">
            <v>0</v>
          </cell>
          <cell r="N485">
            <v>49</v>
          </cell>
          <cell r="O485">
            <v>0</v>
          </cell>
          <cell r="P485">
            <v>0</v>
          </cell>
          <cell r="Q485">
            <v>35</v>
          </cell>
          <cell r="R485">
            <v>84</v>
          </cell>
        </row>
        <row r="486">
          <cell r="B486" t="str">
            <v>Extreme</v>
          </cell>
          <cell r="C486">
            <v>0</v>
          </cell>
          <cell r="D486">
            <v>0</v>
          </cell>
          <cell r="E486">
            <v>0</v>
          </cell>
          <cell r="F486">
            <v>0</v>
          </cell>
          <cell r="G486">
            <v>2.7</v>
          </cell>
          <cell r="H486">
            <v>0</v>
          </cell>
          <cell r="I486">
            <v>2.7</v>
          </cell>
          <cell r="K486" t="str">
            <v>Extreme</v>
          </cell>
          <cell r="L486">
            <v>0</v>
          </cell>
          <cell r="M486">
            <v>0</v>
          </cell>
          <cell r="N486">
            <v>0</v>
          </cell>
          <cell r="O486">
            <v>0</v>
          </cell>
          <cell r="P486">
            <v>107</v>
          </cell>
          <cell r="Q486">
            <v>0</v>
          </cell>
          <cell r="R486">
            <v>107</v>
          </cell>
        </row>
        <row r="487">
          <cell r="B487" t="str">
            <v>Force10</v>
          </cell>
          <cell r="C487">
            <v>0</v>
          </cell>
          <cell r="D487">
            <v>0</v>
          </cell>
          <cell r="E487">
            <v>0</v>
          </cell>
          <cell r="F487">
            <v>0</v>
          </cell>
          <cell r="G487">
            <v>0.1</v>
          </cell>
          <cell r="H487">
            <v>0</v>
          </cell>
          <cell r="I487">
            <v>0.1</v>
          </cell>
          <cell r="K487" t="str">
            <v>Force10</v>
          </cell>
          <cell r="L487">
            <v>0</v>
          </cell>
          <cell r="M487">
            <v>0</v>
          </cell>
          <cell r="N487">
            <v>0</v>
          </cell>
          <cell r="O487">
            <v>0</v>
          </cell>
          <cell r="P487">
            <v>2</v>
          </cell>
          <cell r="Q487">
            <v>0</v>
          </cell>
          <cell r="R487">
            <v>2</v>
          </cell>
        </row>
        <row r="488">
          <cell r="B488" t="str">
            <v>Fujitsu</v>
          </cell>
          <cell r="C488">
            <v>0</v>
          </cell>
          <cell r="D488">
            <v>24.2</v>
          </cell>
          <cell r="E488">
            <v>2.7</v>
          </cell>
          <cell r="F488">
            <v>0</v>
          </cell>
          <cell r="G488">
            <v>10</v>
          </cell>
          <cell r="H488">
            <v>0</v>
          </cell>
          <cell r="I488">
            <v>36.9</v>
          </cell>
          <cell r="K488" t="str">
            <v>Fujitsu</v>
          </cell>
          <cell r="L488">
            <v>0</v>
          </cell>
          <cell r="M488">
            <v>161</v>
          </cell>
          <cell r="N488">
            <v>27</v>
          </cell>
          <cell r="O488">
            <v>0</v>
          </cell>
          <cell r="P488">
            <v>317</v>
          </cell>
          <cell r="Q488">
            <v>0</v>
          </cell>
          <cell r="R488">
            <v>505</v>
          </cell>
        </row>
        <row r="489">
          <cell r="B489" t="str">
            <v>Hammerhead Systems</v>
          </cell>
          <cell r="C489">
            <v>0</v>
          </cell>
          <cell r="D489">
            <v>0</v>
          </cell>
          <cell r="E489">
            <v>0</v>
          </cell>
          <cell r="F489">
            <v>0</v>
          </cell>
          <cell r="G489">
            <v>0</v>
          </cell>
          <cell r="H489">
            <v>0</v>
          </cell>
          <cell r="I489">
            <v>0</v>
          </cell>
          <cell r="K489" t="str">
            <v>Hammerhead Systems</v>
          </cell>
          <cell r="L489">
            <v>0</v>
          </cell>
          <cell r="M489">
            <v>0</v>
          </cell>
          <cell r="N489">
            <v>0</v>
          </cell>
          <cell r="O489">
            <v>0</v>
          </cell>
          <cell r="P489">
            <v>0</v>
          </cell>
          <cell r="Q489">
            <v>0</v>
          </cell>
          <cell r="R489">
            <v>0</v>
          </cell>
        </row>
        <row r="490">
          <cell r="B490" t="str">
            <v>Hitachi</v>
          </cell>
          <cell r="C490">
            <v>0</v>
          </cell>
          <cell r="D490">
            <v>0</v>
          </cell>
          <cell r="E490">
            <v>0</v>
          </cell>
          <cell r="F490">
            <v>0</v>
          </cell>
          <cell r="G490">
            <v>0</v>
          </cell>
          <cell r="H490">
            <v>0</v>
          </cell>
          <cell r="I490">
            <v>0</v>
          </cell>
          <cell r="K490" t="str">
            <v>Hitachi</v>
          </cell>
          <cell r="L490">
            <v>0</v>
          </cell>
          <cell r="M490">
            <v>0</v>
          </cell>
          <cell r="N490">
            <v>0</v>
          </cell>
          <cell r="O490">
            <v>0</v>
          </cell>
          <cell r="P490">
            <v>0</v>
          </cell>
          <cell r="Q490">
            <v>0</v>
          </cell>
          <cell r="R490">
            <v>0</v>
          </cell>
        </row>
        <row r="491">
          <cell r="B491" t="str">
            <v>Hitachi Cable</v>
          </cell>
          <cell r="C491">
            <v>0</v>
          </cell>
          <cell r="D491">
            <v>0</v>
          </cell>
          <cell r="E491">
            <v>0</v>
          </cell>
          <cell r="F491">
            <v>0</v>
          </cell>
          <cell r="G491">
            <v>0</v>
          </cell>
          <cell r="H491">
            <v>0</v>
          </cell>
          <cell r="I491">
            <v>0</v>
          </cell>
          <cell r="K491" t="str">
            <v>Hitachi Cable</v>
          </cell>
          <cell r="L491">
            <v>0</v>
          </cell>
          <cell r="M491">
            <v>0</v>
          </cell>
          <cell r="N491">
            <v>0</v>
          </cell>
          <cell r="O491">
            <v>0</v>
          </cell>
          <cell r="P491">
            <v>0</v>
          </cell>
          <cell r="Q491">
            <v>0</v>
          </cell>
          <cell r="R491">
            <v>0</v>
          </cell>
        </row>
        <row r="492">
          <cell r="B492" t="str">
            <v>Huawei</v>
          </cell>
          <cell r="C492">
            <v>0</v>
          </cell>
          <cell r="D492">
            <v>5.6</v>
          </cell>
          <cell r="E492">
            <v>0</v>
          </cell>
          <cell r="F492">
            <v>0</v>
          </cell>
          <cell r="G492">
            <v>0</v>
          </cell>
          <cell r="H492">
            <v>0</v>
          </cell>
          <cell r="I492">
            <v>5.6</v>
          </cell>
          <cell r="K492" t="str">
            <v>Huawei</v>
          </cell>
          <cell r="L492">
            <v>0</v>
          </cell>
          <cell r="M492">
            <v>126</v>
          </cell>
          <cell r="N492">
            <v>0</v>
          </cell>
          <cell r="O492">
            <v>0</v>
          </cell>
          <cell r="P492">
            <v>0</v>
          </cell>
          <cell r="Q492">
            <v>0</v>
          </cell>
          <cell r="R492">
            <v>126</v>
          </cell>
        </row>
        <row r="493">
          <cell r="B493" t="str">
            <v>Hyperchip</v>
          </cell>
          <cell r="C493">
            <v>0</v>
          </cell>
          <cell r="D493">
            <v>0</v>
          </cell>
          <cell r="E493">
            <v>0</v>
          </cell>
          <cell r="F493">
            <v>0</v>
          </cell>
          <cell r="G493">
            <v>0</v>
          </cell>
          <cell r="H493">
            <v>0</v>
          </cell>
          <cell r="I493">
            <v>0</v>
          </cell>
          <cell r="K493" t="str">
            <v>Hyperchip</v>
          </cell>
          <cell r="L493">
            <v>0</v>
          </cell>
          <cell r="M493">
            <v>0</v>
          </cell>
          <cell r="N493">
            <v>0</v>
          </cell>
          <cell r="O493">
            <v>0</v>
          </cell>
          <cell r="P493">
            <v>0</v>
          </cell>
          <cell r="Q493">
            <v>0</v>
          </cell>
          <cell r="R493">
            <v>0</v>
          </cell>
        </row>
        <row r="494">
          <cell r="B494" t="str">
            <v>Juniper</v>
          </cell>
          <cell r="C494">
            <v>27.4</v>
          </cell>
          <cell r="D494">
            <v>13.9</v>
          </cell>
          <cell r="E494">
            <v>14</v>
          </cell>
          <cell r="F494">
            <v>0</v>
          </cell>
          <cell r="G494">
            <v>0</v>
          </cell>
          <cell r="H494">
            <v>0</v>
          </cell>
          <cell r="I494">
            <v>55.3</v>
          </cell>
          <cell r="K494" t="str">
            <v>Juniper</v>
          </cell>
          <cell r="L494">
            <v>88</v>
          </cell>
          <cell r="M494">
            <v>138</v>
          </cell>
          <cell r="N494">
            <v>127</v>
          </cell>
          <cell r="O494">
            <v>0</v>
          </cell>
          <cell r="P494">
            <v>0</v>
          </cell>
          <cell r="Q494">
            <v>0</v>
          </cell>
          <cell r="R494">
            <v>353</v>
          </cell>
        </row>
        <row r="495">
          <cell r="B495" t="str">
            <v>Laurel Networks</v>
          </cell>
          <cell r="C495">
            <v>0</v>
          </cell>
          <cell r="D495">
            <v>0</v>
          </cell>
          <cell r="E495">
            <v>0</v>
          </cell>
          <cell r="F495">
            <v>0</v>
          </cell>
          <cell r="G495">
            <v>0</v>
          </cell>
          <cell r="H495">
            <v>0</v>
          </cell>
          <cell r="I495">
            <v>0</v>
          </cell>
          <cell r="K495" t="str">
            <v>Laurel Networks</v>
          </cell>
          <cell r="L495">
            <v>0</v>
          </cell>
          <cell r="M495">
            <v>0</v>
          </cell>
          <cell r="N495">
            <v>0</v>
          </cell>
          <cell r="O495">
            <v>0</v>
          </cell>
          <cell r="P495">
            <v>0</v>
          </cell>
          <cell r="Q495">
            <v>0</v>
          </cell>
          <cell r="R495">
            <v>0</v>
          </cell>
        </row>
        <row r="496">
          <cell r="B496" t="str">
            <v>Lucent</v>
          </cell>
          <cell r="C496">
            <v>0</v>
          </cell>
          <cell r="D496">
            <v>0</v>
          </cell>
          <cell r="E496">
            <v>0</v>
          </cell>
          <cell r="F496">
            <v>0</v>
          </cell>
          <cell r="G496">
            <v>0</v>
          </cell>
          <cell r="H496">
            <v>0</v>
          </cell>
          <cell r="I496">
            <v>0</v>
          </cell>
          <cell r="K496" t="str">
            <v>Lucent</v>
          </cell>
          <cell r="L496">
            <v>0</v>
          </cell>
          <cell r="M496">
            <v>0</v>
          </cell>
          <cell r="N496">
            <v>0</v>
          </cell>
          <cell r="O496">
            <v>0</v>
          </cell>
          <cell r="P496">
            <v>0</v>
          </cell>
          <cell r="Q496">
            <v>0</v>
          </cell>
          <cell r="R496">
            <v>0</v>
          </cell>
        </row>
        <row r="497">
          <cell r="B497" t="str">
            <v>NEC</v>
          </cell>
          <cell r="C497">
            <v>0</v>
          </cell>
          <cell r="D497">
            <v>5</v>
          </cell>
          <cell r="E497">
            <v>0</v>
          </cell>
          <cell r="F497">
            <v>0</v>
          </cell>
          <cell r="G497">
            <v>2</v>
          </cell>
          <cell r="H497">
            <v>5</v>
          </cell>
          <cell r="I497">
            <v>12</v>
          </cell>
          <cell r="K497" t="str">
            <v>NEC</v>
          </cell>
          <cell r="L497">
            <v>0</v>
          </cell>
          <cell r="M497">
            <v>40</v>
          </cell>
          <cell r="N497">
            <v>0</v>
          </cell>
          <cell r="O497">
            <v>0</v>
          </cell>
          <cell r="P497">
            <v>70</v>
          </cell>
          <cell r="Q497">
            <v>167</v>
          </cell>
          <cell r="R497">
            <v>277</v>
          </cell>
        </row>
        <row r="498">
          <cell r="B498" t="str">
            <v>Nokia Siemens Networks</v>
          </cell>
          <cell r="C498">
            <v>0</v>
          </cell>
          <cell r="D498">
            <v>0</v>
          </cell>
          <cell r="E498">
            <v>0</v>
          </cell>
          <cell r="F498">
            <v>0</v>
          </cell>
          <cell r="G498">
            <v>0</v>
          </cell>
          <cell r="H498">
            <v>0</v>
          </cell>
          <cell r="I498">
            <v>0</v>
          </cell>
          <cell r="K498" t="str">
            <v>Nokia Siemens Networks</v>
          </cell>
          <cell r="L498">
            <v>0</v>
          </cell>
          <cell r="M498">
            <v>0</v>
          </cell>
          <cell r="N498">
            <v>0</v>
          </cell>
          <cell r="O498">
            <v>0</v>
          </cell>
          <cell r="P498">
            <v>0</v>
          </cell>
          <cell r="Q498">
            <v>0</v>
          </cell>
          <cell r="R498">
            <v>0</v>
          </cell>
        </row>
        <row r="499">
          <cell r="B499" t="str">
            <v>Nortel</v>
          </cell>
          <cell r="C499">
            <v>0</v>
          </cell>
          <cell r="D499">
            <v>0</v>
          </cell>
          <cell r="E499">
            <v>2</v>
          </cell>
          <cell r="F499">
            <v>0</v>
          </cell>
          <cell r="G499">
            <v>0</v>
          </cell>
          <cell r="H499">
            <v>32.4</v>
          </cell>
          <cell r="I499">
            <v>34.4</v>
          </cell>
          <cell r="K499" t="str">
            <v>Nortel</v>
          </cell>
          <cell r="L499">
            <v>0</v>
          </cell>
          <cell r="M499">
            <v>0</v>
          </cell>
          <cell r="N499">
            <v>12</v>
          </cell>
          <cell r="O499">
            <v>0</v>
          </cell>
          <cell r="P499">
            <v>0</v>
          </cell>
          <cell r="Q499">
            <v>114</v>
          </cell>
          <cell r="R499">
            <v>126</v>
          </cell>
        </row>
        <row r="500">
          <cell r="B500" t="str">
            <v>Procket</v>
          </cell>
          <cell r="C500">
            <v>1</v>
          </cell>
          <cell r="D500">
            <v>0</v>
          </cell>
          <cell r="E500">
            <v>0</v>
          </cell>
          <cell r="F500">
            <v>0</v>
          </cell>
          <cell r="G500">
            <v>0</v>
          </cell>
          <cell r="H500">
            <v>0</v>
          </cell>
          <cell r="I500">
            <v>1</v>
          </cell>
          <cell r="K500" t="str">
            <v>Procket</v>
          </cell>
          <cell r="L500">
            <v>5</v>
          </cell>
          <cell r="M500">
            <v>0</v>
          </cell>
          <cell r="N500">
            <v>0</v>
          </cell>
          <cell r="O500">
            <v>0</v>
          </cell>
          <cell r="P500">
            <v>0</v>
          </cell>
          <cell r="Q500">
            <v>0</v>
          </cell>
          <cell r="R500">
            <v>5</v>
          </cell>
        </row>
        <row r="501">
          <cell r="B501" t="str">
            <v>Quarry</v>
          </cell>
          <cell r="C501">
            <v>0</v>
          </cell>
          <cell r="D501">
            <v>0</v>
          </cell>
          <cell r="E501">
            <v>0</v>
          </cell>
          <cell r="F501">
            <v>0</v>
          </cell>
          <cell r="G501">
            <v>0</v>
          </cell>
          <cell r="H501">
            <v>0</v>
          </cell>
          <cell r="I501">
            <v>0</v>
          </cell>
          <cell r="K501" t="str">
            <v>Quarry</v>
          </cell>
          <cell r="L501">
            <v>0</v>
          </cell>
          <cell r="M501">
            <v>0</v>
          </cell>
          <cell r="N501">
            <v>0</v>
          </cell>
          <cell r="O501">
            <v>0</v>
          </cell>
          <cell r="P501">
            <v>0</v>
          </cell>
          <cell r="Q501">
            <v>0</v>
          </cell>
          <cell r="R501">
            <v>0</v>
          </cell>
        </row>
        <row r="502">
          <cell r="B502" t="str">
            <v>Redback</v>
          </cell>
          <cell r="C502">
            <v>0</v>
          </cell>
          <cell r="D502">
            <v>0</v>
          </cell>
          <cell r="E502">
            <v>0</v>
          </cell>
          <cell r="F502">
            <v>0</v>
          </cell>
          <cell r="G502">
            <v>0</v>
          </cell>
          <cell r="H502">
            <v>0</v>
          </cell>
          <cell r="I502">
            <v>0</v>
          </cell>
          <cell r="K502" t="str">
            <v>Redback</v>
          </cell>
          <cell r="L502">
            <v>0</v>
          </cell>
          <cell r="M502">
            <v>0</v>
          </cell>
          <cell r="N502">
            <v>0</v>
          </cell>
          <cell r="O502">
            <v>0</v>
          </cell>
          <cell r="P502">
            <v>0</v>
          </cell>
          <cell r="Q502">
            <v>0</v>
          </cell>
          <cell r="R502">
            <v>0</v>
          </cell>
        </row>
        <row r="503">
          <cell r="B503" t="str">
            <v>Riverstone</v>
          </cell>
          <cell r="C503">
            <v>0</v>
          </cell>
          <cell r="D503">
            <v>0</v>
          </cell>
          <cell r="E503">
            <v>0</v>
          </cell>
          <cell r="F503">
            <v>0</v>
          </cell>
          <cell r="G503">
            <v>0</v>
          </cell>
          <cell r="H503">
            <v>0</v>
          </cell>
          <cell r="I503">
            <v>0</v>
          </cell>
          <cell r="K503" t="str">
            <v>Riverstone</v>
          </cell>
          <cell r="L503">
            <v>0</v>
          </cell>
          <cell r="M503">
            <v>0</v>
          </cell>
          <cell r="N503">
            <v>0</v>
          </cell>
          <cell r="O503">
            <v>0</v>
          </cell>
          <cell r="P503">
            <v>0</v>
          </cell>
          <cell r="Q503">
            <v>0</v>
          </cell>
          <cell r="R503">
            <v>0</v>
          </cell>
        </row>
        <row r="504">
          <cell r="B504" t="str">
            <v>Tellabs</v>
          </cell>
          <cell r="C504">
            <v>0</v>
          </cell>
          <cell r="D504">
            <v>2</v>
          </cell>
          <cell r="E504">
            <v>0</v>
          </cell>
          <cell r="F504">
            <v>0</v>
          </cell>
          <cell r="G504">
            <v>0</v>
          </cell>
          <cell r="H504">
            <v>0</v>
          </cell>
          <cell r="I504">
            <v>2</v>
          </cell>
          <cell r="K504" t="str">
            <v>Tellabs</v>
          </cell>
          <cell r="L504">
            <v>0</v>
          </cell>
          <cell r="M504">
            <v>26</v>
          </cell>
          <cell r="N504">
            <v>0</v>
          </cell>
          <cell r="O504">
            <v>0</v>
          </cell>
          <cell r="P504">
            <v>0</v>
          </cell>
          <cell r="Q504">
            <v>0</v>
          </cell>
          <cell r="R504">
            <v>26</v>
          </cell>
        </row>
        <row r="505">
          <cell r="B505" t="str">
            <v>ZTE</v>
          </cell>
          <cell r="C505">
            <v>0</v>
          </cell>
          <cell r="D505">
            <v>0</v>
          </cell>
          <cell r="E505">
            <v>0</v>
          </cell>
          <cell r="F505">
            <v>0</v>
          </cell>
          <cell r="G505">
            <v>0</v>
          </cell>
          <cell r="H505">
            <v>0</v>
          </cell>
          <cell r="I505">
            <v>0</v>
          </cell>
          <cell r="K505" t="str">
            <v>ZTE</v>
          </cell>
          <cell r="L505">
            <v>0</v>
          </cell>
          <cell r="M505">
            <v>0</v>
          </cell>
          <cell r="N505">
            <v>0</v>
          </cell>
          <cell r="O505">
            <v>0</v>
          </cell>
          <cell r="P505">
            <v>0</v>
          </cell>
          <cell r="Q505">
            <v>0</v>
          </cell>
          <cell r="R505">
            <v>0</v>
          </cell>
        </row>
        <row r="506">
          <cell r="B506" t="str">
            <v>Other</v>
          </cell>
          <cell r="C506">
            <v>0</v>
          </cell>
          <cell r="D506">
            <v>0</v>
          </cell>
          <cell r="E506">
            <v>0</v>
          </cell>
          <cell r="F506">
            <v>0</v>
          </cell>
          <cell r="G506">
            <v>0</v>
          </cell>
          <cell r="H506">
            <v>0</v>
          </cell>
          <cell r="I506">
            <v>0</v>
          </cell>
          <cell r="K506" t="str">
            <v>Other</v>
          </cell>
          <cell r="L506">
            <v>0</v>
          </cell>
          <cell r="M506">
            <v>0</v>
          </cell>
          <cell r="N506">
            <v>0</v>
          </cell>
          <cell r="O506">
            <v>0</v>
          </cell>
          <cell r="P506">
            <v>0</v>
          </cell>
          <cell r="Q506">
            <v>0</v>
          </cell>
          <cell r="R506">
            <v>0</v>
          </cell>
        </row>
        <row r="507">
          <cell r="B507" t="str">
            <v>Total</v>
          </cell>
          <cell r="C507">
            <v>84.4</v>
          </cell>
          <cell r="D507">
            <v>108.4</v>
          </cell>
          <cell r="E507">
            <v>41.7</v>
          </cell>
          <cell r="F507">
            <v>0</v>
          </cell>
          <cell r="G507">
            <v>87.2</v>
          </cell>
          <cell r="H507">
            <v>88</v>
          </cell>
          <cell r="I507">
            <v>409.7</v>
          </cell>
          <cell r="K507" t="str">
            <v>Total</v>
          </cell>
          <cell r="L507">
            <v>260</v>
          </cell>
          <cell r="M507">
            <v>2208</v>
          </cell>
          <cell r="N507">
            <v>790</v>
          </cell>
          <cell r="O507">
            <v>0</v>
          </cell>
          <cell r="P507">
            <v>2993</v>
          </cell>
          <cell r="Q507">
            <v>639</v>
          </cell>
          <cell r="R507">
            <v>6890</v>
          </cell>
        </row>
        <row r="511">
          <cell r="B511" t="str">
            <v>Vendor</v>
          </cell>
          <cell r="C511" t="str">
            <v>Core IP/MPLS</v>
          </cell>
          <cell r="D511" t="str">
            <v xml:space="preserve">Edge IP/MPLS </v>
          </cell>
          <cell r="E511" t="str">
            <v>Subscriber Service Router</v>
          </cell>
          <cell r="F511" t="str">
            <v>BRAS</v>
          </cell>
          <cell r="G511" t="str">
            <v>IP/Ethernet</v>
          </cell>
          <cell r="H511" t="str">
            <v>ATM/MPLS</v>
          </cell>
          <cell r="I511" t="str">
            <v>Total IPS</v>
          </cell>
          <cell r="K511" t="str">
            <v>Vendor</v>
          </cell>
          <cell r="L511" t="str">
            <v>Core IP/MPLS</v>
          </cell>
          <cell r="M511" t="str">
            <v>Edge IP/MPLS</v>
          </cell>
          <cell r="N511" t="str">
            <v>Subscriber Service Router</v>
          </cell>
          <cell r="O511" t="str">
            <v>BRAS</v>
          </cell>
          <cell r="P511" t="str">
            <v>IP/Ethernet</v>
          </cell>
          <cell r="Q511" t="str">
            <v>ATM/MPLS</v>
          </cell>
          <cell r="R511" t="str">
            <v>Total IPS</v>
          </cell>
        </row>
        <row r="512">
          <cell r="B512" t="str">
            <v>Alaxala Networks</v>
          </cell>
          <cell r="C512">
            <v>0</v>
          </cell>
          <cell r="D512">
            <v>10</v>
          </cell>
          <cell r="E512">
            <v>0</v>
          </cell>
          <cell r="F512">
            <v>0</v>
          </cell>
          <cell r="G512">
            <v>12.6</v>
          </cell>
          <cell r="H512">
            <v>0</v>
          </cell>
          <cell r="I512">
            <v>22.6</v>
          </cell>
          <cell r="K512" t="str">
            <v>Alaxala Networks</v>
          </cell>
          <cell r="L512">
            <v>0</v>
          </cell>
          <cell r="M512">
            <v>60</v>
          </cell>
          <cell r="N512">
            <v>0</v>
          </cell>
          <cell r="O512">
            <v>0</v>
          </cell>
          <cell r="P512">
            <v>433</v>
          </cell>
          <cell r="Q512">
            <v>0</v>
          </cell>
          <cell r="R512">
            <v>493</v>
          </cell>
        </row>
        <row r="513">
          <cell r="B513" t="str">
            <v>Alcatel-Lucent</v>
          </cell>
          <cell r="C513">
            <v>0</v>
          </cell>
          <cell r="D513">
            <v>1.6</v>
          </cell>
          <cell r="E513">
            <v>0</v>
          </cell>
          <cell r="F513">
            <v>0</v>
          </cell>
          <cell r="G513">
            <v>3</v>
          </cell>
          <cell r="H513">
            <v>25</v>
          </cell>
          <cell r="I513">
            <v>29.6</v>
          </cell>
          <cell r="K513" t="str">
            <v>Alcatel-Lucent</v>
          </cell>
          <cell r="L513">
            <v>0</v>
          </cell>
          <cell r="M513">
            <v>19</v>
          </cell>
          <cell r="N513">
            <v>0</v>
          </cell>
          <cell r="O513">
            <v>0</v>
          </cell>
          <cell r="P513">
            <v>133</v>
          </cell>
          <cell r="Q513">
            <v>200</v>
          </cell>
          <cell r="R513">
            <v>352</v>
          </cell>
        </row>
        <row r="514">
          <cell r="B514" t="str">
            <v>Atrica</v>
          </cell>
          <cell r="I514">
            <v>0</v>
          </cell>
          <cell r="K514" t="str">
            <v>Atrica</v>
          </cell>
          <cell r="R514">
            <v>0</v>
          </cell>
        </row>
        <row r="515">
          <cell r="B515" t="str">
            <v>Avici</v>
          </cell>
          <cell r="C515">
            <v>1</v>
          </cell>
          <cell r="D515">
            <v>0</v>
          </cell>
          <cell r="E515">
            <v>0</v>
          </cell>
          <cell r="F515">
            <v>0</v>
          </cell>
          <cell r="G515">
            <v>0</v>
          </cell>
          <cell r="H515">
            <v>0</v>
          </cell>
          <cell r="I515">
            <v>1</v>
          </cell>
          <cell r="K515" t="str">
            <v>Avici</v>
          </cell>
          <cell r="L515">
            <v>1</v>
          </cell>
          <cell r="M515">
            <v>0</v>
          </cell>
          <cell r="N515">
            <v>0</v>
          </cell>
          <cell r="O515">
            <v>0</v>
          </cell>
          <cell r="P515">
            <v>0</v>
          </cell>
          <cell r="Q515">
            <v>0</v>
          </cell>
          <cell r="R515">
            <v>1</v>
          </cell>
        </row>
        <row r="516">
          <cell r="B516" t="str">
            <v>Brocade</v>
          </cell>
          <cell r="C516">
            <v>0</v>
          </cell>
          <cell r="D516">
            <v>0</v>
          </cell>
          <cell r="E516">
            <v>0</v>
          </cell>
          <cell r="F516">
            <v>0</v>
          </cell>
          <cell r="G516">
            <v>2</v>
          </cell>
          <cell r="H516">
            <v>0</v>
          </cell>
          <cell r="I516">
            <v>2</v>
          </cell>
          <cell r="K516" t="str">
            <v>Brocade</v>
          </cell>
          <cell r="L516">
            <v>0</v>
          </cell>
          <cell r="M516">
            <v>0</v>
          </cell>
          <cell r="N516">
            <v>0</v>
          </cell>
          <cell r="O516">
            <v>0</v>
          </cell>
          <cell r="P516">
            <v>55</v>
          </cell>
          <cell r="Q516">
            <v>0</v>
          </cell>
          <cell r="R516">
            <v>55</v>
          </cell>
        </row>
        <row r="517">
          <cell r="B517" t="str">
            <v>Caspian</v>
          </cell>
          <cell r="C517">
            <v>0</v>
          </cell>
          <cell r="D517">
            <v>0</v>
          </cell>
          <cell r="E517">
            <v>0</v>
          </cell>
          <cell r="F517">
            <v>0</v>
          </cell>
          <cell r="G517">
            <v>0</v>
          </cell>
          <cell r="H517">
            <v>0</v>
          </cell>
          <cell r="I517">
            <v>0</v>
          </cell>
          <cell r="K517" t="str">
            <v>Caspian</v>
          </cell>
          <cell r="L517">
            <v>0</v>
          </cell>
          <cell r="M517">
            <v>0</v>
          </cell>
          <cell r="N517">
            <v>0</v>
          </cell>
          <cell r="O517">
            <v>0</v>
          </cell>
          <cell r="P517">
            <v>0</v>
          </cell>
          <cell r="Q517">
            <v>0</v>
          </cell>
          <cell r="R517">
            <v>0</v>
          </cell>
        </row>
        <row r="518">
          <cell r="B518" t="str">
            <v>Chiaro</v>
          </cell>
          <cell r="C518">
            <v>0</v>
          </cell>
          <cell r="D518">
            <v>0</v>
          </cell>
          <cell r="E518">
            <v>0</v>
          </cell>
          <cell r="F518">
            <v>0</v>
          </cell>
          <cell r="G518">
            <v>0</v>
          </cell>
          <cell r="H518">
            <v>0</v>
          </cell>
          <cell r="I518">
            <v>0</v>
          </cell>
          <cell r="K518" t="str">
            <v>Chiaro</v>
          </cell>
          <cell r="L518">
            <v>0</v>
          </cell>
          <cell r="M518">
            <v>0</v>
          </cell>
          <cell r="N518">
            <v>0</v>
          </cell>
          <cell r="O518">
            <v>0</v>
          </cell>
          <cell r="P518">
            <v>0</v>
          </cell>
          <cell r="Q518">
            <v>0</v>
          </cell>
          <cell r="R518">
            <v>0</v>
          </cell>
        </row>
        <row r="519">
          <cell r="B519" t="str">
            <v>Ciena</v>
          </cell>
          <cell r="C519">
            <v>0</v>
          </cell>
          <cell r="D519">
            <v>0</v>
          </cell>
          <cell r="E519">
            <v>0</v>
          </cell>
          <cell r="F519">
            <v>0</v>
          </cell>
          <cell r="G519">
            <v>0</v>
          </cell>
          <cell r="H519">
            <v>0</v>
          </cell>
          <cell r="I519">
            <v>0</v>
          </cell>
          <cell r="K519" t="str">
            <v>Ciena</v>
          </cell>
          <cell r="L519">
            <v>0</v>
          </cell>
          <cell r="M519">
            <v>0</v>
          </cell>
          <cell r="N519">
            <v>0</v>
          </cell>
          <cell r="O519">
            <v>0</v>
          </cell>
          <cell r="P519">
            <v>0</v>
          </cell>
          <cell r="Q519">
            <v>0</v>
          </cell>
          <cell r="R519">
            <v>0</v>
          </cell>
        </row>
        <row r="520">
          <cell r="B520" t="str">
            <v>Cisco</v>
          </cell>
          <cell r="C520">
            <v>41</v>
          </cell>
          <cell r="D520">
            <v>43.2</v>
          </cell>
          <cell r="E520">
            <v>13.8</v>
          </cell>
          <cell r="F520">
            <v>0</v>
          </cell>
          <cell r="G520">
            <v>42</v>
          </cell>
          <cell r="H520">
            <v>14.4</v>
          </cell>
          <cell r="I520">
            <v>154.4</v>
          </cell>
          <cell r="K520" t="str">
            <v>Cisco</v>
          </cell>
          <cell r="L520">
            <v>131</v>
          </cell>
          <cell r="M520">
            <v>1302</v>
          </cell>
          <cell r="N520">
            <v>477</v>
          </cell>
          <cell r="O520">
            <v>0</v>
          </cell>
          <cell r="P520">
            <v>1512</v>
          </cell>
          <cell r="Q520">
            <v>90</v>
          </cell>
          <cell r="R520">
            <v>3512</v>
          </cell>
        </row>
        <row r="521">
          <cell r="B521" t="str">
            <v>Cosine</v>
          </cell>
          <cell r="C521">
            <v>0</v>
          </cell>
          <cell r="D521">
            <v>0</v>
          </cell>
          <cell r="E521">
            <v>1</v>
          </cell>
          <cell r="F521">
            <v>0</v>
          </cell>
          <cell r="G521">
            <v>0</v>
          </cell>
          <cell r="H521">
            <v>0</v>
          </cell>
          <cell r="I521">
            <v>1</v>
          </cell>
          <cell r="K521" t="str">
            <v>Cosine</v>
          </cell>
          <cell r="L521">
            <v>0</v>
          </cell>
          <cell r="M521">
            <v>0</v>
          </cell>
          <cell r="N521">
            <v>5</v>
          </cell>
          <cell r="O521">
            <v>0</v>
          </cell>
          <cell r="P521">
            <v>0</v>
          </cell>
          <cell r="Q521">
            <v>0</v>
          </cell>
          <cell r="R521">
            <v>5</v>
          </cell>
        </row>
        <row r="522">
          <cell r="B522" t="str">
            <v>ECI Telecom</v>
          </cell>
          <cell r="C522">
            <v>0</v>
          </cell>
          <cell r="D522">
            <v>0</v>
          </cell>
          <cell r="E522">
            <v>0</v>
          </cell>
          <cell r="F522">
            <v>0</v>
          </cell>
          <cell r="G522">
            <v>0</v>
          </cell>
          <cell r="H522">
            <v>0</v>
          </cell>
          <cell r="I522">
            <v>0</v>
          </cell>
          <cell r="K522" t="str">
            <v>ECI Telecom</v>
          </cell>
          <cell r="L522">
            <v>0</v>
          </cell>
          <cell r="M522">
            <v>0</v>
          </cell>
          <cell r="N522">
            <v>0</v>
          </cell>
          <cell r="O522">
            <v>0</v>
          </cell>
          <cell r="P522">
            <v>0</v>
          </cell>
          <cell r="Q522">
            <v>0</v>
          </cell>
          <cell r="R522">
            <v>0</v>
          </cell>
        </row>
        <row r="523">
          <cell r="B523" t="str">
            <v>Equipe</v>
          </cell>
          <cell r="C523">
            <v>0</v>
          </cell>
          <cell r="D523">
            <v>0</v>
          </cell>
          <cell r="E523">
            <v>0</v>
          </cell>
          <cell r="F523">
            <v>0</v>
          </cell>
          <cell r="G523">
            <v>0</v>
          </cell>
          <cell r="H523">
            <v>0</v>
          </cell>
          <cell r="I523">
            <v>0</v>
          </cell>
          <cell r="K523" t="str">
            <v>Equipe</v>
          </cell>
          <cell r="L523">
            <v>0</v>
          </cell>
          <cell r="M523">
            <v>0</v>
          </cell>
          <cell r="N523">
            <v>0</v>
          </cell>
          <cell r="O523">
            <v>0</v>
          </cell>
          <cell r="P523">
            <v>0</v>
          </cell>
          <cell r="Q523">
            <v>0</v>
          </cell>
          <cell r="R523">
            <v>0</v>
          </cell>
        </row>
        <row r="524">
          <cell r="B524" t="str">
            <v>Ericsson</v>
          </cell>
          <cell r="C524">
            <v>0</v>
          </cell>
          <cell r="D524">
            <v>0</v>
          </cell>
          <cell r="E524">
            <v>6</v>
          </cell>
          <cell r="F524">
            <v>0</v>
          </cell>
          <cell r="G524">
            <v>0</v>
          </cell>
          <cell r="H524">
            <v>7</v>
          </cell>
          <cell r="I524">
            <v>13</v>
          </cell>
          <cell r="K524" t="str">
            <v>Ericsson</v>
          </cell>
          <cell r="L524">
            <v>0</v>
          </cell>
          <cell r="M524">
            <v>0</v>
          </cell>
          <cell r="N524">
            <v>38</v>
          </cell>
          <cell r="O524">
            <v>0</v>
          </cell>
          <cell r="P524">
            <v>0</v>
          </cell>
          <cell r="Q524">
            <v>37</v>
          </cell>
          <cell r="R524">
            <v>75</v>
          </cell>
        </row>
        <row r="525">
          <cell r="B525" t="str">
            <v>Extreme</v>
          </cell>
          <cell r="C525">
            <v>0</v>
          </cell>
          <cell r="D525">
            <v>0</v>
          </cell>
          <cell r="E525">
            <v>0</v>
          </cell>
          <cell r="F525">
            <v>0</v>
          </cell>
          <cell r="G525">
            <v>4</v>
          </cell>
          <cell r="H525">
            <v>0</v>
          </cell>
          <cell r="I525">
            <v>4</v>
          </cell>
          <cell r="K525" t="str">
            <v>Extreme</v>
          </cell>
          <cell r="L525">
            <v>0</v>
          </cell>
          <cell r="M525">
            <v>0</v>
          </cell>
          <cell r="N525">
            <v>0</v>
          </cell>
          <cell r="O525">
            <v>0</v>
          </cell>
          <cell r="P525">
            <v>163</v>
          </cell>
          <cell r="Q525">
            <v>0</v>
          </cell>
          <cell r="R525">
            <v>163</v>
          </cell>
        </row>
        <row r="526">
          <cell r="B526" t="str">
            <v>Force10</v>
          </cell>
          <cell r="C526">
            <v>0</v>
          </cell>
          <cell r="D526">
            <v>0</v>
          </cell>
          <cell r="E526">
            <v>0</v>
          </cell>
          <cell r="F526">
            <v>0</v>
          </cell>
          <cell r="G526">
            <v>1</v>
          </cell>
          <cell r="H526">
            <v>0</v>
          </cell>
          <cell r="I526">
            <v>1</v>
          </cell>
          <cell r="K526" t="str">
            <v>Force10</v>
          </cell>
          <cell r="L526">
            <v>0</v>
          </cell>
          <cell r="M526">
            <v>0</v>
          </cell>
          <cell r="N526">
            <v>0</v>
          </cell>
          <cell r="O526">
            <v>0</v>
          </cell>
          <cell r="P526">
            <v>3</v>
          </cell>
          <cell r="Q526">
            <v>0</v>
          </cell>
          <cell r="R526">
            <v>3</v>
          </cell>
        </row>
        <row r="527">
          <cell r="B527" t="str">
            <v>Fujitsu</v>
          </cell>
          <cell r="C527">
            <v>0</v>
          </cell>
          <cell r="D527">
            <v>6.5</v>
          </cell>
          <cell r="E527">
            <v>1.5</v>
          </cell>
          <cell r="F527">
            <v>0</v>
          </cell>
          <cell r="G527">
            <v>5</v>
          </cell>
          <cell r="H527">
            <v>0</v>
          </cell>
          <cell r="I527">
            <v>13</v>
          </cell>
          <cell r="K527" t="str">
            <v>Fujitsu</v>
          </cell>
          <cell r="L527">
            <v>0</v>
          </cell>
          <cell r="M527">
            <v>43</v>
          </cell>
          <cell r="N527">
            <v>15</v>
          </cell>
          <cell r="O527">
            <v>0</v>
          </cell>
          <cell r="P527">
            <v>177</v>
          </cell>
          <cell r="Q527">
            <v>0</v>
          </cell>
          <cell r="R527">
            <v>235</v>
          </cell>
        </row>
        <row r="528">
          <cell r="B528" t="str">
            <v>Hammerhead Systems</v>
          </cell>
          <cell r="C528">
            <v>0</v>
          </cell>
          <cell r="D528">
            <v>0</v>
          </cell>
          <cell r="E528">
            <v>0</v>
          </cell>
          <cell r="F528">
            <v>0</v>
          </cell>
          <cell r="G528">
            <v>0</v>
          </cell>
          <cell r="H528">
            <v>0</v>
          </cell>
          <cell r="I528">
            <v>0</v>
          </cell>
          <cell r="K528" t="str">
            <v>Hammerhead Systems</v>
          </cell>
          <cell r="L528">
            <v>0</v>
          </cell>
          <cell r="M528">
            <v>0</v>
          </cell>
          <cell r="N528">
            <v>0</v>
          </cell>
          <cell r="O528">
            <v>0</v>
          </cell>
          <cell r="P528">
            <v>0</v>
          </cell>
          <cell r="Q528">
            <v>0</v>
          </cell>
          <cell r="R528">
            <v>0</v>
          </cell>
        </row>
        <row r="529">
          <cell r="B529" t="str">
            <v>Hitachi</v>
          </cell>
          <cell r="C529">
            <v>0</v>
          </cell>
          <cell r="D529">
            <v>0</v>
          </cell>
          <cell r="E529">
            <v>0</v>
          </cell>
          <cell r="F529">
            <v>0</v>
          </cell>
          <cell r="G529">
            <v>0</v>
          </cell>
          <cell r="H529">
            <v>0</v>
          </cell>
          <cell r="I529">
            <v>0</v>
          </cell>
          <cell r="K529" t="str">
            <v>Hitachi</v>
          </cell>
          <cell r="L529">
            <v>0</v>
          </cell>
          <cell r="M529">
            <v>0</v>
          </cell>
          <cell r="N529">
            <v>0</v>
          </cell>
          <cell r="O529">
            <v>0</v>
          </cell>
          <cell r="P529">
            <v>0</v>
          </cell>
          <cell r="Q529">
            <v>0</v>
          </cell>
          <cell r="R529">
            <v>0</v>
          </cell>
        </row>
        <row r="530">
          <cell r="B530" t="str">
            <v>Hitachi Cable</v>
          </cell>
          <cell r="C530">
            <v>0</v>
          </cell>
          <cell r="D530">
            <v>0</v>
          </cell>
          <cell r="E530">
            <v>0</v>
          </cell>
          <cell r="F530">
            <v>0</v>
          </cell>
          <cell r="G530">
            <v>0</v>
          </cell>
          <cell r="H530">
            <v>0</v>
          </cell>
          <cell r="I530">
            <v>0</v>
          </cell>
          <cell r="K530" t="str">
            <v>Hitachi Cable</v>
          </cell>
          <cell r="L530">
            <v>0</v>
          </cell>
          <cell r="M530">
            <v>0</v>
          </cell>
          <cell r="N530">
            <v>0</v>
          </cell>
          <cell r="O530">
            <v>0</v>
          </cell>
          <cell r="P530">
            <v>0</v>
          </cell>
          <cell r="Q530">
            <v>0</v>
          </cell>
          <cell r="R530">
            <v>0</v>
          </cell>
        </row>
        <row r="531">
          <cell r="B531" t="str">
            <v>Huawei</v>
          </cell>
          <cell r="C531">
            <v>0</v>
          </cell>
          <cell r="D531">
            <v>14.8</v>
          </cell>
          <cell r="E531">
            <v>0</v>
          </cell>
          <cell r="F531">
            <v>0</v>
          </cell>
          <cell r="G531">
            <v>0</v>
          </cell>
          <cell r="H531">
            <v>0</v>
          </cell>
          <cell r="I531">
            <v>14.8</v>
          </cell>
          <cell r="K531" t="str">
            <v>Huawei</v>
          </cell>
          <cell r="L531">
            <v>0</v>
          </cell>
          <cell r="M531">
            <v>333</v>
          </cell>
          <cell r="N531">
            <v>0</v>
          </cell>
          <cell r="O531">
            <v>0</v>
          </cell>
          <cell r="P531">
            <v>0</v>
          </cell>
          <cell r="Q531">
            <v>0</v>
          </cell>
          <cell r="R531">
            <v>333</v>
          </cell>
        </row>
        <row r="532">
          <cell r="B532" t="str">
            <v>Hyperchip</v>
          </cell>
          <cell r="C532">
            <v>0</v>
          </cell>
          <cell r="D532">
            <v>0</v>
          </cell>
          <cell r="E532">
            <v>0</v>
          </cell>
          <cell r="F532">
            <v>0</v>
          </cell>
          <cell r="G532">
            <v>0</v>
          </cell>
          <cell r="H532">
            <v>0</v>
          </cell>
          <cell r="I532">
            <v>0</v>
          </cell>
          <cell r="K532" t="str">
            <v>Hyperchip</v>
          </cell>
          <cell r="L532">
            <v>0</v>
          </cell>
          <cell r="M532">
            <v>0</v>
          </cell>
          <cell r="N532">
            <v>0</v>
          </cell>
          <cell r="O532">
            <v>0</v>
          </cell>
          <cell r="P532">
            <v>0</v>
          </cell>
          <cell r="Q532">
            <v>0</v>
          </cell>
          <cell r="R532">
            <v>0</v>
          </cell>
        </row>
        <row r="533">
          <cell r="B533" t="str">
            <v>Juniper</v>
          </cell>
          <cell r="C533">
            <v>25</v>
          </cell>
          <cell r="D533">
            <v>15.3</v>
          </cell>
          <cell r="E533">
            <v>12.9</v>
          </cell>
          <cell r="F533">
            <v>0</v>
          </cell>
          <cell r="G533">
            <v>0</v>
          </cell>
          <cell r="H533">
            <v>0</v>
          </cell>
          <cell r="I533">
            <v>53.199999999999996</v>
          </cell>
          <cell r="K533" t="str">
            <v>Juniper</v>
          </cell>
          <cell r="L533">
            <v>61</v>
          </cell>
          <cell r="M533">
            <v>171</v>
          </cell>
          <cell r="N533">
            <v>140</v>
          </cell>
          <cell r="O533">
            <v>0</v>
          </cell>
          <cell r="P533">
            <v>0</v>
          </cell>
          <cell r="Q533">
            <v>0</v>
          </cell>
          <cell r="R533">
            <v>372</v>
          </cell>
        </row>
        <row r="534">
          <cell r="B534" t="str">
            <v>Laurel Networks</v>
          </cell>
          <cell r="C534">
            <v>0</v>
          </cell>
          <cell r="D534">
            <v>0</v>
          </cell>
          <cell r="E534">
            <v>0</v>
          </cell>
          <cell r="F534">
            <v>0</v>
          </cell>
          <cell r="G534">
            <v>0</v>
          </cell>
          <cell r="H534">
            <v>0</v>
          </cell>
          <cell r="I534">
            <v>0</v>
          </cell>
          <cell r="K534" t="str">
            <v>Laurel Networks</v>
          </cell>
          <cell r="L534">
            <v>0</v>
          </cell>
          <cell r="M534">
            <v>0</v>
          </cell>
          <cell r="N534">
            <v>0</v>
          </cell>
          <cell r="O534">
            <v>0</v>
          </cell>
          <cell r="P534">
            <v>0</v>
          </cell>
          <cell r="Q534">
            <v>0</v>
          </cell>
          <cell r="R534">
            <v>0</v>
          </cell>
        </row>
        <row r="535">
          <cell r="B535" t="str">
            <v>Lucent</v>
          </cell>
          <cell r="C535">
            <v>0</v>
          </cell>
          <cell r="D535">
            <v>0</v>
          </cell>
          <cell r="E535">
            <v>0</v>
          </cell>
          <cell r="F535">
            <v>0</v>
          </cell>
          <cell r="G535">
            <v>0</v>
          </cell>
          <cell r="H535">
            <v>0</v>
          </cell>
          <cell r="I535">
            <v>0</v>
          </cell>
          <cell r="K535" t="str">
            <v>Lucent</v>
          </cell>
          <cell r="L535">
            <v>0</v>
          </cell>
          <cell r="M535">
            <v>0</v>
          </cell>
          <cell r="N535">
            <v>0</v>
          </cell>
          <cell r="O535">
            <v>0</v>
          </cell>
          <cell r="P535">
            <v>0</v>
          </cell>
          <cell r="Q535">
            <v>0</v>
          </cell>
          <cell r="R535">
            <v>0</v>
          </cell>
        </row>
        <row r="536">
          <cell r="B536" t="str">
            <v>NEC</v>
          </cell>
          <cell r="C536">
            <v>0</v>
          </cell>
          <cell r="D536">
            <v>10</v>
          </cell>
          <cell r="E536">
            <v>0</v>
          </cell>
          <cell r="F536">
            <v>0</v>
          </cell>
          <cell r="G536">
            <v>2</v>
          </cell>
          <cell r="H536">
            <v>8</v>
          </cell>
          <cell r="I536">
            <v>20</v>
          </cell>
          <cell r="K536" t="str">
            <v>NEC</v>
          </cell>
          <cell r="L536">
            <v>0</v>
          </cell>
          <cell r="M536">
            <v>80</v>
          </cell>
          <cell r="N536">
            <v>0</v>
          </cell>
          <cell r="O536">
            <v>0</v>
          </cell>
          <cell r="P536">
            <v>70</v>
          </cell>
          <cell r="Q536">
            <v>267</v>
          </cell>
          <cell r="R536">
            <v>417</v>
          </cell>
        </row>
        <row r="537">
          <cell r="B537" t="str">
            <v>Nokia Siemens Networks</v>
          </cell>
          <cell r="C537">
            <v>0</v>
          </cell>
          <cell r="D537">
            <v>0</v>
          </cell>
          <cell r="E537">
            <v>0</v>
          </cell>
          <cell r="F537">
            <v>0</v>
          </cell>
          <cell r="G537">
            <v>0</v>
          </cell>
          <cell r="H537">
            <v>0</v>
          </cell>
          <cell r="I537">
            <v>0</v>
          </cell>
          <cell r="K537" t="str">
            <v>Nokia Siemens Networks</v>
          </cell>
          <cell r="L537">
            <v>0</v>
          </cell>
          <cell r="M537">
            <v>0</v>
          </cell>
          <cell r="N537">
            <v>0</v>
          </cell>
          <cell r="O537">
            <v>0</v>
          </cell>
          <cell r="P537">
            <v>0</v>
          </cell>
          <cell r="Q537">
            <v>0</v>
          </cell>
          <cell r="R537">
            <v>0</v>
          </cell>
        </row>
        <row r="538">
          <cell r="B538" t="str">
            <v>Nortel</v>
          </cell>
          <cell r="C538">
            <v>0</v>
          </cell>
          <cell r="D538">
            <v>0</v>
          </cell>
          <cell r="E538">
            <v>8.1999999999999993</v>
          </cell>
          <cell r="F538">
            <v>0</v>
          </cell>
          <cell r="G538">
            <v>0</v>
          </cell>
          <cell r="H538">
            <v>54</v>
          </cell>
          <cell r="I538">
            <v>62.2</v>
          </cell>
          <cell r="K538" t="str">
            <v>Nortel</v>
          </cell>
          <cell r="L538">
            <v>0</v>
          </cell>
          <cell r="M538">
            <v>0</v>
          </cell>
          <cell r="N538">
            <v>48</v>
          </cell>
          <cell r="O538">
            <v>0</v>
          </cell>
          <cell r="P538">
            <v>0</v>
          </cell>
          <cell r="Q538">
            <v>182</v>
          </cell>
          <cell r="R538">
            <v>230</v>
          </cell>
        </row>
        <row r="539">
          <cell r="B539" t="str">
            <v>Procket</v>
          </cell>
          <cell r="C539">
            <v>0</v>
          </cell>
          <cell r="D539">
            <v>0</v>
          </cell>
          <cell r="E539">
            <v>0</v>
          </cell>
          <cell r="F539">
            <v>0</v>
          </cell>
          <cell r="G539">
            <v>0</v>
          </cell>
          <cell r="H539">
            <v>0</v>
          </cell>
          <cell r="I539">
            <v>0</v>
          </cell>
          <cell r="K539" t="str">
            <v>Procket</v>
          </cell>
          <cell r="L539">
            <v>0</v>
          </cell>
          <cell r="M539">
            <v>0</v>
          </cell>
          <cell r="N539">
            <v>0</v>
          </cell>
          <cell r="O539">
            <v>0</v>
          </cell>
          <cell r="P539">
            <v>0</v>
          </cell>
          <cell r="Q539">
            <v>0</v>
          </cell>
          <cell r="R539">
            <v>0</v>
          </cell>
        </row>
        <row r="540">
          <cell r="B540" t="str">
            <v>Quarry</v>
          </cell>
          <cell r="C540">
            <v>0</v>
          </cell>
          <cell r="D540">
            <v>0</v>
          </cell>
          <cell r="E540">
            <v>0</v>
          </cell>
          <cell r="F540">
            <v>0</v>
          </cell>
          <cell r="G540">
            <v>0</v>
          </cell>
          <cell r="H540">
            <v>0</v>
          </cell>
          <cell r="I540">
            <v>0</v>
          </cell>
          <cell r="K540" t="str">
            <v>Quarry</v>
          </cell>
          <cell r="L540">
            <v>0</v>
          </cell>
          <cell r="M540">
            <v>0</v>
          </cell>
          <cell r="N540">
            <v>0</v>
          </cell>
          <cell r="O540">
            <v>0</v>
          </cell>
          <cell r="P540">
            <v>0</v>
          </cell>
          <cell r="Q540">
            <v>0</v>
          </cell>
          <cell r="R540">
            <v>0</v>
          </cell>
        </row>
        <row r="541">
          <cell r="B541" t="str">
            <v>Redback</v>
          </cell>
          <cell r="C541">
            <v>0</v>
          </cell>
          <cell r="D541">
            <v>0</v>
          </cell>
          <cell r="E541">
            <v>0</v>
          </cell>
          <cell r="F541">
            <v>0</v>
          </cell>
          <cell r="G541">
            <v>0</v>
          </cell>
          <cell r="H541">
            <v>0</v>
          </cell>
          <cell r="I541">
            <v>0</v>
          </cell>
          <cell r="K541" t="str">
            <v>Redback</v>
          </cell>
          <cell r="L541">
            <v>0</v>
          </cell>
          <cell r="M541">
            <v>0</v>
          </cell>
          <cell r="N541">
            <v>0</v>
          </cell>
          <cell r="O541">
            <v>0</v>
          </cell>
          <cell r="P541">
            <v>0</v>
          </cell>
          <cell r="Q541">
            <v>0</v>
          </cell>
          <cell r="R541">
            <v>0</v>
          </cell>
        </row>
        <row r="542">
          <cell r="B542" t="str">
            <v>Riverstone</v>
          </cell>
          <cell r="C542">
            <v>0</v>
          </cell>
          <cell r="D542">
            <v>0</v>
          </cell>
          <cell r="E542">
            <v>0</v>
          </cell>
          <cell r="F542">
            <v>0</v>
          </cell>
          <cell r="G542">
            <v>0</v>
          </cell>
          <cell r="H542">
            <v>0</v>
          </cell>
          <cell r="I542">
            <v>0</v>
          </cell>
          <cell r="K542" t="str">
            <v>Riverstone</v>
          </cell>
          <cell r="L542">
            <v>0</v>
          </cell>
          <cell r="M542">
            <v>0</v>
          </cell>
          <cell r="N542">
            <v>0</v>
          </cell>
          <cell r="O542">
            <v>0</v>
          </cell>
          <cell r="P542">
            <v>0</v>
          </cell>
          <cell r="Q542">
            <v>0</v>
          </cell>
          <cell r="R542">
            <v>0</v>
          </cell>
        </row>
        <row r="543">
          <cell r="B543" t="str">
            <v>Tellabs</v>
          </cell>
          <cell r="C543">
            <v>0</v>
          </cell>
          <cell r="D543">
            <v>0.8</v>
          </cell>
          <cell r="E543">
            <v>0</v>
          </cell>
          <cell r="F543">
            <v>0</v>
          </cell>
          <cell r="G543">
            <v>0</v>
          </cell>
          <cell r="H543">
            <v>0</v>
          </cell>
          <cell r="I543">
            <v>0.8</v>
          </cell>
          <cell r="K543" t="str">
            <v>Tellabs</v>
          </cell>
          <cell r="L543">
            <v>0</v>
          </cell>
          <cell r="M543">
            <v>12</v>
          </cell>
          <cell r="N543">
            <v>0</v>
          </cell>
          <cell r="O543">
            <v>0</v>
          </cell>
          <cell r="P543">
            <v>0</v>
          </cell>
          <cell r="Q543">
            <v>0</v>
          </cell>
          <cell r="R543">
            <v>12</v>
          </cell>
        </row>
        <row r="544">
          <cell r="B544" t="str">
            <v>ZTE</v>
          </cell>
          <cell r="C544">
            <v>0</v>
          </cell>
          <cell r="D544">
            <v>0</v>
          </cell>
          <cell r="E544">
            <v>0</v>
          </cell>
          <cell r="F544">
            <v>0</v>
          </cell>
          <cell r="G544">
            <v>0</v>
          </cell>
          <cell r="H544">
            <v>0</v>
          </cell>
          <cell r="I544">
            <v>0</v>
          </cell>
          <cell r="K544" t="str">
            <v>ZTE</v>
          </cell>
          <cell r="L544">
            <v>0</v>
          </cell>
          <cell r="M544">
            <v>0</v>
          </cell>
          <cell r="N544">
            <v>0</v>
          </cell>
          <cell r="O544">
            <v>0</v>
          </cell>
          <cell r="P544">
            <v>0</v>
          </cell>
          <cell r="Q544">
            <v>0</v>
          </cell>
          <cell r="R544">
            <v>0</v>
          </cell>
        </row>
        <row r="545">
          <cell r="B545" t="str">
            <v>Other</v>
          </cell>
          <cell r="C545">
            <v>0</v>
          </cell>
          <cell r="D545">
            <v>0</v>
          </cell>
          <cell r="E545">
            <v>0</v>
          </cell>
          <cell r="F545">
            <v>0</v>
          </cell>
          <cell r="G545">
            <v>0</v>
          </cell>
          <cell r="H545">
            <v>0</v>
          </cell>
          <cell r="I545">
            <v>0</v>
          </cell>
          <cell r="K545" t="str">
            <v>Other</v>
          </cell>
          <cell r="L545">
            <v>0</v>
          </cell>
          <cell r="M545">
            <v>0</v>
          </cell>
          <cell r="N545">
            <v>0</v>
          </cell>
          <cell r="O545">
            <v>0</v>
          </cell>
          <cell r="P545">
            <v>0</v>
          </cell>
          <cell r="Q545">
            <v>0</v>
          </cell>
          <cell r="R545">
            <v>0</v>
          </cell>
        </row>
        <row r="546">
          <cell r="B546" t="str">
            <v>Total</v>
          </cell>
          <cell r="C546">
            <v>67</v>
          </cell>
          <cell r="D546">
            <v>102.2</v>
          </cell>
          <cell r="E546">
            <v>43.400000000000006</v>
          </cell>
          <cell r="F546">
            <v>0</v>
          </cell>
          <cell r="G546">
            <v>71.599999999999994</v>
          </cell>
          <cell r="H546">
            <v>108.4</v>
          </cell>
          <cell r="I546">
            <v>392.6</v>
          </cell>
          <cell r="K546" t="str">
            <v>Total</v>
          </cell>
          <cell r="L546">
            <v>193</v>
          </cell>
          <cell r="M546">
            <v>2020</v>
          </cell>
          <cell r="N546">
            <v>723</v>
          </cell>
          <cell r="O546">
            <v>0</v>
          </cell>
          <cell r="P546">
            <v>2546</v>
          </cell>
          <cell r="Q546">
            <v>776</v>
          </cell>
          <cell r="R546">
            <v>6258</v>
          </cell>
        </row>
        <row r="550">
          <cell r="B550" t="str">
            <v>Vendor</v>
          </cell>
          <cell r="C550" t="str">
            <v>Core IP/MPLS</v>
          </cell>
          <cell r="D550" t="str">
            <v xml:space="preserve">Edge IP/MPLS </v>
          </cell>
          <cell r="E550" t="str">
            <v>Subscriber Service Router</v>
          </cell>
          <cell r="F550" t="str">
            <v>BRAS</v>
          </cell>
          <cell r="G550" t="str">
            <v>IP/Ethernet</v>
          </cell>
          <cell r="H550" t="str">
            <v>ATM/MPLS</v>
          </cell>
          <cell r="I550" t="str">
            <v>Total IPS</v>
          </cell>
          <cell r="K550" t="str">
            <v>Vendor</v>
          </cell>
          <cell r="L550" t="str">
            <v>Core IP/MPLS</v>
          </cell>
          <cell r="M550" t="str">
            <v>Edge IP/MPLS</v>
          </cell>
          <cell r="N550" t="str">
            <v>Subscriber Service Router</v>
          </cell>
          <cell r="O550" t="str">
            <v>BRAS</v>
          </cell>
          <cell r="P550" t="str">
            <v>IP/Ethernet</v>
          </cell>
          <cell r="Q550" t="str">
            <v>ATM/MPLS</v>
          </cell>
          <cell r="R550" t="str">
            <v>Total IPS</v>
          </cell>
        </row>
        <row r="551">
          <cell r="B551" t="str">
            <v>Alaxala Networks</v>
          </cell>
          <cell r="C551">
            <v>0</v>
          </cell>
          <cell r="D551">
            <v>14.5</v>
          </cell>
          <cell r="E551">
            <v>0</v>
          </cell>
          <cell r="F551">
            <v>0</v>
          </cell>
          <cell r="G551">
            <v>7</v>
          </cell>
          <cell r="H551">
            <v>0</v>
          </cell>
          <cell r="I551">
            <v>21.5</v>
          </cell>
          <cell r="K551" t="str">
            <v>Alaxala Networks</v>
          </cell>
          <cell r="L551">
            <v>0</v>
          </cell>
          <cell r="M551">
            <v>81</v>
          </cell>
          <cell r="N551">
            <v>0</v>
          </cell>
          <cell r="O551">
            <v>0</v>
          </cell>
          <cell r="P551">
            <v>233</v>
          </cell>
          <cell r="Q551">
            <v>0</v>
          </cell>
          <cell r="R551">
            <v>314</v>
          </cell>
        </row>
        <row r="552">
          <cell r="B552" t="str">
            <v>Alcatel-Lucent</v>
          </cell>
          <cell r="C552">
            <v>0</v>
          </cell>
          <cell r="D552">
            <v>2</v>
          </cell>
          <cell r="E552">
            <v>0</v>
          </cell>
          <cell r="F552">
            <v>0</v>
          </cell>
          <cell r="G552">
            <v>2</v>
          </cell>
          <cell r="H552">
            <v>26</v>
          </cell>
          <cell r="I552">
            <v>30</v>
          </cell>
          <cell r="K552" t="str">
            <v>Alcatel-Lucent</v>
          </cell>
          <cell r="L552">
            <v>0</v>
          </cell>
          <cell r="M552">
            <v>30</v>
          </cell>
          <cell r="N552">
            <v>0</v>
          </cell>
          <cell r="O552">
            <v>0</v>
          </cell>
          <cell r="P552">
            <v>100</v>
          </cell>
          <cell r="Q552">
            <v>204</v>
          </cell>
          <cell r="R552">
            <v>334</v>
          </cell>
        </row>
        <row r="553">
          <cell r="B553" t="str">
            <v>Atrica</v>
          </cell>
          <cell r="I553">
            <v>0</v>
          </cell>
          <cell r="K553" t="str">
            <v>Atrica</v>
          </cell>
          <cell r="R553">
            <v>0</v>
          </cell>
        </row>
        <row r="554">
          <cell r="B554" t="str">
            <v>Avici</v>
          </cell>
          <cell r="C554">
            <v>0.4</v>
          </cell>
          <cell r="D554">
            <v>0</v>
          </cell>
          <cell r="E554">
            <v>0</v>
          </cell>
          <cell r="F554">
            <v>0</v>
          </cell>
          <cell r="G554">
            <v>0</v>
          </cell>
          <cell r="H554">
            <v>0</v>
          </cell>
          <cell r="I554">
            <v>0.4</v>
          </cell>
          <cell r="K554" t="str">
            <v>Avici</v>
          </cell>
          <cell r="L554">
            <v>1</v>
          </cell>
          <cell r="M554">
            <v>0</v>
          </cell>
          <cell r="N554">
            <v>0</v>
          </cell>
          <cell r="O554">
            <v>0</v>
          </cell>
          <cell r="P554">
            <v>0</v>
          </cell>
          <cell r="Q554">
            <v>0</v>
          </cell>
          <cell r="R554">
            <v>1</v>
          </cell>
        </row>
        <row r="555">
          <cell r="B555" t="str">
            <v>Brocade</v>
          </cell>
          <cell r="C555">
            <v>0</v>
          </cell>
          <cell r="D555">
            <v>0</v>
          </cell>
          <cell r="E555">
            <v>0</v>
          </cell>
          <cell r="F555">
            <v>0</v>
          </cell>
          <cell r="G555">
            <v>1.6</v>
          </cell>
          <cell r="H555">
            <v>0</v>
          </cell>
          <cell r="I555">
            <v>1.6</v>
          </cell>
          <cell r="K555" t="str">
            <v>Brocade</v>
          </cell>
          <cell r="L555">
            <v>0</v>
          </cell>
          <cell r="M555">
            <v>0</v>
          </cell>
          <cell r="N555">
            <v>0</v>
          </cell>
          <cell r="O555">
            <v>0</v>
          </cell>
          <cell r="P555">
            <v>60</v>
          </cell>
          <cell r="Q555">
            <v>0</v>
          </cell>
          <cell r="R555">
            <v>60</v>
          </cell>
        </row>
        <row r="556">
          <cell r="B556" t="str">
            <v>Caspian</v>
          </cell>
          <cell r="C556">
            <v>0</v>
          </cell>
          <cell r="D556">
            <v>0</v>
          </cell>
          <cell r="E556">
            <v>0</v>
          </cell>
          <cell r="F556">
            <v>0</v>
          </cell>
          <cell r="G556">
            <v>0</v>
          </cell>
          <cell r="H556">
            <v>0</v>
          </cell>
          <cell r="I556">
            <v>0</v>
          </cell>
          <cell r="K556" t="str">
            <v>Caspian</v>
          </cell>
          <cell r="L556">
            <v>0</v>
          </cell>
          <cell r="M556">
            <v>0</v>
          </cell>
          <cell r="N556">
            <v>0</v>
          </cell>
          <cell r="O556">
            <v>0</v>
          </cell>
          <cell r="P556">
            <v>0</v>
          </cell>
          <cell r="Q556">
            <v>0</v>
          </cell>
          <cell r="R556">
            <v>0</v>
          </cell>
        </row>
        <row r="557">
          <cell r="B557" t="str">
            <v>Chiaro</v>
          </cell>
          <cell r="C557">
            <v>0</v>
          </cell>
          <cell r="D557">
            <v>0</v>
          </cell>
          <cell r="E557">
            <v>0</v>
          </cell>
          <cell r="F557">
            <v>0</v>
          </cell>
          <cell r="G557">
            <v>0</v>
          </cell>
          <cell r="H557">
            <v>0</v>
          </cell>
          <cell r="I557">
            <v>0</v>
          </cell>
          <cell r="K557" t="str">
            <v>Chiaro</v>
          </cell>
          <cell r="L557">
            <v>0</v>
          </cell>
          <cell r="M557">
            <v>0</v>
          </cell>
          <cell r="N557">
            <v>0</v>
          </cell>
          <cell r="O557">
            <v>0</v>
          </cell>
          <cell r="P557">
            <v>0</v>
          </cell>
          <cell r="Q557">
            <v>0</v>
          </cell>
          <cell r="R557">
            <v>0</v>
          </cell>
        </row>
        <row r="558">
          <cell r="B558" t="str">
            <v>Ciena</v>
          </cell>
          <cell r="C558">
            <v>0</v>
          </cell>
          <cell r="D558">
            <v>0</v>
          </cell>
          <cell r="E558">
            <v>0</v>
          </cell>
          <cell r="F558">
            <v>0</v>
          </cell>
          <cell r="G558">
            <v>0</v>
          </cell>
          <cell r="H558">
            <v>0</v>
          </cell>
          <cell r="I558">
            <v>0</v>
          </cell>
          <cell r="K558" t="str">
            <v>Ciena</v>
          </cell>
          <cell r="L558">
            <v>0</v>
          </cell>
          <cell r="M558">
            <v>0</v>
          </cell>
          <cell r="N558">
            <v>0</v>
          </cell>
          <cell r="O558">
            <v>0</v>
          </cell>
          <cell r="P558">
            <v>0</v>
          </cell>
          <cell r="Q558">
            <v>0</v>
          </cell>
          <cell r="R558">
            <v>0</v>
          </cell>
        </row>
        <row r="559">
          <cell r="B559" t="str">
            <v>Cisco</v>
          </cell>
          <cell r="C559">
            <v>59.7</v>
          </cell>
          <cell r="D559">
            <v>67.400000000000006</v>
          </cell>
          <cell r="E559">
            <v>25.4</v>
          </cell>
          <cell r="F559">
            <v>0</v>
          </cell>
          <cell r="G559">
            <v>46</v>
          </cell>
          <cell r="H559">
            <v>15.7</v>
          </cell>
          <cell r="I559">
            <v>214.2</v>
          </cell>
          <cell r="K559" t="str">
            <v>Cisco</v>
          </cell>
          <cell r="L559">
            <v>216</v>
          </cell>
          <cell r="M559">
            <v>2141</v>
          </cell>
          <cell r="N559">
            <v>849</v>
          </cell>
          <cell r="O559">
            <v>0</v>
          </cell>
          <cell r="P559">
            <v>1656</v>
          </cell>
          <cell r="Q559">
            <v>107</v>
          </cell>
          <cell r="R559">
            <v>4969</v>
          </cell>
        </row>
        <row r="560">
          <cell r="B560" t="str">
            <v>Cosine</v>
          </cell>
          <cell r="C560">
            <v>0</v>
          </cell>
          <cell r="D560">
            <v>0</v>
          </cell>
          <cell r="E560">
            <v>0.4</v>
          </cell>
          <cell r="F560">
            <v>0</v>
          </cell>
          <cell r="G560">
            <v>0</v>
          </cell>
          <cell r="H560">
            <v>0</v>
          </cell>
          <cell r="I560">
            <v>0.4</v>
          </cell>
          <cell r="K560" t="str">
            <v>Cosine</v>
          </cell>
          <cell r="L560">
            <v>0</v>
          </cell>
          <cell r="M560">
            <v>0</v>
          </cell>
          <cell r="N560">
            <v>2</v>
          </cell>
          <cell r="O560">
            <v>0</v>
          </cell>
          <cell r="P560">
            <v>0</v>
          </cell>
          <cell r="Q560">
            <v>0</v>
          </cell>
          <cell r="R560">
            <v>2</v>
          </cell>
        </row>
        <row r="561">
          <cell r="B561" t="str">
            <v>ECI Telecom</v>
          </cell>
          <cell r="C561">
            <v>0</v>
          </cell>
          <cell r="D561">
            <v>0</v>
          </cell>
          <cell r="E561">
            <v>0</v>
          </cell>
          <cell r="F561">
            <v>0</v>
          </cell>
          <cell r="G561">
            <v>0</v>
          </cell>
          <cell r="H561">
            <v>0</v>
          </cell>
          <cell r="I561">
            <v>0</v>
          </cell>
          <cell r="K561" t="str">
            <v>ECI Telecom</v>
          </cell>
          <cell r="L561">
            <v>0</v>
          </cell>
          <cell r="M561">
            <v>0</v>
          </cell>
          <cell r="N561">
            <v>0</v>
          </cell>
          <cell r="O561">
            <v>0</v>
          </cell>
          <cell r="P561">
            <v>0</v>
          </cell>
          <cell r="Q561">
            <v>0</v>
          </cell>
          <cell r="R561">
            <v>0</v>
          </cell>
        </row>
        <row r="562">
          <cell r="B562" t="str">
            <v>Equipe</v>
          </cell>
          <cell r="C562">
            <v>0</v>
          </cell>
          <cell r="D562">
            <v>0</v>
          </cell>
          <cell r="E562">
            <v>0</v>
          </cell>
          <cell r="F562">
            <v>0</v>
          </cell>
          <cell r="G562">
            <v>0</v>
          </cell>
          <cell r="H562">
            <v>0</v>
          </cell>
          <cell r="I562">
            <v>0</v>
          </cell>
          <cell r="K562" t="str">
            <v>Equipe</v>
          </cell>
          <cell r="L562">
            <v>0</v>
          </cell>
          <cell r="M562">
            <v>0</v>
          </cell>
          <cell r="N562">
            <v>0</v>
          </cell>
          <cell r="O562">
            <v>0</v>
          </cell>
          <cell r="P562">
            <v>0</v>
          </cell>
          <cell r="Q562">
            <v>0</v>
          </cell>
          <cell r="R562">
            <v>0</v>
          </cell>
        </row>
        <row r="563">
          <cell r="B563" t="str">
            <v>Ericsson</v>
          </cell>
          <cell r="C563">
            <v>0</v>
          </cell>
          <cell r="D563">
            <v>0</v>
          </cell>
          <cell r="E563">
            <v>6</v>
          </cell>
          <cell r="F563">
            <v>0</v>
          </cell>
          <cell r="G563">
            <v>0</v>
          </cell>
          <cell r="H563">
            <v>6</v>
          </cell>
          <cell r="I563">
            <v>12</v>
          </cell>
          <cell r="K563" t="str">
            <v>Ericsson</v>
          </cell>
          <cell r="L563">
            <v>0</v>
          </cell>
          <cell r="M563">
            <v>0</v>
          </cell>
          <cell r="N563">
            <v>43</v>
          </cell>
          <cell r="O563">
            <v>0</v>
          </cell>
          <cell r="P563">
            <v>0</v>
          </cell>
          <cell r="Q563">
            <v>34</v>
          </cell>
          <cell r="R563">
            <v>77</v>
          </cell>
        </row>
        <row r="564">
          <cell r="B564" t="str">
            <v>Extreme</v>
          </cell>
          <cell r="C564">
            <v>0</v>
          </cell>
          <cell r="D564">
            <v>0</v>
          </cell>
          <cell r="E564">
            <v>0</v>
          </cell>
          <cell r="F564">
            <v>0</v>
          </cell>
          <cell r="G564">
            <v>5</v>
          </cell>
          <cell r="H564">
            <v>0</v>
          </cell>
          <cell r="I564">
            <v>5</v>
          </cell>
          <cell r="K564" t="str">
            <v>Extreme</v>
          </cell>
          <cell r="L564">
            <v>0</v>
          </cell>
          <cell r="M564">
            <v>0</v>
          </cell>
          <cell r="N564">
            <v>0</v>
          </cell>
          <cell r="O564">
            <v>0</v>
          </cell>
          <cell r="P564">
            <v>196</v>
          </cell>
          <cell r="Q564">
            <v>0</v>
          </cell>
          <cell r="R564">
            <v>196</v>
          </cell>
        </row>
        <row r="565">
          <cell r="B565" t="str">
            <v>Force10</v>
          </cell>
          <cell r="C565">
            <v>0</v>
          </cell>
          <cell r="D565">
            <v>0</v>
          </cell>
          <cell r="E565">
            <v>0</v>
          </cell>
          <cell r="F565">
            <v>0</v>
          </cell>
          <cell r="G565">
            <v>1</v>
          </cell>
          <cell r="H565">
            <v>0</v>
          </cell>
          <cell r="I565">
            <v>1</v>
          </cell>
          <cell r="K565" t="str">
            <v>Force10</v>
          </cell>
          <cell r="L565">
            <v>0</v>
          </cell>
          <cell r="M565">
            <v>0</v>
          </cell>
          <cell r="N565">
            <v>0</v>
          </cell>
          <cell r="O565">
            <v>0</v>
          </cell>
          <cell r="P565">
            <v>5</v>
          </cell>
          <cell r="Q565">
            <v>0</v>
          </cell>
          <cell r="R565">
            <v>5</v>
          </cell>
        </row>
        <row r="566">
          <cell r="B566" t="str">
            <v>Fujitsu</v>
          </cell>
          <cell r="C566">
            <v>0</v>
          </cell>
          <cell r="D566">
            <v>5.6</v>
          </cell>
          <cell r="E566">
            <v>0</v>
          </cell>
          <cell r="F566">
            <v>0</v>
          </cell>
          <cell r="G566">
            <v>6</v>
          </cell>
          <cell r="H566">
            <v>0</v>
          </cell>
          <cell r="I566">
            <v>11.6</v>
          </cell>
          <cell r="K566" t="str">
            <v>Fujitsu</v>
          </cell>
          <cell r="L566">
            <v>0</v>
          </cell>
          <cell r="M566">
            <v>37</v>
          </cell>
          <cell r="N566">
            <v>0</v>
          </cell>
          <cell r="O566">
            <v>0</v>
          </cell>
          <cell r="P566">
            <v>203</v>
          </cell>
          <cell r="Q566">
            <v>0</v>
          </cell>
          <cell r="R566">
            <v>240</v>
          </cell>
        </row>
        <row r="567">
          <cell r="B567" t="str">
            <v>Hammerhead Systems</v>
          </cell>
          <cell r="C567">
            <v>0</v>
          </cell>
          <cell r="D567">
            <v>0</v>
          </cell>
          <cell r="E567">
            <v>0</v>
          </cell>
          <cell r="F567">
            <v>0</v>
          </cell>
          <cell r="G567">
            <v>0</v>
          </cell>
          <cell r="H567">
            <v>0</v>
          </cell>
          <cell r="I567">
            <v>0</v>
          </cell>
          <cell r="K567" t="str">
            <v>Hammerhead Systems</v>
          </cell>
          <cell r="L567">
            <v>0</v>
          </cell>
          <cell r="M567">
            <v>0</v>
          </cell>
          <cell r="N567">
            <v>0</v>
          </cell>
          <cell r="O567">
            <v>0</v>
          </cell>
          <cell r="P567">
            <v>0</v>
          </cell>
          <cell r="Q567">
            <v>0</v>
          </cell>
          <cell r="R567">
            <v>0</v>
          </cell>
        </row>
        <row r="568">
          <cell r="B568" t="str">
            <v>Hitachi</v>
          </cell>
          <cell r="C568">
            <v>0</v>
          </cell>
          <cell r="D568">
            <v>0</v>
          </cell>
          <cell r="E568">
            <v>0</v>
          </cell>
          <cell r="F568">
            <v>0</v>
          </cell>
          <cell r="G568">
            <v>0</v>
          </cell>
          <cell r="H568">
            <v>0</v>
          </cell>
          <cell r="I568">
            <v>0</v>
          </cell>
          <cell r="K568" t="str">
            <v>Hitachi</v>
          </cell>
          <cell r="L568">
            <v>0</v>
          </cell>
          <cell r="M568">
            <v>0</v>
          </cell>
          <cell r="N568">
            <v>0</v>
          </cell>
          <cell r="O568">
            <v>0</v>
          </cell>
          <cell r="P568">
            <v>0</v>
          </cell>
          <cell r="Q568">
            <v>0</v>
          </cell>
          <cell r="R568">
            <v>0</v>
          </cell>
        </row>
        <row r="569">
          <cell r="B569" t="str">
            <v>Hitachi Cable</v>
          </cell>
          <cell r="C569">
            <v>0</v>
          </cell>
          <cell r="D569">
            <v>0</v>
          </cell>
          <cell r="E569">
            <v>0</v>
          </cell>
          <cell r="F569">
            <v>0</v>
          </cell>
          <cell r="G569">
            <v>0</v>
          </cell>
          <cell r="H569">
            <v>0</v>
          </cell>
          <cell r="I569">
            <v>0</v>
          </cell>
          <cell r="K569" t="str">
            <v>Hitachi Cable</v>
          </cell>
          <cell r="L569">
            <v>0</v>
          </cell>
          <cell r="M569">
            <v>0</v>
          </cell>
          <cell r="N569">
            <v>0</v>
          </cell>
          <cell r="O569">
            <v>0</v>
          </cell>
          <cell r="P569">
            <v>0</v>
          </cell>
          <cell r="Q569">
            <v>0</v>
          </cell>
          <cell r="R569">
            <v>0</v>
          </cell>
        </row>
        <row r="570">
          <cell r="B570" t="str">
            <v>Huawei</v>
          </cell>
          <cell r="C570">
            <v>0.4</v>
          </cell>
          <cell r="D570">
            <v>7.3</v>
          </cell>
          <cell r="E570">
            <v>0</v>
          </cell>
          <cell r="F570">
            <v>0</v>
          </cell>
          <cell r="G570">
            <v>0</v>
          </cell>
          <cell r="H570">
            <v>0</v>
          </cell>
          <cell r="I570">
            <v>7.7</v>
          </cell>
          <cell r="K570" t="str">
            <v>Huawei</v>
          </cell>
          <cell r="L570">
            <v>9</v>
          </cell>
          <cell r="M570">
            <v>143</v>
          </cell>
          <cell r="N570">
            <v>0</v>
          </cell>
          <cell r="O570">
            <v>0</v>
          </cell>
          <cell r="P570">
            <v>0</v>
          </cell>
          <cell r="Q570">
            <v>0</v>
          </cell>
          <cell r="R570">
            <v>152</v>
          </cell>
        </row>
        <row r="571">
          <cell r="B571" t="str">
            <v>Hyperchip</v>
          </cell>
          <cell r="C571">
            <v>0</v>
          </cell>
          <cell r="D571">
            <v>0</v>
          </cell>
          <cell r="E571">
            <v>0</v>
          </cell>
          <cell r="F571">
            <v>0</v>
          </cell>
          <cell r="G571">
            <v>0</v>
          </cell>
          <cell r="H571">
            <v>0</v>
          </cell>
          <cell r="I571">
            <v>0</v>
          </cell>
          <cell r="K571" t="str">
            <v>Hyperchip</v>
          </cell>
          <cell r="L571">
            <v>0</v>
          </cell>
          <cell r="M571">
            <v>0</v>
          </cell>
          <cell r="N571">
            <v>0</v>
          </cell>
          <cell r="O571">
            <v>0</v>
          </cell>
          <cell r="P571">
            <v>0</v>
          </cell>
          <cell r="Q571">
            <v>0</v>
          </cell>
          <cell r="R571">
            <v>0</v>
          </cell>
        </row>
        <row r="572">
          <cell r="B572" t="str">
            <v>Juniper</v>
          </cell>
          <cell r="C572">
            <v>22.2</v>
          </cell>
          <cell r="D572">
            <v>17.3</v>
          </cell>
          <cell r="E572">
            <v>14.2</v>
          </cell>
          <cell r="F572">
            <v>0</v>
          </cell>
          <cell r="G572">
            <v>0</v>
          </cell>
          <cell r="H572">
            <v>0</v>
          </cell>
          <cell r="I572">
            <v>53.7</v>
          </cell>
          <cell r="K572" t="str">
            <v>Juniper</v>
          </cell>
          <cell r="L572">
            <v>57</v>
          </cell>
          <cell r="M572">
            <v>193</v>
          </cell>
          <cell r="N572">
            <v>160</v>
          </cell>
          <cell r="O572">
            <v>0</v>
          </cell>
          <cell r="P572">
            <v>0</v>
          </cell>
          <cell r="Q572">
            <v>0</v>
          </cell>
          <cell r="R572">
            <v>410</v>
          </cell>
        </row>
        <row r="573">
          <cell r="B573" t="str">
            <v>Laurel Networks</v>
          </cell>
          <cell r="C573">
            <v>0</v>
          </cell>
          <cell r="D573">
            <v>0</v>
          </cell>
          <cell r="E573">
            <v>0</v>
          </cell>
          <cell r="F573">
            <v>0</v>
          </cell>
          <cell r="G573">
            <v>0</v>
          </cell>
          <cell r="H573">
            <v>0</v>
          </cell>
          <cell r="I573">
            <v>0</v>
          </cell>
          <cell r="K573" t="str">
            <v>Laurel Networks</v>
          </cell>
          <cell r="L573">
            <v>0</v>
          </cell>
          <cell r="M573">
            <v>0</v>
          </cell>
          <cell r="N573">
            <v>0</v>
          </cell>
          <cell r="O573">
            <v>0</v>
          </cell>
          <cell r="P573">
            <v>0</v>
          </cell>
          <cell r="Q573">
            <v>0</v>
          </cell>
          <cell r="R573">
            <v>0</v>
          </cell>
        </row>
        <row r="574">
          <cell r="B574" t="str">
            <v>Lucent</v>
          </cell>
          <cell r="C574">
            <v>0</v>
          </cell>
          <cell r="D574">
            <v>0</v>
          </cell>
          <cell r="E574">
            <v>0</v>
          </cell>
          <cell r="F574">
            <v>0</v>
          </cell>
          <cell r="G574">
            <v>0</v>
          </cell>
          <cell r="H574">
            <v>0</v>
          </cell>
          <cell r="I574">
            <v>0</v>
          </cell>
          <cell r="K574" t="str">
            <v>Lucent</v>
          </cell>
          <cell r="L574">
            <v>0</v>
          </cell>
          <cell r="M574">
            <v>0</v>
          </cell>
          <cell r="N574">
            <v>0</v>
          </cell>
          <cell r="O574">
            <v>0</v>
          </cell>
          <cell r="P574">
            <v>0</v>
          </cell>
          <cell r="Q574">
            <v>0</v>
          </cell>
          <cell r="R574">
            <v>0</v>
          </cell>
        </row>
        <row r="575">
          <cell r="B575" t="str">
            <v>NEC</v>
          </cell>
          <cell r="C575">
            <v>0</v>
          </cell>
          <cell r="D575">
            <v>15</v>
          </cell>
          <cell r="E575">
            <v>0</v>
          </cell>
          <cell r="F575">
            <v>0</v>
          </cell>
          <cell r="G575">
            <v>7</v>
          </cell>
          <cell r="H575">
            <v>10</v>
          </cell>
          <cell r="I575">
            <v>32</v>
          </cell>
          <cell r="K575" t="str">
            <v>NEC</v>
          </cell>
          <cell r="L575">
            <v>0</v>
          </cell>
          <cell r="M575">
            <v>120</v>
          </cell>
          <cell r="N575">
            <v>0</v>
          </cell>
          <cell r="O575">
            <v>0</v>
          </cell>
          <cell r="P575">
            <v>245</v>
          </cell>
          <cell r="Q575">
            <v>333</v>
          </cell>
          <cell r="R575">
            <v>698</v>
          </cell>
        </row>
        <row r="576">
          <cell r="B576" t="str">
            <v>Nokia Siemens Networks</v>
          </cell>
          <cell r="C576">
            <v>0</v>
          </cell>
          <cell r="D576">
            <v>0</v>
          </cell>
          <cell r="E576">
            <v>0</v>
          </cell>
          <cell r="F576">
            <v>0</v>
          </cell>
          <cell r="G576">
            <v>0</v>
          </cell>
          <cell r="H576">
            <v>0</v>
          </cell>
          <cell r="I576">
            <v>0</v>
          </cell>
          <cell r="K576" t="str">
            <v>Nokia Siemens Networks</v>
          </cell>
          <cell r="L576">
            <v>0</v>
          </cell>
          <cell r="M576">
            <v>0</v>
          </cell>
          <cell r="N576">
            <v>0</v>
          </cell>
          <cell r="O576">
            <v>0</v>
          </cell>
          <cell r="P576">
            <v>0</v>
          </cell>
          <cell r="Q576">
            <v>0</v>
          </cell>
          <cell r="R576">
            <v>0</v>
          </cell>
        </row>
        <row r="577">
          <cell r="B577" t="str">
            <v>Nortel</v>
          </cell>
          <cell r="C577">
            <v>0</v>
          </cell>
          <cell r="D577">
            <v>0</v>
          </cell>
          <cell r="E577">
            <v>14.9</v>
          </cell>
          <cell r="F577">
            <v>0</v>
          </cell>
          <cell r="G577">
            <v>0</v>
          </cell>
          <cell r="H577">
            <v>78</v>
          </cell>
          <cell r="I577">
            <v>92.9</v>
          </cell>
          <cell r="K577" t="str">
            <v>Nortel</v>
          </cell>
          <cell r="L577">
            <v>0</v>
          </cell>
          <cell r="M577">
            <v>0</v>
          </cell>
          <cell r="N577">
            <v>83</v>
          </cell>
          <cell r="O577">
            <v>0</v>
          </cell>
          <cell r="P577">
            <v>0</v>
          </cell>
          <cell r="Q577">
            <v>254</v>
          </cell>
          <cell r="R577">
            <v>337</v>
          </cell>
        </row>
        <row r="578">
          <cell r="B578" t="str">
            <v>Procket</v>
          </cell>
          <cell r="C578">
            <v>0</v>
          </cell>
          <cell r="D578">
            <v>0</v>
          </cell>
          <cell r="E578">
            <v>0</v>
          </cell>
          <cell r="F578">
            <v>0</v>
          </cell>
          <cell r="G578">
            <v>0</v>
          </cell>
          <cell r="H578">
            <v>0</v>
          </cell>
          <cell r="I578">
            <v>0</v>
          </cell>
          <cell r="K578" t="str">
            <v>Procket</v>
          </cell>
          <cell r="L578">
            <v>0</v>
          </cell>
          <cell r="M578">
            <v>0</v>
          </cell>
          <cell r="N578">
            <v>0</v>
          </cell>
          <cell r="O578">
            <v>0</v>
          </cell>
          <cell r="P578">
            <v>0</v>
          </cell>
          <cell r="Q578">
            <v>0</v>
          </cell>
          <cell r="R578">
            <v>0</v>
          </cell>
        </row>
        <row r="579">
          <cell r="B579" t="str">
            <v>Quarry</v>
          </cell>
          <cell r="C579">
            <v>0</v>
          </cell>
          <cell r="D579">
            <v>0</v>
          </cell>
          <cell r="E579">
            <v>0</v>
          </cell>
          <cell r="F579">
            <v>0</v>
          </cell>
          <cell r="G579">
            <v>0</v>
          </cell>
          <cell r="H579">
            <v>0</v>
          </cell>
          <cell r="I579">
            <v>0</v>
          </cell>
          <cell r="K579" t="str">
            <v>Quarry</v>
          </cell>
          <cell r="L579">
            <v>0</v>
          </cell>
          <cell r="M579">
            <v>0</v>
          </cell>
          <cell r="N579">
            <v>0</v>
          </cell>
          <cell r="O579">
            <v>0</v>
          </cell>
          <cell r="P579">
            <v>0</v>
          </cell>
          <cell r="Q579">
            <v>0</v>
          </cell>
          <cell r="R579">
            <v>0</v>
          </cell>
        </row>
        <row r="580">
          <cell r="B580" t="str">
            <v>Redback</v>
          </cell>
          <cell r="C580">
            <v>0</v>
          </cell>
          <cell r="D580">
            <v>0</v>
          </cell>
          <cell r="E580">
            <v>0</v>
          </cell>
          <cell r="F580">
            <v>0</v>
          </cell>
          <cell r="G580">
            <v>0</v>
          </cell>
          <cell r="H580">
            <v>0</v>
          </cell>
          <cell r="I580">
            <v>0</v>
          </cell>
          <cell r="K580" t="str">
            <v>Redback</v>
          </cell>
          <cell r="L580">
            <v>0</v>
          </cell>
          <cell r="M580">
            <v>0</v>
          </cell>
          <cell r="N580">
            <v>0</v>
          </cell>
          <cell r="O580">
            <v>0</v>
          </cell>
          <cell r="P580">
            <v>0</v>
          </cell>
          <cell r="Q580">
            <v>0</v>
          </cell>
          <cell r="R580">
            <v>0</v>
          </cell>
        </row>
        <row r="581">
          <cell r="B581" t="str">
            <v>Riverstone</v>
          </cell>
          <cell r="C581">
            <v>0</v>
          </cell>
          <cell r="D581">
            <v>0</v>
          </cell>
          <cell r="E581">
            <v>0</v>
          </cell>
          <cell r="F581">
            <v>0</v>
          </cell>
          <cell r="G581">
            <v>0</v>
          </cell>
          <cell r="H581">
            <v>0</v>
          </cell>
          <cell r="I581">
            <v>0</v>
          </cell>
          <cell r="K581" t="str">
            <v>Riverstone</v>
          </cell>
          <cell r="L581">
            <v>0</v>
          </cell>
          <cell r="M581">
            <v>0</v>
          </cell>
          <cell r="N581">
            <v>0</v>
          </cell>
          <cell r="O581">
            <v>0</v>
          </cell>
          <cell r="P581">
            <v>0</v>
          </cell>
          <cell r="Q581">
            <v>0</v>
          </cell>
          <cell r="R581">
            <v>0</v>
          </cell>
        </row>
        <row r="582">
          <cell r="B582" t="str">
            <v>Tellabs</v>
          </cell>
          <cell r="C582">
            <v>0</v>
          </cell>
          <cell r="D582">
            <v>3</v>
          </cell>
          <cell r="E582">
            <v>0</v>
          </cell>
          <cell r="F582">
            <v>0</v>
          </cell>
          <cell r="G582">
            <v>0</v>
          </cell>
          <cell r="H582">
            <v>0</v>
          </cell>
          <cell r="I582">
            <v>3</v>
          </cell>
          <cell r="K582" t="str">
            <v>Tellabs</v>
          </cell>
          <cell r="L582">
            <v>0</v>
          </cell>
          <cell r="M582">
            <v>34</v>
          </cell>
          <cell r="N582">
            <v>0</v>
          </cell>
          <cell r="O582">
            <v>0</v>
          </cell>
          <cell r="P582">
            <v>0</v>
          </cell>
          <cell r="Q582">
            <v>0</v>
          </cell>
          <cell r="R582">
            <v>34</v>
          </cell>
        </row>
        <row r="583">
          <cell r="B583" t="str">
            <v>ZTE</v>
          </cell>
          <cell r="C583">
            <v>0</v>
          </cell>
          <cell r="D583">
            <v>0</v>
          </cell>
          <cell r="E583">
            <v>0</v>
          </cell>
          <cell r="F583">
            <v>0</v>
          </cell>
          <cell r="G583">
            <v>0</v>
          </cell>
          <cell r="H583">
            <v>0</v>
          </cell>
          <cell r="I583">
            <v>0</v>
          </cell>
          <cell r="K583" t="str">
            <v>ZTE</v>
          </cell>
          <cell r="L583">
            <v>0</v>
          </cell>
          <cell r="M583">
            <v>0</v>
          </cell>
          <cell r="N583">
            <v>0</v>
          </cell>
          <cell r="O583">
            <v>0</v>
          </cell>
          <cell r="P583">
            <v>0</v>
          </cell>
          <cell r="Q583">
            <v>0</v>
          </cell>
          <cell r="R583">
            <v>0</v>
          </cell>
        </row>
        <row r="584">
          <cell r="B584" t="str">
            <v>Other</v>
          </cell>
          <cell r="C584">
            <v>0</v>
          </cell>
          <cell r="D584">
            <v>0</v>
          </cell>
          <cell r="E584">
            <v>0</v>
          </cell>
          <cell r="F584">
            <v>0</v>
          </cell>
          <cell r="G584">
            <v>0</v>
          </cell>
          <cell r="H584">
            <v>0</v>
          </cell>
          <cell r="I584">
            <v>0</v>
          </cell>
          <cell r="K584" t="str">
            <v>Other</v>
          </cell>
          <cell r="L584">
            <v>0</v>
          </cell>
          <cell r="M584">
            <v>0</v>
          </cell>
          <cell r="N584">
            <v>0</v>
          </cell>
          <cell r="O584">
            <v>0</v>
          </cell>
          <cell r="P584">
            <v>0</v>
          </cell>
          <cell r="Q584">
            <v>0</v>
          </cell>
          <cell r="R584">
            <v>0</v>
          </cell>
        </row>
        <row r="585">
          <cell r="B585" t="str">
            <v>Total</v>
          </cell>
          <cell r="C585">
            <v>82.7</v>
          </cell>
          <cell r="D585">
            <v>132.1</v>
          </cell>
          <cell r="E585">
            <v>60.9</v>
          </cell>
          <cell r="F585">
            <v>0</v>
          </cell>
          <cell r="G585">
            <v>75.599999999999994</v>
          </cell>
          <cell r="H585">
            <v>135.69999999999999</v>
          </cell>
          <cell r="I585">
            <v>487</v>
          </cell>
          <cell r="K585" t="str">
            <v>Total</v>
          </cell>
          <cell r="L585">
            <v>283</v>
          </cell>
          <cell r="M585">
            <v>2779</v>
          </cell>
          <cell r="N585">
            <v>1137</v>
          </cell>
          <cell r="O585">
            <v>0</v>
          </cell>
          <cell r="P585">
            <v>2698</v>
          </cell>
          <cell r="Q585">
            <v>932</v>
          </cell>
          <cell r="R585">
            <v>7829</v>
          </cell>
        </row>
        <row r="589">
          <cell r="B589" t="str">
            <v>Vendor</v>
          </cell>
          <cell r="C589" t="str">
            <v>Core IP/MPLS</v>
          </cell>
          <cell r="D589" t="str">
            <v xml:space="preserve">Edge IP/MPLS </v>
          </cell>
          <cell r="E589" t="str">
            <v>Subscriber Service Router</v>
          </cell>
          <cell r="F589" t="str">
            <v>BRAS</v>
          </cell>
          <cell r="G589" t="str">
            <v>IP/Ethernet</v>
          </cell>
          <cell r="H589" t="str">
            <v>ATM/MPLS</v>
          </cell>
          <cell r="I589" t="str">
            <v>Total IPS</v>
          </cell>
          <cell r="K589" t="str">
            <v>Vendor</v>
          </cell>
          <cell r="L589" t="str">
            <v>Core IP/MPLS</v>
          </cell>
          <cell r="M589" t="str">
            <v>Edge IP/MPLS</v>
          </cell>
          <cell r="N589" t="str">
            <v>Subscriber Service Router</v>
          </cell>
          <cell r="O589" t="str">
            <v>BRAS</v>
          </cell>
          <cell r="P589" t="str">
            <v>IP/Ethernet</v>
          </cell>
          <cell r="Q589" t="str">
            <v>ATM/MPLS</v>
          </cell>
          <cell r="R589" t="str">
            <v>Total IPS</v>
          </cell>
        </row>
        <row r="590">
          <cell r="B590" t="str">
            <v>Alaxala Networks</v>
          </cell>
          <cell r="C590">
            <v>0</v>
          </cell>
          <cell r="D590">
            <v>14</v>
          </cell>
          <cell r="E590">
            <v>0</v>
          </cell>
          <cell r="F590">
            <v>0</v>
          </cell>
          <cell r="G590">
            <v>7.4</v>
          </cell>
          <cell r="H590">
            <v>0</v>
          </cell>
          <cell r="I590">
            <v>21.4</v>
          </cell>
          <cell r="K590" t="str">
            <v>Alaxala Networks</v>
          </cell>
          <cell r="L590">
            <v>0</v>
          </cell>
          <cell r="M590">
            <v>80</v>
          </cell>
          <cell r="N590">
            <v>0</v>
          </cell>
          <cell r="O590">
            <v>0</v>
          </cell>
          <cell r="P590">
            <v>233</v>
          </cell>
          <cell r="Q590">
            <v>0</v>
          </cell>
          <cell r="R590">
            <v>313</v>
          </cell>
        </row>
        <row r="591">
          <cell r="B591" t="str">
            <v>Alcatel-Lucent</v>
          </cell>
          <cell r="C591">
            <v>0</v>
          </cell>
          <cell r="D591">
            <v>7</v>
          </cell>
          <cell r="E591">
            <v>0</v>
          </cell>
          <cell r="F591">
            <v>0</v>
          </cell>
          <cell r="G591">
            <v>2</v>
          </cell>
          <cell r="H591">
            <v>26</v>
          </cell>
          <cell r="I591">
            <v>35</v>
          </cell>
          <cell r="K591" t="str">
            <v>Alcatel-Lucent</v>
          </cell>
          <cell r="L591">
            <v>0</v>
          </cell>
          <cell r="M591">
            <v>81</v>
          </cell>
          <cell r="N591">
            <v>0</v>
          </cell>
          <cell r="O591">
            <v>0</v>
          </cell>
          <cell r="P591">
            <v>90</v>
          </cell>
          <cell r="Q591">
            <v>196</v>
          </cell>
          <cell r="R591">
            <v>367</v>
          </cell>
        </row>
        <row r="592">
          <cell r="B592" t="str">
            <v>Atrica</v>
          </cell>
          <cell r="I592">
            <v>0</v>
          </cell>
          <cell r="K592" t="str">
            <v>Atrica</v>
          </cell>
          <cell r="R592">
            <v>0</v>
          </cell>
        </row>
        <row r="593">
          <cell r="B593" t="str">
            <v>Avici</v>
          </cell>
          <cell r="C593">
            <v>0.2</v>
          </cell>
          <cell r="D593">
            <v>0</v>
          </cell>
          <cell r="E593">
            <v>0</v>
          </cell>
          <cell r="F593">
            <v>0</v>
          </cell>
          <cell r="G593">
            <v>0</v>
          </cell>
          <cell r="H593">
            <v>0</v>
          </cell>
          <cell r="I593">
            <v>0.2</v>
          </cell>
          <cell r="K593" t="str">
            <v>Avici</v>
          </cell>
          <cell r="L593">
            <v>1</v>
          </cell>
          <cell r="M593">
            <v>0</v>
          </cell>
          <cell r="N593">
            <v>0</v>
          </cell>
          <cell r="O593">
            <v>0</v>
          </cell>
          <cell r="P593">
            <v>0</v>
          </cell>
          <cell r="Q593">
            <v>0</v>
          </cell>
          <cell r="R593">
            <v>1</v>
          </cell>
        </row>
        <row r="594">
          <cell r="B594" t="str">
            <v>Brocade</v>
          </cell>
          <cell r="C594">
            <v>0</v>
          </cell>
          <cell r="D594">
            <v>0</v>
          </cell>
          <cell r="E594">
            <v>0</v>
          </cell>
          <cell r="F594">
            <v>0</v>
          </cell>
          <cell r="G594">
            <v>1.8</v>
          </cell>
          <cell r="H594">
            <v>0</v>
          </cell>
          <cell r="I594">
            <v>1.8</v>
          </cell>
          <cell r="K594" t="str">
            <v>Brocade</v>
          </cell>
          <cell r="L594">
            <v>0</v>
          </cell>
          <cell r="M594">
            <v>0</v>
          </cell>
          <cell r="N594">
            <v>0</v>
          </cell>
          <cell r="O594">
            <v>0</v>
          </cell>
          <cell r="P594">
            <v>64</v>
          </cell>
          <cell r="Q594">
            <v>0</v>
          </cell>
          <cell r="R594">
            <v>64</v>
          </cell>
        </row>
        <row r="595">
          <cell r="B595" t="str">
            <v>Caspian</v>
          </cell>
          <cell r="C595">
            <v>0</v>
          </cell>
          <cell r="D595">
            <v>0</v>
          </cell>
          <cell r="E595">
            <v>0</v>
          </cell>
          <cell r="F595">
            <v>0</v>
          </cell>
          <cell r="G595">
            <v>0</v>
          </cell>
          <cell r="H595">
            <v>0</v>
          </cell>
          <cell r="I595">
            <v>0</v>
          </cell>
          <cell r="K595" t="str">
            <v>Caspian</v>
          </cell>
          <cell r="L595">
            <v>0</v>
          </cell>
          <cell r="M595">
            <v>0</v>
          </cell>
          <cell r="N595">
            <v>0</v>
          </cell>
          <cell r="O595">
            <v>0</v>
          </cell>
          <cell r="P595">
            <v>0</v>
          </cell>
          <cell r="Q595">
            <v>0</v>
          </cell>
          <cell r="R595">
            <v>0</v>
          </cell>
        </row>
        <row r="596">
          <cell r="B596" t="str">
            <v>Chiaro</v>
          </cell>
          <cell r="C596">
            <v>0</v>
          </cell>
          <cell r="D596">
            <v>0</v>
          </cell>
          <cell r="E596">
            <v>0</v>
          </cell>
          <cell r="F596">
            <v>0</v>
          </cell>
          <cell r="G596">
            <v>0</v>
          </cell>
          <cell r="H596">
            <v>0</v>
          </cell>
          <cell r="I596">
            <v>0</v>
          </cell>
          <cell r="K596" t="str">
            <v>Chiaro</v>
          </cell>
          <cell r="L596">
            <v>0</v>
          </cell>
          <cell r="M596">
            <v>0</v>
          </cell>
          <cell r="N596">
            <v>0</v>
          </cell>
          <cell r="O596">
            <v>0</v>
          </cell>
          <cell r="P596">
            <v>0</v>
          </cell>
          <cell r="Q596">
            <v>0</v>
          </cell>
          <cell r="R596">
            <v>0</v>
          </cell>
        </row>
        <row r="597">
          <cell r="B597" t="str">
            <v>Ciena</v>
          </cell>
          <cell r="C597">
            <v>0</v>
          </cell>
          <cell r="D597">
            <v>0</v>
          </cell>
          <cell r="E597">
            <v>0</v>
          </cell>
          <cell r="F597">
            <v>0</v>
          </cell>
          <cell r="G597">
            <v>0</v>
          </cell>
          <cell r="H597">
            <v>0</v>
          </cell>
          <cell r="I597">
            <v>0</v>
          </cell>
          <cell r="K597" t="str">
            <v>Ciena</v>
          </cell>
          <cell r="L597">
            <v>0</v>
          </cell>
          <cell r="M597">
            <v>0</v>
          </cell>
          <cell r="N597">
            <v>0</v>
          </cell>
          <cell r="O597">
            <v>0</v>
          </cell>
          <cell r="P597">
            <v>0</v>
          </cell>
          <cell r="Q597">
            <v>0</v>
          </cell>
          <cell r="R597">
            <v>0</v>
          </cell>
        </row>
        <row r="598">
          <cell r="B598" t="str">
            <v>Cisco</v>
          </cell>
          <cell r="C598">
            <v>47</v>
          </cell>
          <cell r="D598">
            <v>51.9</v>
          </cell>
          <cell r="E598">
            <v>18.2</v>
          </cell>
          <cell r="F598">
            <v>0</v>
          </cell>
          <cell r="G598">
            <v>48</v>
          </cell>
          <cell r="H598">
            <v>12.5</v>
          </cell>
          <cell r="I598">
            <v>177.60000000000002</v>
          </cell>
          <cell r="K598" t="str">
            <v>Cisco</v>
          </cell>
          <cell r="L598">
            <v>139</v>
          </cell>
          <cell r="M598">
            <v>1377</v>
          </cell>
          <cell r="N598">
            <v>609</v>
          </cell>
          <cell r="O598">
            <v>0</v>
          </cell>
          <cell r="P598">
            <v>1728</v>
          </cell>
          <cell r="Q598">
            <v>78</v>
          </cell>
          <cell r="R598">
            <v>3931</v>
          </cell>
        </row>
        <row r="599">
          <cell r="B599" t="str">
            <v>Cosine</v>
          </cell>
          <cell r="C599">
            <v>0</v>
          </cell>
          <cell r="D599">
            <v>0</v>
          </cell>
          <cell r="E599">
            <v>0</v>
          </cell>
          <cell r="F599">
            <v>0</v>
          </cell>
          <cell r="G599">
            <v>0</v>
          </cell>
          <cell r="H599">
            <v>0</v>
          </cell>
          <cell r="I599">
            <v>0</v>
          </cell>
          <cell r="K599" t="str">
            <v>Cosine</v>
          </cell>
          <cell r="L599">
            <v>0</v>
          </cell>
          <cell r="M599">
            <v>0</v>
          </cell>
          <cell r="N599">
            <v>0</v>
          </cell>
          <cell r="O599">
            <v>0</v>
          </cell>
          <cell r="P599">
            <v>0</v>
          </cell>
          <cell r="Q599">
            <v>0</v>
          </cell>
          <cell r="R599">
            <v>0</v>
          </cell>
        </row>
        <row r="600">
          <cell r="B600" t="str">
            <v>ECI Telecom</v>
          </cell>
          <cell r="C600">
            <v>0</v>
          </cell>
          <cell r="D600">
            <v>0</v>
          </cell>
          <cell r="E600">
            <v>0</v>
          </cell>
          <cell r="F600">
            <v>0</v>
          </cell>
          <cell r="G600">
            <v>0</v>
          </cell>
          <cell r="H600">
            <v>0</v>
          </cell>
          <cell r="I600">
            <v>0</v>
          </cell>
          <cell r="K600" t="str">
            <v>ECI Telecom</v>
          </cell>
          <cell r="L600">
            <v>0</v>
          </cell>
          <cell r="M600">
            <v>0</v>
          </cell>
          <cell r="N600">
            <v>0</v>
          </cell>
          <cell r="O600">
            <v>0</v>
          </cell>
          <cell r="P600">
            <v>0</v>
          </cell>
          <cell r="Q600">
            <v>0</v>
          </cell>
          <cell r="R600">
            <v>0</v>
          </cell>
        </row>
        <row r="601">
          <cell r="B601" t="str">
            <v>Equipe</v>
          </cell>
          <cell r="C601">
            <v>0</v>
          </cell>
          <cell r="D601">
            <v>0</v>
          </cell>
          <cell r="E601">
            <v>0</v>
          </cell>
          <cell r="F601">
            <v>0</v>
          </cell>
          <cell r="G601">
            <v>0</v>
          </cell>
          <cell r="H601">
            <v>0</v>
          </cell>
          <cell r="I601">
            <v>0</v>
          </cell>
          <cell r="K601" t="str">
            <v>Equipe</v>
          </cell>
          <cell r="L601">
            <v>0</v>
          </cell>
          <cell r="M601">
            <v>0</v>
          </cell>
          <cell r="N601">
            <v>0</v>
          </cell>
          <cell r="O601">
            <v>0</v>
          </cell>
          <cell r="P601">
            <v>0</v>
          </cell>
          <cell r="Q601">
            <v>0</v>
          </cell>
          <cell r="R601">
            <v>0</v>
          </cell>
        </row>
        <row r="602">
          <cell r="B602" t="str">
            <v>Ericsson</v>
          </cell>
          <cell r="C602">
            <v>0</v>
          </cell>
          <cell r="D602">
            <v>0</v>
          </cell>
          <cell r="E602">
            <v>7</v>
          </cell>
          <cell r="F602">
            <v>0</v>
          </cell>
          <cell r="G602">
            <v>0</v>
          </cell>
          <cell r="H602">
            <v>11</v>
          </cell>
          <cell r="I602">
            <v>18</v>
          </cell>
          <cell r="K602" t="str">
            <v>Ericsson</v>
          </cell>
          <cell r="L602">
            <v>0</v>
          </cell>
          <cell r="M602">
            <v>0</v>
          </cell>
          <cell r="N602">
            <v>56</v>
          </cell>
          <cell r="O602">
            <v>0</v>
          </cell>
          <cell r="P602">
            <v>0</v>
          </cell>
          <cell r="Q602">
            <v>54</v>
          </cell>
          <cell r="R602">
            <v>110</v>
          </cell>
        </row>
        <row r="603">
          <cell r="B603" t="str">
            <v>Extreme</v>
          </cell>
          <cell r="C603">
            <v>0</v>
          </cell>
          <cell r="D603">
            <v>0</v>
          </cell>
          <cell r="E603">
            <v>0</v>
          </cell>
          <cell r="F603">
            <v>0</v>
          </cell>
          <cell r="G603">
            <v>3.9</v>
          </cell>
          <cell r="H603">
            <v>0</v>
          </cell>
          <cell r="I603">
            <v>3.9</v>
          </cell>
          <cell r="K603" t="str">
            <v>Extreme</v>
          </cell>
          <cell r="L603">
            <v>0</v>
          </cell>
          <cell r="M603">
            <v>0</v>
          </cell>
          <cell r="N603">
            <v>0</v>
          </cell>
          <cell r="O603">
            <v>0</v>
          </cell>
          <cell r="P603">
            <v>168</v>
          </cell>
          <cell r="Q603">
            <v>0</v>
          </cell>
          <cell r="R603">
            <v>168</v>
          </cell>
        </row>
        <row r="604">
          <cell r="B604" t="str">
            <v>Force10</v>
          </cell>
          <cell r="C604">
            <v>0</v>
          </cell>
          <cell r="D604">
            <v>0</v>
          </cell>
          <cell r="E604">
            <v>0</v>
          </cell>
          <cell r="F604">
            <v>0</v>
          </cell>
          <cell r="G604">
            <v>1</v>
          </cell>
          <cell r="H604">
            <v>0</v>
          </cell>
          <cell r="I604">
            <v>1</v>
          </cell>
          <cell r="K604" t="str">
            <v>Force10</v>
          </cell>
          <cell r="L604">
            <v>0</v>
          </cell>
          <cell r="M604">
            <v>0</v>
          </cell>
          <cell r="N604">
            <v>0</v>
          </cell>
          <cell r="O604">
            <v>0</v>
          </cell>
          <cell r="P604">
            <v>5</v>
          </cell>
          <cell r="Q604">
            <v>0</v>
          </cell>
          <cell r="R604">
            <v>5</v>
          </cell>
        </row>
        <row r="605">
          <cell r="B605" t="str">
            <v>Fujitsu</v>
          </cell>
          <cell r="C605">
            <v>0</v>
          </cell>
          <cell r="D605">
            <v>3.2</v>
          </cell>
          <cell r="E605">
            <v>1.6</v>
          </cell>
          <cell r="F605">
            <v>0</v>
          </cell>
          <cell r="G605">
            <v>4</v>
          </cell>
          <cell r="H605">
            <v>0</v>
          </cell>
          <cell r="I605">
            <v>8.8000000000000007</v>
          </cell>
          <cell r="K605" t="str">
            <v>Fujitsu</v>
          </cell>
          <cell r="L605">
            <v>0</v>
          </cell>
          <cell r="M605">
            <v>21</v>
          </cell>
          <cell r="N605">
            <v>16</v>
          </cell>
          <cell r="O605">
            <v>0</v>
          </cell>
          <cell r="P605">
            <v>137</v>
          </cell>
          <cell r="Q605">
            <v>0</v>
          </cell>
          <cell r="R605">
            <v>174</v>
          </cell>
        </row>
        <row r="606">
          <cell r="B606" t="str">
            <v>Hammerhead Systems</v>
          </cell>
          <cell r="C606">
            <v>0</v>
          </cell>
          <cell r="D606">
            <v>0</v>
          </cell>
          <cell r="E606">
            <v>0</v>
          </cell>
          <cell r="F606">
            <v>0</v>
          </cell>
          <cell r="G606">
            <v>0</v>
          </cell>
          <cell r="H606">
            <v>0</v>
          </cell>
          <cell r="I606">
            <v>0</v>
          </cell>
          <cell r="K606" t="str">
            <v>Hammerhead Systems</v>
          </cell>
          <cell r="L606">
            <v>0</v>
          </cell>
          <cell r="M606">
            <v>0</v>
          </cell>
          <cell r="N606">
            <v>0</v>
          </cell>
          <cell r="O606">
            <v>0</v>
          </cell>
          <cell r="P606">
            <v>0</v>
          </cell>
          <cell r="Q606">
            <v>0</v>
          </cell>
          <cell r="R606">
            <v>0</v>
          </cell>
        </row>
        <row r="607">
          <cell r="B607" t="str">
            <v>Hitachi</v>
          </cell>
          <cell r="C607">
            <v>0</v>
          </cell>
          <cell r="D607">
            <v>0</v>
          </cell>
          <cell r="E607">
            <v>0</v>
          </cell>
          <cell r="F607">
            <v>0</v>
          </cell>
          <cell r="G607">
            <v>0</v>
          </cell>
          <cell r="H607">
            <v>0</v>
          </cell>
          <cell r="I607">
            <v>0</v>
          </cell>
          <cell r="K607" t="str">
            <v>Hitachi</v>
          </cell>
          <cell r="L607">
            <v>0</v>
          </cell>
          <cell r="M607">
            <v>0</v>
          </cell>
          <cell r="N607">
            <v>0</v>
          </cell>
          <cell r="O607">
            <v>0</v>
          </cell>
          <cell r="P607">
            <v>0</v>
          </cell>
          <cell r="Q607">
            <v>0</v>
          </cell>
          <cell r="R607">
            <v>0</v>
          </cell>
        </row>
        <row r="608">
          <cell r="B608" t="str">
            <v>Hitachi Cable</v>
          </cell>
          <cell r="C608">
            <v>0</v>
          </cell>
          <cell r="D608">
            <v>0</v>
          </cell>
          <cell r="E608">
            <v>0</v>
          </cell>
          <cell r="F608">
            <v>0</v>
          </cell>
          <cell r="G608">
            <v>0</v>
          </cell>
          <cell r="H608">
            <v>0</v>
          </cell>
          <cell r="I608">
            <v>0</v>
          </cell>
          <cell r="K608" t="str">
            <v>Hitachi Cable</v>
          </cell>
          <cell r="L608">
            <v>0</v>
          </cell>
          <cell r="M608">
            <v>0</v>
          </cell>
          <cell r="N608">
            <v>0</v>
          </cell>
          <cell r="O608">
            <v>0</v>
          </cell>
          <cell r="P608">
            <v>0</v>
          </cell>
          <cell r="Q608">
            <v>0</v>
          </cell>
          <cell r="R608">
            <v>0</v>
          </cell>
        </row>
        <row r="609">
          <cell r="B609" t="str">
            <v>Huawei</v>
          </cell>
          <cell r="C609">
            <v>0.6</v>
          </cell>
          <cell r="D609">
            <v>10</v>
          </cell>
          <cell r="E609">
            <v>0</v>
          </cell>
          <cell r="F609">
            <v>0</v>
          </cell>
          <cell r="G609">
            <v>0</v>
          </cell>
          <cell r="H609">
            <v>0</v>
          </cell>
          <cell r="I609">
            <v>10.6</v>
          </cell>
          <cell r="K609" t="str">
            <v>Huawei</v>
          </cell>
          <cell r="L609">
            <v>15</v>
          </cell>
          <cell r="M609">
            <v>240</v>
          </cell>
          <cell r="N609">
            <v>0</v>
          </cell>
          <cell r="O609">
            <v>0</v>
          </cell>
          <cell r="P609">
            <v>0</v>
          </cell>
          <cell r="Q609">
            <v>0</v>
          </cell>
          <cell r="R609">
            <v>255</v>
          </cell>
        </row>
        <row r="610">
          <cell r="B610" t="str">
            <v>Hyperchip</v>
          </cell>
          <cell r="C610">
            <v>0</v>
          </cell>
          <cell r="D610">
            <v>0</v>
          </cell>
          <cell r="E610">
            <v>0</v>
          </cell>
          <cell r="F610">
            <v>0</v>
          </cell>
          <cell r="G610">
            <v>0</v>
          </cell>
          <cell r="H610">
            <v>0</v>
          </cell>
          <cell r="I610">
            <v>0</v>
          </cell>
          <cell r="K610" t="str">
            <v>Hyperchip</v>
          </cell>
          <cell r="L610">
            <v>0</v>
          </cell>
          <cell r="M610">
            <v>0</v>
          </cell>
          <cell r="N610">
            <v>0</v>
          </cell>
          <cell r="O610">
            <v>0</v>
          </cell>
          <cell r="P610">
            <v>0</v>
          </cell>
          <cell r="Q610">
            <v>0</v>
          </cell>
          <cell r="R610">
            <v>0</v>
          </cell>
        </row>
        <row r="611">
          <cell r="B611" t="str">
            <v>Juniper</v>
          </cell>
          <cell r="C611">
            <v>40.9</v>
          </cell>
          <cell r="D611">
            <v>22</v>
          </cell>
          <cell r="E611">
            <v>21.4</v>
          </cell>
          <cell r="F611">
            <v>0</v>
          </cell>
          <cell r="G611">
            <v>0</v>
          </cell>
          <cell r="H611">
            <v>0</v>
          </cell>
          <cell r="I611">
            <v>84.3</v>
          </cell>
          <cell r="K611" t="str">
            <v>Juniper</v>
          </cell>
          <cell r="L611">
            <v>125</v>
          </cell>
          <cell r="M611">
            <v>270</v>
          </cell>
          <cell r="N611">
            <v>232</v>
          </cell>
          <cell r="O611">
            <v>0</v>
          </cell>
          <cell r="P611">
            <v>0</v>
          </cell>
          <cell r="Q611">
            <v>0</v>
          </cell>
          <cell r="R611">
            <v>627</v>
          </cell>
        </row>
        <row r="612">
          <cell r="B612" t="str">
            <v>Laurel Networks</v>
          </cell>
          <cell r="C612">
            <v>0</v>
          </cell>
          <cell r="D612">
            <v>0</v>
          </cell>
          <cell r="E612">
            <v>0</v>
          </cell>
          <cell r="F612">
            <v>0</v>
          </cell>
          <cell r="G612">
            <v>0</v>
          </cell>
          <cell r="H612">
            <v>0</v>
          </cell>
          <cell r="I612">
            <v>0</v>
          </cell>
          <cell r="K612" t="str">
            <v>Laurel Networks</v>
          </cell>
          <cell r="L612">
            <v>0</v>
          </cell>
          <cell r="M612">
            <v>0</v>
          </cell>
          <cell r="N612">
            <v>0</v>
          </cell>
          <cell r="O612">
            <v>0</v>
          </cell>
          <cell r="P612">
            <v>0</v>
          </cell>
          <cell r="Q612">
            <v>0</v>
          </cell>
          <cell r="R612">
            <v>0</v>
          </cell>
        </row>
        <row r="613">
          <cell r="B613" t="str">
            <v>Lucent</v>
          </cell>
          <cell r="C613">
            <v>0</v>
          </cell>
          <cell r="D613">
            <v>0</v>
          </cell>
          <cell r="E613">
            <v>0</v>
          </cell>
          <cell r="F613">
            <v>0</v>
          </cell>
          <cell r="G613">
            <v>0</v>
          </cell>
          <cell r="H613">
            <v>0</v>
          </cell>
          <cell r="I613">
            <v>0</v>
          </cell>
          <cell r="K613" t="str">
            <v>Lucent</v>
          </cell>
          <cell r="L613">
            <v>0</v>
          </cell>
          <cell r="M613">
            <v>0</v>
          </cell>
          <cell r="N613">
            <v>0</v>
          </cell>
          <cell r="O613">
            <v>0</v>
          </cell>
          <cell r="P613">
            <v>0</v>
          </cell>
          <cell r="Q613">
            <v>0</v>
          </cell>
          <cell r="R613">
            <v>0</v>
          </cell>
        </row>
        <row r="614">
          <cell r="B614" t="str">
            <v>NEC</v>
          </cell>
          <cell r="C614">
            <v>0</v>
          </cell>
          <cell r="D614">
            <v>18</v>
          </cell>
          <cell r="E614">
            <v>0</v>
          </cell>
          <cell r="F614">
            <v>0</v>
          </cell>
          <cell r="G614">
            <v>4</v>
          </cell>
          <cell r="H614">
            <v>10</v>
          </cell>
          <cell r="I614">
            <v>32</v>
          </cell>
          <cell r="K614" t="str">
            <v>NEC</v>
          </cell>
          <cell r="L614">
            <v>0</v>
          </cell>
          <cell r="M614">
            <v>144</v>
          </cell>
          <cell r="N614">
            <v>0</v>
          </cell>
          <cell r="O614">
            <v>0</v>
          </cell>
          <cell r="P614">
            <v>140</v>
          </cell>
          <cell r="Q614">
            <v>333</v>
          </cell>
          <cell r="R614">
            <v>617</v>
          </cell>
        </row>
        <row r="615">
          <cell r="B615" t="str">
            <v>Nokia Siemens Networks</v>
          </cell>
          <cell r="C615">
            <v>0</v>
          </cell>
          <cell r="D615">
            <v>0</v>
          </cell>
          <cell r="E615">
            <v>0</v>
          </cell>
          <cell r="F615">
            <v>0</v>
          </cell>
          <cell r="G615">
            <v>0</v>
          </cell>
          <cell r="H615">
            <v>0</v>
          </cell>
          <cell r="I615">
            <v>0</v>
          </cell>
          <cell r="K615" t="str">
            <v>Nokia Siemens Networks</v>
          </cell>
          <cell r="L615">
            <v>0</v>
          </cell>
          <cell r="M615">
            <v>0</v>
          </cell>
          <cell r="N615">
            <v>0</v>
          </cell>
          <cell r="O615">
            <v>0</v>
          </cell>
          <cell r="P615">
            <v>0</v>
          </cell>
          <cell r="Q615">
            <v>0</v>
          </cell>
          <cell r="R615">
            <v>0</v>
          </cell>
        </row>
        <row r="616">
          <cell r="B616" t="str">
            <v>Nortel</v>
          </cell>
          <cell r="C616">
            <v>0</v>
          </cell>
          <cell r="D616">
            <v>0</v>
          </cell>
          <cell r="E616">
            <v>1</v>
          </cell>
          <cell r="F616">
            <v>0</v>
          </cell>
          <cell r="G616">
            <v>0</v>
          </cell>
          <cell r="H616">
            <v>43.6</v>
          </cell>
          <cell r="I616">
            <v>44.6</v>
          </cell>
          <cell r="K616" t="str">
            <v>Nortel</v>
          </cell>
          <cell r="L616">
            <v>0</v>
          </cell>
          <cell r="M616">
            <v>0</v>
          </cell>
          <cell r="N616">
            <v>8</v>
          </cell>
          <cell r="O616">
            <v>0</v>
          </cell>
          <cell r="P616">
            <v>0</v>
          </cell>
          <cell r="Q616">
            <v>151</v>
          </cell>
          <cell r="R616">
            <v>159</v>
          </cell>
        </row>
        <row r="617">
          <cell r="B617" t="str">
            <v>Procket</v>
          </cell>
          <cell r="C617">
            <v>0</v>
          </cell>
          <cell r="D617">
            <v>0</v>
          </cell>
          <cell r="E617">
            <v>0</v>
          </cell>
          <cell r="F617">
            <v>0</v>
          </cell>
          <cell r="G617">
            <v>0</v>
          </cell>
          <cell r="H617">
            <v>0</v>
          </cell>
          <cell r="I617">
            <v>0</v>
          </cell>
          <cell r="K617" t="str">
            <v>Procket</v>
          </cell>
          <cell r="L617">
            <v>0</v>
          </cell>
          <cell r="M617">
            <v>0</v>
          </cell>
          <cell r="N617">
            <v>0</v>
          </cell>
          <cell r="O617">
            <v>0</v>
          </cell>
          <cell r="P617">
            <v>0</v>
          </cell>
          <cell r="Q617">
            <v>0</v>
          </cell>
          <cell r="R617">
            <v>0</v>
          </cell>
        </row>
        <row r="618">
          <cell r="B618" t="str">
            <v>Quarry</v>
          </cell>
          <cell r="C618">
            <v>0</v>
          </cell>
          <cell r="D618">
            <v>0</v>
          </cell>
          <cell r="E618">
            <v>0</v>
          </cell>
          <cell r="F618">
            <v>0</v>
          </cell>
          <cell r="G618">
            <v>0</v>
          </cell>
          <cell r="H618">
            <v>0</v>
          </cell>
          <cell r="I618">
            <v>0</v>
          </cell>
          <cell r="K618" t="str">
            <v>Quarry</v>
          </cell>
          <cell r="L618">
            <v>0</v>
          </cell>
          <cell r="M618">
            <v>0</v>
          </cell>
          <cell r="N618">
            <v>0</v>
          </cell>
          <cell r="O618">
            <v>0</v>
          </cell>
          <cell r="P618">
            <v>0</v>
          </cell>
          <cell r="Q618">
            <v>0</v>
          </cell>
          <cell r="R618">
            <v>0</v>
          </cell>
        </row>
        <row r="619">
          <cell r="B619" t="str">
            <v>Redback</v>
          </cell>
          <cell r="C619">
            <v>0</v>
          </cell>
          <cell r="D619">
            <v>0</v>
          </cell>
          <cell r="E619">
            <v>0</v>
          </cell>
          <cell r="F619">
            <v>0</v>
          </cell>
          <cell r="G619">
            <v>0</v>
          </cell>
          <cell r="H619">
            <v>0</v>
          </cell>
          <cell r="I619">
            <v>0</v>
          </cell>
          <cell r="K619" t="str">
            <v>Redback</v>
          </cell>
          <cell r="L619">
            <v>0</v>
          </cell>
          <cell r="M619">
            <v>0</v>
          </cell>
          <cell r="N619">
            <v>0</v>
          </cell>
          <cell r="O619">
            <v>0</v>
          </cell>
          <cell r="P619">
            <v>0</v>
          </cell>
          <cell r="Q619">
            <v>0</v>
          </cell>
          <cell r="R619">
            <v>0</v>
          </cell>
        </row>
        <row r="620">
          <cell r="B620" t="str">
            <v>Riverstone</v>
          </cell>
          <cell r="C620">
            <v>0</v>
          </cell>
          <cell r="D620">
            <v>0</v>
          </cell>
          <cell r="E620">
            <v>0</v>
          </cell>
          <cell r="F620">
            <v>0</v>
          </cell>
          <cell r="G620">
            <v>0</v>
          </cell>
          <cell r="H620">
            <v>0</v>
          </cell>
          <cell r="I620">
            <v>0</v>
          </cell>
          <cell r="K620" t="str">
            <v>Riverstone</v>
          </cell>
          <cell r="L620">
            <v>0</v>
          </cell>
          <cell r="M620">
            <v>0</v>
          </cell>
          <cell r="N620">
            <v>0</v>
          </cell>
          <cell r="O620">
            <v>0</v>
          </cell>
          <cell r="P620">
            <v>0</v>
          </cell>
          <cell r="Q620">
            <v>0</v>
          </cell>
          <cell r="R620">
            <v>0</v>
          </cell>
        </row>
        <row r="621">
          <cell r="B621" t="str">
            <v>Tellabs</v>
          </cell>
          <cell r="C621">
            <v>0</v>
          </cell>
          <cell r="D621">
            <v>1</v>
          </cell>
          <cell r="E621">
            <v>0</v>
          </cell>
          <cell r="F621">
            <v>0</v>
          </cell>
          <cell r="G621">
            <v>0</v>
          </cell>
          <cell r="H621">
            <v>0</v>
          </cell>
          <cell r="I621">
            <v>1</v>
          </cell>
          <cell r="K621" t="str">
            <v>Tellabs</v>
          </cell>
          <cell r="L621">
            <v>0</v>
          </cell>
          <cell r="M621">
            <v>10</v>
          </cell>
          <cell r="N621">
            <v>0</v>
          </cell>
          <cell r="O621">
            <v>0</v>
          </cell>
          <cell r="P621">
            <v>0</v>
          </cell>
          <cell r="Q621">
            <v>0</v>
          </cell>
          <cell r="R621">
            <v>10</v>
          </cell>
        </row>
        <row r="622">
          <cell r="B622" t="str">
            <v>ZTE</v>
          </cell>
          <cell r="C622">
            <v>0</v>
          </cell>
          <cell r="D622">
            <v>0</v>
          </cell>
          <cell r="E622">
            <v>0</v>
          </cell>
          <cell r="F622">
            <v>0</v>
          </cell>
          <cell r="G622">
            <v>0</v>
          </cell>
          <cell r="H622">
            <v>0</v>
          </cell>
          <cell r="I622">
            <v>0</v>
          </cell>
          <cell r="K622" t="str">
            <v>ZTE</v>
          </cell>
          <cell r="L622">
            <v>0</v>
          </cell>
          <cell r="M622">
            <v>0</v>
          </cell>
          <cell r="N622">
            <v>0</v>
          </cell>
          <cell r="O622">
            <v>0</v>
          </cell>
          <cell r="P622">
            <v>0</v>
          </cell>
          <cell r="Q622">
            <v>0</v>
          </cell>
          <cell r="R622">
            <v>0</v>
          </cell>
        </row>
        <row r="623">
          <cell r="B623" t="str">
            <v>Other</v>
          </cell>
          <cell r="C623">
            <v>0</v>
          </cell>
          <cell r="D623">
            <v>0.5</v>
          </cell>
          <cell r="E623">
            <v>0</v>
          </cell>
          <cell r="F623">
            <v>0</v>
          </cell>
          <cell r="G623">
            <v>3.3</v>
          </cell>
          <cell r="H623">
            <v>0</v>
          </cell>
          <cell r="I623">
            <v>3.8</v>
          </cell>
          <cell r="K623" t="str">
            <v>Other</v>
          </cell>
          <cell r="L623">
            <v>0</v>
          </cell>
          <cell r="M623">
            <v>2</v>
          </cell>
          <cell r="N623">
            <v>0</v>
          </cell>
          <cell r="O623">
            <v>0</v>
          </cell>
          <cell r="P623">
            <v>22</v>
          </cell>
          <cell r="Q623">
            <v>0</v>
          </cell>
          <cell r="R623">
            <v>24</v>
          </cell>
        </row>
        <row r="624">
          <cell r="B624" t="str">
            <v>Total</v>
          </cell>
          <cell r="C624">
            <v>88.7</v>
          </cell>
          <cell r="D624">
            <v>127.60000000000001</v>
          </cell>
          <cell r="E624">
            <v>49.2</v>
          </cell>
          <cell r="F624">
            <v>0</v>
          </cell>
          <cell r="G624">
            <v>75.399999999999991</v>
          </cell>
          <cell r="H624">
            <v>103.1</v>
          </cell>
          <cell r="I624">
            <v>444.00000000000011</v>
          </cell>
          <cell r="K624" t="str">
            <v>Total</v>
          </cell>
          <cell r="L624">
            <v>280</v>
          </cell>
          <cell r="M624">
            <v>2225</v>
          </cell>
          <cell r="N624">
            <v>921</v>
          </cell>
          <cell r="O624">
            <v>0</v>
          </cell>
          <cell r="P624">
            <v>2587</v>
          </cell>
          <cell r="Q624">
            <v>812</v>
          </cell>
          <cell r="R624">
            <v>6825</v>
          </cell>
        </row>
        <row r="628">
          <cell r="B628" t="str">
            <v>Vendor</v>
          </cell>
          <cell r="C628" t="str">
            <v>Core IP/MPLS</v>
          </cell>
          <cell r="D628" t="str">
            <v xml:space="preserve">Edge IP/MPLS </v>
          </cell>
          <cell r="E628" t="str">
            <v>Subscriber Service Router</v>
          </cell>
          <cell r="F628" t="str">
            <v>BRAS</v>
          </cell>
          <cell r="G628" t="str">
            <v>IP/Ethernet</v>
          </cell>
          <cell r="H628" t="str">
            <v>ATM/MPLS</v>
          </cell>
          <cell r="I628" t="str">
            <v>Total IPS</v>
          </cell>
          <cell r="K628" t="str">
            <v>Vendor</v>
          </cell>
          <cell r="L628" t="str">
            <v>Core IP/MPLS</v>
          </cell>
          <cell r="M628" t="str">
            <v>Edge IP/MPLS</v>
          </cell>
          <cell r="N628" t="str">
            <v>Subscriber Service Router</v>
          </cell>
          <cell r="O628" t="str">
            <v>BRAS</v>
          </cell>
          <cell r="P628" t="str">
            <v>IP/Ethernet</v>
          </cell>
          <cell r="Q628" t="str">
            <v>ATM/MPLS</v>
          </cell>
          <cell r="R628" t="str">
            <v>Total IPS</v>
          </cell>
        </row>
        <row r="629">
          <cell r="B629" t="str">
            <v>Alaxala Networks</v>
          </cell>
          <cell r="C629">
            <v>0</v>
          </cell>
          <cell r="D629">
            <v>32</v>
          </cell>
          <cell r="E629">
            <v>0</v>
          </cell>
          <cell r="F629">
            <v>0</v>
          </cell>
          <cell r="G629">
            <v>7</v>
          </cell>
          <cell r="H629">
            <v>0</v>
          </cell>
          <cell r="I629">
            <v>39</v>
          </cell>
          <cell r="K629" t="str">
            <v>Alaxala Networks</v>
          </cell>
          <cell r="L629">
            <v>0</v>
          </cell>
          <cell r="M629">
            <v>165</v>
          </cell>
          <cell r="N629">
            <v>0</v>
          </cell>
          <cell r="O629">
            <v>0</v>
          </cell>
          <cell r="P629">
            <v>233</v>
          </cell>
          <cell r="Q629">
            <v>0</v>
          </cell>
          <cell r="R629">
            <v>398</v>
          </cell>
        </row>
        <row r="630">
          <cell r="B630" t="str">
            <v>Alcatel-Lucent</v>
          </cell>
          <cell r="C630">
            <v>0</v>
          </cell>
          <cell r="D630">
            <v>2.2000000000000002</v>
          </cell>
          <cell r="E630">
            <v>0</v>
          </cell>
          <cell r="F630">
            <v>0</v>
          </cell>
          <cell r="G630">
            <v>2</v>
          </cell>
          <cell r="H630">
            <v>25</v>
          </cell>
          <cell r="I630">
            <v>29.2</v>
          </cell>
          <cell r="K630" t="str">
            <v>Alcatel-Lucent</v>
          </cell>
          <cell r="L630">
            <v>0</v>
          </cell>
          <cell r="M630">
            <v>22</v>
          </cell>
          <cell r="N630">
            <v>0</v>
          </cell>
          <cell r="O630">
            <v>0</v>
          </cell>
          <cell r="P630">
            <v>90</v>
          </cell>
          <cell r="Q630">
            <v>202</v>
          </cell>
          <cell r="R630">
            <v>314</v>
          </cell>
        </row>
        <row r="631">
          <cell r="B631" t="str">
            <v>Atrica</v>
          </cell>
          <cell r="I631">
            <v>0</v>
          </cell>
          <cell r="K631" t="str">
            <v>Atrica</v>
          </cell>
          <cell r="R631">
            <v>0</v>
          </cell>
        </row>
        <row r="632">
          <cell r="B632" t="str">
            <v>Avici</v>
          </cell>
          <cell r="C632">
            <v>0.9</v>
          </cell>
          <cell r="D632">
            <v>0</v>
          </cell>
          <cell r="E632">
            <v>0</v>
          </cell>
          <cell r="F632">
            <v>0</v>
          </cell>
          <cell r="G632">
            <v>0</v>
          </cell>
          <cell r="H632">
            <v>0</v>
          </cell>
          <cell r="I632">
            <v>0.9</v>
          </cell>
          <cell r="K632" t="str">
            <v>Avici</v>
          </cell>
          <cell r="L632">
            <v>1</v>
          </cell>
          <cell r="M632">
            <v>0</v>
          </cell>
          <cell r="N632">
            <v>0</v>
          </cell>
          <cell r="O632">
            <v>0</v>
          </cell>
          <cell r="P632">
            <v>0</v>
          </cell>
          <cell r="Q632">
            <v>0</v>
          </cell>
          <cell r="R632">
            <v>1</v>
          </cell>
        </row>
        <row r="633">
          <cell r="B633" t="str">
            <v>Brocade</v>
          </cell>
          <cell r="C633">
            <v>0</v>
          </cell>
          <cell r="D633">
            <v>0</v>
          </cell>
          <cell r="E633">
            <v>0</v>
          </cell>
          <cell r="F633">
            <v>0</v>
          </cell>
          <cell r="G633">
            <v>4</v>
          </cell>
          <cell r="H633">
            <v>0</v>
          </cell>
          <cell r="I633">
            <v>4</v>
          </cell>
          <cell r="K633" t="str">
            <v>Brocade</v>
          </cell>
          <cell r="L633">
            <v>0</v>
          </cell>
          <cell r="M633">
            <v>0</v>
          </cell>
          <cell r="N633">
            <v>0</v>
          </cell>
          <cell r="O633">
            <v>0</v>
          </cell>
          <cell r="P633">
            <v>147</v>
          </cell>
          <cell r="Q633">
            <v>0</v>
          </cell>
          <cell r="R633">
            <v>147</v>
          </cell>
        </row>
        <row r="634">
          <cell r="B634" t="str">
            <v>Caspian</v>
          </cell>
          <cell r="C634">
            <v>0</v>
          </cell>
          <cell r="D634">
            <v>0</v>
          </cell>
          <cell r="E634">
            <v>0</v>
          </cell>
          <cell r="F634">
            <v>0</v>
          </cell>
          <cell r="G634">
            <v>0</v>
          </cell>
          <cell r="H634">
            <v>0</v>
          </cell>
          <cell r="I634">
            <v>0</v>
          </cell>
          <cell r="K634" t="str">
            <v>Caspian</v>
          </cell>
          <cell r="L634">
            <v>0</v>
          </cell>
          <cell r="M634">
            <v>0</v>
          </cell>
          <cell r="N634">
            <v>0</v>
          </cell>
          <cell r="O634">
            <v>0</v>
          </cell>
          <cell r="P634">
            <v>0</v>
          </cell>
          <cell r="Q634">
            <v>0</v>
          </cell>
          <cell r="R634">
            <v>0</v>
          </cell>
        </row>
        <row r="635">
          <cell r="B635" t="str">
            <v>Chiaro</v>
          </cell>
          <cell r="C635">
            <v>0</v>
          </cell>
          <cell r="D635">
            <v>0</v>
          </cell>
          <cell r="E635">
            <v>0</v>
          </cell>
          <cell r="F635">
            <v>0</v>
          </cell>
          <cell r="G635">
            <v>0</v>
          </cell>
          <cell r="H635">
            <v>0</v>
          </cell>
          <cell r="I635">
            <v>0</v>
          </cell>
          <cell r="K635" t="str">
            <v>Chiaro</v>
          </cell>
          <cell r="L635">
            <v>0</v>
          </cell>
          <cell r="M635">
            <v>0</v>
          </cell>
          <cell r="N635">
            <v>0</v>
          </cell>
          <cell r="O635">
            <v>0</v>
          </cell>
          <cell r="P635">
            <v>0</v>
          </cell>
          <cell r="Q635">
            <v>0</v>
          </cell>
          <cell r="R635">
            <v>0</v>
          </cell>
        </row>
        <row r="636">
          <cell r="B636" t="str">
            <v>Ciena</v>
          </cell>
          <cell r="C636">
            <v>0</v>
          </cell>
          <cell r="D636">
            <v>0</v>
          </cell>
          <cell r="E636">
            <v>0</v>
          </cell>
          <cell r="F636">
            <v>0</v>
          </cell>
          <cell r="G636">
            <v>0</v>
          </cell>
          <cell r="H636">
            <v>0</v>
          </cell>
          <cell r="I636">
            <v>0</v>
          </cell>
          <cell r="K636" t="str">
            <v>Ciena</v>
          </cell>
          <cell r="L636">
            <v>0</v>
          </cell>
          <cell r="M636">
            <v>0</v>
          </cell>
          <cell r="N636">
            <v>0</v>
          </cell>
          <cell r="O636">
            <v>0</v>
          </cell>
          <cell r="P636">
            <v>0</v>
          </cell>
          <cell r="Q636">
            <v>0</v>
          </cell>
          <cell r="R636">
            <v>0</v>
          </cell>
        </row>
        <row r="637">
          <cell r="B637" t="str">
            <v>Cisco</v>
          </cell>
          <cell r="C637">
            <v>81</v>
          </cell>
          <cell r="D637">
            <v>85</v>
          </cell>
          <cell r="E637">
            <v>33.1</v>
          </cell>
          <cell r="F637">
            <v>0</v>
          </cell>
          <cell r="G637">
            <v>47</v>
          </cell>
          <cell r="H637">
            <v>13</v>
          </cell>
          <cell r="I637">
            <v>259.10000000000002</v>
          </cell>
          <cell r="K637" t="str">
            <v>Cisco</v>
          </cell>
          <cell r="L637">
            <v>268</v>
          </cell>
          <cell r="M637">
            <v>2657</v>
          </cell>
          <cell r="N637">
            <v>1102</v>
          </cell>
          <cell r="O637">
            <v>0</v>
          </cell>
          <cell r="P637">
            <v>1739</v>
          </cell>
          <cell r="Q637">
            <v>69</v>
          </cell>
          <cell r="R637">
            <v>5835</v>
          </cell>
        </row>
        <row r="638">
          <cell r="B638" t="str">
            <v>Cosine</v>
          </cell>
          <cell r="C638">
            <v>0</v>
          </cell>
          <cell r="D638">
            <v>0</v>
          </cell>
          <cell r="E638">
            <v>0</v>
          </cell>
          <cell r="F638">
            <v>0</v>
          </cell>
          <cell r="G638">
            <v>0</v>
          </cell>
          <cell r="H638">
            <v>0</v>
          </cell>
          <cell r="I638">
            <v>0</v>
          </cell>
          <cell r="K638" t="str">
            <v>Cosine</v>
          </cell>
          <cell r="L638">
            <v>0</v>
          </cell>
          <cell r="M638">
            <v>0</v>
          </cell>
          <cell r="N638">
            <v>0</v>
          </cell>
          <cell r="O638">
            <v>0</v>
          </cell>
          <cell r="P638">
            <v>0</v>
          </cell>
          <cell r="Q638">
            <v>0</v>
          </cell>
          <cell r="R638">
            <v>0</v>
          </cell>
        </row>
        <row r="639">
          <cell r="B639" t="str">
            <v>ECI Telecom</v>
          </cell>
          <cell r="C639">
            <v>0</v>
          </cell>
          <cell r="D639">
            <v>0</v>
          </cell>
          <cell r="E639">
            <v>0</v>
          </cell>
          <cell r="F639">
            <v>0</v>
          </cell>
          <cell r="G639">
            <v>0</v>
          </cell>
          <cell r="H639">
            <v>0</v>
          </cell>
          <cell r="I639">
            <v>0</v>
          </cell>
          <cell r="K639" t="str">
            <v>ECI Telecom</v>
          </cell>
          <cell r="L639">
            <v>0</v>
          </cell>
          <cell r="M639">
            <v>0</v>
          </cell>
          <cell r="N639">
            <v>0</v>
          </cell>
          <cell r="O639">
            <v>0</v>
          </cell>
          <cell r="P639">
            <v>0</v>
          </cell>
          <cell r="Q639">
            <v>0</v>
          </cell>
          <cell r="R639">
            <v>0</v>
          </cell>
        </row>
        <row r="640">
          <cell r="B640" t="str">
            <v>Equipe</v>
          </cell>
          <cell r="C640">
            <v>0</v>
          </cell>
          <cell r="D640">
            <v>0</v>
          </cell>
          <cell r="E640">
            <v>0</v>
          </cell>
          <cell r="F640">
            <v>0</v>
          </cell>
          <cell r="G640">
            <v>0</v>
          </cell>
          <cell r="H640">
            <v>0</v>
          </cell>
          <cell r="I640">
            <v>0</v>
          </cell>
          <cell r="K640" t="str">
            <v>Equipe</v>
          </cell>
          <cell r="L640">
            <v>0</v>
          </cell>
          <cell r="M640">
            <v>0</v>
          </cell>
          <cell r="N640">
            <v>0</v>
          </cell>
          <cell r="O640">
            <v>0</v>
          </cell>
          <cell r="P640">
            <v>0</v>
          </cell>
          <cell r="Q640">
            <v>0</v>
          </cell>
          <cell r="R640">
            <v>0</v>
          </cell>
        </row>
        <row r="641">
          <cell r="B641" t="str">
            <v>Ericsson</v>
          </cell>
          <cell r="C641">
            <v>0</v>
          </cell>
          <cell r="D641">
            <v>0</v>
          </cell>
          <cell r="E641">
            <v>9</v>
          </cell>
          <cell r="F641">
            <v>0</v>
          </cell>
          <cell r="G641">
            <v>0</v>
          </cell>
          <cell r="H641">
            <v>6</v>
          </cell>
          <cell r="I641">
            <v>15</v>
          </cell>
          <cell r="K641" t="str">
            <v>Ericsson</v>
          </cell>
          <cell r="L641">
            <v>0</v>
          </cell>
          <cell r="M641">
            <v>0</v>
          </cell>
          <cell r="N641">
            <v>68</v>
          </cell>
          <cell r="O641">
            <v>0</v>
          </cell>
          <cell r="P641">
            <v>0</v>
          </cell>
          <cell r="Q641">
            <v>32</v>
          </cell>
          <cell r="R641">
            <v>100</v>
          </cell>
        </row>
        <row r="642">
          <cell r="B642" t="str">
            <v>Extreme</v>
          </cell>
          <cell r="C642">
            <v>0</v>
          </cell>
          <cell r="D642">
            <v>0</v>
          </cell>
          <cell r="E642">
            <v>0</v>
          </cell>
          <cell r="F642">
            <v>0</v>
          </cell>
          <cell r="G642">
            <v>3</v>
          </cell>
          <cell r="H642">
            <v>0</v>
          </cell>
          <cell r="I642">
            <v>3</v>
          </cell>
          <cell r="K642" t="str">
            <v>Extreme</v>
          </cell>
          <cell r="L642">
            <v>0</v>
          </cell>
          <cell r="M642">
            <v>0</v>
          </cell>
          <cell r="N642">
            <v>0</v>
          </cell>
          <cell r="O642">
            <v>0</v>
          </cell>
          <cell r="P642">
            <v>123</v>
          </cell>
          <cell r="Q642">
            <v>0</v>
          </cell>
          <cell r="R642">
            <v>123</v>
          </cell>
        </row>
        <row r="643">
          <cell r="B643" t="str">
            <v>Force10</v>
          </cell>
          <cell r="C643">
            <v>0</v>
          </cell>
          <cell r="D643">
            <v>0</v>
          </cell>
          <cell r="E643">
            <v>0</v>
          </cell>
          <cell r="F643">
            <v>0</v>
          </cell>
          <cell r="G643">
            <v>4</v>
          </cell>
          <cell r="H643">
            <v>0</v>
          </cell>
          <cell r="I643">
            <v>4</v>
          </cell>
          <cell r="K643" t="str">
            <v>Force10</v>
          </cell>
          <cell r="L643">
            <v>0</v>
          </cell>
          <cell r="M643">
            <v>0</v>
          </cell>
          <cell r="N643">
            <v>0</v>
          </cell>
          <cell r="O643">
            <v>0</v>
          </cell>
          <cell r="P643">
            <v>26</v>
          </cell>
          <cell r="Q643">
            <v>0</v>
          </cell>
          <cell r="R643">
            <v>26</v>
          </cell>
        </row>
        <row r="644">
          <cell r="B644" t="str">
            <v>Fujitsu</v>
          </cell>
          <cell r="C644">
            <v>0</v>
          </cell>
          <cell r="D644">
            <v>9</v>
          </cell>
          <cell r="E644">
            <v>2.2999999999999998</v>
          </cell>
          <cell r="F644">
            <v>0</v>
          </cell>
          <cell r="G644">
            <v>20</v>
          </cell>
          <cell r="H644">
            <v>0</v>
          </cell>
          <cell r="I644">
            <v>31.3</v>
          </cell>
          <cell r="K644" t="str">
            <v>Fujitsu</v>
          </cell>
          <cell r="L644">
            <v>0</v>
          </cell>
          <cell r="M644">
            <v>60</v>
          </cell>
          <cell r="N644">
            <v>23</v>
          </cell>
          <cell r="O644">
            <v>0</v>
          </cell>
          <cell r="P644">
            <v>691</v>
          </cell>
          <cell r="Q644">
            <v>0</v>
          </cell>
          <cell r="R644">
            <v>774</v>
          </cell>
        </row>
        <row r="645">
          <cell r="B645" t="str">
            <v>Hammerhead Systems</v>
          </cell>
          <cell r="C645">
            <v>0</v>
          </cell>
          <cell r="D645">
            <v>0</v>
          </cell>
          <cell r="E645">
            <v>0</v>
          </cell>
          <cell r="F645">
            <v>0</v>
          </cell>
          <cell r="G645">
            <v>0</v>
          </cell>
          <cell r="H645">
            <v>0</v>
          </cell>
          <cell r="I645">
            <v>0</v>
          </cell>
          <cell r="K645" t="str">
            <v>Hammerhead Systems</v>
          </cell>
          <cell r="L645">
            <v>0</v>
          </cell>
          <cell r="M645">
            <v>0</v>
          </cell>
          <cell r="N645">
            <v>0</v>
          </cell>
          <cell r="O645">
            <v>0</v>
          </cell>
          <cell r="P645">
            <v>0</v>
          </cell>
          <cell r="Q645">
            <v>0</v>
          </cell>
          <cell r="R645">
            <v>0</v>
          </cell>
        </row>
        <row r="646">
          <cell r="B646" t="str">
            <v>Hitachi</v>
          </cell>
          <cell r="C646">
            <v>0</v>
          </cell>
          <cell r="D646">
            <v>0</v>
          </cell>
          <cell r="E646">
            <v>0</v>
          </cell>
          <cell r="F646">
            <v>0</v>
          </cell>
          <cell r="G646">
            <v>0</v>
          </cell>
          <cell r="H646">
            <v>0</v>
          </cell>
          <cell r="I646">
            <v>0</v>
          </cell>
          <cell r="K646" t="str">
            <v>Hitachi</v>
          </cell>
          <cell r="L646">
            <v>0</v>
          </cell>
          <cell r="M646">
            <v>0</v>
          </cell>
          <cell r="N646">
            <v>0</v>
          </cell>
          <cell r="O646">
            <v>0</v>
          </cell>
          <cell r="P646">
            <v>0</v>
          </cell>
          <cell r="Q646">
            <v>0</v>
          </cell>
          <cell r="R646">
            <v>0</v>
          </cell>
        </row>
        <row r="647">
          <cell r="B647" t="str">
            <v>Hitachi Cable</v>
          </cell>
          <cell r="C647">
            <v>0</v>
          </cell>
          <cell r="D647">
            <v>0</v>
          </cell>
          <cell r="E647">
            <v>0</v>
          </cell>
          <cell r="F647">
            <v>0</v>
          </cell>
          <cell r="G647">
            <v>0</v>
          </cell>
          <cell r="H647">
            <v>0</v>
          </cell>
          <cell r="I647">
            <v>0</v>
          </cell>
          <cell r="K647" t="str">
            <v>Hitachi Cable</v>
          </cell>
          <cell r="L647">
            <v>0</v>
          </cell>
          <cell r="M647">
            <v>0</v>
          </cell>
          <cell r="N647">
            <v>0</v>
          </cell>
          <cell r="O647">
            <v>0</v>
          </cell>
          <cell r="P647">
            <v>0</v>
          </cell>
          <cell r="Q647">
            <v>0</v>
          </cell>
          <cell r="R647">
            <v>0</v>
          </cell>
        </row>
        <row r="648">
          <cell r="B648" t="str">
            <v>Huawei</v>
          </cell>
          <cell r="C648">
            <v>0.8</v>
          </cell>
          <cell r="D648">
            <v>14.7</v>
          </cell>
          <cell r="E648">
            <v>0</v>
          </cell>
          <cell r="F648">
            <v>0</v>
          </cell>
          <cell r="G648">
            <v>0</v>
          </cell>
          <cell r="H648">
            <v>0</v>
          </cell>
          <cell r="I648">
            <v>15.5</v>
          </cell>
          <cell r="K648" t="str">
            <v>Huawei</v>
          </cell>
          <cell r="L648">
            <v>19</v>
          </cell>
          <cell r="M648">
            <v>369</v>
          </cell>
          <cell r="N648">
            <v>0</v>
          </cell>
          <cell r="O648">
            <v>0</v>
          </cell>
          <cell r="P648">
            <v>0</v>
          </cell>
          <cell r="Q648">
            <v>0</v>
          </cell>
          <cell r="R648">
            <v>388</v>
          </cell>
        </row>
        <row r="649">
          <cell r="B649" t="str">
            <v>Hyperchip</v>
          </cell>
          <cell r="C649">
            <v>0</v>
          </cell>
          <cell r="D649">
            <v>0</v>
          </cell>
          <cell r="E649">
            <v>0</v>
          </cell>
          <cell r="F649">
            <v>0</v>
          </cell>
          <cell r="G649">
            <v>0</v>
          </cell>
          <cell r="H649">
            <v>0</v>
          </cell>
          <cell r="I649">
            <v>0</v>
          </cell>
          <cell r="K649" t="str">
            <v>Hyperchip</v>
          </cell>
          <cell r="L649">
            <v>0</v>
          </cell>
          <cell r="M649">
            <v>0</v>
          </cell>
          <cell r="N649">
            <v>0</v>
          </cell>
          <cell r="O649">
            <v>0</v>
          </cell>
          <cell r="P649">
            <v>0</v>
          </cell>
          <cell r="Q649">
            <v>0</v>
          </cell>
          <cell r="R649">
            <v>0</v>
          </cell>
        </row>
        <row r="650">
          <cell r="B650" t="str">
            <v>Juniper</v>
          </cell>
          <cell r="C650">
            <v>45</v>
          </cell>
          <cell r="D650">
            <v>22</v>
          </cell>
          <cell r="E650">
            <v>19.3</v>
          </cell>
          <cell r="F650">
            <v>0</v>
          </cell>
          <cell r="G650">
            <v>0</v>
          </cell>
          <cell r="H650">
            <v>0</v>
          </cell>
          <cell r="I650">
            <v>86.3</v>
          </cell>
          <cell r="K650" t="str">
            <v>Juniper</v>
          </cell>
          <cell r="L650">
            <v>136</v>
          </cell>
          <cell r="M650">
            <v>292</v>
          </cell>
          <cell r="N650">
            <v>252</v>
          </cell>
          <cell r="O650">
            <v>0</v>
          </cell>
          <cell r="P650">
            <v>0</v>
          </cell>
          <cell r="Q650">
            <v>0</v>
          </cell>
          <cell r="R650">
            <v>680</v>
          </cell>
        </row>
        <row r="651">
          <cell r="B651" t="str">
            <v>Laurel Networks</v>
          </cell>
          <cell r="C651">
            <v>0</v>
          </cell>
          <cell r="D651">
            <v>0</v>
          </cell>
          <cell r="E651">
            <v>0</v>
          </cell>
          <cell r="F651">
            <v>0</v>
          </cell>
          <cell r="G651">
            <v>0</v>
          </cell>
          <cell r="H651">
            <v>0</v>
          </cell>
          <cell r="I651">
            <v>0</v>
          </cell>
          <cell r="K651" t="str">
            <v>Laurel Networks</v>
          </cell>
          <cell r="L651">
            <v>0</v>
          </cell>
          <cell r="M651">
            <v>0</v>
          </cell>
          <cell r="N651">
            <v>0</v>
          </cell>
          <cell r="O651">
            <v>0</v>
          </cell>
          <cell r="P651">
            <v>0</v>
          </cell>
          <cell r="Q651">
            <v>0</v>
          </cell>
          <cell r="R651">
            <v>0</v>
          </cell>
        </row>
        <row r="652">
          <cell r="B652" t="str">
            <v>Lucent</v>
          </cell>
          <cell r="C652">
            <v>0</v>
          </cell>
          <cell r="D652">
            <v>0</v>
          </cell>
          <cell r="E652">
            <v>0</v>
          </cell>
          <cell r="F652">
            <v>0</v>
          </cell>
          <cell r="G652">
            <v>0</v>
          </cell>
          <cell r="H652">
            <v>0</v>
          </cell>
          <cell r="I652">
            <v>0</v>
          </cell>
          <cell r="K652" t="str">
            <v>Lucent</v>
          </cell>
          <cell r="L652">
            <v>0</v>
          </cell>
          <cell r="M652">
            <v>0</v>
          </cell>
          <cell r="N652">
            <v>0</v>
          </cell>
          <cell r="O652">
            <v>0</v>
          </cell>
          <cell r="P652">
            <v>0</v>
          </cell>
          <cell r="Q652">
            <v>0</v>
          </cell>
          <cell r="R652">
            <v>0</v>
          </cell>
        </row>
        <row r="653">
          <cell r="B653" t="str">
            <v>NEC</v>
          </cell>
          <cell r="C653">
            <v>0</v>
          </cell>
          <cell r="D653">
            <v>20</v>
          </cell>
          <cell r="E653">
            <v>0</v>
          </cell>
          <cell r="F653">
            <v>0</v>
          </cell>
          <cell r="G653">
            <v>9</v>
          </cell>
          <cell r="H653">
            <v>10</v>
          </cell>
          <cell r="I653">
            <v>39</v>
          </cell>
          <cell r="K653" t="str">
            <v>NEC</v>
          </cell>
          <cell r="L653">
            <v>0</v>
          </cell>
          <cell r="M653">
            <v>160</v>
          </cell>
          <cell r="N653">
            <v>0</v>
          </cell>
          <cell r="O653">
            <v>0</v>
          </cell>
          <cell r="P653">
            <v>315</v>
          </cell>
          <cell r="Q653">
            <v>333</v>
          </cell>
          <cell r="R653">
            <v>808</v>
          </cell>
        </row>
        <row r="654">
          <cell r="B654" t="str">
            <v>Nokia Siemens Networks</v>
          </cell>
          <cell r="C654">
            <v>0</v>
          </cell>
          <cell r="D654">
            <v>0</v>
          </cell>
          <cell r="E654">
            <v>0</v>
          </cell>
          <cell r="F654">
            <v>0</v>
          </cell>
          <cell r="G654">
            <v>7</v>
          </cell>
          <cell r="H654">
            <v>0</v>
          </cell>
          <cell r="I654">
            <v>7</v>
          </cell>
          <cell r="K654" t="str">
            <v>Nokia Siemens Networks</v>
          </cell>
          <cell r="L654">
            <v>0</v>
          </cell>
          <cell r="M654">
            <v>0</v>
          </cell>
          <cell r="N654">
            <v>0</v>
          </cell>
          <cell r="O654">
            <v>0</v>
          </cell>
          <cell r="P654">
            <v>3611</v>
          </cell>
          <cell r="Q654">
            <v>0</v>
          </cell>
          <cell r="R654">
            <v>3611</v>
          </cell>
        </row>
        <row r="655">
          <cell r="B655" t="str">
            <v>Nortel</v>
          </cell>
          <cell r="C655">
            <v>0</v>
          </cell>
          <cell r="D655">
            <v>0</v>
          </cell>
          <cell r="E655">
            <v>2</v>
          </cell>
          <cell r="F655">
            <v>0</v>
          </cell>
          <cell r="G655">
            <v>0</v>
          </cell>
          <cell r="H655">
            <v>46</v>
          </cell>
          <cell r="I655">
            <v>48</v>
          </cell>
          <cell r="K655" t="str">
            <v>Nortel</v>
          </cell>
          <cell r="L655">
            <v>0</v>
          </cell>
          <cell r="M655">
            <v>0</v>
          </cell>
          <cell r="N655">
            <v>14</v>
          </cell>
          <cell r="O655">
            <v>0</v>
          </cell>
          <cell r="P655">
            <v>0</v>
          </cell>
          <cell r="Q655">
            <v>130</v>
          </cell>
          <cell r="R655">
            <v>144</v>
          </cell>
        </row>
        <row r="656">
          <cell r="B656" t="str">
            <v>Procket</v>
          </cell>
          <cell r="C656">
            <v>0</v>
          </cell>
          <cell r="D656">
            <v>0</v>
          </cell>
          <cell r="E656">
            <v>0</v>
          </cell>
          <cell r="F656">
            <v>0</v>
          </cell>
          <cell r="G656">
            <v>0</v>
          </cell>
          <cell r="H656">
            <v>0</v>
          </cell>
          <cell r="I656">
            <v>0</v>
          </cell>
          <cell r="K656" t="str">
            <v>Procket</v>
          </cell>
          <cell r="L656">
            <v>0</v>
          </cell>
          <cell r="M656">
            <v>0</v>
          </cell>
          <cell r="N656">
            <v>0</v>
          </cell>
          <cell r="O656">
            <v>0</v>
          </cell>
          <cell r="P656">
            <v>0</v>
          </cell>
          <cell r="Q656">
            <v>0</v>
          </cell>
          <cell r="R656">
            <v>0</v>
          </cell>
        </row>
        <row r="657">
          <cell r="B657" t="str">
            <v>Quarry</v>
          </cell>
          <cell r="C657">
            <v>0</v>
          </cell>
          <cell r="D657">
            <v>0</v>
          </cell>
          <cell r="E657">
            <v>0</v>
          </cell>
          <cell r="F657">
            <v>0</v>
          </cell>
          <cell r="G657">
            <v>0</v>
          </cell>
          <cell r="H657">
            <v>0</v>
          </cell>
          <cell r="I657">
            <v>0</v>
          </cell>
          <cell r="K657" t="str">
            <v>Quarry</v>
          </cell>
          <cell r="L657">
            <v>0</v>
          </cell>
          <cell r="M657">
            <v>0</v>
          </cell>
          <cell r="N657">
            <v>0</v>
          </cell>
          <cell r="O657">
            <v>0</v>
          </cell>
          <cell r="P657">
            <v>0</v>
          </cell>
          <cell r="Q657">
            <v>0</v>
          </cell>
          <cell r="R657">
            <v>0</v>
          </cell>
        </row>
        <row r="658">
          <cell r="B658" t="str">
            <v>Redback</v>
          </cell>
          <cell r="C658">
            <v>0</v>
          </cell>
          <cell r="D658">
            <v>0</v>
          </cell>
          <cell r="E658">
            <v>0</v>
          </cell>
          <cell r="F658">
            <v>0</v>
          </cell>
          <cell r="G658">
            <v>0</v>
          </cell>
          <cell r="H658">
            <v>0</v>
          </cell>
          <cell r="I658">
            <v>0</v>
          </cell>
          <cell r="K658" t="str">
            <v>Redback</v>
          </cell>
          <cell r="L658">
            <v>0</v>
          </cell>
          <cell r="M658">
            <v>0</v>
          </cell>
          <cell r="N658">
            <v>0</v>
          </cell>
          <cell r="O658">
            <v>0</v>
          </cell>
          <cell r="P658">
            <v>0</v>
          </cell>
          <cell r="Q658">
            <v>0</v>
          </cell>
          <cell r="R658">
            <v>0</v>
          </cell>
        </row>
        <row r="659">
          <cell r="B659" t="str">
            <v>Riverstone</v>
          </cell>
          <cell r="C659">
            <v>0</v>
          </cell>
          <cell r="D659">
            <v>0</v>
          </cell>
          <cell r="E659">
            <v>0</v>
          </cell>
          <cell r="F659">
            <v>0</v>
          </cell>
          <cell r="G659">
            <v>0</v>
          </cell>
          <cell r="H659">
            <v>0</v>
          </cell>
          <cell r="I659">
            <v>0</v>
          </cell>
          <cell r="K659" t="str">
            <v>Riverstone</v>
          </cell>
          <cell r="L659">
            <v>0</v>
          </cell>
          <cell r="M659">
            <v>0</v>
          </cell>
          <cell r="N659">
            <v>0</v>
          </cell>
          <cell r="O659">
            <v>0</v>
          </cell>
          <cell r="P659">
            <v>0</v>
          </cell>
          <cell r="Q659">
            <v>0</v>
          </cell>
          <cell r="R659">
            <v>0</v>
          </cell>
        </row>
        <row r="660">
          <cell r="B660" t="str">
            <v>Tellabs</v>
          </cell>
          <cell r="C660">
            <v>0</v>
          </cell>
          <cell r="D660">
            <v>1.4</v>
          </cell>
          <cell r="E660">
            <v>0</v>
          </cell>
          <cell r="F660">
            <v>0</v>
          </cell>
          <cell r="G660">
            <v>0</v>
          </cell>
          <cell r="H660">
            <v>0</v>
          </cell>
          <cell r="I660">
            <v>1.4</v>
          </cell>
          <cell r="K660" t="str">
            <v>Tellabs</v>
          </cell>
          <cell r="L660">
            <v>0</v>
          </cell>
          <cell r="M660">
            <v>14</v>
          </cell>
          <cell r="N660">
            <v>0</v>
          </cell>
          <cell r="O660">
            <v>0</v>
          </cell>
          <cell r="P660">
            <v>0</v>
          </cell>
          <cell r="Q660">
            <v>0</v>
          </cell>
          <cell r="R660">
            <v>14</v>
          </cell>
        </row>
        <row r="661">
          <cell r="B661" t="str">
            <v>ZTE</v>
          </cell>
          <cell r="C661">
            <v>0</v>
          </cell>
          <cell r="D661">
            <v>0</v>
          </cell>
          <cell r="E661">
            <v>0</v>
          </cell>
          <cell r="F661">
            <v>0</v>
          </cell>
          <cell r="G661">
            <v>0</v>
          </cell>
          <cell r="H661">
            <v>0</v>
          </cell>
          <cell r="I661">
            <v>0</v>
          </cell>
          <cell r="K661" t="str">
            <v>ZTE</v>
          </cell>
          <cell r="L661">
            <v>0</v>
          </cell>
          <cell r="M661">
            <v>0</v>
          </cell>
          <cell r="N661">
            <v>0</v>
          </cell>
          <cell r="O661">
            <v>0</v>
          </cell>
          <cell r="P661">
            <v>0</v>
          </cell>
          <cell r="Q661">
            <v>0</v>
          </cell>
          <cell r="R661">
            <v>0</v>
          </cell>
        </row>
        <row r="662">
          <cell r="B662" t="str">
            <v>Other</v>
          </cell>
          <cell r="C662">
            <v>0</v>
          </cell>
          <cell r="D662">
            <v>0.9</v>
          </cell>
          <cell r="E662">
            <v>0</v>
          </cell>
          <cell r="F662">
            <v>0</v>
          </cell>
          <cell r="G662">
            <v>2.1</v>
          </cell>
          <cell r="H662">
            <v>0</v>
          </cell>
          <cell r="I662">
            <v>3</v>
          </cell>
          <cell r="K662" t="str">
            <v>Other</v>
          </cell>
          <cell r="L662">
            <v>0</v>
          </cell>
          <cell r="M662">
            <v>12</v>
          </cell>
          <cell r="N662">
            <v>0</v>
          </cell>
          <cell r="O662">
            <v>0</v>
          </cell>
          <cell r="P662">
            <v>14</v>
          </cell>
          <cell r="Q662">
            <v>0</v>
          </cell>
          <cell r="R662">
            <v>26</v>
          </cell>
        </row>
        <row r="663">
          <cell r="B663" t="str">
            <v>Total</v>
          </cell>
          <cell r="C663">
            <v>127.7</v>
          </cell>
          <cell r="D663">
            <v>187.2</v>
          </cell>
          <cell r="E663">
            <v>65.7</v>
          </cell>
          <cell r="F663">
            <v>0</v>
          </cell>
          <cell r="G663">
            <v>105.1</v>
          </cell>
          <cell r="H663">
            <v>100</v>
          </cell>
          <cell r="I663">
            <v>585.70000000000005</v>
          </cell>
          <cell r="K663" t="str">
            <v>Total</v>
          </cell>
          <cell r="L663">
            <v>424</v>
          </cell>
          <cell r="M663">
            <v>3751</v>
          </cell>
          <cell r="N663">
            <v>1459</v>
          </cell>
          <cell r="O663">
            <v>0</v>
          </cell>
          <cell r="P663">
            <v>6989</v>
          </cell>
          <cell r="Q663">
            <v>766</v>
          </cell>
          <cell r="R663">
            <v>13389</v>
          </cell>
        </row>
        <row r="667">
          <cell r="B667" t="str">
            <v>Vendor</v>
          </cell>
          <cell r="C667" t="str">
            <v>Core IP/MPLS</v>
          </cell>
          <cell r="D667" t="str">
            <v xml:space="preserve">Edge IP/MPLS </v>
          </cell>
          <cell r="E667" t="str">
            <v>Subscriber Service Router</v>
          </cell>
          <cell r="F667" t="str">
            <v>BRAS</v>
          </cell>
          <cell r="G667" t="str">
            <v>IP/Ethernet</v>
          </cell>
          <cell r="H667" t="str">
            <v>ATM/MPLS</v>
          </cell>
          <cell r="I667" t="str">
            <v>Total IPS</v>
          </cell>
          <cell r="K667" t="str">
            <v>Vendor</v>
          </cell>
          <cell r="L667" t="str">
            <v>Core IP/MPLS</v>
          </cell>
          <cell r="M667" t="str">
            <v>Edge IP/MPLS</v>
          </cell>
          <cell r="N667" t="str">
            <v>Subscriber Service Router</v>
          </cell>
          <cell r="O667" t="str">
            <v>BRAS</v>
          </cell>
          <cell r="P667" t="str">
            <v>IP/Ethernet</v>
          </cell>
          <cell r="Q667" t="str">
            <v>ATM/MPLS</v>
          </cell>
          <cell r="R667" t="str">
            <v>Total IPS</v>
          </cell>
        </row>
        <row r="668">
          <cell r="B668" t="str">
            <v>Alaxala Networks</v>
          </cell>
          <cell r="C668">
            <v>0</v>
          </cell>
          <cell r="D668">
            <v>36</v>
          </cell>
          <cell r="E668">
            <v>0</v>
          </cell>
          <cell r="F668">
            <v>0</v>
          </cell>
          <cell r="G668">
            <v>7</v>
          </cell>
          <cell r="H668">
            <v>0</v>
          </cell>
          <cell r="I668">
            <v>43</v>
          </cell>
          <cell r="K668" t="str">
            <v>Alaxala Networks</v>
          </cell>
          <cell r="L668">
            <v>0</v>
          </cell>
          <cell r="M668">
            <v>200</v>
          </cell>
          <cell r="N668">
            <v>0</v>
          </cell>
          <cell r="O668">
            <v>0</v>
          </cell>
          <cell r="P668">
            <v>233</v>
          </cell>
          <cell r="Q668">
            <v>0</v>
          </cell>
          <cell r="R668">
            <v>433</v>
          </cell>
        </row>
        <row r="669">
          <cell r="B669" t="str">
            <v>Alcatel-Lucent</v>
          </cell>
          <cell r="C669">
            <v>0</v>
          </cell>
          <cell r="D669">
            <v>3.7</v>
          </cell>
          <cell r="E669">
            <v>0</v>
          </cell>
          <cell r="F669">
            <v>0</v>
          </cell>
          <cell r="G669">
            <v>3</v>
          </cell>
          <cell r="H669">
            <v>28</v>
          </cell>
          <cell r="I669">
            <v>34.700000000000003</v>
          </cell>
          <cell r="K669" t="str">
            <v>Alcatel-Lucent</v>
          </cell>
          <cell r="L669">
            <v>0</v>
          </cell>
          <cell r="M669">
            <v>30</v>
          </cell>
          <cell r="N669">
            <v>0</v>
          </cell>
          <cell r="O669">
            <v>0</v>
          </cell>
          <cell r="P669">
            <v>110</v>
          </cell>
          <cell r="Q669">
            <v>214</v>
          </cell>
          <cell r="R669">
            <v>354</v>
          </cell>
        </row>
        <row r="670">
          <cell r="B670" t="str">
            <v>Atrica</v>
          </cell>
          <cell r="I670">
            <v>0</v>
          </cell>
          <cell r="K670" t="str">
            <v>Atrica</v>
          </cell>
          <cell r="R670">
            <v>0</v>
          </cell>
        </row>
        <row r="671">
          <cell r="B671" t="str">
            <v>Avici</v>
          </cell>
          <cell r="C671">
            <v>1</v>
          </cell>
          <cell r="D671">
            <v>0</v>
          </cell>
          <cell r="E671">
            <v>0</v>
          </cell>
          <cell r="F671">
            <v>0</v>
          </cell>
          <cell r="G671">
            <v>0</v>
          </cell>
          <cell r="H671">
            <v>0</v>
          </cell>
          <cell r="I671">
            <v>1</v>
          </cell>
          <cell r="K671" t="str">
            <v>Avici</v>
          </cell>
          <cell r="L671">
            <v>1</v>
          </cell>
          <cell r="M671">
            <v>0</v>
          </cell>
          <cell r="N671">
            <v>0</v>
          </cell>
          <cell r="O671">
            <v>0</v>
          </cell>
          <cell r="P671">
            <v>0</v>
          </cell>
          <cell r="Q671">
            <v>0</v>
          </cell>
          <cell r="R671">
            <v>1</v>
          </cell>
        </row>
        <row r="672">
          <cell r="B672" t="str">
            <v>Brocade</v>
          </cell>
          <cell r="C672">
            <v>0</v>
          </cell>
          <cell r="D672">
            <v>0</v>
          </cell>
          <cell r="E672">
            <v>0</v>
          </cell>
          <cell r="F672">
            <v>0</v>
          </cell>
          <cell r="G672">
            <v>4</v>
          </cell>
          <cell r="H672">
            <v>0</v>
          </cell>
          <cell r="I672">
            <v>4</v>
          </cell>
          <cell r="K672" t="str">
            <v>Brocade</v>
          </cell>
          <cell r="L672">
            <v>0</v>
          </cell>
          <cell r="M672">
            <v>0</v>
          </cell>
          <cell r="N672">
            <v>0</v>
          </cell>
          <cell r="O672">
            <v>0</v>
          </cell>
          <cell r="P672">
            <v>147</v>
          </cell>
          <cell r="Q672">
            <v>0</v>
          </cell>
          <cell r="R672">
            <v>147</v>
          </cell>
        </row>
        <row r="673">
          <cell r="B673" t="str">
            <v>Caspian</v>
          </cell>
          <cell r="C673">
            <v>0</v>
          </cell>
          <cell r="D673">
            <v>0</v>
          </cell>
          <cell r="E673">
            <v>0</v>
          </cell>
          <cell r="F673">
            <v>0</v>
          </cell>
          <cell r="G673">
            <v>0</v>
          </cell>
          <cell r="H673">
            <v>0</v>
          </cell>
          <cell r="I673">
            <v>0</v>
          </cell>
          <cell r="K673" t="str">
            <v>Caspian</v>
          </cell>
          <cell r="L673">
            <v>0</v>
          </cell>
          <cell r="M673">
            <v>0</v>
          </cell>
          <cell r="N673">
            <v>0</v>
          </cell>
          <cell r="O673">
            <v>0</v>
          </cell>
          <cell r="P673">
            <v>0</v>
          </cell>
          <cell r="Q673">
            <v>0</v>
          </cell>
          <cell r="R673">
            <v>0</v>
          </cell>
        </row>
        <row r="674">
          <cell r="B674" t="str">
            <v>Chiaro</v>
          </cell>
          <cell r="C674">
            <v>0</v>
          </cell>
          <cell r="D674">
            <v>0</v>
          </cell>
          <cell r="E674">
            <v>0</v>
          </cell>
          <cell r="F674">
            <v>0</v>
          </cell>
          <cell r="G674">
            <v>0</v>
          </cell>
          <cell r="H674">
            <v>0</v>
          </cell>
          <cell r="I674">
            <v>0</v>
          </cell>
          <cell r="K674" t="str">
            <v>Chiaro</v>
          </cell>
          <cell r="L674">
            <v>0</v>
          </cell>
          <cell r="M674">
            <v>0</v>
          </cell>
          <cell r="N674">
            <v>0</v>
          </cell>
          <cell r="O674">
            <v>0</v>
          </cell>
          <cell r="P674">
            <v>0</v>
          </cell>
          <cell r="Q674">
            <v>0</v>
          </cell>
          <cell r="R674">
            <v>0</v>
          </cell>
        </row>
        <row r="675">
          <cell r="B675" t="str">
            <v>Ciena</v>
          </cell>
          <cell r="C675">
            <v>0</v>
          </cell>
          <cell r="D675">
            <v>0</v>
          </cell>
          <cell r="E675">
            <v>0</v>
          </cell>
          <cell r="F675">
            <v>0</v>
          </cell>
          <cell r="G675">
            <v>0</v>
          </cell>
          <cell r="H675">
            <v>0</v>
          </cell>
          <cell r="I675">
            <v>0</v>
          </cell>
          <cell r="K675" t="str">
            <v>Ciena</v>
          </cell>
          <cell r="L675">
            <v>0</v>
          </cell>
          <cell r="M675">
            <v>0</v>
          </cell>
          <cell r="N675">
            <v>0</v>
          </cell>
          <cell r="O675">
            <v>0</v>
          </cell>
          <cell r="P675">
            <v>0</v>
          </cell>
          <cell r="Q675">
            <v>0</v>
          </cell>
          <cell r="R675">
            <v>0</v>
          </cell>
        </row>
        <row r="676">
          <cell r="B676" t="str">
            <v>Cisco</v>
          </cell>
          <cell r="C676">
            <v>63</v>
          </cell>
          <cell r="D676">
            <v>61.6</v>
          </cell>
          <cell r="E676">
            <v>23.7</v>
          </cell>
          <cell r="F676">
            <v>0</v>
          </cell>
          <cell r="G676">
            <v>46</v>
          </cell>
          <cell r="H676">
            <v>11</v>
          </cell>
          <cell r="I676">
            <v>205.29999999999998</v>
          </cell>
          <cell r="K676" t="str">
            <v>Cisco</v>
          </cell>
          <cell r="L676">
            <v>163</v>
          </cell>
          <cell r="M676">
            <v>1618</v>
          </cell>
          <cell r="N676">
            <v>788</v>
          </cell>
          <cell r="O676">
            <v>0</v>
          </cell>
          <cell r="P676">
            <v>1656</v>
          </cell>
          <cell r="Q676">
            <v>43</v>
          </cell>
          <cell r="R676">
            <v>4268</v>
          </cell>
        </row>
        <row r="677">
          <cell r="B677" t="str">
            <v>Cosine</v>
          </cell>
          <cell r="C677">
            <v>0</v>
          </cell>
          <cell r="D677">
            <v>0</v>
          </cell>
          <cell r="E677">
            <v>0</v>
          </cell>
          <cell r="F677">
            <v>0</v>
          </cell>
          <cell r="G677">
            <v>0</v>
          </cell>
          <cell r="H677">
            <v>0</v>
          </cell>
          <cell r="I677">
            <v>0</v>
          </cell>
          <cell r="K677" t="str">
            <v>Cosine</v>
          </cell>
          <cell r="L677">
            <v>0</v>
          </cell>
          <cell r="M677">
            <v>0</v>
          </cell>
          <cell r="N677">
            <v>0</v>
          </cell>
          <cell r="O677">
            <v>0</v>
          </cell>
          <cell r="P677">
            <v>0</v>
          </cell>
          <cell r="Q677">
            <v>0</v>
          </cell>
          <cell r="R677">
            <v>0</v>
          </cell>
        </row>
        <row r="678">
          <cell r="B678" t="str">
            <v>ECI Telecom</v>
          </cell>
          <cell r="C678">
            <v>0</v>
          </cell>
          <cell r="D678">
            <v>0</v>
          </cell>
          <cell r="E678">
            <v>0</v>
          </cell>
          <cell r="F678">
            <v>0</v>
          </cell>
          <cell r="G678">
            <v>0</v>
          </cell>
          <cell r="H678">
            <v>0</v>
          </cell>
          <cell r="I678">
            <v>0</v>
          </cell>
          <cell r="K678" t="str">
            <v>ECI Telecom</v>
          </cell>
          <cell r="L678">
            <v>0</v>
          </cell>
          <cell r="M678">
            <v>0</v>
          </cell>
          <cell r="N678">
            <v>0</v>
          </cell>
          <cell r="O678">
            <v>0</v>
          </cell>
          <cell r="P678">
            <v>0</v>
          </cell>
          <cell r="Q678">
            <v>0</v>
          </cell>
          <cell r="R678">
            <v>0</v>
          </cell>
        </row>
        <row r="679">
          <cell r="B679" t="str">
            <v>Equipe</v>
          </cell>
          <cell r="C679">
            <v>0</v>
          </cell>
          <cell r="D679">
            <v>0</v>
          </cell>
          <cell r="E679">
            <v>0</v>
          </cell>
          <cell r="F679">
            <v>0</v>
          </cell>
          <cell r="G679">
            <v>0</v>
          </cell>
          <cell r="H679">
            <v>0</v>
          </cell>
          <cell r="I679">
            <v>0</v>
          </cell>
          <cell r="K679" t="str">
            <v>Equipe</v>
          </cell>
          <cell r="L679">
            <v>0</v>
          </cell>
          <cell r="M679">
            <v>0</v>
          </cell>
          <cell r="N679">
            <v>0</v>
          </cell>
          <cell r="O679">
            <v>0</v>
          </cell>
          <cell r="P679">
            <v>0</v>
          </cell>
          <cell r="Q679">
            <v>0</v>
          </cell>
          <cell r="R679">
            <v>0</v>
          </cell>
        </row>
        <row r="680">
          <cell r="B680" t="str">
            <v>Ericsson</v>
          </cell>
          <cell r="C680">
            <v>0</v>
          </cell>
          <cell r="D680">
            <v>0</v>
          </cell>
          <cell r="E680">
            <v>7</v>
          </cell>
          <cell r="F680">
            <v>0</v>
          </cell>
          <cell r="G680">
            <v>0</v>
          </cell>
          <cell r="H680">
            <v>6</v>
          </cell>
          <cell r="I680">
            <v>13</v>
          </cell>
          <cell r="K680" t="str">
            <v>Ericsson</v>
          </cell>
          <cell r="L680">
            <v>0</v>
          </cell>
          <cell r="M680">
            <v>0</v>
          </cell>
          <cell r="N680">
            <v>55</v>
          </cell>
          <cell r="O680">
            <v>0</v>
          </cell>
          <cell r="P680">
            <v>0</v>
          </cell>
          <cell r="Q680">
            <v>30</v>
          </cell>
          <cell r="R680">
            <v>85</v>
          </cell>
        </row>
        <row r="681">
          <cell r="B681" t="str">
            <v>Extreme</v>
          </cell>
          <cell r="C681">
            <v>0</v>
          </cell>
          <cell r="D681">
            <v>0</v>
          </cell>
          <cell r="E681">
            <v>0</v>
          </cell>
          <cell r="F681">
            <v>0</v>
          </cell>
          <cell r="G681">
            <v>3</v>
          </cell>
          <cell r="H681">
            <v>0</v>
          </cell>
          <cell r="I681">
            <v>3</v>
          </cell>
          <cell r="K681" t="str">
            <v>Extreme</v>
          </cell>
          <cell r="L681">
            <v>0</v>
          </cell>
          <cell r="M681">
            <v>0</v>
          </cell>
          <cell r="N681">
            <v>0</v>
          </cell>
          <cell r="O681">
            <v>0</v>
          </cell>
          <cell r="P681">
            <v>117</v>
          </cell>
          <cell r="Q681">
            <v>0</v>
          </cell>
          <cell r="R681">
            <v>117</v>
          </cell>
        </row>
        <row r="682">
          <cell r="B682" t="str">
            <v>Force10</v>
          </cell>
          <cell r="C682">
            <v>0</v>
          </cell>
          <cell r="D682">
            <v>0</v>
          </cell>
          <cell r="E682">
            <v>0</v>
          </cell>
          <cell r="F682">
            <v>0</v>
          </cell>
          <cell r="G682">
            <v>5</v>
          </cell>
          <cell r="H682">
            <v>0</v>
          </cell>
          <cell r="I682">
            <v>5</v>
          </cell>
          <cell r="K682" t="str">
            <v>Force10</v>
          </cell>
          <cell r="L682">
            <v>0</v>
          </cell>
          <cell r="M682">
            <v>0</v>
          </cell>
          <cell r="N682">
            <v>0</v>
          </cell>
          <cell r="O682">
            <v>0</v>
          </cell>
          <cell r="P682">
            <v>33</v>
          </cell>
          <cell r="Q682">
            <v>0</v>
          </cell>
          <cell r="R682">
            <v>33</v>
          </cell>
        </row>
        <row r="683">
          <cell r="B683" t="str">
            <v>Fujitsu</v>
          </cell>
          <cell r="C683">
            <v>0</v>
          </cell>
          <cell r="D683">
            <v>0.1</v>
          </cell>
          <cell r="E683">
            <v>0</v>
          </cell>
          <cell r="F683">
            <v>0</v>
          </cell>
          <cell r="G683">
            <v>19</v>
          </cell>
          <cell r="H683">
            <v>0</v>
          </cell>
          <cell r="I683">
            <v>19.100000000000001</v>
          </cell>
          <cell r="K683" t="str">
            <v>Fujitsu</v>
          </cell>
          <cell r="L683">
            <v>0</v>
          </cell>
          <cell r="M683">
            <v>1</v>
          </cell>
          <cell r="N683">
            <v>0</v>
          </cell>
          <cell r="O683">
            <v>0</v>
          </cell>
          <cell r="P683">
            <v>653</v>
          </cell>
          <cell r="Q683">
            <v>0</v>
          </cell>
          <cell r="R683">
            <v>654</v>
          </cell>
        </row>
        <row r="684">
          <cell r="B684" t="str">
            <v>Hammerhead Systems</v>
          </cell>
          <cell r="C684">
            <v>0</v>
          </cell>
          <cell r="D684">
            <v>0</v>
          </cell>
          <cell r="E684">
            <v>0</v>
          </cell>
          <cell r="F684">
            <v>0</v>
          </cell>
          <cell r="G684">
            <v>0</v>
          </cell>
          <cell r="H684">
            <v>0</v>
          </cell>
          <cell r="I684">
            <v>0</v>
          </cell>
          <cell r="K684" t="str">
            <v>Hammerhead Systems</v>
          </cell>
          <cell r="L684">
            <v>0</v>
          </cell>
          <cell r="M684">
            <v>0</v>
          </cell>
          <cell r="N684">
            <v>0</v>
          </cell>
          <cell r="O684">
            <v>0</v>
          </cell>
          <cell r="P684">
            <v>0</v>
          </cell>
          <cell r="Q684">
            <v>0</v>
          </cell>
          <cell r="R684">
            <v>0</v>
          </cell>
        </row>
        <row r="685">
          <cell r="B685" t="str">
            <v>Hitachi</v>
          </cell>
          <cell r="C685">
            <v>0</v>
          </cell>
          <cell r="D685">
            <v>0</v>
          </cell>
          <cell r="E685">
            <v>0</v>
          </cell>
          <cell r="F685">
            <v>0</v>
          </cell>
          <cell r="G685">
            <v>0</v>
          </cell>
          <cell r="H685">
            <v>0</v>
          </cell>
          <cell r="I685">
            <v>0</v>
          </cell>
          <cell r="K685" t="str">
            <v>Hitachi</v>
          </cell>
          <cell r="L685">
            <v>0</v>
          </cell>
          <cell r="M685">
            <v>0</v>
          </cell>
          <cell r="N685">
            <v>0</v>
          </cell>
          <cell r="O685">
            <v>0</v>
          </cell>
          <cell r="P685">
            <v>0</v>
          </cell>
          <cell r="Q685">
            <v>0</v>
          </cell>
          <cell r="R685">
            <v>0</v>
          </cell>
        </row>
        <row r="686">
          <cell r="B686" t="str">
            <v>Hitachi Cable</v>
          </cell>
          <cell r="C686">
            <v>0</v>
          </cell>
          <cell r="D686">
            <v>0</v>
          </cell>
          <cell r="E686">
            <v>0</v>
          </cell>
          <cell r="F686">
            <v>0</v>
          </cell>
          <cell r="G686">
            <v>0</v>
          </cell>
          <cell r="H686">
            <v>0</v>
          </cell>
          <cell r="I686">
            <v>0</v>
          </cell>
          <cell r="K686" t="str">
            <v>Hitachi Cable</v>
          </cell>
          <cell r="L686">
            <v>0</v>
          </cell>
          <cell r="M686">
            <v>0</v>
          </cell>
          <cell r="N686">
            <v>0</v>
          </cell>
          <cell r="O686">
            <v>0</v>
          </cell>
          <cell r="P686">
            <v>0</v>
          </cell>
          <cell r="Q686">
            <v>0</v>
          </cell>
          <cell r="R686">
            <v>0</v>
          </cell>
        </row>
        <row r="687">
          <cell r="B687" t="str">
            <v>Huawei</v>
          </cell>
          <cell r="C687">
            <v>1.4</v>
          </cell>
          <cell r="D687">
            <v>28.1</v>
          </cell>
          <cell r="E687">
            <v>0</v>
          </cell>
          <cell r="F687">
            <v>0</v>
          </cell>
          <cell r="G687">
            <v>0</v>
          </cell>
          <cell r="H687">
            <v>0</v>
          </cell>
          <cell r="I687">
            <v>29.5</v>
          </cell>
          <cell r="K687" t="str">
            <v>Huawei</v>
          </cell>
          <cell r="L687">
            <v>36</v>
          </cell>
          <cell r="M687">
            <v>690</v>
          </cell>
          <cell r="N687">
            <v>0</v>
          </cell>
          <cell r="O687">
            <v>0</v>
          </cell>
          <cell r="P687">
            <v>0</v>
          </cell>
          <cell r="Q687">
            <v>0</v>
          </cell>
          <cell r="R687">
            <v>726</v>
          </cell>
        </row>
        <row r="688">
          <cell r="B688" t="str">
            <v>Hyperchip</v>
          </cell>
          <cell r="C688">
            <v>0</v>
          </cell>
          <cell r="D688">
            <v>0</v>
          </cell>
          <cell r="E688">
            <v>0</v>
          </cell>
          <cell r="F688">
            <v>0</v>
          </cell>
          <cell r="G688">
            <v>0</v>
          </cell>
          <cell r="H688">
            <v>0</v>
          </cell>
          <cell r="I688">
            <v>0</v>
          </cell>
          <cell r="K688" t="str">
            <v>Hyperchip</v>
          </cell>
          <cell r="L688">
            <v>0</v>
          </cell>
          <cell r="M688">
            <v>0</v>
          </cell>
          <cell r="N688">
            <v>0</v>
          </cell>
          <cell r="O688">
            <v>0</v>
          </cell>
          <cell r="P688">
            <v>0</v>
          </cell>
          <cell r="Q688">
            <v>0</v>
          </cell>
          <cell r="R688">
            <v>0</v>
          </cell>
        </row>
        <row r="689">
          <cell r="B689" t="str">
            <v>Juniper</v>
          </cell>
          <cell r="C689">
            <v>38</v>
          </cell>
          <cell r="D689">
            <v>19.3</v>
          </cell>
          <cell r="E689">
            <v>21</v>
          </cell>
          <cell r="F689">
            <v>0</v>
          </cell>
          <cell r="G689">
            <v>0</v>
          </cell>
          <cell r="H689">
            <v>0</v>
          </cell>
          <cell r="I689">
            <v>78.3</v>
          </cell>
          <cell r="K689" t="str">
            <v>Juniper</v>
          </cell>
          <cell r="L689">
            <v>113</v>
          </cell>
          <cell r="M689">
            <v>243</v>
          </cell>
          <cell r="N689">
            <v>209</v>
          </cell>
          <cell r="O689">
            <v>0</v>
          </cell>
          <cell r="P689">
            <v>0</v>
          </cell>
          <cell r="Q689">
            <v>0</v>
          </cell>
          <cell r="R689">
            <v>565</v>
          </cell>
        </row>
        <row r="690">
          <cell r="B690" t="str">
            <v>Laurel Networks</v>
          </cell>
          <cell r="C690">
            <v>0</v>
          </cell>
          <cell r="D690">
            <v>0</v>
          </cell>
          <cell r="E690">
            <v>0</v>
          </cell>
          <cell r="F690">
            <v>0</v>
          </cell>
          <cell r="G690">
            <v>0</v>
          </cell>
          <cell r="H690">
            <v>0</v>
          </cell>
          <cell r="I690">
            <v>0</v>
          </cell>
          <cell r="K690" t="str">
            <v>Laurel Networks</v>
          </cell>
          <cell r="L690">
            <v>0</v>
          </cell>
          <cell r="M690">
            <v>0</v>
          </cell>
          <cell r="N690">
            <v>0</v>
          </cell>
          <cell r="O690">
            <v>0</v>
          </cell>
          <cell r="P690">
            <v>0</v>
          </cell>
          <cell r="Q690">
            <v>0</v>
          </cell>
          <cell r="R690">
            <v>0</v>
          </cell>
        </row>
        <row r="691">
          <cell r="B691" t="str">
            <v>Lucent</v>
          </cell>
          <cell r="C691">
            <v>0</v>
          </cell>
          <cell r="D691">
            <v>0</v>
          </cell>
          <cell r="E691">
            <v>0</v>
          </cell>
          <cell r="F691">
            <v>0</v>
          </cell>
          <cell r="G691">
            <v>0</v>
          </cell>
          <cell r="H691">
            <v>0</v>
          </cell>
          <cell r="I691">
            <v>0</v>
          </cell>
          <cell r="K691" t="str">
            <v>Lucent</v>
          </cell>
          <cell r="L691">
            <v>0</v>
          </cell>
          <cell r="M691">
            <v>0</v>
          </cell>
          <cell r="N691">
            <v>0</v>
          </cell>
          <cell r="O691">
            <v>0</v>
          </cell>
          <cell r="P691">
            <v>0</v>
          </cell>
          <cell r="Q691">
            <v>0</v>
          </cell>
          <cell r="R691">
            <v>0</v>
          </cell>
        </row>
        <row r="692">
          <cell r="B692" t="str">
            <v>NEC</v>
          </cell>
          <cell r="C692">
            <v>0</v>
          </cell>
          <cell r="D692">
            <v>34</v>
          </cell>
          <cell r="E692">
            <v>0</v>
          </cell>
          <cell r="F692">
            <v>0</v>
          </cell>
          <cell r="G692">
            <v>3</v>
          </cell>
          <cell r="H692">
            <v>5</v>
          </cell>
          <cell r="I692">
            <v>42</v>
          </cell>
          <cell r="K692" t="str">
            <v>NEC</v>
          </cell>
          <cell r="L692">
            <v>0</v>
          </cell>
          <cell r="M692">
            <v>272</v>
          </cell>
          <cell r="N692">
            <v>0</v>
          </cell>
          <cell r="O692">
            <v>0</v>
          </cell>
          <cell r="P692">
            <v>105</v>
          </cell>
          <cell r="Q692">
            <v>167</v>
          </cell>
          <cell r="R692">
            <v>544</v>
          </cell>
        </row>
        <row r="693">
          <cell r="B693" t="str">
            <v>Nokia Siemens Networks</v>
          </cell>
          <cell r="C693">
            <v>0</v>
          </cell>
          <cell r="D693">
            <v>0</v>
          </cell>
          <cell r="E693">
            <v>0</v>
          </cell>
          <cell r="F693">
            <v>0</v>
          </cell>
          <cell r="G693">
            <v>7</v>
          </cell>
          <cell r="H693">
            <v>0</v>
          </cell>
          <cell r="I693">
            <v>7</v>
          </cell>
          <cell r="K693" t="str">
            <v>Nokia Siemens Networks</v>
          </cell>
          <cell r="L693">
            <v>0</v>
          </cell>
          <cell r="M693">
            <v>0</v>
          </cell>
          <cell r="N693">
            <v>0</v>
          </cell>
          <cell r="O693">
            <v>0</v>
          </cell>
          <cell r="P693">
            <v>3611</v>
          </cell>
          <cell r="Q693">
            <v>0</v>
          </cell>
          <cell r="R693">
            <v>3611</v>
          </cell>
        </row>
        <row r="694">
          <cell r="B694" t="str">
            <v>Nortel</v>
          </cell>
          <cell r="C694">
            <v>0</v>
          </cell>
          <cell r="D694">
            <v>0</v>
          </cell>
          <cell r="E694">
            <v>0.1</v>
          </cell>
          <cell r="F694">
            <v>0</v>
          </cell>
          <cell r="G694">
            <v>0</v>
          </cell>
          <cell r="H694">
            <v>65</v>
          </cell>
          <cell r="I694">
            <v>65.099999999999994</v>
          </cell>
          <cell r="K694" t="str">
            <v>Nortel</v>
          </cell>
          <cell r="L694">
            <v>0</v>
          </cell>
          <cell r="M694">
            <v>0</v>
          </cell>
          <cell r="N694">
            <v>1</v>
          </cell>
          <cell r="O694">
            <v>0</v>
          </cell>
          <cell r="P694">
            <v>0</v>
          </cell>
          <cell r="Q694">
            <v>250</v>
          </cell>
          <cell r="R694">
            <v>251</v>
          </cell>
        </row>
        <row r="695">
          <cell r="B695" t="str">
            <v>Procket</v>
          </cell>
          <cell r="C695">
            <v>0</v>
          </cell>
          <cell r="D695">
            <v>0</v>
          </cell>
          <cell r="E695">
            <v>0</v>
          </cell>
          <cell r="F695">
            <v>0</v>
          </cell>
          <cell r="G695">
            <v>0</v>
          </cell>
          <cell r="H695">
            <v>0</v>
          </cell>
          <cell r="I695">
            <v>0</v>
          </cell>
          <cell r="K695" t="str">
            <v>Procket</v>
          </cell>
          <cell r="L695">
            <v>0</v>
          </cell>
          <cell r="M695">
            <v>0</v>
          </cell>
          <cell r="N695">
            <v>0</v>
          </cell>
          <cell r="O695">
            <v>0</v>
          </cell>
          <cell r="P695">
            <v>0</v>
          </cell>
          <cell r="Q695">
            <v>0</v>
          </cell>
          <cell r="R695">
            <v>0</v>
          </cell>
        </row>
        <row r="696">
          <cell r="B696" t="str">
            <v>Quarry</v>
          </cell>
          <cell r="C696">
            <v>0</v>
          </cell>
          <cell r="D696">
            <v>0</v>
          </cell>
          <cell r="E696">
            <v>0</v>
          </cell>
          <cell r="F696">
            <v>0</v>
          </cell>
          <cell r="G696">
            <v>0</v>
          </cell>
          <cell r="H696">
            <v>0</v>
          </cell>
          <cell r="I696">
            <v>0</v>
          </cell>
          <cell r="K696" t="str">
            <v>Quarry</v>
          </cell>
          <cell r="L696">
            <v>0</v>
          </cell>
          <cell r="M696">
            <v>0</v>
          </cell>
          <cell r="N696">
            <v>0</v>
          </cell>
          <cell r="O696">
            <v>0</v>
          </cell>
          <cell r="P696">
            <v>0</v>
          </cell>
          <cell r="Q696">
            <v>0</v>
          </cell>
          <cell r="R696">
            <v>0</v>
          </cell>
        </row>
        <row r="697">
          <cell r="B697" t="str">
            <v>Redback</v>
          </cell>
          <cell r="C697">
            <v>0</v>
          </cell>
          <cell r="D697">
            <v>0</v>
          </cell>
          <cell r="E697">
            <v>0</v>
          </cell>
          <cell r="F697">
            <v>0</v>
          </cell>
          <cell r="G697">
            <v>0</v>
          </cell>
          <cell r="H697">
            <v>0</v>
          </cell>
          <cell r="I697">
            <v>0</v>
          </cell>
          <cell r="K697" t="str">
            <v>Redback</v>
          </cell>
          <cell r="L697">
            <v>0</v>
          </cell>
          <cell r="M697">
            <v>0</v>
          </cell>
          <cell r="N697">
            <v>0</v>
          </cell>
          <cell r="O697">
            <v>0</v>
          </cell>
          <cell r="P697">
            <v>0</v>
          </cell>
          <cell r="Q697">
            <v>0</v>
          </cell>
          <cell r="R697">
            <v>0</v>
          </cell>
        </row>
        <row r="698">
          <cell r="B698" t="str">
            <v>Riverstone</v>
          </cell>
          <cell r="C698">
            <v>0</v>
          </cell>
          <cell r="D698">
            <v>0</v>
          </cell>
          <cell r="E698">
            <v>0</v>
          </cell>
          <cell r="F698">
            <v>0</v>
          </cell>
          <cell r="G698">
            <v>0</v>
          </cell>
          <cell r="H698">
            <v>0</v>
          </cell>
          <cell r="I698">
            <v>0</v>
          </cell>
          <cell r="K698" t="str">
            <v>Riverstone</v>
          </cell>
          <cell r="L698">
            <v>0</v>
          </cell>
          <cell r="M698">
            <v>0</v>
          </cell>
          <cell r="N698">
            <v>0</v>
          </cell>
          <cell r="O698">
            <v>0</v>
          </cell>
          <cell r="P698">
            <v>0</v>
          </cell>
          <cell r="Q698">
            <v>0</v>
          </cell>
          <cell r="R698">
            <v>0</v>
          </cell>
        </row>
        <row r="699">
          <cell r="B699" t="str">
            <v>Tellabs</v>
          </cell>
          <cell r="C699">
            <v>0</v>
          </cell>
          <cell r="D699">
            <v>1.2</v>
          </cell>
          <cell r="E699">
            <v>0</v>
          </cell>
          <cell r="F699">
            <v>0</v>
          </cell>
          <cell r="G699">
            <v>0</v>
          </cell>
          <cell r="H699">
            <v>0</v>
          </cell>
          <cell r="I699">
            <v>1.2</v>
          </cell>
          <cell r="K699" t="str">
            <v>Tellabs</v>
          </cell>
          <cell r="L699">
            <v>0</v>
          </cell>
          <cell r="M699">
            <v>14</v>
          </cell>
          <cell r="N699">
            <v>0</v>
          </cell>
          <cell r="O699">
            <v>0</v>
          </cell>
          <cell r="P699">
            <v>0</v>
          </cell>
          <cell r="Q699">
            <v>0</v>
          </cell>
          <cell r="R699">
            <v>14</v>
          </cell>
        </row>
        <row r="700">
          <cell r="B700" t="str">
            <v>ZTE</v>
          </cell>
          <cell r="C700">
            <v>0</v>
          </cell>
          <cell r="D700">
            <v>0</v>
          </cell>
          <cell r="E700">
            <v>0</v>
          </cell>
          <cell r="F700">
            <v>0</v>
          </cell>
          <cell r="G700">
            <v>0</v>
          </cell>
          <cell r="H700">
            <v>0</v>
          </cell>
          <cell r="I700">
            <v>0</v>
          </cell>
          <cell r="K700" t="str">
            <v>ZTE</v>
          </cell>
          <cell r="L700">
            <v>0</v>
          </cell>
          <cell r="M700">
            <v>0</v>
          </cell>
          <cell r="N700">
            <v>0</v>
          </cell>
          <cell r="O700">
            <v>0</v>
          </cell>
          <cell r="P700">
            <v>0</v>
          </cell>
          <cell r="Q700">
            <v>0</v>
          </cell>
          <cell r="R700">
            <v>0</v>
          </cell>
        </row>
        <row r="701">
          <cell r="B701" t="str">
            <v>Other</v>
          </cell>
          <cell r="C701">
            <v>0</v>
          </cell>
          <cell r="D701">
            <v>0</v>
          </cell>
          <cell r="E701">
            <v>0</v>
          </cell>
          <cell r="F701">
            <v>0</v>
          </cell>
          <cell r="G701">
            <v>2.8</v>
          </cell>
          <cell r="H701">
            <v>0</v>
          </cell>
          <cell r="I701">
            <v>2.8</v>
          </cell>
          <cell r="K701" t="str">
            <v>Other</v>
          </cell>
          <cell r="L701">
            <v>0</v>
          </cell>
          <cell r="M701">
            <v>0</v>
          </cell>
          <cell r="N701">
            <v>0</v>
          </cell>
          <cell r="O701">
            <v>0</v>
          </cell>
          <cell r="P701">
            <v>22</v>
          </cell>
          <cell r="Q701">
            <v>0</v>
          </cell>
          <cell r="R701">
            <v>22</v>
          </cell>
        </row>
        <row r="702">
          <cell r="B702" t="str">
            <v>Total</v>
          </cell>
          <cell r="C702">
            <v>103.4</v>
          </cell>
          <cell r="D702">
            <v>184</v>
          </cell>
          <cell r="E702">
            <v>51.800000000000004</v>
          </cell>
          <cell r="F702">
            <v>0</v>
          </cell>
          <cell r="G702">
            <v>99.8</v>
          </cell>
          <cell r="H702">
            <v>115</v>
          </cell>
          <cell r="I702">
            <v>554</v>
          </cell>
          <cell r="K702" t="str">
            <v>Total</v>
          </cell>
          <cell r="L702">
            <v>313</v>
          </cell>
          <cell r="M702">
            <v>3068</v>
          </cell>
          <cell r="N702">
            <v>1053</v>
          </cell>
          <cell r="O702">
            <v>0</v>
          </cell>
          <cell r="P702">
            <v>6687</v>
          </cell>
          <cell r="Q702">
            <v>704</v>
          </cell>
          <cell r="R702">
            <v>11825</v>
          </cell>
        </row>
        <row r="706">
          <cell r="B706" t="str">
            <v>Vendor</v>
          </cell>
          <cell r="C706" t="str">
            <v>Core IP/MPLS</v>
          </cell>
          <cell r="D706" t="str">
            <v xml:space="preserve">Edge IP/MPLS </v>
          </cell>
          <cell r="E706" t="str">
            <v>Subscriber Service Router</v>
          </cell>
          <cell r="F706" t="str">
            <v>BRAS</v>
          </cell>
          <cell r="G706" t="str">
            <v>IP/Ethernet</v>
          </cell>
          <cell r="H706" t="str">
            <v>ATM/MPLS</v>
          </cell>
          <cell r="I706" t="str">
            <v>Total IPS</v>
          </cell>
          <cell r="K706" t="str">
            <v>Vendor</v>
          </cell>
          <cell r="L706" t="str">
            <v>Core IP/MPLS</v>
          </cell>
          <cell r="M706" t="str">
            <v>Edge IP/MPLS</v>
          </cell>
          <cell r="N706" t="str">
            <v>Subscriber Service Router</v>
          </cell>
          <cell r="O706" t="str">
            <v>BRAS</v>
          </cell>
          <cell r="P706" t="str">
            <v>IP/Ethernet</v>
          </cell>
          <cell r="Q706" t="str">
            <v>ATM/MPLS</v>
          </cell>
          <cell r="R706" t="str">
            <v>Total IPS</v>
          </cell>
        </row>
        <row r="707">
          <cell r="B707" t="str">
            <v>Alaxala Networks</v>
          </cell>
          <cell r="C707">
            <v>0</v>
          </cell>
          <cell r="D707">
            <v>31</v>
          </cell>
          <cell r="E707">
            <v>0</v>
          </cell>
          <cell r="F707">
            <v>0</v>
          </cell>
          <cell r="G707">
            <v>3</v>
          </cell>
          <cell r="H707">
            <v>0</v>
          </cell>
          <cell r="I707">
            <v>34</v>
          </cell>
          <cell r="K707" t="str">
            <v>Alaxala Networks</v>
          </cell>
          <cell r="L707">
            <v>0</v>
          </cell>
          <cell r="M707">
            <v>169</v>
          </cell>
          <cell r="N707">
            <v>0</v>
          </cell>
          <cell r="O707">
            <v>0</v>
          </cell>
          <cell r="P707">
            <v>107</v>
          </cell>
          <cell r="Q707">
            <v>0</v>
          </cell>
          <cell r="R707">
            <v>276</v>
          </cell>
        </row>
        <row r="708">
          <cell r="B708" t="str">
            <v>Alcatel-Lucent</v>
          </cell>
          <cell r="C708">
            <v>0</v>
          </cell>
          <cell r="D708">
            <v>6.4</v>
          </cell>
          <cell r="E708">
            <v>0</v>
          </cell>
          <cell r="F708">
            <v>0</v>
          </cell>
          <cell r="G708">
            <v>3</v>
          </cell>
          <cell r="H708">
            <v>28</v>
          </cell>
          <cell r="I708">
            <v>37.4</v>
          </cell>
          <cell r="K708" t="str">
            <v>Alcatel-Lucent</v>
          </cell>
          <cell r="L708">
            <v>0</v>
          </cell>
          <cell r="M708">
            <v>50</v>
          </cell>
          <cell r="N708">
            <v>0</v>
          </cell>
          <cell r="O708">
            <v>0</v>
          </cell>
          <cell r="P708">
            <v>122</v>
          </cell>
          <cell r="Q708">
            <v>210</v>
          </cell>
          <cell r="R708">
            <v>382</v>
          </cell>
        </row>
        <row r="709">
          <cell r="B709" t="str">
            <v>Atrica</v>
          </cell>
          <cell r="I709">
            <v>0</v>
          </cell>
          <cell r="K709" t="str">
            <v>Atrica</v>
          </cell>
          <cell r="R709">
            <v>0</v>
          </cell>
        </row>
        <row r="710">
          <cell r="B710" t="str">
            <v>Avici</v>
          </cell>
          <cell r="C710">
            <v>0.7</v>
          </cell>
          <cell r="D710">
            <v>0</v>
          </cell>
          <cell r="E710">
            <v>0</v>
          </cell>
          <cell r="F710">
            <v>0</v>
          </cell>
          <cell r="G710">
            <v>0</v>
          </cell>
          <cell r="H710">
            <v>0</v>
          </cell>
          <cell r="I710">
            <v>0.7</v>
          </cell>
          <cell r="K710" t="str">
            <v>Avici</v>
          </cell>
          <cell r="L710">
            <v>1</v>
          </cell>
          <cell r="M710">
            <v>0</v>
          </cell>
          <cell r="N710">
            <v>0</v>
          </cell>
          <cell r="O710">
            <v>0</v>
          </cell>
          <cell r="P710">
            <v>0</v>
          </cell>
          <cell r="Q710">
            <v>0</v>
          </cell>
          <cell r="R710">
            <v>1</v>
          </cell>
        </row>
        <row r="711">
          <cell r="B711" t="str">
            <v>Brocade</v>
          </cell>
          <cell r="C711">
            <v>0</v>
          </cell>
          <cell r="D711">
            <v>0</v>
          </cell>
          <cell r="E711">
            <v>0</v>
          </cell>
          <cell r="F711">
            <v>0</v>
          </cell>
          <cell r="G711">
            <v>5</v>
          </cell>
          <cell r="H711">
            <v>0</v>
          </cell>
          <cell r="I711">
            <v>5</v>
          </cell>
          <cell r="K711" t="str">
            <v>Brocade</v>
          </cell>
          <cell r="L711">
            <v>0</v>
          </cell>
          <cell r="M711">
            <v>0</v>
          </cell>
          <cell r="N711">
            <v>0</v>
          </cell>
          <cell r="O711">
            <v>0</v>
          </cell>
          <cell r="P711">
            <v>167</v>
          </cell>
          <cell r="Q711">
            <v>0</v>
          </cell>
          <cell r="R711">
            <v>167</v>
          </cell>
        </row>
        <row r="712">
          <cell r="B712" t="str">
            <v>Caspian</v>
          </cell>
          <cell r="C712">
            <v>0</v>
          </cell>
          <cell r="D712">
            <v>0</v>
          </cell>
          <cell r="E712">
            <v>0</v>
          </cell>
          <cell r="F712">
            <v>0</v>
          </cell>
          <cell r="G712">
            <v>0</v>
          </cell>
          <cell r="H712">
            <v>0</v>
          </cell>
          <cell r="I712">
            <v>0</v>
          </cell>
          <cell r="K712" t="str">
            <v>Caspian</v>
          </cell>
          <cell r="L712">
            <v>0</v>
          </cell>
          <cell r="M712">
            <v>0</v>
          </cell>
          <cell r="N712">
            <v>0</v>
          </cell>
          <cell r="O712">
            <v>0</v>
          </cell>
          <cell r="P712">
            <v>0</v>
          </cell>
          <cell r="Q712">
            <v>0</v>
          </cell>
          <cell r="R712">
            <v>0</v>
          </cell>
        </row>
        <row r="713">
          <cell r="B713" t="str">
            <v>Chiaro</v>
          </cell>
          <cell r="C713">
            <v>0</v>
          </cell>
          <cell r="D713">
            <v>0</v>
          </cell>
          <cell r="E713">
            <v>0</v>
          </cell>
          <cell r="F713">
            <v>0</v>
          </cell>
          <cell r="G713">
            <v>0</v>
          </cell>
          <cell r="H713">
            <v>0</v>
          </cell>
          <cell r="I713">
            <v>0</v>
          </cell>
          <cell r="K713" t="str">
            <v>Chiaro</v>
          </cell>
          <cell r="L713">
            <v>0</v>
          </cell>
          <cell r="M713">
            <v>0</v>
          </cell>
          <cell r="N713">
            <v>0</v>
          </cell>
          <cell r="O713">
            <v>0</v>
          </cell>
          <cell r="P713">
            <v>0</v>
          </cell>
          <cell r="Q713">
            <v>0</v>
          </cell>
          <cell r="R713">
            <v>0</v>
          </cell>
        </row>
        <row r="714">
          <cell r="B714" t="str">
            <v>Ciena</v>
          </cell>
          <cell r="C714">
            <v>0</v>
          </cell>
          <cell r="D714">
            <v>0</v>
          </cell>
          <cell r="E714">
            <v>0</v>
          </cell>
          <cell r="F714">
            <v>0</v>
          </cell>
          <cell r="G714">
            <v>0</v>
          </cell>
          <cell r="H714">
            <v>0</v>
          </cell>
          <cell r="I714">
            <v>0</v>
          </cell>
          <cell r="K714" t="str">
            <v>Ciena</v>
          </cell>
          <cell r="L714">
            <v>0</v>
          </cell>
          <cell r="M714">
            <v>0</v>
          </cell>
          <cell r="N714">
            <v>0</v>
          </cell>
          <cell r="O714">
            <v>0</v>
          </cell>
          <cell r="P714">
            <v>0</v>
          </cell>
          <cell r="Q714">
            <v>0</v>
          </cell>
          <cell r="R714">
            <v>0</v>
          </cell>
        </row>
        <row r="715">
          <cell r="B715" t="str">
            <v>Cisco</v>
          </cell>
          <cell r="C715">
            <v>66.400000000000006</v>
          </cell>
          <cell r="D715">
            <v>63.3</v>
          </cell>
          <cell r="E715">
            <v>25.1</v>
          </cell>
          <cell r="F715">
            <v>0</v>
          </cell>
          <cell r="G715">
            <v>55</v>
          </cell>
          <cell r="H715">
            <v>10</v>
          </cell>
          <cell r="I715">
            <v>219.79999999999998</v>
          </cell>
          <cell r="K715" t="str">
            <v>Cisco</v>
          </cell>
          <cell r="L715">
            <v>179</v>
          </cell>
          <cell r="M715">
            <v>1775</v>
          </cell>
          <cell r="N715">
            <v>837</v>
          </cell>
          <cell r="O715">
            <v>0</v>
          </cell>
          <cell r="P715">
            <v>1925</v>
          </cell>
          <cell r="Q715">
            <v>44</v>
          </cell>
          <cell r="R715">
            <v>4760</v>
          </cell>
        </row>
        <row r="716">
          <cell r="B716" t="str">
            <v>Cosine</v>
          </cell>
          <cell r="C716">
            <v>0</v>
          </cell>
          <cell r="D716">
            <v>0</v>
          </cell>
          <cell r="E716">
            <v>0</v>
          </cell>
          <cell r="F716">
            <v>0</v>
          </cell>
          <cell r="G716">
            <v>0</v>
          </cell>
          <cell r="H716">
            <v>0</v>
          </cell>
          <cell r="I716">
            <v>0</v>
          </cell>
          <cell r="K716" t="str">
            <v>Cosine</v>
          </cell>
          <cell r="L716">
            <v>0</v>
          </cell>
          <cell r="M716">
            <v>0</v>
          </cell>
          <cell r="N716">
            <v>0</v>
          </cell>
          <cell r="O716">
            <v>0</v>
          </cell>
          <cell r="P716">
            <v>0</v>
          </cell>
          <cell r="Q716">
            <v>0</v>
          </cell>
          <cell r="R716">
            <v>0</v>
          </cell>
        </row>
        <row r="717">
          <cell r="B717" t="str">
            <v>ECI Telecom</v>
          </cell>
          <cell r="C717">
            <v>0</v>
          </cell>
          <cell r="D717">
            <v>0</v>
          </cell>
          <cell r="E717">
            <v>0</v>
          </cell>
          <cell r="F717">
            <v>0</v>
          </cell>
          <cell r="G717">
            <v>0</v>
          </cell>
          <cell r="H717">
            <v>0</v>
          </cell>
          <cell r="I717">
            <v>0</v>
          </cell>
          <cell r="K717" t="str">
            <v>ECI Telecom</v>
          </cell>
          <cell r="L717">
            <v>0</v>
          </cell>
          <cell r="M717">
            <v>0</v>
          </cell>
          <cell r="N717">
            <v>0</v>
          </cell>
          <cell r="O717">
            <v>0</v>
          </cell>
          <cell r="P717">
            <v>0</v>
          </cell>
          <cell r="Q717">
            <v>0</v>
          </cell>
          <cell r="R717">
            <v>0</v>
          </cell>
        </row>
        <row r="718">
          <cell r="B718" t="str">
            <v>Equipe</v>
          </cell>
          <cell r="C718">
            <v>0</v>
          </cell>
          <cell r="D718">
            <v>0</v>
          </cell>
          <cell r="E718">
            <v>0</v>
          </cell>
          <cell r="F718">
            <v>0</v>
          </cell>
          <cell r="G718">
            <v>0</v>
          </cell>
          <cell r="H718">
            <v>0</v>
          </cell>
          <cell r="I718">
            <v>0</v>
          </cell>
          <cell r="K718" t="str">
            <v>Equipe</v>
          </cell>
          <cell r="L718">
            <v>0</v>
          </cell>
          <cell r="M718">
            <v>0</v>
          </cell>
          <cell r="N718">
            <v>0</v>
          </cell>
          <cell r="O718">
            <v>0</v>
          </cell>
          <cell r="P718">
            <v>0</v>
          </cell>
          <cell r="Q718">
            <v>0</v>
          </cell>
          <cell r="R718">
            <v>0</v>
          </cell>
        </row>
        <row r="719">
          <cell r="B719" t="str">
            <v>Ericsson</v>
          </cell>
          <cell r="C719">
            <v>0</v>
          </cell>
          <cell r="D719">
            <v>0</v>
          </cell>
          <cell r="E719">
            <v>10</v>
          </cell>
          <cell r="F719">
            <v>0</v>
          </cell>
          <cell r="G719">
            <v>0</v>
          </cell>
          <cell r="H719">
            <v>6</v>
          </cell>
          <cell r="I719">
            <v>16</v>
          </cell>
          <cell r="K719" t="str">
            <v>Ericsson</v>
          </cell>
          <cell r="L719">
            <v>0</v>
          </cell>
          <cell r="M719">
            <v>0</v>
          </cell>
          <cell r="N719">
            <v>91</v>
          </cell>
          <cell r="O719">
            <v>0</v>
          </cell>
          <cell r="P719">
            <v>0</v>
          </cell>
          <cell r="Q719">
            <v>31</v>
          </cell>
          <cell r="R719">
            <v>122</v>
          </cell>
        </row>
        <row r="720">
          <cell r="B720" t="str">
            <v>Extreme</v>
          </cell>
          <cell r="C720">
            <v>0</v>
          </cell>
          <cell r="D720">
            <v>0</v>
          </cell>
          <cell r="E720">
            <v>0</v>
          </cell>
          <cell r="F720">
            <v>0</v>
          </cell>
          <cell r="G720">
            <v>4</v>
          </cell>
          <cell r="H720">
            <v>0</v>
          </cell>
          <cell r="I720">
            <v>4</v>
          </cell>
          <cell r="K720" t="str">
            <v>Extreme</v>
          </cell>
          <cell r="L720">
            <v>0</v>
          </cell>
          <cell r="M720">
            <v>0</v>
          </cell>
          <cell r="N720">
            <v>0</v>
          </cell>
          <cell r="O720">
            <v>0</v>
          </cell>
          <cell r="P720">
            <v>172</v>
          </cell>
          <cell r="Q720">
            <v>0</v>
          </cell>
          <cell r="R720">
            <v>172</v>
          </cell>
        </row>
        <row r="721">
          <cell r="B721" t="str">
            <v>Force10</v>
          </cell>
          <cell r="C721">
            <v>0</v>
          </cell>
          <cell r="D721">
            <v>0</v>
          </cell>
          <cell r="E721">
            <v>0</v>
          </cell>
          <cell r="F721">
            <v>0</v>
          </cell>
          <cell r="G721">
            <v>7</v>
          </cell>
          <cell r="H721">
            <v>0</v>
          </cell>
          <cell r="I721">
            <v>7</v>
          </cell>
          <cell r="K721" t="str">
            <v>Force10</v>
          </cell>
          <cell r="L721">
            <v>0</v>
          </cell>
          <cell r="M721">
            <v>0</v>
          </cell>
          <cell r="N721">
            <v>0</v>
          </cell>
          <cell r="O721">
            <v>0</v>
          </cell>
          <cell r="P721">
            <v>45</v>
          </cell>
          <cell r="Q721">
            <v>0</v>
          </cell>
          <cell r="R721">
            <v>45</v>
          </cell>
        </row>
        <row r="722">
          <cell r="B722" t="str">
            <v>Fujitsu</v>
          </cell>
          <cell r="C722">
            <v>0</v>
          </cell>
          <cell r="D722">
            <v>5.2</v>
          </cell>
          <cell r="E722">
            <v>0</v>
          </cell>
          <cell r="F722">
            <v>0</v>
          </cell>
          <cell r="G722">
            <v>30</v>
          </cell>
          <cell r="H722">
            <v>0</v>
          </cell>
          <cell r="I722">
            <v>35.200000000000003</v>
          </cell>
          <cell r="K722" t="str">
            <v>Fujitsu</v>
          </cell>
          <cell r="L722">
            <v>0</v>
          </cell>
          <cell r="M722">
            <v>33</v>
          </cell>
          <cell r="N722">
            <v>0</v>
          </cell>
          <cell r="O722">
            <v>0</v>
          </cell>
          <cell r="P722">
            <v>1035</v>
          </cell>
          <cell r="Q722">
            <v>0</v>
          </cell>
          <cell r="R722">
            <v>1068</v>
          </cell>
        </row>
        <row r="723">
          <cell r="B723" t="str">
            <v>Hammerhead Systems</v>
          </cell>
          <cell r="C723">
            <v>0</v>
          </cell>
          <cell r="D723">
            <v>0</v>
          </cell>
          <cell r="E723">
            <v>0</v>
          </cell>
          <cell r="F723">
            <v>0</v>
          </cell>
          <cell r="G723">
            <v>0</v>
          </cell>
          <cell r="H723">
            <v>0</v>
          </cell>
          <cell r="I723">
            <v>0</v>
          </cell>
          <cell r="K723" t="str">
            <v>Hammerhead Systems</v>
          </cell>
          <cell r="L723">
            <v>0</v>
          </cell>
          <cell r="M723">
            <v>0</v>
          </cell>
          <cell r="N723">
            <v>0</v>
          </cell>
          <cell r="O723">
            <v>0</v>
          </cell>
          <cell r="P723">
            <v>0</v>
          </cell>
          <cell r="Q723">
            <v>0</v>
          </cell>
          <cell r="R723">
            <v>0</v>
          </cell>
        </row>
        <row r="724">
          <cell r="B724" t="str">
            <v>Hitachi</v>
          </cell>
          <cell r="C724">
            <v>0</v>
          </cell>
          <cell r="D724">
            <v>0</v>
          </cell>
          <cell r="E724">
            <v>0</v>
          </cell>
          <cell r="F724">
            <v>0</v>
          </cell>
          <cell r="G724">
            <v>0</v>
          </cell>
          <cell r="H724">
            <v>0</v>
          </cell>
          <cell r="I724">
            <v>0</v>
          </cell>
          <cell r="K724" t="str">
            <v>Hitachi</v>
          </cell>
          <cell r="L724">
            <v>0</v>
          </cell>
          <cell r="M724">
            <v>0</v>
          </cell>
          <cell r="N724">
            <v>0</v>
          </cell>
          <cell r="O724">
            <v>0</v>
          </cell>
          <cell r="P724">
            <v>0</v>
          </cell>
          <cell r="Q724">
            <v>0</v>
          </cell>
          <cell r="R724">
            <v>0</v>
          </cell>
        </row>
        <row r="725">
          <cell r="B725" t="str">
            <v>Hitachi Cable</v>
          </cell>
          <cell r="C725">
            <v>0</v>
          </cell>
          <cell r="D725">
            <v>0</v>
          </cell>
          <cell r="E725">
            <v>0</v>
          </cell>
          <cell r="F725">
            <v>0</v>
          </cell>
          <cell r="G725">
            <v>0</v>
          </cell>
          <cell r="H725">
            <v>0</v>
          </cell>
          <cell r="I725">
            <v>0</v>
          </cell>
          <cell r="K725" t="str">
            <v>Hitachi Cable</v>
          </cell>
          <cell r="L725">
            <v>0</v>
          </cell>
          <cell r="M725">
            <v>0</v>
          </cell>
          <cell r="N725">
            <v>0</v>
          </cell>
          <cell r="O725">
            <v>0</v>
          </cell>
          <cell r="P725">
            <v>0</v>
          </cell>
          <cell r="Q725">
            <v>0</v>
          </cell>
          <cell r="R725">
            <v>0</v>
          </cell>
        </row>
        <row r="726">
          <cell r="B726" t="str">
            <v>Huawei</v>
          </cell>
          <cell r="C726">
            <v>1.7</v>
          </cell>
          <cell r="D726">
            <v>33</v>
          </cell>
          <cell r="E726">
            <v>0</v>
          </cell>
          <cell r="F726">
            <v>0</v>
          </cell>
          <cell r="G726">
            <v>0</v>
          </cell>
          <cell r="H726">
            <v>0</v>
          </cell>
          <cell r="I726">
            <v>34.700000000000003</v>
          </cell>
          <cell r="K726" t="str">
            <v>Huawei</v>
          </cell>
          <cell r="L726">
            <v>35</v>
          </cell>
          <cell r="M726">
            <v>667</v>
          </cell>
          <cell r="N726">
            <v>0</v>
          </cell>
          <cell r="O726">
            <v>0</v>
          </cell>
          <cell r="P726">
            <v>0</v>
          </cell>
          <cell r="Q726">
            <v>0</v>
          </cell>
          <cell r="R726">
            <v>702</v>
          </cell>
        </row>
        <row r="727">
          <cell r="B727" t="str">
            <v>Hyperchip</v>
          </cell>
          <cell r="C727">
            <v>0</v>
          </cell>
          <cell r="D727">
            <v>0</v>
          </cell>
          <cell r="E727">
            <v>0</v>
          </cell>
          <cell r="F727">
            <v>0</v>
          </cell>
          <cell r="G727">
            <v>0</v>
          </cell>
          <cell r="H727">
            <v>0</v>
          </cell>
          <cell r="I727">
            <v>0</v>
          </cell>
          <cell r="K727" t="str">
            <v>Hyperchip</v>
          </cell>
          <cell r="L727">
            <v>0</v>
          </cell>
          <cell r="M727">
            <v>0</v>
          </cell>
          <cell r="N727">
            <v>0</v>
          </cell>
          <cell r="O727">
            <v>0</v>
          </cell>
          <cell r="P727">
            <v>0</v>
          </cell>
          <cell r="Q727">
            <v>0</v>
          </cell>
          <cell r="R727">
            <v>0</v>
          </cell>
        </row>
        <row r="728">
          <cell r="B728" t="str">
            <v>Juniper</v>
          </cell>
          <cell r="C728">
            <v>39</v>
          </cell>
          <cell r="D728">
            <v>19.600000000000001</v>
          </cell>
          <cell r="E728">
            <v>17.899999999999999</v>
          </cell>
          <cell r="F728">
            <v>0</v>
          </cell>
          <cell r="G728">
            <v>0</v>
          </cell>
          <cell r="H728">
            <v>0</v>
          </cell>
          <cell r="I728">
            <v>76.5</v>
          </cell>
          <cell r="K728" t="str">
            <v>Juniper</v>
          </cell>
          <cell r="L728">
            <v>84</v>
          </cell>
          <cell r="M728">
            <v>312</v>
          </cell>
          <cell r="N728">
            <v>117</v>
          </cell>
          <cell r="O728">
            <v>0</v>
          </cell>
          <cell r="P728">
            <v>0</v>
          </cell>
          <cell r="Q728">
            <v>0</v>
          </cell>
          <cell r="R728">
            <v>513</v>
          </cell>
        </row>
        <row r="729">
          <cell r="B729" t="str">
            <v>Laurel Networks</v>
          </cell>
          <cell r="C729">
            <v>0</v>
          </cell>
          <cell r="D729">
            <v>0</v>
          </cell>
          <cell r="E729">
            <v>0</v>
          </cell>
          <cell r="F729">
            <v>0</v>
          </cell>
          <cell r="G729">
            <v>0</v>
          </cell>
          <cell r="H729">
            <v>0</v>
          </cell>
          <cell r="I729">
            <v>0</v>
          </cell>
          <cell r="K729" t="str">
            <v>Laurel Networks</v>
          </cell>
          <cell r="L729">
            <v>0</v>
          </cell>
          <cell r="M729">
            <v>0</v>
          </cell>
          <cell r="N729">
            <v>0</v>
          </cell>
          <cell r="O729">
            <v>0</v>
          </cell>
          <cell r="P729">
            <v>0</v>
          </cell>
          <cell r="Q729">
            <v>0</v>
          </cell>
          <cell r="R729">
            <v>0</v>
          </cell>
        </row>
        <row r="730">
          <cell r="B730" t="str">
            <v>Lucent</v>
          </cell>
          <cell r="C730">
            <v>0</v>
          </cell>
          <cell r="D730">
            <v>0</v>
          </cell>
          <cell r="E730">
            <v>0</v>
          </cell>
          <cell r="F730">
            <v>0</v>
          </cell>
          <cell r="G730">
            <v>0</v>
          </cell>
          <cell r="H730">
            <v>0</v>
          </cell>
          <cell r="I730">
            <v>0</v>
          </cell>
          <cell r="K730" t="str">
            <v>Lucent</v>
          </cell>
          <cell r="L730">
            <v>0</v>
          </cell>
          <cell r="M730">
            <v>0</v>
          </cell>
          <cell r="N730">
            <v>0</v>
          </cell>
          <cell r="O730">
            <v>0</v>
          </cell>
          <cell r="P730">
            <v>0</v>
          </cell>
          <cell r="Q730">
            <v>0</v>
          </cell>
          <cell r="R730">
            <v>0</v>
          </cell>
        </row>
        <row r="731">
          <cell r="B731" t="str">
            <v>NEC</v>
          </cell>
          <cell r="C731">
            <v>0</v>
          </cell>
          <cell r="D731">
            <v>33</v>
          </cell>
          <cell r="E731">
            <v>0</v>
          </cell>
          <cell r="F731">
            <v>0</v>
          </cell>
          <cell r="G731">
            <v>9</v>
          </cell>
          <cell r="H731">
            <v>8</v>
          </cell>
          <cell r="I731">
            <v>50</v>
          </cell>
          <cell r="K731" t="str">
            <v>NEC</v>
          </cell>
          <cell r="L731">
            <v>0</v>
          </cell>
          <cell r="M731">
            <v>264</v>
          </cell>
          <cell r="N731">
            <v>0</v>
          </cell>
          <cell r="O731">
            <v>0</v>
          </cell>
          <cell r="P731">
            <v>315</v>
          </cell>
          <cell r="Q731">
            <v>267</v>
          </cell>
          <cell r="R731">
            <v>846</v>
          </cell>
        </row>
        <row r="732">
          <cell r="B732" t="str">
            <v>Nokia Siemens Networks</v>
          </cell>
          <cell r="C732">
            <v>0</v>
          </cell>
          <cell r="D732">
            <v>0</v>
          </cell>
          <cell r="E732">
            <v>0</v>
          </cell>
          <cell r="F732">
            <v>0</v>
          </cell>
          <cell r="G732">
            <v>7</v>
          </cell>
          <cell r="H732">
            <v>0</v>
          </cell>
          <cell r="I732">
            <v>7</v>
          </cell>
          <cell r="K732" t="str">
            <v>Nokia Siemens Networks</v>
          </cell>
          <cell r="L732">
            <v>0</v>
          </cell>
          <cell r="M732">
            <v>0</v>
          </cell>
          <cell r="N732">
            <v>0</v>
          </cell>
          <cell r="O732">
            <v>0</v>
          </cell>
          <cell r="P732">
            <v>3611</v>
          </cell>
          <cell r="Q732">
            <v>0</v>
          </cell>
          <cell r="R732">
            <v>3611</v>
          </cell>
        </row>
        <row r="733">
          <cell r="B733" t="str">
            <v>Nortel</v>
          </cell>
          <cell r="C733">
            <v>0</v>
          </cell>
          <cell r="D733">
            <v>0</v>
          </cell>
          <cell r="E733">
            <v>3</v>
          </cell>
          <cell r="F733">
            <v>0</v>
          </cell>
          <cell r="G733">
            <v>0</v>
          </cell>
          <cell r="H733">
            <v>41</v>
          </cell>
          <cell r="I733">
            <v>44</v>
          </cell>
          <cell r="K733" t="str">
            <v>Nortel</v>
          </cell>
          <cell r="L733">
            <v>0</v>
          </cell>
          <cell r="M733">
            <v>0</v>
          </cell>
          <cell r="N733">
            <v>17</v>
          </cell>
          <cell r="O733">
            <v>0</v>
          </cell>
          <cell r="P733">
            <v>0</v>
          </cell>
          <cell r="Q733">
            <v>164</v>
          </cell>
          <cell r="R733">
            <v>181</v>
          </cell>
        </row>
        <row r="734">
          <cell r="B734" t="str">
            <v>Procket</v>
          </cell>
          <cell r="C734">
            <v>0</v>
          </cell>
          <cell r="D734">
            <v>0</v>
          </cell>
          <cell r="E734">
            <v>0</v>
          </cell>
          <cell r="F734">
            <v>0</v>
          </cell>
          <cell r="G734">
            <v>0</v>
          </cell>
          <cell r="H734">
            <v>0</v>
          </cell>
          <cell r="I734">
            <v>0</v>
          </cell>
          <cell r="K734" t="str">
            <v>Procket</v>
          </cell>
          <cell r="L734">
            <v>0</v>
          </cell>
          <cell r="M734">
            <v>0</v>
          </cell>
          <cell r="N734">
            <v>0</v>
          </cell>
          <cell r="O734">
            <v>0</v>
          </cell>
          <cell r="P734">
            <v>0</v>
          </cell>
          <cell r="Q734">
            <v>0</v>
          </cell>
          <cell r="R734">
            <v>0</v>
          </cell>
        </row>
        <row r="735">
          <cell r="B735" t="str">
            <v>Quarry</v>
          </cell>
          <cell r="C735">
            <v>0</v>
          </cell>
          <cell r="D735">
            <v>0</v>
          </cell>
          <cell r="E735">
            <v>0</v>
          </cell>
          <cell r="F735">
            <v>0</v>
          </cell>
          <cell r="G735">
            <v>0</v>
          </cell>
          <cell r="H735">
            <v>0</v>
          </cell>
          <cell r="I735">
            <v>0</v>
          </cell>
          <cell r="K735" t="str">
            <v>Quarry</v>
          </cell>
          <cell r="L735">
            <v>0</v>
          </cell>
          <cell r="M735">
            <v>0</v>
          </cell>
          <cell r="N735">
            <v>0</v>
          </cell>
          <cell r="O735">
            <v>0</v>
          </cell>
          <cell r="P735">
            <v>0</v>
          </cell>
          <cell r="Q735">
            <v>0</v>
          </cell>
          <cell r="R735">
            <v>0</v>
          </cell>
        </row>
        <row r="736">
          <cell r="B736" t="str">
            <v>Redback</v>
          </cell>
          <cell r="C736">
            <v>0</v>
          </cell>
          <cell r="D736">
            <v>0</v>
          </cell>
          <cell r="E736">
            <v>0</v>
          </cell>
          <cell r="F736">
            <v>0</v>
          </cell>
          <cell r="G736">
            <v>0</v>
          </cell>
          <cell r="H736">
            <v>0</v>
          </cell>
          <cell r="I736">
            <v>0</v>
          </cell>
          <cell r="K736" t="str">
            <v>Redback</v>
          </cell>
          <cell r="L736">
            <v>0</v>
          </cell>
          <cell r="M736">
            <v>0</v>
          </cell>
          <cell r="N736">
            <v>0</v>
          </cell>
          <cell r="O736">
            <v>0</v>
          </cell>
          <cell r="P736">
            <v>0</v>
          </cell>
          <cell r="Q736">
            <v>0</v>
          </cell>
          <cell r="R736">
            <v>0</v>
          </cell>
        </row>
        <row r="737">
          <cell r="B737" t="str">
            <v>Riverstone</v>
          </cell>
          <cell r="C737">
            <v>0</v>
          </cell>
          <cell r="D737">
            <v>0</v>
          </cell>
          <cell r="E737">
            <v>0</v>
          </cell>
          <cell r="F737">
            <v>0</v>
          </cell>
          <cell r="G737">
            <v>0</v>
          </cell>
          <cell r="H737">
            <v>0</v>
          </cell>
          <cell r="I737">
            <v>0</v>
          </cell>
          <cell r="K737" t="str">
            <v>Riverstone</v>
          </cell>
          <cell r="L737">
            <v>0</v>
          </cell>
          <cell r="M737">
            <v>0</v>
          </cell>
          <cell r="N737">
            <v>0</v>
          </cell>
          <cell r="O737">
            <v>0</v>
          </cell>
          <cell r="P737">
            <v>0</v>
          </cell>
          <cell r="Q737">
            <v>0</v>
          </cell>
          <cell r="R737">
            <v>0</v>
          </cell>
        </row>
        <row r="738">
          <cell r="B738" t="str">
            <v>Tellabs</v>
          </cell>
          <cell r="C738">
            <v>0</v>
          </cell>
          <cell r="D738">
            <v>4</v>
          </cell>
          <cell r="E738">
            <v>0</v>
          </cell>
          <cell r="F738">
            <v>0</v>
          </cell>
          <cell r="G738">
            <v>0</v>
          </cell>
          <cell r="H738">
            <v>0</v>
          </cell>
          <cell r="I738">
            <v>4</v>
          </cell>
          <cell r="K738" t="str">
            <v>Tellabs</v>
          </cell>
          <cell r="L738">
            <v>0</v>
          </cell>
          <cell r="M738">
            <v>44</v>
          </cell>
          <cell r="N738">
            <v>0</v>
          </cell>
          <cell r="O738">
            <v>0</v>
          </cell>
          <cell r="P738">
            <v>0</v>
          </cell>
          <cell r="Q738">
            <v>0</v>
          </cell>
          <cell r="R738">
            <v>44</v>
          </cell>
        </row>
        <row r="739">
          <cell r="B739" t="str">
            <v>ZTE</v>
          </cell>
          <cell r="C739">
            <v>0</v>
          </cell>
          <cell r="D739">
            <v>0</v>
          </cell>
          <cell r="E739">
            <v>0</v>
          </cell>
          <cell r="F739">
            <v>0</v>
          </cell>
          <cell r="G739">
            <v>0</v>
          </cell>
          <cell r="H739">
            <v>0</v>
          </cell>
          <cell r="I739">
            <v>0</v>
          </cell>
          <cell r="K739" t="str">
            <v>ZTE</v>
          </cell>
          <cell r="L739">
            <v>0</v>
          </cell>
          <cell r="M739">
            <v>0</v>
          </cell>
          <cell r="N739">
            <v>0</v>
          </cell>
          <cell r="O739">
            <v>0</v>
          </cell>
          <cell r="P739">
            <v>0</v>
          </cell>
          <cell r="Q739">
            <v>0</v>
          </cell>
          <cell r="R739">
            <v>0</v>
          </cell>
        </row>
        <row r="740">
          <cell r="B740" t="str">
            <v>Other</v>
          </cell>
          <cell r="C740">
            <v>0</v>
          </cell>
          <cell r="D740">
            <v>1</v>
          </cell>
          <cell r="E740">
            <v>0</v>
          </cell>
          <cell r="F740">
            <v>0</v>
          </cell>
          <cell r="G740">
            <v>2.5</v>
          </cell>
          <cell r="H740">
            <v>0</v>
          </cell>
          <cell r="I740">
            <v>3.5</v>
          </cell>
          <cell r="K740" t="str">
            <v>Other</v>
          </cell>
          <cell r="L740">
            <v>0</v>
          </cell>
          <cell r="M740">
            <v>12</v>
          </cell>
          <cell r="N740">
            <v>0</v>
          </cell>
          <cell r="O740">
            <v>0</v>
          </cell>
          <cell r="P740">
            <v>18</v>
          </cell>
          <cell r="Q740">
            <v>0</v>
          </cell>
          <cell r="R740">
            <v>30</v>
          </cell>
        </row>
        <row r="741">
          <cell r="B741" t="str">
            <v>Total</v>
          </cell>
          <cell r="C741">
            <v>107.80000000000001</v>
          </cell>
          <cell r="D741">
            <v>196.49999999999997</v>
          </cell>
          <cell r="E741">
            <v>56</v>
          </cell>
          <cell r="F741">
            <v>0</v>
          </cell>
          <cell r="G741">
            <v>125.5</v>
          </cell>
          <cell r="H741">
            <v>93</v>
          </cell>
          <cell r="I741">
            <v>578.79999999999995</v>
          </cell>
          <cell r="K741" t="str">
            <v>Total</v>
          </cell>
          <cell r="L741">
            <v>299</v>
          </cell>
          <cell r="M741">
            <v>3326</v>
          </cell>
          <cell r="N741">
            <v>1062</v>
          </cell>
          <cell r="O741">
            <v>0</v>
          </cell>
          <cell r="P741">
            <v>7517</v>
          </cell>
          <cell r="Q741">
            <v>716</v>
          </cell>
          <cell r="R741">
            <v>12920</v>
          </cell>
        </row>
        <row r="745">
          <cell r="B745" t="str">
            <v>Vendor</v>
          </cell>
          <cell r="C745" t="str">
            <v>Core IP/MPLS</v>
          </cell>
          <cell r="D745" t="str">
            <v xml:space="preserve">Edge IP/MPLS </v>
          </cell>
          <cell r="E745" t="str">
            <v>Subscriber Service Router</v>
          </cell>
          <cell r="F745" t="str">
            <v>BRAS</v>
          </cell>
          <cell r="G745" t="str">
            <v>IP/Ethernet</v>
          </cell>
          <cell r="H745" t="str">
            <v>ATM/MPLS</v>
          </cell>
          <cell r="I745" t="str">
            <v>Total IPS</v>
          </cell>
          <cell r="K745" t="str">
            <v>Vendor</v>
          </cell>
          <cell r="L745" t="str">
            <v>Core IP/MPLS</v>
          </cell>
          <cell r="M745" t="str">
            <v>Edge IP/MPLS</v>
          </cell>
          <cell r="N745" t="str">
            <v>Subscriber Service Router</v>
          </cell>
          <cell r="O745" t="str">
            <v>BRAS</v>
          </cell>
          <cell r="P745" t="str">
            <v>IP/Ethernet</v>
          </cell>
          <cell r="Q745" t="str">
            <v>ATM/MPLS</v>
          </cell>
          <cell r="R745" t="str">
            <v>Total IPS</v>
          </cell>
        </row>
        <row r="746">
          <cell r="B746" t="str">
            <v>Alaxala Networks</v>
          </cell>
          <cell r="C746">
            <v>0</v>
          </cell>
          <cell r="D746">
            <v>20</v>
          </cell>
          <cell r="E746">
            <v>0</v>
          </cell>
          <cell r="F746">
            <v>0</v>
          </cell>
          <cell r="G746">
            <v>3</v>
          </cell>
          <cell r="H746">
            <v>0</v>
          </cell>
          <cell r="I746">
            <v>23</v>
          </cell>
          <cell r="K746" t="str">
            <v>Alaxala Networks</v>
          </cell>
          <cell r="L746">
            <v>0</v>
          </cell>
          <cell r="M746">
            <v>120</v>
          </cell>
          <cell r="N746">
            <v>0</v>
          </cell>
          <cell r="O746">
            <v>0</v>
          </cell>
          <cell r="P746">
            <v>95</v>
          </cell>
          <cell r="Q746">
            <v>0</v>
          </cell>
          <cell r="R746">
            <v>215</v>
          </cell>
        </row>
        <row r="747">
          <cell r="B747" t="str">
            <v>Alcatel-Lucent</v>
          </cell>
          <cell r="C747">
            <v>0</v>
          </cell>
          <cell r="D747">
            <v>9</v>
          </cell>
          <cell r="E747">
            <v>0</v>
          </cell>
          <cell r="F747">
            <v>0</v>
          </cell>
          <cell r="G747">
            <v>3</v>
          </cell>
          <cell r="H747">
            <v>29</v>
          </cell>
          <cell r="I747">
            <v>41</v>
          </cell>
          <cell r="K747" t="str">
            <v>Alcatel-Lucent</v>
          </cell>
          <cell r="L747">
            <v>0</v>
          </cell>
          <cell r="M747">
            <v>72</v>
          </cell>
          <cell r="N747">
            <v>0</v>
          </cell>
          <cell r="O747">
            <v>0</v>
          </cell>
          <cell r="P747">
            <v>122</v>
          </cell>
          <cell r="Q747">
            <v>202</v>
          </cell>
          <cell r="R747">
            <v>396</v>
          </cell>
        </row>
        <row r="748">
          <cell r="B748" t="str">
            <v>Atrica</v>
          </cell>
          <cell r="I748">
            <v>0</v>
          </cell>
          <cell r="K748" t="str">
            <v>Atrica</v>
          </cell>
          <cell r="R748">
            <v>0</v>
          </cell>
        </row>
        <row r="749">
          <cell r="B749" t="str">
            <v>Avici</v>
          </cell>
          <cell r="C749">
            <v>0</v>
          </cell>
          <cell r="D749">
            <v>0</v>
          </cell>
          <cell r="E749">
            <v>0</v>
          </cell>
          <cell r="F749">
            <v>0</v>
          </cell>
          <cell r="G749">
            <v>0</v>
          </cell>
          <cell r="H749">
            <v>0</v>
          </cell>
          <cell r="I749">
            <v>0</v>
          </cell>
          <cell r="K749" t="str">
            <v>Avici</v>
          </cell>
          <cell r="L749">
            <v>0</v>
          </cell>
          <cell r="M749">
            <v>0</v>
          </cell>
          <cell r="N749">
            <v>0</v>
          </cell>
          <cell r="O749">
            <v>0</v>
          </cell>
          <cell r="P749">
            <v>0</v>
          </cell>
          <cell r="Q749">
            <v>0</v>
          </cell>
          <cell r="R749">
            <v>0</v>
          </cell>
        </row>
        <row r="750">
          <cell r="B750" t="str">
            <v>Brocade</v>
          </cell>
          <cell r="C750">
            <v>0</v>
          </cell>
          <cell r="D750">
            <v>0</v>
          </cell>
          <cell r="E750">
            <v>0</v>
          </cell>
          <cell r="F750">
            <v>0</v>
          </cell>
          <cell r="G750">
            <v>4</v>
          </cell>
          <cell r="H750">
            <v>0</v>
          </cell>
          <cell r="I750">
            <v>4</v>
          </cell>
          <cell r="K750" t="str">
            <v>Brocade</v>
          </cell>
          <cell r="L750">
            <v>0</v>
          </cell>
          <cell r="M750">
            <v>0</v>
          </cell>
          <cell r="N750">
            <v>0</v>
          </cell>
          <cell r="O750">
            <v>0</v>
          </cell>
          <cell r="P750">
            <v>147</v>
          </cell>
          <cell r="Q750">
            <v>0</v>
          </cell>
          <cell r="R750">
            <v>147</v>
          </cell>
        </row>
        <row r="751">
          <cell r="B751" t="str">
            <v>Caspian</v>
          </cell>
          <cell r="C751">
            <v>0</v>
          </cell>
          <cell r="D751">
            <v>0</v>
          </cell>
          <cell r="E751">
            <v>0</v>
          </cell>
          <cell r="F751">
            <v>0</v>
          </cell>
          <cell r="G751">
            <v>0</v>
          </cell>
          <cell r="H751">
            <v>0</v>
          </cell>
          <cell r="I751">
            <v>0</v>
          </cell>
          <cell r="K751" t="str">
            <v>Caspian</v>
          </cell>
          <cell r="L751">
            <v>0</v>
          </cell>
          <cell r="M751">
            <v>0</v>
          </cell>
          <cell r="N751">
            <v>0</v>
          </cell>
          <cell r="O751">
            <v>0</v>
          </cell>
          <cell r="P751">
            <v>0</v>
          </cell>
          <cell r="Q751">
            <v>0</v>
          </cell>
          <cell r="R751">
            <v>0</v>
          </cell>
        </row>
        <row r="752">
          <cell r="B752" t="str">
            <v>Chiaro</v>
          </cell>
          <cell r="C752">
            <v>0</v>
          </cell>
          <cell r="D752">
            <v>0</v>
          </cell>
          <cell r="E752">
            <v>0</v>
          </cell>
          <cell r="F752">
            <v>0</v>
          </cell>
          <cell r="G752">
            <v>0</v>
          </cell>
          <cell r="H752">
            <v>0</v>
          </cell>
          <cell r="I752">
            <v>0</v>
          </cell>
          <cell r="K752" t="str">
            <v>Chiaro</v>
          </cell>
          <cell r="L752">
            <v>0</v>
          </cell>
          <cell r="M752">
            <v>0</v>
          </cell>
          <cell r="N752">
            <v>0</v>
          </cell>
          <cell r="O752">
            <v>0</v>
          </cell>
          <cell r="P752">
            <v>0</v>
          </cell>
          <cell r="Q752">
            <v>0</v>
          </cell>
          <cell r="R752">
            <v>0</v>
          </cell>
        </row>
        <row r="753">
          <cell r="B753" t="str">
            <v>Ciena</v>
          </cell>
          <cell r="C753">
            <v>0</v>
          </cell>
          <cell r="D753">
            <v>0</v>
          </cell>
          <cell r="E753">
            <v>0</v>
          </cell>
          <cell r="F753">
            <v>0</v>
          </cell>
          <cell r="G753">
            <v>0</v>
          </cell>
          <cell r="H753">
            <v>0</v>
          </cell>
          <cell r="I753">
            <v>0</v>
          </cell>
          <cell r="K753" t="str">
            <v>Ciena</v>
          </cell>
          <cell r="L753">
            <v>0</v>
          </cell>
          <cell r="M753">
            <v>0</v>
          </cell>
          <cell r="N753">
            <v>0</v>
          </cell>
          <cell r="O753">
            <v>0</v>
          </cell>
          <cell r="P753">
            <v>0</v>
          </cell>
          <cell r="Q753">
            <v>0</v>
          </cell>
          <cell r="R753">
            <v>0</v>
          </cell>
        </row>
        <row r="754">
          <cell r="B754" t="str">
            <v>Cisco</v>
          </cell>
          <cell r="C754">
            <v>71</v>
          </cell>
          <cell r="D754">
            <v>74</v>
          </cell>
          <cell r="E754">
            <v>26</v>
          </cell>
          <cell r="F754">
            <v>0</v>
          </cell>
          <cell r="G754">
            <v>53</v>
          </cell>
          <cell r="H754">
            <v>7</v>
          </cell>
          <cell r="I754">
            <v>231</v>
          </cell>
          <cell r="K754" t="str">
            <v>Cisco</v>
          </cell>
          <cell r="L754">
            <v>204</v>
          </cell>
          <cell r="M754">
            <v>2013</v>
          </cell>
          <cell r="N754">
            <v>867</v>
          </cell>
          <cell r="O754">
            <v>0</v>
          </cell>
          <cell r="P754">
            <v>1855</v>
          </cell>
          <cell r="Q754">
            <v>29</v>
          </cell>
          <cell r="R754">
            <v>4968</v>
          </cell>
        </row>
        <row r="755">
          <cell r="B755" t="str">
            <v>Cosine</v>
          </cell>
          <cell r="C755">
            <v>0</v>
          </cell>
          <cell r="D755">
            <v>0</v>
          </cell>
          <cell r="E755">
            <v>0</v>
          </cell>
          <cell r="F755">
            <v>0</v>
          </cell>
          <cell r="G755">
            <v>0</v>
          </cell>
          <cell r="H755">
            <v>0</v>
          </cell>
          <cell r="I755">
            <v>0</v>
          </cell>
          <cell r="K755" t="str">
            <v>Cosine</v>
          </cell>
          <cell r="L755">
            <v>0</v>
          </cell>
          <cell r="M755">
            <v>0</v>
          </cell>
          <cell r="N755">
            <v>0</v>
          </cell>
          <cell r="O755">
            <v>0</v>
          </cell>
          <cell r="P755">
            <v>0</v>
          </cell>
          <cell r="Q755">
            <v>0</v>
          </cell>
          <cell r="R755">
            <v>0</v>
          </cell>
        </row>
        <row r="756">
          <cell r="B756" t="str">
            <v>ECI Telecom</v>
          </cell>
          <cell r="C756">
            <v>0</v>
          </cell>
          <cell r="D756">
            <v>1</v>
          </cell>
          <cell r="E756">
            <v>0</v>
          </cell>
          <cell r="F756">
            <v>0</v>
          </cell>
          <cell r="G756">
            <v>0</v>
          </cell>
          <cell r="H756">
            <v>0</v>
          </cell>
          <cell r="I756">
            <v>1</v>
          </cell>
          <cell r="K756" t="str">
            <v>ECI Telecom</v>
          </cell>
          <cell r="L756">
            <v>0</v>
          </cell>
          <cell r="M756">
            <v>12</v>
          </cell>
          <cell r="N756">
            <v>0</v>
          </cell>
          <cell r="O756">
            <v>0</v>
          </cell>
          <cell r="P756">
            <v>0</v>
          </cell>
          <cell r="Q756">
            <v>0</v>
          </cell>
          <cell r="R756">
            <v>12</v>
          </cell>
        </row>
        <row r="757">
          <cell r="B757" t="str">
            <v>Equipe</v>
          </cell>
          <cell r="C757">
            <v>0</v>
          </cell>
          <cell r="D757">
            <v>0</v>
          </cell>
          <cell r="E757">
            <v>0</v>
          </cell>
          <cell r="F757">
            <v>0</v>
          </cell>
          <cell r="G757">
            <v>0</v>
          </cell>
          <cell r="H757">
            <v>0</v>
          </cell>
          <cell r="I757">
            <v>0</v>
          </cell>
          <cell r="K757" t="str">
            <v>Equipe</v>
          </cell>
          <cell r="L757">
            <v>0</v>
          </cell>
          <cell r="M757">
            <v>0</v>
          </cell>
          <cell r="N757">
            <v>0</v>
          </cell>
          <cell r="O757">
            <v>0</v>
          </cell>
          <cell r="P757">
            <v>0</v>
          </cell>
          <cell r="Q757">
            <v>0</v>
          </cell>
          <cell r="R757">
            <v>0</v>
          </cell>
        </row>
        <row r="758">
          <cell r="B758" t="str">
            <v>Ericsson</v>
          </cell>
          <cell r="C758">
            <v>0</v>
          </cell>
          <cell r="D758">
            <v>0</v>
          </cell>
          <cell r="E758">
            <v>7</v>
          </cell>
          <cell r="F758">
            <v>0</v>
          </cell>
          <cell r="G758">
            <v>0</v>
          </cell>
          <cell r="H758">
            <v>8</v>
          </cell>
          <cell r="I758">
            <v>15</v>
          </cell>
          <cell r="K758" t="str">
            <v>Ericsson</v>
          </cell>
          <cell r="L758">
            <v>0</v>
          </cell>
          <cell r="M758">
            <v>0</v>
          </cell>
          <cell r="N758">
            <v>81</v>
          </cell>
          <cell r="O758">
            <v>0</v>
          </cell>
          <cell r="P758">
            <v>0</v>
          </cell>
          <cell r="Q758">
            <v>38</v>
          </cell>
          <cell r="R758">
            <v>119</v>
          </cell>
        </row>
        <row r="759">
          <cell r="B759" t="str">
            <v>Extreme</v>
          </cell>
          <cell r="C759">
            <v>0</v>
          </cell>
          <cell r="D759">
            <v>0</v>
          </cell>
          <cell r="E759">
            <v>0</v>
          </cell>
          <cell r="F759">
            <v>0</v>
          </cell>
          <cell r="G759">
            <v>3</v>
          </cell>
          <cell r="H759">
            <v>0</v>
          </cell>
          <cell r="I759">
            <v>3</v>
          </cell>
          <cell r="K759" t="str">
            <v>Extreme</v>
          </cell>
          <cell r="L759">
            <v>0</v>
          </cell>
          <cell r="M759">
            <v>0</v>
          </cell>
          <cell r="N759">
            <v>0</v>
          </cell>
          <cell r="O759">
            <v>0</v>
          </cell>
          <cell r="P759">
            <v>127</v>
          </cell>
          <cell r="Q759">
            <v>0</v>
          </cell>
          <cell r="R759">
            <v>127</v>
          </cell>
        </row>
        <row r="760">
          <cell r="B760" t="str">
            <v>Force10</v>
          </cell>
          <cell r="C760">
            <v>0</v>
          </cell>
          <cell r="D760">
            <v>0</v>
          </cell>
          <cell r="E760">
            <v>0</v>
          </cell>
          <cell r="F760">
            <v>0</v>
          </cell>
          <cell r="G760">
            <v>4</v>
          </cell>
          <cell r="H760">
            <v>0</v>
          </cell>
          <cell r="I760">
            <v>4</v>
          </cell>
          <cell r="K760" t="str">
            <v>Force10</v>
          </cell>
          <cell r="L760">
            <v>0</v>
          </cell>
          <cell r="M760">
            <v>0</v>
          </cell>
          <cell r="N760">
            <v>0</v>
          </cell>
          <cell r="O760">
            <v>0</v>
          </cell>
          <cell r="P760">
            <v>26</v>
          </cell>
          <cell r="Q760">
            <v>0</v>
          </cell>
          <cell r="R760">
            <v>26</v>
          </cell>
        </row>
        <row r="761">
          <cell r="B761" t="str">
            <v>Fujitsu</v>
          </cell>
          <cell r="C761">
            <v>0</v>
          </cell>
          <cell r="D761">
            <v>3</v>
          </cell>
          <cell r="E761">
            <v>0</v>
          </cell>
          <cell r="F761">
            <v>0</v>
          </cell>
          <cell r="G761">
            <v>20</v>
          </cell>
          <cell r="H761">
            <v>0</v>
          </cell>
          <cell r="I761">
            <v>23</v>
          </cell>
          <cell r="K761" t="str">
            <v>Fujitsu</v>
          </cell>
          <cell r="L761">
            <v>0</v>
          </cell>
          <cell r="M761">
            <v>21</v>
          </cell>
          <cell r="N761">
            <v>0</v>
          </cell>
          <cell r="O761">
            <v>0</v>
          </cell>
          <cell r="P761">
            <v>684</v>
          </cell>
          <cell r="Q761">
            <v>0</v>
          </cell>
          <cell r="R761">
            <v>705</v>
          </cell>
        </row>
        <row r="762">
          <cell r="B762" t="str">
            <v>Hammerhead Systems</v>
          </cell>
          <cell r="C762">
            <v>0</v>
          </cell>
          <cell r="D762">
            <v>0</v>
          </cell>
          <cell r="E762">
            <v>0</v>
          </cell>
          <cell r="F762">
            <v>0</v>
          </cell>
          <cell r="G762">
            <v>0</v>
          </cell>
          <cell r="H762">
            <v>0</v>
          </cell>
          <cell r="I762">
            <v>0</v>
          </cell>
          <cell r="K762" t="str">
            <v>Hammerhead Systems</v>
          </cell>
          <cell r="L762">
            <v>0</v>
          </cell>
          <cell r="M762">
            <v>0</v>
          </cell>
          <cell r="N762">
            <v>0</v>
          </cell>
          <cell r="O762">
            <v>0</v>
          </cell>
          <cell r="P762">
            <v>0</v>
          </cell>
          <cell r="Q762">
            <v>0</v>
          </cell>
          <cell r="R762">
            <v>0</v>
          </cell>
        </row>
        <row r="763">
          <cell r="B763" t="str">
            <v>Hitachi</v>
          </cell>
          <cell r="C763">
            <v>0</v>
          </cell>
          <cell r="D763">
            <v>0</v>
          </cell>
          <cell r="E763">
            <v>0</v>
          </cell>
          <cell r="F763">
            <v>0</v>
          </cell>
          <cell r="G763">
            <v>0</v>
          </cell>
          <cell r="H763">
            <v>0</v>
          </cell>
          <cell r="I763">
            <v>0</v>
          </cell>
          <cell r="K763" t="str">
            <v>Hitachi</v>
          </cell>
          <cell r="L763">
            <v>0</v>
          </cell>
          <cell r="M763">
            <v>0</v>
          </cell>
          <cell r="N763">
            <v>0</v>
          </cell>
          <cell r="O763">
            <v>0</v>
          </cell>
          <cell r="P763">
            <v>0</v>
          </cell>
          <cell r="Q763">
            <v>0</v>
          </cell>
          <cell r="R763">
            <v>0</v>
          </cell>
        </row>
        <row r="764">
          <cell r="B764" t="str">
            <v>Hitachi Cable</v>
          </cell>
          <cell r="C764">
            <v>0</v>
          </cell>
          <cell r="D764">
            <v>0</v>
          </cell>
          <cell r="E764">
            <v>0</v>
          </cell>
          <cell r="F764">
            <v>0</v>
          </cell>
          <cell r="G764">
            <v>0</v>
          </cell>
          <cell r="H764">
            <v>0</v>
          </cell>
          <cell r="I764">
            <v>0</v>
          </cell>
          <cell r="K764" t="str">
            <v>Hitachi Cable</v>
          </cell>
          <cell r="L764">
            <v>0</v>
          </cell>
          <cell r="M764">
            <v>0</v>
          </cell>
          <cell r="N764">
            <v>0</v>
          </cell>
          <cell r="O764">
            <v>0</v>
          </cell>
          <cell r="P764">
            <v>0</v>
          </cell>
          <cell r="Q764">
            <v>0</v>
          </cell>
          <cell r="R764">
            <v>0</v>
          </cell>
        </row>
        <row r="765">
          <cell r="B765" t="str">
            <v>Huawei</v>
          </cell>
          <cell r="C765">
            <v>2</v>
          </cell>
          <cell r="D765">
            <v>23</v>
          </cell>
          <cell r="E765">
            <v>0</v>
          </cell>
          <cell r="F765">
            <v>0</v>
          </cell>
          <cell r="G765">
            <v>0</v>
          </cell>
          <cell r="H765">
            <v>0</v>
          </cell>
          <cell r="I765">
            <v>25</v>
          </cell>
          <cell r="K765" t="str">
            <v>Huawei</v>
          </cell>
          <cell r="L765">
            <v>8</v>
          </cell>
          <cell r="M765">
            <v>123</v>
          </cell>
          <cell r="N765">
            <v>0</v>
          </cell>
          <cell r="O765">
            <v>0</v>
          </cell>
          <cell r="P765">
            <v>0</v>
          </cell>
          <cell r="Q765">
            <v>0</v>
          </cell>
          <cell r="R765">
            <v>131</v>
          </cell>
        </row>
        <row r="766">
          <cell r="B766" t="str">
            <v>Hyperchip</v>
          </cell>
          <cell r="C766">
            <v>0</v>
          </cell>
          <cell r="D766">
            <v>0</v>
          </cell>
          <cell r="E766">
            <v>0</v>
          </cell>
          <cell r="F766">
            <v>0</v>
          </cell>
          <cell r="G766">
            <v>0</v>
          </cell>
          <cell r="H766">
            <v>0</v>
          </cell>
          <cell r="I766">
            <v>0</v>
          </cell>
          <cell r="K766" t="str">
            <v>Hyperchip</v>
          </cell>
          <cell r="L766">
            <v>0</v>
          </cell>
          <cell r="M766">
            <v>0</v>
          </cell>
          <cell r="N766">
            <v>0</v>
          </cell>
          <cell r="O766">
            <v>0</v>
          </cell>
          <cell r="P766">
            <v>0</v>
          </cell>
          <cell r="Q766">
            <v>0</v>
          </cell>
          <cell r="R766">
            <v>0</v>
          </cell>
        </row>
        <row r="767">
          <cell r="B767" t="str">
            <v>Juniper</v>
          </cell>
          <cell r="C767">
            <v>37</v>
          </cell>
          <cell r="D767">
            <v>19</v>
          </cell>
          <cell r="E767">
            <v>17</v>
          </cell>
          <cell r="F767">
            <v>0</v>
          </cell>
          <cell r="G767">
            <v>0</v>
          </cell>
          <cell r="H767">
            <v>0</v>
          </cell>
          <cell r="I767">
            <v>73</v>
          </cell>
          <cell r="K767" t="str">
            <v>Juniper</v>
          </cell>
          <cell r="L767">
            <v>63</v>
          </cell>
          <cell r="M767">
            <v>310</v>
          </cell>
          <cell r="N767">
            <v>139</v>
          </cell>
          <cell r="O767">
            <v>0</v>
          </cell>
          <cell r="P767">
            <v>0</v>
          </cell>
          <cell r="Q767">
            <v>0</v>
          </cell>
          <cell r="R767">
            <v>512</v>
          </cell>
        </row>
        <row r="768">
          <cell r="B768" t="str">
            <v>Laurel Networks</v>
          </cell>
          <cell r="C768">
            <v>0</v>
          </cell>
          <cell r="D768">
            <v>0</v>
          </cell>
          <cell r="E768">
            <v>0</v>
          </cell>
          <cell r="F768">
            <v>0</v>
          </cell>
          <cell r="G768">
            <v>0</v>
          </cell>
          <cell r="H768">
            <v>0</v>
          </cell>
          <cell r="I768">
            <v>0</v>
          </cell>
          <cell r="K768" t="str">
            <v>Laurel Networks</v>
          </cell>
          <cell r="L768">
            <v>0</v>
          </cell>
          <cell r="M768">
            <v>0</v>
          </cell>
          <cell r="N768">
            <v>0</v>
          </cell>
          <cell r="O768">
            <v>0</v>
          </cell>
          <cell r="P768">
            <v>0</v>
          </cell>
          <cell r="Q768">
            <v>0</v>
          </cell>
          <cell r="R768">
            <v>0</v>
          </cell>
        </row>
        <row r="769">
          <cell r="B769" t="str">
            <v>Lucent</v>
          </cell>
          <cell r="C769">
            <v>0</v>
          </cell>
          <cell r="D769">
            <v>0</v>
          </cell>
          <cell r="E769">
            <v>0</v>
          </cell>
          <cell r="F769">
            <v>0</v>
          </cell>
          <cell r="G769">
            <v>0</v>
          </cell>
          <cell r="H769">
            <v>0</v>
          </cell>
          <cell r="I769">
            <v>0</v>
          </cell>
          <cell r="K769" t="str">
            <v>Lucent</v>
          </cell>
          <cell r="L769">
            <v>0</v>
          </cell>
          <cell r="M769">
            <v>0</v>
          </cell>
          <cell r="N769">
            <v>0</v>
          </cell>
          <cell r="O769">
            <v>0</v>
          </cell>
          <cell r="P769">
            <v>0</v>
          </cell>
          <cell r="Q769">
            <v>0</v>
          </cell>
          <cell r="R769">
            <v>0</v>
          </cell>
        </row>
        <row r="770">
          <cell r="B770" t="str">
            <v>NEC</v>
          </cell>
          <cell r="C770">
            <v>0</v>
          </cell>
          <cell r="D770">
            <v>17</v>
          </cell>
          <cell r="E770">
            <v>0</v>
          </cell>
          <cell r="F770">
            <v>0</v>
          </cell>
          <cell r="G770">
            <v>10</v>
          </cell>
          <cell r="H770">
            <v>5</v>
          </cell>
          <cell r="I770">
            <v>32</v>
          </cell>
          <cell r="K770" t="str">
            <v>NEC</v>
          </cell>
          <cell r="L770">
            <v>0</v>
          </cell>
          <cell r="M770">
            <v>136</v>
          </cell>
          <cell r="N770">
            <v>0</v>
          </cell>
          <cell r="O770">
            <v>0</v>
          </cell>
          <cell r="P770">
            <v>350</v>
          </cell>
          <cell r="Q770">
            <v>167</v>
          </cell>
          <cell r="R770">
            <v>653</v>
          </cell>
        </row>
        <row r="771">
          <cell r="B771" t="str">
            <v>Nokia Siemens Networks</v>
          </cell>
          <cell r="C771">
            <v>0</v>
          </cell>
          <cell r="D771">
            <v>0</v>
          </cell>
          <cell r="E771">
            <v>0</v>
          </cell>
          <cell r="F771">
            <v>0</v>
          </cell>
          <cell r="G771">
            <v>7</v>
          </cell>
          <cell r="H771">
            <v>0</v>
          </cell>
          <cell r="I771">
            <v>7</v>
          </cell>
          <cell r="K771" t="str">
            <v>Nokia Siemens Networks</v>
          </cell>
          <cell r="L771">
            <v>0</v>
          </cell>
          <cell r="M771">
            <v>0</v>
          </cell>
          <cell r="N771">
            <v>0</v>
          </cell>
          <cell r="O771">
            <v>0</v>
          </cell>
          <cell r="P771">
            <v>3611</v>
          </cell>
          <cell r="Q771">
            <v>0</v>
          </cell>
          <cell r="R771">
            <v>3611</v>
          </cell>
        </row>
        <row r="772">
          <cell r="B772" t="str">
            <v>Nortel</v>
          </cell>
          <cell r="C772">
            <v>0</v>
          </cell>
          <cell r="D772">
            <v>0</v>
          </cell>
          <cell r="E772">
            <v>2</v>
          </cell>
          <cell r="F772">
            <v>0</v>
          </cell>
          <cell r="G772">
            <v>0</v>
          </cell>
          <cell r="H772">
            <v>36</v>
          </cell>
          <cell r="I772">
            <v>38</v>
          </cell>
          <cell r="K772" t="str">
            <v>Nortel</v>
          </cell>
          <cell r="L772">
            <v>0</v>
          </cell>
          <cell r="M772">
            <v>0</v>
          </cell>
          <cell r="N772">
            <v>10</v>
          </cell>
          <cell r="O772">
            <v>0</v>
          </cell>
          <cell r="P772">
            <v>0</v>
          </cell>
          <cell r="Q772">
            <v>160</v>
          </cell>
          <cell r="R772">
            <v>170</v>
          </cell>
        </row>
        <row r="773">
          <cell r="B773" t="str">
            <v>Procket</v>
          </cell>
          <cell r="C773">
            <v>0</v>
          </cell>
          <cell r="D773">
            <v>0</v>
          </cell>
          <cell r="E773">
            <v>0</v>
          </cell>
          <cell r="F773">
            <v>0</v>
          </cell>
          <cell r="G773">
            <v>0</v>
          </cell>
          <cell r="H773">
            <v>0</v>
          </cell>
          <cell r="I773">
            <v>0</v>
          </cell>
          <cell r="K773" t="str">
            <v>Procket</v>
          </cell>
          <cell r="L773">
            <v>0</v>
          </cell>
          <cell r="M773">
            <v>0</v>
          </cell>
          <cell r="N773">
            <v>0</v>
          </cell>
          <cell r="O773">
            <v>0</v>
          </cell>
          <cell r="P773">
            <v>0</v>
          </cell>
          <cell r="Q773">
            <v>0</v>
          </cell>
          <cell r="R773">
            <v>0</v>
          </cell>
        </row>
        <row r="774">
          <cell r="B774" t="str">
            <v>Quarry</v>
          </cell>
          <cell r="C774">
            <v>0</v>
          </cell>
          <cell r="D774">
            <v>0</v>
          </cell>
          <cell r="E774">
            <v>0</v>
          </cell>
          <cell r="F774">
            <v>0</v>
          </cell>
          <cell r="G774">
            <v>0</v>
          </cell>
          <cell r="H774">
            <v>0</v>
          </cell>
          <cell r="I774">
            <v>0</v>
          </cell>
          <cell r="K774" t="str">
            <v>Quarry</v>
          </cell>
          <cell r="L774">
            <v>0</v>
          </cell>
          <cell r="M774">
            <v>0</v>
          </cell>
          <cell r="N774">
            <v>0</v>
          </cell>
          <cell r="O774">
            <v>0</v>
          </cell>
          <cell r="P774">
            <v>0</v>
          </cell>
          <cell r="Q774">
            <v>0</v>
          </cell>
          <cell r="R774">
            <v>0</v>
          </cell>
        </row>
        <row r="775">
          <cell r="B775" t="str">
            <v>Redback</v>
          </cell>
          <cell r="C775">
            <v>0</v>
          </cell>
          <cell r="D775">
            <v>0</v>
          </cell>
          <cell r="E775">
            <v>0</v>
          </cell>
          <cell r="F775">
            <v>0</v>
          </cell>
          <cell r="G775">
            <v>0</v>
          </cell>
          <cell r="H775">
            <v>0</v>
          </cell>
          <cell r="I775">
            <v>0</v>
          </cell>
          <cell r="K775" t="str">
            <v>Redback</v>
          </cell>
          <cell r="L775">
            <v>0</v>
          </cell>
          <cell r="M775">
            <v>0</v>
          </cell>
          <cell r="N775">
            <v>0</v>
          </cell>
          <cell r="O775">
            <v>0</v>
          </cell>
          <cell r="P775">
            <v>0</v>
          </cell>
          <cell r="Q775">
            <v>0</v>
          </cell>
          <cell r="R775">
            <v>0</v>
          </cell>
        </row>
        <row r="776">
          <cell r="B776" t="str">
            <v>Riverstone</v>
          </cell>
          <cell r="C776">
            <v>0</v>
          </cell>
          <cell r="D776">
            <v>0</v>
          </cell>
          <cell r="E776">
            <v>0</v>
          </cell>
          <cell r="F776">
            <v>0</v>
          </cell>
          <cell r="G776">
            <v>0</v>
          </cell>
          <cell r="H776">
            <v>0</v>
          </cell>
          <cell r="I776">
            <v>0</v>
          </cell>
          <cell r="K776" t="str">
            <v>Riverstone</v>
          </cell>
          <cell r="L776">
            <v>0</v>
          </cell>
          <cell r="M776">
            <v>0</v>
          </cell>
          <cell r="N776">
            <v>0</v>
          </cell>
          <cell r="O776">
            <v>0</v>
          </cell>
          <cell r="P776">
            <v>0</v>
          </cell>
          <cell r="Q776">
            <v>0</v>
          </cell>
          <cell r="R776">
            <v>0</v>
          </cell>
        </row>
        <row r="777">
          <cell r="B777" t="str">
            <v>Tellabs</v>
          </cell>
          <cell r="C777">
            <v>0</v>
          </cell>
          <cell r="D777">
            <v>7</v>
          </cell>
          <cell r="E777">
            <v>0</v>
          </cell>
          <cell r="F777">
            <v>0</v>
          </cell>
          <cell r="G777">
            <v>0</v>
          </cell>
          <cell r="H777">
            <v>0</v>
          </cell>
          <cell r="I777">
            <v>7</v>
          </cell>
          <cell r="K777" t="str">
            <v>Tellabs</v>
          </cell>
          <cell r="L777">
            <v>0</v>
          </cell>
          <cell r="M777">
            <v>75</v>
          </cell>
          <cell r="N777">
            <v>0</v>
          </cell>
          <cell r="O777">
            <v>0</v>
          </cell>
          <cell r="P777">
            <v>0</v>
          </cell>
          <cell r="Q777">
            <v>0</v>
          </cell>
          <cell r="R777">
            <v>75</v>
          </cell>
        </row>
        <row r="778">
          <cell r="B778" t="str">
            <v>ZTE</v>
          </cell>
          <cell r="C778">
            <v>0</v>
          </cell>
          <cell r="D778">
            <v>0</v>
          </cell>
          <cell r="E778">
            <v>0</v>
          </cell>
          <cell r="F778">
            <v>0</v>
          </cell>
          <cell r="G778">
            <v>0</v>
          </cell>
          <cell r="H778">
            <v>0</v>
          </cell>
          <cell r="I778">
            <v>0</v>
          </cell>
          <cell r="K778" t="str">
            <v>ZTE</v>
          </cell>
          <cell r="L778">
            <v>0</v>
          </cell>
          <cell r="M778">
            <v>0</v>
          </cell>
          <cell r="N778">
            <v>0</v>
          </cell>
          <cell r="O778">
            <v>0</v>
          </cell>
          <cell r="P778">
            <v>0</v>
          </cell>
          <cell r="Q778">
            <v>0</v>
          </cell>
          <cell r="R778">
            <v>0</v>
          </cell>
        </row>
        <row r="779">
          <cell r="B779" t="str">
            <v>Other</v>
          </cell>
          <cell r="C779">
            <v>0</v>
          </cell>
          <cell r="D779">
            <v>0</v>
          </cell>
          <cell r="E779">
            <v>0</v>
          </cell>
          <cell r="F779">
            <v>0</v>
          </cell>
          <cell r="G779">
            <v>3</v>
          </cell>
          <cell r="H779">
            <v>0</v>
          </cell>
          <cell r="I779">
            <v>3</v>
          </cell>
          <cell r="K779" t="str">
            <v>Other</v>
          </cell>
          <cell r="L779">
            <v>0</v>
          </cell>
          <cell r="M779">
            <v>0</v>
          </cell>
          <cell r="N779">
            <v>0</v>
          </cell>
          <cell r="O779">
            <v>0</v>
          </cell>
          <cell r="P779">
            <v>15</v>
          </cell>
          <cell r="Q779">
            <v>0</v>
          </cell>
          <cell r="R779">
            <v>15</v>
          </cell>
        </row>
        <row r="780">
          <cell r="B780" t="str">
            <v>Total</v>
          </cell>
          <cell r="C780">
            <v>110</v>
          </cell>
          <cell r="D780">
            <v>173</v>
          </cell>
          <cell r="E780">
            <v>52</v>
          </cell>
          <cell r="F780">
            <v>0</v>
          </cell>
          <cell r="G780">
            <v>110</v>
          </cell>
          <cell r="H780">
            <v>85</v>
          </cell>
          <cell r="I780">
            <v>530</v>
          </cell>
          <cell r="K780" t="str">
            <v>Total</v>
          </cell>
          <cell r="L780">
            <v>275</v>
          </cell>
          <cell r="M780">
            <v>2882</v>
          </cell>
          <cell r="N780">
            <v>1097</v>
          </cell>
          <cell r="O780">
            <v>0</v>
          </cell>
          <cell r="P780">
            <v>7032</v>
          </cell>
          <cell r="Q780">
            <v>596</v>
          </cell>
          <cell r="R780">
            <v>11882</v>
          </cell>
        </row>
        <row r="784">
          <cell r="B784" t="str">
            <v>Vendor</v>
          </cell>
          <cell r="C784" t="str">
            <v>Core IP/MPLS</v>
          </cell>
          <cell r="D784" t="str">
            <v xml:space="preserve">Edge IP/MPLS </v>
          </cell>
          <cell r="E784" t="str">
            <v>Subscriber Service Router</v>
          </cell>
          <cell r="F784" t="str">
            <v>BRAS</v>
          </cell>
          <cell r="G784" t="str">
            <v>IP/Ethernet</v>
          </cell>
          <cell r="H784" t="str">
            <v>ATM/MPLS</v>
          </cell>
          <cell r="I784" t="str">
            <v>Total IPS</v>
          </cell>
          <cell r="K784" t="str">
            <v>Vendor</v>
          </cell>
          <cell r="L784" t="str">
            <v>Core IP/MPLS</v>
          </cell>
          <cell r="M784" t="str">
            <v>Edge IP/MPLS</v>
          </cell>
          <cell r="N784" t="str">
            <v>Subscriber Service Router</v>
          </cell>
          <cell r="O784" t="str">
            <v>BRAS</v>
          </cell>
          <cell r="P784" t="str">
            <v>IP/Ethernet</v>
          </cell>
          <cell r="Q784" t="str">
            <v>ATM/MPLS</v>
          </cell>
          <cell r="R784" t="str">
            <v>Total IPS</v>
          </cell>
        </row>
        <row r="785">
          <cell r="B785" t="str">
            <v>Alaxala Networks</v>
          </cell>
          <cell r="C785">
            <v>0</v>
          </cell>
          <cell r="D785">
            <v>18</v>
          </cell>
          <cell r="E785">
            <v>0</v>
          </cell>
          <cell r="F785">
            <v>0</v>
          </cell>
          <cell r="G785">
            <v>17</v>
          </cell>
          <cell r="H785">
            <v>0</v>
          </cell>
          <cell r="I785">
            <v>35</v>
          </cell>
          <cell r="K785" t="str">
            <v>Alaxala Networks</v>
          </cell>
          <cell r="L785">
            <v>0</v>
          </cell>
          <cell r="M785">
            <v>150</v>
          </cell>
          <cell r="N785">
            <v>0</v>
          </cell>
          <cell r="O785">
            <v>0</v>
          </cell>
          <cell r="P785">
            <v>2212</v>
          </cell>
          <cell r="Q785">
            <v>0</v>
          </cell>
          <cell r="R785">
            <v>2362</v>
          </cell>
        </row>
        <row r="786">
          <cell r="B786" t="str">
            <v>Alcatel-Lucent</v>
          </cell>
          <cell r="C786">
            <v>0</v>
          </cell>
          <cell r="D786">
            <v>11</v>
          </cell>
          <cell r="E786">
            <v>0</v>
          </cell>
          <cell r="F786">
            <v>0</v>
          </cell>
          <cell r="G786">
            <v>2</v>
          </cell>
          <cell r="H786">
            <v>19</v>
          </cell>
          <cell r="I786">
            <v>32</v>
          </cell>
          <cell r="K786" t="str">
            <v>Alcatel-Lucent</v>
          </cell>
          <cell r="L786">
            <v>0</v>
          </cell>
          <cell r="M786">
            <v>88</v>
          </cell>
          <cell r="N786">
            <v>0</v>
          </cell>
          <cell r="O786">
            <v>0</v>
          </cell>
          <cell r="P786">
            <v>75</v>
          </cell>
          <cell r="Q786">
            <v>130</v>
          </cell>
          <cell r="R786">
            <v>293</v>
          </cell>
        </row>
        <row r="787">
          <cell r="B787" t="str">
            <v>Atrica</v>
          </cell>
          <cell r="C787">
            <v>0</v>
          </cell>
          <cell r="D787">
            <v>0</v>
          </cell>
          <cell r="E787">
            <v>0</v>
          </cell>
          <cell r="F787">
            <v>0</v>
          </cell>
          <cell r="G787">
            <v>3</v>
          </cell>
          <cell r="H787">
            <v>0</v>
          </cell>
          <cell r="I787">
            <v>3</v>
          </cell>
          <cell r="K787" t="str">
            <v>Atrica</v>
          </cell>
          <cell r="L787">
            <v>0</v>
          </cell>
          <cell r="M787">
            <v>0</v>
          </cell>
          <cell r="N787">
            <v>0</v>
          </cell>
          <cell r="O787">
            <v>0</v>
          </cell>
          <cell r="P787">
            <v>15</v>
          </cell>
          <cell r="Q787">
            <v>0</v>
          </cell>
        </row>
        <row r="788">
          <cell r="B788" t="str">
            <v>Avici</v>
          </cell>
          <cell r="C788">
            <v>2</v>
          </cell>
          <cell r="D788">
            <v>0</v>
          </cell>
          <cell r="E788">
            <v>0</v>
          </cell>
          <cell r="F788">
            <v>0</v>
          </cell>
          <cell r="G788">
            <v>0</v>
          </cell>
          <cell r="H788">
            <v>0</v>
          </cell>
          <cell r="I788">
            <v>2</v>
          </cell>
          <cell r="K788" t="str">
            <v>Avici</v>
          </cell>
          <cell r="L788">
            <v>3</v>
          </cell>
          <cell r="M788">
            <v>0</v>
          </cell>
          <cell r="N788">
            <v>0</v>
          </cell>
          <cell r="O788">
            <v>0</v>
          </cell>
          <cell r="P788">
            <v>0</v>
          </cell>
          <cell r="Q788">
            <v>0</v>
          </cell>
          <cell r="R788">
            <v>3</v>
          </cell>
        </row>
        <row r="789">
          <cell r="B789" t="str">
            <v>Brocade</v>
          </cell>
          <cell r="C789">
            <v>0</v>
          </cell>
          <cell r="D789">
            <v>0</v>
          </cell>
          <cell r="E789">
            <v>0</v>
          </cell>
          <cell r="F789">
            <v>0</v>
          </cell>
          <cell r="G789">
            <v>4</v>
          </cell>
          <cell r="H789">
            <v>0</v>
          </cell>
          <cell r="I789">
            <v>4</v>
          </cell>
          <cell r="K789" t="str">
            <v>Brocade</v>
          </cell>
          <cell r="L789">
            <v>0</v>
          </cell>
          <cell r="M789">
            <v>0</v>
          </cell>
          <cell r="N789">
            <v>0</v>
          </cell>
          <cell r="O789">
            <v>0</v>
          </cell>
          <cell r="P789">
            <v>148</v>
          </cell>
          <cell r="Q789">
            <v>0</v>
          </cell>
          <cell r="R789">
            <v>148</v>
          </cell>
        </row>
        <row r="790">
          <cell r="B790" t="str">
            <v>Caspian</v>
          </cell>
          <cell r="C790">
            <v>0</v>
          </cell>
          <cell r="D790">
            <v>0</v>
          </cell>
          <cell r="E790">
            <v>0</v>
          </cell>
          <cell r="F790">
            <v>0</v>
          </cell>
          <cell r="G790">
            <v>0</v>
          </cell>
          <cell r="H790">
            <v>0</v>
          </cell>
          <cell r="I790">
            <v>0</v>
          </cell>
          <cell r="K790" t="str">
            <v>Caspian</v>
          </cell>
          <cell r="L790">
            <v>0</v>
          </cell>
          <cell r="M790">
            <v>0</v>
          </cell>
          <cell r="N790">
            <v>0</v>
          </cell>
          <cell r="O790">
            <v>0</v>
          </cell>
          <cell r="P790">
            <v>0</v>
          </cell>
          <cell r="Q790">
            <v>0</v>
          </cell>
          <cell r="R790">
            <v>0</v>
          </cell>
        </row>
        <row r="791">
          <cell r="B791" t="str">
            <v>Chiaro</v>
          </cell>
          <cell r="C791">
            <v>0</v>
          </cell>
          <cell r="D791">
            <v>0</v>
          </cell>
          <cell r="E791">
            <v>0</v>
          </cell>
          <cell r="F791">
            <v>0</v>
          </cell>
          <cell r="G791">
            <v>0</v>
          </cell>
          <cell r="H791">
            <v>0</v>
          </cell>
          <cell r="I791">
            <v>0</v>
          </cell>
          <cell r="K791" t="str">
            <v>Chiaro</v>
          </cell>
          <cell r="L791">
            <v>0</v>
          </cell>
          <cell r="M791">
            <v>0</v>
          </cell>
          <cell r="N791">
            <v>0</v>
          </cell>
          <cell r="O791">
            <v>0</v>
          </cell>
          <cell r="P791">
            <v>0</v>
          </cell>
          <cell r="Q791">
            <v>0</v>
          </cell>
          <cell r="R791">
            <v>0</v>
          </cell>
        </row>
        <row r="792">
          <cell r="B792" t="str">
            <v>Ciena</v>
          </cell>
          <cell r="C792">
            <v>0</v>
          </cell>
          <cell r="D792">
            <v>0</v>
          </cell>
          <cell r="E792">
            <v>0</v>
          </cell>
          <cell r="F792">
            <v>0</v>
          </cell>
          <cell r="G792">
            <v>0</v>
          </cell>
          <cell r="H792">
            <v>0</v>
          </cell>
          <cell r="I792">
            <v>0</v>
          </cell>
          <cell r="K792" t="str">
            <v>Ciena</v>
          </cell>
          <cell r="L792">
            <v>0</v>
          </cell>
          <cell r="M792">
            <v>0</v>
          </cell>
          <cell r="N792">
            <v>0</v>
          </cell>
          <cell r="O792">
            <v>0</v>
          </cell>
          <cell r="P792">
            <v>0</v>
          </cell>
          <cell r="Q792">
            <v>0</v>
          </cell>
          <cell r="R792">
            <v>0</v>
          </cell>
        </row>
        <row r="793">
          <cell r="B793" t="str">
            <v>Cisco</v>
          </cell>
          <cell r="C793">
            <v>57</v>
          </cell>
          <cell r="D793">
            <v>69</v>
          </cell>
          <cell r="E793">
            <v>22</v>
          </cell>
          <cell r="F793">
            <v>0</v>
          </cell>
          <cell r="G793">
            <v>42</v>
          </cell>
          <cell r="H793">
            <v>7</v>
          </cell>
          <cell r="I793">
            <v>197</v>
          </cell>
          <cell r="K793" t="str">
            <v>Cisco</v>
          </cell>
          <cell r="L793">
            <v>170</v>
          </cell>
          <cell r="M793">
            <v>1686</v>
          </cell>
          <cell r="N793">
            <v>733</v>
          </cell>
          <cell r="O793">
            <v>0</v>
          </cell>
          <cell r="P793">
            <v>1470</v>
          </cell>
          <cell r="Q793">
            <v>29</v>
          </cell>
          <cell r="R793">
            <v>4088</v>
          </cell>
        </row>
        <row r="794">
          <cell r="B794" t="str">
            <v>Cosine</v>
          </cell>
          <cell r="C794">
            <v>0</v>
          </cell>
          <cell r="D794">
            <v>0</v>
          </cell>
          <cell r="E794">
            <v>0</v>
          </cell>
          <cell r="F794">
            <v>0</v>
          </cell>
          <cell r="G794">
            <v>0</v>
          </cell>
          <cell r="H794">
            <v>0</v>
          </cell>
          <cell r="I794">
            <v>0</v>
          </cell>
          <cell r="K794" t="str">
            <v>Cosine</v>
          </cell>
          <cell r="L794">
            <v>0</v>
          </cell>
          <cell r="M794">
            <v>0</v>
          </cell>
          <cell r="N794">
            <v>0</v>
          </cell>
          <cell r="O794">
            <v>0</v>
          </cell>
          <cell r="P794">
            <v>0</v>
          </cell>
          <cell r="Q794">
            <v>0</v>
          </cell>
          <cell r="R794">
            <v>0</v>
          </cell>
        </row>
        <row r="795">
          <cell r="B795" t="str">
            <v>ECI Telecom</v>
          </cell>
          <cell r="C795">
            <v>0</v>
          </cell>
          <cell r="D795">
            <v>1</v>
          </cell>
          <cell r="E795">
            <v>0</v>
          </cell>
          <cell r="F795">
            <v>0</v>
          </cell>
          <cell r="G795">
            <v>0</v>
          </cell>
          <cell r="H795">
            <v>0</v>
          </cell>
          <cell r="I795">
            <v>1</v>
          </cell>
          <cell r="K795" t="str">
            <v>ECI Telecom</v>
          </cell>
          <cell r="L795">
            <v>0</v>
          </cell>
          <cell r="M795">
            <v>12</v>
          </cell>
          <cell r="N795">
            <v>0</v>
          </cell>
          <cell r="O795">
            <v>0</v>
          </cell>
          <cell r="P795">
            <v>0</v>
          </cell>
          <cell r="Q795">
            <v>0</v>
          </cell>
          <cell r="R795">
            <v>12</v>
          </cell>
        </row>
        <row r="796">
          <cell r="B796" t="str">
            <v>Equipe</v>
          </cell>
          <cell r="C796">
            <v>0</v>
          </cell>
          <cell r="D796">
            <v>0</v>
          </cell>
          <cell r="E796">
            <v>0</v>
          </cell>
          <cell r="F796">
            <v>0</v>
          </cell>
          <cell r="G796">
            <v>0</v>
          </cell>
          <cell r="H796">
            <v>0</v>
          </cell>
          <cell r="I796">
            <v>0</v>
          </cell>
          <cell r="K796" t="str">
            <v>Equipe</v>
          </cell>
          <cell r="L796">
            <v>0</v>
          </cell>
          <cell r="M796">
            <v>0</v>
          </cell>
          <cell r="N796">
            <v>0</v>
          </cell>
          <cell r="O796">
            <v>0</v>
          </cell>
          <cell r="P796">
            <v>0</v>
          </cell>
          <cell r="Q796">
            <v>0</v>
          </cell>
          <cell r="R796">
            <v>0</v>
          </cell>
        </row>
        <row r="797">
          <cell r="B797" t="str">
            <v>Ericsson</v>
          </cell>
          <cell r="C797">
            <v>0</v>
          </cell>
          <cell r="D797">
            <v>0</v>
          </cell>
          <cell r="E797">
            <v>6</v>
          </cell>
          <cell r="F797">
            <v>0</v>
          </cell>
          <cell r="G797">
            <v>0</v>
          </cell>
          <cell r="H797">
            <v>4</v>
          </cell>
          <cell r="I797">
            <v>10</v>
          </cell>
          <cell r="K797" t="str">
            <v>Ericsson</v>
          </cell>
          <cell r="L797">
            <v>0</v>
          </cell>
          <cell r="M797">
            <v>0</v>
          </cell>
          <cell r="N797">
            <v>66</v>
          </cell>
          <cell r="O797">
            <v>0</v>
          </cell>
          <cell r="P797">
            <v>0</v>
          </cell>
          <cell r="Q797">
            <v>22</v>
          </cell>
          <cell r="R797">
            <v>88</v>
          </cell>
        </row>
        <row r="798">
          <cell r="B798" t="str">
            <v>Extreme</v>
          </cell>
          <cell r="C798">
            <v>0</v>
          </cell>
          <cell r="D798">
            <v>0</v>
          </cell>
          <cell r="E798">
            <v>0</v>
          </cell>
          <cell r="F798">
            <v>0</v>
          </cell>
          <cell r="G798">
            <v>1</v>
          </cell>
          <cell r="H798">
            <v>0</v>
          </cell>
          <cell r="I798">
            <v>1</v>
          </cell>
          <cell r="K798" t="str">
            <v>Extreme</v>
          </cell>
          <cell r="L798">
            <v>0</v>
          </cell>
          <cell r="M798">
            <v>0</v>
          </cell>
          <cell r="N798">
            <v>0</v>
          </cell>
          <cell r="O798">
            <v>0</v>
          </cell>
          <cell r="P798">
            <v>77</v>
          </cell>
          <cell r="Q798">
            <v>0</v>
          </cell>
          <cell r="R798">
            <v>77</v>
          </cell>
        </row>
        <row r="799">
          <cell r="B799" t="str">
            <v>Force10</v>
          </cell>
          <cell r="C799">
            <v>0</v>
          </cell>
          <cell r="D799">
            <v>0</v>
          </cell>
          <cell r="E799">
            <v>0</v>
          </cell>
          <cell r="F799">
            <v>0</v>
          </cell>
          <cell r="G799">
            <v>5</v>
          </cell>
          <cell r="H799">
            <v>0</v>
          </cell>
          <cell r="I799">
            <v>5</v>
          </cell>
          <cell r="K799" t="str">
            <v>Force10</v>
          </cell>
          <cell r="L799">
            <v>0</v>
          </cell>
          <cell r="M799">
            <v>0</v>
          </cell>
          <cell r="N799">
            <v>0</v>
          </cell>
          <cell r="O799">
            <v>0</v>
          </cell>
          <cell r="P799">
            <v>34</v>
          </cell>
          <cell r="Q799">
            <v>0</v>
          </cell>
          <cell r="R799">
            <v>34</v>
          </cell>
        </row>
        <row r="800">
          <cell r="B800" t="str">
            <v>Fujitsu</v>
          </cell>
          <cell r="C800">
            <v>0</v>
          </cell>
          <cell r="D800">
            <v>6</v>
          </cell>
          <cell r="E800">
            <v>0</v>
          </cell>
          <cell r="F800">
            <v>0</v>
          </cell>
          <cell r="G800">
            <v>31</v>
          </cell>
          <cell r="H800">
            <v>0</v>
          </cell>
          <cell r="I800">
            <v>37</v>
          </cell>
          <cell r="K800" t="str">
            <v>Fujitsu</v>
          </cell>
          <cell r="L800">
            <v>0</v>
          </cell>
          <cell r="M800">
            <v>43</v>
          </cell>
          <cell r="N800">
            <v>0</v>
          </cell>
          <cell r="O800">
            <v>0</v>
          </cell>
          <cell r="P800">
            <v>1077</v>
          </cell>
          <cell r="Q800">
            <v>0</v>
          </cell>
          <cell r="R800">
            <v>1120</v>
          </cell>
        </row>
        <row r="801">
          <cell r="B801" t="str">
            <v>Hammerhead Systems</v>
          </cell>
          <cell r="C801">
            <v>0</v>
          </cell>
          <cell r="D801">
            <v>0</v>
          </cell>
          <cell r="E801">
            <v>0</v>
          </cell>
          <cell r="F801">
            <v>0</v>
          </cell>
          <cell r="G801">
            <v>0</v>
          </cell>
          <cell r="H801">
            <v>0</v>
          </cell>
          <cell r="I801">
            <v>0</v>
          </cell>
          <cell r="K801" t="str">
            <v>Hammerhead Systems</v>
          </cell>
          <cell r="L801">
            <v>0</v>
          </cell>
          <cell r="M801">
            <v>0</v>
          </cell>
          <cell r="N801">
            <v>0</v>
          </cell>
          <cell r="O801">
            <v>0</v>
          </cell>
          <cell r="P801">
            <v>0</v>
          </cell>
          <cell r="Q801">
            <v>0</v>
          </cell>
          <cell r="R801">
            <v>0</v>
          </cell>
        </row>
        <row r="802">
          <cell r="B802" t="str">
            <v>Hitachi</v>
          </cell>
          <cell r="C802">
            <v>0</v>
          </cell>
          <cell r="D802">
            <v>0</v>
          </cell>
          <cell r="E802">
            <v>0</v>
          </cell>
          <cell r="F802">
            <v>0</v>
          </cell>
          <cell r="G802">
            <v>0</v>
          </cell>
          <cell r="H802">
            <v>0</v>
          </cell>
          <cell r="I802">
            <v>0</v>
          </cell>
          <cell r="K802" t="str">
            <v>Hitachi</v>
          </cell>
          <cell r="L802">
            <v>0</v>
          </cell>
          <cell r="M802">
            <v>0</v>
          </cell>
          <cell r="N802">
            <v>0</v>
          </cell>
          <cell r="O802">
            <v>0</v>
          </cell>
          <cell r="P802">
            <v>0</v>
          </cell>
          <cell r="Q802">
            <v>0</v>
          </cell>
          <cell r="R802">
            <v>0</v>
          </cell>
        </row>
        <row r="803">
          <cell r="B803" t="str">
            <v>Hitachi Cable</v>
          </cell>
          <cell r="C803">
            <v>0</v>
          </cell>
          <cell r="D803">
            <v>0</v>
          </cell>
          <cell r="E803">
            <v>0</v>
          </cell>
          <cell r="F803">
            <v>0</v>
          </cell>
          <cell r="G803">
            <v>0</v>
          </cell>
          <cell r="H803">
            <v>0</v>
          </cell>
          <cell r="I803">
            <v>0</v>
          </cell>
          <cell r="K803" t="str">
            <v>Hitachi Cable</v>
          </cell>
          <cell r="L803">
            <v>0</v>
          </cell>
          <cell r="M803">
            <v>0</v>
          </cell>
          <cell r="N803">
            <v>0</v>
          </cell>
          <cell r="O803">
            <v>0</v>
          </cell>
          <cell r="P803">
            <v>0</v>
          </cell>
          <cell r="Q803">
            <v>0</v>
          </cell>
          <cell r="R803">
            <v>0</v>
          </cell>
        </row>
        <row r="804">
          <cell r="B804" t="str">
            <v>Huawei</v>
          </cell>
          <cell r="C804">
            <v>4</v>
          </cell>
          <cell r="D804">
            <v>31</v>
          </cell>
          <cell r="E804">
            <v>0</v>
          </cell>
          <cell r="F804">
            <v>0</v>
          </cell>
          <cell r="G804">
            <v>9</v>
          </cell>
          <cell r="H804">
            <v>0</v>
          </cell>
          <cell r="I804">
            <v>44</v>
          </cell>
          <cell r="K804" t="str">
            <v>Huawei</v>
          </cell>
          <cell r="L804">
            <v>16</v>
          </cell>
          <cell r="M804">
            <v>166</v>
          </cell>
          <cell r="N804">
            <v>0</v>
          </cell>
          <cell r="O804">
            <v>0</v>
          </cell>
          <cell r="P804">
            <v>19906</v>
          </cell>
          <cell r="Q804">
            <v>0</v>
          </cell>
          <cell r="R804">
            <v>20088</v>
          </cell>
        </row>
        <row r="805">
          <cell r="B805" t="str">
            <v>Hyperchip</v>
          </cell>
          <cell r="C805">
            <v>0</v>
          </cell>
          <cell r="D805">
            <v>0</v>
          </cell>
          <cell r="E805">
            <v>0</v>
          </cell>
          <cell r="F805">
            <v>0</v>
          </cell>
          <cell r="G805">
            <v>0</v>
          </cell>
          <cell r="H805">
            <v>0</v>
          </cell>
          <cell r="I805">
            <v>0</v>
          </cell>
          <cell r="K805" t="str">
            <v>Hyperchip</v>
          </cell>
          <cell r="L805">
            <v>0</v>
          </cell>
          <cell r="M805">
            <v>0</v>
          </cell>
          <cell r="N805">
            <v>0</v>
          </cell>
          <cell r="O805">
            <v>0</v>
          </cell>
          <cell r="P805">
            <v>0</v>
          </cell>
          <cell r="Q805">
            <v>0</v>
          </cell>
          <cell r="R805">
            <v>0</v>
          </cell>
        </row>
        <row r="806">
          <cell r="B806" t="str">
            <v>Juniper</v>
          </cell>
          <cell r="C806">
            <v>32</v>
          </cell>
          <cell r="D806">
            <v>14</v>
          </cell>
          <cell r="E806">
            <v>12</v>
          </cell>
          <cell r="F806">
            <v>0</v>
          </cell>
          <cell r="G806">
            <v>0</v>
          </cell>
          <cell r="H806">
            <v>0</v>
          </cell>
          <cell r="I806">
            <v>58</v>
          </cell>
          <cell r="K806" t="str">
            <v>Juniper</v>
          </cell>
          <cell r="L806">
            <v>58</v>
          </cell>
          <cell r="M806">
            <v>235</v>
          </cell>
          <cell r="N806">
            <v>86</v>
          </cell>
          <cell r="O806">
            <v>0</v>
          </cell>
          <cell r="P806">
            <v>0</v>
          </cell>
          <cell r="Q806">
            <v>0</v>
          </cell>
          <cell r="R806">
            <v>379</v>
          </cell>
        </row>
        <row r="807">
          <cell r="B807" t="str">
            <v>Laurel Networks</v>
          </cell>
          <cell r="C807">
            <v>0</v>
          </cell>
          <cell r="D807">
            <v>0</v>
          </cell>
          <cell r="E807">
            <v>0</v>
          </cell>
          <cell r="F807">
            <v>0</v>
          </cell>
          <cell r="G807">
            <v>0</v>
          </cell>
          <cell r="H807">
            <v>0</v>
          </cell>
          <cell r="I807">
            <v>0</v>
          </cell>
          <cell r="K807" t="str">
            <v>Laurel Networks</v>
          </cell>
          <cell r="L807">
            <v>0</v>
          </cell>
          <cell r="M807">
            <v>0</v>
          </cell>
          <cell r="N807">
            <v>0</v>
          </cell>
          <cell r="O807">
            <v>0</v>
          </cell>
          <cell r="P807">
            <v>0</v>
          </cell>
          <cell r="Q807">
            <v>0</v>
          </cell>
          <cell r="R807">
            <v>0</v>
          </cell>
        </row>
        <row r="808">
          <cell r="B808" t="str">
            <v>Lucent</v>
          </cell>
          <cell r="C808">
            <v>0</v>
          </cell>
          <cell r="D808">
            <v>0</v>
          </cell>
          <cell r="E808">
            <v>0</v>
          </cell>
          <cell r="F808">
            <v>0</v>
          </cell>
          <cell r="G808">
            <v>0</v>
          </cell>
          <cell r="H808">
            <v>0</v>
          </cell>
          <cell r="I808">
            <v>0</v>
          </cell>
          <cell r="K808" t="str">
            <v>Lucent</v>
          </cell>
          <cell r="L808">
            <v>0</v>
          </cell>
          <cell r="M808">
            <v>0</v>
          </cell>
          <cell r="N808">
            <v>0</v>
          </cell>
          <cell r="O808">
            <v>0</v>
          </cell>
          <cell r="P808">
            <v>0</v>
          </cell>
          <cell r="Q808">
            <v>0</v>
          </cell>
          <cell r="R808">
            <v>0</v>
          </cell>
        </row>
        <row r="809">
          <cell r="B809" t="str">
            <v>NEC</v>
          </cell>
          <cell r="C809">
            <v>0</v>
          </cell>
          <cell r="D809">
            <v>17</v>
          </cell>
          <cell r="E809">
            <v>0</v>
          </cell>
          <cell r="F809">
            <v>0</v>
          </cell>
          <cell r="G809">
            <v>18</v>
          </cell>
          <cell r="H809">
            <v>4</v>
          </cell>
          <cell r="I809">
            <v>39</v>
          </cell>
          <cell r="K809" t="str">
            <v>NEC</v>
          </cell>
          <cell r="L809">
            <v>0</v>
          </cell>
          <cell r="M809">
            <v>136</v>
          </cell>
          <cell r="N809">
            <v>0</v>
          </cell>
          <cell r="O809">
            <v>0</v>
          </cell>
          <cell r="P809">
            <v>632</v>
          </cell>
          <cell r="Q809">
            <v>133</v>
          </cell>
          <cell r="R809">
            <v>901</v>
          </cell>
        </row>
        <row r="810">
          <cell r="B810" t="str">
            <v>Nokia Siemens Networks</v>
          </cell>
          <cell r="C810">
            <v>0</v>
          </cell>
          <cell r="D810">
            <v>0</v>
          </cell>
          <cell r="E810">
            <v>0</v>
          </cell>
          <cell r="F810">
            <v>0</v>
          </cell>
          <cell r="G810">
            <v>8</v>
          </cell>
          <cell r="H810">
            <v>0</v>
          </cell>
          <cell r="I810">
            <v>8</v>
          </cell>
          <cell r="K810" t="str">
            <v>Nokia Siemens Networks</v>
          </cell>
          <cell r="L810">
            <v>0</v>
          </cell>
          <cell r="M810">
            <v>0</v>
          </cell>
          <cell r="N810">
            <v>0</v>
          </cell>
          <cell r="O810">
            <v>0</v>
          </cell>
          <cell r="P810">
            <v>2065</v>
          </cell>
          <cell r="Q810">
            <v>0</v>
          </cell>
          <cell r="R810">
            <v>2065</v>
          </cell>
        </row>
        <row r="811">
          <cell r="B811" t="str">
            <v>Nortel</v>
          </cell>
          <cell r="C811">
            <v>0</v>
          </cell>
          <cell r="D811">
            <v>0</v>
          </cell>
          <cell r="E811">
            <v>1</v>
          </cell>
          <cell r="F811">
            <v>0</v>
          </cell>
          <cell r="G811">
            <v>0</v>
          </cell>
          <cell r="H811">
            <v>43</v>
          </cell>
          <cell r="I811">
            <v>44</v>
          </cell>
          <cell r="K811" t="str">
            <v>Nortel</v>
          </cell>
          <cell r="L811">
            <v>0</v>
          </cell>
          <cell r="M811">
            <v>0</v>
          </cell>
          <cell r="N811">
            <v>5</v>
          </cell>
          <cell r="O811">
            <v>0</v>
          </cell>
          <cell r="P811">
            <v>0</v>
          </cell>
          <cell r="Q811">
            <v>193</v>
          </cell>
          <cell r="R811">
            <v>198</v>
          </cell>
        </row>
        <row r="812">
          <cell r="B812" t="str">
            <v>Procket</v>
          </cell>
          <cell r="C812">
            <v>0</v>
          </cell>
          <cell r="D812">
            <v>0</v>
          </cell>
          <cell r="E812">
            <v>0</v>
          </cell>
          <cell r="F812">
            <v>0</v>
          </cell>
          <cell r="G812">
            <v>0</v>
          </cell>
          <cell r="H812">
            <v>0</v>
          </cell>
          <cell r="I812">
            <v>0</v>
          </cell>
          <cell r="K812" t="str">
            <v>Procket</v>
          </cell>
          <cell r="L812">
            <v>0</v>
          </cell>
          <cell r="M812">
            <v>0</v>
          </cell>
          <cell r="N812">
            <v>0</v>
          </cell>
          <cell r="O812">
            <v>0</v>
          </cell>
          <cell r="P812">
            <v>0</v>
          </cell>
          <cell r="Q812">
            <v>0</v>
          </cell>
          <cell r="R812">
            <v>0</v>
          </cell>
        </row>
        <row r="813">
          <cell r="B813" t="str">
            <v>Quarry</v>
          </cell>
          <cell r="C813">
            <v>0</v>
          </cell>
          <cell r="D813">
            <v>0</v>
          </cell>
          <cell r="E813">
            <v>0</v>
          </cell>
          <cell r="F813">
            <v>0</v>
          </cell>
          <cell r="G813">
            <v>0</v>
          </cell>
          <cell r="H813">
            <v>0</v>
          </cell>
          <cell r="I813">
            <v>0</v>
          </cell>
          <cell r="K813" t="str">
            <v>Quarry</v>
          </cell>
          <cell r="L813">
            <v>0</v>
          </cell>
          <cell r="M813">
            <v>0</v>
          </cell>
          <cell r="N813">
            <v>0</v>
          </cell>
          <cell r="O813">
            <v>0</v>
          </cell>
          <cell r="P813">
            <v>0</v>
          </cell>
          <cell r="Q813">
            <v>0</v>
          </cell>
          <cell r="R813">
            <v>0</v>
          </cell>
        </row>
        <row r="814">
          <cell r="B814" t="str">
            <v>Redback</v>
          </cell>
          <cell r="C814">
            <v>0</v>
          </cell>
          <cell r="D814">
            <v>0</v>
          </cell>
          <cell r="E814">
            <v>0</v>
          </cell>
          <cell r="F814">
            <v>0</v>
          </cell>
          <cell r="G814">
            <v>0</v>
          </cell>
          <cell r="H814">
            <v>0</v>
          </cell>
          <cell r="I814">
            <v>0</v>
          </cell>
          <cell r="K814" t="str">
            <v>Redback</v>
          </cell>
          <cell r="L814">
            <v>0</v>
          </cell>
          <cell r="M814">
            <v>0</v>
          </cell>
          <cell r="N814">
            <v>0</v>
          </cell>
          <cell r="O814">
            <v>0</v>
          </cell>
          <cell r="P814">
            <v>0</v>
          </cell>
          <cell r="Q814">
            <v>0</v>
          </cell>
          <cell r="R814">
            <v>0</v>
          </cell>
        </row>
        <row r="815">
          <cell r="B815" t="str">
            <v>Riverstone</v>
          </cell>
          <cell r="C815">
            <v>0</v>
          </cell>
          <cell r="D815">
            <v>0</v>
          </cell>
          <cell r="E815">
            <v>0</v>
          </cell>
          <cell r="F815">
            <v>0</v>
          </cell>
          <cell r="G815">
            <v>0</v>
          </cell>
          <cell r="H815">
            <v>0</v>
          </cell>
          <cell r="I815">
            <v>0</v>
          </cell>
          <cell r="K815" t="str">
            <v>Riverstone</v>
          </cell>
          <cell r="L815">
            <v>0</v>
          </cell>
          <cell r="M815">
            <v>0</v>
          </cell>
          <cell r="N815">
            <v>0</v>
          </cell>
          <cell r="O815">
            <v>0</v>
          </cell>
          <cell r="P815">
            <v>0</v>
          </cell>
          <cell r="Q815">
            <v>0</v>
          </cell>
          <cell r="R815">
            <v>0</v>
          </cell>
        </row>
        <row r="816">
          <cell r="B816" t="str">
            <v>Tellabs</v>
          </cell>
          <cell r="C816">
            <v>0</v>
          </cell>
          <cell r="D816">
            <v>4</v>
          </cell>
          <cell r="E816">
            <v>0</v>
          </cell>
          <cell r="F816">
            <v>0</v>
          </cell>
          <cell r="G816">
            <v>0</v>
          </cell>
          <cell r="H816">
            <v>0</v>
          </cell>
          <cell r="I816">
            <v>4</v>
          </cell>
          <cell r="K816" t="str">
            <v>Tellabs</v>
          </cell>
          <cell r="L816">
            <v>0</v>
          </cell>
          <cell r="M816">
            <v>47</v>
          </cell>
          <cell r="N816">
            <v>0</v>
          </cell>
          <cell r="O816">
            <v>0</v>
          </cell>
          <cell r="P816">
            <v>0</v>
          </cell>
          <cell r="Q816">
            <v>0</v>
          </cell>
          <cell r="R816">
            <v>47</v>
          </cell>
        </row>
        <row r="817">
          <cell r="B817" t="str">
            <v>ZTE</v>
          </cell>
          <cell r="C817">
            <v>1</v>
          </cell>
          <cell r="D817">
            <v>5</v>
          </cell>
          <cell r="E817">
            <v>0</v>
          </cell>
          <cell r="F817">
            <v>0</v>
          </cell>
          <cell r="G817">
            <v>9</v>
          </cell>
          <cell r="H817">
            <v>0</v>
          </cell>
          <cell r="I817">
            <v>15</v>
          </cell>
          <cell r="K817" t="str">
            <v>ZTE</v>
          </cell>
          <cell r="L817">
            <v>4</v>
          </cell>
          <cell r="M817">
            <v>70</v>
          </cell>
          <cell r="N817">
            <v>0</v>
          </cell>
          <cell r="O817">
            <v>0</v>
          </cell>
          <cell r="P817">
            <v>5445</v>
          </cell>
          <cell r="Q817">
            <v>0</v>
          </cell>
          <cell r="R817">
            <v>5519</v>
          </cell>
        </row>
        <row r="818">
          <cell r="B818" t="str">
            <v>Other</v>
          </cell>
          <cell r="C818">
            <v>0</v>
          </cell>
          <cell r="D818">
            <v>0</v>
          </cell>
          <cell r="E818">
            <v>0</v>
          </cell>
          <cell r="F818">
            <v>0</v>
          </cell>
          <cell r="G818">
            <v>0</v>
          </cell>
          <cell r="H818">
            <v>0</v>
          </cell>
          <cell r="I818">
            <v>0</v>
          </cell>
          <cell r="K818" t="str">
            <v>Other</v>
          </cell>
          <cell r="L818">
            <v>0</v>
          </cell>
          <cell r="M818">
            <v>0</v>
          </cell>
          <cell r="N818">
            <v>0</v>
          </cell>
          <cell r="O818">
            <v>0</v>
          </cell>
          <cell r="P818">
            <v>0</v>
          </cell>
          <cell r="Q818">
            <v>0</v>
          </cell>
          <cell r="R818">
            <v>0</v>
          </cell>
        </row>
        <row r="819">
          <cell r="B819" t="str">
            <v>Total</v>
          </cell>
          <cell r="C819">
            <v>96</v>
          </cell>
          <cell r="D819">
            <v>176</v>
          </cell>
          <cell r="E819">
            <v>41</v>
          </cell>
          <cell r="F819">
            <v>0</v>
          </cell>
          <cell r="G819">
            <v>149</v>
          </cell>
          <cell r="H819">
            <v>77</v>
          </cell>
          <cell r="I819">
            <v>539</v>
          </cell>
          <cell r="K819" t="str">
            <v>Total</v>
          </cell>
          <cell r="L819">
            <v>251</v>
          </cell>
          <cell r="M819">
            <v>2633</v>
          </cell>
          <cell r="N819">
            <v>890</v>
          </cell>
          <cell r="O819">
            <v>0</v>
          </cell>
          <cell r="P819">
            <v>33156</v>
          </cell>
          <cell r="Q819">
            <v>507</v>
          </cell>
          <cell r="R819">
            <v>37422</v>
          </cell>
        </row>
        <row r="823">
          <cell r="B823" t="str">
            <v>Vendor</v>
          </cell>
          <cell r="C823" t="str">
            <v>Core IP/MPLS</v>
          </cell>
          <cell r="D823" t="str">
            <v xml:space="preserve">Edge IP/MPLS </v>
          </cell>
          <cell r="E823" t="str">
            <v>Subscriber Service Router</v>
          </cell>
          <cell r="F823" t="str">
            <v>BRAS</v>
          </cell>
          <cell r="G823" t="str">
            <v>IP/Ethernet</v>
          </cell>
          <cell r="H823" t="str">
            <v>ATM/MPLS</v>
          </cell>
          <cell r="I823" t="str">
            <v>Total IPS</v>
          </cell>
          <cell r="K823" t="str">
            <v>Vendor</v>
          </cell>
          <cell r="L823" t="str">
            <v>Core IP/MPLS</v>
          </cell>
          <cell r="M823" t="str">
            <v>Edge IP/MPLS</v>
          </cell>
          <cell r="N823" t="str">
            <v>Subscriber Service Router</v>
          </cell>
          <cell r="O823" t="str">
            <v>BRAS</v>
          </cell>
          <cell r="P823" t="str">
            <v>IP/Ethernet</v>
          </cell>
          <cell r="Q823" t="str">
            <v>ATM/MPLS</v>
          </cell>
          <cell r="R823" t="str">
            <v>Total IPS</v>
          </cell>
        </row>
        <row r="824">
          <cell r="B824" t="str">
            <v>Alaxala Networks</v>
          </cell>
          <cell r="C824">
            <v>0</v>
          </cell>
          <cell r="D824">
            <v>7</v>
          </cell>
          <cell r="E824">
            <v>0</v>
          </cell>
          <cell r="F824">
            <v>0</v>
          </cell>
          <cell r="G824">
            <v>6</v>
          </cell>
          <cell r="H824">
            <v>0</v>
          </cell>
          <cell r="I824">
            <v>13</v>
          </cell>
          <cell r="K824" t="str">
            <v>Alaxala Networks</v>
          </cell>
          <cell r="L824">
            <v>0</v>
          </cell>
          <cell r="M824">
            <v>85</v>
          </cell>
          <cell r="N824">
            <v>0</v>
          </cell>
          <cell r="O824">
            <v>0</v>
          </cell>
          <cell r="P824">
            <v>424</v>
          </cell>
          <cell r="Q824">
            <v>0</v>
          </cell>
          <cell r="R824">
            <v>509</v>
          </cell>
        </row>
        <row r="825">
          <cell r="B825" t="str">
            <v>Alcatel-Lucent</v>
          </cell>
          <cell r="C825">
            <v>0</v>
          </cell>
          <cell r="D825">
            <v>27</v>
          </cell>
          <cell r="E825">
            <v>0</v>
          </cell>
          <cell r="F825">
            <v>0</v>
          </cell>
          <cell r="G825">
            <v>4</v>
          </cell>
          <cell r="H825">
            <v>21</v>
          </cell>
          <cell r="I825">
            <v>52</v>
          </cell>
          <cell r="K825" t="str">
            <v>Alcatel-Lucent</v>
          </cell>
          <cell r="L825">
            <v>0</v>
          </cell>
          <cell r="M825">
            <v>216</v>
          </cell>
          <cell r="N825">
            <v>0</v>
          </cell>
          <cell r="O825">
            <v>0</v>
          </cell>
          <cell r="P825">
            <v>150</v>
          </cell>
          <cell r="Q825">
            <v>134</v>
          </cell>
          <cell r="R825">
            <v>500</v>
          </cell>
        </row>
        <row r="826">
          <cell r="B826" t="str">
            <v>Atrica</v>
          </cell>
          <cell r="C826">
            <v>0</v>
          </cell>
          <cell r="D826">
            <v>0</v>
          </cell>
          <cell r="E826">
            <v>0</v>
          </cell>
          <cell r="F826">
            <v>0</v>
          </cell>
          <cell r="G826">
            <v>3</v>
          </cell>
          <cell r="H826">
            <v>0</v>
          </cell>
          <cell r="I826">
            <v>3</v>
          </cell>
          <cell r="K826" t="str">
            <v>Atrica</v>
          </cell>
          <cell r="L826">
            <v>0</v>
          </cell>
          <cell r="M826">
            <v>0</v>
          </cell>
          <cell r="N826">
            <v>0</v>
          </cell>
          <cell r="O826">
            <v>0</v>
          </cell>
          <cell r="P826">
            <v>15</v>
          </cell>
          <cell r="Q826">
            <v>0</v>
          </cell>
          <cell r="R826">
            <v>15</v>
          </cell>
        </row>
        <row r="827">
          <cell r="B827" t="str">
            <v>Avici</v>
          </cell>
          <cell r="C827">
            <v>0</v>
          </cell>
          <cell r="D827">
            <v>0</v>
          </cell>
          <cell r="E827">
            <v>0</v>
          </cell>
          <cell r="F827">
            <v>0</v>
          </cell>
          <cell r="G827">
            <v>0</v>
          </cell>
          <cell r="H827">
            <v>0</v>
          </cell>
          <cell r="I827">
            <v>0</v>
          </cell>
          <cell r="K827" t="str">
            <v>Avici</v>
          </cell>
          <cell r="L827">
            <v>0</v>
          </cell>
          <cell r="M827">
            <v>0</v>
          </cell>
          <cell r="N827">
            <v>0</v>
          </cell>
          <cell r="O827">
            <v>0</v>
          </cell>
          <cell r="P827">
            <v>0</v>
          </cell>
          <cell r="Q827">
            <v>0</v>
          </cell>
          <cell r="R827">
            <v>0</v>
          </cell>
        </row>
        <row r="828">
          <cell r="B828" t="str">
            <v>Brocade</v>
          </cell>
          <cell r="C828">
            <v>0</v>
          </cell>
          <cell r="D828">
            <v>0</v>
          </cell>
          <cell r="E828">
            <v>0</v>
          </cell>
          <cell r="F828">
            <v>0</v>
          </cell>
          <cell r="G828">
            <v>3</v>
          </cell>
          <cell r="H828">
            <v>0</v>
          </cell>
          <cell r="I828">
            <v>3</v>
          </cell>
          <cell r="K828" t="str">
            <v>Brocade</v>
          </cell>
          <cell r="L828">
            <v>0</v>
          </cell>
          <cell r="M828">
            <v>0</v>
          </cell>
          <cell r="N828">
            <v>0</v>
          </cell>
          <cell r="O828">
            <v>0</v>
          </cell>
          <cell r="P828">
            <v>121</v>
          </cell>
          <cell r="Q828">
            <v>0</v>
          </cell>
          <cell r="R828">
            <v>121</v>
          </cell>
        </row>
        <row r="829">
          <cell r="B829" t="str">
            <v>Caspian</v>
          </cell>
          <cell r="C829">
            <v>0</v>
          </cell>
          <cell r="D829">
            <v>0</v>
          </cell>
          <cell r="E829">
            <v>0</v>
          </cell>
          <cell r="F829">
            <v>0</v>
          </cell>
          <cell r="G829">
            <v>0</v>
          </cell>
          <cell r="H829">
            <v>0</v>
          </cell>
          <cell r="I829">
            <v>0</v>
          </cell>
          <cell r="K829" t="str">
            <v>Caspian</v>
          </cell>
          <cell r="L829">
            <v>0</v>
          </cell>
          <cell r="M829">
            <v>0</v>
          </cell>
          <cell r="N829">
            <v>0</v>
          </cell>
          <cell r="O829">
            <v>0</v>
          </cell>
          <cell r="P829">
            <v>0</v>
          </cell>
          <cell r="Q829">
            <v>0</v>
          </cell>
          <cell r="R829">
            <v>0</v>
          </cell>
        </row>
        <row r="830">
          <cell r="B830" t="str">
            <v>Chiaro</v>
          </cell>
          <cell r="C830">
            <v>0</v>
          </cell>
          <cell r="D830">
            <v>0</v>
          </cell>
          <cell r="E830">
            <v>0</v>
          </cell>
          <cell r="F830">
            <v>0</v>
          </cell>
          <cell r="G830">
            <v>0</v>
          </cell>
          <cell r="H830">
            <v>0</v>
          </cell>
          <cell r="I830">
            <v>0</v>
          </cell>
          <cell r="K830" t="str">
            <v>Chiaro</v>
          </cell>
          <cell r="L830">
            <v>0</v>
          </cell>
          <cell r="M830">
            <v>0</v>
          </cell>
          <cell r="N830">
            <v>0</v>
          </cell>
          <cell r="O830">
            <v>0</v>
          </cell>
          <cell r="P830">
            <v>0</v>
          </cell>
          <cell r="Q830">
            <v>0</v>
          </cell>
          <cell r="R830">
            <v>0</v>
          </cell>
        </row>
        <row r="831">
          <cell r="B831" t="str">
            <v>Ciena</v>
          </cell>
          <cell r="C831">
            <v>0</v>
          </cell>
          <cell r="D831">
            <v>0</v>
          </cell>
          <cell r="E831">
            <v>0</v>
          </cell>
          <cell r="F831">
            <v>0</v>
          </cell>
          <cell r="G831">
            <v>0</v>
          </cell>
          <cell r="H831">
            <v>1</v>
          </cell>
          <cell r="I831">
            <v>1</v>
          </cell>
          <cell r="K831" t="str">
            <v>Ciena</v>
          </cell>
          <cell r="L831">
            <v>0</v>
          </cell>
          <cell r="M831">
            <v>0</v>
          </cell>
          <cell r="N831">
            <v>0</v>
          </cell>
          <cell r="O831">
            <v>0</v>
          </cell>
          <cell r="P831">
            <v>0</v>
          </cell>
          <cell r="Q831">
            <v>13</v>
          </cell>
          <cell r="R831">
            <v>13</v>
          </cell>
        </row>
        <row r="832">
          <cell r="B832" t="str">
            <v>Cisco</v>
          </cell>
          <cell r="C832">
            <v>53</v>
          </cell>
          <cell r="D832">
            <v>76</v>
          </cell>
          <cell r="E832">
            <v>20</v>
          </cell>
          <cell r="F832">
            <v>0</v>
          </cell>
          <cell r="G832">
            <v>42</v>
          </cell>
          <cell r="H832">
            <v>7</v>
          </cell>
          <cell r="I832">
            <v>198</v>
          </cell>
          <cell r="K832" t="str">
            <v>Cisco</v>
          </cell>
          <cell r="L832">
            <v>147</v>
          </cell>
          <cell r="M832">
            <v>1422</v>
          </cell>
          <cell r="N832">
            <v>605</v>
          </cell>
          <cell r="O832">
            <v>0</v>
          </cell>
          <cell r="P832">
            <v>1478</v>
          </cell>
          <cell r="Q832">
            <v>29</v>
          </cell>
          <cell r="R832">
            <v>3681</v>
          </cell>
        </row>
        <row r="833">
          <cell r="B833" t="str">
            <v>Cosine</v>
          </cell>
          <cell r="C833">
            <v>0</v>
          </cell>
          <cell r="D833">
            <v>0</v>
          </cell>
          <cell r="E833">
            <v>0</v>
          </cell>
          <cell r="F833">
            <v>0</v>
          </cell>
          <cell r="G833">
            <v>0</v>
          </cell>
          <cell r="H833">
            <v>0</v>
          </cell>
          <cell r="I833">
            <v>0</v>
          </cell>
          <cell r="K833" t="str">
            <v>Cosine</v>
          </cell>
          <cell r="L833">
            <v>0</v>
          </cell>
          <cell r="M833">
            <v>0</v>
          </cell>
          <cell r="N833">
            <v>0</v>
          </cell>
          <cell r="O833">
            <v>0</v>
          </cell>
          <cell r="P833">
            <v>0</v>
          </cell>
          <cell r="Q833">
            <v>0</v>
          </cell>
          <cell r="R833">
            <v>0</v>
          </cell>
        </row>
        <row r="834">
          <cell r="B834" t="str">
            <v>ECI Telecom</v>
          </cell>
          <cell r="C834">
            <v>0</v>
          </cell>
          <cell r="D834">
            <v>1</v>
          </cell>
          <cell r="E834">
            <v>0</v>
          </cell>
          <cell r="F834">
            <v>0</v>
          </cell>
          <cell r="G834">
            <v>0</v>
          </cell>
          <cell r="H834">
            <v>0</v>
          </cell>
          <cell r="I834">
            <v>1</v>
          </cell>
          <cell r="K834" t="str">
            <v>ECI Telecom</v>
          </cell>
          <cell r="L834">
            <v>0</v>
          </cell>
          <cell r="M834">
            <v>12</v>
          </cell>
          <cell r="N834">
            <v>0</v>
          </cell>
          <cell r="O834">
            <v>0</v>
          </cell>
          <cell r="P834">
            <v>0</v>
          </cell>
          <cell r="Q834">
            <v>0</v>
          </cell>
          <cell r="R834">
            <v>12</v>
          </cell>
        </row>
        <row r="835">
          <cell r="B835" t="str">
            <v>Equipe</v>
          </cell>
          <cell r="C835">
            <v>0</v>
          </cell>
          <cell r="D835">
            <v>0</v>
          </cell>
          <cell r="E835">
            <v>0</v>
          </cell>
          <cell r="F835">
            <v>0</v>
          </cell>
          <cell r="G835">
            <v>0</v>
          </cell>
          <cell r="H835">
            <v>0</v>
          </cell>
          <cell r="I835">
            <v>0</v>
          </cell>
          <cell r="K835" t="str">
            <v>Equipe</v>
          </cell>
          <cell r="L835">
            <v>0</v>
          </cell>
          <cell r="M835">
            <v>0</v>
          </cell>
          <cell r="N835">
            <v>0</v>
          </cell>
          <cell r="O835">
            <v>0</v>
          </cell>
          <cell r="P835">
            <v>0</v>
          </cell>
          <cell r="Q835">
            <v>0</v>
          </cell>
          <cell r="R835">
            <v>0</v>
          </cell>
        </row>
        <row r="836">
          <cell r="B836" t="str">
            <v>Ericsson</v>
          </cell>
          <cell r="C836">
            <v>0</v>
          </cell>
          <cell r="D836">
            <v>0</v>
          </cell>
          <cell r="E836">
            <v>13</v>
          </cell>
          <cell r="F836">
            <v>0</v>
          </cell>
          <cell r="G836">
            <v>0</v>
          </cell>
          <cell r="H836">
            <v>4</v>
          </cell>
          <cell r="I836">
            <v>17</v>
          </cell>
          <cell r="K836" t="str">
            <v>Ericsson</v>
          </cell>
          <cell r="L836">
            <v>0</v>
          </cell>
          <cell r="M836">
            <v>0</v>
          </cell>
          <cell r="N836">
            <v>153</v>
          </cell>
          <cell r="O836">
            <v>0</v>
          </cell>
          <cell r="P836">
            <v>0</v>
          </cell>
          <cell r="Q836">
            <v>22</v>
          </cell>
          <cell r="R836">
            <v>175</v>
          </cell>
        </row>
        <row r="837">
          <cell r="B837" t="str">
            <v>Extreme</v>
          </cell>
          <cell r="C837">
            <v>0</v>
          </cell>
          <cell r="D837">
            <v>0</v>
          </cell>
          <cell r="E837">
            <v>0</v>
          </cell>
          <cell r="F837">
            <v>0</v>
          </cell>
          <cell r="G837">
            <v>1</v>
          </cell>
          <cell r="H837">
            <v>0</v>
          </cell>
          <cell r="I837">
            <v>1</v>
          </cell>
          <cell r="K837" t="str">
            <v>Extreme</v>
          </cell>
          <cell r="L837">
            <v>0</v>
          </cell>
          <cell r="M837">
            <v>0</v>
          </cell>
          <cell r="N837">
            <v>0</v>
          </cell>
          <cell r="O837">
            <v>0</v>
          </cell>
          <cell r="P837">
            <v>77</v>
          </cell>
          <cell r="Q837">
            <v>0</v>
          </cell>
          <cell r="R837">
            <v>77</v>
          </cell>
        </row>
        <row r="838">
          <cell r="B838" t="str">
            <v>Force10</v>
          </cell>
          <cell r="C838">
            <v>0</v>
          </cell>
          <cell r="D838">
            <v>0</v>
          </cell>
          <cell r="E838">
            <v>0</v>
          </cell>
          <cell r="F838">
            <v>0</v>
          </cell>
          <cell r="G838">
            <v>7</v>
          </cell>
          <cell r="H838">
            <v>0</v>
          </cell>
          <cell r="I838">
            <v>7</v>
          </cell>
          <cell r="K838" t="str">
            <v>Force10</v>
          </cell>
          <cell r="L838">
            <v>0</v>
          </cell>
          <cell r="M838">
            <v>0</v>
          </cell>
          <cell r="N838">
            <v>0</v>
          </cell>
          <cell r="O838">
            <v>0</v>
          </cell>
          <cell r="P838">
            <v>46</v>
          </cell>
          <cell r="Q838">
            <v>0</v>
          </cell>
          <cell r="R838">
            <v>46</v>
          </cell>
        </row>
        <row r="839">
          <cell r="B839" t="str">
            <v>Fujitsu</v>
          </cell>
          <cell r="C839">
            <v>0</v>
          </cell>
          <cell r="D839">
            <v>4</v>
          </cell>
          <cell r="E839">
            <v>0</v>
          </cell>
          <cell r="F839">
            <v>0</v>
          </cell>
          <cell r="G839">
            <v>30</v>
          </cell>
          <cell r="H839">
            <v>0</v>
          </cell>
          <cell r="I839">
            <v>34</v>
          </cell>
          <cell r="K839" t="str">
            <v>Fujitsu</v>
          </cell>
          <cell r="L839">
            <v>0</v>
          </cell>
          <cell r="M839">
            <v>29</v>
          </cell>
          <cell r="N839">
            <v>0</v>
          </cell>
          <cell r="O839">
            <v>0</v>
          </cell>
          <cell r="P839">
            <v>1042</v>
          </cell>
          <cell r="Q839">
            <v>0</v>
          </cell>
          <cell r="R839">
            <v>1071</v>
          </cell>
        </row>
        <row r="840">
          <cell r="B840" t="str">
            <v>Hammerhead Systems</v>
          </cell>
          <cell r="C840">
            <v>0</v>
          </cell>
          <cell r="D840">
            <v>0</v>
          </cell>
          <cell r="E840">
            <v>0</v>
          </cell>
          <cell r="F840">
            <v>0</v>
          </cell>
          <cell r="G840">
            <v>0</v>
          </cell>
          <cell r="H840">
            <v>0</v>
          </cell>
          <cell r="I840">
            <v>0</v>
          </cell>
          <cell r="K840" t="str">
            <v>Hammerhead Systems</v>
          </cell>
          <cell r="L840">
            <v>0</v>
          </cell>
          <cell r="M840">
            <v>0</v>
          </cell>
          <cell r="N840">
            <v>0</v>
          </cell>
          <cell r="O840">
            <v>0</v>
          </cell>
          <cell r="P840">
            <v>0</v>
          </cell>
          <cell r="Q840">
            <v>0</v>
          </cell>
          <cell r="R840">
            <v>0</v>
          </cell>
        </row>
        <row r="841">
          <cell r="B841" t="str">
            <v>Hitachi</v>
          </cell>
          <cell r="C841">
            <v>0</v>
          </cell>
          <cell r="D841">
            <v>0</v>
          </cell>
          <cell r="E841">
            <v>0</v>
          </cell>
          <cell r="F841">
            <v>0</v>
          </cell>
          <cell r="G841">
            <v>0</v>
          </cell>
          <cell r="H841">
            <v>0</v>
          </cell>
          <cell r="I841">
            <v>0</v>
          </cell>
          <cell r="K841" t="str">
            <v>Hitachi</v>
          </cell>
          <cell r="L841">
            <v>0</v>
          </cell>
          <cell r="M841">
            <v>0</v>
          </cell>
          <cell r="N841">
            <v>0</v>
          </cell>
          <cell r="O841">
            <v>0</v>
          </cell>
          <cell r="P841">
            <v>0</v>
          </cell>
          <cell r="Q841">
            <v>0</v>
          </cell>
          <cell r="R841">
            <v>0</v>
          </cell>
        </row>
        <row r="842">
          <cell r="B842" t="str">
            <v>Hitachi Cable</v>
          </cell>
          <cell r="C842">
            <v>0</v>
          </cell>
          <cell r="D842">
            <v>0</v>
          </cell>
          <cell r="E842">
            <v>0</v>
          </cell>
          <cell r="F842">
            <v>0</v>
          </cell>
          <cell r="G842">
            <v>0</v>
          </cell>
          <cell r="H842">
            <v>0</v>
          </cell>
          <cell r="I842">
            <v>0</v>
          </cell>
          <cell r="K842" t="str">
            <v>Hitachi Cable</v>
          </cell>
          <cell r="L842">
            <v>0</v>
          </cell>
          <cell r="M842">
            <v>0</v>
          </cell>
          <cell r="N842">
            <v>0</v>
          </cell>
          <cell r="O842">
            <v>0</v>
          </cell>
          <cell r="P842">
            <v>0</v>
          </cell>
          <cell r="Q842">
            <v>0</v>
          </cell>
          <cell r="R842">
            <v>0</v>
          </cell>
        </row>
        <row r="843">
          <cell r="B843" t="str">
            <v>Huawei</v>
          </cell>
          <cell r="C843">
            <v>2</v>
          </cell>
          <cell r="D843">
            <v>32</v>
          </cell>
          <cell r="E843">
            <v>0</v>
          </cell>
          <cell r="F843">
            <v>0</v>
          </cell>
          <cell r="G843">
            <v>9</v>
          </cell>
          <cell r="H843">
            <v>0</v>
          </cell>
          <cell r="I843">
            <v>43</v>
          </cell>
          <cell r="K843" t="str">
            <v>Huawei</v>
          </cell>
          <cell r="L843">
            <v>10</v>
          </cell>
          <cell r="M843">
            <v>175</v>
          </cell>
          <cell r="N843">
            <v>0</v>
          </cell>
          <cell r="O843">
            <v>0</v>
          </cell>
          <cell r="P843">
            <v>19439</v>
          </cell>
          <cell r="Q843">
            <v>0</v>
          </cell>
          <cell r="R843">
            <v>19624</v>
          </cell>
        </row>
        <row r="844">
          <cell r="B844" t="str">
            <v>Hyperchip</v>
          </cell>
          <cell r="C844">
            <v>0</v>
          </cell>
          <cell r="D844">
            <v>0</v>
          </cell>
          <cell r="E844">
            <v>0</v>
          </cell>
          <cell r="F844">
            <v>0</v>
          </cell>
          <cell r="G844">
            <v>0</v>
          </cell>
          <cell r="H844">
            <v>0</v>
          </cell>
          <cell r="I844">
            <v>0</v>
          </cell>
          <cell r="K844" t="str">
            <v>Hyperchip</v>
          </cell>
          <cell r="L844">
            <v>0</v>
          </cell>
          <cell r="M844">
            <v>0</v>
          </cell>
          <cell r="N844">
            <v>0</v>
          </cell>
          <cell r="O844">
            <v>0</v>
          </cell>
          <cell r="P844">
            <v>0</v>
          </cell>
          <cell r="Q844">
            <v>0</v>
          </cell>
          <cell r="R844">
            <v>0</v>
          </cell>
        </row>
        <row r="845">
          <cell r="B845" t="str">
            <v>Juniper</v>
          </cell>
          <cell r="C845">
            <v>31</v>
          </cell>
          <cell r="D845">
            <v>16</v>
          </cell>
          <cell r="E845">
            <v>14</v>
          </cell>
          <cell r="F845">
            <v>0</v>
          </cell>
          <cell r="G845">
            <v>0</v>
          </cell>
          <cell r="H845">
            <v>0</v>
          </cell>
          <cell r="I845">
            <v>61</v>
          </cell>
          <cell r="K845" t="str">
            <v>Juniper</v>
          </cell>
          <cell r="L845">
            <v>53</v>
          </cell>
          <cell r="M845">
            <v>285</v>
          </cell>
          <cell r="N845">
            <v>101</v>
          </cell>
          <cell r="O845">
            <v>0</v>
          </cell>
          <cell r="P845">
            <v>0</v>
          </cell>
          <cell r="Q845">
            <v>0</v>
          </cell>
          <cell r="R845">
            <v>439</v>
          </cell>
        </row>
        <row r="846">
          <cell r="B846" t="str">
            <v>Laurel Networks</v>
          </cell>
          <cell r="C846">
            <v>0</v>
          </cell>
          <cell r="D846">
            <v>0</v>
          </cell>
          <cell r="E846">
            <v>0</v>
          </cell>
          <cell r="F846">
            <v>0</v>
          </cell>
          <cell r="G846">
            <v>0</v>
          </cell>
          <cell r="H846">
            <v>0</v>
          </cell>
          <cell r="I846">
            <v>0</v>
          </cell>
          <cell r="K846" t="str">
            <v>Laurel Networks</v>
          </cell>
          <cell r="L846">
            <v>0</v>
          </cell>
          <cell r="M846">
            <v>0</v>
          </cell>
          <cell r="N846">
            <v>0</v>
          </cell>
          <cell r="O846">
            <v>0</v>
          </cell>
          <cell r="P846">
            <v>0</v>
          </cell>
          <cell r="Q846">
            <v>0</v>
          </cell>
          <cell r="R846">
            <v>0</v>
          </cell>
        </row>
        <row r="847">
          <cell r="B847" t="str">
            <v>Lucent</v>
          </cell>
          <cell r="C847">
            <v>0</v>
          </cell>
          <cell r="D847">
            <v>0</v>
          </cell>
          <cell r="E847">
            <v>0</v>
          </cell>
          <cell r="F847">
            <v>0</v>
          </cell>
          <cell r="G847">
            <v>0</v>
          </cell>
          <cell r="H847">
            <v>0</v>
          </cell>
          <cell r="I847">
            <v>0</v>
          </cell>
          <cell r="K847" t="str">
            <v>Lucent</v>
          </cell>
          <cell r="L847">
            <v>0</v>
          </cell>
          <cell r="M847">
            <v>0</v>
          </cell>
          <cell r="N847">
            <v>0</v>
          </cell>
          <cell r="O847">
            <v>0</v>
          </cell>
          <cell r="P847">
            <v>0</v>
          </cell>
          <cell r="Q847">
            <v>0</v>
          </cell>
          <cell r="R847">
            <v>0</v>
          </cell>
        </row>
        <row r="848">
          <cell r="B848" t="str">
            <v>NEC</v>
          </cell>
          <cell r="C848">
            <v>0</v>
          </cell>
          <cell r="D848">
            <v>13</v>
          </cell>
          <cell r="E848">
            <v>0</v>
          </cell>
          <cell r="F848">
            <v>0</v>
          </cell>
          <cell r="G848">
            <v>2</v>
          </cell>
          <cell r="H848">
            <v>10</v>
          </cell>
          <cell r="I848">
            <v>25</v>
          </cell>
          <cell r="K848" t="str">
            <v>NEC</v>
          </cell>
          <cell r="L848">
            <v>0</v>
          </cell>
          <cell r="M848">
            <v>104</v>
          </cell>
          <cell r="N848">
            <v>0</v>
          </cell>
          <cell r="O848">
            <v>0</v>
          </cell>
          <cell r="P848">
            <v>70</v>
          </cell>
          <cell r="Q848">
            <v>333</v>
          </cell>
          <cell r="R848">
            <v>507</v>
          </cell>
        </row>
        <row r="849">
          <cell r="B849" t="str">
            <v>Nokia Siemens Networks</v>
          </cell>
          <cell r="C849">
            <v>0</v>
          </cell>
          <cell r="D849">
            <v>0</v>
          </cell>
          <cell r="E849">
            <v>0</v>
          </cell>
          <cell r="F849">
            <v>0</v>
          </cell>
          <cell r="G849">
            <v>18</v>
          </cell>
          <cell r="H849">
            <v>0</v>
          </cell>
          <cell r="I849">
            <v>18</v>
          </cell>
          <cell r="K849" t="str">
            <v>Nokia Siemens Networks</v>
          </cell>
          <cell r="L849">
            <v>0</v>
          </cell>
          <cell r="M849">
            <v>0</v>
          </cell>
          <cell r="N849">
            <v>0</v>
          </cell>
          <cell r="O849">
            <v>0</v>
          </cell>
          <cell r="P849">
            <v>4100</v>
          </cell>
          <cell r="Q849">
            <v>0</v>
          </cell>
          <cell r="R849">
            <v>4100</v>
          </cell>
        </row>
        <row r="850">
          <cell r="B850" t="str">
            <v>Nortel</v>
          </cell>
          <cell r="C850">
            <v>0</v>
          </cell>
          <cell r="D850">
            <v>0</v>
          </cell>
          <cell r="E850">
            <v>1</v>
          </cell>
          <cell r="F850">
            <v>0</v>
          </cell>
          <cell r="G850">
            <v>0</v>
          </cell>
          <cell r="H850">
            <v>41</v>
          </cell>
          <cell r="I850">
            <v>42</v>
          </cell>
          <cell r="K850" t="str">
            <v>Nortel</v>
          </cell>
          <cell r="L850">
            <v>0</v>
          </cell>
          <cell r="M850">
            <v>0</v>
          </cell>
          <cell r="N850">
            <v>5</v>
          </cell>
          <cell r="O850">
            <v>0</v>
          </cell>
          <cell r="P850">
            <v>0</v>
          </cell>
          <cell r="Q850">
            <v>178</v>
          </cell>
          <cell r="R850">
            <v>183</v>
          </cell>
        </row>
        <row r="851">
          <cell r="B851" t="str">
            <v>Procket</v>
          </cell>
          <cell r="C851">
            <v>0</v>
          </cell>
          <cell r="D851">
            <v>0</v>
          </cell>
          <cell r="E851">
            <v>0</v>
          </cell>
          <cell r="F851">
            <v>0</v>
          </cell>
          <cell r="G851">
            <v>0</v>
          </cell>
          <cell r="H851">
            <v>0</v>
          </cell>
          <cell r="I851">
            <v>0</v>
          </cell>
          <cell r="K851" t="str">
            <v>Procket</v>
          </cell>
          <cell r="L851">
            <v>0</v>
          </cell>
          <cell r="M851">
            <v>0</v>
          </cell>
          <cell r="N851">
            <v>0</v>
          </cell>
          <cell r="O851">
            <v>0</v>
          </cell>
          <cell r="P851">
            <v>0</v>
          </cell>
          <cell r="Q851">
            <v>0</v>
          </cell>
          <cell r="R851">
            <v>0</v>
          </cell>
        </row>
        <row r="852">
          <cell r="B852" t="str">
            <v>Quarry</v>
          </cell>
          <cell r="C852">
            <v>0</v>
          </cell>
          <cell r="D852">
            <v>0</v>
          </cell>
          <cell r="E852">
            <v>0</v>
          </cell>
          <cell r="F852">
            <v>0</v>
          </cell>
          <cell r="G852">
            <v>0</v>
          </cell>
          <cell r="H852">
            <v>0</v>
          </cell>
          <cell r="I852">
            <v>0</v>
          </cell>
          <cell r="K852" t="str">
            <v>Quarry</v>
          </cell>
          <cell r="L852">
            <v>0</v>
          </cell>
          <cell r="M852">
            <v>0</v>
          </cell>
          <cell r="N852">
            <v>0</v>
          </cell>
          <cell r="O852">
            <v>0</v>
          </cell>
          <cell r="P852">
            <v>0</v>
          </cell>
          <cell r="Q852">
            <v>0</v>
          </cell>
          <cell r="R852">
            <v>0</v>
          </cell>
        </row>
        <row r="853">
          <cell r="B853" t="str">
            <v>Redback</v>
          </cell>
          <cell r="C853">
            <v>0</v>
          </cell>
          <cell r="D853">
            <v>0</v>
          </cell>
          <cell r="E853">
            <v>0</v>
          </cell>
          <cell r="F853">
            <v>0</v>
          </cell>
          <cell r="G853">
            <v>0</v>
          </cell>
          <cell r="H853">
            <v>0</v>
          </cell>
          <cell r="I853">
            <v>0</v>
          </cell>
          <cell r="K853" t="str">
            <v>Redback</v>
          </cell>
          <cell r="L853">
            <v>0</v>
          </cell>
          <cell r="M853">
            <v>0</v>
          </cell>
          <cell r="N853">
            <v>0</v>
          </cell>
          <cell r="O853">
            <v>0</v>
          </cell>
          <cell r="P853">
            <v>0</v>
          </cell>
          <cell r="Q853">
            <v>0</v>
          </cell>
          <cell r="R853">
            <v>0</v>
          </cell>
        </row>
        <row r="854">
          <cell r="B854" t="str">
            <v>Riverstone</v>
          </cell>
          <cell r="C854">
            <v>0</v>
          </cell>
          <cell r="D854">
            <v>0</v>
          </cell>
          <cell r="E854">
            <v>0</v>
          </cell>
          <cell r="F854">
            <v>0</v>
          </cell>
          <cell r="G854">
            <v>0</v>
          </cell>
          <cell r="H854">
            <v>0</v>
          </cell>
          <cell r="I854">
            <v>0</v>
          </cell>
          <cell r="K854" t="str">
            <v>Riverstone</v>
          </cell>
          <cell r="L854">
            <v>0</v>
          </cell>
          <cell r="M854">
            <v>0</v>
          </cell>
          <cell r="N854">
            <v>0</v>
          </cell>
          <cell r="O854">
            <v>0</v>
          </cell>
          <cell r="P854">
            <v>0</v>
          </cell>
          <cell r="Q854">
            <v>0</v>
          </cell>
          <cell r="R854">
            <v>0</v>
          </cell>
        </row>
        <row r="855">
          <cell r="B855" t="str">
            <v>Tellabs</v>
          </cell>
          <cell r="C855">
            <v>0</v>
          </cell>
          <cell r="D855">
            <v>3</v>
          </cell>
          <cell r="E855">
            <v>0</v>
          </cell>
          <cell r="F855">
            <v>0</v>
          </cell>
          <cell r="G855">
            <v>0</v>
          </cell>
          <cell r="H855">
            <v>0</v>
          </cell>
          <cell r="I855">
            <v>3</v>
          </cell>
          <cell r="K855" t="str">
            <v>Tellabs</v>
          </cell>
          <cell r="L855">
            <v>0</v>
          </cell>
          <cell r="M855">
            <v>23</v>
          </cell>
          <cell r="N855">
            <v>0</v>
          </cell>
          <cell r="O855">
            <v>0</v>
          </cell>
          <cell r="P855">
            <v>0</v>
          </cell>
          <cell r="Q855">
            <v>0</v>
          </cell>
          <cell r="R855">
            <v>23</v>
          </cell>
        </row>
        <row r="856">
          <cell r="B856" t="str">
            <v>ZTE</v>
          </cell>
          <cell r="C856">
            <v>1</v>
          </cell>
          <cell r="D856">
            <v>9</v>
          </cell>
          <cell r="E856">
            <v>0</v>
          </cell>
          <cell r="F856">
            <v>0</v>
          </cell>
          <cell r="G856">
            <v>16</v>
          </cell>
          <cell r="H856">
            <v>0</v>
          </cell>
          <cell r="I856">
            <v>26</v>
          </cell>
          <cell r="K856" t="str">
            <v>ZTE</v>
          </cell>
          <cell r="L856">
            <v>4</v>
          </cell>
          <cell r="M856">
            <v>126</v>
          </cell>
          <cell r="N856">
            <v>0</v>
          </cell>
          <cell r="O856">
            <v>0</v>
          </cell>
          <cell r="P856">
            <v>9600</v>
          </cell>
          <cell r="Q856">
            <v>0</v>
          </cell>
          <cell r="R856">
            <v>9730</v>
          </cell>
        </row>
        <row r="857">
          <cell r="B857" t="str">
            <v>Other</v>
          </cell>
          <cell r="C857">
            <v>0</v>
          </cell>
          <cell r="D857">
            <v>0</v>
          </cell>
          <cell r="E857">
            <v>0</v>
          </cell>
          <cell r="F857">
            <v>0</v>
          </cell>
          <cell r="G857">
            <v>0</v>
          </cell>
          <cell r="H857">
            <v>0</v>
          </cell>
          <cell r="I857">
            <v>0</v>
          </cell>
          <cell r="K857" t="str">
            <v>Other</v>
          </cell>
          <cell r="L857">
            <v>0</v>
          </cell>
          <cell r="M857">
            <v>0</v>
          </cell>
          <cell r="N857">
            <v>0</v>
          </cell>
          <cell r="O857">
            <v>0</v>
          </cell>
          <cell r="P857">
            <v>0</v>
          </cell>
          <cell r="Q857">
            <v>0</v>
          </cell>
          <cell r="R857">
            <v>0</v>
          </cell>
        </row>
        <row r="858">
          <cell r="B858" t="str">
            <v>Total</v>
          </cell>
          <cell r="C858">
            <v>87</v>
          </cell>
          <cell r="D858">
            <v>188</v>
          </cell>
          <cell r="E858">
            <v>48</v>
          </cell>
          <cell r="F858">
            <v>0</v>
          </cell>
          <cell r="G858">
            <v>141</v>
          </cell>
          <cell r="H858">
            <v>84</v>
          </cell>
          <cell r="I858">
            <v>548</v>
          </cell>
          <cell r="K858" t="str">
            <v>Total</v>
          </cell>
          <cell r="L858">
            <v>214</v>
          </cell>
          <cell r="M858">
            <v>2477</v>
          </cell>
          <cell r="N858">
            <v>864</v>
          </cell>
          <cell r="O858">
            <v>0</v>
          </cell>
          <cell r="P858">
            <v>36562</v>
          </cell>
          <cell r="Q858">
            <v>709</v>
          </cell>
          <cell r="R858">
            <v>40826</v>
          </cell>
        </row>
        <row r="862">
          <cell r="B862" t="str">
            <v>Vendor</v>
          </cell>
          <cell r="C862" t="str">
            <v>Core IP/MPLS</v>
          </cell>
          <cell r="D862" t="str">
            <v xml:space="preserve">Edge IP/MPLS </v>
          </cell>
          <cell r="E862" t="str">
            <v>Subscriber Service Router</v>
          </cell>
          <cell r="F862" t="str">
            <v>BRAS</v>
          </cell>
          <cell r="G862" t="str">
            <v>IP/Ethernet</v>
          </cell>
          <cell r="H862" t="str">
            <v>ATM/MPLS</v>
          </cell>
          <cell r="I862" t="str">
            <v>Total IPS</v>
          </cell>
          <cell r="K862" t="str">
            <v>Vendor</v>
          </cell>
          <cell r="L862" t="str">
            <v>Core IP/MPLS</v>
          </cell>
          <cell r="M862" t="str">
            <v>Edge IP/MPLS</v>
          </cell>
          <cell r="N862" t="str">
            <v>Subscriber Service Router</v>
          </cell>
          <cell r="O862" t="str">
            <v>BRAS</v>
          </cell>
          <cell r="P862" t="str">
            <v>IP/Ethernet</v>
          </cell>
          <cell r="Q862" t="str">
            <v>ATM/MPLS</v>
          </cell>
          <cell r="R862" t="str">
            <v>Total IPS</v>
          </cell>
        </row>
        <row r="863">
          <cell r="B863" t="str">
            <v>Alaxala Networks</v>
          </cell>
          <cell r="C863">
            <v>0</v>
          </cell>
          <cell r="D863">
            <v>6</v>
          </cell>
          <cell r="E863">
            <v>0</v>
          </cell>
          <cell r="F863">
            <v>0</v>
          </cell>
          <cell r="G863">
            <v>21</v>
          </cell>
          <cell r="H863">
            <v>0</v>
          </cell>
          <cell r="I863">
            <v>27</v>
          </cell>
          <cell r="K863" t="str">
            <v>Alaxala Networks</v>
          </cell>
          <cell r="L863">
            <v>0</v>
          </cell>
          <cell r="M863">
            <v>61</v>
          </cell>
          <cell r="N863">
            <v>0</v>
          </cell>
          <cell r="O863">
            <v>0</v>
          </cell>
          <cell r="P863">
            <v>934</v>
          </cell>
          <cell r="Q863">
            <v>0</v>
          </cell>
          <cell r="R863">
            <v>995</v>
          </cell>
        </row>
        <row r="864">
          <cell r="B864" t="str">
            <v>Alcatel-Lucent</v>
          </cell>
          <cell r="C864">
            <v>0</v>
          </cell>
          <cell r="D864">
            <v>29</v>
          </cell>
          <cell r="E864">
            <v>0</v>
          </cell>
          <cell r="F864">
            <v>0</v>
          </cell>
          <cell r="G864">
            <v>3</v>
          </cell>
          <cell r="H864">
            <v>17</v>
          </cell>
          <cell r="I864">
            <v>49</v>
          </cell>
          <cell r="K864" t="str">
            <v>Alcatel-Lucent</v>
          </cell>
          <cell r="L864">
            <v>0</v>
          </cell>
          <cell r="M864">
            <v>232</v>
          </cell>
          <cell r="N864">
            <v>0</v>
          </cell>
          <cell r="O864">
            <v>0</v>
          </cell>
          <cell r="P864">
            <v>122</v>
          </cell>
          <cell r="Q864">
            <v>117</v>
          </cell>
          <cell r="R864">
            <v>471</v>
          </cell>
        </row>
        <row r="865">
          <cell r="B865" t="str">
            <v>Atrica</v>
          </cell>
          <cell r="C865">
            <v>0</v>
          </cell>
          <cell r="D865">
            <v>0</v>
          </cell>
          <cell r="E865">
            <v>0</v>
          </cell>
          <cell r="F865">
            <v>0</v>
          </cell>
          <cell r="G865">
            <v>3</v>
          </cell>
          <cell r="H865">
            <v>0</v>
          </cell>
          <cell r="I865">
            <v>3</v>
          </cell>
          <cell r="K865" t="str">
            <v>Atrica</v>
          </cell>
          <cell r="L865">
            <v>0</v>
          </cell>
          <cell r="M865">
            <v>0</v>
          </cell>
          <cell r="N865">
            <v>0</v>
          </cell>
          <cell r="O865">
            <v>0</v>
          </cell>
          <cell r="P865">
            <v>15</v>
          </cell>
          <cell r="Q865">
            <v>0</v>
          </cell>
          <cell r="R865">
            <v>15</v>
          </cell>
        </row>
        <row r="866">
          <cell r="B866" t="str">
            <v>Avici</v>
          </cell>
          <cell r="C866">
            <v>1</v>
          </cell>
          <cell r="D866">
            <v>0</v>
          </cell>
          <cell r="E866">
            <v>0</v>
          </cell>
          <cell r="F866">
            <v>0</v>
          </cell>
          <cell r="G866">
            <v>0</v>
          </cell>
          <cell r="H866">
            <v>0</v>
          </cell>
          <cell r="I866">
            <v>1</v>
          </cell>
          <cell r="K866" t="str">
            <v>Avici</v>
          </cell>
          <cell r="L866">
            <v>2</v>
          </cell>
          <cell r="M866">
            <v>0</v>
          </cell>
          <cell r="N866">
            <v>0</v>
          </cell>
          <cell r="O866">
            <v>0</v>
          </cell>
          <cell r="P866">
            <v>0</v>
          </cell>
          <cell r="Q866">
            <v>0</v>
          </cell>
          <cell r="R866">
            <v>2</v>
          </cell>
        </row>
        <row r="867">
          <cell r="B867" t="str">
            <v>Brocade</v>
          </cell>
          <cell r="C867">
            <v>0</v>
          </cell>
          <cell r="D867">
            <v>0</v>
          </cell>
          <cell r="E867">
            <v>0</v>
          </cell>
          <cell r="F867">
            <v>0</v>
          </cell>
          <cell r="G867">
            <v>4</v>
          </cell>
          <cell r="H867">
            <v>0</v>
          </cell>
          <cell r="I867">
            <v>4</v>
          </cell>
          <cell r="K867" t="str">
            <v>Brocade</v>
          </cell>
          <cell r="L867">
            <v>0</v>
          </cell>
          <cell r="M867">
            <v>0</v>
          </cell>
          <cell r="N867">
            <v>0</v>
          </cell>
          <cell r="O867">
            <v>0</v>
          </cell>
          <cell r="P867">
            <v>148</v>
          </cell>
          <cell r="Q867">
            <v>0</v>
          </cell>
          <cell r="R867">
            <v>148</v>
          </cell>
        </row>
        <row r="868">
          <cell r="B868" t="str">
            <v>Caspian</v>
          </cell>
          <cell r="C868">
            <v>0</v>
          </cell>
          <cell r="D868">
            <v>0</v>
          </cell>
          <cell r="E868">
            <v>0</v>
          </cell>
          <cell r="F868">
            <v>0</v>
          </cell>
          <cell r="G868">
            <v>0</v>
          </cell>
          <cell r="H868">
            <v>0</v>
          </cell>
          <cell r="I868">
            <v>0</v>
          </cell>
          <cell r="K868" t="str">
            <v>Caspian</v>
          </cell>
          <cell r="L868">
            <v>0</v>
          </cell>
          <cell r="M868">
            <v>0</v>
          </cell>
          <cell r="N868">
            <v>0</v>
          </cell>
          <cell r="O868">
            <v>0</v>
          </cell>
          <cell r="P868">
            <v>0</v>
          </cell>
          <cell r="Q868">
            <v>0</v>
          </cell>
          <cell r="R868">
            <v>0</v>
          </cell>
        </row>
        <row r="869">
          <cell r="B869" t="str">
            <v>Chiaro</v>
          </cell>
          <cell r="C869">
            <v>0</v>
          </cell>
          <cell r="D869">
            <v>0</v>
          </cell>
          <cell r="E869">
            <v>0</v>
          </cell>
          <cell r="F869">
            <v>0</v>
          </cell>
          <cell r="G869">
            <v>0</v>
          </cell>
          <cell r="H869">
            <v>0</v>
          </cell>
          <cell r="I869">
            <v>0</v>
          </cell>
          <cell r="K869" t="str">
            <v>Chiaro</v>
          </cell>
          <cell r="L869">
            <v>0</v>
          </cell>
          <cell r="M869">
            <v>0</v>
          </cell>
          <cell r="N869">
            <v>0</v>
          </cell>
          <cell r="O869">
            <v>0</v>
          </cell>
          <cell r="P869">
            <v>0</v>
          </cell>
          <cell r="Q869">
            <v>0</v>
          </cell>
          <cell r="R869">
            <v>0</v>
          </cell>
        </row>
        <row r="870">
          <cell r="B870" t="str">
            <v>Ciena</v>
          </cell>
          <cell r="C870">
            <v>0</v>
          </cell>
          <cell r="D870">
            <v>0</v>
          </cell>
          <cell r="E870">
            <v>0</v>
          </cell>
          <cell r="F870">
            <v>0</v>
          </cell>
          <cell r="G870">
            <v>0</v>
          </cell>
          <cell r="H870">
            <v>0</v>
          </cell>
          <cell r="I870">
            <v>0</v>
          </cell>
          <cell r="K870" t="str">
            <v>Ciena</v>
          </cell>
          <cell r="L870">
            <v>0</v>
          </cell>
          <cell r="M870">
            <v>0</v>
          </cell>
          <cell r="N870">
            <v>0</v>
          </cell>
          <cell r="O870">
            <v>0</v>
          </cell>
          <cell r="P870">
            <v>0</v>
          </cell>
          <cell r="Q870">
            <v>0</v>
          </cell>
          <cell r="R870">
            <v>0</v>
          </cell>
        </row>
        <row r="871">
          <cell r="B871" t="str">
            <v>Cisco</v>
          </cell>
          <cell r="C871">
            <v>74</v>
          </cell>
          <cell r="D871">
            <v>106</v>
          </cell>
          <cell r="E871">
            <v>25</v>
          </cell>
          <cell r="F871">
            <v>0</v>
          </cell>
          <cell r="G871">
            <v>53</v>
          </cell>
          <cell r="H871">
            <v>6</v>
          </cell>
          <cell r="I871">
            <v>264</v>
          </cell>
          <cell r="K871" t="str">
            <v>Cisco</v>
          </cell>
          <cell r="L871">
            <v>191</v>
          </cell>
          <cell r="M871">
            <v>2096</v>
          </cell>
          <cell r="N871">
            <v>848</v>
          </cell>
          <cell r="O871">
            <v>0</v>
          </cell>
          <cell r="P871">
            <v>1845</v>
          </cell>
          <cell r="Q871">
            <v>26</v>
          </cell>
          <cell r="R871">
            <v>5006</v>
          </cell>
        </row>
        <row r="872">
          <cell r="B872" t="str">
            <v>Cosine</v>
          </cell>
          <cell r="C872">
            <v>0</v>
          </cell>
          <cell r="D872">
            <v>0</v>
          </cell>
          <cell r="E872">
            <v>0</v>
          </cell>
          <cell r="F872">
            <v>0</v>
          </cell>
          <cell r="G872">
            <v>0</v>
          </cell>
          <cell r="H872">
            <v>0</v>
          </cell>
          <cell r="I872">
            <v>0</v>
          </cell>
          <cell r="K872" t="str">
            <v>Cosine</v>
          </cell>
          <cell r="L872">
            <v>0</v>
          </cell>
          <cell r="M872">
            <v>0</v>
          </cell>
          <cell r="N872">
            <v>0</v>
          </cell>
          <cell r="O872">
            <v>0</v>
          </cell>
          <cell r="P872">
            <v>0</v>
          </cell>
          <cell r="Q872">
            <v>0</v>
          </cell>
          <cell r="R872">
            <v>0</v>
          </cell>
        </row>
        <row r="873">
          <cell r="B873" t="str">
            <v>ECI Telecom</v>
          </cell>
          <cell r="C873">
            <v>0</v>
          </cell>
          <cell r="D873">
            <v>1</v>
          </cell>
          <cell r="E873">
            <v>0</v>
          </cell>
          <cell r="F873">
            <v>0</v>
          </cell>
          <cell r="G873">
            <v>0</v>
          </cell>
          <cell r="H873">
            <v>0</v>
          </cell>
          <cell r="I873">
            <v>1</v>
          </cell>
          <cell r="K873" t="str">
            <v>ECI Telecom</v>
          </cell>
          <cell r="L873">
            <v>0</v>
          </cell>
          <cell r="M873">
            <v>100</v>
          </cell>
          <cell r="N873">
            <v>0</v>
          </cell>
          <cell r="O873">
            <v>0</v>
          </cell>
          <cell r="P873">
            <v>0</v>
          </cell>
          <cell r="Q873">
            <v>0</v>
          </cell>
          <cell r="R873">
            <v>100</v>
          </cell>
        </row>
        <row r="874">
          <cell r="B874" t="str">
            <v>Equipe</v>
          </cell>
          <cell r="C874">
            <v>0</v>
          </cell>
          <cell r="D874">
            <v>0</v>
          </cell>
          <cell r="E874">
            <v>0</v>
          </cell>
          <cell r="F874">
            <v>0</v>
          </cell>
          <cell r="G874">
            <v>0</v>
          </cell>
          <cell r="H874">
            <v>0</v>
          </cell>
          <cell r="I874">
            <v>0</v>
          </cell>
          <cell r="K874" t="str">
            <v>Equipe</v>
          </cell>
          <cell r="L874">
            <v>0</v>
          </cell>
          <cell r="M874">
            <v>0</v>
          </cell>
          <cell r="N874">
            <v>0</v>
          </cell>
          <cell r="O874">
            <v>0</v>
          </cell>
          <cell r="P874">
            <v>0</v>
          </cell>
          <cell r="Q874">
            <v>0</v>
          </cell>
          <cell r="R874">
            <v>0</v>
          </cell>
        </row>
        <row r="875">
          <cell r="B875" t="str">
            <v>Ericsson</v>
          </cell>
          <cell r="C875">
            <v>0</v>
          </cell>
          <cell r="D875">
            <v>0</v>
          </cell>
          <cell r="E875">
            <v>12</v>
          </cell>
          <cell r="F875">
            <v>0</v>
          </cell>
          <cell r="G875">
            <v>0</v>
          </cell>
          <cell r="H875">
            <v>4</v>
          </cell>
          <cell r="I875">
            <v>16</v>
          </cell>
          <cell r="K875" t="str">
            <v>Ericsson</v>
          </cell>
          <cell r="L875">
            <v>0</v>
          </cell>
          <cell r="M875">
            <v>0</v>
          </cell>
          <cell r="N875">
            <v>135</v>
          </cell>
          <cell r="O875">
            <v>0</v>
          </cell>
          <cell r="P875">
            <v>0</v>
          </cell>
          <cell r="Q875">
            <v>18</v>
          </cell>
          <cell r="R875">
            <v>153</v>
          </cell>
        </row>
        <row r="876">
          <cell r="B876" t="str">
            <v>Extreme</v>
          </cell>
          <cell r="C876">
            <v>0</v>
          </cell>
          <cell r="D876">
            <v>0</v>
          </cell>
          <cell r="E876">
            <v>0</v>
          </cell>
          <cell r="F876">
            <v>0</v>
          </cell>
          <cell r="G876">
            <v>1</v>
          </cell>
          <cell r="H876">
            <v>0</v>
          </cell>
          <cell r="I876">
            <v>1</v>
          </cell>
          <cell r="K876" t="str">
            <v>Extreme</v>
          </cell>
          <cell r="L876">
            <v>0</v>
          </cell>
          <cell r="M876">
            <v>0</v>
          </cell>
          <cell r="N876">
            <v>0</v>
          </cell>
          <cell r="O876">
            <v>0</v>
          </cell>
          <cell r="P876">
            <v>68</v>
          </cell>
          <cell r="Q876">
            <v>0</v>
          </cell>
          <cell r="R876">
            <v>68</v>
          </cell>
        </row>
        <row r="877">
          <cell r="B877" t="str">
            <v>Force10</v>
          </cell>
          <cell r="C877">
            <v>0</v>
          </cell>
          <cell r="D877">
            <v>0</v>
          </cell>
          <cell r="E877">
            <v>0</v>
          </cell>
          <cell r="F877">
            <v>0</v>
          </cell>
          <cell r="G877">
            <v>7</v>
          </cell>
          <cell r="H877">
            <v>0</v>
          </cell>
          <cell r="I877">
            <v>7</v>
          </cell>
          <cell r="K877" t="str">
            <v>Force10</v>
          </cell>
          <cell r="L877">
            <v>0</v>
          </cell>
          <cell r="M877">
            <v>0</v>
          </cell>
          <cell r="N877">
            <v>0</v>
          </cell>
          <cell r="O877">
            <v>0</v>
          </cell>
          <cell r="P877">
            <v>46</v>
          </cell>
          <cell r="Q877">
            <v>0</v>
          </cell>
          <cell r="R877">
            <v>46</v>
          </cell>
        </row>
        <row r="878">
          <cell r="B878" t="str">
            <v>Fujitsu</v>
          </cell>
          <cell r="C878">
            <v>0</v>
          </cell>
          <cell r="D878">
            <v>2</v>
          </cell>
          <cell r="E878">
            <v>0</v>
          </cell>
          <cell r="F878">
            <v>0</v>
          </cell>
          <cell r="G878">
            <v>12</v>
          </cell>
          <cell r="H878">
            <v>0</v>
          </cell>
          <cell r="I878">
            <v>14</v>
          </cell>
          <cell r="K878" t="str">
            <v>Fujitsu</v>
          </cell>
          <cell r="L878">
            <v>0</v>
          </cell>
          <cell r="M878">
            <v>14</v>
          </cell>
          <cell r="N878">
            <v>0</v>
          </cell>
          <cell r="O878">
            <v>0</v>
          </cell>
          <cell r="P878">
            <v>421</v>
          </cell>
          <cell r="Q878">
            <v>0</v>
          </cell>
          <cell r="R878">
            <v>435</v>
          </cell>
        </row>
        <row r="879">
          <cell r="B879" t="str">
            <v>Hammerhead Systems</v>
          </cell>
          <cell r="C879">
            <v>0</v>
          </cell>
          <cell r="D879">
            <v>0</v>
          </cell>
          <cell r="E879">
            <v>0</v>
          </cell>
          <cell r="F879">
            <v>0</v>
          </cell>
          <cell r="G879">
            <v>0</v>
          </cell>
          <cell r="H879">
            <v>0</v>
          </cell>
          <cell r="I879">
            <v>0</v>
          </cell>
          <cell r="K879" t="str">
            <v>Hammerhead Systems</v>
          </cell>
          <cell r="L879">
            <v>0</v>
          </cell>
          <cell r="M879">
            <v>0</v>
          </cell>
          <cell r="N879">
            <v>0</v>
          </cell>
          <cell r="O879">
            <v>0</v>
          </cell>
          <cell r="P879">
            <v>0</v>
          </cell>
          <cell r="Q879">
            <v>0</v>
          </cell>
          <cell r="R879">
            <v>0</v>
          </cell>
        </row>
        <row r="880">
          <cell r="B880" t="str">
            <v>Hitachi</v>
          </cell>
          <cell r="C880">
            <v>0</v>
          </cell>
          <cell r="D880">
            <v>0</v>
          </cell>
          <cell r="E880">
            <v>0</v>
          </cell>
          <cell r="F880">
            <v>0</v>
          </cell>
          <cell r="G880">
            <v>0</v>
          </cell>
          <cell r="H880">
            <v>0</v>
          </cell>
          <cell r="I880">
            <v>0</v>
          </cell>
          <cell r="K880" t="str">
            <v>Hitachi</v>
          </cell>
          <cell r="L880">
            <v>0</v>
          </cell>
          <cell r="M880">
            <v>0</v>
          </cell>
          <cell r="N880">
            <v>0</v>
          </cell>
          <cell r="O880">
            <v>0</v>
          </cell>
          <cell r="P880">
            <v>0</v>
          </cell>
          <cell r="Q880">
            <v>0</v>
          </cell>
          <cell r="R880">
            <v>0</v>
          </cell>
        </row>
        <row r="881">
          <cell r="B881" t="str">
            <v>Hitachi Cable</v>
          </cell>
          <cell r="C881">
            <v>0</v>
          </cell>
          <cell r="D881">
            <v>0</v>
          </cell>
          <cell r="E881">
            <v>0</v>
          </cell>
          <cell r="F881">
            <v>0</v>
          </cell>
          <cell r="G881">
            <v>35</v>
          </cell>
          <cell r="H881">
            <v>0</v>
          </cell>
          <cell r="I881">
            <v>35</v>
          </cell>
          <cell r="K881" t="str">
            <v>Hitachi Cable</v>
          </cell>
          <cell r="L881">
            <v>0</v>
          </cell>
          <cell r="M881">
            <v>0</v>
          </cell>
          <cell r="N881">
            <v>0</v>
          </cell>
          <cell r="O881">
            <v>0</v>
          </cell>
          <cell r="P881">
            <v>1225</v>
          </cell>
          <cell r="Q881">
            <v>0</v>
          </cell>
          <cell r="R881">
            <v>1225</v>
          </cell>
        </row>
        <row r="882">
          <cell r="B882" t="str">
            <v>Huawei</v>
          </cell>
          <cell r="C882">
            <v>2</v>
          </cell>
          <cell r="D882">
            <v>29</v>
          </cell>
          <cell r="E882">
            <v>0</v>
          </cell>
          <cell r="F882">
            <v>0</v>
          </cell>
          <cell r="G882">
            <v>35</v>
          </cell>
          <cell r="H882">
            <v>0</v>
          </cell>
          <cell r="I882">
            <v>66</v>
          </cell>
          <cell r="K882" t="str">
            <v>Huawei</v>
          </cell>
          <cell r="L882">
            <v>23</v>
          </cell>
          <cell r="M882">
            <v>165</v>
          </cell>
          <cell r="N882">
            <v>0</v>
          </cell>
          <cell r="O882">
            <v>0</v>
          </cell>
          <cell r="P882">
            <v>21479</v>
          </cell>
          <cell r="Q882">
            <v>0</v>
          </cell>
          <cell r="R882">
            <v>21667</v>
          </cell>
        </row>
        <row r="883">
          <cell r="B883" t="str">
            <v>Hyperchip</v>
          </cell>
          <cell r="C883">
            <v>0</v>
          </cell>
          <cell r="D883">
            <v>0</v>
          </cell>
          <cell r="E883">
            <v>0</v>
          </cell>
          <cell r="F883">
            <v>0</v>
          </cell>
          <cell r="G883">
            <v>0</v>
          </cell>
          <cell r="H883">
            <v>0</v>
          </cell>
          <cell r="I883">
            <v>0</v>
          </cell>
          <cell r="K883" t="str">
            <v>Hyperchip</v>
          </cell>
          <cell r="L883">
            <v>0</v>
          </cell>
          <cell r="M883">
            <v>0</v>
          </cell>
          <cell r="N883">
            <v>0</v>
          </cell>
          <cell r="O883">
            <v>0</v>
          </cell>
          <cell r="P883">
            <v>0</v>
          </cell>
          <cell r="Q883">
            <v>0</v>
          </cell>
          <cell r="R883">
            <v>0</v>
          </cell>
        </row>
        <row r="884">
          <cell r="B884" t="str">
            <v>Juniper</v>
          </cell>
          <cell r="C884">
            <v>38</v>
          </cell>
          <cell r="D884">
            <v>16</v>
          </cell>
          <cell r="E884">
            <v>18</v>
          </cell>
          <cell r="F884">
            <v>0</v>
          </cell>
          <cell r="G884">
            <v>0</v>
          </cell>
          <cell r="H884">
            <v>0</v>
          </cell>
          <cell r="I884">
            <v>72</v>
          </cell>
          <cell r="K884" t="str">
            <v>Juniper</v>
          </cell>
          <cell r="L884">
            <v>66</v>
          </cell>
          <cell r="M884">
            <v>378</v>
          </cell>
          <cell r="N884">
            <v>133</v>
          </cell>
          <cell r="O884">
            <v>0</v>
          </cell>
          <cell r="P884">
            <v>0</v>
          </cell>
          <cell r="Q884">
            <v>0</v>
          </cell>
          <cell r="R884">
            <v>577</v>
          </cell>
        </row>
        <row r="885">
          <cell r="B885" t="str">
            <v>Laurel Networks</v>
          </cell>
          <cell r="C885">
            <v>0</v>
          </cell>
          <cell r="D885">
            <v>0</v>
          </cell>
          <cell r="E885">
            <v>0</v>
          </cell>
          <cell r="F885">
            <v>0</v>
          </cell>
          <cell r="G885">
            <v>0</v>
          </cell>
          <cell r="H885">
            <v>0</v>
          </cell>
          <cell r="I885">
            <v>0</v>
          </cell>
          <cell r="K885" t="str">
            <v>Laurel Networks</v>
          </cell>
          <cell r="L885">
            <v>0</v>
          </cell>
          <cell r="M885">
            <v>0</v>
          </cell>
          <cell r="N885">
            <v>0</v>
          </cell>
          <cell r="O885">
            <v>0</v>
          </cell>
          <cell r="P885">
            <v>0</v>
          </cell>
          <cell r="Q885">
            <v>0</v>
          </cell>
          <cell r="R885">
            <v>0</v>
          </cell>
        </row>
        <row r="886">
          <cell r="B886" t="str">
            <v>Lucent</v>
          </cell>
          <cell r="C886">
            <v>0</v>
          </cell>
          <cell r="D886">
            <v>0</v>
          </cell>
          <cell r="E886">
            <v>0</v>
          </cell>
          <cell r="F886">
            <v>0</v>
          </cell>
          <cell r="G886">
            <v>0</v>
          </cell>
          <cell r="H886">
            <v>0</v>
          </cell>
          <cell r="I886">
            <v>0</v>
          </cell>
          <cell r="K886" t="str">
            <v>Lucent</v>
          </cell>
          <cell r="L886">
            <v>0</v>
          </cell>
          <cell r="M886">
            <v>0</v>
          </cell>
          <cell r="N886">
            <v>0</v>
          </cell>
          <cell r="O886">
            <v>0</v>
          </cell>
          <cell r="P886">
            <v>0</v>
          </cell>
          <cell r="Q886">
            <v>0</v>
          </cell>
          <cell r="R886">
            <v>0</v>
          </cell>
        </row>
        <row r="887">
          <cell r="B887" t="str">
            <v>NEC</v>
          </cell>
          <cell r="C887">
            <v>0</v>
          </cell>
          <cell r="D887">
            <v>12</v>
          </cell>
          <cell r="E887">
            <v>0</v>
          </cell>
          <cell r="F887">
            <v>0</v>
          </cell>
          <cell r="G887">
            <v>3</v>
          </cell>
          <cell r="H887">
            <v>5</v>
          </cell>
          <cell r="I887">
            <v>20</v>
          </cell>
          <cell r="K887" t="str">
            <v>NEC</v>
          </cell>
          <cell r="L887">
            <v>0</v>
          </cell>
          <cell r="M887">
            <v>96</v>
          </cell>
          <cell r="N887">
            <v>0</v>
          </cell>
          <cell r="O887">
            <v>0</v>
          </cell>
          <cell r="P887">
            <v>105</v>
          </cell>
          <cell r="Q887">
            <v>167</v>
          </cell>
          <cell r="R887">
            <v>368</v>
          </cell>
        </row>
        <row r="888">
          <cell r="B888" t="str">
            <v>Nokia Siemens Networks</v>
          </cell>
          <cell r="C888">
            <v>0</v>
          </cell>
          <cell r="D888">
            <v>0</v>
          </cell>
          <cell r="E888">
            <v>0</v>
          </cell>
          <cell r="F888">
            <v>0</v>
          </cell>
          <cell r="G888">
            <v>16</v>
          </cell>
          <cell r="H888">
            <v>0</v>
          </cell>
          <cell r="I888">
            <v>16</v>
          </cell>
          <cell r="K888" t="str">
            <v>Nokia Siemens Networks</v>
          </cell>
          <cell r="L888">
            <v>0</v>
          </cell>
          <cell r="M888">
            <v>0</v>
          </cell>
          <cell r="N888">
            <v>0</v>
          </cell>
          <cell r="O888">
            <v>0</v>
          </cell>
          <cell r="P888">
            <v>3611</v>
          </cell>
          <cell r="Q888">
            <v>0</v>
          </cell>
          <cell r="R888">
            <v>3611</v>
          </cell>
        </row>
        <row r="889">
          <cell r="B889" t="str">
            <v>Nortel</v>
          </cell>
          <cell r="C889">
            <v>0</v>
          </cell>
          <cell r="D889">
            <v>0</v>
          </cell>
          <cell r="E889">
            <v>1</v>
          </cell>
          <cell r="F889">
            <v>0</v>
          </cell>
          <cell r="G889">
            <v>0</v>
          </cell>
          <cell r="H889">
            <v>28</v>
          </cell>
          <cell r="I889">
            <v>29</v>
          </cell>
          <cell r="K889" t="str">
            <v>Nortel</v>
          </cell>
          <cell r="L889">
            <v>0</v>
          </cell>
          <cell r="M889">
            <v>0</v>
          </cell>
          <cell r="N889">
            <v>5</v>
          </cell>
          <cell r="O889">
            <v>0</v>
          </cell>
          <cell r="P889">
            <v>0</v>
          </cell>
          <cell r="Q889">
            <v>123</v>
          </cell>
          <cell r="R889">
            <v>128</v>
          </cell>
        </row>
        <row r="890">
          <cell r="B890" t="str">
            <v>Procket</v>
          </cell>
          <cell r="C890">
            <v>0</v>
          </cell>
          <cell r="D890">
            <v>0</v>
          </cell>
          <cell r="E890">
            <v>0</v>
          </cell>
          <cell r="F890">
            <v>0</v>
          </cell>
          <cell r="G890">
            <v>0</v>
          </cell>
          <cell r="H890">
            <v>0</v>
          </cell>
          <cell r="I890">
            <v>0</v>
          </cell>
          <cell r="K890" t="str">
            <v>Procket</v>
          </cell>
          <cell r="L890">
            <v>0</v>
          </cell>
          <cell r="M890">
            <v>0</v>
          </cell>
          <cell r="N890">
            <v>0</v>
          </cell>
          <cell r="O890">
            <v>0</v>
          </cell>
          <cell r="P890">
            <v>0</v>
          </cell>
          <cell r="Q890">
            <v>0</v>
          </cell>
          <cell r="R890">
            <v>0</v>
          </cell>
        </row>
        <row r="891">
          <cell r="B891" t="str">
            <v>Quarry</v>
          </cell>
          <cell r="C891">
            <v>0</v>
          </cell>
          <cell r="D891">
            <v>0</v>
          </cell>
          <cell r="E891">
            <v>0</v>
          </cell>
          <cell r="F891">
            <v>0</v>
          </cell>
          <cell r="G891">
            <v>0</v>
          </cell>
          <cell r="H891">
            <v>0</v>
          </cell>
          <cell r="I891">
            <v>0</v>
          </cell>
          <cell r="K891" t="str">
            <v>Quarry</v>
          </cell>
          <cell r="L891">
            <v>0</v>
          </cell>
          <cell r="M891">
            <v>0</v>
          </cell>
          <cell r="N891">
            <v>0</v>
          </cell>
          <cell r="O891">
            <v>0</v>
          </cell>
          <cell r="P891">
            <v>0</v>
          </cell>
          <cell r="Q891">
            <v>0</v>
          </cell>
          <cell r="R891">
            <v>0</v>
          </cell>
        </row>
        <row r="892">
          <cell r="B892" t="str">
            <v>Redback</v>
          </cell>
          <cell r="C892">
            <v>0</v>
          </cell>
          <cell r="D892">
            <v>0</v>
          </cell>
          <cell r="E892">
            <v>0</v>
          </cell>
          <cell r="F892">
            <v>0</v>
          </cell>
          <cell r="G892">
            <v>0</v>
          </cell>
          <cell r="H892">
            <v>0</v>
          </cell>
          <cell r="I892">
            <v>0</v>
          </cell>
          <cell r="K892" t="str">
            <v>Redback</v>
          </cell>
          <cell r="L892">
            <v>0</v>
          </cell>
          <cell r="M892">
            <v>0</v>
          </cell>
          <cell r="N892">
            <v>0</v>
          </cell>
          <cell r="O892">
            <v>0</v>
          </cell>
          <cell r="P892">
            <v>0</v>
          </cell>
          <cell r="Q892">
            <v>0</v>
          </cell>
          <cell r="R892">
            <v>0</v>
          </cell>
        </row>
        <row r="893">
          <cell r="B893" t="str">
            <v>Riverstone</v>
          </cell>
          <cell r="C893">
            <v>0</v>
          </cell>
          <cell r="D893">
            <v>0</v>
          </cell>
          <cell r="E893">
            <v>0</v>
          </cell>
          <cell r="F893">
            <v>0</v>
          </cell>
          <cell r="G893">
            <v>0</v>
          </cell>
          <cell r="H893">
            <v>0</v>
          </cell>
          <cell r="I893">
            <v>0</v>
          </cell>
          <cell r="K893" t="str">
            <v>Riverstone</v>
          </cell>
          <cell r="L893">
            <v>0</v>
          </cell>
          <cell r="M893">
            <v>0</v>
          </cell>
          <cell r="N893">
            <v>0</v>
          </cell>
          <cell r="O893">
            <v>0</v>
          </cell>
          <cell r="P893">
            <v>0</v>
          </cell>
          <cell r="Q893">
            <v>0</v>
          </cell>
          <cell r="R893">
            <v>0</v>
          </cell>
        </row>
        <row r="894">
          <cell r="B894" t="str">
            <v>Tellabs</v>
          </cell>
          <cell r="C894">
            <v>0</v>
          </cell>
          <cell r="D894">
            <v>4</v>
          </cell>
          <cell r="E894">
            <v>0</v>
          </cell>
          <cell r="F894">
            <v>0</v>
          </cell>
          <cell r="G894">
            <v>0</v>
          </cell>
          <cell r="H894">
            <v>0</v>
          </cell>
          <cell r="I894">
            <v>4</v>
          </cell>
          <cell r="K894" t="str">
            <v>Tellabs</v>
          </cell>
          <cell r="L894">
            <v>0</v>
          </cell>
          <cell r="M894">
            <v>44</v>
          </cell>
          <cell r="N894">
            <v>0</v>
          </cell>
          <cell r="O894">
            <v>0</v>
          </cell>
          <cell r="P894">
            <v>0</v>
          </cell>
          <cell r="Q894">
            <v>0</v>
          </cell>
          <cell r="R894">
            <v>44</v>
          </cell>
        </row>
        <row r="895">
          <cell r="B895" t="str">
            <v>ZTE</v>
          </cell>
          <cell r="C895">
            <v>1</v>
          </cell>
          <cell r="D895">
            <v>10</v>
          </cell>
          <cell r="E895">
            <v>0</v>
          </cell>
          <cell r="F895">
            <v>0</v>
          </cell>
          <cell r="G895">
            <v>16</v>
          </cell>
          <cell r="H895">
            <v>0</v>
          </cell>
          <cell r="I895">
            <v>27</v>
          </cell>
          <cell r="K895" t="str">
            <v>ZTE</v>
          </cell>
          <cell r="L895">
            <v>4</v>
          </cell>
          <cell r="M895">
            <v>140</v>
          </cell>
          <cell r="N895">
            <v>0</v>
          </cell>
          <cell r="O895">
            <v>0</v>
          </cell>
          <cell r="P895">
            <v>9680</v>
          </cell>
          <cell r="Q895">
            <v>0</v>
          </cell>
          <cell r="R895">
            <v>9824</v>
          </cell>
        </row>
        <row r="896">
          <cell r="B896" t="str">
            <v>Other</v>
          </cell>
          <cell r="C896">
            <v>0</v>
          </cell>
          <cell r="D896">
            <v>0</v>
          </cell>
          <cell r="E896">
            <v>0</v>
          </cell>
          <cell r="F896">
            <v>0</v>
          </cell>
          <cell r="G896">
            <v>0</v>
          </cell>
          <cell r="H896">
            <v>0</v>
          </cell>
          <cell r="I896">
            <v>0</v>
          </cell>
          <cell r="K896" t="str">
            <v>Other</v>
          </cell>
          <cell r="L896">
            <v>0</v>
          </cell>
          <cell r="M896">
            <v>0</v>
          </cell>
          <cell r="N896">
            <v>0</v>
          </cell>
          <cell r="O896">
            <v>0</v>
          </cell>
          <cell r="P896">
            <v>0</v>
          </cell>
          <cell r="Q896">
            <v>0</v>
          </cell>
          <cell r="R896">
            <v>0</v>
          </cell>
        </row>
        <row r="897">
          <cell r="B897" t="str">
            <v>Total</v>
          </cell>
          <cell r="C897">
            <v>116</v>
          </cell>
          <cell r="D897">
            <v>215</v>
          </cell>
          <cell r="E897">
            <v>56</v>
          </cell>
          <cell r="F897">
            <v>0</v>
          </cell>
          <cell r="G897">
            <v>209</v>
          </cell>
          <cell r="H897">
            <v>60</v>
          </cell>
          <cell r="I897">
            <v>656</v>
          </cell>
          <cell r="K897" t="str">
            <v>Total</v>
          </cell>
          <cell r="L897">
            <v>286</v>
          </cell>
          <cell r="M897">
            <v>3326</v>
          </cell>
          <cell r="N897">
            <v>1121</v>
          </cell>
          <cell r="O897">
            <v>0</v>
          </cell>
          <cell r="P897">
            <v>39699</v>
          </cell>
          <cell r="Q897">
            <v>451</v>
          </cell>
          <cell r="R897">
            <v>44883</v>
          </cell>
        </row>
        <row r="901">
          <cell r="B901" t="str">
            <v>Vendor</v>
          </cell>
          <cell r="C901" t="str">
            <v>Core IP/MPLS</v>
          </cell>
          <cell r="D901" t="str">
            <v xml:space="preserve">Edge IP/MPLS </v>
          </cell>
          <cell r="E901" t="str">
            <v>Subscriber Service Router</v>
          </cell>
          <cell r="F901" t="str">
            <v>BRAS</v>
          </cell>
          <cell r="G901" t="str">
            <v>IP/Ethernet</v>
          </cell>
          <cell r="H901" t="str">
            <v>ATM/MPLS</v>
          </cell>
          <cell r="I901" t="str">
            <v>Total IPS</v>
          </cell>
          <cell r="K901" t="str">
            <v>Vendor</v>
          </cell>
          <cell r="L901" t="str">
            <v>Core IP/MPLS</v>
          </cell>
          <cell r="M901" t="str">
            <v>Edge IP/MPLS</v>
          </cell>
          <cell r="N901" t="str">
            <v>Subscriber Service Router</v>
          </cell>
          <cell r="O901" t="str">
            <v>BRAS</v>
          </cell>
          <cell r="P901" t="str">
            <v>IP/Ethernet</v>
          </cell>
          <cell r="Q901" t="str">
            <v>ATM/MPLS</v>
          </cell>
          <cell r="R901" t="str">
            <v>Total IPS</v>
          </cell>
        </row>
        <row r="902">
          <cell r="B902" t="str">
            <v>Alaxala Networks</v>
          </cell>
          <cell r="C902">
            <v>0</v>
          </cell>
          <cell r="D902">
            <v>4</v>
          </cell>
          <cell r="E902">
            <v>0</v>
          </cell>
          <cell r="F902">
            <v>0</v>
          </cell>
          <cell r="G902">
            <v>17</v>
          </cell>
          <cell r="H902">
            <v>0</v>
          </cell>
          <cell r="I902">
            <v>21</v>
          </cell>
          <cell r="K902" t="str">
            <v>Alaxala Networks</v>
          </cell>
          <cell r="L902">
            <v>0</v>
          </cell>
          <cell r="M902">
            <v>63</v>
          </cell>
          <cell r="N902">
            <v>0</v>
          </cell>
          <cell r="O902">
            <v>0</v>
          </cell>
          <cell r="P902">
            <v>966</v>
          </cell>
          <cell r="Q902">
            <v>0</v>
          </cell>
          <cell r="R902">
            <v>1029</v>
          </cell>
        </row>
        <row r="903">
          <cell r="B903" t="str">
            <v>Alcatel-Lucent</v>
          </cell>
          <cell r="C903">
            <v>0</v>
          </cell>
          <cell r="D903">
            <v>59</v>
          </cell>
          <cell r="E903">
            <v>0</v>
          </cell>
          <cell r="F903">
            <v>0</v>
          </cell>
          <cell r="G903">
            <v>3</v>
          </cell>
          <cell r="H903">
            <v>20</v>
          </cell>
          <cell r="I903">
            <v>82</v>
          </cell>
          <cell r="K903" t="str">
            <v>Alcatel-Lucent</v>
          </cell>
          <cell r="L903">
            <v>0</v>
          </cell>
          <cell r="M903">
            <v>475</v>
          </cell>
          <cell r="N903">
            <v>0</v>
          </cell>
          <cell r="O903">
            <v>0</v>
          </cell>
          <cell r="P903">
            <v>122</v>
          </cell>
          <cell r="Q903">
            <v>135</v>
          </cell>
          <cell r="R903">
            <v>732</v>
          </cell>
        </row>
        <row r="904">
          <cell r="B904" t="str">
            <v>Atrica</v>
          </cell>
          <cell r="C904">
            <v>0</v>
          </cell>
          <cell r="D904">
            <v>0</v>
          </cell>
          <cell r="E904">
            <v>0</v>
          </cell>
          <cell r="F904">
            <v>0</v>
          </cell>
          <cell r="G904">
            <v>3</v>
          </cell>
          <cell r="H904">
            <v>0</v>
          </cell>
          <cell r="K904" t="str">
            <v>Atrica</v>
          </cell>
          <cell r="L904">
            <v>0</v>
          </cell>
          <cell r="M904">
            <v>0</v>
          </cell>
          <cell r="N904">
            <v>0</v>
          </cell>
          <cell r="O904">
            <v>0</v>
          </cell>
          <cell r="P904">
            <v>15</v>
          </cell>
          <cell r="Q904">
            <v>0</v>
          </cell>
        </row>
        <row r="905">
          <cell r="B905" t="str">
            <v>Avici</v>
          </cell>
          <cell r="C905">
            <v>0</v>
          </cell>
          <cell r="D905">
            <v>0</v>
          </cell>
          <cell r="E905">
            <v>0</v>
          </cell>
          <cell r="F905">
            <v>0</v>
          </cell>
          <cell r="G905">
            <v>0</v>
          </cell>
          <cell r="H905">
            <v>0</v>
          </cell>
          <cell r="I905">
            <v>0</v>
          </cell>
          <cell r="K905" t="str">
            <v>Avici</v>
          </cell>
          <cell r="L905">
            <v>0</v>
          </cell>
          <cell r="M905">
            <v>0</v>
          </cell>
          <cell r="N905">
            <v>0</v>
          </cell>
          <cell r="O905">
            <v>0</v>
          </cell>
          <cell r="P905">
            <v>0</v>
          </cell>
          <cell r="Q905">
            <v>0</v>
          </cell>
          <cell r="R905">
            <v>0</v>
          </cell>
        </row>
        <row r="906">
          <cell r="B906" t="str">
            <v>Brocade</v>
          </cell>
          <cell r="C906">
            <v>0</v>
          </cell>
          <cell r="D906">
            <v>0</v>
          </cell>
          <cell r="E906">
            <v>0</v>
          </cell>
          <cell r="F906">
            <v>0</v>
          </cell>
          <cell r="G906">
            <v>5</v>
          </cell>
          <cell r="H906">
            <v>0</v>
          </cell>
          <cell r="I906">
            <v>5</v>
          </cell>
          <cell r="K906" t="str">
            <v>Brocade</v>
          </cell>
          <cell r="L906">
            <v>0</v>
          </cell>
          <cell r="M906">
            <v>0</v>
          </cell>
          <cell r="N906">
            <v>0</v>
          </cell>
          <cell r="O906">
            <v>0</v>
          </cell>
          <cell r="P906">
            <v>201</v>
          </cell>
          <cell r="Q906">
            <v>0</v>
          </cell>
          <cell r="R906">
            <v>201</v>
          </cell>
        </row>
        <row r="907">
          <cell r="B907" t="str">
            <v>Caspian</v>
          </cell>
          <cell r="C907">
            <v>0</v>
          </cell>
          <cell r="D907">
            <v>0</v>
          </cell>
          <cell r="E907">
            <v>0</v>
          </cell>
          <cell r="F907">
            <v>0</v>
          </cell>
          <cell r="G907">
            <v>0</v>
          </cell>
          <cell r="H907">
            <v>0</v>
          </cell>
          <cell r="I907">
            <v>0</v>
          </cell>
          <cell r="K907" t="str">
            <v>Caspian</v>
          </cell>
          <cell r="L907">
            <v>0</v>
          </cell>
          <cell r="M907">
            <v>0</v>
          </cell>
          <cell r="N907">
            <v>0</v>
          </cell>
          <cell r="O907">
            <v>0</v>
          </cell>
          <cell r="P907">
            <v>0</v>
          </cell>
          <cell r="Q907">
            <v>0</v>
          </cell>
          <cell r="R907">
            <v>0</v>
          </cell>
        </row>
        <row r="908">
          <cell r="B908" t="str">
            <v>Chiaro</v>
          </cell>
          <cell r="C908">
            <v>0</v>
          </cell>
          <cell r="D908">
            <v>0</v>
          </cell>
          <cell r="E908">
            <v>0</v>
          </cell>
          <cell r="F908">
            <v>0</v>
          </cell>
          <cell r="G908">
            <v>0</v>
          </cell>
          <cell r="H908">
            <v>0</v>
          </cell>
          <cell r="I908">
            <v>0</v>
          </cell>
          <cell r="K908" t="str">
            <v>Chiaro</v>
          </cell>
          <cell r="L908">
            <v>0</v>
          </cell>
          <cell r="M908">
            <v>0</v>
          </cell>
          <cell r="N908">
            <v>0</v>
          </cell>
          <cell r="O908">
            <v>0</v>
          </cell>
          <cell r="P908">
            <v>0</v>
          </cell>
          <cell r="Q908">
            <v>0</v>
          </cell>
          <cell r="R908">
            <v>0</v>
          </cell>
        </row>
        <row r="909">
          <cell r="B909" t="str">
            <v>Ciena</v>
          </cell>
          <cell r="C909">
            <v>0</v>
          </cell>
          <cell r="D909">
            <v>0</v>
          </cell>
          <cell r="E909">
            <v>0</v>
          </cell>
          <cell r="F909">
            <v>0</v>
          </cell>
          <cell r="G909">
            <v>0</v>
          </cell>
          <cell r="H909">
            <v>0</v>
          </cell>
          <cell r="I909">
            <v>0</v>
          </cell>
          <cell r="K909" t="str">
            <v>Ciena</v>
          </cell>
          <cell r="L909">
            <v>0</v>
          </cell>
          <cell r="M909">
            <v>0</v>
          </cell>
          <cell r="N909">
            <v>0</v>
          </cell>
          <cell r="O909">
            <v>0</v>
          </cell>
          <cell r="P909">
            <v>0</v>
          </cell>
          <cell r="Q909">
            <v>0</v>
          </cell>
          <cell r="R909">
            <v>0</v>
          </cell>
        </row>
        <row r="910">
          <cell r="B910" t="str">
            <v>Cisco</v>
          </cell>
          <cell r="C910">
            <v>71</v>
          </cell>
          <cell r="D910">
            <v>106</v>
          </cell>
          <cell r="E910">
            <v>23</v>
          </cell>
          <cell r="F910">
            <v>0</v>
          </cell>
          <cell r="G910">
            <v>54</v>
          </cell>
          <cell r="H910">
            <v>6</v>
          </cell>
          <cell r="I910">
            <v>260</v>
          </cell>
          <cell r="K910" t="str">
            <v>Cisco</v>
          </cell>
          <cell r="L910">
            <v>186</v>
          </cell>
          <cell r="M910">
            <v>2108</v>
          </cell>
          <cell r="N910">
            <v>756</v>
          </cell>
          <cell r="O910">
            <v>0</v>
          </cell>
          <cell r="P910">
            <v>1886</v>
          </cell>
          <cell r="Q910">
            <v>26</v>
          </cell>
          <cell r="R910">
            <v>4962</v>
          </cell>
        </row>
        <row r="911">
          <cell r="B911" t="str">
            <v>Cosine</v>
          </cell>
          <cell r="C911">
            <v>0</v>
          </cell>
          <cell r="D911">
            <v>0</v>
          </cell>
          <cell r="E911">
            <v>0</v>
          </cell>
          <cell r="F911">
            <v>0</v>
          </cell>
          <cell r="G911">
            <v>0</v>
          </cell>
          <cell r="H911">
            <v>0</v>
          </cell>
          <cell r="I911">
            <v>0</v>
          </cell>
          <cell r="K911" t="str">
            <v>Cosine</v>
          </cell>
          <cell r="L911">
            <v>0</v>
          </cell>
          <cell r="M911">
            <v>0</v>
          </cell>
          <cell r="N911">
            <v>0</v>
          </cell>
          <cell r="O911">
            <v>0</v>
          </cell>
          <cell r="P911">
            <v>0</v>
          </cell>
          <cell r="Q911">
            <v>0</v>
          </cell>
          <cell r="R911">
            <v>0</v>
          </cell>
        </row>
        <row r="912">
          <cell r="B912" t="str">
            <v>ECI Telecom</v>
          </cell>
          <cell r="C912">
            <v>0</v>
          </cell>
          <cell r="D912">
            <v>1</v>
          </cell>
          <cell r="E912">
            <v>0</v>
          </cell>
          <cell r="F912">
            <v>0</v>
          </cell>
          <cell r="G912">
            <v>0</v>
          </cell>
          <cell r="H912">
            <v>0</v>
          </cell>
          <cell r="I912">
            <v>1</v>
          </cell>
          <cell r="K912" t="str">
            <v>ECI Telecom</v>
          </cell>
          <cell r="L912">
            <v>0</v>
          </cell>
          <cell r="M912">
            <v>100</v>
          </cell>
          <cell r="N912">
            <v>0</v>
          </cell>
          <cell r="O912">
            <v>0</v>
          </cell>
          <cell r="P912">
            <v>0</v>
          </cell>
          <cell r="Q912">
            <v>0</v>
          </cell>
          <cell r="R912">
            <v>100</v>
          </cell>
        </row>
        <row r="913">
          <cell r="B913" t="str">
            <v>Equipe</v>
          </cell>
          <cell r="C913">
            <v>0</v>
          </cell>
          <cell r="D913">
            <v>0</v>
          </cell>
          <cell r="E913">
            <v>0</v>
          </cell>
          <cell r="F913">
            <v>0</v>
          </cell>
          <cell r="G913">
            <v>0</v>
          </cell>
          <cell r="H913">
            <v>0</v>
          </cell>
          <cell r="I913">
            <v>0</v>
          </cell>
          <cell r="K913" t="str">
            <v>Equipe</v>
          </cell>
          <cell r="L913">
            <v>0</v>
          </cell>
          <cell r="M913">
            <v>0</v>
          </cell>
          <cell r="N913">
            <v>0</v>
          </cell>
          <cell r="O913">
            <v>0</v>
          </cell>
          <cell r="P913">
            <v>0</v>
          </cell>
          <cell r="Q913">
            <v>0</v>
          </cell>
          <cell r="R913">
            <v>0</v>
          </cell>
        </row>
        <row r="914">
          <cell r="B914" t="str">
            <v>Ericsson</v>
          </cell>
          <cell r="C914">
            <v>0</v>
          </cell>
          <cell r="D914">
            <v>0</v>
          </cell>
          <cell r="E914">
            <v>12</v>
          </cell>
          <cell r="F914">
            <v>0</v>
          </cell>
          <cell r="G914">
            <v>0</v>
          </cell>
          <cell r="H914">
            <v>5</v>
          </cell>
          <cell r="I914">
            <v>17</v>
          </cell>
          <cell r="K914" t="str">
            <v>Ericsson</v>
          </cell>
          <cell r="L914">
            <v>0</v>
          </cell>
          <cell r="M914">
            <v>0</v>
          </cell>
          <cell r="N914">
            <v>126</v>
          </cell>
          <cell r="O914">
            <v>0</v>
          </cell>
          <cell r="P914">
            <v>0</v>
          </cell>
          <cell r="Q914">
            <v>25</v>
          </cell>
          <cell r="R914">
            <v>151</v>
          </cell>
        </row>
        <row r="915">
          <cell r="B915" t="str">
            <v>Extreme</v>
          </cell>
          <cell r="C915">
            <v>0</v>
          </cell>
          <cell r="D915">
            <v>0</v>
          </cell>
          <cell r="E915">
            <v>0</v>
          </cell>
          <cell r="F915">
            <v>0</v>
          </cell>
          <cell r="G915">
            <v>2</v>
          </cell>
          <cell r="H915">
            <v>0</v>
          </cell>
          <cell r="I915">
            <v>2</v>
          </cell>
          <cell r="K915" t="str">
            <v>Extreme</v>
          </cell>
          <cell r="L915">
            <v>0</v>
          </cell>
          <cell r="M915">
            <v>0</v>
          </cell>
          <cell r="N915">
            <v>0</v>
          </cell>
          <cell r="O915">
            <v>0</v>
          </cell>
          <cell r="P915">
            <v>79</v>
          </cell>
          <cell r="Q915">
            <v>0</v>
          </cell>
          <cell r="R915">
            <v>79</v>
          </cell>
        </row>
        <row r="916">
          <cell r="B916" t="str">
            <v>Force10</v>
          </cell>
          <cell r="C916">
            <v>0</v>
          </cell>
          <cell r="D916">
            <v>0</v>
          </cell>
          <cell r="E916">
            <v>0</v>
          </cell>
          <cell r="F916">
            <v>0</v>
          </cell>
          <cell r="G916">
            <v>5</v>
          </cell>
          <cell r="H916">
            <v>0</v>
          </cell>
          <cell r="I916">
            <v>5</v>
          </cell>
          <cell r="K916" t="str">
            <v>Force10</v>
          </cell>
          <cell r="L916">
            <v>0</v>
          </cell>
          <cell r="M916">
            <v>0</v>
          </cell>
          <cell r="N916">
            <v>0</v>
          </cell>
          <cell r="O916">
            <v>0</v>
          </cell>
          <cell r="P916">
            <v>30</v>
          </cell>
          <cell r="Q916">
            <v>0</v>
          </cell>
          <cell r="R916">
            <v>30</v>
          </cell>
        </row>
        <row r="917">
          <cell r="B917" t="str">
            <v>Fujitsu</v>
          </cell>
          <cell r="C917">
            <v>0</v>
          </cell>
          <cell r="D917">
            <v>2</v>
          </cell>
          <cell r="E917">
            <v>0</v>
          </cell>
          <cell r="F917">
            <v>0</v>
          </cell>
          <cell r="G917">
            <v>13</v>
          </cell>
          <cell r="H917">
            <v>0</v>
          </cell>
          <cell r="I917">
            <v>15</v>
          </cell>
          <cell r="K917" t="str">
            <v>Fujitsu</v>
          </cell>
          <cell r="L917">
            <v>0</v>
          </cell>
          <cell r="M917">
            <v>16</v>
          </cell>
          <cell r="N917">
            <v>0</v>
          </cell>
          <cell r="O917">
            <v>0</v>
          </cell>
          <cell r="P917">
            <v>449</v>
          </cell>
          <cell r="Q917">
            <v>0</v>
          </cell>
          <cell r="R917">
            <v>465</v>
          </cell>
        </row>
        <row r="918">
          <cell r="B918" t="str">
            <v>Hammerhead Systems</v>
          </cell>
          <cell r="C918">
            <v>0</v>
          </cell>
          <cell r="D918">
            <v>0</v>
          </cell>
          <cell r="E918">
            <v>0</v>
          </cell>
          <cell r="F918">
            <v>0</v>
          </cell>
          <cell r="G918">
            <v>0</v>
          </cell>
          <cell r="H918">
            <v>0</v>
          </cell>
          <cell r="I918">
            <v>0</v>
          </cell>
          <cell r="K918" t="str">
            <v>Hammerhead Systems</v>
          </cell>
          <cell r="L918">
            <v>0</v>
          </cell>
          <cell r="M918">
            <v>0</v>
          </cell>
          <cell r="N918">
            <v>0</v>
          </cell>
          <cell r="O918">
            <v>0</v>
          </cell>
          <cell r="P918">
            <v>0</v>
          </cell>
          <cell r="Q918">
            <v>0</v>
          </cell>
          <cell r="R918">
            <v>0</v>
          </cell>
        </row>
        <row r="919">
          <cell r="B919" t="str">
            <v>Hitachi</v>
          </cell>
          <cell r="C919">
            <v>0</v>
          </cell>
          <cell r="D919">
            <v>0</v>
          </cell>
          <cell r="E919">
            <v>0</v>
          </cell>
          <cell r="F919">
            <v>0</v>
          </cell>
          <cell r="G919">
            <v>0</v>
          </cell>
          <cell r="H919">
            <v>0</v>
          </cell>
          <cell r="I919">
            <v>0</v>
          </cell>
          <cell r="K919" t="str">
            <v>Hitachi</v>
          </cell>
          <cell r="L919">
            <v>0</v>
          </cell>
          <cell r="M919">
            <v>0</v>
          </cell>
          <cell r="N919">
            <v>0</v>
          </cell>
          <cell r="O919">
            <v>0</v>
          </cell>
          <cell r="P919">
            <v>0</v>
          </cell>
          <cell r="Q919">
            <v>0</v>
          </cell>
          <cell r="R919">
            <v>0</v>
          </cell>
        </row>
        <row r="920">
          <cell r="B920" t="str">
            <v>Hitachi Cable</v>
          </cell>
          <cell r="C920">
            <v>0</v>
          </cell>
          <cell r="D920">
            <v>0</v>
          </cell>
          <cell r="E920">
            <v>0</v>
          </cell>
          <cell r="F920">
            <v>0</v>
          </cell>
          <cell r="G920">
            <v>24</v>
          </cell>
          <cell r="H920">
            <v>0</v>
          </cell>
          <cell r="I920">
            <v>24</v>
          </cell>
          <cell r="K920" t="str">
            <v>Hitachi Cable</v>
          </cell>
          <cell r="L920">
            <v>0</v>
          </cell>
          <cell r="M920">
            <v>0</v>
          </cell>
          <cell r="N920">
            <v>0</v>
          </cell>
          <cell r="O920">
            <v>0</v>
          </cell>
          <cell r="P920">
            <v>840</v>
          </cell>
          <cell r="Q920">
            <v>0</v>
          </cell>
          <cell r="R920">
            <v>840</v>
          </cell>
        </row>
        <row r="921">
          <cell r="B921" t="str">
            <v>Huawei</v>
          </cell>
          <cell r="C921">
            <v>2</v>
          </cell>
          <cell r="D921">
            <v>34</v>
          </cell>
          <cell r="E921">
            <v>0</v>
          </cell>
          <cell r="F921">
            <v>0</v>
          </cell>
          <cell r="G921">
            <v>45</v>
          </cell>
          <cell r="H921">
            <v>0</v>
          </cell>
          <cell r="I921">
            <v>81</v>
          </cell>
          <cell r="K921" t="str">
            <v>Huawei</v>
          </cell>
          <cell r="L921">
            <v>21</v>
          </cell>
          <cell r="M921">
            <v>200</v>
          </cell>
          <cell r="N921">
            <v>0</v>
          </cell>
          <cell r="O921">
            <v>0</v>
          </cell>
          <cell r="P921">
            <v>25155</v>
          </cell>
          <cell r="Q921">
            <v>0</v>
          </cell>
          <cell r="R921">
            <v>25376</v>
          </cell>
        </row>
        <row r="922">
          <cell r="B922" t="str">
            <v>Hyperchip</v>
          </cell>
          <cell r="C922">
            <v>0</v>
          </cell>
          <cell r="D922">
            <v>0</v>
          </cell>
          <cell r="E922">
            <v>0</v>
          </cell>
          <cell r="F922">
            <v>0</v>
          </cell>
          <cell r="G922">
            <v>0</v>
          </cell>
          <cell r="H922">
            <v>0</v>
          </cell>
          <cell r="I922">
            <v>0</v>
          </cell>
          <cell r="K922" t="str">
            <v>Hyperchip</v>
          </cell>
          <cell r="L922">
            <v>0</v>
          </cell>
          <cell r="M922">
            <v>0</v>
          </cell>
          <cell r="N922">
            <v>0</v>
          </cell>
          <cell r="O922">
            <v>0</v>
          </cell>
          <cell r="P922">
            <v>0</v>
          </cell>
          <cell r="Q922">
            <v>0</v>
          </cell>
          <cell r="R922">
            <v>0</v>
          </cell>
        </row>
        <row r="923">
          <cell r="B923" t="str">
            <v>Juniper</v>
          </cell>
          <cell r="C923">
            <v>32</v>
          </cell>
          <cell r="D923">
            <v>13</v>
          </cell>
          <cell r="E923">
            <v>12</v>
          </cell>
          <cell r="F923">
            <v>0</v>
          </cell>
          <cell r="G923">
            <v>0</v>
          </cell>
          <cell r="H923">
            <v>0</v>
          </cell>
          <cell r="I923">
            <v>57</v>
          </cell>
          <cell r="K923" t="str">
            <v>Juniper</v>
          </cell>
          <cell r="L923">
            <v>54</v>
          </cell>
          <cell r="M923">
            <v>283</v>
          </cell>
          <cell r="N923">
            <v>104</v>
          </cell>
          <cell r="O923">
            <v>0</v>
          </cell>
          <cell r="P923">
            <v>0</v>
          </cell>
          <cell r="Q923">
            <v>0</v>
          </cell>
          <cell r="R923">
            <v>441</v>
          </cell>
        </row>
        <row r="924">
          <cell r="B924" t="str">
            <v>Laurel Networks</v>
          </cell>
          <cell r="C924">
            <v>0</v>
          </cell>
          <cell r="D924">
            <v>0</v>
          </cell>
          <cell r="E924">
            <v>0</v>
          </cell>
          <cell r="F924">
            <v>0</v>
          </cell>
          <cell r="G924">
            <v>0</v>
          </cell>
          <cell r="H924">
            <v>0</v>
          </cell>
          <cell r="I924">
            <v>0</v>
          </cell>
          <cell r="K924" t="str">
            <v>Laurel Networks</v>
          </cell>
          <cell r="L924">
            <v>0</v>
          </cell>
          <cell r="M924">
            <v>0</v>
          </cell>
          <cell r="N924">
            <v>0</v>
          </cell>
          <cell r="O924">
            <v>0</v>
          </cell>
          <cell r="P924">
            <v>0</v>
          </cell>
          <cell r="Q924">
            <v>0</v>
          </cell>
          <cell r="R924">
            <v>0</v>
          </cell>
        </row>
        <row r="925">
          <cell r="B925" t="str">
            <v>Lucent</v>
          </cell>
          <cell r="C925">
            <v>0</v>
          </cell>
          <cell r="D925">
            <v>0</v>
          </cell>
          <cell r="E925">
            <v>0</v>
          </cell>
          <cell r="F925">
            <v>0</v>
          </cell>
          <cell r="G925">
            <v>0</v>
          </cell>
          <cell r="H925">
            <v>0</v>
          </cell>
          <cell r="I925">
            <v>0</v>
          </cell>
          <cell r="K925" t="str">
            <v>Lucent</v>
          </cell>
          <cell r="L925">
            <v>0</v>
          </cell>
          <cell r="M925">
            <v>0</v>
          </cell>
          <cell r="N925">
            <v>0</v>
          </cell>
          <cell r="O925">
            <v>0</v>
          </cell>
          <cell r="P925">
            <v>0</v>
          </cell>
          <cell r="Q925">
            <v>0</v>
          </cell>
          <cell r="R925">
            <v>0</v>
          </cell>
        </row>
        <row r="926">
          <cell r="B926" t="str">
            <v>NEC</v>
          </cell>
          <cell r="C926">
            <v>0</v>
          </cell>
          <cell r="D926">
            <v>14</v>
          </cell>
          <cell r="E926">
            <v>0</v>
          </cell>
          <cell r="F926">
            <v>0</v>
          </cell>
          <cell r="G926">
            <v>4</v>
          </cell>
          <cell r="H926">
            <v>20</v>
          </cell>
          <cell r="I926">
            <v>38</v>
          </cell>
          <cell r="K926" t="str">
            <v>NEC</v>
          </cell>
          <cell r="L926">
            <v>0</v>
          </cell>
          <cell r="M926">
            <v>112</v>
          </cell>
          <cell r="N926">
            <v>0</v>
          </cell>
          <cell r="O926">
            <v>0</v>
          </cell>
          <cell r="P926">
            <v>140</v>
          </cell>
          <cell r="Q926">
            <v>667</v>
          </cell>
          <cell r="R926">
            <v>919</v>
          </cell>
        </row>
        <row r="927">
          <cell r="B927" t="str">
            <v>Nokia Siemens Networks</v>
          </cell>
          <cell r="C927">
            <v>0</v>
          </cell>
          <cell r="D927">
            <v>0</v>
          </cell>
          <cell r="E927">
            <v>0</v>
          </cell>
          <cell r="F927">
            <v>0</v>
          </cell>
          <cell r="G927">
            <v>19</v>
          </cell>
          <cell r="H927">
            <v>0</v>
          </cell>
          <cell r="I927">
            <v>19</v>
          </cell>
          <cell r="K927" t="str">
            <v>Nokia Siemens Networks</v>
          </cell>
          <cell r="L927">
            <v>0</v>
          </cell>
          <cell r="M927">
            <v>0</v>
          </cell>
          <cell r="N927">
            <v>0</v>
          </cell>
          <cell r="O927">
            <v>0</v>
          </cell>
          <cell r="P927">
            <v>4168</v>
          </cell>
          <cell r="Q927">
            <v>0</v>
          </cell>
          <cell r="R927">
            <v>4168</v>
          </cell>
        </row>
        <row r="928">
          <cell r="B928" t="str">
            <v>Nortel</v>
          </cell>
          <cell r="C928">
            <v>0</v>
          </cell>
          <cell r="D928">
            <v>0</v>
          </cell>
          <cell r="E928">
            <v>0</v>
          </cell>
          <cell r="F928">
            <v>0</v>
          </cell>
          <cell r="G928">
            <v>0</v>
          </cell>
          <cell r="H928">
            <v>27</v>
          </cell>
          <cell r="I928">
            <v>27</v>
          </cell>
          <cell r="K928" t="str">
            <v>Nortel</v>
          </cell>
          <cell r="L928">
            <v>0</v>
          </cell>
          <cell r="M928">
            <v>0</v>
          </cell>
          <cell r="N928">
            <v>0</v>
          </cell>
          <cell r="O928">
            <v>0</v>
          </cell>
          <cell r="P928">
            <v>0</v>
          </cell>
          <cell r="Q928">
            <v>119</v>
          </cell>
          <cell r="R928">
            <v>119</v>
          </cell>
        </row>
        <row r="929">
          <cell r="B929" t="str">
            <v>Procket</v>
          </cell>
          <cell r="C929">
            <v>0</v>
          </cell>
          <cell r="D929">
            <v>0</v>
          </cell>
          <cell r="E929">
            <v>0</v>
          </cell>
          <cell r="F929">
            <v>0</v>
          </cell>
          <cell r="G929">
            <v>0</v>
          </cell>
          <cell r="H929">
            <v>0</v>
          </cell>
          <cell r="I929">
            <v>0</v>
          </cell>
          <cell r="K929" t="str">
            <v>Procket</v>
          </cell>
          <cell r="L929">
            <v>0</v>
          </cell>
          <cell r="M929">
            <v>0</v>
          </cell>
          <cell r="N929">
            <v>0</v>
          </cell>
          <cell r="O929">
            <v>0</v>
          </cell>
          <cell r="P929">
            <v>0</v>
          </cell>
          <cell r="Q929">
            <v>0</v>
          </cell>
          <cell r="R929">
            <v>0</v>
          </cell>
        </row>
        <row r="930">
          <cell r="B930" t="str">
            <v>Quarry</v>
          </cell>
          <cell r="C930">
            <v>0</v>
          </cell>
          <cell r="D930">
            <v>0</v>
          </cell>
          <cell r="E930">
            <v>0</v>
          </cell>
          <cell r="F930">
            <v>0</v>
          </cell>
          <cell r="G930">
            <v>0</v>
          </cell>
          <cell r="H930">
            <v>0</v>
          </cell>
          <cell r="I930">
            <v>0</v>
          </cell>
          <cell r="K930" t="str">
            <v>Quarry</v>
          </cell>
          <cell r="L930">
            <v>0</v>
          </cell>
          <cell r="M930">
            <v>0</v>
          </cell>
          <cell r="N930">
            <v>0</v>
          </cell>
          <cell r="O930">
            <v>0</v>
          </cell>
          <cell r="P930">
            <v>0</v>
          </cell>
          <cell r="Q930">
            <v>0</v>
          </cell>
          <cell r="R930">
            <v>0</v>
          </cell>
        </row>
        <row r="931">
          <cell r="B931" t="str">
            <v>Redback</v>
          </cell>
          <cell r="C931">
            <v>0</v>
          </cell>
          <cell r="D931">
            <v>0</v>
          </cell>
          <cell r="E931">
            <v>0</v>
          </cell>
          <cell r="F931">
            <v>0</v>
          </cell>
          <cell r="G931">
            <v>0</v>
          </cell>
          <cell r="H931">
            <v>0</v>
          </cell>
          <cell r="I931">
            <v>0</v>
          </cell>
          <cell r="K931" t="str">
            <v>Redback</v>
          </cell>
          <cell r="L931">
            <v>0</v>
          </cell>
          <cell r="M931">
            <v>0</v>
          </cell>
          <cell r="N931">
            <v>0</v>
          </cell>
          <cell r="O931">
            <v>0</v>
          </cell>
          <cell r="P931">
            <v>0</v>
          </cell>
          <cell r="Q931">
            <v>0</v>
          </cell>
          <cell r="R931">
            <v>0</v>
          </cell>
        </row>
        <row r="932">
          <cell r="B932" t="str">
            <v>Riverstone</v>
          </cell>
          <cell r="C932">
            <v>0</v>
          </cell>
          <cell r="D932">
            <v>0</v>
          </cell>
          <cell r="E932">
            <v>0</v>
          </cell>
          <cell r="F932">
            <v>0</v>
          </cell>
          <cell r="G932">
            <v>0</v>
          </cell>
          <cell r="H932">
            <v>0</v>
          </cell>
          <cell r="I932">
            <v>0</v>
          </cell>
          <cell r="K932" t="str">
            <v>Riverstone</v>
          </cell>
          <cell r="L932">
            <v>0</v>
          </cell>
          <cell r="M932">
            <v>0</v>
          </cell>
          <cell r="N932">
            <v>0</v>
          </cell>
          <cell r="O932">
            <v>0</v>
          </cell>
          <cell r="P932">
            <v>0</v>
          </cell>
          <cell r="Q932">
            <v>0</v>
          </cell>
          <cell r="R932">
            <v>0</v>
          </cell>
        </row>
        <row r="933">
          <cell r="B933" t="str">
            <v>Tellabs</v>
          </cell>
          <cell r="C933">
            <v>0</v>
          </cell>
          <cell r="D933">
            <v>9</v>
          </cell>
          <cell r="E933">
            <v>0</v>
          </cell>
          <cell r="F933">
            <v>0</v>
          </cell>
          <cell r="G933">
            <v>0</v>
          </cell>
          <cell r="H933">
            <v>0</v>
          </cell>
          <cell r="I933">
            <v>9</v>
          </cell>
          <cell r="K933" t="str">
            <v>Tellabs</v>
          </cell>
          <cell r="L933">
            <v>0</v>
          </cell>
          <cell r="M933">
            <v>98</v>
          </cell>
          <cell r="N933">
            <v>0</v>
          </cell>
          <cell r="O933">
            <v>0</v>
          </cell>
          <cell r="P933">
            <v>0</v>
          </cell>
          <cell r="Q933">
            <v>0</v>
          </cell>
          <cell r="R933">
            <v>98</v>
          </cell>
        </row>
        <row r="934">
          <cell r="B934" t="str">
            <v>ZTE</v>
          </cell>
          <cell r="C934">
            <v>2</v>
          </cell>
          <cell r="D934">
            <v>12</v>
          </cell>
          <cell r="E934">
            <v>0</v>
          </cell>
          <cell r="F934">
            <v>0</v>
          </cell>
          <cell r="G934">
            <v>19</v>
          </cell>
          <cell r="H934">
            <v>0</v>
          </cell>
          <cell r="I934">
            <v>33</v>
          </cell>
          <cell r="K934" t="str">
            <v>ZTE</v>
          </cell>
          <cell r="L934">
            <v>8</v>
          </cell>
          <cell r="M934">
            <v>168</v>
          </cell>
          <cell r="N934">
            <v>0</v>
          </cell>
          <cell r="O934">
            <v>0</v>
          </cell>
          <cell r="P934">
            <v>11495</v>
          </cell>
          <cell r="Q934">
            <v>0</v>
          </cell>
          <cell r="R934">
            <v>11671</v>
          </cell>
        </row>
        <row r="935">
          <cell r="B935" t="str">
            <v>Other</v>
          </cell>
          <cell r="C935">
            <v>0</v>
          </cell>
          <cell r="D935">
            <v>0</v>
          </cell>
          <cell r="E935">
            <v>0</v>
          </cell>
          <cell r="F935">
            <v>0</v>
          </cell>
          <cell r="G935">
            <v>0</v>
          </cell>
          <cell r="H935">
            <v>0</v>
          </cell>
          <cell r="I935">
            <v>0</v>
          </cell>
          <cell r="K935" t="str">
            <v>Other</v>
          </cell>
          <cell r="L935">
            <v>0</v>
          </cell>
          <cell r="M935">
            <v>0</v>
          </cell>
          <cell r="N935">
            <v>0</v>
          </cell>
          <cell r="O935">
            <v>0</v>
          </cell>
          <cell r="P935">
            <v>0</v>
          </cell>
          <cell r="Q935">
            <v>0</v>
          </cell>
          <cell r="R935">
            <v>0</v>
          </cell>
        </row>
        <row r="936">
          <cell r="B936" t="str">
            <v>Total</v>
          </cell>
          <cell r="C936">
            <v>107</v>
          </cell>
          <cell r="D936">
            <v>254</v>
          </cell>
          <cell r="E936">
            <v>47</v>
          </cell>
          <cell r="F936">
            <v>0</v>
          </cell>
          <cell r="G936">
            <v>213</v>
          </cell>
          <cell r="H936">
            <v>78</v>
          </cell>
          <cell r="I936">
            <v>696</v>
          </cell>
          <cell r="K936" t="str">
            <v>Total</v>
          </cell>
          <cell r="L936">
            <v>269</v>
          </cell>
          <cell r="M936">
            <v>3623</v>
          </cell>
          <cell r="N936">
            <v>986</v>
          </cell>
          <cell r="O936">
            <v>0</v>
          </cell>
          <cell r="P936">
            <v>45546</v>
          </cell>
          <cell r="Q936">
            <v>972</v>
          </cell>
          <cell r="R936">
            <v>51381</v>
          </cell>
        </row>
        <row r="940">
          <cell r="B940" t="str">
            <v>Vendor</v>
          </cell>
          <cell r="C940" t="str">
            <v>Core IP/MPLS</v>
          </cell>
          <cell r="D940" t="str">
            <v xml:space="preserve">Edge IP/MPLS </v>
          </cell>
          <cell r="E940" t="str">
            <v>Subscriber Service Router</v>
          </cell>
          <cell r="F940" t="str">
            <v>BRAS</v>
          </cell>
          <cell r="G940" t="str">
            <v>IP/Ethernet</v>
          </cell>
          <cell r="H940" t="str">
            <v>ATM/MPLS</v>
          </cell>
          <cell r="I940" t="str">
            <v>Total IPS</v>
          </cell>
          <cell r="K940" t="str">
            <v>Vendor</v>
          </cell>
          <cell r="L940" t="str">
            <v>Core IP/MPLS</v>
          </cell>
          <cell r="M940" t="str">
            <v>Edge IP/MPLS</v>
          </cell>
          <cell r="N940" t="str">
            <v>Subscriber Service Router</v>
          </cell>
          <cell r="O940" t="str">
            <v>BRAS</v>
          </cell>
          <cell r="P940" t="str">
            <v>IP/Ethernet</v>
          </cell>
          <cell r="Q940" t="str">
            <v>ATM/MPLS</v>
          </cell>
          <cell r="R940" t="str">
            <v>Total IPS</v>
          </cell>
        </row>
        <row r="941">
          <cell r="B941" t="str">
            <v>Alaxala Networks</v>
          </cell>
          <cell r="C941">
            <v>0</v>
          </cell>
          <cell r="D941">
            <v>5</v>
          </cell>
          <cell r="E941">
            <v>0</v>
          </cell>
          <cell r="F941">
            <v>0</v>
          </cell>
          <cell r="G941">
            <v>24</v>
          </cell>
          <cell r="H941">
            <v>0</v>
          </cell>
          <cell r="I941">
            <v>29</v>
          </cell>
          <cell r="K941" t="str">
            <v>Alaxala Networks</v>
          </cell>
          <cell r="L941">
            <v>0</v>
          </cell>
          <cell r="M941">
            <v>96</v>
          </cell>
          <cell r="N941">
            <v>0</v>
          </cell>
          <cell r="O941">
            <v>0</v>
          </cell>
          <cell r="P941">
            <v>1702</v>
          </cell>
          <cell r="Q941">
            <v>0</v>
          </cell>
          <cell r="R941">
            <v>1798</v>
          </cell>
        </row>
        <row r="942">
          <cell r="B942" t="str">
            <v>Alcatel-Lucent</v>
          </cell>
          <cell r="C942">
            <v>0</v>
          </cell>
          <cell r="D942">
            <v>54</v>
          </cell>
          <cell r="E942">
            <v>0</v>
          </cell>
          <cell r="F942">
            <v>0</v>
          </cell>
          <cell r="G942">
            <v>0</v>
          </cell>
          <cell r="H942">
            <v>8</v>
          </cell>
          <cell r="I942">
            <v>62</v>
          </cell>
          <cell r="K942" t="str">
            <v>Alcatel-Lucent</v>
          </cell>
          <cell r="L942">
            <v>0</v>
          </cell>
          <cell r="M942">
            <v>432</v>
          </cell>
          <cell r="N942">
            <v>0</v>
          </cell>
          <cell r="O942">
            <v>0</v>
          </cell>
          <cell r="P942">
            <v>0</v>
          </cell>
          <cell r="Q942">
            <v>50</v>
          </cell>
          <cell r="R942">
            <v>482</v>
          </cell>
        </row>
        <row r="943">
          <cell r="B943" t="str">
            <v>Atrica</v>
          </cell>
          <cell r="C943">
            <v>0</v>
          </cell>
          <cell r="D943">
            <v>0</v>
          </cell>
          <cell r="E943">
            <v>0</v>
          </cell>
          <cell r="F943">
            <v>0</v>
          </cell>
          <cell r="G943">
            <v>3</v>
          </cell>
          <cell r="H943">
            <v>0</v>
          </cell>
          <cell r="I943">
            <v>3</v>
          </cell>
          <cell r="K943" t="str">
            <v>Atrica</v>
          </cell>
          <cell r="L943">
            <v>0</v>
          </cell>
          <cell r="M943">
            <v>0</v>
          </cell>
          <cell r="N943">
            <v>0</v>
          </cell>
          <cell r="O943">
            <v>0</v>
          </cell>
          <cell r="P943">
            <v>15</v>
          </cell>
          <cell r="Q943">
            <v>0</v>
          </cell>
          <cell r="R943">
            <v>15</v>
          </cell>
        </row>
        <row r="944">
          <cell r="B944" t="str">
            <v>Avici</v>
          </cell>
          <cell r="C944">
            <v>0</v>
          </cell>
          <cell r="D944">
            <v>0</v>
          </cell>
          <cell r="E944">
            <v>0</v>
          </cell>
          <cell r="F944">
            <v>0</v>
          </cell>
          <cell r="G944">
            <v>0</v>
          </cell>
          <cell r="H944">
            <v>0</v>
          </cell>
          <cell r="I944">
            <v>0</v>
          </cell>
          <cell r="K944" t="str">
            <v>Avici</v>
          </cell>
          <cell r="L944">
            <v>0</v>
          </cell>
          <cell r="M944">
            <v>0</v>
          </cell>
          <cell r="N944">
            <v>0</v>
          </cell>
          <cell r="O944">
            <v>0</v>
          </cell>
          <cell r="P944">
            <v>0</v>
          </cell>
          <cell r="Q944">
            <v>0</v>
          </cell>
          <cell r="R944">
            <v>0</v>
          </cell>
        </row>
        <row r="945">
          <cell r="B945" t="str">
            <v>Brocade</v>
          </cell>
          <cell r="C945">
            <v>2</v>
          </cell>
          <cell r="D945">
            <v>0</v>
          </cell>
          <cell r="E945">
            <v>0</v>
          </cell>
          <cell r="F945">
            <v>0</v>
          </cell>
          <cell r="G945">
            <v>3</v>
          </cell>
          <cell r="H945">
            <v>0</v>
          </cell>
          <cell r="I945">
            <v>5</v>
          </cell>
          <cell r="K945" t="str">
            <v>Brocade</v>
          </cell>
          <cell r="L945">
            <v>33</v>
          </cell>
          <cell r="M945">
            <v>0</v>
          </cell>
          <cell r="N945">
            <v>0</v>
          </cell>
          <cell r="O945">
            <v>0</v>
          </cell>
          <cell r="P945">
            <v>49</v>
          </cell>
          <cell r="Q945">
            <v>0</v>
          </cell>
          <cell r="R945">
            <v>82</v>
          </cell>
        </row>
        <row r="946">
          <cell r="B946" t="str">
            <v>Caspian</v>
          </cell>
          <cell r="I946">
            <v>0</v>
          </cell>
          <cell r="K946" t="str">
            <v>Caspian</v>
          </cell>
          <cell r="R946">
            <v>0</v>
          </cell>
        </row>
        <row r="947">
          <cell r="B947" t="str">
            <v>Chiaro</v>
          </cell>
          <cell r="I947">
            <v>0</v>
          </cell>
          <cell r="K947" t="str">
            <v>Chiaro</v>
          </cell>
          <cell r="R947">
            <v>0</v>
          </cell>
        </row>
        <row r="948">
          <cell r="B948" t="str">
            <v>Ciena</v>
          </cell>
          <cell r="C948">
            <v>0</v>
          </cell>
          <cell r="D948">
            <v>0</v>
          </cell>
          <cell r="E948">
            <v>0</v>
          </cell>
          <cell r="F948">
            <v>0</v>
          </cell>
          <cell r="G948">
            <v>0</v>
          </cell>
          <cell r="H948">
            <v>0</v>
          </cell>
          <cell r="I948">
            <v>0</v>
          </cell>
          <cell r="K948" t="str">
            <v>Ciena</v>
          </cell>
          <cell r="L948">
            <v>0</v>
          </cell>
          <cell r="M948">
            <v>0</v>
          </cell>
          <cell r="N948">
            <v>0</v>
          </cell>
          <cell r="O948">
            <v>0</v>
          </cell>
          <cell r="P948">
            <v>0</v>
          </cell>
          <cell r="Q948">
            <v>0</v>
          </cell>
          <cell r="R948">
            <v>0</v>
          </cell>
        </row>
        <row r="949">
          <cell r="B949" t="str">
            <v>Cisco</v>
          </cell>
          <cell r="C949">
            <v>56</v>
          </cell>
          <cell r="D949">
            <v>79</v>
          </cell>
          <cell r="E949">
            <v>15</v>
          </cell>
          <cell r="F949">
            <v>0</v>
          </cell>
          <cell r="G949">
            <v>53</v>
          </cell>
          <cell r="H949">
            <v>5</v>
          </cell>
          <cell r="I949">
            <v>208</v>
          </cell>
          <cell r="K949" t="str">
            <v>Cisco</v>
          </cell>
          <cell r="L949">
            <v>145</v>
          </cell>
          <cell r="M949">
            <v>1572</v>
          </cell>
          <cell r="N949">
            <v>504</v>
          </cell>
          <cell r="O949">
            <v>0</v>
          </cell>
          <cell r="P949">
            <v>1852</v>
          </cell>
          <cell r="Q949">
            <v>23</v>
          </cell>
          <cell r="R949">
            <v>4096</v>
          </cell>
        </row>
        <row r="950">
          <cell r="B950" t="str">
            <v>Cosine</v>
          </cell>
          <cell r="I950">
            <v>0</v>
          </cell>
          <cell r="K950" t="str">
            <v>Cosine</v>
          </cell>
          <cell r="R950">
            <v>0</v>
          </cell>
        </row>
        <row r="951">
          <cell r="B951" t="str">
            <v>ECI Telecom</v>
          </cell>
          <cell r="I951">
            <v>0</v>
          </cell>
          <cell r="K951" t="str">
            <v>ECI Telecom</v>
          </cell>
          <cell r="R951">
            <v>0</v>
          </cell>
        </row>
        <row r="952">
          <cell r="B952" t="str">
            <v>Equipe</v>
          </cell>
          <cell r="I952">
            <v>0</v>
          </cell>
          <cell r="K952" t="str">
            <v>Equipe</v>
          </cell>
          <cell r="R952">
            <v>0</v>
          </cell>
        </row>
        <row r="953">
          <cell r="B953" t="str">
            <v>Ericsson</v>
          </cell>
          <cell r="C953">
            <v>0</v>
          </cell>
          <cell r="D953">
            <v>0</v>
          </cell>
          <cell r="E953">
            <v>11</v>
          </cell>
          <cell r="F953">
            <v>0</v>
          </cell>
          <cell r="G953">
            <v>0</v>
          </cell>
          <cell r="H953">
            <v>4</v>
          </cell>
          <cell r="I953">
            <v>15</v>
          </cell>
          <cell r="K953" t="str">
            <v>Ericsson</v>
          </cell>
          <cell r="L953">
            <v>0</v>
          </cell>
          <cell r="M953">
            <v>0</v>
          </cell>
          <cell r="N953">
            <v>118</v>
          </cell>
          <cell r="O953">
            <v>0</v>
          </cell>
          <cell r="P953">
            <v>0</v>
          </cell>
          <cell r="Q953">
            <v>20</v>
          </cell>
          <cell r="R953">
            <v>138</v>
          </cell>
        </row>
        <row r="954">
          <cell r="B954" t="str">
            <v>Extreme</v>
          </cell>
          <cell r="C954">
            <v>0</v>
          </cell>
          <cell r="D954">
            <v>0</v>
          </cell>
          <cell r="E954">
            <v>0</v>
          </cell>
          <cell r="F954">
            <v>0</v>
          </cell>
          <cell r="G954">
            <v>2</v>
          </cell>
          <cell r="H954">
            <v>0</v>
          </cell>
          <cell r="I954">
            <v>2</v>
          </cell>
          <cell r="K954" t="str">
            <v>Extreme</v>
          </cell>
          <cell r="L954">
            <v>0</v>
          </cell>
          <cell r="M954">
            <v>0</v>
          </cell>
          <cell r="N954">
            <v>0</v>
          </cell>
          <cell r="O954">
            <v>0</v>
          </cell>
          <cell r="P954">
            <v>79</v>
          </cell>
          <cell r="Q954">
            <v>0</v>
          </cell>
          <cell r="R954">
            <v>79</v>
          </cell>
        </row>
        <row r="955">
          <cell r="B955" t="str">
            <v>Force10</v>
          </cell>
          <cell r="C955">
            <v>0</v>
          </cell>
          <cell r="D955">
            <v>0</v>
          </cell>
          <cell r="E955">
            <v>0</v>
          </cell>
          <cell r="F955">
            <v>0</v>
          </cell>
          <cell r="G955">
            <v>3</v>
          </cell>
          <cell r="H955">
            <v>0</v>
          </cell>
          <cell r="I955">
            <v>3</v>
          </cell>
          <cell r="K955" t="str">
            <v>Force10</v>
          </cell>
          <cell r="L955">
            <v>0</v>
          </cell>
          <cell r="M955">
            <v>0</v>
          </cell>
          <cell r="N955">
            <v>0</v>
          </cell>
          <cell r="O955">
            <v>0</v>
          </cell>
          <cell r="P955">
            <v>18</v>
          </cell>
          <cell r="Q955">
            <v>0</v>
          </cell>
          <cell r="R955">
            <v>18</v>
          </cell>
        </row>
        <row r="956">
          <cell r="B956" t="str">
            <v>Fujitsu</v>
          </cell>
          <cell r="C956">
            <v>0</v>
          </cell>
          <cell r="D956">
            <v>5</v>
          </cell>
          <cell r="E956">
            <v>0</v>
          </cell>
          <cell r="F956">
            <v>0</v>
          </cell>
          <cell r="G956">
            <v>12</v>
          </cell>
          <cell r="H956">
            <v>0</v>
          </cell>
          <cell r="I956">
            <v>17</v>
          </cell>
          <cell r="K956" t="str">
            <v>Fujitsu</v>
          </cell>
          <cell r="L956">
            <v>0</v>
          </cell>
          <cell r="M956">
            <v>32</v>
          </cell>
          <cell r="N956">
            <v>0</v>
          </cell>
          <cell r="O956">
            <v>0</v>
          </cell>
          <cell r="P956">
            <v>435</v>
          </cell>
          <cell r="Q956">
            <v>0</v>
          </cell>
          <cell r="R956">
            <v>467</v>
          </cell>
        </row>
        <row r="957">
          <cell r="B957" t="str">
            <v>Hammerhead Systems</v>
          </cell>
          <cell r="I957">
            <v>0</v>
          </cell>
          <cell r="K957" t="str">
            <v>Hammerhead Systems</v>
          </cell>
          <cell r="R957">
            <v>0</v>
          </cell>
        </row>
        <row r="958">
          <cell r="B958" t="str">
            <v>Hitachi</v>
          </cell>
          <cell r="I958">
            <v>0</v>
          </cell>
          <cell r="K958" t="str">
            <v>Hitachi</v>
          </cell>
          <cell r="R958">
            <v>0</v>
          </cell>
        </row>
        <row r="959">
          <cell r="B959" t="str">
            <v>Hitachi Cable</v>
          </cell>
          <cell r="C959">
            <v>0</v>
          </cell>
          <cell r="D959">
            <v>0</v>
          </cell>
          <cell r="E959">
            <v>0</v>
          </cell>
          <cell r="F959">
            <v>0</v>
          </cell>
          <cell r="G959">
            <v>22</v>
          </cell>
          <cell r="H959">
            <v>0</v>
          </cell>
          <cell r="I959">
            <v>22</v>
          </cell>
          <cell r="K959" t="str">
            <v>Hitachi Cable</v>
          </cell>
          <cell r="L959">
            <v>0</v>
          </cell>
          <cell r="M959">
            <v>0</v>
          </cell>
          <cell r="N959">
            <v>0</v>
          </cell>
          <cell r="O959">
            <v>0</v>
          </cell>
          <cell r="P959">
            <v>770</v>
          </cell>
          <cell r="Q959">
            <v>0</v>
          </cell>
          <cell r="R959">
            <v>770</v>
          </cell>
        </row>
        <row r="960">
          <cell r="B960" t="str">
            <v>Huawei</v>
          </cell>
          <cell r="C960">
            <v>12</v>
          </cell>
          <cell r="D960">
            <v>29</v>
          </cell>
          <cell r="E960">
            <v>10</v>
          </cell>
          <cell r="F960">
            <v>0</v>
          </cell>
          <cell r="G960">
            <v>40</v>
          </cell>
          <cell r="H960">
            <v>0</v>
          </cell>
          <cell r="I960">
            <v>91</v>
          </cell>
          <cell r="K960" t="str">
            <v>Huawei</v>
          </cell>
          <cell r="L960">
            <v>94</v>
          </cell>
          <cell r="M960">
            <v>555</v>
          </cell>
          <cell r="N960">
            <v>111</v>
          </cell>
          <cell r="O960">
            <v>0</v>
          </cell>
          <cell r="P960">
            <v>31286</v>
          </cell>
          <cell r="Q960">
            <v>0</v>
          </cell>
          <cell r="R960">
            <v>32046</v>
          </cell>
        </row>
        <row r="961">
          <cell r="B961" t="str">
            <v>Hyperchip</v>
          </cell>
          <cell r="I961">
            <v>0</v>
          </cell>
          <cell r="K961" t="str">
            <v>Hyperchip</v>
          </cell>
          <cell r="R961">
            <v>0</v>
          </cell>
        </row>
        <row r="962">
          <cell r="B962" t="str">
            <v>Juniper</v>
          </cell>
          <cell r="C962">
            <v>33</v>
          </cell>
          <cell r="D962">
            <v>17</v>
          </cell>
          <cell r="E962">
            <v>19</v>
          </cell>
          <cell r="F962">
            <v>0</v>
          </cell>
          <cell r="G962">
            <v>0</v>
          </cell>
          <cell r="H962">
            <v>0</v>
          </cell>
          <cell r="I962">
            <v>69</v>
          </cell>
          <cell r="K962" t="str">
            <v>Juniper</v>
          </cell>
          <cell r="L962">
            <v>56</v>
          </cell>
          <cell r="M962">
            <v>235</v>
          </cell>
          <cell r="N962">
            <v>156</v>
          </cell>
          <cell r="O962">
            <v>0</v>
          </cell>
          <cell r="P962">
            <v>0</v>
          </cell>
          <cell r="Q962">
            <v>0</v>
          </cell>
          <cell r="R962">
            <v>447</v>
          </cell>
        </row>
        <row r="963">
          <cell r="B963" t="str">
            <v>Laurel Networks</v>
          </cell>
          <cell r="I963">
            <v>0</v>
          </cell>
          <cell r="K963" t="str">
            <v>Laurel Networks</v>
          </cell>
          <cell r="R963">
            <v>0</v>
          </cell>
        </row>
        <row r="964">
          <cell r="B964" t="str">
            <v>Lucent</v>
          </cell>
          <cell r="I964">
            <v>0</v>
          </cell>
          <cell r="K964" t="str">
            <v>Lucent</v>
          </cell>
          <cell r="R964">
            <v>0</v>
          </cell>
        </row>
        <row r="965">
          <cell r="B965" t="str">
            <v>NEC</v>
          </cell>
          <cell r="C965">
            <v>0</v>
          </cell>
          <cell r="D965">
            <v>13</v>
          </cell>
          <cell r="E965">
            <v>0</v>
          </cell>
          <cell r="F965">
            <v>0</v>
          </cell>
          <cell r="G965">
            <v>7</v>
          </cell>
          <cell r="H965">
            <v>4</v>
          </cell>
          <cell r="I965">
            <v>24</v>
          </cell>
          <cell r="K965" t="str">
            <v>NEC</v>
          </cell>
          <cell r="L965">
            <v>0</v>
          </cell>
          <cell r="M965">
            <v>104</v>
          </cell>
          <cell r="N965">
            <v>0</v>
          </cell>
          <cell r="O965">
            <v>0</v>
          </cell>
          <cell r="P965">
            <v>246</v>
          </cell>
          <cell r="Q965">
            <v>133</v>
          </cell>
          <cell r="R965">
            <v>483</v>
          </cell>
        </row>
        <row r="966">
          <cell r="B966" t="str">
            <v>Nokia Siemens Networks</v>
          </cell>
          <cell r="C966">
            <v>0</v>
          </cell>
          <cell r="D966">
            <v>0</v>
          </cell>
          <cell r="E966">
            <v>0</v>
          </cell>
          <cell r="F966">
            <v>0</v>
          </cell>
          <cell r="G966">
            <v>15</v>
          </cell>
          <cell r="H966">
            <v>0</v>
          </cell>
          <cell r="I966">
            <v>15</v>
          </cell>
          <cell r="K966" t="str">
            <v>Nokia Siemens Networks</v>
          </cell>
          <cell r="R966">
            <v>0</v>
          </cell>
        </row>
        <row r="967">
          <cell r="B967" t="str">
            <v>Nortel</v>
          </cell>
          <cell r="C967">
            <v>0</v>
          </cell>
          <cell r="D967">
            <v>0</v>
          </cell>
          <cell r="E967">
            <v>0</v>
          </cell>
          <cell r="F967">
            <v>0</v>
          </cell>
          <cell r="G967">
            <v>0</v>
          </cell>
          <cell r="H967">
            <v>27</v>
          </cell>
          <cell r="I967">
            <v>27</v>
          </cell>
          <cell r="K967" t="str">
            <v>Nortel</v>
          </cell>
          <cell r="L967">
            <v>0</v>
          </cell>
          <cell r="M967">
            <v>0</v>
          </cell>
          <cell r="N967">
            <v>0</v>
          </cell>
          <cell r="O967">
            <v>0</v>
          </cell>
          <cell r="P967">
            <v>0</v>
          </cell>
          <cell r="Q967">
            <v>122</v>
          </cell>
          <cell r="R967">
            <v>122</v>
          </cell>
        </row>
        <row r="968">
          <cell r="B968" t="str">
            <v>Procket</v>
          </cell>
          <cell r="I968">
            <v>0</v>
          </cell>
          <cell r="K968" t="str">
            <v>Procket</v>
          </cell>
          <cell r="R968">
            <v>0</v>
          </cell>
        </row>
        <row r="969">
          <cell r="B969" t="str">
            <v>Quarry</v>
          </cell>
          <cell r="I969">
            <v>0</v>
          </cell>
          <cell r="K969" t="str">
            <v>Quarry</v>
          </cell>
          <cell r="R969">
            <v>0</v>
          </cell>
        </row>
        <row r="970">
          <cell r="B970" t="str">
            <v>Redback</v>
          </cell>
          <cell r="C970">
            <v>0</v>
          </cell>
          <cell r="D970">
            <v>0</v>
          </cell>
          <cell r="E970">
            <v>0</v>
          </cell>
          <cell r="F970">
            <v>0</v>
          </cell>
          <cell r="G970">
            <v>0</v>
          </cell>
          <cell r="H970">
            <v>0</v>
          </cell>
          <cell r="I970">
            <v>0</v>
          </cell>
          <cell r="K970" t="str">
            <v>Redback</v>
          </cell>
          <cell r="L970">
            <v>0</v>
          </cell>
          <cell r="M970">
            <v>0</v>
          </cell>
          <cell r="N970">
            <v>0</v>
          </cell>
          <cell r="O970">
            <v>0</v>
          </cell>
          <cell r="P970">
            <v>0</v>
          </cell>
          <cell r="Q970">
            <v>0</v>
          </cell>
          <cell r="R970">
            <v>0</v>
          </cell>
        </row>
        <row r="971">
          <cell r="B971" t="str">
            <v>Riverstone</v>
          </cell>
          <cell r="I971">
            <v>0</v>
          </cell>
          <cell r="K971" t="str">
            <v>Riverstone</v>
          </cell>
          <cell r="R971">
            <v>0</v>
          </cell>
        </row>
        <row r="972">
          <cell r="B972" t="str">
            <v>Tellabs</v>
          </cell>
          <cell r="C972">
            <v>0</v>
          </cell>
          <cell r="D972">
            <v>9</v>
          </cell>
          <cell r="E972">
            <v>0</v>
          </cell>
          <cell r="F972">
            <v>0</v>
          </cell>
          <cell r="G972">
            <v>0</v>
          </cell>
          <cell r="H972">
            <v>0</v>
          </cell>
          <cell r="I972">
            <v>9</v>
          </cell>
          <cell r="K972" t="str">
            <v>Tellabs</v>
          </cell>
          <cell r="L972">
            <v>0</v>
          </cell>
          <cell r="M972">
            <v>92</v>
          </cell>
          <cell r="N972">
            <v>0</v>
          </cell>
          <cell r="O972">
            <v>0</v>
          </cell>
          <cell r="P972">
            <v>0</v>
          </cell>
          <cell r="Q972">
            <v>0</v>
          </cell>
          <cell r="R972">
            <v>92</v>
          </cell>
        </row>
        <row r="973">
          <cell r="B973" t="str">
            <v>ZTE</v>
          </cell>
          <cell r="C973">
            <v>1</v>
          </cell>
          <cell r="D973">
            <v>7</v>
          </cell>
          <cell r="E973">
            <v>0</v>
          </cell>
          <cell r="F973">
            <v>0</v>
          </cell>
          <cell r="G973">
            <v>12</v>
          </cell>
          <cell r="H973">
            <v>0</v>
          </cell>
          <cell r="I973">
            <v>20</v>
          </cell>
          <cell r="K973" t="str">
            <v>ZTE</v>
          </cell>
          <cell r="L973">
            <v>4</v>
          </cell>
          <cell r="M973">
            <v>98</v>
          </cell>
          <cell r="N973">
            <v>0</v>
          </cell>
          <cell r="O973">
            <v>0</v>
          </cell>
          <cell r="P973">
            <v>7260</v>
          </cell>
          <cell r="Q973">
            <v>0</v>
          </cell>
          <cell r="R973">
            <v>7362</v>
          </cell>
        </row>
        <row r="974">
          <cell r="B974" t="str">
            <v>Other</v>
          </cell>
          <cell r="I974">
            <v>0</v>
          </cell>
          <cell r="K974" t="str">
            <v>Other</v>
          </cell>
          <cell r="R974">
            <v>0</v>
          </cell>
        </row>
        <row r="975">
          <cell r="B975" t="str">
            <v>Total</v>
          </cell>
          <cell r="C975">
            <v>104</v>
          </cell>
          <cell r="D975">
            <v>218</v>
          </cell>
          <cell r="E975">
            <v>55</v>
          </cell>
          <cell r="F975">
            <v>0</v>
          </cell>
          <cell r="G975">
            <v>196</v>
          </cell>
          <cell r="H975">
            <v>48</v>
          </cell>
          <cell r="I975">
            <v>621</v>
          </cell>
          <cell r="K975" t="str">
            <v>Total</v>
          </cell>
          <cell r="L975">
            <v>332</v>
          </cell>
          <cell r="M975">
            <v>3216</v>
          </cell>
          <cell r="N975">
            <v>889</v>
          </cell>
          <cell r="O975">
            <v>0</v>
          </cell>
          <cell r="P975">
            <v>43712</v>
          </cell>
          <cell r="Q975">
            <v>348</v>
          </cell>
          <cell r="R975">
            <v>48497</v>
          </cell>
        </row>
        <row r="979">
          <cell r="B979" t="str">
            <v>Vendor</v>
          </cell>
          <cell r="C979" t="str">
            <v>Core IP/MPLS</v>
          </cell>
          <cell r="D979" t="str">
            <v xml:space="preserve">Edge IP/MPLS </v>
          </cell>
          <cell r="E979" t="str">
            <v>Subscriber Service Router</v>
          </cell>
          <cell r="F979" t="str">
            <v>BRAS</v>
          </cell>
          <cell r="G979" t="str">
            <v>IP/Ethernet</v>
          </cell>
          <cell r="H979" t="str">
            <v>ATM/MPLS</v>
          </cell>
          <cell r="I979" t="str">
            <v>Total IPS</v>
          </cell>
          <cell r="K979" t="str">
            <v>Vendor</v>
          </cell>
          <cell r="L979" t="str">
            <v>Core IP/MPLS</v>
          </cell>
          <cell r="M979" t="str">
            <v>Edge IP/MPLS</v>
          </cell>
          <cell r="N979" t="str">
            <v>Subscriber Service Router</v>
          </cell>
          <cell r="O979" t="str">
            <v>BRAS</v>
          </cell>
          <cell r="P979" t="str">
            <v>IP/Ethernet</v>
          </cell>
          <cell r="Q979" t="str">
            <v>ATM/MPLS</v>
          </cell>
          <cell r="R979" t="str">
            <v>Total IPS</v>
          </cell>
        </row>
        <row r="980">
          <cell r="B980" t="str">
            <v>Alaxala Networks</v>
          </cell>
          <cell r="C980">
            <v>0</v>
          </cell>
          <cell r="D980">
            <v>3</v>
          </cell>
          <cell r="E980">
            <v>0</v>
          </cell>
          <cell r="F980">
            <v>0</v>
          </cell>
          <cell r="G980">
            <v>11</v>
          </cell>
          <cell r="H980">
            <v>0</v>
          </cell>
          <cell r="I980">
            <v>14</v>
          </cell>
          <cell r="K980" t="str">
            <v>Alaxala Networks</v>
          </cell>
          <cell r="L980">
            <v>0</v>
          </cell>
          <cell r="M980">
            <v>65</v>
          </cell>
          <cell r="N980">
            <v>0</v>
          </cell>
          <cell r="O980">
            <v>0</v>
          </cell>
          <cell r="P980">
            <v>1555</v>
          </cell>
          <cell r="Q980">
            <v>0</v>
          </cell>
          <cell r="R980">
            <v>1620</v>
          </cell>
        </row>
        <row r="981">
          <cell r="B981" t="str">
            <v>Alcatel-Lucent</v>
          </cell>
          <cell r="C981">
            <v>0</v>
          </cell>
          <cell r="D981">
            <v>58</v>
          </cell>
          <cell r="E981">
            <v>0</v>
          </cell>
          <cell r="F981">
            <v>0</v>
          </cell>
          <cell r="G981">
            <v>0</v>
          </cell>
          <cell r="H981">
            <v>5</v>
          </cell>
          <cell r="I981">
            <v>63</v>
          </cell>
          <cell r="K981" t="str">
            <v>Alcatel-Lucent</v>
          </cell>
          <cell r="L981">
            <v>0</v>
          </cell>
          <cell r="M981">
            <v>462</v>
          </cell>
          <cell r="N981">
            <v>0</v>
          </cell>
          <cell r="O981">
            <v>0</v>
          </cell>
          <cell r="P981">
            <v>0</v>
          </cell>
          <cell r="Q981">
            <v>32</v>
          </cell>
          <cell r="R981">
            <v>494</v>
          </cell>
        </row>
        <row r="982">
          <cell r="B982" t="str">
            <v>Atrica</v>
          </cell>
          <cell r="C982">
            <v>0</v>
          </cell>
          <cell r="D982">
            <v>0</v>
          </cell>
          <cell r="E982">
            <v>0</v>
          </cell>
          <cell r="F982">
            <v>0</v>
          </cell>
          <cell r="G982">
            <v>3</v>
          </cell>
          <cell r="H982">
            <v>0</v>
          </cell>
          <cell r="I982">
            <v>3</v>
          </cell>
          <cell r="K982" t="str">
            <v>Atrica</v>
          </cell>
          <cell r="L982">
            <v>0</v>
          </cell>
          <cell r="M982">
            <v>0</v>
          </cell>
          <cell r="N982">
            <v>0</v>
          </cell>
          <cell r="O982">
            <v>0</v>
          </cell>
          <cell r="P982">
            <v>15</v>
          </cell>
          <cell r="Q982">
            <v>0</v>
          </cell>
          <cell r="R982">
            <v>15</v>
          </cell>
        </row>
        <row r="983">
          <cell r="B983" t="str">
            <v>Avici</v>
          </cell>
          <cell r="C983">
            <v>0</v>
          </cell>
          <cell r="D983">
            <v>0</v>
          </cell>
          <cell r="E983">
            <v>0</v>
          </cell>
          <cell r="F983">
            <v>0</v>
          </cell>
          <cell r="G983">
            <v>0</v>
          </cell>
          <cell r="H983">
            <v>0</v>
          </cell>
          <cell r="I983">
            <v>0</v>
          </cell>
          <cell r="K983" t="str">
            <v>Avici</v>
          </cell>
          <cell r="L983">
            <v>0</v>
          </cell>
          <cell r="M983">
            <v>0</v>
          </cell>
          <cell r="N983">
            <v>0</v>
          </cell>
          <cell r="O983">
            <v>0</v>
          </cell>
          <cell r="P983">
            <v>0</v>
          </cell>
          <cell r="Q983">
            <v>0</v>
          </cell>
          <cell r="R983">
            <v>0</v>
          </cell>
        </row>
        <row r="984">
          <cell r="B984" t="str">
            <v>Brocade</v>
          </cell>
          <cell r="C984">
            <v>1</v>
          </cell>
          <cell r="D984">
            <v>0</v>
          </cell>
          <cell r="E984">
            <v>0</v>
          </cell>
          <cell r="F984">
            <v>0</v>
          </cell>
          <cell r="G984">
            <v>3</v>
          </cell>
          <cell r="H984">
            <v>0</v>
          </cell>
          <cell r="I984">
            <v>4</v>
          </cell>
          <cell r="K984" t="str">
            <v>Brocade</v>
          </cell>
          <cell r="L984">
            <v>17</v>
          </cell>
          <cell r="M984">
            <v>0</v>
          </cell>
          <cell r="N984">
            <v>0</v>
          </cell>
          <cell r="O984">
            <v>0</v>
          </cell>
          <cell r="P984">
            <v>49</v>
          </cell>
          <cell r="Q984">
            <v>0</v>
          </cell>
          <cell r="R984">
            <v>66</v>
          </cell>
        </row>
        <row r="985">
          <cell r="B985" t="str">
            <v>Caspian</v>
          </cell>
          <cell r="I985">
            <v>0</v>
          </cell>
          <cell r="K985" t="str">
            <v>Caspian</v>
          </cell>
          <cell r="R985">
            <v>0</v>
          </cell>
        </row>
        <row r="986">
          <cell r="B986" t="str">
            <v>Chiaro</v>
          </cell>
          <cell r="I986">
            <v>0</v>
          </cell>
          <cell r="K986" t="str">
            <v>Chiaro</v>
          </cell>
          <cell r="R986">
            <v>0</v>
          </cell>
        </row>
        <row r="987">
          <cell r="B987" t="str">
            <v>Ciena</v>
          </cell>
          <cell r="C987">
            <v>0</v>
          </cell>
          <cell r="D987">
            <v>0</v>
          </cell>
          <cell r="E987">
            <v>0</v>
          </cell>
          <cell r="F987">
            <v>0</v>
          </cell>
          <cell r="G987">
            <v>0</v>
          </cell>
          <cell r="H987">
            <v>0</v>
          </cell>
          <cell r="I987">
            <v>0</v>
          </cell>
          <cell r="K987" t="str">
            <v>Ciena</v>
          </cell>
          <cell r="L987">
            <v>0</v>
          </cell>
          <cell r="M987">
            <v>0</v>
          </cell>
          <cell r="N987">
            <v>0</v>
          </cell>
          <cell r="O987">
            <v>0</v>
          </cell>
          <cell r="P987">
            <v>0</v>
          </cell>
          <cell r="Q987">
            <v>0</v>
          </cell>
          <cell r="R987">
            <v>0</v>
          </cell>
        </row>
        <row r="988">
          <cell r="B988" t="str">
            <v>Cisco</v>
          </cell>
          <cell r="C988">
            <v>70</v>
          </cell>
          <cell r="D988">
            <v>106</v>
          </cell>
          <cell r="E988">
            <v>20</v>
          </cell>
          <cell r="F988">
            <v>0</v>
          </cell>
          <cell r="G988">
            <v>56</v>
          </cell>
          <cell r="H988">
            <v>4</v>
          </cell>
          <cell r="I988">
            <v>256</v>
          </cell>
          <cell r="K988" t="str">
            <v>Cisco</v>
          </cell>
          <cell r="L988">
            <v>182</v>
          </cell>
          <cell r="M988">
            <v>2091</v>
          </cell>
          <cell r="N988">
            <v>660</v>
          </cell>
          <cell r="O988">
            <v>0</v>
          </cell>
          <cell r="P988">
            <v>1953</v>
          </cell>
          <cell r="Q988">
            <v>17</v>
          </cell>
          <cell r="R988">
            <v>4903</v>
          </cell>
        </row>
        <row r="989">
          <cell r="B989" t="str">
            <v>Cosine</v>
          </cell>
          <cell r="I989">
            <v>0</v>
          </cell>
          <cell r="K989" t="str">
            <v>Cosine</v>
          </cell>
          <cell r="R989">
            <v>0</v>
          </cell>
        </row>
        <row r="990">
          <cell r="B990" t="str">
            <v>ECI Telecom</v>
          </cell>
          <cell r="I990">
            <v>0</v>
          </cell>
          <cell r="K990" t="str">
            <v>ECI Telecom</v>
          </cell>
          <cell r="R990">
            <v>0</v>
          </cell>
        </row>
        <row r="991">
          <cell r="B991" t="str">
            <v>Equipe</v>
          </cell>
          <cell r="I991">
            <v>0</v>
          </cell>
          <cell r="K991" t="str">
            <v>Equipe</v>
          </cell>
          <cell r="R991">
            <v>0</v>
          </cell>
        </row>
        <row r="992">
          <cell r="B992" t="str">
            <v>Ericsson</v>
          </cell>
          <cell r="C992">
            <v>0</v>
          </cell>
          <cell r="D992">
            <v>0</v>
          </cell>
          <cell r="E992">
            <v>12</v>
          </cell>
          <cell r="F992">
            <v>0</v>
          </cell>
          <cell r="G992">
            <v>0</v>
          </cell>
          <cell r="H992">
            <v>4</v>
          </cell>
          <cell r="I992">
            <v>16</v>
          </cell>
          <cell r="K992" t="str">
            <v>Ericsson</v>
          </cell>
          <cell r="L992">
            <v>0</v>
          </cell>
          <cell r="M992">
            <v>0</v>
          </cell>
          <cell r="N992">
            <v>128</v>
          </cell>
          <cell r="O992">
            <v>0</v>
          </cell>
          <cell r="P992">
            <v>0</v>
          </cell>
          <cell r="Q992">
            <v>21</v>
          </cell>
          <cell r="R992">
            <v>149</v>
          </cell>
        </row>
        <row r="993">
          <cell r="B993" t="str">
            <v>Extreme</v>
          </cell>
          <cell r="C993">
            <v>0</v>
          </cell>
          <cell r="D993">
            <v>0</v>
          </cell>
          <cell r="E993">
            <v>0</v>
          </cell>
          <cell r="F993">
            <v>0</v>
          </cell>
          <cell r="G993">
            <v>1</v>
          </cell>
          <cell r="H993">
            <v>0</v>
          </cell>
          <cell r="I993">
            <v>1</v>
          </cell>
          <cell r="K993" t="str">
            <v>Extreme</v>
          </cell>
          <cell r="L993">
            <v>0</v>
          </cell>
          <cell r="M993">
            <v>0</v>
          </cell>
          <cell r="N993">
            <v>0</v>
          </cell>
          <cell r="O993">
            <v>0</v>
          </cell>
          <cell r="P993">
            <v>40</v>
          </cell>
          <cell r="Q993">
            <v>0</v>
          </cell>
          <cell r="R993">
            <v>40</v>
          </cell>
        </row>
        <row r="994">
          <cell r="B994" t="str">
            <v>Force10</v>
          </cell>
          <cell r="C994">
            <v>0</v>
          </cell>
          <cell r="D994">
            <v>0</v>
          </cell>
          <cell r="E994">
            <v>0</v>
          </cell>
          <cell r="F994">
            <v>0</v>
          </cell>
          <cell r="G994">
            <v>2</v>
          </cell>
          <cell r="H994">
            <v>0</v>
          </cell>
          <cell r="I994">
            <v>2</v>
          </cell>
          <cell r="K994" t="str">
            <v>Force10</v>
          </cell>
          <cell r="L994">
            <v>0</v>
          </cell>
          <cell r="M994">
            <v>0</v>
          </cell>
          <cell r="N994">
            <v>0</v>
          </cell>
          <cell r="O994">
            <v>0</v>
          </cell>
          <cell r="P994">
            <v>16</v>
          </cell>
          <cell r="Q994">
            <v>0</v>
          </cell>
          <cell r="R994">
            <v>16</v>
          </cell>
        </row>
        <row r="995">
          <cell r="B995" t="str">
            <v>Fujitsu</v>
          </cell>
          <cell r="C995">
            <v>0</v>
          </cell>
          <cell r="D995">
            <v>1</v>
          </cell>
          <cell r="E995">
            <v>0</v>
          </cell>
          <cell r="F995">
            <v>0</v>
          </cell>
          <cell r="G995">
            <v>10</v>
          </cell>
          <cell r="H995">
            <v>0</v>
          </cell>
          <cell r="I995">
            <v>11</v>
          </cell>
          <cell r="K995" t="str">
            <v>Fujitsu</v>
          </cell>
          <cell r="L995">
            <v>0</v>
          </cell>
          <cell r="M995">
            <v>3</v>
          </cell>
          <cell r="N995">
            <v>0</v>
          </cell>
          <cell r="O995">
            <v>0</v>
          </cell>
          <cell r="P995">
            <v>354</v>
          </cell>
          <cell r="Q995">
            <v>0</v>
          </cell>
          <cell r="R995">
            <v>357</v>
          </cell>
        </row>
        <row r="996">
          <cell r="B996" t="str">
            <v>Hammerhead Systems</v>
          </cell>
          <cell r="I996">
            <v>0</v>
          </cell>
          <cell r="K996" t="str">
            <v>Hammerhead Systems</v>
          </cell>
          <cell r="R996">
            <v>0</v>
          </cell>
        </row>
        <row r="997">
          <cell r="B997" t="str">
            <v>Hitachi</v>
          </cell>
          <cell r="I997">
            <v>0</v>
          </cell>
          <cell r="K997" t="str">
            <v>Hitachi</v>
          </cell>
          <cell r="R997">
            <v>0</v>
          </cell>
        </row>
        <row r="998">
          <cell r="B998" t="str">
            <v>Hitachi Cable</v>
          </cell>
          <cell r="C998">
            <v>0</v>
          </cell>
          <cell r="D998">
            <v>0</v>
          </cell>
          <cell r="E998">
            <v>0</v>
          </cell>
          <cell r="F998">
            <v>0</v>
          </cell>
          <cell r="G998">
            <v>13</v>
          </cell>
          <cell r="H998">
            <v>0</v>
          </cell>
          <cell r="I998">
            <v>13</v>
          </cell>
          <cell r="K998" t="str">
            <v>Hitachi Cable</v>
          </cell>
          <cell r="L998">
            <v>0</v>
          </cell>
          <cell r="M998">
            <v>0</v>
          </cell>
          <cell r="N998">
            <v>0</v>
          </cell>
          <cell r="O998">
            <v>0</v>
          </cell>
          <cell r="P998">
            <v>455</v>
          </cell>
          <cell r="Q998">
            <v>0</v>
          </cell>
          <cell r="R998">
            <v>455</v>
          </cell>
        </row>
        <row r="999">
          <cell r="B999" t="str">
            <v>Huawei</v>
          </cell>
          <cell r="C999">
            <v>23</v>
          </cell>
          <cell r="D999">
            <v>46</v>
          </cell>
          <cell r="E999">
            <v>11</v>
          </cell>
          <cell r="F999">
            <v>0</v>
          </cell>
          <cell r="G999">
            <v>53</v>
          </cell>
          <cell r="H999">
            <v>0</v>
          </cell>
          <cell r="I999">
            <v>133</v>
          </cell>
          <cell r="K999" t="str">
            <v>Huawei</v>
          </cell>
          <cell r="L999">
            <v>114</v>
          </cell>
          <cell r="M999">
            <v>745</v>
          </cell>
          <cell r="N999">
            <v>140</v>
          </cell>
          <cell r="O999">
            <v>0</v>
          </cell>
          <cell r="P999">
            <v>31684</v>
          </cell>
          <cell r="Q999">
            <v>0</v>
          </cell>
          <cell r="R999">
            <v>32683</v>
          </cell>
        </row>
        <row r="1000">
          <cell r="B1000" t="str">
            <v>Hyperchip</v>
          </cell>
          <cell r="I1000">
            <v>0</v>
          </cell>
          <cell r="K1000" t="str">
            <v>Hyperchip</v>
          </cell>
          <cell r="R1000">
            <v>0</v>
          </cell>
        </row>
        <row r="1001">
          <cell r="B1001" t="str">
            <v>Juniper</v>
          </cell>
          <cell r="C1001">
            <v>44</v>
          </cell>
          <cell r="D1001">
            <v>25</v>
          </cell>
          <cell r="E1001">
            <v>18</v>
          </cell>
          <cell r="F1001">
            <v>0</v>
          </cell>
          <cell r="G1001">
            <v>0</v>
          </cell>
          <cell r="H1001">
            <v>0</v>
          </cell>
          <cell r="I1001">
            <v>87</v>
          </cell>
          <cell r="K1001" t="str">
            <v>Juniper</v>
          </cell>
          <cell r="L1001">
            <v>74</v>
          </cell>
          <cell r="M1001">
            <v>268</v>
          </cell>
          <cell r="N1001">
            <v>196</v>
          </cell>
          <cell r="O1001">
            <v>0</v>
          </cell>
          <cell r="P1001">
            <v>0</v>
          </cell>
          <cell r="Q1001">
            <v>0</v>
          </cell>
          <cell r="R1001">
            <v>538</v>
          </cell>
        </row>
        <row r="1002">
          <cell r="B1002" t="str">
            <v>Laurel Networks</v>
          </cell>
          <cell r="I1002">
            <v>0</v>
          </cell>
          <cell r="K1002" t="str">
            <v>Laurel Networks</v>
          </cell>
          <cell r="R1002">
            <v>0</v>
          </cell>
        </row>
        <row r="1003">
          <cell r="B1003" t="str">
            <v>Lucent</v>
          </cell>
          <cell r="I1003">
            <v>0</v>
          </cell>
          <cell r="K1003" t="str">
            <v>Lucent</v>
          </cell>
          <cell r="R1003">
            <v>0</v>
          </cell>
        </row>
        <row r="1004">
          <cell r="B1004" t="str">
            <v>NEC</v>
          </cell>
          <cell r="C1004">
            <v>0</v>
          </cell>
          <cell r="D1004">
            <v>17</v>
          </cell>
          <cell r="E1004">
            <v>0</v>
          </cell>
          <cell r="F1004">
            <v>0</v>
          </cell>
          <cell r="G1004">
            <v>4</v>
          </cell>
          <cell r="H1004">
            <v>7</v>
          </cell>
          <cell r="I1004">
            <v>28</v>
          </cell>
          <cell r="K1004" t="str">
            <v>NEC</v>
          </cell>
          <cell r="L1004">
            <v>0</v>
          </cell>
          <cell r="M1004">
            <v>136</v>
          </cell>
          <cell r="N1004">
            <v>0</v>
          </cell>
          <cell r="O1004">
            <v>0</v>
          </cell>
          <cell r="P1004">
            <v>140</v>
          </cell>
          <cell r="Q1004">
            <v>233</v>
          </cell>
          <cell r="R1004">
            <v>509</v>
          </cell>
        </row>
        <row r="1005">
          <cell r="B1005" t="str">
            <v>Nokia Siemens Networks</v>
          </cell>
          <cell r="C1005">
            <v>0</v>
          </cell>
          <cell r="D1005">
            <v>0</v>
          </cell>
          <cell r="E1005">
            <v>0</v>
          </cell>
          <cell r="F1005">
            <v>0</v>
          </cell>
          <cell r="G1005">
            <v>22</v>
          </cell>
          <cell r="H1005">
            <v>0</v>
          </cell>
          <cell r="I1005">
            <v>22</v>
          </cell>
          <cell r="K1005" t="str">
            <v>Nokia Siemens Networks</v>
          </cell>
          <cell r="L1005">
            <v>0</v>
          </cell>
          <cell r="M1005">
            <v>0</v>
          </cell>
          <cell r="N1005">
            <v>0</v>
          </cell>
          <cell r="O1005">
            <v>0</v>
          </cell>
          <cell r="P1005">
            <v>43</v>
          </cell>
          <cell r="Q1005">
            <v>0</v>
          </cell>
          <cell r="R1005">
            <v>43</v>
          </cell>
        </row>
        <row r="1006">
          <cell r="B1006" t="str">
            <v>Nortel</v>
          </cell>
          <cell r="C1006">
            <v>0</v>
          </cell>
          <cell r="D1006">
            <v>0</v>
          </cell>
          <cell r="E1006">
            <v>0</v>
          </cell>
          <cell r="F1006">
            <v>0</v>
          </cell>
          <cell r="G1006">
            <v>0</v>
          </cell>
          <cell r="H1006">
            <v>11</v>
          </cell>
          <cell r="I1006">
            <v>11</v>
          </cell>
          <cell r="K1006" t="str">
            <v>Nortel</v>
          </cell>
          <cell r="L1006">
            <v>0</v>
          </cell>
          <cell r="M1006">
            <v>0</v>
          </cell>
          <cell r="N1006">
            <v>0</v>
          </cell>
          <cell r="O1006">
            <v>0</v>
          </cell>
          <cell r="P1006">
            <v>0</v>
          </cell>
          <cell r="Q1006">
            <v>53</v>
          </cell>
          <cell r="R1006">
            <v>53</v>
          </cell>
        </row>
        <row r="1007">
          <cell r="B1007" t="str">
            <v>Procket</v>
          </cell>
          <cell r="I1007">
            <v>0</v>
          </cell>
          <cell r="K1007" t="str">
            <v>Procket</v>
          </cell>
          <cell r="R1007">
            <v>0</v>
          </cell>
        </row>
        <row r="1008">
          <cell r="B1008" t="str">
            <v>Quarry</v>
          </cell>
          <cell r="I1008">
            <v>0</v>
          </cell>
          <cell r="K1008" t="str">
            <v>Quarry</v>
          </cell>
          <cell r="R1008">
            <v>0</v>
          </cell>
        </row>
        <row r="1009">
          <cell r="B1009" t="str">
            <v>Redback</v>
          </cell>
          <cell r="C1009">
            <v>0</v>
          </cell>
          <cell r="D1009">
            <v>0</v>
          </cell>
          <cell r="E1009">
            <v>0</v>
          </cell>
          <cell r="F1009">
            <v>0</v>
          </cell>
          <cell r="G1009">
            <v>0</v>
          </cell>
          <cell r="H1009">
            <v>0</v>
          </cell>
          <cell r="I1009">
            <v>0</v>
          </cell>
          <cell r="K1009" t="str">
            <v>Redback</v>
          </cell>
          <cell r="L1009">
            <v>0</v>
          </cell>
          <cell r="M1009">
            <v>0</v>
          </cell>
          <cell r="N1009">
            <v>0</v>
          </cell>
          <cell r="O1009">
            <v>0</v>
          </cell>
          <cell r="P1009">
            <v>0</v>
          </cell>
          <cell r="Q1009">
            <v>0</v>
          </cell>
          <cell r="R1009">
            <v>0</v>
          </cell>
        </row>
        <row r="1010">
          <cell r="B1010" t="str">
            <v>Riverstone</v>
          </cell>
          <cell r="I1010">
            <v>0</v>
          </cell>
          <cell r="K1010" t="str">
            <v>Riverstone</v>
          </cell>
          <cell r="R1010">
            <v>0</v>
          </cell>
        </row>
        <row r="1011">
          <cell r="B1011" t="str">
            <v>Tellabs</v>
          </cell>
          <cell r="C1011">
            <v>0</v>
          </cell>
          <cell r="D1011">
            <v>9</v>
          </cell>
          <cell r="E1011">
            <v>0</v>
          </cell>
          <cell r="F1011">
            <v>0</v>
          </cell>
          <cell r="G1011">
            <v>0</v>
          </cell>
          <cell r="H1011">
            <v>0</v>
          </cell>
          <cell r="I1011">
            <v>9</v>
          </cell>
          <cell r="K1011" t="str">
            <v>Tellabs</v>
          </cell>
          <cell r="L1011">
            <v>0</v>
          </cell>
          <cell r="M1011">
            <v>99</v>
          </cell>
          <cell r="N1011">
            <v>0</v>
          </cell>
          <cell r="O1011">
            <v>0</v>
          </cell>
          <cell r="P1011">
            <v>0</v>
          </cell>
          <cell r="Q1011">
            <v>0</v>
          </cell>
          <cell r="R1011">
            <v>99</v>
          </cell>
        </row>
        <row r="1012">
          <cell r="B1012" t="str">
            <v>ZTE</v>
          </cell>
          <cell r="C1012">
            <v>2</v>
          </cell>
          <cell r="D1012">
            <v>11</v>
          </cell>
          <cell r="E1012">
            <v>0</v>
          </cell>
          <cell r="F1012">
            <v>0</v>
          </cell>
          <cell r="G1012">
            <v>17</v>
          </cell>
          <cell r="H1012">
            <v>0</v>
          </cell>
          <cell r="I1012">
            <v>30</v>
          </cell>
          <cell r="K1012" t="str">
            <v>ZTE</v>
          </cell>
          <cell r="L1012">
            <v>8</v>
          </cell>
          <cell r="M1012">
            <v>154</v>
          </cell>
          <cell r="N1012">
            <v>0</v>
          </cell>
          <cell r="O1012">
            <v>0</v>
          </cell>
          <cell r="P1012">
            <v>10285</v>
          </cell>
          <cell r="Q1012">
            <v>0</v>
          </cell>
          <cell r="R1012">
            <v>10447</v>
          </cell>
        </row>
        <row r="1013">
          <cell r="B1013" t="str">
            <v>Other</v>
          </cell>
          <cell r="I1013">
            <v>0</v>
          </cell>
          <cell r="K1013" t="str">
            <v>Other</v>
          </cell>
          <cell r="R1013">
            <v>0</v>
          </cell>
        </row>
        <row r="1014">
          <cell r="B1014" t="str">
            <v>Total</v>
          </cell>
          <cell r="C1014">
            <v>140</v>
          </cell>
          <cell r="D1014">
            <v>276</v>
          </cell>
          <cell r="E1014">
            <v>61</v>
          </cell>
          <cell r="F1014">
            <v>0</v>
          </cell>
          <cell r="G1014">
            <v>195</v>
          </cell>
          <cell r="H1014">
            <v>31</v>
          </cell>
          <cell r="I1014">
            <v>703</v>
          </cell>
          <cell r="K1014" t="str">
            <v>Total</v>
          </cell>
          <cell r="L1014">
            <v>395</v>
          </cell>
          <cell r="M1014">
            <v>4023</v>
          </cell>
          <cell r="N1014">
            <v>1124</v>
          </cell>
          <cell r="O1014">
            <v>0</v>
          </cell>
          <cell r="P1014">
            <v>46589</v>
          </cell>
          <cell r="Q1014">
            <v>356</v>
          </cell>
          <cell r="R1014">
            <v>52487</v>
          </cell>
        </row>
        <row r="1018">
          <cell r="B1018" t="str">
            <v>Vendor</v>
          </cell>
          <cell r="C1018" t="str">
            <v>Core IP/MPLS</v>
          </cell>
          <cell r="D1018" t="str">
            <v xml:space="preserve">Edge IP/MPLS </v>
          </cell>
          <cell r="E1018" t="str">
            <v>Subscriber Service Router</v>
          </cell>
          <cell r="F1018" t="str">
            <v>BRAS</v>
          </cell>
          <cell r="G1018" t="str">
            <v>IP/Ethernet</v>
          </cell>
          <cell r="H1018" t="str">
            <v>ATM/MPLS</v>
          </cell>
          <cell r="I1018" t="str">
            <v>Total IPS</v>
          </cell>
          <cell r="K1018" t="str">
            <v>Vendor</v>
          </cell>
          <cell r="L1018" t="str">
            <v>Core IP/MPLS</v>
          </cell>
          <cell r="M1018" t="str">
            <v>Edge IP/MPLS</v>
          </cell>
          <cell r="N1018" t="str">
            <v>Subscriber Service Router</v>
          </cell>
          <cell r="O1018" t="str">
            <v>BRAS</v>
          </cell>
          <cell r="P1018" t="str">
            <v>IP/Ethernet</v>
          </cell>
          <cell r="Q1018" t="str">
            <v>ATM/MPLS</v>
          </cell>
          <cell r="R1018" t="str">
            <v>Total IPS</v>
          </cell>
        </row>
        <row r="1019">
          <cell r="B1019" t="str">
            <v>Alaxala Networks</v>
          </cell>
          <cell r="C1019">
            <v>0</v>
          </cell>
          <cell r="D1019">
            <v>4</v>
          </cell>
          <cell r="E1019">
            <v>0</v>
          </cell>
          <cell r="F1019">
            <v>0</v>
          </cell>
          <cell r="G1019">
            <v>22</v>
          </cell>
          <cell r="H1019">
            <v>0</v>
          </cell>
          <cell r="I1019">
            <v>26</v>
          </cell>
          <cell r="K1019" t="str">
            <v>Alaxala Networks</v>
          </cell>
          <cell r="L1019">
            <v>0</v>
          </cell>
          <cell r="M1019">
            <v>42</v>
          </cell>
          <cell r="N1019">
            <v>0</v>
          </cell>
          <cell r="O1019">
            <v>0</v>
          </cell>
          <cell r="P1019">
            <v>3157</v>
          </cell>
          <cell r="Q1019">
            <v>0</v>
          </cell>
          <cell r="R1019">
            <v>3199</v>
          </cell>
        </row>
        <row r="1020">
          <cell r="B1020" t="str">
            <v>Alcatel-Lucent</v>
          </cell>
          <cell r="C1020">
            <v>0</v>
          </cell>
          <cell r="D1020">
            <v>46</v>
          </cell>
          <cell r="E1020">
            <v>0</v>
          </cell>
          <cell r="F1020">
            <v>0</v>
          </cell>
          <cell r="G1020">
            <v>0</v>
          </cell>
          <cell r="H1020">
            <v>7</v>
          </cell>
          <cell r="I1020">
            <v>53</v>
          </cell>
          <cell r="K1020" t="str">
            <v>Alcatel-Lucent</v>
          </cell>
          <cell r="L1020">
            <v>0</v>
          </cell>
          <cell r="M1020">
            <v>371</v>
          </cell>
          <cell r="N1020">
            <v>0</v>
          </cell>
          <cell r="O1020">
            <v>0</v>
          </cell>
          <cell r="P1020">
            <v>0</v>
          </cell>
          <cell r="Q1020">
            <v>45</v>
          </cell>
          <cell r="R1020">
            <v>416</v>
          </cell>
        </row>
        <row r="1021">
          <cell r="B1021" t="str">
            <v>Atrica</v>
          </cell>
          <cell r="C1021">
            <v>0</v>
          </cell>
          <cell r="D1021">
            <v>0</v>
          </cell>
          <cell r="E1021">
            <v>0</v>
          </cell>
          <cell r="F1021">
            <v>0</v>
          </cell>
          <cell r="G1021">
            <v>3</v>
          </cell>
          <cell r="H1021">
            <v>0</v>
          </cell>
          <cell r="I1021">
            <v>3</v>
          </cell>
          <cell r="K1021" t="str">
            <v>Atrica</v>
          </cell>
          <cell r="L1021">
            <v>0</v>
          </cell>
          <cell r="M1021">
            <v>0</v>
          </cell>
          <cell r="N1021">
            <v>0</v>
          </cell>
          <cell r="O1021">
            <v>0</v>
          </cell>
          <cell r="P1021">
            <v>15</v>
          </cell>
          <cell r="Q1021">
            <v>0</v>
          </cell>
          <cell r="R1021">
            <v>15</v>
          </cell>
        </row>
        <row r="1022">
          <cell r="B1022" t="str">
            <v>Avici</v>
          </cell>
          <cell r="C1022">
            <v>0</v>
          </cell>
          <cell r="D1022">
            <v>0</v>
          </cell>
          <cell r="E1022">
            <v>0</v>
          </cell>
          <cell r="F1022">
            <v>0</v>
          </cell>
          <cell r="G1022">
            <v>0</v>
          </cell>
          <cell r="H1022">
            <v>0</v>
          </cell>
          <cell r="I1022">
            <v>0</v>
          </cell>
          <cell r="K1022" t="str">
            <v>Avici</v>
          </cell>
          <cell r="L1022">
            <v>0</v>
          </cell>
          <cell r="M1022">
            <v>0</v>
          </cell>
          <cell r="N1022">
            <v>0</v>
          </cell>
          <cell r="O1022">
            <v>0</v>
          </cell>
          <cell r="P1022">
            <v>0</v>
          </cell>
          <cell r="Q1022">
            <v>0</v>
          </cell>
          <cell r="R1022">
            <v>0</v>
          </cell>
        </row>
        <row r="1023">
          <cell r="B1023" t="str">
            <v>Brocade</v>
          </cell>
          <cell r="C1023">
            <v>1</v>
          </cell>
          <cell r="D1023">
            <v>0</v>
          </cell>
          <cell r="E1023">
            <v>0</v>
          </cell>
          <cell r="F1023">
            <v>0</v>
          </cell>
          <cell r="G1023">
            <v>3</v>
          </cell>
          <cell r="H1023">
            <v>0</v>
          </cell>
          <cell r="I1023">
            <v>4</v>
          </cell>
          <cell r="K1023" t="str">
            <v>Brocade</v>
          </cell>
          <cell r="L1023">
            <v>17</v>
          </cell>
          <cell r="M1023">
            <v>0</v>
          </cell>
          <cell r="N1023">
            <v>0</v>
          </cell>
          <cell r="O1023">
            <v>0</v>
          </cell>
          <cell r="P1023">
            <v>49</v>
          </cell>
          <cell r="Q1023">
            <v>0</v>
          </cell>
          <cell r="R1023">
            <v>66</v>
          </cell>
        </row>
        <row r="1024">
          <cell r="B1024" t="str">
            <v>Caspian</v>
          </cell>
          <cell r="I1024">
            <v>0</v>
          </cell>
          <cell r="K1024" t="str">
            <v>Caspian</v>
          </cell>
          <cell r="R1024">
            <v>0</v>
          </cell>
        </row>
        <row r="1025">
          <cell r="B1025" t="str">
            <v>Chiaro</v>
          </cell>
          <cell r="I1025">
            <v>0</v>
          </cell>
          <cell r="K1025" t="str">
            <v>Chiaro</v>
          </cell>
          <cell r="R1025">
            <v>0</v>
          </cell>
        </row>
        <row r="1026">
          <cell r="B1026" t="str">
            <v>Ciena</v>
          </cell>
          <cell r="C1026">
            <v>0</v>
          </cell>
          <cell r="D1026">
            <v>0</v>
          </cell>
          <cell r="E1026">
            <v>0</v>
          </cell>
          <cell r="F1026">
            <v>0</v>
          </cell>
          <cell r="G1026">
            <v>0</v>
          </cell>
          <cell r="H1026">
            <v>0</v>
          </cell>
          <cell r="I1026">
            <v>0</v>
          </cell>
          <cell r="K1026" t="str">
            <v>Ciena</v>
          </cell>
          <cell r="L1026">
            <v>0</v>
          </cell>
          <cell r="M1026">
            <v>0</v>
          </cell>
          <cell r="N1026">
            <v>0</v>
          </cell>
          <cell r="O1026">
            <v>0</v>
          </cell>
          <cell r="P1026">
            <v>0</v>
          </cell>
          <cell r="Q1026">
            <v>0</v>
          </cell>
          <cell r="R1026">
            <v>0</v>
          </cell>
        </row>
        <row r="1027">
          <cell r="B1027" t="str">
            <v>Cisco</v>
          </cell>
          <cell r="C1027">
            <v>77</v>
          </cell>
          <cell r="D1027">
            <v>114</v>
          </cell>
          <cell r="E1027">
            <v>17</v>
          </cell>
          <cell r="F1027">
            <v>0</v>
          </cell>
          <cell r="G1027">
            <v>62</v>
          </cell>
          <cell r="H1027">
            <v>3</v>
          </cell>
          <cell r="I1027">
            <v>273</v>
          </cell>
          <cell r="K1027" t="str">
            <v>Cisco</v>
          </cell>
          <cell r="L1027">
            <v>201</v>
          </cell>
          <cell r="M1027">
            <v>2250</v>
          </cell>
          <cell r="N1027">
            <v>58</v>
          </cell>
          <cell r="O1027">
            <v>0</v>
          </cell>
          <cell r="P1027">
            <v>2180</v>
          </cell>
          <cell r="Q1027">
            <v>13</v>
          </cell>
          <cell r="R1027">
            <v>4702</v>
          </cell>
        </row>
        <row r="1028">
          <cell r="B1028" t="str">
            <v>Cosine</v>
          </cell>
          <cell r="I1028">
            <v>0</v>
          </cell>
          <cell r="K1028" t="str">
            <v>Cosine</v>
          </cell>
          <cell r="R1028">
            <v>0</v>
          </cell>
        </row>
        <row r="1029">
          <cell r="B1029" t="str">
            <v>ECI Telecom</v>
          </cell>
          <cell r="I1029">
            <v>0</v>
          </cell>
          <cell r="K1029" t="str">
            <v>ECI Telecom</v>
          </cell>
          <cell r="R1029">
            <v>0</v>
          </cell>
        </row>
        <row r="1030">
          <cell r="B1030" t="str">
            <v>Equipe</v>
          </cell>
          <cell r="I1030">
            <v>0</v>
          </cell>
          <cell r="K1030" t="str">
            <v>Equipe</v>
          </cell>
          <cell r="R1030">
            <v>0</v>
          </cell>
        </row>
        <row r="1031">
          <cell r="B1031" t="str">
            <v>Ericsson</v>
          </cell>
          <cell r="C1031">
            <v>0</v>
          </cell>
          <cell r="D1031">
            <v>0</v>
          </cell>
          <cell r="E1031">
            <v>12</v>
          </cell>
          <cell r="F1031">
            <v>0</v>
          </cell>
          <cell r="G1031">
            <v>0</v>
          </cell>
          <cell r="H1031">
            <v>4</v>
          </cell>
          <cell r="I1031">
            <v>16</v>
          </cell>
          <cell r="K1031" t="str">
            <v>Ericsson</v>
          </cell>
          <cell r="L1031">
            <v>0</v>
          </cell>
          <cell r="M1031">
            <v>0</v>
          </cell>
          <cell r="N1031">
            <v>127</v>
          </cell>
          <cell r="O1031">
            <v>0</v>
          </cell>
          <cell r="P1031">
            <v>0</v>
          </cell>
          <cell r="Q1031">
            <v>21</v>
          </cell>
          <cell r="R1031">
            <v>148</v>
          </cell>
        </row>
        <row r="1032">
          <cell r="B1032" t="str">
            <v>Extreme</v>
          </cell>
          <cell r="C1032">
            <v>0</v>
          </cell>
          <cell r="D1032">
            <v>0</v>
          </cell>
          <cell r="E1032">
            <v>0</v>
          </cell>
          <cell r="F1032">
            <v>0</v>
          </cell>
          <cell r="G1032">
            <v>2</v>
          </cell>
          <cell r="H1032">
            <v>0</v>
          </cell>
          <cell r="I1032">
            <v>2</v>
          </cell>
          <cell r="K1032" t="str">
            <v>Extreme</v>
          </cell>
          <cell r="L1032">
            <v>0</v>
          </cell>
          <cell r="M1032">
            <v>0</v>
          </cell>
          <cell r="N1032">
            <v>0</v>
          </cell>
          <cell r="O1032">
            <v>0</v>
          </cell>
          <cell r="P1032">
            <v>122</v>
          </cell>
          <cell r="Q1032">
            <v>0</v>
          </cell>
          <cell r="R1032">
            <v>122</v>
          </cell>
        </row>
        <row r="1033">
          <cell r="B1033" t="str">
            <v>Force10</v>
          </cell>
          <cell r="C1033">
            <v>0</v>
          </cell>
          <cell r="D1033">
            <v>0</v>
          </cell>
          <cell r="E1033">
            <v>0</v>
          </cell>
          <cell r="F1033">
            <v>0</v>
          </cell>
          <cell r="G1033">
            <v>3</v>
          </cell>
          <cell r="H1033">
            <v>0</v>
          </cell>
          <cell r="I1033">
            <v>3</v>
          </cell>
          <cell r="K1033" t="str">
            <v>Force10</v>
          </cell>
          <cell r="L1033">
            <v>0</v>
          </cell>
          <cell r="M1033">
            <v>0</v>
          </cell>
          <cell r="N1033">
            <v>0</v>
          </cell>
          <cell r="O1033">
            <v>0</v>
          </cell>
          <cell r="P1033">
            <v>17</v>
          </cell>
          <cell r="Q1033">
            <v>0</v>
          </cell>
          <cell r="R1033">
            <v>17</v>
          </cell>
        </row>
        <row r="1034">
          <cell r="B1034" t="str">
            <v>Fujitsu</v>
          </cell>
          <cell r="C1034">
            <v>0</v>
          </cell>
          <cell r="D1034">
            <v>2</v>
          </cell>
          <cell r="E1034">
            <v>0</v>
          </cell>
          <cell r="F1034">
            <v>0</v>
          </cell>
          <cell r="G1034">
            <v>11</v>
          </cell>
          <cell r="H1034">
            <v>0</v>
          </cell>
          <cell r="I1034">
            <v>13</v>
          </cell>
          <cell r="K1034" t="str">
            <v>Fujitsu</v>
          </cell>
          <cell r="L1034">
            <v>0</v>
          </cell>
          <cell r="M1034">
            <v>11</v>
          </cell>
          <cell r="N1034">
            <v>0</v>
          </cell>
          <cell r="O1034">
            <v>0</v>
          </cell>
          <cell r="P1034">
            <v>379</v>
          </cell>
          <cell r="Q1034">
            <v>0</v>
          </cell>
          <cell r="R1034">
            <v>390</v>
          </cell>
        </row>
        <row r="1035">
          <cell r="B1035" t="str">
            <v>Hammerhead Systems</v>
          </cell>
          <cell r="I1035">
            <v>0</v>
          </cell>
          <cell r="K1035" t="str">
            <v>Hammerhead Systems</v>
          </cell>
          <cell r="R1035">
            <v>0</v>
          </cell>
        </row>
        <row r="1036">
          <cell r="B1036" t="str">
            <v>Hitachi</v>
          </cell>
          <cell r="I1036">
            <v>0</v>
          </cell>
          <cell r="K1036" t="str">
            <v>Hitachi</v>
          </cell>
          <cell r="R1036">
            <v>0</v>
          </cell>
        </row>
        <row r="1037">
          <cell r="B1037" t="str">
            <v>Hitachi Cable</v>
          </cell>
          <cell r="C1037">
            <v>0</v>
          </cell>
          <cell r="D1037">
            <v>0</v>
          </cell>
          <cell r="E1037">
            <v>0</v>
          </cell>
          <cell r="F1037">
            <v>0</v>
          </cell>
          <cell r="G1037">
            <v>26</v>
          </cell>
          <cell r="H1037">
            <v>0</v>
          </cell>
          <cell r="I1037">
            <v>26</v>
          </cell>
          <cell r="K1037" t="str">
            <v>Hitachi Cable</v>
          </cell>
          <cell r="L1037">
            <v>0</v>
          </cell>
          <cell r="M1037">
            <v>0</v>
          </cell>
          <cell r="N1037">
            <v>0</v>
          </cell>
          <cell r="O1037">
            <v>0</v>
          </cell>
          <cell r="P1037">
            <v>910</v>
          </cell>
          <cell r="Q1037">
            <v>0</v>
          </cell>
          <cell r="R1037">
            <v>910</v>
          </cell>
        </row>
        <row r="1038">
          <cell r="B1038" t="str">
            <v>Huawei</v>
          </cell>
          <cell r="C1038">
            <v>19</v>
          </cell>
          <cell r="D1038">
            <v>39</v>
          </cell>
          <cell r="E1038">
            <v>11</v>
          </cell>
          <cell r="F1038">
            <v>0</v>
          </cell>
          <cell r="G1038">
            <v>58</v>
          </cell>
          <cell r="H1038">
            <v>0</v>
          </cell>
          <cell r="I1038">
            <v>127</v>
          </cell>
          <cell r="K1038" t="str">
            <v>Huawei</v>
          </cell>
          <cell r="L1038">
            <v>117</v>
          </cell>
          <cell r="M1038">
            <v>676</v>
          </cell>
          <cell r="N1038">
            <v>139</v>
          </cell>
          <cell r="O1038">
            <v>0</v>
          </cell>
          <cell r="P1038">
            <v>33232</v>
          </cell>
          <cell r="Q1038">
            <v>0</v>
          </cell>
          <cell r="R1038">
            <v>34164</v>
          </cell>
        </row>
        <row r="1039">
          <cell r="B1039" t="str">
            <v>Hyperchip</v>
          </cell>
          <cell r="I1039">
            <v>0</v>
          </cell>
          <cell r="K1039" t="str">
            <v>Hyperchip</v>
          </cell>
          <cell r="R1039">
            <v>0</v>
          </cell>
        </row>
        <row r="1040">
          <cell r="B1040" t="str">
            <v>Juniper</v>
          </cell>
          <cell r="C1040">
            <v>45</v>
          </cell>
          <cell r="D1040">
            <v>29</v>
          </cell>
          <cell r="E1040">
            <v>15</v>
          </cell>
          <cell r="F1040">
            <v>0</v>
          </cell>
          <cell r="G1040">
            <v>0</v>
          </cell>
          <cell r="H1040">
            <v>0</v>
          </cell>
          <cell r="I1040">
            <v>89</v>
          </cell>
          <cell r="K1040" t="str">
            <v>Juniper</v>
          </cell>
          <cell r="L1040">
            <v>71</v>
          </cell>
          <cell r="M1040">
            <v>376</v>
          </cell>
          <cell r="N1040">
            <v>116</v>
          </cell>
          <cell r="O1040">
            <v>0</v>
          </cell>
          <cell r="P1040">
            <v>0</v>
          </cell>
          <cell r="Q1040">
            <v>0</v>
          </cell>
          <cell r="R1040">
            <v>563</v>
          </cell>
        </row>
        <row r="1041">
          <cell r="B1041" t="str">
            <v>Laurel Networks</v>
          </cell>
          <cell r="I1041">
            <v>0</v>
          </cell>
          <cell r="K1041" t="str">
            <v>Laurel Networks</v>
          </cell>
          <cell r="R1041">
            <v>0</v>
          </cell>
        </row>
        <row r="1042">
          <cell r="B1042" t="str">
            <v>Lucent</v>
          </cell>
          <cell r="I1042">
            <v>0</v>
          </cell>
          <cell r="K1042" t="str">
            <v>Lucent</v>
          </cell>
          <cell r="R1042">
            <v>0</v>
          </cell>
        </row>
        <row r="1043">
          <cell r="B1043" t="str">
            <v>NEC</v>
          </cell>
          <cell r="C1043">
            <v>0</v>
          </cell>
          <cell r="D1043">
            <v>25</v>
          </cell>
          <cell r="E1043">
            <v>0</v>
          </cell>
          <cell r="F1043">
            <v>0</v>
          </cell>
          <cell r="G1043">
            <v>8</v>
          </cell>
          <cell r="H1043">
            <v>11</v>
          </cell>
          <cell r="I1043">
            <v>44</v>
          </cell>
          <cell r="K1043" t="str">
            <v>NEC</v>
          </cell>
          <cell r="L1043">
            <v>0</v>
          </cell>
          <cell r="M1043">
            <v>200</v>
          </cell>
          <cell r="N1043">
            <v>0</v>
          </cell>
          <cell r="O1043">
            <v>0</v>
          </cell>
          <cell r="P1043">
            <v>281</v>
          </cell>
          <cell r="Q1043">
            <v>367</v>
          </cell>
          <cell r="R1043">
            <v>848</v>
          </cell>
        </row>
        <row r="1044">
          <cell r="B1044" t="str">
            <v>Nokia Siemens Networks</v>
          </cell>
          <cell r="C1044">
            <v>0</v>
          </cell>
          <cell r="D1044">
            <v>0</v>
          </cell>
          <cell r="E1044">
            <v>0</v>
          </cell>
          <cell r="F1044">
            <v>0</v>
          </cell>
          <cell r="G1044">
            <v>20</v>
          </cell>
          <cell r="H1044">
            <v>0</v>
          </cell>
          <cell r="I1044">
            <v>20</v>
          </cell>
          <cell r="K1044" t="str">
            <v>Nokia Siemens Networks</v>
          </cell>
          <cell r="L1044">
            <v>0</v>
          </cell>
          <cell r="M1044">
            <v>0</v>
          </cell>
          <cell r="N1044">
            <v>0</v>
          </cell>
          <cell r="O1044">
            <v>0</v>
          </cell>
          <cell r="P1044">
            <v>39</v>
          </cell>
          <cell r="Q1044">
            <v>0</v>
          </cell>
          <cell r="R1044">
            <v>39</v>
          </cell>
        </row>
        <row r="1045">
          <cell r="B1045" t="str">
            <v>Nortel</v>
          </cell>
          <cell r="C1045">
            <v>0</v>
          </cell>
          <cell r="D1045">
            <v>0</v>
          </cell>
          <cell r="E1045">
            <v>0</v>
          </cell>
          <cell r="F1045">
            <v>0</v>
          </cell>
          <cell r="G1045">
            <v>1</v>
          </cell>
          <cell r="H1045">
            <v>8</v>
          </cell>
          <cell r="I1045">
            <v>9</v>
          </cell>
          <cell r="K1045" t="str">
            <v>Nortel</v>
          </cell>
          <cell r="L1045">
            <v>0</v>
          </cell>
          <cell r="M1045">
            <v>0</v>
          </cell>
          <cell r="N1045">
            <v>0</v>
          </cell>
          <cell r="O1045">
            <v>0</v>
          </cell>
          <cell r="P1045">
            <v>46</v>
          </cell>
          <cell r="Q1045">
            <v>38</v>
          </cell>
          <cell r="R1045">
            <v>84</v>
          </cell>
        </row>
        <row r="1046">
          <cell r="B1046" t="str">
            <v>Procket</v>
          </cell>
          <cell r="I1046">
            <v>0</v>
          </cell>
          <cell r="K1046" t="str">
            <v>Procket</v>
          </cell>
          <cell r="R1046">
            <v>0</v>
          </cell>
        </row>
        <row r="1047">
          <cell r="B1047" t="str">
            <v>Quarry</v>
          </cell>
          <cell r="I1047">
            <v>0</v>
          </cell>
          <cell r="K1047" t="str">
            <v>Quarry</v>
          </cell>
          <cell r="R1047">
            <v>0</v>
          </cell>
        </row>
        <row r="1048">
          <cell r="B1048" t="str">
            <v>Redback</v>
          </cell>
          <cell r="C1048">
            <v>0</v>
          </cell>
          <cell r="D1048">
            <v>0</v>
          </cell>
          <cell r="E1048">
            <v>0</v>
          </cell>
          <cell r="F1048">
            <v>0</v>
          </cell>
          <cell r="G1048">
            <v>0</v>
          </cell>
          <cell r="H1048">
            <v>0</v>
          </cell>
          <cell r="I1048">
            <v>0</v>
          </cell>
          <cell r="K1048" t="str">
            <v>Redback</v>
          </cell>
          <cell r="L1048">
            <v>0</v>
          </cell>
          <cell r="M1048">
            <v>0</v>
          </cell>
          <cell r="N1048">
            <v>0</v>
          </cell>
          <cell r="O1048">
            <v>0</v>
          </cell>
          <cell r="P1048">
            <v>0</v>
          </cell>
          <cell r="Q1048">
            <v>0</v>
          </cell>
          <cell r="R1048">
            <v>0</v>
          </cell>
        </row>
        <row r="1049">
          <cell r="B1049" t="str">
            <v>Riverstone</v>
          </cell>
          <cell r="I1049">
            <v>0</v>
          </cell>
          <cell r="K1049" t="str">
            <v>Riverstone</v>
          </cell>
          <cell r="R1049">
            <v>0</v>
          </cell>
        </row>
        <row r="1050">
          <cell r="B1050" t="str">
            <v>Tellabs</v>
          </cell>
          <cell r="C1050">
            <v>0</v>
          </cell>
          <cell r="D1050">
            <v>17</v>
          </cell>
          <cell r="E1050">
            <v>0</v>
          </cell>
          <cell r="F1050">
            <v>0</v>
          </cell>
          <cell r="G1050">
            <v>0</v>
          </cell>
          <cell r="H1050">
            <v>0</v>
          </cell>
          <cell r="I1050">
            <v>17</v>
          </cell>
          <cell r="K1050" t="str">
            <v>Tellabs</v>
          </cell>
          <cell r="L1050">
            <v>0</v>
          </cell>
          <cell r="M1050">
            <v>180</v>
          </cell>
          <cell r="N1050">
            <v>0</v>
          </cell>
          <cell r="O1050">
            <v>0</v>
          </cell>
          <cell r="P1050">
            <v>0</v>
          </cell>
          <cell r="Q1050">
            <v>0</v>
          </cell>
          <cell r="R1050">
            <v>180</v>
          </cell>
        </row>
        <row r="1051">
          <cell r="B1051" t="str">
            <v>ZTE</v>
          </cell>
          <cell r="C1051">
            <v>2</v>
          </cell>
          <cell r="D1051">
            <v>12</v>
          </cell>
          <cell r="E1051">
            <v>0</v>
          </cell>
          <cell r="F1051">
            <v>0</v>
          </cell>
          <cell r="G1051">
            <v>19</v>
          </cell>
          <cell r="H1051">
            <v>0</v>
          </cell>
          <cell r="I1051">
            <v>33</v>
          </cell>
          <cell r="K1051" t="str">
            <v>ZTE</v>
          </cell>
          <cell r="L1051">
            <v>8</v>
          </cell>
          <cell r="M1051">
            <v>168</v>
          </cell>
          <cell r="N1051">
            <v>0</v>
          </cell>
          <cell r="O1051">
            <v>0</v>
          </cell>
          <cell r="P1051">
            <v>11495</v>
          </cell>
          <cell r="Q1051">
            <v>0</v>
          </cell>
          <cell r="R1051">
            <v>11671</v>
          </cell>
        </row>
        <row r="1052">
          <cell r="B1052" t="str">
            <v>Other</v>
          </cell>
          <cell r="I1052">
            <v>0</v>
          </cell>
          <cell r="K1052" t="str">
            <v>Other</v>
          </cell>
          <cell r="R1052">
            <v>0</v>
          </cell>
        </row>
        <row r="1053">
          <cell r="B1053" t="str">
            <v>Total</v>
          </cell>
          <cell r="C1053">
            <v>144</v>
          </cell>
          <cell r="D1053">
            <v>288</v>
          </cell>
          <cell r="E1053">
            <v>55</v>
          </cell>
          <cell r="F1053">
            <v>0</v>
          </cell>
          <cell r="G1053">
            <v>238</v>
          </cell>
          <cell r="H1053">
            <v>33</v>
          </cell>
          <cell r="I1053">
            <v>758</v>
          </cell>
          <cell r="K1053" t="str">
            <v>Total</v>
          </cell>
          <cell r="L1053">
            <v>414</v>
          </cell>
          <cell r="M1053">
            <v>4274</v>
          </cell>
          <cell r="N1053">
            <v>440</v>
          </cell>
          <cell r="O1053">
            <v>0</v>
          </cell>
          <cell r="P1053">
            <v>51922</v>
          </cell>
          <cell r="Q1053">
            <v>484</v>
          </cell>
          <cell r="R1053">
            <v>57534</v>
          </cell>
        </row>
        <row r="1057">
          <cell r="B1057" t="str">
            <v>Vendor</v>
          </cell>
          <cell r="C1057" t="str">
            <v>Core IP/MPLS</v>
          </cell>
          <cell r="D1057" t="str">
            <v xml:space="preserve">Edge IP/MPLS </v>
          </cell>
          <cell r="E1057" t="str">
            <v>Subscriber Service Router</v>
          </cell>
          <cell r="F1057" t="str">
            <v>BRAS</v>
          </cell>
          <cell r="G1057" t="str">
            <v>IP/Ethernet</v>
          </cell>
          <cell r="H1057" t="str">
            <v>ATM/MPLS</v>
          </cell>
          <cell r="I1057" t="str">
            <v>Total IPS</v>
          </cell>
          <cell r="K1057" t="str">
            <v>Vendor</v>
          </cell>
          <cell r="L1057" t="str">
            <v>Core IP/MPLS</v>
          </cell>
          <cell r="M1057" t="str">
            <v>Edge IP/MPLS</v>
          </cell>
          <cell r="N1057" t="str">
            <v>Subscriber Service Router</v>
          </cell>
          <cell r="O1057" t="str">
            <v>BRAS</v>
          </cell>
          <cell r="P1057" t="str">
            <v>IP/Ethernet</v>
          </cell>
          <cell r="Q1057" t="str">
            <v>ATM/MPLS</v>
          </cell>
          <cell r="R1057" t="str">
            <v>Total IPS</v>
          </cell>
        </row>
        <row r="1058">
          <cell r="B1058" t="str">
            <v>Alaxala Networks</v>
          </cell>
          <cell r="C1058">
            <v>0</v>
          </cell>
          <cell r="D1058">
            <v>5</v>
          </cell>
          <cell r="E1058">
            <v>0</v>
          </cell>
          <cell r="F1058">
            <v>0</v>
          </cell>
          <cell r="G1058">
            <v>22</v>
          </cell>
          <cell r="H1058">
            <v>0</v>
          </cell>
          <cell r="I1058">
            <v>27</v>
          </cell>
          <cell r="K1058" t="str">
            <v>Alaxala Networks</v>
          </cell>
          <cell r="L1058">
            <v>0</v>
          </cell>
          <cell r="M1058">
            <v>68</v>
          </cell>
          <cell r="N1058">
            <v>0</v>
          </cell>
          <cell r="O1058">
            <v>0</v>
          </cell>
          <cell r="P1058">
            <v>2488</v>
          </cell>
          <cell r="Q1058">
            <v>0</v>
          </cell>
          <cell r="R1058">
            <v>2556</v>
          </cell>
        </row>
        <row r="1059">
          <cell r="B1059" t="str">
            <v>Alcatel-Lucent</v>
          </cell>
          <cell r="C1059">
            <v>0</v>
          </cell>
          <cell r="D1059">
            <v>46</v>
          </cell>
          <cell r="E1059">
            <v>0</v>
          </cell>
          <cell r="F1059">
            <v>0</v>
          </cell>
          <cell r="G1059">
            <v>0</v>
          </cell>
          <cell r="H1059">
            <v>8</v>
          </cell>
          <cell r="I1059">
            <v>54</v>
          </cell>
          <cell r="K1059" t="str">
            <v>Alcatel-Lucent</v>
          </cell>
          <cell r="L1059">
            <v>0</v>
          </cell>
          <cell r="M1059">
            <v>400</v>
          </cell>
          <cell r="N1059">
            <v>0</v>
          </cell>
          <cell r="O1059">
            <v>0</v>
          </cell>
          <cell r="P1059">
            <v>0</v>
          </cell>
          <cell r="Q1059">
            <v>52</v>
          </cell>
          <cell r="R1059">
            <v>452</v>
          </cell>
        </row>
        <row r="1060">
          <cell r="B1060" t="str">
            <v>Atrica</v>
          </cell>
          <cell r="I1060">
            <v>0</v>
          </cell>
          <cell r="K1060" t="str">
            <v>Atrica</v>
          </cell>
          <cell r="R1060">
            <v>0</v>
          </cell>
        </row>
        <row r="1061">
          <cell r="B1061" t="str">
            <v>Avici</v>
          </cell>
          <cell r="C1061">
            <v>0</v>
          </cell>
          <cell r="D1061">
            <v>0</v>
          </cell>
          <cell r="E1061">
            <v>0</v>
          </cell>
          <cell r="F1061">
            <v>0</v>
          </cell>
          <cell r="G1061">
            <v>0</v>
          </cell>
          <cell r="H1061">
            <v>0</v>
          </cell>
          <cell r="I1061">
            <v>0</v>
          </cell>
          <cell r="K1061" t="str">
            <v>Avici</v>
          </cell>
          <cell r="L1061">
            <v>0</v>
          </cell>
          <cell r="M1061">
            <v>0</v>
          </cell>
          <cell r="N1061">
            <v>0</v>
          </cell>
          <cell r="O1061">
            <v>0</v>
          </cell>
          <cell r="P1061">
            <v>0</v>
          </cell>
          <cell r="Q1061">
            <v>0</v>
          </cell>
          <cell r="R1061">
            <v>0</v>
          </cell>
        </row>
        <row r="1062">
          <cell r="B1062" t="str">
            <v>Brocade</v>
          </cell>
          <cell r="C1062">
            <v>1</v>
          </cell>
          <cell r="D1062">
            <v>0</v>
          </cell>
          <cell r="E1062">
            <v>0</v>
          </cell>
          <cell r="F1062">
            <v>0</v>
          </cell>
          <cell r="G1062">
            <v>3</v>
          </cell>
          <cell r="H1062">
            <v>0</v>
          </cell>
          <cell r="I1062">
            <v>4</v>
          </cell>
          <cell r="K1062" t="str">
            <v>Brocade</v>
          </cell>
          <cell r="L1062">
            <v>17</v>
          </cell>
          <cell r="M1062">
            <v>0</v>
          </cell>
          <cell r="N1062">
            <v>0</v>
          </cell>
          <cell r="O1062">
            <v>0</v>
          </cell>
          <cell r="P1062">
            <v>49</v>
          </cell>
          <cell r="Q1062">
            <v>0</v>
          </cell>
          <cell r="R1062">
            <v>66</v>
          </cell>
        </row>
        <row r="1063">
          <cell r="B1063" t="str">
            <v>Caspian</v>
          </cell>
          <cell r="I1063">
            <v>0</v>
          </cell>
          <cell r="K1063" t="str">
            <v>Caspian</v>
          </cell>
          <cell r="R1063">
            <v>0</v>
          </cell>
        </row>
        <row r="1064">
          <cell r="B1064" t="str">
            <v>Chiaro</v>
          </cell>
          <cell r="I1064">
            <v>0</v>
          </cell>
          <cell r="K1064" t="str">
            <v>Chiaro</v>
          </cell>
          <cell r="R1064">
            <v>0</v>
          </cell>
        </row>
        <row r="1065">
          <cell r="B1065" t="str">
            <v>Ciena</v>
          </cell>
          <cell r="C1065">
            <v>0</v>
          </cell>
          <cell r="D1065">
            <v>0</v>
          </cell>
          <cell r="E1065">
            <v>0</v>
          </cell>
          <cell r="F1065">
            <v>0</v>
          </cell>
          <cell r="G1065">
            <v>0</v>
          </cell>
          <cell r="H1065">
            <v>0</v>
          </cell>
          <cell r="I1065">
            <v>0</v>
          </cell>
          <cell r="K1065" t="str">
            <v>Ciena</v>
          </cell>
          <cell r="L1065">
            <v>0</v>
          </cell>
          <cell r="M1065">
            <v>0</v>
          </cell>
          <cell r="N1065">
            <v>0</v>
          </cell>
          <cell r="O1065">
            <v>0</v>
          </cell>
          <cell r="P1065">
            <v>0</v>
          </cell>
          <cell r="Q1065">
            <v>0</v>
          </cell>
          <cell r="R1065">
            <v>0</v>
          </cell>
        </row>
        <row r="1066">
          <cell r="B1066" t="str">
            <v>Cisco</v>
          </cell>
          <cell r="C1066">
            <v>83</v>
          </cell>
          <cell r="D1066">
            <v>127</v>
          </cell>
          <cell r="E1066">
            <v>14</v>
          </cell>
          <cell r="F1066">
            <v>0</v>
          </cell>
          <cell r="G1066">
            <v>59</v>
          </cell>
          <cell r="H1066">
            <v>2</v>
          </cell>
          <cell r="I1066">
            <v>285</v>
          </cell>
          <cell r="K1066" t="str">
            <v>Cisco</v>
          </cell>
          <cell r="L1066">
            <v>215</v>
          </cell>
          <cell r="M1066">
            <v>2511</v>
          </cell>
          <cell r="N1066">
            <v>47</v>
          </cell>
          <cell r="O1066">
            <v>0</v>
          </cell>
          <cell r="P1066">
            <v>2060</v>
          </cell>
          <cell r="Q1066">
            <v>8</v>
          </cell>
          <cell r="R1066">
            <v>4841</v>
          </cell>
        </row>
        <row r="1067">
          <cell r="B1067" t="str">
            <v>Cosine</v>
          </cell>
          <cell r="I1067">
            <v>0</v>
          </cell>
          <cell r="K1067" t="str">
            <v>Cosine</v>
          </cell>
          <cell r="R1067">
            <v>0</v>
          </cell>
        </row>
        <row r="1068">
          <cell r="B1068" t="str">
            <v>ECI Telecom</v>
          </cell>
          <cell r="I1068">
            <v>0</v>
          </cell>
          <cell r="K1068" t="str">
            <v>ECI Telecom</v>
          </cell>
          <cell r="R1068">
            <v>0</v>
          </cell>
        </row>
        <row r="1069">
          <cell r="B1069" t="str">
            <v>Equipe</v>
          </cell>
          <cell r="I1069">
            <v>0</v>
          </cell>
          <cell r="K1069" t="str">
            <v>Equipe</v>
          </cell>
          <cell r="R1069">
            <v>0</v>
          </cell>
        </row>
        <row r="1070">
          <cell r="B1070" t="str">
            <v>Ericsson</v>
          </cell>
          <cell r="C1070">
            <v>0</v>
          </cell>
          <cell r="D1070">
            <v>0</v>
          </cell>
          <cell r="E1070">
            <v>11</v>
          </cell>
          <cell r="F1070">
            <v>0</v>
          </cell>
          <cell r="G1070">
            <v>0</v>
          </cell>
          <cell r="H1070">
            <v>4</v>
          </cell>
          <cell r="I1070">
            <v>15</v>
          </cell>
          <cell r="K1070" t="str">
            <v>Ericsson</v>
          </cell>
          <cell r="L1070">
            <v>0</v>
          </cell>
          <cell r="M1070">
            <v>0</v>
          </cell>
          <cell r="N1070">
            <v>117</v>
          </cell>
          <cell r="O1070">
            <v>0</v>
          </cell>
          <cell r="P1070">
            <v>0</v>
          </cell>
          <cell r="Q1070">
            <v>21</v>
          </cell>
          <cell r="R1070">
            <v>138</v>
          </cell>
        </row>
        <row r="1071">
          <cell r="B1071" t="str">
            <v>Extreme</v>
          </cell>
          <cell r="C1071">
            <v>0</v>
          </cell>
          <cell r="D1071">
            <v>0</v>
          </cell>
          <cell r="E1071">
            <v>0</v>
          </cell>
          <cell r="F1071">
            <v>0</v>
          </cell>
          <cell r="G1071">
            <v>3</v>
          </cell>
          <cell r="H1071">
            <v>0</v>
          </cell>
          <cell r="I1071">
            <v>3</v>
          </cell>
          <cell r="K1071" t="str">
            <v>Extreme</v>
          </cell>
          <cell r="L1071">
            <v>0</v>
          </cell>
          <cell r="M1071">
            <v>0</v>
          </cell>
          <cell r="N1071">
            <v>0</v>
          </cell>
          <cell r="O1071">
            <v>0</v>
          </cell>
          <cell r="P1071">
            <v>119</v>
          </cell>
          <cell r="Q1071">
            <v>0</v>
          </cell>
          <cell r="R1071">
            <v>119</v>
          </cell>
        </row>
        <row r="1072">
          <cell r="B1072" t="str">
            <v>Force10</v>
          </cell>
          <cell r="C1072">
            <v>0</v>
          </cell>
          <cell r="D1072">
            <v>0</v>
          </cell>
          <cell r="E1072">
            <v>0</v>
          </cell>
          <cell r="F1072">
            <v>0</v>
          </cell>
          <cell r="G1072">
            <v>3</v>
          </cell>
          <cell r="H1072">
            <v>0</v>
          </cell>
          <cell r="I1072">
            <v>3</v>
          </cell>
          <cell r="K1072" t="str">
            <v>Force10</v>
          </cell>
          <cell r="L1072">
            <v>0</v>
          </cell>
          <cell r="M1072">
            <v>0</v>
          </cell>
          <cell r="N1072">
            <v>0</v>
          </cell>
          <cell r="O1072">
            <v>0</v>
          </cell>
          <cell r="P1072">
            <v>18</v>
          </cell>
          <cell r="Q1072">
            <v>0</v>
          </cell>
          <cell r="R1072">
            <v>18</v>
          </cell>
        </row>
        <row r="1073">
          <cell r="B1073" t="str">
            <v>Fujitsu</v>
          </cell>
          <cell r="C1073">
            <v>0</v>
          </cell>
          <cell r="D1073">
            <v>1</v>
          </cell>
          <cell r="E1073">
            <v>0</v>
          </cell>
          <cell r="F1073">
            <v>0</v>
          </cell>
          <cell r="G1073">
            <v>13</v>
          </cell>
          <cell r="H1073">
            <v>0</v>
          </cell>
          <cell r="I1073">
            <v>14</v>
          </cell>
          <cell r="K1073" t="str">
            <v>Fujitsu</v>
          </cell>
          <cell r="L1073">
            <v>0</v>
          </cell>
          <cell r="M1073">
            <v>7</v>
          </cell>
          <cell r="N1073">
            <v>0</v>
          </cell>
          <cell r="O1073">
            <v>0</v>
          </cell>
          <cell r="P1073">
            <v>453</v>
          </cell>
          <cell r="Q1073">
            <v>0</v>
          </cell>
          <cell r="R1073">
            <v>460</v>
          </cell>
        </row>
        <row r="1074">
          <cell r="B1074" t="str">
            <v>Hammerhead Systems</v>
          </cell>
          <cell r="I1074">
            <v>0</v>
          </cell>
          <cell r="K1074" t="str">
            <v>Hammerhead Systems</v>
          </cell>
          <cell r="R1074">
            <v>0</v>
          </cell>
        </row>
        <row r="1075">
          <cell r="B1075" t="str">
            <v>Hitachi</v>
          </cell>
          <cell r="I1075">
            <v>0</v>
          </cell>
          <cell r="K1075" t="str">
            <v>Hitachi</v>
          </cell>
          <cell r="R1075">
            <v>0</v>
          </cell>
        </row>
        <row r="1076">
          <cell r="B1076" t="str">
            <v>Hitachi Cable</v>
          </cell>
          <cell r="C1076">
            <v>0</v>
          </cell>
          <cell r="D1076">
            <v>0</v>
          </cell>
          <cell r="E1076">
            <v>0</v>
          </cell>
          <cell r="F1076">
            <v>0</v>
          </cell>
          <cell r="G1076">
            <v>30</v>
          </cell>
          <cell r="H1076">
            <v>0</v>
          </cell>
          <cell r="I1076">
            <v>30</v>
          </cell>
          <cell r="K1076" t="str">
            <v>Hitachi Cable</v>
          </cell>
          <cell r="L1076">
            <v>0</v>
          </cell>
          <cell r="M1076">
            <v>0</v>
          </cell>
          <cell r="N1076">
            <v>0</v>
          </cell>
          <cell r="O1076">
            <v>0</v>
          </cell>
          <cell r="P1076">
            <v>1050</v>
          </cell>
          <cell r="Q1076">
            <v>0</v>
          </cell>
          <cell r="R1076">
            <v>1050</v>
          </cell>
        </row>
        <row r="1077">
          <cell r="B1077" t="str">
            <v>Huawei</v>
          </cell>
          <cell r="C1077">
            <v>27</v>
          </cell>
          <cell r="D1077">
            <v>66</v>
          </cell>
          <cell r="E1077">
            <v>11</v>
          </cell>
          <cell r="F1077">
            <v>0</v>
          </cell>
          <cell r="G1077">
            <v>58</v>
          </cell>
          <cell r="H1077">
            <v>0</v>
          </cell>
          <cell r="I1077">
            <v>162</v>
          </cell>
          <cell r="K1077" t="str">
            <v>Huawei</v>
          </cell>
          <cell r="L1077">
            <v>129</v>
          </cell>
          <cell r="M1077">
            <v>1203</v>
          </cell>
          <cell r="N1077">
            <v>120</v>
          </cell>
          <cell r="O1077">
            <v>0</v>
          </cell>
          <cell r="P1077">
            <v>32001</v>
          </cell>
          <cell r="Q1077">
            <v>0</v>
          </cell>
          <cell r="R1077">
            <v>33453</v>
          </cell>
        </row>
        <row r="1078">
          <cell r="B1078" t="str">
            <v>Hyperchip</v>
          </cell>
          <cell r="I1078">
            <v>0</v>
          </cell>
          <cell r="K1078" t="str">
            <v>Hyperchip</v>
          </cell>
          <cell r="R1078">
            <v>0</v>
          </cell>
        </row>
        <row r="1079">
          <cell r="B1079" t="str">
            <v>Juniper</v>
          </cell>
          <cell r="C1079">
            <v>43</v>
          </cell>
          <cell r="D1079">
            <v>32</v>
          </cell>
          <cell r="E1079">
            <v>12</v>
          </cell>
          <cell r="F1079">
            <v>0</v>
          </cell>
          <cell r="G1079">
            <v>0</v>
          </cell>
          <cell r="H1079">
            <v>0</v>
          </cell>
          <cell r="I1079">
            <v>87</v>
          </cell>
          <cell r="K1079" t="str">
            <v>Juniper</v>
          </cell>
          <cell r="L1079">
            <v>67</v>
          </cell>
          <cell r="M1079">
            <v>421</v>
          </cell>
          <cell r="N1079">
            <v>86</v>
          </cell>
          <cell r="O1079">
            <v>0</v>
          </cell>
          <cell r="P1079">
            <v>0</v>
          </cell>
          <cell r="Q1079">
            <v>0</v>
          </cell>
          <cell r="R1079">
            <v>574</v>
          </cell>
        </row>
        <row r="1080">
          <cell r="B1080" t="str">
            <v>Laurel Networks</v>
          </cell>
          <cell r="I1080">
            <v>0</v>
          </cell>
          <cell r="K1080" t="str">
            <v>Laurel Networks</v>
          </cell>
          <cell r="R1080">
            <v>0</v>
          </cell>
        </row>
        <row r="1081">
          <cell r="B1081" t="str">
            <v>Lucent</v>
          </cell>
          <cell r="I1081">
            <v>0</v>
          </cell>
          <cell r="K1081" t="str">
            <v>Lucent</v>
          </cell>
          <cell r="R1081">
            <v>0</v>
          </cell>
        </row>
        <row r="1082">
          <cell r="B1082" t="str">
            <v>NEC</v>
          </cell>
          <cell r="C1082">
            <v>0</v>
          </cell>
          <cell r="D1082">
            <v>12</v>
          </cell>
          <cell r="E1082">
            <v>0</v>
          </cell>
          <cell r="F1082">
            <v>0</v>
          </cell>
          <cell r="G1082">
            <v>6</v>
          </cell>
          <cell r="H1082">
            <v>6</v>
          </cell>
          <cell r="I1082">
            <v>24</v>
          </cell>
          <cell r="K1082" t="str">
            <v>NEC</v>
          </cell>
          <cell r="L1082">
            <v>0</v>
          </cell>
          <cell r="M1082">
            <v>96</v>
          </cell>
          <cell r="N1082">
            <v>0</v>
          </cell>
          <cell r="O1082">
            <v>0</v>
          </cell>
          <cell r="P1082">
            <v>211</v>
          </cell>
          <cell r="Q1082">
            <v>200</v>
          </cell>
          <cell r="R1082">
            <v>507</v>
          </cell>
        </row>
        <row r="1083">
          <cell r="B1083" t="str">
            <v>Nokia Siemens Networks</v>
          </cell>
          <cell r="C1083">
            <v>0</v>
          </cell>
          <cell r="D1083">
            <v>0</v>
          </cell>
          <cell r="E1083">
            <v>0</v>
          </cell>
          <cell r="F1083">
            <v>0</v>
          </cell>
          <cell r="G1083">
            <v>20</v>
          </cell>
          <cell r="H1083">
            <v>0</v>
          </cell>
          <cell r="I1083">
            <v>20</v>
          </cell>
          <cell r="K1083" t="str">
            <v>Nokia Siemens Networks</v>
          </cell>
          <cell r="L1083">
            <v>0</v>
          </cell>
          <cell r="M1083">
            <v>0</v>
          </cell>
          <cell r="N1083">
            <v>0</v>
          </cell>
          <cell r="O1083">
            <v>0</v>
          </cell>
          <cell r="P1083">
            <v>40</v>
          </cell>
          <cell r="Q1083">
            <v>0</v>
          </cell>
          <cell r="R1083">
            <v>40</v>
          </cell>
        </row>
        <row r="1084">
          <cell r="B1084" t="str">
            <v>Nortel</v>
          </cell>
          <cell r="C1084">
            <v>0</v>
          </cell>
          <cell r="D1084">
            <v>0</v>
          </cell>
          <cell r="E1084">
            <v>0</v>
          </cell>
          <cell r="F1084">
            <v>0</v>
          </cell>
          <cell r="G1084">
            <v>2</v>
          </cell>
          <cell r="H1084">
            <v>8</v>
          </cell>
          <cell r="I1084">
            <v>10</v>
          </cell>
          <cell r="K1084" t="str">
            <v>Nortel</v>
          </cell>
          <cell r="L1084">
            <v>0</v>
          </cell>
          <cell r="M1084">
            <v>0</v>
          </cell>
          <cell r="N1084">
            <v>0</v>
          </cell>
          <cell r="O1084">
            <v>0</v>
          </cell>
          <cell r="P1084">
            <v>92</v>
          </cell>
          <cell r="Q1084">
            <v>38</v>
          </cell>
          <cell r="R1084">
            <v>130</v>
          </cell>
        </row>
        <row r="1085">
          <cell r="B1085" t="str">
            <v>Procket</v>
          </cell>
          <cell r="I1085">
            <v>0</v>
          </cell>
          <cell r="K1085" t="str">
            <v>Procket</v>
          </cell>
          <cell r="R1085">
            <v>0</v>
          </cell>
        </row>
        <row r="1086">
          <cell r="B1086" t="str">
            <v>Quarry</v>
          </cell>
          <cell r="I1086">
            <v>0</v>
          </cell>
          <cell r="K1086" t="str">
            <v>Quarry</v>
          </cell>
          <cell r="R1086">
            <v>0</v>
          </cell>
        </row>
        <row r="1087">
          <cell r="B1087" t="str">
            <v>Redback</v>
          </cell>
          <cell r="C1087">
            <v>0</v>
          </cell>
          <cell r="D1087">
            <v>0</v>
          </cell>
          <cell r="E1087">
            <v>0</v>
          </cell>
          <cell r="F1087">
            <v>0</v>
          </cell>
          <cell r="G1087">
            <v>0</v>
          </cell>
          <cell r="H1087">
            <v>0</v>
          </cell>
          <cell r="I1087">
            <v>0</v>
          </cell>
          <cell r="K1087" t="str">
            <v>Redback</v>
          </cell>
          <cell r="L1087">
            <v>0</v>
          </cell>
          <cell r="M1087">
            <v>0</v>
          </cell>
          <cell r="N1087">
            <v>0</v>
          </cell>
          <cell r="O1087">
            <v>0</v>
          </cell>
          <cell r="P1087">
            <v>0</v>
          </cell>
          <cell r="Q1087">
            <v>0</v>
          </cell>
          <cell r="R1087">
            <v>0</v>
          </cell>
        </row>
        <row r="1088">
          <cell r="B1088" t="str">
            <v>Riverstone</v>
          </cell>
          <cell r="I1088">
            <v>0</v>
          </cell>
          <cell r="K1088" t="str">
            <v>Riverstone</v>
          </cell>
          <cell r="R1088">
            <v>0</v>
          </cell>
        </row>
        <row r="1089">
          <cell r="B1089" t="str">
            <v>Tellabs</v>
          </cell>
          <cell r="C1089">
            <v>0</v>
          </cell>
          <cell r="D1089">
            <v>13</v>
          </cell>
          <cell r="E1089">
            <v>0</v>
          </cell>
          <cell r="F1089">
            <v>0</v>
          </cell>
          <cell r="G1089">
            <v>0</v>
          </cell>
          <cell r="H1089">
            <v>0</v>
          </cell>
          <cell r="I1089">
            <v>13</v>
          </cell>
          <cell r="K1089" t="str">
            <v>Tellabs</v>
          </cell>
          <cell r="L1089">
            <v>0</v>
          </cell>
          <cell r="M1089">
            <v>138</v>
          </cell>
          <cell r="N1089">
            <v>0</v>
          </cell>
          <cell r="O1089">
            <v>0</v>
          </cell>
          <cell r="P1089">
            <v>0</v>
          </cell>
          <cell r="Q1089">
            <v>0</v>
          </cell>
          <cell r="R1089">
            <v>138</v>
          </cell>
        </row>
        <row r="1090">
          <cell r="B1090" t="str">
            <v>ZTE</v>
          </cell>
          <cell r="C1090">
            <v>2</v>
          </cell>
          <cell r="D1090">
            <v>13</v>
          </cell>
          <cell r="E1090">
            <v>0</v>
          </cell>
          <cell r="F1090">
            <v>0</v>
          </cell>
          <cell r="G1090">
            <v>22</v>
          </cell>
          <cell r="H1090">
            <v>0</v>
          </cell>
          <cell r="I1090">
            <v>37</v>
          </cell>
          <cell r="K1090" t="str">
            <v>ZTE</v>
          </cell>
          <cell r="L1090">
            <v>8</v>
          </cell>
          <cell r="M1090">
            <v>182</v>
          </cell>
          <cell r="N1090">
            <v>0</v>
          </cell>
          <cell r="O1090">
            <v>0</v>
          </cell>
          <cell r="P1090">
            <v>13200</v>
          </cell>
          <cell r="Q1090">
            <v>0</v>
          </cell>
          <cell r="R1090">
            <v>13390</v>
          </cell>
        </row>
        <row r="1091">
          <cell r="B1091" t="str">
            <v>Other</v>
          </cell>
          <cell r="I1091">
            <v>0</v>
          </cell>
          <cell r="K1091" t="str">
            <v>Other</v>
          </cell>
          <cell r="R1091">
            <v>0</v>
          </cell>
        </row>
        <row r="1092">
          <cell r="B1092" t="str">
            <v>Total</v>
          </cell>
          <cell r="C1092">
            <v>156</v>
          </cell>
          <cell r="D1092">
            <v>315</v>
          </cell>
          <cell r="E1092">
            <v>48</v>
          </cell>
          <cell r="F1092">
            <v>0</v>
          </cell>
          <cell r="G1092">
            <v>241</v>
          </cell>
          <cell r="H1092">
            <v>28</v>
          </cell>
          <cell r="I1092">
            <v>788</v>
          </cell>
          <cell r="K1092" t="str">
            <v>Total</v>
          </cell>
          <cell r="L1092">
            <v>436</v>
          </cell>
          <cell r="M1092">
            <v>5026</v>
          </cell>
          <cell r="N1092">
            <v>370</v>
          </cell>
          <cell r="O1092">
            <v>0</v>
          </cell>
          <cell r="P1092">
            <v>51781</v>
          </cell>
          <cell r="Q1092">
            <v>319</v>
          </cell>
          <cell r="R1092">
            <v>57932</v>
          </cell>
        </row>
        <row r="1096">
          <cell r="B1096" t="str">
            <v>Vendor</v>
          </cell>
          <cell r="C1096" t="str">
            <v>Core IP/MPLS</v>
          </cell>
          <cell r="D1096" t="str">
            <v xml:space="preserve">Edge IP/MPLS </v>
          </cell>
          <cell r="E1096" t="str">
            <v>Subscriber Service Router</v>
          </cell>
          <cell r="F1096" t="str">
            <v>BRAS</v>
          </cell>
          <cell r="G1096" t="str">
            <v>IP/Ethernet</v>
          </cell>
          <cell r="H1096" t="str">
            <v>ATM/MPLS</v>
          </cell>
          <cell r="I1096" t="str">
            <v>Total IPS</v>
          </cell>
          <cell r="K1096" t="str">
            <v>Vendor</v>
          </cell>
          <cell r="L1096" t="str">
            <v>Core IP/MPLS</v>
          </cell>
          <cell r="M1096" t="str">
            <v>Edge IP/MPLS</v>
          </cell>
          <cell r="N1096" t="str">
            <v>Subscriber Service Router</v>
          </cell>
          <cell r="O1096" t="str">
            <v>BRAS</v>
          </cell>
          <cell r="P1096" t="str">
            <v>IP/Ethernet</v>
          </cell>
          <cell r="Q1096" t="str">
            <v>ATM/MPLS</v>
          </cell>
          <cell r="R1096" t="str">
            <v>Total IPS</v>
          </cell>
        </row>
        <row r="1097">
          <cell r="B1097" t="str">
            <v>Alaxala Networks</v>
          </cell>
          <cell r="C1097">
            <v>0</v>
          </cell>
          <cell r="D1097">
            <v>30</v>
          </cell>
          <cell r="E1097">
            <v>0</v>
          </cell>
          <cell r="F1097">
            <v>0</v>
          </cell>
          <cell r="G1097">
            <v>14</v>
          </cell>
          <cell r="H1097">
            <v>0</v>
          </cell>
          <cell r="I1097">
            <v>44</v>
          </cell>
          <cell r="K1097" t="str">
            <v>Alaxala Networks</v>
          </cell>
          <cell r="L1097">
            <v>0</v>
          </cell>
          <cell r="M1097">
            <v>306</v>
          </cell>
          <cell r="N1097">
            <v>0</v>
          </cell>
          <cell r="O1097">
            <v>0</v>
          </cell>
          <cell r="P1097">
            <v>2211</v>
          </cell>
          <cell r="Q1097">
            <v>0</v>
          </cell>
          <cell r="R1097">
            <v>2517</v>
          </cell>
        </row>
        <row r="1098">
          <cell r="B1098" t="str">
            <v>Alcatel-Lucent</v>
          </cell>
          <cell r="C1098">
            <v>0</v>
          </cell>
          <cell r="D1098">
            <v>39</v>
          </cell>
          <cell r="E1098">
            <v>0</v>
          </cell>
          <cell r="F1098">
            <v>0</v>
          </cell>
          <cell r="G1098">
            <v>0</v>
          </cell>
          <cell r="H1098">
            <v>10</v>
          </cell>
          <cell r="I1098">
            <v>49</v>
          </cell>
          <cell r="K1098" t="str">
            <v>Alcatel-Lucent</v>
          </cell>
          <cell r="L1098">
            <v>0</v>
          </cell>
          <cell r="M1098">
            <v>336</v>
          </cell>
          <cell r="N1098">
            <v>0</v>
          </cell>
          <cell r="O1098">
            <v>0</v>
          </cell>
          <cell r="P1098">
            <v>0</v>
          </cell>
          <cell r="Q1098">
            <v>65</v>
          </cell>
          <cell r="R1098">
            <v>401</v>
          </cell>
        </row>
        <row r="1099">
          <cell r="B1099" t="str">
            <v>Atrica</v>
          </cell>
          <cell r="I1099">
            <v>0</v>
          </cell>
          <cell r="K1099" t="str">
            <v>Atrica</v>
          </cell>
          <cell r="R1099">
            <v>0</v>
          </cell>
        </row>
        <row r="1100">
          <cell r="B1100" t="str">
            <v>Avici</v>
          </cell>
          <cell r="I1100">
            <v>0</v>
          </cell>
          <cell r="K1100" t="str">
            <v>Avici</v>
          </cell>
          <cell r="R1100">
            <v>0</v>
          </cell>
        </row>
        <row r="1101">
          <cell r="B1101" t="str">
            <v>Brocade</v>
          </cell>
          <cell r="C1101">
            <v>2</v>
          </cell>
          <cell r="D1101">
            <v>0</v>
          </cell>
          <cell r="E1101">
            <v>0</v>
          </cell>
          <cell r="F1101">
            <v>0</v>
          </cell>
          <cell r="G1101">
            <v>4</v>
          </cell>
          <cell r="H1101">
            <v>0</v>
          </cell>
          <cell r="I1101">
            <v>6</v>
          </cell>
          <cell r="K1101" t="str">
            <v>Brocade</v>
          </cell>
          <cell r="L1101">
            <v>30</v>
          </cell>
          <cell r="M1101">
            <v>0</v>
          </cell>
          <cell r="N1101">
            <v>0</v>
          </cell>
          <cell r="O1101">
            <v>0</v>
          </cell>
          <cell r="P1101">
            <v>71</v>
          </cell>
          <cell r="Q1101">
            <v>0</v>
          </cell>
          <cell r="R1101">
            <v>101</v>
          </cell>
        </row>
        <row r="1102">
          <cell r="B1102" t="str">
            <v>Caspian</v>
          </cell>
          <cell r="I1102">
            <v>0</v>
          </cell>
          <cell r="K1102" t="str">
            <v>Caspian</v>
          </cell>
          <cell r="R1102">
            <v>0</v>
          </cell>
        </row>
        <row r="1103">
          <cell r="B1103" t="str">
            <v>Chiaro</v>
          </cell>
          <cell r="I1103">
            <v>0</v>
          </cell>
          <cell r="K1103" t="str">
            <v>Chiaro</v>
          </cell>
          <cell r="R1103">
            <v>0</v>
          </cell>
        </row>
        <row r="1104">
          <cell r="B1104" t="str">
            <v>Ciena</v>
          </cell>
          <cell r="C1104">
            <v>0</v>
          </cell>
          <cell r="D1104">
            <v>0</v>
          </cell>
          <cell r="E1104">
            <v>0</v>
          </cell>
          <cell r="F1104">
            <v>0</v>
          </cell>
          <cell r="G1104">
            <v>0</v>
          </cell>
          <cell r="H1104">
            <v>0</v>
          </cell>
          <cell r="I1104">
            <v>0</v>
          </cell>
          <cell r="K1104" t="str">
            <v>Ciena</v>
          </cell>
          <cell r="L1104">
            <v>0</v>
          </cell>
          <cell r="M1104">
            <v>0</v>
          </cell>
          <cell r="N1104">
            <v>0</v>
          </cell>
          <cell r="O1104">
            <v>0</v>
          </cell>
          <cell r="P1104">
            <v>0</v>
          </cell>
          <cell r="Q1104">
            <v>0</v>
          </cell>
          <cell r="R1104">
            <v>0</v>
          </cell>
        </row>
        <row r="1105">
          <cell r="B1105" t="str">
            <v>Cisco</v>
          </cell>
          <cell r="C1105">
            <v>91</v>
          </cell>
          <cell r="D1105">
            <v>141</v>
          </cell>
          <cell r="E1105">
            <v>12</v>
          </cell>
          <cell r="F1105">
            <v>0</v>
          </cell>
          <cell r="G1105">
            <v>58</v>
          </cell>
          <cell r="H1105">
            <v>2</v>
          </cell>
          <cell r="I1105">
            <v>304</v>
          </cell>
          <cell r="K1105" t="str">
            <v>Cisco</v>
          </cell>
          <cell r="L1105">
            <v>236</v>
          </cell>
          <cell r="M1105">
            <v>2790</v>
          </cell>
          <cell r="N1105">
            <v>39</v>
          </cell>
          <cell r="O1105">
            <v>0</v>
          </cell>
          <cell r="P1105">
            <v>2035</v>
          </cell>
          <cell r="Q1105">
            <v>8</v>
          </cell>
          <cell r="R1105">
            <v>5108</v>
          </cell>
        </row>
        <row r="1106">
          <cell r="B1106" t="str">
            <v>Cosine</v>
          </cell>
          <cell r="I1106">
            <v>0</v>
          </cell>
          <cell r="K1106" t="str">
            <v>Cosine</v>
          </cell>
          <cell r="R1106">
            <v>0</v>
          </cell>
        </row>
        <row r="1107">
          <cell r="B1107" t="str">
            <v>ECI Telecom</v>
          </cell>
          <cell r="I1107">
            <v>0</v>
          </cell>
          <cell r="K1107" t="str">
            <v>ECI Telecom</v>
          </cell>
          <cell r="R1107">
            <v>0</v>
          </cell>
        </row>
        <row r="1108">
          <cell r="B1108" t="str">
            <v>Equipe</v>
          </cell>
          <cell r="I1108">
            <v>0</v>
          </cell>
          <cell r="K1108" t="str">
            <v>Equipe</v>
          </cell>
          <cell r="R1108">
            <v>0</v>
          </cell>
        </row>
        <row r="1109">
          <cell r="B1109" t="str">
            <v>Ericsson</v>
          </cell>
          <cell r="C1109">
            <v>0</v>
          </cell>
          <cell r="D1109">
            <v>0</v>
          </cell>
          <cell r="E1109">
            <v>23</v>
          </cell>
          <cell r="F1109">
            <v>0</v>
          </cell>
          <cell r="G1109">
            <v>0</v>
          </cell>
          <cell r="H1109">
            <v>4</v>
          </cell>
          <cell r="I1109">
            <v>27</v>
          </cell>
          <cell r="K1109" t="str">
            <v>Ericsson</v>
          </cell>
          <cell r="L1109">
            <v>0</v>
          </cell>
          <cell r="M1109">
            <v>0</v>
          </cell>
          <cell r="N1109">
            <v>245</v>
          </cell>
          <cell r="O1109">
            <v>0</v>
          </cell>
          <cell r="P1109">
            <v>0</v>
          </cell>
          <cell r="Q1109">
            <v>20</v>
          </cell>
          <cell r="R1109">
            <v>265</v>
          </cell>
        </row>
        <row r="1110">
          <cell r="B1110" t="str">
            <v>Extreme</v>
          </cell>
          <cell r="C1110">
            <v>0</v>
          </cell>
          <cell r="D1110">
            <v>0</v>
          </cell>
          <cell r="E1110">
            <v>0</v>
          </cell>
          <cell r="F1110">
            <v>0</v>
          </cell>
          <cell r="G1110">
            <v>4</v>
          </cell>
          <cell r="H1110">
            <v>0</v>
          </cell>
          <cell r="I1110">
            <v>4</v>
          </cell>
          <cell r="K1110" t="str">
            <v>Extreme</v>
          </cell>
          <cell r="L1110">
            <v>0</v>
          </cell>
          <cell r="M1110">
            <v>0</v>
          </cell>
          <cell r="N1110">
            <v>0</v>
          </cell>
          <cell r="O1110">
            <v>0</v>
          </cell>
          <cell r="P1110">
            <v>158</v>
          </cell>
          <cell r="Q1110">
            <v>0</v>
          </cell>
          <cell r="R1110">
            <v>158</v>
          </cell>
        </row>
        <row r="1111">
          <cell r="B1111" t="str">
            <v>Force10</v>
          </cell>
          <cell r="C1111">
            <v>0</v>
          </cell>
          <cell r="D1111">
            <v>0</v>
          </cell>
          <cell r="E1111">
            <v>0</v>
          </cell>
          <cell r="F1111">
            <v>0</v>
          </cell>
          <cell r="G1111">
            <v>3</v>
          </cell>
          <cell r="H1111">
            <v>0</v>
          </cell>
          <cell r="I1111">
            <v>3</v>
          </cell>
          <cell r="K1111" t="str">
            <v>Force10</v>
          </cell>
          <cell r="L1111">
            <v>0</v>
          </cell>
          <cell r="M1111">
            <v>0</v>
          </cell>
          <cell r="N1111">
            <v>0</v>
          </cell>
          <cell r="O1111">
            <v>0</v>
          </cell>
          <cell r="P1111">
            <v>19</v>
          </cell>
          <cell r="Q1111">
            <v>0</v>
          </cell>
          <cell r="R1111">
            <v>19</v>
          </cell>
        </row>
        <row r="1112">
          <cell r="B1112" t="str">
            <v>Fujitsu</v>
          </cell>
          <cell r="C1112">
            <v>0</v>
          </cell>
          <cell r="D1112">
            <v>4</v>
          </cell>
          <cell r="E1112">
            <v>0</v>
          </cell>
          <cell r="F1112">
            <v>0</v>
          </cell>
          <cell r="G1112">
            <v>19</v>
          </cell>
          <cell r="H1112">
            <v>0</v>
          </cell>
          <cell r="I1112">
            <v>23</v>
          </cell>
          <cell r="K1112" t="str">
            <v>Fujitsu</v>
          </cell>
          <cell r="L1112">
            <v>0</v>
          </cell>
          <cell r="M1112">
            <v>24</v>
          </cell>
          <cell r="N1112">
            <v>0</v>
          </cell>
          <cell r="O1112">
            <v>0</v>
          </cell>
          <cell r="P1112">
            <v>667</v>
          </cell>
          <cell r="Q1112">
            <v>0</v>
          </cell>
          <cell r="R1112">
            <v>691</v>
          </cell>
        </row>
        <row r="1113">
          <cell r="B1113" t="str">
            <v>Hammerhead Systems</v>
          </cell>
          <cell r="I1113">
            <v>0</v>
          </cell>
          <cell r="K1113" t="str">
            <v>Hammerhead Systems</v>
          </cell>
          <cell r="R1113">
            <v>0</v>
          </cell>
        </row>
        <row r="1114">
          <cell r="B1114" t="str">
            <v>Hitachi</v>
          </cell>
          <cell r="I1114">
            <v>0</v>
          </cell>
          <cell r="K1114" t="str">
            <v>Hitachi</v>
          </cell>
          <cell r="R1114">
            <v>0</v>
          </cell>
        </row>
        <row r="1115">
          <cell r="B1115" t="str">
            <v>Hitachi Cable</v>
          </cell>
          <cell r="C1115">
            <v>0</v>
          </cell>
          <cell r="D1115">
            <v>0</v>
          </cell>
          <cell r="E1115">
            <v>0</v>
          </cell>
          <cell r="F1115">
            <v>0</v>
          </cell>
          <cell r="G1115">
            <v>30</v>
          </cell>
          <cell r="H1115">
            <v>0</v>
          </cell>
          <cell r="I1115">
            <v>30</v>
          </cell>
          <cell r="K1115" t="str">
            <v>Hitachi Cable</v>
          </cell>
          <cell r="L1115">
            <v>0</v>
          </cell>
          <cell r="M1115">
            <v>0</v>
          </cell>
          <cell r="N1115">
            <v>0</v>
          </cell>
          <cell r="O1115">
            <v>0</v>
          </cell>
          <cell r="P1115">
            <v>1046</v>
          </cell>
          <cell r="Q1115">
            <v>0</v>
          </cell>
          <cell r="R1115">
            <v>1046</v>
          </cell>
        </row>
        <row r="1116">
          <cell r="B1116" t="str">
            <v>Huawei</v>
          </cell>
          <cell r="C1116">
            <v>36</v>
          </cell>
          <cell r="D1116">
            <v>54</v>
          </cell>
          <cell r="E1116">
            <v>12</v>
          </cell>
          <cell r="F1116">
            <v>0</v>
          </cell>
          <cell r="G1116">
            <v>56</v>
          </cell>
          <cell r="H1116">
            <v>0</v>
          </cell>
          <cell r="I1116">
            <v>158</v>
          </cell>
          <cell r="K1116" t="str">
            <v>Huawei</v>
          </cell>
          <cell r="L1116">
            <v>136</v>
          </cell>
          <cell r="M1116">
            <v>612</v>
          </cell>
          <cell r="N1116">
            <v>104</v>
          </cell>
          <cell r="O1116">
            <v>0</v>
          </cell>
          <cell r="P1116">
            <v>31593</v>
          </cell>
          <cell r="Q1116">
            <v>0</v>
          </cell>
          <cell r="R1116">
            <v>32445</v>
          </cell>
        </row>
        <row r="1117">
          <cell r="B1117" t="str">
            <v>Hyperchip</v>
          </cell>
          <cell r="I1117">
            <v>0</v>
          </cell>
          <cell r="K1117" t="str">
            <v>Hyperchip</v>
          </cell>
          <cell r="R1117">
            <v>0</v>
          </cell>
        </row>
        <row r="1118">
          <cell r="B1118" t="str">
            <v>Juniper</v>
          </cell>
          <cell r="C1118">
            <v>47</v>
          </cell>
          <cell r="D1118">
            <v>39</v>
          </cell>
          <cell r="E1118">
            <v>12</v>
          </cell>
          <cell r="F1118">
            <v>0</v>
          </cell>
          <cell r="G1118">
            <v>0</v>
          </cell>
          <cell r="H1118">
            <v>0</v>
          </cell>
          <cell r="I1118">
            <v>98</v>
          </cell>
          <cell r="K1118" t="str">
            <v>Juniper</v>
          </cell>
          <cell r="L1118">
            <v>75</v>
          </cell>
          <cell r="M1118">
            <v>421</v>
          </cell>
          <cell r="N1118">
            <v>84</v>
          </cell>
          <cell r="O1118">
            <v>0</v>
          </cell>
          <cell r="P1118">
            <v>0</v>
          </cell>
          <cell r="Q1118">
            <v>0</v>
          </cell>
          <cell r="R1118">
            <v>580</v>
          </cell>
        </row>
        <row r="1119">
          <cell r="B1119" t="str">
            <v>Laurel Networks</v>
          </cell>
          <cell r="I1119">
            <v>0</v>
          </cell>
          <cell r="K1119" t="str">
            <v>Laurel Networks</v>
          </cell>
          <cell r="R1119">
            <v>0</v>
          </cell>
        </row>
        <row r="1120">
          <cell r="B1120" t="str">
            <v>Lucent</v>
          </cell>
          <cell r="I1120">
            <v>0</v>
          </cell>
          <cell r="K1120" t="str">
            <v>Lucent</v>
          </cell>
          <cell r="R1120">
            <v>0</v>
          </cell>
        </row>
        <row r="1121">
          <cell r="B1121" t="str">
            <v>NEC</v>
          </cell>
          <cell r="C1121">
            <v>0</v>
          </cell>
          <cell r="D1121">
            <v>15</v>
          </cell>
          <cell r="E1121">
            <v>0</v>
          </cell>
          <cell r="F1121">
            <v>0</v>
          </cell>
          <cell r="G1121">
            <v>8</v>
          </cell>
          <cell r="H1121">
            <v>4</v>
          </cell>
          <cell r="I1121">
            <v>27</v>
          </cell>
          <cell r="K1121" t="str">
            <v>NEC</v>
          </cell>
          <cell r="L1121">
            <v>0</v>
          </cell>
          <cell r="M1121">
            <v>120</v>
          </cell>
          <cell r="N1121">
            <v>0</v>
          </cell>
          <cell r="O1121">
            <v>0</v>
          </cell>
          <cell r="P1121">
            <v>281</v>
          </cell>
          <cell r="Q1121">
            <v>133</v>
          </cell>
          <cell r="R1121">
            <v>534</v>
          </cell>
        </row>
        <row r="1122">
          <cell r="B1122" t="str">
            <v>Nokia Siemens Networks</v>
          </cell>
          <cell r="C1122">
            <v>0</v>
          </cell>
          <cell r="D1122">
            <v>0</v>
          </cell>
          <cell r="E1122">
            <v>0</v>
          </cell>
          <cell r="F1122">
            <v>0</v>
          </cell>
          <cell r="G1122">
            <v>9</v>
          </cell>
          <cell r="H1122">
            <v>0</v>
          </cell>
          <cell r="I1122">
            <v>9</v>
          </cell>
          <cell r="K1122" t="str">
            <v>Nokia Siemens Networks</v>
          </cell>
          <cell r="L1122">
            <v>0</v>
          </cell>
          <cell r="M1122">
            <v>0</v>
          </cell>
          <cell r="N1122">
            <v>0</v>
          </cell>
          <cell r="O1122">
            <v>0</v>
          </cell>
          <cell r="P1122">
            <v>18</v>
          </cell>
          <cell r="Q1122">
            <v>0</v>
          </cell>
          <cell r="R1122">
            <v>18</v>
          </cell>
        </row>
        <row r="1123">
          <cell r="B1123" t="str">
            <v>Nortel</v>
          </cell>
          <cell r="C1123">
            <v>0</v>
          </cell>
          <cell r="D1123">
            <v>0</v>
          </cell>
          <cell r="E1123">
            <v>0</v>
          </cell>
          <cell r="F1123">
            <v>0</v>
          </cell>
          <cell r="G1123">
            <v>5</v>
          </cell>
          <cell r="H1123">
            <v>8</v>
          </cell>
          <cell r="I1123">
            <v>13</v>
          </cell>
          <cell r="K1123" t="str">
            <v>Nortel</v>
          </cell>
          <cell r="L1123">
            <v>0</v>
          </cell>
          <cell r="M1123">
            <v>0</v>
          </cell>
          <cell r="N1123">
            <v>0</v>
          </cell>
          <cell r="O1123">
            <v>0</v>
          </cell>
          <cell r="P1123">
            <v>230</v>
          </cell>
          <cell r="Q1123">
            <v>38</v>
          </cell>
          <cell r="R1123">
            <v>268</v>
          </cell>
        </row>
        <row r="1124">
          <cell r="B1124" t="str">
            <v>Procket</v>
          </cell>
          <cell r="I1124">
            <v>0</v>
          </cell>
          <cell r="K1124" t="str">
            <v>Procket</v>
          </cell>
          <cell r="R1124">
            <v>0</v>
          </cell>
        </row>
        <row r="1125">
          <cell r="B1125" t="str">
            <v>Quarry</v>
          </cell>
          <cell r="I1125">
            <v>0</v>
          </cell>
          <cell r="K1125" t="str">
            <v>Quarry</v>
          </cell>
          <cell r="R1125">
            <v>0</v>
          </cell>
        </row>
        <row r="1126">
          <cell r="B1126" t="str">
            <v>Redback</v>
          </cell>
          <cell r="C1126">
            <v>0</v>
          </cell>
          <cell r="D1126">
            <v>0</v>
          </cell>
          <cell r="E1126">
            <v>0</v>
          </cell>
          <cell r="F1126">
            <v>0</v>
          </cell>
          <cell r="G1126">
            <v>0</v>
          </cell>
          <cell r="H1126">
            <v>0</v>
          </cell>
          <cell r="I1126">
            <v>0</v>
          </cell>
          <cell r="K1126" t="str">
            <v>Redback</v>
          </cell>
          <cell r="L1126">
            <v>0</v>
          </cell>
          <cell r="M1126">
            <v>0</v>
          </cell>
          <cell r="N1126">
            <v>0</v>
          </cell>
          <cell r="O1126">
            <v>0</v>
          </cell>
          <cell r="P1126">
            <v>0</v>
          </cell>
          <cell r="Q1126">
            <v>0</v>
          </cell>
          <cell r="R1126">
            <v>0</v>
          </cell>
        </row>
        <row r="1127">
          <cell r="B1127" t="str">
            <v>Riverstone</v>
          </cell>
          <cell r="I1127">
            <v>0</v>
          </cell>
          <cell r="K1127" t="str">
            <v>Riverstone</v>
          </cell>
          <cell r="R1127">
            <v>0</v>
          </cell>
        </row>
        <row r="1128">
          <cell r="B1128" t="str">
            <v>Tellabs</v>
          </cell>
          <cell r="C1128">
            <v>0</v>
          </cell>
          <cell r="D1128">
            <v>11</v>
          </cell>
          <cell r="E1128">
            <v>0</v>
          </cell>
          <cell r="F1128">
            <v>0</v>
          </cell>
          <cell r="G1128">
            <v>0</v>
          </cell>
          <cell r="H1128">
            <v>0</v>
          </cell>
          <cell r="I1128">
            <v>11</v>
          </cell>
          <cell r="K1128" t="str">
            <v>Tellabs</v>
          </cell>
          <cell r="L1128">
            <v>0</v>
          </cell>
          <cell r="M1128">
            <v>112</v>
          </cell>
          <cell r="N1128">
            <v>0</v>
          </cell>
          <cell r="O1128">
            <v>0</v>
          </cell>
          <cell r="P1128">
            <v>0</v>
          </cell>
          <cell r="Q1128">
            <v>0</v>
          </cell>
          <cell r="R1128">
            <v>112</v>
          </cell>
        </row>
        <row r="1129">
          <cell r="B1129" t="str">
            <v>ZTE</v>
          </cell>
          <cell r="C1129">
            <v>2</v>
          </cell>
          <cell r="D1129">
            <v>11</v>
          </cell>
          <cell r="E1129">
            <v>0</v>
          </cell>
          <cell r="F1129">
            <v>0</v>
          </cell>
          <cell r="G1129">
            <v>20</v>
          </cell>
          <cell r="H1129">
            <v>0</v>
          </cell>
          <cell r="I1129">
            <v>33</v>
          </cell>
          <cell r="K1129" t="str">
            <v>ZTE</v>
          </cell>
          <cell r="L1129">
            <v>8</v>
          </cell>
          <cell r="M1129">
            <v>154</v>
          </cell>
          <cell r="N1129">
            <v>0</v>
          </cell>
          <cell r="O1129">
            <v>0</v>
          </cell>
          <cell r="P1129">
            <v>12000</v>
          </cell>
          <cell r="Q1129">
            <v>0</v>
          </cell>
          <cell r="R1129">
            <v>12162</v>
          </cell>
        </row>
        <row r="1130">
          <cell r="B1130" t="str">
            <v>Other</v>
          </cell>
          <cell r="I1130">
            <v>0</v>
          </cell>
          <cell r="K1130" t="str">
            <v>Other</v>
          </cell>
          <cell r="R1130">
            <v>0</v>
          </cell>
        </row>
        <row r="1131">
          <cell r="B1131" t="str">
            <v>Total</v>
          </cell>
          <cell r="C1131">
            <v>178</v>
          </cell>
          <cell r="D1131">
            <v>344</v>
          </cell>
          <cell r="E1131">
            <v>59</v>
          </cell>
          <cell r="F1131">
            <v>0</v>
          </cell>
          <cell r="G1131">
            <v>230</v>
          </cell>
          <cell r="H1131">
            <v>28</v>
          </cell>
          <cell r="I1131">
            <v>839</v>
          </cell>
          <cell r="K1131" t="str">
            <v>Total</v>
          </cell>
          <cell r="L1131">
            <v>485</v>
          </cell>
          <cell r="M1131">
            <v>4875</v>
          </cell>
          <cell r="N1131">
            <v>472</v>
          </cell>
          <cell r="O1131">
            <v>0</v>
          </cell>
          <cell r="P1131">
            <v>50329</v>
          </cell>
          <cell r="Q1131">
            <v>264</v>
          </cell>
          <cell r="R1131">
            <v>56425</v>
          </cell>
        </row>
        <row r="1135">
          <cell r="B1135" t="str">
            <v>Vendor</v>
          </cell>
          <cell r="C1135" t="str">
            <v>Core IP/MPLS</v>
          </cell>
          <cell r="D1135" t="str">
            <v xml:space="preserve">Edge IP/MPLS </v>
          </cell>
          <cell r="E1135" t="str">
            <v>Subscriber Service Router</v>
          </cell>
          <cell r="F1135" t="str">
            <v>BRAS</v>
          </cell>
          <cell r="G1135" t="str">
            <v>IP/Ethernet</v>
          </cell>
          <cell r="H1135" t="str">
            <v>ATM/MPLS</v>
          </cell>
          <cell r="I1135" t="str">
            <v>Total IPS</v>
          </cell>
          <cell r="K1135" t="str">
            <v>Vendor</v>
          </cell>
          <cell r="L1135" t="str">
            <v>Core IP/MPLS</v>
          </cell>
          <cell r="M1135" t="str">
            <v>Edge IP/MPLS</v>
          </cell>
          <cell r="N1135" t="str">
            <v>Subscriber Service Router</v>
          </cell>
          <cell r="O1135" t="str">
            <v>BRAS</v>
          </cell>
          <cell r="P1135" t="str">
            <v>IP/Ethernet</v>
          </cell>
          <cell r="Q1135" t="str">
            <v>ATM/MPLS</v>
          </cell>
          <cell r="R1135" t="str">
            <v>Total IPS</v>
          </cell>
        </row>
        <row r="1136">
          <cell r="B1136" t="str">
            <v>Alaxala Networks</v>
          </cell>
          <cell r="C1136">
            <v>0</v>
          </cell>
          <cell r="D1136">
            <v>33</v>
          </cell>
          <cell r="E1136">
            <v>0</v>
          </cell>
          <cell r="F1136">
            <v>0</v>
          </cell>
          <cell r="G1136">
            <v>10</v>
          </cell>
          <cell r="H1136">
            <v>0</v>
          </cell>
          <cell r="I1136">
            <v>43</v>
          </cell>
          <cell r="K1136" t="str">
            <v>Alaxala Networks</v>
          </cell>
          <cell r="L1136">
            <v>0</v>
          </cell>
          <cell r="M1136">
            <v>283</v>
          </cell>
          <cell r="N1136">
            <v>0</v>
          </cell>
          <cell r="O1136">
            <v>0</v>
          </cell>
          <cell r="P1136">
            <v>889</v>
          </cell>
          <cell r="Q1136">
            <v>0</v>
          </cell>
          <cell r="R1136">
            <v>1172</v>
          </cell>
        </row>
        <row r="1137">
          <cell r="B1137" t="str">
            <v>Alcatel-Lucent</v>
          </cell>
          <cell r="C1137">
            <v>0</v>
          </cell>
          <cell r="D1137">
            <v>62</v>
          </cell>
          <cell r="E1137">
            <v>0</v>
          </cell>
          <cell r="F1137">
            <v>0</v>
          </cell>
          <cell r="G1137">
            <v>0</v>
          </cell>
          <cell r="H1137">
            <v>9</v>
          </cell>
          <cell r="I1137">
            <v>71</v>
          </cell>
          <cell r="K1137" t="str">
            <v>Alcatel-Lucent</v>
          </cell>
          <cell r="L1137">
            <v>0</v>
          </cell>
          <cell r="M1137">
            <v>537</v>
          </cell>
          <cell r="N1137">
            <v>0</v>
          </cell>
          <cell r="O1137">
            <v>0</v>
          </cell>
          <cell r="P1137">
            <v>0</v>
          </cell>
          <cell r="Q1137">
            <v>55</v>
          </cell>
          <cell r="R1137">
            <v>592</v>
          </cell>
        </row>
        <row r="1138">
          <cell r="B1138" t="str">
            <v>Atrica</v>
          </cell>
          <cell r="I1138">
            <v>0</v>
          </cell>
          <cell r="K1138" t="str">
            <v>Atrica</v>
          </cell>
          <cell r="R1138">
            <v>0</v>
          </cell>
        </row>
        <row r="1139">
          <cell r="B1139" t="str">
            <v>Avici</v>
          </cell>
          <cell r="I1139">
            <v>0</v>
          </cell>
          <cell r="K1139" t="str">
            <v>Avici</v>
          </cell>
          <cell r="R1139">
            <v>0</v>
          </cell>
        </row>
        <row r="1140">
          <cell r="B1140" t="str">
            <v>Brocade</v>
          </cell>
          <cell r="C1140">
            <v>1</v>
          </cell>
          <cell r="D1140">
            <v>0</v>
          </cell>
          <cell r="E1140">
            <v>0</v>
          </cell>
          <cell r="F1140">
            <v>0</v>
          </cell>
          <cell r="G1140">
            <v>3</v>
          </cell>
          <cell r="H1140">
            <v>0</v>
          </cell>
          <cell r="I1140">
            <v>4</v>
          </cell>
          <cell r="K1140" t="str">
            <v>Brocade</v>
          </cell>
          <cell r="L1140">
            <v>19</v>
          </cell>
          <cell r="M1140">
            <v>0</v>
          </cell>
          <cell r="N1140">
            <v>0</v>
          </cell>
          <cell r="O1140">
            <v>0</v>
          </cell>
          <cell r="P1140">
            <v>51</v>
          </cell>
          <cell r="Q1140">
            <v>0</v>
          </cell>
          <cell r="R1140">
            <v>70</v>
          </cell>
        </row>
        <row r="1141">
          <cell r="B1141" t="str">
            <v>Caspian</v>
          </cell>
          <cell r="I1141">
            <v>0</v>
          </cell>
          <cell r="K1141" t="str">
            <v>Caspian</v>
          </cell>
          <cell r="R1141">
            <v>0</v>
          </cell>
        </row>
        <row r="1142">
          <cell r="B1142" t="str">
            <v>Chiaro</v>
          </cell>
          <cell r="I1142">
            <v>0</v>
          </cell>
          <cell r="K1142" t="str">
            <v>Chiaro</v>
          </cell>
          <cell r="R1142">
            <v>0</v>
          </cell>
        </row>
        <row r="1143">
          <cell r="B1143" t="str">
            <v>Ciena</v>
          </cell>
          <cell r="C1143">
            <v>0</v>
          </cell>
          <cell r="D1143">
            <v>0</v>
          </cell>
          <cell r="E1143">
            <v>0</v>
          </cell>
          <cell r="F1143">
            <v>0</v>
          </cell>
          <cell r="G1143">
            <v>0</v>
          </cell>
          <cell r="H1143">
            <v>0</v>
          </cell>
          <cell r="I1143">
            <v>0</v>
          </cell>
          <cell r="K1143" t="str">
            <v>Ciena</v>
          </cell>
          <cell r="L1143">
            <v>0</v>
          </cell>
          <cell r="M1143">
            <v>0</v>
          </cell>
          <cell r="N1143">
            <v>0</v>
          </cell>
          <cell r="O1143">
            <v>0</v>
          </cell>
          <cell r="P1143">
            <v>0</v>
          </cell>
          <cell r="Q1143">
            <v>0</v>
          </cell>
          <cell r="R1143">
            <v>0</v>
          </cell>
        </row>
        <row r="1144">
          <cell r="B1144" t="str">
            <v>Cisco</v>
          </cell>
          <cell r="C1144">
            <v>120</v>
          </cell>
          <cell r="D1144">
            <v>194</v>
          </cell>
          <cell r="E1144">
            <v>14</v>
          </cell>
          <cell r="F1144">
            <v>0</v>
          </cell>
          <cell r="G1144">
            <v>50</v>
          </cell>
          <cell r="H1144">
            <v>0</v>
          </cell>
          <cell r="I1144">
            <v>378</v>
          </cell>
          <cell r="K1144" t="str">
            <v>Cisco</v>
          </cell>
          <cell r="L1144">
            <v>311</v>
          </cell>
          <cell r="M1144">
            <v>3844</v>
          </cell>
          <cell r="N1144">
            <v>47</v>
          </cell>
          <cell r="O1144">
            <v>0</v>
          </cell>
          <cell r="P1144">
            <v>1753</v>
          </cell>
          <cell r="Q1144">
            <v>0</v>
          </cell>
          <cell r="R1144">
            <v>5955</v>
          </cell>
        </row>
        <row r="1145">
          <cell r="B1145" t="str">
            <v>Cosine</v>
          </cell>
          <cell r="I1145">
            <v>0</v>
          </cell>
          <cell r="K1145" t="str">
            <v>Cosine</v>
          </cell>
          <cell r="R1145">
            <v>0</v>
          </cell>
        </row>
        <row r="1146">
          <cell r="B1146" t="str">
            <v>ECI Telecom</v>
          </cell>
          <cell r="I1146">
            <v>0</v>
          </cell>
          <cell r="K1146" t="str">
            <v>ECI Telecom</v>
          </cell>
          <cell r="R1146">
            <v>0</v>
          </cell>
        </row>
        <row r="1147">
          <cell r="B1147" t="str">
            <v>Equipe</v>
          </cell>
          <cell r="I1147">
            <v>0</v>
          </cell>
          <cell r="K1147" t="str">
            <v>Equipe</v>
          </cell>
          <cell r="R1147">
            <v>0</v>
          </cell>
        </row>
        <row r="1148">
          <cell r="B1148" t="str">
            <v>Ericsson</v>
          </cell>
          <cell r="C1148">
            <v>0</v>
          </cell>
          <cell r="D1148">
            <v>0</v>
          </cell>
          <cell r="E1148">
            <v>20</v>
          </cell>
          <cell r="F1148">
            <v>0</v>
          </cell>
          <cell r="G1148">
            <v>0</v>
          </cell>
          <cell r="H1148">
            <v>4</v>
          </cell>
          <cell r="I1148">
            <v>24</v>
          </cell>
          <cell r="K1148" t="str">
            <v>Ericsson</v>
          </cell>
          <cell r="L1148">
            <v>0</v>
          </cell>
          <cell r="M1148">
            <v>0</v>
          </cell>
          <cell r="N1148">
            <v>215</v>
          </cell>
          <cell r="O1148">
            <v>0</v>
          </cell>
          <cell r="P1148">
            <v>0</v>
          </cell>
          <cell r="Q1148">
            <v>20</v>
          </cell>
          <cell r="R1148">
            <v>235</v>
          </cell>
        </row>
        <row r="1149">
          <cell r="B1149" t="str">
            <v>Extreme</v>
          </cell>
          <cell r="C1149">
            <v>0</v>
          </cell>
          <cell r="D1149">
            <v>0</v>
          </cell>
          <cell r="E1149">
            <v>0</v>
          </cell>
          <cell r="F1149">
            <v>0</v>
          </cell>
          <cell r="G1149">
            <v>3</v>
          </cell>
          <cell r="H1149">
            <v>0</v>
          </cell>
          <cell r="I1149">
            <v>3</v>
          </cell>
          <cell r="K1149" t="str">
            <v>Extreme</v>
          </cell>
          <cell r="L1149">
            <v>0</v>
          </cell>
          <cell r="M1149">
            <v>0</v>
          </cell>
          <cell r="N1149">
            <v>0</v>
          </cell>
          <cell r="O1149">
            <v>0</v>
          </cell>
          <cell r="P1149">
            <v>119</v>
          </cell>
          <cell r="Q1149">
            <v>0</v>
          </cell>
          <cell r="R1149">
            <v>119</v>
          </cell>
        </row>
        <row r="1150">
          <cell r="B1150" t="str">
            <v>Force10</v>
          </cell>
          <cell r="C1150">
            <v>0</v>
          </cell>
          <cell r="D1150">
            <v>0</v>
          </cell>
          <cell r="E1150">
            <v>0</v>
          </cell>
          <cell r="F1150">
            <v>0</v>
          </cell>
          <cell r="G1150">
            <v>3</v>
          </cell>
          <cell r="H1150">
            <v>0</v>
          </cell>
          <cell r="I1150">
            <v>3</v>
          </cell>
          <cell r="K1150" t="str">
            <v>Force10</v>
          </cell>
          <cell r="L1150">
            <v>0</v>
          </cell>
          <cell r="M1150">
            <v>0</v>
          </cell>
          <cell r="N1150">
            <v>0</v>
          </cell>
          <cell r="O1150">
            <v>0</v>
          </cell>
          <cell r="P1150">
            <v>18</v>
          </cell>
          <cell r="Q1150">
            <v>0</v>
          </cell>
          <cell r="R1150">
            <v>18</v>
          </cell>
        </row>
        <row r="1151">
          <cell r="B1151" t="str">
            <v>Fujitsu</v>
          </cell>
          <cell r="C1151">
            <v>28</v>
          </cell>
          <cell r="D1151">
            <v>23</v>
          </cell>
          <cell r="E1151">
            <v>0</v>
          </cell>
          <cell r="F1151">
            <v>0</v>
          </cell>
          <cell r="G1151">
            <v>16</v>
          </cell>
          <cell r="H1151">
            <v>0</v>
          </cell>
          <cell r="I1151">
            <v>67</v>
          </cell>
          <cell r="K1151" t="str">
            <v>Fujitsu</v>
          </cell>
          <cell r="L1151">
            <v>226</v>
          </cell>
          <cell r="M1151">
            <v>326</v>
          </cell>
          <cell r="N1151">
            <v>0</v>
          </cell>
          <cell r="O1151">
            <v>0</v>
          </cell>
          <cell r="P1151">
            <v>572</v>
          </cell>
          <cell r="Q1151">
            <v>0</v>
          </cell>
          <cell r="R1151">
            <v>1124</v>
          </cell>
        </row>
        <row r="1152">
          <cell r="B1152" t="str">
            <v>Hammerhead Systems</v>
          </cell>
          <cell r="I1152">
            <v>0</v>
          </cell>
          <cell r="K1152" t="str">
            <v>Hammerhead Systems</v>
          </cell>
          <cell r="R1152">
            <v>0</v>
          </cell>
        </row>
        <row r="1153">
          <cell r="B1153" t="str">
            <v>Hitachi</v>
          </cell>
          <cell r="I1153">
            <v>0</v>
          </cell>
          <cell r="K1153" t="str">
            <v>Hitachi</v>
          </cell>
          <cell r="R1153">
            <v>0</v>
          </cell>
        </row>
        <row r="1154">
          <cell r="B1154" t="str">
            <v>Hitachi Cable</v>
          </cell>
          <cell r="C1154">
            <v>0</v>
          </cell>
          <cell r="D1154">
            <v>0</v>
          </cell>
          <cell r="E1154">
            <v>0</v>
          </cell>
          <cell r="F1154">
            <v>0</v>
          </cell>
          <cell r="G1154">
            <v>33</v>
          </cell>
          <cell r="H1154">
            <v>0</v>
          </cell>
          <cell r="I1154">
            <v>33</v>
          </cell>
          <cell r="K1154" t="str">
            <v>Hitachi Cable</v>
          </cell>
          <cell r="L1154">
            <v>0</v>
          </cell>
          <cell r="M1154">
            <v>0</v>
          </cell>
          <cell r="N1154">
            <v>0</v>
          </cell>
          <cell r="O1154">
            <v>0</v>
          </cell>
          <cell r="P1154">
            <v>1151</v>
          </cell>
          <cell r="Q1154">
            <v>0</v>
          </cell>
          <cell r="R1154">
            <v>1151</v>
          </cell>
        </row>
        <row r="1155">
          <cell r="B1155" t="str">
            <v>Huawei</v>
          </cell>
          <cell r="C1155">
            <v>32</v>
          </cell>
          <cell r="D1155">
            <v>71</v>
          </cell>
          <cell r="E1155">
            <v>22</v>
          </cell>
          <cell r="F1155">
            <v>0</v>
          </cell>
          <cell r="G1155">
            <v>58</v>
          </cell>
          <cell r="H1155">
            <v>0</v>
          </cell>
          <cell r="I1155">
            <v>183</v>
          </cell>
          <cell r="K1155" t="str">
            <v>Huawei</v>
          </cell>
          <cell r="L1155">
            <v>143</v>
          </cell>
          <cell r="M1155">
            <v>1163</v>
          </cell>
          <cell r="N1155">
            <v>257</v>
          </cell>
          <cell r="O1155">
            <v>0</v>
          </cell>
          <cell r="P1155">
            <v>39771</v>
          </cell>
          <cell r="Q1155">
            <v>0</v>
          </cell>
          <cell r="R1155">
            <v>41334</v>
          </cell>
        </row>
        <row r="1156">
          <cell r="B1156" t="str">
            <v>Hyperchip</v>
          </cell>
          <cell r="I1156">
            <v>0</v>
          </cell>
          <cell r="K1156" t="str">
            <v>Hyperchip</v>
          </cell>
          <cell r="R1156">
            <v>0</v>
          </cell>
        </row>
        <row r="1157">
          <cell r="B1157" t="str">
            <v>Juniper</v>
          </cell>
          <cell r="C1157">
            <v>58</v>
          </cell>
          <cell r="D1157">
            <v>49</v>
          </cell>
          <cell r="E1157">
            <v>14</v>
          </cell>
          <cell r="F1157">
            <v>0</v>
          </cell>
          <cell r="G1157">
            <v>0</v>
          </cell>
          <cell r="H1157">
            <v>0</v>
          </cell>
          <cell r="I1157">
            <v>121</v>
          </cell>
          <cell r="K1157" t="str">
            <v>Juniper</v>
          </cell>
          <cell r="L1157">
            <v>95</v>
          </cell>
          <cell r="M1157">
            <v>513</v>
          </cell>
          <cell r="N1157">
            <v>100</v>
          </cell>
          <cell r="O1157">
            <v>0</v>
          </cell>
          <cell r="P1157">
            <v>0</v>
          </cell>
          <cell r="Q1157">
            <v>0</v>
          </cell>
          <cell r="R1157">
            <v>708</v>
          </cell>
        </row>
        <row r="1158">
          <cell r="B1158" t="str">
            <v>Laurel Networks</v>
          </cell>
          <cell r="I1158">
            <v>0</v>
          </cell>
          <cell r="K1158" t="str">
            <v>Laurel Networks</v>
          </cell>
          <cell r="R1158">
            <v>0</v>
          </cell>
        </row>
        <row r="1159">
          <cell r="B1159" t="str">
            <v>Lucent</v>
          </cell>
          <cell r="I1159">
            <v>0</v>
          </cell>
          <cell r="K1159" t="str">
            <v>Lucent</v>
          </cell>
          <cell r="R1159">
            <v>0</v>
          </cell>
        </row>
        <row r="1160">
          <cell r="B1160" t="str">
            <v>NEC</v>
          </cell>
          <cell r="C1160">
            <v>0</v>
          </cell>
          <cell r="D1160">
            <v>30</v>
          </cell>
          <cell r="E1160">
            <v>0</v>
          </cell>
          <cell r="F1160">
            <v>0</v>
          </cell>
          <cell r="G1160">
            <v>11</v>
          </cell>
          <cell r="H1160">
            <v>1</v>
          </cell>
          <cell r="I1160">
            <v>42</v>
          </cell>
          <cell r="K1160" t="str">
            <v>NEC</v>
          </cell>
          <cell r="L1160">
            <v>0</v>
          </cell>
          <cell r="M1160">
            <v>240</v>
          </cell>
          <cell r="N1160">
            <v>0</v>
          </cell>
          <cell r="O1160">
            <v>0</v>
          </cell>
          <cell r="P1160">
            <v>386</v>
          </cell>
          <cell r="Q1160">
            <v>33</v>
          </cell>
          <cell r="R1160">
            <v>659</v>
          </cell>
        </row>
        <row r="1161">
          <cell r="B1161" t="str">
            <v>Nokia Siemens Networks</v>
          </cell>
          <cell r="C1161">
            <v>0</v>
          </cell>
          <cell r="D1161">
            <v>0</v>
          </cell>
          <cell r="E1161">
            <v>0</v>
          </cell>
          <cell r="F1161">
            <v>0</v>
          </cell>
          <cell r="G1161">
            <v>18</v>
          </cell>
          <cell r="H1161">
            <v>0</v>
          </cell>
          <cell r="I1161">
            <v>18</v>
          </cell>
          <cell r="K1161" t="str">
            <v>Nokia Siemens Networks</v>
          </cell>
          <cell r="L1161">
            <v>0</v>
          </cell>
          <cell r="M1161">
            <v>0</v>
          </cell>
          <cell r="N1161">
            <v>0</v>
          </cell>
          <cell r="O1161">
            <v>0</v>
          </cell>
          <cell r="P1161">
            <v>137</v>
          </cell>
          <cell r="Q1161">
            <v>0</v>
          </cell>
          <cell r="R1161">
            <v>137</v>
          </cell>
        </row>
        <row r="1162">
          <cell r="B1162" t="str">
            <v>Nortel</v>
          </cell>
          <cell r="C1162">
            <v>0</v>
          </cell>
          <cell r="D1162">
            <v>0</v>
          </cell>
          <cell r="E1162">
            <v>0</v>
          </cell>
          <cell r="F1162">
            <v>0</v>
          </cell>
          <cell r="G1162">
            <v>11</v>
          </cell>
          <cell r="H1162">
            <v>11</v>
          </cell>
          <cell r="I1162">
            <v>22</v>
          </cell>
          <cell r="K1162" t="str">
            <v>Nortel</v>
          </cell>
          <cell r="L1162">
            <v>0</v>
          </cell>
          <cell r="M1162">
            <v>0</v>
          </cell>
          <cell r="N1162">
            <v>0</v>
          </cell>
          <cell r="O1162">
            <v>0</v>
          </cell>
          <cell r="P1162">
            <v>390</v>
          </cell>
          <cell r="Q1162">
            <v>54</v>
          </cell>
          <cell r="R1162">
            <v>444</v>
          </cell>
        </row>
        <row r="1163">
          <cell r="B1163" t="str">
            <v>Procket</v>
          </cell>
          <cell r="I1163">
            <v>0</v>
          </cell>
          <cell r="K1163" t="str">
            <v>Procket</v>
          </cell>
          <cell r="R1163">
            <v>0</v>
          </cell>
        </row>
        <row r="1164">
          <cell r="B1164" t="str">
            <v>Quarry</v>
          </cell>
          <cell r="I1164">
            <v>0</v>
          </cell>
          <cell r="K1164" t="str">
            <v>Quarry</v>
          </cell>
          <cell r="R1164">
            <v>0</v>
          </cell>
        </row>
        <row r="1165">
          <cell r="B1165" t="str">
            <v>Redback</v>
          </cell>
          <cell r="C1165">
            <v>0</v>
          </cell>
          <cell r="D1165">
            <v>0</v>
          </cell>
          <cell r="E1165">
            <v>0</v>
          </cell>
          <cell r="F1165">
            <v>0</v>
          </cell>
          <cell r="G1165">
            <v>0</v>
          </cell>
          <cell r="H1165">
            <v>0</v>
          </cell>
          <cell r="I1165">
            <v>0</v>
          </cell>
          <cell r="K1165" t="str">
            <v>Redback</v>
          </cell>
          <cell r="L1165">
            <v>0</v>
          </cell>
          <cell r="M1165">
            <v>0</v>
          </cell>
          <cell r="N1165">
            <v>0</v>
          </cell>
          <cell r="O1165">
            <v>0</v>
          </cell>
          <cell r="P1165">
            <v>0</v>
          </cell>
          <cell r="Q1165">
            <v>0</v>
          </cell>
          <cell r="R1165">
            <v>0</v>
          </cell>
        </row>
        <row r="1166">
          <cell r="B1166" t="str">
            <v>Riverstone</v>
          </cell>
          <cell r="I1166">
            <v>0</v>
          </cell>
          <cell r="K1166" t="str">
            <v>Riverstone</v>
          </cell>
          <cell r="R1166">
            <v>0</v>
          </cell>
        </row>
        <row r="1167">
          <cell r="B1167" t="str">
            <v>Tellabs</v>
          </cell>
          <cell r="C1167">
            <v>0</v>
          </cell>
          <cell r="D1167">
            <v>11</v>
          </cell>
          <cell r="E1167">
            <v>0</v>
          </cell>
          <cell r="F1167">
            <v>0</v>
          </cell>
          <cell r="G1167">
            <v>0</v>
          </cell>
          <cell r="H1167">
            <v>0</v>
          </cell>
          <cell r="I1167">
            <v>11</v>
          </cell>
          <cell r="K1167" t="str">
            <v>Tellabs</v>
          </cell>
          <cell r="L1167">
            <v>0</v>
          </cell>
          <cell r="M1167">
            <v>119</v>
          </cell>
          <cell r="N1167">
            <v>0</v>
          </cell>
          <cell r="O1167">
            <v>0</v>
          </cell>
          <cell r="P1167">
            <v>0</v>
          </cell>
          <cell r="Q1167">
            <v>0</v>
          </cell>
          <cell r="R1167">
            <v>119</v>
          </cell>
        </row>
        <row r="1168">
          <cell r="B1168" t="str">
            <v>ZTE</v>
          </cell>
          <cell r="C1168">
            <v>2</v>
          </cell>
          <cell r="D1168">
            <v>14</v>
          </cell>
          <cell r="E1168">
            <v>0</v>
          </cell>
          <cell r="F1168">
            <v>0</v>
          </cell>
          <cell r="G1168">
            <v>27</v>
          </cell>
          <cell r="H1168">
            <v>0</v>
          </cell>
          <cell r="I1168">
            <v>43</v>
          </cell>
          <cell r="K1168" t="str">
            <v>ZTE</v>
          </cell>
          <cell r="L1168">
            <v>8</v>
          </cell>
          <cell r="M1168">
            <v>196</v>
          </cell>
          <cell r="N1168">
            <v>0</v>
          </cell>
          <cell r="O1168">
            <v>0</v>
          </cell>
          <cell r="P1168">
            <v>16200</v>
          </cell>
          <cell r="Q1168">
            <v>0</v>
          </cell>
          <cell r="R1168">
            <v>16404</v>
          </cell>
        </row>
        <row r="1169">
          <cell r="B1169" t="str">
            <v>Other</v>
          </cell>
          <cell r="I1169">
            <v>0</v>
          </cell>
          <cell r="K1169" t="str">
            <v>Other</v>
          </cell>
          <cell r="R1169">
            <v>0</v>
          </cell>
        </row>
        <row r="1170">
          <cell r="B1170" t="str">
            <v>Total</v>
          </cell>
          <cell r="C1170">
            <v>241</v>
          </cell>
          <cell r="D1170">
            <v>487</v>
          </cell>
          <cell r="E1170">
            <v>70</v>
          </cell>
          <cell r="F1170">
            <v>0</v>
          </cell>
          <cell r="G1170">
            <v>243</v>
          </cell>
          <cell r="H1170">
            <v>25</v>
          </cell>
          <cell r="I1170">
            <v>1066</v>
          </cell>
          <cell r="K1170" t="str">
            <v>Total</v>
          </cell>
          <cell r="L1170">
            <v>802</v>
          </cell>
          <cell r="M1170">
            <v>7221</v>
          </cell>
          <cell r="N1170">
            <v>619</v>
          </cell>
          <cell r="O1170">
            <v>0</v>
          </cell>
          <cell r="P1170">
            <v>61437</v>
          </cell>
          <cell r="Q1170">
            <v>162</v>
          </cell>
          <cell r="R1170">
            <v>70241</v>
          </cell>
        </row>
        <row r="1174">
          <cell r="B1174" t="str">
            <v>Vendor</v>
          </cell>
          <cell r="C1174" t="str">
            <v>Core IP/MPLS</v>
          </cell>
          <cell r="D1174" t="str">
            <v xml:space="preserve">Edge IP/MPLS </v>
          </cell>
          <cell r="E1174" t="str">
            <v>Subscriber Service Router</v>
          </cell>
          <cell r="F1174" t="str">
            <v>BRAS</v>
          </cell>
          <cell r="G1174" t="str">
            <v>IP/Ethernet</v>
          </cell>
          <cell r="H1174" t="str">
            <v>ATM/MPLS</v>
          </cell>
          <cell r="I1174" t="str">
            <v>Total IPS</v>
          </cell>
          <cell r="K1174" t="str">
            <v>Vendor</v>
          </cell>
          <cell r="L1174" t="str">
            <v>Core IP/MPLS</v>
          </cell>
          <cell r="M1174" t="str">
            <v>Edge IP/MPLS</v>
          </cell>
          <cell r="N1174" t="str">
            <v>Subscriber Service Router</v>
          </cell>
          <cell r="O1174" t="str">
            <v>BRAS</v>
          </cell>
          <cell r="P1174" t="str">
            <v>IP/Ethernet</v>
          </cell>
          <cell r="Q1174" t="str">
            <v>ATM/MPLS</v>
          </cell>
          <cell r="R1174" t="str">
            <v>Total IPS</v>
          </cell>
        </row>
        <row r="1175">
          <cell r="B1175" t="str">
            <v>Alaxala Networks</v>
          </cell>
          <cell r="C1175">
            <v>0</v>
          </cell>
          <cell r="D1175">
            <v>50</v>
          </cell>
          <cell r="E1175">
            <v>0</v>
          </cell>
          <cell r="F1175">
            <v>0</v>
          </cell>
          <cell r="G1175">
            <v>9</v>
          </cell>
          <cell r="H1175">
            <v>0</v>
          </cell>
          <cell r="I1175">
            <v>59</v>
          </cell>
          <cell r="K1175" t="str">
            <v>Alaxala Networks</v>
          </cell>
          <cell r="L1175">
            <v>0</v>
          </cell>
          <cell r="M1175">
            <v>459</v>
          </cell>
          <cell r="N1175">
            <v>0</v>
          </cell>
          <cell r="O1175">
            <v>0</v>
          </cell>
          <cell r="P1175">
            <v>1398</v>
          </cell>
          <cell r="R1175">
            <v>1857</v>
          </cell>
        </row>
        <row r="1176">
          <cell r="B1176" t="str">
            <v>Alcatel-Lucent</v>
          </cell>
          <cell r="C1176">
            <v>0</v>
          </cell>
          <cell r="D1176">
            <v>60</v>
          </cell>
          <cell r="E1176">
            <v>0</v>
          </cell>
          <cell r="F1176">
            <v>0</v>
          </cell>
          <cell r="G1176">
            <v>0</v>
          </cell>
          <cell r="H1176">
            <v>8</v>
          </cell>
          <cell r="I1176">
            <v>68</v>
          </cell>
          <cell r="K1176" t="str">
            <v>Alcatel-Lucent</v>
          </cell>
          <cell r="L1176">
            <v>0</v>
          </cell>
          <cell r="M1176">
            <v>509</v>
          </cell>
          <cell r="N1176">
            <v>0</v>
          </cell>
          <cell r="O1176">
            <v>0</v>
          </cell>
          <cell r="P1176">
            <v>0</v>
          </cell>
          <cell r="Q1176">
            <v>52</v>
          </cell>
          <cell r="R1176">
            <v>561</v>
          </cell>
        </row>
        <row r="1177">
          <cell r="B1177" t="str">
            <v>Atrica</v>
          </cell>
          <cell r="I1177">
            <v>0</v>
          </cell>
          <cell r="K1177" t="str">
            <v>Atrica</v>
          </cell>
          <cell r="R1177">
            <v>0</v>
          </cell>
        </row>
        <row r="1178">
          <cell r="B1178" t="str">
            <v>Avici</v>
          </cell>
          <cell r="I1178">
            <v>0</v>
          </cell>
          <cell r="K1178" t="str">
            <v>Avici</v>
          </cell>
          <cell r="R1178">
            <v>0</v>
          </cell>
        </row>
        <row r="1179">
          <cell r="B1179" t="str">
            <v>Brocade</v>
          </cell>
          <cell r="C1179">
            <v>1</v>
          </cell>
          <cell r="D1179">
            <v>0</v>
          </cell>
          <cell r="E1179">
            <v>0</v>
          </cell>
          <cell r="F1179">
            <v>0</v>
          </cell>
          <cell r="G1179">
            <v>3</v>
          </cell>
          <cell r="H1179">
            <v>0</v>
          </cell>
          <cell r="I1179">
            <v>4</v>
          </cell>
          <cell r="K1179" t="str">
            <v>Brocade</v>
          </cell>
          <cell r="L1179">
            <v>19</v>
          </cell>
          <cell r="M1179">
            <v>0</v>
          </cell>
          <cell r="N1179">
            <v>0</v>
          </cell>
          <cell r="O1179">
            <v>0</v>
          </cell>
          <cell r="P1179">
            <v>51</v>
          </cell>
          <cell r="Q1179">
            <v>0</v>
          </cell>
          <cell r="R1179">
            <v>70</v>
          </cell>
        </row>
        <row r="1180">
          <cell r="B1180" t="str">
            <v>Caspian</v>
          </cell>
          <cell r="I1180">
            <v>0</v>
          </cell>
          <cell r="K1180" t="str">
            <v>Caspian</v>
          </cell>
          <cell r="R1180">
            <v>0</v>
          </cell>
        </row>
        <row r="1181">
          <cell r="B1181" t="str">
            <v>Chiaro</v>
          </cell>
          <cell r="I1181">
            <v>0</v>
          </cell>
          <cell r="K1181" t="str">
            <v>Chiaro</v>
          </cell>
          <cell r="R1181">
            <v>0</v>
          </cell>
        </row>
        <row r="1182">
          <cell r="B1182" t="str">
            <v>Ciena</v>
          </cell>
          <cell r="C1182">
            <v>0</v>
          </cell>
          <cell r="D1182">
            <v>0</v>
          </cell>
          <cell r="E1182">
            <v>0</v>
          </cell>
          <cell r="F1182">
            <v>0</v>
          </cell>
          <cell r="G1182">
            <v>0</v>
          </cell>
          <cell r="H1182">
            <v>0</v>
          </cell>
          <cell r="I1182">
            <v>0</v>
          </cell>
          <cell r="K1182" t="str">
            <v>Ciena</v>
          </cell>
          <cell r="L1182">
            <v>0</v>
          </cell>
          <cell r="M1182">
            <v>0</v>
          </cell>
          <cell r="N1182">
            <v>0</v>
          </cell>
          <cell r="O1182">
            <v>0</v>
          </cell>
          <cell r="P1182">
            <v>0</v>
          </cell>
          <cell r="Q1182">
            <v>0</v>
          </cell>
          <cell r="R1182">
            <v>0</v>
          </cell>
        </row>
        <row r="1183">
          <cell r="B1183" t="str">
            <v>Cisco</v>
          </cell>
          <cell r="C1183">
            <v>108</v>
          </cell>
          <cell r="D1183">
            <v>184</v>
          </cell>
          <cell r="E1183">
            <v>11</v>
          </cell>
          <cell r="F1183">
            <v>0</v>
          </cell>
          <cell r="G1183">
            <v>55</v>
          </cell>
          <cell r="H1183">
            <v>0</v>
          </cell>
          <cell r="I1183">
            <v>358</v>
          </cell>
          <cell r="K1183" t="str">
            <v>Cisco</v>
          </cell>
          <cell r="L1183">
            <v>282</v>
          </cell>
          <cell r="M1183">
            <v>3639</v>
          </cell>
          <cell r="N1183">
            <v>36</v>
          </cell>
          <cell r="O1183">
            <v>0</v>
          </cell>
          <cell r="P1183">
            <v>1928</v>
          </cell>
          <cell r="Q1183">
            <v>0</v>
          </cell>
          <cell r="R1183">
            <v>5885</v>
          </cell>
        </row>
        <row r="1184">
          <cell r="B1184" t="str">
            <v>Cosine</v>
          </cell>
          <cell r="I1184">
            <v>0</v>
          </cell>
          <cell r="K1184" t="str">
            <v>Cosine</v>
          </cell>
          <cell r="R1184">
            <v>0</v>
          </cell>
        </row>
        <row r="1185">
          <cell r="B1185" t="str">
            <v>ECI Telecom</v>
          </cell>
          <cell r="I1185">
            <v>0</v>
          </cell>
          <cell r="K1185" t="str">
            <v>ECI Telecom</v>
          </cell>
          <cell r="R1185">
            <v>0</v>
          </cell>
        </row>
        <row r="1186">
          <cell r="B1186" t="str">
            <v>Equipe</v>
          </cell>
          <cell r="I1186">
            <v>0</v>
          </cell>
          <cell r="K1186" t="str">
            <v>Equipe</v>
          </cell>
          <cell r="R1186">
            <v>0</v>
          </cell>
        </row>
        <row r="1187">
          <cell r="B1187" t="str">
            <v>Ericsson</v>
          </cell>
          <cell r="C1187">
            <v>0</v>
          </cell>
          <cell r="D1187">
            <v>0</v>
          </cell>
          <cell r="E1187">
            <v>23</v>
          </cell>
          <cell r="F1187">
            <v>0</v>
          </cell>
          <cell r="G1187">
            <v>0</v>
          </cell>
          <cell r="H1187">
            <v>4</v>
          </cell>
          <cell r="I1187">
            <v>27</v>
          </cell>
          <cell r="K1187" t="str">
            <v>Ericsson</v>
          </cell>
          <cell r="L1187">
            <v>0</v>
          </cell>
          <cell r="M1187">
            <v>0</v>
          </cell>
          <cell r="N1187">
            <v>251</v>
          </cell>
          <cell r="O1187">
            <v>0</v>
          </cell>
          <cell r="P1187">
            <v>0</v>
          </cell>
          <cell r="Q1187">
            <v>20</v>
          </cell>
          <cell r="R1187">
            <v>271</v>
          </cell>
        </row>
        <row r="1188">
          <cell r="B1188" t="str">
            <v>Extreme</v>
          </cell>
          <cell r="C1188">
            <v>0</v>
          </cell>
          <cell r="D1188">
            <v>0</v>
          </cell>
          <cell r="E1188">
            <v>0</v>
          </cell>
          <cell r="F1188">
            <v>0</v>
          </cell>
          <cell r="G1188">
            <v>3</v>
          </cell>
          <cell r="H1188">
            <v>0</v>
          </cell>
          <cell r="I1188">
            <v>3</v>
          </cell>
          <cell r="K1188" t="str">
            <v>Extreme</v>
          </cell>
          <cell r="L1188">
            <v>0</v>
          </cell>
          <cell r="M1188">
            <v>0</v>
          </cell>
          <cell r="N1188">
            <v>0</v>
          </cell>
          <cell r="O1188">
            <v>0</v>
          </cell>
          <cell r="P1188">
            <v>119</v>
          </cell>
          <cell r="Q1188">
            <v>0</v>
          </cell>
          <cell r="R1188">
            <v>119</v>
          </cell>
        </row>
        <row r="1189">
          <cell r="B1189" t="str">
            <v>Force10</v>
          </cell>
          <cell r="C1189">
            <v>0</v>
          </cell>
          <cell r="D1189">
            <v>0</v>
          </cell>
          <cell r="E1189">
            <v>0</v>
          </cell>
          <cell r="F1189">
            <v>0</v>
          </cell>
          <cell r="G1189">
            <v>3</v>
          </cell>
          <cell r="H1189">
            <v>0</v>
          </cell>
          <cell r="I1189">
            <v>3</v>
          </cell>
          <cell r="K1189" t="str">
            <v>Force10</v>
          </cell>
          <cell r="L1189">
            <v>0</v>
          </cell>
          <cell r="M1189">
            <v>0</v>
          </cell>
          <cell r="N1189">
            <v>0</v>
          </cell>
          <cell r="O1189">
            <v>0</v>
          </cell>
          <cell r="P1189">
            <v>18</v>
          </cell>
          <cell r="Q1189">
            <v>0</v>
          </cell>
          <cell r="R1189">
            <v>18</v>
          </cell>
        </row>
        <row r="1190">
          <cell r="B1190" t="str">
            <v>Fujitsu</v>
          </cell>
          <cell r="C1190">
            <v>27</v>
          </cell>
          <cell r="D1190">
            <v>37</v>
          </cell>
          <cell r="E1190">
            <v>0</v>
          </cell>
          <cell r="F1190">
            <v>0</v>
          </cell>
          <cell r="G1190">
            <v>43</v>
          </cell>
          <cell r="H1190">
            <v>0</v>
          </cell>
          <cell r="I1190">
            <v>107</v>
          </cell>
          <cell r="K1190" t="str">
            <v>Fujitsu</v>
          </cell>
          <cell r="L1190">
            <v>214</v>
          </cell>
          <cell r="M1190">
            <v>105</v>
          </cell>
          <cell r="N1190">
            <v>0</v>
          </cell>
          <cell r="O1190">
            <v>0</v>
          </cell>
          <cell r="P1190">
            <v>1491</v>
          </cell>
          <cell r="Q1190">
            <v>0</v>
          </cell>
          <cell r="R1190">
            <v>1810</v>
          </cell>
        </row>
        <row r="1191">
          <cell r="B1191" t="str">
            <v>Hammerhead Systems</v>
          </cell>
          <cell r="I1191">
            <v>0</v>
          </cell>
          <cell r="K1191" t="str">
            <v>Hammerhead Systems</v>
          </cell>
          <cell r="R1191">
            <v>0</v>
          </cell>
        </row>
        <row r="1192">
          <cell r="B1192" t="str">
            <v>Hitachi</v>
          </cell>
          <cell r="I1192">
            <v>0</v>
          </cell>
          <cell r="K1192" t="str">
            <v>Hitachi</v>
          </cell>
          <cell r="R1192">
            <v>0</v>
          </cell>
        </row>
        <row r="1193">
          <cell r="B1193" t="str">
            <v>Hitachi Cable</v>
          </cell>
          <cell r="C1193">
            <v>0</v>
          </cell>
          <cell r="D1193">
            <v>0</v>
          </cell>
          <cell r="E1193">
            <v>0</v>
          </cell>
          <cell r="F1193">
            <v>0</v>
          </cell>
          <cell r="G1193">
            <v>27</v>
          </cell>
          <cell r="H1193">
            <v>0</v>
          </cell>
          <cell r="I1193">
            <v>27</v>
          </cell>
          <cell r="K1193" t="str">
            <v>Hitachi Cable</v>
          </cell>
          <cell r="L1193">
            <v>0</v>
          </cell>
          <cell r="M1193">
            <v>0</v>
          </cell>
          <cell r="N1193">
            <v>0</v>
          </cell>
          <cell r="O1193">
            <v>0</v>
          </cell>
          <cell r="P1193">
            <v>942</v>
          </cell>
          <cell r="Q1193">
            <v>0</v>
          </cell>
          <cell r="R1193">
            <v>942</v>
          </cell>
        </row>
        <row r="1194">
          <cell r="B1194" t="str">
            <v>Huawei</v>
          </cell>
          <cell r="C1194">
            <v>37</v>
          </cell>
          <cell r="D1194">
            <v>70</v>
          </cell>
          <cell r="E1194">
            <v>23</v>
          </cell>
          <cell r="F1194">
            <v>0</v>
          </cell>
          <cell r="G1194">
            <v>55</v>
          </cell>
          <cell r="H1194">
            <v>0</v>
          </cell>
          <cell r="I1194">
            <v>185</v>
          </cell>
          <cell r="K1194" t="str">
            <v>Huawei</v>
          </cell>
          <cell r="L1194">
            <v>177</v>
          </cell>
          <cell r="M1194">
            <v>1081</v>
          </cell>
          <cell r="N1194">
            <v>209</v>
          </cell>
          <cell r="O1194">
            <v>0</v>
          </cell>
          <cell r="P1194">
            <v>39906</v>
          </cell>
          <cell r="Q1194">
            <v>0</v>
          </cell>
          <cell r="R1194">
            <v>41373</v>
          </cell>
        </row>
        <row r="1195">
          <cell r="B1195" t="str">
            <v>Hyperchip</v>
          </cell>
          <cell r="I1195">
            <v>0</v>
          </cell>
          <cell r="K1195" t="str">
            <v>Hyperchip</v>
          </cell>
          <cell r="R1195">
            <v>0</v>
          </cell>
        </row>
        <row r="1196">
          <cell r="B1196" t="str">
            <v>Juniper</v>
          </cell>
          <cell r="C1196">
            <v>52</v>
          </cell>
          <cell r="D1196">
            <v>45</v>
          </cell>
          <cell r="E1196">
            <v>13</v>
          </cell>
          <cell r="G1196">
            <v>0</v>
          </cell>
          <cell r="H1196">
            <v>0</v>
          </cell>
          <cell r="I1196">
            <v>110</v>
          </cell>
          <cell r="K1196" t="str">
            <v>Juniper</v>
          </cell>
          <cell r="L1196">
            <v>83</v>
          </cell>
          <cell r="M1196">
            <v>333</v>
          </cell>
          <cell r="N1196">
            <v>84</v>
          </cell>
          <cell r="O1196">
            <v>0</v>
          </cell>
          <cell r="P1196">
            <v>0</v>
          </cell>
          <cell r="Q1196">
            <v>0</v>
          </cell>
          <cell r="R1196">
            <v>500</v>
          </cell>
        </row>
        <row r="1197">
          <cell r="B1197" t="str">
            <v>Laurel Networks</v>
          </cell>
          <cell r="I1197">
            <v>0</v>
          </cell>
          <cell r="K1197" t="str">
            <v>Laurel Networks</v>
          </cell>
          <cell r="R1197">
            <v>0</v>
          </cell>
        </row>
        <row r="1198">
          <cell r="B1198" t="str">
            <v>Lucent</v>
          </cell>
          <cell r="I1198">
            <v>0</v>
          </cell>
          <cell r="K1198" t="str">
            <v>Lucent</v>
          </cell>
          <cell r="R1198">
            <v>0</v>
          </cell>
        </row>
        <row r="1199">
          <cell r="B1199" t="str">
            <v>NEC</v>
          </cell>
          <cell r="C1199">
            <v>0</v>
          </cell>
          <cell r="D1199">
            <v>37</v>
          </cell>
          <cell r="E1199">
            <v>0</v>
          </cell>
          <cell r="F1199">
            <v>0</v>
          </cell>
          <cell r="G1199">
            <v>21</v>
          </cell>
          <cell r="H1199">
            <v>1</v>
          </cell>
          <cell r="I1199">
            <v>59</v>
          </cell>
          <cell r="K1199" t="str">
            <v>NEC</v>
          </cell>
          <cell r="L1199">
            <v>0</v>
          </cell>
          <cell r="M1199">
            <v>296</v>
          </cell>
          <cell r="N1199">
            <v>0</v>
          </cell>
          <cell r="O1199">
            <v>0</v>
          </cell>
          <cell r="P1199">
            <v>33</v>
          </cell>
          <cell r="Q1199">
            <v>737</v>
          </cell>
          <cell r="R1199">
            <v>1066</v>
          </cell>
        </row>
        <row r="1200">
          <cell r="B1200" t="str">
            <v>Nokia Siemens Networks</v>
          </cell>
          <cell r="C1200">
            <v>0</v>
          </cell>
          <cell r="D1200">
            <v>0</v>
          </cell>
          <cell r="E1200">
            <v>0</v>
          </cell>
          <cell r="F1200">
            <v>0</v>
          </cell>
          <cell r="G1200">
            <v>19</v>
          </cell>
          <cell r="H1200">
            <v>0</v>
          </cell>
          <cell r="I1200">
            <v>19</v>
          </cell>
          <cell r="K1200" t="str">
            <v>Nokia Siemens Networks</v>
          </cell>
          <cell r="L1200">
            <v>0</v>
          </cell>
          <cell r="M1200">
            <v>0</v>
          </cell>
          <cell r="N1200">
            <v>0</v>
          </cell>
          <cell r="O1200">
            <v>0</v>
          </cell>
          <cell r="P1200">
            <v>145</v>
          </cell>
          <cell r="Q1200">
            <v>0</v>
          </cell>
          <cell r="R1200">
            <v>145</v>
          </cell>
        </row>
        <row r="1201">
          <cell r="B1201" t="str">
            <v>Nortel</v>
          </cell>
          <cell r="C1201">
            <v>0</v>
          </cell>
          <cell r="D1201">
            <v>0</v>
          </cell>
          <cell r="E1201">
            <v>0</v>
          </cell>
          <cell r="F1201">
            <v>0</v>
          </cell>
          <cell r="G1201">
            <v>8</v>
          </cell>
          <cell r="H1201">
            <v>8</v>
          </cell>
          <cell r="I1201">
            <v>16</v>
          </cell>
          <cell r="K1201" t="str">
            <v>Nortel</v>
          </cell>
          <cell r="L1201">
            <v>0</v>
          </cell>
          <cell r="M1201">
            <v>0</v>
          </cell>
          <cell r="N1201">
            <v>0</v>
          </cell>
          <cell r="O1201">
            <v>0</v>
          </cell>
          <cell r="P1201">
            <v>322</v>
          </cell>
          <cell r="Q1201">
            <v>41</v>
          </cell>
          <cell r="R1201">
            <v>363</v>
          </cell>
        </row>
        <row r="1202">
          <cell r="B1202" t="str">
            <v>Procket</v>
          </cell>
          <cell r="I1202">
            <v>0</v>
          </cell>
          <cell r="K1202" t="str">
            <v>Procket</v>
          </cell>
          <cell r="R1202">
            <v>0</v>
          </cell>
        </row>
        <row r="1203">
          <cell r="B1203" t="str">
            <v>Quarry</v>
          </cell>
          <cell r="I1203">
            <v>0</v>
          </cell>
          <cell r="K1203" t="str">
            <v>Quarry</v>
          </cell>
          <cell r="R1203">
            <v>0</v>
          </cell>
        </row>
        <row r="1204">
          <cell r="B1204" t="str">
            <v>Redback</v>
          </cell>
          <cell r="C1204">
            <v>0</v>
          </cell>
          <cell r="D1204">
            <v>0</v>
          </cell>
          <cell r="E1204">
            <v>0</v>
          </cell>
          <cell r="F1204">
            <v>0</v>
          </cell>
          <cell r="G1204">
            <v>0</v>
          </cell>
          <cell r="H1204">
            <v>0</v>
          </cell>
          <cell r="I1204">
            <v>0</v>
          </cell>
          <cell r="K1204" t="str">
            <v>Redback</v>
          </cell>
          <cell r="L1204">
            <v>0</v>
          </cell>
          <cell r="M1204">
            <v>0</v>
          </cell>
          <cell r="N1204">
            <v>0</v>
          </cell>
          <cell r="O1204">
            <v>0</v>
          </cell>
          <cell r="P1204">
            <v>0</v>
          </cell>
          <cell r="Q1204">
            <v>0</v>
          </cell>
          <cell r="R1204">
            <v>0</v>
          </cell>
        </row>
        <row r="1205">
          <cell r="B1205" t="str">
            <v>Riverstone</v>
          </cell>
          <cell r="I1205">
            <v>0</v>
          </cell>
          <cell r="K1205" t="str">
            <v>Riverstone</v>
          </cell>
          <cell r="R1205">
            <v>0</v>
          </cell>
        </row>
        <row r="1206">
          <cell r="B1206" t="str">
            <v>Tellabs</v>
          </cell>
          <cell r="C1206">
            <v>0</v>
          </cell>
          <cell r="D1206">
            <v>20</v>
          </cell>
          <cell r="E1206">
            <v>0</v>
          </cell>
          <cell r="F1206">
            <v>0</v>
          </cell>
          <cell r="G1206">
            <v>0</v>
          </cell>
          <cell r="H1206">
            <v>0</v>
          </cell>
          <cell r="I1206">
            <v>20</v>
          </cell>
          <cell r="K1206" t="str">
            <v>Tellabs</v>
          </cell>
          <cell r="L1206">
            <v>0</v>
          </cell>
          <cell r="M1206">
            <v>215</v>
          </cell>
          <cell r="N1206">
            <v>0</v>
          </cell>
          <cell r="O1206">
            <v>0</v>
          </cell>
          <cell r="P1206">
            <v>0</v>
          </cell>
          <cell r="Q1206">
            <v>0</v>
          </cell>
          <cell r="R1206">
            <v>215</v>
          </cell>
        </row>
        <row r="1207">
          <cell r="B1207" t="str">
            <v>ZTE</v>
          </cell>
          <cell r="C1207">
            <v>2</v>
          </cell>
          <cell r="D1207">
            <v>8</v>
          </cell>
          <cell r="E1207">
            <v>0</v>
          </cell>
          <cell r="F1207">
            <v>0</v>
          </cell>
          <cell r="G1207">
            <v>18</v>
          </cell>
          <cell r="H1207">
            <v>0</v>
          </cell>
          <cell r="I1207">
            <v>28</v>
          </cell>
          <cell r="K1207" t="str">
            <v>ZTE</v>
          </cell>
          <cell r="L1207">
            <v>8</v>
          </cell>
          <cell r="M1207">
            <v>112</v>
          </cell>
          <cell r="N1207">
            <v>0</v>
          </cell>
          <cell r="O1207">
            <v>0</v>
          </cell>
          <cell r="P1207">
            <v>10800</v>
          </cell>
          <cell r="Q1207">
            <v>0</v>
          </cell>
          <cell r="R1207">
            <v>10920</v>
          </cell>
        </row>
        <row r="1208">
          <cell r="B1208" t="str">
            <v>Other</v>
          </cell>
          <cell r="C1208">
            <v>0</v>
          </cell>
          <cell r="D1208">
            <v>0</v>
          </cell>
          <cell r="E1208">
            <v>0</v>
          </cell>
          <cell r="F1208">
            <v>0</v>
          </cell>
          <cell r="G1208">
            <v>1</v>
          </cell>
          <cell r="H1208">
            <v>0</v>
          </cell>
          <cell r="I1208">
            <v>1</v>
          </cell>
          <cell r="K1208" t="str">
            <v>Other</v>
          </cell>
          <cell r="L1208">
            <v>0</v>
          </cell>
          <cell r="M1208">
            <v>0</v>
          </cell>
          <cell r="N1208">
            <v>0</v>
          </cell>
          <cell r="O1208">
            <v>0</v>
          </cell>
          <cell r="P1208">
            <v>5</v>
          </cell>
          <cell r="Q1208">
            <v>0</v>
          </cell>
          <cell r="R1208">
            <v>5</v>
          </cell>
        </row>
        <row r="1209">
          <cell r="B1209" t="str">
            <v>Total</v>
          </cell>
          <cell r="C1209">
            <v>227</v>
          </cell>
          <cell r="D1209">
            <v>511</v>
          </cell>
          <cell r="E1209">
            <v>70</v>
          </cell>
          <cell r="F1209">
            <v>0</v>
          </cell>
          <cell r="G1209">
            <v>265</v>
          </cell>
          <cell r="H1209">
            <v>21</v>
          </cell>
          <cell r="I1209">
            <v>1094</v>
          </cell>
          <cell r="K1209" t="str">
            <v>Total</v>
          </cell>
          <cell r="L1209">
            <v>783</v>
          </cell>
          <cell r="M1209">
            <v>6749</v>
          </cell>
          <cell r="N1209">
            <v>580</v>
          </cell>
          <cell r="O1209">
            <v>0</v>
          </cell>
          <cell r="P1209">
            <v>57158</v>
          </cell>
          <cell r="Q1209">
            <v>850</v>
          </cell>
          <cell r="R1209">
            <v>66120</v>
          </cell>
        </row>
        <row r="1213">
          <cell r="B1213" t="str">
            <v>Vendor</v>
          </cell>
          <cell r="C1213" t="str">
            <v>Core IP/MPLS</v>
          </cell>
          <cell r="D1213" t="str">
            <v xml:space="preserve">Edge IP/MPLS </v>
          </cell>
          <cell r="E1213" t="str">
            <v>Subscriber Service Router</v>
          </cell>
          <cell r="F1213" t="str">
            <v>BRAS</v>
          </cell>
          <cell r="G1213" t="str">
            <v>IP/Ethernet</v>
          </cell>
          <cell r="H1213" t="str">
            <v>ATM/MPLS</v>
          </cell>
          <cell r="I1213" t="str">
            <v>Total IPS</v>
          </cell>
          <cell r="K1213" t="str">
            <v>Vendor</v>
          </cell>
          <cell r="L1213" t="str">
            <v>Core IP/MPLS</v>
          </cell>
          <cell r="M1213" t="str">
            <v>Edge IP/MPLS</v>
          </cell>
          <cell r="N1213" t="str">
            <v>Subscriber Service Router</v>
          </cell>
          <cell r="O1213" t="str">
            <v>BRAS</v>
          </cell>
          <cell r="P1213" t="str">
            <v>IP/Ethernet</v>
          </cell>
          <cell r="Q1213" t="str">
            <v>ATM/MPLS</v>
          </cell>
          <cell r="R1213" t="str">
            <v>Total IPS</v>
          </cell>
        </row>
        <row r="1214">
          <cell r="B1214" t="str">
            <v>Alaxala Networks</v>
          </cell>
          <cell r="C1214">
            <v>0</v>
          </cell>
          <cell r="D1214">
            <v>61</v>
          </cell>
          <cell r="E1214">
            <v>0</v>
          </cell>
          <cell r="F1214">
            <v>0</v>
          </cell>
          <cell r="G1214">
            <v>26</v>
          </cell>
          <cell r="H1214">
            <v>0</v>
          </cell>
          <cell r="I1214">
            <v>87</v>
          </cell>
          <cell r="K1214" t="str">
            <v>Alaxala Networks</v>
          </cell>
          <cell r="L1214">
            <v>0</v>
          </cell>
          <cell r="M1214">
            <v>653</v>
          </cell>
          <cell r="N1214">
            <v>0</v>
          </cell>
          <cell r="O1214">
            <v>0</v>
          </cell>
          <cell r="P1214">
            <v>1218</v>
          </cell>
          <cell r="Q1214">
            <v>0</v>
          </cell>
          <cell r="R1214">
            <v>1871</v>
          </cell>
        </row>
        <row r="1215">
          <cell r="B1215" t="str">
            <v>Alcatel-Lucent</v>
          </cell>
          <cell r="C1215">
            <v>0</v>
          </cell>
          <cell r="D1215">
            <v>47</v>
          </cell>
          <cell r="E1215">
            <v>0</v>
          </cell>
          <cell r="F1215">
            <v>0</v>
          </cell>
          <cell r="G1215">
            <v>0</v>
          </cell>
          <cell r="H1215">
            <v>13</v>
          </cell>
          <cell r="I1215">
            <v>60</v>
          </cell>
          <cell r="K1215" t="str">
            <v>Alcatel-Lucent</v>
          </cell>
          <cell r="L1215">
            <v>0</v>
          </cell>
          <cell r="M1215">
            <v>410</v>
          </cell>
          <cell r="N1215">
            <v>0</v>
          </cell>
          <cell r="O1215">
            <v>0</v>
          </cell>
          <cell r="P1215">
            <v>0</v>
          </cell>
          <cell r="Q1215">
            <v>90</v>
          </cell>
          <cell r="R1215">
            <v>500</v>
          </cell>
        </row>
        <row r="1216">
          <cell r="B1216" t="str">
            <v>Atrica</v>
          </cell>
          <cell r="I1216">
            <v>0</v>
          </cell>
          <cell r="K1216" t="str">
            <v>Atrica</v>
          </cell>
          <cell r="R1216">
            <v>0</v>
          </cell>
        </row>
        <row r="1217">
          <cell r="B1217" t="str">
            <v>Avici</v>
          </cell>
          <cell r="I1217">
            <v>0</v>
          </cell>
          <cell r="K1217" t="str">
            <v>Avici</v>
          </cell>
          <cell r="R1217">
            <v>0</v>
          </cell>
        </row>
        <row r="1218">
          <cell r="B1218" t="str">
            <v>Brocade</v>
          </cell>
          <cell r="C1218">
            <v>1</v>
          </cell>
          <cell r="D1218">
            <v>0</v>
          </cell>
          <cell r="E1218">
            <v>0</v>
          </cell>
          <cell r="F1218">
            <v>0</v>
          </cell>
          <cell r="G1218">
            <v>3</v>
          </cell>
          <cell r="H1218">
            <v>0</v>
          </cell>
          <cell r="I1218">
            <v>4</v>
          </cell>
          <cell r="K1218" t="str">
            <v>Brocade</v>
          </cell>
          <cell r="L1218">
            <v>19</v>
          </cell>
          <cell r="M1218">
            <v>0</v>
          </cell>
          <cell r="N1218">
            <v>0</v>
          </cell>
          <cell r="O1218">
            <v>0</v>
          </cell>
          <cell r="P1218">
            <v>51</v>
          </cell>
          <cell r="Q1218">
            <v>0</v>
          </cell>
          <cell r="R1218">
            <v>70</v>
          </cell>
        </row>
        <row r="1219">
          <cell r="B1219" t="str">
            <v>Caspian</v>
          </cell>
          <cell r="I1219">
            <v>0</v>
          </cell>
          <cell r="K1219" t="str">
            <v>Caspian</v>
          </cell>
          <cell r="R1219">
            <v>0</v>
          </cell>
        </row>
        <row r="1220">
          <cell r="B1220" t="str">
            <v>Chiaro</v>
          </cell>
          <cell r="I1220">
            <v>0</v>
          </cell>
          <cell r="K1220" t="str">
            <v>Chiaro</v>
          </cell>
          <cell r="R1220">
            <v>0</v>
          </cell>
        </row>
        <row r="1221">
          <cell r="B1221" t="str">
            <v>Ciena</v>
          </cell>
          <cell r="C1221">
            <v>0</v>
          </cell>
          <cell r="D1221">
            <v>0</v>
          </cell>
          <cell r="E1221">
            <v>0</v>
          </cell>
          <cell r="F1221">
            <v>0</v>
          </cell>
          <cell r="G1221">
            <v>0</v>
          </cell>
          <cell r="H1221">
            <v>0</v>
          </cell>
          <cell r="I1221">
            <v>0</v>
          </cell>
          <cell r="K1221" t="str">
            <v>Ciena</v>
          </cell>
          <cell r="L1221">
            <v>0</v>
          </cell>
          <cell r="M1221">
            <v>0</v>
          </cell>
          <cell r="N1221">
            <v>0</v>
          </cell>
          <cell r="O1221">
            <v>0</v>
          </cell>
          <cell r="P1221">
            <v>0</v>
          </cell>
          <cell r="Q1221">
            <v>0</v>
          </cell>
          <cell r="R1221">
            <v>0</v>
          </cell>
        </row>
        <row r="1222">
          <cell r="B1222" t="str">
            <v>Cisco</v>
          </cell>
          <cell r="C1222">
            <v>69</v>
          </cell>
          <cell r="D1222">
            <v>116</v>
          </cell>
          <cell r="E1222">
            <v>4</v>
          </cell>
          <cell r="F1222">
            <v>0</v>
          </cell>
          <cell r="G1222">
            <v>46</v>
          </cell>
          <cell r="H1222">
            <v>0</v>
          </cell>
          <cell r="I1222">
            <v>235</v>
          </cell>
          <cell r="K1222" t="str">
            <v>Cisco</v>
          </cell>
          <cell r="L1222">
            <v>179</v>
          </cell>
          <cell r="M1222">
            <v>2302</v>
          </cell>
          <cell r="N1222">
            <v>12</v>
          </cell>
          <cell r="O1222">
            <v>0</v>
          </cell>
          <cell r="P1222">
            <v>1607</v>
          </cell>
          <cell r="Q1222">
            <v>0</v>
          </cell>
          <cell r="R1222">
            <v>4100</v>
          </cell>
        </row>
        <row r="1223">
          <cell r="B1223" t="str">
            <v>Cosine</v>
          </cell>
          <cell r="I1223">
            <v>0</v>
          </cell>
          <cell r="K1223" t="str">
            <v>Cosine</v>
          </cell>
          <cell r="R1223">
            <v>0</v>
          </cell>
        </row>
        <row r="1224">
          <cell r="B1224" t="str">
            <v>ECI Telecom</v>
          </cell>
          <cell r="I1224">
            <v>0</v>
          </cell>
          <cell r="K1224" t="str">
            <v>ECI Telecom</v>
          </cell>
          <cell r="R1224">
            <v>0</v>
          </cell>
        </row>
        <row r="1225">
          <cell r="B1225" t="str">
            <v>Equipe</v>
          </cell>
          <cell r="I1225">
            <v>0</v>
          </cell>
          <cell r="K1225" t="str">
            <v>Equipe</v>
          </cell>
          <cell r="R1225">
            <v>0</v>
          </cell>
        </row>
        <row r="1226">
          <cell r="B1226" t="str">
            <v>Ericsson</v>
          </cell>
          <cell r="C1226">
            <v>0</v>
          </cell>
          <cell r="D1226">
            <v>0</v>
          </cell>
          <cell r="E1226">
            <v>36</v>
          </cell>
          <cell r="F1226">
            <v>0</v>
          </cell>
          <cell r="G1226">
            <v>0</v>
          </cell>
          <cell r="H1226">
            <v>4</v>
          </cell>
          <cell r="I1226">
            <v>40</v>
          </cell>
          <cell r="K1226" t="str">
            <v>Ericsson</v>
          </cell>
          <cell r="L1226">
            <v>0</v>
          </cell>
          <cell r="M1226">
            <v>0</v>
          </cell>
          <cell r="N1226">
            <v>392</v>
          </cell>
          <cell r="O1226">
            <v>0</v>
          </cell>
          <cell r="P1226">
            <v>0</v>
          </cell>
          <cell r="Q1226">
            <v>20</v>
          </cell>
          <cell r="R1226">
            <v>412</v>
          </cell>
        </row>
        <row r="1227">
          <cell r="B1227" t="str">
            <v>Extreme</v>
          </cell>
          <cell r="C1227">
            <v>0</v>
          </cell>
          <cell r="D1227">
            <v>0</v>
          </cell>
          <cell r="E1227">
            <v>0</v>
          </cell>
          <cell r="F1227">
            <v>0</v>
          </cell>
          <cell r="G1227">
            <v>3</v>
          </cell>
          <cell r="H1227">
            <v>0</v>
          </cell>
          <cell r="I1227">
            <v>3</v>
          </cell>
          <cell r="K1227" t="str">
            <v>Extreme</v>
          </cell>
          <cell r="L1227">
            <v>0</v>
          </cell>
          <cell r="M1227">
            <v>0</v>
          </cell>
          <cell r="N1227">
            <v>0</v>
          </cell>
          <cell r="O1227">
            <v>0</v>
          </cell>
          <cell r="P1227">
            <v>119</v>
          </cell>
          <cell r="Q1227">
            <v>0</v>
          </cell>
          <cell r="R1227">
            <v>119</v>
          </cell>
        </row>
        <row r="1228">
          <cell r="B1228" t="str">
            <v>Force10</v>
          </cell>
          <cell r="C1228">
            <v>0</v>
          </cell>
          <cell r="D1228">
            <v>0</v>
          </cell>
          <cell r="E1228">
            <v>0</v>
          </cell>
          <cell r="F1228">
            <v>0</v>
          </cell>
          <cell r="G1228">
            <v>3</v>
          </cell>
          <cell r="H1228">
            <v>0</v>
          </cell>
          <cell r="I1228">
            <v>3</v>
          </cell>
          <cell r="K1228" t="str">
            <v>Force10</v>
          </cell>
          <cell r="L1228">
            <v>0</v>
          </cell>
          <cell r="M1228">
            <v>0</v>
          </cell>
          <cell r="N1228">
            <v>0</v>
          </cell>
          <cell r="O1228">
            <v>0</v>
          </cell>
          <cell r="P1228">
            <v>17</v>
          </cell>
          <cell r="Q1228">
            <v>0</v>
          </cell>
          <cell r="R1228">
            <v>17</v>
          </cell>
        </row>
        <row r="1229">
          <cell r="B1229" t="str">
            <v>Fujitsu</v>
          </cell>
          <cell r="C1229">
            <v>31</v>
          </cell>
          <cell r="D1229">
            <v>23</v>
          </cell>
          <cell r="E1229">
            <v>0</v>
          </cell>
          <cell r="F1229">
            <v>0</v>
          </cell>
          <cell r="G1229">
            <v>38</v>
          </cell>
          <cell r="H1229">
            <v>0</v>
          </cell>
          <cell r="I1229">
            <v>92</v>
          </cell>
          <cell r="K1229" t="str">
            <v>Fujitsu</v>
          </cell>
          <cell r="L1229">
            <v>251</v>
          </cell>
          <cell r="M1229">
            <v>54</v>
          </cell>
          <cell r="N1229">
            <v>0</v>
          </cell>
          <cell r="O1229">
            <v>0</v>
          </cell>
          <cell r="P1229">
            <v>1344</v>
          </cell>
          <cell r="Q1229">
            <v>0</v>
          </cell>
          <cell r="R1229">
            <v>1649</v>
          </cell>
        </row>
        <row r="1230">
          <cell r="B1230" t="str">
            <v>Hammerhead Systems</v>
          </cell>
          <cell r="I1230">
            <v>0</v>
          </cell>
          <cell r="K1230" t="str">
            <v>Hammerhead Systems</v>
          </cell>
          <cell r="R1230">
            <v>0</v>
          </cell>
        </row>
        <row r="1231">
          <cell r="B1231" t="str">
            <v>Hitachi</v>
          </cell>
          <cell r="I1231">
            <v>0</v>
          </cell>
          <cell r="K1231" t="str">
            <v>Hitachi</v>
          </cell>
          <cell r="R1231">
            <v>0</v>
          </cell>
        </row>
        <row r="1232">
          <cell r="B1232" t="str">
            <v>Hitachi Cable</v>
          </cell>
          <cell r="C1232">
            <v>0</v>
          </cell>
          <cell r="D1232">
            <v>0</v>
          </cell>
          <cell r="E1232">
            <v>0</v>
          </cell>
          <cell r="F1232">
            <v>0</v>
          </cell>
          <cell r="G1232">
            <v>19</v>
          </cell>
          <cell r="H1232">
            <v>0</v>
          </cell>
          <cell r="I1232">
            <v>19</v>
          </cell>
          <cell r="K1232" t="str">
            <v>Hitachi Cable</v>
          </cell>
          <cell r="L1232">
            <v>0</v>
          </cell>
          <cell r="M1232">
            <v>0</v>
          </cell>
          <cell r="N1232">
            <v>0</v>
          </cell>
          <cell r="O1232">
            <v>0</v>
          </cell>
          <cell r="P1232">
            <v>663</v>
          </cell>
          <cell r="Q1232">
            <v>0</v>
          </cell>
          <cell r="R1232">
            <v>663</v>
          </cell>
        </row>
        <row r="1233">
          <cell r="B1233" t="str">
            <v>Huawei</v>
          </cell>
          <cell r="C1233">
            <v>39</v>
          </cell>
          <cell r="D1233">
            <v>72</v>
          </cell>
          <cell r="E1233">
            <v>18</v>
          </cell>
          <cell r="F1233">
            <v>0</v>
          </cell>
          <cell r="G1233">
            <v>59</v>
          </cell>
          <cell r="H1233">
            <v>0</v>
          </cell>
          <cell r="I1233">
            <v>188</v>
          </cell>
          <cell r="K1233" t="str">
            <v>Huawei</v>
          </cell>
          <cell r="L1233">
            <v>171</v>
          </cell>
          <cell r="M1233">
            <v>1077</v>
          </cell>
          <cell r="N1233">
            <v>153</v>
          </cell>
          <cell r="O1233">
            <v>0</v>
          </cell>
          <cell r="P1233">
            <v>38079</v>
          </cell>
          <cell r="Q1233">
            <v>0</v>
          </cell>
          <cell r="R1233">
            <v>39480</v>
          </cell>
        </row>
        <row r="1234">
          <cell r="B1234" t="str">
            <v>Hyperchip</v>
          </cell>
          <cell r="I1234">
            <v>0</v>
          </cell>
          <cell r="K1234" t="str">
            <v>Hyperchip</v>
          </cell>
          <cell r="R1234">
            <v>0</v>
          </cell>
        </row>
        <row r="1235">
          <cell r="B1235" t="str">
            <v>Juniper</v>
          </cell>
          <cell r="C1235">
            <v>43</v>
          </cell>
          <cell r="D1235">
            <v>40</v>
          </cell>
          <cell r="E1235">
            <v>10</v>
          </cell>
          <cell r="F1235">
            <v>0</v>
          </cell>
          <cell r="G1235">
            <v>0</v>
          </cell>
          <cell r="H1235">
            <v>0</v>
          </cell>
          <cell r="I1235">
            <v>93</v>
          </cell>
          <cell r="K1235" t="str">
            <v>Juniper</v>
          </cell>
          <cell r="L1235">
            <v>65</v>
          </cell>
          <cell r="M1235">
            <v>494</v>
          </cell>
          <cell r="N1235">
            <v>74</v>
          </cell>
          <cell r="O1235">
            <v>0</v>
          </cell>
          <cell r="P1235">
            <v>0</v>
          </cell>
          <cell r="Q1235">
            <v>0</v>
          </cell>
          <cell r="R1235">
            <v>633</v>
          </cell>
        </row>
        <row r="1236">
          <cell r="B1236" t="str">
            <v>Laurel Networks</v>
          </cell>
          <cell r="I1236">
            <v>0</v>
          </cell>
          <cell r="K1236" t="str">
            <v>Laurel Networks</v>
          </cell>
          <cell r="R1236">
            <v>0</v>
          </cell>
        </row>
        <row r="1237">
          <cell r="B1237" t="str">
            <v>Lucent</v>
          </cell>
          <cell r="I1237">
            <v>0</v>
          </cell>
          <cell r="K1237" t="str">
            <v>Lucent</v>
          </cell>
          <cell r="R1237">
            <v>0</v>
          </cell>
        </row>
        <row r="1238">
          <cell r="B1238" t="str">
            <v>NEC</v>
          </cell>
          <cell r="C1238">
            <v>0</v>
          </cell>
          <cell r="D1238">
            <v>26</v>
          </cell>
          <cell r="E1238">
            <v>0</v>
          </cell>
          <cell r="F1238">
            <v>0</v>
          </cell>
          <cell r="G1238">
            <v>7</v>
          </cell>
          <cell r="H1238">
            <v>2</v>
          </cell>
          <cell r="I1238">
            <v>35</v>
          </cell>
          <cell r="K1238" t="str">
            <v>NEC</v>
          </cell>
          <cell r="L1238">
            <v>0</v>
          </cell>
          <cell r="M1238">
            <v>208</v>
          </cell>
          <cell r="N1238">
            <v>0</v>
          </cell>
          <cell r="O1238">
            <v>0</v>
          </cell>
          <cell r="P1238">
            <v>246</v>
          </cell>
          <cell r="Q1238">
            <v>67</v>
          </cell>
          <cell r="R1238">
            <v>521</v>
          </cell>
        </row>
        <row r="1239">
          <cell r="B1239" t="str">
            <v>Nokia Siemens Networks</v>
          </cell>
          <cell r="C1239">
            <v>0</v>
          </cell>
          <cell r="D1239">
            <v>0</v>
          </cell>
          <cell r="E1239">
            <v>0</v>
          </cell>
          <cell r="F1239">
            <v>0</v>
          </cell>
          <cell r="G1239">
            <v>17</v>
          </cell>
          <cell r="H1239">
            <v>0</v>
          </cell>
          <cell r="I1239">
            <v>17</v>
          </cell>
          <cell r="K1239" t="str">
            <v>Nokia Siemens Networks</v>
          </cell>
          <cell r="L1239">
            <v>0</v>
          </cell>
          <cell r="M1239">
            <v>0</v>
          </cell>
          <cell r="N1239">
            <v>0</v>
          </cell>
          <cell r="O1239">
            <v>0</v>
          </cell>
          <cell r="P1239">
            <v>130</v>
          </cell>
          <cell r="Q1239">
            <v>0</v>
          </cell>
          <cell r="R1239">
            <v>130</v>
          </cell>
        </row>
        <row r="1240">
          <cell r="B1240" t="str">
            <v>Nortel</v>
          </cell>
          <cell r="C1240">
            <v>0</v>
          </cell>
          <cell r="D1240">
            <v>0</v>
          </cell>
          <cell r="E1240">
            <v>0</v>
          </cell>
          <cell r="F1240">
            <v>0</v>
          </cell>
          <cell r="G1240">
            <v>9</v>
          </cell>
          <cell r="H1240">
            <v>9</v>
          </cell>
          <cell r="I1240">
            <v>18</v>
          </cell>
          <cell r="K1240" t="str">
            <v>Nortel</v>
          </cell>
          <cell r="L1240">
            <v>0</v>
          </cell>
          <cell r="M1240">
            <v>0</v>
          </cell>
          <cell r="N1240">
            <v>0</v>
          </cell>
          <cell r="O1240">
            <v>0</v>
          </cell>
          <cell r="P1240">
            <v>363</v>
          </cell>
          <cell r="Q1240">
            <v>46</v>
          </cell>
          <cell r="R1240">
            <v>409</v>
          </cell>
        </row>
        <row r="1241">
          <cell r="B1241" t="str">
            <v>Procket</v>
          </cell>
          <cell r="I1241">
            <v>0</v>
          </cell>
          <cell r="K1241" t="str">
            <v>Procket</v>
          </cell>
          <cell r="R1241">
            <v>0</v>
          </cell>
        </row>
        <row r="1242">
          <cell r="B1242" t="str">
            <v>Quarry</v>
          </cell>
          <cell r="I1242">
            <v>0</v>
          </cell>
          <cell r="K1242" t="str">
            <v>Quarry</v>
          </cell>
          <cell r="R1242">
            <v>0</v>
          </cell>
        </row>
        <row r="1243">
          <cell r="B1243" t="str">
            <v>Redback</v>
          </cell>
          <cell r="C1243">
            <v>0</v>
          </cell>
          <cell r="D1243">
            <v>0</v>
          </cell>
          <cell r="E1243">
            <v>0</v>
          </cell>
          <cell r="F1243">
            <v>0</v>
          </cell>
          <cell r="G1243">
            <v>0</v>
          </cell>
          <cell r="H1243">
            <v>0</v>
          </cell>
          <cell r="I1243">
            <v>0</v>
          </cell>
          <cell r="K1243" t="str">
            <v>Redback</v>
          </cell>
          <cell r="L1243">
            <v>0</v>
          </cell>
          <cell r="M1243">
            <v>0</v>
          </cell>
          <cell r="N1243">
            <v>0</v>
          </cell>
          <cell r="O1243">
            <v>0</v>
          </cell>
          <cell r="P1243">
            <v>0</v>
          </cell>
          <cell r="Q1243">
            <v>0</v>
          </cell>
          <cell r="R1243">
            <v>0</v>
          </cell>
        </row>
        <row r="1244">
          <cell r="B1244" t="str">
            <v>Riverstone</v>
          </cell>
          <cell r="I1244">
            <v>0</v>
          </cell>
          <cell r="K1244" t="str">
            <v>Riverstone</v>
          </cell>
          <cell r="R1244">
            <v>0</v>
          </cell>
        </row>
        <row r="1245">
          <cell r="B1245" t="str">
            <v>Tellabs</v>
          </cell>
          <cell r="C1245">
            <v>0</v>
          </cell>
          <cell r="D1245">
            <v>12</v>
          </cell>
          <cell r="E1245">
            <v>0</v>
          </cell>
          <cell r="F1245">
            <v>0</v>
          </cell>
          <cell r="G1245">
            <v>0</v>
          </cell>
          <cell r="H1245">
            <v>0</v>
          </cell>
          <cell r="I1245">
            <v>12</v>
          </cell>
          <cell r="K1245" t="str">
            <v>Tellabs</v>
          </cell>
          <cell r="L1245">
            <v>0</v>
          </cell>
          <cell r="M1245">
            <v>126</v>
          </cell>
          <cell r="N1245">
            <v>0</v>
          </cell>
          <cell r="O1245">
            <v>0</v>
          </cell>
          <cell r="P1245">
            <v>0</v>
          </cell>
          <cell r="Q1245">
            <v>0</v>
          </cell>
          <cell r="R1245">
            <v>126</v>
          </cell>
        </row>
        <row r="1246">
          <cell r="B1246" t="str">
            <v>ZTE</v>
          </cell>
          <cell r="C1246">
            <v>4</v>
          </cell>
          <cell r="D1246">
            <v>21</v>
          </cell>
          <cell r="E1246">
            <v>0</v>
          </cell>
          <cell r="F1246">
            <v>0</v>
          </cell>
          <cell r="G1246">
            <v>34</v>
          </cell>
          <cell r="H1246">
            <v>0</v>
          </cell>
          <cell r="I1246">
            <v>59</v>
          </cell>
          <cell r="K1246" t="str">
            <v>ZTE</v>
          </cell>
          <cell r="L1246">
            <v>16</v>
          </cell>
          <cell r="M1246">
            <v>294</v>
          </cell>
          <cell r="N1246">
            <v>0</v>
          </cell>
          <cell r="O1246">
            <v>0</v>
          </cell>
          <cell r="P1246">
            <v>20400</v>
          </cell>
          <cell r="Q1246">
            <v>0</v>
          </cell>
          <cell r="R1246">
            <v>20710</v>
          </cell>
        </row>
        <row r="1247">
          <cell r="B1247" t="str">
            <v>Other</v>
          </cell>
          <cell r="C1247">
            <v>0</v>
          </cell>
          <cell r="D1247">
            <v>0</v>
          </cell>
          <cell r="E1247">
            <v>0</v>
          </cell>
          <cell r="F1247">
            <v>0</v>
          </cell>
          <cell r="G1247">
            <v>1</v>
          </cell>
          <cell r="H1247">
            <v>0</v>
          </cell>
          <cell r="I1247">
            <v>1</v>
          </cell>
          <cell r="K1247" t="str">
            <v>Other</v>
          </cell>
          <cell r="L1247">
            <v>0</v>
          </cell>
          <cell r="M1247">
            <v>0</v>
          </cell>
          <cell r="N1247">
            <v>0</v>
          </cell>
          <cell r="O1247">
            <v>0</v>
          </cell>
          <cell r="P1247">
            <v>5</v>
          </cell>
          <cell r="Q1247">
            <v>0</v>
          </cell>
          <cell r="R1247">
            <v>5</v>
          </cell>
        </row>
        <row r="1248">
          <cell r="B1248" t="str">
            <v>Total</v>
          </cell>
          <cell r="C1248">
            <v>187</v>
          </cell>
          <cell r="D1248">
            <v>418</v>
          </cell>
          <cell r="E1248">
            <v>68</v>
          </cell>
          <cell r="F1248">
            <v>0</v>
          </cell>
          <cell r="G1248">
            <v>265</v>
          </cell>
          <cell r="H1248">
            <v>28</v>
          </cell>
          <cell r="I1248">
            <v>966</v>
          </cell>
          <cell r="K1248" t="str">
            <v>Total</v>
          </cell>
          <cell r="L1248">
            <v>701</v>
          </cell>
          <cell r="M1248">
            <v>5618</v>
          </cell>
          <cell r="N1248">
            <v>631</v>
          </cell>
          <cell r="O1248">
            <v>0</v>
          </cell>
          <cell r="P1248">
            <v>64242</v>
          </cell>
          <cell r="Q1248">
            <v>223</v>
          </cell>
          <cell r="R1248">
            <v>71415</v>
          </cell>
        </row>
        <row r="1252">
          <cell r="B1252" t="str">
            <v>Vendor</v>
          </cell>
          <cell r="C1252" t="str">
            <v>Core IP/MPLS</v>
          </cell>
          <cell r="D1252" t="str">
            <v xml:space="preserve">Edge IP/MPLS </v>
          </cell>
          <cell r="E1252" t="str">
            <v>Subscriber Service Router</v>
          </cell>
          <cell r="F1252" t="str">
            <v>BRAS</v>
          </cell>
          <cell r="G1252" t="str">
            <v>IP/Ethernet</v>
          </cell>
          <cell r="H1252" t="str">
            <v>ATM/MPLS</v>
          </cell>
          <cell r="I1252" t="str">
            <v>Total IPS</v>
          </cell>
          <cell r="K1252" t="str">
            <v>Vendor</v>
          </cell>
          <cell r="L1252" t="str">
            <v>Core IP/MPLS</v>
          </cell>
          <cell r="M1252" t="str">
            <v>Edge IP/MPLS</v>
          </cell>
          <cell r="N1252" t="str">
            <v>Subscriber Service Router</v>
          </cell>
          <cell r="O1252" t="str">
            <v>BRAS</v>
          </cell>
          <cell r="P1252" t="str">
            <v>IP/Ethernet</v>
          </cell>
          <cell r="Q1252" t="str">
            <v>ATM/MPLS</v>
          </cell>
          <cell r="R1252" t="str">
            <v>Total IPS</v>
          </cell>
        </row>
        <row r="1253">
          <cell r="B1253" t="str">
            <v>Alaxala Networks</v>
          </cell>
          <cell r="C1253">
            <v>0</v>
          </cell>
          <cell r="D1253">
            <v>21</v>
          </cell>
          <cell r="E1253">
            <v>0</v>
          </cell>
          <cell r="F1253">
            <v>0</v>
          </cell>
          <cell r="G1253">
            <v>15</v>
          </cell>
          <cell r="H1253">
            <v>0</v>
          </cell>
          <cell r="I1253">
            <v>36</v>
          </cell>
          <cell r="K1253" t="str">
            <v>Alaxala Networks</v>
          </cell>
          <cell r="L1253">
            <v>0</v>
          </cell>
          <cell r="M1253">
            <v>237</v>
          </cell>
          <cell r="N1253">
            <v>0</v>
          </cell>
          <cell r="O1253">
            <v>0</v>
          </cell>
          <cell r="P1253">
            <v>1657</v>
          </cell>
          <cell r="Q1253">
            <v>0</v>
          </cell>
          <cell r="R1253">
            <v>1894</v>
          </cell>
        </row>
        <row r="1254">
          <cell r="B1254" t="str">
            <v>Alcatel-Lucent</v>
          </cell>
          <cell r="C1254">
            <v>0</v>
          </cell>
          <cell r="D1254">
            <v>51</v>
          </cell>
          <cell r="E1254">
            <v>0</v>
          </cell>
          <cell r="F1254">
            <v>0</v>
          </cell>
          <cell r="G1254">
            <v>0</v>
          </cell>
          <cell r="H1254">
            <v>7</v>
          </cell>
          <cell r="I1254">
            <v>58</v>
          </cell>
          <cell r="K1254" t="str">
            <v>Alcatel-Lucent</v>
          </cell>
          <cell r="L1254">
            <v>0</v>
          </cell>
          <cell r="M1254">
            <v>441</v>
          </cell>
          <cell r="N1254">
            <v>0</v>
          </cell>
          <cell r="O1254">
            <v>0</v>
          </cell>
          <cell r="P1254">
            <v>0</v>
          </cell>
          <cell r="Q1254">
            <v>43</v>
          </cell>
          <cell r="R1254">
            <v>484</v>
          </cell>
        </row>
        <row r="1255">
          <cell r="B1255" t="str">
            <v>Atrica</v>
          </cell>
          <cell r="I1255">
            <v>0</v>
          </cell>
          <cell r="K1255" t="str">
            <v>Atrica</v>
          </cell>
          <cell r="R1255">
            <v>0</v>
          </cell>
        </row>
        <row r="1256">
          <cell r="B1256" t="str">
            <v>Avici</v>
          </cell>
          <cell r="I1256">
            <v>0</v>
          </cell>
          <cell r="K1256" t="str">
            <v>Avici</v>
          </cell>
          <cell r="R1256">
            <v>0</v>
          </cell>
        </row>
        <row r="1257">
          <cell r="B1257" t="str">
            <v>Brocade</v>
          </cell>
          <cell r="C1257">
            <v>1</v>
          </cell>
          <cell r="D1257">
            <v>0</v>
          </cell>
          <cell r="E1257">
            <v>0</v>
          </cell>
          <cell r="F1257">
            <v>0</v>
          </cell>
          <cell r="G1257">
            <v>2</v>
          </cell>
          <cell r="H1257">
            <v>0</v>
          </cell>
          <cell r="I1257">
            <v>3</v>
          </cell>
          <cell r="K1257" t="str">
            <v>Brocade</v>
          </cell>
          <cell r="L1257">
            <v>19</v>
          </cell>
          <cell r="M1257">
            <v>0</v>
          </cell>
          <cell r="N1257">
            <v>0</v>
          </cell>
          <cell r="O1257">
            <v>0</v>
          </cell>
          <cell r="P1257">
            <v>34</v>
          </cell>
          <cell r="Q1257">
            <v>0</v>
          </cell>
          <cell r="R1257">
            <v>53</v>
          </cell>
        </row>
        <row r="1258">
          <cell r="B1258" t="str">
            <v>Caspian</v>
          </cell>
          <cell r="I1258">
            <v>0</v>
          </cell>
          <cell r="K1258" t="str">
            <v>Caspian</v>
          </cell>
          <cell r="R1258">
            <v>0</v>
          </cell>
        </row>
        <row r="1259">
          <cell r="B1259" t="str">
            <v>Chiaro</v>
          </cell>
          <cell r="I1259">
            <v>0</v>
          </cell>
          <cell r="K1259" t="str">
            <v>Chiaro</v>
          </cell>
          <cell r="R1259">
            <v>0</v>
          </cell>
        </row>
        <row r="1260">
          <cell r="B1260" t="str">
            <v>Ciena</v>
          </cell>
          <cell r="C1260">
            <v>0</v>
          </cell>
          <cell r="D1260">
            <v>0</v>
          </cell>
          <cell r="E1260">
            <v>0</v>
          </cell>
          <cell r="F1260">
            <v>0</v>
          </cell>
          <cell r="G1260">
            <v>0</v>
          </cell>
          <cell r="H1260">
            <v>0</v>
          </cell>
          <cell r="I1260">
            <v>0</v>
          </cell>
          <cell r="K1260" t="str">
            <v>Ciena</v>
          </cell>
          <cell r="L1260">
            <v>0</v>
          </cell>
          <cell r="M1260">
            <v>0</v>
          </cell>
          <cell r="N1260">
            <v>0</v>
          </cell>
          <cell r="O1260">
            <v>0</v>
          </cell>
          <cell r="P1260">
            <v>0</v>
          </cell>
          <cell r="Q1260">
            <v>0</v>
          </cell>
          <cell r="R1260">
            <v>0</v>
          </cell>
        </row>
        <row r="1261">
          <cell r="B1261" t="str">
            <v>Cisco</v>
          </cell>
          <cell r="C1261">
            <v>74</v>
          </cell>
          <cell r="D1261">
            <v>116</v>
          </cell>
          <cell r="E1261">
            <v>0</v>
          </cell>
          <cell r="F1261">
            <v>0</v>
          </cell>
          <cell r="G1261">
            <v>35</v>
          </cell>
          <cell r="H1261">
            <v>0</v>
          </cell>
          <cell r="I1261">
            <v>225</v>
          </cell>
          <cell r="K1261" t="str">
            <v>Cisco</v>
          </cell>
          <cell r="L1261">
            <v>193</v>
          </cell>
          <cell r="M1261">
            <v>2300</v>
          </cell>
          <cell r="N1261">
            <v>0</v>
          </cell>
          <cell r="O1261">
            <v>0</v>
          </cell>
          <cell r="P1261">
            <v>1221</v>
          </cell>
          <cell r="Q1261">
            <v>0</v>
          </cell>
          <cell r="R1261">
            <v>3714</v>
          </cell>
        </row>
        <row r="1262">
          <cell r="B1262" t="str">
            <v>Cosine</v>
          </cell>
          <cell r="I1262">
            <v>0</v>
          </cell>
          <cell r="K1262" t="str">
            <v>Cosine</v>
          </cell>
          <cell r="R1262">
            <v>0</v>
          </cell>
        </row>
        <row r="1263">
          <cell r="B1263" t="str">
            <v>ECI Telecom</v>
          </cell>
          <cell r="I1263">
            <v>0</v>
          </cell>
          <cell r="K1263" t="str">
            <v>ECI Telecom</v>
          </cell>
          <cell r="R1263">
            <v>0</v>
          </cell>
        </row>
        <row r="1264">
          <cell r="B1264" t="str">
            <v>Equipe</v>
          </cell>
          <cell r="I1264">
            <v>0</v>
          </cell>
          <cell r="K1264" t="str">
            <v>Equipe</v>
          </cell>
          <cell r="R1264">
            <v>0</v>
          </cell>
        </row>
        <row r="1265">
          <cell r="B1265" t="str">
            <v>Ericsson</v>
          </cell>
          <cell r="C1265">
            <v>0</v>
          </cell>
          <cell r="D1265">
            <v>0</v>
          </cell>
          <cell r="E1265">
            <v>23</v>
          </cell>
          <cell r="F1265">
            <v>0</v>
          </cell>
          <cell r="G1265">
            <v>0</v>
          </cell>
          <cell r="H1265">
            <v>3</v>
          </cell>
          <cell r="I1265">
            <v>26</v>
          </cell>
          <cell r="K1265" t="str">
            <v>Ericsson</v>
          </cell>
          <cell r="L1265">
            <v>0</v>
          </cell>
          <cell r="M1265">
            <v>0</v>
          </cell>
          <cell r="N1265">
            <v>248</v>
          </cell>
          <cell r="O1265">
            <v>0</v>
          </cell>
          <cell r="P1265">
            <v>0</v>
          </cell>
          <cell r="Q1265">
            <v>15</v>
          </cell>
          <cell r="R1265">
            <v>263</v>
          </cell>
        </row>
        <row r="1266">
          <cell r="B1266" t="str">
            <v>Extreme</v>
          </cell>
          <cell r="C1266">
            <v>0</v>
          </cell>
          <cell r="D1266">
            <v>0</v>
          </cell>
          <cell r="E1266">
            <v>0</v>
          </cell>
          <cell r="F1266">
            <v>0</v>
          </cell>
          <cell r="G1266">
            <v>3</v>
          </cell>
          <cell r="H1266">
            <v>0</v>
          </cell>
          <cell r="I1266">
            <v>3</v>
          </cell>
          <cell r="K1266" t="str">
            <v>Extreme</v>
          </cell>
          <cell r="L1266">
            <v>0</v>
          </cell>
          <cell r="M1266">
            <v>0</v>
          </cell>
          <cell r="N1266">
            <v>0</v>
          </cell>
          <cell r="O1266">
            <v>0</v>
          </cell>
          <cell r="P1266">
            <v>111</v>
          </cell>
          <cell r="Q1266">
            <v>0</v>
          </cell>
          <cell r="R1266">
            <v>111</v>
          </cell>
        </row>
        <row r="1267">
          <cell r="B1267" t="str">
            <v>Force10</v>
          </cell>
          <cell r="C1267">
            <v>0</v>
          </cell>
          <cell r="D1267">
            <v>0</v>
          </cell>
          <cell r="E1267">
            <v>0</v>
          </cell>
          <cell r="F1267">
            <v>0</v>
          </cell>
          <cell r="G1267">
            <v>2</v>
          </cell>
          <cell r="H1267">
            <v>0</v>
          </cell>
          <cell r="I1267">
            <v>2</v>
          </cell>
          <cell r="K1267" t="str">
            <v>Force10</v>
          </cell>
          <cell r="L1267">
            <v>0</v>
          </cell>
          <cell r="M1267">
            <v>0</v>
          </cell>
          <cell r="N1267">
            <v>0</v>
          </cell>
          <cell r="O1267">
            <v>0</v>
          </cell>
          <cell r="P1267">
            <v>12</v>
          </cell>
          <cell r="Q1267">
            <v>0</v>
          </cell>
          <cell r="R1267">
            <v>12</v>
          </cell>
        </row>
        <row r="1268">
          <cell r="B1268" t="str">
            <v>Fujitsu</v>
          </cell>
          <cell r="C1268">
            <v>20</v>
          </cell>
          <cell r="D1268">
            <v>27</v>
          </cell>
          <cell r="E1268">
            <v>0</v>
          </cell>
          <cell r="F1268">
            <v>0</v>
          </cell>
          <cell r="G1268">
            <v>27</v>
          </cell>
          <cell r="H1268">
            <v>0</v>
          </cell>
          <cell r="I1268">
            <v>74</v>
          </cell>
          <cell r="K1268" t="str">
            <v>Fujitsu</v>
          </cell>
          <cell r="L1268">
            <v>160</v>
          </cell>
          <cell r="M1268">
            <v>64</v>
          </cell>
          <cell r="N1268">
            <v>0</v>
          </cell>
          <cell r="O1268">
            <v>0</v>
          </cell>
          <cell r="P1268">
            <v>937</v>
          </cell>
          <cell r="Q1268">
            <v>0</v>
          </cell>
          <cell r="R1268">
            <v>1161</v>
          </cell>
        </row>
        <row r="1269">
          <cell r="B1269" t="str">
            <v>Hammerhead Systems</v>
          </cell>
          <cell r="I1269">
            <v>0</v>
          </cell>
          <cell r="K1269" t="str">
            <v>Hammerhead Systems</v>
          </cell>
          <cell r="R1269">
            <v>0</v>
          </cell>
        </row>
        <row r="1270">
          <cell r="B1270" t="str">
            <v>Hitachi</v>
          </cell>
          <cell r="I1270">
            <v>0</v>
          </cell>
          <cell r="K1270" t="str">
            <v>Hitachi</v>
          </cell>
          <cell r="R1270">
            <v>0</v>
          </cell>
        </row>
        <row r="1271">
          <cell r="B1271" t="str">
            <v>Hitachi Cable</v>
          </cell>
          <cell r="C1271">
            <v>0</v>
          </cell>
          <cell r="D1271">
            <v>0</v>
          </cell>
          <cell r="E1271">
            <v>0</v>
          </cell>
          <cell r="F1271">
            <v>0</v>
          </cell>
          <cell r="G1271">
            <v>25</v>
          </cell>
          <cell r="H1271">
            <v>0</v>
          </cell>
          <cell r="I1271">
            <v>25</v>
          </cell>
          <cell r="K1271" t="str">
            <v>Hitachi Cable</v>
          </cell>
          <cell r="L1271">
            <v>0</v>
          </cell>
          <cell r="M1271">
            <v>0</v>
          </cell>
          <cell r="N1271">
            <v>0</v>
          </cell>
          <cell r="O1271">
            <v>0</v>
          </cell>
          <cell r="P1271">
            <v>593</v>
          </cell>
          <cell r="Q1271">
            <v>0</v>
          </cell>
          <cell r="R1271">
            <v>593</v>
          </cell>
        </row>
        <row r="1272">
          <cell r="B1272" t="str">
            <v>Huawei</v>
          </cell>
          <cell r="C1272">
            <v>53</v>
          </cell>
          <cell r="D1272">
            <v>73</v>
          </cell>
          <cell r="E1272">
            <v>26</v>
          </cell>
          <cell r="F1272">
            <v>0</v>
          </cell>
          <cell r="G1272">
            <v>43</v>
          </cell>
          <cell r="H1272">
            <v>0</v>
          </cell>
          <cell r="I1272">
            <v>195</v>
          </cell>
          <cell r="K1272" t="str">
            <v>Huawei</v>
          </cell>
          <cell r="L1272">
            <v>304</v>
          </cell>
          <cell r="M1272">
            <v>1006</v>
          </cell>
          <cell r="N1272">
            <v>203</v>
          </cell>
          <cell r="O1272">
            <v>0</v>
          </cell>
          <cell r="P1272">
            <v>40531</v>
          </cell>
          <cell r="Q1272">
            <v>0</v>
          </cell>
          <cell r="R1272">
            <v>42044</v>
          </cell>
        </row>
        <row r="1273">
          <cell r="B1273" t="str">
            <v>Hyperchip</v>
          </cell>
          <cell r="I1273">
            <v>0</v>
          </cell>
          <cell r="K1273" t="str">
            <v>Hyperchip</v>
          </cell>
          <cell r="R1273">
            <v>0</v>
          </cell>
        </row>
        <row r="1274">
          <cell r="B1274" t="str">
            <v>Juniper</v>
          </cell>
          <cell r="C1274">
            <v>43</v>
          </cell>
          <cell r="D1274">
            <v>42</v>
          </cell>
          <cell r="E1274">
            <v>9</v>
          </cell>
          <cell r="F1274">
            <v>0</v>
          </cell>
          <cell r="G1274">
            <v>0</v>
          </cell>
          <cell r="H1274">
            <v>0</v>
          </cell>
          <cell r="I1274">
            <v>94</v>
          </cell>
          <cell r="K1274" t="str">
            <v>Juniper</v>
          </cell>
          <cell r="L1274">
            <v>74</v>
          </cell>
          <cell r="M1274">
            <v>506</v>
          </cell>
          <cell r="N1274">
            <v>67</v>
          </cell>
          <cell r="O1274">
            <v>0</v>
          </cell>
          <cell r="P1274">
            <v>0</v>
          </cell>
          <cell r="Q1274">
            <v>0</v>
          </cell>
          <cell r="R1274">
            <v>647</v>
          </cell>
        </row>
        <row r="1275">
          <cell r="B1275" t="str">
            <v>Laurel Networks</v>
          </cell>
          <cell r="I1275">
            <v>0</v>
          </cell>
          <cell r="K1275" t="str">
            <v>Laurel Networks</v>
          </cell>
          <cell r="R1275">
            <v>0</v>
          </cell>
        </row>
        <row r="1276">
          <cell r="B1276" t="str">
            <v>Lucent</v>
          </cell>
          <cell r="I1276">
            <v>0</v>
          </cell>
          <cell r="K1276" t="str">
            <v>Lucent</v>
          </cell>
          <cell r="R1276">
            <v>0</v>
          </cell>
        </row>
        <row r="1277">
          <cell r="B1277" t="str">
            <v>NEC</v>
          </cell>
          <cell r="C1277">
            <v>0</v>
          </cell>
          <cell r="D1277">
            <v>30</v>
          </cell>
          <cell r="E1277">
            <v>0</v>
          </cell>
          <cell r="F1277">
            <v>0</v>
          </cell>
          <cell r="G1277">
            <v>13</v>
          </cell>
          <cell r="H1277">
            <v>6</v>
          </cell>
          <cell r="I1277">
            <v>49</v>
          </cell>
          <cell r="K1277" t="str">
            <v>NEC</v>
          </cell>
          <cell r="L1277">
            <v>0</v>
          </cell>
          <cell r="M1277">
            <v>240</v>
          </cell>
          <cell r="N1277">
            <v>0</v>
          </cell>
          <cell r="O1277">
            <v>0</v>
          </cell>
          <cell r="P1277">
            <v>456</v>
          </cell>
          <cell r="Q1277">
            <v>200</v>
          </cell>
          <cell r="R1277">
            <v>896</v>
          </cell>
        </row>
        <row r="1278">
          <cell r="B1278" t="str">
            <v>Nokia Siemens Networks</v>
          </cell>
          <cell r="C1278">
            <v>0</v>
          </cell>
          <cell r="D1278">
            <v>0</v>
          </cell>
          <cell r="E1278">
            <v>0</v>
          </cell>
          <cell r="F1278">
            <v>0</v>
          </cell>
          <cell r="G1278">
            <v>15</v>
          </cell>
          <cell r="H1278">
            <v>0</v>
          </cell>
          <cell r="I1278">
            <v>15</v>
          </cell>
          <cell r="K1278" t="str">
            <v>Nokia Siemens Networks</v>
          </cell>
          <cell r="L1278">
            <v>0</v>
          </cell>
          <cell r="M1278">
            <v>0</v>
          </cell>
          <cell r="N1278">
            <v>0</v>
          </cell>
          <cell r="O1278">
            <v>0</v>
          </cell>
          <cell r="P1278">
            <v>115</v>
          </cell>
          <cell r="Q1278">
            <v>0</v>
          </cell>
          <cell r="R1278">
            <v>115</v>
          </cell>
        </row>
        <row r="1279">
          <cell r="B1279" t="str">
            <v>Nortel</v>
          </cell>
          <cell r="C1279">
            <v>0</v>
          </cell>
          <cell r="D1279">
            <v>0</v>
          </cell>
          <cell r="E1279">
            <v>0</v>
          </cell>
          <cell r="F1279">
            <v>0</v>
          </cell>
          <cell r="G1279">
            <v>8</v>
          </cell>
          <cell r="H1279">
            <v>8</v>
          </cell>
          <cell r="I1279">
            <v>16</v>
          </cell>
          <cell r="K1279" t="str">
            <v>Nortel</v>
          </cell>
          <cell r="L1279">
            <v>0</v>
          </cell>
          <cell r="M1279">
            <v>0</v>
          </cell>
          <cell r="N1279">
            <v>0</v>
          </cell>
          <cell r="O1279">
            <v>0</v>
          </cell>
          <cell r="P1279">
            <v>323</v>
          </cell>
          <cell r="Q1279">
            <v>41</v>
          </cell>
          <cell r="R1279">
            <v>364</v>
          </cell>
        </row>
        <row r="1280">
          <cell r="B1280" t="str">
            <v>Procket</v>
          </cell>
          <cell r="I1280">
            <v>0</v>
          </cell>
          <cell r="K1280" t="str">
            <v>Procket</v>
          </cell>
          <cell r="R1280">
            <v>0</v>
          </cell>
        </row>
        <row r="1281">
          <cell r="B1281" t="str">
            <v>Quarry</v>
          </cell>
          <cell r="I1281">
            <v>0</v>
          </cell>
          <cell r="K1281" t="str">
            <v>Quarry</v>
          </cell>
          <cell r="R1281">
            <v>0</v>
          </cell>
        </row>
        <row r="1282">
          <cell r="B1282" t="str">
            <v>Redback</v>
          </cell>
          <cell r="I1282">
            <v>0</v>
          </cell>
          <cell r="K1282" t="str">
            <v>Redback</v>
          </cell>
          <cell r="R1282">
            <v>0</v>
          </cell>
        </row>
        <row r="1283">
          <cell r="B1283" t="str">
            <v>Riverstone</v>
          </cell>
          <cell r="I1283">
            <v>0</v>
          </cell>
          <cell r="K1283" t="str">
            <v>Riverstone</v>
          </cell>
          <cell r="R1283">
            <v>0</v>
          </cell>
        </row>
        <row r="1284">
          <cell r="B1284" t="str">
            <v>Tellabs</v>
          </cell>
          <cell r="C1284">
            <v>0</v>
          </cell>
          <cell r="D1284">
            <v>6</v>
          </cell>
          <cell r="E1284">
            <v>0</v>
          </cell>
          <cell r="F1284">
            <v>0</v>
          </cell>
          <cell r="G1284">
            <v>0</v>
          </cell>
          <cell r="H1284">
            <v>0</v>
          </cell>
          <cell r="I1284">
            <v>6</v>
          </cell>
          <cell r="K1284" t="str">
            <v>Tellabs</v>
          </cell>
          <cell r="L1284">
            <v>0</v>
          </cell>
          <cell r="M1284">
            <v>66</v>
          </cell>
          <cell r="N1284">
            <v>0</v>
          </cell>
          <cell r="O1284">
            <v>0</v>
          </cell>
          <cell r="P1284">
            <v>0</v>
          </cell>
          <cell r="Q1284">
            <v>0</v>
          </cell>
          <cell r="R1284">
            <v>66</v>
          </cell>
        </row>
        <row r="1285">
          <cell r="B1285" t="str">
            <v>ZTE</v>
          </cell>
          <cell r="C1285">
            <v>2</v>
          </cell>
          <cell r="D1285">
            <v>18</v>
          </cell>
          <cell r="E1285">
            <v>0</v>
          </cell>
          <cell r="F1285">
            <v>0</v>
          </cell>
          <cell r="G1285">
            <v>19</v>
          </cell>
          <cell r="H1285">
            <v>0</v>
          </cell>
          <cell r="I1285">
            <v>39</v>
          </cell>
          <cell r="K1285" t="str">
            <v>ZTE</v>
          </cell>
          <cell r="L1285">
            <v>8</v>
          </cell>
          <cell r="M1285">
            <v>252</v>
          </cell>
          <cell r="N1285">
            <v>0</v>
          </cell>
          <cell r="O1285">
            <v>0</v>
          </cell>
          <cell r="P1285">
            <v>11400</v>
          </cell>
          <cell r="Q1285">
            <v>0</v>
          </cell>
          <cell r="R1285">
            <v>11660</v>
          </cell>
        </row>
        <row r="1286">
          <cell r="B1286" t="str">
            <v>Other</v>
          </cell>
          <cell r="C1286">
            <v>0</v>
          </cell>
          <cell r="D1286">
            <v>0</v>
          </cell>
          <cell r="E1286">
            <v>0</v>
          </cell>
          <cell r="F1286">
            <v>0</v>
          </cell>
          <cell r="G1286">
            <v>1</v>
          </cell>
          <cell r="H1286">
            <v>0</v>
          </cell>
          <cell r="I1286">
            <v>1</v>
          </cell>
          <cell r="K1286" t="str">
            <v>Other</v>
          </cell>
          <cell r="L1286">
            <v>0</v>
          </cell>
          <cell r="M1286">
            <v>0</v>
          </cell>
          <cell r="N1286">
            <v>0</v>
          </cell>
          <cell r="O1286">
            <v>0</v>
          </cell>
          <cell r="P1286">
            <v>5</v>
          </cell>
          <cell r="Q1286">
            <v>0</v>
          </cell>
          <cell r="R1286">
            <v>5</v>
          </cell>
        </row>
        <row r="1287">
          <cell r="B1287" t="str">
            <v>Total</v>
          </cell>
          <cell r="C1287">
            <v>193</v>
          </cell>
          <cell r="D1287">
            <v>384</v>
          </cell>
          <cell r="E1287">
            <v>58</v>
          </cell>
          <cell r="F1287">
            <v>0</v>
          </cell>
          <cell r="G1287">
            <v>208</v>
          </cell>
          <cell r="H1287">
            <v>24</v>
          </cell>
          <cell r="I1287">
            <v>867</v>
          </cell>
          <cell r="K1287" t="str">
            <v>Total</v>
          </cell>
          <cell r="L1287">
            <v>758</v>
          </cell>
          <cell r="M1287">
            <v>5112</v>
          </cell>
          <cell r="N1287">
            <v>518</v>
          </cell>
          <cell r="O1287">
            <v>0</v>
          </cell>
          <cell r="P1287">
            <v>57395</v>
          </cell>
          <cell r="Q1287">
            <v>299</v>
          </cell>
          <cell r="R1287">
            <v>64082</v>
          </cell>
        </row>
        <row r="1291">
          <cell r="B1291" t="str">
            <v>Vendor</v>
          </cell>
          <cell r="C1291" t="str">
            <v>Core IP/MPLS</v>
          </cell>
          <cell r="D1291" t="str">
            <v xml:space="preserve">Edge IP/MPLS </v>
          </cell>
          <cell r="E1291" t="str">
            <v>Subscriber Service Router</v>
          </cell>
          <cell r="F1291" t="str">
            <v>BRAS</v>
          </cell>
          <cell r="G1291" t="str">
            <v>IP/Ethernet</v>
          </cell>
          <cell r="H1291" t="str">
            <v>ATM/MPLS</v>
          </cell>
          <cell r="I1291" t="str">
            <v>Total IPS</v>
          </cell>
          <cell r="K1291" t="str">
            <v>Vendor</v>
          </cell>
          <cell r="L1291" t="str">
            <v>Core IP/MPLS</v>
          </cell>
          <cell r="M1291" t="str">
            <v>Edge IP/MPLS</v>
          </cell>
          <cell r="N1291" t="str">
            <v>Subscriber Service Router</v>
          </cell>
          <cell r="O1291" t="str">
            <v>BRAS</v>
          </cell>
          <cell r="P1291" t="str">
            <v>IP/Ethernet</v>
          </cell>
          <cell r="Q1291" t="str">
            <v>ATM/MPLS</v>
          </cell>
          <cell r="R1291" t="str">
            <v>Total IPS</v>
          </cell>
        </row>
        <row r="1292">
          <cell r="B1292" t="str">
            <v>Alaxala Networks</v>
          </cell>
          <cell r="C1292">
            <v>0</v>
          </cell>
          <cell r="D1292">
            <v>48</v>
          </cell>
          <cell r="E1292">
            <v>0</v>
          </cell>
          <cell r="F1292">
            <v>0</v>
          </cell>
          <cell r="G1292">
            <v>5</v>
          </cell>
          <cell r="H1292">
            <v>0</v>
          </cell>
          <cell r="I1292">
            <v>53</v>
          </cell>
          <cell r="K1292" t="str">
            <v>Alaxala Networks</v>
          </cell>
          <cell r="L1292">
            <v>0</v>
          </cell>
          <cell r="M1292">
            <v>276</v>
          </cell>
          <cell r="N1292">
            <v>0</v>
          </cell>
          <cell r="O1292">
            <v>0</v>
          </cell>
          <cell r="P1292">
            <v>724</v>
          </cell>
          <cell r="Q1292">
            <v>0</v>
          </cell>
          <cell r="R1292">
            <v>1000</v>
          </cell>
        </row>
        <row r="1293">
          <cell r="B1293" t="str">
            <v>Alcatel-Lucent</v>
          </cell>
          <cell r="C1293">
            <v>0</v>
          </cell>
          <cell r="D1293">
            <v>76</v>
          </cell>
          <cell r="E1293">
            <v>0</v>
          </cell>
          <cell r="F1293">
            <v>0</v>
          </cell>
          <cell r="G1293">
            <v>0</v>
          </cell>
          <cell r="H1293">
            <v>6</v>
          </cell>
          <cell r="I1293">
            <v>82</v>
          </cell>
          <cell r="K1293" t="str">
            <v>Alcatel-Lucent</v>
          </cell>
          <cell r="L1293">
            <v>0</v>
          </cell>
          <cell r="M1293">
            <v>662</v>
          </cell>
          <cell r="N1293">
            <v>0</v>
          </cell>
          <cell r="O1293">
            <v>0</v>
          </cell>
          <cell r="P1293">
            <v>0</v>
          </cell>
          <cell r="Q1293">
            <v>34</v>
          </cell>
          <cell r="R1293">
            <v>696</v>
          </cell>
        </row>
        <row r="1294">
          <cell r="B1294" t="str">
            <v>Atrica</v>
          </cell>
          <cell r="I1294">
            <v>0</v>
          </cell>
          <cell r="K1294" t="str">
            <v>Atrica</v>
          </cell>
          <cell r="R1294">
            <v>0</v>
          </cell>
        </row>
        <row r="1295">
          <cell r="B1295" t="str">
            <v>Avici</v>
          </cell>
          <cell r="I1295">
            <v>0</v>
          </cell>
          <cell r="K1295" t="str">
            <v>Avici</v>
          </cell>
          <cell r="R1295">
            <v>0</v>
          </cell>
        </row>
        <row r="1296">
          <cell r="B1296" t="str">
            <v>Brocade</v>
          </cell>
          <cell r="C1296">
            <v>0</v>
          </cell>
          <cell r="D1296">
            <v>0</v>
          </cell>
          <cell r="E1296">
            <v>0</v>
          </cell>
          <cell r="F1296">
            <v>0</v>
          </cell>
          <cell r="G1296">
            <v>2</v>
          </cell>
          <cell r="H1296">
            <v>0</v>
          </cell>
          <cell r="I1296">
            <v>2</v>
          </cell>
          <cell r="K1296" t="str">
            <v>Brocade</v>
          </cell>
          <cell r="L1296">
            <v>0</v>
          </cell>
          <cell r="M1296">
            <v>0</v>
          </cell>
          <cell r="N1296">
            <v>0</v>
          </cell>
          <cell r="O1296">
            <v>0</v>
          </cell>
          <cell r="P1296">
            <v>33</v>
          </cell>
          <cell r="Q1296">
            <v>0</v>
          </cell>
          <cell r="R1296">
            <v>33</v>
          </cell>
        </row>
        <row r="1297">
          <cell r="B1297" t="str">
            <v>Caspian</v>
          </cell>
          <cell r="I1297">
            <v>0</v>
          </cell>
          <cell r="K1297" t="str">
            <v>Caspian</v>
          </cell>
          <cell r="R1297">
            <v>0</v>
          </cell>
        </row>
        <row r="1298">
          <cell r="B1298" t="str">
            <v>Chiaro</v>
          </cell>
          <cell r="I1298">
            <v>0</v>
          </cell>
          <cell r="K1298" t="str">
            <v>Chiaro</v>
          </cell>
          <cell r="R1298">
            <v>0</v>
          </cell>
        </row>
        <row r="1299">
          <cell r="B1299" t="str">
            <v>Ciena</v>
          </cell>
          <cell r="C1299">
            <v>0</v>
          </cell>
          <cell r="D1299">
            <v>0</v>
          </cell>
          <cell r="E1299">
            <v>0</v>
          </cell>
          <cell r="F1299">
            <v>0</v>
          </cell>
          <cell r="G1299">
            <v>0</v>
          </cell>
          <cell r="H1299">
            <v>0</v>
          </cell>
          <cell r="I1299">
            <v>0</v>
          </cell>
          <cell r="K1299" t="str">
            <v>Ciena</v>
          </cell>
          <cell r="L1299">
            <v>0</v>
          </cell>
          <cell r="M1299">
            <v>0</v>
          </cell>
          <cell r="N1299">
            <v>0</v>
          </cell>
          <cell r="O1299">
            <v>0</v>
          </cell>
          <cell r="P1299">
            <v>0</v>
          </cell>
          <cell r="Q1299">
            <v>0</v>
          </cell>
          <cell r="R1299">
            <v>0</v>
          </cell>
        </row>
        <row r="1300">
          <cell r="B1300" t="str">
            <v>Cisco</v>
          </cell>
          <cell r="C1300">
            <v>74</v>
          </cell>
          <cell r="D1300">
            <v>137</v>
          </cell>
          <cell r="E1300">
            <v>0</v>
          </cell>
          <cell r="F1300">
            <v>0</v>
          </cell>
          <cell r="G1300">
            <v>28</v>
          </cell>
          <cell r="H1300">
            <v>0</v>
          </cell>
          <cell r="I1300">
            <v>239</v>
          </cell>
          <cell r="K1300" t="str">
            <v>Cisco</v>
          </cell>
          <cell r="L1300">
            <v>194</v>
          </cell>
          <cell r="M1300">
            <v>2717</v>
          </cell>
          <cell r="N1300">
            <v>0</v>
          </cell>
          <cell r="O1300">
            <v>0</v>
          </cell>
          <cell r="P1300">
            <v>972</v>
          </cell>
          <cell r="Q1300">
            <v>0</v>
          </cell>
          <cell r="R1300">
            <v>3883</v>
          </cell>
        </row>
        <row r="1301">
          <cell r="B1301" t="str">
            <v>Cosine</v>
          </cell>
          <cell r="I1301">
            <v>0</v>
          </cell>
          <cell r="K1301" t="str">
            <v>Cosine</v>
          </cell>
          <cell r="R1301">
            <v>0</v>
          </cell>
        </row>
        <row r="1302">
          <cell r="B1302" t="str">
            <v>ECI Telecom</v>
          </cell>
          <cell r="C1302">
            <v>0</v>
          </cell>
          <cell r="D1302">
            <v>0</v>
          </cell>
          <cell r="E1302">
            <v>0</v>
          </cell>
          <cell r="F1302">
            <v>0</v>
          </cell>
          <cell r="G1302">
            <v>1</v>
          </cell>
          <cell r="H1302">
            <v>0</v>
          </cell>
          <cell r="I1302">
            <v>1</v>
          </cell>
          <cell r="K1302" t="str">
            <v>ECI Telecom</v>
          </cell>
          <cell r="L1302">
            <v>0</v>
          </cell>
          <cell r="M1302">
            <v>0</v>
          </cell>
          <cell r="N1302">
            <v>0</v>
          </cell>
          <cell r="O1302">
            <v>0</v>
          </cell>
          <cell r="P1302">
            <v>3</v>
          </cell>
          <cell r="Q1302">
            <v>0</v>
          </cell>
          <cell r="R1302">
            <v>3</v>
          </cell>
        </row>
        <row r="1303">
          <cell r="B1303" t="str">
            <v>Equipe</v>
          </cell>
          <cell r="I1303">
            <v>0</v>
          </cell>
          <cell r="K1303" t="str">
            <v>Equipe</v>
          </cell>
          <cell r="R1303">
            <v>0</v>
          </cell>
        </row>
        <row r="1304">
          <cell r="B1304" t="str">
            <v>Ericsson</v>
          </cell>
          <cell r="C1304">
            <v>0</v>
          </cell>
          <cell r="D1304">
            <v>32</v>
          </cell>
          <cell r="E1304">
            <v>0</v>
          </cell>
          <cell r="F1304">
            <v>0</v>
          </cell>
          <cell r="G1304">
            <v>0</v>
          </cell>
          <cell r="H1304">
            <v>3</v>
          </cell>
          <cell r="I1304">
            <v>35</v>
          </cell>
          <cell r="K1304" t="str">
            <v>Ericsson</v>
          </cell>
          <cell r="L1304">
            <v>0</v>
          </cell>
          <cell r="M1304">
            <v>352</v>
          </cell>
          <cell r="N1304">
            <v>0</v>
          </cell>
          <cell r="O1304">
            <v>0</v>
          </cell>
          <cell r="P1304">
            <v>0</v>
          </cell>
          <cell r="Q1304">
            <v>15</v>
          </cell>
          <cell r="R1304">
            <v>367</v>
          </cell>
        </row>
        <row r="1305">
          <cell r="B1305" t="str">
            <v>Extreme</v>
          </cell>
          <cell r="C1305">
            <v>0</v>
          </cell>
          <cell r="D1305">
            <v>0</v>
          </cell>
          <cell r="E1305">
            <v>0</v>
          </cell>
          <cell r="F1305">
            <v>0</v>
          </cell>
          <cell r="G1305">
            <v>3</v>
          </cell>
          <cell r="H1305">
            <v>0</v>
          </cell>
          <cell r="I1305">
            <v>3</v>
          </cell>
          <cell r="K1305" t="str">
            <v>Extreme</v>
          </cell>
          <cell r="L1305">
            <v>0</v>
          </cell>
          <cell r="M1305">
            <v>0</v>
          </cell>
          <cell r="N1305">
            <v>0</v>
          </cell>
          <cell r="O1305">
            <v>0</v>
          </cell>
          <cell r="P1305">
            <v>107</v>
          </cell>
          <cell r="Q1305">
            <v>0</v>
          </cell>
          <cell r="R1305">
            <v>107</v>
          </cell>
        </row>
        <row r="1306">
          <cell r="B1306" t="str">
            <v>Force10</v>
          </cell>
          <cell r="C1306">
            <v>0</v>
          </cell>
          <cell r="D1306">
            <v>0</v>
          </cell>
          <cell r="E1306">
            <v>0</v>
          </cell>
          <cell r="F1306">
            <v>0</v>
          </cell>
          <cell r="G1306">
            <v>2</v>
          </cell>
          <cell r="H1306">
            <v>0</v>
          </cell>
          <cell r="I1306">
            <v>2</v>
          </cell>
          <cell r="K1306" t="str">
            <v>Force10</v>
          </cell>
          <cell r="L1306">
            <v>0</v>
          </cell>
          <cell r="M1306">
            <v>0</v>
          </cell>
          <cell r="N1306">
            <v>0</v>
          </cell>
          <cell r="O1306">
            <v>0</v>
          </cell>
          <cell r="P1306">
            <v>12</v>
          </cell>
          <cell r="Q1306">
            <v>0</v>
          </cell>
          <cell r="R1306">
            <v>12</v>
          </cell>
        </row>
        <row r="1307">
          <cell r="B1307" t="str">
            <v>Fujitsu</v>
          </cell>
          <cell r="C1307">
            <v>19</v>
          </cell>
          <cell r="D1307">
            <v>0</v>
          </cell>
          <cell r="E1307">
            <v>0</v>
          </cell>
          <cell r="F1307">
            <v>0</v>
          </cell>
          <cell r="G1307">
            <v>33</v>
          </cell>
          <cell r="H1307">
            <v>0</v>
          </cell>
          <cell r="I1307">
            <v>52</v>
          </cell>
          <cell r="K1307" t="str">
            <v>Fujitsu</v>
          </cell>
          <cell r="L1307">
            <v>152</v>
          </cell>
          <cell r="M1307">
            <v>0</v>
          </cell>
          <cell r="N1307">
            <v>0</v>
          </cell>
          <cell r="O1307">
            <v>0</v>
          </cell>
          <cell r="P1307">
            <v>1145</v>
          </cell>
          <cell r="Q1307">
            <v>0</v>
          </cell>
          <cell r="R1307">
            <v>1297</v>
          </cell>
        </row>
        <row r="1308">
          <cell r="B1308" t="str">
            <v>Hammerhead Systems</v>
          </cell>
          <cell r="I1308">
            <v>0</v>
          </cell>
          <cell r="K1308" t="str">
            <v>Hammerhead Systems</v>
          </cell>
          <cell r="R1308">
            <v>0</v>
          </cell>
        </row>
        <row r="1309">
          <cell r="B1309" t="str">
            <v>Hitachi</v>
          </cell>
          <cell r="I1309">
            <v>0</v>
          </cell>
          <cell r="K1309" t="str">
            <v>Hitachi</v>
          </cell>
          <cell r="R1309">
            <v>0</v>
          </cell>
        </row>
        <row r="1310">
          <cell r="B1310" t="str">
            <v>Hitachi Cable</v>
          </cell>
          <cell r="C1310">
            <v>0</v>
          </cell>
          <cell r="D1310">
            <v>0</v>
          </cell>
          <cell r="E1310">
            <v>0</v>
          </cell>
          <cell r="F1310">
            <v>0</v>
          </cell>
          <cell r="G1310">
            <v>14</v>
          </cell>
          <cell r="H1310">
            <v>0</v>
          </cell>
          <cell r="I1310">
            <v>14</v>
          </cell>
          <cell r="K1310" t="str">
            <v>Hitachi Cable</v>
          </cell>
          <cell r="L1310">
            <v>0</v>
          </cell>
          <cell r="M1310">
            <v>0</v>
          </cell>
          <cell r="N1310">
            <v>0</v>
          </cell>
          <cell r="O1310">
            <v>0</v>
          </cell>
          <cell r="P1310">
            <v>24</v>
          </cell>
          <cell r="Q1310">
            <v>0</v>
          </cell>
          <cell r="R1310">
            <v>24</v>
          </cell>
        </row>
        <row r="1311">
          <cell r="B1311" t="str">
            <v>Huawei</v>
          </cell>
          <cell r="C1311">
            <v>50</v>
          </cell>
          <cell r="D1311">
            <v>73</v>
          </cell>
          <cell r="E1311">
            <v>27</v>
          </cell>
          <cell r="F1311">
            <v>0</v>
          </cell>
          <cell r="G1311">
            <v>63</v>
          </cell>
          <cell r="H1311">
            <v>0</v>
          </cell>
          <cell r="I1311">
            <v>213</v>
          </cell>
          <cell r="K1311" t="str">
            <v>Huawei</v>
          </cell>
          <cell r="L1311">
            <v>356</v>
          </cell>
          <cell r="M1311">
            <v>842</v>
          </cell>
          <cell r="N1311">
            <v>312</v>
          </cell>
          <cell r="O1311">
            <v>0</v>
          </cell>
          <cell r="P1311">
            <v>54215</v>
          </cell>
          <cell r="Q1311">
            <v>0</v>
          </cell>
          <cell r="R1311">
            <v>55725</v>
          </cell>
        </row>
        <row r="1312">
          <cell r="B1312" t="str">
            <v>Hyperchip</v>
          </cell>
          <cell r="I1312">
            <v>0</v>
          </cell>
          <cell r="K1312" t="str">
            <v>Hyperchip</v>
          </cell>
          <cell r="R1312">
            <v>0</v>
          </cell>
        </row>
        <row r="1313">
          <cell r="B1313" t="str">
            <v>Juniper</v>
          </cell>
          <cell r="C1313">
            <v>38</v>
          </cell>
          <cell r="D1313">
            <v>41</v>
          </cell>
          <cell r="E1313">
            <v>7</v>
          </cell>
          <cell r="F1313">
            <v>0</v>
          </cell>
          <cell r="G1313">
            <v>0</v>
          </cell>
          <cell r="H1313">
            <v>0</v>
          </cell>
          <cell r="I1313">
            <v>86</v>
          </cell>
          <cell r="K1313" t="str">
            <v>Juniper</v>
          </cell>
          <cell r="L1313">
            <v>65</v>
          </cell>
          <cell r="M1313">
            <v>450</v>
          </cell>
          <cell r="N1313">
            <v>48</v>
          </cell>
          <cell r="O1313">
            <v>0</v>
          </cell>
          <cell r="P1313">
            <v>0</v>
          </cell>
          <cell r="Q1313">
            <v>0</v>
          </cell>
          <cell r="R1313">
            <v>563</v>
          </cell>
        </row>
        <row r="1314">
          <cell r="B1314" t="str">
            <v>Laurel Networks</v>
          </cell>
          <cell r="I1314">
            <v>0</v>
          </cell>
          <cell r="K1314" t="str">
            <v>Laurel Networks</v>
          </cell>
          <cell r="R1314">
            <v>0</v>
          </cell>
        </row>
        <row r="1315">
          <cell r="B1315" t="str">
            <v>Lucent</v>
          </cell>
          <cell r="I1315">
            <v>0</v>
          </cell>
          <cell r="K1315" t="str">
            <v>Lucent</v>
          </cell>
          <cell r="R1315">
            <v>0</v>
          </cell>
        </row>
        <row r="1316">
          <cell r="B1316" t="str">
            <v>NEC</v>
          </cell>
          <cell r="C1316">
            <v>0</v>
          </cell>
          <cell r="D1316">
            <v>42</v>
          </cell>
          <cell r="E1316">
            <v>0</v>
          </cell>
          <cell r="F1316">
            <v>0</v>
          </cell>
          <cell r="G1316">
            <v>13</v>
          </cell>
          <cell r="H1316">
            <v>1</v>
          </cell>
          <cell r="I1316">
            <v>56</v>
          </cell>
          <cell r="K1316" t="str">
            <v>NEC</v>
          </cell>
          <cell r="L1316">
            <v>0</v>
          </cell>
          <cell r="M1316">
            <v>336</v>
          </cell>
          <cell r="N1316">
            <v>0</v>
          </cell>
          <cell r="O1316">
            <v>0</v>
          </cell>
          <cell r="P1316">
            <v>456</v>
          </cell>
          <cell r="Q1316">
            <v>33</v>
          </cell>
          <cell r="R1316">
            <v>825</v>
          </cell>
        </row>
        <row r="1317">
          <cell r="B1317" t="str">
            <v>Nokia Siemens Networks</v>
          </cell>
          <cell r="C1317">
            <v>0</v>
          </cell>
          <cell r="D1317">
            <v>0</v>
          </cell>
          <cell r="E1317">
            <v>0</v>
          </cell>
          <cell r="F1317">
            <v>0</v>
          </cell>
          <cell r="G1317">
            <v>15</v>
          </cell>
          <cell r="H1317">
            <v>0</v>
          </cell>
          <cell r="I1317">
            <v>15</v>
          </cell>
          <cell r="K1317" t="str">
            <v>Nokia Siemens Networks</v>
          </cell>
          <cell r="L1317">
            <v>0</v>
          </cell>
          <cell r="M1317">
            <v>0</v>
          </cell>
          <cell r="N1317">
            <v>0</v>
          </cell>
          <cell r="O1317">
            <v>0</v>
          </cell>
          <cell r="P1317">
            <v>115</v>
          </cell>
          <cell r="Q1317">
            <v>0</v>
          </cell>
          <cell r="R1317">
            <v>115</v>
          </cell>
        </row>
        <row r="1318">
          <cell r="B1318" t="str">
            <v>Nortel</v>
          </cell>
          <cell r="C1318">
            <v>0</v>
          </cell>
          <cell r="D1318">
            <v>0</v>
          </cell>
          <cell r="E1318">
            <v>0</v>
          </cell>
          <cell r="F1318">
            <v>0</v>
          </cell>
          <cell r="G1318">
            <v>5</v>
          </cell>
          <cell r="H1318">
            <v>5</v>
          </cell>
          <cell r="I1318">
            <v>10</v>
          </cell>
          <cell r="K1318" t="str">
            <v>Nortel</v>
          </cell>
          <cell r="L1318">
            <v>0</v>
          </cell>
          <cell r="M1318">
            <v>0</v>
          </cell>
          <cell r="N1318">
            <v>0</v>
          </cell>
          <cell r="O1318">
            <v>0</v>
          </cell>
          <cell r="P1318">
            <v>202</v>
          </cell>
          <cell r="Q1318">
            <v>26</v>
          </cell>
          <cell r="R1318">
            <v>228</v>
          </cell>
        </row>
        <row r="1319">
          <cell r="B1319" t="str">
            <v>Procket</v>
          </cell>
          <cell r="I1319">
            <v>0</v>
          </cell>
          <cell r="K1319" t="str">
            <v>Procket</v>
          </cell>
          <cell r="R1319">
            <v>0</v>
          </cell>
        </row>
        <row r="1320">
          <cell r="B1320" t="str">
            <v>Quarry</v>
          </cell>
          <cell r="I1320">
            <v>0</v>
          </cell>
          <cell r="K1320" t="str">
            <v>Quarry</v>
          </cell>
          <cell r="R1320">
            <v>0</v>
          </cell>
        </row>
        <row r="1321">
          <cell r="B1321" t="str">
            <v>Redback</v>
          </cell>
          <cell r="I1321">
            <v>0</v>
          </cell>
          <cell r="K1321" t="str">
            <v>Redback</v>
          </cell>
          <cell r="R1321">
            <v>0</v>
          </cell>
        </row>
        <row r="1322">
          <cell r="B1322" t="str">
            <v>Riverstone</v>
          </cell>
          <cell r="I1322">
            <v>0</v>
          </cell>
          <cell r="K1322" t="str">
            <v>Riverstone</v>
          </cell>
          <cell r="R1322">
            <v>0</v>
          </cell>
        </row>
        <row r="1323">
          <cell r="B1323" t="str">
            <v>Tellabs</v>
          </cell>
          <cell r="C1323">
            <v>0</v>
          </cell>
          <cell r="D1323">
            <v>46</v>
          </cell>
          <cell r="E1323">
            <v>0</v>
          </cell>
          <cell r="F1323">
            <v>0</v>
          </cell>
          <cell r="G1323">
            <v>0</v>
          </cell>
          <cell r="H1323">
            <v>0</v>
          </cell>
          <cell r="I1323">
            <v>46</v>
          </cell>
          <cell r="K1323" t="str">
            <v>Tellabs</v>
          </cell>
          <cell r="L1323">
            <v>0</v>
          </cell>
          <cell r="M1323">
            <v>484</v>
          </cell>
          <cell r="N1323">
            <v>0</v>
          </cell>
          <cell r="O1323">
            <v>0</v>
          </cell>
          <cell r="P1323">
            <v>0</v>
          </cell>
          <cell r="Q1323">
            <v>0</v>
          </cell>
          <cell r="R1323">
            <v>484</v>
          </cell>
        </row>
        <row r="1324">
          <cell r="B1324" t="str">
            <v>ZTE</v>
          </cell>
          <cell r="C1324">
            <v>3</v>
          </cell>
          <cell r="D1324">
            <v>26</v>
          </cell>
          <cell r="E1324">
            <v>0</v>
          </cell>
          <cell r="F1324">
            <v>0</v>
          </cell>
          <cell r="G1324">
            <v>39</v>
          </cell>
          <cell r="H1324">
            <v>0</v>
          </cell>
          <cell r="I1324">
            <v>68</v>
          </cell>
          <cell r="K1324" t="str">
            <v>ZTE</v>
          </cell>
          <cell r="L1324">
            <v>12</v>
          </cell>
          <cell r="M1324">
            <v>366</v>
          </cell>
          <cell r="N1324">
            <v>0</v>
          </cell>
          <cell r="O1324">
            <v>0</v>
          </cell>
          <cell r="P1324">
            <v>23450</v>
          </cell>
          <cell r="Q1324">
            <v>0</v>
          </cell>
          <cell r="R1324">
            <v>23828</v>
          </cell>
        </row>
        <row r="1325">
          <cell r="B1325" t="str">
            <v>Other</v>
          </cell>
          <cell r="C1325">
            <v>0</v>
          </cell>
          <cell r="D1325">
            <v>0</v>
          </cell>
          <cell r="E1325">
            <v>0</v>
          </cell>
          <cell r="F1325">
            <v>0</v>
          </cell>
          <cell r="G1325">
            <v>1</v>
          </cell>
          <cell r="H1325">
            <v>0</v>
          </cell>
          <cell r="I1325">
            <v>1</v>
          </cell>
          <cell r="K1325" t="str">
            <v>Other</v>
          </cell>
          <cell r="L1325">
            <v>0</v>
          </cell>
          <cell r="M1325">
            <v>0</v>
          </cell>
          <cell r="N1325">
            <v>0</v>
          </cell>
          <cell r="O1325">
            <v>0</v>
          </cell>
          <cell r="P1325">
            <v>6</v>
          </cell>
          <cell r="Q1325">
            <v>0</v>
          </cell>
          <cell r="R1325">
            <v>6</v>
          </cell>
        </row>
        <row r="1326">
          <cell r="B1326" t="str">
            <v>Total</v>
          </cell>
          <cell r="C1326">
            <v>184</v>
          </cell>
          <cell r="D1326">
            <v>521</v>
          </cell>
          <cell r="E1326">
            <v>34</v>
          </cell>
          <cell r="F1326">
            <v>0</v>
          </cell>
          <cell r="G1326">
            <v>224</v>
          </cell>
          <cell r="H1326">
            <v>15</v>
          </cell>
          <cell r="I1326">
            <v>978</v>
          </cell>
          <cell r="K1326" t="str">
            <v>Total</v>
          </cell>
          <cell r="L1326">
            <v>779</v>
          </cell>
          <cell r="M1326">
            <v>6485</v>
          </cell>
          <cell r="N1326">
            <v>360</v>
          </cell>
          <cell r="O1326">
            <v>0</v>
          </cell>
          <cell r="P1326">
            <v>81464</v>
          </cell>
          <cell r="Q1326">
            <v>108</v>
          </cell>
          <cell r="R1326">
            <v>89196</v>
          </cell>
        </row>
        <row r="1330">
          <cell r="B1330" t="str">
            <v>Vendor</v>
          </cell>
          <cell r="C1330" t="str">
            <v>Core IP/MPLS</v>
          </cell>
          <cell r="D1330" t="str">
            <v xml:space="preserve">Edge IP/MPLS </v>
          </cell>
          <cell r="E1330" t="str">
            <v>Subscriber Service Router</v>
          </cell>
          <cell r="F1330" t="str">
            <v>BRAS</v>
          </cell>
          <cell r="G1330" t="str">
            <v>IP/Ethernet</v>
          </cell>
          <cell r="H1330" t="str">
            <v>ATM/MPLS</v>
          </cell>
          <cell r="I1330" t="str">
            <v>Total IPS</v>
          </cell>
          <cell r="K1330" t="str">
            <v>Vendor</v>
          </cell>
          <cell r="L1330" t="str">
            <v>Core IP/MPLS</v>
          </cell>
          <cell r="M1330" t="str">
            <v>Edge IP/MPLS</v>
          </cell>
          <cell r="N1330" t="str">
            <v>Subscriber Service Router</v>
          </cell>
          <cell r="O1330" t="str">
            <v>BRAS</v>
          </cell>
          <cell r="P1330" t="str">
            <v>IP/Ethernet</v>
          </cell>
          <cell r="Q1330" t="str">
            <v>ATM/MPLS</v>
          </cell>
          <cell r="R1330" t="str">
            <v>Total IPS</v>
          </cell>
        </row>
        <row r="1331">
          <cell r="B1331" t="str">
            <v>Alaxala Networks</v>
          </cell>
          <cell r="C1331">
            <v>0</v>
          </cell>
          <cell r="D1331">
            <v>36</v>
          </cell>
          <cell r="E1331">
            <v>0</v>
          </cell>
          <cell r="F1331">
            <v>0</v>
          </cell>
          <cell r="G1331">
            <v>11</v>
          </cell>
          <cell r="H1331">
            <v>0</v>
          </cell>
          <cell r="I1331">
            <v>47</v>
          </cell>
          <cell r="K1331" t="str">
            <v>Alaxala Networks</v>
          </cell>
          <cell r="L1331">
            <v>0</v>
          </cell>
          <cell r="M1331">
            <v>260</v>
          </cell>
          <cell r="N1331">
            <v>0</v>
          </cell>
          <cell r="O1331">
            <v>0</v>
          </cell>
          <cell r="P1331">
            <v>1400</v>
          </cell>
          <cell r="Q1331">
            <v>0</v>
          </cell>
          <cell r="R1331">
            <v>1660</v>
          </cell>
        </row>
        <row r="1332">
          <cell r="B1332" t="str">
            <v>Alcatel-Lucent</v>
          </cell>
          <cell r="C1332">
            <v>0</v>
          </cell>
          <cell r="D1332">
            <v>61</v>
          </cell>
          <cell r="E1332">
            <v>0</v>
          </cell>
          <cell r="F1332">
            <v>0</v>
          </cell>
          <cell r="G1332">
            <v>0</v>
          </cell>
          <cell r="H1332">
            <v>5</v>
          </cell>
          <cell r="I1332">
            <v>66</v>
          </cell>
          <cell r="K1332" t="str">
            <v>Alcatel-Lucent</v>
          </cell>
          <cell r="L1332">
            <v>0</v>
          </cell>
          <cell r="M1332">
            <v>525</v>
          </cell>
          <cell r="N1332">
            <v>0</v>
          </cell>
          <cell r="O1332">
            <v>0</v>
          </cell>
          <cell r="P1332">
            <v>0</v>
          </cell>
          <cell r="Q1332">
            <v>32</v>
          </cell>
          <cell r="R1332">
            <v>557</v>
          </cell>
        </row>
        <row r="1333">
          <cell r="B1333" t="str">
            <v>Atrica</v>
          </cell>
          <cell r="I1333">
            <v>0</v>
          </cell>
          <cell r="K1333" t="str">
            <v>Atrica</v>
          </cell>
          <cell r="R1333">
            <v>0</v>
          </cell>
        </row>
        <row r="1334">
          <cell r="B1334" t="str">
            <v>Avici</v>
          </cell>
          <cell r="I1334">
            <v>0</v>
          </cell>
          <cell r="K1334" t="str">
            <v>Avici</v>
          </cell>
          <cell r="R1334">
            <v>0</v>
          </cell>
        </row>
        <row r="1335">
          <cell r="B1335" t="str">
            <v>Brocade</v>
          </cell>
          <cell r="C1335">
            <v>0</v>
          </cell>
          <cell r="D1335">
            <v>0</v>
          </cell>
          <cell r="E1335">
            <v>0</v>
          </cell>
          <cell r="F1335">
            <v>0</v>
          </cell>
          <cell r="G1335">
            <v>2</v>
          </cell>
          <cell r="H1335">
            <v>0</v>
          </cell>
          <cell r="I1335">
            <v>2</v>
          </cell>
          <cell r="K1335" t="str">
            <v>Brocade</v>
          </cell>
          <cell r="L1335">
            <v>0</v>
          </cell>
          <cell r="M1335">
            <v>0</v>
          </cell>
          <cell r="N1335">
            <v>0</v>
          </cell>
          <cell r="O1335">
            <v>0</v>
          </cell>
          <cell r="P1335">
            <v>33</v>
          </cell>
          <cell r="Q1335">
            <v>0</v>
          </cell>
          <cell r="R1335">
            <v>33</v>
          </cell>
        </row>
        <row r="1336">
          <cell r="B1336" t="str">
            <v>Caspian</v>
          </cell>
          <cell r="I1336">
            <v>0</v>
          </cell>
          <cell r="K1336" t="str">
            <v>Caspian</v>
          </cell>
          <cell r="R1336">
            <v>0</v>
          </cell>
        </row>
        <row r="1337">
          <cell r="B1337" t="str">
            <v>Chiaro</v>
          </cell>
          <cell r="I1337">
            <v>0</v>
          </cell>
          <cell r="K1337" t="str">
            <v>Chiaro</v>
          </cell>
          <cell r="R1337">
            <v>0</v>
          </cell>
        </row>
        <row r="1338">
          <cell r="B1338" t="str">
            <v>Ciena</v>
          </cell>
          <cell r="C1338">
            <v>0</v>
          </cell>
          <cell r="D1338">
            <v>0</v>
          </cell>
          <cell r="F1338">
            <v>0</v>
          </cell>
          <cell r="G1338">
            <v>0</v>
          </cell>
          <cell r="H1338">
            <v>0</v>
          </cell>
          <cell r="I1338">
            <v>0</v>
          </cell>
          <cell r="K1338" t="str">
            <v>Ciena</v>
          </cell>
          <cell r="L1338">
            <v>0</v>
          </cell>
          <cell r="M1338">
            <v>0</v>
          </cell>
          <cell r="N1338">
            <v>0</v>
          </cell>
          <cell r="O1338">
            <v>0</v>
          </cell>
          <cell r="P1338">
            <v>0</v>
          </cell>
          <cell r="Q1338">
            <v>0</v>
          </cell>
          <cell r="R1338">
            <v>0</v>
          </cell>
        </row>
        <row r="1339">
          <cell r="B1339" t="str">
            <v>Cisco</v>
          </cell>
          <cell r="C1339">
            <v>99</v>
          </cell>
          <cell r="D1339">
            <v>196</v>
          </cell>
          <cell r="E1339">
            <v>0</v>
          </cell>
          <cell r="F1339">
            <v>0</v>
          </cell>
          <cell r="G1339">
            <v>39</v>
          </cell>
          <cell r="H1339">
            <v>0</v>
          </cell>
          <cell r="I1339">
            <v>334</v>
          </cell>
          <cell r="K1339" t="str">
            <v>Cisco</v>
          </cell>
          <cell r="L1339">
            <v>258</v>
          </cell>
          <cell r="M1339">
            <v>3880</v>
          </cell>
          <cell r="N1339">
            <v>0</v>
          </cell>
          <cell r="O1339">
            <v>0</v>
          </cell>
          <cell r="P1339">
            <v>1352</v>
          </cell>
          <cell r="Q1339">
            <v>0</v>
          </cell>
          <cell r="R1339">
            <v>5490</v>
          </cell>
        </row>
        <row r="1340">
          <cell r="B1340" t="str">
            <v>Cosine</v>
          </cell>
          <cell r="I1340">
            <v>0</v>
          </cell>
          <cell r="K1340" t="str">
            <v>Cosine</v>
          </cell>
          <cell r="R1340">
            <v>0</v>
          </cell>
        </row>
        <row r="1341">
          <cell r="B1341" t="str">
            <v>ECI Telecom</v>
          </cell>
          <cell r="C1341">
            <v>0</v>
          </cell>
          <cell r="D1341">
            <v>0</v>
          </cell>
          <cell r="E1341">
            <v>0</v>
          </cell>
          <cell r="F1341">
            <v>0</v>
          </cell>
          <cell r="G1341">
            <v>1</v>
          </cell>
          <cell r="H1341">
            <v>0</v>
          </cell>
          <cell r="I1341">
            <v>1</v>
          </cell>
          <cell r="K1341" t="str">
            <v>ECI Telecom</v>
          </cell>
          <cell r="L1341">
            <v>0</v>
          </cell>
          <cell r="M1341">
            <v>0</v>
          </cell>
          <cell r="N1341">
            <v>0</v>
          </cell>
          <cell r="O1341">
            <v>0</v>
          </cell>
          <cell r="P1341">
            <v>35</v>
          </cell>
          <cell r="Q1341">
            <v>0</v>
          </cell>
          <cell r="R1341">
            <v>35</v>
          </cell>
        </row>
        <row r="1342">
          <cell r="B1342" t="str">
            <v>Equipe</v>
          </cell>
          <cell r="I1342">
            <v>0</v>
          </cell>
          <cell r="K1342" t="str">
            <v>Equipe</v>
          </cell>
          <cell r="R1342">
            <v>0</v>
          </cell>
        </row>
        <row r="1343">
          <cell r="B1343" t="str">
            <v>Ericsson</v>
          </cell>
          <cell r="C1343">
            <v>0</v>
          </cell>
          <cell r="D1343">
            <v>31</v>
          </cell>
          <cell r="E1343">
            <v>0</v>
          </cell>
          <cell r="F1343">
            <v>0</v>
          </cell>
          <cell r="G1343">
            <v>0</v>
          </cell>
          <cell r="H1343">
            <v>3</v>
          </cell>
          <cell r="I1343">
            <v>34</v>
          </cell>
          <cell r="K1343" t="str">
            <v>Ericsson</v>
          </cell>
          <cell r="L1343">
            <v>0</v>
          </cell>
          <cell r="M1343">
            <v>343</v>
          </cell>
          <cell r="N1343">
            <v>0</v>
          </cell>
          <cell r="O1343">
            <v>0</v>
          </cell>
          <cell r="P1343">
            <v>0</v>
          </cell>
          <cell r="Q1343">
            <v>15</v>
          </cell>
          <cell r="R1343">
            <v>358</v>
          </cell>
        </row>
        <row r="1344">
          <cell r="B1344" t="str">
            <v>Extreme</v>
          </cell>
          <cell r="C1344">
            <v>0</v>
          </cell>
          <cell r="D1344">
            <v>0</v>
          </cell>
          <cell r="E1344">
            <v>0</v>
          </cell>
          <cell r="F1344">
            <v>0</v>
          </cell>
          <cell r="G1344">
            <v>2</v>
          </cell>
          <cell r="H1344">
            <v>0</v>
          </cell>
          <cell r="I1344">
            <v>2</v>
          </cell>
          <cell r="K1344" t="str">
            <v>Extreme</v>
          </cell>
          <cell r="L1344">
            <v>0</v>
          </cell>
          <cell r="M1344">
            <v>0</v>
          </cell>
          <cell r="N1344">
            <v>0</v>
          </cell>
          <cell r="O1344">
            <v>0</v>
          </cell>
          <cell r="P1344">
            <v>87</v>
          </cell>
          <cell r="Q1344">
            <v>0</v>
          </cell>
          <cell r="R1344">
            <v>87</v>
          </cell>
        </row>
        <row r="1345">
          <cell r="B1345" t="str">
            <v>Force10</v>
          </cell>
          <cell r="C1345">
            <v>0</v>
          </cell>
          <cell r="D1345">
            <v>0</v>
          </cell>
          <cell r="E1345">
            <v>0</v>
          </cell>
          <cell r="F1345">
            <v>0</v>
          </cell>
          <cell r="G1345">
            <v>1</v>
          </cell>
          <cell r="H1345">
            <v>0</v>
          </cell>
          <cell r="I1345">
            <v>1</v>
          </cell>
          <cell r="K1345" t="str">
            <v>Force10</v>
          </cell>
          <cell r="L1345">
            <v>0</v>
          </cell>
          <cell r="M1345">
            <v>0</v>
          </cell>
          <cell r="N1345">
            <v>0</v>
          </cell>
          <cell r="O1345">
            <v>0</v>
          </cell>
          <cell r="P1345">
            <v>6</v>
          </cell>
          <cell r="Q1345">
            <v>0</v>
          </cell>
          <cell r="R1345">
            <v>6</v>
          </cell>
        </row>
        <row r="1346">
          <cell r="B1346" t="str">
            <v>Fujitsu</v>
          </cell>
          <cell r="C1346">
            <v>8</v>
          </cell>
          <cell r="D1346">
            <v>0</v>
          </cell>
          <cell r="E1346">
            <v>0</v>
          </cell>
          <cell r="F1346">
            <v>0</v>
          </cell>
          <cell r="G1346">
            <v>32</v>
          </cell>
          <cell r="H1346">
            <v>0</v>
          </cell>
          <cell r="I1346">
            <v>40</v>
          </cell>
          <cell r="K1346" t="str">
            <v>Fujitsu</v>
          </cell>
          <cell r="L1346">
            <v>64</v>
          </cell>
          <cell r="M1346">
            <v>0</v>
          </cell>
          <cell r="N1346">
            <v>0</v>
          </cell>
          <cell r="O1346">
            <v>0</v>
          </cell>
          <cell r="P1346">
            <v>1110</v>
          </cell>
          <cell r="Q1346">
            <v>0</v>
          </cell>
          <cell r="R1346">
            <v>1174</v>
          </cell>
        </row>
        <row r="1347">
          <cell r="B1347" t="str">
            <v>Hammerhead Systems</v>
          </cell>
          <cell r="I1347">
            <v>0</v>
          </cell>
          <cell r="K1347" t="str">
            <v>Hammerhead Systems</v>
          </cell>
          <cell r="R1347">
            <v>0</v>
          </cell>
        </row>
        <row r="1348">
          <cell r="B1348" t="str">
            <v>Hitachi</v>
          </cell>
          <cell r="I1348">
            <v>0</v>
          </cell>
          <cell r="K1348" t="str">
            <v>Hitachi</v>
          </cell>
          <cell r="R1348">
            <v>0</v>
          </cell>
        </row>
        <row r="1349">
          <cell r="B1349" t="str">
            <v>Hitachi Cable</v>
          </cell>
          <cell r="C1349">
            <v>0</v>
          </cell>
          <cell r="D1349">
            <v>0</v>
          </cell>
          <cell r="E1349">
            <v>0</v>
          </cell>
          <cell r="F1349">
            <v>0</v>
          </cell>
          <cell r="G1349">
            <v>20</v>
          </cell>
          <cell r="H1349">
            <v>0</v>
          </cell>
          <cell r="I1349">
            <v>20</v>
          </cell>
          <cell r="K1349" t="str">
            <v>Hitachi Cable</v>
          </cell>
          <cell r="L1349">
            <v>0</v>
          </cell>
          <cell r="M1349">
            <v>0</v>
          </cell>
          <cell r="N1349">
            <v>0</v>
          </cell>
          <cell r="O1349">
            <v>0</v>
          </cell>
          <cell r="P1349">
            <v>24</v>
          </cell>
          <cell r="Q1349">
            <v>0</v>
          </cell>
          <cell r="R1349">
            <v>24</v>
          </cell>
        </row>
        <row r="1350">
          <cell r="B1350" t="str">
            <v>Huawei</v>
          </cell>
          <cell r="C1350">
            <v>39</v>
          </cell>
          <cell r="D1350">
            <v>67</v>
          </cell>
          <cell r="E1350">
            <v>13</v>
          </cell>
          <cell r="F1350">
            <v>0</v>
          </cell>
          <cell r="G1350">
            <v>68</v>
          </cell>
          <cell r="H1350">
            <v>0</v>
          </cell>
          <cell r="I1350">
            <v>187</v>
          </cell>
          <cell r="K1350" t="str">
            <v>Huawei</v>
          </cell>
          <cell r="L1350">
            <v>291</v>
          </cell>
          <cell r="M1350">
            <v>955</v>
          </cell>
          <cell r="N1350">
            <v>224</v>
          </cell>
          <cell r="O1350">
            <v>0</v>
          </cell>
          <cell r="P1350">
            <v>42903</v>
          </cell>
          <cell r="Q1350">
            <v>0</v>
          </cell>
          <cell r="R1350">
            <v>44373</v>
          </cell>
        </row>
        <row r="1351">
          <cell r="B1351" t="str">
            <v>Hyperchip</v>
          </cell>
          <cell r="I1351">
            <v>0</v>
          </cell>
          <cell r="K1351" t="str">
            <v>Hyperchip</v>
          </cell>
          <cell r="R1351">
            <v>0</v>
          </cell>
        </row>
        <row r="1352">
          <cell r="B1352" t="str">
            <v>Juniper</v>
          </cell>
          <cell r="C1352">
            <v>30</v>
          </cell>
          <cell r="D1352">
            <v>36</v>
          </cell>
          <cell r="E1352">
            <v>5</v>
          </cell>
          <cell r="F1352">
            <v>0</v>
          </cell>
          <cell r="G1352">
            <v>0</v>
          </cell>
          <cell r="H1352">
            <v>0</v>
          </cell>
          <cell r="I1352">
            <v>71</v>
          </cell>
          <cell r="K1352" t="str">
            <v>Juniper</v>
          </cell>
          <cell r="L1352">
            <v>51</v>
          </cell>
          <cell r="M1352">
            <v>385</v>
          </cell>
          <cell r="N1352">
            <v>36</v>
          </cell>
          <cell r="O1352">
            <v>0</v>
          </cell>
          <cell r="P1352">
            <v>0</v>
          </cell>
          <cell r="Q1352">
            <v>0</v>
          </cell>
          <cell r="R1352">
            <v>472</v>
          </cell>
        </row>
        <row r="1353">
          <cell r="B1353" t="str">
            <v>Laurel Networks</v>
          </cell>
          <cell r="I1353">
            <v>0</v>
          </cell>
          <cell r="K1353" t="str">
            <v>Laurel Networks</v>
          </cell>
          <cell r="R1353">
            <v>0</v>
          </cell>
        </row>
        <row r="1354">
          <cell r="B1354" t="str">
            <v>Lucent</v>
          </cell>
          <cell r="I1354">
            <v>0</v>
          </cell>
          <cell r="K1354" t="str">
            <v>Lucent</v>
          </cell>
          <cell r="R1354">
            <v>0</v>
          </cell>
        </row>
        <row r="1355">
          <cell r="B1355" t="str">
            <v>NEC</v>
          </cell>
          <cell r="C1355">
            <v>0</v>
          </cell>
          <cell r="D1355">
            <v>33</v>
          </cell>
          <cell r="E1355">
            <v>0</v>
          </cell>
          <cell r="F1355">
            <v>0</v>
          </cell>
          <cell r="G1355">
            <v>16</v>
          </cell>
          <cell r="H1355">
            <v>4</v>
          </cell>
          <cell r="I1355">
            <v>53</v>
          </cell>
          <cell r="K1355" t="str">
            <v>NEC</v>
          </cell>
          <cell r="L1355">
            <v>0</v>
          </cell>
          <cell r="M1355">
            <v>264</v>
          </cell>
          <cell r="N1355">
            <v>0</v>
          </cell>
          <cell r="O1355">
            <v>0</v>
          </cell>
          <cell r="P1355">
            <v>561</v>
          </cell>
          <cell r="Q1355">
            <v>132</v>
          </cell>
          <cell r="R1355">
            <v>957</v>
          </cell>
        </row>
        <row r="1356">
          <cell r="B1356" t="str">
            <v>Nokia Siemens Networks</v>
          </cell>
          <cell r="C1356">
            <v>0</v>
          </cell>
          <cell r="D1356">
            <v>0</v>
          </cell>
          <cell r="E1356">
            <v>0</v>
          </cell>
          <cell r="F1356">
            <v>0</v>
          </cell>
          <cell r="G1356">
            <v>13</v>
          </cell>
          <cell r="H1356">
            <v>0</v>
          </cell>
          <cell r="I1356">
            <v>13</v>
          </cell>
          <cell r="K1356" t="str">
            <v>Nokia Siemens Networks</v>
          </cell>
          <cell r="L1356">
            <v>0</v>
          </cell>
          <cell r="M1356">
            <v>0</v>
          </cell>
          <cell r="N1356">
            <v>0</v>
          </cell>
          <cell r="O1356">
            <v>0</v>
          </cell>
          <cell r="P1356">
            <v>100</v>
          </cell>
          <cell r="Q1356">
            <v>0</v>
          </cell>
          <cell r="R1356">
            <v>100</v>
          </cell>
        </row>
        <row r="1357">
          <cell r="B1357" t="str">
            <v>Nortel</v>
          </cell>
          <cell r="C1357">
            <v>0</v>
          </cell>
          <cell r="D1357">
            <v>0</v>
          </cell>
          <cell r="E1357">
            <v>0</v>
          </cell>
          <cell r="F1357">
            <v>0</v>
          </cell>
          <cell r="G1357">
            <v>5</v>
          </cell>
          <cell r="H1357">
            <v>4</v>
          </cell>
          <cell r="I1357">
            <v>9</v>
          </cell>
          <cell r="K1357" t="str">
            <v>Nortel</v>
          </cell>
          <cell r="L1357">
            <v>0</v>
          </cell>
          <cell r="M1357">
            <v>0</v>
          </cell>
          <cell r="N1357">
            <v>0</v>
          </cell>
          <cell r="O1357">
            <v>0</v>
          </cell>
          <cell r="P1357">
            <v>202</v>
          </cell>
          <cell r="Q1357">
            <v>26</v>
          </cell>
          <cell r="R1357">
            <v>228</v>
          </cell>
        </row>
        <row r="1358">
          <cell r="B1358" t="str">
            <v>Procket</v>
          </cell>
          <cell r="I1358">
            <v>0</v>
          </cell>
          <cell r="K1358" t="str">
            <v>Procket</v>
          </cell>
          <cell r="R1358">
            <v>0</v>
          </cell>
        </row>
        <row r="1359">
          <cell r="B1359" t="str">
            <v>Quarry</v>
          </cell>
          <cell r="I1359">
            <v>0</v>
          </cell>
          <cell r="K1359" t="str">
            <v>Quarry</v>
          </cell>
          <cell r="R1359">
            <v>0</v>
          </cell>
        </row>
        <row r="1360">
          <cell r="B1360" t="str">
            <v>Redback</v>
          </cell>
          <cell r="I1360">
            <v>0</v>
          </cell>
          <cell r="K1360" t="str">
            <v>Redback</v>
          </cell>
          <cell r="R1360">
            <v>0</v>
          </cell>
        </row>
        <row r="1361">
          <cell r="B1361" t="str">
            <v>Riverstone</v>
          </cell>
          <cell r="I1361">
            <v>0</v>
          </cell>
          <cell r="K1361" t="str">
            <v>Riverstone</v>
          </cell>
          <cell r="R1361">
            <v>0</v>
          </cell>
        </row>
        <row r="1362">
          <cell r="B1362" t="str">
            <v>Tellabs</v>
          </cell>
          <cell r="C1362">
            <v>0</v>
          </cell>
          <cell r="D1362">
            <v>8</v>
          </cell>
          <cell r="E1362">
            <v>0</v>
          </cell>
          <cell r="F1362">
            <v>0</v>
          </cell>
          <cell r="G1362">
            <v>0</v>
          </cell>
          <cell r="H1362">
            <v>0</v>
          </cell>
          <cell r="I1362">
            <v>8</v>
          </cell>
          <cell r="K1362" t="str">
            <v>Tellabs</v>
          </cell>
          <cell r="L1362">
            <v>0</v>
          </cell>
          <cell r="M1362">
            <v>86</v>
          </cell>
          <cell r="N1362">
            <v>0</v>
          </cell>
          <cell r="O1362">
            <v>0</v>
          </cell>
          <cell r="P1362">
            <v>0</v>
          </cell>
          <cell r="Q1362">
            <v>0</v>
          </cell>
          <cell r="R1362">
            <v>86</v>
          </cell>
        </row>
        <row r="1363">
          <cell r="B1363" t="str">
            <v>ZTE</v>
          </cell>
          <cell r="C1363">
            <v>2</v>
          </cell>
          <cell r="D1363">
            <v>17</v>
          </cell>
          <cell r="E1363">
            <v>0</v>
          </cell>
          <cell r="F1363">
            <v>0</v>
          </cell>
          <cell r="G1363">
            <v>24</v>
          </cell>
          <cell r="H1363">
            <v>0</v>
          </cell>
          <cell r="I1363">
            <v>43</v>
          </cell>
          <cell r="K1363" t="str">
            <v>ZTE</v>
          </cell>
          <cell r="L1363">
            <v>8</v>
          </cell>
          <cell r="M1363">
            <v>277</v>
          </cell>
          <cell r="N1363">
            <v>0</v>
          </cell>
          <cell r="O1363">
            <v>0</v>
          </cell>
          <cell r="P1363">
            <v>13168</v>
          </cell>
          <cell r="Q1363">
            <v>0</v>
          </cell>
          <cell r="R1363">
            <v>13453</v>
          </cell>
        </row>
        <row r="1364">
          <cell r="B1364" t="str">
            <v>Other</v>
          </cell>
          <cell r="C1364">
            <v>0</v>
          </cell>
          <cell r="D1364">
            <v>0</v>
          </cell>
          <cell r="E1364">
            <v>0</v>
          </cell>
          <cell r="F1364">
            <v>0</v>
          </cell>
          <cell r="G1364">
            <v>1</v>
          </cell>
          <cell r="H1364">
            <v>0</v>
          </cell>
          <cell r="I1364">
            <v>1</v>
          </cell>
          <cell r="K1364" t="str">
            <v>Other</v>
          </cell>
          <cell r="L1364">
            <v>0</v>
          </cell>
          <cell r="M1364">
            <v>0</v>
          </cell>
          <cell r="N1364">
            <v>0</v>
          </cell>
          <cell r="O1364">
            <v>0</v>
          </cell>
          <cell r="P1364">
            <v>6</v>
          </cell>
          <cell r="Q1364">
            <v>0</v>
          </cell>
          <cell r="R1364">
            <v>6</v>
          </cell>
        </row>
        <row r="1365">
          <cell r="B1365" t="str">
            <v>Total</v>
          </cell>
          <cell r="C1365">
            <v>178</v>
          </cell>
          <cell r="D1365">
            <v>485</v>
          </cell>
          <cell r="E1365">
            <v>18</v>
          </cell>
          <cell r="F1365">
            <v>0</v>
          </cell>
          <cell r="G1365">
            <v>235</v>
          </cell>
          <cell r="H1365">
            <v>16</v>
          </cell>
          <cell r="I1365">
            <v>932</v>
          </cell>
          <cell r="K1365" t="str">
            <v>Total</v>
          </cell>
          <cell r="L1365">
            <v>672</v>
          </cell>
          <cell r="M1365">
            <v>6975</v>
          </cell>
          <cell r="N1365">
            <v>260</v>
          </cell>
          <cell r="O1365">
            <v>0</v>
          </cell>
          <cell r="P1365">
            <v>60987</v>
          </cell>
          <cell r="Q1365">
            <v>205</v>
          </cell>
          <cell r="R1365">
            <v>69099</v>
          </cell>
        </row>
        <row r="1369">
          <cell r="B1369" t="str">
            <v>Vendor</v>
          </cell>
          <cell r="C1369" t="str">
            <v>Core IP/MPLS</v>
          </cell>
          <cell r="D1369" t="str">
            <v xml:space="preserve">Edge IP/MPLS </v>
          </cell>
          <cell r="E1369" t="str">
            <v>Subscriber Service Router</v>
          </cell>
          <cell r="F1369" t="str">
            <v>BRAS</v>
          </cell>
          <cell r="G1369" t="str">
            <v>IP/Ethernet</v>
          </cell>
          <cell r="H1369" t="str">
            <v>ATM/MPLS</v>
          </cell>
          <cell r="I1369" t="str">
            <v>Total IPS</v>
          </cell>
          <cell r="K1369" t="str">
            <v>Vendor</v>
          </cell>
          <cell r="L1369" t="str">
            <v>Core IP/MPLS</v>
          </cell>
          <cell r="M1369" t="str">
            <v>Edge IP/MPLS</v>
          </cell>
          <cell r="N1369" t="str">
            <v>Subscriber Service Router</v>
          </cell>
          <cell r="O1369" t="str">
            <v>BRAS</v>
          </cell>
          <cell r="P1369" t="str">
            <v>IP/Ethernet</v>
          </cell>
          <cell r="Q1369" t="str">
            <v>ATM/MPLS</v>
          </cell>
          <cell r="R1369" t="str">
            <v>Total IPS</v>
          </cell>
        </row>
        <row r="1370">
          <cell r="B1370" t="str">
            <v>Alaxala Networks</v>
          </cell>
          <cell r="I1370">
            <v>0</v>
          </cell>
          <cell r="K1370" t="str">
            <v>Alaxala Networks</v>
          </cell>
          <cell r="R1370">
            <v>0</v>
          </cell>
        </row>
        <row r="1371">
          <cell r="B1371" t="str">
            <v>Alcatel-Lucent</v>
          </cell>
          <cell r="I1371">
            <v>0</v>
          </cell>
          <cell r="K1371" t="str">
            <v>Alcatel-Lucent</v>
          </cell>
          <cell r="R1371">
            <v>0</v>
          </cell>
        </row>
        <row r="1372">
          <cell r="B1372" t="str">
            <v>Atrica</v>
          </cell>
          <cell r="I1372">
            <v>0</v>
          </cell>
          <cell r="K1372" t="str">
            <v>Atrica</v>
          </cell>
          <cell r="R1372">
            <v>0</v>
          </cell>
        </row>
        <row r="1373">
          <cell r="B1373" t="str">
            <v>Avici</v>
          </cell>
          <cell r="I1373">
            <v>0</v>
          </cell>
          <cell r="K1373" t="str">
            <v>Avici</v>
          </cell>
          <cell r="R1373">
            <v>0</v>
          </cell>
        </row>
        <row r="1374">
          <cell r="B1374" t="str">
            <v>Brocade</v>
          </cell>
          <cell r="I1374">
            <v>0</v>
          </cell>
          <cell r="K1374" t="str">
            <v>Brocade</v>
          </cell>
          <cell r="R1374">
            <v>0</v>
          </cell>
        </row>
        <row r="1375">
          <cell r="B1375" t="str">
            <v>Caspian</v>
          </cell>
          <cell r="I1375">
            <v>0</v>
          </cell>
          <cell r="K1375" t="str">
            <v>Caspian</v>
          </cell>
          <cell r="R1375">
            <v>0</v>
          </cell>
        </row>
        <row r="1376">
          <cell r="B1376" t="str">
            <v>Chiaro</v>
          </cell>
          <cell r="I1376">
            <v>0</v>
          </cell>
          <cell r="K1376" t="str">
            <v>Chiaro</v>
          </cell>
          <cell r="R1376">
            <v>0</v>
          </cell>
        </row>
        <row r="1377">
          <cell r="B1377" t="str">
            <v>Ciena</v>
          </cell>
          <cell r="I1377">
            <v>0</v>
          </cell>
          <cell r="K1377" t="str">
            <v>Ciena</v>
          </cell>
          <cell r="R1377">
            <v>0</v>
          </cell>
        </row>
        <row r="1378">
          <cell r="B1378" t="str">
            <v>Cisco</v>
          </cell>
          <cell r="I1378">
            <v>0</v>
          </cell>
          <cell r="K1378" t="str">
            <v>Cisco</v>
          </cell>
          <cell r="R1378">
            <v>0</v>
          </cell>
        </row>
        <row r="1379">
          <cell r="B1379" t="str">
            <v>Cosine</v>
          </cell>
          <cell r="I1379">
            <v>0</v>
          </cell>
          <cell r="K1379" t="str">
            <v>Cosine</v>
          </cell>
          <cell r="R1379">
            <v>0</v>
          </cell>
        </row>
        <row r="1380">
          <cell r="B1380" t="str">
            <v>ECI Telecom</v>
          </cell>
          <cell r="I1380">
            <v>0</v>
          </cell>
          <cell r="K1380" t="str">
            <v>ECI Telecom</v>
          </cell>
          <cell r="R1380">
            <v>0</v>
          </cell>
        </row>
        <row r="1381">
          <cell r="B1381" t="str">
            <v>Equipe</v>
          </cell>
          <cell r="I1381">
            <v>0</v>
          </cell>
          <cell r="K1381" t="str">
            <v>Equipe</v>
          </cell>
          <cell r="R1381">
            <v>0</v>
          </cell>
        </row>
        <row r="1382">
          <cell r="B1382" t="str">
            <v>Ericsson</v>
          </cell>
          <cell r="I1382">
            <v>0</v>
          </cell>
          <cell r="K1382" t="str">
            <v>Ericsson</v>
          </cell>
          <cell r="R1382">
            <v>0</v>
          </cell>
        </row>
        <row r="1383">
          <cell r="B1383" t="str">
            <v>Extreme</v>
          </cell>
          <cell r="I1383">
            <v>0</v>
          </cell>
          <cell r="K1383" t="str">
            <v>Extreme</v>
          </cell>
          <cell r="R1383">
            <v>0</v>
          </cell>
        </row>
        <row r="1384">
          <cell r="B1384" t="str">
            <v>Force10</v>
          </cell>
          <cell r="I1384">
            <v>0</v>
          </cell>
          <cell r="K1384" t="str">
            <v>Force10</v>
          </cell>
          <cell r="R1384">
            <v>0</v>
          </cell>
        </row>
        <row r="1385">
          <cell r="B1385" t="str">
            <v>Fujitsu</v>
          </cell>
          <cell r="I1385">
            <v>0</v>
          </cell>
          <cell r="K1385" t="str">
            <v>Fujitsu</v>
          </cell>
          <cell r="R1385">
            <v>0</v>
          </cell>
        </row>
        <row r="1386">
          <cell r="B1386" t="str">
            <v>Hammerhead Systems</v>
          </cell>
          <cell r="I1386">
            <v>0</v>
          </cell>
          <cell r="K1386" t="str">
            <v>Hammerhead Systems</v>
          </cell>
          <cell r="R1386">
            <v>0</v>
          </cell>
        </row>
        <row r="1387">
          <cell r="B1387" t="str">
            <v>Hitachi</v>
          </cell>
          <cell r="I1387">
            <v>0</v>
          </cell>
          <cell r="K1387" t="str">
            <v>Hitachi</v>
          </cell>
          <cell r="R1387">
            <v>0</v>
          </cell>
        </row>
        <row r="1388">
          <cell r="B1388" t="str">
            <v>Hitachi Cable</v>
          </cell>
          <cell r="I1388">
            <v>0</v>
          </cell>
          <cell r="K1388" t="str">
            <v>Hitachi Cable</v>
          </cell>
          <cell r="R1388">
            <v>0</v>
          </cell>
        </row>
        <row r="1389">
          <cell r="B1389" t="str">
            <v>Huawei</v>
          </cell>
          <cell r="I1389">
            <v>0</v>
          </cell>
          <cell r="K1389" t="str">
            <v>Huawei</v>
          </cell>
          <cell r="R1389">
            <v>0</v>
          </cell>
        </row>
        <row r="1390">
          <cell r="B1390" t="str">
            <v>Hyperchip</v>
          </cell>
          <cell r="I1390">
            <v>0</v>
          </cell>
          <cell r="K1390" t="str">
            <v>Hyperchip</v>
          </cell>
          <cell r="R1390">
            <v>0</v>
          </cell>
        </row>
        <row r="1391">
          <cell r="B1391" t="str">
            <v>Juniper</v>
          </cell>
          <cell r="I1391">
            <v>0</v>
          </cell>
          <cell r="K1391" t="str">
            <v>Juniper</v>
          </cell>
          <cell r="R1391">
            <v>0</v>
          </cell>
        </row>
        <row r="1392">
          <cell r="B1392" t="str">
            <v>Laurel Networks</v>
          </cell>
          <cell r="I1392">
            <v>0</v>
          </cell>
          <cell r="K1392" t="str">
            <v>Laurel Networks</v>
          </cell>
          <cell r="R1392">
            <v>0</v>
          </cell>
        </row>
        <row r="1393">
          <cell r="B1393" t="str">
            <v>Lucent</v>
          </cell>
          <cell r="I1393">
            <v>0</v>
          </cell>
          <cell r="K1393" t="str">
            <v>Lucent</v>
          </cell>
          <cell r="R1393">
            <v>0</v>
          </cell>
        </row>
        <row r="1394">
          <cell r="B1394" t="str">
            <v>NEC</v>
          </cell>
          <cell r="I1394">
            <v>0</v>
          </cell>
          <cell r="K1394" t="str">
            <v>NEC</v>
          </cell>
          <cell r="R1394">
            <v>0</v>
          </cell>
        </row>
        <row r="1395">
          <cell r="B1395" t="str">
            <v>Nokia Siemens Networks</v>
          </cell>
          <cell r="I1395">
            <v>0</v>
          </cell>
          <cell r="K1395" t="str">
            <v>Nokia Siemens Networks</v>
          </cell>
          <cell r="R1395">
            <v>0</v>
          </cell>
        </row>
        <row r="1396">
          <cell r="B1396" t="str">
            <v>Nortel</v>
          </cell>
          <cell r="I1396">
            <v>0</v>
          </cell>
          <cell r="K1396" t="str">
            <v>Nortel</v>
          </cell>
          <cell r="R1396">
            <v>0</v>
          </cell>
        </row>
        <row r="1397">
          <cell r="B1397" t="str">
            <v>Procket</v>
          </cell>
          <cell r="I1397">
            <v>0</v>
          </cell>
          <cell r="K1397" t="str">
            <v>Procket</v>
          </cell>
          <cell r="R1397">
            <v>0</v>
          </cell>
        </row>
        <row r="1398">
          <cell r="B1398" t="str">
            <v>Quarry</v>
          </cell>
          <cell r="I1398">
            <v>0</v>
          </cell>
          <cell r="K1398" t="str">
            <v>Quarry</v>
          </cell>
          <cell r="R1398">
            <v>0</v>
          </cell>
        </row>
        <row r="1399">
          <cell r="B1399" t="str">
            <v>Redback</v>
          </cell>
          <cell r="I1399">
            <v>0</v>
          </cell>
          <cell r="K1399" t="str">
            <v>Redback</v>
          </cell>
          <cell r="R1399">
            <v>0</v>
          </cell>
        </row>
        <row r="1400">
          <cell r="B1400" t="str">
            <v>Riverstone</v>
          </cell>
          <cell r="I1400">
            <v>0</v>
          </cell>
          <cell r="K1400" t="str">
            <v>Riverstone</v>
          </cell>
          <cell r="R1400">
            <v>0</v>
          </cell>
        </row>
        <row r="1401">
          <cell r="B1401" t="str">
            <v>Tellabs</v>
          </cell>
          <cell r="I1401">
            <v>0</v>
          </cell>
          <cell r="K1401" t="str">
            <v>Tellabs</v>
          </cell>
          <cell r="R1401">
            <v>0</v>
          </cell>
        </row>
        <row r="1402">
          <cell r="B1402" t="str">
            <v>ZTE</v>
          </cell>
          <cell r="I1402">
            <v>0</v>
          </cell>
          <cell r="K1402" t="str">
            <v>ZTE</v>
          </cell>
          <cell r="R1402">
            <v>0</v>
          </cell>
        </row>
        <row r="1403">
          <cell r="B1403" t="str">
            <v>Other</v>
          </cell>
          <cell r="I1403">
            <v>0</v>
          </cell>
          <cell r="K1403" t="str">
            <v>Other</v>
          </cell>
          <cell r="R1403">
            <v>0</v>
          </cell>
        </row>
        <row r="1404">
          <cell r="B1404" t="str">
            <v>Total</v>
          </cell>
          <cell r="C1404">
            <v>0</v>
          </cell>
          <cell r="D1404">
            <v>0</v>
          </cell>
          <cell r="E1404">
            <v>0</v>
          </cell>
          <cell r="F1404">
            <v>0</v>
          </cell>
          <cell r="G1404">
            <v>0</v>
          </cell>
          <cell r="H1404">
            <v>0</v>
          </cell>
          <cell r="I1404">
            <v>0</v>
          </cell>
          <cell r="K1404" t="str">
            <v>Total</v>
          </cell>
          <cell r="L1404">
            <v>0</v>
          </cell>
          <cell r="M1404">
            <v>0</v>
          </cell>
          <cell r="N1404">
            <v>0</v>
          </cell>
          <cell r="O1404">
            <v>0</v>
          </cell>
          <cell r="P1404">
            <v>0</v>
          </cell>
          <cell r="Q1404">
            <v>0</v>
          </cell>
          <cell r="R1404">
            <v>0</v>
          </cell>
        </row>
      </sheetData>
      <sheetData sheetId="3">
        <row r="7">
          <cell r="B7" t="str">
            <v>Vendor</v>
          </cell>
          <cell r="C7" t="str">
            <v>Core IP/MPLS</v>
          </cell>
          <cell r="D7" t="str">
            <v xml:space="preserve">Edge IP/MPLS </v>
          </cell>
          <cell r="E7" t="str">
            <v>Subscriber Service Router</v>
          </cell>
          <cell r="F7" t="str">
            <v>BRAS</v>
          </cell>
          <cell r="G7" t="str">
            <v>IP/Ethernet</v>
          </cell>
          <cell r="H7" t="str">
            <v>ATM/MPLS</v>
          </cell>
          <cell r="I7" t="str">
            <v>Total IPS</v>
          </cell>
          <cell r="K7" t="str">
            <v>Vendor</v>
          </cell>
          <cell r="L7" t="str">
            <v>Core IP/MPLS</v>
          </cell>
          <cell r="M7" t="str">
            <v>Edge IP/MPLS</v>
          </cell>
          <cell r="N7" t="str">
            <v>Subscriber Service Router</v>
          </cell>
          <cell r="O7" t="str">
            <v>BRAS</v>
          </cell>
          <cell r="P7" t="str">
            <v>IP/Ethernet</v>
          </cell>
          <cell r="Q7" t="str">
            <v>ATM/MPLS</v>
          </cell>
          <cell r="R7" t="str">
            <v>Total IPS</v>
          </cell>
        </row>
        <row r="8">
          <cell r="B8" t="str">
            <v>Alaxala Networks</v>
          </cell>
          <cell r="I8">
            <v>0</v>
          </cell>
          <cell r="K8" t="str">
            <v>Alaxala Networks</v>
          </cell>
          <cell r="R8">
            <v>0</v>
          </cell>
        </row>
        <row r="9">
          <cell r="B9" t="str">
            <v>Alcatel-Lucent</v>
          </cell>
          <cell r="C9">
            <v>0</v>
          </cell>
          <cell r="D9">
            <v>0</v>
          </cell>
          <cell r="E9">
            <v>1</v>
          </cell>
          <cell r="F9">
            <v>0</v>
          </cell>
          <cell r="G9">
            <v>0</v>
          </cell>
          <cell r="H9">
            <v>16.3</v>
          </cell>
          <cell r="I9">
            <v>17.3</v>
          </cell>
          <cell r="K9" t="str">
            <v>Alcatel-Lucent</v>
          </cell>
          <cell r="L9">
            <v>0</v>
          </cell>
          <cell r="M9">
            <v>0</v>
          </cell>
          <cell r="N9">
            <v>7</v>
          </cell>
          <cell r="O9">
            <v>0</v>
          </cell>
          <cell r="P9">
            <v>0</v>
          </cell>
          <cell r="Q9">
            <v>177</v>
          </cell>
          <cell r="R9">
            <v>184</v>
          </cell>
        </row>
        <row r="10">
          <cell r="B10" t="str">
            <v>Atrica</v>
          </cell>
          <cell r="I10">
            <v>0</v>
          </cell>
          <cell r="K10" t="str">
            <v>Atrica</v>
          </cell>
          <cell r="R10">
            <v>0</v>
          </cell>
        </row>
        <row r="11">
          <cell r="B11" t="str">
            <v>Avici</v>
          </cell>
          <cell r="C11">
            <v>0</v>
          </cell>
          <cell r="D11">
            <v>0</v>
          </cell>
          <cell r="E11">
            <v>0</v>
          </cell>
          <cell r="F11">
            <v>0</v>
          </cell>
          <cell r="G11">
            <v>0</v>
          </cell>
          <cell r="H11">
            <v>0</v>
          </cell>
          <cell r="I11">
            <v>0</v>
          </cell>
          <cell r="K11" t="str">
            <v>Avici</v>
          </cell>
          <cell r="L11">
            <v>0</v>
          </cell>
          <cell r="M11">
            <v>0</v>
          </cell>
          <cell r="N11">
            <v>0</v>
          </cell>
          <cell r="O11">
            <v>0</v>
          </cell>
          <cell r="P11">
            <v>0</v>
          </cell>
          <cell r="Q11">
            <v>0</v>
          </cell>
          <cell r="R11">
            <v>0</v>
          </cell>
        </row>
        <row r="12">
          <cell r="B12" t="str">
            <v>Brocade</v>
          </cell>
          <cell r="C12">
            <v>0</v>
          </cell>
          <cell r="D12">
            <v>0</v>
          </cell>
          <cell r="E12">
            <v>0</v>
          </cell>
          <cell r="F12">
            <v>0</v>
          </cell>
          <cell r="G12">
            <v>0</v>
          </cell>
          <cell r="H12">
            <v>0</v>
          </cell>
          <cell r="I12">
            <v>0</v>
          </cell>
          <cell r="K12" t="str">
            <v>Brocade</v>
          </cell>
          <cell r="L12">
            <v>0</v>
          </cell>
          <cell r="M12">
            <v>0</v>
          </cell>
          <cell r="N12">
            <v>0</v>
          </cell>
          <cell r="O12">
            <v>0</v>
          </cell>
          <cell r="P12">
            <v>0</v>
          </cell>
          <cell r="Q12">
            <v>0</v>
          </cell>
          <cell r="R12">
            <v>0</v>
          </cell>
        </row>
        <row r="13">
          <cell r="B13" t="str">
            <v>Caspian</v>
          </cell>
          <cell r="C13">
            <v>0</v>
          </cell>
          <cell r="D13">
            <v>0</v>
          </cell>
          <cell r="E13">
            <v>0</v>
          </cell>
          <cell r="F13">
            <v>0</v>
          </cell>
          <cell r="G13">
            <v>0</v>
          </cell>
          <cell r="H13">
            <v>0</v>
          </cell>
          <cell r="I13">
            <v>0</v>
          </cell>
          <cell r="K13" t="str">
            <v>Caspian</v>
          </cell>
          <cell r="L13">
            <v>0</v>
          </cell>
          <cell r="M13">
            <v>0</v>
          </cell>
          <cell r="N13">
            <v>0</v>
          </cell>
          <cell r="O13">
            <v>0</v>
          </cell>
          <cell r="P13">
            <v>0</v>
          </cell>
          <cell r="Q13">
            <v>0</v>
          </cell>
          <cell r="R13">
            <v>0</v>
          </cell>
        </row>
        <row r="14">
          <cell r="B14" t="str">
            <v>Chiaro</v>
          </cell>
          <cell r="C14">
            <v>0</v>
          </cell>
          <cell r="D14">
            <v>0</v>
          </cell>
          <cell r="E14">
            <v>0</v>
          </cell>
          <cell r="F14">
            <v>0</v>
          </cell>
          <cell r="G14">
            <v>0</v>
          </cell>
          <cell r="H14">
            <v>0</v>
          </cell>
          <cell r="I14">
            <v>0</v>
          </cell>
          <cell r="K14" t="str">
            <v>Chiaro</v>
          </cell>
          <cell r="L14">
            <v>0</v>
          </cell>
          <cell r="M14">
            <v>0</v>
          </cell>
          <cell r="N14">
            <v>0</v>
          </cell>
          <cell r="O14">
            <v>0</v>
          </cell>
          <cell r="P14">
            <v>0</v>
          </cell>
          <cell r="Q14">
            <v>0</v>
          </cell>
          <cell r="R14">
            <v>0</v>
          </cell>
        </row>
        <row r="15">
          <cell r="B15" t="str">
            <v>Ciena</v>
          </cell>
          <cell r="C15">
            <v>0</v>
          </cell>
          <cell r="D15">
            <v>0</v>
          </cell>
          <cell r="E15">
            <v>0</v>
          </cell>
          <cell r="F15">
            <v>0</v>
          </cell>
          <cell r="G15">
            <v>0</v>
          </cell>
          <cell r="H15">
            <v>0</v>
          </cell>
          <cell r="I15">
            <v>0</v>
          </cell>
          <cell r="K15" t="str">
            <v>Ciena</v>
          </cell>
          <cell r="L15">
            <v>0</v>
          </cell>
          <cell r="M15">
            <v>0</v>
          </cell>
          <cell r="N15">
            <v>0</v>
          </cell>
          <cell r="O15">
            <v>0</v>
          </cell>
          <cell r="P15">
            <v>0</v>
          </cell>
          <cell r="Q15">
            <v>0</v>
          </cell>
          <cell r="R15">
            <v>0</v>
          </cell>
        </row>
        <row r="16">
          <cell r="B16" t="str">
            <v>Cisco</v>
          </cell>
          <cell r="C16">
            <v>5.3</v>
          </cell>
          <cell r="D16">
            <v>8.6</v>
          </cell>
          <cell r="E16">
            <v>1</v>
          </cell>
          <cell r="F16">
            <v>0</v>
          </cell>
          <cell r="G16">
            <v>0</v>
          </cell>
          <cell r="H16">
            <v>4.9000000000000004</v>
          </cell>
          <cell r="I16">
            <v>19.799999999999997</v>
          </cell>
          <cell r="K16" t="str">
            <v>Cisco</v>
          </cell>
          <cell r="L16">
            <v>13</v>
          </cell>
          <cell r="M16">
            <v>206</v>
          </cell>
          <cell r="N16">
            <v>31</v>
          </cell>
          <cell r="O16">
            <v>0</v>
          </cell>
          <cell r="P16">
            <v>0</v>
          </cell>
          <cell r="Q16">
            <v>48</v>
          </cell>
          <cell r="R16">
            <v>298</v>
          </cell>
        </row>
        <row r="17">
          <cell r="B17" t="str">
            <v>Cosine</v>
          </cell>
          <cell r="C17">
            <v>0</v>
          </cell>
          <cell r="D17">
            <v>0</v>
          </cell>
          <cell r="E17">
            <v>0</v>
          </cell>
          <cell r="F17">
            <v>0</v>
          </cell>
          <cell r="G17">
            <v>0</v>
          </cell>
          <cell r="H17">
            <v>0</v>
          </cell>
          <cell r="I17">
            <v>0</v>
          </cell>
          <cell r="K17" t="str">
            <v>Cosine</v>
          </cell>
          <cell r="L17">
            <v>0</v>
          </cell>
          <cell r="M17">
            <v>0</v>
          </cell>
          <cell r="N17">
            <v>0</v>
          </cell>
          <cell r="O17">
            <v>0</v>
          </cell>
          <cell r="P17">
            <v>0</v>
          </cell>
          <cell r="Q17">
            <v>0</v>
          </cell>
          <cell r="R17">
            <v>0</v>
          </cell>
        </row>
        <row r="18">
          <cell r="B18" t="str">
            <v>ECI Telecom</v>
          </cell>
          <cell r="C18">
            <v>0</v>
          </cell>
          <cell r="D18">
            <v>0</v>
          </cell>
          <cell r="E18">
            <v>0</v>
          </cell>
          <cell r="F18">
            <v>0</v>
          </cell>
          <cell r="G18">
            <v>0</v>
          </cell>
          <cell r="H18">
            <v>0</v>
          </cell>
          <cell r="I18">
            <v>0</v>
          </cell>
          <cell r="K18" t="str">
            <v>ECI Telecom</v>
          </cell>
          <cell r="L18">
            <v>0</v>
          </cell>
          <cell r="M18">
            <v>0</v>
          </cell>
          <cell r="N18">
            <v>0</v>
          </cell>
          <cell r="O18">
            <v>0</v>
          </cell>
          <cell r="P18">
            <v>0</v>
          </cell>
          <cell r="Q18">
            <v>0</v>
          </cell>
          <cell r="R18">
            <v>0</v>
          </cell>
        </row>
        <row r="19">
          <cell r="B19" t="str">
            <v>Equipe</v>
          </cell>
          <cell r="C19">
            <v>0</v>
          </cell>
          <cell r="D19">
            <v>0</v>
          </cell>
          <cell r="E19">
            <v>0</v>
          </cell>
          <cell r="F19">
            <v>0</v>
          </cell>
          <cell r="G19">
            <v>0</v>
          </cell>
          <cell r="H19">
            <v>0</v>
          </cell>
          <cell r="I19">
            <v>0</v>
          </cell>
          <cell r="K19" t="str">
            <v>Equipe</v>
          </cell>
          <cell r="L19">
            <v>0</v>
          </cell>
          <cell r="M19">
            <v>0</v>
          </cell>
          <cell r="N19">
            <v>0</v>
          </cell>
          <cell r="O19">
            <v>0</v>
          </cell>
          <cell r="P19">
            <v>0</v>
          </cell>
          <cell r="Q19">
            <v>0</v>
          </cell>
          <cell r="R19">
            <v>0</v>
          </cell>
        </row>
        <row r="20">
          <cell r="B20" t="str">
            <v>Ericsson</v>
          </cell>
          <cell r="C20">
            <v>0</v>
          </cell>
          <cell r="D20">
            <v>0.6</v>
          </cell>
          <cell r="E20">
            <v>0</v>
          </cell>
          <cell r="F20">
            <v>0</v>
          </cell>
          <cell r="G20">
            <v>0</v>
          </cell>
          <cell r="H20">
            <v>27</v>
          </cell>
          <cell r="I20">
            <v>27.6</v>
          </cell>
          <cell r="K20" t="str">
            <v>Ericsson</v>
          </cell>
          <cell r="L20">
            <v>0</v>
          </cell>
          <cell r="M20">
            <v>274</v>
          </cell>
          <cell r="N20">
            <v>0</v>
          </cell>
          <cell r="O20">
            <v>0</v>
          </cell>
          <cell r="P20">
            <v>0</v>
          </cell>
          <cell r="Q20">
            <v>134</v>
          </cell>
          <cell r="R20">
            <v>408</v>
          </cell>
        </row>
        <row r="21">
          <cell r="B21" t="str">
            <v>Extreme</v>
          </cell>
          <cell r="C21">
            <v>0</v>
          </cell>
          <cell r="D21">
            <v>0</v>
          </cell>
          <cell r="E21">
            <v>0</v>
          </cell>
          <cell r="F21">
            <v>0</v>
          </cell>
          <cell r="G21">
            <v>0</v>
          </cell>
          <cell r="H21">
            <v>0</v>
          </cell>
          <cell r="I21">
            <v>0</v>
          </cell>
          <cell r="K21" t="str">
            <v>Extreme</v>
          </cell>
          <cell r="L21">
            <v>0</v>
          </cell>
          <cell r="M21">
            <v>0</v>
          </cell>
          <cell r="N21">
            <v>0</v>
          </cell>
          <cell r="O21">
            <v>0</v>
          </cell>
          <cell r="P21">
            <v>0</v>
          </cell>
          <cell r="Q21">
            <v>0</v>
          </cell>
          <cell r="R21">
            <v>0</v>
          </cell>
        </row>
        <row r="22">
          <cell r="B22" t="str">
            <v>Force10</v>
          </cell>
          <cell r="C22">
            <v>0</v>
          </cell>
          <cell r="D22">
            <v>0</v>
          </cell>
          <cell r="E22">
            <v>0</v>
          </cell>
          <cell r="F22">
            <v>0</v>
          </cell>
          <cell r="G22">
            <v>0</v>
          </cell>
          <cell r="H22">
            <v>0</v>
          </cell>
          <cell r="I22">
            <v>0</v>
          </cell>
          <cell r="K22" t="str">
            <v>Force10</v>
          </cell>
          <cell r="L22">
            <v>0</v>
          </cell>
          <cell r="M22">
            <v>0</v>
          </cell>
          <cell r="N22">
            <v>0</v>
          </cell>
          <cell r="O22">
            <v>0</v>
          </cell>
          <cell r="P22">
            <v>0</v>
          </cell>
          <cell r="Q22">
            <v>0</v>
          </cell>
          <cell r="R22">
            <v>0</v>
          </cell>
        </row>
        <row r="23">
          <cell r="B23" t="str">
            <v>Fujitsu</v>
          </cell>
          <cell r="C23">
            <v>0</v>
          </cell>
          <cell r="D23">
            <v>0</v>
          </cell>
          <cell r="E23">
            <v>0</v>
          </cell>
          <cell r="F23">
            <v>0</v>
          </cell>
          <cell r="G23">
            <v>0</v>
          </cell>
          <cell r="H23">
            <v>0</v>
          </cell>
          <cell r="I23">
            <v>0</v>
          </cell>
          <cell r="K23" t="str">
            <v>Fujitsu</v>
          </cell>
          <cell r="L23">
            <v>0</v>
          </cell>
          <cell r="M23">
            <v>0</v>
          </cell>
          <cell r="N23">
            <v>0</v>
          </cell>
          <cell r="O23">
            <v>0</v>
          </cell>
          <cell r="P23">
            <v>0</v>
          </cell>
          <cell r="Q23">
            <v>0</v>
          </cell>
          <cell r="R23">
            <v>0</v>
          </cell>
        </row>
        <row r="24">
          <cell r="B24" t="str">
            <v>Hammerhead Systems</v>
          </cell>
          <cell r="C24">
            <v>0</v>
          </cell>
          <cell r="D24">
            <v>0</v>
          </cell>
          <cell r="E24">
            <v>0</v>
          </cell>
          <cell r="F24">
            <v>0</v>
          </cell>
          <cell r="G24">
            <v>0</v>
          </cell>
          <cell r="H24">
            <v>0</v>
          </cell>
          <cell r="I24">
            <v>0</v>
          </cell>
          <cell r="K24" t="str">
            <v>Hammerhead Systems</v>
          </cell>
          <cell r="L24">
            <v>0</v>
          </cell>
          <cell r="M24">
            <v>0</v>
          </cell>
          <cell r="N24">
            <v>0</v>
          </cell>
          <cell r="O24">
            <v>0</v>
          </cell>
          <cell r="P24">
            <v>0</v>
          </cell>
          <cell r="Q24">
            <v>0</v>
          </cell>
          <cell r="R24">
            <v>0</v>
          </cell>
        </row>
        <row r="25">
          <cell r="B25" t="str">
            <v>Hitachi</v>
          </cell>
          <cell r="C25">
            <v>0</v>
          </cell>
          <cell r="D25">
            <v>0</v>
          </cell>
          <cell r="E25">
            <v>0</v>
          </cell>
          <cell r="F25">
            <v>0</v>
          </cell>
          <cell r="G25">
            <v>0</v>
          </cell>
          <cell r="H25">
            <v>0</v>
          </cell>
          <cell r="I25">
            <v>0</v>
          </cell>
          <cell r="K25" t="str">
            <v>Hitachi</v>
          </cell>
          <cell r="L25">
            <v>0</v>
          </cell>
          <cell r="M25">
            <v>0</v>
          </cell>
          <cell r="N25">
            <v>0</v>
          </cell>
          <cell r="O25">
            <v>0</v>
          </cell>
          <cell r="P25">
            <v>0</v>
          </cell>
          <cell r="Q25">
            <v>0</v>
          </cell>
          <cell r="R25">
            <v>0</v>
          </cell>
        </row>
        <row r="26">
          <cell r="B26" t="str">
            <v>Hitachi Cable</v>
          </cell>
          <cell r="C26">
            <v>0</v>
          </cell>
          <cell r="D26">
            <v>0</v>
          </cell>
          <cell r="E26">
            <v>0</v>
          </cell>
          <cell r="F26">
            <v>0</v>
          </cell>
          <cell r="G26">
            <v>0</v>
          </cell>
          <cell r="H26">
            <v>0</v>
          </cell>
          <cell r="I26">
            <v>0</v>
          </cell>
          <cell r="K26" t="str">
            <v>Hitachi Cable</v>
          </cell>
          <cell r="L26">
            <v>0</v>
          </cell>
          <cell r="M26">
            <v>0</v>
          </cell>
          <cell r="N26">
            <v>0</v>
          </cell>
          <cell r="O26">
            <v>0</v>
          </cell>
          <cell r="P26">
            <v>0</v>
          </cell>
          <cell r="Q26">
            <v>0</v>
          </cell>
          <cell r="R26">
            <v>0</v>
          </cell>
        </row>
        <row r="27">
          <cell r="B27" t="str">
            <v>Huawei</v>
          </cell>
          <cell r="C27">
            <v>0</v>
          </cell>
          <cell r="D27">
            <v>0</v>
          </cell>
          <cell r="E27">
            <v>0</v>
          </cell>
          <cell r="F27">
            <v>0</v>
          </cell>
          <cell r="G27">
            <v>0</v>
          </cell>
          <cell r="H27">
            <v>0</v>
          </cell>
          <cell r="I27">
            <v>0</v>
          </cell>
          <cell r="K27" t="str">
            <v>Huawei</v>
          </cell>
          <cell r="L27">
            <v>0</v>
          </cell>
          <cell r="M27">
            <v>0</v>
          </cell>
          <cell r="N27">
            <v>0</v>
          </cell>
          <cell r="O27">
            <v>0</v>
          </cell>
          <cell r="P27">
            <v>0</v>
          </cell>
          <cell r="Q27">
            <v>0</v>
          </cell>
          <cell r="R27">
            <v>0</v>
          </cell>
        </row>
        <row r="28">
          <cell r="B28" t="str">
            <v>Hyperchip</v>
          </cell>
          <cell r="C28">
            <v>0</v>
          </cell>
          <cell r="D28">
            <v>0</v>
          </cell>
          <cell r="E28">
            <v>0</v>
          </cell>
          <cell r="F28">
            <v>0</v>
          </cell>
          <cell r="G28">
            <v>0</v>
          </cell>
          <cell r="H28">
            <v>0</v>
          </cell>
          <cell r="I28">
            <v>0</v>
          </cell>
          <cell r="K28" t="str">
            <v>Hyperchip</v>
          </cell>
          <cell r="L28">
            <v>0</v>
          </cell>
          <cell r="M28">
            <v>0</v>
          </cell>
          <cell r="N28">
            <v>0</v>
          </cell>
          <cell r="O28">
            <v>0</v>
          </cell>
          <cell r="P28">
            <v>0</v>
          </cell>
          <cell r="Q28">
            <v>0</v>
          </cell>
          <cell r="R28">
            <v>0</v>
          </cell>
        </row>
        <row r="29">
          <cell r="B29" t="str">
            <v>Juniper</v>
          </cell>
          <cell r="C29">
            <v>0</v>
          </cell>
          <cell r="D29">
            <v>0</v>
          </cell>
          <cell r="E29">
            <v>0</v>
          </cell>
          <cell r="F29">
            <v>0</v>
          </cell>
          <cell r="G29">
            <v>0</v>
          </cell>
          <cell r="H29">
            <v>0</v>
          </cell>
          <cell r="I29">
            <v>0</v>
          </cell>
          <cell r="K29" t="str">
            <v>Juniper</v>
          </cell>
          <cell r="L29">
            <v>0</v>
          </cell>
          <cell r="M29">
            <v>318</v>
          </cell>
          <cell r="N29">
            <v>0</v>
          </cell>
          <cell r="O29">
            <v>0</v>
          </cell>
          <cell r="P29">
            <v>0</v>
          </cell>
          <cell r="Q29">
            <v>0</v>
          </cell>
          <cell r="R29">
            <v>318</v>
          </cell>
        </row>
        <row r="30">
          <cell r="B30" t="str">
            <v>Laurel Networks</v>
          </cell>
          <cell r="C30">
            <v>0</v>
          </cell>
          <cell r="D30">
            <v>0</v>
          </cell>
          <cell r="E30">
            <v>0</v>
          </cell>
          <cell r="F30">
            <v>0</v>
          </cell>
          <cell r="G30">
            <v>0</v>
          </cell>
          <cell r="H30">
            <v>0</v>
          </cell>
          <cell r="I30">
            <v>0</v>
          </cell>
          <cell r="K30" t="str">
            <v>Laurel Networks</v>
          </cell>
          <cell r="L30">
            <v>0</v>
          </cell>
          <cell r="M30">
            <v>0</v>
          </cell>
          <cell r="N30">
            <v>0</v>
          </cell>
          <cell r="O30">
            <v>0</v>
          </cell>
          <cell r="P30">
            <v>0</v>
          </cell>
          <cell r="Q30">
            <v>0</v>
          </cell>
          <cell r="R30">
            <v>0</v>
          </cell>
        </row>
        <row r="31">
          <cell r="B31" t="str">
            <v>Lucent</v>
          </cell>
          <cell r="C31">
            <v>0</v>
          </cell>
          <cell r="D31">
            <v>0</v>
          </cell>
          <cell r="E31">
            <v>0</v>
          </cell>
          <cell r="F31">
            <v>0</v>
          </cell>
          <cell r="G31">
            <v>0</v>
          </cell>
          <cell r="H31">
            <v>0</v>
          </cell>
          <cell r="I31">
            <v>0</v>
          </cell>
          <cell r="K31" t="str">
            <v>Lucent</v>
          </cell>
          <cell r="L31">
            <v>0</v>
          </cell>
          <cell r="M31">
            <v>0</v>
          </cell>
          <cell r="N31">
            <v>0</v>
          </cell>
          <cell r="O31">
            <v>0</v>
          </cell>
          <cell r="P31">
            <v>0</v>
          </cell>
          <cell r="Q31">
            <v>0</v>
          </cell>
          <cell r="R31">
            <v>0</v>
          </cell>
        </row>
        <row r="32">
          <cell r="B32" t="str">
            <v>NEC</v>
          </cell>
          <cell r="C32">
            <v>0</v>
          </cell>
          <cell r="D32">
            <v>0</v>
          </cell>
          <cell r="E32">
            <v>0</v>
          </cell>
          <cell r="F32">
            <v>0</v>
          </cell>
          <cell r="G32">
            <v>0</v>
          </cell>
          <cell r="H32">
            <v>0</v>
          </cell>
          <cell r="I32">
            <v>0</v>
          </cell>
          <cell r="K32" t="str">
            <v>NEC</v>
          </cell>
          <cell r="L32">
            <v>0</v>
          </cell>
          <cell r="M32">
            <v>0</v>
          </cell>
          <cell r="N32">
            <v>0</v>
          </cell>
          <cell r="O32">
            <v>0</v>
          </cell>
          <cell r="P32">
            <v>0</v>
          </cell>
          <cell r="Q32">
            <v>0</v>
          </cell>
          <cell r="R32">
            <v>0</v>
          </cell>
        </row>
        <row r="33">
          <cell r="B33" t="str">
            <v>Nokia Siemens Networks</v>
          </cell>
          <cell r="C33">
            <v>0</v>
          </cell>
          <cell r="D33">
            <v>0</v>
          </cell>
          <cell r="E33">
            <v>0</v>
          </cell>
          <cell r="F33">
            <v>0</v>
          </cell>
          <cell r="G33">
            <v>0</v>
          </cell>
          <cell r="H33">
            <v>0</v>
          </cell>
          <cell r="I33">
            <v>0</v>
          </cell>
          <cell r="K33" t="str">
            <v>Nokia Siemens Networks</v>
          </cell>
          <cell r="L33">
            <v>0</v>
          </cell>
          <cell r="M33">
            <v>0</v>
          </cell>
          <cell r="N33">
            <v>0</v>
          </cell>
          <cell r="O33">
            <v>0</v>
          </cell>
          <cell r="P33">
            <v>0</v>
          </cell>
          <cell r="Q33">
            <v>0</v>
          </cell>
          <cell r="R33">
            <v>0</v>
          </cell>
        </row>
        <row r="34">
          <cell r="B34" t="str">
            <v>Nortel</v>
          </cell>
          <cell r="C34">
            <v>0</v>
          </cell>
          <cell r="D34">
            <v>0</v>
          </cell>
          <cell r="E34">
            <v>4.8</v>
          </cell>
          <cell r="F34">
            <v>0</v>
          </cell>
          <cell r="G34">
            <v>0</v>
          </cell>
          <cell r="H34">
            <v>16.7</v>
          </cell>
          <cell r="I34">
            <v>21.5</v>
          </cell>
          <cell r="K34" t="str">
            <v>Nortel</v>
          </cell>
          <cell r="L34">
            <v>0</v>
          </cell>
          <cell r="M34">
            <v>0</v>
          </cell>
          <cell r="N34">
            <v>25</v>
          </cell>
          <cell r="O34">
            <v>0</v>
          </cell>
          <cell r="P34">
            <v>0</v>
          </cell>
          <cell r="Q34">
            <v>94</v>
          </cell>
          <cell r="R34">
            <v>119</v>
          </cell>
        </row>
        <row r="35">
          <cell r="B35" t="str">
            <v>Procket</v>
          </cell>
          <cell r="C35">
            <v>0</v>
          </cell>
          <cell r="D35">
            <v>0</v>
          </cell>
          <cell r="E35">
            <v>0</v>
          </cell>
          <cell r="F35">
            <v>0</v>
          </cell>
          <cell r="G35">
            <v>0</v>
          </cell>
          <cell r="H35">
            <v>0</v>
          </cell>
          <cell r="I35">
            <v>0</v>
          </cell>
          <cell r="K35" t="str">
            <v>Procket</v>
          </cell>
          <cell r="L35">
            <v>0</v>
          </cell>
          <cell r="M35">
            <v>0</v>
          </cell>
          <cell r="N35">
            <v>0</v>
          </cell>
          <cell r="O35">
            <v>0</v>
          </cell>
          <cell r="P35">
            <v>0</v>
          </cell>
          <cell r="Q35">
            <v>0</v>
          </cell>
          <cell r="R35">
            <v>0</v>
          </cell>
        </row>
        <row r="36">
          <cell r="B36" t="str">
            <v>Quarry</v>
          </cell>
          <cell r="C36">
            <v>0</v>
          </cell>
          <cell r="D36">
            <v>0</v>
          </cell>
          <cell r="E36">
            <v>0</v>
          </cell>
          <cell r="F36">
            <v>0</v>
          </cell>
          <cell r="G36">
            <v>0</v>
          </cell>
          <cell r="H36">
            <v>0</v>
          </cell>
          <cell r="I36">
            <v>0</v>
          </cell>
          <cell r="K36" t="str">
            <v>Quarry</v>
          </cell>
          <cell r="L36">
            <v>0</v>
          </cell>
          <cell r="M36">
            <v>0</v>
          </cell>
          <cell r="N36">
            <v>0</v>
          </cell>
          <cell r="O36">
            <v>0</v>
          </cell>
          <cell r="P36">
            <v>0</v>
          </cell>
          <cell r="Q36">
            <v>0</v>
          </cell>
          <cell r="R36">
            <v>0</v>
          </cell>
        </row>
        <row r="37">
          <cell r="B37" t="str">
            <v>Redback</v>
          </cell>
          <cell r="C37">
            <v>0</v>
          </cell>
          <cell r="D37">
            <v>0</v>
          </cell>
          <cell r="E37">
            <v>0</v>
          </cell>
          <cell r="F37">
            <v>0</v>
          </cell>
          <cell r="G37">
            <v>0</v>
          </cell>
          <cell r="H37">
            <v>0</v>
          </cell>
          <cell r="I37">
            <v>0</v>
          </cell>
          <cell r="K37" t="str">
            <v>Redback</v>
          </cell>
          <cell r="L37">
            <v>0</v>
          </cell>
          <cell r="M37">
            <v>0</v>
          </cell>
          <cell r="N37">
            <v>0</v>
          </cell>
          <cell r="O37">
            <v>0</v>
          </cell>
          <cell r="P37">
            <v>0</v>
          </cell>
          <cell r="Q37">
            <v>0</v>
          </cell>
          <cell r="R37">
            <v>0</v>
          </cell>
        </row>
        <row r="38">
          <cell r="B38" t="str">
            <v>Riverstone</v>
          </cell>
          <cell r="C38">
            <v>0</v>
          </cell>
          <cell r="D38">
            <v>0</v>
          </cell>
          <cell r="E38">
            <v>0</v>
          </cell>
          <cell r="F38">
            <v>0</v>
          </cell>
          <cell r="G38">
            <v>0</v>
          </cell>
          <cell r="H38">
            <v>0</v>
          </cell>
          <cell r="I38">
            <v>0</v>
          </cell>
          <cell r="K38" t="str">
            <v>Riverstone</v>
          </cell>
          <cell r="L38">
            <v>0</v>
          </cell>
          <cell r="M38">
            <v>0</v>
          </cell>
          <cell r="N38">
            <v>0</v>
          </cell>
          <cell r="O38">
            <v>0</v>
          </cell>
          <cell r="P38">
            <v>0</v>
          </cell>
          <cell r="Q38">
            <v>0</v>
          </cell>
          <cell r="R38">
            <v>0</v>
          </cell>
        </row>
        <row r="39">
          <cell r="B39" t="str">
            <v>Tellabs</v>
          </cell>
          <cell r="C39">
            <v>0</v>
          </cell>
          <cell r="D39">
            <v>0</v>
          </cell>
          <cell r="E39">
            <v>0</v>
          </cell>
          <cell r="F39">
            <v>0</v>
          </cell>
          <cell r="G39">
            <v>0</v>
          </cell>
          <cell r="H39">
            <v>0</v>
          </cell>
          <cell r="I39">
            <v>0</v>
          </cell>
          <cell r="K39" t="str">
            <v>Tellabs</v>
          </cell>
          <cell r="L39">
            <v>0</v>
          </cell>
          <cell r="M39">
            <v>0</v>
          </cell>
          <cell r="N39">
            <v>0</v>
          </cell>
          <cell r="O39">
            <v>0</v>
          </cell>
          <cell r="P39">
            <v>0</v>
          </cell>
          <cell r="Q39">
            <v>0</v>
          </cell>
          <cell r="R39">
            <v>0</v>
          </cell>
        </row>
        <row r="40">
          <cell r="B40" t="str">
            <v>ZTE</v>
          </cell>
          <cell r="C40">
            <v>0</v>
          </cell>
          <cell r="D40">
            <v>0</v>
          </cell>
          <cell r="E40">
            <v>0</v>
          </cell>
          <cell r="F40">
            <v>0</v>
          </cell>
          <cell r="G40">
            <v>0</v>
          </cell>
          <cell r="H40">
            <v>0</v>
          </cell>
          <cell r="I40">
            <v>0</v>
          </cell>
          <cell r="K40" t="str">
            <v>ZTE</v>
          </cell>
          <cell r="L40">
            <v>0</v>
          </cell>
          <cell r="M40">
            <v>0</v>
          </cell>
          <cell r="N40">
            <v>0</v>
          </cell>
          <cell r="O40">
            <v>0</v>
          </cell>
          <cell r="P40">
            <v>0</v>
          </cell>
          <cell r="Q40">
            <v>0</v>
          </cell>
          <cell r="R40">
            <v>0</v>
          </cell>
        </row>
        <row r="41">
          <cell r="B41" t="str">
            <v>Other</v>
          </cell>
          <cell r="C41">
            <v>0</v>
          </cell>
          <cell r="D41">
            <v>0</v>
          </cell>
          <cell r="E41">
            <v>0</v>
          </cell>
          <cell r="F41">
            <v>0</v>
          </cell>
          <cell r="G41">
            <v>0</v>
          </cell>
          <cell r="H41">
            <v>0</v>
          </cell>
          <cell r="I41">
            <v>0</v>
          </cell>
          <cell r="K41" t="str">
            <v>Other</v>
          </cell>
          <cell r="L41">
            <v>0</v>
          </cell>
          <cell r="M41">
            <v>0</v>
          </cell>
          <cell r="N41">
            <v>0</v>
          </cell>
          <cell r="O41">
            <v>0</v>
          </cell>
          <cell r="P41">
            <v>0</v>
          </cell>
          <cell r="Q41">
            <v>0</v>
          </cell>
          <cell r="R41">
            <v>0</v>
          </cell>
        </row>
        <row r="42">
          <cell r="B42" t="str">
            <v>Total</v>
          </cell>
          <cell r="C42">
            <v>5.3</v>
          </cell>
          <cell r="D42">
            <v>9.1999999999999993</v>
          </cell>
          <cell r="E42">
            <v>6.8</v>
          </cell>
          <cell r="F42">
            <v>0</v>
          </cell>
          <cell r="G42">
            <v>0</v>
          </cell>
          <cell r="H42">
            <v>64.900000000000006</v>
          </cell>
          <cell r="I42">
            <v>86.199999999999989</v>
          </cell>
          <cell r="K42" t="str">
            <v>Total</v>
          </cell>
          <cell r="L42">
            <v>13</v>
          </cell>
          <cell r="M42">
            <v>798</v>
          </cell>
          <cell r="N42">
            <v>63</v>
          </cell>
          <cell r="O42">
            <v>0</v>
          </cell>
          <cell r="P42">
            <v>0</v>
          </cell>
          <cell r="Q42">
            <v>453</v>
          </cell>
          <cell r="R42">
            <v>1327</v>
          </cell>
        </row>
        <row r="45">
          <cell r="B45" t="str">
            <v>Vendor</v>
          </cell>
          <cell r="C45" t="str">
            <v>Core IP/MPLS</v>
          </cell>
          <cell r="D45" t="str">
            <v xml:space="preserve">Edge IP/MPLS </v>
          </cell>
          <cell r="E45" t="str">
            <v>Subscriber Service Router</v>
          </cell>
          <cell r="F45" t="str">
            <v>BRAS</v>
          </cell>
          <cell r="G45" t="str">
            <v>IP/Ethernet</v>
          </cell>
          <cell r="H45" t="str">
            <v>ATM/MPLS</v>
          </cell>
          <cell r="I45" t="str">
            <v>Total IPS</v>
          </cell>
          <cell r="K45" t="str">
            <v>Vendor</v>
          </cell>
          <cell r="L45" t="str">
            <v>Core IP/MPLS</v>
          </cell>
          <cell r="M45" t="str">
            <v>Edge IP/MPLS</v>
          </cell>
          <cell r="N45" t="str">
            <v>Subscriber Service Router</v>
          </cell>
          <cell r="O45" t="str">
            <v>BRAS</v>
          </cell>
          <cell r="P45" t="str">
            <v>IP/Ethernet</v>
          </cell>
          <cell r="Q45" t="str">
            <v>ATM/MPLS</v>
          </cell>
          <cell r="R45" t="str">
            <v>Total IPS</v>
          </cell>
        </row>
        <row r="46">
          <cell r="B46" t="str">
            <v>Alaxala Networks</v>
          </cell>
          <cell r="I46">
            <v>0</v>
          </cell>
          <cell r="K46" t="str">
            <v>Alaxala Networks</v>
          </cell>
          <cell r="R46">
            <v>0</v>
          </cell>
        </row>
        <row r="47">
          <cell r="B47" t="str">
            <v>Alcatel-Lucent</v>
          </cell>
          <cell r="C47">
            <v>0</v>
          </cell>
          <cell r="D47">
            <v>0</v>
          </cell>
          <cell r="E47">
            <v>1</v>
          </cell>
          <cell r="F47">
            <v>0</v>
          </cell>
          <cell r="G47">
            <v>0</v>
          </cell>
          <cell r="H47">
            <v>14</v>
          </cell>
          <cell r="I47">
            <v>15</v>
          </cell>
          <cell r="K47" t="str">
            <v>Alcatel-Lucent</v>
          </cell>
          <cell r="L47">
            <v>0</v>
          </cell>
          <cell r="M47">
            <v>0</v>
          </cell>
          <cell r="N47">
            <v>4</v>
          </cell>
          <cell r="O47">
            <v>0</v>
          </cell>
          <cell r="P47">
            <v>0</v>
          </cell>
          <cell r="Q47">
            <v>150</v>
          </cell>
          <cell r="R47">
            <v>154</v>
          </cell>
        </row>
        <row r="48">
          <cell r="B48" t="str">
            <v>Atrica</v>
          </cell>
          <cell r="I48">
            <v>0</v>
          </cell>
          <cell r="K48" t="str">
            <v>Atrica</v>
          </cell>
          <cell r="R48">
            <v>0</v>
          </cell>
        </row>
        <row r="49">
          <cell r="B49" t="str">
            <v>Avici</v>
          </cell>
          <cell r="C49">
            <v>0</v>
          </cell>
          <cell r="D49">
            <v>0</v>
          </cell>
          <cell r="E49">
            <v>0</v>
          </cell>
          <cell r="F49">
            <v>0</v>
          </cell>
          <cell r="G49">
            <v>0</v>
          </cell>
          <cell r="H49">
            <v>0</v>
          </cell>
          <cell r="I49">
            <v>0</v>
          </cell>
          <cell r="K49" t="str">
            <v>Avici</v>
          </cell>
          <cell r="L49">
            <v>0</v>
          </cell>
          <cell r="M49">
            <v>0</v>
          </cell>
          <cell r="N49">
            <v>0</v>
          </cell>
          <cell r="O49">
            <v>0</v>
          </cell>
          <cell r="P49">
            <v>0</v>
          </cell>
          <cell r="Q49">
            <v>0</v>
          </cell>
          <cell r="R49">
            <v>0</v>
          </cell>
        </row>
        <row r="50">
          <cell r="B50" t="str">
            <v>Brocade</v>
          </cell>
          <cell r="C50">
            <v>0</v>
          </cell>
          <cell r="D50">
            <v>0</v>
          </cell>
          <cell r="E50">
            <v>0</v>
          </cell>
          <cell r="F50">
            <v>0</v>
          </cell>
          <cell r="G50">
            <v>0</v>
          </cell>
          <cell r="H50">
            <v>0</v>
          </cell>
          <cell r="I50">
            <v>0</v>
          </cell>
          <cell r="K50" t="str">
            <v>Brocade</v>
          </cell>
          <cell r="L50">
            <v>0</v>
          </cell>
          <cell r="M50">
            <v>0</v>
          </cell>
          <cell r="N50">
            <v>0</v>
          </cell>
          <cell r="O50">
            <v>0</v>
          </cell>
          <cell r="P50">
            <v>0</v>
          </cell>
          <cell r="Q50">
            <v>0</v>
          </cell>
          <cell r="R50">
            <v>0</v>
          </cell>
        </row>
        <row r="51">
          <cell r="B51" t="str">
            <v>Caspian</v>
          </cell>
          <cell r="C51">
            <v>0</v>
          </cell>
          <cell r="D51">
            <v>0</v>
          </cell>
          <cell r="E51">
            <v>0</v>
          </cell>
          <cell r="F51">
            <v>0</v>
          </cell>
          <cell r="G51">
            <v>0</v>
          </cell>
          <cell r="H51">
            <v>0</v>
          </cell>
          <cell r="I51">
            <v>0</v>
          </cell>
          <cell r="K51" t="str">
            <v>Caspian</v>
          </cell>
          <cell r="L51">
            <v>0</v>
          </cell>
          <cell r="M51">
            <v>0</v>
          </cell>
          <cell r="N51">
            <v>0</v>
          </cell>
          <cell r="O51">
            <v>0</v>
          </cell>
          <cell r="P51">
            <v>0</v>
          </cell>
          <cell r="Q51">
            <v>0</v>
          </cell>
          <cell r="R51">
            <v>0</v>
          </cell>
        </row>
        <row r="52">
          <cell r="B52" t="str">
            <v>Chiaro</v>
          </cell>
          <cell r="C52">
            <v>0</v>
          </cell>
          <cell r="D52">
            <v>0</v>
          </cell>
          <cell r="E52">
            <v>0</v>
          </cell>
          <cell r="F52">
            <v>0</v>
          </cell>
          <cell r="G52">
            <v>0</v>
          </cell>
          <cell r="H52">
            <v>0</v>
          </cell>
          <cell r="I52">
            <v>0</v>
          </cell>
          <cell r="K52" t="str">
            <v>Chiaro</v>
          </cell>
          <cell r="L52">
            <v>0</v>
          </cell>
          <cell r="M52">
            <v>0</v>
          </cell>
          <cell r="N52">
            <v>0</v>
          </cell>
          <cell r="O52">
            <v>0</v>
          </cell>
          <cell r="P52">
            <v>0</v>
          </cell>
          <cell r="Q52">
            <v>0</v>
          </cell>
          <cell r="R52">
            <v>0</v>
          </cell>
        </row>
        <row r="53">
          <cell r="B53" t="str">
            <v>Ciena</v>
          </cell>
          <cell r="C53">
            <v>0</v>
          </cell>
          <cell r="D53">
            <v>0</v>
          </cell>
          <cell r="E53">
            <v>0</v>
          </cell>
          <cell r="F53">
            <v>0</v>
          </cell>
          <cell r="G53">
            <v>0</v>
          </cell>
          <cell r="H53">
            <v>0</v>
          </cell>
          <cell r="I53">
            <v>0</v>
          </cell>
          <cell r="K53" t="str">
            <v>Ciena</v>
          </cell>
          <cell r="L53">
            <v>0</v>
          </cell>
          <cell r="M53">
            <v>0</v>
          </cell>
          <cell r="N53">
            <v>0</v>
          </cell>
          <cell r="O53">
            <v>0</v>
          </cell>
          <cell r="P53">
            <v>0</v>
          </cell>
          <cell r="Q53">
            <v>0</v>
          </cell>
          <cell r="R53">
            <v>0</v>
          </cell>
        </row>
        <row r="54">
          <cell r="B54" t="str">
            <v>Cisco</v>
          </cell>
          <cell r="C54">
            <v>5.4</v>
          </cell>
          <cell r="D54">
            <v>6</v>
          </cell>
          <cell r="E54">
            <v>0</v>
          </cell>
          <cell r="F54">
            <v>0</v>
          </cell>
          <cell r="G54">
            <v>0</v>
          </cell>
          <cell r="H54">
            <v>3</v>
          </cell>
          <cell r="I54">
            <v>14.4</v>
          </cell>
          <cell r="K54" t="str">
            <v>Cisco</v>
          </cell>
          <cell r="L54">
            <v>13</v>
          </cell>
          <cell r="M54">
            <v>144</v>
          </cell>
          <cell r="N54">
            <v>15</v>
          </cell>
          <cell r="O54">
            <v>0</v>
          </cell>
          <cell r="P54">
            <v>0</v>
          </cell>
          <cell r="Q54">
            <v>30</v>
          </cell>
          <cell r="R54">
            <v>202</v>
          </cell>
        </row>
        <row r="55">
          <cell r="B55" t="str">
            <v>Cosine</v>
          </cell>
          <cell r="C55">
            <v>0</v>
          </cell>
          <cell r="D55">
            <v>0</v>
          </cell>
          <cell r="E55">
            <v>0</v>
          </cell>
          <cell r="F55">
            <v>0</v>
          </cell>
          <cell r="G55">
            <v>0</v>
          </cell>
          <cell r="H55">
            <v>0</v>
          </cell>
          <cell r="I55">
            <v>0</v>
          </cell>
          <cell r="K55" t="str">
            <v>Cosine</v>
          </cell>
          <cell r="L55">
            <v>0</v>
          </cell>
          <cell r="M55">
            <v>0</v>
          </cell>
          <cell r="N55">
            <v>0</v>
          </cell>
          <cell r="O55">
            <v>0</v>
          </cell>
          <cell r="P55">
            <v>0</v>
          </cell>
          <cell r="Q55">
            <v>0</v>
          </cell>
          <cell r="R55">
            <v>0</v>
          </cell>
        </row>
        <row r="56">
          <cell r="B56" t="str">
            <v>ECI Telecom</v>
          </cell>
          <cell r="C56">
            <v>0</v>
          </cell>
          <cell r="D56">
            <v>0</v>
          </cell>
          <cell r="E56">
            <v>0</v>
          </cell>
          <cell r="F56">
            <v>0</v>
          </cell>
          <cell r="G56">
            <v>0</v>
          </cell>
          <cell r="H56">
            <v>0</v>
          </cell>
          <cell r="I56">
            <v>0</v>
          </cell>
          <cell r="K56" t="str">
            <v>ECI Telecom</v>
          </cell>
          <cell r="L56">
            <v>0</v>
          </cell>
          <cell r="M56">
            <v>0</v>
          </cell>
          <cell r="N56">
            <v>0</v>
          </cell>
          <cell r="O56">
            <v>0</v>
          </cell>
          <cell r="P56">
            <v>0</v>
          </cell>
          <cell r="Q56">
            <v>0</v>
          </cell>
          <cell r="R56">
            <v>0</v>
          </cell>
        </row>
        <row r="57">
          <cell r="B57" t="str">
            <v>Equipe</v>
          </cell>
          <cell r="C57">
            <v>0</v>
          </cell>
          <cell r="D57">
            <v>0</v>
          </cell>
          <cell r="E57">
            <v>0</v>
          </cell>
          <cell r="F57">
            <v>0</v>
          </cell>
          <cell r="G57">
            <v>0</v>
          </cell>
          <cell r="H57">
            <v>0</v>
          </cell>
          <cell r="I57">
            <v>0</v>
          </cell>
          <cell r="K57" t="str">
            <v>Equipe</v>
          </cell>
          <cell r="L57">
            <v>0</v>
          </cell>
          <cell r="M57">
            <v>0</v>
          </cell>
          <cell r="N57">
            <v>0</v>
          </cell>
          <cell r="O57">
            <v>0</v>
          </cell>
          <cell r="P57">
            <v>0</v>
          </cell>
          <cell r="Q57">
            <v>0</v>
          </cell>
          <cell r="R57">
            <v>0</v>
          </cell>
        </row>
        <row r="58">
          <cell r="B58" t="str">
            <v>Ericsson</v>
          </cell>
          <cell r="C58">
            <v>0</v>
          </cell>
          <cell r="D58">
            <v>0.6</v>
          </cell>
          <cell r="E58">
            <v>0</v>
          </cell>
          <cell r="F58">
            <v>0</v>
          </cell>
          <cell r="G58">
            <v>0</v>
          </cell>
          <cell r="H58">
            <v>27</v>
          </cell>
          <cell r="I58">
            <v>27.6</v>
          </cell>
          <cell r="K58" t="str">
            <v>Ericsson</v>
          </cell>
          <cell r="L58">
            <v>0</v>
          </cell>
          <cell r="M58">
            <v>302</v>
          </cell>
          <cell r="N58">
            <v>0</v>
          </cell>
          <cell r="O58">
            <v>0</v>
          </cell>
          <cell r="P58">
            <v>0</v>
          </cell>
          <cell r="Q58">
            <v>136</v>
          </cell>
          <cell r="R58">
            <v>438</v>
          </cell>
        </row>
        <row r="59">
          <cell r="B59" t="str">
            <v>Extreme</v>
          </cell>
          <cell r="C59">
            <v>0</v>
          </cell>
          <cell r="D59">
            <v>0</v>
          </cell>
          <cell r="E59">
            <v>0</v>
          </cell>
          <cell r="F59">
            <v>0</v>
          </cell>
          <cell r="G59">
            <v>0</v>
          </cell>
          <cell r="H59">
            <v>0</v>
          </cell>
          <cell r="I59">
            <v>0</v>
          </cell>
          <cell r="K59" t="str">
            <v>Extreme</v>
          </cell>
          <cell r="L59">
            <v>0</v>
          </cell>
          <cell r="M59">
            <v>0</v>
          </cell>
          <cell r="N59">
            <v>0</v>
          </cell>
          <cell r="O59">
            <v>0</v>
          </cell>
          <cell r="P59">
            <v>0</v>
          </cell>
          <cell r="Q59">
            <v>0</v>
          </cell>
          <cell r="R59">
            <v>0</v>
          </cell>
        </row>
        <row r="60">
          <cell r="B60" t="str">
            <v>Force10</v>
          </cell>
          <cell r="C60">
            <v>0</v>
          </cell>
          <cell r="D60">
            <v>0</v>
          </cell>
          <cell r="E60">
            <v>0</v>
          </cell>
          <cell r="F60">
            <v>0</v>
          </cell>
          <cell r="G60">
            <v>0</v>
          </cell>
          <cell r="H60">
            <v>0</v>
          </cell>
          <cell r="I60">
            <v>0</v>
          </cell>
          <cell r="K60" t="str">
            <v>Force10</v>
          </cell>
          <cell r="L60">
            <v>0</v>
          </cell>
          <cell r="M60">
            <v>0</v>
          </cell>
          <cell r="N60">
            <v>0</v>
          </cell>
          <cell r="O60">
            <v>0</v>
          </cell>
          <cell r="P60">
            <v>0</v>
          </cell>
          <cell r="Q60">
            <v>0</v>
          </cell>
          <cell r="R60">
            <v>0</v>
          </cell>
        </row>
        <row r="61">
          <cell r="B61" t="str">
            <v>Fujitsu</v>
          </cell>
          <cell r="C61">
            <v>0</v>
          </cell>
          <cell r="D61">
            <v>0</v>
          </cell>
          <cell r="E61">
            <v>0</v>
          </cell>
          <cell r="F61">
            <v>0</v>
          </cell>
          <cell r="G61">
            <v>0</v>
          </cell>
          <cell r="H61">
            <v>0</v>
          </cell>
          <cell r="I61">
            <v>0</v>
          </cell>
          <cell r="K61" t="str">
            <v>Fujitsu</v>
          </cell>
          <cell r="L61">
            <v>0</v>
          </cell>
          <cell r="M61">
            <v>0</v>
          </cell>
          <cell r="N61">
            <v>0</v>
          </cell>
          <cell r="O61">
            <v>0</v>
          </cell>
          <cell r="P61">
            <v>0</v>
          </cell>
          <cell r="Q61">
            <v>0</v>
          </cell>
          <cell r="R61">
            <v>0</v>
          </cell>
        </row>
        <row r="62">
          <cell r="B62" t="str">
            <v>Hammerhead Systems</v>
          </cell>
          <cell r="C62">
            <v>0</v>
          </cell>
          <cell r="D62">
            <v>0</v>
          </cell>
          <cell r="E62">
            <v>0</v>
          </cell>
          <cell r="F62">
            <v>0</v>
          </cell>
          <cell r="G62">
            <v>0</v>
          </cell>
          <cell r="H62">
            <v>0</v>
          </cell>
          <cell r="I62">
            <v>0</v>
          </cell>
          <cell r="K62" t="str">
            <v>Hammerhead Systems</v>
          </cell>
          <cell r="L62">
            <v>0</v>
          </cell>
          <cell r="M62">
            <v>0</v>
          </cell>
          <cell r="N62">
            <v>0</v>
          </cell>
          <cell r="O62">
            <v>0</v>
          </cell>
          <cell r="P62">
            <v>0</v>
          </cell>
          <cell r="Q62">
            <v>0</v>
          </cell>
          <cell r="R62">
            <v>0</v>
          </cell>
        </row>
        <row r="63">
          <cell r="B63" t="str">
            <v>Hitachi</v>
          </cell>
          <cell r="C63">
            <v>0</v>
          </cell>
          <cell r="D63">
            <v>0</v>
          </cell>
          <cell r="E63">
            <v>0</v>
          </cell>
          <cell r="F63">
            <v>0</v>
          </cell>
          <cell r="G63">
            <v>0</v>
          </cell>
          <cell r="H63">
            <v>0</v>
          </cell>
          <cell r="I63">
            <v>0</v>
          </cell>
          <cell r="K63" t="str">
            <v>Hitachi</v>
          </cell>
          <cell r="L63">
            <v>0</v>
          </cell>
          <cell r="M63">
            <v>0</v>
          </cell>
          <cell r="N63">
            <v>0</v>
          </cell>
          <cell r="O63">
            <v>0</v>
          </cell>
          <cell r="P63">
            <v>0</v>
          </cell>
          <cell r="Q63">
            <v>0</v>
          </cell>
          <cell r="R63">
            <v>0</v>
          </cell>
        </row>
        <row r="64">
          <cell r="B64" t="str">
            <v>Hitachi Cable</v>
          </cell>
          <cell r="C64">
            <v>0</v>
          </cell>
          <cell r="D64">
            <v>0</v>
          </cell>
          <cell r="E64">
            <v>0</v>
          </cell>
          <cell r="F64">
            <v>0</v>
          </cell>
          <cell r="G64">
            <v>0</v>
          </cell>
          <cell r="H64">
            <v>0</v>
          </cell>
          <cell r="I64">
            <v>0</v>
          </cell>
          <cell r="K64" t="str">
            <v>Hitachi Cable</v>
          </cell>
          <cell r="L64">
            <v>0</v>
          </cell>
          <cell r="M64">
            <v>0</v>
          </cell>
          <cell r="N64">
            <v>0</v>
          </cell>
          <cell r="O64">
            <v>0</v>
          </cell>
          <cell r="P64">
            <v>0</v>
          </cell>
          <cell r="Q64">
            <v>0</v>
          </cell>
          <cell r="R64">
            <v>0</v>
          </cell>
        </row>
        <row r="65">
          <cell r="B65" t="str">
            <v>Huawei</v>
          </cell>
          <cell r="C65">
            <v>0</v>
          </cell>
          <cell r="D65">
            <v>0</v>
          </cell>
          <cell r="E65">
            <v>0</v>
          </cell>
          <cell r="F65">
            <v>0</v>
          </cell>
          <cell r="G65">
            <v>0</v>
          </cell>
          <cell r="H65">
            <v>0</v>
          </cell>
          <cell r="I65">
            <v>0</v>
          </cell>
          <cell r="K65" t="str">
            <v>Huawei</v>
          </cell>
          <cell r="L65">
            <v>0</v>
          </cell>
          <cell r="M65">
            <v>0</v>
          </cell>
          <cell r="N65">
            <v>0</v>
          </cell>
          <cell r="O65">
            <v>0</v>
          </cell>
          <cell r="P65">
            <v>0</v>
          </cell>
          <cell r="Q65">
            <v>0</v>
          </cell>
          <cell r="R65">
            <v>0</v>
          </cell>
        </row>
        <row r="66">
          <cell r="B66" t="str">
            <v>Hyperchip</v>
          </cell>
          <cell r="C66">
            <v>0</v>
          </cell>
          <cell r="D66">
            <v>0</v>
          </cell>
          <cell r="E66">
            <v>0</v>
          </cell>
          <cell r="F66">
            <v>0</v>
          </cell>
          <cell r="G66">
            <v>0</v>
          </cell>
          <cell r="H66">
            <v>0</v>
          </cell>
          <cell r="I66">
            <v>0</v>
          </cell>
          <cell r="K66" t="str">
            <v>Hyperchip</v>
          </cell>
          <cell r="L66">
            <v>0</v>
          </cell>
          <cell r="M66">
            <v>0</v>
          </cell>
          <cell r="N66">
            <v>0</v>
          </cell>
          <cell r="O66">
            <v>0</v>
          </cell>
          <cell r="P66">
            <v>0</v>
          </cell>
          <cell r="Q66">
            <v>0</v>
          </cell>
          <cell r="R66">
            <v>0</v>
          </cell>
        </row>
        <row r="67">
          <cell r="B67" t="str">
            <v>Juniper</v>
          </cell>
          <cell r="C67">
            <v>0</v>
          </cell>
          <cell r="D67">
            <v>0</v>
          </cell>
          <cell r="E67">
            <v>0</v>
          </cell>
          <cell r="F67">
            <v>0</v>
          </cell>
          <cell r="G67">
            <v>0</v>
          </cell>
          <cell r="H67">
            <v>0</v>
          </cell>
          <cell r="I67">
            <v>0</v>
          </cell>
          <cell r="K67" t="str">
            <v>Juniper</v>
          </cell>
          <cell r="L67">
            <v>0</v>
          </cell>
          <cell r="M67">
            <v>117</v>
          </cell>
          <cell r="N67">
            <v>0</v>
          </cell>
          <cell r="O67">
            <v>0</v>
          </cell>
          <cell r="P67">
            <v>0</v>
          </cell>
          <cell r="Q67">
            <v>0</v>
          </cell>
          <cell r="R67">
            <v>117</v>
          </cell>
        </row>
        <row r="68">
          <cell r="B68" t="str">
            <v>Laurel Networks</v>
          </cell>
          <cell r="C68">
            <v>0</v>
          </cell>
          <cell r="D68">
            <v>0</v>
          </cell>
          <cell r="E68">
            <v>0</v>
          </cell>
          <cell r="F68">
            <v>0</v>
          </cell>
          <cell r="G68">
            <v>0</v>
          </cell>
          <cell r="H68">
            <v>0</v>
          </cell>
          <cell r="I68">
            <v>0</v>
          </cell>
          <cell r="K68" t="str">
            <v>Laurel Networks</v>
          </cell>
          <cell r="L68">
            <v>0</v>
          </cell>
          <cell r="M68">
            <v>0</v>
          </cell>
          <cell r="N68">
            <v>0</v>
          </cell>
          <cell r="O68">
            <v>0</v>
          </cell>
          <cell r="P68">
            <v>0</v>
          </cell>
          <cell r="Q68">
            <v>0</v>
          </cell>
          <cell r="R68">
            <v>0</v>
          </cell>
        </row>
        <row r="69">
          <cell r="B69" t="str">
            <v>Lucent</v>
          </cell>
          <cell r="C69">
            <v>0</v>
          </cell>
          <cell r="D69">
            <v>0</v>
          </cell>
          <cell r="E69">
            <v>0</v>
          </cell>
          <cell r="F69">
            <v>0</v>
          </cell>
          <cell r="G69">
            <v>0</v>
          </cell>
          <cell r="H69">
            <v>0</v>
          </cell>
          <cell r="I69">
            <v>0</v>
          </cell>
          <cell r="K69" t="str">
            <v>Lucent</v>
          </cell>
          <cell r="L69">
            <v>0</v>
          </cell>
          <cell r="M69">
            <v>0</v>
          </cell>
          <cell r="N69">
            <v>0</v>
          </cell>
          <cell r="O69">
            <v>0</v>
          </cell>
          <cell r="P69">
            <v>0</v>
          </cell>
          <cell r="Q69">
            <v>0</v>
          </cell>
          <cell r="R69">
            <v>0</v>
          </cell>
        </row>
        <row r="70">
          <cell r="B70" t="str">
            <v>NEC</v>
          </cell>
          <cell r="C70">
            <v>0</v>
          </cell>
          <cell r="D70">
            <v>0</v>
          </cell>
          <cell r="E70">
            <v>0</v>
          </cell>
          <cell r="F70">
            <v>0</v>
          </cell>
          <cell r="G70">
            <v>0</v>
          </cell>
          <cell r="H70">
            <v>0</v>
          </cell>
          <cell r="I70">
            <v>0</v>
          </cell>
          <cell r="K70" t="str">
            <v>NEC</v>
          </cell>
          <cell r="L70">
            <v>0</v>
          </cell>
          <cell r="M70">
            <v>0</v>
          </cell>
          <cell r="N70">
            <v>0</v>
          </cell>
          <cell r="O70">
            <v>0</v>
          </cell>
          <cell r="P70">
            <v>0</v>
          </cell>
          <cell r="Q70">
            <v>0</v>
          </cell>
          <cell r="R70">
            <v>0</v>
          </cell>
        </row>
        <row r="71">
          <cell r="B71" t="str">
            <v>Nokia Siemens Networks</v>
          </cell>
          <cell r="C71">
            <v>0</v>
          </cell>
          <cell r="D71">
            <v>0</v>
          </cell>
          <cell r="E71">
            <v>0</v>
          </cell>
          <cell r="F71">
            <v>0</v>
          </cell>
          <cell r="G71">
            <v>0</v>
          </cell>
          <cell r="H71">
            <v>0</v>
          </cell>
          <cell r="I71">
            <v>0</v>
          </cell>
          <cell r="K71" t="str">
            <v>Nokia Siemens Networks</v>
          </cell>
          <cell r="L71">
            <v>0</v>
          </cell>
          <cell r="M71">
            <v>0</v>
          </cell>
          <cell r="N71">
            <v>0</v>
          </cell>
          <cell r="O71">
            <v>0</v>
          </cell>
          <cell r="P71">
            <v>0</v>
          </cell>
          <cell r="Q71">
            <v>0</v>
          </cell>
          <cell r="R71">
            <v>0</v>
          </cell>
        </row>
        <row r="72">
          <cell r="B72" t="str">
            <v>Nortel</v>
          </cell>
          <cell r="C72">
            <v>0</v>
          </cell>
          <cell r="D72">
            <v>0</v>
          </cell>
          <cell r="E72">
            <v>4</v>
          </cell>
          <cell r="F72">
            <v>0</v>
          </cell>
          <cell r="G72">
            <v>0</v>
          </cell>
          <cell r="H72">
            <v>18.600000000000001</v>
          </cell>
          <cell r="I72">
            <v>22.6</v>
          </cell>
          <cell r="K72" t="str">
            <v>Nortel</v>
          </cell>
          <cell r="L72">
            <v>0</v>
          </cell>
          <cell r="M72">
            <v>0</v>
          </cell>
          <cell r="N72">
            <v>19</v>
          </cell>
          <cell r="O72">
            <v>0</v>
          </cell>
          <cell r="P72">
            <v>0</v>
          </cell>
          <cell r="Q72">
            <v>97</v>
          </cell>
          <cell r="R72">
            <v>116</v>
          </cell>
        </row>
        <row r="73">
          <cell r="B73" t="str">
            <v>Procket</v>
          </cell>
          <cell r="C73">
            <v>0</v>
          </cell>
          <cell r="D73">
            <v>0</v>
          </cell>
          <cell r="E73">
            <v>0</v>
          </cell>
          <cell r="F73">
            <v>0</v>
          </cell>
          <cell r="G73">
            <v>0</v>
          </cell>
          <cell r="H73">
            <v>0</v>
          </cell>
          <cell r="I73">
            <v>0</v>
          </cell>
          <cell r="K73" t="str">
            <v>Procket</v>
          </cell>
          <cell r="L73">
            <v>0</v>
          </cell>
          <cell r="M73">
            <v>0</v>
          </cell>
          <cell r="N73">
            <v>0</v>
          </cell>
          <cell r="O73">
            <v>0</v>
          </cell>
          <cell r="P73">
            <v>0</v>
          </cell>
          <cell r="Q73">
            <v>0</v>
          </cell>
          <cell r="R73">
            <v>0</v>
          </cell>
        </row>
        <row r="74">
          <cell r="B74" t="str">
            <v>Quarry</v>
          </cell>
          <cell r="C74">
            <v>0</v>
          </cell>
          <cell r="D74">
            <v>0</v>
          </cell>
          <cell r="E74">
            <v>0</v>
          </cell>
          <cell r="F74">
            <v>0</v>
          </cell>
          <cell r="G74">
            <v>0</v>
          </cell>
          <cell r="H74">
            <v>0</v>
          </cell>
          <cell r="I74">
            <v>0</v>
          </cell>
          <cell r="K74" t="str">
            <v>Quarry</v>
          </cell>
          <cell r="L74">
            <v>0</v>
          </cell>
          <cell r="M74">
            <v>0</v>
          </cell>
          <cell r="N74">
            <v>0</v>
          </cell>
          <cell r="O74">
            <v>0</v>
          </cell>
          <cell r="P74">
            <v>0</v>
          </cell>
          <cell r="Q74">
            <v>0</v>
          </cell>
          <cell r="R74">
            <v>0</v>
          </cell>
        </row>
        <row r="75">
          <cell r="B75" t="str">
            <v>Redback</v>
          </cell>
          <cell r="C75">
            <v>0</v>
          </cell>
          <cell r="D75">
            <v>0</v>
          </cell>
          <cell r="E75">
            <v>0</v>
          </cell>
          <cell r="F75">
            <v>0</v>
          </cell>
          <cell r="G75">
            <v>0</v>
          </cell>
          <cell r="H75">
            <v>0</v>
          </cell>
          <cell r="I75">
            <v>0</v>
          </cell>
          <cell r="K75" t="str">
            <v>Redback</v>
          </cell>
          <cell r="L75">
            <v>0</v>
          </cell>
          <cell r="M75">
            <v>0</v>
          </cell>
          <cell r="N75">
            <v>0</v>
          </cell>
          <cell r="O75">
            <v>0</v>
          </cell>
          <cell r="P75">
            <v>0</v>
          </cell>
          <cell r="Q75">
            <v>0</v>
          </cell>
          <cell r="R75">
            <v>0</v>
          </cell>
        </row>
        <row r="76">
          <cell r="B76" t="str">
            <v>Riverstone</v>
          </cell>
          <cell r="C76">
            <v>0</v>
          </cell>
          <cell r="D76">
            <v>0</v>
          </cell>
          <cell r="E76">
            <v>0</v>
          </cell>
          <cell r="F76">
            <v>0</v>
          </cell>
          <cell r="G76">
            <v>0</v>
          </cell>
          <cell r="H76">
            <v>0</v>
          </cell>
          <cell r="I76">
            <v>0</v>
          </cell>
          <cell r="K76" t="str">
            <v>Riverstone</v>
          </cell>
          <cell r="L76">
            <v>0</v>
          </cell>
          <cell r="M76">
            <v>0</v>
          </cell>
          <cell r="N76">
            <v>0</v>
          </cell>
          <cell r="O76">
            <v>0</v>
          </cell>
          <cell r="P76">
            <v>0</v>
          </cell>
          <cell r="Q76">
            <v>0</v>
          </cell>
          <cell r="R76">
            <v>0</v>
          </cell>
        </row>
        <row r="77">
          <cell r="B77" t="str">
            <v>Tellabs</v>
          </cell>
          <cell r="C77">
            <v>0</v>
          </cell>
          <cell r="D77">
            <v>0</v>
          </cell>
          <cell r="E77">
            <v>0</v>
          </cell>
          <cell r="F77">
            <v>0</v>
          </cell>
          <cell r="G77">
            <v>0</v>
          </cell>
          <cell r="H77">
            <v>0</v>
          </cell>
          <cell r="I77">
            <v>0</v>
          </cell>
          <cell r="K77" t="str">
            <v>Tellabs</v>
          </cell>
          <cell r="L77">
            <v>0</v>
          </cell>
          <cell r="M77">
            <v>0</v>
          </cell>
          <cell r="N77">
            <v>0</v>
          </cell>
          <cell r="O77">
            <v>0</v>
          </cell>
          <cell r="P77">
            <v>0</v>
          </cell>
          <cell r="Q77">
            <v>0</v>
          </cell>
          <cell r="R77">
            <v>0</v>
          </cell>
        </row>
        <row r="78">
          <cell r="B78" t="str">
            <v>ZTE</v>
          </cell>
          <cell r="C78">
            <v>0</v>
          </cell>
          <cell r="D78">
            <v>0</v>
          </cell>
          <cell r="E78">
            <v>0</v>
          </cell>
          <cell r="F78">
            <v>0</v>
          </cell>
          <cell r="G78">
            <v>0</v>
          </cell>
          <cell r="H78">
            <v>0</v>
          </cell>
          <cell r="I78">
            <v>0</v>
          </cell>
          <cell r="K78" t="str">
            <v>ZTE</v>
          </cell>
          <cell r="L78">
            <v>0</v>
          </cell>
          <cell r="M78">
            <v>0</v>
          </cell>
          <cell r="N78">
            <v>0</v>
          </cell>
          <cell r="O78">
            <v>0</v>
          </cell>
          <cell r="P78">
            <v>0</v>
          </cell>
          <cell r="Q78">
            <v>0</v>
          </cell>
          <cell r="R78">
            <v>0</v>
          </cell>
        </row>
        <row r="79">
          <cell r="B79" t="str">
            <v>Other</v>
          </cell>
          <cell r="C79">
            <v>0</v>
          </cell>
          <cell r="D79">
            <v>0</v>
          </cell>
          <cell r="E79">
            <v>0</v>
          </cell>
          <cell r="F79">
            <v>0</v>
          </cell>
          <cell r="G79">
            <v>0</v>
          </cell>
          <cell r="H79">
            <v>0</v>
          </cell>
          <cell r="I79">
            <v>0</v>
          </cell>
          <cell r="K79" t="str">
            <v>Other</v>
          </cell>
          <cell r="L79">
            <v>0</v>
          </cell>
          <cell r="M79">
            <v>0</v>
          </cell>
          <cell r="N79">
            <v>0</v>
          </cell>
          <cell r="O79">
            <v>0</v>
          </cell>
          <cell r="P79">
            <v>0</v>
          </cell>
          <cell r="Q79">
            <v>0</v>
          </cell>
          <cell r="R79">
            <v>0</v>
          </cell>
        </row>
        <row r="80">
          <cell r="B80" t="str">
            <v>Total</v>
          </cell>
          <cell r="C80">
            <v>5.4</v>
          </cell>
          <cell r="D80">
            <v>6.6</v>
          </cell>
          <cell r="E80">
            <v>5</v>
          </cell>
          <cell r="F80">
            <v>0</v>
          </cell>
          <cell r="G80">
            <v>0</v>
          </cell>
          <cell r="H80">
            <v>62.6</v>
          </cell>
          <cell r="I80">
            <v>79.599999999999994</v>
          </cell>
          <cell r="K80" t="str">
            <v>Total</v>
          </cell>
          <cell r="L80">
            <v>13</v>
          </cell>
          <cell r="M80">
            <v>563</v>
          </cell>
          <cell r="N80">
            <v>38</v>
          </cell>
          <cell r="O80">
            <v>0</v>
          </cell>
          <cell r="P80">
            <v>0</v>
          </cell>
          <cell r="Q80">
            <v>413</v>
          </cell>
          <cell r="R80">
            <v>1027</v>
          </cell>
        </row>
        <row r="83">
          <cell r="B83" t="str">
            <v>Vendor</v>
          </cell>
          <cell r="C83" t="str">
            <v>Core IP/MPLS</v>
          </cell>
          <cell r="D83" t="str">
            <v xml:space="preserve">Edge IP/MPLS </v>
          </cell>
          <cell r="E83" t="str">
            <v>Subscriber Service Router</v>
          </cell>
          <cell r="F83" t="str">
            <v>BRAS</v>
          </cell>
          <cell r="G83" t="str">
            <v>IP/Ethernet</v>
          </cell>
          <cell r="H83" t="str">
            <v>ATM/MPLS</v>
          </cell>
          <cell r="I83" t="str">
            <v>Total IPS</v>
          </cell>
          <cell r="K83" t="str">
            <v>Vendor</v>
          </cell>
          <cell r="L83" t="str">
            <v>Core IP/MPLS</v>
          </cell>
          <cell r="M83" t="str">
            <v>Edge IP/MPLS</v>
          </cell>
          <cell r="N83" t="str">
            <v>Subscriber Service Router</v>
          </cell>
          <cell r="O83" t="str">
            <v>BRAS</v>
          </cell>
          <cell r="P83" t="str">
            <v>IP/Ethernet</v>
          </cell>
          <cell r="Q83" t="str">
            <v>ATM/MPLS</v>
          </cell>
          <cell r="R83" t="str">
            <v>Total IPS</v>
          </cell>
        </row>
        <row r="84">
          <cell r="B84" t="str">
            <v>Alaxala Networks</v>
          </cell>
          <cell r="I84">
            <v>0</v>
          </cell>
          <cell r="K84" t="str">
            <v>Alaxala Networks</v>
          </cell>
          <cell r="R84">
            <v>0</v>
          </cell>
        </row>
        <row r="85">
          <cell r="B85" t="str">
            <v>Alcatel-Lucent</v>
          </cell>
          <cell r="C85">
            <v>0</v>
          </cell>
          <cell r="D85">
            <v>0</v>
          </cell>
          <cell r="E85">
            <v>1</v>
          </cell>
          <cell r="F85">
            <v>0</v>
          </cell>
          <cell r="G85">
            <v>0</v>
          </cell>
          <cell r="H85">
            <v>15.7</v>
          </cell>
          <cell r="I85">
            <v>16.7</v>
          </cell>
          <cell r="K85" t="str">
            <v>Alcatel-Lucent</v>
          </cell>
          <cell r="L85">
            <v>0</v>
          </cell>
          <cell r="M85">
            <v>0</v>
          </cell>
          <cell r="N85">
            <v>6</v>
          </cell>
          <cell r="O85">
            <v>0</v>
          </cell>
          <cell r="P85">
            <v>0</v>
          </cell>
          <cell r="Q85">
            <v>168</v>
          </cell>
          <cell r="R85">
            <v>174</v>
          </cell>
        </row>
        <row r="86">
          <cell r="B86" t="str">
            <v>Atrica</v>
          </cell>
          <cell r="I86">
            <v>0</v>
          </cell>
          <cell r="K86" t="str">
            <v>Atrica</v>
          </cell>
          <cell r="R86">
            <v>0</v>
          </cell>
        </row>
        <row r="87">
          <cell r="B87" t="str">
            <v>Avici</v>
          </cell>
          <cell r="C87">
            <v>0</v>
          </cell>
          <cell r="D87">
            <v>0</v>
          </cell>
          <cell r="E87">
            <v>0</v>
          </cell>
          <cell r="F87">
            <v>0</v>
          </cell>
          <cell r="G87">
            <v>0</v>
          </cell>
          <cell r="H87">
            <v>0</v>
          </cell>
          <cell r="I87">
            <v>0</v>
          </cell>
          <cell r="K87" t="str">
            <v>Avici</v>
          </cell>
          <cell r="L87">
            <v>0</v>
          </cell>
          <cell r="M87">
            <v>0</v>
          </cell>
          <cell r="N87">
            <v>0</v>
          </cell>
          <cell r="O87">
            <v>0</v>
          </cell>
          <cell r="P87">
            <v>0</v>
          </cell>
          <cell r="Q87">
            <v>0</v>
          </cell>
          <cell r="R87">
            <v>0</v>
          </cell>
        </row>
        <row r="88">
          <cell r="B88" t="str">
            <v>Brocade</v>
          </cell>
          <cell r="C88">
            <v>0</v>
          </cell>
          <cell r="D88">
            <v>0</v>
          </cell>
          <cell r="E88">
            <v>0</v>
          </cell>
          <cell r="F88">
            <v>0</v>
          </cell>
          <cell r="G88">
            <v>0</v>
          </cell>
          <cell r="H88">
            <v>0</v>
          </cell>
          <cell r="I88">
            <v>0</v>
          </cell>
          <cell r="K88" t="str">
            <v>Brocade</v>
          </cell>
          <cell r="L88">
            <v>0</v>
          </cell>
          <cell r="M88">
            <v>0</v>
          </cell>
          <cell r="N88">
            <v>0</v>
          </cell>
          <cell r="O88">
            <v>0</v>
          </cell>
          <cell r="P88">
            <v>0</v>
          </cell>
          <cell r="Q88">
            <v>0</v>
          </cell>
          <cell r="R88">
            <v>0</v>
          </cell>
        </row>
        <row r="89">
          <cell r="B89" t="str">
            <v>Caspian</v>
          </cell>
          <cell r="C89">
            <v>0</v>
          </cell>
          <cell r="D89">
            <v>0</v>
          </cell>
          <cell r="E89">
            <v>0</v>
          </cell>
          <cell r="F89">
            <v>0</v>
          </cell>
          <cell r="G89">
            <v>0</v>
          </cell>
          <cell r="H89">
            <v>0</v>
          </cell>
          <cell r="I89">
            <v>0</v>
          </cell>
          <cell r="K89" t="str">
            <v>Caspian</v>
          </cell>
          <cell r="L89">
            <v>0</v>
          </cell>
          <cell r="M89">
            <v>0</v>
          </cell>
          <cell r="N89">
            <v>0</v>
          </cell>
          <cell r="O89">
            <v>0</v>
          </cell>
          <cell r="P89">
            <v>0</v>
          </cell>
          <cell r="Q89">
            <v>0</v>
          </cell>
          <cell r="R89">
            <v>0</v>
          </cell>
        </row>
        <row r="90">
          <cell r="B90" t="str">
            <v>Chiaro</v>
          </cell>
          <cell r="C90">
            <v>0</v>
          </cell>
          <cell r="D90">
            <v>0</v>
          </cell>
          <cell r="E90">
            <v>0</v>
          </cell>
          <cell r="F90">
            <v>0</v>
          </cell>
          <cell r="G90">
            <v>0</v>
          </cell>
          <cell r="H90">
            <v>0</v>
          </cell>
          <cell r="I90">
            <v>0</v>
          </cell>
          <cell r="K90" t="str">
            <v>Chiaro</v>
          </cell>
          <cell r="L90">
            <v>0</v>
          </cell>
          <cell r="M90">
            <v>0</v>
          </cell>
          <cell r="N90">
            <v>0</v>
          </cell>
          <cell r="O90">
            <v>0</v>
          </cell>
          <cell r="P90">
            <v>0</v>
          </cell>
          <cell r="Q90">
            <v>0</v>
          </cell>
          <cell r="R90">
            <v>0</v>
          </cell>
        </row>
        <row r="91">
          <cell r="B91" t="str">
            <v>Ciena</v>
          </cell>
          <cell r="C91">
            <v>0</v>
          </cell>
          <cell r="D91">
            <v>0</v>
          </cell>
          <cell r="E91">
            <v>0</v>
          </cell>
          <cell r="F91">
            <v>0</v>
          </cell>
          <cell r="G91">
            <v>0</v>
          </cell>
          <cell r="H91">
            <v>0</v>
          </cell>
          <cell r="I91">
            <v>0</v>
          </cell>
          <cell r="K91" t="str">
            <v>Ciena</v>
          </cell>
          <cell r="L91">
            <v>0</v>
          </cell>
          <cell r="M91">
            <v>0</v>
          </cell>
          <cell r="N91">
            <v>0</v>
          </cell>
          <cell r="O91">
            <v>0</v>
          </cell>
          <cell r="P91">
            <v>0</v>
          </cell>
          <cell r="Q91">
            <v>0</v>
          </cell>
          <cell r="R91">
            <v>0</v>
          </cell>
        </row>
        <row r="92">
          <cell r="B92" t="str">
            <v>Cisco</v>
          </cell>
          <cell r="C92">
            <v>4</v>
          </cell>
          <cell r="D92">
            <v>6.8</v>
          </cell>
          <cell r="E92">
            <v>0</v>
          </cell>
          <cell r="F92">
            <v>0</v>
          </cell>
          <cell r="G92">
            <v>0</v>
          </cell>
          <cell r="H92">
            <v>2</v>
          </cell>
          <cell r="I92">
            <v>12.8</v>
          </cell>
          <cell r="K92" t="str">
            <v>Cisco</v>
          </cell>
          <cell r="L92">
            <v>9</v>
          </cell>
          <cell r="M92">
            <v>147</v>
          </cell>
          <cell r="N92">
            <v>10</v>
          </cell>
          <cell r="O92">
            <v>0</v>
          </cell>
          <cell r="P92">
            <v>0</v>
          </cell>
          <cell r="Q92">
            <v>19</v>
          </cell>
          <cell r="R92">
            <v>185</v>
          </cell>
        </row>
        <row r="93">
          <cell r="B93" t="str">
            <v>Cosine</v>
          </cell>
          <cell r="C93">
            <v>0</v>
          </cell>
          <cell r="D93">
            <v>0</v>
          </cell>
          <cell r="E93">
            <v>0</v>
          </cell>
          <cell r="F93">
            <v>0</v>
          </cell>
          <cell r="G93">
            <v>0</v>
          </cell>
          <cell r="H93">
            <v>0</v>
          </cell>
          <cell r="I93">
            <v>0</v>
          </cell>
          <cell r="K93" t="str">
            <v>Cosine</v>
          </cell>
          <cell r="L93">
            <v>0</v>
          </cell>
          <cell r="M93">
            <v>0</v>
          </cell>
          <cell r="N93">
            <v>0</v>
          </cell>
          <cell r="O93">
            <v>0</v>
          </cell>
          <cell r="P93">
            <v>0</v>
          </cell>
          <cell r="Q93">
            <v>0</v>
          </cell>
          <cell r="R93">
            <v>0</v>
          </cell>
        </row>
        <row r="94">
          <cell r="B94" t="str">
            <v>ECI Telecom</v>
          </cell>
          <cell r="C94">
            <v>0</v>
          </cell>
          <cell r="D94">
            <v>0</v>
          </cell>
          <cell r="E94">
            <v>0</v>
          </cell>
          <cell r="F94">
            <v>0</v>
          </cell>
          <cell r="G94">
            <v>0</v>
          </cell>
          <cell r="H94">
            <v>0</v>
          </cell>
          <cell r="I94">
            <v>0</v>
          </cell>
          <cell r="K94" t="str">
            <v>ECI Telecom</v>
          </cell>
          <cell r="L94">
            <v>0</v>
          </cell>
          <cell r="M94">
            <v>0</v>
          </cell>
          <cell r="N94">
            <v>0</v>
          </cell>
          <cell r="O94">
            <v>0</v>
          </cell>
          <cell r="P94">
            <v>0</v>
          </cell>
          <cell r="Q94">
            <v>0</v>
          </cell>
          <cell r="R94">
            <v>0</v>
          </cell>
        </row>
        <row r="95">
          <cell r="B95" t="str">
            <v>Equipe</v>
          </cell>
          <cell r="C95">
            <v>0</v>
          </cell>
          <cell r="D95">
            <v>0</v>
          </cell>
          <cell r="E95">
            <v>0</v>
          </cell>
          <cell r="F95">
            <v>0</v>
          </cell>
          <cell r="G95">
            <v>0</v>
          </cell>
          <cell r="H95">
            <v>0</v>
          </cell>
          <cell r="I95">
            <v>0</v>
          </cell>
          <cell r="K95" t="str">
            <v>Equipe</v>
          </cell>
          <cell r="L95">
            <v>0</v>
          </cell>
          <cell r="M95">
            <v>0</v>
          </cell>
          <cell r="N95">
            <v>0</v>
          </cell>
          <cell r="O95">
            <v>0</v>
          </cell>
          <cell r="P95">
            <v>0</v>
          </cell>
          <cell r="Q95">
            <v>0</v>
          </cell>
          <cell r="R95">
            <v>0</v>
          </cell>
        </row>
        <row r="96">
          <cell r="B96" t="str">
            <v>Ericsson</v>
          </cell>
          <cell r="C96">
            <v>0</v>
          </cell>
          <cell r="D96">
            <v>0.5</v>
          </cell>
          <cell r="E96">
            <v>0</v>
          </cell>
          <cell r="F96">
            <v>0</v>
          </cell>
          <cell r="G96">
            <v>0</v>
          </cell>
          <cell r="H96">
            <v>18</v>
          </cell>
          <cell r="I96">
            <v>18.5</v>
          </cell>
          <cell r="K96" t="str">
            <v>Ericsson</v>
          </cell>
          <cell r="L96">
            <v>0</v>
          </cell>
          <cell r="M96">
            <v>232</v>
          </cell>
          <cell r="N96">
            <v>0</v>
          </cell>
          <cell r="O96">
            <v>0</v>
          </cell>
          <cell r="P96">
            <v>0</v>
          </cell>
          <cell r="Q96">
            <v>89</v>
          </cell>
          <cell r="R96">
            <v>321</v>
          </cell>
        </row>
        <row r="97">
          <cell r="B97" t="str">
            <v>Extreme</v>
          </cell>
          <cell r="C97">
            <v>0</v>
          </cell>
          <cell r="D97">
            <v>0</v>
          </cell>
          <cell r="E97">
            <v>0</v>
          </cell>
          <cell r="F97">
            <v>0</v>
          </cell>
          <cell r="G97">
            <v>0</v>
          </cell>
          <cell r="H97">
            <v>0</v>
          </cell>
          <cell r="I97">
            <v>0</v>
          </cell>
          <cell r="K97" t="str">
            <v>Extreme</v>
          </cell>
          <cell r="L97">
            <v>0</v>
          </cell>
          <cell r="M97">
            <v>0</v>
          </cell>
          <cell r="N97">
            <v>0</v>
          </cell>
          <cell r="O97">
            <v>0</v>
          </cell>
          <cell r="P97">
            <v>0</v>
          </cell>
          <cell r="Q97">
            <v>0</v>
          </cell>
          <cell r="R97">
            <v>0</v>
          </cell>
        </row>
        <row r="98">
          <cell r="B98" t="str">
            <v>Force10</v>
          </cell>
          <cell r="C98">
            <v>0</v>
          </cell>
          <cell r="D98">
            <v>0</v>
          </cell>
          <cell r="E98">
            <v>0</v>
          </cell>
          <cell r="F98">
            <v>0</v>
          </cell>
          <cell r="G98">
            <v>0</v>
          </cell>
          <cell r="H98">
            <v>0</v>
          </cell>
          <cell r="I98">
            <v>0</v>
          </cell>
          <cell r="K98" t="str">
            <v>Force10</v>
          </cell>
          <cell r="L98">
            <v>0</v>
          </cell>
          <cell r="M98">
            <v>0</v>
          </cell>
          <cell r="N98">
            <v>0</v>
          </cell>
          <cell r="O98">
            <v>0</v>
          </cell>
          <cell r="P98">
            <v>0</v>
          </cell>
          <cell r="Q98">
            <v>0</v>
          </cell>
          <cell r="R98">
            <v>0</v>
          </cell>
        </row>
        <row r="99">
          <cell r="B99" t="str">
            <v>Fujitsu</v>
          </cell>
          <cell r="C99">
            <v>0</v>
          </cell>
          <cell r="D99">
            <v>0</v>
          </cell>
          <cell r="E99">
            <v>0</v>
          </cell>
          <cell r="F99">
            <v>0</v>
          </cell>
          <cell r="G99">
            <v>0</v>
          </cell>
          <cell r="H99">
            <v>0</v>
          </cell>
          <cell r="I99">
            <v>0</v>
          </cell>
          <cell r="K99" t="str">
            <v>Fujitsu</v>
          </cell>
          <cell r="L99">
            <v>0</v>
          </cell>
          <cell r="M99">
            <v>0</v>
          </cell>
          <cell r="N99">
            <v>0</v>
          </cell>
          <cell r="O99">
            <v>0</v>
          </cell>
          <cell r="P99">
            <v>0</v>
          </cell>
          <cell r="Q99">
            <v>0</v>
          </cell>
          <cell r="R99">
            <v>0</v>
          </cell>
        </row>
        <row r="100">
          <cell r="B100" t="str">
            <v>Hammerhead Systems</v>
          </cell>
          <cell r="C100">
            <v>0</v>
          </cell>
          <cell r="D100">
            <v>0</v>
          </cell>
          <cell r="E100">
            <v>0</v>
          </cell>
          <cell r="F100">
            <v>0</v>
          </cell>
          <cell r="G100">
            <v>0</v>
          </cell>
          <cell r="H100">
            <v>0</v>
          </cell>
          <cell r="I100">
            <v>0</v>
          </cell>
          <cell r="K100" t="str">
            <v>Hammerhead Systems</v>
          </cell>
          <cell r="L100">
            <v>0</v>
          </cell>
          <cell r="M100">
            <v>0</v>
          </cell>
          <cell r="N100">
            <v>0</v>
          </cell>
          <cell r="O100">
            <v>0</v>
          </cell>
          <cell r="P100">
            <v>0</v>
          </cell>
          <cell r="Q100">
            <v>0</v>
          </cell>
          <cell r="R100">
            <v>0</v>
          </cell>
        </row>
        <row r="101">
          <cell r="B101" t="str">
            <v>Hitachi</v>
          </cell>
          <cell r="C101">
            <v>0</v>
          </cell>
          <cell r="D101">
            <v>0</v>
          </cell>
          <cell r="E101">
            <v>0</v>
          </cell>
          <cell r="F101">
            <v>0</v>
          </cell>
          <cell r="G101">
            <v>0</v>
          </cell>
          <cell r="H101">
            <v>0</v>
          </cell>
          <cell r="I101">
            <v>0</v>
          </cell>
          <cell r="K101" t="str">
            <v>Hitachi</v>
          </cell>
          <cell r="L101">
            <v>0</v>
          </cell>
          <cell r="M101">
            <v>0</v>
          </cell>
          <cell r="N101">
            <v>0</v>
          </cell>
          <cell r="O101">
            <v>0</v>
          </cell>
          <cell r="P101">
            <v>0</v>
          </cell>
          <cell r="Q101">
            <v>0</v>
          </cell>
          <cell r="R101">
            <v>0</v>
          </cell>
        </row>
        <row r="102">
          <cell r="B102" t="str">
            <v>Hitachi Cable</v>
          </cell>
          <cell r="C102">
            <v>0</v>
          </cell>
          <cell r="D102">
            <v>0</v>
          </cell>
          <cell r="E102">
            <v>0</v>
          </cell>
          <cell r="F102">
            <v>0</v>
          </cell>
          <cell r="G102">
            <v>0</v>
          </cell>
          <cell r="H102">
            <v>0</v>
          </cell>
          <cell r="I102">
            <v>0</v>
          </cell>
          <cell r="K102" t="str">
            <v>Hitachi Cable</v>
          </cell>
          <cell r="L102">
            <v>0</v>
          </cell>
          <cell r="M102">
            <v>0</v>
          </cell>
          <cell r="N102">
            <v>0</v>
          </cell>
          <cell r="O102">
            <v>0</v>
          </cell>
          <cell r="P102">
            <v>0</v>
          </cell>
          <cell r="Q102">
            <v>0</v>
          </cell>
          <cell r="R102">
            <v>0</v>
          </cell>
        </row>
        <row r="103">
          <cell r="B103" t="str">
            <v>Huawei</v>
          </cell>
          <cell r="C103">
            <v>0</v>
          </cell>
          <cell r="D103">
            <v>0</v>
          </cell>
          <cell r="E103">
            <v>0</v>
          </cell>
          <cell r="F103">
            <v>0</v>
          </cell>
          <cell r="G103">
            <v>0</v>
          </cell>
          <cell r="H103">
            <v>0</v>
          </cell>
          <cell r="I103">
            <v>0</v>
          </cell>
          <cell r="K103" t="str">
            <v>Huawei</v>
          </cell>
          <cell r="L103">
            <v>0</v>
          </cell>
          <cell r="M103">
            <v>0</v>
          </cell>
          <cell r="N103">
            <v>0</v>
          </cell>
          <cell r="O103">
            <v>0</v>
          </cell>
          <cell r="P103">
            <v>0</v>
          </cell>
          <cell r="Q103">
            <v>0</v>
          </cell>
          <cell r="R103">
            <v>0</v>
          </cell>
        </row>
        <row r="104">
          <cell r="B104" t="str">
            <v>Hyperchip</v>
          </cell>
          <cell r="C104">
            <v>0</v>
          </cell>
          <cell r="D104">
            <v>0</v>
          </cell>
          <cell r="E104">
            <v>0</v>
          </cell>
          <cell r="F104">
            <v>0</v>
          </cell>
          <cell r="G104">
            <v>0</v>
          </cell>
          <cell r="H104">
            <v>0</v>
          </cell>
          <cell r="I104">
            <v>0</v>
          </cell>
          <cell r="K104" t="str">
            <v>Hyperchip</v>
          </cell>
          <cell r="L104">
            <v>0</v>
          </cell>
          <cell r="M104">
            <v>0</v>
          </cell>
          <cell r="N104">
            <v>0</v>
          </cell>
          <cell r="O104">
            <v>0</v>
          </cell>
          <cell r="P104">
            <v>0</v>
          </cell>
          <cell r="Q104">
            <v>0</v>
          </cell>
          <cell r="R104">
            <v>0</v>
          </cell>
        </row>
        <row r="105">
          <cell r="B105" t="str">
            <v>Juniper</v>
          </cell>
          <cell r="C105">
            <v>2</v>
          </cell>
          <cell r="D105">
            <v>1</v>
          </cell>
          <cell r="E105">
            <v>0</v>
          </cell>
          <cell r="F105">
            <v>0</v>
          </cell>
          <cell r="G105">
            <v>0</v>
          </cell>
          <cell r="H105">
            <v>0</v>
          </cell>
          <cell r="I105">
            <v>3</v>
          </cell>
          <cell r="K105" t="str">
            <v>Juniper</v>
          </cell>
          <cell r="L105">
            <v>9</v>
          </cell>
          <cell r="M105">
            <v>117</v>
          </cell>
          <cell r="N105">
            <v>0</v>
          </cell>
          <cell r="O105">
            <v>0</v>
          </cell>
          <cell r="P105">
            <v>0</v>
          </cell>
          <cell r="Q105">
            <v>0</v>
          </cell>
          <cell r="R105">
            <v>126</v>
          </cell>
        </row>
        <row r="106">
          <cell r="B106" t="str">
            <v>Laurel Networks</v>
          </cell>
          <cell r="C106">
            <v>0</v>
          </cell>
          <cell r="D106">
            <v>0</v>
          </cell>
          <cell r="E106">
            <v>0</v>
          </cell>
          <cell r="F106">
            <v>0</v>
          </cell>
          <cell r="G106">
            <v>0</v>
          </cell>
          <cell r="H106">
            <v>0</v>
          </cell>
          <cell r="I106">
            <v>0</v>
          </cell>
          <cell r="K106" t="str">
            <v>Laurel Networks</v>
          </cell>
          <cell r="L106">
            <v>0</v>
          </cell>
          <cell r="M106">
            <v>0</v>
          </cell>
          <cell r="N106">
            <v>0</v>
          </cell>
          <cell r="O106">
            <v>0</v>
          </cell>
          <cell r="P106">
            <v>0</v>
          </cell>
          <cell r="Q106">
            <v>0</v>
          </cell>
          <cell r="R106">
            <v>0</v>
          </cell>
        </row>
        <row r="107">
          <cell r="B107" t="str">
            <v>Lucent</v>
          </cell>
          <cell r="C107">
            <v>0</v>
          </cell>
          <cell r="D107">
            <v>0</v>
          </cell>
          <cell r="E107">
            <v>0</v>
          </cell>
          <cell r="F107">
            <v>0</v>
          </cell>
          <cell r="G107">
            <v>0</v>
          </cell>
          <cell r="H107">
            <v>0</v>
          </cell>
          <cell r="I107">
            <v>0</v>
          </cell>
          <cell r="K107" t="str">
            <v>Lucent</v>
          </cell>
          <cell r="L107">
            <v>0</v>
          </cell>
          <cell r="M107">
            <v>0</v>
          </cell>
          <cell r="N107">
            <v>0</v>
          </cell>
          <cell r="O107">
            <v>0</v>
          </cell>
          <cell r="P107">
            <v>0</v>
          </cell>
          <cell r="Q107">
            <v>0</v>
          </cell>
          <cell r="R107">
            <v>0</v>
          </cell>
        </row>
        <row r="108">
          <cell r="B108" t="str">
            <v>NEC</v>
          </cell>
          <cell r="C108">
            <v>0</v>
          </cell>
          <cell r="D108">
            <v>0</v>
          </cell>
          <cell r="E108">
            <v>0</v>
          </cell>
          <cell r="F108">
            <v>0</v>
          </cell>
          <cell r="G108">
            <v>0</v>
          </cell>
          <cell r="H108">
            <v>0</v>
          </cell>
          <cell r="I108">
            <v>0</v>
          </cell>
          <cell r="K108" t="str">
            <v>NEC</v>
          </cell>
          <cell r="L108">
            <v>0</v>
          </cell>
          <cell r="M108">
            <v>0</v>
          </cell>
          <cell r="N108">
            <v>0</v>
          </cell>
          <cell r="O108">
            <v>0</v>
          </cell>
          <cell r="P108">
            <v>0</v>
          </cell>
          <cell r="Q108">
            <v>0</v>
          </cell>
          <cell r="R108">
            <v>0</v>
          </cell>
        </row>
        <row r="109">
          <cell r="B109" t="str">
            <v>Nokia Siemens Networks</v>
          </cell>
          <cell r="C109">
            <v>0</v>
          </cell>
          <cell r="D109">
            <v>0</v>
          </cell>
          <cell r="E109">
            <v>0</v>
          </cell>
          <cell r="F109">
            <v>0</v>
          </cell>
          <cell r="G109">
            <v>0</v>
          </cell>
          <cell r="H109">
            <v>0</v>
          </cell>
          <cell r="I109">
            <v>0</v>
          </cell>
          <cell r="K109" t="str">
            <v>Nokia Siemens Networks</v>
          </cell>
          <cell r="L109">
            <v>0</v>
          </cell>
          <cell r="M109">
            <v>0</v>
          </cell>
          <cell r="N109">
            <v>0</v>
          </cell>
          <cell r="O109">
            <v>0</v>
          </cell>
          <cell r="P109">
            <v>0</v>
          </cell>
          <cell r="Q109">
            <v>0</v>
          </cell>
          <cell r="R109">
            <v>0</v>
          </cell>
        </row>
        <row r="110">
          <cell r="B110" t="str">
            <v>Nortel</v>
          </cell>
          <cell r="C110">
            <v>0</v>
          </cell>
          <cell r="D110">
            <v>0</v>
          </cell>
          <cell r="E110">
            <v>2.7</v>
          </cell>
          <cell r="F110">
            <v>0</v>
          </cell>
          <cell r="G110">
            <v>0</v>
          </cell>
          <cell r="H110">
            <v>10</v>
          </cell>
          <cell r="I110">
            <v>12.7</v>
          </cell>
          <cell r="K110" t="str">
            <v>Nortel</v>
          </cell>
          <cell r="L110">
            <v>0</v>
          </cell>
          <cell r="M110">
            <v>0</v>
          </cell>
          <cell r="N110">
            <v>13</v>
          </cell>
          <cell r="O110">
            <v>0</v>
          </cell>
          <cell r="P110">
            <v>0</v>
          </cell>
          <cell r="Q110">
            <v>56</v>
          </cell>
          <cell r="R110">
            <v>69</v>
          </cell>
        </row>
        <row r="111">
          <cell r="B111" t="str">
            <v>Procket</v>
          </cell>
          <cell r="C111">
            <v>0</v>
          </cell>
          <cell r="D111">
            <v>0</v>
          </cell>
          <cell r="E111">
            <v>0</v>
          </cell>
          <cell r="F111">
            <v>0</v>
          </cell>
          <cell r="G111">
            <v>0</v>
          </cell>
          <cell r="H111">
            <v>0</v>
          </cell>
          <cell r="I111">
            <v>0</v>
          </cell>
          <cell r="K111" t="str">
            <v>Procket</v>
          </cell>
          <cell r="L111">
            <v>0</v>
          </cell>
          <cell r="M111">
            <v>0</v>
          </cell>
          <cell r="N111">
            <v>0</v>
          </cell>
          <cell r="O111">
            <v>0</v>
          </cell>
          <cell r="P111">
            <v>0</v>
          </cell>
          <cell r="Q111">
            <v>0</v>
          </cell>
          <cell r="R111">
            <v>0</v>
          </cell>
        </row>
        <row r="112">
          <cell r="B112" t="str">
            <v>Quarry</v>
          </cell>
          <cell r="C112">
            <v>0</v>
          </cell>
          <cell r="D112">
            <v>0</v>
          </cell>
          <cell r="E112">
            <v>0</v>
          </cell>
          <cell r="F112">
            <v>0</v>
          </cell>
          <cell r="G112">
            <v>0</v>
          </cell>
          <cell r="H112">
            <v>0</v>
          </cell>
          <cell r="I112">
            <v>0</v>
          </cell>
          <cell r="K112" t="str">
            <v>Quarry</v>
          </cell>
          <cell r="L112">
            <v>0</v>
          </cell>
          <cell r="M112">
            <v>0</v>
          </cell>
          <cell r="N112">
            <v>0</v>
          </cell>
          <cell r="O112">
            <v>0</v>
          </cell>
          <cell r="P112">
            <v>0</v>
          </cell>
          <cell r="Q112">
            <v>0</v>
          </cell>
          <cell r="R112">
            <v>0</v>
          </cell>
        </row>
        <row r="113">
          <cell r="B113" t="str">
            <v>Redback</v>
          </cell>
          <cell r="C113">
            <v>0</v>
          </cell>
          <cell r="D113">
            <v>0</v>
          </cell>
          <cell r="E113">
            <v>0</v>
          </cell>
          <cell r="F113">
            <v>0</v>
          </cell>
          <cell r="G113">
            <v>0</v>
          </cell>
          <cell r="H113">
            <v>0</v>
          </cell>
          <cell r="I113">
            <v>0</v>
          </cell>
          <cell r="K113" t="str">
            <v>Redback</v>
          </cell>
          <cell r="L113">
            <v>0</v>
          </cell>
          <cell r="M113">
            <v>0</v>
          </cell>
          <cell r="N113">
            <v>2</v>
          </cell>
          <cell r="O113">
            <v>0</v>
          </cell>
          <cell r="P113">
            <v>0</v>
          </cell>
          <cell r="Q113">
            <v>0</v>
          </cell>
          <cell r="R113">
            <v>2</v>
          </cell>
        </row>
        <row r="114">
          <cell r="B114" t="str">
            <v>Riverstone</v>
          </cell>
          <cell r="C114">
            <v>0</v>
          </cell>
          <cell r="D114">
            <v>0</v>
          </cell>
          <cell r="E114">
            <v>0</v>
          </cell>
          <cell r="F114">
            <v>0</v>
          </cell>
          <cell r="G114">
            <v>0</v>
          </cell>
          <cell r="H114">
            <v>0</v>
          </cell>
          <cell r="I114">
            <v>0</v>
          </cell>
          <cell r="K114" t="str">
            <v>Riverstone</v>
          </cell>
          <cell r="L114">
            <v>0</v>
          </cell>
          <cell r="M114">
            <v>0</v>
          </cell>
          <cell r="N114">
            <v>0</v>
          </cell>
          <cell r="O114">
            <v>0</v>
          </cell>
          <cell r="P114">
            <v>0</v>
          </cell>
          <cell r="Q114">
            <v>0</v>
          </cell>
          <cell r="R114">
            <v>0</v>
          </cell>
        </row>
        <row r="115">
          <cell r="B115" t="str">
            <v>Tellabs</v>
          </cell>
          <cell r="C115">
            <v>0</v>
          </cell>
          <cell r="D115">
            <v>0</v>
          </cell>
          <cell r="E115">
            <v>0</v>
          </cell>
          <cell r="F115">
            <v>0</v>
          </cell>
          <cell r="G115">
            <v>0</v>
          </cell>
          <cell r="H115">
            <v>0</v>
          </cell>
          <cell r="I115">
            <v>0</v>
          </cell>
          <cell r="K115" t="str">
            <v>Tellabs</v>
          </cell>
          <cell r="L115">
            <v>0</v>
          </cell>
          <cell r="M115">
            <v>0</v>
          </cell>
          <cell r="N115">
            <v>0</v>
          </cell>
          <cell r="O115">
            <v>0</v>
          </cell>
          <cell r="P115">
            <v>0</v>
          </cell>
          <cell r="Q115">
            <v>0</v>
          </cell>
          <cell r="R115">
            <v>0</v>
          </cell>
        </row>
        <row r="116">
          <cell r="B116" t="str">
            <v>ZTE</v>
          </cell>
          <cell r="C116">
            <v>0</v>
          </cell>
          <cell r="D116">
            <v>0</v>
          </cell>
          <cell r="E116">
            <v>0</v>
          </cell>
          <cell r="F116">
            <v>0</v>
          </cell>
          <cell r="G116">
            <v>0</v>
          </cell>
          <cell r="H116">
            <v>0</v>
          </cell>
          <cell r="I116">
            <v>0</v>
          </cell>
          <cell r="K116" t="str">
            <v>ZTE</v>
          </cell>
          <cell r="L116">
            <v>0</v>
          </cell>
          <cell r="M116">
            <v>0</v>
          </cell>
          <cell r="N116">
            <v>0</v>
          </cell>
          <cell r="O116">
            <v>0</v>
          </cell>
          <cell r="P116">
            <v>0</v>
          </cell>
          <cell r="Q116">
            <v>0</v>
          </cell>
          <cell r="R116">
            <v>0</v>
          </cell>
        </row>
        <row r="117">
          <cell r="B117" t="str">
            <v>Other</v>
          </cell>
          <cell r="C117">
            <v>0</v>
          </cell>
          <cell r="D117">
            <v>0</v>
          </cell>
          <cell r="E117">
            <v>0</v>
          </cell>
          <cell r="F117">
            <v>0</v>
          </cell>
          <cell r="G117">
            <v>0</v>
          </cell>
          <cell r="H117">
            <v>0</v>
          </cell>
          <cell r="I117">
            <v>0</v>
          </cell>
          <cell r="K117" t="str">
            <v>Other</v>
          </cell>
          <cell r="L117">
            <v>0</v>
          </cell>
          <cell r="M117">
            <v>0</v>
          </cell>
          <cell r="N117">
            <v>0</v>
          </cell>
          <cell r="O117">
            <v>0</v>
          </cell>
          <cell r="P117">
            <v>0</v>
          </cell>
          <cell r="Q117">
            <v>0</v>
          </cell>
          <cell r="R117">
            <v>0</v>
          </cell>
        </row>
        <row r="118">
          <cell r="B118" t="str">
            <v>Total</v>
          </cell>
          <cell r="C118">
            <v>6</v>
          </cell>
          <cell r="D118">
            <v>8.3000000000000007</v>
          </cell>
          <cell r="E118">
            <v>3.7</v>
          </cell>
          <cell r="F118">
            <v>0</v>
          </cell>
          <cell r="G118">
            <v>0</v>
          </cell>
          <cell r="H118">
            <v>45.7</v>
          </cell>
          <cell r="I118">
            <v>63.7</v>
          </cell>
          <cell r="K118" t="str">
            <v>Total</v>
          </cell>
          <cell r="L118">
            <v>18</v>
          </cell>
          <cell r="M118">
            <v>496</v>
          </cell>
          <cell r="N118">
            <v>31</v>
          </cell>
          <cell r="O118">
            <v>0</v>
          </cell>
          <cell r="P118">
            <v>0</v>
          </cell>
          <cell r="Q118">
            <v>332</v>
          </cell>
          <cell r="R118">
            <v>877</v>
          </cell>
        </row>
        <row r="121">
          <cell r="B121" t="str">
            <v>Vendor</v>
          </cell>
          <cell r="C121" t="str">
            <v>Core IP/MPLS</v>
          </cell>
          <cell r="D121" t="str">
            <v xml:space="preserve">Edge IP/MPLS </v>
          </cell>
          <cell r="E121" t="str">
            <v>Subscriber Service Router</v>
          </cell>
          <cell r="F121" t="str">
            <v>BRAS</v>
          </cell>
          <cell r="G121" t="str">
            <v>IP/Ethernet</v>
          </cell>
          <cell r="H121" t="str">
            <v>ATM/MPLS</v>
          </cell>
          <cell r="I121" t="str">
            <v>Total IPS</v>
          </cell>
          <cell r="K121" t="str">
            <v>Vendor</v>
          </cell>
          <cell r="L121" t="str">
            <v>Core IP/MPLS</v>
          </cell>
          <cell r="M121" t="str">
            <v>Edge IP/MPLS</v>
          </cell>
          <cell r="N121" t="str">
            <v>Subscriber Service Router</v>
          </cell>
          <cell r="O121" t="str">
            <v>BRAS</v>
          </cell>
          <cell r="P121" t="str">
            <v>IP/Ethernet</v>
          </cell>
          <cell r="Q121" t="str">
            <v>ATM/MPLS</v>
          </cell>
          <cell r="R121" t="str">
            <v>Total IPS</v>
          </cell>
        </row>
        <row r="122">
          <cell r="B122" t="str">
            <v>Alaxala Networks</v>
          </cell>
          <cell r="I122">
            <v>0</v>
          </cell>
          <cell r="K122" t="str">
            <v>Alaxala Networks</v>
          </cell>
          <cell r="R122">
            <v>0</v>
          </cell>
        </row>
        <row r="123">
          <cell r="B123" t="str">
            <v>Alcatel-Lucent</v>
          </cell>
          <cell r="C123">
            <v>0</v>
          </cell>
          <cell r="D123">
            <v>0</v>
          </cell>
          <cell r="E123">
            <v>1</v>
          </cell>
          <cell r="F123">
            <v>0</v>
          </cell>
          <cell r="G123">
            <v>0</v>
          </cell>
          <cell r="H123">
            <v>8.1999999999999993</v>
          </cell>
          <cell r="I123">
            <v>9.1999999999999993</v>
          </cell>
          <cell r="K123" t="str">
            <v>Alcatel-Lucent</v>
          </cell>
          <cell r="L123">
            <v>0</v>
          </cell>
          <cell r="M123">
            <v>0</v>
          </cell>
          <cell r="N123">
            <v>6</v>
          </cell>
          <cell r="O123">
            <v>0</v>
          </cell>
          <cell r="P123">
            <v>0</v>
          </cell>
          <cell r="Q123">
            <v>90</v>
          </cell>
          <cell r="R123">
            <v>96</v>
          </cell>
        </row>
        <row r="124">
          <cell r="B124" t="str">
            <v>Atrica</v>
          </cell>
          <cell r="I124">
            <v>0</v>
          </cell>
          <cell r="K124" t="str">
            <v>Atrica</v>
          </cell>
          <cell r="R124">
            <v>0</v>
          </cell>
        </row>
        <row r="125">
          <cell r="B125" t="str">
            <v>Avici</v>
          </cell>
          <cell r="C125">
            <v>0</v>
          </cell>
          <cell r="D125">
            <v>0</v>
          </cell>
          <cell r="E125">
            <v>0</v>
          </cell>
          <cell r="F125">
            <v>0</v>
          </cell>
          <cell r="G125">
            <v>0</v>
          </cell>
          <cell r="H125">
            <v>0</v>
          </cell>
          <cell r="I125">
            <v>0</v>
          </cell>
          <cell r="K125" t="str">
            <v>Avici</v>
          </cell>
          <cell r="L125">
            <v>0</v>
          </cell>
          <cell r="M125">
            <v>0</v>
          </cell>
          <cell r="N125">
            <v>0</v>
          </cell>
          <cell r="O125">
            <v>0</v>
          </cell>
          <cell r="P125">
            <v>0</v>
          </cell>
          <cell r="Q125">
            <v>0</v>
          </cell>
          <cell r="R125">
            <v>0</v>
          </cell>
        </row>
        <row r="126">
          <cell r="B126" t="str">
            <v>Brocade</v>
          </cell>
          <cell r="C126">
            <v>0</v>
          </cell>
          <cell r="D126">
            <v>0</v>
          </cell>
          <cell r="E126">
            <v>0</v>
          </cell>
          <cell r="F126">
            <v>0</v>
          </cell>
          <cell r="G126">
            <v>0</v>
          </cell>
          <cell r="H126">
            <v>0</v>
          </cell>
          <cell r="I126">
            <v>0</v>
          </cell>
          <cell r="K126" t="str">
            <v>Brocade</v>
          </cell>
          <cell r="L126">
            <v>0</v>
          </cell>
          <cell r="M126">
            <v>0</v>
          </cell>
          <cell r="N126">
            <v>0</v>
          </cell>
          <cell r="O126">
            <v>0</v>
          </cell>
          <cell r="P126">
            <v>0</v>
          </cell>
          <cell r="Q126">
            <v>0</v>
          </cell>
          <cell r="R126">
            <v>0</v>
          </cell>
        </row>
        <row r="127">
          <cell r="B127" t="str">
            <v>Caspian</v>
          </cell>
          <cell r="C127">
            <v>0</v>
          </cell>
          <cell r="D127">
            <v>0</v>
          </cell>
          <cell r="E127">
            <v>0</v>
          </cell>
          <cell r="F127">
            <v>0</v>
          </cell>
          <cell r="G127">
            <v>0</v>
          </cell>
          <cell r="H127">
            <v>0</v>
          </cell>
          <cell r="I127">
            <v>0</v>
          </cell>
          <cell r="K127" t="str">
            <v>Caspian</v>
          </cell>
          <cell r="L127">
            <v>0</v>
          </cell>
          <cell r="M127">
            <v>0</v>
          </cell>
          <cell r="N127">
            <v>0</v>
          </cell>
          <cell r="O127">
            <v>0</v>
          </cell>
          <cell r="P127">
            <v>0</v>
          </cell>
          <cell r="Q127">
            <v>0</v>
          </cell>
          <cell r="R127">
            <v>0</v>
          </cell>
        </row>
        <row r="128">
          <cell r="B128" t="str">
            <v>Chiaro</v>
          </cell>
          <cell r="C128">
            <v>0</v>
          </cell>
          <cell r="D128">
            <v>0</v>
          </cell>
          <cell r="E128">
            <v>0</v>
          </cell>
          <cell r="F128">
            <v>0</v>
          </cell>
          <cell r="G128">
            <v>0</v>
          </cell>
          <cell r="H128">
            <v>0</v>
          </cell>
          <cell r="I128">
            <v>0</v>
          </cell>
          <cell r="K128" t="str">
            <v>Chiaro</v>
          </cell>
          <cell r="L128">
            <v>0</v>
          </cell>
          <cell r="M128">
            <v>0</v>
          </cell>
          <cell r="N128">
            <v>0</v>
          </cell>
          <cell r="O128">
            <v>0</v>
          </cell>
          <cell r="P128">
            <v>0</v>
          </cell>
          <cell r="Q128">
            <v>0</v>
          </cell>
          <cell r="R128">
            <v>0</v>
          </cell>
        </row>
        <row r="129">
          <cell r="B129" t="str">
            <v>Ciena</v>
          </cell>
          <cell r="C129">
            <v>0</v>
          </cell>
          <cell r="D129">
            <v>0</v>
          </cell>
          <cell r="E129">
            <v>0</v>
          </cell>
          <cell r="F129">
            <v>0</v>
          </cell>
          <cell r="G129">
            <v>0</v>
          </cell>
          <cell r="H129">
            <v>0</v>
          </cell>
          <cell r="I129">
            <v>0</v>
          </cell>
          <cell r="K129" t="str">
            <v>Ciena</v>
          </cell>
          <cell r="L129">
            <v>0</v>
          </cell>
          <cell r="M129">
            <v>0</v>
          </cell>
          <cell r="N129">
            <v>0</v>
          </cell>
          <cell r="O129">
            <v>0</v>
          </cell>
          <cell r="P129">
            <v>0</v>
          </cell>
          <cell r="Q129">
            <v>0</v>
          </cell>
          <cell r="R129">
            <v>0</v>
          </cell>
        </row>
        <row r="130">
          <cell r="B130" t="str">
            <v>Cisco</v>
          </cell>
          <cell r="C130">
            <v>4</v>
          </cell>
          <cell r="D130">
            <v>8</v>
          </cell>
          <cell r="E130">
            <v>0</v>
          </cell>
          <cell r="F130">
            <v>0</v>
          </cell>
          <cell r="G130">
            <v>0</v>
          </cell>
          <cell r="H130">
            <v>2</v>
          </cell>
          <cell r="I130">
            <v>14</v>
          </cell>
          <cell r="K130" t="str">
            <v>Cisco</v>
          </cell>
          <cell r="L130">
            <v>11</v>
          </cell>
          <cell r="M130">
            <v>169</v>
          </cell>
          <cell r="N130">
            <v>9</v>
          </cell>
          <cell r="O130">
            <v>0</v>
          </cell>
          <cell r="P130">
            <v>0</v>
          </cell>
          <cell r="Q130">
            <v>19</v>
          </cell>
          <cell r="R130">
            <v>208</v>
          </cell>
        </row>
        <row r="131">
          <cell r="B131" t="str">
            <v>Cosine</v>
          </cell>
          <cell r="C131">
            <v>0</v>
          </cell>
          <cell r="D131">
            <v>0</v>
          </cell>
          <cell r="E131">
            <v>0</v>
          </cell>
          <cell r="F131">
            <v>0</v>
          </cell>
          <cell r="G131">
            <v>0</v>
          </cell>
          <cell r="H131">
            <v>0</v>
          </cell>
          <cell r="I131">
            <v>0</v>
          </cell>
          <cell r="K131" t="str">
            <v>Cosine</v>
          </cell>
          <cell r="L131">
            <v>0</v>
          </cell>
          <cell r="M131">
            <v>0</v>
          </cell>
          <cell r="N131">
            <v>0</v>
          </cell>
          <cell r="O131">
            <v>0</v>
          </cell>
          <cell r="P131">
            <v>0</v>
          </cell>
          <cell r="Q131">
            <v>0</v>
          </cell>
          <cell r="R131">
            <v>0</v>
          </cell>
        </row>
        <row r="132">
          <cell r="B132" t="str">
            <v>ECI Telecom</v>
          </cell>
          <cell r="C132">
            <v>0</v>
          </cell>
          <cell r="D132">
            <v>0</v>
          </cell>
          <cell r="E132">
            <v>0</v>
          </cell>
          <cell r="F132">
            <v>0</v>
          </cell>
          <cell r="G132">
            <v>0</v>
          </cell>
          <cell r="H132">
            <v>0</v>
          </cell>
          <cell r="I132">
            <v>0</v>
          </cell>
          <cell r="K132" t="str">
            <v>ECI Telecom</v>
          </cell>
          <cell r="L132">
            <v>0</v>
          </cell>
          <cell r="M132">
            <v>0</v>
          </cell>
          <cell r="N132">
            <v>0</v>
          </cell>
          <cell r="O132">
            <v>0</v>
          </cell>
          <cell r="P132">
            <v>0</v>
          </cell>
          <cell r="Q132">
            <v>0</v>
          </cell>
          <cell r="R132">
            <v>0</v>
          </cell>
        </row>
        <row r="133">
          <cell r="B133" t="str">
            <v>Equipe</v>
          </cell>
          <cell r="C133">
            <v>0</v>
          </cell>
          <cell r="D133">
            <v>0</v>
          </cell>
          <cell r="E133">
            <v>0</v>
          </cell>
          <cell r="F133">
            <v>0</v>
          </cell>
          <cell r="G133">
            <v>0</v>
          </cell>
          <cell r="H133">
            <v>0</v>
          </cell>
          <cell r="I133">
            <v>0</v>
          </cell>
          <cell r="K133" t="str">
            <v>Equipe</v>
          </cell>
          <cell r="L133">
            <v>0</v>
          </cell>
          <cell r="M133">
            <v>0</v>
          </cell>
          <cell r="N133">
            <v>0</v>
          </cell>
          <cell r="O133">
            <v>0</v>
          </cell>
          <cell r="P133">
            <v>0</v>
          </cell>
          <cell r="Q133">
            <v>0</v>
          </cell>
          <cell r="R133">
            <v>0</v>
          </cell>
        </row>
        <row r="134">
          <cell r="B134" t="str">
            <v>Ericsson</v>
          </cell>
          <cell r="C134">
            <v>0</v>
          </cell>
          <cell r="D134">
            <v>0</v>
          </cell>
          <cell r="E134">
            <v>1</v>
          </cell>
          <cell r="F134">
            <v>0</v>
          </cell>
          <cell r="G134">
            <v>0</v>
          </cell>
          <cell r="H134">
            <v>18</v>
          </cell>
          <cell r="I134">
            <v>19</v>
          </cell>
          <cell r="K134" t="str">
            <v>Ericsson</v>
          </cell>
          <cell r="L134">
            <v>0</v>
          </cell>
          <cell r="M134">
            <v>3</v>
          </cell>
          <cell r="N134">
            <v>7</v>
          </cell>
          <cell r="O134">
            <v>0</v>
          </cell>
          <cell r="P134">
            <v>0</v>
          </cell>
          <cell r="Q134">
            <v>86</v>
          </cell>
          <cell r="R134">
            <v>96</v>
          </cell>
        </row>
        <row r="135">
          <cell r="B135" t="str">
            <v>Extreme</v>
          </cell>
          <cell r="C135">
            <v>0</v>
          </cell>
          <cell r="D135">
            <v>0</v>
          </cell>
          <cell r="E135">
            <v>0</v>
          </cell>
          <cell r="F135">
            <v>0</v>
          </cell>
          <cell r="G135">
            <v>0</v>
          </cell>
          <cell r="H135">
            <v>0</v>
          </cell>
          <cell r="I135">
            <v>0</v>
          </cell>
          <cell r="K135" t="str">
            <v>Extreme</v>
          </cell>
          <cell r="L135">
            <v>0</v>
          </cell>
          <cell r="M135">
            <v>0</v>
          </cell>
          <cell r="N135">
            <v>0</v>
          </cell>
          <cell r="O135">
            <v>0</v>
          </cell>
          <cell r="P135">
            <v>0</v>
          </cell>
          <cell r="Q135">
            <v>0</v>
          </cell>
          <cell r="R135">
            <v>0</v>
          </cell>
        </row>
        <row r="136">
          <cell r="B136" t="str">
            <v>Force10</v>
          </cell>
          <cell r="C136">
            <v>0</v>
          </cell>
          <cell r="D136">
            <v>0</v>
          </cell>
          <cell r="E136">
            <v>0</v>
          </cell>
          <cell r="F136">
            <v>0</v>
          </cell>
          <cell r="G136">
            <v>0</v>
          </cell>
          <cell r="H136">
            <v>0</v>
          </cell>
          <cell r="I136">
            <v>0</v>
          </cell>
          <cell r="K136" t="str">
            <v>Force10</v>
          </cell>
          <cell r="L136">
            <v>0</v>
          </cell>
          <cell r="M136">
            <v>0</v>
          </cell>
          <cell r="N136">
            <v>0</v>
          </cell>
          <cell r="O136">
            <v>0</v>
          </cell>
          <cell r="P136">
            <v>0</v>
          </cell>
          <cell r="Q136">
            <v>0</v>
          </cell>
          <cell r="R136">
            <v>0</v>
          </cell>
        </row>
        <row r="137">
          <cell r="B137" t="str">
            <v>Fujitsu</v>
          </cell>
          <cell r="C137">
            <v>0</v>
          </cell>
          <cell r="D137">
            <v>0</v>
          </cell>
          <cell r="E137">
            <v>0</v>
          </cell>
          <cell r="F137">
            <v>0</v>
          </cell>
          <cell r="G137">
            <v>0</v>
          </cell>
          <cell r="H137">
            <v>0</v>
          </cell>
          <cell r="I137">
            <v>0</v>
          </cell>
          <cell r="K137" t="str">
            <v>Fujitsu</v>
          </cell>
          <cell r="L137">
            <v>0</v>
          </cell>
          <cell r="M137">
            <v>0</v>
          </cell>
          <cell r="N137">
            <v>0</v>
          </cell>
          <cell r="O137">
            <v>0</v>
          </cell>
          <cell r="P137">
            <v>0</v>
          </cell>
          <cell r="Q137">
            <v>0</v>
          </cell>
          <cell r="R137">
            <v>0</v>
          </cell>
        </row>
        <row r="138">
          <cell r="B138" t="str">
            <v>Hammerhead Systems</v>
          </cell>
          <cell r="C138">
            <v>0</v>
          </cell>
          <cell r="D138">
            <v>0</v>
          </cell>
          <cell r="E138">
            <v>0</v>
          </cell>
          <cell r="F138">
            <v>0</v>
          </cell>
          <cell r="G138">
            <v>0</v>
          </cell>
          <cell r="H138">
            <v>0</v>
          </cell>
          <cell r="I138">
            <v>0</v>
          </cell>
          <cell r="K138" t="str">
            <v>Hammerhead Systems</v>
          </cell>
          <cell r="L138">
            <v>0</v>
          </cell>
          <cell r="M138">
            <v>0</v>
          </cell>
          <cell r="N138">
            <v>0</v>
          </cell>
          <cell r="O138">
            <v>0</v>
          </cell>
          <cell r="P138">
            <v>0</v>
          </cell>
          <cell r="Q138">
            <v>0</v>
          </cell>
          <cell r="R138">
            <v>0</v>
          </cell>
        </row>
        <row r="139">
          <cell r="B139" t="str">
            <v>Hitachi</v>
          </cell>
          <cell r="C139">
            <v>0</v>
          </cell>
          <cell r="D139">
            <v>0</v>
          </cell>
          <cell r="E139">
            <v>0</v>
          </cell>
          <cell r="F139">
            <v>0</v>
          </cell>
          <cell r="G139">
            <v>0</v>
          </cell>
          <cell r="H139">
            <v>0</v>
          </cell>
          <cell r="I139">
            <v>0</v>
          </cell>
          <cell r="K139" t="str">
            <v>Hitachi</v>
          </cell>
          <cell r="L139">
            <v>0</v>
          </cell>
          <cell r="M139">
            <v>0</v>
          </cell>
          <cell r="N139">
            <v>0</v>
          </cell>
          <cell r="O139">
            <v>0</v>
          </cell>
          <cell r="P139">
            <v>0</v>
          </cell>
          <cell r="Q139">
            <v>0</v>
          </cell>
          <cell r="R139">
            <v>0</v>
          </cell>
        </row>
        <row r="140">
          <cell r="B140" t="str">
            <v>Hitachi Cable</v>
          </cell>
          <cell r="C140">
            <v>0</v>
          </cell>
          <cell r="D140">
            <v>0</v>
          </cell>
          <cell r="E140">
            <v>0</v>
          </cell>
          <cell r="F140">
            <v>0</v>
          </cell>
          <cell r="G140">
            <v>0</v>
          </cell>
          <cell r="H140">
            <v>0</v>
          </cell>
          <cell r="I140">
            <v>0</v>
          </cell>
          <cell r="K140" t="str">
            <v>Hitachi Cable</v>
          </cell>
          <cell r="L140">
            <v>0</v>
          </cell>
          <cell r="M140">
            <v>0</v>
          </cell>
          <cell r="N140">
            <v>0</v>
          </cell>
          <cell r="O140">
            <v>0</v>
          </cell>
          <cell r="P140">
            <v>0</v>
          </cell>
          <cell r="Q140">
            <v>0</v>
          </cell>
          <cell r="R140">
            <v>0</v>
          </cell>
        </row>
        <row r="141">
          <cell r="B141" t="str">
            <v>Huawei</v>
          </cell>
          <cell r="C141">
            <v>0</v>
          </cell>
          <cell r="D141">
            <v>0</v>
          </cell>
          <cell r="E141">
            <v>0</v>
          </cell>
          <cell r="F141">
            <v>0</v>
          </cell>
          <cell r="G141">
            <v>0</v>
          </cell>
          <cell r="H141">
            <v>0</v>
          </cell>
          <cell r="I141">
            <v>0</v>
          </cell>
          <cell r="K141" t="str">
            <v>Huawei</v>
          </cell>
          <cell r="L141">
            <v>0</v>
          </cell>
          <cell r="M141">
            <v>0</v>
          </cell>
          <cell r="N141">
            <v>0</v>
          </cell>
          <cell r="O141">
            <v>0</v>
          </cell>
          <cell r="P141">
            <v>0</v>
          </cell>
          <cell r="Q141">
            <v>0</v>
          </cell>
          <cell r="R141">
            <v>0</v>
          </cell>
        </row>
        <row r="142">
          <cell r="B142" t="str">
            <v>Hyperchip</v>
          </cell>
          <cell r="C142">
            <v>0</v>
          </cell>
          <cell r="D142">
            <v>0</v>
          </cell>
          <cell r="E142">
            <v>0</v>
          </cell>
          <cell r="F142">
            <v>0</v>
          </cell>
          <cell r="G142">
            <v>0</v>
          </cell>
          <cell r="H142">
            <v>0</v>
          </cell>
          <cell r="I142">
            <v>0</v>
          </cell>
          <cell r="K142" t="str">
            <v>Hyperchip</v>
          </cell>
          <cell r="L142">
            <v>0</v>
          </cell>
          <cell r="M142">
            <v>0</v>
          </cell>
          <cell r="N142">
            <v>0</v>
          </cell>
          <cell r="O142">
            <v>0</v>
          </cell>
          <cell r="P142">
            <v>0</v>
          </cell>
          <cell r="Q142">
            <v>0</v>
          </cell>
          <cell r="R142">
            <v>0</v>
          </cell>
        </row>
        <row r="143">
          <cell r="B143" t="str">
            <v>Juniper</v>
          </cell>
          <cell r="C143">
            <v>0</v>
          </cell>
          <cell r="D143">
            <v>0</v>
          </cell>
          <cell r="E143">
            <v>0</v>
          </cell>
          <cell r="F143">
            <v>0</v>
          </cell>
          <cell r="G143">
            <v>0</v>
          </cell>
          <cell r="H143">
            <v>0</v>
          </cell>
          <cell r="I143">
            <v>0</v>
          </cell>
          <cell r="K143" t="str">
            <v>Juniper</v>
          </cell>
          <cell r="L143">
            <v>0</v>
          </cell>
          <cell r="M143">
            <v>93</v>
          </cell>
          <cell r="N143">
            <v>0</v>
          </cell>
          <cell r="O143">
            <v>0</v>
          </cell>
          <cell r="P143">
            <v>0</v>
          </cell>
          <cell r="Q143">
            <v>0</v>
          </cell>
          <cell r="R143">
            <v>93</v>
          </cell>
        </row>
        <row r="144">
          <cell r="B144" t="str">
            <v>Laurel Networks</v>
          </cell>
          <cell r="C144">
            <v>0</v>
          </cell>
          <cell r="D144">
            <v>0</v>
          </cell>
          <cell r="E144">
            <v>0</v>
          </cell>
          <cell r="F144">
            <v>0</v>
          </cell>
          <cell r="G144">
            <v>0</v>
          </cell>
          <cell r="H144">
            <v>0</v>
          </cell>
          <cell r="I144">
            <v>0</v>
          </cell>
          <cell r="K144" t="str">
            <v>Laurel Networks</v>
          </cell>
          <cell r="L144">
            <v>0</v>
          </cell>
          <cell r="M144">
            <v>0</v>
          </cell>
          <cell r="N144">
            <v>0</v>
          </cell>
          <cell r="O144">
            <v>0</v>
          </cell>
          <cell r="P144">
            <v>0</v>
          </cell>
          <cell r="Q144">
            <v>0</v>
          </cell>
          <cell r="R144">
            <v>0</v>
          </cell>
        </row>
        <row r="145">
          <cell r="B145" t="str">
            <v>Lucent</v>
          </cell>
          <cell r="C145">
            <v>0</v>
          </cell>
          <cell r="D145">
            <v>0</v>
          </cell>
          <cell r="E145">
            <v>0</v>
          </cell>
          <cell r="F145">
            <v>0</v>
          </cell>
          <cell r="G145">
            <v>0</v>
          </cell>
          <cell r="H145">
            <v>0</v>
          </cell>
          <cell r="I145">
            <v>0</v>
          </cell>
          <cell r="K145" t="str">
            <v>Lucent</v>
          </cell>
          <cell r="L145">
            <v>0</v>
          </cell>
          <cell r="M145">
            <v>0</v>
          </cell>
          <cell r="N145">
            <v>0</v>
          </cell>
          <cell r="O145">
            <v>0</v>
          </cell>
          <cell r="P145">
            <v>0</v>
          </cell>
          <cell r="Q145">
            <v>0</v>
          </cell>
          <cell r="R145">
            <v>0</v>
          </cell>
        </row>
        <row r="146">
          <cell r="B146" t="str">
            <v>NEC</v>
          </cell>
          <cell r="C146">
            <v>0</v>
          </cell>
          <cell r="D146">
            <v>0</v>
          </cell>
          <cell r="E146">
            <v>0</v>
          </cell>
          <cell r="F146">
            <v>0</v>
          </cell>
          <cell r="G146">
            <v>0</v>
          </cell>
          <cell r="H146">
            <v>0</v>
          </cell>
          <cell r="I146">
            <v>0</v>
          </cell>
          <cell r="K146" t="str">
            <v>NEC</v>
          </cell>
          <cell r="L146">
            <v>0</v>
          </cell>
          <cell r="M146">
            <v>0</v>
          </cell>
          <cell r="N146">
            <v>0</v>
          </cell>
          <cell r="O146">
            <v>0</v>
          </cell>
          <cell r="P146">
            <v>0</v>
          </cell>
          <cell r="Q146">
            <v>0</v>
          </cell>
          <cell r="R146">
            <v>0</v>
          </cell>
        </row>
        <row r="147">
          <cell r="B147" t="str">
            <v>Nokia Siemens Networks</v>
          </cell>
          <cell r="C147">
            <v>0</v>
          </cell>
          <cell r="D147">
            <v>0</v>
          </cell>
          <cell r="E147">
            <v>0</v>
          </cell>
          <cell r="F147">
            <v>0</v>
          </cell>
          <cell r="G147">
            <v>0</v>
          </cell>
          <cell r="H147">
            <v>0</v>
          </cell>
          <cell r="I147">
            <v>0</v>
          </cell>
          <cell r="K147" t="str">
            <v>Nokia Siemens Networks</v>
          </cell>
          <cell r="L147">
            <v>0</v>
          </cell>
          <cell r="M147">
            <v>0</v>
          </cell>
          <cell r="N147">
            <v>0</v>
          </cell>
          <cell r="O147">
            <v>0</v>
          </cell>
          <cell r="P147">
            <v>0</v>
          </cell>
          <cell r="Q147">
            <v>0</v>
          </cell>
          <cell r="R147">
            <v>0</v>
          </cell>
        </row>
        <row r="148">
          <cell r="B148" t="str">
            <v>Nortel</v>
          </cell>
          <cell r="C148">
            <v>0</v>
          </cell>
          <cell r="D148">
            <v>0</v>
          </cell>
          <cell r="E148">
            <v>1.5</v>
          </cell>
          <cell r="F148">
            <v>0</v>
          </cell>
          <cell r="G148">
            <v>0</v>
          </cell>
          <cell r="H148">
            <v>17.100000000000001</v>
          </cell>
          <cell r="I148">
            <v>18.600000000000001</v>
          </cell>
          <cell r="K148" t="str">
            <v>Nortel</v>
          </cell>
          <cell r="L148">
            <v>0</v>
          </cell>
          <cell r="M148">
            <v>0</v>
          </cell>
          <cell r="N148">
            <v>8</v>
          </cell>
          <cell r="O148">
            <v>0</v>
          </cell>
          <cell r="P148">
            <v>0</v>
          </cell>
          <cell r="Q148">
            <v>83</v>
          </cell>
          <cell r="R148">
            <v>91</v>
          </cell>
        </row>
        <row r="149">
          <cell r="B149" t="str">
            <v>Procket</v>
          </cell>
          <cell r="C149">
            <v>0</v>
          </cell>
          <cell r="D149">
            <v>0</v>
          </cell>
          <cell r="E149">
            <v>0</v>
          </cell>
          <cell r="F149">
            <v>0</v>
          </cell>
          <cell r="G149">
            <v>0</v>
          </cell>
          <cell r="H149">
            <v>0</v>
          </cell>
          <cell r="I149">
            <v>0</v>
          </cell>
          <cell r="K149" t="str">
            <v>Procket</v>
          </cell>
          <cell r="L149">
            <v>0</v>
          </cell>
          <cell r="M149">
            <v>0</v>
          </cell>
          <cell r="N149">
            <v>0</v>
          </cell>
          <cell r="O149">
            <v>0</v>
          </cell>
          <cell r="P149">
            <v>0</v>
          </cell>
          <cell r="Q149">
            <v>0</v>
          </cell>
          <cell r="R149">
            <v>0</v>
          </cell>
        </row>
        <row r="150">
          <cell r="B150" t="str">
            <v>Quarry</v>
          </cell>
          <cell r="C150">
            <v>0</v>
          </cell>
          <cell r="D150">
            <v>0</v>
          </cell>
          <cell r="E150">
            <v>0</v>
          </cell>
          <cell r="F150">
            <v>0</v>
          </cell>
          <cell r="G150">
            <v>0</v>
          </cell>
          <cell r="H150">
            <v>0</v>
          </cell>
          <cell r="I150">
            <v>0</v>
          </cell>
          <cell r="K150" t="str">
            <v>Quarry</v>
          </cell>
          <cell r="L150">
            <v>0</v>
          </cell>
          <cell r="M150">
            <v>0</v>
          </cell>
          <cell r="N150">
            <v>0</v>
          </cell>
          <cell r="O150">
            <v>0</v>
          </cell>
          <cell r="P150">
            <v>0</v>
          </cell>
          <cell r="Q150">
            <v>0</v>
          </cell>
          <cell r="R150">
            <v>0</v>
          </cell>
        </row>
        <row r="151">
          <cell r="B151" t="str">
            <v>Redback</v>
          </cell>
          <cell r="C151">
            <v>0</v>
          </cell>
          <cell r="D151">
            <v>0</v>
          </cell>
          <cell r="E151">
            <v>0</v>
          </cell>
          <cell r="F151">
            <v>0</v>
          </cell>
          <cell r="G151">
            <v>0</v>
          </cell>
          <cell r="H151">
            <v>0</v>
          </cell>
          <cell r="I151">
            <v>0</v>
          </cell>
          <cell r="K151" t="str">
            <v>Redback</v>
          </cell>
          <cell r="L151">
            <v>0</v>
          </cell>
          <cell r="M151">
            <v>0</v>
          </cell>
          <cell r="N151">
            <v>0</v>
          </cell>
          <cell r="O151">
            <v>0</v>
          </cell>
          <cell r="P151">
            <v>0</v>
          </cell>
          <cell r="Q151">
            <v>0</v>
          </cell>
          <cell r="R151">
            <v>0</v>
          </cell>
        </row>
        <row r="152">
          <cell r="B152" t="str">
            <v>Riverstone</v>
          </cell>
          <cell r="C152">
            <v>0</v>
          </cell>
          <cell r="D152">
            <v>0</v>
          </cell>
          <cell r="E152">
            <v>0</v>
          </cell>
          <cell r="F152">
            <v>0</v>
          </cell>
          <cell r="G152">
            <v>0</v>
          </cell>
          <cell r="H152">
            <v>0</v>
          </cell>
          <cell r="I152">
            <v>0</v>
          </cell>
          <cell r="K152" t="str">
            <v>Riverstone</v>
          </cell>
          <cell r="L152">
            <v>0</v>
          </cell>
          <cell r="M152">
            <v>0</v>
          </cell>
          <cell r="N152">
            <v>0</v>
          </cell>
          <cell r="O152">
            <v>0</v>
          </cell>
          <cell r="P152">
            <v>0</v>
          </cell>
          <cell r="Q152">
            <v>0</v>
          </cell>
          <cell r="R152">
            <v>0</v>
          </cell>
        </row>
        <row r="153">
          <cell r="B153" t="str">
            <v>Tellabs</v>
          </cell>
          <cell r="C153">
            <v>0</v>
          </cell>
          <cell r="D153">
            <v>0</v>
          </cell>
          <cell r="E153">
            <v>0</v>
          </cell>
          <cell r="F153">
            <v>0</v>
          </cell>
          <cell r="G153">
            <v>0</v>
          </cell>
          <cell r="H153">
            <v>0</v>
          </cell>
          <cell r="I153">
            <v>0</v>
          </cell>
          <cell r="K153" t="str">
            <v>Tellabs</v>
          </cell>
          <cell r="L153">
            <v>0</v>
          </cell>
          <cell r="M153">
            <v>0</v>
          </cell>
          <cell r="N153">
            <v>0</v>
          </cell>
          <cell r="O153">
            <v>0</v>
          </cell>
          <cell r="P153">
            <v>0</v>
          </cell>
          <cell r="Q153">
            <v>0</v>
          </cell>
          <cell r="R153">
            <v>0</v>
          </cell>
        </row>
        <row r="154">
          <cell r="B154" t="str">
            <v>ZTE</v>
          </cell>
          <cell r="C154">
            <v>0</v>
          </cell>
          <cell r="D154">
            <v>0</v>
          </cell>
          <cell r="E154">
            <v>0</v>
          </cell>
          <cell r="F154">
            <v>0</v>
          </cell>
          <cell r="G154">
            <v>0</v>
          </cell>
          <cell r="H154">
            <v>0</v>
          </cell>
          <cell r="I154">
            <v>0</v>
          </cell>
          <cell r="K154" t="str">
            <v>ZTE</v>
          </cell>
          <cell r="L154">
            <v>0</v>
          </cell>
          <cell r="M154">
            <v>0</v>
          </cell>
          <cell r="N154">
            <v>0</v>
          </cell>
          <cell r="O154">
            <v>0</v>
          </cell>
          <cell r="P154">
            <v>0</v>
          </cell>
          <cell r="Q154">
            <v>0</v>
          </cell>
          <cell r="R154">
            <v>0</v>
          </cell>
        </row>
        <row r="155">
          <cell r="B155" t="str">
            <v>Other</v>
          </cell>
          <cell r="C155">
            <v>0</v>
          </cell>
          <cell r="D155">
            <v>0</v>
          </cell>
          <cell r="E155">
            <v>0</v>
          </cell>
          <cell r="F155">
            <v>0</v>
          </cell>
          <cell r="G155">
            <v>0</v>
          </cell>
          <cell r="H155">
            <v>0</v>
          </cell>
          <cell r="I155">
            <v>0</v>
          </cell>
          <cell r="K155" t="str">
            <v>Other</v>
          </cell>
          <cell r="L155">
            <v>0</v>
          </cell>
          <cell r="M155">
            <v>0</v>
          </cell>
          <cell r="N155">
            <v>0</v>
          </cell>
          <cell r="O155">
            <v>0</v>
          </cell>
          <cell r="P155">
            <v>0</v>
          </cell>
          <cell r="Q155">
            <v>0</v>
          </cell>
          <cell r="R155">
            <v>0</v>
          </cell>
        </row>
        <row r="156">
          <cell r="B156" t="str">
            <v>Total</v>
          </cell>
          <cell r="C156">
            <v>4</v>
          </cell>
          <cell r="D156">
            <v>8</v>
          </cell>
          <cell r="E156">
            <v>3.5</v>
          </cell>
          <cell r="F156">
            <v>0</v>
          </cell>
          <cell r="G156">
            <v>0</v>
          </cell>
          <cell r="H156">
            <v>45.3</v>
          </cell>
          <cell r="I156">
            <v>60.800000000000004</v>
          </cell>
          <cell r="K156" t="str">
            <v>Total</v>
          </cell>
          <cell r="L156">
            <v>11</v>
          </cell>
          <cell r="M156">
            <v>265</v>
          </cell>
          <cell r="N156">
            <v>30</v>
          </cell>
          <cell r="O156">
            <v>0</v>
          </cell>
          <cell r="P156">
            <v>0</v>
          </cell>
          <cell r="Q156">
            <v>278</v>
          </cell>
          <cell r="R156">
            <v>584</v>
          </cell>
        </row>
        <row r="159">
          <cell r="B159" t="str">
            <v>Vendor</v>
          </cell>
          <cell r="C159" t="str">
            <v>Core IP/MPLS</v>
          </cell>
          <cell r="D159" t="str">
            <v xml:space="preserve">Edge IP/MPLS </v>
          </cell>
          <cell r="E159" t="str">
            <v>Subscriber Service Router</v>
          </cell>
          <cell r="F159" t="str">
            <v>BRAS</v>
          </cell>
          <cell r="G159" t="str">
            <v>IP/Ethernet</v>
          </cell>
          <cell r="H159" t="str">
            <v>ATM/MPLS</v>
          </cell>
          <cell r="I159" t="str">
            <v>Total IPS</v>
          </cell>
          <cell r="K159" t="str">
            <v>Vendor</v>
          </cell>
          <cell r="L159" t="str">
            <v>Core IP/MPLS</v>
          </cell>
          <cell r="M159" t="str">
            <v>Edge IP/MPLS</v>
          </cell>
          <cell r="N159" t="str">
            <v>Subscriber Service Router</v>
          </cell>
          <cell r="O159" t="str">
            <v>BRAS</v>
          </cell>
          <cell r="P159" t="str">
            <v>IP/Ethernet</v>
          </cell>
          <cell r="Q159" t="str">
            <v>ATM/MPLS</v>
          </cell>
          <cell r="R159" t="str">
            <v>Total IPS</v>
          </cell>
        </row>
        <row r="160">
          <cell r="B160" t="str">
            <v>Alaxala Networks</v>
          </cell>
          <cell r="I160">
            <v>0</v>
          </cell>
          <cell r="K160" t="str">
            <v>Alaxala Networks</v>
          </cell>
          <cell r="R160">
            <v>0</v>
          </cell>
        </row>
        <row r="161">
          <cell r="B161" t="str">
            <v>Alcatel-Lucent</v>
          </cell>
          <cell r="C161">
            <v>0</v>
          </cell>
          <cell r="D161">
            <v>0</v>
          </cell>
          <cell r="E161">
            <v>1</v>
          </cell>
          <cell r="F161">
            <v>0</v>
          </cell>
          <cell r="G161">
            <v>0</v>
          </cell>
          <cell r="H161">
            <v>5.7</v>
          </cell>
          <cell r="I161">
            <v>6.7</v>
          </cell>
          <cell r="K161" t="str">
            <v>Alcatel-Lucent</v>
          </cell>
          <cell r="L161">
            <v>0</v>
          </cell>
          <cell r="M161">
            <v>0</v>
          </cell>
          <cell r="N161">
            <v>8</v>
          </cell>
          <cell r="O161">
            <v>0</v>
          </cell>
          <cell r="P161">
            <v>0</v>
          </cell>
          <cell r="Q161">
            <v>69</v>
          </cell>
          <cell r="R161">
            <v>77</v>
          </cell>
        </row>
        <row r="162">
          <cell r="B162" t="str">
            <v>Atrica</v>
          </cell>
          <cell r="I162">
            <v>0</v>
          </cell>
          <cell r="K162" t="str">
            <v>Atrica</v>
          </cell>
          <cell r="R162">
            <v>0</v>
          </cell>
        </row>
        <row r="163">
          <cell r="B163" t="str">
            <v>Avici</v>
          </cell>
          <cell r="C163">
            <v>0</v>
          </cell>
          <cell r="D163">
            <v>0</v>
          </cell>
          <cell r="E163">
            <v>0</v>
          </cell>
          <cell r="F163">
            <v>0</v>
          </cell>
          <cell r="G163">
            <v>0</v>
          </cell>
          <cell r="H163">
            <v>0</v>
          </cell>
          <cell r="I163">
            <v>0</v>
          </cell>
          <cell r="K163" t="str">
            <v>Avici</v>
          </cell>
          <cell r="L163">
            <v>0</v>
          </cell>
          <cell r="M163">
            <v>0</v>
          </cell>
          <cell r="N163">
            <v>0</v>
          </cell>
          <cell r="O163">
            <v>0</v>
          </cell>
          <cell r="P163">
            <v>0</v>
          </cell>
          <cell r="Q163">
            <v>0</v>
          </cell>
          <cell r="R163">
            <v>0</v>
          </cell>
        </row>
        <row r="164">
          <cell r="B164" t="str">
            <v>Brocade</v>
          </cell>
          <cell r="C164">
            <v>0</v>
          </cell>
          <cell r="D164">
            <v>0</v>
          </cell>
          <cell r="E164">
            <v>0</v>
          </cell>
          <cell r="F164">
            <v>0</v>
          </cell>
          <cell r="G164">
            <v>0</v>
          </cell>
          <cell r="H164">
            <v>0</v>
          </cell>
          <cell r="I164">
            <v>0</v>
          </cell>
          <cell r="K164" t="str">
            <v>Brocade</v>
          </cell>
          <cell r="L164">
            <v>0</v>
          </cell>
          <cell r="M164">
            <v>0</v>
          </cell>
          <cell r="N164">
            <v>0</v>
          </cell>
          <cell r="O164">
            <v>0</v>
          </cell>
          <cell r="P164">
            <v>0</v>
          </cell>
          <cell r="Q164">
            <v>0</v>
          </cell>
          <cell r="R164">
            <v>0</v>
          </cell>
        </row>
        <row r="165">
          <cell r="B165" t="str">
            <v>Caspian</v>
          </cell>
          <cell r="C165">
            <v>0</v>
          </cell>
          <cell r="D165">
            <v>0</v>
          </cell>
          <cell r="E165">
            <v>0</v>
          </cell>
          <cell r="F165">
            <v>0</v>
          </cell>
          <cell r="G165">
            <v>0</v>
          </cell>
          <cell r="H165">
            <v>0</v>
          </cell>
          <cell r="I165">
            <v>0</v>
          </cell>
          <cell r="K165" t="str">
            <v>Caspian</v>
          </cell>
          <cell r="L165">
            <v>0</v>
          </cell>
          <cell r="M165">
            <v>0</v>
          </cell>
          <cell r="N165">
            <v>0</v>
          </cell>
          <cell r="O165">
            <v>0</v>
          </cell>
          <cell r="P165">
            <v>0</v>
          </cell>
          <cell r="Q165">
            <v>0</v>
          </cell>
          <cell r="R165">
            <v>0</v>
          </cell>
        </row>
        <row r="166">
          <cell r="B166" t="str">
            <v>Chiaro</v>
          </cell>
          <cell r="C166">
            <v>0</v>
          </cell>
          <cell r="D166">
            <v>0</v>
          </cell>
          <cell r="E166">
            <v>0</v>
          </cell>
          <cell r="F166">
            <v>0</v>
          </cell>
          <cell r="G166">
            <v>0</v>
          </cell>
          <cell r="H166">
            <v>0</v>
          </cell>
          <cell r="I166">
            <v>0</v>
          </cell>
          <cell r="K166" t="str">
            <v>Chiaro</v>
          </cell>
          <cell r="L166">
            <v>0</v>
          </cell>
          <cell r="M166">
            <v>0</v>
          </cell>
          <cell r="N166">
            <v>0</v>
          </cell>
          <cell r="O166">
            <v>0</v>
          </cell>
          <cell r="P166">
            <v>0</v>
          </cell>
          <cell r="Q166">
            <v>0</v>
          </cell>
          <cell r="R166">
            <v>0</v>
          </cell>
        </row>
        <row r="167">
          <cell r="B167" t="str">
            <v>Ciena</v>
          </cell>
          <cell r="C167">
            <v>0</v>
          </cell>
          <cell r="D167">
            <v>0</v>
          </cell>
          <cell r="E167">
            <v>0</v>
          </cell>
          <cell r="F167">
            <v>0</v>
          </cell>
          <cell r="G167">
            <v>0</v>
          </cell>
          <cell r="H167">
            <v>0</v>
          </cell>
          <cell r="I167">
            <v>0</v>
          </cell>
          <cell r="K167" t="str">
            <v>Ciena</v>
          </cell>
          <cell r="L167">
            <v>0</v>
          </cell>
          <cell r="M167">
            <v>0</v>
          </cell>
          <cell r="N167">
            <v>0</v>
          </cell>
          <cell r="O167">
            <v>0</v>
          </cell>
          <cell r="P167">
            <v>0</v>
          </cell>
          <cell r="Q167">
            <v>0</v>
          </cell>
          <cell r="R167">
            <v>0</v>
          </cell>
        </row>
        <row r="168">
          <cell r="B168" t="str">
            <v>Cisco</v>
          </cell>
          <cell r="C168">
            <v>5</v>
          </cell>
          <cell r="D168">
            <v>7</v>
          </cell>
          <cell r="E168">
            <v>0.1</v>
          </cell>
          <cell r="F168">
            <v>0</v>
          </cell>
          <cell r="G168">
            <v>0</v>
          </cell>
          <cell r="H168">
            <v>2</v>
          </cell>
          <cell r="I168">
            <v>14.1</v>
          </cell>
          <cell r="K168" t="str">
            <v>Cisco</v>
          </cell>
          <cell r="L168">
            <v>14</v>
          </cell>
          <cell r="M168">
            <v>176</v>
          </cell>
          <cell r="N168">
            <v>3</v>
          </cell>
          <cell r="O168">
            <v>0</v>
          </cell>
          <cell r="P168">
            <v>0</v>
          </cell>
          <cell r="Q168">
            <v>14</v>
          </cell>
          <cell r="R168">
            <v>207</v>
          </cell>
        </row>
        <row r="169">
          <cell r="B169" t="str">
            <v>Cosine</v>
          </cell>
          <cell r="C169">
            <v>0</v>
          </cell>
          <cell r="D169">
            <v>0</v>
          </cell>
          <cell r="E169">
            <v>0</v>
          </cell>
          <cell r="F169">
            <v>0</v>
          </cell>
          <cell r="G169">
            <v>0</v>
          </cell>
          <cell r="H169">
            <v>0</v>
          </cell>
          <cell r="I169">
            <v>0</v>
          </cell>
          <cell r="K169" t="str">
            <v>Cosine</v>
          </cell>
          <cell r="L169">
            <v>0</v>
          </cell>
          <cell r="M169">
            <v>0</v>
          </cell>
          <cell r="N169">
            <v>0</v>
          </cell>
          <cell r="O169">
            <v>0</v>
          </cell>
          <cell r="P169">
            <v>0</v>
          </cell>
          <cell r="Q169">
            <v>0</v>
          </cell>
          <cell r="R169">
            <v>0</v>
          </cell>
        </row>
        <row r="170">
          <cell r="B170" t="str">
            <v>ECI Telecom</v>
          </cell>
          <cell r="C170">
            <v>0</v>
          </cell>
          <cell r="D170">
            <v>0</v>
          </cell>
          <cell r="E170">
            <v>0</v>
          </cell>
          <cell r="F170">
            <v>0</v>
          </cell>
          <cell r="G170">
            <v>0</v>
          </cell>
          <cell r="H170">
            <v>0</v>
          </cell>
          <cell r="I170">
            <v>0</v>
          </cell>
          <cell r="K170" t="str">
            <v>ECI Telecom</v>
          </cell>
          <cell r="L170">
            <v>0</v>
          </cell>
          <cell r="M170">
            <v>0</v>
          </cell>
          <cell r="N170">
            <v>0</v>
          </cell>
          <cell r="O170">
            <v>0</v>
          </cell>
          <cell r="P170">
            <v>0</v>
          </cell>
          <cell r="Q170">
            <v>0</v>
          </cell>
          <cell r="R170">
            <v>0</v>
          </cell>
        </row>
        <row r="171">
          <cell r="B171" t="str">
            <v>Equipe</v>
          </cell>
          <cell r="C171">
            <v>0</v>
          </cell>
          <cell r="D171">
            <v>0</v>
          </cell>
          <cell r="E171">
            <v>0</v>
          </cell>
          <cell r="F171">
            <v>0</v>
          </cell>
          <cell r="G171">
            <v>0</v>
          </cell>
          <cell r="H171">
            <v>0</v>
          </cell>
          <cell r="I171">
            <v>0</v>
          </cell>
          <cell r="K171" t="str">
            <v>Equipe</v>
          </cell>
          <cell r="L171">
            <v>0</v>
          </cell>
          <cell r="M171">
            <v>0</v>
          </cell>
          <cell r="N171">
            <v>0</v>
          </cell>
          <cell r="O171">
            <v>0</v>
          </cell>
          <cell r="P171">
            <v>0</v>
          </cell>
          <cell r="Q171">
            <v>0</v>
          </cell>
          <cell r="R171">
            <v>0</v>
          </cell>
        </row>
        <row r="172">
          <cell r="B172" t="str">
            <v>Ericsson</v>
          </cell>
          <cell r="C172">
            <v>0</v>
          </cell>
          <cell r="D172">
            <v>0.4</v>
          </cell>
          <cell r="E172">
            <v>0</v>
          </cell>
          <cell r="F172">
            <v>0</v>
          </cell>
          <cell r="G172">
            <v>0</v>
          </cell>
          <cell r="H172">
            <v>4</v>
          </cell>
          <cell r="I172">
            <v>4.4000000000000004</v>
          </cell>
          <cell r="K172" t="str">
            <v>Ericsson</v>
          </cell>
          <cell r="L172">
            <v>0</v>
          </cell>
          <cell r="M172">
            <v>4</v>
          </cell>
          <cell r="N172">
            <v>0</v>
          </cell>
          <cell r="O172">
            <v>0</v>
          </cell>
          <cell r="P172">
            <v>0</v>
          </cell>
          <cell r="Q172">
            <v>71</v>
          </cell>
          <cell r="R172">
            <v>75</v>
          </cell>
        </row>
        <row r="173">
          <cell r="B173" t="str">
            <v>Extreme</v>
          </cell>
          <cell r="C173">
            <v>0</v>
          </cell>
          <cell r="D173">
            <v>0</v>
          </cell>
          <cell r="E173">
            <v>0</v>
          </cell>
          <cell r="F173">
            <v>0</v>
          </cell>
          <cell r="G173">
            <v>0</v>
          </cell>
          <cell r="H173">
            <v>0</v>
          </cell>
          <cell r="I173">
            <v>0</v>
          </cell>
          <cell r="K173" t="str">
            <v>Extreme</v>
          </cell>
          <cell r="L173">
            <v>0</v>
          </cell>
          <cell r="M173">
            <v>0</v>
          </cell>
          <cell r="N173">
            <v>0</v>
          </cell>
          <cell r="O173">
            <v>0</v>
          </cell>
          <cell r="P173">
            <v>0</v>
          </cell>
          <cell r="Q173">
            <v>0</v>
          </cell>
          <cell r="R173">
            <v>0</v>
          </cell>
        </row>
        <row r="174">
          <cell r="B174" t="str">
            <v>Force10</v>
          </cell>
          <cell r="C174">
            <v>0</v>
          </cell>
          <cell r="D174">
            <v>0</v>
          </cell>
          <cell r="E174">
            <v>0</v>
          </cell>
          <cell r="F174">
            <v>0</v>
          </cell>
          <cell r="G174">
            <v>0</v>
          </cell>
          <cell r="H174">
            <v>0</v>
          </cell>
          <cell r="I174">
            <v>0</v>
          </cell>
          <cell r="K174" t="str">
            <v>Force10</v>
          </cell>
          <cell r="L174">
            <v>0</v>
          </cell>
          <cell r="M174">
            <v>0</v>
          </cell>
          <cell r="N174">
            <v>0</v>
          </cell>
          <cell r="O174">
            <v>0</v>
          </cell>
          <cell r="P174">
            <v>0</v>
          </cell>
          <cell r="Q174">
            <v>0</v>
          </cell>
          <cell r="R174">
            <v>0</v>
          </cell>
        </row>
        <row r="175">
          <cell r="B175" t="str">
            <v>Fujitsu</v>
          </cell>
          <cell r="C175">
            <v>0</v>
          </cell>
          <cell r="D175">
            <v>0</v>
          </cell>
          <cell r="E175">
            <v>0</v>
          </cell>
          <cell r="F175">
            <v>0</v>
          </cell>
          <cell r="G175">
            <v>0</v>
          </cell>
          <cell r="H175">
            <v>0</v>
          </cell>
          <cell r="I175">
            <v>0</v>
          </cell>
          <cell r="K175" t="str">
            <v>Fujitsu</v>
          </cell>
          <cell r="L175">
            <v>0</v>
          </cell>
          <cell r="M175">
            <v>0</v>
          </cell>
          <cell r="N175">
            <v>0</v>
          </cell>
          <cell r="O175">
            <v>0</v>
          </cell>
          <cell r="P175">
            <v>0</v>
          </cell>
          <cell r="Q175">
            <v>0</v>
          </cell>
          <cell r="R175">
            <v>0</v>
          </cell>
        </row>
        <row r="176">
          <cell r="B176" t="str">
            <v>Hammerhead Systems</v>
          </cell>
          <cell r="C176">
            <v>0</v>
          </cell>
          <cell r="D176">
            <v>0</v>
          </cell>
          <cell r="E176">
            <v>0</v>
          </cell>
          <cell r="F176">
            <v>0</v>
          </cell>
          <cell r="G176">
            <v>0</v>
          </cell>
          <cell r="H176">
            <v>0</v>
          </cell>
          <cell r="I176">
            <v>0</v>
          </cell>
          <cell r="K176" t="str">
            <v>Hammerhead Systems</v>
          </cell>
          <cell r="L176">
            <v>0</v>
          </cell>
          <cell r="M176">
            <v>0</v>
          </cell>
          <cell r="N176">
            <v>0</v>
          </cell>
          <cell r="O176">
            <v>0</v>
          </cell>
          <cell r="P176">
            <v>0</v>
          </cell>
          <cell r="Q176">
            <v>0</v>
          </cell>
          <cell r="R176">
            <v>0</v>
          </cell>
        </row>
        <row r="177">
          <cell r="B177" t="str">
            <v>Hitachi</v>
          </cell>
          <cell r="C177">
            <v>0</v>
          </cell>
          <cell r="D177">
            <v>0</v>
          </cell>
          <cell r="E177">
            <v>0</v>
          </cell>
          <cell r="F177">
            <v>0</v>
          </cell>
          <cell r="G177">
            <v>0</v>
          </cell>
          <cell r="H177">
            <v>0</v>
          </cell>
          <cell r="I177">
            <v>0</v>
          </cell>
          <cell r="K177" t="str">
            <v>Hitachi</v>
          </cell>
          <cell r="L177">
            <v>0</v>
          </cell>
          <cell r="M177">
            <v>0</v>
          </cell>
          <cell r="N177">
            <v>0</v>
          </cell>
          <cell r="O177">
            <v>0</v>
          </cell>
          <cell r="P177">
            <v>0</v>
          </cell>
          <cell r="Q177">
            <v>0</v>
          </cell>
          <cell r="R177">
            <v>0</v>
          </cell>
        </row>
        <row r="178">
          <cell r="B178" t="str">
            <v>Hitachi Cable</v>
          </cell>
          <cell r="C178">
            <v>0</v>
          </cell>
          <cell r="D178">
            <v>0</v>
          </cell>
          <cell r="E178">
            <v>0</v>
          </cell>
          <cell r="F178">
            <v>0</v>
          </cell>
          <cell r="G178">
            <v>0</v>
          </cell>
          <cell r="H178">
            <v>0</v>
          </cell>
          <cell r="I178">
            <v>0</v>
          </cell>
          <cell r="K178" t="str">
            <v>Hitachi Cable</v>
          </cell>
          <cell r="L178">
            <v>0</v>
          </cell>
          <cell r="M178">
            <v>0</v>
          </cell>
          <cell r="N178">
            <v>0</v>
          </cell>
          <cell r="O178">
            <v>0</v>
          </cell>
          <cell r="P178">
            <v>0</v>
          </cell>
          <cell r="Q178">
            <v>0</v>
          </cell>
          <cell r="R178">
            <v>0</v>
          </cell>
        </row>
        <row r="179">
          <cell r="B179" t="str">
            <v>Huawei</v>
          </cell>
          <cell r="C179">
            <v>0</v>
          </cell>
          <cell r="D179">
            <v>0</v>
          </cell>
          <cell r="E179">
            <v>0</v>
          </cell>
          <cell r="F179">
            <v>0</v>
          </cell>
          <cell r="G179">
            <v>0</v>
          </cell>
          <cell r="H179">
            <v>0</v>
          </cell>
          <cell r="I179">
            <v>0</v>
          </cell>
          <cell r="K179" t="str">
            <v>Huawei</v>
          </cell>
          <cell r="L179">
            <v>0</v>
          </cell>
          <cell r="M179">
            <v>0</v>
          </cell>
          <cell r="N179">
            <v>0</v>
          </cell>
          <cell r="O179">
            <v>0</v>
          </cell>
          <cell r="P179">
            <v>0</v>
          </cell>
          <cell r="Q179">
            <v>0</v>
          </cell>
          <cell r="R179">
            <v>0</v>
          </cell>
        </row>
        <row r="180">
          <cell r="B180" t="str">
            <v>Hyperchip</v>
          </cell>
          <cell r="C180">
            <v>0</v>
          </cell>
          <cell r="D180">
            <v>0</v>
          </cell>
          <cell r="E180">
            <v>0</v>
          </cell>
          <cell r="F180">
            <v>0</v>
          </cell>
          <cell r="G180">
            <v>0</v>
          </cell>
          <cell r="H180">
            <v>0</v>
          </cell>
          <cell r="I180">
            <v>0</v>
          </cell>
          <cell r="K180" t="str">
            <v>Hyperchip</v>
          </cell>
          <cell r="L180">
            <v>0</v>
          </cell>
          <cell r="M180">
            <v>0</v>
          </cell>
          <cell r="N180">
            <v>0</v>
          </cell>
          <cell r="O180">
            <v>0</v>
          </cell>
          <cell r="P180">
            <v>0</v>
          </cell>
          <cell r="Q180">
            <v>0</v>
          </cell>
          <cell r="R180">
            <v>0</v>
          </cell>
        </row>
        <row r="181">
          <cell r="B181" t="str">
            <v>Juniper</v>
          </cell>
          <cell r="C181">
            <v>0</v>
          </cell>
          <cell r="D181">
            <v>0</v>
          </cell>
          <cell r="E181">
            <v>0</v>
          </cell>
          <cell r="F181">
            <v>0</v>
          </cell>
          <cell r="G181">
            <v>0</v>
          </cell>
          <cell r="H181">
            <v>0</v>
          </cell>
          <cell r="I181">
            <v>0</v>
          </cell>
          <cell r="K181" t="str">
            <v>Juniper</v>
          </cell>
          <cell r="L181">
            <v>0</v>
          </cell>
          <cell r="M181">
            <v>0</v>
          </cell>
          <cell r="N181">
            <v>0</v>
          </cell>
          <cell r="O181">
            <v>0</v>
          </cell>
          <cell r="P181">
            <v>0</v>
          </cell>
          <cell r="Q181">
            <v>0</v>
          </cell>
          <cell r="R181">
            <v>0</v>
          </cell>
        </row>
        <row r="182">
          <cell r="B182" t="str">
            <v>Laurel Networks</v>
          </cell>
          <cell r="C182">
            <v>0</v>
          </cell>
          <cell r="D182">
            <v>0</v>
          </cell>
          <cell r="E182">
            <v>0</v>
          </cell>
          <cell r="F182">
            <v>0</v>
          </cell>
          <cell r="G182">
            <v>0</v>
          </cell>
          <cell r="H182">
            <v>0</v>
          </cell>
          <cell r="I182">
            <v>0</v>
          </cell>
          <cell r="K182" t="str">
            <v>Laurel Networks</v>
          </cell>
          <cell r="L182">
            <v>0</v>
          </cell>
          <cell r="M182">
            <v>0</v>
          </cell>
          <cell r="N182">
            <v>0</v>
          </cell>
          <cell r="O182">
            <v>0</v>
          </cell>
          <cell r="P182">
            <v>0</v>
          </cell>
          <cell r="Q182">
            <v>0</v>
          </cell>
          <cell r="R182">
            <v>0</v>
          </cell>
        </row>
        <row r="183">
          <cell r="B183" t="str">
            <v>Lucent</v>
          </cell>
          <cell r="C183">
            <v>0</v>
          </cell>
          <cell r="D183">
            <v>0</v>
          </cell>
          <cell r="E183">
            <v>0</v>
          </cell>
          <cell r="F183">
            <v>0</v>
          </cell>
          <cell r="G183">
            <v>0</v>
          </cell>
          <cell r="H183">
            <v>0</v>
          </cell>
          <cell r="I183">
            <v>0</v>
          </cell>
          <cell r="K183" t="str">
            <v>Lucent</v>
          </cell>
          <cell r="L183">
            <v>0</v>
          </cell>
          <cell r="M183">
            <v>0</v>
          </cell>
          <cell r="N183">
            <v>0</v>
          </cell>
          <cell r="O183">
            <v>0</v>
          </cell>
          <cell r="P183">
            <v>0</v>
          </cell>
          <cell r="Q183">
            <v>0</v>
          </cell>
          <cell r="R183">
            <v>0</v>
          </cell>
        </row>
        <row r="184">
          <cell r="B184" t="str">
            <v>NEC</v>
          </cell>
          <cell r="C184">
            <v>0</v>
          </cell>
          <cell r="D184">
            <v>0</v>
          </cell>
          <cell r="E184">
            <v>0</v>
          </cell>
          <cell r="F184">
            <v>0</v>
          </cell>
          <cell r="G184">
            <v>0</v>
          </cell>
          <cell r="H184">
            <v>0</v>
          </cell>
          <cell r="I184">
            <v>0</v>
          </cell>
          <cell r="K184" t="str">
            <v>NEC</v>
          </cell>
          <cell r="L184">
            <v>0</v>
          </cell>
          <cell r="M184">
            <v>0</v>
          </cell>
          <cell r="N184">
            <v>0</v>
          </cell>
          <cell r="O184">
            <v>0</v>
          </cell>
          <cell r="P184">
            <v>0</v>
          </cell>
          <cell r="Q184">
            <v>0</v>
          </cell>
          <cell r="R184">
            <v>0</v>
          </cell>
        </row>
        <row r="185">
          <cell r="B185" t="str">
            <v>Nokia Siemens Networks</v>
          </cell>
          <cell r="C185">
            <v>0</v>
          </cell>
          <cell r="D185">
            <v>0</v>
          </cell>
          <cell r="E185">
            <v>0</v>
          </cell>
          <cell r="F185">
            <v>0</v>
          </cell>
          <cell r="G185">
            <v>0</v>
          </cell>
          <cell r="H185">
            <v>0</v>
          </cell>
          <cell r="I185">
            <v>0</v>
          </cell>
          <cell r="K185" t="str">
            <v>Nokia Siemens Networks</v>
          </cell>
          <cell r="L185">
            <v>0</v>
          </cell>
          <cell r="M185">
            <v>0</v>
          </cell>
          <cell r="N185">
            <v>0</v>
          </cell>
          <cell r="O185">
            <v>0</v>
          </cell>
          <cell r="P185">
            <v>0</v>
          </cell>
          <cell r="Q185">
            <v>0</v>
          </cell>
          <cell r="R185">
            <v>0</v>
          </cell>
        </row>
        <row r="186">
          <cell r="B186" t="str">
            <v>Nortel</v>
          </cell>
          <cell r="C186">
            <v>0</v>
          </cell>
          <cell r="D186">
            <v>0</v>
          </cell>
          <cell r="E186">
            <v>0.3</v>
          </cell>
          <cell r="F186">
            <v>0</v>
          </cell>
          <cell r="G186">
            <v>0</v>
          </cell>
          <cell r="H186">
            <v>4.2</v>
          </cell>
          <cell r="I186">
            <v>4.5</v>
          </cell>
          <cell r="K186" t="str">
            <v>Nortel</v>
          </cell>
          <cell r="L186">
            <v>0</v>
          </cell>
          <cell r="M186">
            <v>0</v>
          </cell>
          <cell r="N186">
            <v>1</v>
          </cell>
          <cell r="O186">
            <v>0</v>
          </cell>
          <cell r="P186">
            <v>0</v>
          </cell>
          <cell r="Q186">
            <v>17</v>
          </cell>
          <cell r="R186">
            <v>18</v>
          </cell>
        </row>
        <row r="187">
          <cell r="B187" t="str">
            <v>Procket</v>
          </cell>
          <cell r="C187">
            <v>0</v>
          </cell>
          <cell r="D187">
            <v>0</v>
          </cell>
          <cell r="E187">
            <v>0</v>
          </cell>
          <cell r="F187">
            <v>0</v>
          </cell>
          <cell r="G187">
            <v>0</v>
          </cell>
          <cell r="H187">
            <v>0</v>
          </cell>
          <cell r="I187">
            <v>0</v>
          </cell>
          <cell r="K187" t="str">
            <v>Procket</v>
          </cell>
          <cell r="L187">
            <v>0</v>
          </cell>
          <cell r="M187">
            <v>0</v>
          </cell>
          <cell r="N187">
            <v>0</v>
          </cell>
          <cell r="O187">
            <v>0</v>
          </cell>
          <cell r="P187">
            <v>0</v>
          </cell>
          <cell r="Q187">
            <v>0</v>
          </cell>
          <cell r="R187">
            <v>0</v>
          </cell>
        </row>
        <row r="188">
          <cell r="B188" t="str">
            <v>Quarry</v>
          </cell>
          <cell r="C188">
            <v>0</v>
          </cell>
          <cell r="D188">
            <v>0</v>
          </cell>
          <cell r="E188">
            <v>0</v>
          </cell>
          <cell r="F188">
            <v>0</v>
          </cell>
          <cell r="G188">
            <v>0</v>
          </cell>
          <cell r="H188">
            <v>0</v>
          </cell>
          <cell r="I188">
            <v>0</v>
          </cell>
          <cell r="K188" t="str">
            <v>Quarry</v>
          </cell>
          <cell r="L188">
            <v>0</v>
          </cell>
          <cell r="M188">
            <v>0</v>
          </cell>
          <cell r="N188">
            <v>0</v>
          </cell>
          <cell r="O188">
            <v>0</v>
          </cell>
          <cell r="P188">
            <v>0</v>
          </cell>
          <cell r="Q188">
            <v>0</v>
          </cell>
          <cell r="R188">
            <v>0</v>
          </cell>
        </row>
        <row r="189">
          <cell r="B189" t="str">
            <v>Redback</v>
          </cell>
          <cell r="C189">
            <v>0</v>
          </cell>
          <cell r="D189">
            <v>0</v>
          </cell>
          <cell r="E189">
            <v>0</v>
          </cell>
          <cell r="F189">
            <v>0</v>
          </cell>
          <cell r="G189">
            <v>0</v>
          </cell>
          <cell r="H189">
            <v>0</v>
          </cell>
          <cell r="I189">
            <v>0</v>
          </cell>
          <cell r="K189" t="str">
            <v>Redback</v>
          </cell>
          <cell r="L189">
            <v>0</v>
          </cell>
          <cell r="M189">
            <v>0</v>
          </cell>
          <cell r="N189">
            <v>0</v>
          </cell>
          <cell r="O189">
            <v>0</v>
          </cell>
          <cell r="P189">
            <v>0</v>
          </cell>
          <cell r="Q189">
            <v>0</v>
          </cell>
          <cell r="R189">
            <v>0</v>
          </cell>
        </row>
        <row r="190">
          <cell r="B190" t="str">
            <v>Riverstone</v>
          </cell>
          <cell r="C190">
            <v>0</v>
          </cell>
          <cell r="D190">
            <v>0</v>
          </cell>
          <cell r="E190">
            <v>0</v>
          </cell>
          <cell r="F190">
            <v>0</v>
          </cell>
          <cell r="G190">
            <v>0</v>
          </cell>
          <cell r="H190">
            <v>0</v>
          </cell>
          <cell r="I190">
            <v>0</v>
          </cell>
          <cell r="K190" t="str">
            <v>Riverstone</v>
          </cell>
          <cell r="L190">
            <v>0</v>
          </cell>
          <cell r="M190">
            <v>0</v>
          </cell>
          <cell r="N190">
            <v>0</v>
          </cell>
          <cell r="O190">
            <v>0</v>
          </cell>
          <cell r="P190">
            <v>0</v>
          </cell>
          <cell r="Q190">
            <v>0</v>
          </cell>
          <cell r="R190">
            <v>0</v>
          </cell>
        </row>
        <row r="191">
          <cell r="B191" t="str">
            <v>Tellabs</v>
          </cell>
          <cell r="C191">
            <v>0</v>
          </cell>
          <cell r="D191">
            <v>0</v>
          </cell>
          <cell r="E191">
            <v>0</v>
          </cell>
          <cell r="F191">
            <v>0</v>
          </cell>
          <cell r="G191">
            <v>0</v>
          </cell>
          <cell r="H191">
            <v>0</v>
          </cell>
          <cell r="I191">
            <v>0</v>
          </cell>
          <cell r="K191" t="str">
            <v>Tellabs</v>
          </cell>
          <cell r="L191">
            <v>0</v>
          </cell>
          <cell r="M191">
            <v>0</v>
          </cell>
          <cell r="N191">
            <v>0</v>
          </cell>
          <cell r="O191">
            <v>0</v>
          </cell>
          <cell r="P191">
            <v>0</v>
          </cell>
          <cell r="Q191">
            <v>0</v>
          </cell>
          <cell r="R191">
            <v>0</v>
          </cell>
        </row>
        <row r="192">
          <cell r="B192" t="str">
            <v>ZTE</v>
          </cell>
          <cell r="C192">
            <v>0</v>
          </cell>
          <cell r="D192">
            <v>0</v>
          </cell>
          <cell r="E192">
            <v>0</v>
          </cell>
          <cell r="F192">
            <v>0</v>
          </cell>
          <cell r="G192">
            <v>0</v>
          </cell>
          <cell r="H192">
            <v>0</v>
          </cell>
          <cell r="I192">
            <v>0</v>
          </cell>
          <cell r="K192" t="str">
            <v>ZTE</v>
          </cell>
          <cell r="L192">
            <v>0</v>
          </cell>
          <cell r="M192">
            <v>0</v>
          </cell>
          <cell r="N192">
            <v>0</v>
          </cell>
          <cell r="O192">
            <v>0</v>
          </cell>
          <cell r="P192">
            <v>0</v>
          </cell>
          <cell r="Q192">
            <v>0</v>
          </cell>
          <cell r="R192">
            <v>0</v>
          </cell>
        </row>
        <row r="193">
          <cell r="B193" t="str">
            <v>Other</v>
          </cell>
          <cell r="C193">
            <v>0</v>
          </cell>
          <cell r="D193">
            <v>0</v>
          </cell>
          <cell r="E193">
            <v>0</v>
          </cell>
          <cell r="F193">
            <v>0</v>
          </cell>
          <cell r="G193">
            <v>0</v>
          </cell>
          <cell r="H193">
            <v>0</v>
          </cell>
          <cell r="I193">
            <v>0</v>
          </cell>
          <cell r="K193" t="str">
            <v>Other</v>
          </cell>
          <cell r="L193">
            <v>0</v>
          </cell>
          <cell r="M193">
            <v>0</v>
          </cell>
          <cell r="N193">
            <v>0</v>
          </cell>
          <cell r="O193">
            <v>0</v>
          </cell>
          <cell r="P193">
            <v>0</v>
          </cell>
          <cell r="Q193">
            <v>0</v>
          </cell>
          <cell r="R193">
            <v>0</v>
          </cell>
        </row>
        <row r="194">
          <cell r="B194" t="str">
            <v>Total</v>
          </cell>
          <cell r="C194">
            <v>5</v>
          </cell>
          <cell r="D194">
            <v>7.4</v>
          </cell>
          <cell r="E194">
            <v>1.4000000000000001</v>
          </cell>
          <cell r="F194">
            <v>0</v>
          </cell>
          <cell r="G194">
            <v>0</v>
          </cell>
          <cell r="H194">
            <v>15.899999999999999</v>
          </cell>
          <cell r="I194">
            <v>29.700000000000003</v>
          </cell>
          <cell r="K194" t="str">
            <v>Total</v>
          </cell>
          <cell r="L194">
            <v>14</v>
          </cell>
          <cell r="M194">
            <v>180</v>
          </cell>
          <cell r="N194">
            <v>12</v>
          </cell>
          <cell r="O194">
            <v>0</v>
          </cell>
          <cell r="P194">
            <v>0</v>
          </cell>
          <cell r="Q194">
            <v>171</v>
          </cell>
          <cell r="R194">
            <v>377</v>
          </cell>
        </row>
        <row r="198">
          <cell r="B198" t="str">
            <v>Vendor</v>
          </cell>
          <cell r="C198" t="str">
            <v>Core IP/MPLS</v>
          </cell>
          <cell r="D198" t="str">
            <v xml:space="preserve">Edge IP/MPLS </v>
          </cell>
          <cell r="E198" t="str">
            <v>Subscriber Service Router</v>
          </cell>
          <cell r="F198" t="str">
            <v>BRAS</v>
          </cell>
          <cell r="G198" t="str">
            <v>IP/Ethernet</v>
          </cell>
          <cell r="H198" t="str">
            <v>ATM/MPLS</v>
          </cell>
          <cell r="I198" t="str">
            <v>Total IPS</v>
          </cell>
          <cell r="K198" t="str">
            <v>Vendor</v>
          </cell>
          <cell r="L198" t="str">
            <v>Core IP/MPLS</v>
          </cell>
          <cell r="M198" t="str">
            <v>Edge IP/MPLS</v>
          </cell>
          <cell r="N198" t="str">
            <v>Subscriber Service Router</v>
          </cell>
          <cell r="O198" t="str">
            <v>BRAS</v>
          </cell>
          <cell r="P198" t="str">
            <v>IP/Ethernet</v>
          </cell>
          <cell r="Q198" t="str">
            <v>ATM/MPLS</v>
          </cell>
          <cell r="R198" t="str">
            <v>Total IPS</v>
          </cell>
        </row>
        <row r="199">
          <cell r="B199" t="str">
            <v>Alaxala Networks</v>
          </cell>
          <cell r="I199">
            <v>0</v>
          </cell>
          <cell r="K199" t="str">
            <v>Alaxala Networks</v>
          </cell>
          <cell r="R199">
            <v>0</v>
          </cell>
        </row>
        <row r="200">
          <cell r="B200" t="str">
            <v>Alcatel-Lucent</v>
          </cell>
          <cell r="C200">
            <v>0</v>
          </cell>
          <cell r="D200">
            <v>0</v>
          </cell>
          <cell r="E200">
            <v>1</v>
          </cell>
          <cell r="F200">
            <v>0</v>
          </cell>
          <cell r="G200">
            <v>0</v>
          </cell>
          <cell r="H200">
            <v>4.7</v>
          </cell>
          <cell r="I200">
            <v>5.7</v>
          </cell>
          <cell r="K200" t="str">
            <v>Alcatel-Lucent</v>
          </cell>
          <cell r="L200">
            <v>0</v>
          </cell>
          <cell r="M200">
            <v>0</v>
          </cell>
          <cell r="N200">
            <v>3</v>
          </cell>
          <cell r="O200">
            <v>0</v>
          </cell>
          <cell r="P200">
            <v>0</v>
          </cell>
          <cell r="Q200">
            <v>59</v>
          </cell>
          <cell r="R200">
            <v>62</v>
          </cell>
        </row>
        <row r="201">
          <cell r="B201" t="str">
            <v>Atrica</v>
          </cell>
          <cell r="I201">
            <v>0</v>
          </cell>
          <cell r="K201" t="str">
            <v>Atrica</v>
          </cell>
          <cell r="R201">
            <v>0</v>
          </cell>
        </row>
        <row r="202">
          <cell r="B202" t="str">
            <v>Avici</v>
          </cell>
          <cell r="C202">
            <v>0</v>
          </cell>
          <cell r="D202">
            <v>0</v>
          </cell>
          <cell r="E202">
            <v>0</v>
          </cell>
          <cell r="F202">
            <v>0</v>
          </cell>
          <cell r="G202">
            <v>0</v>
          </cell>
          <cell r="H202">
            <v>0</v>
          </cell>
          <cell r="I202">
            <v>0</v>
          </cell>
          <cell r="K202" t="str">
            <v>Avici</v>
          </cell>
          <cell r="L202">
            <v>0</v>
          </cell>
          <cell r="M202">
            <v>0</v>
          </cell>
          <cell r="N202">
            <v>0</v>
          </cell>
          <cell r="O202">
            <v>0</v>
          </cell>
          <cell r="P202">
            <v>0</v>
          </cell>
          <cell r="Q202">
            <v>0</v>
          </cell>
          <cell r="R202">
            <v>0</v>
          </cell>
        </row>
        <row r="203">
          <cell r="B203" t="str">
            <v>Brocade</v>
          </cell>
          <cell r="C203">
            <v>0</v>
          </cell>
          <cell r="D203">
            <v>0</v>
          </cell>
          <cell r="E203">
            <v>0</v>
          </cell>
          <cell r="F203">
            <v>0</v>
          </cell>
          <cell r="G203">
            <v>0</v>
          </cell>
          <cell r="H203">
            <v>0</v>
          </cell>
          <cell r="I203">
            <v>0</v>
          </cell>
          <cell r="K203" t="str">
            <v>Brocade</v>
          </cell>
          <cell r="L203">
            <v>0</v>
          </cell>
          <cell r="M203">
            <v>0</v>
          </cell>
          <cell r="N203">
            <v>0</v>
          </cell>
          <cell r="O203">
            <v>0</v>
          </cell>
          <cell r="P203">
            <v>0</v>
          </cell>
          <cell r="Q203">
            <v>0</v>
          </cell>
          <cell r="R203">
            <v>0</v>
          </cell>
        </row>
        <row r="204">
          <cell r="B204" t="str">
            <v>Caspian</v>
          </cell>
          <cell r="C204">
            <v>0</v>
          </cell>
          <cell r="D204">
            <v>0</v>
          </cell>
          <cell r="E204">
            <v>0</v>
          </cell>
          <cell r="F204">
            <v>0</v>
          </cell>
          <cell r="G204">
            <v>0</v>
          </cell>
          <cell r="H204">
            <v>0</v>
          </cell>
          <cell r="I204">
            <v>0</v>
          </cell>
          <cell r="K204" t="str">
            <v>Caspian</v>
          </cell>
          <cell r="L204">
            <v>0</v>
          </cell>
          <cell r="M204">
            <v>0</v>
          </cell>
          <cell r="N204">
            <v>0</v>
          </cell>
          <cell r="O204">
            <v>0</v>
          </cell>
          <cell r="P204">
            <v>0</v>
          </cell>
          <cell r="Q204">
            <v>0</v>
          </cell>
          <cell r="R204">
            <v>0</v>
          </cell>
        </row>
        <row r="205">
          <cell r="B205" t="str">
            <v>Chiaro</v>
          </cell>
          <cell r="C205">
            <v>0</v>
          </cell>
          <cell r="D205">
            <v>0</v>
          </cell>
          <cell r="E205">
            <v>0</v>
          </cell>
          <cell r="F205">
            <v>0</v>
          </cell>
          <cell r="G205">
            <v>0</v>
          </cell>
          <cell r="H205">
            <v>0</v>
          </cell>
          <cell r="I205">
            <v>0</v>
          </cell>
          <cell r="K205" t="str">
            <v>Chiaro</v>
          </cell>
          <cell r="L205">
            <v>0</v>
          </cell>
          <cell r="M205">
            <v>0</v>
          </cell>
          <cell r="N205">
            <v>0</v>
          </cell>
          <cell r="O205">
            <v>0</v>
          </cell>
          <cell r="P205">
            <v>0</v>
          </cell>
          <cell r="Q205">
            <v>0</v>
          </cell>
          <cell r="R205">
            <v>0</v>
          </cell>
        </row>
        <row r="206">
          <cell r="B206" t="str">
            <v>Ciena</v>
          </cell>
          <cell r="C206">
            <v>0</v>
          </cell>
          <cell r="D206">
            <v>0</v>
          </cell>
          <cell r="E206">
            <v>0</v>
          </cell>
          <cell r="F206">
            <v>0</v>
          </cell>
          <cell r="G206">
            <v>0</v>
          </cell>
          <cell r="H206">
            <v>0</v>
          </cell>
          <cell r="I206">
            <v>0</v>
          </cell>
          <cell r="K206" t="str">
            <v>Ciena</v>
          </cell>
          <cell r="L206">
            <v>0</v>
          </cell>
          <cell r="M206">
            <v>0</v>
          </cell>
          <cell r="N206">
            <v>0</v>
          </cell>
          <cell r="O206">
            <v>0</v>
          </cell>
          <cell r="P206">
            <v>0</v>
          </cell>
          <cell r="Q206">
            <v>0</v>
          </cell>
          <cell r="R206">
            <v>0</v>
          </cell>
        </row>
        <row r="207">
          <cell r="B207" t="str">
            <v>Cisco</v>
          </cell>
          <cell r="C207">
            <v>5</v>
          </cell>
          <cell r="D207">
            <v>5</v>
          </cell>
          <cell r="E207">
            <v>0.2</v>
          </cell>
          <cell r="F207">
            <v>0</v>
          </cell>
          <cell r="G207">
            <v>0</v>
          </cell>
          <cell r="H207">
            <v>2</v>
          </cell>
          <cell r="I207">
            <v>12.2</v>
          </cell>
          <cell r="K207" t="str">
            <v>Cisco</v>
          </cell>
          <cell r="L207">
            <v>13</v>
          </cell>
          <cell r="M207">
            <v>132</v>
          </cell>
          <cell r="N207">
            <v>5</v>
          </cell>
          <cell r="O207">
            <v>0</v>
          </cell>
          <cell r="P207">
            <v>0</v>
          </cell>
          <cell r="Q207">
            <v>15</v>
          </cell>
          <cell r="R207">
            <v>165</v>
          </cell>
        </row>
        <row r="208">
          <cell r="B208" t="str">
            <v>Cosine</v>
          </cell>
          <cell r="C208">
            <v>0</v>
          </cell>
          <cell r="D208">
            <v>0</v>
          </cell>
          <cell r="E208">
            <v>0</v>
          </cell>
          <cell r="F208">
            <v>0</v>
          </cell>
          <cell r="G208">
            <v>0</v>
          </cell>
          <cell r="H208">
            <v>0</v>
          </cell>
          <cell r="I208">
            <v>0</v>
          </cell>
          <cell r="K208" t="str">
            <v>Cosine</v>
          </cell>
          <cell r="L208">
            <v>0</v>
          </cell>
          <cell r="M208">
            <v>0</v>
          </cell>
          <cell r="N208">
            <v>0</v>
          </cell>
          <cell r="O208">
            <v>0</v>
          </cell>
          <cell r="P208">
            <v>0</v>
          </cell>
          <cell r="Q208">
            <v>0</v>
          </cell>
          <cell r="R208">
            <v>0</v>
          </cell>
        </row>
        <row r="209">
          <cell r="B209" t="str">
            <v>ECI Telecom</v>
          </cell>
          <cell r="C209">
            <v>0</v>
          </cell>
          <cell r="D209">
            <v>0</v>
          </cell>
          <cell r="E209">
            <v>0</v>
          </cell>
          <cell r="F209">
            <v>0</v>
          </cell>
          <cell r="G209">
            <v>0</v>
          </cell>
          <cell r="H209">
            <v>0</v>
          </cell>
          <cell r="I209">
            <v>0</v>
          </cell>
          <cell r="K209" t="str">
            <v>ECI Telecom</v>
          </cell>
          <cell r="L209">
            <v>0</v>
          </cell>
          <cell r="M209">
            <v>0</v>
          </cell>
          <cell r="N209">
            <v>0</v>
          </cell>
          <cell r="O209">
            <v>0</v>
          </cell>
          <cell r="P209">
            <v>0</v>
          </cell>
          <cell r="Q209">
            <v>0</v>
          </cell>
          <cell r="R209">
            <v>0</v>
          </cell>
        </row>
        <row r="210">
          <cell r="B210" t="str">
            <v>Equipe</v>
          </cell>
          <cell r="C210">
            <v>0</v>
          </cell>
          <cell r="D210">
            <v>0</v>
          </cell>
          <cell r="E210">
            <v>0</v>
          </cell>
          <cell r="F210">
            <v>0</v>
          </cell>
          <cell r="G210">
            <v>0</v>
          </cell>
          <cell r="H210">
            <v>0</v>
          </cell>
          <cell r="I210">
            <v>0</v>
          </cell>
          <cell r="K210" t="str">
            <v>Equipe</v>
          </cell>
          <cell r="L210">
            <v>0</v>
          </cell>
          <cell r="M210">
            <v>0</v>
          </cell>
          <cell r="N210">
            <v>0</v>
          </cell>
          <cell r="O210">
            <v>0</v>
          </cell>
          <cell r="P210">
            <v>0</v>
          </cell>
          <cell r="Q210">
            <v>0</v>
          </cell>
          <cell r="R210">
            <v>0</v>
          </cell>
        </row>
        <row r="211">
          <cell r="B211" t="str">
            <v>Ericsson</v>
          </cell>
          <cell r="C211">
            <v>0</v>
          </cell>
          <cell r="D211">
            <v>0.8</v>
          </cell>
          <cell r="E211">
            <v>0</v>
          </cell>
          <cell r="F211">
            <v>0</v>
          </cell>
          <cell r="G211">
            <v>0</v>
          </cell>
          <cell r="H211">
            <v>6</v>
          </cell>
          <cell r="I211">
            <v>6.8</v>
          </cell>
          <cell r="K211" t="str">
            <v>Ericsson</v>
          </cell>
          <cell r="L211">
            <v>0</v>
          </cell>
          <cell r="M211">
            <v>6</v>
          </cell>
          <cell r="N211">
            <v>0</v>
          </cell>
          <cell r="O211">
            <v>0</v>
          </cell>
          <cell r="P211">
            <v>0</v>
          </cell>
          <cell r="Q211">
            <v>69</v>
          </cell>
          <cell r="R211">
            <v>75</v>
          </cell>
        </row>
        <row r="212">
          <cell r="B212" t="str">
            <v>Extreme</v>
          </cell>
          <cell r="C212">
            <v>0</v>
          </cell>
          <cell r="D212">
            <v>0</v>
          </cell>
          <cell r="E212">
            <v>0</v>
          </cell>
          <cell r="F212">
            <v>0</v>
          </cell>
          <cell r="G212">
            <v>0</v>
          </cell>
          <cell r="H212">
            <v>0</v>
          </cell>
          <cell r="I212">
            <v>0</v>
          </cell>
          <cell r="K212" t="str">
            <v>Extreme</v>
          </cell>
          <cell r="L212">
            <v>0</v>
          </cell>
          <cell r="M212">
            <v>0</v>
          </cell>
          <cell r="N212">
            <v>0</v>
          </cell>
          <cell r="O212">
            <v>0</v>
          </cell>
          <cell r="P212">
            <v>0</v>
          </cell>
          <cell r="Q212">
            <v>0</v>
          </cell>
          <cell r="R212">
            <v>0</v>
          </cell>
        </row>
        <row r="213">
          <cell r="B213" t="str">
            <v>Force10</v>
          </cell>
          <cell r="C213">
            <v>0</v>
          </cell>
          <cell r="D213">
            <v>0</v>
          </cell>
          <cell r="E213">
            <v>0</v>
          </cell>
          <cell r="F213">
            <v>0</v>
          </cell>
          <cell r="G213">
            <v>0</v>
          </cell>
          <cell r="H213">
            <v>0</v>
          </cell>
          <cell r="I213">
            <v>0</v>
          </cell>
          <cell r="K213" t="str">
            <v>Force10</v>
          </cell>
          <cell r="L213">
            <v>0</v>
          </cell>
          <cell r="M213">
            <v>0</v>
          </cell>
          <cell r="N213">
            <v>0</v>
          </cell>
          <cell r="O213">
            <v>0</v>
          </cell>
          <cell r="P213">
            <v>0</v>
          </cell>
          <cell r="Q213">
            <v>0</v>
          </cell>
          <cell r="R213">
            <v>0</v>
          </cell>
        </row>
        <row r="214">
          <cell r="B214" t="str">
            <v>Fujitsu</v>
          </cell>
          <cell r="C214">
            <v>0</v>
          </cell>
          <cell r="D214">
            <v>0</v>
          </cell>
          <cell r="E214">
            <v>0</v>
          </cell>
          <cell r="F214">
            <v>0</v>
          </cell>
          <cell r="G214">
            <v>0</v>
          </cell>
          <cell r="H214">
            <v>0</v>
          </cell>
          <cell r="I214">
            <v>0</v>
          </cell>
          <cell r="K214" t="str">
            <v>Fujitsu</v>
          </cell>
          <cell r="L214">
            <v>0</v>
          </cell>
          <cell r="M214">
            <v>0</v>
          </cell>
          <cell r="N214">
            <v>0</v>
          </cell>
          <cell r="O214">
            <v>0</v>
          </cell>
          <cell r="P214">
            <v>0</v>
          </cell>
          <cell r="Q214">
            <v>0</v>
          </cell>
          <cell r="R214">
            <v>0</v>
          </cell>
        </row>
        <row r="215">
          <cell r="B215" t="str">
            <v>Hammerhead Systems</v>
          </cell>
          <cell r="C215">
            <v>0</v>
          </cell>
          <cell r="D215">
            <v>0</v>
          </cell>
          <cell r="E215">
            <v>0</v>
          </cell>
          <cell r="F215">
            <v>0</v>
          </cell>
          <cell r="G215">
            <v>0</v>
          </cell>
          <cell r="H215">
            <v>0</v>
          </cell>
          <cell r="I215">
            <v>0</v>
          </cell>
          <cell r="K215" t="str">
            <v>Hammerhead Systems</v>
          </cell>
          <cell r="L215">
            <v>0</v>
          </cell>
          <cell r="M215">
            <v>0</v>
          </cell>
          <cell r="N215">
            <v>0</v>
          </cell>
          <cell r="O215">
            <v>0</v>
          </cell>
          <cell r="P215">
            <v>0</v>
          </cell>
          <cell r="Q215">
            <v>0</v>
          </cell>
          <cell r="R215">
            <v>0</v>
          </cell>
        </row>
        <row r="216">
          <cell r="B216" t="str">
            <v>Hitachi</v>
          </cell>
          <cell r="C216">
            <v>0</v>
          </cell>
          <cell r="D216">
            <v>0</v>
          </cell>
          <cell r="E216">
            <v>0</v>
          </cell>
          <cell r="F216">
            <v>0</v>
          </cell>
          <cell r="G216">
            <v>0</v>
          </cell>
          <cell r="H216">
            <v>0</v>
          </cell>
          <cell r="I216">
            <v>0</v>
          </cell>
          <cell r="K216" t="str">
            <v>Hitachi</v>
          </cell>
          <cell r="L216">
            <v>0</v>
          </cell>
          <cell r="M216">
            <v>0</v>
          </cell>
          <cell r="N216">
            <v>0</v>
          </cell>
          <cell r="O216">
            <v>0</v>
          </cell>
          <cell r="P216">
            <v>0</v>
          </cell>
          <cell r="Q216">
            <v>0</v>
          </cell>
          <cell r="R216">
            <v>0</v>
          </cell>
        </row>
        <row r="217">
          <cell r="B217" t="str">
            <v>Hitachi Cable</v>
          </cell>
          <cell r="C217">
            <v>0</v>
          </cell>
          <cell r="D217">
            <v>0</v>
          </cell>
          <cell r="E217">
            <v>0</v>
          </cell>
          <cell r="F217">
            <v>0</v>
          </cell>
          <cell r="G217">
            <v>0</v>
          </cell>
          <cell r="H217">
            <v>0</v>
          </cell>
          <cell r="I217">
            <v>0</v>
          </cell>
          <cell r="K217" t="str">
            <v>Hitachi Cable</v>
          </cell>
          <cell r="L217">
            <v>0</v>
          </cell>
          <cell r="M217">
            <v>0</v>
          </cell>
          <cell r="N217">
            <v>0</v>
          </cell>
          <cell r="O217">
            <v>0</v>
          </cell>
          <cell r="P217">
            <v>0</v>
          </cell>
          <cell r="Q217">
            <v>0</v>
          </cell>
          <cell r="R217">
            <v>0</v>
          </cell>
        </row>
        <row r="218">
          <cell r="B218" t="str">
            <v>Huawei</v>
          </cell>
          <cell r="C218">
            <v>0</v>
          </cell>
          <cell r="D218">
            <v>0</v>
          </cell>
          <cell r="E218">
            <v>0</v>
          </cell>
          <cell r="F218">
            <v>0</v>
          </cell>
          <cell r="G218">
            <v>0</v>
          </cell>
          <cell r="H218">
            <v>0</v>
          </cell>
          <cell r="I218">
            <v>0</v>
          </cell>
          <cell r="K218" t="str">
            <v>Huawei</v>
          </cell>
          <cell r="L218">
            <v>0</v>
          </cell>
          <cell r="M218">
            <v>0</v>
          </cell>
          <cell r="N218">
            <v>0</v>
          </cell>
          <cell r="O218">
            <v>0</v>
          </cell>
          <cell r="P218">
            <v>0</v>
          </cell>
          <cell r="Q218">
            <v>0</v>
          </cell>
          <cell r="R218">
            <v>0</v>
          </cell>
        </row>
        <row r="219">
          <cell r="B219" t="str">
            <v>Hyperchip</v>
          </cell>
          <cell r="C219">
            <v>0</v>
          </cell>
          <cell r="D219">
            <v>0</v>
          </cell>
          <cell r="E219">
            <v>0</v>
          </cell>
          <cell r="F219">
            <v>0</v>
          </cell>
          <cell r="G219">
            <v>0</v>
          </cell>
          <cell r="H219">
            <v>0</v>
          </cell>
          <cell r="I219">
            <v>0</v>
          </cell>
          <cell r="K219" t="str">
            <v>Hyperchip</v>
          </cell>
          <cell r="L219">
            <v>0</v>
          </cell>
          <cell r="M219">
            <v>0</v>
          </cell>
          <cell r="N219">
            <v>0</v>
          </cell>
          <cell r="O219">
            <v>0</v>
          </cell>
          <cell r="P219">
            <v>0</v>
          </cell>
          <cell r="Q219">
            <v>0</v>
          </cell>
          <cell r="R219">
            <v>0</v>
          </cell>
        </row>
        <row r="220">
          <cell r="B220" t="str">
            <v>Juniper</v>
          </cell>
          <cell r="C220">
            <v>4</v>
          </cell>
          <cell r="D220">
            <v>2</v>
          </cell>
          <cell r="E220">
            <v>0</v>
          </cell>
          <cell r="F220">
            <v>0</v>
          </cell>
          <cell r="G220">
            <v>0</v>
          </cell>
          <cell r="H220">
            <v>0</v>
          </cell>
          <cell r="I220">
            <v>6</v>
          </cell>
          <cell r="K220" t="str">
            <v>Juniper</v>
          </cell>
          <cell r="L220">
            <v>14</v>
          </cell>
          <cell r="M220">
            <v>41</v>
          </cell>
          <cell r="N220">
            <v>0</v>
          </cell>
          <cell r="O220">
            <v>0</v>
          </cell>
          <cell r="P220">
            <v>0</v>
          </cell>
          <cell r="Q220">
            <v>0</v>
          </cell>
          <cell r="R220">
            <v>55</v>
          </cell>
        </row>
        <row r="221">
          <cell r="B221" t="str">
            <v>Laurel Networks</v>
          </cell>
          <cell r="C221">
            <v>0</v>
          </cell>
          <cell r="D221">
            <v>0</v>
          </cell>
          <cell r="E221">
            <v>0</v>
          </cell>
          <cell r="F221">
            <v>0</v>
          </cell>
          <cell r="G221">
            <v>0</v>
          </cell>
          <cell r="H221">
            <v>0</v>
          </cell>
          <cell r="I221">
            <v>0</v>
          </cell>
          <cell r="K221" t="str">
            <v>Laurel Networks</v>
          </cell>
          <cell r="L221">
            <v>0</v>
          </cell>
          <cell r="M221">
            <v>0</v>
          </cell>
          <cell r="N221">
            <v>0</v>
          </cell>
          <cell r="O221">
            <v>0</v>
          </cell>
          <cell r="P221">
            <v>0</v>
          </cell>
          <cell r="Q221">
            <v>0</v>
          </cell>
          <cell r="R221">
            <v>0</v>
          </cell>
        </row>
        <row r="222">
          <cell r="B222" t="str">
            <v>Lucent</v>
          </cell>
          <cell r="C222">
            <v>0</v>
          </cell>
          <cell r="D222">
            <v>0</v>
          </cell>
          <cell r="E222">
            <v>0</v>
          </cell>
          <cell r="F222">
            <v>0</v>
          </cell>
          <cell r="G222">
            <v>0</v>
          </cell>
          <cell r="H222">
            <v>0</v>
          </cell>
          <cell r="I222">
            <v>0</v>
          </cell>
          <cell r="K222" t="str">
            <v>Lucent</v>
          </cell>
          <cell r="L222">
            <v>0</v>
          </cell>
          <cell r="M222">
            <v>0</v>
          </cell>
          <cell r="N222">
            <v>0</v>
          </cell>
          <cell r="O222">
            <v>0</v>
          </cell>
          <cell r="P222">
            <v>0</v>
          </cell>
          <cell r="Q222">
            <v>0</v>
          </cell>
          <cell r="R222">
            <v>0</v>
          </cell>
        </row>
        <row r="223">
          <cell r="B223" t="str">
            <v>NEC</v>
          </cell>
          <cell r="C223">
            <v>0</v>
          </cell>
          <cell r="D223">
            <v>0</v>
          </cell>
          <cell r="E223">
            <v>0</v>
          </cell>
          <cell r="F223">
            <v>0</v>
          </cell>
          <cell r="G223">
            <v>0</v>
          </cell>
          <cell r="H223">
            <v>0</v>
          </cell>
          <cell r="I223">
            <v>0</v>
          </cell>
          <cell r="K223" t="str">
            <v>NEC</v>
          </cell>
          <cell r="L223">
            <v>0</v>
          </cell>
          <cell r="M223">
            <v>0</v>
          </cell>
          <cell r="N223">
            <v>0</v>
          </cell>
          <cell r="O223">
            <v>0</v>
          </cell>
          <cell r="P223">
            <v>0</v>
          </cell>
          <cell r="Q223">
            <v>0</v>
          </cell>
          <cell r="R223">
            <v>0</v>
          </cell>
        </row>
        <row r="224">
          <cell r="B224" t="str">
            <v>Nokia Siemens Networks</v>
          </cell>
          <cell r="C224">
            <v>0</v>
          </cell>
          <cell r="D224">
            <v>0</v>
          </cell>
          <cell r="E224">
            <v>0</v>
          </cell>
          <cell r="F224">
            <v>0</v>
          </cell>
          <cell r="G224">
            <v>0</v>
          </cell>
          <cell r="H224">
            <v>0</v>
          </cell>
          <cell r="I224">
            <v>0</v>
          </cell>
          <cell r="K224" t="str">
            <v>Nokia Siemens Networks</v>
          </cell>
          <cell r="L224">
            <v>0</v>
          </cell>
          <cell r="M224">
            <v>0</v>
          </cell>
          <cell r="N224">
            <v>0</v>
          </cell>
          <cell r="O224">
            <v>0</v>
          </cell>
          <cell r="P224">
            <v>0</v>
          </cell>
          <cell r="Q224">
            <v>0</v>
          </cell>
          <cell r="R224">
            <v>0</v>
          </cell>
        </row>
        <row r="225">
          <cell r="B225" t="str">
            <v>Nortel</v>
          </cell>
          <cell r="C225">
            <v>0</v>
          </cell>
          <cell r="D225">
            <v>0</v>
          </cell>
          <cell r="E225">
            <v>4</v>
          </cell>
          <cell r="F225">
            <v>0</v>
          </cell>
          <cell r="G225">
            <v>0</v>
          </cell>
          <cell r="H225">
            <v>8.6</v>
          </cell>
          <cell r="I225">
            <v>12.6</v>
          </cell>
          <cell r="K225" t="str">
            <v>Nortel</v>
          </cell>
          <cell r="L225">
            <v>0</v>
          </cell>
          <cell r="M225">
            <v>0</v>
          </cell>
          <cell r="N225">
            <v>1</v>
          </cell>
          <cell r="O225">
            <v>0</v>
          </cell>
          <cell r="P225">
            <v>0</v>
          </cell>
          <cell r="Q225">
            <v>34</v>
          </cell>
          <cell r="R225">
            <v>35</v>
          </cell>
        </row>
        <row r="226">
          <cell r="B226" t="str">
            <v>Procket</v>
          </cell>
          <cell r="C226">
            <v>0</v>
          </cell>
          <cell r="D226">
            <v>0</v>
          </cell>
          <cell r="E226">
            <v>0</v>
          </cell>
          <cell r="F226">
            <v>0</v>
          </cell>
          <cell r="G226">
            <v>0</v>
          </cell>
          <cell r="H226">
            <v>0</v>
          </cell>
          <cell r="I226">
            <v>0</v>
          </cell>
          <cell r="K226" t="str">
            <v>Procket</v>
          </cell>
          <cell r="L226">
            <v>0</v>
          </cell>
          <cell r="M226">
            <v>0</v>
          </cell>
          <cell r="N226">
            <v>0</v>
          </cell>
          <cell r="O226">
            <v>0</v>
          </cell>
          <cell r="P226">
            <v>0</v>
          </cell>
          <cell r="Q226">
            <v>0</v>
          </cell>
          <cell r="R226">
            <v>0</v>
          </cell>
        </row>
        <row r="227">
          <cell r="B227" t="str">
            <v>Quarry</v>
          </cell>
          <cell r="C227">
            <v>0</v>
          </cell>
          <cell r="D227">
            <v>0</v>
          </cell>
          <cell r="E227">
            <v>0</v>
          </cell>
          <cell r="F227">
            <v>0</v>
          </cell>
          <cell r="G227">
            <v>0</v>
          </cell>
          <cell r="H227">
            <v>0</v>
          </cell>
          <cell r="I227">
            <v>0</v>
          </cell>
          <cell r="K227" t="str">
            <v>Quarry</v>
          </cell>
          <cell r="L227">
            <v>0</v>
          </cell>
          <cell r="M227">
            <v>0</v>
          </cell>
          <cell r="N227">
            <v>0</v>
          </cell>
          <cell r="O227">
            <v>0</v>
          </cell>
          <cell r="P227">
            <v>0</v>
          </cell>
          <cell r="Q227">
            <v>0</v>
          </cell>
          <cell r="R227">
            <v>0</v>
          </cell>
        </row>
        <row r="228">
          <cell r="B228" t="str">
            <v>Redback</v>
          </cell>
          <cell r="C228">
            <v>0</v>
          </cell>
          <cell r="D228">
            <v>0</v>
          </cell>
          <cell r="E228">
            <v>0</v>
          </cell>
          <cell r="F228">
            <v>0</v>
          </cell>
          <cell r="G228">
            <v>0</v>
          </cell>
          <cell r="H228">
            <v>0</v>
          </cell>
          <cell r="I228">
            <v>0</v>
          </cell>
          <cell r="K228" t="str">
            <v>Redback</v>
          </cell>
          <cell r="L228">
            <v>0</v>
          </cell>
          <cell r="M228">
            <v>0</v>
          </cell>
          <cell r="N228">
            <v>0</v>
          </cell>
          <cell r="O228">
            <v>0</v>
          </cell>
          <cell r="P228">
            <v>0</v>
          </cell>
          <cell r="Q228">
            <v>0</v>
          </cell>
          <cell r="R228">
            <v>0</v>
          </cell>
        </row>
        <row r="229">
          <cell r="B229" t="str">
            <v>Riverstone</v>
          </cell>
          <cell r="C229">
            <v>0</v>
          </cell>
          <cell r="D229">
            <v>0</v>
          </cell>
          <cell r="E229">
            <v>0</v>
          </cell>
          <cell r="F229">
            <v>0</v>
          </cell>
          <cell r="G229">
            <v>0</v>
          </cell>
          <cell r="H229">
            <v>0</v>
          </cell>
          <cell r="I229">
            <v>0</v>
          </cell>
          <cell r="K229" t="str">
            <v>Riverstone</v>
          </cell>
          <cell r="L229">
            <v>0</v>
          </cell>
          <cell r="M229">
            <v>0</v>
          </cell>
          <cell r="N229">
            <v>0</v>
          </cell>
          <cell r="O229">
            <v>0</v>
          </cell>
          <cell r="P229">
            <v>0</v>
          </cell>
          <cell r="Q229">
            <v>0</v>
          </cell>
          <cell r="R229">
            <v>0</v>
          </cell>
        </row>
        <row r="230">
          <cell r="B230" t="str">
            <v>Tellabs</v>
          </cell>
          <cell r="C230">
            <v>0</v>
          </cell>
          <cell r="D230">
            <v>0</v>
          </cell>
          <cell r="E230">
            <v>0</v>
          </cell>
          <cell r="F230">
            <v>0</v>
          </cell>
          <cell r="G230">
            <v>0</v>
          </cell>
          <cell r="H230">
            <v>0</v>
          </cell>
          <cell r="I230">
            <v>0</v>
          </cell>
          <cell r="K230" t="str">
            <v>Tellabs</v>
          </cell>
          <cell r="L230">
            <v>0</v>
          </cell>
          <cell r="M230">
            <v>0</v>
          </cell>
          <cell r="N230">
            <v>0</v>
          </cell>
          <cell r="O230">
            <v>0</v>
          </cell>
          <cell r="P230">
            <v>0</v>
          </cell>
          <cell r="Q230">
            <v>0</v>
          </cell>
          <cell r="R230">
            <v>0</v>
          </cell>
        </row>
        <row r="231">
          <cell r="B231" t="str">
            <v>ZTE</v>
          </cell>
          <cell r="C231">
            <v>0</v>
          </cell>
          <cell r="D231">
            <v>0</v>
          </cell>
          <cell r="E231">
            <v>0</v>
          </cell>
          <cell r="F231">
            <v>0</v>
          </cell>
          <cell r="G231">
            <v>0</v>
          </cell>
          <cell r="H231">
            <v>0</v>
          </cell>
          <cell r="I231">
            <v>0</v>
          </cell>
          <cell r="K231" t="str">
            <v>ZTE</v>
          </cell>
          <cell r="L231">
            <v>0</v>
          </cell>
          <cell r="M231">
            <v>0</v>
          </cell>
          <cell r="N231">
            <v>0</v>
          </cell>
          <cell r="O231">
            <v>0</v>
          </cell>
          <cell r="P231">
            <v>0</v>
          </cell>
          <cell r="Q231">
            <v>0</v>
          </cell>
          <cell r="R231">
            <v>0</v>
          </cell>
        </row>
        <row r="232">
          <cell r="B232" t="str">
            <v>Other</v>
          </cell>
          <cell r="C232">
            <v>0</v>
          </cell>
          <cell r="D232">
            <v>0</v>
          </cell>
          <cell r="E232">
            <v>0</v>
          </cell>
          <cell r="F232">
            <v>0</v>
          </cell>
          <cell r="G232">
            <v>0</v>
          </cell>
          <cell r="H232">
            <v>0</v>
          </cell>
          <cell r="I232">
            <v>0</v>
          </cell>
          <cell r="K232" t="str">
            <v>Other</v>
          </cell>
          <cell r="L232">
            <v>0</v>
          </cell>
          <cell r="M232">
            <v>0</v>
          </cell>
          <cell r="N232">
            <v>0</v>
          </cell>
          <cell r="O232">
            <v>0</v>
          </cell>
          <cell r="P232">
            <v>0</v>
          </cell>
          <cell r="Q232">
            <v>0</v>
          </cell>
          <cell r="R232">
            <v>0</v>
          </cell>
        </row>
        <row r="233">
          <cell r="B233" t="str">
            <v>Total</v>
          </cell>
          <cell r="C233">
            <v>9</v>
          </cell>
          <cell r="D233">
            <v>7.8</v>
          </cell>
          <cell r="E233">
            <v>5.2</v>
          </cell>
          <cell r="F233">
            <v>0</v>
          </cell>
          <cell r="G233">
            <v>0</v>
          </cell>
          <cell r="H233">
            <v>21.299999999999997</v>
          </cell>
          <cell r="I233">
            <v>43.3</v>
          </cell>
          <cell r="K233" t="str">
            <v>Total</v>
          </cell>
          <cell r="L233">
            <v>27</v>
          </cell>
          <cell r="M233">
            <v>179</v>
          </cell>
          <cell r="N233">
            <v>9</v>
          </cell>
          <cell r="O233">
            <v>0</v>
          </cell>
          <cell r="P233">
            <v>0</v>
          </cell>
          <cell r="Q233">
            <v>177</v>
          </cell>
          <cell r="R233">
            <v>392</v>
          </cell>
        </row>
        <row r="237">
          <cell r="B237" t="str">
            <v>Vendor</v>
          </cell>
          <cell r="C237" t="str">
            <v>Core IP/MPLS</v>
          </cell>
          <cell r="D237" t="str">
            <v xml:space="preserve">Edge IP/MPLS </v>
          </cell>
          <cell r="E237" t="str">
            <v>Subscriber Service Router</v>
          </cell>
          <cell r="F237" t="str">
            <v>BRAS</v>
          </cell>
          <cell r="G237" t="str">
            <v>IP/Ethernet</v>
          </cell>
          <cell r="H237" t="str">
            <v>ATM/MPLS</v>
          </cell>
          <cell r="I237" t="str">
            <v>Total IPS</v>
          </cell>
          <cell r="K237" t="str">
            <v>Vendor</v>
          </cell>
          <cell r="L237" t="str">
            <v>Core IP/MPLS</v>
          </cell>
          <cell r="M237" t="str">
            <v>Edge IP/MPLS</v>
          </cell>
          <cell r="N237" t="str">
            <v>Subscriber Service Router</v>
          </cell>
          <cell r="O237" t="str">
            <v>BRAS</v>
          </cell>
          <cell r="P237" t="str">
            <v>IP/Ethernet</v>
          </cell>
          <cell r="Q237" t="str">
            <v>ATM/MPLS</v>
          </cell>
          <cell r="R237" t="str">
            <v>Total IPS</v>
          </cell>
        </row>
        <row r="238">
          <cell r="B238" t="str">
            <v>Alaxala Networks</v>
          </cell>
          <cell r="I238">
            <v>0</v>
          </cell>
          <cell r="K238" t="str">
            <v>Alaxala Networks</v>
          </cell>
          <cell r="R238">
            <v>0</v>
          </cell>
        </row>
        <row r="239">
          <cell r="B239" t="str">
            <v>Alcatel-Lucent</v>
          </cell>
          <cell r="C239">
            <v>0</v>
          </cell>
          <cell r="D239">
            <v>0</v>
          </cell>
          <cell r="E239">
            <v>0.3</v>
          </cell>
          <cell r="F239">
            <v>0</v>
          </cell>
          <cell r="G239">
            <v>0</v>
          </cell>
          <cell r="H239">
            <v>11</v>
          </cell>
          <cell r="I239">
            <v>11.3</v>
          </cell>
          <cell r="K239" t="str">
            <v>Alcatel-Lucent</v>
          </cell>
          <cell r="L239">
            <v>0</v>
          </cell>
          <cell r="M239">
            <v>0</v>
          </cell>
          <cell r="N239">
            <v>2</v>
          </cell>
          <cell r="O239">
            <v>0</v>
          </cell>
          <cell r="P239">
            <v>0</v>
          </cell>
          <cell r="Q239">
            <v>80</v>
          </cell>
          <cell r="R239">
            <v>82</v>
          </cell>
        </row>
        <row r="240">
          <cell r="B240" t="str">
            <v>Atrica</v>
          </cell>
          <cell r="I240">
            <v>0</v>
          </cell>
          <cell r="K240" t="str">
            <v>Atrica</v>
          </cell>
          <cell r="R240">
            <v>0</v>
          </cell>
        </row>
        <row r="241">
          <cell r="B241" t="str">
            <v>Avici</v>
          </cell>
          <cell r="C241">
            <v>0</v>
          </cell>
          <cell r="D241">
            <v>0</v>
          </cell>
          <cell r="E241">
            <v>0</v>
          </cell>
          <cell r="F241">
            <v>0</v>
          </cell>
          <cell r="G241">
            <v>0</v>
          </cell>
          <cell r="H241">
            <v>0</v>
          </cell>
          <cell r="I241">
            <v>0</v>
          </cell>
          <cell r="K241" t="str">
            <v>Avici</v>
          </cell>
          <cell r="L241">
            <v>0</v>
          </cell>
          <cell r="M241">
            <v>0</v>
          </cell>
          <cell r="N241">
            <v>0</v>
          </cell>
          <cell r="O241">
            <v>0</v>
          </cell>
          <cell r="P241">
            <v>0</v>
          </cell>
          <cell r="Q241">
            <v>0</v>
          </cell>
          <cell r="R241">
            <v>0</v>
          </cell>
        </row>
        <row r="242">
          <cell r="B242" t="str">
            <v>Brocade</v>
          </cell>
          <cell r="C242">
            <v>0</v>
          </cell>
          <cell r="D242">
            <v>0</v>
          </cell>
          <cell r="E242">
            <v>0</v>
          </cell>
          <cell r="F242">
            <v>0</v>
          </cell>
          <cell r="G242">
            <v>0</v>
          </cell>
          <cell r="H242">
            <v>0</v>
          </cell>
          <cell r="I242">
            <v>0</v>
          </cell>
          <cell r="K242" t="str">
            <v>Brocade</v>
          </cell>
          <cell r="L242">
            <v>0</v>
          </cell>
          <cell r="M242">
            <v>0</v>
          </cell>
          <cell r="N242">
            <v>0</v>
          </cell>
          <cell r="O242">
            <v>0</v>
          </cell>
          <cell r="P242">
            <v>0</v>
          </cell>
          <cell r="Q242">
            <v>0</v>
          </cell>
          <cell r="R242">
            <v>0</v>
          </cell>
        </row>
        <row r="243">
          <cell r="B243" t="str">
            <v>Caspian</v>
          </cell>
          <cell r="C243">
            <v>0</v>
          </cell>
          <cell r="D243">
            <v>0</v>
          </cell>
          <cell r="E243">
            <v>0</v>
          </cell>
          <cell r="F243">
            <v>0</v>
          </cell>
          <cell r="G243">
            <v>0</v>
          </cell>
          <cell r="H243">
            <v>0</v>
          </cell>
          <cell r="I243">
            <v>0</v>
          </cell>
          <cell r="K243" t="str">
            <v>Caspian</v>
          </cell>
          <cell r="L243">
            <v>0</v>
          </cell>
          <cell r="M243">
            <v>0</v>
          </cell>
          <cell r="N243">
            <v>0</v>
          </cell>
          <cell r="O243">
            <v>0</v>
          </cell>
          <cell r="P243">
            <v>0</v>
          </cell>
          <cell r="Q243">
            <v>0</v>
          </cell>
          <cell r="R243">
            <v>0</v>
          </cell>
        </row>
        <row r="244">
          <cell r="B244" t="str">
            <v>Chiaro</v>
          </cell>
          <cell r="C244">
            <v>0</v>
          </cell>
          <cell r="D244">
            <v>0</v>
          </cell>
          <cell r="E244">
            <v>0</v>
          </cell>
          <cell r="F244">
            <v>0</v>
          </cell>
          <cell r="G244">
            <v>0</v>
          </cell>
          <cell r="H244">
            <v>0</v>
          </cell>
          <cell r="I244">
            <v>0</v>
          </cell>
          <cell r="K244" t="str">
            <v>Chiaro</v>
          </cell>
          <cell r="L244">
            <v>0</v>
          </cell>
          <cell r="M244">
            <v>0</v>
          </cell>
          <cell r="N244">
            <v>0</v>
          </cell>
          <cell r="O244">
            <v>0</v>
          </cell>
          <cell r="P244">
            <v>0</v>
          </cell>
          <cell r="Q244">
            <v>0</v>
          </cell>
          <cell r="R244">
            <v>0</v>
          </cell>
        </row>
        <row r="245">
          <cell r="B245" t="str">
            <v>Ciena</v>
          </cell>
          <cell r="C245">
            <v>0</v>
          </cell>
          <cell r="D245">
            <v>0</v>
          </cell>
          <cell r="E245">
            <v>0</v>
          </cell>
          <cell r="F245">
            <v>0</v>
          </cell>
          <cell r="G245">
            <v>0</v>
          </cell>
          <cell r="H245">
            <v>0</v>
          </cell>
          <cell r="I245">
            <v>0</v>
          </cell>
          <cell r="K245" t="str">
            <v>Ciena</v>
          </cell>
          <cell r="L245">
            <v>0</v>
          </cell>
          <cell r="M245">
            <v>0</v>
          </cell>
          <cell r="N245">
            <v>0</v>
          </cell>
          <cell r="O245">
            <v>0</v>
          </cell>
          <cell r="P245">
            <v>0</v>
          </cell>
          <cell r="Q245">
            <v>0</v>
          </cell>
          <cell r="R245">
            <v>0</v>
          </cell>
        </row>
        <row r="246">
          <cell r="B246" t="str">
            <v>Cisco</v>
          </cell>
          <cell r="C246">
            <v>9</v>
          </cell>
          <cell r="D246">
            <v>9</v>
          </cell>
          <cell r="E246">
            <v>0.2</v>
          </cell>
          <cell r="F246">
            <v>0</v>
          </cell>
          <cell r="G246">
            <v>0</v>
          </cell>
          <cell r="H246">
            <v>3.7</v>
          </cell>
          <cell r="I246">
            <v>21.9</v>
          </cell>
          <cell r="K246" t="str">
            <v>Cisco</v>
          </cell>
          <cell r="L246">
            <v>25</v>
          </cell>
          <cell r="M246">
            <v>248</v>
          </cell>
          <cell r="N246">
            <v>7</v>
          </cell>
          <cell r="O246">
            <v>0</v>
          </cell>
          <cell r="P246">
            <v>0</v>
          </cell>
          <cell r="Q246">
            <v>18</v>
          </cell>
          <cell r="R246">
            <v>298</v>
          </cell>
        </row>
        <row r="247">
          <cell r="B247" t="str">
            <v>Cosine</v>
          </cell>
          <cell r="C247">
            <v>0</v>
          </cell>
          <cell r="D247">
            <v>0</v>
          </cell>
          <cell r="E247">
            <v>0</v>
          </cell>
          <cell r="F247">
            <v>0</v>
          </cell>
          <cell r="G247">
            <v>0</v>
          </cell>
          <cell r="H247">
            <v>0</v>
          </cell>
          <cell r="I247">
            <v>0</v>
          </cell>
          <cell r="K247" t="str">
            <v>Cosine</v>
          </cell>
          <cell r="L247">
            <v>0</v>
          </cell>
          <cell r="M247">
            <v>0</v>
          </cell>
          <cell r="N247">
            <v>0</v>
          </cell>
          <cell r="O247">
            <v>0</v>
          </cell>
          <cell r="P247">
            <v>0</v>
          </cell>
          <cell r="Q247">
            <v>0</v>
          </cell>
          <cell r="R247">
            <v>0</v>
          </cell>
        </row>
        <row r="248">
          <cell r="B248" t="str">
            <v>ECI Telecom</v>
          </cell>
          <cell r="C248">
            <v>0</v>
          </cell>
          <cell r="D248">
            <v>0</v>
          </cell>
          <cell r="E248">
            <v>0</v>
          </cell>
          <cell r="F248">
            <v>0</v>
          </cell>
          <cell r="G248">
            <v>0</v>
          </cell>
          <cell r="H248">
            <v>0</v>
          </cell>
          <cell r="I248">
            <v>0</v>
          </cell>
          <cell r="K248" t="str">
            <v>ECI Telecom</v>
          </cell>
          <cell r="L248">
            <v>0</v>
          </cell>
          <cell r="M248">
            <v>0</v>
          </cell>
          <cell r="N248">
            <v>0</v>
          </cell>
          <cell r="O248">
            <v>0</v>
          </cell>
          <cell r="P248">
            <v>0</v>
          </cell>
          <cell r="Q248">
            <v>0</v>
          </cell>
          <cell r="R248">
            <v>0</v>
          </cell>
        </row>
        <row r="249">
          <cell r="B249" t="str">
            <v>Equipe</v>
          </cell>
          <cell r="C249">
            <v>0</v>
          </cell>
          <cell r="D249">
            <v>0</v>
          </cell>
          <cell r="E249">
            <v>0</v>
          </cell>
          <cell r="F249">
            <v>0</v>
          </cell>
          <cell r="G249">
            <v>0</v>
          </cell>
          <cell r="H249">
            <v>0</v>
          </cell>
          <cell r="I249">
            <v>0</v>
          </cell>
          <cell r="K249" t="str">
            <v>Equipe</v>
          </cell>
          <cell r="L249">
            <v>0</v>
          </cell>
          <cell r="M249">
            <v>0</v>
          </cell>
          <cell r="N249">
            <v>0</v>
          </cell>
          <cell r="O249">
            <v>0</v>
          </cell>
          <cell r="P249">
            <v>0</v>
          </cell>
          <cell r="Q249">
            <v>0</v>
          </cell>
          <cell r="R249">
            <v>0</v>
          </cell>
        </row>
        <row r="250">
          <cell r="B250" t="str">
            <v>Ericsson</v>
          </cell>
          <cell r="C250">
            <v>0</v>
          </cell>
          <cell r="D250">
            <v>0.7</v>
          </cell>
          <cell r="E250">
            <v>0</v>
          </cell>
          <cell r="F250">
            <v>0</v>
          </cell>
          <cell r="G250">
            <v>0</v>
          </cell>
          <cell r="H250">
            <v>4</v>
          </cell>
          <cell r="I250">
            <v>4.7</v>
          </cell>
          <cell r="K250" t="str">
            <v>Ericsson</v>
          </cell>
          <cell r="L250">
            <v>0</v>
          </cell>
          <cell r="M250">
            <v>6</v>
          </cell>
          <cell r="N250">
            <v>0</v>
          </cell>
          <cell r="O250">
            <v>0</v>
          </cell>
          <cell r="P250">
            <v>0</v>
          </cell>
          <cell r="Q250">
            <v>46</v>
          </cell>
          <cell r="R250">
            <v>52</v>
          </cell>
        </row>
        <row r="251">
          <cell r="B251" t="str">
            <v>Extreme</v>
          </cell>
          <cell r="C251">
            <v>0</v>
          </cell>
          <cell r="D251">
            <v>0</v>
          </cell>
          <cell r="E251">
            <v>0</v>
          </cell>
          <cell r="F251">
            <v>0</v>
          </cell>
          <cell r="G251">
            <v>0</v>
          </cell>
          <cell r="H251">
            <v>0</v>
          </cell>
          <cell r="I251">
            <v>0</v>
          </cell>
          <cell r="K251" t="str">
            <v>Extreme</v>
          </cell>
          <cell r="L251">
            <v>0</v>
          </cell>
          <cell r="M251">
            <v>0</v>
          </cell>
          <cell r="N251">
            <v>0</v>
          </cell>
          <cell r="O251">
            <v>0</v>
          </cell>
          <cell r="P251">
            <v>0</v>
          </cell>
          <cell r="Q251">
            <v>0</v>
          </cell>
          <cell r="R251">
            <v>0</v>
          </cell>
        </row>
        <row r="252">
          <cell r="B252" t="str">
            <v>Force10</v>
          </cell>
          <cell r="C252">
            <v>0</v>
          </cell>
          <cell r="D252">
            <v>0</v>
          </cell>
          <cell r="E252">
            <v>0</v>
          </cell>
          <cell r="F252">
            <v>0</v>
          </cell>
          <cell r="G252">
            <v>0</v>
          </cell>
          <cell r="H252">
            <v>0</v>
          </cell>
          <cell r="I252">
            <v>0</v>
          </cell>
          <cell r="K252" t="str">
            <v>Force10</v>
          </cell>
          <cell r="L252">
            <v>0</v>
          </cell>
          <cell r="M252">
            <v>0</v>
          </cell>
          <cell r="N252">
            <v>0</v>
          </cell>
          <cell r="O252">
            <v>0</v>
          </cell>
          <cell r="P252">
            <v>0</v>
          </cell>
          <cell r="Q252">
            <v>0</v>
          </cell>
          <cell r="R252">
            <v>0</v>
          </cell>
        </row>
        <row r="253">
          <cell r="B253" t="str">
            <v>Fujitsu</v>
          </cell>
          <cell r="C253">
            <v>0</v>
          </cell>
          <cell r="D253">
            <v>0</v>
          </cell>
          <cell r="E253">
            <v>0</v>
          </cell>
          <cell r="F253">
            <v>0</v>
          </cell>
          <cell r="G253">
            <v>0</v>
          </cell>
          <cell r="H253">
            <v>0</v>
          </cell>
          <cell r="I253">
            <v>0</v>
          </cell>
          <cell r="K253" t="str">
            <v>Fujitsu</v>
          </cell>
          <cell r="L253">
            <v>0</v>
          </cell>
          <cell r="M253">
            <v>0</v>
          </cell>
          <cell r="N253">
            <v>0</v>
          </cell>
          <cell r="O253">
            <v>0</v>
          </cell>
          <cell r="P253">
            <v>0</v>
          </cell>
          <cell r="Q253">
            <v>0</v>
          </cell>
          <cell r="R253">
            <v>0</v>
          </cell>
        </row>
        <row r="254">
          <cell r="B254" t="str">
            <v>Hammerhead Systems</v>
          </cell>
          <cell r="C254">
            <v>0</v>
          </cell>
          <cell r="D254">
            <v>0</v>
          </cell>
          <cell r="E254">
            <v>0</v>
          </cell>
          <cell r="F254">
            <v>0</v>
          </cell>
          <cell r="G254">
            <v>0</v>
          </cell>
          <cell r="H254">
            <v>0</v>
          </cell>
          <cell r="I254">
            <v>0</v>
          </cell>
          <cell r="K254" t="str">
            <v>Hammerhead Systems</v>
          </cell>
          <cell r="L254">
            <v>0</v>
          </cell>
          <cell r="M254">
            <v>0</v>
          </cell>
          <cell r="N254">
            <v>0</v>
          </cell>
          <cell r="O254">
            <v>0</v>
          </cell>
          <cell r="P254">
            <v>0</v>
          </cell>
          <cell r="Q254">
            <v>0</v>
          </cell>
          <cell r="R254">
            <v>0</v>
          </cell>
        </row>
        <row r="255">
          <cell r="B255" t="str">
            <v>Hitachi</v>
          </cell>
          <cell r="C255">
            <v>0</v>
          </cell>
          <cell r="D255">
            <v>0</v>
          </cell>
          <cell r="E255">
            <v>0</v>
          </cell>
          <cell r="F255">
            <v>0</v>
          </cell>
          <cell r="G255">
            <v>0</v>
          </cell>
          <cell r="H255">
            <v>0</v>
          </cell>
          <cell r="I255">
            <v>0</v>
          </cell>
          <cell r="K255" t="str">
            <v>Hitachi</v>
          </cell>
          <cell r="L255">
            <v>0</v>
          </cell>
          <cell r="M255">
            <v>0</v>
          </cell>
          <cell r="N255">
            <v>0</v>
          </cell>
          <cell r="O255">
            <v>0</v>
          </cell>
          <cell r="P255">
            <v>0</v>
          </cell>
          <cell r="Q255">
            <v>0</v>
          </cell>
          <cell r="R255">
            <v>0</v>
          </cell>
        </row>
        <row r="256">
          <cell r="B256" t="str">
            <v>Hitachi Cable</v>
          </cell>
          <cell r="C256">
            <v>0</v>
          </cell>
          <cell r="D256">
            <v>0</v>
          </cell>
          <cell r="E256">
            <v>0</v>
          </cell>
          <cell r="F256">
            <v>0</v>
          </cell>
          <cell r="G256">
            <v>0</v>
          </cell>
          <cell r="H256">
            <v>0</v>
          </cell>
          <cell r="I256">
            <v>0</v>
          </cell>
          <cell r="K256" t="str">
            <v>Hitachi Cable</v>
          </cell>
          <cell r="L256">
            <v>0</v>
          </cell>
          <cell r="M256">
            <v>0</v>
          </cell>
          <cell r="N256">
            <v>0</v>
          </cell>
          <cell r="O256">
            <v>0</v>
          </cell>
          <cell r="P256">
            <v>0</v>
          </cell>
          <cell r="Q256">
            <v>0</v>
          </cell>
          <cell r="R256">
            <v>0</v>
          </cell>
        </row>
        <row r="257">
          <cell r="B257" t="str">
            <v>Huawei</v>
          </cell>
          <cell r="C257">
            <v>0</v>
          </cell>
          <cell r="D257">
            <v>0</v>
          </cell>
          <cell r="E257">
            <v>0</v>
          </cell>
          <cell r="F257">
            <v>0</v>
          </cell>
          <cell r="G257">
            <v>0</v>
          </cell>
          <cell r="H257">
            <v>0</v>
          </cell>
          <cell r="I257">
            <v>0</v>
          </cell>
          <cell r="K257" t="str">
            <v>Huawei</v>
          </cell>
          <cell r="L257">
            <v>0</v>
          </cell>
          <cell r="M257">
            <v>0</v>
          </cell>
          <cell r="N257">
            <v>0</v>
          </cell>
          <cell r="O257">
            <v>0</v>
          </cell>
          <cell r="P257">
            <v>0</v>
          </cell>
          <cell r="Q257">
            <v>0</v>
          </cell>
          <cell r="R257">
            <v>0</v>
          </cell>
        </row>
        <row r="258">
          <cell r="B258" t="str">
            <v>Hyperchip</v>
          </cell>
          <cell r="C258">
            <v>0</v>
          </cell>
          <cell r="D258">
            <v>0</v>
          </cell>
          <cell r="E258">
            <v>0</v>
          </cell>
          <cell r="F258">
            <v>0</v>
          </cell>
          <cell r="G258">
            <v>0</v>
          </cell>
          <cell r="H258">
            <v>0</v>
          </cell>
          <cell r="I258">
            <v>0</v>
          </cell>
          <cell r="K258" t="str">
            <v>Hyperchip</v>
          </cell>
          <cell r="L258">
            <v>0</v>
          </cell>
          <cell r="M258">
            <v>0</v>
          </cell>
          <cell r="N258">
            <v>0</v>
          </cell>
          <cell r="O258">
            <v>0</v>
          </cell>
          <cell r="P258">
            <v>0</v>
          </cell>
          <cell r="Q258">
            <v>0</v>
          </cell>
          <cell r="R258">
            <v>0</v>
          </cell>
        </row>
        <row r="259">
          <cell r="B259" t="str">
            <v>Juniper</v>
          </cell>
          <cell r="C259">
            <v>0</v>
          </cell>
          <cell r="D259">
            <v>0</v>
          </cell>
          <cell r="E259">
            <v>0</v>
          </cell>
          <cell r="F259">
            <v>0</v>
          </cell>
          <cell r="G259">
            <v>0</v>
          </cell>
          <cell r="H259">
            <v>0</v>
          </cell>
          <cell r="I259">
            <v>0</v>
          </cell>
          <cell r="K259" t="str">
            <v>Juniper</v>
          </cell>
          <cell r="L259">
            <v>0</v>
          </cell>
          <cell r="M259">
            <v>0</v>
          </cell>
          <cell r="N259">
            <v>0</v>
          </cell>
          <cell r="O259">
            <v>0</v>
          </cell>
          <cell r="P259">
            <v>0</v>
          </cell>
          <cell r="Q259">
            <v>0</v>
          </cell>
          <cell r="R259">
            <v>0</v>
          </cell>
        </row>
        <row r="260">
          <cell r="B260" t="str">
            <v>Laurel Networks</v>
          </cell>
          <cell r="C260">
            <v>0</v>
          </cell>
          <cell r="D260">
            <v>0</v>
          </cell>
          <cell r="E260">
            <v>0</v>
          </cell>
          <cell r="F260">
            <v>0</v>
          </cell>
          <cell r="G260">
            <v>0</v>
          </cell>
          <cell r="H260">
            <v>0</v>
          </cell>
          <cell r="I260">
            <v>0</v>
          </cell>
          <cell r="K260" t="str">
            <v>Laurel Networks</v>
          </cell>
          <cell r="L260">
            <v>0</v>
          </cell>
          <cell r="M260">
            <v>0</v>
          </cell>
          <cell r="N260">
            <v>0</v>
          </cell>
          <cell r="O260">
            <v>0</v>
          </cell>
          <cell r="P260">
            <v>0</v>
          </cell>
          <cell r="Q260">
            <v>0</v>
          </cell>
          <cell r="R260">
            <v>0</v>
          </cell>
        </row>
        <row r="261">
          <cell r="B261" t="str">
            <v>Lucent</v>
          </cell>
          <cell r="C261">
            <v>0</v>
          </cell>
          <cell r="D261">
            <v>0</v>
          </cell>
          <cell r="E261">
            <v>0</v>
          </cell>
          <cell r="F261">
            <v>0</v>
          </cell>
          <cell r="G261">
            <v>0</v>
          </cell>
          <cell r="H261">
            <v>0</v>
          </cell>
          <cell r="I261">
            <v>0</v>
          </cell>
          <cell r="K261" t="str">
            <v>Lucent</v>
          </cell>
          <cell r="L261">
            <v>0</v>
          </cell>
          <cell r="M261">
            <v>0</v>
          </cell>
          <cell r="N261">
            <v>0</v>
          </cell>
          <cell r="O261">
            <v>0</v>
          </cell>
          <cell r="P261">
            <v>0</v>
          </cell>
          <cell r="Q261">
            <v>0</v>
          </cell>
          <cell r="R261">
            <v>0</v>
          </cell>
        </row>
        <row r="262">
          <cell r="B262" t="str">
            <v>NEC</v>
          </cell>
          <cell r="C262">
            <v>0</v>
          </cell>
          <cell r="D262">
            <v>0</v>
          </cell>
          <cell r="E262">
            <v>0</v>
          </cell>
          <cell r="F262">
            <v>0</v>
          </cell>
          <cell r="G262">
            <v>0</v>
          </cell>
          <cell r="H262">
            <v>0</v>
          </cell>
          <cell r="I262">
            <v>0</v>
          </cell>
          <cell r="K262" t="str">
            <v>NEC</v>
          </cell>
          <cell r="L262">
            <v>0</v>
          </cell>
          <cell r="M262">
            <v>0</v>
          </cell>
          <cell r="N262">
            <v>0</v>
          </cell>
          <cell r="O262">
            <v>0</v>
          </cell>
          <cell r="P262">
            <v>0</v>
          </cell>
          <cell r="Q262">
            <v>0</v>
          </cell>
          <cell r="R262">
            <v>0</v>
          </cell>
        </row>
        <row r="263">
          <cell r="B263" t="str">
            <v>Nokia Siemens Networks</v>
          </cell>
          <cell r="C263">
            <v>0</v>
          </cell>
          <cell r="D263">
            <v>0</v>
          </cell>
          <cell r="E263">
            <v>0</v>
          </cell>
          <cell r="F263">
            <v>0</v>
          </cell>
          <cell r="G263">
            <v>0</v>
          </cell>
          <cell r="H263">
            <v>0</v>
          </cell>
          <cell r="I263">
            <v>0</v>
          </cell>
          <cell r="K263" t="str">
            <v>Nokia Siemens Networks</v>
          </cell>
          <cell r="L263">
            <v>0</v>
          </cell>
          <cell r="M263">
            <v>0</v>
          </cell>
          <cell r="N263">
            <v>0</v>
          </cell>
          <cell r="O263">
            <v>0</v>
          </cell>
          <cell r="P263">
            <v>0</v>
          </cell>
          <cell r="Q263">
            <v>0</v>
          </cell>
          <cell r="R263">
            <v>0</v>
          </cell>
        </row>
        <row r="264">
          <cell r="B264" t="str">
            <v>Nortel</v>
          </cell>
          <cell r="C264">
            <v>0</v>
          </cell>
          <cell r="D264">
            <v>0</v>
          </cell>
          <cell r="E264">
            <v>1.6</v>
          </cell>
          <cell r="F264">
            <v>0</v>
          </cell>
          <cell r="G264">
            <v>0</v>
          </cell>
          <cell r="H264">
            <v>5.7</v>
          </cell>
          <cell r="I264">
            <v>7.3000000000000007</v>
          </cell>
          <cell r="K264" t="str">
            <v>Nortel</v>
          </cell>
          <cell r="L264">
            <v>0</v>
          </cell>
          <cell r="M264">
            <v>0</v>
          </cell>
          <cell r="N264">
            <v>2</v>
          </cell>
          <cell r="O264">
            <v>0</v>
          </cell>
          <cell r="P264">
            <v>0</v>
          </cell>
          <cell r="Q264">
            <v>19</v>
          </cell>
          <cell r="R264">
            <v>21</v>
          </cell>
        </row>
        <row r="265">
          <cell r="B265" t="str">
            <v>Procket</v>
          </cell>
          <cell r="C265">
            <v>0</v>
          </cell>
          <cell r="D265">
            <v>0</v>
          </cell>
          <cell r="E265">
            <v>0</v>
          </cell>
          <cell r="F265">
            <v>0</v>
          </cell>
          <cell r="G265">
            <v>0</v>
          </cell>
          <cell r="H265">
            <v>0</v>
          </cell>
          <cell r="I265">
            <v>0</v>
          </cell>
          <cell r="K265" t="str">
            <v>Procket</v>
          </cell>
          <cell r="L265">
            <v>0</v>
          </cell>
          <cell r="M265">
            <v>0</v>
          </cell>
          <cell r="N265">
            <v>0</v>
          </cell>
          <cell r="O265">
            <v>0</v>
          </cell>
          <cell r="P265">
            <v>0</v>
          </cell>
          <cell r="Q265">
            <v>0</v>
          </cell>
          <cell r="R265">
            <v>0</v>
          </cell>
        </row>
        <row r="266">
          <cell r="B266" t="str">
            <v>Quarry</v>
          </cell>
          <cell r="C266">
            <v>0</v>
          </cell>
          <cell r="D266">
            <v>0</v>
          </cell>
          <cell r="E266">
            <v>0</v>
          </cell>
          <cell r="F266">
            <v>0</v>
          </cell>
          <cell r="G266">
            <v>0</v>
          </cell>
          <cell r="H266">
            <v>0</v>
          </cell>
          <cell r="I266">
            <v>0</v>
          </cell>
          <cell r="K266" t="str">
            <v>Quarry</v>
          </cell>
          <cell r="L266">
            <v>0</v>
          </cell>
          <cell r="M266">
            <v>0</v>
          </cell>
          <cell r="N266">
            <v>0</v>
          </cell>
          <cell r="O266">
            <v>0</v>
          </cell>
          <cell r="P266">
            <v>0</v>
          </cell>
          <cell r="Q266">
            <v>0</v>
          </cell>
          <cell r="R266">
            <v>0</v>
          </cell>
        </row>
        <row r="267">
          <cell r="B267" t="str">
            <v>Redback</v>
          </cell>
          <cell r="C267">
            <v>0</v>
          </cell>
          <cell r="D267">
            <v>0</v>
          </cell>
          <cell r="E267">
            <v>0</v>
          </cell>
          <cell r="F267">
            <v>0</v>
          </cell>
          <cell r="G267">
            <v>0</v>
          </cell>
          <cell r="H267">
            <v>0</v>
          </cell>
          <cell r="I267">
            <v>0</v>
          </cell>
          <cell r="K267" t="str">
            <v>Redback</v>
          </cell>
          <cell r="L267">
            <v>0</v>
          </cell>
          <cell r="M267">
            <v>0</v>
          </cell>
          <cell r="N267">
            <v>0</v>
          </cell>
          <cell r="O267">
            <v>0</v>
          </cell>
          <cell r="P267">
            <v>0</v>
          </cell>
          <cell r="Q267">
            <v>0</v>
          </cell>
          <cell r="R267">
            <v>0</v>
          </cell>
        </row>
        <row r="268">
          <cell r="B268" t="str">
            <v>Riverstone</v>
          </cell>
          <cell r="C268">
            <v>0</v>
          </cell>
          <cell r="D268">
            <v>0</v>
          </cell>
          <cell r="E268">
            <v>0</v>
          </cell>
          <cell r="F268">
            <v>0</v>
          </cell>
          <cell r="G268">
            <v>0</v>
          </cell>
          <cell r="H268">
            <v>0</v>
          </cell>
          <cell r="I268">
            <v>0</v>
          </cell>
          <cell r="K268" t="str">
            <v>Riverstone</v>
          </cell>
          <cell r="L268">
            <v>0</v>
          </cell>
          <cell r="M268">
            <v>0</v>
          </cell>
          <cell r="N268">
            <v>0</v>
          </cell>
          <cell r="O268">
            <v>0</v>
          </cell>
          <cell r="P268">
            <v>0</v>
          </cell>
          <cell r="Q268">
            <v>0</v>
          </cell>
          <cell r="R268">
            <v>0</v>
          </cell>
        </row>
        <row r="269">
          <cell r="B269" t="str">
            <v>Tellabs</v>
          </cell>
          <cell r="C269">
            <v>0</v>
          </cell>
          <cell r="D269">
            <v>0</v>
          </cell>
          <cell r="E269">
            <v>0</v>
          </cell>
          <cell r="F269">
            <v>0</v>
          </cell>
          <cell r="G269">
            <v>0</v>
          </cell>
          <cell r="H269">
            <v>0</v>
          </cell>
          <cell r="I269">
            <v>0</v>
          </cell>
          <cell r="K269" t="str">
            <v>Tellabs</v>
          </cell>
          <cell r="L269">
            <v>0</v>
          </cell>
          <cell r="M269">
            <v>0</v>
          </cell>
          <cell r="N269">
            <v>0</v>
          </cell>
          <cell r="O269">
            <v>0</v>
          </cell>
          <cell r="P269">
            <v>0</v>
          </cell>
          <cell r="Q269">
            <v>0</v>
          </cell>
          <cell r="R269">
            <v>0</v>
          </cell>
        </row>
        <row r="270">
          <cell r="B270" t="str">
            <v>ZTE</v>
          </cell>
          <cell r="C270">
            <v>0</v>
          </cell>
          <cell r="D270">
            <v>0</v>
          </cell>
          <cell r="E270">
            <v>0</v>
          </cell>
          <cell r="F270">
            <v>0</v>
          </cell>
          <cell r="G270">
            <v>0</v>
          </cell>
          <cell r="H270">
            <v>0</v>
          </cell>
          <cell r="I270">
            <v>0</v>
          </cell>
          <cell r="K270" t="str">
            <v>ZTE</v>
          </cell>
          <cell r="L270">
            <v>0</v>
          </cell>
          <cell r="M270">
            <v>0</v>
          </cell>
          <cell r="N270">
            <v>0</v>
          </cell>
          <cell r="O270">
            <v>0</v>
          </cell>
          <cell r="P270">
            <v>0</v>
          </cell>
          <cell r="Q270">
            <v>0</v>
          </cell>
          <cell r="R270">
            <v>0</v>
          </cell>
        </row>
        <row r="271">
          <cell r="B271" t="str">
            <v>Other</v>
          </cell>
          <cell r="C271">
            <v>0</v>
          </cell>
          <cell r="D271">
            <v>0</v>
          </cell>
          <cell r="E271">
            <v>0</v>
          </cell>
          <cell r="F271">
            <v>0</v>
          </cell>
          <cell r="G271">
            <v>0</v>
          </cell>
          <cell r="H271">
            <v>0</v>
          </cell>
          <cell r="I271">
            <v>0</v>
          </cell>
          <cell r="K271" t="str">
            <v>Other</v>
          </cell>
          <cell r="L271">
            <v>0</v>
          </cell>
          <cell r="M271">
            <v>0</v>
          </cell>
          <cell r="N271">
            <v>0</v>
          </cell>
          <cell r="O271">
            <v>0</v>
          </cell>
          <cell r="P271">
            <v>0</v>
          </cell>
          <cell r="Q271">
            <v>0</v>
          </cell>
          <cell r="R271">
            <v>0</v>
          </cell>
        </row>
        <row r="272">
          <cell r="B272" t="str">
            <v>Total</v>
          </cell>
          <cell r="C272">
            <v>9</v>
          </cell>
          <cell r="D272">
            <v>9.6999999999999993</v>
          </cell>
          <cell r="E272">
            <v>2.1</v>
          </cell>
          <cell r="F272">
            <v>0</v>
          </cell>
          <cell r="G272">
            <v>0</v>
          </cell>
          <cell r="H272">
            <v>24.4</v>
          </cell>
          <cell r="I272">
            <v>45.2</v>
          </cell>
          <cell r="K272" t="str">
            <v>Total</v>
          </cell>
          <cell r="L272">
            <v>25</v>
          </cell>
          <cell r="M272">
            <v>254</v>
          </cell>
          <cell r="N272">
            <v>11</v>
          </cell>
          <cell r="O272">
            <v>0</v>
          </cell>
          <cell r="P272">
            <v>0</v>
          </cell>
          <cell r="Q272">
            <v>163</v>
          </cell>
          <cell r="R272">
            <v>453</v>
          </cell>
        </row>
        <row r="276">
          <cell r="B276" t="str">
            <v>Vendor</v>
          </cell>
          <cell r="C276" t="str">
            <v>Core IP/MPLS</v>
          </cell>
          <cell r="D276" t="str">
            <v xml:space="preserve">Edge IP/MPLS </v>
          </cell>
          <cell r="E276" t="str">
            <v>Subscriber Service Router</v>
          </cell>
          <cell r="F276" t="str">
            <v>BRAS</v>
          </cell>
          <cell r="G276" t="str">
            <v>IP/Ethernet</v>
          </cell>
          <cell r="H276" t="str">
            <v>ATM/MPLS</v>
          </cell>
          <cell r="I276" t="str">
            <v>Total IPS</v>
          </cell>
          <cell r="K276" t="str">
            <v>Vendor</v>
          </cell>
          <cell r="L276" t="str">
            <v>Core IP/MPLS</v>
          </cell>
          <cell r="M276" t="str">
            <v>Edge IP/MPLS</v>
          </cell>
          <cell r="N276" t="str">
            <v>Subscriber Service Router</v>
          </cell>
          <cell r="O276" t="str">
            <v>BRAS</v>
          </cell>
          <cell r="P276" t="str">
            <v>IP/Ethernet</v>
          </cell>
          <cell r="Q276" t="str">
            <v>ATM/MPLS</v>
          </cell>
          <cell r="R276" t="str">
            <v>Total IPS</v>
          </cell>
        </row>
        <row r="277">
          <cell r="B277" t="str">
            <v>Alaxala Networks</v>
          </cell>
          <cell r="I277">
            <v>0</v>
          </cell>
          <cell r="K277" t="str">
            <v>Alaxala Networks</v>
          </cell>
          <cell r="R277">
            <v>0</v>
          </cell>
        </row>
        <row r="278">
          <cell r="B278" t="str">
            <v>Alcatel-Lucent</v>
          </cell>
          <cell r="C278">
            <v>0</v>
          </cell>
          <cell r="D278">
            <v>0</v>
          </cell>
          <cell r="E278">
            <v>0.1</v>
          </cell>
          <cell r="F278">
            <v>0</v>
          </cell>
          <cell r="G278">
            <v>0</v>
          </cell>
          <cell r="H278">
            <v>9</v>
          </cell>
          <cell r="I278">
            <v>9.1</v>
          </cell>
          <cell r="K278" t="str">
            <v>Alcatel-Lucent</v>
          </cell>
          <cell r="L278">
            <v>0</v>
          </cell>
          <cell r="M278">
            <v>0</v>
          </cell>
          <cell r="N278">
            <v>1</v>
          </cell>
          <cell r="O278">
            <v>0</v>
          </cell>
          <cell r="P278">
            <v>0</v>
          </cell>
          <cell r="Q278">
            <v>89</v>
          </cell>
          <cell r="R278">
            <v>90</v>
          </cell>
        </row>
        <row r="279">
          <cell r="B279" t="str">
            <v>Atrica</v>
          </cell>
          <cell r="I279">
            <v>0</v>
          </cell>
          <cell r="K279" t="str">
            <v>Atrica</v>
          </cell>
          <cell r="R279">
            <v>0</v>
          </cell>
        </row>
        <row r="280">
          <cell r="B280" t="str">
            <v>Avici</v>
          </cell>
          <cell r="C280">
            <v>0</v>
          </cell>
          <cell r="D280">
            <v>0</v>
          </cell>
          <cell r="E280">
            <v>0</v>
          </cell>
          <cell r="F280">
            <v>0</v>
          </cell>
          <cell r="G280">
            <v>0</v>
          </cell>
          <cell r="H280">
            <v>0</v>
          </cell>
          <cell r="I280">
            <v>0</v>
          </cell>
          <cell r="K280" t="str">
            <v>Avici</v>
          </cell>
          <cell r="L280">
            <v>0</v>
          </cell>
          <cell r="M280">
            <v>0</v>
          </cell>
          <cell r="N280">
            <v>0</v>
          </cell>
          <cell r="O280">
            <v>0</v>
          </cell>
          <cell r="P280">
            <v>0</v>
          </cell>
          <cell r="Q280">
            <v>0</v>
          </cell>
          <cell r="R280">
            <v>0</v>
          </cell>
        </row>
        <row r="281">
          <cell r="B281" t="str">
            <v>Brocade</v>
          </cell>
          <cell r="C281">
            <v>0</v>
          </cell>
          <cell r="D281">
            <v>0</v>
          </cell>
          <cell r="E281">
            <v>0</v>
          </cell>
          <cell r="F281">
            <v>0</v>
          </cell>
          <cell r="G281">
            <v>0</v>
          </cell>
          <cell r="H281">
            <v>0</v>
          </cell>
          <cell r="I281">
            <v>0</v>
          </cell>
          <cell r="K281" t="str">
            <v>Brocade</v>
          </cell>
          <cell r="L281">
            <v>0</v>
          </cell>
          <cell r="M281">
            <v>0</v>
          </cell>
          <cell r="N281">
            <v>0</v>
          </cell>
          <cell r="O281">
            <v>0</v>
          </cell>
          <cell r="P281">
            <v>0</v>
          </cell>
          <cell r="Q281">
            <v>0</v>
          </cell>
          <cell r="R281">
            <v>0</v>
          </cell>
        </row>
        <row r="282">
          <cell r="B282" t="str">
            <v>Caspian</v>
          </cell>
          <cell r="C282">
            <v>0</v>
          </cell>
          <cell r="D282">
            <v>0</v>
          </cell>
          <cell r="E282">
            <v>0</v>
          </cell>
          <cell r="F282">
            <v>0</v>
          </cell>
          <cell r="G282">
            <v>0</v>
          </cell>
          <cell r="H282">
            <v>0</v>
          </cell>
          <cell r="I282">
            <v>0</v>
          </cell>
          <cell r="K282" t="str">
            <v>Caspian</v>
          </cell>
          <cell r="L282">
            <v>0</v>
          </cell>
          <cell r="M282">
            <v>0</v>
          </cell>
          <cell r="N282">
            <v>0</v>
          </cell>
          <cell r="O282">
            <v>0</v>
          </cell>
          <cell r="P282">
            <v>0</v>
          </cell>
          <cell r="Q282">
            <v>0</v>
          </cell>
          <cell r="R282">
            <v>0</v>
          </cell>
        </row>
        <row r="283">
          <cell r="B283" t="str">
            <v>Chiaro</v>
          </cell>
          <cell r="C283">
            <v>0</v>
          </cell>
          <cell r="D283">
            <v>0</v>
          </cell>
          <cell r="E283">
            <v>0</v>
          </cell>
          <cell r="F283">
            <v>0</v>
          </cell>
          <cell r="G283">
            <v>0</v>
          </cell>
          <cell r="H283">
            <v>0</v>
          </cell>
          <cell r="I283">
            <v>0</v>
          </cell>
          <cell r="K283" t="str">
            <v>Chiaro</v>
          </cell>
          <cell r="L283">
            <v>0</v>
          </cell>
          <cell r="M283">
            <v>0</v>
          </cell>
          <cell r="N283">
            <v>0</v>
          </cell>
          <cell r="O283">
            <v>0</v>
          </cell>
          <cell r="P283">
            <v>0</v>
          </cell>
          <cell r="Q283">
            <v>0</v>
          </cell>
          <cell r="R283">
            <v>0</v>
          </cell>
        </row>
        <row r="284">
          <cell r="B284" t="str">
            <v>Ciena</v>
          </cell>
          <cell r="C284">
            <v>0</v>
          </cell>
          <cell r="D284">
            <v>0</v>
          </cell>
          <cell r="E284">
            <v>0</v>
          </cell>
          <cell r="F284">
            <v>0</v>
          </cell>
          <cell r="G284">
            <v>0</v>
          </cell>
          <cell r="H284">
            <v>0</v>
          </cell>
          <cell r="I284">
            <v>0</v>
          </cell>
          <cell r="K284" t="str">
            <v>Ciena</v>
          </cell>
          <cell r="L284">
            <v>0</v>
          </cell>
          <cell r="M284">
            <v>0</v>
          </cell>
          <cell r="N284">
            <v>0</v>
          </cell>
          <cell r="O284">
            <v>0</v>
          </cell>
          <cell r="P284">
            <v>0</v>
          </cell>
          <cell r="Q284">
            <v>0</v>
          </cell>
          <cell r="R284">
            <v>0</v>
          </cell>
        </row>
        <row r="285">
          <cell r="B285" t="str">
            <v>Cisco</v>
          </cell>
          <cell r="C285">
            <v>11</v>
          </cell>
          <cell r="D285">
            <v>11</v>
          </cell>
          <cell r="E285">
            <v>0.2</v>
          </cell>
          <cell r="F285">
            <v>0</v>
          </cell>
          <cell r="G285">
            <v>0</v>
          </cell>
          <cell r="H285">
            <v>6</v>
          </cell>
          <cell r="I285">
            <v>28.2</v>
          </cell>
          <cell r="K285" t="str">
            <v>Cisco</v>
          </cell>
          <cell r="L285">
            <v>28</v>
          </cell>
          <cell r="M285">
            <v>267</v>
          </cell>
          <cell r="N285">
            <v>5</v>
          </cell>
          <cell r="O285">
            <v>0</v>
          </cell>
          <cell r="P285">
            <v>0</v>
          </cell>
          <cell r="Q285">
            <v>46</v>
          </cell>
          <cell r="R285">
            <v>346</v>
          </cell>
        </row>
        <row r="286">
          <cell r="B286" t="str">
            <v>Cosine</v>
          </cell>
          <cell r="C286">
            <v>0</v>
          </cell>
          <cell r="D286">
            <v>0</v>
          </cell>
          <cell r="E286">
            <v>0</v>
          </cell>
          <cell r="F286">
            <v>0</v>
          </cell>
          <cell r="G286">
            <v>0</v>
          </cell>
          <cell r="H286">
            <v>0</v>
          </cell>
          <cell r="I286">
            <v>0</v>
          </cell>
          <cell r="K286" t="str">
            <v>Cosine</v>
          </cell>
          <cell r="L286">
            <v>0</v>
          </cell>
          <cell r="M286">
            <v>0</v>
          </cell>
          <cell r="N286">
            <v>0</v>
          </cell>
          <cell r="O286">
            <v>0</v>
          </cell>
          <cell r="P286">
            <v>0</v>
          </cell>
          <cell r="Q286">
            <v>0</v>
          </cell>
          <cell r="R286">
            <v>0</v>
          </cell>
        </row>
        <row r="287">
          <cell r="B287" t="str">
            <v>ECI Telecom</v>
          </cell>
          <cell r="C287">
            <v>0</v>
          </cell>
          <cell r="D287">
            <v>0</v>
          </cell>
          <cell r="E287">
            <v>0</v>
          </cell>
          <cell r="F287">
            <v>0</v>
          </cell>
          <cell r="G287">
            <v>0</v>
          </cell>
          <cell r="H287">
            <v>0</v>
          </cell>
          <cell r="I287">
            <v>0</v>
          </cell>
          <cell r="K287" t="str">
            <v>ECI Telecom</v>
          </cell>
          <cell r="L287">
            <v>0</v>
          </cell>
          <cell r="M287">
            <v>0</v>
          </cell>
          <cell r="N287">
            <v>0</v>
          </cell>
          <cell r="O287">
            <v>0</v>
          </cell>
          <cell r="P287">
            <v>0</v>
          </cell>
          <cell r="Q287">
            <v>0</v>
          </cell>
          <cell r="R287">
            <v>0</v>
          </cell>
        </row>
        <row r="288">
          <cell r="B288" t="str">
            <v>Equipe</v>
          </cell>
          <cell r="C288">
            <v>0</v>
          </cell>
          <cell r="D288">
            <v>0</v>
          </cell>
          <cell r="E288">
            <v>0</v>
          </cell>
          <cell r="F288">
            <v>0</v>
          </cell>
          <cell r="G288">
            <v>0</v>
          </cell>
          <cell r="H288">
            <v>0</v>
          </cell>
          <cell r="I288">
            <v>0</v>
          </cell>
          <cell r="K288" t="str">
            <v>Equipe</v>
          </cell>
          <cell r="L288">
            <v>0</v>
          </cell>
          <cell r="M288">
            <v>0</v>
          </cell>
          <cell r="N288">
            <v>0</v>
          </cell>
          <cell r="O288">
            <v>0</v>
          </cell>
          <cell r="P288">
            <v>0</v>
          </cell>
          <cell r="Q288">
            <v>0</v>
          </cell>
          <cell r="R288">
            <v>0</v>
          </cell>
        </row>
        <row r="289">
          <cell r="B289" t="str">
            <v>Ericsson</v>
          </cell>
          <cell r="C289">
            <v>0</v>
          </cell>
          <cell r="D289">
            <v>1.2</v>
          </cell>
          <cell r="E289">
            <v>0</v>
          </cell>
          <cell r="F289">
            <v>0</v>
          </cell>
          <cell r="G289">
            <v>0</v>
          </cell>
          <cell r="H289">
            <v>7</v>
          </cell>
          <cell r="I289">
            <v>8.1999999999999993</v>
          </cell>
          <cell r="K289" t="str">
            <v>Ericsson</v>
          </cell>
          <cell r="L289">
            <v>0</v>
          </cell>
          <cell r="M289">
            <v>10</v>
          </cell>
          <cell r="N289">
            <v>0</v>
          </cell>
          <cell r="O289">
            <v>0</v>
          </cell>
          <cell r="P289">
            <v>0</v>
          </cell>
          <cell r="Q289">
            <v>21</v>
          </cell>
          <cell r="R289">
            <v>31</v>
          </cell>
        </row>
        <row r="290">
          <cell r="B290" t="str">
            <v>Extreme</v>
          </cell>
          <cell r="C290">
            <v>0</v>
          </cell>
          <cell r="D290">
            <v>0</v>
          </cell>
          <cell r="E290">
            <v>0</v>
          </cell>
          <cell r="F290">
            <v>0</v>
          </cell>
          <cell r="G290">
            <v>0</v>
          </cell>
          <cell r="H290">
            <v>0</v>
          </cell>
          <cell r="I290">
            <v>0</v>
          </cell>
          <cell r="K290" t="str">
            <v>Extreme</v>
          </cell>
          <cell r="L290">
            <v>0</v>
          </cell>
          <cell r="M290">
            <v>0</v>
          </cell>
          <cell r="N290">
            <v>0</v>
          </cell>
          <cell r="O290">
            <v>0</v>
          </cell>
          <cell r="P290">
            <v>0</v>
          </cell>
          <cell r="Q290">
            <v>0</v>
          </cell>
          <cell r="R290">
            <v>0</v>
          </cell>
        </row>
        <row r="291">
          <cell r="B291" t="str">
            <v>Force10</v>
          </cell>
          <cell r="C291">
            <v>0</v>
          </cell>
          <cell r="D291">
            <v>0</v>
          </cell>
          <cell r="E291">
            <v>0</v>
          </cell>
          <cell r="F291">
            <v>0</v>
          </cell>
          <cell r="G291">
            <v>0</v>
          </cell>
          <cell r="H291">
            <v>0</v>
          </cell>
          <cell r="I291">
            <v>0</v>
          </cell>
          <cell r="K291" t="str">
            <v>Force10</v>
          </cell>
          <cell r="L291">
            <v>0</v>
          </cell>
          <cell r="M291">
            <v>0</v>
          </cell>
          <cell r="N291">
            <v>0</v>
          </cell>
          <cell r="O291">
            <v>0</v>
          </cell>
          <cell r="P291">
            <v>0</v>
          </cell>
          <cell r="Q291">
            <v>0</v>
          </cell>
          <cell r="R291">
            <v>0</v>
          </cell>
        </row>
        <row r="292">
          <cell r="B292" t="str">
            <v>Fujitsu</v>
          </cell>
          <cell r="C292">
            <v>0</v>
          </cell>
          <cell r="D292">
            <v>0</v>
          </cell>
          <cell r="E292">
            <v>0</v>
          </cell>
          <cell r="F292">
            <v>0</v>
          </cell>
          <cell r="G292">
            <v>0</v>
          </cell>
          <cell r="H292">
            <v>0</v>
          </cell>
          <cell r="I292">
            <v>0</v>
          </cell>
          <cell r="K292" t="str">
            <v>Fujitsu</v>
          </cell>
          <cell r="L292">
            <v>0</v>
          </cell>
          <cell r="M292">
            <v>0</v>
          </cell>
          <cell r="N292">
            <v>0</v>
          </cell>
          <cell r="O292">
            <v>0</v>
          </cell>
          <cell r="P292">
            <v>0</v>
          </cell>
          <cell r="Q292">
            <v>0</v>
          </cell>
          <cell r="R292">
            <v>0</v>
          </cell>
        </row>
        <row r="293">
          <cell r="B293" t="str">
            <v>Hammerhead Systems</v>
          </cell>
          <cell r="C293">
            <v>0</v>
          </cell>
          <cell r="D293">
            <v>0</v>
          </cell>
          <cell r="E293">
            <v>0</v>
          </cell>
          <cell r="F293">
            <v>0</v>
          </cell>
          <cell r="G293">
            <v>0</v>
          </cell>
          <cell r="H293">
            <v>0</v>
          </cell>
          <cell r="I293">
            <v>0</v>
          </cell>
          <cell r="K293" t="str">
            <v>Hammerhead Systems</v>
          </cell>
          <cell r="L293">
            <v>0</v>
          </cell>
          <cell r="M293">
            <v>0</v>
          </cell>
          <cell r="N293">
            <v>0</v>
          </cell>
          <cell r="O293">
            <v>0</v>
          </cell>
          <cell r="P293">
            <v>0</v>
          </cell>
          <cell r="Q293">
            <v>0</v>
          </cell>
          <cell r="R293">
            <v>0</v>
          </cell>
        </row>
        <row r="294">
          <cell r="B294" t="str">
            <v>Hitachi</v>
          </cell>
          <cell r="C294">
            <v>0</v>
          </cell>
          <cell r="D294">
            <v>0</v>
          </cell>
          <cell r="E294">
            <v>0</v>
          </cell>
          <cell r="F294">
            <v>0</v>
          </cell>
          <cell r="G294">
            <v>0</v>
          </cell>
          <cell r="H294">
            <v>0</v>
          </cell>
          <cell r="I294">
            <v>0</v>
          </cell>
          <cell r="K294" t="str">
            <v>Hitachi</v>
          </cell>
          <cell r="L294">
            <v>0</v>
          </cell>
          <cell r="M294">
            <v>0</v>
          </cell>
          <cell r="N294">
            <v>0</v>
          </cell>
          <cell r="O294">
            <v>0</v>
          </cell>
          <cell r="P294">
            <v>0</v>
          </cell>
          <cell r="Q294">
            <v>0</v>
          </cell>
          <cell r="R294">
            <v>0</v>
          </cell>
        </row>
        <row r="295">
          <cell r="B295" t="str">
            <v>Hitachi Cable</v>
          </cell>
          <cell r="C295">
            <v>0</v>
          </cell>
          <cell r="D295">
            <v>0</v>
          </cell>
          <cell r="E295">
            <v>0</v>
          </cell>
          <cell r="F295">
            <v>0</v>
          </cell>
          <cell r="G295">
            <v>0</v>
          </cell>
          <cell r="H295">
            <v>0</v>
          </cell>
          <cell r="I295">
            <v>0</v>
          </cell>
          <cell r="K295" t="str">
            <v>Hitachi Cable</v>
          </cell>
          <cell r="L295">
            <v>0</v>
          </cell>
          <cell r="M295">
            <v>0</v>
          </cell>
          <cell r="N295">
            <v>0</v>
          </cell>
          <cell r="O295">
            <v>0</v>
          </cell>
          <cell r="P295">
            <v>0</v>
          </cell>
          <cell r="Q295">
            <v>0</v>
          </cell>
          <cell r="R295">
            <v>0</v>
          </cell>
        </row>
        <row r="296">
          <cell r="B296" t="str">
            <v>Huawei</v>
          </cell>
          <cell r="C296">
            <v>0</v>
          </cell>
          <cell r="D296">
            <v>0</v>
          </cell>
          <cell r="E296">
            <v>0</v>
          </cell>
          <cell r="F296">
            <v>0</v>
          </cell>
          <cell r="G296">
            <v>0</v>
          </cell>
          <cell r="H296">
            <v>0</v>
          </cell>
          <cell r="I296">
            <v>0</v>
          </cell>
          <cell r="K296" t="str">
            <v>Huawei</v>
          </cell>
          <cell r="L296">
            <v>0</v>
          </cell>
          <cell r="M296">
            <v>0</v>
          </cell>
          <cell r="N296">
            <v>0</v>
          </cell>
          <cell r="O296">
            <v>0</v>
          </cell>
          <cell r="P296">
            <v>0</v>
          </cell>
          <cell r="Q296">
            <v>0</v>
          </cell>
          <cell r="R296">
            <v>0</v>
          </cell>
        </row>
        <row r="297">
          <cell r="B297" t="str">
            <v>Hyperchip</v>
          </cell>
          <cell r="C297">
            <v>0</v>
          </cell>
          <cell r="D297">
            <v>0</v>
          </cell>
          <cell r="E297">
            <v>0</v>
          </cell>
          <cell r="F297">
            <v>0</v>
          </cell>
          <cell r="G297">
            <v>0</v>
          </cell>
          <cell r="H297">
            <v>0</v>
          </cell>
          <cell r="I297">
            <v>0</v>
          </cell>
          <cell r="K297" t="str">
            <v>Hyperchip</v>
          </cell>
          <cell r="L297">
            <v>0</v>
          </cell>
          <cell r="M297">
            <v>0</v>
          </cell>
          <cell r="N297">
            <v>0</v>
          </cell>
          <cell r="O297">
            <v>0</v>
          </cell>
          <cell r="P297">
            <v>0</v>
          </cell>
          <cell r="Q297">
            <v>0</v>
          </cell>
          <cell r="R297">
            <v>0</v>
          </cell>
        </row>
        <row r="298">
          <cell r="B298" t="str">
            <v>Juniper</v>
          </cell>
          <cell r="C298">
            <v>0</v>
          </cell>
          <cell r="D298">
            <v>0</v>
          </cell>
          <cell r="E298">
            <v>0</v>
          </cell>
          <cell r="F298">
            <v>0</v>
          </cell>
          <cell r="G298">
            <v>0</v>
          </cell>
          <cell r="H298">
            <v>0</v>
          </cell>
          <cell r="I298">
            <v>0</v>
          </cell>
          <cell r="K298" t="str">
            <v>Juniper</v>
          </cell>
          <cell r="L298">
            <v>0</v>
          </cell>
          <cell r="M298">
            <v>0</v>
          </cell>
          <cell r="N298">
            <v>0</v>
          </cell>
          <cell r="O298">
            <v>0</v>
          </cell>
          <cell r="P298">
            <v>0</v>
          </cell>
          <cell r="Q298">
            <v>0</v>
          </cell>
          <cell r="R298">
            <v>0</v>
          </cell>
        </row>
        <row r="299">
          <cell r="B299" t="str">
            <v>Laurel Networks</v>
          </cell>
          <cell r="C299">
            <v>0</v>
          </cell>
          <cell r="D299">
            <v>0</v>
          </cell>
          <cell r="E299">
            <v>0</v>
          </cell>
          <cell r="F299">
            <v>0</v>
          </cell>
          <cell r="G299">
            <v>0</v>
          </cell>
          <cell r="H299">
            <v>0</v>
          </cell>
          <cell r="I299">
            <v>0</v>
          </cell>
          <cell r="K299" t="str">
            <v>Laurel Networks</v>
          </cell>
          <cell r="L299">
            <v>0</v>
          </cell>
          <cell r="M299">
            <v>0</v>
          </cell>
          <cell r="N299">
            <v>0</v>
          </cell>
          <cell r="O299">
            <v>0</v>
          </cell>
          <cell r="P299">
            <v>0</v>
          </cell>
          <cell r="Q299">
            <v>0</v>
          </cell>
          <cell r="R299">
            <v>0</v>
          </cell>
        </row>
        <row r="300">
          <cell r="B300" t="str">
            <v>Lucent</v>
          </cell>
          <cell r="C300">
            <v>0</v>
          </cell>
          <cell r="D300">
            <v>0</v>
          </cell>
          <cell r="E300">
            <v>0</v>
          </cell>
          <cell r="F300">
            <v>0</v>
          </cell>
          <cell r="G300">
            <v>0</v>
          </cell>
          <cell r="H300">
            <v>0</v>
          </cell>
          <cell r="I300">
            <v>0</v>
          </cell>
          <cell r="K300" t="str">
            <v>Lucent</v>
          </cell>
          <cell r="L300">
            <v>0</v>
          </cell>
          <cell r="M300">
            <v>0</v>
          </cell>
          <cell r="N300">
            <v>0</v>
          </cell>
          <cell r="O300">
            <v>0</v>
          </cell>
          <cell r="P300">
            <v>0</v>
          </cell>
          <cell r="Q300">
            <v>0</v>
          </cell>
          <cell r="R300">
            <v>0</v>
          </cell>
        </row>
        <row r="301">
          <cell r="B301" t="str">
            <v>NEC</v>
          </cell>
          <cell r="C301">
            <v>0</v>
          </cell>
          <cell r="D301">
            <v>0</v>
          </cell>
          <cell r="E301">
            <v>0</v>
          </cell>
          <cell r="F301">
            <v>0</v>
          </cell>
          <cell r="G301">
            <v>0</v>
          </cell>
          <cell r="H301">
            <v>0</v>
          </cell>
          <cell r="I301">
            <v>0</v>
          </cell>
          <cell r="K301" t="str">
            <v>NEC</v>
          </cell>
          <cell r="L301">
            <v>0</v>
          </cell>
          <cell r="M301">
            <v>0</v>
          </cell>
          <cell r="N301">
            <v>0</v>
          </cell>
          <cell r="O301">
            <v>0</v>
          </cell>
          <cell r="P301">
            <v>0</v>
          </cell>
          <cell r="Q301">
            <v>0</v>
          </cell>
          <cell r="R301">
            <v>0</v>
          </cell>
        </row>
        <row r="302">
          <cell r="B302" t="str">
            <v>Nortel</v>
          </cell>
          <cell r="C302">
            <v>0</v>
          </cell>
          <cell r="D302">
            <v>0</v>
          </cell>
          <cell r="E302">
            <v>1</v>
          </cell>
          <cell r="F302">
            <v>0</v>
          </cell>
          <cell r="G302">
            <v>0</v>
          </cell>
          <cell r="H302">
            <v>7.4</v>
          </cell>
          <cell r="I302">
            <v>8.4</v>
          </cell>
          <cell r="K302" t="str">
            <v>Nortel</v>
          </cell>
          <cell r="L302">
            <v>0</v>
          </cell>
          <cell r="M302">
            <v>0</v>
          </cell>
          <cell r="N302">
            <v>4</v>
          </cell>
          <cell r="O302">
            <v>0</v>
          </cell>
          <cell r="P302">
            <v>0</v>
          </cell>
          <cell r="Q302">
            <v>28</v>
          </cell>
          <cell r="R302">
            <v>32</v>
          </cell>
        </row>
        <row r="303">
          <cell r="B303" t="str">
            <v>Procket</v>
          </cell>
          <cell r="C303">
            <v>0</v>
          </cell>
          <cell r="D303">
            <v>0</v>
          </cell>
          <cell r="E303">
            <v>0</v>
          </cell>
          <cell r="F303">
            <v>0</v>
          </cell>
          <cell r="G303">
            <v>0</v>
          </cell>
          <cell r="H303">
            <v>0</v>
          </cell>
          <cell r="I303">
            <v>0</v>
          </cell>
          <cell r="K303" t="str">
            <v>Procket</v>
          </cell>
          <cell r="L303">
            <v>0</v>
          </cell>
          <cell r="M303">
            <v>0</v>
          </cell>
          <cell r="N303">
            <v>0</v>
          </cell>
          <cell r="O303">
            <v>0</v>
          </cell>
          <cell r="P303">
            <v>0</v>
          </cell>
          <cell r="Q303">
            <v>0</v>
          </cell>
          <cell r="R303">
            <v>0</v>
          </cell>
        </row>
        <row r="304">
          <cell r="B304" t="str">
            <v>Quarry</v>
          </cell>
          <cell r="C304">
            <v>0</v>
          </cell>
          <cell r="D304">
            <v>0</v>
          </cell>
          <cell r="E304">
            <v>0</v>
          </cell>
          <cell r="F304">
            <v>0</v>
          </cell>
          <cell r="G304">
            <v>0</v>
          </cell>
          <cell r="H304">
            <v>0</v>
          </cell>
          <cell r="I304">
            <v>0</v>
          </cell>
          <cell r="K304" t="str">
            <v>Quarry</v>
          </cell>
          <cell r="L304">
            <v>0</v>
          </cell>
          <cell r="M304">
            <v>0</v>
          </cell>
          <cell r="N304">
            <v>0</v>
          </cell>
          <cell r="O304">
            <v>0</v>
          </cell>
          <cell r="P304">
            <v>0</v>
          </cell>
          <cell r="Q304">
            <v>0</v>
          </cell>
          <cell r="R304">
            <v>0</v>
          </cell>
        </row>
        <row r="305">
          <cell r="B305" t="str">
            <v>Redback</v>
          </cell>
          <cell r="C305">
            <v>0</v>
          </cell>
          <cell r="D305">
            <v>0</v>
          </cell>
          <cell r="E305">
            <v>0</v>
          </cell>
          <cell r="F305">
            <v>0</v>
          </cell>
          <cell r="G305">
            <v>0</v>
          </cell>
          <cell r="H305">
            <v>0</v>
          </cell>
          <cell r="I305">
            <v>0</v>
          </cell>
          <cell r="K305" t="str">
            <v>Redback</v>
          </cell>
          <cell r="L305">
            <v>0</v>
          </cell>
          <cell r="M305">
            <v>0</v>
          </cell>
          <cell r="N305">
            <v>0</v>
          </cell>
          <cell r="O305">
            <v>0</v>
          </cell>
          <cell r="P305">
            <v>0</v>
          </cell>
          <cell r="Q305">
            <v>0</v>
          </cell>
          <cell r="R305">
            <v>0</v>
          </cell>
        </row>
        <row r="306">
          <cell r="B306" t="str">
            <v>Riverstone</v>
          </cell>
          <cell r="C306">
            <v>0</v>
          </cell>
          <cell r="D306">
            <v>0</v>
          </cell>
          <cell r="E306">
            <v>0</v>
          </cell>
          <cell r="F306">
            <v>0</v>
          </cell>
          <cell r="G306">
            <v>0</v>
          </cell>
          <cell r="H306">
            <v>0</v>
          </cell>
          <cell r="I306">
            <v>0</v>
          </cell>
          <cell r="K306" t="str">
            <v>Riverstone</v>
          </cell>
          <cell r="L306">
            <v>0</v>
          </cell>
          <cell r="M306">
            <v>0</v>
          </cell>
          <cell r="N306">
            <v>0</v>
          </cell>
          <cell r="O306">
            <v>0</v>
          </cell>
          <cell r="P306">
            <v>0</v>
          </cell>
          <cell r="Q306">
            <v>0</v>
          </cell>
          <cell r="R306">
            <v>0</v>
          </cell>
        </row>
        <row r="307">
          <cell r="B307" t="str">
            <v>Nokia Siemens Networks</v>
          </cell>
          <cell r="C307">
            <v>0</v>
          </cell>
          <cell r="D307">
            <v>0</v>
          </cell>
          <cell r="E307">
            <v>0</v>
          </cell>
          <cell r="F307">
            <v>0</v>
          </cell>
          <cell r="G307">
            <v>0</v>
          </cell>
          <cell r="H307">
            <v>0</v>
          </cell>
          <cell r="I307">
            <v>0</v>
          </cell>
          <cell r="K307" t="str">
            <v>Nokia Siemens Networks</v>
          </cell>
          <cell r="L307">
            <v>0</v>
          </cell>
          <cell r="M307">
            <v>0</v>
          </cell>
          <cell r="N307">
            <v>0</v>
          </cell>
          <cell r="O307">
            <v>0</v>
          </cell>
          <cell r="P307">
            <v>0</v>
          </cell>
          <cell r="Q307">
            <v>0</v>
          </cell>
          <cell r="R307">
            <v>0</v>
          </cell>
        </row>
        <row r="308">
          <cell r="B308" t="str">
            <v>Tellabs</v>
          </cell>
          <cell r="C308">
            <v>0</v>
          </cell>
          <cell r="D308">
            <v>0</v>
          </cell>
          <cell r="E308">
            <v>0</v>
          </cell>
          <cell r="F308">
            <v>0</v>
          </cell>
          <cell r="G308">
            <v>0</v>
          </cell>
          <cell r="H308">
            <v>0</v>
          </cell>
          <cell r="I308">
            <v>0</v>
          </cell>
          <cell r="K308" t="str">
            <v>Tellabs</v>
          </cell>
          <cell r="L308">
            <v>0</v>
          </cell>
          <cell r="M308">
            <v>0</v>
          </cell>
          <cell r="N308">
            <v>0</v>
          </cell>
          <cell r="O308">
            <v>0</v>
          </cell>
          <cell r="P308">
            <v>0</v>
          </cell>
          <cell r="Q308">
            <v>0</v>
          </cell>
          <cell r="R308">
            <v>0</v>
          </cell>
        </row>
        <row r="309">
          <cell r="B309" t="str">
            <v>ZTE</v>
          </cell>
          <cell r="C309">
            <v>0</v>
          </cell>
          <cell r="D309">
            <v>0</v>
          </cell>
          <cell r="E309">
            <v>0</v>
          </cell>
          <cell r="F309">
            <v>0</v>
          </cell>
          <cell r="G309">
            <v>0</v>
          </cell>
          <cell r="H309">
            <v>0</v>
          </cell>
          <cell r="I309">
            <v>0</v>
          </cell>
          <cell r="K309" t="str">
            <v>ZTE</v>
          </cell>
          <cell r="L309">
            <v>0</v>
          </cell>
          <cell r="M309">
            <v>0</v>
          </cell>
          <cell r="N309">
            <v>0</v>
          </cell>
          <cell r="O309">
            <v>0</v>
          </cell>
          <cell r="P309">
            <v>0</v>
          </cell>
          <cell r="Q309">
            <v>0</v>
          </cell>
          <cell r="R309">
            <v>0</v>
          </cell>
        </row>
        <row r="310">
          <cell r="B310" t="str">
            <v>Other</v>
          </cell>
          <cell r="C310">
            <v>0</v>
          </cell>
          <cell r="D310">
            <v>0</v>
          </cell>
          <cell r="E310">
            <v>0</v>
          </cell>
          <cell r="F310">
            <v>0</v>
          </cell>
          <cell r="G310">
            <v>0</v>
          </cell>
          <cell r="H310">
            <v>0</v>
          </cell>
          <cell r="I310">
            <v>0</v>
          </cell>
          <cell r="K310" t="str">
            <v>Other</v>
          </cell>
          <cell r="L310">
            <v>0</v>
          </cell>
          <cell r="M310">
            <v>0</v>
          </cell>
          <cell r="N310">
            <v>0</v>
          </cell>
          <cell r="O310">
            <v>0</v>
          </cell>
          <cell r="P310">
            <v>0</v>
          </cell>
          <cell r="Q310">
            <v>0</v>
          </cell>
          <cell r="R310">
            <v>0</v>
          </cell>
        </row>
        <row r="311">
          <cell r="B311" t="str">
            <v>Total</v>
          </cell>
          <cell r="C311">
            <v>11</v>
          </cell>
          <cell r="D311">
            <v>12.2</v>
          </cell>
          <cell r="E311">
            <v>1.3</v>
          </cell>
          <cell r="F311">
            <v>0</v>
          </cell>
          <cell r="G311">
            <v>0</v>
          </cell>
          <cell r="H311">
            <v>29.4</v>
          </cell>
          <cell r="I311">
            <v>53.9</v>
          </cell>
          <cell r="K311" t="str">
            <v>Total</v>
          </cell>
          <cell r="L311">
            <v>28</v>
          </cell>
          <cell r="M311">
            <v>277</v>
          </cell>
          <cell r="N311">
            <v>10</v>
          </cell>
          <cell r="O311">
            <v>0</v>
          </cell>
          <cell r="P311">
            <v>0</v>
          </cell>
          <cell r="Q311">
            <v>184</v>
          </cell>
          <cell r="R311">
            <v>499</v>
          </cell>
        </row>
        <row r="316">
          <cell r="B316" t="str">
            <v>Vendor</v>
          </cell>
          <cell r="C316" t="str">
            <v>Core IP/MPLS</v>
          </cell>
          <cell r="D316" t="str">
            <v xml:space="preserve">Edge IP/MPLS </v>
          </cell>
          <cell r="E316" t="str">
            <v>Subscriber Service Router</v>
          </cell>
          <cell r="F316" t="str">
            <v>BRAS</v>
          </cell>
          <cell r="G316" t="str">
            <v>IP/Ethernet</v>
          </cell>
          <cell r="H316" t="str">
            <v>ATM/MPLS</v>
          </cell>
          <cell r="I316" t="str">
            <v>Total IPS</v>
          </cell>
          <cell r="K316" t="str">
            <v>Vendor</v>
          </cell>
          <cell r="L316" t="str">
            <v>Core IP/MPLS</v>
          </cell>
          <cell r="M316" t="str">
            <v>Edge IP/MPLS</v>
          </cell>
          <cell r="N316" t="str">
            <v>Subscriber Service Router</v>
          </cell>
          <cell r="O316" t="str">
            <v>BRAS</v>
          </cell>
          <cell r="P316" t="str">
            <v>IP/Ethernet</v>
          </cell>
          <cell r="Q316" t="str">
            <v>ATM/MPLS</v>
          </cell>
          <cell r="R316" t="str">
            <v>Total IPS</v>
          </cell>
        </row>
        <row r="317">
          <cell r="B317" t="str">
            <v>Alaxala Networks</v>
          </cell>
          <cell r="I317">
            <v>0</v>
          </cell>
          <cell r="K317" t="str">
            <v>Alaxala Networks</v>
          </cell>
          <cell r="R317">
            <v>0</v>
          </cell>
        </row>
        <row r="318">
          <cell r="B318" t="str">
            <v>Alcatel-Lucent</v>
          </cell>
          <cell r="C318">
            <v>0.3</v>
          </cell>
          <cell r="D318">
            <v>0</v>
          </cell>
          <cell r="E318">
            <v>0</v>
          </cell>
          <cell r="F318">
            <v>0</v>
          </cell>
          <cell r="G318">
            <v>0</v>
          </cell>
          <cell r="H318">
            <v>8</v>
          </cell>
          <cell r="I318">
            <v>8.3000000000000007</v>
          </cell>
          <cell r="K318" t="str">
            <v>Alcatel-Lucent</v>
          </cell>
          <cell r="L318">
            <v>0</v>
          </cell>
          <cell r="M318">
            <v>0</v>
          </cell>
          <cell r="N318">
            <v>0</v>
          </cell>
          <cell r="O318">
            <v>0</v>
          </cell>
          <cell r="P318">
            <v>0</v>
          </cell>
          <cell r="Q318">
            <v>75</v>
          </cell>
          <cell r="R318">
            <v>75</v>
          </cell>
        </row>
        <row r="319">
          <cell r="B319" t="str">
            <v>Atrica</v>
          </cell>
          <cell r="I319">
            <v>0</v>
          </cell>
          <cell r="K319" t="str">
            <v>Atrica</v>
          </cell>
          <cell r="R319">
            <v>0</v>
          </cell>
        </row>
        <row r="320">
          <cell r="B320" t="str">
            <v>Avici</v>
          </cell>
          <cell r="C320">
            <v>0</v>
          </cell>
          <cell r="D320">
            <v>0</v>
          </cell>
          <cell r="E320">
            <v>0</v>
          </cell>
          <cell r="F320">
            <v>0</v>
          </cell>
          <cell r="G320">
            <v>0</v>
          </cell>
          <cell r="H320">
            <v>0</v>
          </cell>
          <cell r="I320">
            <v>0</v>
          </cell>
          <cell r="K320" t="str">
            <v>Avici</v>
          </cell>
          <cell r="L320">
            <v>0</v>
          </cell>
          <cell r="M320">
            <v>0</v>
          </cell>
          <cell r="N320">
            <v>0</v>
          </cell>
          <cell r="O320">
            <v>0</v>
          </cell>
          <cell r="P320">
            <v>0</v>
          </cell>
          <cell r="Q320">
            <v>0</v>
          </cell>
          <cell r="R320">
            <v>0</v>
          </cell>
        </row>
        <row r="321">
          <cell r="B321" t="str">
            <v>Brocade</v>
          </cell>
          <cell r="C321">
            <v>0</v>
          </cell>
          <cell r="D321">
            <v>0</v>
          </cell>
          <cell r="E321">
            <v>0</v>
          </cell>
          <cell r="F321">
            <v>0</v>
          </cell>
          <cell r="G321">
            <v>0</v>
          </cell>
          <cell r="H321">
            <v>0</v>
          </cell>
          <cell r="I321">
            <v>0</v>
          </cell>
          <cell r="K321" t="str">
            <v>Brocade</v>
          </cell>
          <cell r="L321">
            <v>0</v>
          </cell>
          <cell r="M321">
            <v>0</v>
          </cell>
          <cell r="N321">
            <v>0</v>
          </cell>
          <cell r="O321">
            <v>0</v>
          </cell>
          <cell r="P321">
            <v>6</v>
          </cell>
          <cell r="Q321">
            <v>0</v>
          </cell>
          <cell r="R321">
            <v>6</v>
          </cell>
        </row>
        <row r="322">
          <cell r="B322" t="str">
            <v>Caspian</v>
          </cell>
          <cell r="C322">
            <v>0</v>
          </cell>
          <cell r="D322">
            <v>0</v>
          </cell>
          <cell r="E322">
            <v>0</v>
          </cell>
          <cell r="F322">
            <v>0</v>
          </cell>
          <cell r="G322">
            <v>0</v>
          </cell>
          <cell r="H322">
            <v>0</v>
          </cell>
          <cell r="I322">
            <v>0</v>
          </cell>
          <cell r="K322" t="str">
            <v>Caspian</v>
          </cell>
          <cell r="L322">
            <v>0</v>
          </cell>
          <cell r="M322">
            <v>0</v>
          </cell>
          <cell r="N322">
            <v>0</v>
          </cell>
          <cell r="O322">
            <v>0</v>
          </cell>
          <cell r="P322">
            <v>0</v>
          </cell>
          <cell r="Q322">
            <v>0</v>
          </cell>
          <cell r="R322">
            <v>0</v>
          </cell>
        </row>
        <row r="323">
          <cell r="B323" t="str">
            <v>Chiaro</v>
          </cell>
          <cell r="C323">
            <v>0</v>
          </cell>
          <cell r="D323">
            <v>0</v>
          </cell>
          <cell r="E323">
            <v>0</v>
          </cell>
          <cell r="F323">
            <v>0</v>
          </cell>
          <cell r="G323">
            <v>0</v>
          </cell>
          <cell r="H323">
            <v>0</v>
          </cell>
          <cell r="I323">
            <v>0</v>
          </cell>
          <cell r="K323" t="str">
            <v>Chiaro</v>
          </cell>
          <cell r="L323">
            <v>0</v>
          </cell>
          <cell r="M323">
            <v>0</v>
          </cell>
          <cell r="N323">
            <v>0</v>
          </cell>
          <cell r="O323">
            <v>0</v>
          </cell>
          <cell r="P323">
            <v>0</v>
          </cell>
          <cell r="Q323">
            <v>0</v>
          </cell>
          <cell r="R323">
            <v>0</v>
          </cell>
        </row>
        <row r="324">
          <cell r="B324" t="str">
            <v>Ciena</v>
          </cell>
          <cell r="C324">
            <v>0</v>
          </cell>
          <cell r="D324">
            <v>0</v>
          </cell>
          <cell r="E324">
            <v>0</v>
          </cell>
          <cell r="F324">
            <v>0</v>
          </cell>
          <cell r="G324">
            <v>0</v>
          </cell>
          <cell r="H324">
            <v>0</v>
          </cell>
          <cell r="I324">
            <v>0</v>
          </cell>
          <cell r="K324" t="str">
            <v>Ciena</v>
          </cell>
          <cell r="L324">
            <v>0</v>
          </cell>
          <cell r="M324">
            <v>0</v>
          </cell>
          <cell r="N324">
            <v>0</v>
          </cell>
          <cell r="O324">
            <v>0</v>
          </cell>
          <cell r="P324">
            <v>0</v>
          </cell>
          <cell r="Q324">
            <v>0</v>
          </cell>
          <cell r="R324">
            <v>0</v>
          </cell>
        </row>
        <row r="325">
          <cell r="B325" t="str">
            <v>Cisco</v>
          </cell>
          <cell r="C325">
            <v>11.4</v>
          </cell>
          <cell r="D325">
            <v>7.8</v>
          </cell>
          <cell r="E325">
            <v>2.6</v>
          </cell>
          <cell r="F325">
            <v>0</v>
          </cell>
          <cell r="G325">
            <v>14</v>
          </cell>
          <cell r="H325">
            <v>5</v>
          </cell>
          <cell r="I325">
            <v>40.799999999999997</v>
          </cell>
          <cell r="K325" t="str">
            <v>Cisco</v>
          </cell>
          <cell r="L325">
            <v>28</v>
          </cell>
          <cell r="M325">
            <v>187</v>
          </cell>
          <cell r="N325">
            <v>86</v>
          </cell>
          <cell r="O325">
            <v>0</v>
          </cell>
          <cell r="P325">
            <v>480</v>
          </cell>
          <cell r="Q325">
            <v>39</v>
          </cell>
          <cell r="R325">
            <v>820</v>
          </cell>
        </row>
        <row r="326">
          <cell r="B326" t="str">
            <v>Cosine</v>
          </cell>
          <cell r="C326">
            <v>0</v>
          </cell>
          <cell r="D326">
            <v>0</v>
          </cell>
          <cell r="E326">
            <v>0</v>
          </cell>
          <cell r="F326">
            <v>0</v>
          </cell>
          <cell r="G326">
            <v>0</v>
          </cell>
          <cell r="H326">
            <v>0</v>
          </cell>
          <cell r="I326">
            <v>0</v>
          </cell>
          <cell r="K326" t="str">
            <v>Cosine</v>
          </cell>
          <cell r="L326">
            <v>0</v>
          </cell>
          <cell r="M326">
            <v>0</v>
          </cell>
          <cell r="N326">
            <v>0</v>
          </cell>
          <cell r="O326">
            <v>0</v>
          </cell>
          <cell r="P326">
            <v>0</v>
          </cell>
          <cell r="Q326">
            <v>0</v>
          </cell>
          <cell r="R326">
            <v>0</v>
          </cell>
        </row>
        <row r="327">
          <cell r="B327" t="str">
            <v>ECI Telecom</v>
          </cell>
          <cell r="C327">
            <v>0</v>
          </cell>
          <cell r="D327">
            <v>0</v>
          </cell>
          <cell r="E327">
            <v>0</v>
          </cell>
          <cell r="F327">
            <v>0</v>
          </cell>
          <cell r="G327">
            <v>0</v>
          </cell>
          <cell r="H327">
            <v>0</v>
          </cell>
          <cell r="I327">
            <v>0</v>
          </cell>
          <cell r="K327" t="str">
            <v>ECI Telecom</v>
          </cell>
          <cell r="L327">
            <v>0</v>
          </cell>
          <cell r="M327">
            <v>0</v>
          </cell>
          <cell r="N327">
            <v>0</v>
          </cell>
          <cell r="O327">
            <v>0</v>
          </cell>
          <cell r="P327">
            <v>0</v>
          </cell>
          <cell r="Q327">
            <v>0</v>
          </cell>
          <cell r="R327">
            <v>0</v>
          </cell>
        </row>
        <row r="328">
          <cell r="B328" t="str">
            <v>Equipe</v>
          </cell>
          <cell r="C328">
            <v>0</v>
          </cell>
          <cell r="D328">
            <v>0</v>
          </cell>
          <cell r="E328">
            <v>0</v>
          </cell>
          <cell r="F328">
            <v>0</v>
          </cell>
          <cell r="G328">
            <v>0</v>
          </cell>
          <cell r="H328">
            <v>0</v>
          </cell>
          <cell r="I328">
            <v>0</v>
          </cell>
          <cell r="K328" t="str">
            <v>Equipe</v>
          </cell>
          <cell r="L328">
            <v>0</v>
          </cell>
          <cell r="M328">
            <v>0</v>
          </cell>
          <cell r="N328">
            <v>0</v>
          </cell>
          <cell r="O328">
            <v>0</v>
          </cell>
          <cell r="P328">
            <v>0</v>
          </cell>
          <cell r="Q328">
            <v>0</v>
          </cell>
          <cell r="R328">
            <v>0</v>
          </cell>
        </row>
        <row r="329">
          <cell r="B329" t="str">
            <v>Ericsson</v>
          </cell>
          <cell r="C329">
            <v>0</v>
          </cell>
          <cell r="D329">
            <v>0.5</v>
          </cell>
          <cell r="E329">
            <v>0</v>
          </cell>
          <cell r="F329">
            <v>0</v>
          </cell>
          <cell r="G329">
            <v>0</v>
          </cell>
          <cell r="H329">
            <v>4</v>
          </cell>
          <cell r="I329">
            <v>4.5</v>
          </cell>
          <cell r="K329" t="str">
            <v>Ericsson</v>
          </cell>
          <cell r="L329">
            <v>0</v>
          </cell>
          <cell r="M329">
            <v>6</v>
          </cell>
          <cell r="N329">
            <v>0</v>
          </cell>
          <cell r="O329">
            <v>0</v>
          </cell>
          <cell r="P329">
            <v>0</v>
          </cell>
          <cell r="Q329">
            <v>15</v>
          </cell>
          <cell r="R329">
            <v>21</v>
          </cell>
        </row>
        <row r="330">
          <cell r="B330" t="str">
            <v>Extreme</v>
          </cell>
          <cell r="C330">
            <v>0</v>
          </cell>
          <cell r="D330">
            <v>0</v>
          </cell>
          <cell r="E330">
            <v>0</v>
          </cell>
          <cell r="F330">
            <v>0</v>
          </cell>
          <cell r="G330">
            <v>0.2</v>
          </cell>
          <cell r="H330">
            <v>0</v>
          </cell>
          <cell r="I330">
            <v>0.2</v>
          </cell>
          <cell r="K330" t="str">
            <v>Extreme</v>
          </cell>
          <cell r="L330">
            <v>0</v>
          </cell>
          <cell r="M330">
            <v>0</v>
          </cell>
          <cell r="N330">
            <v>0</v>
          </cell>
          <cell r="O330">
            <v>0</v>
          </cell>
          <cell r="P330">
            <v>9</v>
          </cell>
          <cell r="Q330">
            <v>0</v>
          </cell>
          <cell r="R330">
            <v>9</v>
          </cell>
        </row>
        <row r="331">
          <cell r="B331" t="str">
            <v>Force10</v>
          </cell>
          <cell r="C331">
            <v>0</v>
          </cell>
          <cell r="D331">
            <v>0</v>
          </cell>
          <cell r="E331">
            <v>0</v>
          </cell>
          <cell r="F331">
            <v>0</v>
          </cell>
          <cell r="G331">
            <v>0</v>
          </cell>
          <cell r="H331">
            <v>0</v>
          </cell>
          <cell r="I331">
            <v>0</v>
          </cell>
          <cell r="K331" t="str">
            <v>Force10</v>
          </cell>
          <cell r="L331">
            <v>0</v>
          </cell>
          <cell r="M331">
            <v>0</v>
          </cell>
          <cell r="N331">
            <v>0</v>
          </cell>
          <cell r="O331">
            <v>0</v>
          </cell>
          <cell r="P331">
            <v>0</v>
          </cell>
          <cell r="Q331">
            <v>0</v>
          </cell>
          <cell r="R331">
            <v>0</v>
          </cell>
        </row>
        <row r="332">
          <cell r="B332" t="str">
            <v>Fujitsu</v>
          </cell>
          <cell r="C332">
            <v>0</v>
          </cell>
          <cell r="D332">
            <v>0</v>
          </cell>
          <cell r="E332">
            <v>0</v>
          </cell>
          <cell r="F332">
            <v>0</v>
          </cell>
          <cell r="G332">
            <v>0</v>
          </cell>
          <cell r="H332">
            <v>0</v>
          </cell>
          <cell r="I332">
            <v>0</v>
          </cell>
          <cell r="K332" t="str">
            <v>Fujitsu</v>
          </cell>
          <cell r="L332">
            <v>0</v>
          </cell>
          <cell r="M332">
            <v>0</v>
          </cell>
          <cell r="N332">
            <v>0</v>
          </cell>
          <cell r="O332">
            <v>0</v>
          </cell>
          <cell r="P332">
            <v>0</v>
          </cell>
          <cell r="Q332">
            <v>0</v>
          </cell>
          <cell r="R332">
            <v>0</v>
          </cell>
        </row>
        <row r="333">
          <cell r="B333" t="str">
            <v>Hammerhead Systems</v>
          </cell>
          <cell r="C333">
            <v>0</v>
          </cell>
          <cell r="D333">
            <v>0</v>
          </cell>
          <cell r="E333">
            <v>0</v>
          </cell>
          <cell r="F333">
            <v>0</v>
          </cell>
          <cell r="G333">
            <v>0</v>
          </cell>
          <cell r="H333">
            <v>0</v>
          </cell>
          <cell r="I333">
            <v>0</v>
          </cell>
          <cell r="K333" t="str">
            <v>Hammerhead Systems</v>
          </cell>
          <cell r="L333">
            <v>0</v>
          </cell>
          <cell r="M333">
            <v>0</v>
          </cell>
          <cell r="N333">
            <v>0</v>
          </cell>
          <cell r="O333">
            <v>0</v>
          </cell>
          <cell r="P333">
            <v>0</v>
          </cell>
          <cell r="Q333">
            <v>0</v>
          </cell>
          <cell r="R333">
            <v>0</v>
          </cell>
        </row>
        <row r="334">
          <cell r="B334" t="str">
            <v>Hitachi</v>
          </cell>
          <cell r="C334">
            <v>0</v>
          </cell>
          <cell r="D334">
            <v>0</v>
          </cell>
          <cell r="E334">
            <v>0</v>
          </cell>
          <cell r="F334">
            <v>0</v>
          </cell>
          <cell r="G334">
            <v>0</v>
          </cell>
          <cell r="H334">
            <v>0</v>
          </cell>
          <cell r="I334">
            <v>0</v>
          </cell>
          <cell r="K334" t="str">
            <v>Hitachi</v>
          </cell>
          <cell r="L334">
            <v>0</v>
          </cell>
          <cell r="M334">
            <v>0</v>
          </cell>
          <cell r="N334">
            <v>0</v>
          </cell>
          <cell r="O334">
            <v>0</v>
          </cell>
          <cell r="P334">
            <v>0</v>
          </cell>
          <cell r="Q334">
            <v>0</v>
          </cell>
          <cell r="R334">
            <v>0</v>
          </cell>
        </row>
        <row r="335">
          <cell r="B335" t="str">
            <v>Hitachi Cable</v>
          </cell>
          <cell r="C335">
            <v>0</v>
          </cell>
          <cell r="D335">
            <v>0</v>
          </cell>
          <cell r="E335">
            <v>0</v>
          </cell>
          <cell r="F335">
            <v>0</v>
          </cell>
          <cell r="G335">
            <v>0</v>
          </cell>
          <cell r="H335">
            <v>0</v>
          </cell>
          <cell r="I335">
            <v>0</v>
          </cell>
          <cell r="K335" t="str">
            <v>Hitachi Cable</v>
          </cell>
          <cell r="L335">
            <v>0</v>
          </cell>
          <cell r="M335">
            <v>0</v>
          </cell>
          <cell r="N335">
            <v>0</v>
          </cell>
          <cell r="O335">
            <v>0</v>
          </cell>
          <cell r="P335">
            <v>0</v>
          </cell>
          <cell r="Q335">
            <v>0</v>
          </cell>
          <cell r="R335">
            <v>0</v>
          </cell>
        </row>
        <row r="336">
          <cell r="B336" t="str">
            <v>Huawei</v>
          </cell>
          <cell r="C336">
            <v>0</v>
          </cell>
          <cell r="D336">
            <v>0</v>
          </cell>
          <cell r="E336">
            <v>0</v>
          </cell>
          <cell r="F336">
            <v>0</v>
          </cell>
          <cell r="G336">
            <v>0</v>
          </cell>
          <cell r="H336">
            <v>0</v>
          </cell>
          <cell r="I336">
            <v>0</v>
          </cell>
          <cell r="K336" t="str">
            <v>Huawei</v>
          </cell>
          <cell r="L336">
            <v>0</v>
          </cell>
          <cell r="M336">
            <v>0</v>
          </cell>
          <cell r="N336">
            <v>0</v>
          </cell>
          <cell r="O336">
            <v>0</v>
          </cell>
          <cell r="P336">
            <v>0</v>
          </cell>
          <cell r="Q336">
            <v>0</v>
          </cell>
          <cell r="R336">
            <v>0</v>
          </cell>
        </row>
        <row r="337">
          <cell r="B337" t="str">
            <v>Hyperchip</v>
          </cell>
          <cell r="C337">
            <v>0</v>
          </cell>
          <cell r="D337">
            <v>0</v>
          </cell>
          <cell r="E337">
            <v>0</v>
          </cell>
          <cell r="F337">
            <v>0</v>
          </cell>
          <cell r="G337">
            <v>0</v>
          </cell>
          <cell r="H337">
            <v>0</v>
          </cell>
          <cell r="I337">
            <v>0</v>
          </cell>
          <cell r="K337" t="str">
            <v>Hyperchip</v>
          </cell>
          <cell r="L337">
            <v>0</v>
          </cell>
          <cell r="M337">
            <v>0</v>
          </cell>
          <cell r="N337">
            <v>0</v>
          </cell>
          <cell r="O337">
            <v>0</v>
          </cell>
          <cell r="P337">
            <v>0</v>
          </cell>
          <cell r="Q337">
            <v>0</v>
          </cell>
          <cell r="R337">
            <v>0</v>
          </cell>
        </row>
        <row r="338">
          <cell r="B338" t="str">
            <v>Juniper</v>
          </cell>
          <cell r="C338">
            <v>0</v>
          </cell>
          <cell r="D338">
            <v>0</v>
          </cell>
          <cell r="E338">
            <v>0</v>
          </cell>
          <cell r="F338">
            <v>0</v>
          </cell>
          <cell r="G338">
            <v>0</v>
          </cell>
          <cell r="H338">
            <v>0</v>
          </cell>
          <cell r="I338">
            <v>0</v>
          </cell>
          <cell r="K338" t="str">
            <v>Juniper</v>
          </cell>
          <cell r="L338">
            <v>0</v>
          </cell>
          <cell r="M338">
            <v>0</v>
          </cell>
          <cell r="N338">
            <v>0</v>
          </cell>
          <cell r="O338">
            <v>0</v>
          </cell>
          <cell r="P338">
            <v>0</v>
          </cell>
          <cell r="Q338">
            <v>0</v>
          </cell>
          <cell r="R338">
            <v>0</v>
          </cell>
        </row>
        <row r="339">
          <cell r="B339" t="str">
            <v>Laurel Networks</v>
          </cell>
          <cell r="C339">
            <v>0</v>
          </cell>
          <cell r="D339">
            <v>0</v>
          </cell>
          <cell r="E339">
            <v>0</v>
          </cell>
          <cell r="F339">
            <v>0</v>
          </cell>
          <cell r="G339">
            <v>0</v>
          </cell>
          <cell r="H339">
            <v>0</v>
          </cell>
          <cell r="I339">
            <v>0</v>
          </cell>
          <cell r="K339" t="str">
            <v>Laurel Networks</v>
          </cell>
          <cell r="L339">
            <v>0</v>
          </cell>
          <cell r="M339">
            <v>0</v>
          </cell>
          <cell r="N339">
            <v>0</v>
          </cell>
          <cell r="O339">
            <v>0</v>
          </cell>
          <cell r="P339">
            <v>0</v>
          </cell>
          <cell r="Q339">
            <v>0</v>
          </cell>
          <cell r="R339">
            <v>0</v>
          </cell>
        </row>
        <row r="340">
          <cell r="B340" t="str">
            <v>Lucent</v>
          </cell>
          <cell r="C340">
            <v>0</v>
          </cell>
          <cell r="D340">
            <v>0</v>
          </cell>
          <cell r="E340">
            <v>0</v>
          </cell>
          <cell r="F340">
            <v>0</v>
          </cell>
          <cell r="G340">
            <v>0</v>
          </cell>
          <cell r="H340">
            <v>0</v>
          </cell>
          <cell r="I340">
            <v>0</v>
          </cell>
          <cell r="K340" t="str">
            <v>Lucent</v>
          </cell>
          <cell r="L340">
            <v>0</v>
          </cell>
          <cell r="M340">
            <v>0</v>
          </cell>
          <cell r="N340">
            <v>0</v>
          </cell>
          <cell r="O340">
            <v>0</v>
          </cell>
          <cell r="P340">
            <v>0</v>
          </cell>
          <cell r="Q340">
            <v>0</v>
          </cell>
          <cell r="R340">
            <v>0</v>
          </cell>
        </row>
        <row r="341">
          <cell r="B341" t="str">
            <v>NEC</v>
          </cell>
          <cell r="C341">
            <v>0</v>
          </cell>
          <cell r="D341">
            <v>0</v>
          </cell>
          <cell r="E341">
            <v>0</v>
          </cell>
          <cell r="F341">
            <v>0</v>
          </cell>
          <cell r="G341">
            <v>0</v>
          </cell>
          <cell r="H341">
            <v>0</v>
          </cell>
          <cell r="I341">
            <v>0</v>
          </cell>
          <cell r="K341" t="str">
            <v>NEC</v>
          </cell>
          <cell r="L341">
            <v>0</v>
          </cell>
          <cell r="M341">
            <v>0</v>
          </cell>
          <cell r="N341">
            <v>0</v>
          </cell>
          <cell r="O341">
            <v>0</v>
          </cell>
          <cell r="P341">
            <v>0</v>
          </cell>
          <cell r="Q341">
            <v>0</v>
          </cell>
          <cell r="R341">
            <v>0</v>
          </cell>
        </row>
        <row r="342">
          <cell r="B342" t="str">
            <v>Nokia Siemens Networks</v>
          </cell>
          <cell r="C342">
            <v>0</v>
          </cell>
          <cell r="D342">
            <v>0</v>
          </cell>
          <cell r="E342">
            <v>0</v>
          </cell>
          <cell r="F342">
            <v>0</v>
          </cell>
          <cell r="G342">
            <v>0</v>
          </cell>
          <cell r="H342">
            <v>0</v>
          </cell>
          <cell r="I342">
            <v>0</v>
          </cell>
          <cell r="K342" t="str">
            <v>Nokia Siemens Networks</v>
          </cell>
          <cell r="L342">
            <v>0</v>
          </cell>
          <cell r="M342">
            <v>0</v>
          </cell>
          <cell r="N342">
            <v>0</v>
          </cell>
          <cell r="O342">
            <v>0</v>
          </cell>
          <cell r="P342">
            <v>0</v>
          </cell>
          <cell r="Q342">
            <v>0</v>
          </cell>
          <cell r="R342">
            <v>0</v>
          </cell>
        </row>
        <row r="343">
          <cell r="B343" t="str">
            <v>Nortel</v>
          </cell>
          <cell r="C343">
            <v>0</v>
          </cell>
          <cell r="D343">
            <v>0</v>
          </cell>
          <cell r="E343">
            <v>0.7</v>
          </cell>
          <cell r="F343">
            <v>0</v>
          </cell>
          <cell r="G343">
            <v>0.3</v>
          </cell>
          <cell r="H343">
            <v>7.3</v>
          </cell>
          <cell r="I343">
            <v>8.3000000000000007</v>
          </cell>
          <cell r="K343" t="str">
            <v>Nortel</v>
          </cell>
          <cell r="L343">
            <v>0</v>
          </cell>
          <cell r="M343">
            <v>0</v>
          </cell>
          <cell r="N343">
            <v>3</v>
          </cell>
          <cell r="O343">
            <v>0</v>
          </cell>
          <cell r="P343">
            <v>3</v>
          </cell>
          <cell r="Q343">
            <v>27</v>
          </cell>
          <cell r="R343">
            <v>33</v>
          </cell>
        </row>
        <row r="344">
          <cell r="B344" t="str">
            <v>Procket</v>
          </cell>
          <cell r="C344">
            <v>0</v>
          </cell>
          <cell r="D344">
            <v>0</v>
          </cell>
          <cell r="E344">
            <v>0</v>
          </cell>
          <cell r="F344">
            <v>0</v>
          </cell>
          <cell r="G344">
            <v>0</v>
          </cell>
          <cell r="H344">
            <v>0</v>
          </cell>
          <cell r="I344">
            <v>0</v>
          </cell>
          <cell r="K344" t="str">
            <v>Procket</v>
          </cell>
          <cell r="L344">
            <v>0</v>
          </cell>
          <cell r="M344">
            <v>0</v>
          </cell>
          <cell r="N344">
            <v>0</v>
          </cell>
          <cell r="O344">
            <v>0</v>
          </cell>
          <cell r="P344">
            <v>0</v>
          </cell>
          <cell r="Q344">
            <v>0</v>
          </cell>
          <cell r="R344">
            <v>0</v>
          </cell>
        </row>
        <row r="345">
          <cell r="B345" t="str">
            <v>Quarry</v>
          </cell>
          <cell r="C345">
            <v>0</v>
          </cell>
          <cell r="D345">
            <v>0</v>
          </cell>
          <cell r="E345">
            <v>0</v>
          </cell>
          <cell r="F345">
            <v>0</v>
          </cell>
          <cell r="G345">
            <v>0</v>
          </cell>
          <cell r="H345">
            <v>0</v>
          </cell>
          <cell r="I345">
            <v>0</v>
          </cell>
          <cell r="K345" t="str">
            <v>Quarry</v>
          </cell>
          <cell r="L345">
            <v>0</v>
          </cell>
          <cell r="M345">
            <v>0</v>
          </cell>
          <cell r="N345">
            <v>0</v>
          </cell>
          <cell r="O345">
            <v>0</v>
          </cell>
          <cell r="P345">
            <v>0</v>
          </cell>
          <cell r="Q345">
            <v>0</v>
          </cell>
          <cell r="R345">
            <v>0</v>
          </cell>
        </row>
        <row r="346">
          <cell r="B346" t="str">
            <v>Redback</v>
          </cell>
          <cell r="C346">
            <v>0</v>
          </cell>
          <cell r="D346">
            <v>0</v>
          </cell>
          <cell r="E346">
            <v>0</v>
          </cell>
          <cell r="F346">
            <v>0</v>
          </cell>
          <cell r="G346">
            <v>0</v>
          </cell>
          <cell r="H346">
            <v>0</v>
          </cell>
          <cell r="I346">
            <v>0</v>
          </cell>
          <cell r="K346" t="str">
            <v>Redback</v>
          </cell>
          <cell r="L346">
            <v>0</v>
          </cell>
          <cell r="M346">
            <v>0</v>
          </cell>
          <cell r="N346">
            <v>0</v>
          </cell>
          <cell r="O346">
            <v>0</v>
          </cell>
          <cell r="P346">
            <v>0</v>
          </cell>
          <cell r="Q346">
            <v>0</v>
          </cell>
          <cell r="R346">
            <v>0</v>
          </cell>
        </row>
        <row r="347">
          <cell r="B347" t="str">
            <v>Riverstone</v>
          </cell>
          <cell r="C347">
            <v>0</v>
          </cell>
          <cell r="D347">
            <v>0</v>
          </cell>
          <cell r="E347">
            <v>0</v>
          </cell>
          <cell r="F347">
            <v>0</v>
          </cell>
          <cell r="G347">
            <v>0</v>
          </cell>
          <cell r="H347">
            <v>0</v>
          </cell>
          <cell r="I347">
            <v>0</v>
          </cell>
          <cell r="K347" t="str">
            <v>Riverstone</v>
          </cell>
          <cell r="L347">
            <v>0</v>
          </cell>
          <cell r="M347">
            <v>0</v>
          </cell>
          <cell r="N347">
            <v>0</v>
          </cell>
          <cell r="O347">
            <v>0</v>
          </cell>
          <cell r="P347">
            <v>0</v>
          </cell>
          <cell r="Q347">
            <v>0</v>
          </cell>
          <cell r="R347">
            <v>0</v>
          </cell>
        </row>
        <row r="348">
          <cell r="B348" t="str">
            <v>Tellabs</v>
          </cell>
          <cell r="C348">
            <v>0</v>
          </cell>
          <cell r="D348">
            <v>0</v>
          </cell>
          <cell r="E348">
            <v>0</v>
          </cell>
          <cell r="F348">
            <v>0</v>
          </cell>
          <cell r="G348">
            <v>0</v>
          </cell>
          <cell r="H348">
            <v>0</v>
          </cell>
          <cell r="I348">
            <v>0</v>
          </cell>
          <cell r="K348" t="str">
            <v>Tellabs</v>
          </cell>
          <cell r="L348">
            <v>0</v>
          </cell>
          <cell r="M348">
            <v>0</v>
          </cell>
          <cell r="N348">
            <v>0</v>
          </cell>
          <cell r="O348">
            <v>0</v>
          </cell>
          <cell r="P348">
            <v>0</v>
          </cell>
          <cell r="Q348">
            <v>0</v>
          </cell>
          <cell r="R348">
            <v>0</v>
          </cell>
        </row>
        <row r="349">
          <cell r="B349" t="str">
            <v>ZTE</v>
          </cell>
          <cell r="C349">
            <v>0</v>
          </cell>
          <cell r="D349">
            <v>0</v>
          </cell>
          <cell r="E349">
            <v>0</v>
          </cell>
          <cell r="F349">
            <v>0</v>
          </cell>
          <cell r="G349">
            <v>0</v>
          </cell>
          <cell r="H349">
            <v>0</v>
          </cell>
          <cell r="I349">
            <v>0</v>
          </cell>
          <cell r="K349" t="str">
            <v>ZTE</v>
          </cell>
          <cell r="L349">
            <v>0</v>
          </cell>
          <cell r="M349">
            <v>0</v>
          </cell>
          <cell r="N349">
            <v>0</v>
          </cell>
          <cell r="O349">
            <v>0</v>
          </cell>
          <cell r="P349">
            <v>0</v>
          </cell>
          <cell r="Q349">
            <v>0</v>
          </cell>
          <cell r="R349">
            <v>0</v>
          </cell>
        </row>
        <row r="350">
          <cell r="B350" t="str">
            <v>Other</v>
          </cell>
          <cell r="C350">
            <v>0</v>
          </cell>
          <cell r="D350">
            <v>0</v>
          </cell>
          <cell r="E350">
            <v>0</v>
          </cell>
          <cell r="F350">
            <v>0</v>
          </cell>
          <cell r="G350">
            <v>0</v>
          </cell>
          <cell r="H350">
            <v>0</v>
          </cell>
          <cell r="I350">
            <v>0</v>
          </cell>
          <cell r="K350" t="str">
            <v>Other</v>
          </cell>
          <cell r="L350">
            <v>0</v>
          </cell>
          <cell r="M350">
            <v>0</v>
          </cell>
          <cell r="N350">
            <v>0</v>
          </cell>
          <cell r="O350">
            <v>0</v>
          </cell>
          <cell r="P350">
            <v>0</v>
          </cell>
          <cell r="Q350">
            <v>0</v>
          </cell>
          <cell r="R350">
            <v>0</v>
          </cell>
        </row>
        <row r="351">
          <cell r="B351" t="str">
            <v>Total</v>
          </cell>
          <cell r="C351">
            <v>11.700000000000001</v>
          </cell>
          <cell r="D351">
            <v>8.3000000000000007</v>
          </cell>
          <cell r="E351">
            <v>3.3</v>
          </cell>
          <cell r="F351">
            <v>0</v>
          </cell>
          <cell r="G351">
            <v>14.5</v>
          </cell>
          <cell r="H351">
            <v>24.3</v>
          </cell>
          <cell r="I351">
            <v>62.099999999999994</v>
          </cell>
          <cell r="K351" t="str">
            <v>Total</v>
          </cell>
          <cell r="L351">
            <v>28</v>
          </cell>
          <cell r="M351">
            <v>193</v>
          </cell>
          <cell r="N351">
            <v>89</v>
          </cell>
          <cell r="O351">
            <v>0</v>
          </cell>
          <cell r="P351">
            <v>498</v>
          </cell>
          <cell r="Q351">
            <v>156</v>
          </cell>
          <cell r="R351">
            <v>964</v>
          </cell>
        </row>
        <row r="355">
          <cell r="B355" t="str">
            <v>Vendor</v>
          </cell>
          <cell r="C355" t="str">
            <v>Core IP/MPLS</v>
          </cell>
          <cell r="D355" t="str">
            <v xml:space="preserve">Edge IP/MPLS </v>
          </cell>
          <cell r="E355" t="str">
            <v>Subscriber Service Router</v>
          </cell>
          <cell r="F355" t="str">
            <v>BRAS</v>
          </cell>
          <cell r="G355" t="str">
            <v>IP/Ethernet</v>
          </cell>
          <cell r="H355" t="str">
            <v>ATM/MPLS</v>
          </cell>
          <cell r="I355" t="str">
            <v>Total IPS</v>
          </cell>
          <cell r="K355" t="str">
            <v>Vendor</v>
          </cell>
          <cell r="L355" t="str">
            <v>Core IP/MPLS</v>
          </cell>
          <cell r="M355" t="str">
            <v>Edge IP/MPLS</v>
          </cell>
          <cell r="N355" t="str">
            <v>Subscriber Service Router</v>
          </cell>
          <cell r="O355" t="str">
            <v>BRAS</v>
          </cell>
          <cell r="P355" t="str">
            <v>IP/Ethernet</v>
          </cell>
          <cell r="Q355" t="str">
            <v>ATM/MPLS</v>
          </cell>
          <cell r="R355" t="str">
            <v>Total IPS</v>
          </cell>
        </row>
        <row r="356">
          <cell r="B356" t="str">
            <v>Alaxala Networks</v>
          </cell>
          <cell r="I356">
            <v>0</v>
          </cell>
          <cell r="K356" t="str">
            <v>Alaxala Networks</v>
          </cell>
          <cell r="R356">
            <v>0</v>
          </cell>
        </row>
        <row r="357">
          <cell r="B357" t="str">
            <v>Alcatel-Lucent</v>
          </cell>
          <cell r="C357">
            <v>0.3</v>
          </cell>
          <cell r="D357">
            <v>0</v>
          </cell>
          <cell r="E357">
            <v>0</v>
          </cell>
          <cell r="F357">
            <v>0</v>
          </cell>
          <cell r="G357">
            <v>0</v>
          </cell>
          <cell r="H357">
            <v>8</v>
          </cell>
          <cell r="I357">
            <v>8.3000000000000007</v>
          </cell>
          <cell r="K357" t="str">
            <v>Alcatel-Lucent</v>
          </cell>
          <cell r="L357">
            <v>0</v>
          </cell>
          <cell r="M357">
            <v>0</v>
          </cell>
          <cell r="N357">
            <v>0</v>
          </cell>
          <cell r="O357">
            <v>0</v>
          </cell>
          <cell r="P357">
            <v>0</v>
          </cell>
          <cell r="Q357">
            <v>71</v>
          </cell>
          <cell r="R357">
            <v>71</v>
          </cell>
        </row>
        <row r="358">
          <cell r="B358" t="str">
            <v>Atrica</v>
          </cell>
          <cell r="I358">
            <v>0</v>
          </cell>
          <cell r="K358" t="str">
            <v>Atrica</v>
          </cell>
          <cell r="R358">
            <v>0</v>
          </cell>
        </row>
        <row r="359">
          <cell r="B359" t="str">
            <v>Avici</v>
          </cell>
          <cell r="C359">
            <v>0</v>
          </cell>
          <cell r="D359">
            <v>0</v>
          </cell>
          <cell r="E359">
            <v>0</v>
          </cell>
          <cell r="F359">
            <v>0</v>
          </cell>
          <cell r="G359">
            <v>0</v>
          </cell>
          <cell r="H359">
            <v>0</v>
          </cell>
          <cell r="I359">
            <v>0</v>
          </cell>
          <cell r="K359" t="str">
            <v>Avici</v>
          </cell>
          <cell r="L359">
            <v>0</v>
          </cell>
          <cell r="M359">
            <v>0</v>
          </cell>
          <cell r="N359">
            <v>0</v>
          </cell>
          <cell r="O359">
            <v>0</v>
          </cell>
          <cell r="P359">
            <v>0</v>
          </cell>
          <cell r="Q359">
            <v>0</v>
          </cell>
          <cell r="R359">
            <v>0</v>
          </cell>
        </row>
        <row r="360">
          <cell r="B360" t="str">
            <v>Brocade</v>
          </cell>
          <cell r="C360">
            <v>0</v>
          </cell>
          <cell r="D360">
            <v>0</v>
          </cell>
          <cell r="E360">
            <v>0</v>
          </cell>
          <cell r="F360">
            <v>0</v>
          </cell>
          <cell r="G360">
            <v>0</v>
          </cell>
          <cell r="H360">
            <v>0</v>
          </cell>
          <cell r="I360">
            <v>0</v>
          </cell>
          <cell r="K360" t="str">
            <v>Brocade</v>
          </cell>
          <cell r="L360">
            <v>0</v>
          </cell>
          <cell r="M360">
            <v>0</v>
          </cell>
          <cell r="N360">
            <v>0</v>
          </cell>
          <cell r="O360">
            <v>0</v>
          </cell>
          <cell r="P360">
            <v>7</v>
          </cell>
          <cell r="Q360">
            <v>0</v>
          </cell>
          <cell r="R360">
            <v>7</v>
          </cell>
        </row>
        <row r="361">
          <cell r="B361" t="str">
            <v>Caspian</v>
          </cell>
          <cell r="C361">
            <v>0</v>
          </cell>
          <cell r="D361">
            <v>0</v>
          </cell>
          <cell r="E361">
            <v>0</v>
          </cell>
          <cell r="F361">
            <v>0</v>
          </cell>
          <cell r="G361">
            <v>0</v>
          </cell>
          <cell r="H361">
            <v>0</v>
          </cell>
          <cell r="I361">
            <v>0</v>
          </cell>
          <cell r="K361" t="str">
            <v>Caspian</v>
          </cell>
          <cell r="L361">
            <v>0</v>
          </cell>
          <cell r="M361">
            <v>0</v>
          </cell>
          <cell r="N361">
            <v>0</v>
          </cell>
          <cell r="O361">
            <v>0</v>
          </cell>
          <cell r="P361">
            <v>0</v>
          </cell>
          <cell r="Q361">
            <v>0</v>
          </cell>
          <cell r="R361">
            <v>0</v>
          </cell>
        </row>
        <row r="362">
          <cell r="B362" t="str">
            <v>Chiaro</v>
          </cell>
          <cell r="C362">
            <v>0</v>
          </cell>
          <cell r="D362">
            <v>0</v>
          </cell>
          <cell r="E362">
            <v>0</v>
          </cell>
          <cell r="F362">
            <v>0</v>
          </cell>
          <cell r="G362">
            <v>0</v>
          </cell>
          <cell r="H362">
            <v>0</v>
          </cell>
          <cell r="I362">
            <v>0</v>
          </cell>
          <cell r="K362" t="str">
            <v>Chiaro</v>
          </cell>
          <cell r="L362">
            <v>0</v>
          </cell>
          <cell r="M362">
            <v>0</v>
          </cell>
          <cell r="N362">
            <v>0</v>
          </cell>
          <cell r="O362">
            <v>0</v>
          </cell>
          <cell r="P362">
            <v>0</v>
          </cell>
          <cell r="Q362">
            <v>0</v>
          </cell>
          <cell r="R362">
            <v>0</v>
          </cell>
        </row>
        <row r="363">
          <cell r="B363" t="str">
            <v>Ciena</v>
          </cell>
          <cell r="C363">
            <v>0</v>
          </cell>
          <cell r="D363">
            <v>0</v>
          </cell>
          <cell r="E363">
            <v>0</v>
          </cell>
          <cell r="F363">
            <v>0</v>
          </cell>
          <cell r="G363">
            <v>0</v>
          </cell>
          <cell r="H363">
            <v>0</v>
          </cell>
          <cell r="I363">
            <v>0</v>
          </cell>
          <cell r="K363" t="str">
            <v>Ciena</v>
          </cell>
          <cell r="L363">
            <v>0</v>
          </cell>
          <cell r="M363">
            <v>0</v>
          </cell>
          <cell r="N363">
            <v>0</v>
          </cell>
          <cell r="O363">
            <v>0</v>
          </cell>
          <cell r="P363">
            <v>0</v>
          </cell>
          <cell r="Q363">
            <v>0</v>
          </cell>
          <cell r="R363">
            <v>0</v>
          </cell>
        </row>
        <row r="364">
          <cell r="B364" t="str">
            <v>Cisco</v>
          </cell>
          <cell r="C364">
            <v>8</v>
          </cell>
          <cell r="D364">
            <v>7</v>
          </cell>
          <cell r="E364">
            <v>2.2999999999999998</v>
          </cell>
          <cell r="F364">
            <v>0</v>
          </cell>
          <cell r="G364">
            <v>14</v>
          </cell>
          <cell r="H364">
            <v>3.5</v>
          </cell>
          <cell r="I364">
            <v>34.799999999999997</v>
          </cell>
          <cell r="K364" t="str">
            <v>Cisco</v>
          </cell>
          <cell r="L364">
            <v>21</v>
          </cell>
          <cell r="M364">
            <v>136</v>
          </cell>
          <cell r="N364">
            <v>76</v>
          </cell>
          <cell r="O364">
            <v>0</v>
          </cell>
          <cell r="P364">
            <v>480</v>
          </cell>
          <cell r="Q364">
            <v>20</v>
          </cell>
          <cell r="R364">
            <v>733</v>
          </cell>
        </row>
        <row r="365">
          <cell r="B365" t="str">
            <v>Cosine</v>
          </cell>
          <cell r="C365">
            <v>0</v>
          </cell>
          <cell r="D365">
            <v>0</v>
          </cell>
          <cell r="E365">
            <v>0</v>
          </cell>
          <cell r="F365">
            <v>0</v>
          </cell>
          <cell r="G365">
            <v>0</v>
          </cell>
          <cell r="H365">
            <v>0</v>
          </cell>
          <cell r="I365">
            <v>0</v>
          </cell>
          <cell r="K365" t="str">
            <v>Cosine</v>
          </cell>
          <cell r="L365">
            <v>0</v>
          </cell>
          <cell r="M365">
            <v>0</v>
          </cell>
          <cell r="N365">
            <v>0</v>
          </cell>
          <cell r="O365">
            <v>0</v>
          </cell>
          <cell r="P365">
            <v>0</v>
          </cell>
          <cell r="Q365">
            <v>0</v>
          </cell>
          <cell r="R365">
            <v>0</v>
          </cell>
        </row>
        <row r="366">
          <cell r="B366" t="str">
            <v>ECI Telecom</v>
          </cell>
          <cell r="C366">
            <v>0</v>
          </cell>
          <cell r="D366">
            <v>0</v>
          </cell>
          <cell r="E366">
            <v>0</v>
          </cell>
          <cell r="F366">
            <v>0</v>
          </cell>
          <cell r="G366">
            <v>0</v>
          </cell>
          <cell r="H366">
            <v>0</v>
          </cell>
          <cell r="I366">
            <v>0</v>
          </cell>
          <cell r="K366" t="str">
            <v>ECI Telecom</v>
          </cell>
          <cell r="L366">
            <v>0</v>
          </cell>
          <cell r="M366">
            <v>0</v>
          </cell>
          <cell r="N366">
            <v>0</v>
          </cell>
          <cell r="O366">
            <v>0</v>
          </cell>
          <cell r="P366">
            <v>0</v>
          </cell>
          <cell r="Q366">
            <v>0</v>
          </cell>
          <cell r="R366">
            <v>0</v>
          </cell>
        </row>
        <row r="367">
          <cell r="B367" t="str">
            <v>Equipe</v>
          </cell>
          <cell r="C367">
            <v>0</v>
          </cell>
          <cell r="D367">
            <v>0</v>
          </cell>
          <cell r="E367">
            <v>0</v>
          </cell>
          <cell r="F367">
            <v>0</v>
          </cell>
          <cell r="G367">
            <v>0</v>
          </cell>
          <cell r="H367">
            <v>0</v>
          </cell>
          <cell r="I367">
            <v>0</v>
          </cell>
          <cell r="K367" t="str">
            <v>Equipe</v>
          </cell>
          <cell r="L367">
            <v>0</v>
          </cell>
          <cell r="M367">
            <v>0</v>
          </cell>
          <cell r="N367">
            <v>0</v>
          </cell>
          <cell r="O367">
            <v>0</v>
          </cell>
          <cell r="P367">
            <v>0</v>
          </cell>
          <cell r="Q367">
            <v>0</v>
          </cell>
          <cell r="R367">
            <v>0</v>
          </cell>
        </row>
        <row r="368">
          <cell r="B368" t="str">
            <v>Ericsson</v>
          </cell>
          <cell r="C368">
            <v>0</v>
          </cell>
          <cell r="D368">
            <v>0.5</v>
          </cell>
          <cell r="E368">
            <v>0</v>
          </cell>
          <cell r="F368">
            <v>0</v>
          </cell>
          <cell r="G368">
            <v>0</v>
          </cell>
          <cell r="H368">
            <v>4</v>
          </cell>
          <cell r="I368">
            <v>4.5</v>
          </cell>
          <cell r="K368" t="str">
            <v>Ericsson</v>
          </cell>
          <cell r="L368">
            <v>0</v>
          </cell>
          <cell r="M368">
            <v>5</v>
          </cell>
          <cell r="N368">
            <v>0</v>
          </cell>
          <cell r="O368">
            <v>0</v>
          </cell>
          <cell r="P368">
            <v>0</v>
          </cell>
          <cell r="Q368">
            <v>10</v>
          </cell>
          <cell r="R368">
            <v>15</v>
          </cell>
        </row>
        <row r="369">
          <cell r="B369" t="str">
            <v>Extreme</v>
          </cell>
          <cell r="C369">
            <v>0</v>
          </cell>
          <cell r="D369">
            <v>0</v>
          </cell>
          <cell r="E369">
            <v>0</v>
          </cell>
          <cell r="F369">
            <v>0</v>
          </cell>
          <cell r="G369">
            <v>0.2</v>
          </cell>
          <cell r="H369">
            <v>0</v>
          </cell>
          <cell r="I369">
            <v>0.2</v>
          </cell>
          <cell r="K369" t="str">
            <v>Extreme</v>
          </cell>
          <cell r="L369">
            <v>0</v>
          </cell>
          <cell r="M369">
            <v>0</v>
          </cell>
          <cell r="N369">
            <v>0</v>
          </cell>
          <cell r="O369">
            <v>0</v>
          </cell>
          <cell r="P369">
            <v>16</v>
          </cell>
          <cell r="Q369">
            <v>0</v>
          </cell>
          <cell r="R369">
            <v>16</v>
          </cell>
        </row>
        <row r="370">
          <cell r="B370" t="str">
            <v>Force10</v>
          </cell>
          <cell r="C370">
            <v>0</v>
          </cell>
          <cell r="D370">
            <v>0</v>
          </cell>
          <cell r="E370">
            <v>0</v>
          </cell>
          <cell r="F370">
            <v>0</v>
          </cell>
          <cell r="G370">
            <v>0</v>
          </cell>
          <cell r="H370">
            <v>0</v>
          </cell>
          <cell r="I370">
            <v>0</v>
          </cell>
          <cell r="K370" t="str">
            <v>Force10</v>
          </cell>
          <cell r="L370">
            <v>0</v>
          </cell>
          <cell r="M370">
            <v>0</v>
          </cell>
          <cell r="N370">
            <v>0</v>
          </cell>
          <cell r="O370">
            <v>0</v>
          </cell>
          <cell r="P370">
            <v>0</v>
          </cell>
          <cell r="Q370">
            <v>0</v>
          </cell>
          <cell r="R370">
            <v>0</v>
          </cell>
        </row>
        <row r="371">
          <cell r="B371" t="str">
            <v>Fujitsu</v>
          </cell>
          <cell r="C371">
            <v>0</v>
          </cell>
          <cell r="D371">
            <v>0</v>
          </cell>
          <cell r="E371">
            <v>0</v>
          </cell>
          <cell r="F371">
            <v>0</v>
          </cell>
          <cell r="G371">
            <v>0</v>
          </cell>
          <cell r="H371">
            <v>0</v>
          </cell>
          <cell r="I371">
            <v>0</v>
          </cell>
          <cell r="K371" t="str">
            <v>Fujitsu</v>
          </cell>
          <cell r="L371">
            <v>0</v>
          </cell>
          <cell r="M371">
            <v>0</v>
          </cell>
          <cell r="N371">
            <v>0</v>
          </cell>
          <cell r="O371">
            <v>0</v>
          </cell>
          <cell r="P371">
            <v>0</v>
          </cell>
          <cell r="Q371">
            <v>0</v>
          </cell>
          <cell r="R371">
            <v>0</v>
          </cell>
        </row>
        <row r="372">
          <cell r="B372" t="str">
            <v>Hammerhead Systems</v>
          </cell>
          <cell r="C372">
            <v>0</v>
          </cell>
          <cell r="D372">
            <v>0</v>
          </cell>
          <cell r="E372">
            <v>0</v>
          </cell>
          <cell r="F372">
            <v>0</v>
          </cell>
          <cell r="G372">
            <v>0</v>
          </cell>
          <cell r="H372">
            <v>0</v>
          </cell>
          <cell r="I372">
            <v>0</v>
          </cell>
          <cell r="K372" t="str">
            <v>Hammerhead Systems</v>
          </cell>
          <cell r="L372">
            <v>0</v>
          </cell>
          <cell r="M372">
            <v>0</v>
          </cell>
          <cell r="N372">
            <v>0</v>
          </cell>
          <cell r="O372">
            <v>0</v>
          </cell>
          <cell r="P372">
            <v>0</v>
          </cell>
          <cell r="Q372">
            <v>0</v>
          </cell>
          <cell r="R372">
            <v>0</v>
          </cell>
        </row>
        <row r="373">
          <cell r="B373" t="str">
            <v>Hitachi</v>
          </cell>
          <cell r="C373">
            <v>0</v>
          </cell>
          <cell r="D373">
            <v>0</v>
          </cell>
          <cell r="E373">
            <v>0</v>
          </cell>
          <cell r="F373">
            <v>0</v>
          </cell>
          <cell r="G373">
            <v>0</v>
          </cell>
          <cell r="H373">
            <v>0</v>
          </cell>
          <cell r="I373">
            <v>0</v>
          </cell>
          <cell r="K373" t="str">
            <v>Hitachi</v>
          </cell>
          <cell r="L373">
            <v>0</v>
          </cell>
          <cell r="M373">
            <v>0</v>
          </cell>
          <cell r="N373">
            <v>0</v>
          </cell>
          <cell r="O373">
            <v>0</v>
          </cell>
          <cell r="P373">
            <v>0</v>
          </cell>
          <cell r="Q373">
            <v>0</v>
          </cell>
          <cell r="R373">
            <v>0</v>
          </cell>
        </row>
        <row r="374">
          <cell r="B374" t="str">
            <v>Hitachi Cable</v>
          </cell>
          <cell r="C374">
            <v>0</v>
          </cell>
          <cell r="D374">
            <v>0</v>
          </cell>
          <cell r="E374">
            <v>0</v>
          </cell>
          <cell r="F374">
            <v>0</v>
          </cell>
          <cell r="G374">
            <v>0</v>
          </cell>
          <cell r="H374">
            <v>0</v>
          </cell>
          <cell r="I374">
            <v>0</v>
          </cell>
          <cell r="K374" t="str">
            <v>Hitachi Cable</v>
          </cell>
          <cell r="L374">
            <v>0</v>
          </cell>
          <cell r="M374">
            <v>0</v>
          </cell>
          <cell r="N374">
            <v>0</v>
          </cell>
          <cell r="O374">
            <v>0</v>
          </cell>
          <cell r="P374">
            <v>0</v>
          </cell>
          <cell r="Q374">
            <v>0</v>
          </cell>
          <cell r="R374">
            <v>0</v>
          </cell>
        </row>
        <row r="375">
          <cell r="B375" t="str">
            <v>Huawei</v>
          </cell>
          <cell r="C375">
            <v>0</v>
          </cell>
          <cell r="D375">
            <v>0</v>
          </cell>
          <cell r="E375">
            <v>0</v>
          </cell>
          <cell r="F375">
            <v>0</v>
          </cell>
          <cell r="G375">
            <v>0</v>
          </cell>
          <cell r="H375">
            <v>0</v>
          </cell>
          <cell r="I375">
            <v>0</v>
          </cell>
          <cell r="K375" t="str">
            <v>Huawei</v>
          </cell>
          <cell r="L375">
            <v>0</v>
          </cell>
          <cell r="M375">
            <v>0</v>
          </cell>
          <cell r="N375">
            <v>0</v>
          </cell>
          <cell r="O375">
            <v>0</v>
          </cell>
          <cell r="P375">
            <v>0</v>
          </cell>
          <cell r="Q375">
            <v>0</v>
          </cell>
          <cell r="R375">
            <v>0</v>
          </cell>
        </row>
        <row r="376">
          <cell r="B376" t="str">
            <v>Hyperchip</v>
          </cell>
          <cell r="C376">
            <v>0</v>
          </cell>
          <cell r="D376">
            <v>0</v>
          </cell>
          <cell r="E376">
            <v>0</v>
          </cell>
          <cell r="F376">
            <v>0</v>
          </cell>
          <cell r="G376">
            <v>0</v>
          </cell>
          <cell r="H376">
            <v>0</v>
          </cell>
          <cell r="I376">
            <v>0</v>
          </cell>
          <cell r="K376" t="str">
            <v>Hyperchip</v>
          </cell>
          <cell r="L376">
            <v>0</v>
          </cell>
          <cell r="M376">
            <v>0</v>
          </cell>
          <cell r="N376">
            <v>0</v>
          </cell>
          <cell r="O376">
            <v>0</v>
          </cell>
          <cell r="P376">
            <v>0</v>
          </cell>
          <cell r="Q376">
            <v>0</v>
          </cell>
          <cell r="R376">
            <v>0</v>
          </cell>
        </row>
        <row r="377">
          <cell r="B377" t="str">
            <v>Juniper</v>
          </cell>
          <cell r="C377">
            <v>0</v>
          </cell>
          <cell r="D377">
            <v>0</v>
          </cell>
          <cell r="E377">
            <v>0</v>
          </cell>
          <cell r="F377">
            <v>0</v>
          </cell>
          <cell r="G377">
            <v>0</v>
          </cell>
          <cell r="H377">
            <v>0</v>
          </cell>
          <cell r="I377">
            <v>0</v>
          </cell>
          <cell r="K377" t="str">
            <v>Juniper</v>
          </cell>
          <cell r="L377">
            <v>0</v>
          </cell>
          <cell r="M377">
            <v>0</v>
          </cell>
          <cell r="N377">
            <v>0</v>
          </cell>
          <cell r="O377">
            <v>0</v>
          </cell>
          <cell r="P377">
            <v>0</v>
          </cell>
          <cell r="Q377">
            <v>0</v>
          </cell>
          <cell r="R377">
            <v>0</v>
          </cell>
        </row>
        <row r="378">
          <cell r="B378" t="str">
            <v>Laurel Networks</v>
          </cell>
          <cell r="C378">
            <v>0</v>
          </cell>
          <cell r="D378">
            <v>0</v>
          </cell>
          <cell r="E378">
            <v>0</v>
          </cell>
          <cell r="F378">
            <v>0</v>
          </cell>
          <cell r="G378">
            <v>0</v>
          </cell>
          <cell r="H378">
            <v>0</v>
          </cell>
          <cell r="I378">
            <v>0</v>
          </cell>
          <cell r="K378" t="str">
            <v>Laurel Networks</v>
          </cell>
          <cell r="L378">
            <v>0</v>
          </cell>
          <cell r="M378">
            <v>0</v>
          </cell>
          <cell r="N378">
            <v>0</v>
          </cell>
          <cell r="O378">
            <v>0</v>
          </cell>
          <cell r="P378">
            <v>0</v>
          </cell>
          <cell r="Q378">
            <v>0</v>
          </cell>
          <cell r="R378">
            <v>0</v>
          </cell>
        </row>
        <row r="379">
          <cell r="B379" t="str">
            <v>Lucent</v>
          </cell>
          <cell r="C379">
            <v>0</v>
          </cell>
          <cell r="D379">
            <v>0</v>
          </cell>
          <cell r="E379">
            <v>0</v>
          </cell>
          <cell r="F379">
            <v>0</v>
          </cell>
          <cell r="G379">
            <v>0</v>
          </cell>
          <cell r="H379">
            <v>0</v>
          </cell>
          <cell r="I379">
            <v>0</v>
          </cell>
          <cell r="K379" t="str">
            <v>Lucent</v>
          </cell>
          <cell r="L379">
            <v>0</v>
          </cell>
          <cell r="M379">
            <v>0</v>
          </cell>
          <cell r="N379">
            <v>0</v>
          </cell>
          <cell r="O379">
            <v>0</v>
          </cell>
          <cell r="P379">
            <v>0</v>
          </cell>
          <cell r="Q379">
            <v>0</v>
          </cell>
          <cell r="R379">
            <v>0</v>
          </cell>
        </row>
        <row r="380">
          <cell r="B380" t="str">
            <v>NEC</v>
          </cell>
          <cell r="C380">
            <v>0</v>
          </cell>
          <cell r="D380">
            <v>0</v>
          </cell>
          <cell r="E380">
            <v>0</v>
          </cell>
          <cell r="F380">
            <v>0</v>
          </cell>
          <cell r="G380">
            <v>0</v>
          </cell>
          <cell r="H380">
            <v>0</v>
          </cell>
          <cell r="I380">
            <v>0</v>
          </cell>
          <cell r="K380" t="str">
            <v>NEC</v>
          </cell>
          <cell r="L380">
            <v>0</v>
          </cell>
          <cell r="M380">
            <v>0</v>
          </cell>
          <cell r="N380">
            <v>0</v>
          </cell>
          <cell r="O380">
            <v>0</v>
          </cell>
          <cell r="P380">
            <v>0</v>
          </cell>
          <cell r="Q380">
            <v>0</v>
          </cell>
          <cell r="R380">
            <v>0</v>
          </cell>
        </row>
        <row r="381">
          <cell r="B381" t="str">
            <v>Nokia Siemens Networks</v>
          </cell>
          <cell r="C381">
            <v>0</v>
          </cell>
          <cell r="D381">
            <v>0</v>
          </cell>
          <cell r="E381">
            <v>0</v>
          </cell>
          <cell r="F381">
            <v>0</v>
          </cell>
          <cell r="G381">
            <v>0</v>
          </cell>
          <cell r="H381">
            <v>0</v>
          </cell>
          <cell r="I381">
            <v>0</v>
          </cell>
          <cell r="K381" t="str">
            <v>Nokia Siemens Networks</v>
          </cell>
          <cell r="L381">
            <v>0</v>
          </cell>
          <cell r="M381">
            <v>0</v>
          </cell>
          <cell r="N381">
            <v>0</v>
          </cell>
          <cell r="O381">
            <v>0</v>
          </cell>
          <cell r="P381">
            <v>0</v>
          </cell>
          <cell r="Q381">
            <v>0</v>
          </cell>
          <cell r="R381">
            <v>0</v>
          </cell>
        </row>
        <row r="382">
          <cell r="B382" t="str">
            <v>Nortel</v>
          </cell>
          <cell r="C382">
            <v>0</v>
          </cell>
          <cell r="D382">
            <v>0</v>
          </cell>
          <cell r="E382">
            <v>3.8</v>
          </cell>
          <cell r="F382">
            <v>0</v>
          </cell>
          <cell r="G382">
            <v>0.2</v>
          </cell>
          <cell r="H382">
            <v>5.7</v>
          </cell>
          <cell r="I382">
            <v>9.6999999999999993</v>
          </cell>
          <cell r="K382" t="str">
            <v>Nortel</v>
          </cell>
          <cell r="L382">
            <v>0</v>
          </cell>
          <cell r="M382">
            <v>0</v>
          </cell>
          <cell r="N382">
            <v>17</v>
          </cell>
          <cell r="O382">
            <v>0</v>
          </cell>
          <cell r="P382">
            <v>5</v>
          </cell>
          <cell r="Q382">
            <v>24</v>
          </cell>
          <cell r="R382">
            <v>46</v>
          </cell>
        </row>
        <row r="383">
          <cell r="B383" t="str">
            <v>Procket</v>
          </cell>
          <cell r="C383">
            <v>0</v>
          </cell>
          <cell r="D383">
            <v>0</v>
          </cell>
          <cell r="E383">
            <v>0</v>
          </cell>
          <cell r="F383">
            <v>0</v>
          </cell>
          <cell r="G383">
            <v>0</v>
          </cell>
          <cell r="H383">
            <v>0</v>
          </cell>
          <cell r="I383">
            <v>0</v>
          </cell>
          <cell r="K383" t="str">
            <v>Procket</v>
          </cell>
          <cell r="L383">
            <v>0</v>
          </cell>
          <cell r="M383">
            <v>0</v>
          </cell>
          <cell r="N383">
            <v>0</v>
          </cell>
          <cell r="O383">
            <v>0</v>
          </cell>
          <cell r="P383">
            <v>0</v>
          </cell>
          <cell r="Q383">
            <v>0</v>
          </cell>
          <cell r="R383">
            <v>0</v>
          </cell>
        </row>
        <row r="384">
          <cell r="B384" t="str">
            <v>Quarry</v>
          </cell>
          <cell r="C384">
            <v>0</v>
          </cell>
          <cell r="D384">
            <v>0</v>
          </cell>
          <cell r="E384">
            <v>0</v>
          </cell>
          <cell r="F384">
            <v>0</v>
          </cell>
          <cell r="G384">
            <v>0</v>
          </cell>
          <cell r="H384">
            <v>0</v>
          </cell>
          <cell r="I384">
            <v>0</v>
          </cell>
          <cell r="K384" t="str">
            <v>Quarry</v>
          </cell>
          <cell r="L384">
            <v>0</v>
          </cell>
          <cell r="M384">
            <v>0</v>
          </cell>
          <cell r="N384">
            <v>0</v>
          </cell>
          <cell r="O384">
            <v>0</v>
          </cell>
          <cell r="P384">
            <v>0</v>
          </cell>
          <cell r="Q384">
            <v>0</v>
          </cell>
          <cell r="R384">
            <v>0</v>
          </cell>
        </row>
        <row r="385">
          <cell r="B385" t="str">
            <v>Redback</v>
          </cell>
          <cell r="C385">
            <v>0</v>
          </cell>
          <cell r="D385">
            <v>0</v>
          </cell>
          <cell r="E385">
            <v>0</v>
          </cell>
          <cell r="F385">
            <v>0</v>
          </cell>
          <cell r="G385">
            <v>0</v>
          </cell>
          <cell r="H385">
            <v>0</v>
          </cell>
          <cell r="I385">
            <v>0</v>
          </cell>
          <cell r="K385" t="str">
            <v>Redback</v>
          </cell>
          <cell r="L385">
            <v>0</v>
          </cell>
          <cell r="M385">
            <v>0</v>
          </cell>
          <cell r="N385">
            <v>0</v>
          </cell>
          <cell r="O385">
            <v>0</v>
          </cell>
          <cell r="P385">
            <v>0</v>
          </cell>
          <cell r="Q385">
            <v>0</v>
          </cell>
          <cell r="R385">
            <v>0</v>
          </cell>
        </row>
        <row r="386">
          <cell r="B386" t="str">
            <v>Riverstone</v>
          </cell>
          <cell r="C386">
            <v>0</v>
          </cell>
          <cell r="D386">
            <v>0</v>
          </cell>
          <cell r="E386">
            <v>0</v>
          </cell>
          <cell r="F386">
            <v>0</v>
          </cell>
          <cell r="G386">
            <v>0</v>
          </cell>
          <cell r="H386">
            <v>0</v>
          </cell>
          <cell r="I386">
            <v>0</v>
          </cell>
          <cell r="K386" t="str">
            <v>Riverstone</v>
          </cell>
          <cell r="L386">
            <v>0</v>
          </cell>
          <cell r="M386">
            <v>0</v>
          </cell>
          <cell r="N386">
            <v>0</v>
          </cell>
          <cell r="O386">
            <v>0</v>
          </cell>
          <cell r="P386">
            <v>0</v>
          </cell>
          <cell r="Q386">
            <v>0</v>
          </cell>
          <cell r="R386">
            <v>0</v>
          </cell>
        </row>
        <row r="387">
          <cell r="B387" t="str">
            <v>Tellabs</v>
          </cell>
          <cell r="C387">
            <v>0</v>
          </cell>
          <cell r="D387">
            <v>0</v>
          </cell>
          <cell r="E387">
            <v>0</v>
          </cell>
          <cell r="F387">
            <v>0</v>
          </cell>
          <cell r="G387">
            <v>0</v>
          </cell>
          <cell r="H387">
            <v>0</v>
          </cell>
          <cell r="I387">
            <v>0</v>
          </cell>
          <cell r="K387" t="str">
            <v>Tellabs</v>
          </cell>
          <cell r="L387">
            <v>0</v>
          </cell>
          <cell r="M387">
            <v>0</v>
          </cell>
          <cell r="N387">
            <v>0</v>
          </cell>
          <cell r="O387">
            <v>0</v>
          </cell>
          <cell r="P387">
            <v>0</v>
          </cell>
          <cell r="Q387">
            <v>0</v>
          </cell>
          <cell r="R387">
            <v>0</v>
          </cell>
        </row>
        <row r="388">
          <cell r="B388" t="str">
            <v>ZTE</v>
          </cell>
          <cell r="C388">
            <v>0</v>
          </cell>
          <cell r="D388">
            <v>0</v>
          </cell>
          <cell r="E388">
            <v>0</v>
          </cell>
          <cell r="F388">
            <v>0</v>
          </cell>
          <cell r="G388">
            <v>0</v>
          </cell>
          <cell r="H388">
            <v>0</v>
          </cell>
          <cell r="I388">
            <v>0</v>
          </cell>
          <cell r="K388" t="str">
            <v>ZTE</v>
          </cell>
          <cell r="L388">
            <v>0</v>
          </cell>
          <cell r="M388">
            <v>0</v>
          </cell>
          <cell r="N388">
            <v>0</v>
          </cell>
          <cell r="O388">
            <v>0</v>
          </cell>
          <cell r="P388">
            <v>0</v>
          </cell>
          <cell r="Q388">
            <v>0</v>
          </cell>
          <cell r="R388">
            <v>0</v>
          </cell>
        </row>
        <row r="389">
          <cell r="B389" t="str">
            <v>Other</v>
          </cell>
          <cell r="C389">
            <v>0</v>
          </cell>
          <cell r="D389">
            <v>0</v>
          </cell>
          <cell r="E389">
            <v>0</v>
          </cell>
          <cell r="F389">
            <v>0</v>
          </cell>
          <cell r="G389">
            <v>0</v>
          </cell>
          <cell r="H389">
            <v>0</v>
          </cell>
          <cell r="I389">
            <v>0</v>
          </cell>
          <cell r="K389" t="str">
            <v>Other</v>
          </cell>
          <cell r="L389">
            <v>0</v>
          </cell>
          <cell r="M389">
            <v>0</v>
          </cell>
          <cell r="N389">
            <v>0</v>
          </cell>
          <cell r="O389">
            <v>0</v>
          </cell>
          <cell r="P389">
            <v>0</v>
          </cell>
          <cell r="Q389">
            <v>0</v>
          </cell>
          <cell r="R389">
            <v>0</v>
          </cell>
        </row>
        <row r="390">
          <cell r="B390" t="str">
            <v>Total</v>
          </cell>
          <cell r="C390">
            <v>8.3000000000000007</v>
          </cell>
          <cell r="D390">
            <v>7.5</v>
          </cell>
          <cell r="E390">
            <v>6.1</v>
          </cell>
          <cell r="F390">
            <v>0</v>
          </cell>
          <cell r="G390">
            <v>14.399999999999999</v>
          </cell>
          <cell r="H390">
            <v>21.2</v>
          </cell>
          <cell r="I390">
            <v>57.5</v>
          </cell>
          <cell r="K390" t="str">
            <v>Total</v>
          </cell>
          <cell r="L390">
            <v>21</v>
          </cell>
          <cell r="M390">
            <v>141</v>
          </cell>
          <cell r="N390">
            <v>93</v>
          </cell>
          <cell r="O390">
            <v>0</v>
          </cell>
          <cell r="P390">
            <v>508</v>
          </cell>
          <cell r="Q390">
            <v>125</v>
          </cell>
          <cell r="R390">
            <v>888</v>
          </cell>
        </row>
        <row r="394">
          <cell r="B394" t="str">
            <v>Vendor</v>
          </cell>
          <cell r="C394" t="str">
            <v>Core IP/MPLS</v>
          </cell>
          <cell r="D394" t="str">
            <v xml:space="preserve">Edge IP/MPLS </v>
          </cell>
          <cell r="E394" t="str">
            <v>Subscriber Service Router</v>
          </cell>
          <cell r="F394" t="str">
            <v>BRAS</v>
          </cell>
          <cell r="G394" t="str">
            <v>IP/Ethernet</v>
          </cell>
          <cell r="H394" t="str">
            <v>ATM/MPLS</v>
          </cell>
          <cell r="I394" t="str">
            <v>Total IPS</v>
          </cell>
          <cell r="K394" t="str">
            <v>Vendor</v>
          </cell>
          <cell r="L394" t="str">
            <v>Core IP/MPLS</v>
          </cell>
          <cell r="M394" t="str">
            <v>Edge IP/MPLS</v>
          </cell>
          <cell r="N394" t="str">
            <v>Subscriber Service Router</v>
          </cell>
          <cell r="O394" t="str">
            <v>BRAS</v>
          </cell>
          <cell r="P394" t="str">
            <v>IP/Ethernet</v>
          </cell>
          <cell r="Q394" t="str">
            <v>ATM/MPLS</v>
          </cell>
          <cell r="R394" t="str">
            <v>Total IPS</v>
          </cell>
        </row>
        <row r="395">
          <cell r="B395" t="str">
            <v>Alaxala Networks</v>
          </cell>
          <cell r="I395">
            <v>0</v>
          </cell>
          <cell r="K395" t="str">
            <v>Alaxala Networks</v>
          </cell>
          <cell r="R395">
            <v>0</v>
          </cell>
        </row>
        <row r="396">
          <cell r="B396" t="str">
            <v>Alcatel-Lucent</v>
          </cell>
          <cell r="C396">
            <v>0</v>
          </cell>
          <cell r="D396">
            <v>0</v>
          </cell>
          <cell r="E396">
            <v>0</v>
          </cell>
          <cell r="F396">
            <v>0</v>
          </cell>
          <cell r="G396">
            <v>0</v>
          </cell>
          <cell r="H396">
            <v>9</v>
          </cell>
          <cell r="I396">
            <v>9</v>
          </cell>
          <cell r="K396" t="str">
            <v>Alcatel-Lucent</v>
          </cell>
          <cell r="L396">
            <v>0</v>
          </cell>
          <cell r="M396">
            <v>0</v>
          </cell>
          <cell r="N396">
            <v>0</v>
          </cell>
          <cell r="O396">
            <v>0</v>
          </cell>
          <cell r="P396">
            <v>0</v>
          </cell>
          <cell r="Q396">
            <v>90</v>
          </cell>
          <cell r="R396">
            <v>90</v>
          </cell>
        </row>
        <row r="397">
          <cell r="B397" t="str">
            <v>Atrica</v>
          </cell>
          <cell r="I397">
            <v>0</v>
          </cell>
          <cell r="K397" t="str">
            <v>Atrica</v>
          </cell>
          <cell r="R397">
            <v>0</v>
          </cell>
        </row>
        <row r="398">
          <cell r="B398" t="str">
            <v>Avici</v>
          </cell>
          <cell r="C398">
            <v>0</v>
          </cell>
          <cell r="D398">
            <v>0</v>
          </cell>
          <cell r="E398">
            <v>0</v>
          </cell>
          <cell r="F398">
            <v>0</v>
          </cell>
          <cell r="G398">
            <v>0</v>
          </cell>
          <cell r="H398">
            <v>0</v>
          </cell>
          <cell r="I398">
            <v>0</v>
          </cell>
          <cell r="K398" t="str">
            <v>Avici</v>
          </cell>
          <cell r="L398">
            <v>0</v>
          </cell>
          <cell r="M398">
            <v>0</v>
          </cell>
          <cell r="N398">
            <v>0</v>
          </cell>
          <cell r="O398">
            <v>0</v>
          </cell>
          <cell r="P398">
            <v>0</v>
          </cell>
          <cell r="Q398">
            <v>0</v>
          </cell>
          <cell r="R398">
            <v>0</v>
          </cell>
        </row>
        <row r="399">
          <cell r="B399" t="str">
            <v>Brocade</v>
          </cell>
          <cell r="C399">
            <v>0</v>
          </cell>
          <cell r="D399">
            <v>0</v>
          </cell>
          <cell r="E399">
            <v>0</v>
          </cell>
          <cell r="F399">
            <v>0</v>
          </cell>
          <cell r="G399">
            <v>0</v>
          </cell>
          <cell r="H399">
            <v>0</v>
          </cell>
          <cell r="I399">
            <v>0</v>
          </cell>
          <cell r="K399" t="str">
            <v>Brocade</v>
          </cell>
          <cell r="L399">
            <v>0</v>
          </cell>
          <cell r="M399">
            <v>0</v>
          </cell>
          <cell r="N399">
            <v>0</v>
          </cell>
          <cell r="O399">
            <v>0</v>
          </cell>
          <cell r="P399">
            <v>7</v>
          </cell>
          <cell r="Q399">
            <v>0</v>
          </cell>
          <cell r="R399">
            <v>7</v>
          </cell>
        </row>
        <row r="400">
          <cell r="B400" t="str">
            <v>Caspian</v>
          </cell>
          <cell r="C400">
            <v>0</v>
          </cell>
          <cell r="D400">
            <v>0</v>
          </cell>
          <cell r="E400">
            <v>0</v>
          </cell>
          <cell r="F400">
            <v>0</v>
          </cell>
          <cell r="G400">
            <v>0</v>
          </cell>
          <cell r="H400">
            <v>0</v>
          </cell>
          <cell r="I400">
            <v>0</v>
          </cell>
          <cell r="K400" t="str">
            <v>Caspian</v>
          </cell>
          <cell r="L400">
            <v>0</v>
          </cell>
          <cell r="M400">
            <v>0</v>
          </cell>
          <cell r="N400">
            <v>0</v>
          </cell>
          <cell r="O400">
            <v>0</v>
          </cell>
          <cell r="P400">
            <v>0</v>
          </cell>
          <cell r="Q400">
            <v>0</v>
          </cell>
          <cell r="R400">
            <v>0</v>
          </cell>
        </row>
        <row r="401">
          <cell r="B401" t="str">
            <v>Chiaro</v>
          </cell>
          <cell r="C401">
            <v>0</v>
          </cell>
          <cell r="D401">
            <v>0</v>
          </cell>
          <cell r="E401">
            <v>0</v>
          </cell>
          <cell r="F401">
            <v>0</v>
          </cell>
          <cell r="G401">
            <v>0</v>
          </cell>
          <cell r="H401">
            <v>0</v>
          </cell>
          <cell r="I401">
            <v>0</v>
          </cell>
          <cell r="K401" t="str">
            <v>Chiaro</v>
          </cell>
          <cell r="L401">
            <v>0</v>
          </cell>
          <cell r="M401">
            <v>0</v>
          </cell>
          <cell r="N401">
            <v>0</v>
          </cell>
          <cell r="O401">
            <v>0</v>
          </cell>
          <cell r="P401">
            <v>0</v>
          </cell>
          <cell r="Q401">
            <v>0</v>
          </cell>
          <cell r="R401">
            <v>0</v>
          </cell>
        </row>
        <row r="402">
          <cell r="B402" t="str">
            <v>Ciena</v>
          </cell>
          <cell r="C402">
            <v>0</v>
          </cell>
          <cell r="D402">
            <v>0</v>
          </cell>
          <cell r="E402">
            <v>0</v>
          </cell>
          <cell r="F402">
            <v>0</v>
          </cell>
          <cell r="G402">
            <v>0</v>
          </cell>
          <cell r="H402">
            <v>0</v>
          </cell>
          <cell r="I402">
            <v>0</v>
          </cell>
          <cell r="K402" t="str">
            <v>Ciena</v>
          </cell>
          <cell r="L402">
            <v>0</v>
          </cell>
          <cell r="M402">
            <v>0</v>
          </cell>
          <cell r="N402">
            <v>0</v>
          </cell>
          <cell r="O402">
            <v>0</v>
          </cell>
          <cell r="P402">
            <v>0</v>
          </cell>
          <cell r="Q402">
            <v>0</v>
          </cell>
          <cell r="R402">
            <v>0</v>
          </cell>
        </row>
        <row r="403">
          <cell r="B403" t="str">
            <v>Cisco</v>
          </cell>
          <cell r="C403">
            <v>13</v>
          </cell>
          <cell r="D403">
            <v>11</v>
          </cell>
          <cell r="E403">
            <v>3.2</v>
          </cell>
          <cell r="F403">
            <v>0</v>
          </cell>
          <cell r="G403">
            <v>14</v>
          </cell>
          <cell r="H403">
            <v>4</v>
          </cell>
          <cell r="I403">
            <v>45.2</v>
          </cell>
          <cell r="K403" t="str">
            <v>Cisco</v>
          </cell>
          <cell r="L403">
            <v>32</v>
          </cell>
          <cell r="M403">
            <v>208</v>
          </cell>
          <cell r="N403">
            <v>106</v>
          </cell>
          <cell r="O403">
            <v>0</v>
          </cell>
          <cell r="P403">
            <v>480</v>
          </cell>
          <cell r="Q403">
            <v>36</v>
          </cell>
          <cell r="R403">
            <v>862</v>
          </cell>
        </row>
        <row r="404">
          <cell r="B404" t="str">
            <v>Cosine</v>
          </cell>
          <cell r="C404">
            <v>0</v>
          </cell>
          <cell r="D404">
            <v>0</v>
          </cell>
          <cell r="E404">
            <v>0</v>
          </cell>
          <cell r="F404">
            <v>0</v>
          </cell>
          <cell r="G404">
            <v>0</v>
          </cell>
          <cell r="H404">
            <v>0</v>
          </cell>
          <cell r="I404">
            <v>0</v>
          </cell>
          <cell r="K404" t="str">
            <v>Cosine</v>
          </cell>
          <cell r="L404">
            <v>0</v>
          </cell>
          <cell r="M404">
            <v>0</v>
          </cell>
          <cell r="N404">
            <v>0</v>
          </cell>
          <cell r="O404">
            <v>0</v>
          </cell>
          <cell r="P404">
            <v>0</v>
          </cell>
          <cell r="Q404">
            <v>0</v>
          </cell>
          <cell r="R404">
            <v>0</v>
          </cell>
        </row>
        <row r="405">
          <cell r="B405" t="str">
            <v>ECI Telecom</v>
          </cell>
          <cell r="C405">
            <v>0</v>
          </cell>
          <cell r="D405">
            <v>0</v>
          </cell>
          <cell r="E405">
            <v>0</v>
          </cell>
          <cell r="F405">
            <v>0</v>
          </cell>
          <cell r="G405">
            <v>0</v>
          </cell>
          <cell r="H405">
            <v>0</v>
          </cell>
          <cell r="I405">
            <v>0</v>
          </cell>
          <cell r="K405" t="str">
            <v>ECI Telecom</v>
          </cell>
          <cell r="L405">
            <v>0</v>
          </cell>
          <cell r="M405">
            <v>0</v>
          </cell>
          <cell r="N405">
            <v>0</v>
          </cell>
          <cell r="O405">
            <v>0</v>
          </cell>
          <cell r="P405">
            <v>0</v>
          </cell>
          <cell r="Q405">
            <v>0</v>
          </cell>
          <cell r="R405">
            <v>0</v>
          </cell>
        </row>
        <row r="406">
          <cell r="B406" t="str">
            <v>Equipe</v>
          </cell>
          <cell r="C406">
            <v>0</v>
          </cell>
          <cell r="D406">
            <v>0</v>
          </cell>
          <cell r="E406">
            <v>0</v>
          </cell>
          <cell r="F406">
            <v>0</v>
          </cell>
          <cell r="G406">
            <v>0</v>
          </cell>
          <cell r="H406">
            <v>0</v>
          </cell>
          <cell r="I406">
            <v>0</v>
          </cell>
          <cell r="K406" t="str">
            <v>Equipe</v>
          </cell>
          <cell r="L406">
            <v>0</v>
          </cell>
          <cell r="M406">
            <v>0</v>
          </cell>
          <cell r="N406">
            <v>0</v>
          </cell>
          <cell r="O406">
            <v>0</v>
          </cell>
          <cell r="P406">
            <v>0</v>
          </cell>
          <cell r="Q406">
            <v>0</v>
          </cell>
          <cell r="R406">
            <v>0</v>
          </cell>
        </row>
        <row r="407">
          <cell r="B407" t="str">
            <v>Ericsson</v>
          </cell>
          <cell r="C407">
            <v>0</v>
          </cell>
          <cell r="D407">
            <v>0</v>
          </cell>
          <cell r="E407">
            <v>0</v>
          </cell>
          <cell r="F407">
            <v>0</v>
          </cell>
          <cell r="G407">
            <v>0</v>
          </cell>
          <cell r="H407">
            <v>3</v>
          </cell>
          <cell r="I407">
            <v>3</v>
          </cell>
          <cell r="K407" t="str">
            <v>Ericsson</v>
          </cell>
          <cell r="L407">
            <v>0</v>
          </cell>
          <cell r="M407">
            <v>0</v>
          </cell>
          <cell r="N407">
            <v>0</v>
          </cell>
          <cell r="O407">
            <v>0</v>
          </cell>
          <cell r="P407">
            <v>0</v>
          </cell>
          <cell r="Q407">
            <v>9</v>
          </cell>
          <cell r="R407">
            <v>9</v>
          </cell>
        </row>
        <row r="408">
          <cell r="B408" t="str">
            <v>Extreme</v>
          </cell>
          <cell r="C408">
            <v>0</v>
          </cell>
          <cell r="D408">
            <v>0</v>
          </cell>
          <cell r="E408">
            <v>0</v>
          </cell>
          <cell r="F408">
            <v>0</v>
          </cell>
          <cell r="G408">
            <v>0.2</v>
          </cell>
          <cell r="H408">
            <v>0</v>
          </cell>
          <cell r="I408">
            <v>0.2</v>
          </cell>
          <cell r="K408" t="str">
            <v>Extreme</v>
          </cell>
          <cell r="L408">
            <v>0</v>
          </cell>
          <cell r="M408">
            <v>0</v>
          </cell>
          <cell r="N408">
            <v>0</v>
          </cell>
          <cell r="O408">
            <v>0</v>
          </cell>
          <cell r="P408">
            <v>11</v>
          </cell>
          <cell r="Q408">
            <v>0</v>
          </cell>
          <cell r="R408">
            <v>11</v>
          </cell>
        </row>
        <row r="409">
          <cell r="B409" t="str">
            <v>Force10</v>
          </cell>
          <cell r="C409">
            <v>0</v>
          </cell>
          <cell r="D409">
            <v>0</v>
          </cell>
          <cell r="E409">
            <v>0</v>
          </cell>
          <cell r="F409">
            <v>0</v>
          </cell>
          <cell r="G409">
            <v>0</v>
          </cell>
          <cell r="H409">
            <v>0</v>
          </cell>
          <cell r="I409">
            <v>0</v>
          </cell>
          <cell r="K409" t="str">
            <v>Force10</v>
          </cell>
          <cell r="L409">
            <v>0</v>
          </cell>
          <cell r="M409">
            <v>0</v>
          </cell>
          <cell r="N409">
            <v>0</v>
          </cell>
          <cell r="O409">
            <v>0</v>
          </cell>
          <cell r="P409">
            <v>0</v>
          </cell>
          <cell r="Q409">
            <v>0</v>
          </cell>
          <cell r="R409">
            <v>0</v>
          </cell>
        </row>
        <row r="410">
          <cell r="B410" t="str">
            <v>Fujitsu</v>
          </cell>
          <cell r="C410">
            <v>0</v>
          </cell>
          <cell r="D410">
            <v>0</v>
          </cell>
          <cell r="E410">
            <v>0</v>
          </cell>
          <cell r="F410">
            <v>0</v>
          </cell>
          <cell r="G410">
            <v>0</v>
          </cell>
          <cell r="H410">
            <v>0</v>
          </cell>
          <cell r="I410">
            <v>0</v>
          </cell>
          <cell r="K410" t="str">
            <v>Fujitsu</v>
          </cell>
          <cell r="L410">
            <v>0</v>
          </cell>
          <cell r="M410">
            <v>0</v>
          </cell>
          <cell r="N410">
            <v>0</v>
          </cell>
          <cell r="O410">
            <v>0</v>
          </cell>
          <cell r="P410">
            <v>0</v>
          </cell>
          <cell r="Q410">
            <v>0</v>
          </cell>
          <cell r="R410">
            <v>0</v>
          </cell>
        </row>
        <row r="411">
          <cell r="B411" t="str">
            <v>Hammerhead Systems</v>
          </cell>
          <cell r="C411">
            <v>0</v>
          </cell>
          <cell r="D411">
            <v>0</v>
          </cell>
          <cell r="E411">
            <v>0</v>
          </cell>
          <cell r="F411">
            <v>0</v>
          </cell>
          <cell r="G411">
            <v>0</v>
          </cell>
          <cell r="H411">
            <v>0</v>
          </cell>
          <cell r="I411">
            <v>0</v>
          </cell>
          <cell r="K411" t="str">
            <v>Hammerhead Systems</v>
          </cell>
          <cell r="L411">
            <v>0</v>
          </cell>
          <cell r="M411">
            <v>0</v>
          </cell>
          <cell r="N411">
            <v>0</v>
          </cell>
          <cell r="O411">
            <v>0</v>
          </cell>
          <cell r="P411">
            <v>0</v>
          </cell>
          <cell r="Q411">
            <v>0</v>
          </cell>
          <cell r="R411">
            <v>0</v>
          </cell>
        </row>
        <row r="412">
          <cell r="B412" t="str">
            <v>Hitachi</v>
          </cell>
          <cell r="C412">
            <v>0</v>
          </cell>
          <cell r="D412">
            <v>0</v>
          </cell>
          <cell r="E412">
            <v>0</v>
          </cell>
          <cell r="F412">
            <v>0</v>
          </cell>
          <cell r="G412">
            <v>0</v>
          </cell>
          <cell r="H412">
            <v>0</v>
          </cell>
          <cell r="I412">
            <v>0</v>
          </cell>
          <cell r="K412" t="str">
            <v>Hitachi</v>
          </cell>
          <cell r="L412">
            <v>0</v>
          </cell>
          <cell r="M412">
            <v>0</v>
          </cell>
          <cell r="N412">
            <v>0</v>
          </cell>
          <cell r="O412">
            <v>0</v>
          </cell>
          <cell r="P412">
            <v>0</v>
          </cell>
          <cell r="Q412">
            <v>0</v>
          </cell>
          <cell r="R412">
            <v>0</v>
          </cell>
        </row>
        <row r="413">
          <cell r="B413" t="str">
            <v>Hitachi Cable</v>
          </cell>
          <cell r="C413">
            <v>0</v>
          </cell>
          <cell r="D413">
            <v>0</v>
          </cell>
          <cell r="E413">
            <v>0</v>
          </cell>
          <cell r="F413">
            <v>0</v>
          </cell>
          <cell r="G413">
            <v>0</v>
          </cell>
          <cell r="H413">
            <v>0</v>
          </cell>
          <cell r="I413">
            <v>0</v>
          </cell>
          <cell r="K413" t="str">
            <v>Hitachi Cable</v>
          </cell>
          <cell r="L413">
            <v>0</v>
          </cell>
          <cell r="M413">
            <v>0</v>
          </cell>
          <cell r="N413">
            <v>0</v>
          </cell>
          <cell r="O413">
            <v>0</v>
          </cell>
          <cell r="P413">
            <v>0</v>
          </cell>
          <cell r="Q413">
            <v>0</v>
          </cell>
          <cell r="R413">
            <v>0</v>
          </cell>
        </row>
        <row r="414">
          <cell r="B414" t="str">
            <v>Huawei</v>
          </cell>
          <cell r="C414">
            <v>0</v>
          </cell>
          <cell r="D414">
            <v>0</v>
          </cell>
          <cell r="E414">
            <v>0</v>
          </cell>
          <cell r="F414">
            <v>0</v>
          </cell>
          <cell r="G414">
            <v>0</v>
          </cell>
          <cell r="H414">
            <v>0</v>
          </cell>
          <cell r="I414">
            <v>0</v>
          </cell>
          <cell r="K414" t="str">
            <v>Huawei</v>
          </cell>
          <cell r="L414">
            <v>0</v>
          </cell>
          <cell r="M414">
            <v>0</v>
          </cell>
          <cell r="N414">
            <v>0</v>
          </cell>
          <cell r="O414">
            <v>0</v>
          </cell>
          <cell r="P414">
            <v>0</v>
          </cell>
          <cell r="Q414">
            <v>0</v>
          </cell>
          <cell r="R414">
            <v>0</v>
          </cell>
        </row>
        <row r="415">
          <cell r="B415" t="str">
            <v>Hyperchip</v>
          </cell>
          <cell r="C415">
            <v>0</v>
          </cell>
          <cell r="D415">
            <v>0</v>
          </cell>
          <cell r="E415">
            <v>0</v>
          </cell>
          <cell r="F415">
            <v>0</v>
          </cell>
          <cell r="G415">
            <v>0</v>
          </cell>
          <cell r="H415">
            <v>0</v>
          </cell>
          <cell r="I415">
            <v>0</v>
          </cell>
          <cell r="K415" t="str">
            <v>Hyperchip</v>
          </cell>
          <cell r="L415">
            <v>0</v>
          </cell>
          <cell r="M415">
            <v>0</v>
          </cell>
          <cell r="N415">
            <v>0</v>
          </cell>
          <cell r="O415">
            <v>0</v>
          </cell>
          <cell r="P415">
            <v>0</v>
          </cell>
          <cell r="Q415">
            <v>0</v>
          </cell>
          <cell r="R415">
            <v>0</v>
          </cell>
        </row>
        <row r="416">
          <cell r="B416" t="str">
            <v>Juniper</v>
          </cell>
          <cell r="C416">
            <v>0</v>
          </cell>
          <cell r="D416">
            <v>0</v>
          </cell>
          <cell r="E416">
            <v>0</v>
          </cell>
          <cell r="F416">
            <v>0</v>
          </cell>
          <cell r="G416">
            <v>0</v>
          </cell>
          <cell r="H416">
            <v>0</v>
          </cell>
          <cell r="I416">
            <v>0</v>
          </cell>
          <cell r="K416" t="str">
            <v>Juniper</v>
          </cell>
          <cell r="L416">
            <v>0</v>
          </cell>
          <cell r="M416">
            <v>0</v>
          </cell>
          <cell r="N416">
            <v>0</v>
          </cell>
          <cell r="O416">
            <v>0</v>
          </cell>
          <cell r="P416">
            <v>0</v>
          </cell>
          <cell r="Q416">
            <v>0</v>
          </cell>
          <cell r="R416">
            <v>0</v>
          </cell>
        </row>
        <row r="417">
          <cell r="B417" t="str">
            <v>Laurel Networks</v>
          </cell>
          <cell r="C417">
            <v>0</v>
          </cell>
          <cell r="D417">
            <v>0</v>
          </cell>
          <cell r="E417">
            <v>0</v>
          </cell>
          <cell r="F417">
            <v>0</v>
          </cell>
          <cell r="G417">
            <v>0</v>
          </cell>
          <cell r="H417">
            <v>0</v>
          </cell>
          <cell r="I417">
            <v>0</v>
          </cell>
          <cell r="K417" t="str">
            <v>Laurel Networks</v>
          </cell>
          <cell r="L417">
            <v>0</v>
          </cell>
          <cell r="M417">
            <v>0</v>
          </cell>
          <cell r="N417">
            <v>0</v>
          </cell>
          <cell r="O417">
            <v>0</v>
          </cell>
          <cell r="P417">
            <v>0</v>
          </cell>
          <cell r="Q417">
            <v>0</v>
          </cell>
          <cell r="R417">
            <v>0</v>
          </cell>
        </row>
        <row r="418">
          <cell r="B418" t="str">
            <v>Lucent</v>
          </cell>
          <cell r="C418">
            <v>0</v>
          </cell>
          <cell r="D418">
            <v>0</v>
          </cell>
          <cell r="E418">
            <v>0</v>
          </cell>
          <cell r="F418">
            <v>0</v>
          </cell>
          <cell r="G418">
            <v>0</v>
          </cell>
          <cell r="H418">
            <v>0</v>
          </cell>
          <cell r="I418">
            <v>0</v>
          </cell>
          <cell r="K418" t="str">
            <v>Lucent</v>
          </cell>
          <cell r="L418">
            <v>0</v>
          </cell>
          <cell r="M418">
            <v>0</v>
          </cell>
          <cell r="N418">
            <v>0</v>
          </cell>
          <cell r="O418">
            <v>0</v>
          </cell>
          <cell r="P418">
            <v>0</v>
          </cell>
          <cell r="Q418">
            <v>0</v>
          </cell>
          <cell r="R418">
            <v>0</v>
          </cell>
        </row>
        <row r="419">
          <cell r="B419" t="str">
            <v>NEC</v>
          </cell>
          <cell r="C419">
            <v>0</v>
          </cell>
          <cell r="D419">
            <v>0</v>
          </cell>
          <cell r="E419">
            <v>0</v>
          </cell>
          <cell r="F419">
            <v>0</v>
          </cell>
          <cell r="G419">
            <v>0</v>
          </cell>
          <cell r="H419">
            <v>0</v>
          </cell>
          <cell r="I419">
            <v>0</v>
          </cell>
          <cell r="K419" t="str">
            <v>NEC</v>
          </cell>
          <cell r="L419">
            <v>0</v>
          </cell>
          <cell r="M419">
            <v>0</v>
          </cell>
          <cell r="N419">
            <v>0</v>
          </cell>
          <cell r="O419">
            <v>0</v>
          </cell>
          <cell r="P419">
            <v>0</v>
          </cell>
          <cell r="Q419">
            <v>0</v>
          </cell>
          <cell r="R419">
            <v>0</v>
          </cell>
        </row>
        <row r="420">
          <cell r="B420" t="str">
            <v>Nokia Siemens Networks</v>
          </cell>
          <cell r="C420">
            <v>0</v>
          </cell>
          <cell r="D420">
            <v>0</v>
          </cell>
          <cell r="E420">
            <v>0</v>
          </cell>
          <cell r="F420">
            <v>0</v>
          </cell>
          <cell r="G420">
            <v>0</v>
          </cell>
          <cell r="H420">
            <v>0</v>
          </cell>
          <cell r="I420">
            <v>0</v>
          </cell>
          <cell r="K420" t="str">
            <v>Nokia Siemens Networks</v>
          </cell>
          <cell r="L420">
            <v>0</v>
          </cell>
          <cell r="M420">
            <v>0</v>
          </cell>
          <cell r="N420">
            <v>0</v>
          </cell>
          <cell r="O420">
            <v>0</v>
          </cell>
          <cell r="P420">
            <v>0</v>
          </cell>
          <cell r="Q420">
            <v>0</v>
          </cell>
          <cell r="R420">
            <v>0</v>
          </cell>
        </row>
        <row r="421">
          <cell r="B421" t="str">
            <v>Nortel</v>
          </cell>
          <cell r="C421">
            <v>0</v>
          </cell>
          <cell r="D421">
            <v>0</v>
          </cell>
          <cell r="E421">
            <v>1</v>
          </cell>
          <cell r="F421">
            <v>0</v>
          </cell>
          <cell r="G421">
            <v>0.3</v>
          </cell>
          <cell r="H421">
            <v>5</v>
          </cell>
          <cell r="I421">
            <v>6.3</v>
          </cell>
          <cell r="K421" t="str">
            <v>Nortel</v>
          </cell>
          <cell r="L421">
            <v>0</v>
          </cell>
          <cell r="M421">
            <v>0</v>
          </cell>
          <cell r="N421">
            <v>5</v>
          </cell>
          <cell r="O421">
            <v>0</v>
          </cell>
          <cell r="P421">
            <v>5</v>
          </cell>
          <cell r="Q421">
            <v>21</v>
          </cell>
          <cell r="R421">
            <v>31</v>
          </cell>
        </row>
        <row r="422">
          <cell r="B422" t="str">
            <v>Procket</v>
          </cell>
          <cell r="C422">
            <v>0</v>
          </cell>
          <cell r="D422">
            <v>0</v>
          </cell>
          <cell r="E422">
            <v>0</v>
          </cell>
          <cell r="F422">
            <v>0</v>
          </cell>
          <cell r="G422">
            <v>0</v>
          </cell>
          <cell r="H422">
            <v>0</v>
          </cell>
          <cell r="I422">
            <v>0</v>
          </cell>
          <cell r="K422" t="str">
            <v>Procket</v>
          </cell>
          <cell r="L422">
            <v>0</v>
          </cell>
          <cell r="M422">
            <v>0</v>
          </cell>
          <cell r="N422">
            <v>0</v>
          </cell>
          <cell r="O422">
            <v>0</v>
          </cell>
          <cell r="P422">
            <v>0</v>
          </cell>
          <cell r="Q422">
            <v>0</v>
          </cell>
          <cell r="R422">
            <v>0</v>
          </cell>
        </row>
        <row r="423">
          <cell r="B423" t="str">
            <v>Quarry</v>
          </cell>
          <cell r="C423">
            <v>0</v>
          </cell>
          <cell r="D423">
            <v>0</v>
          </cell>
          <cell r="E423">
            <v>0</v>
          </cell>
          <cell r="F423">
            <v>0</v>
          </cell>
          <cell r="G423">
            <v>0</v>
          </cell>
          <cell r="H423">
            <v>0</v>
          </cell>
          <cell r="I423">
            <v>0</v>
          </cell>
          <cell r="K423" t="str">
            <v>Quarry</v>
          </cell>
          <cell r="L423">
            <v>0</v>
          </cell>
          <cell r="M423">
            <v>0</v>
          </cell>
          <cell r="N423">
            <v>0</v>
          </cell>
          <cell r="O423">
            <v>0</v>
          </cell>
          <cell r="P423">
            <v>0</v>
          </cell>
          <cell r="Q423">
            <v>0</v>
          </cell>
          <cell r="R423">
            <v>0</v>
          </cell>
        </row>
        <row r="424">
          <cell r="B424" t="str">
            <v>Redback</v>
          </cell>
          <cell r="C424">
            <v>0</v>
          </cell>
          <cell r="D424">
            <v>0</v>
          </cell>
          <cell r="E424">
            <v>0</v>
          </cell>
          <cell r="F424">
            <v>0</v>
          </cell>
          <cell r="G424">
            <v>0</v>
          </cell>
          <cell r="H424">
            <v>0</v>
          </cell>
          <cell r="I424">
            <v>0</v>
          </cell>
          <cell r="K424" t="str">
            <v>Redback</v>
          </cell>
          <cell r="L424">
            <v>0</v>
          </cell>
          <cell r="M424">
            <v>0</v>
          </cell>
          <cell r="N424">
            <v>0</v>
          </cell>
          <cell r="O424">
            <v>0</v>
          </cell>
          <cell r="P424">
            <v>0</v>
          </cell>
          <cell r="Q424">
            <v>0</v>
          </cell>
          <cell r="R424">
            <v>0</v>
          </cell>
        </row>
        <row r="425">
          <cell r="B425" t="str">
            <v>Riverstone</v>
          </cell>
          <cell r="C425">
            <v>0</v>
          </cell>
          <cell r="D425">
            <v>0</v>
          </cell>
          <cell r="E425">
            <v>0</v>
          </cell>
          <cell r="F425">
            <v>0</v>
          </cell>
          <cell r="G425">
            <v>0</v>
          </cell>
          <cell r="H425">
            <v>0</v>
          </cell>
          <cell r="I425">
            <v>0</v>
          </cell>
          <cell r="K425" t="str">
            <v>Riverstone</v>
          </cell>
          <cell r="L425">
            <v>0</v>
          </cell>
          <cell r="M425">
            <v>0</v>
          </cell>
          <cell r="N425">
            <v>0</v>
          </cell>
          <cell r="O425">
            <v>0</v>
          </cell>
          <cell r="P425">
            <v>0</v>
          </cell>
          <cell r="Q425">
            <v>0</v>
          </cell>
          <cell r="R425">
            <v>0</v>
          </cell>
        </row>
        <row r="426">
          <cell r="B426" t="str">
            <v>Tellabs</v>
          </cell>
          <cell r="C426">
            <v>0</v>
          </cell>
          <cell r="D426">
            <v>0</v>
          </cell>
          <cell r="E426">
            <v>0</v>
          </cell>
          <cell r="F426">
            <v>0</v>
          </cell>
          <cell r="G426">
            <v>0</v>
          </cell>
          <cell r="H426">
            <v>0</v>
          </cell>
          <cell r="I426">
            <v>0</v>
          </cell>
          <cell r="K426" t="str">
            <v>Tellabs</v>
          </cell>
          <cell r="L426">
            <v>0</v>
          </cell>
          <cell r="M426">
            <v>0</v>
          </cell>
          <cell r="N426">
            <v>0</v>
          </cell>
          <cell r="O426">
            <v>0</v>
          </cell>
          <cell r="P426">
            <v>0</v>
          </cell>
          <cell r="Q426">
            <v>0</v>
          </cell>
          <cell r="R426">
            <v>0</v>
          </cell>
        </row>
        <row r="427">
          <cell r="B427" t="str">
            <v>ZTE</v>
          </cell>
          <cell r="C427">
            <v>0</v>
          </cell>
          <cell r="D427">
            <v>0</v>
          </cell>
          <cell r="E427">
            <v>0</v>
          </cell>
          <cell r="F427">
            <v>0</v>
          </cell>
          <cell r="G427">
            <v>0</v>
          </cell>
          <cell r="H427">
            <v>0</v>
          </cell>
          <cell r="I427">
            <v>0</v>
          </cell>
          <cell r="K427" t="str">
            <v>ZTE</v>
          </cell>
          <cell r="L427">
            <v>0</v>
          </cell>
          <cell r="M427">
            <v>0</v>
          </cell>
          <cell r="N427">
            <v>0</v>
          </cell>
          <cell r="O427">
            <v>0</v>
          </cell>
          <cell r="P427">
            <v>0</v>
          </cell>
          <cell r="Q427">
            <v>0</v>
          </cell>
          <cell r="R427">
            <v>0</v>
          </cell>
        </row>
        <row r="428">
          <cell r="B428" t="str">
            <v>Other</v>
          </cell>
          <cell r="C428">
            <v>0</v>
          </cell>
          <cell r="D428">
            <v>0</v>
          </cell>
          <cell r="E428">
            <v>0</v>
          </cell>
          <cell r="F428">
            <v>0</v>
          </cell>
          <cell r="G428">
            <v>0</v>
          </cell>
          <cell r="H428">
            <v>0</v>
          </cell>
          <cell r="I428">
            <v>0</v>
          </cell>
          <cell r="K428" t="str">
            <v>Other</v>
          </cell>
          <cell r="L428">
            <v>0</v>
          </cell>
          <cell r="M428">
            <v>0</v>
          </cell>
          <cell r="N428">
            <v>0</v>
          </cell>
          <cell r="O428">
            <v>0</v>
          </cell>
          <cell r="P428">
            <v>0</v>
          </cell>
          <cell r="Q428">
            <v>0</v>
          </cell>
          <cell r="R428">
            <v>0</v>
          </cell>
        </row>
        <row r="429">
          <cell r="B429" t="str">
            <v>Total</v>
          </cell>
          <cell r="C429">
            <v>13</v>
          </cell>
          <cell r="D429">
            <v>11</v>
          </cell>
          <cell r="E429">
            <v>4.2</v>
          </cell>
          <cell r="F429">
            <v>0</v>
          </cell>
          <cell r="G429">
            <v>14.5</v>
          </cell>
          <cell r="H429">
            <v>21</v>
          </cell>
          <cell r="I429">
            <v>63.7</v>
          </cell>
          <cell r="K429" t="str">
            <v>Total</v>
          </cell>
          <cell r="L429">
            <v>32</v>
          </cell>
          <cell r="M429">
            <v>208</v>
          </cell>
          <cell r="N429">
            <v>111</v>
          </cell>
          <cell r="O429">
            <v>0</v>
          </cell>
          <cell r="P429">
            <v>503</v>
          </cell>
          <cell r="Q429">
            <v>156</v>
          </cell>
          <cell r="R429">
            <v>1010</v>
          </cell>
        </row>
        <row r="433">
          <cell r="B433" t="str">
            <v>Vendor</v>
          </cell>
          <cell r="C433" t="str">
            <v>Core IP/MPLS</v>
          </cell>
          <cell r="D433" t="str">
            <v xml:space="preserve">Edge IP/MPLS </v>
          </cell>
          <cell r="E433" t="str">
            <v>Subscriber Service Router</v>
          </cell>
          <cell r="F433" t="str">
            <v>BRAS</v>
          </cell>
          <cell r="G433" t="str">
            <v>IP/Ethernet</v>
          </cell>
          <cell r="H433" t="str">
            <v>ATM/MPLS</v>
          </cell>
          <cell r="I433" t="str">
            <v>Total IPS</v>
          </cell>
          <cell r="K433" t="str">
            <v>Vendor</v>
          </cell>
          <cell r="L433" t="str">
            <v>Core IP/MPLS</v>
          </cell>
          <cell r="M433" t="str">
            <v>Edge IP/MPLS</v>
          </cell>
          <cell r="N433" t="str">
            <v>Subscriber Service Router</v>
          </cell>
          <cell r="O433" t="str">
            <v>BRAS</v>
          </cell>
          <cell r="P433" t="str">
            <v>IP/Ethernet</v>
          </cell>
          <cell r="Q433" t="str">
            <v>ATM/MPLS</v>
          </cell>
          <cell r="R433" t="str">
            <v>Total IPS</v>
          </cell>
        </row>
        <row r="434">
          <cell r="B434" t="str">
            <v>Alaxala Networks</v>
          </cell>
          <cell r="I434">
            <v>0</v>
          </cell>
          <cell r="K434" t="str">
            <v>Alaxala Networks</v>
          </cell>
          <cell r="R434">
            <v>0</v>
          </cell>
        </row>
        <row r="435">
          <cell r="B435" t="str">
            <v>Alcatel-Lucent</v>
          </cell>
          <cell r="C435">
            <v>0</v>
          </cell>
          <cell r="D435">
            <v>0</v>
          </cell>
          <cell r="E435">
            <v>0</v>
          </cell>
          <cell r="F435">
            <v>0</v>
          </cell>
          <cell r="G435">
            <v>0</v>
          </cell>
          <cell r="H435">
            <v>11</v>
          </cell>
          <cell r="I435">
            <v>11</v>
          </cell>
          <cell r="K435" t="str">
            <v>Alcatel-Lucent</v>
          </cell>
          <cell r="L435">
            <v>0</v>
          </cell>
          <cell r="M435">
            <v>0</v>
          </cell>
          <cell r="N435">
            <v>0</v>
          </cell>
          <cell r="O435">
            <v>0</v>
          </cell>
          <cell r="P435">
            <v>0</v>
          </cell>
          <cell r="Q435">
            <v>90</v>
          </cell>
          <cell r="R435">
            <v>90</v>
          </cell>
        </row>
        <row r="436">
          <cell r="B436" t="str">
            <v>Atrica</v>
          </cell>
          <cell r="I436">
            <v>0</v>
          </cell>
          <cell r="K436" t="str">
            <v>Atrica</v>
          </cell>
          <cell r="R436">
            <v>0</v>
          </cell>
        </row>
        <row r="437">
          <cell r="B437" t="str">
            <v>Avici</v>
          </cell>
          <cell r="C437">
            <v>0</v>
          </cell>
          <cell r="D437">
            <v>0</v>
          </cell>
          <cell r="E437">
            <v>0</v>
          </cell>
          <cell r="F437">
            <v>0</v>
          </cell>
          <cell r="G437">
            <v>0</v>
          </cell>
          <cell r="H437">
            <v>0</v>
          </cell>
          <cell r="I437">
            <v>0</v>
          </cell>
          <cell r="K437" t="str">
            <v>Avici</v>
          </cell>
          <cell r="L437">
            <v>0</v>
          </cell>
          <cell r="M437">
            <v>0</v>
          </cell>
          <cell r="N437">
            <v>0</v>
          </cell>
          <cell r="O437">
            <v>0</v>
          </cell>
          <cell r="P437">
            <v>0</v>
          </cell>
          <cell r="Q437">
            <v>0</v>
          </cell>
          <cell r="R437">
            <v>0</v>
          </cell>
        </row>
        <row r="438">
          <cell r="B438" t="str">
            <v>Brocade</v>
          </cell>
          <cell r="C438">
            <v>0</v>
          </cell>
          <cell r="D438">
            <v>0</v>
          </cell>
          <cell r="E438">
            <v>0</v>
          </cell>
          <cell r="F438">
            <v>0</v>
          </cell>
          <cell r="G438">
            <v>0</v>
          </cell>
          <cell r="H438">
            <v>0</v>
          </cell>
          <cell r="I438">
            <v>0</v>
          </cell>
          <cell r="K438" t="str">
            <v>Brocade</v>
          </cell>
          <cell r="L438">
            <v>0</v>
          </cell>
          <cell r="M438">
            <v>0</v>
          </cell>
          <cell r="N438">
            <v>0</v>
          </cell>
          <cell r="O438">
            <v>0</v>
          </cell>
          <cell r="P438">
            <v>8</v>
          </cell>
          <cell r="Q438">
            <v>0</v>
          </cell>
          <cell r="R438">
            <v>8</v>
          </cell>
        </row>
        <row r="439">
          <cell r="B439" t="str">
            <v>Caspian</v>
          </cell>
          <cell r="C439">
            <v>0</v>
          </cell>
          <cell r="D439">
            <v>0</v>
          </cell>
          <cell r="E439">
            <v>0</v>
          </cell>
          <cell r="F439">
            <v>0</v>
          </cell>
          <cell r="G439">
            <v>0</v>
          </cell>
          <cell r="H439">
            <v>0</v>
          </cell>
          <cell r="I439">
            <v>0</v>
          </cell>
          <cell r="K439" t="str">
            <v>Caspian</v>
          </cell>
          <cell r="L439">
            <v>0</v>
          </cell>
          <cell r="M439">
            <v>0</v>
          </cell>
          <cell r="N439">
            <v>0</v>
          </cell>
          <cell r="O439">
            <v>0</v>
          </cell>
          <cell r="P439">
            <v>0</v>
          </cell>
          <cell r="Q439">
            <v>0</v>
          </cell>
          <cell r="R439">
            <v>0</v>
          </cell>
        </row>
        <row r="440">
          <cell r="B440" t="str">
            <v>Chiaro</v>
          </cell>
          <cell r="C440">
            <v>0</v>
          </cell>
          <cell r="D440">
            <v>0</v>
          </cell>
          <cell r="E440">
            <v>0</v>
          </cell>
          <cell r="F440">
            <v>0</v>
          </cell>
          <cell r="G440">
            <v>0</v>
          </cell>
          <cell r="H440">
            <v>0</v>
          </cell>
          <cell r="I440">
            <v>0</v>
          </cell>
          <cell r="K440" t="str">
            <v>Chiaro</v>
          </cell>
          <cell r="L440">
            <v>0</v>
          </cell>
          <cell r="M440">
            <v>0</v>
          </cell>
          <cell r="N440">
            <v>0</v>
          </cell>
          <cell r="O440">
            <v>0</v>
          </cell>
          <cell r="P440">
            <v>0</v>
          </cell>
          <cell r="Q440">
            <v>0</v>
          </cell>
          <cell r="R440">
            <v>0</v>
          </cell>
        </row>
        <row r="441">
          <cell r="B441" t="str">
            <v>Ciena</v>
          </cell>
          <cell r="C441">
            <v>0</v>
          </cell>
          <cell r="D441">
            <v>0</v>
          </cell>
          <cell r="E441">
            <v>0</v>
          </cell>
          <cell r="F441">
            <v>0</v>
          </cell>
          <cell r="G441">
            <v>0</v>
          </cell>
          <cell r="H441">
            <v>0</v>
          </cell>
          <cell r="I441">
            <v>0</v>
          </cell>
          <cell r="K441" t="str">
            <v>Ciena</v>
          </cell>
          <cell r="L441">
            <v>0</v>
          </cell>
          <cell r="M441">
            <v>0</v>
          </cell>
          <cell r="N441">
            <v>0</v>
          </cell>
          <cell r="O441">
            <v>0</v>
          </cell>
          <cell r="P441">
            <v>0</v>
          </cell>
          <cell r="Q441">
            <v>0</v>
          </cell>
          <cell r="R441">
            <v>0</v>
          </cell>
        </row>
        <row r="442">
          <cell r="B442" t="str">
            <v>Cisco</v>
          </cell>
          <cell r="C442">
            <v>14</v>
          </cell>
          <cell r="D442">
            <v>11</v>
          </cell>
          <cell r="E442">
            <v>4</v>
          </cell>
          <cell r="F442">
            <v>0</v>
          </cell>
          <cell r="G442">
            <v>14</v>
          </cell>
          <cell r="H442">
            <v>3.8</v>
          </cell>
          <cell r="I442">
            <v>46.8</v>
          </cell>
          <cell r="K442" t="str">
            <v>Cisco</v>
          </cell>
          <cell r="L442">
            <v>37</v>
          </cell>
          <cell r="M442">
            <v>234</v>
          </cell>
          <cell r="N442">
            <v>132</v>
          </cell>
          <cell r="O442">
            <v>0</v>
          </cell>
          <cell r="P442">
            <v>480</v>
          </cell>
          <cell r="Q442">
            <v>37</v>
          </cell>
          <cell r="R442">
            <v>920</v>
          </cell>
        </row>
        <row r="443">
          <cell r="B443" t="str">
            <v>Cosine</v>
          </cell>
          <cell r="C443">
            <v>0</v>
          </cell>
          <cell r="D443">
            <v>0</v>
          </cell>
          <cell r="E443">
            <v>0</v>
          </cell>
          <cell r="F443">
            <v>0</v>
          </cell>
          <cell r="G443">
            <v>0</v>
          </cell>
          <cell r="H443">
            <v>0</v>
          </cell>
          <cell r="I443">
            <v>0</v>
          </cell>
          <cell r="K443" t="str">
            <v>Cosine</v>
          </cell>
          <cell r="L443">
            <v>0</v>
          </cell>
          <cell r="M443">
            <v>0</v>
          </cell>
          <cell r="N443">
            <v>0</v>
          </cell>
          <cell r="O443">
            <v>0</v>
          </cell>
          <cell r="P443">
            <v>0</v>
          </cell>
          <cell r="Q443">
            <v>0</v>
          </cell>
          <cell r="R443">
            <v>0</v>
          </cell>
        </row>
        <row r="444">
          <cell r="B444" t="str">
            <v>ECI Telecom</v>
          </cell>
          <cell r="C444">
            <v>0</v>
          </cell>
          <cell r="D444">
            <v>0</v>
          </cell>
          <cell r="E444">
            <v>0</v>
          </cell>
          <cell r="F444">
            <v>0</v>
          </cell>
          <cell r="G444">
            <v>0</v>
          </cell>
          <cell r="H444">
            <v>0</v>
          </cell>
          <cell r="I444">
            <v>0</v>
          </cell>
          <cell r="K444" t="str">
            <v>ECI Telecom</v>
          </cell>
          <cell r="L444">
            <v>0</v>
          </cell>
          <cell r="M444">
            <v>0</v>
          </cell>
          <cell r="N444">
            <v>0</v>
          </cell>
          <cell r="O444">
            <v>0</v>
          </cell>
          <cell r="P444">
            <v>0</v>
          </cell>
          <cell r="Q444">
            <v>0</v>
          </cell>
          <cell r="R444">
            <v>0</v>
          </cell>
        </row>
        <row r="445">
          <cell r="B445" t="str">
            <v>Equipe</v>
          </cell>
          <cell r="C445">
            <v>0</v>
          </cell>
          <cell r="D445">
            <v>0</v>
          </cell>
          <cell r="E445">
            <v>0</v>
          </cell>
          <cell r="F445">
            <v>0</v>
          </cell>
          <cell r="G445">
            <v>0</v>
          </cell>
          <cell r="H445">
            <v>0</v>
          </cell>
          <cell r="I445">
            <v>0</v>
          </cell>
          <cell r="K445" t="str">
            <v>Equipe</v>
          </cell>
          <cell r="L445">
            <v>0</v>
          </cell>
          <cell r="M445">
            <v>0</v>
          </cell>
          <cell r="N445">
            <v>0</v>
          </cell>
          <cell r="O445">
            <v>0</v>
          </cell>
          <cell r="P445">
            <v>0</v>
          </cell>
          <cell r="Q445">
            <v>0</v>
          </cell>
          <cell r="R445">
            <v>0</v>
          </cell>
        </row>
        <row r="446">
          <cell r="B446" t="str">
            <v>Ericsson</v>
          </cell>
          <cell r="C446">
            <v>0</v>
          </cell>
          <cell r="D446">
            <v>0</v>
          </cell>
          <cell r="E446">
            <v>0</v>
          </cell>
          <cell r="F446">
            <v>0</v>
          </cell>
          <cell r="G446">
            <v>0</v>
          </cell>
          <cell r="H446">
            <v>4</v>
          </cell>
          <cell r="I446">
            <v>4</v>
          </cell>
          <cell r="K446" t="str">
            <v>Ericsson</v>
          </cell>
          <cell r="L446">
            <v>0</v>
          </cell>
          <cell r="M446">
            <v>0</v>
          </cell>
          <cell r="N446">
            <v>0</v>
          </cell>
          <cell r="O446">
            <v>0</v>
          </cell>
          <cell r="P446">
            <v>0</v>
          </cell>
          <cell r="Q446">
            <v>14</v>
          </cell>
          <cell r="R446">
            <v>14</v>
          </cell>
        </row>
        <row r="447">
          <cell r="B447" t="str">
            <v>Extreme</v>
          </cell>
          <cell r="C447">
            <v>0</v>
          </cell>
          <cell r="D447">
            <v>0</v>
          </cell>
          <cell r="E447">
            <v>0</v>
          </cell>
          <cell r="F447">
            <v>0</v>
          </cell>
          <cell r="G447">
            <v>0.2</v>
          </cell>
          <cell r="H447">
            <v>0</v>
          </cell>
          <cell r="I447">
            <v>0.2</v>
          </cell>
          <cell r="K447" t="str">
            <v>Extreme</v>
          </cell>
          <cell r="L447">
            <v>0</v>
          </cell>
          <cell r="M447">
            <v>0</v>
          </cell>
          <cell r="N447">
            <v>0</v>
          </cell>
          <cell r="O447">
            <v>0</v>
          </cell>
          <cell r="P447">
            <v>9</v>
          </cell>
          <cell r="Q447">
            <v>0</v>
          </cell>
          <cell r="R447">
            <v>9</v>
          </cell>
        </row>
        <row r="448">
          <cell r="B448" t="str">
            <v>Force10</v>
          </cell>
          <cell r="C448">
            <v>0</v>
          </cell>
          <cell r="D448">
            <v>0</v>
          </cell>
          <cell r="E448">
            <v>0</v>
          </cell>
          <cell r="F448">
            <v>0</v>
          </cell>
          <cell r="G448">
            <v>0</v>
          </cell>
          <cell r="H448">
            <v>0</v>
          </cell>
          <cell r="I448">
            <v>0</v>
          </cell>
          <cell r="K448" t="str">
            <v>Force10</v>
          </cell>
          <cell r="L448">
            <v>0</v>
          </cell>
          <cell r="M448">
            <v>0</v>
          </cell>
          <cell r="N448">
            <v>0</v>
          </cell>
          <cell r="O448">
            <v>0</v>
          </cell>
          <cell r="P448">
            <v>0</v>
          </cell>
          <cell r="Q448">
            <v>0</v>
          </cell>
          <cell r="R448">
            <v>0</v>
          </cell>
        </row>
        <row r="449">
          <cell r="B449" t="str">
            <v>Fujitsu</v>
          </cell>
          <cell r="C449">
            <v>0</v>
          </cell>
          <cell r="D449">
            <v>0</v>
          </cell>
          <cell r="E449">
            <v>0</v>
          </cell>
          <cell r="F449">
            <v>0</v>
          </cell>
          <cell r="G449">
            <v>0</v>
          </cell>
          <cell r="H449">
            <v>0</v>
          </cell>
          <cell r="I449">
            <v>0</v>
          </cell>
          <cell r="K449" t="str">
            <v>Fujitsu</v>
          </cell>
          <cell r="L449">
            <v>0</v>
          </cell>
          <cell r="M449">
            <v>0</v>
          </cell>
          <cell r="N449">
            <v>0</v>
          </cell>
          <cell r="O449">
            <v>0</v>
          </cell>
          <cell r="P449">
            <v>0</v>
          </cell>
          <cell r="Q449">
            <v>0</v>
          </cell>
          <cell r="R449">
            <v>0</v>
          </cell>
        </row>
        <row r="450">
          <cell r="B450" t="str">
            <v>Hammerhead Systems</v>
          </cell>
          <cell r="C450">
            <v>0</v>
          </cell>
          <cell r="D450">
            <v>0</v>
          </cell>
          <cell r="E450">
            <v>0</v>
          </cell>
          <cell r="F450">
            <v>0</v>
          </cell>
          <cell r="G450">
            <v>0</v>
          </cell>
          <cell r="H450">
            <v>0</v>
          </cell>
          <cell r="I450">
            <v>0</v>
          </cell>
          <cell r="K450" t="str">
            <v>Hammerhead Systems</v>
          </cell>
          <cell r="L450">
            <v>0</v>
          </cell>
          <cell r="M450">
            <v>0</v>
          </cell>
          <cell r="N450">
            <v>0</v>
          </cell>
          <cell r="O450">
            <v>0</v>
          </cell>
          <cell r="P450">
            <v>0</v>
          </cell>
          <cell r="Q450">
            <v>0</v>
          </cell>
          <cell r="R450">
            <v>0</v>
          </cell>
        </row>
        <row r="451">
          <cell r="B451" t="str">
            <v>Hitachi</v>
          </cell>
          <cell r="C451">
            <v>0</v>
          </cell>
          <cell r="D451">
            <v>0</v>
          </cell>
          <cell r="E451">
            <v>0</v>
          </cell>
          <cell r="F451">
            <v>0</v>
          </cell>
          <cell r="G451">
            <v>0</v>
          </cell>
          <cell r="H451">
            <v>0</v>
          </cell>
          <cell r="I451">
            <v>0</v>
          </cell>
          <cell r="K451" t="str">
            <v>Hitachi</v>
          </cell>
          <cell r="L451">
            <v>0</v>
          </cell>
          <cell r="M451">
            <v>0</v>
          </cell>
          <cell r="N451">
            <v>0</v>
          </cell>
          <cell r="O451">
            <v>0</v>
          </cell>
          <cell r="P451">
            <v>0</v>
          </cell>
          <cell r="Q451">
            <v>0</v>
          </cell>
          <cell r="R451">
            <v>0</v>
          </cell>
        </row>
        <row r="452">
          <cell r="B452" t="str">
            <v>Hitachi Cable</v>
          </cell>
          <cell r="C452">
            <v>0</v>
          </cell>
          <cell r="D452">
            <v>0</v>
          </cell>
          <cell r="E452">
            <v>0</v>
          </cell>
          <cell r="F452">
            <v>0</v>
          </cell>
          <cell r="G452">
            <v>0</v>
          </cell>
          <cell r="H452">
            <v>0</v>
          </cell>
          <cell r="I452">
            <v>0</v>
          </cell>
          <cell r="K452" t="str">
            <v>Hitachi Cable</v>
          </cell>
          <cell r="L452">
            <v>0</v>
          </cell>
          <cell r="M452">
            <v>0</v>
          </cell>
          <cell r="N452">
            <v>0</v>
          </cell>
          <cell r="O452">
            <v>0</v>
          </cell>
          <cell r="P452">
            <v>0</v>
          </cell>
          <cell r="Q452">
            <v>0</v>
          </cell>
          <cell r="R452">
            <v>0</v>
          </cell>
        </row>
        <row r="453">
          <cell r="B453" t="str">
            <v>Huawei</v>
          </cell>
          <cell r="C453">
            <v>0</v>
          </cell>
          <cell r="D453">
            <v>0</v>
          </cell>
          <cell r="E453">
            <v>0</v>
          </cell>
          <cell r="F453">
            <v>0</v>
          </cell>
          <cell r="G453">
            <v>0</v>
          </cell>
          <cell r="H453">
            <v>0</v>
          </cell>
          <cell r="I453">
            <v>0</v>
          </cell>
          <cell r="K453" t="str">
            <v>Huawei</v>
          </cell>
          <cell r="L453">
            <v>0</v>
          </cell>
          <cell r="M453">
            <v>0</v>
          </cell>
          <cell r="N453">
            <v>0</v>
          </cell>
          <cell r="O453">
            <v>0</v>
          </cell>
          <cell r="P453">
            <v>0</v>
          </cell>
          <cell r="Q453">
            <v>0</v>
          </cell>
          <cell r="R453">
            <v>0</v>
          </cell>
        </row>
        <row r="454">
          <cell r="B454" t="str">
            <v>Hyperchip</v>
          </cell>
          <cell r="C454">
            <v>0</v>
          </cell>
          <cell r="D454">
            <v>0</v>
          </cell>
          <cell r="E454">
            <v>0</v>
          </cell>
          <cell r="F454">
            <v>0</v>
          </cell>
          <cell r="G454">
            <v>0</v>
          </cell>
          <cell r="H454">
            <v>0</v>
          </cell>
          <cell r="I454">
            <v>0</v>
          </cell>
          <cell r="K454" t="str">
            <v>Hyperchip</v>
          </cell>
          <cell r="L454">
            <v>0</v>
          </cell>
          <cell r="M454">
            <v>0</v>
          </cell>
          <cell r="N454">
            <v>0</v>
          </cell>
          <cell r="O454">
            <v>0</v>
          </cell>
          <cell r="P454">
            <v>0</v>
          </cell>
          <cell r="Q454">
            <v>0</v>
          </cell>
          <cell r="R454">
            <v>0</v>
          </cell>
        </row>
        <row r="455">
          <cell r="B455" t="str">
            <v>Juniper</v>
          </cell>
          <cell r="C455">
            <v>0</v>
          </cell>
          <cell r="D455">
            <v>0</v>
          </cell>
          <cell r="E455">
            <v>0</v>
          </cell>
          <cell r="F455">
            <v>0</v>
          </cell>
          <cell r="G455">
            <v>0</v>
          </cell>
          <cell r="H455">
            <v>0</v>
          </cell>
          <cell r="I455">
            <v>0</v>
          </cell>
          <cell r="K455" t="str">
            <v>Juniper</v>
          </cell>
          <cell r="L455">
            <v>0</v>
          </cell>
          <cell r="M455">
            <v>0</v>
          </cell>
          <cell r="N455">
            <v>0</v>
          </cell>
          <cell r="O455">
            <v>0</v>
          </cell>
          <cell r="P455">
            <v>0</v>
          </cell>
          <cell r="Q455">
            <v>0</v>
          </cell>
          <cell r="R455">
            <v>0</v>
          </cell>
        </row>
        <row r="456">
          <cell r="B456" t="str">
            <v>Laurel Networks</v>
          </cell>
          <cell r="C456">
            <v>0</v>
          </cell>
          <cell r="D456">
            <v>0</v>
          </cell>
          <cell r="E456">
            <v>0</v>
          </cell>
          <cell r="F456">
            <v>0</v>
          </cell>
          <cell r="G456">
            <v>0</v>
          </cell>
          <cell r="H456">
            <v>0</v>
          </cell>
          <cell r="I456">
            <v>0</v>
          </cell>
          <cell r="K456" t="str">
            <v>Laurel Networks</v>
          </cell>
          <cell r="L456">
            <v>0</v>
          </cell>
          <cell r="M456">
            <v>0</v>
          </cell>
          <cell r="N456">
            <v>0</v>
          </cell>
          <cell r="O456">
            <v>0</v>
          </cell>
          <cell r="P456">
            <v>0</v>
          </cell>
          <cell r="Q456">
            <v>0</v>
          </cell>
          <cell r="R456">
            <v>0</v>
          </cell>
        </row>
        <row r="457">
          <cell r="B457" t="str">
            <v>Lucent</v>
          </cell>
          <cell r="C457">
            <v>0</v>
          </cell>
          <cell r="D457">
            <v>0</v>
          </cell>
          <cell r="E457">
            <v>0</v>
          </cell>
          <cell r="F457">
            <v>0</v>
          </cell>
          <cell r="G457">
            <v>0</v>
          </cell>
          <cell r="H457">
            <v>0</v>
          </cell>
          <cell r="I457">
            <v>0</v>
          </cell>
          <cell r="K457" t="str">
            <v>Lucent</v>
          </cell>
          <cell r="L457">
            <v>0</v>
          </cell>
          <cell r="M457">
            <v>0</v>
          </cell>
          <cell r="N457">
            <v>0</v>
          </cell>
          <cell r="O457">
            <v>0</v>
          </cell>
          <cell r="P457">
            <v>0</v>
          </cell>
          <cell r="Q457">
            <v>0</v>
          </cell>
          <cell r="R457">
            <v>0</v>
          </cell>
        </row>
        <row r="458">
          <cell r="B458" t="str">
            <v>NEC</v>
          </cell>
          <cell r="C458">
            <v>0</v>
          </cell>
          <cell r="D458">
            <v>0</v>
          </cell>
          <cell r="E458">
            <v>0</v>
          </cell>
          <cell r="F458">
            <v>0</v>
          </cell>
          <cell r="G458">
            <v>0</v>
          </cell>
          <cell r="H458">
            <v>0</v>
          </cell>
          <cell r="I458">
            <v>0</v>
          </cell>
          <cell r="K458" t="str">
            <v>NEC</v>
          </cell>
          <cell r="L458">
            <v>0</v>
          </cell>
          <cell r="M458">
            <v>0</v>
          </cell>
          <cell r="N458">
            <v>0</v>
          </cell>
          <cell r="O458">
            <v>0</v>
          </cell>
          <cell r="P458">
            <v>0</v>
          </cell>
          <cell r="Q458">
            <v>0</v>
          </cell>
          <cell r="R458">
            <v>0</v>
          </cell>
        </row>
        <row r="459">
          <cell r="B459" t="str">
            <v>Nokia Siemens Networks</v>
          </cell>
          <cell r="C459">
            <v>0</v>
          </cell>
          <cell r="D459">
            <v>0</v>
          </cell>
          <cell r="E459">
            <v>0</v>
          </cell>
          <cell r="F459">
            <v>0</v>
          </cell>
          <cell r="G459">
            <v>0</v>
          </cell>
          <cell r="H459">
            <v>0</v>
          </cell>
          <cell r="I459">
            <v>0</v>
          </cell>
          <cell r="K459" t="str">
            <v>Nokia Siemens Networks</v>
          </cell>
          <cell r="L459">
            <v>0</v>
          </cell>
          <cell r="M459">
            <v>0</v>
          </cell>
          <cell r="N459">
            <v>0</v>
          </cell>
          <cell r="O459">
            <v>0</v>
          </cell>
          <cell r="P459">
            <v>0</v>
          </cell>
          <cell r="Q459">
            <v>0</v>
          </cell>
          <cell r="R459">
            <v>0</v>
          </cell>
        </row>
        <row r="460">
          <cell r="B460" t="str">
            <v>Nortel</v>
          </cell>
          <cell r="C460">
            <v>0</v>
          </cell>
          <cell r="D460">
            <v>0</v>
          </cell>
          <cell r="E460">
            <v>1</v>
          </cell>
          <cell r="F460">
            <v>0</v>
          </cell>
          <cell r="G460">
            <v>0.3</v>
          </cell>
          <cell r="H460">
            <v>4.4000000000000004</v>
          </cell>
          <cell r="I460">
            <v>5.7</v>
          </cell>
          <cell r="K460" t="str">
            <v>Nortel</v>
          </cell>
          <cell r="L460">
            <v>0</v>
          </cell>
          <cell r="M460">
            <v>0</v>
          </cell>
          <cell r="N460">
            <v>4</v>
          </cell>
          <cell r="O460">
            <v>0</v>
          </cell>
          <cell r="P460">
            <v>5</v>
          </cell>
          <cell r="Q460">
            <v>17</v>
          </cell>
          <cell r="R460">
            <v>26</v>
          </cell>
        </row>
        <row r="461">
          <cell r="B461" t="str">
            <v>Procket</v>
          </cell>
          <cell r="C461">
            <v>0</v>
          </cell>
          <cell r="D461">
            <v>0</v>
          </cell>
          <cell r="E461">
            <v>0</v>
          </cell>
          <cell r="F461">
            <v>0</v>
          </cell>
          <cell r="G461">
            <v>0</v>
          </cell>
          <cell r="H461">
            <v>0</v>
          </cell>
          <cell r="I461">
            <v>0</v>
          </cell>
          <cell r="K461" t="str">
            <v>Procket</v>
          </cell>
          <cell r="L461">
            <v>0</v>
          </cell>
          <cell r="M461">
            <v>0</v>
          </cell>
          <cell r="N461">
            <v>0</v>
          </cell>
          <cell r="O461">
            <v>0</v>
          </cell>
          <cell r="P461">
            <v>0</v>
          </cell>
          <cell r="Q461">
            <v>0</v>
          </cell>
          <cell r="R461">
            <v>0</v>
          </cell>
        </row>
        <row r="462">
          <cell r="B462" t="str">
            <v>Quarry</v>
          </cell>
          <cell r="C462">
            <v>0</v>
          </cell>
          <cell r="D462">
            <v>0</v>
          </cell>
          <cell r="E462">
            <v>0</v>
          </cell>
          <cell r="F462">
            <v>0</v>
          </cell>
          <cell r="G462">
            <v>0</v>
          </cell>
          <cell r="H462">
            <v>0</v>
          </cell>
          <cell r="I462">
            <v>0</v>
          </cell>
          <cell r="K462" t="str">
            <v>Quarry</v>
          </cell>
          <cell r="L462">
            <v>0</v>
          </cell>
          <cell r="M462">
            <v>0</v>
          </cell>
          <cell r="N462">
            <v>0</v>
          </cell>
          <cell r="O462">
            <v>0</v>
          </cell>
          <cell r="P462">
            <v>0</v>
          </cell>
          <cell r="Q462">
            <v>0</v>
          </cell>
          <cell r="R462">
            <v>0</v>
          </cell>
        </row>
        <row r="463">
          <cell r="B463" t="str">
            <v>Redback</v>
          </cell>
          <cell r="C463">
            <v>0</v>
          </cell>
          <cell r="D463">
            <v>0</v>
          </cell>
          <cell r="E463">
            <v>0</v>
          </cell>
          <cell r="F463">
            <v>0</v>
          </cell>
          <cell r="G463">
            <v>0</v>
          </cell>
          <cell r="H463">
            <v>0</v>
          </cell>
          <cell r="I463">
            <v>0</v>
          </cell>
          <cell r="K463" t="str">
            <v>Redback</v>
          </cell>
          <cell r="L463">
            <v>0</v>
          </cell>
          <cell r="M463">
            <v>0</v>
          </cell>
          <cell r="N463">
            <v>0</v>
          </cell>
          <cell r="O463">
            <v>0</v>
          </cell>
          <cell r="P463">
            <v>0</v>
          </cell>
          <cell r="Q463">
            <v>0</v>
          </cell>
          <cell r="R463">
            <v>0</v>
          </cell>
        </row>
        <row r="464">
          <cell r="B464" t="str">
            <v>Riverstone</v>
          </cell>
          <cell r="C464">
            <v>0</v>
          </cell>
          <cell r="D464">
            <v>0</v>
          </cell>
          <cell r="E464">
            <v>0</v>
          </cell>
          <cell r="F464">
            <v>0</v>
          </cell>
          <cell r="G464">
            <v>0</v>
          </cell>
          <cell r="H464">
            <v>0</v>
          </cell>
          <cell r="I464">
            <v>0</v>
          </cell>
          <cell r="K464" t="str">
            <v>Riverstone</v>
          </cell>
          <cell r="L464">
            <v>0</v>
          </cell>
          <cell r="M464">
            <v>0</v>
          </cell>
          <cell r="N464">
            <v>0</v>
          </cell>
          <cell r="O464">
            <v>0</v>
          </cell>
          <cell r="P464">
            <v>0</v>
          </cell>
          <cell r="Q464">
            <v>0</v>
          </cell>
          <cell r="R464">
            <v>0</v>
          </cell>
        </row>
        <row r="465">
          <cell r="B465" t="str">
            <v>Tellabs</v>
          </cell>
          <cell r="C465">
            <v>0</v>
          </cell>
          <cell r="D465">
            <v>0</v>
          </cell>
          <cell r="E465">
            <v>0</v>
          </cell>
          <cell r="F465">
            <v>0</v>
          </cell>
          <cell r="G465">
            <v>0</v>
          </cell>
          <cell r="H465">
            <v>0</v>
          </cell>
          <cell r="I465">
            <v>0</v>
          </cell>
          <cell r="K465" t="str">
            <v>Tellabs</v>
          </cell>
          <cell r="L465">
            <v>0</v>
          </cell>
          <cell r="M465">
            <v>0</v>
          </cell>
          <cell r="N465">
            <v>0</v>
          </cell>
          <cell r="O465">
            <v>0</v>
          </cell>
          <cell r="P465">
            <v>0</v>
          </cell>
          <cell r="Q465">
            <v>0</v>
          </cell>
          <cell r="R465">
            <v>0</v>
          </cell>
        </row>
        <row r="466">
          <cell r="B466" t="str">
            <v>ZTE</v>
          </cell>
          <cell r="C466">
            <v>0</v>
          </cell>
          <cell r="D466">
            <v>0</v>
          </cell>
          <cell r="E466">
            <v>0</v>
          </cell>
          <cell r="F466">
            <v>0</v>
          </cell>
          <cell r="G466">
            <v>0</v>
          </cell>
          <cell r="H466">
            <v>0</v>
          </cell>
          <cell r="I466">
            <v>0</v>
          </cell>
          <cell r="K466" t="str">
            <v>ZTE</v>
          </cell>
          <cell r="L466">
            <v>0</v>
          </cell>
          <cell r="M466">
            <v>0</v>
          </cell>
          <cell r="N466">
            <v>0</v>
          </cell>
          <cell r="O466">
            <v>0</v>
          </cell>
          <cell r="P466">
            <v>0</v>
          </cell>
          <cell r="Q466">
            <v>0</v>
          </cell>
          <cell r="R466">
            <v>0</v>
          </cell>
        </row>
        <row r="467">
          <cell r="B467" t="str">
            <v>Other</v>
          </cell>
          <cell r="C467">
            <v>0</v>
          </cell>
          <cell r="D467">
            <v>0</v>
          </cell>
          <cell r="E467">
            <v>0</v>
          </cell>
          <cell r="F467">
            <v>0</v>
          </cell>
          <cell r="G467">
            <v>0</v>
          </cell>
          <cell r="H467">
            <v>0</v>
          </cell>
          <cell r="I467">
            <v>0</v>
          </cell>
          <cell r="K467" t="str">
            <v>Other</v>
          </cell>
          <cell r="L467">
            <v>0</v>
          </cell>
          <cell r="M467">
            <v>0</v>
          </cell>
          <cell r="N467">
            <v>0</v>
          </cell>
          <cell r="O467">
            <v>0</v>
          </cell>
          <cell r="P467">
            <v>0</v>
          </cell>
          <cell r="Q467">
            <v>0</v>
          </cell>
          <cell r="R467">
            <v>0</v>
          </cell>
        </row>
        <row r="468">
          <cell r="B468" t="str">
            <v>Total</v>
          </cell>
          <cell r="C468">
            <v>14</v>
          </cell>
          <cell r="D468">
            <v>11</v>
          </cell>
          <cell r="E468">
            <v>5</v>
          </cell>
          <cell r="F468">
            <v>0</v>
          </cell>
          <cell r="G468">
            <v>14.5</v>
          </cell>
          <cell r="H468">
            <v>23.200000000000003</v>
          </cell>
          <cell r="I468">
            <v>67.7</v>
          </cell>
          <cell r="K468" t="str">
            <v>Total</v>
          </cell>
          <cell r="L468">
            <v>37</v>
          </cell>
          <cell r="M468">
            <v>234</v>
          </cell>
          <cell r="N468">
            <v>136</v>
          </cell>
          <cell r="O468">
            <v>0</v>
          </cell>
          <cell r="P468">
            <v>502</v>
          </cell>
          <cell r="Q468">
            <v>158</v>
          </cell>
          <cell r="R468">
            <v>1067</v>
          </cell>
        </row>
        <row r="472">
          <cell r="B472" t="str">
            <v>Vendor</v>
          </cell>
          <cell r="C472" t="str">
            <v>Core IP/MPLS</v>
          </cell>
          <cell r="D472" t="str">
            <v xml:space="preserve">Edge IP/MPLS </v>
          </cell>
          <cell r="E472" t="str">
            <v>Subscriber Service Router</v>
          </cell>
          <cell r="F472" t="str">
            <v>BRAS</v>
          </cell>
          <cell r="G472" t="str">
            <v>IP/Ethernet</v>
          </cell>
          <cell r="H472" t="str">
            <v>ATM/MPLS</v>
          </cell>
          <cell r="I472" t="str">
            <v>Total IPS</v>
          </cell>
          <cell r="K472" t="str">
            <v>Vendor</v>
          </cell>
          <cell r="L472" t="str">
            <v>Core IP/MPLS</v>
          </cell>
          <cell r="M472" t="str">
            <v>Edge IP/MPLS</v>
          </cell>
          <cell r="N472" t="str">
            <v>Subscriber Service Router</v>
          </cell>
          <cell r="O472" t="str">
            <v>BRAS</v>
          </cell>
          <cell r="P472" t="str">
            <v>IP/Ethernet</v>
          </cell>
          <cell r="Q472" t="str">
            <v>ATM/MPLS</v>
          </cell>
          <cell r="R472" t="str">
            <v>Total IPS</v>
          </cell>
        </row>
        <row r="473">
          <cell r="B473" t="str">
            <v>Alaxala Networks</v>
          </cell>
          <cell r="I473">
            <v>0</v>
          </cell>
          <cell r="K473" t="str">
            <v>Alaxala Networks</v>
          </cell>
          <cell r="R473">
            <v>0</v>
          </cell>
        </row>
        <row r="474">
          <cell r="B474" t="str">
            <v>Alcatel-Lucent</v>
          </cell>
          <cell r="C474">
            <v>0</v>
          </cell>
          <cell r="D474">
            <v>0</v>
          </cell>
          <cell r="E474">
            <v>0</v>
          </cell>
          <cell r="F474">
            <v>0</v>
          </cell>
          <cell r="G474">
            <v>0</v>
          </cell>
          <cell r="H474">
            <v>15</v>
          </cell>
          <cell r="I474">
            <v>15</v>
          </cell>
          <cell r="K474" t="str">
            <v>Alcatel-Lucent</v>
          </cell>
          <cell r="L474">
            <v>0</v>
          </cell>
          <cell r="M474">
            <v>0</v>
          </cell>
          <cell r="N474">
            <v>0</v>
          </cell>
          <cell r="O474">
            <v>0</v>
          </cell>
          <cell r="P474">
            <v>0</v>
          </cell>
          <cell r="Q474">
            <v>111</v>
          </cell>
          <cell r="R474">
            <v>111</v>
          </cell>
        </row>
        <row r="475">
          <cell r="B475" t="str">
            <v>Atrica</v>
          </cell>
          <cell r="I475">
            <v>0</v>
          </cell>
          <cell r="K475" t="str">
            <v>Atrica</v>
          </cell>
          <cell r="R475">
            <v>0</v>
          </cell>
        </row>
        <row r="476">
          <cell r="B476" t="str">
            <v>Avici</v>
          </cell>
          <cell r="C476">
            <v>0</v>
          </cell>
          <cell r="D476">
            <v>0</v>
          </cell>
          <cell r="E476">
            <v>0</v>
          </cell>
          <cell r="F476">
            <v>0</v>
          </cell>
          <cell r="G476">
            <v>0</v>
          </cell>
          <cell r="H476">
            <v>0</v>
          </cell>
          <cell r="I476">
            <v>0</v>
          </cell>
          <cell r="K476" t="str">
            <v>Avici</v>
          </cell>
          <cell r="L476">
            <v>0</v>
          </cell>
          <cell r="M476">
            <v>0</v>
          </cell>
          <cell r="N476">
            <v>0</v>
          </cell>
          <cell r="O476">
            <v>0</v>
          </cell>
          <cell r="P476">
            <v>0</v>
          </cell>
          <cell r="Q476">
            <v>0</v>
          </cell>
          <cell r="R476">
            <v>0</v>
          </cell>
        </row>
        <row r="477">
          <cell r="B477" t="str">
            <v>Brocade</v>
          </cell>
          <cell r="C477">
            <v>0</v>
          </cell>
          <cell r="D477">
            <v>0</v>
          </cell>
          <cell r="E477">
            <v>0</v>
          </cell>
          <cell r="F477">
            <v>0</v>
          </cell>
          <cell r="G477">
            <v>0</v>
          </cell>
          <cell r="H477">
            <v>0</v>
          </cell>
          <cell r="I477">
            <v>0</v>
          </cell>
          <cell r="K477" t="str">
            <v>Brocade</v>
          </cell>
          <cell r="L477">
            <v>0</v>
          </cell>
          <cell r="M477">
            <v>0</v>
          </cell>
          <cell r="N477">
            <v>0</v>
          </cell>
          <cell r="O477">
            <v>0</v>
          </cell>
          <cell r="P477">
            <v>7</v>
          </cell>
          <cell r="Q477">
            <v>0</v>
          </cell>
          <cell r="R477">
            <v>7</v>
          </cell>
        </row>
        <row r="478">
          <cell r="B478" t="str">
            <v>Caspian</v>
          </cell>
          <cell r="C478">
            <v>0</v>
          </cell>
          <cell r="D478">
            <v>0</v>
          </cell>
          <cell r="E478">
            <v>0</v>
          </cell>
          <cell r="F478">
            <v>0</v>
          </cell>
          <cell r="G478">
            <v>0</v>
          </cell>
          <cell r="H478">
            <v>0</v>
          </cell>
          <cell r="I478">
            <v>0</v>
          </cell>
          <cell r="K478" t="str">
            <v>Caspian</v>
          </cell>
          <cell r="L478">
            <v>0</v>
          </cell>
          <cell r="M478">
            <v>0</v>
          </cell>
          <cell r="N478">
            <v>0</v>
          </cell>
          <cell r="O478">
            <v>0</v>
          </cell>
          <cell r="P478">
            <v>0</v>
          </cell>
          <cell r="Q478">
            <v>0</v>
          </cell>
          <cell r="R478">
            <v>0</v>
          </cell>
        </row>
        <row r="479">
          <cell r="B479" t="str">
            <v>Chiaro</v>
          </cell>
          <cell r="C479">
            <v>0</v>
          </cell>
          <cell r="D479">
            <v>0</v>
          </cell>
          <cell r="E479">
            <v>0</v>
          </cell>
          <cell r="F479">
            <v>0</v>
          </cell>
          <cell r="G479">
            <v>0</v>
          </cell>
          <cell r="H479">
            <v>0</v>
          </cell>
          <cell r="I479">
            <v>0</v>
          </cell>
          <cell r="K479" t="str">
            <v>Chiaro</v>
          </cell>
          <cell r="L479">
            <v>0</v>
          </cell>
          <cell r="M479">
            <v>0</v>
          </cell>
          <cell r="N479">
            <v>0</v>
          </cell>
          <cell r="O479">
            <v>0</v>
          </cell>
          <cell r="P479">
            <v>0</v>
          </cell>
          <cell r="Q479">
            <v>0</v>
          </cell>
          <cell r="R479">
            <v>0</v>
          </cell>
        </row>
        <row r="480">
          <cell r="B480" t="str">
            <v>Ciena</v>
          </cell>
          <cell r="C480">
            <v>0</v>
          </cell>
          <cell r="D480">
            <v>0</v>
          </cell>
          <cell r="E480">
            <v>0</v>
          </cell>
          <cell r="F480">
            <v>0</v>
          </cell>
          <cell r="G480">
            <v>0</v>
          </cell>
          <cell r="H480">
            <v>0</v>
          </cell>
          <cell r="I480">
            <v>0</v>
          </cell>
          <cell r="K480" t="str">
            <v>Ciena</v>
          </cell>
          <cell r="L480">
            <v>0</v>
          </cell>
          <cell r="M480">
            <v>0</v>
          </cell>
          <cell r="N480">
            <v>0</v>
          </cell>
          <cell r="O480">
            <v>0</v>
          </cell>
          <cell r="P480">
            <v>0</v>
          </cell>
          <cell r="Q480">
            <v>0</v>
          </cell>
          <cell r="R480">
            <v>0</v>
          </cell>
        </row>
        <row r="481">
          <cell r="B481" t="str">
            <v>Cisco</v>
          </cell>
          <cell r="C481">
            <v>14.1</v>
          </cell>
          <cell r="D481">
            <v>12</v>
          </cell>
          <cell r="E481">
            <v>4.2</v>
          </cell>
          <cell r="F481">
            <v>0</v>
          </cell>
          <cell r="G481">
            <v>14</v>
          </cell>
          <cell r="H481">
            <v>4</v>
          </cell>
          <cell r="I481">
            <v>48.3</v>
          </cell>
          <cell r="K481" t="str">
            <v>Cisco</v>
          </cell>
          <cell r="L481">
            <v>41</v>
          </cell>
          <cell r="M481">
            <v>411</v>
          </cell>
          <cell r="N481">
            <v>143</v>
          </cell>
          <cell r="O481">
            <v>0</v>
          </cell>
          <cell r="P481">
            <v>480</v>
          </cell>
          <cell r="Q481">
            <v>30</v>
          </cell>
          <cell r="R481">
            <v>1105</v>
          </cell>
        </row>
        <row r="482">
          <cell r="B482" t="str">
            <v>Cosine</v>
          </cell>
          <cell r="C482">
            <v>0</v>
          </cell>
          <cell r="D482">
            <v>0</v>
          </cell>
          <cell r="E482">
            <v>0</v>
          </cell>
          <cell r="F482">
            <v>0</v>
          </cell>
          <cell r="G482">
            <v>0</v>
          </cell>
          <cell r="H482">
            <v>0</v>
          </cell>
          <cell r="I482">
            <v>0</v>
          </cell>
          <cell r="K482" t="str">
            <v>Cosine</v>
          </cell>
          <cell r="L482">
            <v>0</v>
          </cell>
          <cell r="M482">
            <v>0</v>
          </cell>
          <cell r="N482">
            <v>0</v>
          </cell>
          <cell r="O482">
            <v>0</v>
          </cell>
          <cell r="P482">
            <v>0</v>
          </cell>
          <cell r="Q482">
            <v>0</v>
          </cell>
          <cell r="R482">
            <v>0</v>
          </cell>
        </row>
        <row r="483">
          <cell r="B483" t="str">
            <v>ECI Telecom</v>
          </cell>
          <cell r="C483">
            <v>0</v>
          </cell>
          <cell r="D483">
            <v>0</v>
          </cell>
          <cell r="E483">
            <v>0</v>
          </cell>
          <cell r="F483">
            <v>0</v>
          </cell>
          <cell r="G483">
            <v>0</v>
          </cell>
          <cell r="H483">
            <v>0</v>
          </cell>
          <cell r="I483">
            <v>0</v>
          </cell>
          <cell r="K483" t="str">
            <v>ECI Telecom</v>
          </cell>
          <cell r="L483">
            <v>0</v>
          </cell>
          <cell r="M483">
            <v>0</v>
          </cell>
          <cell r="N483">
            <v>0</v>
          </cell>
          <cell r="O483">
            <v>0</v>
          </cell>
          <cell r="P483">
            <v>0</v>
          </cell>
          <cell r="Q483">
            <v>0</v>
          </cell>
          <cell r="R483">
            <v>0</v>
          </cell>
        </row>
        <row r="484">
          <cell r="B484" t="str">
            <v>Equipe</v>
          </cell>
          <cell r="C484">
            <v>0</v>
          </cell>
          <cell r="D484">
            <v>0</v>
          </cell>
          <cell r="E484">
            <v>0</v>
          </cell>
          <cell r="F484">
            <v>0</v>
          </cell>
          <cell r="G484">
            <v>0</v>
          </cell>
          <cell r="H484">
            <v>0</v>
          </cell>
          <cell r="I484">
            <v>0</v>
          </cell>
          <cell r="K484" t="str">
            <v>Equipe</v>
          </cell>
          <cell r="L484">
            <v>0</v>
          </cell>
          <cell r="M484">
            <v>0</v>
          </cell>
          <cell r="N484">
            <v>0</v>
          </cell>
          <cell r="O484">
            <v>0</v>
          </cell>
          <cell r="P484">
            <v>0</v>
          </cell>
          <cell r="Q484">
            <v>0</v>
          </cell>
          <cell r="R484">
            <v>0</v>
          </cell>
        </row>
        <row r="485">
          <cell r="B485" t="str">
            <v>Ericsson</v>
          </cell>
          <cell r="C485">
            <v>0</v>
          </cell>
          <cell r="D485">
            <v>0</v>
          </cell>
          <cell r="E485">
            <v>0</v>
          </cell>
          <cell r="F485">
            <v>0</v>
          </cell>
          <cell r="G485">
            <v>0</v>
          </cell>
          <cell r="H485">
            <v>4</v>
          </cell>
          <cell r="I485">
            <v>4</v>
          </cell>
          <cell r="K485" t="str">
            <v>Ericsson</v>
          </cell>
          <cell r="L485">
            <v>0</v>
          </cell>
          <cell r="M485">
            <v>0</v>
          </cell>
          <cell r="N485">
            <v>0</v>
          </cell>
          <cell r="O485">
            <v>0</v>
          </cell>
          <cell r="P485">
            <v>0</v>
          </cell>
          <cell r="Q485">
            <v>13</v>
          </cell>
          <cell r="R485">
            <v>13</v>
          </cell>
        </row>
        <row r="486">
          <cell r="B486" t="str">
            <v>Extreme</v>
          </cell>
          <cell r="C486">
            <v>0</v>
          </cell>
          <cell r="D486">
            <v>0</v>
          </cell>
          <cell r="E486">
            <v>0</v>
          </cell>
          <cell r="F486">
            <v>0</v>
          </cell>
          <cell r="G486">
            <v>0.2</v>
          </cell>
          <cell r="H486">
            <v>0</v>
          </cell>
          <cell r="I486">
            <v>0.2</v>
          </cell>
          <cell r="K486" t="str">
            <v>Extreme</v>
          </cell>
          <cell r="L486">
            <v>0</v>
          </cell>
          <cell r="M486">
            <v>0</v>
          </cell>
          <cell r="N486">
            <v>0</v>
          </cell>
          <cell r="O486">
            <v>0</v>
          </cell>
          <cell r="P486">
            <v>9</v>
          </cell>
          <cell r="Q486">
            <v>0</v>
          </cell>
          <cell r="R486">
            <v>9</v>
          </cell>
        </row>
        <row r="487">
          <cell r="B487" t="str">
            <v>Force10</v>
          </cell>
          <cell r="C487">
            <v>0</v>
          </cell>
          <cell r="D487">
            <v>0</v>
          </cell>
          <cell r="E487">
            <v>0</v>
          </cell>
          <cell r="F487">
            <v>0</v>
          </cell>
          <cell r="G487">
            <v>0</v>
          </cell>
          <cell r="H487">
            <v>0</v>
          </cell>
          <cell r="I487">
            <v>0</v>
          </cell>
          <cell r="K487" t="str">
            <v>Force10</v>
          </cell>
          <cell r="L487">
            <v>0</v>
          </cell>
          <cell r="M487">
            <v>0</v>
          </cell>
          <cell r="N487">
            <v>0</v>
          </cell>
          <cell r="O487">
            <v>0</v>
          </cell>
          <cell r="P487">
            <v>0</v>
          </cell>
          <cell r="Q487">
            <v>0</v>
          </cell>
          <cell r="R487">
            <v>0</v>
          </cell>
        </row>
        <row r="488">
          <cell r="B488" t="str">
            <v>Fujitsu</v>
          </cell>
          <cell r="C488">
            <v>0</v>
          </cell>
          <cell r="D488">
            <v>0</v>
          </cell>
          <cell r="E488">
            <v>0</v>
          </cell>
          <cell r="F488">
            <v>0</v>
          </cell>
          <cell r="G488">
            <v>0.3</v>
          </cell>
          <cell r="H488">
            <v>0</v>
          </cell>
          <cell r="I488">
            <v>0.3</v>
          </cell>
          <cell r="K488" t="str">
            <v>Fujitsu</v>
          </cell>
          <cell r="L488">
            <v>0</v>
          </cell>
          <cell r="M488">
            <v>0</v>
          </cell>
          <cell r="N488">
            <v>0</v>
          </cell>
          <cell r="O488">
            <v>0</v>
          </cell>
          <cell r="P488">
            <v>0</v>
          </cell>
          <cell r="Q488">
            <v>0</v>
          </cell>
          <cell r="R488">
            <v>0</v>
          </cell>
        </row>
        <row r="489">
          <cell r="B489" t="str">
            <v>Hammerhead Systems</v>
          </cell>
          <cell r="C489">
            <v>0</v>
          </cell>
          <cell r="D489">
            <v>0</v>
          </cell>
          <cell r="E489">
            <v>0</v>
          </cell>
          <cell r="F489">
            <v>0</v>
          </cell>
          <cell r="G489">
            <v>0</v>
          </cell>
          <cell r="H489">
            <v>0</v>
          </cell>
          <cell r="I489">
            <v>0</v>
          </cell>
          <cell r="K489" t="str">
            <v>Hammerhead Systems</v>
          </cell>
          <cell r="L489">
            <v>0</v>
          </cell>
          <cell r="M489">
            <v>0</v>
          </cell>
          <cell r="N489">
            <v>0</v>
          </cell>
          <cell r="O489">
            <v>0</v>
          </cell>
          <cell r="P489">
            <v>0</v>
          </cell>
          <cell r="Q489">
            <v>0</v>
          </cell>
          <cell r="R489">
            <v>0</v>
          </cell>
        </row>
        <row r="490">
          <cell r="B490" t="str">
            <v>Hitachi</v>
          </cell>
          <cell r="C490">
            <v>0</v>
          </cell>
          <cell r="D490">
            <v>0</v>
          </cell>
          <cell r="E490">
            <v>0</v>
          </cell>
          <cell r="F490">
            <v>0</v>
          </cell>
          <cell r="G490">
            <v>0</v>
          </cell>
          <cell r="H490">
            <v>0</v>
          </cell>
          <cell r="I490">
            <v>0</v>
          </cell>
          <cell r="K490" t="str">
            <v>Hitachi</v>
          </cell>
          <cell r="L490">
            <v>0</v>
          </cell>
          <cell r="M490">
            <v>0</v>
          </cell>
          <cell r="N490">
            <v>0</v>
          </cell>
          <cell r="O490">
            <v>0</v>
          </cell>
          <cell r="P490">
            <v>0</v>
          </cell>
          <cell r="Q490">
            <v>0</v>
          </cell>
          <cell r="R490">
            <v>0</v>
          </cell>
        </row>
        <row r="491">
          <cell r="B491" t="str">
            <v>Hitachi Cable</v>
          </cell>
          <cell r="C491">
            <v>0</v>
          </cell>
          <cell r="D491">
            <v>0</v>
          </cell>
          <cell r="E491">
            <v>0</v>
          </cell>
          <cell r="F491">
            <v>0</v>
          </cell>
          <cell r="G491">
            <v>0</v>
          </cell>
          <cell r="H491">
            <v>0</v>
          </cell>
          <cell r="I491">
            <v>0</v>
          </cell>
          <cell r="K491" t="str">
            <v>Hitachi Cable</v>
          </cell>
          <cell r="L491">
            <v>0</v>
          </cell>
          <cell r="M491">
            <v>0</v>
          </cell>
          <cell r="N491">
            <v>0</v>
          </cell>
          <cell r="O491">
            <v>0</v>
          </cell>
          <cell r="P491">
            <v>0</v>
          </cell>
          <cell r="Q491">
            <v>0</v>
          </cell>
          <cell r="R491">
            <v>0</v>
          </cell>
        </row>
        <row r="492">
          <cell r="B492" t="str">
            <v>Huawei</v>
          </cell>
          <cell r="C492">
            <v>0</v>
          </cell>
          <cell r="D492">
            <v>0</v>
          </cell>
          <cell r="E492">
            <v>0</v>
          </cell>
          <cell r="F492">
            <v>0</v>
          </cell>
          <cell r="G492">
            <v>0</v>
          </cell>
          <cell r="H492">
            <v>0</v>
          </cell>
          <cell r="I492">
            <v>0</v>
          </cell>
          <cell r="K492" t="str">
            <v>Huawei</v>
          </cell>
          <cell r="L492">
            <v>0</v>
          </cell>
          <cell r="M492">
            <v>0</v>
          </cell>
          <cell r="N492">
            <v>0</v>
          </cell>
          <cell r="O492">
            <v>0</v>
          </cell>
          <cell r="P492">
            <v>0</v>
          </cell>
          <cell r="Q492">
            <v>0</v>
          </cell>
          <cell r="R492">
            <v>0</v>
          </cell>
        </row>
        <row r="493">
          <cell r="B493" t="str">
            <v>Hyperchip</v>
          </cell>
          <cell r="C493">
            <v>0</v>
          </cell>
          <cell r="D493">
            <v>0</v>
          </cell>
          <cell r="E493">
            <v>0</v>
          </cell>
          <cell r="F493">
            <v>0</v>
          </cell>
          <cell r="G493">
            <v>0</v>
          </cell>
          <cell r="H493">
            <v>0</v>
          </cell>
          <cell r="I493">
            <v>0</v>
          </cell>
          <cell r="K493" t="str">
            <v>Hyperchip</v>
          </cell>
          <cell r="L493">
            <v>0</v>
          </cell>
          <cell r="M493">
            <v>0</v>
          </cell>
          <cell r="N493">
            <v>0</v>
          </cell>
          <cell r="O493">
            <v>0</v>
          </cell>
          <cell r="P493">
            <v>0</v>
          </cell>
          <cell r="Q493">
            <v>0</v>
          </cell>
          <cell r="R493">
            <v>0</v>
          </cell>
        </row>
        <row r="494">
          <cell r="B494" t="str">
            <v>Juniper</v>
          </cell>
          <cell r="C494">
            <v>0</v>
          </cell>
          <cell r="D494">
            <v>0</v>
          </cell>
          <cell r="E494">
            <v>0</v>
          </cell>
          <cell r="F494">
            <v>0</v>
          </cell>
          <cell r="G494">
            <v>0</v>
          </cell>
          <cell r="H494">
            <v>0</v>
          </cell>
          <cell r="I494">
            <v>0</v>
          </cell>
          <cell r="K494" t="str">
            <v>Juniper</v>
          </cell>
          <cell r="L494">
            <v>0</v>
          </cell>
          <cell r="M494">
            <v>0</v>
          </cell>
          <cell r="N494">
            <v>0</v>
          </cell>
          <cell r="O494">
            <v>0</v>
          </cell>
          <cell r="P494">
            <v>0</v>
          </cell>
          <cell r="Q494">
            <v>0</v>
          </cell>
          <cell r="R494">
            <v>0</v>
          </cell>
        </row>
        <row r="495">
          <cell r="B495" t="str">
            <v>Laurel Networks</v>
          </cell>
          <cell r="C495">
            <v>0</v>
          </cell>
          <cell r="D495">
            <v>0</v>
          </cell>
          <cell r="E495">
            <v>0</v>
          </cell>
          <cell r="F495">
            <v>0</v>
          </cell>
          <cell r="G495">
            <v>0</v>
          </cell>
          <cell r="H495">
            <v>0</v>
          </cell>
          <cell r="I495">
            <v>0</v>
          </cell>
          <cell r="K495" t="str">
            <v>Laurel Networks</v>
          </cell>
          <cell r="L495">
            <v>0</v>
          </cell>
          <cell r="M495">
            <v>0</v>
          </cell>
          <cell r="N495">
            <v>0</v>
          </cell>
          <cell r="O495">
            <v>0</v>
          </cell>
          <cell r="P495">
            <v>0</v>
          </cell>
          <cell r="Q495">
            <v>0</v>
          </cell>
          <cell r="R495">
            <v>0</v>
          </cell>
        </row>
        <row r="496">
          <cell r="B496" t="str">
            <v>Lucent</v>
          </cell>
          <cell r="C496">
            <v>0</v>
          </cell>
          <cell r="D496">
            <v>0</v>
          </cell>
          <cell r="E496">
            <v>0</v>
          </cell>
          <cell r="F496">
            <v>0</v>
          </cell>
          <cell r="G496">
            <v>0</v>
          </cell>
          <cell r="H496">
            <v>0</v>
          </cell>
          <cell r="I496">
            <v>0</v>
          </cell>
          <cell r="K496" t="str">
            <v>Lucent</v>
          </cell>
          <cell r="L496">
            <v>0</v>
          </cell>
          <cell r="M496">
            <v>0</v>
          </cell>
          <cell r="N496">
            <v>0</v>
          </cell>
          <cell r="O496">
            <v>0</v>
          </cell>
          <cell r="P496">
            <v>0</v>
          </cell>
          <cell r="Q496">
            <v>0</v>
          </cell>
          <cell r="R496">
            <v>0</v>
          </cell>
        </row>
        <row r="497">
          <cell r="B497" t="str">
            <v>NEC</v>
          </cell>
          <cell r="C497">
            <v>0</v>
          </cell>
          <cell r="D497">
            <v>0</v>
          </cell>
          <cell r="E497">
            <v>0</v>
          </cell>
          <cell r="F497">
            <v>0</v>
          </cell>
          <cell r="G497">
            <v>0</v>
          </cell>
          <cell r="H497">
            <v>0</v>
          </cell>
          <cell r="I497">
            <v>0</v>
          </cell>
          <cell r="K497" t="str">
            <v>NEC</v>
          </cell>
          <cell r="L497">
            <v>0</v>
          </cell>
          <cell r="M497">
            <v>0</v>
          </cell>
          <cell r="N497">
            <v>0</v>
          </cell>
          <cell r="O497">
            <v>0</v>
          </cell>
          <cell r="P497">
            <v>0</v>
          </cell>
          <cell r="Q497">
            <v>0</v>
          </cell>
          <cell r="R497">
            <v>0</v>
          </cell>
        </row>
        <row r="498">
          <cell r="B498" t="str">
            <v>Nokia Siemens Networks</v>
          </cell>
          <cell r="C498">
            <v>0</v>
          </cell>
          <cell r="D498">
            <v>0</v>
          </cell>
          <cell r="E498">
            <v>0</v>
          </cell>
          <cell r="F498">
            <v>0</v>
          </cell>
          <cell r="G498">
            <v>0</v>
          </cell>
          <cell r="H498">
            <v>0</v>
          </cell>
          <cell r="I498">
            <v>0</v>
          </cell>
          <cell r="K498" t="str">
            <v>Nokia Siemens Networks</v>
          </cell>
          <cell r="L498">
            <v>0</v>
          </cell>
          <cell r="M498">
            <v>0</v>
          </cell>
          <cell r="N498">
            <v>0</v>
          </cell>
          <cell r="O498">
            <v>0</v>
          </cell>
          <cell r="P498">
            <v>0</v>
          </cell>
          <cell r="Q498">
            <v>0</v>
          </cell>
          <cell r="R498">
            <v>0</v>
          </cell>
        </row>
        <row r="499">
          <cell r="B499" t="str">
            <v>Nortel</v>
          </cell>
          <cell r="C499">
            <v>0</v>
          </cell>
          <cell r="D499">
            <v>0</v>
          </cell>
          <cell r="E499">
            <v>1.3</v>
          </cell>
          <cell r="F499">
            <v>0</v>
          </cell>
          <cell r="G499">
            <v>1.2</v>
          </cell>
          <cell r="H499">
            <v>7</v>
          </cell>
          <cell r="I499">
            <v>9.5</v>
          </cell>
          <cell r="K499" t="str">
            <v>Nortel</v>
          </cell>
          <cell r="L499">
            <v>0</v>
          </cell>
          <cell r="M499">
            <v>0</v>
          </cell>
          <cell r="N499">
            <v>7</v>
          </cell>
          <cell r="O499">
            <v>0</v>
          </cell>
          <cell r="P499">
            <v>47</v>
          </cell>
          <cell r="Q499">
            <v>25</v>
          </cell>
          <cell r="R499">
            <v>79</v>
          </cell>
        </row>
        <row r="500">
          <cell r="B500" t="str">
            <v>Procket</v>
          </cell>
          <cell r="C500">
            <v>0</v>
          </cell>
          <cell r="D500">
            <v>0</v>
          </cell>
          <cell r="E500">
            <v>0</v>
          </cell>
          <cell r="F500">
            <v>0</v>
          </cell>
          <cell r="G500">
            <v>0</v>
          </cell>
          <cell r="H500">
            <v>0</v>
          </cell>
          <cell r="I500">
            <v>0</v>
          </cell>
          <cell r="K500" t="str">
            <v>Procket</v>
          </cell>
          <cell r="L500">
            <v>0</v>
          </cell>
          <cell r="M500">
            <v>0</v>
          </cell>
          <cell r="N500">
            <v>0</v>
          </cell>
          <cell r="O500">
            <v>0</v>
          </cell>
          <cell r="P500">
            <v>0</v>
          </cell>
          <cell r="Q500">
            <v>0</v>
          </cell>
          <cell r="R500">
            <v>0</v>
          </cell>
        </row>
        <row r="501">
          <cell r="B501" t="str">
            <v>Quarry</v>
          </cell>
          <cell r="C501">
            <v>0</v>
          </cell>
          <cell r="D501">
            <v>0</v>
          </cell>
          <cell r="E501">
            <v>0</v>
          </cell>
          <cell r="F501">
            <v>0</v>
          </cell>
          <cell r="G501">
            <v>0</v>
          </cell>
          <cell r="H501">
            <v>0</v>
          </cell>
          <cell r="I501">
            <v>0</v>
          </cell>
          <cell r="K501" t="str">
            <v>Quarry</v>
          </cell>
          <cell r="L501">
            <v>0</v>
          </cell>
          <cell r="M501">
            <v>0</v>
          </cell>
          <cell r="N501">
            <v>0</v>
          </cell>
          <cell r="O501">
            <v>0</v>
          </cell>
          <cell r="P501">
            <v>0</v>
          </cell>
          <cell r="Q501">
            <v>0</v>
          </cell>
          <cell r="R501">
            <v>0</v>
          </cell>
        </row>
        <row r="502">
          <cell r="B502" t="str">
            <v>Redback</v>
          </cell>
          <cell r="C502">
            <v>0</v>
          </cell>
          <cell r="D502">
            <v>0</v>
          </cell>
          <cell r="E502">
            <v>0</v>
          </cell>
          <cell r="F502">
            <v>0</v>
          </cell>
          <cell r="G502">
            <v>0</v>
          </cell>
          <cell r="H502">
            <v>0</v>
          </cell>
          <cell r="I502">
            <v>0</v>
          </cell>
          <cell r="K502" t="str">
            <v>Redback</v>
          </cell>
          <cell r="L502">
            <v>0</v>
          </cell>
          <cell r="M502">
            <v>0</v>
          </cell>
          <cell r="N502">
            <v>0</v>
          </cell>
          <cell r="O502">
            <v>0</v>
          </cell>
          <cell r="P502">
            <v>0</v>
          </cell>
          <cell r="Q502">
            <v>0</v>
          </cell>
          <cell r="R502">
            <v>0</v>
          </cell>
        </row>
        <row r="503">
          <cell r="B503" t="str">
            <v>Riverstone</v>
          </cell>
          <cell r="C503">
            <v>0</v>
          </cell>
          <cell r="D503">
            <v>0</v>
          </cell>
          <cell r="E503">
            <v>0</v>
          </cell>
          <cell r="F503">
            <v>0</v>
          </cell>
          <cell r="G503">
            <v>0</v>
          </cell>
          <cell r="H503">
            <v>0</v>
          </cell>
          <cell r="I503">
            <v>0</v>
          </cell>
          <cell r="K503" t="str">
            <v>Riverstone</v>
          </cell>
          <cell r="L503">
            <v>0</v>
          </cell>
          <cell r="M503">
            <v>0</v>
          </cell>
          <cell r="N503">
            <v>0</v>
          </cell>
          <cell r="O503">
            <v>0</v>
          </cell>
          <cell r="P503">
            <v>0</v>
          </cell>
          <cell r="Q503">
            <v>0</v>
          </cell>
          <cell r="R503">
            <v>0</v>
          </cell>
        </row>
        <row r="504">
          <cell r="B504" t="str">
            <v>Tellabs</v>
          </cell>
          <cell r="C504">
            <v>0</v>
          </cell>
          <cell r="D504">
            <v>0</v>
          </cell>
          <cell r="E504">
            <v>0</v>
          </cell>
          <cell r="F504">
            <v>0</v>
          </cell>
          <cell r="G504">
            <v>0</v>
          </cell>
          <cell r="H504">
            <v>0</v>
          </cell>
          <cell r="I504">
            <v>0</v>
          </cell>
          <cell r="K504" t="str">
            <v>Tellabs</v>
          </cell>
          <cell r="L504">
            <v>0</v>
          </cell>
          <cell r="M504">
            <v>0</v>
          </cell>
          <cell r="N504">
            <v>0</v>
          </cell>
          <cell r="O504">
            <v>0</v>
          </cell>
          <cell r="P504">
            <v>0</v>
          </cell>
          <cell r="Q504">
            <v>0</v>
          </cell>
          <cell r="R504">
            <v>0</v>
          </cell>
        </row>
        <row r="505">
          <cell r="B505" t="str">
            <v>ZTE</v>
          </cell>
          <cell r="C505">
            <v>0</v>
          </cell>
          <cell r="D505">
            <v>0</v>
          </cell>
          <cell r="E505">
            <v>0</v>
          </cell>
          <cell r="F505">
            <v>0</v>
          </cell>
          <cell r="G505">
            <v>0</v>
          </cell>
          <cell r="H505">
            <v>0</v>
          </cell>
          <cell r="I505">
            <v>0</v>
          </cell>
          <cell r="K505" t="str">
            <v>ZTE</v>
          </cell>
          <cell r="L505">
            <v>0</v>
          </cell>
          <cell r="M505">
            <v>0</v>
          </cell>
          <cell r="N505">
            <v>0</v>
          </cell>
          <cell r="O505">
            <v>0</v>
          </cell>
          <cell r="P505">
            <v>0</v>
          </cell>
          <cell r="Q505">
            <v>0</v>
          </cell>
          <cell r="R505">
            <v>0</v>
          </cell>
        </row>
        <row r="506">
          <cell r="B506" t="str">
            <v>Other</v>
          </cell>
          <cell r="C506">
            <v>0</v>
          </cell>
          <cell r="D506">
            <v>0</v>
          </cell>
          <cell r="E506">
            <v>0</v>
          </cell>
          <cell r="F506">
            <v>0</v>
          </cell>
          <cell r="G506">
            <v>0</v>
          </cell>
          <cell r="H506">
            <v>0</v>
          </cell>
          <cell r="I506">
            <v>0</v>
          </cell>
          <cell r="K506" t="str">
            <v>Other</v>
          </cell>
          <cell r="L506">
            <v>0</v>
          </cell>
          <cell r="M506">
            <v>0</v>
          </cell>
          <cell r="N506">
            <v>0</v>
          </cell>
          <cell r="O506">
            <v>0</v>
          </cell>
          <cell r="P506">
            <v>0</v>
          </cell>
          <cell r="Q506">
            <v>0</v>
          </cell>
          <cell r="R506">
            <v>0</v>
          </cell>
        </row>
        <row r="507">
          <cell r="B507" t="str">
            <v>Total</v>
          </cell>
          <cell r="C507">
            <v>14.1</v>
          </cell>
          <cell r="D507">
            <v>12</v>
          </cell>
          <cell r="E507">
            <v>5.5</v>
          </cell>
          <cell r="F507">
            <v>0</v>
          </cell>
          <cell r="G507">
            <v>15.7</v>
          </cell>
          <cell r="H507">
            <v>30</v>
          </cell>
          <cell r="I507">
            <v>77.3</v>
          </cell>
          <cell r="K507" t="str">
            <v>Total</v>
          </cell>
          <cell r="L507">
            <v>41</v>
          </cell>
          <cell r="M507">
            <v>411</v>
          </cell>
          <cell r="N507">
            <v>150</v>
          </cell>
          <cell r="O507">
            <v>0</v>
          </cell>
          <cell r="P507">
            <v>543</v>
          </cell>
          <cell r="Q507">
            <v>179</v>
          </cell>
          <cell r="R507">
            <v>1324</v>
          </cell>
        </row>
        <row r="511">
          <cell r="B511" t="str">
            <v>Vendor</v>
          </cell>
          <cell r="C511" t="str">
            <v>Core IP/MPLS</v>
          </cell>
          <cell r="D511" t="str">
            <v xml:space="preserve">Edge IP/MPLS </v>
          </cell>
          <cell r="E511" t="str">
            <v>Subscriber Service Router</v>
          </cell>
          <cell r="F511" t="str">
            <v>BRAS</v>
          </cell>
          <cell r="G511" t="str">
            <v>IP/Ethernet</v>
          </cell>
          <cell r="H511" t="str">
            <v>ATM/MPLS</v>
          </cell>
          <cell r="I511" t="str">
            <v>Total IPS</v>
          </cell>
          <cell r="K511" t="str">
            <v>Vendor</v>
          </cell>
          <cell r="L511" t="str">
            <v>Core IP/MPLS</v>
          </cell>
          <cell r="M511" t="str">
            <v>Edge IP/MPLS</v>
          </cell>
          <cell r="N511" t="str">
            <v>Subscriber Service Router</v>
          </cell>
          <cell r="O511" t="str">
            <v>BRAS</v>
          </cell>
          <cell r="P511" t="str">
            <v>IP/Ethernet</v>
          </cell>
          <cell r="Q511" t="str">
            <v>ATM/MPLS</v>
          </cell>
          <cell r="R511" t="str">
            <v>Total IPS</v>
          </cell>
        </row>
        <row r="512">
          <cell r="B512" t="str">
            <v>Alaxala Networks</v>
          </cell>
          <cell r="I512">
            <v>0</v>
          </cell>
          <cell r="K512" t="str">
            <v>Alaxala Networks</v>
          </cell>
          <cell r="R512">
            <v>0</v>
          </cell>
        </row>
        <row r="513">
          <cell r="B513" t="str">
            <v>Alcatel-Lucent</v>
          </cell>
          <cell r="C513">
            <v>0</v>
          </cell>
          <cell r="D513">
            <v>0</v>
          </cell>
          <cell r="E513">
            <v>0</v>
          </cell>
          <cell r="F513">
            <v>0</v>
          </cell>
          <cell r="G513">
            <v>0</v>
          </cell>
          <cell r="H513">
            <v>14</v>
          </cell>
          <cell r="I513">
            <v>14</v>
          </cell>
          <cell r="K513" t="str">
            <v>Alcatel-Lucent</v>
          </cell>
          <cell r="L513">
            <v>0</v>
          </cell>
          <cell r="M513">
            <v>0</v>
          </cell>
          <cell r="N513">
            <v>0</v>
          </cell>
          <cell r="O513">
            <v>0</v>
          </cell>
          <cell r="P513">
            <v>0</v>
          </cell>
          <cell r="Q513">
            <v>106</v>
          </cell>
          <cell r="R513">
            <v>106</v>
          </cell>
        </row>
        <row r="514">
          <cell r="B514" t="str">
            <v>Atrica</v>
          </cell>
          <cell r="I514">
            <v>0</v>
          </cell>
          <cell r="K514" t="str">
            <v>Atrica</v>
          </cell>
          <cell r="R514">
            <v>0</v>
          </cell>
        </row>
        <row r="515">
          <cell r="B515" t="str">
            <v>Avici</v>
          </cell>
          <cell r="C515">
            <v>0</v>
          </cell>
          <cell r="D515">
            <v>0</v>
          </cell>
          <cell r="E515">
            <v>0</v>
          </cell>
          <cell r="F515">
            <v>0</v>
          </cell>
          <cell r="G515">
            <v>0</v>
          </cell>
          <cell r="H515">
            <v>0</v>
          </cell>
          <cell r="I515">
            <v>0</v>
          </cell>
          <cell r="K515" t="str">
            <v>Avici</v>
          </cell>
          <cell r="L515">
            <v>0</v>
          </cell>
          <cell r="M515">
            <v>0</v>
          </cell>
          <cell r="N515">
            <v>0</v>
          </cell>
          <cell r="O515">
            <v>0</v>
          </cell>
          <cell r="P515">
            <v>0</v>
          </cell>
          <cell r="Q515">
            <v>0</v>
          </cell>
          <cell r="R515">
            <v>0</v>
          </cell>
        </row>
        <row r="516">
          <cell r="B516" t="str">
            <v>Brocade</v>
          </cell>
          <cell r="C516">
            <v>0</v>
          </cell>
          <cell r="D516">
            <v>0</v>
          </cell>
          <cell r="E516">
            <v>0</v>
          </cell>
          <cell r="F516">
            <v>0</v>
          </cell>
          <cell r="G516">
            <v>0</v>
          </cell>
          <cell r="H516">
            <v>0</v>
          </cell>
          <cell r="I516">
            <v>0</v>
          </cell>
          <cell r="K516" t="str">
            <v>Brocade</v>
          </cell>
          <cell r="L516">
            <v>0</v>
          </cell>
          <cell r="M516">
            <v>0</v>
          </cell>
          <cell r="N516">
            <v>0</v>
          </cell>
          <cell r="O516">
            <v>0</v>
          </cell>
          <cell r="P516">
            <v>5</v>
          </cell>
          <cell r="Q516">
            <v>0</v>
          </cell>
          <cell r="R516">
            <v>5</v>
          </cell>
        </row>
        <row r="517">
          <cell r="B517" t="str">
            <v>Caspian</v>
          </cell>
          <cell r="C517">
            <v>0</v>
          </cell>
          <cell r="D517">
            <v>0</v>
          </cell>
          <cell r="E517">
            <v>0</v>
          </cell>
          <cell r="F517">
            <v>0</v>
          </cell>
          <cell r="G517">
            <v>0</v>
          </cell>
          <cell r="H517">
            <v>0</v>
          </cell>
          <cell r="I517">
            <v>0</v>
          </cell>
          <cell r="K517" t="str">
            <v>Caspian</v>
          </cell>
          <cell r="L517">
            <v>0</v>
          </cell>
          <cell r="M517">
            <v>0</v>
          </cell>
          <cell r="N517">
            <v>0</v>
          </cell>
          <cell r="O517">
            <v>0</v>
          </cell>
          <cell r="P517">
            <v>0</v>
          </cell>
          <cell r="Q517">
            <v>0</v>
          </cell>
          <cell r="R517">
            <v>0</v>
          </cell>
        </row>
        <row r="518">
          <cell r="B518" t="str">
            <v>Chiaro</v>
          </cell>
          <cell r="C518">
            <v>0</v>
          </cell>
          <cell r="D518">
            <v>0</v>
          </cell>
          <cell r="E518">
            <v>0</v>
          </cell>
          <cell r="F518">
            <v>0</v>
          </cell>
          <cell r="G518">
            <v>0</v>
          </cell>
          <cell r="H518">
            <v>0</v>
          </cell>
          <cell r="I518">
            <v>0</v>
          </cell>
          <cell r="K518" t="str">
            <v>Chiaro</v>
          </cell>
          <cell r="L518">
            <v>0</v>
          </cell>
          <cell r="M518">
            <v>0</v>
          </cell>
          <cell r="N518">
            <v>0</v>
          </cell>
          <cell r="O518">
            <v>0</v>
          </cell>
          <cell r="P518">
            <v>0</v>
          </cell>
          <cell r="Q518">
            <v>0</v>
          </cell>
          <cell r="R518">
            <v>0</v>
          </cell>
        </row>
        <row r="519">
          <cell r="B519" t="str">
            <v>Ciena</v>
          </cell>
          <cell r="C519">
            <v>0</v>
          </cell>
          <cell r="D519">
            <v>0</v>
          </cell>
          <cell r="E519">
            <v>0</v>
          </cell>
          <cell r="F519">
            <v>0</v>
          </cell>
          <cell r="G519">
            <v>0</v>
          </cell>
          <cell r="H519">
            <v>0</v>
          </cell>
          <cell r="I519">
            <v>0</v>
          </cell>
          <cell r="K519" t="str">
            <v>Ciena</v>
          </cell>
          <cell r="L519">
            <v>0</v>
          </cell>
          <cell r="M519">
            <v>0</v>
          </cell>
          <cell r="N519">
            <v>0</v>
          </cell>
          <cell r="O519">
            <v>0</v>
          </cell>
          <cell r="P519">
            <v>0</v>
          </cell>
          <cell r="Q519">
            <v>0</v>
          </cell>
          <cell r="R519">
            <v>0</v>
          </cell>
        </row>
        <row r="520">
          <cell r="B520" t="str">
            <v>Cisco</v>
          </cell>
          <cell r="C520">
            <v>14</v>
          </cell>
          <cell r="D520">
            <v>15</v>
          </cell>
          <cell r="E520">
            <v>5</v>
          </cell>
          <cell r="F520">
            <v>0</v>
          </cell>
          <cell r="G520">
            <v>15</v>
          </cell>
          <cell r="H520">
            <v>4.9000000000000004</v>
          </cell>
          <cell r="I520">
            <v>53.9</v>
          </cell>
          <cell r="K520" t="str">
            <v>Cisco</v>
          </cell>
          <cell r="L520">
            <v>46</v>
          </cell>
          <cell r="M520">
            <v>460</v>
          </cell>
          <cell r="N520">
            <v>168</v>
          </cell>
          <cell r="O520">
            <v>0</v>
          </cell>
          <cell r="P520">
            <v>540</v>
          </cell>
          <cell r="Q520">
            <v>32</v>
          </cell>
          <cell r="R520">
            <v>1246</v>
          </cell>
        </row>
        <row r="521">
          <cell r="B521" t="str">
            <v>Cosine</v>
          </cell>
          <cell r="C521">
            <v>0</v>
          </cell>
          <cell r="D521">
            <v>0</v>
          </cell>
          <cell r="E521">
            <v>0</v>
          </cell>
          <cell r="F521">
            <v>0</v>
          </cell>
          <cell r="G521">
            <v>0</v>
          </cell>
          <cell r="H521">
            <v>0</v>
          </cell>
          <cell r="I521">
            <v>0</v>
          </cell>
          <cell r="K521" t="str">
            <v>Cosine</v>
          </cell>
          <cell r="L521">
            <v>0</v>
          </cell>
          <cell r="M521">
            <v>0</v>
          </cell>
          <cell r="N521">
            <v>0</v>
          </cell>
          <cell r="O521">
            <v>0</v>
          </cell>
          <cell r="P521">
            <v>0</v>
          </cell>
          <cell r="Q521">
            <v>0</v>
          </cell>
          <cell r="R521">
            <v>0</v>
          </cell>
        </row>
        <row r="522">
          <cell r="B522" t="str">
            <v>ECI Telecom</v>
          </cell>
          <cell r="C522">
            <v>0</v>
          </cell>
          <cell r="D522">
            <v>0</v>
          </cell>
          <cell r="E522">
            <v>0</v>
          </cell>
          <cell r="F522">
            <v>0</v>
          </cell>
          <cell r="G522">
            <v>0</v>
          </cell>
          <cell r="H522">
            <v>0</v>
          </cell>
          <cell r="I522">
            <v>0</v>
          </cell>
          <cell r="K522" t="str">
            <v>ECI Telecom</v>
          </cell>
          <cell r="L522">
            <v>0</v>
          </cell>
          <cell r="M522">
            <v>0</v>
          </cell>
          <cell r="N522">
            <v>0</v>
          </cell>
          <cell r="O522">
            <v>0</v>
          </cell>
          <cell r="P522">
            <v>0</v>
          </cell>
          <cell r="Q522">
            <v>0</v>
          </cell>
          <cell r="R522">
            <v>0</v>
          </cell>
        </row>
        <row r="523">
          <cell r="B523" t="str">
            <v>Equipe</v>
          </cell>
          <cell r="C523">
            <v>0</v>
          </cell>
          <cell r="D523">
            <v>0</v>
          </cell>
          <cell r="E523">
            <v>0</v>
          </cell>
          <cell r="F523">
            <v>0</v>
          </cell>
          <cell r="G523">
            <v>0</v>
          </cell>
          <cell r="H523">
            <v>0</v>
          </cell>
          <cell r="I523">
            <v>0</v>
          </cell>
          <cell r="K523" t="str">
            <v>Equipe</v>
          </cell>
          <cell r="L523">
            <v>0</v>
          </cell>
          <cell r="M523">
            <v>0</v>
          </cell>
          <cell r="N523">
            <v>0</v>
          </cell>
          <cell r="O523">
            <v>0</v>
          </cell>
          <cell r="P523">
            <v>0</v>
          </cell>
          <cell r="Q523">
            <v>0</v>
          </cell>
          <cell r="R523">
            <v>0</v>
          </cell>
        </row>
        <row r="524">
          <cell r="B524" t="str">
            <v>Ericsson</v>
          </cell>
          <cell r="C524">
            <v>0</v>
          </cell>
          <cell r="D524">
            <v>0</v>
          </cell>
          <cell r="E524">
            <v>0</v>
          </cell>
          <cell r="F524">
            <v>0</v>
          </cell>
          <cell r="G524">
            <v>0</v>
          </cell>
          <cell r="H524">
            <v>4</v>
          </cell>
          <cell r="I524">
            <v>4</v>
          </cell>
          <cell r="K524" t="str">
            <v>Ericsson</v>
          </cell>
          <cell r="L524">
            <v>0</v>
          </cell>
          <cell r="M524">
            <v>0</v>
          </cell>
          <cell r="N524">
            <v>0</v>
          </cell>
          <cell r="O524">
            <v>0</v>
          </cell>
          <cell r="P524">
            <v>0</v>
          </cell>
          <cell r="Q524">
            <v>18</v>
          </cell>
          <cell r="R524">
            <v>18</v>
          </cell>
        </row>
        <row r="525">
          <cell r="B525" t="str">
            <v>Extreme</v>
          </cell>
          <cell r="C525">
            <v>0</v>
          </cell>
          <cell r="D525">
            <v>0</v>
          </cell>
          <cell r="E525">
            <v>0</v>
          </cell>
          <cell r="F525">
            <v>0</v>
          </cell>
          <cell r="G525">
            <v>0.2</v>
          </cell>
          <cell r="H525">
            <v>0</v>
          </cell>
          <cell r="I525">
            <v>0.2</v>
          </cell>
          <cell r="K525" t="str">
            <v>Extreme</v>
          </cell>
          <cell r="L525">
            <v>0</v>
          </cell>
          <cell r="M525">
            <v>0</v>
          </cell>
          <cell r="N525">
            <v>0</v>
          </cell>
          <cell r="O525">
            <v>0</v>
          </cell>
          <cell r="P525">
            <v>10</v>
          </cell>
          <cell r="Q525">
            <v>0</v>
          </cell>
          <cell r="R525">
            <v>10</v>
          </cell>
        </row>
        <row r="526">
          <cell r="B526" t="str">
            <v>Force10</v>
          </cell>
          <cell r="C526">
            <v>0</v>
          </cell>
          <cell r="D526">
            <v>0</v>
          </cell>
          <cell r="E526">
            <v>0</v>
          </cell>
          <cell r="F526">
            <v>0</v>
          </cell>
          <cell r="G526">
            <v>0</v>
          </cell>
          <cell r="H526">
            <v>0</v>
          </cell>
          <cell r="I526">
            <v>0</v>
          </cell>
          <cell r="K526" t="str">
            <v>Force10</v>
          </cell>
          <cell r="L526">
            <v>0</v>
          </cell>
          <cell r="M526">
            <v>0</v>
          </cell>
          <cell r="N526">
            <v>0</v>
          </cell>
          <cell r="O526">
            <v>0</v>
          </cell>
          <cell r="P526">
            <v>0</v>
          </cell>
          <cell r="Q526">
            <v>0</v>
          </cell>
          <cell r="R526">
            <v>0</v>
          </cell>
        </row>
        <row r="527">
          <cell r="B527" t="str">
            <v>Fujitsu</v>
          </cell>
          <cell r="C527">
            <v>0</v>
          </cell>
          <cell r="D527">
            <v>0</v>
          </cell>
          <cell r="E527">
            <v>0</v>
          </cell>
          <cell r="F527">
            <v>0</v>
          </cell>
          <cell r="G527">
            <v>0.2</v>
          </cell>
          <cell r="H527">
            <v>0</v>
          </cell>
          <cell r="I527">
            <v>0.2</v>
          </cell>
          <cell r="K527" t="str">
            <v>Fujitsu</v>
          </cell>
          <cell r="L527">
            <v>0</v>
          </cell>
          <cell r="M527">
            <v>0</v>
          </cell>
          <cell r="N527">
            <v>0</v>
          </cell>
          <cell r="O527">
            <v>0</v>
          </cell>
          <cell r="P527">
            <v>0</v>
          </cell>
          <cell r="Q527">
            <v>0</v>
          </cell>
          <cell r="R527">
            <v>0</v>
          </cell>
        </row>
        <row r="528">
          <cell r="B528" t="str">
            <v>Hammerhead Systems</v>
          </cell>
          <cell r="C528">
            <v>0</v>
          </cell>
          <cell r="D528">
            <v>0</v>
          </cell>
          <cell r="E528">
            <v>0</v>
          </cell>
          <cell r="F528">
            <v>0</v>
          </cell>
          <cell r="G528">
            <v>0</v>
          </cell>
          <cell r="H528">
            <v>0</v>
          </cell>
          <cell r="I528">
            <v>0</v>
          </cell>
          <cell r="K528" t="str">
            <v>Hammerhead Systems</v>
          </cell>
          <cell r="L528">
            <v>0</v>
          </cell>
          <cell r="M528">
            <v>0</v>
          </cell>
          <cell r="N528">
            <v>0</v>
          </cell>
          <cell r="O528">
            <v>0</v>
          </cell>
          <cell r="P528">
            <v>0</v>
          </cell>
          <cell r="Q528">
            <v>0</v>
          </cell>
          <cell r="R528">
            <v>0</v>
          </cell>
        </row>
        <row r="529">
          <cell r="B529" t="str">
            <v>Hitachi</v>
          </cell>
          <cell r="C529">
            <v>0</v>
          </cell>
          <cell r="D529">
            <v>0</v>
          </cell>
          <cell r="E529">
            <v>0</v>
          </cell>
          <cell r="F529">
            <v>0</v>
          </cell>
          <cell r="G529">
            <v>0</v>
          </cell>
          <cell r="H529">
            <v>0</v>
          </cell>
          <cell r="I529">
            <v>0</v>
          </cell>
          <cell r="K529" t="str">
            <v>Hitachi</v>
          </cell>
          <cell r="L529">
            <v>0</v>
          </cell>
          <cell r="M529">
            <v>0</v>
          </cell>
          <cell r="N529">
            <v>0</v>
          </cell>
          <cell r="O529">
            <v>0</v>
          </cell>
          <cell r="P529">
            <v>0</v>
          </cell>
          <cell r="Q529">
            <v>0</v>
          </cell>
          <cell r="R529">
            <v>0</v>
          </cell>
        </row>
        <row r="530">
          <cell r="B530" t="str">
            <v>Hitachi Cable</v>
          </cell>
          <cell r="C530">
            <v>0</v>
          </cell>
          <cell r="D530">
            <v>0</v>
          </cell>
          <cell r="E530">
            <v>0</v>
          </cell>
          <cell r="F530">
            <v>0</v>
          </cell>
          <cell r="G530">
            <v>0</v>
          </cell>
          <cell r="H530">
            <v>0</v>
          </cell>
          <cell r="I530">
            <v>0</v>
          </cell>
          <cell r="K530" t="str">
            <v>Hitachi Cable</v>
          </cell>
          <cell r="L530">
            <v>0</v>
          </cell>
          <cell r="M530">
            <v>0</v>
          </cell>
          <cell r="N530">
            <v>0</v>
          </cell>
          <cell r="O530">
            <v>0</v>
          </cell>
          <cell r="P530">
            <v>0</v>
          </cell>
          <cell r="Q530">
            <v>0</v>
          </cell>
          <cell r="R530">
            <v>0</v>
          </cell>
        </row>
        <row r="531">
          <cell r="B531" t="str">
            <v>Huawei</v>
          </cell>
          <cell r="C531">
            <v>0</v>
          </cell>
          <cell r="D531">
            <v>0</v>
          </cell>
          <cell r="E531">
            <v>0</v>
          </cell>
          <cell r="F531">
            <v>0</v>
          </cell>
          <cell r="G531">
            <v>0</v>
          </cell>
          <cell r="H531">
            <v>0</v>
          </cell>
          <cell r="I531">
            <v>0</v>
          </cell>
          <cell r="K531" t="str">
            <v>Huawei</v>
          </cell>
          <cell r="L531">
            <v>0</v>
          </cell>
          <cell r="M531">
            <v>0</v>
          </cell>
          <cell r="N531">
            <v>0</v>
          </cell>
          <cell r="O531">
            <v>0</v>
          </cell>
          <cell r="P531">
            <v>0</v>
          </cell>
          <cell r="Q531">
            <v>0</v>
          </cell>
          <cell r="R531">
            <v>0</v>
          </cell>
        </row>
        <row r="532">
          <cell r="B532" t="str">
            <v>Hyperchip</v>
          </cell>
          <cell r="C532">
            <v>0</v>
          </cell>
          <cell r="D532">
            <v>0</v>
          </cell>
          <cell r="E532">
            <v>0</v>
          </cell>
          <cell r="F532">
            <v>0</v>
          </cell>
          <cell r="G532">
            <v>0</v>
          </cell>
          <cell r="H532">
            <v>0</v>
          </cell>
          <cell r="I532">
            <v>0</v>
          </cell>
          <cell r="K532" t="str">
            <v>Hyperchip</v>
          </cell>
          <cell r="L532">
            <v>0</v>
          </cell>
          <cell r="M532">
            <v>0</v>
          </cell>
          <cell r="N532">
            <v>0</v>
          </cell>
          <cell r="O532">
            <v>0</v>
          </cell>
          <cell r="P532">
            <v>0</v>
          </cell>
          <cell r="Q532">
            <v>0</v>
          </cell>
          <cell r="R532">
            <v>0</v>
          </cell>
        </row>
        <row r="533">
          <cell r="B533" t="str">
            <v>Juniper</v>
          </cell>
          <cell r="C533">
            <v>0</v>
          </cell>
          <cell r="D533">
            <v>0</v>
          </cell>
          <cell r="E533">
            <v>0</v>
          </cell>
          <cell r="F533">
            <v>0</v>
          </cell>
          <cell r="G533">
            <v>0</v>
          </cell>
          <cell r="H533">
            <v>0</v>
          </cell>
          <cell r="I533">
            <v>0</v>
          </cell>
          <cell r="K533" t="str">
            <v>Juniper</v>
          </cell>
          <cell r="L533">
            <v>0</v>
          </cell>
          <cell r="M533">
            <v>0</v>
          </cell>
          <cell r="N533">
            <v>0</v>
          </cell>
          <cell r="O533">
            <v>0</v>
          </cell>
          <cell r="P533">
            <v>0</v>
          </cell>
          <cell r="Q533">
            <v>0</v>
          </cell>
          <cell r="R533">
            <v>0</v>
          </cell>
        </row>
        <row r="534">
          <cell r="B534" t="str">
            <v>Laurel Networks</v>
          </cell>
          <cell r="C534">
            <v>0</v>
          </cell>
          <cell r="D534">
            <v>0</v>
          </cell>
          <cell r="E534">
            <v>0</v>
          </cell>
          <cell r="F534">
            <v>0</v>
          </cell>
          <cell r="G534">
            <v>0</v>
          </cell>
          <cell r="H534">
            <v>0</v>
          </cell>
          <cell r="I534">
            <v>0</v>
          </cell>
          <cell r="K534" t="str">
            <v>Laurel Networks</v>
          </cell>
          <cell r="L534">
            <v>0</v>
          </cell>
          <cell r="M534">
            <v>0</v>
          </cell>
          <cell r="N534">
            <v>0</v>
          </cell>
          <cell r="O534">
            <v>0</v>
          </cell>
          <cell r="P534">
            <v>0</v>
          </cell>
          <cell r="Q534">
            <v>0</v>
          </cell>
          <cell r="R534">
            <v>0</v>
          </cell>
        </row>
        <row r="535">
          <cell r="B535" t="str">
            <v>Lucent</v>
          </cell>
          <cell r="C535">
            <v>0</v>
          </cell>
          <cell r="D535">
            <v>0</v>
          </cell>
          <cell r="E535">
            <v>0</v>
          </cell>
          <cell r="F535">
            <v>0</v>
          </cell>
          <cell r="G535">
            <v>0</v>
          </cell>
          <cell r="H535">
            <v>0</v>
          </cell>
          <cell r="I535">
            <v>0</v>
          </cell>
          <cell r="K535" t="str">
            <v>Lucent</v>
          </cell>
          <cell r="L535">
            <v>0</v>
          </cell>
          <cell r="M535">
            <v>0</v>
          </cell>
          <cell r="N535">
            <v>0</v>
          </cell>
          <cell r="O535">
            <v>0</v>
          </cell>
          <cell r="P535">
            <v>0</v>
          </cell>
          <cell r="Q535">
            <v>0</v>
          </cell>
          <cell r="R535">
            <v>0</v>
          </cell>
        </row>
        <row r="536">
          <cell r="B536" t="str">
            <v>NEC</v>
          </cell>
          <cell r="C536">
            <v>0</v>
          </cell>
          <cell r="D536">
            <v>0</v>
          </cell>
          <cell r="E536">
            <v>0</v>
          </cell>
          <cell r="F536">
            <v>0</v>
          </cell>
          <cell r="G536">
            <v>0</v>
          </cell>
          <cell r="H536">
            <v>0</v>
          </cell>
          <cell r="I536">
            <v>0</v>
          </cell>
          <cell r="K536" t="str">
            <v>NEC</v>
          </cell>
          <cell r="L536">
            <v>0</v>
          </cell>
          <cell r="M536">
            <v>0</v>
          </cell>
          <cell r="N536">
            <v>0</v>
          </cell>
          <cell r="O536">
            <v>0</v>
          </cell>
          <cell r="P536">
            <v>0</v>
          </cell>
          <cell r="Q536">
            <v>0</v>
          </cell>
          <cell r="R536">
            <v>0</v>
          </cell>
        </row>
        <row r="537">
          <cell r="B537" t="str">
            <v>Nokia Siemens Networks</v>
          </cell>
          <cell r="C537">
            <v>0</v>
          </cell>
          <cell r="D537">
            <v>0</v>
          </cell>
          <cell r="E537">
            <v>0</v>
          </cell>
          <cell r="F537">
            <v>0</v>
          </cell>
          <cell r="G537">
            <v>0</v>
          </cell>
          <cell r="H537">
            <v>0</v>
          </cell>
          <cell r="I537">
            <v>0</v>
          </cell>
          <cell r="K537" t="str">
            <v>Nokia Siemens Networks</v>
          </cell>
          <cell r="L537">
            <v>0</v>
          </cell>
          <cell r="M537">
            <v>0</v>
          </cell>
          <cell r="N537">
            <v>0</v>
          </cell>
          <cell r="O537">
            <v>0</v>
          </cell>
          <cell r="P537">
            <v>0</v>
          </cell>
          <cell r="Q537">
            <v>0</v>
          </cell>
          <cell r="R537">
            <v>0</v>
          </cell>
        </row>
        <row r="538">
          <cell r="B538" t="str">
            <v>Nortel</v>
          </cell>
          <cell r="C538">
            <v>0</v>
          </cell>
          <cell r="D538">
            <v>0</v>
          </cell>
          <cell r="E538">
            <v>1.4</v>
          </cell>
          <cell r="F538">
            <v>0</v>
          </cell>
          <cell r="G538">
            <v>1.4</v>
          </cell>
          <cell r="H538">
            <v>4.9000000000000004</v>
          </cell>
          <cell r="I538">
            <v>7.7</v>
          </cell>
          <cell r="K538" t="str">
            <v>Nortel</v>
          </cell>
          <cell r="L538">
            <v>0</v>
          </cell>
          <cell r="M538">
            <v>0</v>
          </cell>
          <cell r="N538">
            <v>6</v>
          </cell>
          <cell r="O538">
            <v>0</v>
          </cell>
          <cell r="P538">
            <v>41</v>
          </cell>
          <cell r="Q538">
            <v>15</v>
          </cell>
          <cell r="R538">
            <v>62</v>
          </cell>
        </row>
        <row r="539">
          <cell r="B539" t="str">
            <v>Procket</v>
          </cell>
          <cell r="C539">
            <v>0</v>
          </cell>
          <cell r="D539">
            <v>0</v>
          </cell>
          <cell r="E539">
            <v>0</v>
          </cell>
          <cell r="F539">
            <v>0</v>
          </cell>
          <cell r="G539">
            <v>0</v>
          </cell>
          <cell r="H539">
            <v>0</v>
          </cell>
          <cell r="I539">
            <v>0</v>
          </cell>
          <cell r="K539" t="str">
            <v>Procket</v>
          </cell>
          <cell r="L539">
            <v>0</v>
          </cell>
          <cell r="M539">
            <v>0</v>
          </cell>
          <cell r="N539">
            <v>0</v>
          </cell>
          <cell r="O539">
            <v>0</v>
          </cell>
          <cell r="P539">
            <v>0</v>
          </cell>
          <cell r="Q539">
            <v>0</v>
          </cell>
          <cell r="R539">
            <v>0</v>
          </cell>
        </row>
        <row r="540">
          <cell r="B540" t="str">
            <v>Quarry</v>
          </cell>
          <cell r="C540">
            <v>0</v>
          </cell>
          <cell r="D540">
            <v>0</v>
          </cell>
          <cell r="E540">
            <v>0</v>
          </cell>
          <cell r="F540">
            <v>0</v>
          </cell>
          <cell r="G540">
            <v>0</v>
          </cell>
          <cell r="H540">
            <v>0</v>
          </cell>
          <cell r="I540">
            <v>0</v>
          </cell>
          <cell r="K540" t="str">
            <v>Quarry</v>
          </cell>
          <cell r="L540">
            <v>0</v>
          </cell>
          <cell r="M540">
            <v>0</v>
          </cell>
          <cell r="N540">
            <v>0</v>
          </cell>
          <cell r="O540">
            <v>0</v>
          </cell>
          <cell r="P540">
            <v>0</v>
          </cell>
          <cell r="Q540">
            <v>0</v>
          </cell>
          <cell r="R540">
            <v>0</v>
          </cell>
        </row>
        <row r="541">
          <cell r="B541" t="str">
            <v>Redback</v>
          </cell>
          <cell r="C541">
            <v>0</v>
          </cell>
          <cell r="D541">
            <v>0</v>
          </cell>
          <cell r="E541">
            <v>0</v>
          </cell>
          <cell r="F541">
            <v>0</v>
          </cell>
          <cell r="G541">
            <v>0</v>
          </cell>
          <cell r="H541">
            <v>0</v>
          </cell>
          <cell r="I541">
            <v>0</v>
          </cell>
          <cell r="K541" t="str">
            <v>Redback</v>
          </cell>
          <cell r="L541">
            <v>0</v>
          </cell>
          <cell r="M541">
            <v>0</v>
          </cell>
          <cell r="N541">
            <v>0</v>
          </cell>
          <cell r="O541">
            <v>0</v>
          </cell>
          <cell r="P541">
            <v>0</v>
          </cell>
          <cell r="Q541">
            <v>0</v>
          </cell>
          <cell r="R541">
            <v>0</v>
          </cell>
        </row>
        <row r="542">
          <cell r="B542" t="str">
            <v>Riverstone</v>
          </cell>
          <cell r="C542">
            <v>0</v>
          </cell>
          <cell r="D542">
            <v>0</v>
          </cell>
          <cell r="E542">
            <v>0</v>
          </cell>
          <cell r="F542">
            <v>0</v>
          </cell>
          <cell r="G542">
            <v>0</v>
          </cell>
          <cell r="H542">
            <v>0</v>
          </cell>
          <cell r="I542">
            <v>0</v>
          </cell>
          <cell r="K542" t="str">
            <v>Riverstone</v>
          </cell>
          <cell r="L542">
            <v>0</v>
          </cell>
          <cell r="M542">
            <v>0</v>
          </cell>
          <cell r="N542">
            <v>0</v>
          </cell>
          <cell r="O542">
            <v>0</v>
          </cell>
          <cell r="P542">
            <v>0</v>
          </cell>
          <cell r="Q542">
            <v>0</v>
          </cell>
          <cell r="R542">
            <v>0</v>
          </cell>
        </row>
        <row r="543">
          <cell r="B543" t="str">
            <v>Tellabs</v>
          </cell>
          <cell r="C543">
            <v>0</v>
          </cell>
          <cell r="D543">
            <v>0</v>
          </cell>
          <cell r="E543">
            <v>0</v>
          </cell>
          <cell r="F543">
            <v>0</v>
          </cell>
          <cell r="G543">
            <v>0</v>
          </cell>
          <cell r="H543">
            <v>0</v>
          </cell>
          <cell r="I543">
            <v>0</v>
          </cell>
          <cell r="K543" t="str">
            <v>Tellabs</v>
          </cell>
          <cell r="L543">
            <v>0</v>
          </cell>
          <cell r="M543">
            <v>0</v>
          </cell>
          <cell r="N543">
            <v>0</v>
          </cell>
          <cell r="O543">
            <v>0</v>
          </cell>
          <cell r="P543">
            <v>0</v>
          </cell>
          <cell r="Q543">
            <v>0</v>
          </cell>
          <cell r="R543">
            <v>0</v>
          </cell>
        </row>
        <row r="544">
          <cell r="B544" t="str">
            <v>ZTE</v>
          </cell>
          <cell r="C544">
            <v>0</v>
          </cell>
          <cell r="D544">
            <v>0</v>
          </cell>
          <cell r="E544">
            <v>0</v>
          </cell>
          <cell r="F544">
            <v>0</v>
          </cell>
          <cell r="G544">
            <v>0</v>
          </cell>
          <cell r="H544">
            <v>0</v>
          </cell>
          <cell r="I544">
            <v>0</v>
          </cell>
          <cell r="K544" t="str">
            <v>ZTE</v>
          </cell>
          <cell r="L544">
            <v>0</v>
          </cell>
          <cell r="M544">
            <v>0</v>
          </cell>
          <cell r="N544">
            <v>0</v>
          </cell>
          <cell r="O544">
            <v>0</v>
          </cell>
          <cell r="P544">
            <v>0</v>
          </cell>
          <cell r="Q544">
            <v>0</v>
          </cell>
          <cell r="R544">
            <v>0</v>
          </cell>
        </row>
        <row r="545">
          <cell r="B545" t="str">
            <v>Other</v>
          </cell>
          <cell r="C545">
            <v>0</v>
          </cell>
          <cell r="D545">
            <v>0</v>
          </cell>
          <cell r="E545">
            <v>0</v>
          </cell>
          <cell r="F545">
            <v>0</v>
          </cell>
          <cell r="G545">
            <v>0</v>
          </cell>
          <cell r="H545">
            <v>0</v>
          </cell>
          <cell r="I545">
            <v>0</v>
          </cell>
          <cell r="K545" t="str">
            <v>Other</v>
          </cell>
          <cell r="L545">
            <v>0</v>
          </cell>
          <cell r="M545">
            <v>0</v>
          </cell>
          <cell r="N545">
            <v>0</v>
          </cell>
          <cell r="O545">
            <v>0</v>
          </cell>
          <cell r="P545">
            <v>0</v>
          </cell>
          <cell r="Q545">
            <v>0</v>
          </cell>
          <cell r="R545">
            <v>0</v>
          </cell>
        </row>
        <row r="546">
          <cell r="B546" t="str">
            <v>Total</v>
          </cell>
          <cell r="C546">
            <v>14</v>
          </cell>
          <cell r="D546">
            <v>15</v>
          </cell>
          <cell r="E546">
            <v>6.4</v>
          </cell>
          <cell r="F546">
            <v>0</v>
          </cell>
          <cell r="G546">
            <v>16.799999999999997</v>
          </cell>
          <cell r="H546">
            <v>27.799999999999997</v>
          </cell>
          <cell r="I546">
            <v>80.000000000000014</v>
          </cell>
          <cell r="K546" t="str">
            <v>Total</v>
          </cell>
          <cell r="L546">
            <v>46</v>
          </cell>
          <cell r="M546">
            <v>460</v>
          </cell>
          <cell r="N546">
            <v>174</v>
          </cell>
          <cell r="O546">
            <v>0</v>
          </cell>
          <cell r="P546">
            <v>596</v>
          </cell>
          <cell r="Q546">
            <v>171</v>
          </cell>
          <cell r="R546">
            <v>1447</v>
          </cell>
        </row>
        <row r="550">
          <cell r="B550" t="str">
            <v>Vendor</v>
          </cell>
          <cell r="C550" t="str">
            <v>Core IP/MPLS</v>
          </cell>
          <cell r="D550" t="str">
            <v xml:space="preserve">Edge IP/MPLS </v>
          </cell>
          <cell r="E550" t="str">
            <v>Subscriber Service Router</v>
          </cell>
          <cell r="F550" t="str">
            <v>BRAS</v>
          </cell>
          <cell r="G550" t="str">
            <v>IP/Ethernet</v>
          </cell>
          <cell r="H550" t="str">
            <v>ATM/MPLS</v>
          </cell>
          <cell r="I550" t="str">
            <v>Total IPS</v>
          </cell>
          <cell r="K550" t="str">
            <v>Vendor</v>
          </cell>
          <cell r="L550" t="str">
            <v>Core IP/MPLS</v>
          </cell>
          <cell r="M550" t="str">
            <v>Edge IP/MPLS</v>
          </cell>
          <cell r="N550" t="str">
            <v>Subscriber Service Router</v>
          </cell>
          <cell r="O550" t="str">
            <v>BRAS</v>
          </cell>
          <cell r="P550" t="str">
            <v>IP/Ethernet</v>
          </cell>
          <cell r="Q550" t="str">
            <v>ATM/MPLS</v>
          </cell>
          <cell r="R550" t="str">
            <v>Total IPS</v>
          </cell>
        </row>
        <row r="551">
          <cell r="B551" t="str">
            <v>Alaxala Networks</v>
          </cell>
          <cell r="I551">
            <v>0</v>
          </cell>
          <cell r="K551" t="str">
            <v>Alaxala Networks</v>
          </cell>
          <cell r="R551">
            <v>0</v>
          </cell>
        </row>
        <row r="552">
          <cell r="B552" t="str">
            <v>Alcatel-Lucent</v>
          </cell>
          <cell r="C552">
            <v>0</v>
          </cell>
          <cell r="D552">
            <v>0</v>
          </cell>
          <cell r="E552">
            <v>0</v>
          </cell>
          <cell r="F552">
            <v>0</v>
          </cell>
          <cell r="G552">
            <v>0</v>
          </cell>
          <cell r="H552">
            <v>15</v>
          </cell>
          <cell r="I552">
            <v>15</v>
          </cell>
          <cell r="K552" t="str">
            <v>Alcatel-Lucent</v>
          </cell>
          <cell r="L552">
            <v>0</v>
          </cell>
          <cell r="M552">
            <v>0</v>
          </cell>
          <cell r="N552">
            <v>0</v>
          </cell>
          <cell r="O552">
            <v>0</v>
          </cell>
          <cell r="P552">
            <v>0</v>
          </cell>
          <cell r="Q552">
            <v>115</v>
          </cell>
          <cell r="R552">
            <v>115</v>
          </cell>
        </row>
        <row r="553">
          <cell r="B553" t="str">
            <v>Atrica</v>
          </cell>
          <cell r="I553">
            <v>0</v>
          </cell>
          <cell r="K553" t="str">
            <v>Atrica</v>
          </cell>
          <cell r="R553">
            <v>0</v>
          </cell>
        </row>
        <row r="554">
          <cell r="B554" t="str">
            <v>Avici</v>
          </cell>
          <cell r="C554">
            <v>0</v>
          </cell>
          <cell r="D554">
            <v>0</v>
          </cell>
          <cell r="E554">
            <v>0</v>
          </cell>
          <cell r="F554">
            <v>0</v>
          </cell>
          <cell r="G554">
            <v>0</v>
          </cell>
          <cell r="H554">
            <v>0</v>
          </cell>
          <cell r="I554">
            <v>0</v>
          </cell>
          <cell r="K554" t="str">
            <v>Avici</v>
          </cell>
          <cell r="L554">
            <v>0</v>
          </cell>
          <cell r="M554">
            <v>0</v>
          </cell>
          <cell r="N554">
            <v>0</v>
          </cell>
          <cell r="O554">
            <v>0</v>
          </cell>
          <cell r="P554">
            <v>0</v>
          </cell>
          <cell r="Q554">
            <v>0</v>
          </cell>
          <cell r="R554">
            <v>0</v>
          </cell>
        </row>
        <row r="555">
          <cell r="B555" t="str">
            <v>Brocade</v>
          </cell>
          <cell r="C555">
            <v>0</v>
          </cell>
          <cell r="D555">
            <v>0</v>
          </cell>
          <cell r="E555">
            <v>0</v>
          </cell>
          <cell r="F555">
            <v>0</v>
          </cell>
          <cell r="G555">
            <v>0</v>
          </cell>
          <cell r="H555">
            <v>0</v>
          </cell>
          <cell r="I555">
            <v>0</v>
          </cell>
          <cell r="K555" t="str">
            <v>Brocade</v>
          </cell>
          <cell r="L555">
            <v>0</v>
          </cell>
          <cell r="M555">
            <v>0</v>
          </cell>
          <cell r="N555">
            <v>0</v>
          </cell>
          <cell r="O555">
            <v>0</v>
          </cell>
          <cell r="P555">
            <v>0</v>
          </cell>
          <cell r="Q555">
            <v>0</v>
          </cell>
          <cell r="R555">
            <v>0</v>
          </cell>
        </row>
        <row r="556">
          <cell r="B556" t="str">
            <v>Caspian</v>
          </cell>
          <cell r="C556">
            <v>0</v>
          </cell>
          <cell r="D556">
            <v>0</v>
          </cell>
          <cell r="E556">
            <v>0</v>
          </cell>
          <cell r="F556">
            <v>0</v>
          </cell>
          <cell r="G556">
            <v>0</v>
          </cell>
          <cell r="H556">
            <v>0</v>
          </cell>
          <cell r="I556">
            <v>0</v>
          </cell>
          <cell r="K556" t="str">
            <v>Caspian</v>
          </cell>
          <cell r="L556">
            <v>0</v>
          </cell>
          <cell r="M556">
            <v>0</v>
          </cell>
          <cell r="N556">
            <v>0</v>
          </cell>
          <cell r="O556">
            <v>0</v>
          </cell>
          <cell r="P556">
            <v>0</v>
          </cell>
          <cell r="Q556">
            <v>0</v>
          </cell>
          <cell r="R556">
            <v>0</v>
          </cell>
        </row>
        <row r="557">
          <cell r="B557" t="str">
            <v>Chiaro</v>
          </cell>
          <cell r="C557">
            <v>0</v>
          </cell>
          <cell r="D557">
            <v>0</v>
          </cell>
          <cell r="E557">
            <v>0</v>
          </cell>
          <cell r="F557">
            <v>0</v>
          </cell>
          <cell r="G557">
            <v>0</v>
          </cell>
          <cell r="H557">
            <v>0</v>
          </cell>
          <cell r="I557">
            <v>0</v>
          </cell>
          <cell r="K557" t="str">
            <v>Chiaro</v>
          </cell>
          <cell r="L557">
            <v>0</v>
          </cell>
          <cell r="M557">
            <v>0</v>
          </cell>
          <cell r="N557">
            <v>0</v>
          </cell>
          <cell r="O557">
            <v>0</v>
          </cell>
          <cell r="P557">
            <v>0</v>
          </cell>
          <cell r="Q557">
            <v>0</v>
          </cell>
          <cell r="R557">
            <v>0</v>
          </cell>
        </row>
        <row r="558">
          <cell r="B558" t="str">
            <v>Ciena</v>
          </cell>
          <cell r="C558">
            <v>0</v>
          </cell>
          <cell r="D558">
            <v>0</v>
          </cell>
          <cell r="E558">
            <v>0</v>
          </cell>
          <cell r="F558">
            <v>0</v>
          </cell>
          <cell r="G558">
            <v>0</v>
          </cell>
          <cell r="H558">
            <v>0</v>
          </cell>
          <cell r="I558">
            <v>0</v>
          </cell>
          <cell r="K558" t="str">
            <v>Ciena</v>
          </cell>
          <cell r="L558">
            <v>0</v>
          </cell>
          <cell r="M558">
            <v>0</v>
          </cell>
          <cell r="N558">
            <v>0</v>
          </cell>
          <cell r="O558">
            <v>0</v>
          </cell>
          <cell r="P558">
            <v>0</v>
          </cell>
          <cell r="Q558">
            <v>0</v>
          </cell>
          <cell r="R558">
            <v>0</v>
          </cell>
        </row>
        <row r="559">
          <cell r="B559" t="str">
            <v>Cisco</v>
          </cell>
          <cell r="C559">
            <v>15.9</v>
          </cell>
          <cell r="D559">
            <v>17.600000000000001</v>
          </cell>
          <cell r="E559">
            <v>5.4</v>
          </cell>
          <cell r="F559">
            <v>0</v>
          </cell>
          <cell r="G559">
            <v>14</v>
          </cell>
          <cell r="H559">
            <v>4.5</v>
          </cell>
          <cell r="I559">
            <v>57.4</v>
          </cell>
          <cell r="K559" t="str">
            <v>Cisco</v>
          </cell>
          <cell r="L559">
            <v>43</v>
          </cell>
          <cell r="M559">
            <v>428</v>
          </cell>
          <cell r="N559">
            <v>170</v>
          </cell>
          <cell r="O559">
            <v>0</v>
          </cell>
          <cell r="P559">
            <v>504</v>
          </cell>
          <cell r="Q559">
            <v>31</v>
          </cell>
          <cell r="R559">
            <v>1176</v>
          </cell>
        </row>
        <row r="560">
          <cell r="B560" t="str">
            <v>Cosine</v>
          </cell>
          <cell r="C560">
            <v>0</v>
          </cell>
          <cell r="D560">
            <v>0</v>
          </cell>
          <cell r="E560">
            <v>0</v>
          </cell>
          <cell r="F560">
            <v>0</v>
          </cell>
          <cell r="G560">
            <v>0</v>
          </cell>
          <cell r="H560">
            <v>0</v>
          </cell>
          <cell r="I560">
            <v>0</v>
          </cell>
          <cell r="K560" t="str">
            <v>Cosine</v>
          </cell>
          <cell r="L560">
            <v>0</v>
          </cell>
          <cell r="M560">
            <v>0</v>
          </cell>
          <cell r="N560">
            <v>0</v>
          </cell>
          <cell r="O560">
            <v>0</v>
          </cell>
          <cell r="P560">
            <v>0</v>
          </cell>
          <cell r="Q560">
            <v>0</v>
          </cell>
          <cell r="R560">
            <v>0</v>
          </cell>
        </row>
        <row r="561">
          <cell r="B561" t="str">
            <v>ECI Telecom</v>
          </cell>
          <cell r="C561">
            <v>0</v>
          </cell>
          <cell r="D561">
            <v>0</v>
          </cell>
          <cell r="E561">
            <v>0</v>
          </cell>
          <cell r="F561">
            <v>0</v>
          </cell>
          <cell r="G561">
            <v>0</v>
          </cell>
          <cell r="H561">
            <v>0</v>
          </cell>
          <cell r="I561">
            <v>0</v>
          </cell>
          <cell r="K561" t="str">
            <v>ECI Telecom</v>
          </cell>
          <cell r="L561">
            <v>0</v>
          </cell>
          <cell r="M561">
            <v>0</v>
          </cell>
          <cell r="N561">
            <v>0</v>
          </cell>
          <cell r="O561">
            <v>0</v>
          </cell>
          <cell r="P561">
            <v>0</v>
          </cell>
          <cell r="Q561">
            <v>0</v>
          </cell>
          <cell r="R561">
            <v>0</v>
          </cell>
        </row>
        <row r="562">
          <cell r="B562" t="str">
            <v>Equipe</v>
          </cell>
          <cell r="C562">
            <v>0</v>
          </cell>
          <cell r="D562">
            <v>0</v>
          </cell>
          <cell r="E562">
            <v>0</v>
          </cell>
          <cell r="F562">
            <v>0</v>
          </cell>
          <cell r="G562">
            <v>0</v>
          </cell>
          <cell r="H562">
            <v>0</v>
          </cell>
          <cell r="I562">
            <v>0</v>
          </cell>
          <cell r="K562" t="str">
            <v>Equipe</v>
          </cell>
          <cell r="L562">
            <v>0</v>
          </cell>
          <cell r="M562">
            <v>0</v>
          </cell>
          <cell r="N562">
            <v>0</v>
          </cell>
          <cell r="O562">
            <v>0</v>
          </cell>
          <cell r="P562">
            <v>0</v>
          </cell>
          <cell r="Q562">
            <v>0</v>
          </cell>
          <cell r="R562">
            <v>0</v>
          </cell>
        </row>
        <row r="563">
          <cell r="B563" t="str">
            <v>Ericsson</v>
          </cell>
          <cell r="C563">
            <v>0</v>
          </cell>
          <cell r="D563">
            <v>0</v>
          </cell>
          <cell r="E563">
            <v>0</v>
          </cell>
          <cell r="F563">
            <v>0</v>
          </cell>
          <cell r="G563">
            <v>0</v>
          </cell>
          <cell r="H563">
            <v>3</v>
          </cell>
          <cell r="I563">
            <v>3</v>
          </cell>
          <cell r="K563" t="str">
            <v>Ericsson</v>
          </cell>
          <cell r="L563">
            <v>0</v>
          </cell>
          <cell r="M563">
            <v>0</v>
          </cell>
          <cell r="N563">
            <v>0</v>
          </cell>
          <cell r="O563">
            <v>0</v>
          </cell>
          <cell r="P563">
            <v>0</v>
          </cell>
          <cell r="Q563">
            <v>18</v>
          </cell>
          <cell r="R563">
            <v>18</v>
          </cell>
        </row>
        <row r="564">
          <cell r="B564" t="str">
            <v>Extreme</v>
          </cell>
          <cell r="C564">
            <v>0</v>
          </cell>
          <cell r="D564">
            <v>0</v>
          </cell>
          <cell r="E564">
            <v>0</v>
          </cell>
          <cell r="F564">
            <v>0</v>
          </cell>
          <cell r="G564">
            <v>0</v>
          </cell>
          <cell r="H564">
            <v>0</v>
          </cell>
          <cell r="I564">
            <v>0</v>
          </cell>
          <cell r="K564" t="str">
            <v>Extreme</v>
          </cell>
          <cell r="L564">
            <v>0</v>
          </cell>
          <cell r="M564">
            <v>0</v>
          </cell>
          <cell r="N564">
            <v>0</v>
          </cell>
          <cell r="O564">
            <v>0</v>
          </cell>
          <cell r="P564">
            <v>9</v>
          </cell>
          <cell r="Q564">
            <v>0</v>
          </cell>
          <cell r="R564">
            <v>9</v>
          </cell>
        </row>
        <row r="565">
          <cell r="B565" t="str">
            <v>Force10</v>
          </cell>
          <cell r="C565">
            <v>0</v>
          </cell>
          <cell r="D565">
            <v>0</v>
          </cell>
          <cell r="E565">
            <v>0</v>
          </cell>
          <cell r="F565">
            <v>0</v>
          </cell>
          <cell r="G565">
            <v>0</v>
          </cell>
          <cell r="H565">
            <v>0</v>
          </cell>
          <cell r="I565">
            <v>0</v>
          </cell>
          <cell r="K565" t="str">
            <v>Force10</v>
          </cell>
          <cell r="L565">
            <v>0</v>
          </cell>
          <cell r="M565">
            <v>0</v>
          </cell>
          <cell r="N565">
            <v>0</v>
          </cell>
          <cell r="O565">
            <v>0</v>
          </cell>
          <cell r="P565">
            <v>0</v>
          </cell>
          <cell r="Q565">
            <v>0</v>
          </cell>
          <cell r="R565">
            <v>0</v>
          </cell>
        </row>
        <row r="566">
          <cell r="B566" t="str">
            <v>Fujitsu</v>
          </cell>
          <cell r="C566">
            <v>0</v>
          </cell>
          <cell r="D566">
            <v>0</v>
          </cell>
          <cell r="E566">
            <v>0</v>
          </cell>
          <cell r="F566">
            <v>0</v>
          </cell>
          <cell r="G566">
            <v>0</v>
          </cell>
          <cell r="H566">
            <v>0</v>
          </cell>
          <cell r="I566">
            <v>0</v>
          </cell>
          <cell r="K566" t="str">
            <v>Fujitsu</v>
          </cell>
          <cell r="L566">
            <v>0</v>
          </cell>
          <cell r="M566">
            <v>0</v>
          </cell>
          <cell r="N566">
            <v>0</v>
          </cell>
          <cell r="O566">
            <v>0</v>
          </cell>
          <cell r="P566">
            <v>0</v>
          </cell>
          <cell r="Q566">
            <v>0</v>
          </cell>
          <cell r="R566">
            <v>0</v>
          </cell>
        </row>
        <row r="567">
          <cell r="B567" t="str">
            <v>Hammerhead Systems</v>
          </cell>
          <cell r="C567">
            <v>0</v>
          </cell>
          <cell r="D567">
            <v>0</v>
          </cell>
          <cell r="E567">
            <v>0</v>
          </cell>
          <cell r="F567">
            <v>0</v>
          </cell>
          <cell r="G567">
            <v>0</v>
          </cell>
          <cell r="H567">
            <v>0</v>
          </cell>
          <cell r="I567">
            <v>0</v>
          </cell>
          <cell r="K567" t="str">
            <v>Hammerhead Systems</v>
          </cell>
          <cell r="L567">
            <v>0</v>
          </cell>
          <cell r="M567">
            <v>0</v>
          </cell>
          <cell r="N567">
            <v>0</v>
          </cell>
          <cell r="O567">
            <v>0</v>
          </cell>
          <cell r="P567">
            <v>0</v>
          </cell>
          <cell r="Q567">
            <v>0</v>
          </cell>
          <cell r="R567">
            <v>0</v>
          </cell>
        </row>
        <row r="568">
          <cell r="B568" t="str">
            <v>Hitachi</v>
          </cell>
          <cell r="C568">
            <v>0</v>
          </cell>
          <cell r="D568">
            <v>0</v>
          </cell>
          <cell r="E568">
            <v>0</v>
          </cell>
          <cell r="F568">
            <v>0</v>
          </cell>
          <cell r="G568">
            <v>0</v>
          </cell>
          <cell r="H568">
            <v>0</v>
          </cell>
          <cell r="I568">
            <v>0</v>
          </cell>
          <cell r="K568" t="str">
            <v>Hitachi</v>
          </cell>
          <cell r="L568">
            <v>0</v>
          </cell>
          <cell r="M568">
            <v>0</v>
          </cell>
          <cell r="N568">
            <v>0</v>
          </cell>
          <cell r="O568">
            <v>0</v>
          </cell>
          <cell r="P568">
            <v>0</v>
          </cell>
          <cell r="Q568">
            <v>0</v>
          </cell>
          <cell r="R568">
            <v>0</v>
          </cell>
        </row>
        <row r="569">
          <cell r="B569" t="str">
            <v>Hitachi Cable</v>
          </cell>
          <cell r="C569">
            <v>0</v>
          </cell>
          <cell r="D569">
            <v>0</v>
          </cell>
          <cell r="E569">
            <v>0</v>
          </cell>
          <cell r="F569">
            <v>0</v>
          </cell>
          <cell r="G569">
            <v>0</v>
          </cell>
          <cell r="H569">
            <v>0</v>
          </cell>
          <cell r="I569">
            <v>0</v>
          </cell>
          <cell r="K569" t="str">
            <v>Hitachi Cable</v>
          </cell>
          <cell r="L569">
            <v>0</v>
          </cell>
          <cell r="M569">
            <v>0</v>
          </cell>
          <cell r="N569">
            <v>0</v>
          </cell>
          <cell r="O569">
            <v>0</v>
          </cell>
          <cell r="P569">
            <v>0</v>
          </cell>
          <cell r="Q569">
            <v>0</v>
          </cell>
          <cell r="R569">
            <v>0</v>
          </cell>
        </row>
        <row r="570">
          <cell r="B570" t="str">
            <v>Huawei</v>
          </cell>
          <cell r="C570">
            <v>0</v>
          </cell>
          <cell r="D570">
            <v>0</v>
          </cell>
          <cell r="E570">
            <v>0</v>
          </cell>
          <cell r="F570">
            <v>0</v>
          </cell>
          <cell r="G570">
            <v>0</v>
          </cell>
          <cell r="H570">
            <v>0</v>
          </cell>
          <cell r="I570">
            <v>0</v>
          </cell>
          <cell r="K570" t="str">
            <v>Huawei</v>
          </cell>
          <cell r="L570">
            <v>0</v>
          </cell>
          <cell r="M570">
            <v>0</v>
          </cell>
          <cell r="N570">
            <v>0</v>
          </cell>
          <cell r="O570">
            <v>0</v>
          </cell>
          <cell r="P570">
            <v>0</v>
          </cell>
          <cell r="Q570">
            <v>0</v>
          </cell>
          <cell r="R570">
            <v>0</v>
          </cell>
        </row>
        <row r="571">
          <cell r="B571" t="str">
            <v>Hyperchip</v>
          </cell>
          <cell r="C571">
            <v>0</v>
          </cell>
          <cell r="D571">
            <v>0</v>
          </cell>
          <cell r="E571">
            <v>0</v>
          </cell>
          <cell r="F571">
            <v>0</v>
          </cell>
          <cell r="G571">
            <v>0</v>
          </cell>
          <cell r="H571">
            <v>0</v>
          </cell>
          <cell r="I571">
            <v>0</v>
          </cell>
          <cell r="K571" t="str">
            <v>Hyperchip</v>
          </cell>
          <cell r="L571">
            <v>0</v>
          </cell>
          <cell r="M571">
            <v>0</v>
          </cell>
          <cell r="N571">
            <v>0</v>
          </cell>
          <cell r="O571">
            <v>0</v>
          </cell>
          <cell r="P571">
            <v>0</v>
          </cell>
          <cell r="Q571">
            <v>0</v>
          </cell>
          <cell r="R571">
            <v>0</v>
          </cell>
        </row>
        <row r="572">
          <cell r="B572" t="str">
            <v>Juniper</v>
          </cell>
          <cell r="C572">
            <v>0</v>
          </cell>
          <cell r="D572">
            <v>0</v>
          </cell>
          <cell r="E572">
            <v>0</v>
          </cell>
          <cell r="F572">
            <v>0</v>
          </cell>
          <cell r="G572">
            <v>0</v>
          </cell>
          <cell r="H572">
            <v>0</v>
          </cell>
          <cell r="I572">
            <v>0</v>
          </cell>
          <cell r="K572" t="str">
            <v>Juniper</v>
          </cell>
          <cell r="L572">
            <v>0</v>
          </cell>
          <cell r="M572">
            <v>0</v>
          </cell>
          <cell r="N572">
            <v>0</v>
          </cell>
          <cell r="O572">
            <v>0</v>
          </cell>
          <cell r="P572">
            <v>0</v>
          </cell>
          <cell r="Q572">
            <v>0</v>
          </cell>
          <cell r="R572">
            <v>0</v>
          </cell>
        </row>
        <row r="573">
          <cell r="B573" t="str">
            <v>Laurel Networks</v>
          </cell>
          <cell r="C573">
            <v>0</v>
          </cell>
          <cell r="D573">
            <v>0</v>
          </cell>
          <cell r="E573">
            <v>0</v>
          </cell>
          <cell r="F573">
            <v>0</v>
          </cell>
          <cell r="G573">
            <v>0</v>
          </cell>
          <cell r="H573">
            <v>0</v>
          </cell>
          <cell r="I573">
            <v>0</v>
          </cell>
          <cell r="K573" t="str">
            <v>Laurel Networks</v>
          </cell>
          <cell r="L573">
            <v>0</v>
          </cell>
          <cell r="M573">
            <v>0</v>
          </cell>
          <cell r="N573">
            <v>0</v>
          </cell>
          <cell r="O573">
            <v>0</v>
          </cell>
          <cell r="P573">
            <v>0</v>
          </cell>
          <cell r="Q573">
            <v>0</v>
          </cell>
          <cell r="R573">
            <v>0</v>
          </cell>
        </row>
        <row r="574">
          <cell r="B574" t="str">
            <v>Lucent</v>
          </cell>
          <cell r="C574">
            <v>0</v>
          </cell>
          <cell r="D574">
            <v>0</v>
          </cell>
          <cell r="E574">
            <v>0</v>
          </cell>
          <cell r="F574">
            <v>0</v>
          </cell>
          <cell r="G574">
            <v>0</v>
          </cell>
          <cell r="H574">
            <v>0</v>
          </cell>
          <cell r="I574">
            <v>0</v>
          </cell>
          <cell r="K574" t="str">
            <v>Lucent</v>
          </cell>
          <cell r="L574">
            <v>0</v>
          </cell>
          <cell r="M574">
            <v>0</v>
          </cell>
          <cell r="N574">
            <v>0</v>
          </cell>
          <cell r="O574">
            <v>0</v>
          </cell>
          <cell r="P574">
            <v>0</v>
          </cell>
          <cell r="Q574">
            <v>0</v>
          </cell>
          <cell r="R574">
            <v>0</v>
          </cell>
        </row>
        <row r="575">
          <cell r="B575" t="str">
            <v>NEC</v>
          </cell>
          <cell r="C575">
            <v>0</v>
          </cell>
          <cell r="D575">
            <v>0</v>
          </cell>
          <cell r="E575">
            <v>0</v>
          </cell>
          <cell r="F575">
            <v>0</v>
          </cell>
          <cell r="G575">
            <v>0</v>
          </cell>
          <cell r="H575">
            <v>0</v>
          </cell>
          <cell r="I575">
            <v>0</v>
          </cell>
          <cell r="K575" t="str">
            <v>NEC</v>
          </cell>
          <cell r="L575">
            <v>0</v>
          </cell>
          <cell r="M575">
            <v>0</v>
          </cell>
          <cell r="N575">
            <v>0</v>
          </cell>
          <cell r="O575">
            <v>0</v>
          </cell>
          <cell r="P575">
            <v>0</v>
          </cell>
          <cell r="Q575">
            <v>0</v>
          </cell>
          <cell r="R575">
            <v>0</v>
          </cell>
        </row>
        <row r="576">
          <cell r="B576" t="str">
            <v>Nokia Siemens Networks</v>
          </cell>
          <cell r="C576">
            <v>0</v>
          </cell>
          <cell r="D576">
            <v>0</v>
          </cell>
          <cell r="E576">
            <v>0</v>
          </cell>
          <cell r="F576">
            <v>0</v>
          </cell>
          <cell r="G576">
            <v>0</v>
          </cell>
          <cell r="H576">
            <v>0</v>
          </cell>
          <cell r="I576">
            <v>0</v>
          </cell>
          <cell r="K576" t="str">
            <v>Nokia Siemens Networks</v>
          </cell>
          <cell r="L576">
            <v>0</v>
          </cell>
          <cell r="M576">
            <v>0</v>
          </cell>
          <cell r="N576">
            <v>0</v>
          </cell>
          <cell r="O576">
            <v>0</v>
          </cell>
          <cell r="P576">
            <v>0</v>
          </cell>
          <cell r="Q576">
            <v>0</v>
          </cell>
          <cell r="R576">
            <v>0</v>
          </cell>
        </row>
        <row r="577">
          <cell r="B577" t="str">
            <v>Nortel</v>
          </cell>
          <cell r="C577">
            <v>0</v>
          </cell>
          <cell r="D577">
            <v>0</v>
          </cell>
          <cell r="E577">
            <v>0</v>
          </cell>
          <cell r="F577">
            <v>0</v>
          </cell>
          <cell r="G577">
            <v>1</v>
          </cell>
          <cell r="H577">
            <v>7</v>
          </cell>
          <cell r="I577">
            <v>8</v>
          </cell>
          <cell r="K577" t="str">
            <v>Nortel</v>
          </cell>
          <cell r="L577">
            <v>0</v>
          </cell>
          <cell r="M577">
            <v>0</v>
          </cell>
          <cell r="N577">
            <v>1</v>
          </cell>
          <cell r="O577">
            <v>0</v>
          </cell>
          <cell r="P577">
            <v>41</v>
          </cell>
          <cell r="Q577">
            <v>22</v>
          </cell>
          <cell r="R577">
            <v>64</v>
          </cell>
        </row>
        <row r="578">
          <cell r="B578" t="str">
            <v>Procket</v>
          </cell>
          <cell r="C578">
            <v>0</v>
          </cell>
          <cell r="D578">
            <v>0</v>
          </cell>
          <cell r="E578">
            <v>0</v>
          </cell>
          <cell r="F578">
            <v>0</v>
          </cell>
          <cell r="G578">
            <v>0</v>
          </cell>
          <cell r="H578">
            <v>0</v>
          </cell>
          <cell r="I578">
            <v>0</v>
          </cell>
          <cell r="K578" t="str">
            <v>Procket</v>
          </cell>
          <cell r="L578">
            <v>0</v>
          </cell>
          <cell r="M578">
            <v>0</v>
          </cell>
          <cell r="N578">
            <v>0</v>
          </cell>
          <cell r="O578">
            <v>0</v>
          </cell>
          <cell r="P578">
            <v>0</v>
          </cell>
          <cell r="Q578">
            <v>0</v>
          </cell>
          <cell r="R578">
            <v>0</v>
          </cell>
        </row>
        <row r="579">
          <cell r="B579" t="str">
            <v>Quarry</v>
          </cell>
          <cell r="C579">
            <v>0</v>
          </cell>
          <cell r="D579">
            <v>0</v>
          </cell>
          <cell r="E579">
            <v>0</v>
          </cell>
          <cell r="F579">
            <v>0</v>
          </cell>
          <cell r="G579">
            <v>0</v>
          </cell>
          <cell r="H579">
            <v>0</v>
          </cell>
          <cell r="I579">
            <v>0</v>
          </cell>
          <cell r="K579" t="str">
            <v>Quarry</v>
          </cell>
          <cell r="L579">
            <v>0</v>
          </cell>
          <cell r="M579">
            <v>0</v>
          </cell>
          <cell r="N579">
            <v>0</v>
          </cell>
          <cell r="O579">
            <v>0</v>
          </cell>
          <cell r="P579">
            <v>0</v>
          </cell>
          <cell r="Q579">
            <v>0</v>
          </cell>
          <cell r="R579">
            <v>0</v>
          </cell>
        </row>
        <row r="580">
          <cell r="B580" t="str">
            <v>Redback</v>
          </cell>
          <cell r="C580">
            <v>0</v>
          </cell>
          <cell r="D580">
            <v>0</v>
          </cell>
          <cell r="E580">
            <v>0</v>
          </cell>
          <cell r="F580">
            <v>0</v>
          </cell>
          <cell r="G580">
            <v>0</v>
          </cell>
          <cell r="H580">
            <v>0</v>
          </cell>
          <cell r="I580">
            <v>0</v>
          </cell>
          <cell r="K580" t="str">
            <v>Redback</v>
          </cell>
          <cell r="L580">
            <v>0</v>
          </cell>
          <cell r="M580">
            <v>0</v>
          </cell>
          <cell r="N580">
            <v>0</v>
          </cell>
          <cell r="O580">
            <v>0</v>
          </cell>
          <cell r="P580">
            <v>0</v>
          </cell>
          <cell r="Q580">
            <v>0</v>
          </cell>
          <cell r="R580">
            <v>0</v>
          </cell>
        </row>
        <row r="581">
          <cell r="B581" t="str">
            <v>Riverstone</v>
          </cell>
          <cell r="C581">
            <v>0</v>
          </cell>
          <cell r="D581">
            <v>0</v>
          </cell>
          <cell r="E581">
            <v>0</v>
          </cell>
          <cell r="F581">
            <v>0</v>
          </cell>
          <cell r="G581">
            <v>0</v>
          </cell>
          <cell r="H581">
            <v>0</v>
          </cell>
          <cell r="I581">
            <v>0</v>
          </cell>
          <cell r="K581" t="str">
            <v>Riverstone</v>
          </cell>
          <cell r="L581">
            <v>0</v>
          </cell>
          <cell r="M581">
            <v>0</v>
          </cell>
          <cell r="N581">
            <v>0</v>
          </cell>
          <cell r="O581">
            <v>0</v>
          </cell>
          <cell r="P581">
            <v>0</v>
          </cell>
          <cell r="Q581">
            <v>0</v>
          </cell>
          <cell r="R581">
            <v>0</v>
          </cell>
        </row>
        <row r="582">
          <cell r="B582" t="str">
            <v>Tellabs</v>
          </cell>
          <cell r="C582">
            <v>0</v>
          </cell>
          <cell r="D582">
            <v>0.7</v>
          </cell>
          <cell r="E582">
            <v>0</v>
          </cell>
          <cell r="F582">
            <v>0</v>
          </cell>
          <cell r="G582">
            <v>0</v>
          </cell>
          <cell r="H582">
            <v>0</v>
          </cell>
          <cell r="I582">
            <v>0.7</v>
          </cell>
          <cell r="K582" t="str">
            <v>Tellabs</v>
          </cell>
          <cell r="L582">
            <v>0</v>
          </cell>
          <cell r="M582">
            <v>11</v>
          </cell>
          <cell r="N582">
            <v>0</v>
          </cell>
          <cell r="O582">
            <v>0</v>
          </cell>
          <cell r="P582">
            <v>0</v>
          </cell>
          <cell r="Q582">
            <v>0</v>
          </cell>
          <cell r="R582">
            <v>11</v>
          </cell>
        </row>
        <row r="583">
          <cell r="B583" t="str">
            <v>ZTE</v>
          </cell>
          <cell r="C583">
            <v>0</v>
          </cell>
          <cell r="D583">
            <v>0</v>
          </cell>
          <cell r="E583">
            <v>0</v>
          </cell>
          <cell r="F583">
            <v>0</v>
          </cell>
          <cell r="G583">
            <v>0</v>
          </cell>
          <cell r="H583">
            <v>0</v>
          </cell>
          <cell r="I583">
            <v>0</v>
          </cell>
          <cell r="K583" t="str">
            <v>ZTE</v>
          </cell>
          <cell r="L583">
            <v>0</v>
          </cell>
          <cell r="M583">
            <v>0</v>
          </cell>
          <cell r="N583">
            <v>0</v>
          </cell>
          <cell r="O583">
            <v>0</v>
          </cell>
          <cell r="P583">
            <v>0</v>
          </cell>
          <cell r="Q583">
            <v>0</v>
          </cell>
          <cell r="R583">
            <v>0</v>
          </cell>
        </row>
        <row r="584">
          <cell r="B584" t="str">
            <v>Other</v>
          </cell>
          <cell r="C584">
            <v>0</v>
          </cell>
          <cell r="D584">
            <v>0</v>
          </cell>
          <cell r="E584">
            <v>0</v>
          </cell>
          <cell r="F584">
            <v>0</v>
          </cell>
          <cell r="G584">
            <v>0</v>
          </cell>
          <cell r="H584">
            <v>0</v>
          </cell>
          <cell r="I584">
            <v>0</v>
          </cell>
          <cell r="K584" t="str">
            <v>Other</v>
          </cell>
          <cell r="L584">
            <v>0</v>
          </cell>
          <cell r="M584">
            <v>0</v>
          </cell>
          <cell r="N584">
            <v>0</v>
          </cell>
          <cell r="O584">
            <v>0</v>
          </cell>
          <cell r="P584">
            <v>0</v>
          </cell>
          <cell r="Q584">
            <v>0</v>
          </cell>
          <cell r="R584">
            <v>0</v>
          </cell>
        </row>
        <row r="585">
          <cell r="B585" t="str">
            <v>Total</v>
          </cell>
          <cell r="C585">
            <v>15.9</v>
          </cell>
          <cell r="D585">
            <v>18.3</v>
          </cell>
          <cell r="E585">
            <v>5.4</v>
          </cell>
          <cell r="F585">
            <v>0</v>
          </cell>
          <cell r="G585">
            <v>15</v>
          </cell>
          <cell r="H585">
            <v>29.5</v>
          </cell>
          <cell r="I585">
            <v>84.100000000000009</v>
          </cell>
          <cell r="K585" t="str">
            <v>Total</v>
          </cell>
          <cell r="L585">
            <v>43</v>
          </cell>
          <cell r="M585">
            <v>439</v>
          </cell>
          <cell r="N585">
            <v>171</v>
          </cell>
          <cell r="O585">
            <v>0</v>
          </cell>
          <cell r="P585">
            <v>554</v>
          </cell>
          <cell r="Q585">
            <v>186</v>
          </cell>
          <cell r="R585">
            <v>1393</v>
          </cell>
        </row>
        <row r="589">
          <cell r="B589" t="str">
            <v>Vendor</v>
          </cell>
          <cell r="C589" t="str">
            <v>Core IP/MPLS</v>
          </cell>
          <cell r="D589" t="str">
            <v xml:space="preserve">Edge IP/MPLS </v>
          </cell>
          <cell r="E589" t="str">
            <v>Subscriber Service Router</v>
          </cell>
          <cell r="F589" t="str">
            <v>BRAS</v>
          </cell>
          <cell r="G589" t="str">
            <v>IP/Ethernet</v>
          </cell>
          <cell r="H589" t="str">
            <v>ATM/MPLS</v>
          </cell>
          <cell r="I589" t="str">
            <v>Total IPS</v>
          </cell>
          <cell r="K589" t="str">
            <v>Vendor</v>
          </cell>
          <cell r="L589" t="str">
            <v>Core IP/MPLS</v>
          </cell>
          <cell r="M589" t="str">
            <v>Edge IP/MPLS</v>
          </cell>
          <cell r="N589" t="str">
            <v>Subscriber Service Router</v>
          </cell>
          <cell r="O589" t="str">
            <v>BRAS</v>
          </cell>
          <cell r="P589" t="str">
            <v>IP/Ethernet</v>
          </cell>
          <cell r="Q589" t="str">
            <v>ATM/MPLS</v>
          </cell>
          <cell r="R589" t="str">
            <v>Total IPS</v>
          </cell>
        </row>
        <row r="590">
          <cell r="B590" t="str">
            <v>Alaxala Networks</v>
          </cell>
          <cell r="I590">
            <v>0</v>
          </cell>
          <cell r="K590" t="str">
            <v>Alaxala Networks</v>
          </cell>
          <cell r="R590">
            <v>0</v>
          </cell>
        </row>
        <row r="591">
          <cell r="B591" t="str">
            <v>Alcatel-Lucent</v>
          </cell>
          <cell r="C591">
            <v>0</v>
          </cell>
          <cell r="D591">
            <v>0</v>
          </cell>
          <cell r="E591">
            <v>0</v>
          </cell>
          <cell r="F591">
            <v>0</v>
          </cell>
          <cell r="G591">
            <v>0</v>
          </cell>
          <cell r="H591">
            <v>15</v>
          </cell>
          <cell r="I591">
            <v>15</v>
          </cell>
          <cell r="K591" t="str">
            <v>Alcatel-Lucent</v>
          </cell>
          <cell r="L591">
            <v>0</v>
          </cell>
          <cell r="M591">
            <v>0</v>
          </cell>
          <cell r="N591">
            <v>0</v>
          </cell>
          <cell r="O591">
            <v>0</v>
          </cell>
          <cell r="P591">
            <v>0</v>
          </cell>
          <cell r="Q591">
            <v>113</v>
          </cell>
          <cell r="R591">
            <v>113</v>
          </cell>
        </row>
        <row r="592">
          <cell r="B592" t="str">
            <v>Atrica</v>
          </cell>
          <cell r="I592">
            <v>0</v>
          </cell>
          <cell r="K592" t="str">
            <v>Atrica</v>
          </cell>
          <cell r="R592">
            <v>0</v>
          </cell>
        </row>
        <row r="593">
          <cell r="B593" t="str">
            <v>Avici</v>
          </cell>
          <cell r="C593">
            <v>0</v>
          </cell>
          <cell r="D593">
            <v>0</v>
          </cell>
          <cell r="E593">
            <v>0</v>
          </cell>
          <cell r="F593">
            <v>0</v>
          </cell>
          <cell r="G593">
            <v>0</v>
          </cell>
          <cell r="H593">
            <v>0</v>
          </cell>
          <cell r="I593">
            <v>0</v>
          </cell>
          <cell r="K593" t="str">
            <v>Avici</v>
          </cell>
          <cell r="L593">
            <v>0</v>
          </cell>
          <cell r="M593">
            <v>0</v>
          </cell>
          <cell r="N593">
            <v>0</v>
          </cell>
          <cell r="O593">
            <v>0</v>
          </cell>
          <cell r="P593">
            <v>0</v>
          </cell>
          <cell r="Q593">
            <v>0</v>
          </cell>
          <cell r="R593">
            <v>0</v>
          </cell>
        </row>
        <row r="594">
          <cell r="B594" t="str">
            <v>Brocade</v>
          </cell>
          <cell r="C594">
            <v>0</v>
          </cell>
          <cell r="D594">
            <v>0</v>
          </cell>
          <cell r="E594">
            <v>0</v>
          </cell>
          <cell r="F594">
            <v>0</v>
          </cell>
          <cell r="G594">
            <v>0</v>
          </cell>
          <cell r="H594">
            <v>0</v>
          </cell>
          <cell r="I594">
            <v>0</v>
          </cell>
          <cell r="K594" t="str">
            <v>Brocade</v>
          </cell>
          <cell r="L594">
            <v>0</v>
          </cell>
          <cell r="M594">
            <v>0</v>
          </cell>
          <cell r="N594">
            <v>0</v>
          </cell>
          <cell r="O594">
            <v>0</v>
          </cell>
          <cell r="P594">
            <v>0</v>
          </cell>
          <cell r="Q594">
            <v>0</v>
          </cell>
          <cell r="R594">
            <v>0</v>
          </cell>
        </row>
        <row r="595">
          <cell r="B595" t="str">
            <v>Caspian</v>
          </cell>
          <cell r="C595">
            <v>0</v>
          </cell>
          <cell r="D595">
            <v>0</v>
          </cell>
          <cell r="E595">
            <v>0</v>
          </cell>
          <cell r="F595">
            <v>0</v>
          </cell>
          <cell r="G595">
            <v>0</v>
          </cell>
          <cell r="H595">
            <v>0</v>
          </cell>
          <cell r="I595">
            <v>0</v>
          </cell>
          <cell r="K595" t="str">
            <v>Caspian</v>
          </cell>
          <cell r="L595">
            <v>0</v>
          </cell>
          <cell r="M595">
            <v>0</v>
          </cell>
          <cell r="N595">
            <v>0</v>
          </cell>
          <cell r="O595">
            <v>0</v>
          </cell>
          <cell r="P595">
            <v>0</v>
          </cell>
          <cell r="Q595">
            <v>0</v>
          </cell>
          <cell r="R595">
            <v>0</v>
          </cell>
        </row>
        <row r="596">
          <cell r="B596" t="str">
            <v>Chiaro</v>
          </cell>
          <cell r="C596">
            <v>0</v>
          </cell>
          <cell r="D596">
            <v>0</v>
          </cell>
          <cell r="E596">
            <v>0</v>
          </cell>
          <cell r="F596">
            <v>0</v>
          </cell>
          <cell r="G596">
            <v>0</v>
          </cell>
          <cell r="H596">
            <v>0</v>
          </cell>
          <cell r="I596">
            <v>0</v>
          </cell>
          <cell r="K596" t="str">
            <v>Chiaro</v>
          </cell>
          <cell r="L596">
            <v>0</v>
          </cell>
          <cell r="M596">
            <v>0</v>
          </cell>
          <cell r="N596">
            <v>0</v>
          </cell>
          <cell r="O596">
            <v>0</v>
          </cell>
          <cell r="P596">
            <v>0</v>
          </cell>
          <cell r="Q596">
            <v>0</v>
          </cell>
          <cell r="R596">
            <v>0</v>
          </cell>
        </row>
        <row r="597">
          <cell r="B597" t="str">
            <v>Ciena</v>
          </cell>
          <cell r="C597">
            <v>0</v>
          </cell>
          <cell r="D597">
            <v>0</v>
          </cell>
          <cell r="E597">
            <v>0</v>
          </cell>
          <cell r="F597">
            <v>0</v>
          </cell>
          <cell r="G597">
            <v>0</v>
          </cell>
          <cell r="H597">
            <v>0</v>
          </cell>
          <cell r="I597">
            <v>0</v>
          </cell>
          <cell r="K597" t="str">
            <v>Ciena</v>
          </cell>
          <cell r="L597">
            <v>0</v>
          </cell>
          <cell r="M597">
            <v>0</v>
          </cell>
          <cell r="N597">
            <v>0</v>
          </cell>
          <cell r="O597">
            <v>0</v>
          </cell>
          <cell r="P597">
            <v>0</v>
          </cell>
          <cell r="Q597">
            <v>0</v>
          </cell>
          <cell r="R597">
            <v>0</v>
          </cell>
        </row>
        <row r="598">
          <cell r="B598" t="str">
            <v>Cisco</v>
          </cell>
          <cell r="C598">
            <v>17</v>
          </cell>
          <cell r="D598">
            <v>18.8</v>
          </cell>
          <cell r="E598">
            <v>6.7</v>
          </cell>
          <cell r="F598">
            <v>0</v>
          </cell>
          <cell r="G598">
            <v>15</v>
          </cell>
          <cell r="H598">
            <v>4</v>
          </cell>
          <cell r="I598">
            <v>61.5</v>
          </cell>
          <cell r="K598" t="str">
            <v>Cisco</v>
          </cell>
          <cell r="L598">
            <v>51</v>
          </cell>
          <cell r="M598">
            <v>507</v>
          </cell>
          <cell r="N598">
            <v>224</v>
          </cell>
          <cell r="O598">
            <v>0</v>
          </cell>
          <cell r="P598">
            <v>540</v>
          </cell>
          <cell r="Q598">
            <v>23</v>
          </cell>
          <cell r="R598">
            <v>1345</v>
          </cell>
        </row>
        <row r="599">
          <cell r="B599" t="str">
            <v>Cosine</v>
          </cell>
          <cell r="C599">
            <v>0</v>
          </cell>
          <cell r="D599">
            <v>0</v>
          </cell>
          <cell r="E599">
            <v>0</v>
          </cell>
          <cell r="F599">
            <v>0</v>
          </cell>
          <cell r="G599">
            <v>0</v>
          </cell>
          <cell r="H599">
            <v>0</v>
          </cell>
          <cell r="I599">
            <v>0</v>
          </cell>
          <cell r="K599" t="str">
            <v>Cosine</v>
          </cell>
          <cell r="L599">
            <v>0</v>
          </cell>
          <cell r="M599">
            <v>0</v>
          </cell>
          <cell r="N599">
            <v>0</v>
          </cell>
          <cell r="O599">
            <v>0</v>
          </cell>
          <cell r="P599">
            <v>0</v>
          </cell>
          <cell r="Q599">
            <v>0</v>
          </cell>
          <cell r="R599">
            <v>0</v>
          </cell>
        </row>
        <row r="600">
          <cell r="B600" t="str">
            <v>ECI Telecom</v>
          </cell>
          <cell r="C600">
            <v>0</v>
          </cell>
          <cell r="D600">
            <v>0</v>
          </cell>
          <cell r="E600">
            <v>0</v>
          </cell>
          <cell r="F600">
            <v>0</v>
          </cell>
          <cell r="G600">
            <v>0</v>
          </cell>
          <cell r="H600">
            <v>0</v>
          </cell>
          <cell r="I600">
            <v>0</v>
          </cell>
          <cell r="K600" t="str">
            <v>ECI Telecom</v>
          </cell>
          <cell r="L600">
            <v>0</v>
          </cell>
          <cell r="M600">
            <v>0</v>
          </cell>
          <cell r="N600">
            <v>0</v>
          </cell>
          <cell r="O600">
            <v>0</v>
          </cell>
          <cell r="P600">
            <v>0</v>
          </cell>
          <cell r="Q600">
            <v>0</v>
          </cell>
          <cell r="R600">
            <v>0</v>
          </cell>
        </row>
        <row r="601">
          <cell r="B601" t="str">
            <v>Equipe</v>
          </cell>
          <cell r="C601">
            <v>0</v>
          </cell>
          <cell r="D601">
            <v>0</v>
          </cell>
          <cell r="E601">
            <v>0</v>
          </cell>
          <cell r="F601">
            <v>0</v>
          </cell>
          <cell r="G601">
            <v>0</v>
          </cell>
          <cell r="H601">
            <v>0</v>
          </cell>
          <cell r="I601">
            <v>0</v>
          </cell>
          <cell r="K601" t="str">
            <v>Equipe</v>
          </cell>
          <cell r="L601">
            <v>0</v>
          </cell>
          <cell r="M601">
            <v>0</v>
          </cell>
          <cell r="N601">
            <v>0</v>
          </cell>
          <cell r="O601">
            <v>0</v>
          </cell>
          <cell r="P601">
            <v>0</v>
          </cell>
          <cell r="Q601">
            <v>0</v>
          </cell>
          <cell r="R601">
            <v>0</v>
          </cell>
        </row>
        <row r="602">
          <cell r="B602" t="str">
            <v>Ericsson</v>
          </cell>
          <cell r="C602">
            <v>0</v>
          </cell>
          <cell r="D602">
            <v>0</v>
          </cell>
          <cell r="E602">
            <v>0</v>
          </cell>
          <cell r="F602">
            <v>0</v>
          </cell>
          <cell r="G602">
            <v>0</v>
          </cell>
          <cell r="H602">
            <v>4</v>
          </cell>
          <cell r="I602">
            <v>4</v>
          </cell>
          <cell r="K602" t="str">
            <v>Ericsson</v>
          </cell>
          <cell r="L602">
            <v>0</v>
          </cell>
          <cell r="M602">
            <v>0</v>
          </cell>
          <cell r="N602">
            <v>0</v>
          </cell>
          <cell r="O602">
            <v>0</v>
          </cell>
          <cell r="P602">
            <v>0</v>
          </cell>
          <cell r="Q602">
            <v>18</v>
          </cell>
          <cell r="R602">
            <v>18</v>
          </cell>
        </row>
        <row r="603">
          <cell r="B603" t="str">
            <v>Extreme</v>
          </cell>
          <cell r="C603">
            <v>0</v>
          </cell>
          <cell r="D603">
            <v>0</v>
          </cell>
          <cell r="E603">
            <v>0</v>
          </cell>
          <cell r="F603">
            <v>0</v>
          </cell>
          <cell r="G603">
            <v>0</v>
          </cell>
          <cell r="H603">
            <v>0</v>
          </cell>
          <cell r="I603">
            <v>0</v>
          </cell>
          <cell r="K603" t="str">
            <v>Extreme</v>
          </cell>
          <cell r="L603">
            <v>0</v>
          </cell>
          <cell r="M603">
            <v>0</v>
          </cell>
          <cell r="N603">
            <v>0</v>
          </cell>
          <cell r="O603">
            <v>0</v>
          </cell>
          <cell r="P603">
            <v>10</v>
          </cell>
          <cell r="Q603">
            <v>0</v>
          </cell>
          <cell r="R603">
            <v>10</v>
          </cell>
        </row>
        <row r="604">
          <cell r="B604" t="str">
            <v>Force10</v>
          </cell>
          <cell r="C604">
            <v>0</v>
          </cell>
          <cell r="D604">
            <v>0</v>
          </cell>
          <cell r="E604">
            <v>0</v>
          </cell>
          <cell r="F604">
            <v>0</v>
          </cell>
          <cell r="G604">
            <v>0</v>
          </cell>
          <cell r="H604">
            <v>0</v>
          </cell>
          <cell r="I604">
            <v>0</v>
          </cell>
          <cell r="K604" t="str">
            <v>Force10</v>
          </cell>
          <cell r="L604">
            <v>0</v>
          </cell>
          <cell r="M604">
            <v>0</v>
          </cell>
          <cell r="N604">
            <v>0</v>
          </cell>
          <cell r="O604">
            <v>0</v>
          </cell>
          <cell r="P604">
            <v>0</v>
          </cell>
          <cell r="Q604">
            <v>0</v>
          </cell>
          <cell r="R604">
            <v>0</v>
          </cell>
        </row>
        <row r="605">
          <cell r="B605" t="str">
            <v>Fujitsu</v>
          </cell>
          <cell r="C605">
            <v>0</v>
          </cell>
          <cell r="D605">
            <v>0</v>
          </cell>
          <cell r="E605">
            <v>0</v>
          </cell>
          <cell r="F605">
            <v>0</v>
          </cell>
          <cell r="G605">
            <v>0</v>
          </cell>
          <cell r="H605">
            <v>0</v>
          </cell>
          <cell r="I605">
            <v>0</v>
          </cell>
          <cell r="K605" t="str">
            <v>Fujitsu</v>
          </cell>
          <cell r="L605">
            <v>0</v>
          </cell>
          <cell r="M605">
            <v>0</v>
          </cell>
          <cell r="N605">
            <v>0</v>
          </cell>
          <cell r="O605">
            <v>0</v>
          </cell>
          <cell r="P605">
            <v>0</v>
          </cell>
          <cell r="Q605">
            <v>0</v>
          </cell>
          <cell r="R605">
            <v>0</v>
          </cell>
        </row>
        <row r="606">
          <cell r="B606" t="str">
            <v>Hammerhead Systems</v>
          </cell>
          <cell r="C606">
            <v>0</v>
          </cell>
          <cell r="D606">
            <v>0</v>
          </cell>
          <cell r="E606">
            <v>0</v>
          </cell>
          <cell r="F606">
            <v>0</v>
          </cell>
          <cell r="G606">
            <v>0</v>
          </cell>
          <cell r="H606">
            <v>0</v>
          </cell>
          <cell r="I606">
            <v>0</v>
          </cell>
          <cell r="K606" t="str">
            <v>Hammerhead Systems</v>
          </cell>
          <cell r="L606">
            <v>0</v>
          </cell>
          <cell r="M606">
            <v>0</v>
          </cell>
          <cell r="N606">
            <v>0</v>
          </cell>
          <cell r="O606">
            <v>0</v>
          </cell>
          <cell r="P606">
            <v>0</v>
          </cell>
          <cell r="Q606">
            <v>0</v>
          </cell>
          <cell r="R606">
            <v>0</v>
          </cell>
        </row>
        <row r="607">
          <cell r="B607" t="str">
            <v>Hitachi</v>
          </cell>
          <cell r="C607">
            <v>0</v>
          </cell>
          <cell r="D607">
            <v>0</v>
          </cell>
          <cell r="E607">
            <v>0</v>
          </cell>
          <cell r="F607">
            <v>0</v>
          </cell>
          <cell r="G607">
            <v>0</v>
          </cell>
          <cell r="H607">
            <v>0</v>
          </cell>
          <cell r="I607">
            <v>0</v>
          </cell>
          <cell r="K607" t="str">
            <v>Hitachi</v>
          </cell>
          <cell r="L607">
            <v>0</v>
          </cell>
          <cell r="M607">
            <v>0</v>
          </cell>
          <cell r="N607">
            <v>0</v>
          </cell>
          <cell r="O607">
            <v>0</v>
          </cell>
          <cell r="P607">
            <v>0</v>
          </cell>
          <cell r="Q607">
            <v>0</v>
          </cell>
          <cell r="R607">
            <v>0</v>
          </cell>
        </row>
        <row r="608">
          <cell r="B608" t="str">
            <v>Hitachi Cable</v>
          </cell>
          <cell r="C608">
            <v>0</v>
          </cell>
          <cell r="D608">
            <v>0</v>
          </cell>
          <cell r="E608">
            <v>0</v>
          </cell>
          <cell r="F608">
            <v>0</v>
          </cell>
          <cell r="G608">
            <v>0</v>
          </cell>
          <cell r="H608">
            <v>0</v>
          </cell>
          <cell r="I608">
            <v>0</v>
          </cell>
          <cell r="K608" t="str">
            <v>Hitachi Cable</v>
          </cell>
          <cell r="L608">
            <v>0</v>
          </cell>
          <cell r="M608">
            <v>0</v>
          </cell>
          <cell r="N608">
            <v>0</v>
          </cell>
          <cell r="O608">
            <v>0</v>
          </cell>
          <cell r="P608">
            <v>0</v>
          </cell>
          <cell r="Q608">
            <v>0</v>
          </cell>
          <cell r="R608">
            <v>0</v>
          </cell>
        </row>
        <row r="609">
          <cell r="B609" t="str">
            <v>Huawei</v>
          </cell>
          <cell r="C609">
            <v>0</v>
          </cell>
          <cell r="D609">
            <v>0</v>
          </cell>
          <cell r="E609">
            <v>0</v>
          </cell>
          <cell r="F609">
            <v>0</v>
          </cell>
          <cell r="G609">
            <v>0</v>
          </cell>
          <cell r="H609">
            <v>0</v>
          </cell>
          <cell r="I609">
            <v>0</v>
          </cell>
          <cell r="K609" t="str">
            <v>Huawei</v>
          </cell>
          <cell r="L609">
            <v>0</v>
          </cell>
          <cell r="M609">
            <v>0</v>
          </cell>
          <cell r="N609">
            <v>0</v>
          </cell>
          <cell r="O609">
            <v>0</v>
          </cell>
          <cell r="P609">
            <v>0</v>
          </cell>
          <cell r="Q609">
            <v>0</v>
          </cell>
          <cell r="R609">
            <v>0</v>
          </cell>
        </row>
        <row r="610">
          <cell r="B610" t="str">
            <v>Hyperchip</v>
          </cell>
          <cell r="C610">
            <v>0</v>
          </cell>
          <cell r="D610">
            <v>0</v>
          </cell>
          <cell r="E610">
            <v>0</v>
          </cell>
          <cell r="F610">
            <v>0</v>
          </cell>
          <cell r="G610">
            <v>0</v>
          </cell>
          <cell r="H610">
            <v>0</v>
          </cell>
          <cell r="I610">
            <v>0</v>
          </cell>
          <cell r="K610" t="str">
            <v>Hyperchip</v>
          </cell>
          <cell r="L610">
            <v>0</v>
          </cell>
          <cell r="M610">
            <v>0</v>
          </cell>
          <cell r="N610">
            <v>0</v>
          </cell>
          <cell r="O610">
            <v>0</v>
          </cell>
          <cell r="P610">
            <v>0</v>
          </cell>
          <cell r="Q610">
            <v>0</v>
          </cell>
          <cell r="R610">
            <v>0</v>
          </cell>
        </row>
        <row r="611">
          <cell r="B611" t="str">
            <v>Juniper</v>
          </cell>
          <cell r="C611">
            <v>2.8</v>
          </cell>
          <cell r="D611">
            <v>1.3</v>
          </cell>
          <cell r="E611">
            <v>1</v>
          </cell>
          <cell r="F611">
            <v>0</v>
          </cell>
          <cell r="G611">
            <v>0</v>
          </cell>
          <cell r="H611">
            <v>0</v>
          </cell>
          <cell r="I611">
            <v>5.0999999999999996</v>
          </cell>
          <cell r="K611" t="str">
            <v>Juniper</v>
          </cell>
          <cell r="L611">
            <v>8</v>
          </cell>
          <cell r="M611">
            <v>18</v>
          </cell>
          <cell r="N611">
            <v>15</v>
          </cell>
          <cell r="O611">
            <v>0</v>
          </cell>
          <cell r="P611">
            <v>0</v>
          </cell>
          <cell r="Q611">
            <v>0</v>
          </cell>
          <cell r="R611">
            <v>41</v>
          </cell>
        </row>
        <row r="612">
          <cell r="B612" t="str">
            <v>Laurel Networks</v>
          </cell>
          <cell r="C612">
            <v>0</v>
          </cell>
          <cell r="D612">
            <v>0</v>
          </cell>
          <cell r="E612">
            <v>0</v>
          </cell>
          <cell r="F612">
            <v>0</v>
          </cell>
          <cell r="G612">
            <v>0</v>
          </cell>
          <cell r="H612">
            <v>0</v>
          </cell>
          <cell r="I612">
            <v>0</v>
          </cell>
          <cell r="K612" t="str">
            <v>Laurel Networks</v>
          </cell>
          <cell r="L612">
            <v>0</v>
          </cell>
          <cell r="M612">
            <v>0</v>
          </cell>
          <cell r="N612">
            <v>0</v>
          </cell>
          <cell r="O612">
            <v>0</v>
          </cell>
          <cell r="P612">
            <v>0</v>
          </cell>
          <cell r="Q612">
            <v>0</v>
          </cell>
          <cell r="R612">
            <v>0</v>
          </cell>
        </row>
        <row r="613">
          <cell r="B613" t="str">
            <v>Lucent</v>
          </cell>
          <cell r="C613">
            <v>0</v>
          </cell>
          <cell r="D613">
            <v>0</v>
          </cell>
          <cell r="E613">
            <v>0</v>
          </cell>
          <cell r="F613">
            <v>0</v>
          </cell>
          <cell r="G613">
            <v>0</v>
          </cell>
          <cell r="H613">
            <v>0</v>
          </cell>
          <cell r="I613">
            <v>0</v>
          </cell>
          <cell r="K613" t="str">
            <v>Lucent</v>
          </cell>
          <cell r="L613">
            <v>0</v>
          </cell>
          <cell r="M613">
            <v>0</v>
          </cell>
          <cell r="N613">
            <v>0</v>
          </cell>
          <cell r="O613">
            <v>0</v>
          </cell>
          <cell r="P613">
            <v>0</v>
          </cell>
          <cell r="Q613">
            <v>0</v>
          </cell>
          <cell r="R613">
            <v>0</v>
          </cell>
        </row>
        <row r="614">
          <cell r="B614" t="str">
            <v>NEC</v>
          </cell>
          <cell r="C614">
            <v>0</v>
          </cell>
          <cell r="D614">
            <v>0</v>
          </cell>
          <cell r="E614">
            <v>0</v>
          </cell>
          <cell r="F614">
            <v>0</v>
          </cell>
          <cell r="G614">
            <v>0</v>
          </cell>
          <cell r="H614">
            <v>0</v>
          </cell>
          <cell r="I614">
            <v>0</v>
          </cell>
          <cell r="K614" t="str">
            <v>NEC</v>
          </cell>
          <cell r="L614">
            <v>0</v>
          </cell>
          <cell r="M614">
            <v>0</v>
          </cell>
          <cell r="N614">
            <v>0</v>
          </cell>
          <cell r="O614">
            <v>0</v>
          </cell>
          <cell r="P614">
            <v>0</v>
          </cell>
          <cell r="Q614">
            <v>0</v>
          </cell>
          <cell r="R614">
            <v>0</v>
          </cell>
        </row>
        <row r="615">
          <cell r="B615" t="str">
            <v>Nokia Siemens Networks</v>
          </cell>
          <cell r="C615">
            <v>0</v>
          </cell>
          <cell r="D615">
            <v>0</v>
          </cell>
          <cell r="E615">
            <v>0</v>
          </cell>
          <cell r="F615">
            <v>0</v>
          </cell>
          <cell r="G615">
            <v>0</v>
          </cell>
          <cell r="H615">
            <v>0</v>
          </cell>
          <cell r="I615">
            <v>0</v>
          </cell>
          <cell r="K615" t="str">
            <v>Nokia Siemens Networks</v>
          </cell>
          <cell r="L615">
            <v>0</v>
          </cell>
          <cell r="M615">
            <v>0</v>
          </cell>
          <cell r="N615">
            <v>0</v>
          </cell>
          <cell r="O615">
            <v>0</v>
          </cell>
          <cell r="P615">
            <v>0</v>
          </cell>
          <cell r="Q615">
            <v>0</v>
          </cell>
          <cell r="R615">
            <v>0</v>
          </cell>
        </row>
        <row r="616">
          <cell r="B616" t="str">
            <v>Nortel</v>
          </cell>
          <cell r="C616">
            <v>0</v>
          </cell>
          <cell r="D616">
            <v>0</v>
          </cell>
          <cell r="E616">
            <v>0.8</v>
          </cell>
          <cell r="F616">
            <v>0</v>
          </cell>
          <cell r="G616">
            <v>1</v>
          </cell>
          <cell r="H616">
            <v>3</v>
          </cell>
          <cell r="I616">
            <v>4.8</v>
          </cell>
          <cell r="K616" t="str">
            <v>Nortel</v>
          </cell>
          <cell r="L616">
            <v>0</v>
          </cell>
          <cell r="M616">
            <v>0</v>
          </cell>
          <cell r="N616">
            <v>3</v>
          </cell>
          <cell r="O616">
            <v>0</v>
          </cell>
          <cell r="P616">
            <v>44</v>
          </cell>
          <cell r="Q616">
            <v>11</v>
          </cell>
          <cell r="R616">
            <v>58</v>
          </cell>
        </row>
        <row r="617">
          <cell r="B617" t="str">
            <v>Procket</v>
          </cell>
          <cell r="C617">
            <v>0</v>
          </cell>
          <cell r="D617">
            <v>0</v>
          </cell>
          <cell r="E617">
            <v>0</v>
          </cell>
          <cell r="F617">
            <v>0</v>
          </cell>
          <cell r="G617">
            <v>0</v>
          </cell>
          <cell r="H617">
            <v>0</v>
          </cell>
          <cell r="I617">
            <v>0</v>
          </cell>
          <cell r="K617" t="str">
            <v>Procket</v>
          </cell>
          <cell r="L617">
            <v>0</v>
          </cell>
          <cell r="M617">
            <v>0</v>
          </cell>
          <cell r="N617">
            <v>0</v>
          </cell>
          <cell r="O617">
            <v>0</v>
          </cell>
          <cell r="P617">
            <v>0</v>
          </cell>
          <cell r="Q617">
            <v>0</v>
          </cell>
          <cell r="R617">
            <v>0</v>
          </cell>
        </row>
        <row r="618">
          <cell r="B618" t="str">
            <v>Quarry</v>
          </cell>
          <cell r="C618">
            <v>0</v>
          </cell>
          <cell r="D618">
            <v>0</v>
          </cell>
          <cell r="E618">
            <v>0</v>
          </cell>
          <cell r="F618">
            <v>0</v>
          </cell>
          <cell r="G618">
            <v>0</v>
          </cell>
          <cell r="H618">
            <v>0</v>
          </cell>
          <cell r="I618">
            <v>0</v>
          </cell>
          <cell r="K618" t="str">
            <v>Quarry</v>
          </cell>
          <cell r="L618">
            <v>0</v>
          </cell>
          <cell r="M618">
            <v>0</v>
          </cell>
          <cell r="N618">
            <v>0</v>
          </cell>
          <cell r="O618">
            <v>0</v>
          </cell>
          <cell r="P618">
            <v>0</v>
          </cell>
          <cell r="Q618">
            <v>0</v>
          </cell>
          <cell r="R618">
            <v>0</v>
          </cell>
        </row>
        <row r="619">
          <cell r="B619" t="str">
            <v>Redback</v>
          </cell>
          <cell r="C619">
            <v>0</v>
          </cell>
          <cell r="D619">
            <v>0</v>
          </cell>
          <cell r="E619">
            <v>0</v>
          </cell>
          <cell r="F619">
            <v>0</v>
          </cell>
          <cell r="G619">
            <v>0</v>
          </cell>
          <cell r="H619">
            <v>0</v>
          </cell>
          <cell r="I619">
            <v>0</v>
          </cell>
          <cell r="K619" t="str">
            <v>Redback</v>
          </cell>
          <cell r="L619">
            <v>0</v>
          </cell>
          <cell r="M619">
            <v>0</v>
          </cell>
          <cell r="N619">
            <v>0</v>
          </cell>
          <cell r="O619">
            <v>0</v>
          </cell>
          <cell r="P619">
            <v>0</v>
          </cell>
          <cell r="Q619">
            <v>0</v>
          </cell>
          <cell r="R619">
            <v>0</v>
          </cell>
        </row>
        <row r="620">
          <cell r="B620" t="str">
            <v>Riverstone</v>
          </cell>
          <cell r="C620">
            <v>0</v>
          </cell>
          <cell r="D620">
            <v>0</v>
          </cell>
          <cell r="E620">
            <v>0</v>
          </cell>
          <cell r="F620">
            <v>0</v>
          </cell>
          <cell r="G620">
            <v>0</v>
          </cell>
          <cell r="H620">
            <v>0</v>
          </cell>
          <cell r="I620">
            <v>0</v>
          </cell>
          <cell r="K620" t="str">
            <v>Riverstone</v>
          </cell>
          <cell r="L620">
            <v>0</v>
          </cell>
          <cell r="M620">
            <v>0</v>
          </cell>
          <cell r="N620">
            <v>0</v>
          </cell>
          <cell r="O620">
            <v>0</v>
          </cell>
          <cell r="P620">
            <v>0</v>
          </cell>
          <cell r="Q620">
            <v>0</v>
          </cell>
          <cell r="R620">
            <v>0</v>
          </cell>
        </row>
        <row r="621">
          <cell r="B621" t="str">
            <v>Tellabs</v>
          </cell>
          <cell r="C621">
            <v>0</v>
          </cell>
          <cell r="D621">
            <v>0.4</v>
          </cell>
          <cell r="E621">
            <v>0</v>
          </cell>
          <cell r="F621">
            <v>0</v>
          </cell>
          <cell r="G621">
            <v>0</v>
          </cell>
          <cell r="H621">
            <v>0</v>
          </cell>
          <cell r="I621">
            <v>0.4</v>
          </cell>
          <cell r="K621" t="str">
            <v>Tellabs</v>
          </cell>
          <cell r="L621">
            <v>0</v>
          </cell>
          <cell r="M621">
            <v>3</v>
          </cell>
          <cell r="N621">
            <v>0</v>
          </cell>
          <cell r="O621">
            <v>0</v>
          </cell>
          <cell r="P621">
            <v>0</v>
          </cell>
          <cell r="Q621">
            <v>0</v>
          </cell>
          <cell r="R621">
            <v>3</v>
          </cell>
        </row>
        <row r="622">
          <cell r="B622" t="str">
            <v>ZTE</v>
          </cell>
          <cell r="C622">
            <v>0</v>
          </cell>
          <cell r="D622">
            <v>0</v>
          </cell>
          <cell r="E622">
            <v>0</v>
          </cell>
          <cell r="F622">
            <v>0</v>
          </cell>
          <cell r="G622">
            <v>0</v>
          </cell>
          <cell r="H622">
            <v>0</v>
          </cell>
          <cell r="I622">
            <v>0</v>
          </cell>
          <cell r="K622" t="str">
            <v>ZTE</v>
          </cell>
          <cell r="L622">
            <v>0</v>
          </cell>
          <cell r="M622">
            <v>0</v>
          </cell>
          <cell r="N622">
            <v>0</v>
          </cell>
          <cell r="O622">
            <v>0</v>
          </cell>
          <cell r="P622">
            <v>0</v>
          </cell>
          <cell r="Q622">
            <v>0</v>
          </cell>
          <cell r="R622">
            <v>0</v>
          </cell>
        </row>
        <row r="623">
          <cell r="B623" t="str">
            <v>Other</v>
          </cell>
          <cell r="C623">
            <v>0</v>
          </cell>
          <cell r="D623">
            <v>0</v>
          </cell>
          <cell r="E623">
            <v>0</v>
          </cell>
          <cell r="F623">
            <v>0</v>
          </cell>
          <cell r="G623">
            <v>0</v>
          </cell>
          <cell r="H623">
            <v>0</v>
          </cell>
          <cell r="I623">
            <v>0</v>
          </cell>
          <cell r="K623" t="str">
            <v>Other</v>
          </cell>
          <cell r="L623">
            <v>0</v>
          </cell>
          <cell r="M623">
            <v>0</v>
          </cell>
          <cell r="N623">
            <v>0</v>
          </cell>
          <cell r="O623">
            <v>0</v>
          </cell>
          <cell r="P623">
            <v>0</v>
          </cell>
          <cell r="Q623">
            <v>0</v>
          </cell>
          <cell r="R623">
            <v>0</v>
          </cell>
        </row>
        <row r="624">
          <cell r="B624" t="str">
            <v>Total</v>
          </cell>
          <cell r="C624">
            <v>19.8</v>
          </cell>
          <cell r="D624">
            <v>20.5</v>
          </cell>
          <cell r="E624">
            <v>8.5</v>
          </cell>
          <cell r="F624">
            <v>0</v>
          </cell>
          <cell r="G624">
            <v>16</v>
          </cell>
          <cell r="H624">
            <v>26</v>
          </cell>
          <cell r="I624">
            <v>90.8</v>
          </cell>
          <cell r="K624" t="str">
            <v>Total</v>
          </cell>
          <cell r="L624">
            <v>59</v>
          </cell>
          <cell r="M624">
            <v>528</v>
          </cell>
          <cell r="N624">
            <v>242</v>
          </cell>
          <cell r="O624">
            <v>0</v>
          </cell>
          <cell r="P624">
            <v>594</v>
          </cell>
          <cell r="Q624">
            <v>165</v>
          </cell>
          <cell r="R624">
            <v>1588</v>
          </cell>
        </row>
        <row r="628">
          <cell r="B628" t="str">
            <v>Vendor</v>
          </cell>
          <cell r="C628" t="str">
            <v>Core IP/MPLS</v>
          </cell>
          <cell r="D628" t="str">
            <v xml:space="preserve">Edge IP/MPLS </v>
          </cell>
          <cell r="E628" t="str">
            <v>Subscriber Service Router</v>
          </cell>
          <cell r="F628" t="str">
            <v>BRAS</v>
          </cell>
          <cell r="G628" t="str">
            <v>IP/Ethernet</v>
          </cell>
          <cell r="H628" t="str">
            <v>ATM/MPLS</v>
          </cell>
          <cell r="I628" t="str">
            <v>Total IPS</v>
          </cell>
          <cell r="K628" t="str">
            <v>Vendor</v>
          </cell>
          <cell r="L628" t="str">
            <v>Core IP/MPLS</v>
          </cell>
          <cell r="M628" t="str">
            <v>Edge IP/MPLS</v>
          </cell>
          <cell r="N628" t="str">
            <v>Subscriber Service Router</v>
          </cell>
          <cell r="O628" t="str">
            <v>BRAS</v>
          </cell>
          <cell r="P628" t="str">
            <v>IP/Ethernet</v>
          </cell>
          <cell r="Q628" t="str">
            <v>ATM/MPLS</v>
          </cell>
          <cell r="R628" t="str">
            <v>Total IPS</v>
          </cell>
        </row>
        <row r="629">
          <cell r="B629" t="str">
            <v>Alaxala Networks</v>
          </cell>
          <cell r="I629">
            <v>0</v>
          </cell>
          <cell r="K629" t="str">
            <v>Alaxala Networks</v>
          </cell>
          <cell r="R629">
            <v>0</v>
          </cell>
        </row>
        <row r="630">
          <cell r="B630" t="str">
            <v>Alcatel-Lucent</v>
          </cell>
          <cell r="C630">
            <v>0</v>
          </cell>
          <cell r="D630">
            <v>0</v>
          </cell>
          <cell r="E630">
            <v>0</v>
          </cell>
          <cell r="F630">
            <v>0</v>
          </cell>
          <cell r="G630">
            <v>0</v>
          </cell>
          <cell r="H630">
            <v>12</v>
          </cell>
          <cell r="I630">
            <v>12</v>
          </cell>
          <cell r="K630" t="str">
            <v>Alcatel-Lucent</v>
          </cell>
          <cell r="L630">
            <v>0</v>
          </cell>
          <cell r="M630">
            <v>0</v>
          </cell>
          <cell r="N630">
            <v>0</v>
          </cell>
          <cell r="O630">
            <v>0</v>
          </cell>
          <cell r="P630">
            <v>0</v>
          </cell>
          <cell r="Q630">
            <v>90</v>
          </cell>
          <cell r="R630">
            <v>90</v>
          </cell>
        </row>
        <row r="631">
          <cell r="B631" t="str">
            <v>Atrica</v>
          </cell>
          <cell r="I631">
            <v>0</v>
          </cell>
          <cell r="K631" t="str">
            <v>Atrica</v>
          </cell>
          <cell r="R631">
            <v>0</v>
          </cell>
        </row>
        <row r="632">
          <cell r="B632" t="str">
            <v>Avici</v>
          </cell>
          <cell r="C632">
            <v>0</v>
          </cell>
          <cell r="D632">
            <v>0</v>
          </cell>
          <cell r="E632">
            <v>0</v>
          </cell>
          <cell r="F632">
            <v>0</v>
          </cell>
          <cell r="G632">
            <v>0</v>
          </cell>
          <cell r="H632">
            <v>0</v>
          </cell>
          <cell r="I632">
            <v>0</v>
          </cell>
          <cell r="K632" t="str">
            <v>Avici</v>
          </cell>
          <cell r="L632">
            <v>0</v>
          </cell>
          <cell r="M632">
            <v>0</v>
          </cell>
          <cell r="N632">
            <v>0</v>
          </cell>
          <cell r="O632">
            <v>0</v>
          </cell>
          <cell r="P632">
            <v>0</v>
          </cell>
          <cell r="Q632">
            <v>0</v>
          </cell>
          <cell r="R632">
            <v>0</v>
          </cell>
        </row>
        <row r="633">
          <cell r="B633" t="str">
            <v>Brocade</v>
          </cell>
          <cell r="C633">
            <v>0</v>
          </cell>
          <cell r="D633">
            <v>0</v>
          </cell>
          <cell r="E633">
            <v>0</v>
          </cell>
          <cell r="F633">
            <v>0</v>
          </cell>
          <cell r="G633">
            <v>0</v>
          </cell>
          <cell r="H633">
            <v>0</v>
          </cell>
          <cell r="I633">
            <v>0</v>
          </cell>
          <cell r="K633" t="str">
            <v>Brocade</v>
          </cell>
          <cell r="L633">
            <v>0</v>
          </cell>
          <cell r="M633">
            <v>0</v>
          </cell>
          <cell r="N633">
            <v>0</v>
          </cell>
          <cell r="O633">
            <v>0</v>
          </cell>
          <cell r="P633">
            <v>0</v>
          </cell>
          <cell r="Q633">
            <v>0</v>
          </cell>
          <cell r="R633">
            <v>0</v>
          </cell>
        </row>
        <row r="634">
          <cell r="B634" t="str">
            <v>Caspian</v>
          </cell>
          <cell r="C634">
            <v>0</v>
          </cell>
          <cell r="D634">
            <v>0</v>
          </cell>
          <cell r="E634">
            <v>0</v>
          </cell>
          <cell r="F634">
            <v>0</v>
          </cell>
          <cell r="G634">
            <v>0</v>
          </cell>
          <cell r="H634">
            <v>0</v>
          </cell>
          <cell r="I634">
            <v>0</v>
          </cell>
          <cell r="K634" t="str">
            <v>Caspian</v>
          </cell>
          <cell r="L634">
            <v>0</v>
          </cell>
          <cell r="M634">
            <v>0</v>
          </cell>
          <cell r="N634">
            <v>0</v>
          </cell>
          <cell r="O634">
            <v>0</v>
          </cell>
          <cell r="P634">
            <v>0</v>
          </cell>
          <cell r="Q634">
            <v>0</v>
          </cell>
          <cell r="R634">
            <v>0</v>
          </cell>
        </row>
        <row r="635">
          <cell r="B635" t="str">
            <v>Chiaro</v>
          </cell>
          <cell r="C635">
            <v>0</v>
          </cell>
          <cell r="D635">
            <v>0</v>
          </cell>
          <cell r="E635">
            <v>0</v>
          </cell>
          <cell r="F635">
            <v>0</v>
          </cell>
          <cell r="G635">
            <v>0</v>
          </cell>
          <cell r="H635">
            <v>0</v>
          </cell>
          <cell r="I635">
            <v>0</v>
          </cell>
          <cell r="K635" t="str">
            <v>Chiaro</v>
          </cell>
          <cell r="L635">
            <v>0</v>
          </cell>
          <cell r="M635">
            <v>0</v>
          </cell>
          <cell r="N635">
            <v>0</v>
          </cell>
          <cell r="O635">
            <v>0</v>
          </cell>
          <cell r="P635">
            <v>0</v>
          </cell>
          <cell r="Q635">
            <v>0</v>
          </cell>
          <cell r="R635">
            <v>0</v>
          </cell>
        </row>
        <row r="636">
          <cell r="B636" t="str">
            <v>Ciena</v>
          </cell>
          <cell r="C636">
            <v>0</v>
          </cell>
          <cell r="D636">
            <v>0</v>
          </cell>
          <cell r="E636">
            <v>0</v>
          </cell>
          <cell r="F636">
            <v>0</v>
          </cell>
          <cell r="G636">
            <v>0</v>
          </cell>
          <cell r="H636">
            <v>0</v>
          </cell>
          <cell r="I636">
            <v>0</v>
          </cell>
          <cell r="K636" t="str">
            <v>Ciena</v>
          </cell>
          <cell r="L636">
            <v>0</v>
          </cell>
          <cell r="M636">
            <v>0</v>
          </cell>
          <cell r="N636">
            <v>0</v>
          </cell>
          <cell r="O636">
            <v>0</v>
          </cell>
          <cell r="P636">
            <v>0</v>
          </cell>
          <cell r="Q636">
            <v>0</v>
          </cell>
          <cell r="R636">
            <v>0</v>
          </cell>
        </row>
        <row r="637">
          <cell r="B637" t="str">
            <v>Cisco</v>
          </cell>
          <cell r="C637">
            <v>14</v>
          </cell>
          <cell r="D637">
            <v>14</v>
          </cell>
          <cell r="E637">
            <v>5.5</v>
          </cell>
          <cell r="F637">
            <v>0</v>
          </cell>
          <cell r="G637">
            <v>12</v>
          </cell>
          <cell r="H637">
            <v>3.3</v>
          </cell>
          <cell r="I637">
            <v>48.8</v>
          </cell>
          <cell r="K637" t="str">
            <v>Cisco</v>
          </cell>
          <cell r="L637">
            <v>45</v>
          </cell>
          <cell r="M637">
            <v>443</v>
          </cell>
          <cell r="N637">
            <v>184</v>
          </cell>
          <cell r="O637">
            <v>0</v>
          </cell>
          <cell r="P637">
            <v>444</v>
          </cell>
          <cell r="Q637">
            <v>18</v>
          </cell>
          <cell r="R637">
            <v>1134</v>
          </cell>
        </row>
        <row r="638">
          <cell r="B638" t="str">
            <v>Cosine</v>
          </cell>
          <cell r="C638">
            <v>0</v>
          </cell>
          <cell r="D638">
            <v>0</v>
          </cell>
          <cell r="E638">
            <v>0</v>
          </cell>
          <cell r="F638">
            <v>0</v>
          </cell>
          <cell r="G638">
            <v>0</v>
          </cell>
          <cell r="H638">
            <v>0</v>
          </cell>
          <cell r="I638">
            <v>0</v>
          </cell>
          <cell r="K638" t="str">
            <v>Cosine</v>
          </cell>
          <cell r="L638">
            <v>0</v>
          </cell>
          <cell r="M638">
            <v>0</v>
          </cell>
          <cell r="N638">
            <v>0</v>
          </cell>
          <cell r="O638">
            <v>0</v>
          </cell>
          <cell r="P638">
            <v>0</v>
          </cell>
          <cell r="Q638">
            <v>0</v>
          </cell>
          <cell r="R638">
            <v>0</v>
          </cell>
        </row>
        <row r="639">
          <cell r="B639" t="str">
            <v>ECI Telecom</v>
          </cell>
          <cell r="C639">
            <v>0</v>
          </cell>
          <cell r="D639">
            <v>0</v>
          </cell>
          <cell r="E639">
            <v>0</v>
          </cell>
          <cell r="F639">
            <v>0</v>
          </cell>
          <cell r="G639">
            <v>0</v>
          </cell>
          <cell r="H639">
            <v>0</v>
          </cell>
          <cell r="I639">
            <v>0</v>
          </cell>
          <cell r="K639" t="str">
            <v>ECI Telecom</v>
          </cell>
          <cell r="L639">
            <v>0</v>
          </cell>
          <cell r="M639">
            <v>0</v>
          </cell>
          <cell r="N639">
            <v>0</v>
          </cell>
          <cell r="O639">
            <v>0</v>
          </cell>
          <cell r="P639">
            <v>0</v>
          </cell>
          <cell r="Q639">
            <v>0</v>
          </cell>
          <cell r="R639">
            <v>0</v>
          </cell>
        </row>
        <row r="640">
          <cell r="B640" t="str">
            <v>Equipe</v>
          </cell>
          <cell r="C640">
            <v>0</v>
          </cell>
          <cell r="D640">
            <v>0</v>
          </cell>
          <cell r="E640">
            <v>0</v>
          </cell>
          <cell r="F640">
            <v>0</v>
          </cell>
          <cell r="G640">
            <v>0</v>
          </cell>
          <cell r="H640">
            <v>0</v>
          </cell>
          <cell r="I640">
            <v>0</v>
          </cell>
          <cell r="K640" t="str">
            <v>Equipe</v>
          </cell>
          <cell r="L640">
            <v>0</v>
          </cell>
          <cell r="M640">
            <v>0</v>
          </cell>
          <cell r="N640">
            <v>0</v>
          </cell>
          <cell r="O640">
            <v>0</v>
          </cell>
          <cell r="P640">
            <v>0</v>
          </cell>
          <cell r="Q640">
            <v>0</v>
          </cell>
          <cell r="R640">
            <v>0</v>
          </cell>
        </row>
        <row r="641">
          <cell r="B641" t="str">
            <v>Ericsson</v>
          </cell>
          <cell r="C641">
            <v>0</v>
          </cell>
          <cell r="D641">
            <v>0</v>
          </cell>
          <cell r="E641">
            <v>0</v>
          </cell>
          <cell r="F641">
            <v>0</v>
          </cell>
          <cell r="G641">
            <v>0</v>
          </cell>
          <cell r="H641">
            <v>2</v>
          </cell>
          <cell r="I641">
            <v>2</v>
          </cell>
          <cell r="K641" t="str">
            <v>Ericsson</v>
          </cell>
          <cell r="L641">
            <v>0</v>
          </cell>
          <cell r="M641">
            <v>0</v>
          </cell>
          <cell r="N641">
            <v>0</v>
          </cell>
          <cell r="O641">
            <v>0</v>
          </cell>
          <cell r="P641">
            <v>0</v>
          </cell>
          <cell r="Q641">
            <v>12</v>
          </cell>
          <cell r="R641">
            <v>12</v>
          </cell>
        </row>
        <row r="642">
          <cell r="B642" t="str">
            <v>Extreme</v>
          </cell>
          <cell r="C642">
            <v>0</v>
          </cell>
          <cell r="D642">
            <v>0</v>
          </cell>
          <cell r="E642">
            <v>0</v>
          </cell>
          <cell r="F642">
            <v>0</v>
          </cell>
          <cell r="G642">
            <v>0.3</v>
          </cell>
          <cell r="H642">
            <v>0</v>
          </cell>
          <cell r="I642">
            <v>0.3</v>
          </cell>
          <cell r="K642" t="str">
            <v>Extreme</v>
          </cell>
          <cell r="L642">
            <v>0</v>
          </cell>
          <cell r="M642">
            <v>0</v>
          </cell>
          <cell r="N642">
            <v>0</v>
          </cell>
          <cell r="O642">
            <v>0</v>
          </cell>
          <cell r="P642">
            <v>11</v>
          </cell>
          <cell r="Q642">
            <v>0</v>
          </cell>
          <cell r="R642">
            <v>11</v>
          </cell>
        </row>
        <row r="643">
          <cell r="B643" t="str">
            <v>Force10</v>
          </cell>
          <cell r="C643">
            <v>0</v>
          </cell>
          <cell r="D643">
            <v>0</v>
          </cell>
          <cell r="E643">
            <v>0</v>
          </cell>
          <cell r="F643">
            <v>0</v>
          </cell>
          <cell r="G643">
            <v>0</v>
          </cell>
          <cell r="H643">
            <v>0</v>
          </cell>
          <cell r="I643">
            <v>0</v>
          </cell>
          <cell r="K643" t="str">
            <v>Force10</v>
          </cell>
          <cell r="L643">
            <v>0</v>
          </cell>
          <cell r="M643">
            <v>0</v>
          </cell>
          <cell r="N643">
            <v>0</v>
          </cell>
          <cell r="O643">
            <v>0</v>
          </cell>
          <cell r="P643">
            <v>0</v>
          </cell>
          <cell r="Q643">
            <v>0</v>
          </cell>
          <cell r="R643">
            <v>0</v>
          </cell>
        </row>
        <row r="644">
          <cell r="B644" t="str">
            <v>Fujitsu</v>
          </cell>
          <cell r="C644">
            <v>0</v>
          </cell>
          <cell r="D644">
            <v>0</v>
          </cell>
          <cell r="E644">
            <v>0</v>
          </cell>
          <cell r="F644">
            <v>0</v>
          </cell>
          <cell r="G644">
            <v>0</v>
          </cell>
          <cell r="H644">
            <v>0</v>
          </cell>
          <cell r="I644">
            <v>0</v>
          </cell>
          <cell r="K644" t="str">
            <v>Fujitsu</v>
          </cell>
          <cell r="L644">
            <v>0</v>
          </cell>
          <cell r="M644">
            <v>0</v>
          </cell>
          <cell r="N644">
            <v>0</v>
          </cell>
          <cell r="O644">
            <v>0</v>
          </cell>
          <cell r="P644">
            <v>0</v>
          </cell>
          <cell r="Q644">
            <v>0</v>
          </cell>
          <cell r="R644">
            <v>0</v>
          </cell>
        </row>
        <row r="645">
          <cell r="B645" t="str">
            <v>Hammerhead Systems</v>
          </cell>
          <cell r="C645">
            <v>0</v>
          </cell>
          <cell r="D645">
            <v>0</v>
          </cell>
          <cell r="E645">
            <v>0</v>
          </cell>
          <cell r="F645">
            <v>0</v>
          </cell>
          <cell r="G645">
            <v>0</v>
          </cell>
          <cell r="H645">
            <v>0</v>
          </cell>
          <cell r="I645">
            <v>0</v>
          </cell>
          <cell r="K645" t="str">
            <v>Hammerhead Systems</v>
          </cell>
          <cell r="L645">
            <v>0</v>
          </cell>
          <cell r="M645">
            <v>0</v>
          </cell>
          <cell r="N645">
            <v>0</v>
          </cell>
          <cell r="O645">
            <v>0</v>
          </cell>
          <cell r="P645">
            <v>0</v>
          </cell>
          <cell r="Q645">
            <v>0</v>
          </cell>
          <cell r="R645">
            <v>0</v>
          </cell>
        </row>
        <row r="646">
          <cell r="B646" t="str">
            <v>Hitachi</v>
          </cell>
          <cell r="C646">
            <v>0</v>
          </cell>
          <cell r="D646">
            <v>0</v>
          </cell>
          <cell r="E646">
            <v>0</v>
          </cell>
          <cell r="F646">
            <v>0</v>
          </cell>
          <cell r="G646">
            <v>0</v>
          </cell>
          <cell r="H646">
            <v>0</v>
          </cell>
          <cell r="I646">
            <v>0</v>
          </cell>
          <cell r="K646" t="str">
            <v>Hitachi</v>
          </cell>
          <cell r="L646">
            <v>0</v>
          </cell>
          <cell r="M646">
            <v>0</v>
          </cell>
          <cell r="N646">
            <v>0</v>
          </cell>
          <cell r="O646">
            <v>0</v>
          </cell>
          <cell r="P646">
            <v>0</v>
          </cell>
          <cell r="Q646">
            <v>0</v>
          </cell>
          <cell r="R646">
            <v>0</v>
          </cell>
        </row>
        <row r="647">
          <cell r="B647" t="str">
            <v>Hitachi Cable</v>
          </cell>
          <cell r="C647">
            <v>0</v>
          </cell>
          <cell r="D647">
            <v>0</v>
          </cell>
          <cell r="E647">
            <v>0</v>
          </cell>
          <cell r="F647">
            <v>0</v>
          </cell>
          <cell r="G647">
            <v>0</v>
          </cell>
          <cell r="H647">
            <v>0</v>
          </cell>
          <cell r="I647">
            <v>0</v>
          </cell>
          <cell r="K647" t="str">
            <v>Hitachi Cable</v>
          </cell>
          <cell r="L647">
            <v>0</v>
          </cell>
          <cell r="M647">
            <v>0</v>
          </cell>
          <cell r="N647">
            <v>0</v>
          </cell>
          <cell r="O647">
            <v>0</v>
          </cell>
          <cell r="P647">
            <v>0</v>
          </cell>
          <cell r="Q647">
            <v>0</v>
          </cell>
          <cell r="R647">
            <v>0</v>
          </cell>
        </row>
        <row r="648">
          <cell r="B648" t="str">
            <v>Huawei</v>
          </cell>
          <cell r="C648">
            <v>0</v>
          </cell>
          <cell r="D648">
            <v>0.7</v>
          </cell>
          <cell r="E648">
            <v>0</v>
          </cell>
          <cell r="F648">
            <v>0</v>
          </cell>
          <cell r="G648">
            <v>0</v>
          </cell>
          <cell r="H648">
            <v>0</v>
          </cell>
          <cell r="I648">
            <v>0.7</v>
          </cell>
          <cell r="K648" t="str">
            <v>Huawei</v>
          </cell>
          <cell r="L648">
            <v>0</v>
          </cell>
          <cell r="M648">
            <v>18</v>
          </cell>
          <cell r="N648">
            <v>0</v>
          </cell>
          <cell r="O648">
            <v>0</v>
          </cell>
          <cell r="P648">
            <v>0</v>
          </cell>
          <cell r="Q648">
            <v>0</v>
          </cell>
          <cell r="R648">
            <v>18</v>
          </cell>
        </row>
        <row r="649">
          <cell r="B649" t="str">
            <v>Hyperchip</v>
          </cell>
          <cell r="C649">
            <v>0</v>
          </cell>
          <cell r="D649">
            <v>0</v>
          </cell>
          <cell r="E649">
            <v>0</v>
          </cell>
          <cell r="F649">
            <v>0</v>
          </cell>
          <cell r="G649">
            <v>0</v>
          </cell>
          <cell r="H649">
            <v>0</v>
          </cell>
          <cell r="I649">
            <v>0</v>
          </cell>
          <cell r="K649" t="str">
            <v>Hyperchip</v>
          </cell>
          <cell r="L649">
            <v>0</v>
          </cell>
          <cell r="M649">
            <v>0</v>
          </cell>
          <cell r="N649">
            <v>0</v>
          </cell>
          <cell r="O649">
            <v>0</v>
          </cell>
          <cell r="P649">
            <v>0</v>
          </cell>
          <cell r="Q649">
            <v>0</v>
          </cell>
          <cell r="R649">
            <v>0</v>
          </cell>
        </row>
        <row r="650">
          <cell r="B650" t="str">
            <v>Juniper</v>
          </cell>
          <cell r="C650">
            <v>4</v>
          </cell>
          <cell r="D650">
            <v>2</v>
          </cell>
          <cell r="E650">
            <v>2</v>
          </cell>
          <cell r="F650">
            <v>0</v>
          </cell>
          <cell r="G650">
            <v>0</v>
          </cell>
          <cell r="H650">
            <v>0</v>
          </cell>
          <cell r="I650">
            <v>8</v>
          </cell>
          <cell r="K650" t="str">
            <v>Juniper</v>
          </cell>
          <cell r="L650">
            <v>13</v>
          </cell>
          <cell r="M650">
            <v>28</v>
          </cell>
          <cell r="N650">
            <v>24</v>
          </cell>
          <cell r="O650">
            <v>0</v>
          </cell>
          <cell r="P650">
            <v>0</v>
          </cell>
          <cell r="Q650">
            <v>0</v>
          </cell>
          <cell r="R650">
            <v>65</v>
          </cell>
        </row>
        <row r="651">
          <cell r="B651" t="str">
            <v>Laurel Networks</v>
          </cell>
          <cell r="C651">
            <v>0</v>
          </cell>
          <cell r="D651">
            <v>0</v>
          </cell>
          <cell r="E651">
            <v>0</v>
          </cell>
          <cell r="F651">
            <v>0</v>
          </cell>
          <cell r="G651">
            <v>0</v>
          </cell>
          <cell r="H651">
            <v>0</v>
          </cell>
          <cell r="I651">
            <v>0</v>
          </cell>
          <cell r="K651" t="str">
            <v>Laurel Networks</v>
          </cell>
          <cell r="L651">
            <v>0</v>
          </cell>
          <cell r="M651">
            <v>0</v>
          </cell>
          <cell r="N651">
            <v>0</v>
          </cell>
          <cell r="O651">
            <v>0</v>
          </cell>
          <cell r="P651">
            <v>0</v>
          </cell>
          <cell r="Q651">
            <v>0</v>
          </cell>
          <cell r="R651">
            <v>0</v>
          </cell>
        </row>
        <row r="652">
          <cell r="B652" t="str">
            <v>Lucent</v>
          </cell>
          <cell r="C652">
            <v>0</v>
          </cell>
          <cell r="D652">
            <v>0</v>
          </cell>
          <cell r="E652">
            <v>0</v>
          </cell>
          <cell r="F652">
            <v>0</v>
          </cell>
          <cell r="G652">
            <v>0</v>
          </cell>
          <cell r="H652">
            <v>0</v>
          </cell>
          <cell r="I652">
            <v>0</v>
          </cell>
          <cell r="K652" t="str">
            <v>Lucent</v>
          </cell>
          <cell r="L652">
            <v>0</v>
          </cell>
          <cell r="M652">
            <v>0</v>
          </cell>
          <cell r="N652">
            <v>0</v>
          </cell>
          <cell r="O652">
            <v>0</v>
          </cell>
          <cell r="P652">
            <v>0</v>
          </cell>
          <cell r="Q652">
            <v>0</v>
          </cell>
          <cell r="R652">
            <v>0</v>
          </cell>
        </row>
        <row r="653">
          <cell r="B653" t="str">
            <v>NEC</v>
          </cell>
          <cell r="C653">
            <v>0</v>
          </cell>
          <cell r="D653">
            <v>0</v>
          </cell>
          <cell r="E653">
            <v>0</v>
          </cell>
          <cell r="F653">
            <v>0</v>
          </cell>
          <cell r="G653">
            <v>0</v>
          </cell>
          <cell r="H653">
            <v>0</v>
          </cell>
          <cell r="I653">
            <v>0</v>
          </cell>
          <cell r="K653" t="str">
            <v>NEC</v>
          </cell>
          <cell r="L653">
            <v>0</v>
          </cell>
          <cell r="M653">
            <v>0</v>
          </cell>
          <cell r="N653">
            <v>0</v>
          </cell>
          <cell r="O653">
            <v>0</v>
          </cell>
          <cell r="P653">
            <v>0</v>
          </cell>
          <cell r="Q653">
            <v>0</v>
          </cell>
          <cell r="R653">
            <v>0</v>
          </cell>
        </row>
        <row r="654">
          <cell r="B654" t="str">
            <v>Nokia Siemens Networks</v>
          </cell>
          <cell r="C654">
            <v>0</v>
          </cell>
          <cell r="D654">
            <v>0</v>
          </cell>
          <cell r="E654">
            <v>0</v>
          </cell>
          <cell r="F654">
            <v>0</v>
          </cell>
          <cell r="G654">
            <v>0</v>
          </cell>
          <cell r="H654">
            <v>0</v>
          </cell>
          <cell r="I654">
            <v>0</v>
          </cell>
          <cell r="K654" t="str">
            <v>Nokia Siemens Networks</v>
          </cell>
          <cell r="L654">
            <v>0</v>
          </cell>
          <cell r="M654">
            <v>0</v>
          </cell>
          <cell r="N654">
            <v>0</v>
          </cell>
          <cell r="O654">
            <v>0</v>
          </cell>
          <cell r="P654">
            <v>0</v>
          </cell>
          <cell r="Q654">
            <v>0</v>
          </cell>
          <cell r="R654">
            <v>0</v>
          </cell>
        </row>
        <row r="655">
          <cell r="B655" t="str">
            <v>Nortel</v>
          </cell>
          <cell r="C655">
            <v>0</v>
          </cell>
          <cell r="D655">
            <v>0</v>
          </cell>
          <cell r="E655">
            <v>0.3</v>
          </cell>
          <cell r="F655">
            <v>0</v>
          </cell>
          <cell r="G655">
            <v>1.2</v>
          </cell>
          <cell r="H655">
            <v>3</v>
          </cell>
          <cell r="I655">
            <v>4.5</v>
          </cell>
          <cell r="K655" t="str">
            <v>Nortel</v>
          </cell>
          <cell r="L655">
            <v>0</v>
          </cell>
          <cell r="M655">
            <v>0</v>
          </cell>
          <cell r="N655">
            <v>2</v>
          </cell>
          <cell r="O655">
            <v>0</v>
          </cell>
          <cell r="P655">
            <v>41</v>
          </cell>
          <cell r="Q655">
            <v>9</v>
          </cell>
          <cell r="R655">
            <v>52</v>
          </cell>
        </row>
        <row r="656">
          <cell r="B656" t="str">
            <v>Procket</v>
          </cell>
          <cell r="C656">
            <v>0</v>
          </cell>
          <cell r="D656">
            <v>0</v>
          </cell>
          <cell r="E656">
            <v>0</v>
          </cell>
          <cell r="F656">
            <v>0</v>
          </cell>
          <cell r="G656">
            <v>0</v>
          </cell>
          <cell r="H656">
            <v>0</v>
          </cell>
          <cell r="I656">
            <v>0</v>
          </cell>
          <cell r="K656" t="str">
            <v>Procket</v>
          </cell>
          <cell r="L656">
            <v>0</v>
          </cell>
          <cell r="M656">
            <v>0</v>
          </cell>
          <cell r="N656">
            <v>0</v>
          </cell>
          <cell r="O656">
            <v>0</v>
          </cell>
          <cell r="P656">
            <v>0</v>
          </cell>
          <cell r="Q656">
            <v>0</v>
          </cell>
          <cell r="R656">
            <v>0</v>
          </cell>
        </row>
        <row r="657">
          <cell r="B657" t="str">
            <v>Quarry</v>
          </cell>
          <cell r="C657">
            <v>0</v>
          </cell>
          <cell r="D657">
            <v>0</v>
          </cell>
          <cell r="E657">
            <v>0</v>
          </cell>
          <cell r="F657">
            <v>0</v>
          </cell>
          <cell r="G657">
            <v>0</v>
          </cell>
          <cell r="H657">
            <v>0</v>
          </cell>
          <cell r="I657">
            <v>0</v>
          </cell>
          <cell r="K657" t="str">
            <v>Quarry</v>
          </cell>
          <cell r="L657">
            <v>0</v>
          </cell>
          <cell r="M657">
            <v>0</v>
          </cell>
          <cell r="N657">
            <v>0</v>
          </cell>
          <cell r="O657">
            <v>0</v>
          </cell>
          <cell r="P657">
            <v>0</v>
          </cell>
          <cell r="Q657">
            <v>0</v>
          </cell>
          <cell r="R657">
            <v>0</v>
          </cell>
        </row>
        <row r="658">
          <cell r="B658" t="str">
            <v>Redback</v>
          </cell>
          <cell r="C658">
            <v>0</v>
          </cell>
          <cell r="D658">
            <v>0</v>
          </cell>
          <cell r="E658">
            <v>0</v>
          </cell>
          <cell r="F658">
            <v>0</v>
          </cell>
          <cell r="G658">
            <v>0</v>
          </cell>
          <cell r="H658">
            <v>0</v>
          </cell>
          <cell r="I658">
            <v>0</v>
          </cell>
          <cell r="K658" t="str">
            <v>Redback</v>
          </cell>
          <cell r="L658">
            <v>0</v>
          </cell>
          <cell r="M658">
            <v>0</v>
          </cell>
          <cell r="N658">
            <v>0</v>
          </cell>
          <cell r="O658">
            <v>0</v>
          </cell>
          <cell r="P658">
            <v>0</v>
          </cell>
          <cell r="Q658">
            <v>0</v>
          </cell>
          <cell r="R658">
            <v>0</v>
          </cell>
        </row>
        <row r="659">
          <cell r="B659" t="str">
            <v>Riverstone</v>
          </cell>
          <cell r="C659">
            <v>0</v>
          </cell>
          <cell r="D659">
            <v>0</v>
          </cell>
          <cell r="E659">
            <v>0</v>
          </cell>
          <cell r="F659">
            <v>0</v>
          </cell>
          <cell r="G659">
            <v>0</v>
          </cell>
          <cell r="H659">
            <v>0</v>
          </cell>
          <cell r="I659">
            <v>0</v>
          </cell>
          <cell r="K659" t="str">
            <v>Riverstone</v>
          </cell>
          <cell r="L659">
            <v>0</v>
          </cell>
          <cell r="M659">
            <v>0</v>
          </cell>
          <cell r="N659">
            <v>0</v>
          </cell>
          <cell r="O659">
            <v>0</v>
          </cell>
          <cell r="P659">
            <v>0</v>
          </cell>
          <cell r="Q659">
            <v>0</v>
          </cell>
          <cell r="R659">
            <v>0</v>
          </cell>
        </row>
        <row r="660">
          <cell r="B660" t="str">
            <v>Tellabs</v>
          </cell>
          <cell r="C660">
            <v>0</v>
          </cell>
          <cell r="D660">
            <v>0</v>
          </cell>
          <cell r="E660">
            <v>0</v>
          </cell>
          <cell r="F660">
            <v>0</v>
          </cell>
          <cell r="G660">
            <v>0</v>
          </cell>
          <cell r="H660">
            <v>0</v>
          </cell>
          <cell r="I660">
            <v>0</v>
          </cell>
          <cell r="K660" t="str">
            <v>Tellabs</v>
          </cell>
          <cell r="L660">
            <v>0</v>
          </cell>
          <cell r="M660">
            <v>3</v>
          </cell>
          <cell r="N660">
            <v>0</v>
          </cell>
          <cell r="O660">
            <v>0</v>
          </cell>
          <cell r="P660">
            <v>0</v>
          </cell>
          <cell r="Q660">
            <v>0</v>
          </cell>
          <cell r="R660">
            <v>3</v>
          </cell>
        </row>
        <row r="661">
          <cell r="B661" t="str">
            <v>ZTE</v>
          </cell>
          <cell r="C661">
            <v>0</v>
          </cell>
          <cell r="D661">
            <v>0</v>
          </cell>
          <cell r="E661">
            <v>0</v>
          </cell>
          <cell r="F661">
            <v>0</v>
          </cell>
          <cell r="G661">
            <v>0</v>
          </cell>
          <cell r="H661">
            <v>0</v>
          </cell>
          <cell r="I661">
            <v>0</v>
          </cell>
          <cell r="K661" t="str">
            <v>ZTE</v>
          </cell>
          <cell r="L661">
            <v>0</v>
          </cell>
          <cell r="M661">
            <v>0</v>
          </cell>
          <cell r="N661">
            <v>0</v>
          </cell>
          <cell r="O661">
            <v>0</v>
          </cell>
          <cell r="P661">
            <v>0</v>
          </cell>
          <cell r="Q661">
            <v>0</v>
          </cell>
          <cell r="R661">
            <v>0</v>
          </cell>
        </row>
        <row r="662">
          <cell r="B662" t="str">
            <v>Other</v>
          </cell>
          <cell r="C662">
            <v>0</v>
          </cell>
          <cell r="D662">
            <v>0</v>
          </cell>
          <cell r="E662">
            <v>0</v>
          </cell>
          <cell r="F662">
            <v>0</v>
          </cell>
          <cell r="G662">
            <v>0</v>
          </cell>
          <cell r="H662">
            <v>0</v>
          </cell>
          <cell r="I662">
            <v>0</v>
          </cell>
          <cell r="K662" t="str">
            <v>Other</v>
          </cell>
          <cell r="L662">
            <v>0</v>
          </cell>
          <cell r="M662">
            <v>0</v>
          </cell>
          <cell r="N662">
            <v>0</v>
          </cell>
          <cell r="O662">
            <v>0</v>
          </cell>
          <cell r="P662">
            <v>0</v>
          </cell>
          <cell r="Q662">
            <v>0</v>
          </cell>
          <cell r="R662">
            <v>0</v>
          </cell>
        </row>
        <row r="663">
          <cell r="B663" t="str">
            <v>Total</v>
          </cell>
          <cell r="C663">
            <v>18</v>
          </cell>
          <cell r="D663">
            <v>16.7</v>
          </cell>
          <cell r="E663">
            <v>7.8</v>
          </cell>
          <cell r="F663">
            <v>0</v>
          </cell>
          <cell r="G663">
            <v>13.5</v>
          </cell>
          <cell r="H663">
            <v>20.3</v>
          </cell>
          <cell r="I663">
            <v>76.3</v>
          </cell>
          <cell r="K663" t="str">
            <v>Total</v>
          </cell>
          <cell r="L663">
            <v>58</v>
          </cell>
          <cell r="M663">
            <v>492</v>
          </cell>
          <cell r="N663">
            <v>210</v>
          </cell>
          <cell r="O663">
            <v>0</v>
          </cell>
          <cell r="P663">
            <v>496</v>
          </cell>
          <cell r="Q663">
            <v>129</v>
          </cell>
          <cell r="R663">
            <v>1385</v>
          </cell>
        </row>
        <row r="667">
          <cell r="B667" t="str">
            <v>Vendor</v>
          </cell>
          <cell r="C667" t="str">
            <v>Core IP/MPLS</v>
          </cell>
          <cell r="D667" t="str">
            <v xml:space="preserve">Edge IP/MPLS </v>
          </cell>
          <cell r="E667" t="str">
            <v>Subscriber Service Router</v>
          </cell>
          <cell r="F667" t="str">
            <v>BRAS</v>
          </cell>
          <cell r="G667" t="str">
            <v>IP/Ethernet</v>
          </cell>
          <cell r="H667" t="str">
            <v>ATM/MPLS</v>
          </cell>
          <cell r="I667" t="str">
            <v>Total IPS</v>
          </cell>
          <cell r="K667" t="str">
            <v>Vendor</v>
          </cell>
          <cell r="L667" t="str">
            <v>Core IP/MPLS</v>
          </cell>
          <cell r="M667" t="str">
            <v>Edge IP/MPLS</v>
          </cell>
          <cell r="N667" t="str">
            <v>Subscriber Service Router</v>
          </cell>
          <cell r="O667" t="str">
            <v>BRAS</v>
          </cell>
          <cell r="P667" t="str">
            <v>IP/Ethernet</v>
          </cell>
          <cell r="Q667" t="str">
            <v>ATM/MPLS</v>
          </cell>
          <cell r="R667" t="str">
            <v>Total IPS</v>
          </cell>
        </row>
        <row r="668">
          <cell r="B668" t="str">
            <v>Alaxala Networks</v>
          </cell>
          <cell r="I668">
            <v>0</v>
          </cell>
          <cell r="K668" t="str">
            <v>Alaxala Networks</v>
          </cell>
          <cell r="R668">
            <v>0</v>
          </cell>
        </row>
        <row r="669">
          <cell r="B669" t="str">
            <v>Alcatel-Lucent</v>
          </cell>
          <cell r="C669">
            <v>0</v>
          </cell>
          <cell r="D669">
            <v>0</v>
          </cell>
          <cell r="E669">
            <v>0</v>
          </cell>
          <cell r="F669">
            <v>0</v>
          </cell>
          <cell r="G669">
            <v>0</v>
          </cell>
          <cell r="H669">
            <v>13</v>
          </cell>
          <cell r="I669">
            <v>13</v>
          </cell>
          <cell r="K669" t="str">
            <v>Alcatel-Lucent</v>
          </cell>
          <cell r="L669">
            <v>0</v>
          </cell>
          <cell r="M669">
            <v>0</v>
          </cell>
          <cell r="N669">
            <v>0</v>
          </cell>
          <cell r="O669">
            <v>0</v>
          </cell>
          <cell r="P669">
            <v>0</v>
          </cell>
          <cell r="Q669">
            <v>87</v>
          </cell>
          <cell r="R669">
            <v>87</v>
          </cell>
        </row>
        <row r="670">
          <cell r="B670" t="str">
            <v>Atrica</v>
          </cell>
          <cell r="I670">
            <v>0</v>
          </cell>
          <cell r="K670" t="str">
            <v>Atrica</v>
          </cell>
          <cell r="R670">
            <v>0</v>
          </cell>
        </row>
        <row r="671">
          <cell r="B671" t="str">
            <v>Avici</v>
          </cell>
          <cell r="C671">
            <v>0</v>
          </cell>
          <cell r="D671">
            <v>0</v>
          </cell>
          <cell r="E671">
            <v>0</v>
          </cell>
          <cell r="F671">
            <v>0</v>
          </cell>
          <cell r="G671">
            <v>0</v>
          </cell>
          <cell r="H671">
            <v>0</v>
          </cell>
          <cell r="I671">
            <v>0</v>
          </cell>
          <cell r="K671" t="str">
            <v>Avici</v>
          </cell>
          <cell r="L671">
            <v>0</v>
          </cell>
          <cell r="M671">
            <v>0</v>
          </cell>
          <cell r="N671">
            <v>0</v>
          </cell>
          <cell r="O671">
            <v>0</v>
          </cell>
          <cell r="P671">
            <v>0</v>
          </cell>
          <cell r="Q671">
            <v>0</v>
          </cell>
          <cell r="R671">
            <v>0</v>
          </cell>
        </row>
        <row r="672">
          <cell r="B672" t="str">
            <v>Brocade</v>
          </cell>
          <cell r="C672">
            <v>0</v>
          </cell>
          <cell r="D672">
            <v>0</v>
          </cell>
          <cell r="E672">
            <v>0</v>
          </cell>
          <cell r="F672">
            <v>0</v>
          </cell>
          <cell r="G672">
            <v>0</v>
          </cell>
          <cell r="H672">
            <v>0</v>
          </cell>
          <cell r="I672">
            <v>0</v>
          </cell>
          <cell r="K672" t="str">
            <v>Brocade</v>
          </cell>
          <cell r="L672">
            <v>0</v>
          </cell>
          <cell r="M672">
            <v>0</v>
          </cell>
          <cell r="N672">
            <v>0</v>
          </cell>
          <cell r="O672">
            <v>0</v>
          </cell>
          <cell r="P672">
            <v>0</v>
          </cell>
          <cell r="Q672">
            <v>0</v>
          </cell>
          <cell r="R672">
            <v>0</v>
          </cell>
        </row>
        <row r="673">
          <cell r="B673" t="str">
            <v>Caspian</v>
          </cell>
          <cell r="C673">
            <v>0</v>
          </cell>
          <cell r="D673">
            <v>0</v>
          </cell>
          <cell r="E673">
            <v>0</v>
          </cell>
          <cell r="F673">
            <v>0</v>
          </cell>
          <cell r="G673">
            <v>0</v>
          </cell>
          <cell r="H673">
            <v>0</v>
          </cell>
          <cell r="I673">
            <v>0</v>
          </cell>
          <cell r="K673" t="str">
            <v>Caspian</v>
          </cell>
          <cell r="L673">
            <v>0</v>
          </cell>
          <cell r="M673">
            <v>0</v>
          </cell>
          <cell r="N673">
            <v>0</v>
          </cell>
          <cell r="O673">
            <v>0</v>
          </cell>
          <cell r="P673">
            <v>0</v>
          </cell>
          <cell r="Q673">
            <v>0</v>
          </cell>
          <cell r="R673">
            <v>0</v>
          </cell>
        </row>
        <row r="674">
          <cell r="B674" t="str">
            <v>Chiaro</v>
          </cell>
          <cell r="C674">
            <v>0</v>
          </cell>
          <cell r="D674">
            <v>0</v>
          </cell>
          <cell r="E674">
            <v>0</v>
          </cell>
          <cell r="F674">
            <v>0</v>
          </cell>
          <cell r="G674">
            <v>0</v>
          </cell>
          <cell r="H674">
            <v>0</v>
          </cell>
          <cell r="I674">
            <v>0</v>
          </cell>
          <cell r="K674" t="str">
            <v>Chiaro</v>
          </cell>
          <cell r="L674">
            <v>0</v>
          </cell>
          <cell r="M674">
            <v>0</v>
          </cell>
          <cell r="N674">
            <v>0</v>
          </cell>
          <cell r="O674">
            <v>0</v>
          </cell>
          <cell r="P674">
            <v>0</v>
          </cell>
          <cell r="Q674">
            <v>0</v>
          </cell>
          <cell r="R674">
            <v>0</v>
          </cell>
        </row>
        <row r="675">
          <cell r="B675" t="str">
            <v>Ciena</v>
          </cell>
          <cell r="C675">
            <v>0</v>
          </cell>
          <cell r="D675">
            <v>0</v>
          </cell>
          <cell r="E675">
            <v>0</v>
          </cell>
          <cell r="F675">
            <v>0</v>
          </cell>
          <cell r="G675">
            <v>0</v>
          </cell>
          <cell r="H675">
            <v>0</v>
          </cell>
          <cell r="I675">
            <v>0</v>
          </cell>
          <cell r="K675" t="str">
            <v>Ciena</v>
          </cell>
          <cell r="L675">
            <v>0</v>
          </cell>
          <cell r="M675">
            <v>0</v>
          </cell>
          <cell r="N675">
            <v>0</v>
          </cell>
          <cell r="O675">
            <v>0</v>
          </cell>
          <cell r="P675">
            <v>0</v>
          </cell>
          <cell r="Q675">
            <v>0</v>
          </cell>
          <cell r="R675">
            <v>0</v>
          </cell>
        </row>
        <row r="676">
          <cell r="B676" t="str">
            <v>Cisco</v>
          </cell>
          <cell r="C676">
            <v>30</v>
          </cell>
          <cell r="D676">
            <v>30.2</v>
          </cell>
          <cell r="E676">
            <v>11.3</v>
          </cell>
          <cell r="F676">
            <v>0</v>
          </cell>
          <cell r="G676">
            <v>14</v>
          </cell>
          <cell r="H676">
            <v>3</v>
          </cell>
          <cell r="I676">
            <v>88.5</v>
          </cell>
          <cell r="K676" t="str">
            <v>Cisco</v>
          </cell>
          <cell r="L676">
            <v>78</v>
          </cell>
          <cell r="M676">
            <v>770</v>
          </cell>
          <cell r="N676">
            <v>375</v>
          </cell>
          <cell r="O676">
            <v>0</v>
          </cell>
          <cell r="P676">
            <v>505</v>
          </cell>
          <cell r="Q676">
            <v>11</v>
          </cell>
          <cell r="R676">
            <v>1739</v>
          </cell>
        </row>
        <row r="677">
          <cell r="B677" t="str">
            <v>Cosine</v>
          </cell>
          <cell r="C677">
            <v>0</v>
          </cell>
          <cell r="D677">
            <v>0</v>
          </cell>
          <cell r="E677">
            <v>0</v>
          </cell>
          <cell r="F677">
            <v>0</v>
          </cell>
          <cell r="G677">
            <v>0</v>
          </cell>
          <cell r="H677">
            <v>0</v>
          </cell>
          <cell r="I677">
            <v>0</v>
          </cell>
          <cell r="K677" t="str">
            <v>Cosine</v>
          </cell>
          <cell r="L677">
            <v>0</v>
          </cell>
          <cell r="M677">
            <v>0</v>
          </cell>
          <cell r="N677">
            <v>0</v>
          </cell>
          <cell r="O677">
            <v>0</v>
          </cell>
          <cell r="P677">
            <v>0</v>
          </cell>
          <cell r="Q677">
            <v>0</v>
          </cell>
          <cell r="R677">
            <v>0</v>
          </cell>
        </row>
        <row r="678">
          <cell r="B678" t="str">
            <v>ECI Telecom</v>
          </cell>
          <cell r="C678">
            <v>0</v>
          </cell>
          <cell r="D678">
            <v>0</v>
          </cell>
          <cell r="E678">
            <v>0</v>
          </cell>
          <cell r="F678">
            <v>0</v>
          </cell>
          <cell r="G678">
            <v>0</v>
          </cell>
          <cell r="H678">
            <v>0</v>
          </cell>
          <cell r="I678">
            <v>0</v>
          </cell>
          <cell r="K678" t="str">
            <v>ECI Telecom</v>
          </cell>
          <cell r="L678">
            <v>0</v>
          </cell>
          <cell r="M678">
            <v>0</v>
          </cell>
          <cell r="N678">
            <v>0</v>
          </cell>
          <cell r="O678">
            <v>0</v>
          </cell>
          <cell r="P678">
            <v>0</v>
          </cell>
          <cell r="Q678">
            <v>0</v>
          </cell>
          <cell r="R678">
            <v>0</v>
          </cell>
        </row>
        <row r="679">
          <cell r="B679" t="str">
            <v>Equipe</v>
          </cell>
          <cell r="C679">
            <v>0</v>
          </cell>
          <cell r="D679">
            <v>0</v>
          </cell>
          <cell r="E679">
            <v>0</v>
          </cell>
          <cell r="F679">
            <v>0</v>
          </cell>
          <cell r="G679">
            <v>0</v>
          </cell>
          <cell r="H679">
            <v>0</v>
          </cell>
          <cell r="I679">
            <v>0</v>
          </cell>
          <cell r="K679" t="str">
            <v>Equipe</v>
          </cell>
          <cell r="L679">
            <v>0</v>
          </cell>
          <cell r="M679">
            <v>0</v>
          </cell>
          <cell r="N679">
            <v>0</v>
          </cell>
          <cell r="O679">
            <v>0</v>
          </cell>
          <cell r="P679">
            <v>0</v>
          </cell>
          <cell r="Q679">
            <v>0</v>
          </cell>
          <cell r="R679">
            <v>0</v>
          </cell>
        </row>
        <row r="680">
          <cell r="B680" t="str">
            <v>Ericsson</v>
          </cell>
          <cell r="C680">
            <v>0</v>
          </cell>
          <cell r="D680">
            <v>0</v>
          </cell>
          <cell r="E680">
            <v>0</v>
          </cell>
          <cell r="F680">
            <v>0</v>
          </cell>
          <cell r="G680">
            <v>0</v>
          </cell>
          <cell r="H680">
            <v>2</v>
          </cell>
          <cell r="I680">
            <v>2</v>
          </cell>
          <cell r="K680" t="str">
            <v>Ericsson</v>
          </cell>
          <cell r="L680">
            <v>0</v>
          </cell>
          <cell r="M680">
            <v>0</v>
          </cell>
          <cell r="N680">
            <v>0</v>
          </cell>
          <cell r="O680">
            <v>0</v>
          </cell>
          <cell r="P680">
            <v>0</v>
          </cell>
          <cell r="Q680">
            <v>12</v>
          </cell>
          <cell r="R680">
            <v>12</v>
          </cell>
        </row>
        <row r="681">
          <cell r="B681" t="str">
            <v>Extreme</v>
          </cell>
          <cell r="C681">
            <v>0</v>
          </cell>
          <cell r="D681">
            <v>0</v>
          </cell>
          <cell r="E681">
            <v>0</v>
          </cell>
          <cell r="F681">
            <v>0</v>
          </cell>
          <cell r="G681">
            <v>0.3</v>
          </cell>
          <cell r="H681">
            <v>0</v>
          </cell>
          <cell r="I681">
            <v>0.3</v>
          </cell>
          <cell r="K681" t="str">
            <v>Extreme</v>
          </cell>
          <cell r="L681">
            <v>0</v>
          </cell>
          <cell r="M681">
            <v>0</v>
          </cell>
          <cell r="N681">
            <v>0</v>
          </cell>
          <cell r="O681">
            <v>0</v>
          </cell>
          <cell r="P681">
            <v>11</v>
          </cell>
          <cell r="Q681">
            <v>0</v>
          </cell>
          <cell r="R681">
            <v>11</v>
          </cell>
        </row>
        <row r="682">
          <cell r="B682" t="str">
            <v>Force10</v>
          </cell>
          <cell r="C682">
            <v>0</v>
          </cell>
          <cell r="D682">
            <v>0</v>
          </cell>
          <cell r="E682">
            <v>0</v>
          </cell>
          <cell r="F682">
            <v>0</v>
          </cell>
          <cell r="G682">
            <v>0</v>
          </cell>
          <cell r="H682">
            <v>0</v>
          </cell>
          <cell r="I682">
            <v>0</v>
          </cell>
          <cell r="K682" t="str">
            <v>Force10</v>
          </cell>
          <cell r="L682">
            <v>0</v>
          </cell>
          <cell r="M682">
            <v>0</v>
          </cell>
          <cell r="N682">
            <v>0</v>
          </cell>
          <cell r="O682">
            <v>0</v>
          </cell>
          <cell r="P682">
            <v>0</v>
          </cell>
          <cell r="Q682">
            <v>0</v>
          </cell>
          <cell r="R682">
            <v>0</v>
          </cell>
        </row>
        <row r="683">
          <cell r="B683" t="str">
            <v>Fujitsu</v>
          </cell>
          <cell r="C683">
            <v>0</v>
          </cell>
          <cell r="D683">
            <v>0</v>
          </cell>
          <cell r="E683">
            <v>0</v>
          </cell>
          <cell r="F683">
            <v>0</v>
          </cell>
          <cell r="G683">
            <v>0</v>
          </cell>
          <cell r="H683">
            <v>0</v>
          </cell>
          <cell r="I683">
            <v>0</v>
          </cell>
          <cell r="K683" t="str">
            <v>Fujitsu</v>
          </cell>
          <cell r="L683">
            <v>0</v>
          </cell>
          <cell r="M683">
            <v>0</v>
          </cell>
          <cell r="N683">
            <v>0</v>
          </cell>
          <cell r="O683">
            <v>0</v>
          </cell>
          <cell r="P683">
            <v>0</v>
          </cell>
          <cell r="Q683">
            <v>0</v>
          </cell>
          <cell r="R683">
            <v>0</v>
          </cell>
        </row>
        <row r="684">
          <cell r="B684" t="str">
            <v>Hammerhead Systems</v>
          </cell>
          <cell r="C684">
            <v>0</v>
          </cell>
          <cell r="D684">
            <v>0</v>
          </cell>
          <cell r="E684">
            <v>0</v>
          </cell>
          <cell r="F684">
            <v>0</v>
          </cell>
          <cell r="G684">
            <v>0</v>
          </cell>
          <cell r="H684">
            <v>0</v>
          </cell>
          <cell r="I684">
            <v>0</v>
          </cell>
          <cell r="K684" t="str">
            <v>Hammerhead Systems</v>
          </cell>
          <cell r="L684">
            <v>0</v>
          </cell>
          <cell r="M684">
            <v>0</v>
          </cell>
          <cell r="N684">
            <v>0</v>
          </cell>
          <cell r="O684">
            <v>0</v>
          </cell>
          <cell r="P684">
            <v>0</v>
          </cell>
          <cell r="Q684">
            <v>0</v>
          </cell>
          <cell r="R684">
            <v>0</v>
          </cell>
        </row>
        <row r="685">
          <cell r="B685" t="str">
            <v>Hitachi</v>
          </cell>
          <cell r="C685">
            <v>0</v>
          </cell>
          <cell r="D685">
            <v>0</v>
          </cell>
          <cell r="E685">
            <v>0</v>
          </cell>
          <cell r="F685">
            <v>0</v>
          </cell>
          <cell r="G685">
            <v>0</v>
          </cell>
          <cell r="H685">
            <v>0</v>
          </cell>
          <cell r="I685">
            <v>0</v>
          </cell>
          <cell r="K685" t="str">
            <v>Hitachi</v>
          </cell>
          <cell r="L685">
            <v>0</v>
          </cell>
          <cell r="M685">
            <v>0</v>
          </cell>
          <cell r="N685">
            <v>0</v>
          </cell>
          <cell r="O685">
            <v>0</v>
          </cell>
          <cell r="P685">
            <v>0</v>
          </cell>
          <cell r="Q685">
            <v>0</v>
          </cell>
          <cell r="R685">
            <v>0</v>
          </cell>
        </row>
        <row r="686">
          <cell r="B686" t="str">
            <v>Hitachi Cable</v>
          </cell>
          <cell r="C686">
            <v>0</v>
          </cell>
          <cell r="D686">
            <v>0</v>
          </cell>
          <cell r="E686">
            <v>0</v>
          </cell>
          <cell r="F686">
            <v>0</v>
          </cell>
          <cell r="G686">
            <v>0</v>
          </cell>
          <cell r="H686">
            <v>0</v>
          </cell>
          <cell r="I686">
            <v>0</v>
          </cell>
          <cell r="K686" t="str">
            <v>Hitachi Cable</v>
          </cell>
          <cell r="L686">
            <v>0</v>
          </cell>
          <cell r="M686">
            <v>0</v>
          </cell>
          <cell r="N686">
            <v>0</v>
          </cell>
          <cell r="O686">
            <v>0</v>
          </cell>
          <cell r="P686">
            <v>0</v>
          </cell>
          <cell r="Q686">
            <v>0</v>
          </cell>
          <cell r="R686">
            <v>0</v>
          </cell>
        </row>
        <row r="687">
          <cell r="B687" t="str">
            <v>Huawei</v>
          </cell>
          <cell r="C687">
            <v>0</v>
          </cell>
          <cell r="D687">
            <v>1.4</v>
          </cell>
          <cell r="E687">
            <v>0</v>
          </cell>
          <cell r="F687">
            <v>0</v>
          </cell>
          <cell r="G687">
            <v>0</v>
          </cell>
          <cell r="H687">
            <v>0</v>
          </cell>
          <cell r="I687">
            <v>1.4</v>
          </cell>
          <cell r="K687" t="str">
            <v>Huawei</v>
          </cell>
          <cell r="L687">
            <v>0</v>
          </cell>
          <cell r="M687">
            <v>36</v>
          </cell>
          <cell r="N687">
            <v>0</v>
          </cell>
          <cell r="O687">
            <v>0</v>
          </cell>
          <cell r="P687">
            <v>0</v>
          </cell>
          <cell r="Q687">
            <v>0</v>
          </cell>
          <cell r="R687">
            <v>36</v>
          </cell>
        </row>
        <row r="688">
          <cell r="B688" t="str">
            <v>Hyperchip</v>
          </cell>
          <cell r="C688">
            <v>0</v>
          </cell>
          <cell r="D688">
            <v>0</v>
          </cell>
          <cell r="E688">
            <v>0</v>
          </cell>
          <cell r="F688">
            <v>0</v>
          </cell>
          <cell r="G688">
            <v>0</v>
          </cell>
          <cell r="H688">
            <v>0</v>
          </cell>
          <cell r="I688">
            <v>0</v>
          </cell>
          <cell r="K688" t="str">
            <v>Hyperchip</v>
          </cell>
          <cell r="L688">
            <v>0</v>
          </cell>
          <cell r="M688">
            <v>0</v>
          </cell>
          <cell r="N688">
            <v>0</v>
          </cell>
          <cell r="O688">
            <v>0</v>
          </cell>
          <cell r="P688">
            <v>0</v>
          </cell>
          <cell r="Q688">
            <v>0</v>
          </cell>
          <cell r="R688">
            <v>0</v>
          </cell>
        </row>
        <row r="689">
          <cell r="B689" t="str">
            <v>Juniper</v>
          </cell>
          <cell r="C689">
            <v>3.2</v>
          </cell>
          <cell r="D689">
            <v>1</v>
          </cell>
          <cell r="E689">
            <v>1.6</v>
          </cell>
          <cell r="F689">
            <v>0</v>
          </cell>
          <cell r="G689">
            <v>0</v>
          </cell>
          <cell r="H689">
            <v>0</v>
          </cell>
          <cell r="I689">
            <v>5.8000000000000007</v>
          </cell>
          <cell r="K689" t="str">
            <v>Juniper</v>
          </cell>
          <cell r="L689">
            <v>9</v>
          </cell>
          <cell r="M689">
            <v>19</v>
          </cell>
          <cell r="N689">
            <v>16</v>
          </cell>
          <cell r="O689">
            <v>0</v>
          </cell>
          <cell r="P689">
            <v>0</v>
          </cell>
          <cell r="Q689">
            <v>0</v>
          </cell>
          <cell r="R689">
            <v>44</v>
          </cell>
        </row>
        <row r="690">
          <cell r="B690" t="str">
            <v>Laurel Networks</v>
          </cell>
          <cell r="C690">
            <v>0</v>
          </cell>
          <cell r="D690">
            <v>0</v>
          </cell>
          <cell r="E690">
            <v>0</v>
          </cell>
          <cell r="F690">
            <v>0</v>
          </cell>
          <cell r="G690">
            <v>0</v>
          </cell>
          <cell r="H690">
            <v>0</v>
          </cell>
          <cell r="I690">
            <v>0</v>
          </cell>
          <cell r="K690" t="str">
            <v>Laurel Networks</v>
          </cell>
          <cell r="L690">
            <v>0</v>
          </cell>
          <cell r="M690">
            <v>0</v>
          </cell>
          <cell r="N690">
            <v>0</v>
          </cell>
          <cell r="O690">
            <v>0</v>
          </cell>
          <cell r="P690">
            <v>0</v>
          </cell>
          <cell r="Q690">
            <v>0</v>
          </cell>
          <cell r="R690">
            <v>0</v>
          </cell>
        </row>
        <row r="691">
          <cell r="B691" t="str">
            <v>Lucent</v>
          </cell>
          <cell r="C691">
            <v>0</v>
          </cell>
          <cell r="D691">
            <v>0</v>
          </cell>
          <cell r="E691">
            <v>0</v>
          </cell>
          <cell r="F691">
            <v>0</v>
          </cell>
          <cell r="G691">
            <v>0</v>
          </cell>
          <cell r="H691">
            <v>0</v>
          </cell>
          <cell r="I691">
            <v>0</v>
          </cell>
          <cell r="K691" t="str">
            <v>Lucent</v>
          </cell>
          <cell r="L691">
            <v>0</v>
          </cell>
          <cell r="M691">
            <v>0</v>
          </cell>
          <cell r="N691">
            <v>0</v>
          </cell>
          <cell r="O691">
            <v>0</v>
          </cell>
          <cell r="P691">
            <v>0</v>
          </cell>
          <cell r="Q691">
            <v>0</v>
          </cell>
          <cell r="R691">
            <v>0</v>
          </cell>
        </row>
        <row r="692">
          <cell r="B692" t="str">
            <v>NEC</v>
          </cell>
          <cell r="C692">
            <v>0</v>
          </cell>
          <cell r="D692">
            <v>0</v>
          </cell>
          <cell r="E692">
            <v>0</v>
          </cell>
          <cell r="F692">
            <v>0</v>
          </cell>
          <cell r="G692">
            <v>0</v>
          </cell>
          <cell r="H692">
            <v>0</v>
          </cell>
          <cell r="I692">
            <v>0</v>
          </cell>
          <cell r="K692" t="str">
            <v>NEC</v>
          </cell>
          <cell r="L692">
            <v>0</v>
          </cell>
          <cell r="M692">
            <v>0</v>
          </cell>
          <cell r="N692">
            <v>0</v>
          </cell>
          <cell r="O692">
            <v>0</v>
          </cell>
          <cell r="P692">
            <v>0</v>
          </cell>
          <cell r="Q692">
            <v>0</v>
          </cell>
          <cell r="R692">
            <v>0</v>
          </cell>
        </row>
        <row r="693">
          <cell r="B693" t="str">
            <v>Nokia Siemens Networks</v>
          </cell>
          <cell r="C693">
            <v>0</v>
          </cell>
          <cell r="D693">
            <v>0</v>
          </cell>
          <cell r="E693">
            <v>0</v>
          </cell>
          <cell r="F693">
            <v>0</v>
          </cell>
          <cell r="G693">
            <v>0</v>
          </cell>
          <cell r="H693">
            <v>0</v>
          </cell>
          <cell r="I693">
            <v>0</v>
          </cell>
          <cell r="K693" t="str">
            <v>Nokia Siemens Networks</v>
          </cell>
          <cell r="L693">
            <v>0</v>
          </cell>
          <cell r="M693">
            <v>0</v>
          </cell>
          <cell r="N693">
            <v>0</v>
          </cell>
          <cell r="O693">
            <v>0</v>
          </cell>
          <cell r="P693">
            <v>0</v>
          </cell>
          <cell r="Q693">
            <v>0</v>
          </cell>
          <cell r="R693">
            <v>0</v>
          </cell>
        </row>
        <row r="694">
          <cell r="B694" t="str">
            <v>Nortel</v>
          </cell>
          <cell r="C694">
            <v>0</v>
          </cell>
          <cell r="D694">
            <v>0</v>
          </cell>
          <cell r="E694">
            <v>0.5</v>
          </cell>
          <cell r="F694">
            <v>0</v>
          </cell>
          <cell r="G694">
            <v>1.2</v>
          </cell>
          <cell r="H694">
            <v>2</v>
          </cell>
          <cell r="I694">
            <v>3.7</v>
          </cell>
          <cell r="K694" t="str">
            <v>Nortel</v>
          </cell>
          <cell r="L694">
            <v>0</v>
          </cell>
          <cell r="M694">
            <v>0</v>
          </cell>
          <cell r="N694">
            <v>3</v>
          </cell>
          <cell r="O694">
            <v>0</v>
          </cell>
          <cell r="P694">
            <v>41</v>
          </cell>
          <cell r="Q694">
            <v>6</v>
          </cell>
          <cell r="R694">
            <v>50</v>
          </cell>
        </row>
        <row r="695">
          <cell r="B695" t="str">
            <v>Procket</v>
          </cell>
          <cell r="C695">
            <v>0</v>
          </cell>
          <cell r="D695">
            <v>0</v>
          </cell>
          <cell r="E695">
            <v>0</v>
          </cell>
          <cell r="F695">
            <v>0</v>
          </cell>
          <cell r="G695">
            <v>0</v>
          </cell>
          <cell r="H695">
            <v>0</v>
          </cell>
          <cell r="I695">
            <v>0</v>
          </cell>
          <cell r="K695" t="str">
            <v>Procket</v>
          </cell>
          <cell r="L695">
            <v>0</v>
          </cell>
          <cell r="M695">
            <v>0</v>
          </cell>
          <cell r="N695">
            <v>0</v>
          </cell>
          <cell r="O695">
            <v>0</v>
          </cell>
          <cell r="P695">
            <v>0</v>
          </cell>
          <cell r="Q695">
            <v>0</v>
          </cell>
          <cell r="R695">
            <v>0</v>
          </cell>
        </row>
        <row r="696">
          <cell r="B696" t="str">
            <v>Quarry</v>
          </cell>
          <cell r="C696">
            <v>0</v>
          </cell>
          <cell r="D696">
            <v>0</v>
          </cell>
          <cell r="E696">
            <v>0</v>
          </cell>
          <cell r="F696">
            <v>0</v>
          </cell>
          <cell r="G696">
            <v>0</v>
          </cell>
          <cell r="H696">
            <v>0</v>
          </cell>
          <cell r="I696">
            <v>0</v>
          </cell>
          <cell r="K696" t="str">
            <v>Quarry</v>
          </cell>
          <cell r="L696">
            <v>0</v>
          </cell>
          <cell r="M696">
            <v>0</v>
          </cell>
          <cell r="N696">
            <v>0</v>
          </cell>
          <cell r="O696">
            <v>0</v>
          </cell>
          <cell r="P696">
            <v>0</v>
          </cell>
          <cell r="Q696">
            <v>0</v>
          </cell>
          <cell r="R696">
            <v>0</v>
          </cell>
        </row>
        <row r="697">
          <cell r="B697" t="str">
            <v>Redback</v>
          </cell>
          <cell r="C697">
            <v>0</v>
          </cell>
          <cell r="D697">
            <v>0</v>
          </cell>
          <cell r="E697">
            <v>0</v>
          </cell>
          <cell r="F697">
            <v>0</v>
          </cell>
          <cell r="G697">
            <v>0</v>
          </cell>
          <cell r="H697">
            <v>0</v>
          </cell>
          <cell r="I697">
            <v>0</v>
          </cell>
          <cell r="K697" t="str">
            <v>Redback</v>
          </cell>
          <cell r="L697">
            <v>0</v>
          </cell>
          <cell r="M697">
            <v>0</v>
          </cell>
          <cell r="N697">
            <v>0</v>
          </cell>
          <cell r="O697">
            <v>0</v>
          </cell>
          <cell r="P697">
            <v>0</v>
          </cell>
          <cell r="Q697">
            <v>0</v>
          </cell>
          <cell r="R697">
            <v>0</v>
          </cell>
        </row>
        <row r="698">
          <cell r="B698" t="str">
            <v>Riverstone</v>
          </cell>
          <cell r="C698">
            <v>0</v>
          </cell>
          <cell r="D698">
            <v>0</v>
          </cell>
          <cell r="E698">
            <v>0</v>
          </cell>
          <cell r="F698">
            <v>0</v>
          </cell>
          <cell r="G698">
            <v>0</v>
          </cell>
          <cell r="H698">
            <v>0</v>
          </cell>
          <cell r="I698">
            <v>0</v>
          </cell>
          <cell r="K698" t="str">
            <v>Riverstone</v>
          </cell>
          <cell r="L698">
            <v>0</v>
          </cell>
          <cell r="M698">
            <v>0</v>
          </cell>
          <cell r="N698">
            <v>0</v>
          </cell>
          <cell r="O698">
            <v>0</v>
          </cell>
          <cell r="P698">
            <v>0</v>
          </cell>
          <cell r="Q698">
            <v>0</v>
          </cell>
          <cell r="R698">
            <v>0</v>
          </cell>
        </row>
        <row r="699">
          <cell r="B699" t="str">
            <v>Tellabs</v>
          </cell>
          <cell r="C699">
            <v>0</v>
          </cell>
          <cell r="D699">
            <v>0.4</v>
          </cell>
          <cell r="E699">
            <v>0</v>
          </cell>
          <cell r="F699">
            <v>0</v>
          </cell>
          <cell r="G699">
            <v>0</v>
          </cell>
          <cell r="H699">
            <v>0</v>
          </cell>
          <cell r="I699">
            <v>0.4</v>
          </cell>
          <cell r="K699" t="str">
            <v>Tellabs</v>
          </cell>
          <cell r="L699">
            <v>0</v>
          </cell>
          <cell r="M699">
            <v>2</v>
          </cell>
          <cell r="N699">
            <v>0</v>
          </cell>
          <cell r="O699">
            <v>0</v>
          </cell>
          <cell r="P699">
            <v>0</v>
          </cell>
          <cell r="Q699">
            <v>0</v>
          </cell>
          <cell r="R699">
            <v>2</v>
          </cell>
        </row>
        <row r="700">
          <cell r="B700" t="str">
            <v>ZTE</v>
          </cell>
          <cell r="C700">
            <v>0</v>
          </cell>
          <cell r="D700">
            <v>0</v>
          </cell>
          <cell r="E700">
            <v>0</v>
          </cell>
          <cell r="F700">
            <v>0</v>
          </cell>
          <cell r="G700">
            <v>0</v>
          </cell>
          <cell r="H700">
            <v>0</v>
          </cell>
          <cell r="I700">
            <v>0</v>
          </cell>
          <cell r="K700" t="str">
            <v>ZTE</v>
          </cell>
          <cell r="L700">
            <v>0</v>
          </cell>
          <cell r="M700">
            <v>0</v>
          </cell>
          <cell r="N700">
            <v>0</v>
          </cell>
          <cell r="O700">
            <v>0</v>
          </cell>
          <cell r="P700">
            <v>0</v>
          </cell>
          <cell r="Q700">
            <v>0</v>
          </cell>
          <cell r="R700">
            <v>0</v>
          </cell>
        </row>
        <row r="701">
          <cell r="B701" t="str">
            <v>Other</v>
          </cell>
          <cell r="C701">
            <v>0</v>
          </cell>
          <cell r="D701">
            <v>0</v>
          </cell>
          <cell r="E701">
            <v>0</v>
          </cell>
          <cell r="F701">
            <v>0</v>
          </cell>
          <cell r="G701">
            <v>0</v>
          </cell>
          <cell r="H701">
            <v>0</v>
          </cell>
          <cell r="I701">
            <v>0</v>
          </cell>
          <cell r="K701" t="str">
            <v>Other</v>
          </cell>
          <cell r="L701">
            <v>0</v>
          </cell>
          <cell r="M701">
            <v>0</v>
          </cell>
          <cell r="N701">
            <v>0</v>
          </cell>
          <cell r="O701">
            <v>0</v>
          </cell>
          <cell r="P701">
            <v>0</v>
          </cell>
          <cell r="Q701">
            <v>0</v>
          </cell>
          <cell r="R701">
            <v>0</v>
          </cell>
        </row>
        <row r="702">
          <cell r="B702" t="str">
            <v>Total</v>
          </cell>
          <cell r="C702">
            <v>33.200000000000003</v>
          </cell>
          <cell r="D702">
            <v>32.999999999999993</v>
          </cell>
          <cell r="E702">
            <v>13.4</v>
          </cell>
          <cell r="F702">
            <v>0</v>
          </cell>
          <cell r="G702">
            <v>15.5</v>
          </cell>
          <cell r="H702">
            <v>20</v>
          </cell>
          <cell r="I702">
            <v>115.10000000000001</v>
          </cell>
          <cell r="K702" t="str">
            <v>Total</v>
          </cell>
          <cell r="L702">
            <v>87</v>
          </cell>
          <cell r="M702">
            <v>827</v>
          </cell>
          <cell r="N702">
            <v>394</v>
          </cell>
          <cell r="O702">
            <v>0</v>
          </cell>
          <cell r="P702">
            <v>557</v>
          </cell>
          <cell r="Q702">
            <v>116</v>
          </cell>
          <cell r="R702">
            <v>1981</v>
          </cell>
        </row>
        <row r="706">
          <cell r="B706" t="str">
            <v>Vendor</v>
          </cell>
          <cell r="C706" t="str">
            <v>Core IP/MPLS</v>
          </cell>
          <cell r="D706" t="str">
            <v xml:space="preserve">Edge IP/MPLS </v>
          </cell>
          <cell r="E706" t="str">
            <v>Subscriber Service Router</v>
          </cell>
          <cell r="F706" t="str">
            <v>BRAS</v>
          </cell>
          <cell r="G706" t="str">
            <v>IP/Ethernet</v>
          </cell>
          <cell r="H706" t="str">
            <v>ATM/MPLS</v>
          </cell>
          <cell r="I706" t="str">
            <v>Total IPS</v>
          </cell>
          <cell r="K706" t="str">
            <v>Vendor</v>
          </cell>
          <cell r="L706" t="str">
            <v>Core IP/MPLS</v>
          </cell>
          <cell r="M706" t="str">
            <v>Edge IP/MPLS</v>
          </cell>
          <cell r="N706" t="str">
            <v>Subscriber Service Router</v>
          </cell>
          <cell r="O706" t="str">
            <v>BRAS</v>
          </cell>
          <cell r="P706" t="str">
            <v>IP/Ethernet</v>
          </cell>
          <cell r="Q706" t="str">
            <v>ATM/MPLS</v>
          </cell>
          <cell r="R706" t="str">
            <v>Total IPS</v>
          </cell>
        </row>
        <row r="707">
          <cell r="B707" t="str">
            <v>Alaxala Networks</v>
          </cell>
          <cell r="I707">
            <v>0</v>
          </cell>
          <cell r="K707" t="str">
            <v>Alaxala Networks</v>
          </cell>
          <cell r="R707">
            <v>0</v>
          </cell>
        </row>
        <row r="708">
          <cell r="B708" t="str">
            <v>Alcatel-Lucent</v>
          </cell>
          <cell r="C708">
            <v>0</v>
          </cell>
          <cell r="D708">
            <v>5</v>
          </cell>
          <cell r="E708">
            <v>0</v>
          </cell>
          <cell r="F708">
            <v>0</v>
          </cell>
          <cell r="G708">
            <v>0</v>
          </cell>
          <cell r="H708">
            <v>13</v>
          </cell>
          <cell r="I708">
            <v>18</v>
          </cell>
          <cell r="K708" t="str">
            <v>Alcatel-Lucent</v>
          </cell>
          <cell r="L708">
            <v>0</v>
          </cell>
          <cell r="M708">
            <v>43</v>
          </cell>
          <cell r="N708">
            <v>0</v>
          </cell>
          <cell r="O708">
            <v>0</v>
          </cell>
          <cell r="P708">
            <v>0</v>
          </cell>
          <cell r="Q708">
            <v>86</v>
          </cell>
          <cell r="R708">
            <v>129</v>
          </cell>
        </row>
        <row r="709">
          <cell r="B709" t="str">
            <v>Atrica</v>
          </cell>
          <cell r="I709">
            <v>0</v>
          </cell>
          <cell r="K709" t="str">
            <v>Atrica</v>
          </cell>
          <cell r="R709">
            <v>0</v>
          </cell>
        </row>
        <row r="710">
          <cell r="B710" t="str">
            <v>Avici</v>
          </cell>
          <cell r="C710">
            <v>0</v>
          </cell>
          <cell r="D710">
            <v>0</v>
          </cell>
          <cell r="E710">
            <v>0</v>
          </cell>
          <cell r="F710">
            <v>0</v>
          </cell>
          <cell r="G710">
            <v>0</v>
          </cell>
          <cell r="H710">
            <v>0</v>
          </cell>
          <cell r="I710">
            <v>0</v>
          </cell>
          <cell r="K710" t="str">
            <v>Avici</v>
          </cell>
          <cell r="L710">
            <v>0</v>
          </cell>
          <cell r="M710">
            <v>0</v>
          </cell>
          <cell r="N710">
            <v>0</v>
          </cell>
          <cell r="O710">
            <v>0</v>
          </cell>
          <cell r="P710">
            <v>0</v>
          </cell>
          <cell r="Q710">
            <v>0</v>
          </cell>
          <cell r="R710">
            <v>0</v>
          </cell>
        </row>
        <row r="711">
          <cell r="B711" t="str">
            <v>Brocade</v>
          </cell>
          <cell r="C711">
            <v>0</v>
          </cell>
          <cell r="D711">
            <v>0</v>
          </cell>
          <cell r="E711">
            <v>0</v>
          </cell>
          <cell r="F711">
            <v>0</v>
          </cell>
          <cell r="G711">
            <v>0</v>
          </cell>
          <cell r="H711">
            <v>0</v>
          </cell>
          <cell r="I711">
            <v>0</v>
          </cell>
          <cell r="K711" t="str">
            <v>Brocade</v>
          </cell>
          <cell r="L711">
            <v>0</v>
          </cell>
          <cell r="M711">
            <v>0</v>
          </cell>
          <cell r="N711">
            <v>0</v>
          </cell>
          <cell r="O711">
            <v>0</v>
          </cell>
          <cell r="P711">
            <v>0</v>
          </cell>
          <cell r="Q711">
            <v>0</v>
          </cell>
          <cell r="R711">
            <v>0</v>
          </cell>
        </row>
        <row r="712">
          <cell r="B712" t="str">
            <v>Caspian</v>
          </cell>
          <cell r="C712">
            <v>0</v>
          </cell>
          <cell r="D712">
            <v>0</v>
          </cell>
          <cell r="E712">
            <v>0</v>
          </cell>
          <cell r="F712">
            <v>0</v>
          </cell>
          <cell r="G712">
            <v>0</v>
          </cell>
          <cell r="H712">
            <v>0</v>
          </cell>
          <cell r="I712">
            <v>0</v>
          </cell>
          <cell r="K712" t="str">
            <v>Caspian</v>
          </cell>
          <cell r="L712">
            <v>0</v>
          </cell>
          <cell r="M712">
            <v>0</v>
          </cell>
          <cell r="N712">
            <v>0</v>
          </cell>
          <cell r="O712">
            <v>0</v>
          </cell>
          <cell r="P712">
            <v>0</v>
          </cell>
          <cell r="Q712">
            <v>0</v>
          </cell>
          <cell r="R712">
            <v>0</v>
          </cell>
        </row>
        <row r="713">
          <cell r="B713" t="str">
            <v>Chiaro</v>
          </cell>
          <cell r="C713">
            <v>0</v>
          </cell>
          <cell r="D713">
            <v>0</v>
          </cell>
          <cell r="E713">
            <v>0</v>
          </cell>
          <cell r="F713">
            <v>0</v>
          </cell>
          <cell r="G713">
            <v>0</v>
          </cell>
          <cell r="H713">
            <v>0</v>
          </cell>
          <cell r="I713">
            <v>0</v>
          </cell>
          <cell r="K713" t="str">
            <v>Chiaro</v>
          </cell>
          <cell r="L713">
            <v>0</v>
          </cell>
          <cell r="M713">
            <v>0</v>
          </cell>
          <cell r="N713">
            <v>0</v>
          </cell>
          <cell r="O713">
            <v>0</v>
          </cell>
          <cell r="P713">
            <v>0</v>
          </cell>
          <cell r="Q713">
            <v>0</v>
          </cell>
          <cell r="R713">
            <v>0</v>
          </cell>
        </row>
        <row r="714">
          <cell r="B714" t="str">
            <v>Ciena</v>
          </cell>
          <cell r="C714">
            <v>0</v>
          </cell>
          <cell r="D714">
            <v>0</v>
          </cell>
          <cell r="E714">
            <v>0</v>
          </cell>
          <cell r="F714">
            <v>0</v>
          </cell>
          <cell r="G714">
            <v>0</v>
          </cell>
          <cell r="H714">
            <v>0</v>
          </cell>
          <cell r="I714">
            <v>0</v>
          </cell>
          <cell r="K714" t="str">
            <v>Ciena</v>
          </cell>
          <cell r="L714">
            <v>0</v>
          </cell>
          <cell r="M714">
            <v>0</v>
          </cell>
          <cell r="N714">
            <v>0</v>
          </cell>
          <cell r="O714">
            <v>0</v>
          </cell>
          <cell r="P714">
            <v>0</v>
          </cell>
          <cell r="Q714">
            <v>0</v>
          </cell>
          <cell r="R714">
            <v>0</v>
          </cell>
        </row>
        <row r="715">
          <cell r="B715" t="str">
            <v>Cisco</v>
          </cell>
          <cell r="C715">
            <v>32</v>
          </cell>
          <cell r="D715">
            <v>30</v>
          </cell>
          <cell r="E715">
            <v>12</v>
          </cell>
          <cell r="F715">
            <v>0</v>
          </cell>
          <cell r="G715">
            <v>11</v>
          </cell>
          <cell r="H715">
            <v>2</v>
          </cell>
          <cell r="I715">
            <v>87</v>
          </cell>
          <cell r="K715" t="str">
            <v>Cisco</v>
          </cell>
          <cell r="L715">
            <v>86</v>
          </cell>
          <cell r="M715">
            <v>849</v>
          </cell>
          <cell r="N715">
            <v>400</v>
          </cell>
          <cell r="O715">
            <v>0</v>
          </cell>
          <cell r="P715">
            <v>385</v>
          </cell>
          <cell r="Q715">
            <v>8</v>
          </cell>
          <cell r="R715">
            <v>1728</v>
          </cell>
        </row>
        <row r="716">
          <cell r="B716" t="str">
            <v>Cosine</v>
          </cell>
          <cell r="C716">
            <v>0</v>
          </cell>
          <cell r="D716">
            <v>0</v>
          </cell>
          <cell r="E716">
            <v>0</v>
          </cell>
          <cell r="F716">
            <v>0</v>
          </cell>
          <cell r="G716">
            <v>0</v>
          </cell>
          <cell r="H716">
            <v>0</v>
          </cell>
          <cell r="I716">
            <v>0</v>
          </cell>
          <cell r="K716" t="str">
            <v>Cosine</v>
          </cell>
          <cell r="L716">
            <v>0</v>
          </cell>
          <cell r="M716">
            <v>0</v>
          </cell>
          <cell r="N716">
            <v>0</v>
          </cell>
          <cell r="O716">
            <v>0</v>
          </cell>
          <cell r="P716">
            <v>0</v>
          </cell>
          <cell r="Q716">
            <v>0</v>
          </cell>
          <cell r="R716">
            <v>0</v>
          </cell>
        </row>
        <row r="717">
          <cell r="B717" t="str">
            <v>ECI Telecom</v>
          </cell>
          <cell r="C717">
            <v>0</v>
          </cell>
          <cell r="D717">
            <v>0</v>
          </cell>
          <cell r="E717">
            <v>0</v>
          </cell>
          <cell r="F717">
            <v>0</v>
          </cell>
          <cell r="G717">
            <v>0</v>
          </cell>
          <cell r="H717">
            <v>0</v>
          </cell>
          <cell r="I717">
            <v>0</v>
          </cell>
          <cell r="K717" t="str">
            <v>ECI Telecom</v>
          </cell>
          <cell r="L717">
            <v>0</v>
          </cell>
          <cell r="M717">
            <v>0</v>
          </cell>
          <cell r="N717">
            <v>0</v>
          </cell>
          <cell r="O717">
            <v>0</v>
          </cell>
          <cell r="P717">
            <v>0</v>
          </cell>
          <cell r="Q717">
            <v>0</v>
          </cell>
          <cell r="R717">
            <v>0</v>
          </cell>
        </row>
        <row r="718">
          <cell r="B718" t="str">
            <v>Equipe</v>
          </cell>
          <cell r="C718">
            <v>0</v>
          </cell>
          <cell r="D718">
            <v>0</v>
          </cell>
          <cell r="E718">
            <v>0</v>
          </cell>
          <cell r="F718">
            <v>0</v>
          </cell>
          <cell r="G718">
            <v>0</v>
          </cell>
          <cell r="H718">
            <v>0</v>
          </cell>
          <cell r="I718">
            <v>0</v>
          </cell>
          <cell r="K718" t="str">
            <v>Equipe</v>
          </cell>
          <cell r="L718">
            <v>0</v>
          </cell>
          <cell r="M718">
            <v>0</v>
          </cell>
          <cell r="N718">
            <v>0</v>
          </cell>
          <cell r="O718">
            <v>0</v>
          </cell>
          <cell r="P718">
            <v>0</v>
          </cell>
          <cell r="Q718">
            <v>0</v>
          </cell>
          <cell r="R718">
            <v>0</v>
          </cell>
        </row>
        <row r="719">
          <cell r="B719" t="str">
            <v>Ericsson</v>
          </cell>
          <cell r="C719">
            <v>0</v>
          </cell>
          <cell r="D719">
            <v>0</v>
          </cell>
          <cell r="E719">
            <v>0</v>
          </cell>
          <cell r="F719">
            <v>0</v>
          </cell>
          <cell r="G719">
            <v>0</v>
          </cell>
          <cell r="H719">
            <v>2.8</v>
          </cell>
          <cell r="I719">
            <v>2.8</v>
          </cell>
          <cell r="K719" t="str">
            <v>Ericsson</v>
          </cell>
          <cell r="L719">
            <v>0</v>
          </cell>
          <cell r="M719">
            <v>0</v>
          </cell>
          <cell r="N719">
            <v>0</v>
          </cell>
          <cell r="O719">
            <v>0</v>
          </cell>
          <cell r="P719">
            <v>0</v>
          </cell>
          <cell r="Q719">
            <v>15</v>
          </cell>
          <cell r="R719">
            <v>15</v>
          </cell>
        </row>
        <row r="720">
          <cell r="B720" t="str">
            <v>Extreme</v>
          </cell>
          <cell r="C720">
            <v>0</v>
          </cell>
          <cell r="D720">
            <v>0</v>
          </cell>
          <cell r="E720">
            <v>0</v>
          </cell>
          <cell r="F720">
            <v>0</v>
          </cell>
          <cell r="G720">
            <v>0.2</v>
          </cell>
          <cell r="H720">
            <v>0</v>
          </cell>
          <cell r="I720">
            <v>0.2</v>
          </cell>
          <cell r="K720" t="str">
            <v>Extreme</v>
          </cell>
          <cell r="L720">
            <v>0</v>
          </cell>
          <cell r="M720">
            <v>0</v>
          </cell>
          <cell r="N720">
            <v>0</v>
          </cell>
          <cell r="O720">
            <v>0</v>
          </cell>
          <cell r="P720">
            <v>7</v>
          </cell>
          <cell r="Q720">
            <v>0</v>
          </cell>
          <cell r="R720">
            <v>7</v>
          </cell>
        </row>
        <row r="721">
          <cell r="B721" t="str">
            <v>Force10</v>
          </cell>
          <cell r="C721">
            <v>0</v>
          </cell>
          <cell r="D721">
            <v>0</v>
          </cell>
          <cell r="E721">
            <v>0</v>
          </cell>
          <cell r="F721">
            <v>0</v>
          </cell>
          <cell r="G721">
            <v>0</v>
          </cell>
          <cell r="H721">
            <v>0</v>
          </cell>
          <cell r="I721">
            <v>0</v>
          </cell>
          <cell r="K721" t="str">
            <v>Force10</v>
          </cell>
          <cell r="L721">
            <v>0</v>
          </cell>
          <cell r="M721">
            <v>0</v>
          </cell>
          <cell r="N721">
            <v>0</v>
          </cell>
          <cell r="O721">
            <v>0</v>
          </cell>
          <cell r="P721">
            <v>0</v>
          </cell>
          <cell r="Q721">
            <v>0</v>
          </cell>
          <cell r="R721">
            <v>0</v>
          </cell>
        </row>
        <row r="722">
          <cell r="B722" t="str">
            <v>Fujitsu</v>
          </cell>
          <cell r="C722">
            <v>0</v>
          </cell>
          <cell r="D722">
            <v>0</v>
          </cell>
          <cell r="E722">
            <v>0</v>
          </cell>
          <cell r="F722">
            <v>0</v>
          </cell>
          <cell r="G722">
            <v>0</v>
          </cell>
          <cell r="H722">
            <v>0</v>
          </cell>
          <cell r="I722">
            <v>0</v>
          </cell>
          <cell r="K722" t="str">
            <v>Fujitsu</v>
          </cell>
          <cell r="L722">
            <v>0</v>
          </cell>
          <cell r="M722">
            <v>0</v>
          </cell>
          <cell r="N722">
            <v>0</v>
          </cell>
          <cell r="O722">
            <v>0</v>
          </cell>
          <cell r="P722">
            <v>0</v>
          </cell>
          <cell r="Q722">
            <v>0</v>
          </cell>
          <cell r="R722">
            <v>0</v>
          </cell>
        </row>
        <row r="723">
          <cell r="B723" t="str">
            <v>Hammerhead Systems</v>
          </cell>
          <cell r="C723">
            <v>0</v>
          </cell>
          <cell r="D723">
            <v>0</v>
          </cell>
          <cell r="E723">
            <v>0</v>
          </cell>
          <cell r="F723">
            <v>0</v>
          </cell>
          <cell r="G723">
            <v>0</v>
          </cell>
          <cell r="H723">
            <v>0</v>
          </cell>
          <cell r="I723">
            <v>0</v>
          </cell>
          <cell r="K723" t="str">
            <v>Hammerhead Systems</v>
          </cell>
          <cell r="L723">
            <v>0</v>
          </cell>
          <cell r="M723">
            <v>0</v>
          </cell>
          <cell r="N723">
            <v>0</v>
          </cell>
          <cell r="O723">
            <v>0</v>
          </cell>
          <cell r="P723">
            <v>0</v>
          </cell>
          <cell r="Q723">
            <v>0</v>
          </cell>
          <cell r="R723">
            <v>0</v>
          </cell>
        </row>
        <row r="724">
          <cell r="B724" t="str">
            <v>Hitachi</v>
          </cell>
          <cell r="C724">
            <v>0</v>
          </cell>
          <cell r="D724">
            <v>0</v>
          </cell>
          <cell r="E724">
            <v>0</v>
          </cell>
          <cell r="F724">
            <v>0</v>
          </cell>
          <cell r="G724">
            <v>0</v>
          </cell>
          <cell r="H724">
            <v>0</v>
          </cell>
          <cell r="I724">
            <v>0</v>
          </cell>
          <cell r="K724" t="str">
            <v>Hitachi</v>
          </cell>
          <cell r="L724">
            <v>0</v>
          </cell>
          <cell r="M724">
            <v>0</v>
          </cell>
          <cell r="N724">
            <v>0</v>
          </cell>
          <cell r="O724">
            <v>0</v>
          </cell>
          <cell r="P724">
            <v>0</v>
          </cell>
          <cell r="Q724">
            <v>0</v>
          </cell>
          <cell r="R724">
            <v>0</v>
          </cell>
        </row>
        <row r="725">
          <cell r="B725" t="str">
            <v>Hitachi Cable</v>
          </cell>
          <cell r="C725">
            <v>0</v>
          </cell>
          <cell r="D725">
            <v>0</v>
          </cell>
          <cell r="E725">
            <v>0</v>
          </cell>
          <cell r="F725">
            <v>0</v>
          </cell>
          <cell r="G725">
            <v>0</v>
          </cell>
          <cell r="H725">
            <v>0</v>
          </cell>
          <cell r="I725">
            <v>0</v>
          </cell>
          <cell r="K725" t="str">
            <v>Hitachi Cable</v>
          </cell>
          <cell r="L725">
            <v>0</v>
          </cell>
          <cell r="M725">
            <v>0</v>
          </cell>
          <cell r="N725">
            <v>0</v>
          </cell>
          <cell r="O725">
            <v>0</v>
          </cell>
          <cell r="P725">
            <v>0</v>
          </cell>
          <cell r="Q725">
            <v>0</v>
          </cell>
          <cell r="R725">
            <v>0</v>
          </cell>
        </row>
        <row r="726">
          <cell r="B726" t="str">
            <v>Huawei</v>
          </cell>
          <cell r="C726">
            <v>0.1</v>
          </cell>
          <cell r="D726">
            <v>2</v>
          </cell>
          <cell r="E726">
            <v>0</v>
          </cell>
          <cell r="F726">
            <v>0</v>
          </cell>
          <cell r="G726">
            <v>0</v>
          </cell>
          <cell r="H726">
            <v>0</v>
          </cell>
          <cell r="I726">
            <v>2.1</v>
          </cell>
          <cell r="K726" t="str">
            <v>Huawei</v>
          </cell>
          <cell r="L726">
            <v>2</v>
          </cell>
          <cell r="M726">
            <v>36</v>
          </cell>
          <cell r="N726">
            <v>0</v>
          </cell>
          <cell r="O726">
            <v>0</v>
          </cell>
          <cell r="P726">
            <v>0</v>
          </cell>
          <cell r="Q726">
            <v>0</v>
          </cell>
          <cell r="R726">
            <v>38</v>
          </cell>
        </row>
        <row r="727">
          <cell r="B727" t="str">
            <v>Hyperchip</v>
          </cell>
          <cell r="C727">
            <v>0</v>
          </cell>
          <cell r="D727">
            <v>0</v>
          </cell>
          <cell r="E727">
            <v>0</v>
          </cell>
          <cell r="F727">
            <v>0</v>
          </cell>
          <cell r="G727">
            <v>0</v>
          </cell>
          <cell r="H727">
            <v>0</v>
          </cell>
          <cell r="I727">
            <v>0</v>
          </cell>
          <cell r="K727" t="str">
            <v>Hyperchip</v>
          </cell>
          <cell r="L727">
            <v>0</v>
          </cell>
          <cell r="M727">
            <v>0</v>
          </cell>
          <cell r="N727">
            <v>0</v>
          </cell>
          <cell r="O727">
            <v>0</v>
          </cell>
          <cell r="P727">
            <v>0</v>
          </cell>
          <cell r="Q727">
            <v>0</v>
          </cell>
          <cell r="R727">
            <v>0</v>
          </cell>
        </row>
        <row r="728">
          <cell r="B728" t="str">
            <v>Juniper</v>
          </cell>
          <cell r="C728">
            <v>3</v>
          </cell>
          <cell r="D728">
            <v>1.7</v>
          </cell>
          <cell r="E728">
            <v>2</v>
          </cell>
          <cell r="F728">
            <v>0</v>
          </cell>
          <cell r="G728">
            <v>0</v>
          </cell>
          <cell r="H728">
            <v>0</v>
          </cell>
          <cell r="I728">
            <v>6.7</v>
          </cell>
          <cell r="K728" t="str">
            <v>Juniper</v>
          </cell>
          <cell r="L728">
            <v>7</v>
          </cell>
          <cell r="M728">
            <v>26</v>
          </cell>
          <cell r="N728">
            <v>10</v>
          </cell>
          <cell r="O728">
            <v>0</v>
          </cell>
          <cell r="P728">
            <v>0</v>
          </cell>
          <cell r="Q728">
            <v>0</v>
          </cell>
          <cell r="R728">
            <v>43</v>
          </cell>
        </row>
        <row r="729">
          <cell r="B729" t="str">
            <v>Laurel Networks</v>
          </cell>
          <cell r="C729">
            <v>0</v>
          </cell>
          <cell r="D729">
            <v>0</v>
          </cell>
          <cell r="E729">
            <v>0</v>
          </cell>
          <cell r="F729">
            <v>0</v>
          </cell>
          <cell r="G729">
            <v>0</v>
          </cell>
          <cell r="H729">
            <v>0</v>
          </cell>
          <cell r="I729">
            <v>0</v>
          </cell>
          <cell r="K729" t="str">
            <v>Laurel Networks</v>
          </cell>
          <cell r="L729">
            <v>0</v>
          </cell>
          <cell r="M729">
            <v>0</v>
          </cell>
          <cell r="N729">
            <v>0</v>
          </cell>
          <cell r="O729">
            <v>0</v>
          </cell>
          <cell r="P729">
            <v>0</v>
          </cell>
          <cell r="Q729">
            <v>0</v>
          </cell>
          <cell r="R729">
            <v>0</v>
          </cell>
        </row>
        <row r="730">
          <cell r="B730" t="str">
            <v>Lucent</v>
          </cell>
          <cell r="C730">
            <v>0</v>
          </cell>
          <cell r="D730">
            <v>0</v>
          </cell>
          <cell r="E730">
            <v>0</v>
          </cell>
          <cell r="F730">
            <v>0</v>
          </cell>
          <cell r="G730">
            <v>0</v>
          </cell>
          <cell r="H730">
            <v>0</v>
          </cell>
          <cell r="I730">
            <v>0</v>
          </cell>
          <cell r="K730" t="str">
            <v>Lucent</v>
          </cell>
          <cell r="L730">
            <v>0</v>
          </cell>
          <cell r="M730">
            <v>0</v>
          </cell>
          <cell r="N730">
            <v>0</v>
          </cell>
          <cell r="O730">
            <v>0</v>
          </cell>
          <cell r="P730">
            <v>0</v>
          </cell>
          <cell r="Q730">
            <v>0</v>
          </cell>
          <cell r="R730">
            <v>0</v>
          </cell>
        </row>
        <row r="731">
          <cell r="B731" t="str">
            <v>NEC</v>
          </cell>
          <cell r="C731">
            <v>0</v>
          </cell>
          <cell r="D731">
            <v>0</v>
          </cell>
          <cell r="E731">
            <v>0</v>
          </cell>
          <cell r="F731">
            <v>0</v>
          </cell>
          <cell r="G731">
            <v>0</v>
          </cell>
          <cell r="H731">
            <v>0</v>
          </cell>
          <cell r="I731">
            <v>0</v>
          </cell>
          <cell r="K731" t="str">
            <v>NEC</v>
          </cell>
          <cell r="L731">
            <v>0</v>
          </cell>
          <cell r="M731">
            <v>0</v>
          </cell>
          <cell r="N731">
            <v>0</v>
          </cell>
          <cell r="O731">
            <v>0</v>
          </cell>
          <cell r="P731">
            <v>0</v>
          </cell>
          <cell r="Q731">
            <v>0</v>
          </cell>
          <cell r="R731">
            <v>0</v>
          </cell>
        </row>
        <row r="732">
          <cell r="B732" t="str">
            <v>Nokia Siemens Networks</v>
          </cell>
          <cell r="C732">
            <v>0</v>
          </cell>
          <cell r="D732">
            <v>0</v>
          </cell>
          <cell r="E732">
            <v>0</v>
          </cell>
          <cell r="F732">
            <v>0</v>
          </cell>
          <cell r="G732">
            <v>0</v>
          </cell>
          <cell r="H732">
            <v>0</v>
          </cell>
          <cell r="I732">
            <v>0</v>
          </cell>
          <cell r="K732" t="str">
            <v>Nokia Siemens Networks</v>
          </cell>
          <cell r="L732">
            <v>0</v>
          </cell>
          <cell r="M732">
            <v>0</v>
          </cell>
          <cell r="N732">
            <v>0</v>
          </cell>
          <cell r="O732">
            <v>0</v>
          </cell>
          <cell r="P732">
            <v>0</v>
          </cell>
          <cell r="Q732">
            <v>0</v>
          </cell>
          <cell r="R732">
            <v>0</v>
          </cell>
        </row>
        <row r="733">
          <cell r="B733" t="str">
            <v>Nortel</v>
          </cell>
          <cell r="C733">
            <v>0</v>
          </cell>
          <cell r="D733">
            <v>0</v>
          </cell>
          <cell r="E733">
            <v>0</v>
          </cell>
          <cell r="F733">
            <v>0</v>
          </cell>
          <cell r="G733">
            <v>1.2</v>
          </cell>
          <cell r="H733">
            <v>1.5</v>
          </cell>
          <cell r="I733">
            <v>2.7</v>
          </cell>
          <cell r="K733" t="str">
            <v>Nortel</v>
          </cell>
          <cell r="L733">
            <v>0</v>
          </cell>
          <cell r="M733">
            <v>0</v>
          </cell>
          <cell r="N733">
            <v>1</v>
          </cell>
          <cell r="O733">
            <v>0</v>
          </cell>
          <cell r="P733">
            <v>41</v>
          </cell>
          <cell r="Q733">
            <v>6</v>
          </cell>
          <cell r="R733">
            <v>48</v>
          </cell>
        </row>
        <row r="734">
          <cell r="B734" t="str">
            <v>Procket</v>
          </cell>
          <cell r="C734">
            <v>0</v>
          </cell>
          <cell r="D734">
            <v>0</v>
          </cell>
          <cell r="E734">
            <v>0</v>
          </cell>
          <cell r="F734">
            <v>0</v>
          </cell>
          <cell r="G734">
            <v>0</v>
          </cell>
          <cell r="H734">
            <v>0</v>
          </cell>
          <cell r="I734">
            <v>0</v>
          </cell>
          <cell r="K734" t="str">
            <v>Procket</v>
          </cell>
          <cell r="L734">
            <v>0</v>
          </cell>
          <cell r="M734">
            <v>0</v>
          </cell>
          <cell r="N734">
            <v>0</v>
          </cell>
          <cell r="O734">
            <v>0</v>
          </cell>
          <cell r="P734">
            <v>0</v>
          </cell>
          <cell r="Q734">
            <v>0</v>
          </cell>
          <cell r="R734">
            <v>0</v>
          </cell>
        </row>
        <row r="735">
          <cell r="B735" t="str">
            <v>Quarry</v>
          </cell>
          <cell r="C735">
            <v>0</v>
          </cell>
          <cell r="D735">
            <v>0</v>
          </cell>
          <cell r="E735">
            <v>0</v>
          </cell>
          <cell r="F735">
            <v>0</v>
          </cell>
          <cell r="G735">
            <v>0</v>
          </cell>
          <cell r="H735">
            <v>0</v>
          </cell>
          <cell r="I735">
            <v>0</v>
          </cell>
          <cell r="K735" t="str">
            <v>Quarry</v>
          </cell>
          <cell r="L735">
            <v>0</v>
          </cell>
          <cell r="M735">
            <v>0</v>
          </cell>
          <cell r="N735">
            <v>0</v>
          </cell>
          <cell r="O735">
            <v>0</v>
          </cell>
          <cell r="P735">
            <v>0</v>
          </cell>
          <cell r="Q735">
            <v>0</v>
          </cell>
          <cell r="R735">
            <v>0</v>
          </cell>
        </row>
        <row r="736">
          <cell r="B736" t="str">
            <v>Redback</v>
          </cell>
          <cell r="C736">
            <v>0</v>
          </cell>
          <cell r="D736">
            <v>0</v>
          </cell>
          <cell r="E736">
            <v>0</v>
          </cell>
          <cell r="F736">
            <v>0</v>
          </cell>
          <cell r="G736">
            <v>0</v>
          </cell>
          <cell r="H736">
            <v>0</v>
          </cell>
          <cell r="I736">
            <v>0</v>
          </cell>
          <cell r="K736" t="str">
            <v>Redback</v>
          </cell>
          <cell r="L736">
            <v>0</v>
          </cell>
          <cell r="M736">
            <v>0</v>
          </cell>
          <cell r="N736">
            <v>0</v>
          </cell>
          <cell r="O736">
            <v>0</v>
          </cell>
          <cell r="P736">
            <v>0</v>
          </cell>
          <cell r="Q736">
            <v>0</v>
          </cell>
          <cell r="R736">
            <v>0</v>
          </cell>
        </row>
        <row r="737">
          <cell r="B737" t="str">
            <v>Riverstone</v>
          </cell>
          <cell r="C737">
            <v>0</v>
          </cell>
          <cell r="D737">
            <v>0</v>
          </cell>
          <cell r="E737">
            <v>0</v>
          </cell>
          <cell r="F737">
            <v>0</v>
          </cell>
          <cell r="G737">
            <v>0</v>
          </cell>
          <cell r="H737">
            <v>0</v>
          </cell>
          <cell r="I737">
            <v>0</v>
          </cell>
          <cell r="K737" t="str">
            <v>Riverstone</v>
          </cell>
          <cell r="L737">
            <v>0</v>
          </cell>
          <cell r="M737">
            <v>0</v>
          </cell>
          <cell r="N737">
            <v>0</v>
          </cell>
          <cell r="O737">
            <v>0</v>
          </cell>
          <cell r="P737">
            <v>0</v>
          </cell>
          <cell r="Q737">
            <v>0</v>
          </cell>
          <cell r="R737">
            <v>0</v>
          </cell>
        </row>
        <row r="738">
          <cell r="B738" t="str">
            <v>Tellabs</v>
          </cell>
          <cell r="C738">
            <v>0</v>
          </cell>
          <cell r="D738">
            <v>0</v>
          </cell>
          <cell r="E738">
            <v>0</v>
          </cell>
          <cell r="F738">
            <v>0</v>
          </cell>
          <cell r="G738">
            <v>0</v>
          </cell>
          <cell r="H738">
            <v>0</v>
          </cell>
          <cell r="I738">
            <v>0</v>
          </cell>
          <cell r="K738" t="str">
            <v>Tellabs</v>
          </cell>
          <cell r="L738">
            <v>0</v>
          </cell>
          <cell r="M738">
            <v>3</v>
          </cell>
          <cell r="N738">
            <v>0</v>
          </cell>
          <cell r="O738">
            <v>0</v>
          </cell>
          <cell r="P738">
            <v>0</v>
          </cell>
          <cell r="Q738">
            <v>0</v>
          </cell>
          <cell r="R738">
            <v>3</v>
          </cell>
        </row>
        <row r="739">
          <cell r="B739" t="str">
            <v>ZTE</v>
          </cell>
          <cell r="C739">
            <v>0</v>
          </cell>
          <cell r="D739">
            <v>0</v>
          </cell>
          <cell r="E739">
            <v>0</v>
          </cell>
          <cell r="F739">
            <v>0</v>
          </cell>
          <cell r="G739">
            <v>0</v>
          </cell>
          <cell r="H739">
            <v>0</v>
          </cell>
          <cell r="I739">
            <v>0</v>
          </cell>
          <cell r="K739" t="str">
            <v>ZTE</v>
          </cell>
          <cell r="L739">
            <v>0</v>
          </cell>
          <cell r="M739">
            <v>0</v>
          </cell>
          <cell r="N739">
            <v>0</v>
          </cell>
          <cell r="O739">
            <v>0</v>
          </cell>
          <cell r="P739">
            <v>0</v>
          </cell>
          <cell r="Q739">
            <v>0</v>
          </cell>
          <cell r="R739">
            <v>0</v>
          </cell>
        </row>
        <row r="740">
          <cell r="B740" t="str">
            <v>Other</v>
          </cell>
          <cell r="C740">
            <v>0</v>
          </cell>
          <cell r="D740">
            <v>0</v>
          </cell>
          <cell r="E740">
            <v>0</v>
          </cell>
          <cell r="F740">
            <v>0</v>
          </cell>
          <cell r="G740">
            <v>0</v>
          </cell>
          <cell r="H740">
            <v>0</v>
          </cell>
          <cell r="I740">
            <v>0</v>
          </cell>
          <cell r="K740" t="str">
            <v>Other</v>
          </cell>
          <cell r="L740">
            <v>0</v>
          </cell>
          <cell r="M740">
            <v>0</v>
          </cell>
          <cell r="N740">
            <v>0</v>
          </cell>
          <cell r="O740">
            <v>0</v>
          </cell>
          <cell r="P740">
            <v>0</v>
          </cell>
          <cell r="Q740">
            <v>0</v>
          </cell>
          <cell r="R740">
            <v>0</v>
          </cell>
        </row>
        <row r="741">
          <cell r="B741" t="str">
            <v>Total</v>
          </cell>
          <cell r="C741">
            <v>35.1</v>
          </cell>
          <cell r="D741">
            <v>38.700000000000003</v>
          </cell>
          <cell r="E741">
            <v>14</v>
          </cell>
          <cell r="F741">
            <v>0</v>
          </cell>
          <cell r="G741">
            <v>12.399999999999999</v>
          </cell>
          <cell r="H741">
            <v>19.3</v>
          </cell>
          <cell r="I741">
            <v>119.5</v>
          </cell>
          <cell r="K741" t="str">
            <v>Total</v>
          </cell>
          <cell r="L741">
            <v>95</v>
          </cell>
          <cell r="M741">
            <v>957</v>
          </cell>
          <cell r="N741">
            <v>411</v>
          </cell>
          <cell r="O741">
            <v>0</v>
          </cell>
          <cell r="P741">
            <v>433</v>
          </cell>
          <cell r="Q741">
            <v>115</v>
          </cell>
          <cell r="R741">
            <v>2011</v>
          </cell>
        </row>
        <row r="745">
          <cell r="B745" t="str">
            <v>Vendor</v>
          </cell>
          <cell r="C745" t="str">
            <v>Core IP/MPLS</v>
          </cell>
          <cell r="D745" t="str">
            <v xml:space="preserve">Edge IP/MPLS </v>
          </cell>
          <cell r="E745" t="str">
            <v>Subscriber Service Router</v>
          </cell>
          <cell r="F745" t="str">
            <v>BRAS</v>
          </cell>
          <cell r="G745" t="str">
            <v>IP/Ethernet</v>
          </cell>
          <cell r="H745" t="str">
            <v>ATM/MPLS</v>
          </cell>
          <cell r="I745" t="str">
            <v>Total IPS</v>
          </cell>
          <cell r="K745" t="str">
            <v>Vendor</v>
          </cell>
          <cell r="L745" t="str">
            <v>Core IP/MPLS</v>
          </cell>
          <cell r="M745" t="str">
            <v>Edge IP/MPLS</v>
          </cell>
          <cell r="N745" t="str">
            <v>Subscriber Service Router</v>
          </cell>
          <cell r="O745" t="str">
            <v>BRAS</v>
          </cell>
          <cell r="P745" t="str">
            <v>IP/Ethernet</v>
          </cell>
          <cell r="Q745" t="str">
            <v>ATM/MPLS</v>
          </cell>
          <cell r="R745" t="str">
            <v>Total IPS</v>
          </cell>
        </row>
        <row r="746">
          <cell r="B746" t="str">
            <v>Alaxala Networks</v>
          </cell>
          <cell r="I746">
            <v>0</v>
          </cell>
          <cell r="K746" t="str">
            <v>Alaxala Networks</v>
          </cell>
          <cell r="R746">
            <v>0</v>
          </cell>
        </row>
        <row r="747">
          <cell r="B747" t="str">
            <v>Alcatel-Lucent</v>
          </cell>
          <cell r="C747">
            <v>0</v>
          </cell>
          <cell r="D747">
            <v>6</v>
          </cell>
          <cell r="E747">
            <v>0</v>
          </cell>
          <cell r="F747">
            <v>0</v>
          </cell>
          <cell r="G747">
            <v>0</v>
          </cell>
          <cell r="H747">
            <v>20</v>
          </cell>
          <cell r="I747">
            <v>26</v>
          </cell>
          <cell r="K747" t="str">
            <v>Alcatel-Lucent</v>
          </cell>
          <cell r="L747">
            <v>0</v>
          </cell>
          <cell r="M747">
            <v>48</v>
          </cell>
          <cell r="N747">
            <v>0</v>
          </cell>
          <cell r="O747">
            <v>0</v>
          </cell>
          <cell r="P747">
            <v>0</v>
          </cell>
          <cell r="Q747">
            <v>126</v>
          </cell>
          <cell r="R747">
            <v>174</v>
          </cell>
        </row>
        <row r="748">
          <cell r="B748" t="str">
            <v>Atrica</v>
          </cell>
          <cell r="I748">
            <v>0</v>
          </cell>
          <cell r="K748" t="str">
            <v>Atrica</v>
          </cell>
          <cell r="R748">
            <v>0</v>
          </cell>
        </row>
        <row r="749">
          <cell r="B749" t="str">
            <v>Avici</v>
          </cell>
          <cell r="C749">
            <v>0</v>
          </cell>
          <cell r="D749">
            <v>0</v>
          </cell>
          <cell r="E749">
            <v>0</v>
          </cell>
          <cell r="F749">
            <v>0</v>
          </cell>
          <cell r="G749">
            <v>0</v>
          </cell>
          <cell r="H749">
            <v>0</v>
          </cell>
          <cell r="I749">
            <v>0</v>
          </cell>
          <cell r="K749" t="str">
            <v>Avici</v>
          </cell>
          <cell r="L749">
            <v>0</v>
          </cell>
          <cell r="M749">
            <v>0</v>
          </cell>
          <cell r="N749">
            <v>0</v>
          </cell>
          <cell r="O749">
            <v>0</v>
          </cell>
          <cell r="P749">
            <v>0</v>
          </cell>
          <cell r="Q749">
            <v>0</v>
          </cell>
          <cell r="R749">
            <v>0</v>
          </cell>
        </row>
        <row r="750">
          <cell r="B750" t="str">
            <v>Brocade</v>
          </cell>
          <cell r="C750">
            <v>0</v>
          </cell>
          <cell r="D750">
            <v>0</v>
          </cell>
          <cell r="E750">
            <v>0</v>
          </cell>
          <cell r="F750">
            <v>0</v>
          </cell>
          <cell r="G750">
            <v>0</v>
          </cell>
          <cell r="H750">
            <v>0</v>
          </cell>
          <cell r="I750">
            <v>0</v>
          </cell>
          <cell r="K750" t="str">
            <v>Brocade</v>
          </cell>
          <cell r="L750">
            <v>0</v>
          </cell>
          <cell r="M750">
            <v>0</v>
          </cell>
          <cell r="N750">
            <v>0</v>
          </cell>
          <cell r="O750">
            <v>0</v>
          </cell>
          <cell r="P750">
            <v>0</v>
          </cell>
          <cell r="Q750">
            <v>0</v>
          </cell>
          <cell r="R750">
            <v>0</v>
          </cell>
        </row>
        <row r="751">
          <cell r="B751" t="str">
            <v>Caspian</v>
          </cell>
          <cell r="C751">
            <v>0</v>
          </cell>
          <cell r="D751">
            <v>0</v>
          </cell>
          <cell r="E751">
            <v>0</v>
          </cell>
          <cell r="F751">
            <v>0</v>
          </cell>
          <cell r="G751">
            <v>0</v>
          </cell>
          <cell r="H751">
            <v>0</v>
          </cell>
          <cell r="I751">
            <v>0</v>
          </cell>
          <cell r="K751" t="str">
            <v>Caspian</v>
          </cell>
          <cell r="L751">
            <v>0</v>
          </cell>
          <cell r="M751">
            <v>0</v>
          </cell>
          <cell r="N751">
            <v>0</v>
          </cell>
          <cell r="O751">
            <v>0</v>
          </cell>
          <cell r="P751">
            <v>0</v>
          </cell>
          <cell r="Q751">
            <v>0</v>
          </cell>
          <cell r="R751">
            <v>0</v>
          </cell>
        </row>
        <row r="752">
          <cell r="B752" t="str">
            <v>Chiaro</v>
          </cell>
          <cell r="C752">
            <v>0</v>
          </cell>
          <cell r="D752">
            <v>0</v>
          </cell>
          <cell r="E752">
            <v>0</v>
          </cell>
          <cell r="F752">
            <v>0</v>
          </cell>
          <cell r="G752">
            <v>0</v>
          </cell>
          <cell r="H752">
            <v>0</v>
          </cell>
          <cell r="I752">
            <v>0</v>
          </cell>
          <cell r="K752" t="str">
            <v>Chiaro</v>
          </cell>
          <cell r="L752">
            <v>0</v>
          </cell>
          <cell r="M752">
            <v>0</v>
          </cell>
          <cell r="N752">
            <v>0</v>
          </cell>
          <cell r="O752">
            <v>0</v>
          </cell>
          <cell r="P752">
            <v>0</v>
          </cell>
          <cell r="Q752">
            <v>0</v>
          </cell>
          <cell r="R752">
            <v>0</v>
          </cell>
        </row>
        <row r="753">
          <cell r="B753" t="str">
            <v>Ciena</v>
          </cell>
          <cell r="C753">
            <v>0</v>
          </cell>
          <cell r="D753">
            <v>0</v>
          </cell>
          <cell r="E753">
            <v>0</v>
          </cell>
          <cell r="F753">
            <v>0</v>
          </cell>
          <cell r="G753">
            <v>0</v>
          </cell>
          <cell r="H753">
            <v>0</v>
          </cell>
          <cell r="I753">
            <v>0</v>
          </cell>
          <cell r="K753" t="str">
            <v>Ciena</v>
          </cell>
          <cell r="L753">
            <v>0</v>
          </cell>
          <cell r="M753">
            <v>0</v>
          </cell>
          <cell r="N753">
            <v>0</v>
          </cell>
          <cell r="O753">
            <v>0</v>
          </cell>
          <cell r="P753">
            <v>0</v>
          </cell>
          <cell r="Q753">
            <v>0</v>
          </cell>
          <cell r="R753">
            <v>0</v>
          </cell>
        </row>
        <row r="754">
          <cell r="B754" t="str">
            <v>Cisco</v>
          </cell>
          <cell r="C754">
            <v>25</v>
          </cell>
          <cell r="D754">
            <v>26</v>
          </cell>
          <cell r="E754">
            <v>9</v>
          </cell>
          <cell r="F754">
            <v>0</v>
          </cell>
          <cell r="G754">
            <v>15</v>
          </cell>
          <cell r="H754">
            <v>2</v>
          </cell>
          <cell r="I754">
            <v>77</v>
          </cell>
          <cell r="K754" t="str">
            <v>Cisco</v>
          </cell>
          <cell r="L754">
            <v>70</v>
          </cell>
          <cell r="M754">
            <v>697</v>
          </cell>
          <cell r="N754">
            <v>300</v>
          </cell>
          <cell r="O754">
            <v>0</v>
          </cell>
          <cell r="P754">
            <v>525</v>
          </cell>
          <cell r="Q754">
            <v>8</v>
          </cell>
          <cell r="R754">
            <v>1600</v>
          </cell>
        </row>
        <row r="755">
          <cell r="B755" t="str">
            <v>Cosine</v>
          </cell>
          <cell r="C755">
            <v>0</v>
          </cell>
          <cell r="D755">
            <v>0</v>
          </cell>
          <cell r="E755">
            <v>0</v>
          </cell>
          <cell r="F755">
            <v>0</v>
          </cell>
          <cell r="G755">
            <v>0</v>
          </cell>
          <cell r="H755">
            <v>0</v>
          </cell>
          <cell r="I755">
            <v>0</v>
          </cell>
          <cell r="K755" t="str">
            <v>Cosine</v>
          </cell>
          <cell r="L755">
            <v>0</v>
          </cell>
          <cell r="M755">
            <v>0</v>
          </cell>
          <cell r="N755">
            <v>0</v>
          </cell>
          <cell r="O755">
            <v>0</v>
          </cell>
          <cell r="P755">
            <v>0</v>
          </cell>
          <cell r="Q755">
            <v>0</v>
          </cell>
          <cell r="R755">
            <v>0</v>
          </cell>
        </row>
        <row r="756">
          <cell r="B756" t="str">
            <v>ECI Telecom</v>
          </cell>
          <cell r="C756">
            <v>0</v>
          </cell>
          <cell r="D756">
            <v>0</v>
          </cell>
          <cell r="E756">
            <v>0</v>
          </cell>
          <cell r="F756">
            <v>0</v>
          </cell>
          <cell r="G756">
            <v>0</v>
          </cell>
          <cell r="H756">
            <v>0</v>
          </cell>
          <cell r="I756">
            <v>0</v>
          </cell>
          <cell r="K756" t="str">
            <v>ECI Telecom</v>
          </cell>
          <cell r="L756">
            <v>0</v>
          </cell>
          <cell r="M756">
            <v>0</v>
          </cell>
          <cell r="N756">
            <v>0</v>
          </cell>
          <cell r="O756">
            <v>0</v>
          </cell>
          <cell r="P756">
            <v>0</v>
          </cell>
          <cell r="Q756">
            <v>0</v>
          </cell>
          <cell r="R756">
            <v>0</v>
          </cell>
        </row>
        <row r="757">
          <cell r="B757" t="str">
            <v>Equipe</v>
          </cell>
          <cell r="C757">
            <v>0</v>
          </cell>
          <cell r="D757">
            <v>0</v>
          </cell>
          <cell r="E757">
            <v>0</v>
          </cell>
          <cell r="F757">
            <v>0</v>
          </cell>
          <cell r="G757">
            <v>0</v>
          </cell>
          <cell r="H757">
            <v>0</v>
          </cell>
          <cell r="I757">
            <v>0</v>
          </cell>
          <cell r="K757" t="str">
            <v>Equipe</v>
          </cell>
          <cell r="L757">
            <v>0</v>
          </cell>
          <cell r="M757">
            <v>0</v>
          </cell>
          <cell r="N757">
            <v>0</v>
          </cell>
          <cell r="O757">
            <v>0</v>
          </cell>
          <cell r="P757">
            <v>0</v>
          </cell>
          <cell r="Q757">
            <v>0</v>
          </cell>
          <cell r="R757">
            <v>0</v>
          </cell>
        </row>
        <row r="758">
          <cell r="B758" t="str">
            <v>Ericsson</v>
          </cell>
          <cell r="C758">
            <v>0</v>
          </cell>
          <cell r="D758">
            <v>0</v>
          </cell>
          <cell r="E758">
            <v>0</v>
          </cell>
          <cell r="F758">
            <v>0</v>
          </cell>
          <cell r="G758">
            <v>0</v>
          </cell>
          <cell r="H758">
            <v>2</v>
          </cell>
          <cell r="I758">
            <v>2</v>
          </cell>
          <cell r="K758" t="str">
            <v>Ericsson</v>
          </cell>
          <cell r="L758">
            <v>0</v>
          </cell>
          <cell r="M758">
            <v>0</v>
          </cell>
          <cell r="N758">
            <v>0</v>
          </cell>
          <cell r="O758">
            <v>0</v>
          </cell>
          <cell r="P758">
            <v>0</v>
          </cell>
          <cell r="Q758">
            <v>12</v>
          </cell>
          <cell r="R758">
            <v>12</v>
          </cell>
        </row>
        <row r="759">
          <cell r="B759" t="str">
            <v>Extreme</v>
          </cell>
          <cell r="C759">
            <v>0</v>
          </cell>
          <cell r="D759">
            <v>0</v>
          </cell>
          <cell r="E759">
            <v>0</v>
          </cell>
          <cell r="F759">
            <v>0</v>
          </cell>
          <cell r="G759">
            <v>0</v>
          </cell>
          <cell r="H759">
            <v>0</v>
          </cell>
          <cell r="I759">
            <v>0</v>
          </cell>
          <cell r="K759" t="str">
            <v>Extreme</v>
          </cell>
          <cell r="L759">
            <v>0</v>
          </cell>
          <cell r="M759">
            <v>0</v>
          </cell>
          <cell r="N759">
            <v>0</v>
          </cell>
          <cell r="O759">
            <v>0</v>
          </cell>
          <cell r="P759">
            <v>0</v>
          </cell>
          <cell r="Q759">
            <v>0</v>
          </cell>
          <cell r="R759">
            <v>0</v>
          </cell>
        </row>
        <row r="760">
          <cell r="B760" t="str">
            <v>Force10</v>
          </cell>
          <cell r="C760">
            <v>0</v>
          </cell>
          <cell r="D760">
            <v>0</v>
          </cell>
          <cell r="E760">
            <v>0</v>
          </cell>
          <cell r="F760">
            <v>0</v>
          </cell>
          <cell r="G760">
            <v>0</v>
          </cell>
          <cell r="H760">
            <v>0</v>
          </cell>
          <cell r="I760">
            <v>0</v>
          </cell>
          <cell r="K760" t="str">
            <v>Force10</v>
          </cell>
          <cell r="L760">
            <v>0</v>
          </cell>
          <cell r="M760">
            <v>0</v>
          </cell>
          <cell r="N760">
            <v>0</v>
          </cell>
          <cell r="O760">
            <v>0</v>
          </cell>
          <cell r="P760">
            <v>0</v>
          </cell>
          <cell r="Q760">
            <v>0</v>
          </cell>
          <cell r="R760">
            <v>0</v>
          </cell>
        </row>
        <row r="761">
          <cell r="B761" t="str">
            <v>Fujitsu</v>
          </cell>
          <cell r="C761">
            <v>0</v>
          </cell>
          <cell r="D761">
            <v>0</v>
          </cell>
          <cell r="E761">
            <v>0</v>
          </cell>
          <cell r="F761">
            <v>0</v>
          </cell>
          <cell r="G761">
            <v>0</v>
          </cell>
          <cell r="H761">
            <v>0</v>
          </cell>
          <cell r="I761">
            <v>0</v>
          </cell>
          <cell r="K761" t="str">
            <v>Fujitsu</v>
          </cell>
          <cell r="L761">
            <v>0</v>
          </cell>
          <cell r="M761">
            <v>0</v>
          </cell>
          <cell r="N761">
            <v>0</v>
          </cell>
          <cell r="O761">
            <v>0</v>
          </cell>
          <cell r="P761">
            <v>0</v>
          </cell>
          <cell r="Q761">
            <v>0</v>
          </cell>
          <cell r="R761">
            <v>0</v>
          </cell>
        </row>
        <row r="762">
          <cell r="B762" t="str">
            <v>Hammerhead Systems</v>
          </cell>
          <cell r="C762">
            <v>0</v>
          </cell>
          <cell r="D762">
            <v>0</v>
          </cell>
          <cell r="E762">
            <v>0</v>
          </cell>
          <cell r="F762">
            <v>0</v>
          </cell>
          <cell r="G762">
            <v>0</v>
          </cell>
          <cell r="H762">
            <v>0</v>
          </cell>
          <cell r="I762">
            <v>0</v>
          </cell>
          <cell r="K762" t="str">
            <v>Hammerhead Systems</v>
          </cell>
          <cell r="L762">
            <v>0</v>
          </cell>
          <cell r="M762">
            <v>0</v>
          </cell>
          <cell r="N762">
            <v>0</v>
          </cell>
          <cell r="O762">
            <v>0</v>
          </cell>
          <cell r="P762">
            <v>0</v>
          </cell>
          <cell r="Q762">
            <v>0</v>
          </cell>
          <cell r="R762">
            <v>0</v>
          </cell>
        </row>
        <row r="763">
          <cell r="B763" t="str">
            <v>Hitachi</v>
          </cell>
          <cell r="C763">
            <v>0</v>
          </cell>
          <cell r="D763">
            <v>0</v>
          </cell>
          <cell r="E763">
            <v>0</v>
          </cell>
          <cell r="F763">
            <v>0</v>
          </cell>
          <cell r="G763">
            <v>0</v>
          </cell>
          <cell r="H763">
            <v>0</v>
          </cell>
          <cell r="I763">
            <v>0</v>
          </cell>
          <cell r="K763" t="str">
            <v>Hitachi</v>
          </cell>
          <cell r="L763">
            <v>0</v>
          </cell>
          <cell r="M763">
            <v>0</v>
          </cell>
          <cell r="N763">
            <v>0</v>
          </cell>
          <cell r="O763">
            <v>0</v>
          </cell>
          <cell r="P763">
            <v>0</v>
          </cell>
          <cell r="Q763">
            <v>0</v>
          </cell>
          <cell r="R763">
            <v>0</v>
          </cell>
        </row>
        <row r="764">
          <cell r="B764" t="str">
            <v>Hitachi Cable</v>
          </cell>
          <cell r="C764">
            <v>0</v>
          </cell>
          <cell r="D764">
            <v>0</v>
          </cell>
          <cell r="E764">
            <v>0</v>
          </cell>
          <cell r="F764">
            <v>0</v>
          </cell>
          <cell r="G764">
            <v>0</v>
          </cell>
          <cell r="H764">
            <v>0</v>
          </cell>
          <cell r="I764">
            <v>0</v>
          </cell>
          <cell r="K764" t="str">
            <v>Hitachi Cable</v>
          </cell>
          <cell r="L764">
            <v>0</v>
          </cell>
          <cell r="M764">
            <v>0</v>
          </cell>
          <cell r="N764">
            <v>0</v>
          </cell>
          <cell r="O764">
            <v>0</v>
          </cell>
          <cell r="P764">
            <v>0</v>
          </cell>
          <cell r="Q764">
            <v>0</v>
          </cell>
          <cell r="R764">
            <v>0</v>
          </cell>
        </row>
        <row r="765">
          <cell r="B765" t="str">
            <v>Huawei</v>
          </cell>
          <cell r="C765">
            <v>0</v>
          </cell>
          <cell r="D765">
            <v>1</v>
          </cell>
          <cell r="E765">
            <v>0</v>
          </cell>
          <cell r="F765">
            <v>0</v>
          </cell>
          <cell r="G765">
            <v>0</v>
          </cell>
          <cell r="H765">
            <v>0</v>
          </cell>
          <cell r="I765">
            <v>1</v>
          </cell>
          <cell r="K765" t="str">
            <v>Huawei</v>
          </cell>
          <cell r="L765">
            <v>0</v>
          </cell>
          <cell r="M765">
            <v>5</v>
          </cell>
          <cell r="N765">
            <v>0</v>
          </cell>
          <cell r="O765">
            <v>0</v>
          </cell>
          <cell r="P765">
            <v>0</v>
          </cell>
          <cell r="Q765">
            <v>0</v>
          </cell>
          <cell r="R765">
            <v>5</v>
          </cell>
        </row>
        <row r="766">
          <cell r="B766" t="str">
            <v>Hyperchip</v>
          </cell>
          <cell r="C766">
            <v>0</v>
          </cell>
          <cell r="D766">
            <v>0</v>
          </cell>
          <cell r="E766">
            <v>0</v>
          </cell>
          <cell r="F766">
            <v>0</v>
          </cell>
          <cell r="G766">
            <v>0</v>
          </cell>
          <cell r="H766">
            <v>0</v>
          </cell>
          <cell r="I766">
            <v>0</v>
          </cell>
          <cell r="K766" t="str">
            <v>Hyperchip</v>
          </cell>
          <cell r="L766">
            <v>0</v>
          </cell>
          <cell r="M766">
            <v>0</v>
          </cell>
          <cell r="N766">
            <v>0</v>
          </cell>
          <cell r="O766">
            <v>0</v>
          </cell>
          <cell r="P766">
            <v>0</v>
          </cell>
          <cell r="Q766">
            <v>0</v>
          </cell>
          <cell r="R766">
            <v>0</v>
          </cell>
        </row>
        <row r="767">
          <cell r="B767" t="str">
            <v>Juniper</v>
          </cell>
          <cell r="C767">
            <v>4</v>
          </cell>
          <cell r="D767">
            <v>1</v>
          </cell>
          <cell r="E767">
            <v>1</v>
          </cell>
          <cell r="F767">
            <v>0</v>
          </cell>
          <cell r="G767">
            <v>0</v>
          </cell>
          <cell r="H767">
            <v>0</v>
          </cell>
          <cell r="I767">
            <v>6</v>
          </cell>
          <cell r="K767" t="str">
            <v>Juniper</v>
          </cell>
          <cell r="L767">
            <v>6</v>
          </cell>
          <cell r="M767">
            <v>28</v>
          </cell>
          <cell r="N767">
            <v>12</v>
          </cell>
          <cell r="O767">
            <v>0</v>
          </cell>
          <cell r="P767">
            <v>0</v>
          </cell>
          <cell r="Q767">
            <v>0</v>
          </cell>
          <cell r="R767">
            <v>46</v>
          </cell>
        </row>
        <row r="768">
          <cell r="B768" t="str">
            <v>Laurel Networks</v>
          </cell>
          <cell r="C768">
            <v>0</v>
          </cell>
          <cell r="D768">
            <v>0</v>
          </cell>
          <cell r="E768">
            <v>0</v>
          </cell>
          <cell r="F768">
            <v>0</v>
          </cell>
          <cell r="G768">
            <v>0</v>
          </cell>
          <cell r="H768">
            <v>0</v>
          </cell>
          <cell r="I768">
            <v>0</v>
          </cell>
          <cell r="K768" t="str">
            <v>Laurel Networks</v>
          </cell>
          <cell r="L768">
            <v>0</v>
          </cell>
          <cell r="M768">
            <v>0</v>
          </cell>
          <cell r="N768">
            <v>0</v>
          </cell>
          <cell r="O768">
            <v>0</v>
          </cell>
          <cell r="P768">
            <v>0</v>
          </cell>
          <cell r="Q768">
            <v>0</v>
          </cell>
          <cell r="R768">
            <v>0</v>
          </cell>
        </row>
        <row r="769">
          <cell r="B769" t="str">
            <v>Lucent</v>
          </cell>
          <cell r="C769">
            <v>0</v>
          </cell>
          <cell r="D769">
            <v>0</v>
          </cell>
          <cell r="E769">
            <v>0</v>
          </cell>
          <cell r="F769">
            <v>0</v>
          </cell>
          <cell r="G769">
            <v>0</v>
          </cell>
          <cell r="H769">
            <v>0</v>
          </cell>
          <cell r="I769">
            <v>0</v>
          </cell>
          <cell r="K769" t="str">
            <v>Lucent</v>
          </cell>
          <cell r="L769">
            <v>0</v>
          </cell>
          <cell r="M769">
            <v>0</v>
          </cell>
          <cell r="N769">
            <v>0</v>
          </cell>
          <cell r="O769">
            <v>0</v>
          </cell>
          <cell r="P769">
            <v>0</v>
          </cell>
          <cell r="Q769">
            <v>0</v>
          </cell>
          <cell r="R769">
            <v>0</v>
          </cell>
        </row>
        <row r="770">
          <cell r="B770" t="str">
            <v>NEC</v>
          </cell>
          <cell r="C770">
            <v>0</v>
          </cell>
          <cell r="D770">
            <v>0</v>
          </cell>
          <cell r="E770">
            <v>0</v>
          </cell>
          <cell r="F770">
            <v>0</v>
          </cell>
          <cell r="G770">
            <v>0</v>
          </cell>
          <cell r="H770">
            <v>0</v>
          </cell>
          <cell r="I770">
            <v>0</v>
          </cell>
          <cell r="K770" t="str">
            <v>NEC</v>
          </cell>
          <cell r="L770">
            <v>0</v>
          </cell>
          <cell r="M770">
            <v>0</v>
          </cell>
          <cell r="N770">
            <v>0</v>
          </cell>
          <cell r="O770">
            <v>0</v>
          </cell>
          <cell r="P770">
            <v>0</v>
          </cell>
          <cell r="Q770">
            <v>0</v>
          </cell>
          <cell r="R770">
            <v>0</v>
          </cell>
        </row>
        <row r="771">
          <cell r="B771" t="str">
            <v>Nokia Siemens Networks</v>
          </cell>
          <cell r="C771">
            <v>0</v>
          </cell>
          <cell r="D771">
            <v>0</v>
          </cell>
          <cell r="E771">
            <v>0</v>
          </cell>
          <cell r="F771">
            <v>0</v>
          </cell>
          <cell r="G771">
            <v>0</v>
          </cell>
          <cell r="H771">
            <v>0</v>
          </cell>
          <cell r="I771">
            <v>0</v>
          </cell>
          <cell r="K771" t="str">
            <v>Nokia Siemens Networks</v>
          </cell>
          <cell r="L771">
            <v>0</v>
          </cell>
          <cell r="M771">
            <v>0</v>
          </cell>
          <cell r="N771">
            <v>0</v>
          </cell>
          <cell r="O771">
            <v>0</v>
          </cell>
          <cell r="P771">
            <v>0</v>
          </cell>
          <cell r="Q771">
            <v>0</v>
          </cell>
          <cell r="R771">
            <v>0</v>
          </cell>
        </row>
        <row r="772">
          <cell r="B772" t="str">
            <v>Nortel</v>
          </cell>
          <cell r="C772">
            <v>0</v>
          </cell>
          <cell r="D772">
            <v>0</v>
          </cell>
          <cell r="E772">
            <v>0</v>
          </cell>
          <cell r="F772">
            <v>0</v>
          </cell>
          <cell r="G772">
            <v>1</v>
          </cell>
          <cell r="H772">
            <v>0</v>
          </cell>
          <cell r="I772">
            <v>1</v>
          </cell>
          <cell r="K772" t="str">
            <v>Nortel</v>
          </cell>
          <cell r="L772">
            <v>0</v>
          </cell>
          <cell r="M772">
            <v>0</v>
          </cell>
          <cell r="N772">
            <v>0</v>
          </cell>
          <cell r="O772">
            <v>0</v>
          </cell>
          <cell r="P772">
            <v>41</v>
          </cell>
          <cell r="Q772">
            <v>0</v>
          </cell>
          <cell r="R772">
            <v>41</v>
          </cell>
        </row>
        <row r="773">
          <cell r="B773" t="str">
            <v>Procket</v>
          </cell>
          <cell r="C773">
            <v>0</v>
          </cell>
          <cell r="D773">
            <v>0</v>
          </cell>
          <cell r="E773">
            <v>0</v>
          </cell>
          <cell r="F773">
            <v>0</v>
          </cell>
          <cell r="G773">
            <v>0</v>
          </cell>
          <cell r="H773">
            <v>0</v>
          </cell>
          <cell r="I773">
            <v>0</v>
          </cell>
          <cell r="K773" t="str">
            <v>Procket</v>
          </cell>
          <cell r="L773">
            <v>0</v>
          </cell>
          <cell r="M773">
            <v>0</v>
          </cell>
          <cell r="N773">
            <v>0</v>
          </cell>
          <cell r="O773">
            <v>0</v>
          </cell>
          <cell r="P773">
            <v>0</v>
          </cell>
          <cell r="Q773">
            <v>0</v>
          </cell>
          <cell r="R773">
            <v>0</v>
          </cell>
        </row>
        <row r="774">
          <cell r="B774" t="str">
            <v>Quarry</v>
          </cell>
          <cell r="C774">
            <v>0</v>
          </cell>
          <cell r="D774">
            <v>0</v>
          </cell>
          <cell r="E774">
            <v>0</v>
          </cell>
          <cell r="F774">
            <v>0</v>
          </cell>
          <cell r="G774">
            <v>0</v>
          </cell>
          <cell r="H774">
            <v>0</v>
          </cell>
          <cell r="I774">
            <v>0</v>
          </cell>
          <cell r="K774" t="str">
            <v>Quarry</v>
          </cell>
          <cell r="L774">
            <v>0</v>
          </cell>
          <cell r="M774">
            <v>0</v>
          </cell>
          <cell r="N774">
            <v>0</v>
          </cell>
          <cell r="O774">
            <v>0</v>
          </cell>
          <cell r="P774">
            <v>0</v>
          </cell>
          <cell r="Q774">
            <v>0</v>
          </cell>
          <cell r="R774">
            <v>0</v>
          </cell>
        </row>
        <row r="775">
          <cell r="B775" t="str">
            <v>Redback</v>
          </cell>
          <cell r="C775">
            <v>0</v>
          </cell>
          <cell r="D775">
            <v>0</v>
          </cell>
          <cell r="E775">
            <v>0</v>
          </cell>
          <cell r="F775">
            <v>0</v>
          </cell>
          <cell r="G775">
            <v>0</v>
          </cell>
          <cell r="H775">
            <v>0</v>
          </cell>
          <cell r="I775">
            <v>0</v>
          </cell>
          <cell r="K775" t="str">
            <v>Redback</v>
          </cell>
          <cell r="L775">
            <v>0</v>
          </cell>
          <cell r="M775">
            <v>0</v>
          </cell>
          <cell r="N775">
            <v>0</v>
          </cell>
          <cell r="O775">
            <v>0</v>
          </cell>
          <cell r="P775">
            <v>0</v>
          </cell>
          <cell r="Q775">
            <v>0</v>
          </cell>
          <cell r="R775">
            <v>0</v>
          </cell>
        </row>
        <row r="776">
          <cell r="B776" t="str">
            <v>Riverstone</v>
          </cell>
          <cell r="C776">
            <v>0</v>
          </cell>
          <cell r="D776">
            <v>0</v>
          </cell>
          <cell r="E776">
            <v>0</v>
          </cell>
          <cell r="F776">
            <v>0</v>
          </cell>
          <cell r="G776">
            <v>0</v>
          </cell>
          <cell r="H776">
            <v>0</v>
          </cell>
          <cell r="I776">
            <v>0</v>
          </cell>
          <cell r="K776" t="str">
            <v>Riverstone</v>
          </cell>
          <cell r="L776">
            <v>0</v>
          </cell>
          <cell r="M776">
            <v>0</v>
          </cell>
          <cell r="N776">
            <v>0</v>
          </cell>
          <cell r="O776">
            <v>0</v>
          </cell>
          <cell r="P776">
            <v>0</v>
          </cell>
          <cell r="Q776">
            <v>0</v>
          </cell>
          <cell r="R776">
            <v>0</v>
          </cell>
        </row>
        <row r="777">
          <cell r="B777" t="str">
            <v>Tellabs</v>
          </cell>
          <cell r="C777">
            <v>0</v>
          </cell>
          <cell r="D777">
            <v>1</v>
          </cell>
          <cell r="E777">
            <v>0</v>
          </cell>
          <cell r="F777">
            <v>0</v>
          </cell>
          <cell r="G777">
            <v>0</v>
          </cell>
          <cell r="H777">
            <v>0</v>
          </cell>
          <cell r="I777">
            <v>1</v>
          </cell>
          <cell r="K777" t="str">
            <v>Tellabs</v>
          </cell>
          <cell r="L777">
            <v>0</v>
          </cell>
          <cell r="M777">
            <v>7</v>
          </cell>
          <cell r="N777">
            <v>0</v>
          </cell>
          <cell r="O777">
            <v>0</v>
          </cell>
          <cell r="P777">
            <v>0</v>
          </cell>
          <cell r="Q777">
            <v>0</v>
          </cell>
          <cell r="R777">
            <v>7</v>
          </cell>
        </row>
        <row r="778">
          <cell r="B778" t="str">
            <v>ZTE</v>
          </cell>
          <cell r="C778">
            <v>0</v>
          </cell>
          <cell r="D778">
            <v>0</v>
          </cell>
          <cell r="E778">
            <v>0</v>
          </cell>
          <cell r="F778">
            <v>0</v>
          </cell>
          <cell r="G778">
            <v>0</v>
          </cell>
          <cell r="H778">
            <v>0</v>
          </cell>
          <cell r="I778">
            <v>0</v>
          </cell>
          <cell r="K778" t="str">
            <v>ZTE</v>
          </cell>
          <cell r="L778">
            <v>0</v>
          </cell>
          <cell r="M778">
            <v>0</v>
          </cell>
          <cell r="N778">
            <v>0</v>
          </cell>
          <cell r="O778">
            <v>0</v>
          </cell>
          <cell r="P778">
            <v>0</v>
          </cell>
          <cell r="Q778">
            <v>0</v>
          </cell>
          <cell r="R778">
            <v>0</v>
          </cell>
        </row>
        <row r="779">
          <cell r="B779" t="str">
            <v>Other</v>
          </cell>
          <cell r="C779">
            <v>0</v>
          </cell>
          <cell r="D779">
            <v>0</v>
          </cell>
          <cell r="E779">
            <v>0</v>
          </cell>
          <cell r="F779">
            <v>0</v>
          </cell>
          <cell r="G779">
            <v>0</v>
          </cell>
          <cell r="H779">
            <v>0</v>
          </cell>
          <cell r="I779">
            <v>0</v>
          </cell>
          <cell r="K779" t="str">
            <v>Other</v>
          </cell>
          <cell r="L779">
            <v>0</v>
          </cell>
          <cell r="M779">
            <v>0</v>
          </cell>
          <cell r="N779">
            <v>0</v>
          </cell>
          <cell r="O779">
            <v>0</v>
          </cell>
          <cell r="P779">
            <v>0</v>
          </cell>
          <cell r="Q779">
            <v>0</v>
          </cell>
          <cell r="R779">
            <v>0</v>
          </cell>
        </row>
        <row r="780">
          <cell r="B780" t="str">
            <v>Total</v>
          </cell>
          <cell r="C780">
            <v>29</v>
          </cell>
          <cell r="D780">
            <v>35</v>
          </cell>
          <cell r="E780">
            <v>10</v>
          </cell>
          <cell r="F780">
            <v>0</v>
          </cell>
          <cell r="G780">
            <v>16</v>
          </cell>
          <cell r="H780">
            <v>24</v>
          </cell>
          <cell r="I780">
            <v>114</v>
          </cell>
          <cell r="K780" t="str">
            <v>Total</v>
          </cell>
          <cell r="L780">
            <v>76</v>
          </cell>
          <cell r="M780">
            <v>785</v>
          </cell>
          <cell r="N780">
            <v>312</v>
          </cell>
          <cell r="O780">
            <v>0</v>
          </cell>
          <cell r="P780">
            <v>566</v>
          </cell>
          <cell r="Q780">
            <v>146</v>
          </cell>
          <cell r="R780">
            <v>1885</v>
          </cell>
        </row>
        <row r="784">
          <cell r="B784" t="str">
            <v>Vendor</v>
          </cell>
          <cell r="C784" t="str">
            <v>Core IP/MPLS</v>
          </cell>
          <cell r="D784" t="str">
            <v xml:space="preserve">Edge IP/MPLS </v>
          </cell>
          <cell r="E784" t="str">
            <v>Subscriber Service Router</v>
          </cell>
          <cell r="F784" t="str">
            <v>BRAS</v>
          </cell>
          <cell r="G784" t="str">
            <v>IP/Ethernet</v>
          </cell>
          <cell r="H784" t="str">
            <v>ATM/MPLS</v>
          </cell>
          <cell r="I784" t="str">
            <v>Total IPS</v>
          </cell>
          <cell r="K784" t="str">
            <v>Vendor</v>
          </cell>
          <cell r="L784" t="str">
            <v>Core IP/MPLS</v>
          </cell>
          <cell r="M784" t="str">
            <v>Edge IP/MPLS</v>
          </cell>
          <cell r="N784" t="str">
            <v>Subscriber Service Router</v>
          </cell>
          <cell r="O784" t="str">
            <v>BRAS</v>
          </cell>
          <cell r="P784" t="str">
            <v>IP/Ethernet</v>
          </cell>
          <cell r="Q784" t="str">
            <v>ATM/MPLS</v>
          </cell>
          <cell r="R784" t="str">
            <v>Total IPS</v>
          </cell>
        </row>
        <row r="785">
          <cell r="B785" t="str">
            <v>Alaxala Networks</v>
          </cell>
          <cell r="I785">
            <v>0</v>
          </cell>
          <cell r="K785" t="str">
            <v>Alaxala Networks</v>
          </cell>
          <cell r="R785">
            <v>0</v>
          </cell>
        </row>
        <row r="786">
          <cell r="B786" t="str">
            <v>Alcatel-Lucent</v>
          </cell>
          <cell r="C786">
            <v>0</v>
          </cell>
          <cell r="D786">
            <v>6</v>
          </cell>
          <cell r="E786">
            <v>0</v>
          </cell>
          <cell r="F786">
            <v>0</v>
          </cell>
          <cell r="G786">
            <v>0</v>
          </cell>
          <cell r="H786">
            <v>11</v>
          </cell>
          <cell r="I786">
            <v>17</v>
          </cell>
          <cell r="K786" t="str">
            <v>Alcatel-Lucent</v>
          </cell>
          <cell r="L786">
            <v>0</v>
          </cell>
          <cell r="M786">
            <v>48</v>
          </cell>
          <cell r="N786">
            <v>0</v>
          </cell>
          <cell r="O786">
            <v>0</v>
          </cell>
          <cell r="P786">
            <v>0</v>
          </cell>
          <cell r="Q786">
            <v>69</v>
          </cell>
          <cell r="R786">
            <v>117</v>
          </cell>
        </row>
        <row r="787">
          <cell r="B787" t="str">
            <v>Atrica</v>
          </cell>
          <cell r="C787">
            <v>0</v>
          </cell>
          <cell r="D787">
            <v>0</v>
          </cell>
          <cell r="E787">
            <v>0</v>
          </cell>
          <cell r="F787">
            <v>0</v>
          </cell>
          <cell r="G787">
            <v>0</v>
          </cell>
          <cell r="H787">
            <v>0</v>
          </cell>
          <cell r="I787">
            <v>0</v>
          </cell>
          <cell r="K787" t="str">
            <v>Atrica</v>
          </cell>
          <cell r="L787">
            <v>0</v>
          </cell>
          <cell r="M787">
            <v>0</v>
          </cell>
          <cell r="N787">
            <v>0</v>
          </cell>
          <cell r="O787">
            <v>0</v>
          </cell>
          <cell r="P787">
            <v>0</v>
          </cell>
          <cell r="Q787">
            <v>0</v>
          </cell>
          <cell r="R787">
            <v>0</v>
          </cell>
        </row>
        <row r="788">
          <cell r="B788" t="str">
            <v>Avici</v>
          </cell>
          <cell r="C788">
            <v>0</v>
          </cell>
          <cell r="D788">
            <v>0</v>
          </cell>
          <cell r="E788">
            <v>0</v>
          </cell>
          <cell r="F788">
            <v>0</v>
          </cell>
          <cell r="G788">
            <v>0</v>
          </cell>
          <cell r="H788">
            <v>0</v>
          </cell>
          <cell r="I788">
            <v>0</v>
          </cell>
          <cell r="K788" t="str">
            <v>Avici</v>
          </cell>
          <cell r="L788">
            <v>0</v>
          </cell>
          <cell r="M788">
            <v>0</v>
          </cell>
          <cell r="N788">
            <v>0</v>
          </cell>
          <cell r="O788">
            <v>0</v>
          </cell>
          <cell r="P788">
            <v>0</v>
          </cell>
          <cell r="Q788">
            <v>0</v>
          </cell>
          <cell r="R788">
            <v>0</v>
          </cell>
        </row>
        <row r="789">
          <cell r="B789" t="str">
            <v>Brocade</v>
          </cell>
          <cell r="C789">
            <v>0</v>
          </cell>
          <cell r="D789">
            <v>0</v>
          </cell>
          <cell r="E789">
            <v>0</v>
          </cell>
          <cell r="F789">
            <v>0</v>
          </cell>
          <cell r="G789">
            <v>0</v>
          </cell>
          <cell r="H789">
            <v>0</v>
          </cell>
          <cell r="I789">
            <v>0</v>
          </cell>
          <cell r="K789" t="str">
            <v>Brocade</v>
          </cell>
          <cell r="L789">
            <v>0</v>
          </cell>
          <cell r="M789">
            <v>0</v>
          </cell>
          <cell r="N789">
            <v>0</v>
          </cell>
          <cell r="O789">
            <v>0</v>
          </cell>
          <cell r="P789">
            <v>0</v>
          </cell>
          <cell r="Q789">
            <v>0</v>
          </cell>
          <cell r="R789">
            <v>0</v>
          </cell>
        </row>
        <row r="790">
          <cell r="B790" t="str">
            <v>Caspian</v>
          </cell>
          <cell r="C790">
            <v>0</v>
          </cell>
          <cell r="D790">
            <v>0</v>
          </cell>
          <cell r="E790">
            <v>0</v>
          </cell>
          <cell r="F790">
            <v>0</v>
          </cell>
          <cell r="G790">
            <v>0</v>
          </cell>
          <cell r="H790">
            <v>0</v>
          </cell>
          <cell r="I790">
            <v>0</v>
          </cell>
          <cell r="K790" t="str">
            <v>Caspian</v>
          </cell>
          <cell r="L790">
            <v>0</v>
          </cell>
          <cell r="M790">
            <v>0</v>
          </cell>
          <cell r="N790">
            <v>0</v>
          </cell>
          <cell r="O790">
            <v>0</v>
          </cell>
          <cell r="P790">
            <v>0</v>
          </cell>
          <cell r="Q790">
            <v>0</v>
          </cell>
          <cell r="R790">
            <v>0</v>
          </cell>
        </row>
        <row r="791">
          <cell r="B791" t="str">
            <v>Chiaro</v>
          </cell>
          <cell r="C791">
            <v>0</v>
          </cell>
          <cell r="D791">
            <v>0</v>
          </cell>
          <cell r="E791">
            <v>0</v>
          </cell>
          <cell r="F791">
            <v>0</v>
          </cell>
          <cell r="G791">
            <v>0</v>
          </cell>
          <cell r="H791">
            <v>0</v>
          </cell>
          <cell r="I791">
            <v>0</v>
          </cell>
          <cell r="K791" t="str">
            <v>Chiaro</v>
          </cell>
          <cell r="L791">
            <v>0</v>
          </cell>
          <cell r="M791">
            <v>0</v>
          </cell>
          <cell r="N791">
            <v>0</v>
          </cell>
          <cell r="O791">
            <v>0</v>
          </cell>
          <cell r="P791">
            <v>0</v>
          </cell>
          <cell r="Q791">
            <v>0</v>
          </cell>
          <cell r="R791">
            <v>0</v>
          </cell>
        </row>
        <row r="792">
          <cell r="B792" t="str">
            <v>Ciena</v>
          </cell>
          <cell r="C792">
            <v>0</v>
          </cell>
          <cell r="D792">
            <v>0</v>
          </cell>
          <cell r="E792">
            <v>0</v>
          </cell>
          <cell r="F792">
            <v>0</v>
          </cell>
          <cell r="G792">
            <v>0</v>
          </cell>
          <cell r="H792">
            <v>0</v>
          </cell>
          <cell r="I792">
            <v>0</v>
          </cell>
          <cell r="K792" t="str">
            <v>Ciena</v>
          </cell>
          <cell r="L792">
            <v>0</v>
          </cell>
          <cell r="M792">
            <v>0</v>
          </cell>
          <cell r="N792">
            <v>0</v>
          </cell>
          <cell r="O792">
            <v>0</v>
          </cell>
          <cell r="P792">
            <v>0</v>
          </cell>
          <cell r="Q792">
            <v>0</v>
          </cell>
          <cell r="R792">
            <v>0</v>
          </cell>
        </row>
        <row r="793">
          <cell r="B793" t="str">
            <v>Cisco</v>
          </cell>
          <cell r="C793">
            <v>16</v>
          </cell>
          <cell r="D793">
            <v>18</v>
          </cell>
          <cell r="E793">
            <v>6</v>
          </cell>
          <cell r="F793">
            <v>0</v>
          </cell>
          <cell r="G793">
            <v>5</v>
          </cell>
          <cell r="H793">
            <v>0</v>
          </cell>
          <cell r="I793">
            <v>45</v>
          </cell>
          <cell r="K793" t="str">
            <v>Cisco</v>
          </cell>
          <cell r="L793">
            <v>47</v>
          </cell>
          <cell r="M793">
            <v>460</v>
          </cell>
          <cell r="N793">
            <v>200</v>
          </cell>
          <cell r="O793">
            <v>0</v>
          </cell>
          <cell r="P793">
            <v>175</v>
          </cell>
          <cell r="Q793">
            <v>0</v>
          </cell>
          <cell r="R793">
            <v>882</v>
          </cell>
        </row>
        <row r="794">
          <cell r="B794" t="str">
            <v>Cosine</v>
          </cell>
          <cell r="C794">
            <v>0</v>
          </cell>
          <cell r="D794">
            <v>0</v>
          </cell>
          <cell r="E794">
            <v>0</v>
          </cell>
          <cell r="F794">
            <v>0</v>
          </cell>
          <cell r="G794">
            <v>0</v>
          </cell>
          <cell r="H794">
            <v>0</v>
          </cell>
          <cell r="I794">
            <v>0</v>
          </cell>
          <cell r="K794" t="str">
            <v>Cosine</v>
          </cell>
          <cell r="L794">
            <v>0</v>
          </cell>
          <cell r="M794">
            <v>0</v>
          </cell>
          <cell r="N794">
            <v>0</v>
          </cell>
          <cell r="O794">
            <v>0</v>
          </cell>
          <cell r="P794">
            <v>0</v>
          </cell>
          <cell r="Q794">
            <v>0</v>
          </cell>
          <cell r="R794">
            <v>0</v>
          </cell>
        </row>
        <row r="795">
          <cell r="B795" t="str">
            <v>ECI Telecom</v>
          </cell>
          <cell r="C795">
            <v>0</v>
          </cell>
          <cell r="D795">
            <v>0</v>
          </cell>
          <cell r="E795">
            <v>0</v>
          </cell>
          <cell r="F795">
            <v>0</v>
          </cell>
          <cell r="G795">
            <v>0</v>
          </cell>
          <cell r="H795">
            <v>0</v>
          </cell>
          <cell r="I795">
            <v>0</v>
          </cell>
          <cell r="K795" t="str">
            <v>ECI Telecom</v>
          </cell>
          <cell r="L795">
            <v>0</v>
          </cell>
          <cell r="M795">
            <v>0</v>
          </cell>
          <cell r="N795">
            <v>0</v>
          </cell>
          <cell r="O795">
            <v>0</v>
          </cell>
          <cell r="P795">
            <v>0</v>
          </cell>
          <cell r="Q795">
            <v>0</v>
          </cell>
          <cell r="R795">
            <v>0</v>
          </cell>
        </row>
        <row r="796">
          <cell r="B796" t="str">
            <v>Equipe</v>
          </cell>
          <cell r="C796">
            <v>0</v>
          </cell>
          <cell r="D796">
            <v>0</v>
          </cell>
          <cell r="E796">
            <v>0</v>
          </cell>
          <cell r="F796">
            <v>0</v>
          </cell>
          <cell r="G796">
            <v>0</v>
          </cell>
          <cell r="H796">
            <v>0</v>
          </cell>
          <cell r="I796">
            <v>0</v>
          </cell>
          <cell r="K796" t="str">
            <v>Equipe</v>
          </cell>
          <cell r="L796">
            <v>0</v>
          </cell>
          <cell r="M796">
            <v>0</v>
          </cell>
          <cell r="N796">
            <v>0</v>
          </cell>
          <cell r="O796">
            <v>0</v>
          </cell>
          <cell r="P796">
            <v>0</v>
          </cell>
          <cell r="Q796">
            <v>0</v>
          </cell>
          <cell r="R796">
            <v>0</v>
          </cell>
        </row>
        <row r="797">
          <cell r="B797" t="str">
            <v>Ericsson</v>
          </cell>
          <cell r="C797">
            <v>0</v>
          </cell>
          <cell r="D797">
            <v>0</v>
          </cell>
          <cell r="E797">
            <v>0</v>
          </cell>
          <cell r="F797">
            <v>0</v>
          </cell>
          <cell r="G797">
            <v>0</v>
          </cell>
          <cell r="H797">
            <v>0</v>
          </cell>
          <cell r="I797">
            <v>0</v>
          </cell>
          <cell r="K797" t="str">
            <v>Ericsson</v>
          </cell>
          <cell r="L797">
            <v>0</v>
          </cell>
          <cell r="M797">
            <v>0</v>
          </cell>
          <cell r="N797">
            <v>0</v>
          </cell>
          <cell r="O797">
            <v>0</v>
          </cell>
          <cell r="P797">
            <v>0</v>
          </cell>
          <cell r="Q797">
            <v>0</v>
          </cell>
          <cell r="R797">
            <v>0</v>
          </cell>
        </row>
        <row r="798">
          <cell r="B798" t="str">
            <v>Extreme</v>
          </cell>
          <cell r="C798">
            <v>0</v>
          </cell>
          <cell r="D798">
            <v>0</v>
          </cell>
          <cell r="E798">
            <v>0</v>
          </cell>
          <cell r="F798">
            <v>0</v>
          </cell>
          <cell r="G798">
            <v>0</v>
          </cell>
          <cell r="H798">
            <v>0</v>
          </cell>
          <cell r="I798">
            <v>0</v>
          </cell>
          <cell r="K798" t="str">
            <v>Extreme</v>
          </cell>
          <cell r="L798">
            <v>0</v>
          </cell>
          <cell r="M798">
            <v>0</v>
          </cell>
          <cell r="N798">
            <v>0</v>
          </cell>
          <cell r="O798">
            <v>0</v>
          </cell>
          <cell r="P798">
            <v>0</v>
          </cell>
          <cell r="Q798">
            <v>0</v>
          </cell>
          <cell r="R798">
            <v>0</v>
          </cell>
        </row>
        <row r="799">
          <cell r="B799" t="str">
            <v>Force10</v>
          </cell>
          <cell r="C799">
            <v>0</v>
          </cell>
          <cell r="D799">
            <v>0</v>
          </cell>
          <cell r="E799">
            <v>0</v>
          </cell>
          <cell r="F799">
            <v>0</v>
          </cell>
          <cell r="G799">
            <v>0</v>
          </cell>
          <cell r="H799">
            <v>0</v>
          </cell>
          <cell r="I799">
            <v>0</v>
          </cell>
          <cell r="K799" t="str">
            <v>Force10</v>
          </cell>
          <cell r="L799">
            <v>0</v>
          </cell>
          <cell r="M799">
            <v>0</v>
          </cell>
          <cell r="N799">
            <v>0</v>
          </cell>
          <cell r="O799">
            <v>0</v>
          </cell>
          <cell r="P799">
            <v>0</v>
          </cell>
          <cell r="Q799">
            <v>0</v>
          </cell>
          <cell r="R799">
            <v>0</v>
          </cell>
        </row>
        <row r="800">
          <cell r="B800" t="str">
            <v>Fujitsu</v>
          </cell>
          <cell r="C800">
            <v>0</v>
          </cell>
          <cell r="D800">
            <v>0</v>
          </cell>
          <cell r="E800">
            <v>0</v>
          </cell>
          <cell r="F800">
            <v>0</v>
          </cell>
          <cell r="G800">
            <v>0</v>
          </cell>
          <cell r="H800">
            <v>0</v>
          </cell>
          <cell r="I800">
            <v>0</v>
          </cell>
          <cell r="K800" t="str">
            <v>Fujitsu</v>
          </cell>
          <cell r="L800">
            <v>0</v>
          </cell>
          <cell r="M800">
            <v>0</v>
          </cell>
          <cell r="N800">
            <v>0</v>
          </cell>
          <cell r="O800">
            <v>0</v>
          </cell>
          <cell r="P800">
            <v>0</v>
          </cell>
          <cell r="Q800">
            <v>0</v>
          </cell>
          <cell r="R800">
            <v>0</v>
          </cell>
        </row>
        <row r="801">
          <cell r="B801" t="str">
            <v>Hammerhead Systems</v>
          </cell>
          <cell r="C801">
            <v>0</v>
          </cell>
          <cell r="D801">
            <v>0</v>
          </cell>
          <cell r="E801">
            <v>0</v>
          </cell>
          <cell r="F801">
            <v>0</v>
          </cell>
          <cell r="G801">
            <v>0</v>
          </cell>
          <cell r="H801">
            <v>0</v>
          </cell>
          <cell r="I801">
            <v>0</v>
          </cell>
          <cell r="K801" t="str">
            <v>Hammerhead Systems</v>
          </cell>
          <cell r="L801">
            <v>0</v>
          </cell>
          <cell r="M801">
            <v>0</v>
          </cell>
          <cell r="N801">
            <v>0</v>
          </cell>
          <cell r="O801">
            <v>0</v>
          </cell>
          <cell r="P801">
            <v>0</v>
          </cell>
          <cell r="Q801">
            <v>0</v>
          </cell>
          <cell r="R801">
            <v>0</v>
          </cell>
        </row>
        <row r="802">
          <cell r="B802" t="str">
            <v>Hitachi</v>
          </cell>
          <cell r="C802">
            <v>0</v>
          </cell>
          <cell r="D802">
            <v>0</v>
          </cell>
          <cell r="E802">
            <v>0</v>
          </cell>
          <cell r="F802">
            <v>0</v>
          </cell>
          <cell r="G802">
            <v>0</v>
          </cell>
          <cell r="H802">
            <v>0</v>
          </cell>
          <cell r="I802">
            <v>0</v>
          </cell>
          <cell r="K802" t="str">
            <v>Hitachi</v>
          </cell>
          <cell r="L802">
            <v>0</v>
          </cell>
          <cell r="M802">
            <v>0</v>
          </cell>
          <cell r="N802">
            <v>0</v>
          </cell>
          <cell r="O802">
            <v>0</v>
          </cell>
          <cell r="P802">
            <v>0</v>
          </cell>
          <cell r="Q802">
            <v>0</v>
          </cell>
          <cell r="R802">
            <v>0</v>
          </cell>
        </row>
        <row r="803">
          <cell r="B803" t="str">
            <v>Hitachi Cable</v>
          </cell>
          <cell r="C803">
            <v>0</v>
          </cell>
          <cell r="D803">
            <v>0</v>
          </cell>
          <cell r="E803">
            <v>0</v>
          </cell>
          <cell r="F803">
            <v>0</v>
          </cell>
          <cell r="G803">
            <v>0</v>
          </cell>
          <cell r="H803">
            <v>0</v>
          </cell>
          <cell r="I803">
            <v>0</v>
          </cell>
          <cell r="K803" t="str">
            <v>Hitachi Cable</v>
          </cell>
          <cell r="L803">
            <v>0</v>
          </cell>
          <cell r="M803">
            <v>0</v>
          </cell>
          <cell r="N803">
            <v>0</v>
          </cell>
          <cell r="O803">
            <v>0</v>
          </cell>
          <cell r="P803">
            <v>0</v>
          </cell>
          <cell r="Q803">
            <v>0</v>
          </cell>
          <cell r="R803">
            <v>0</v>
          </cell>
        </row>
        <row r="804">
          <cell r="B804" t="str">
            <v>Huawei</v>
          </cell>
          <cell r="C804">
            <v>0</v>
          </cell>
          <cell r="D804">
            <v>1</v>
          </cell>
          <cell r="E804">
            <v>0</v>
          </cell>
          <cell r="F804">
            <v>0</v>
          </cell>
          <cell r="G804">
            <v>2</v>
          </cell>
          <cell r="H804">
            <v>0</v>
          </cell>
          <cell r="I804">
            <v>3</v>
          </cell>
          <cell r="K804" t="str">
            <v>Huawei</v>
          </cell>
          <cell r="L804">
            <v>0</v>
          </cell>
          <cell r="M804">
            <v>5</v>
          </cell>
          <cell r="N804">
            <v>0</v>
          </cell>
          <cell r="O804">
            <v>0</v>
          </cell>
          <cell r="P804">
            <v>2787</v>
          </cell>
          <cell r="Q804">
            <v>0</v>
          </cell>
          <cell r="R804">
            <v>2792</v>
          </cell>
        </row>
        <row r="805">
          <cell r="B805" t="str">
            <v>Hyperchip</v>
          </cell>
          <cell r="C805">
            <v>0</v>
          </cell>
          <cell r="D805">
            <v>0</v>
          </cell>
          <cell r="E805">
            <v>0</v>
          </cell>
          <cell r="F805">
            <v>0</v>
          </cell>
          <cell r="G805">
            <v>0</v>
          </cell>
          <cell r="H805">
            <v>0</v>
          </cell>
          <cell r="I805">
            <v>0</v>
          </cell>
          <cell r="K805" t="str">
            <v>Hyperchip</v>
          </cell>
          <cell r="L805">
            <v>0</v>
          </cell>
          <cell r="M805">
            <v>0</v>
          </cell>
          <cell r="N805">
            <v>0</v>
          </cell>
          <cell r="O805">
            <v>0</v>
          </cell>
          <cell r="P805">
            <v>0</v>
          </cell>
          <cell r="Q805">
            <v>0</v>
          </cell>
          <cell r="R805">
            <v>0</v>
          </cell>
        </row>
        <row r="806">
          <cell r="B806" t="str">
            <v>Juniper</v>
          </cell>
          <cell r="C806">
            <v>4</v>
          </cell>
          <cell r="D806">
            <v>2</v>
          </cell>
          <cell r="E806">
            <v>2</v>
          </cell>
          <cell r="F806">
            <v>0</v>
          </cell>
          <cell r="G806">
            <v>0</v>
          </cell>
          <cell r="H806">
            <v>0</v>
          </cell>
          <cell r="I806">
            <v>8</v>
          </cell>
          <cell r="K806" t="str">
            <v>Juniper</v>
          </cell>
          <cell r="L806">
            <v>6</v>
          </cell>
          <cell r="M806">
            <v>26</v>
          </cell>
          <cell r="N806">
            <v>9</v>
          </cell>
          <cell r="O806">
            <v>0</v>
          </cell>
          <cell r="P806">
            <v>0</v>
          </cell>
          <cell r="Q806">
            <v>0</v>
          </cell>
          <cell r="R806">
            <v>41</v>
          </cell>
        </row>
        <row r="807">
          <cell r="B807" t="str">
            <v>Laurel Networks</v>
          </cell>
          <cell r="C807">
            <v>0</v>
          </cell>
          <cell r="D807">
            <v>0</v>
          </cell>
          <cell r="E807">
            <v>0</v>
          </cell>
          <cell r="F807">
            <v>0</v>
          </cell>
          <cell r="G807">
            <v>0</v>
          </cell>
          <cell r="H807">
            <v>0</v>
          </cell>
          <cell r="I807">
            <v>0</v>
          </cell>
          <cell r="K807" t="str">
            <v>Laurel Networks</v>
          </cell>
          <cell r="L807">
            <v>0</v>
          </cell>
          <cell r="M807">
            <v>0</v>
          </cell>
          <cell r="N807">
            <v>0</v>
          </cell>
          <cell r="O807">
            <v>0</v>
          </cell>
          <cell r="P807">
            <v>0</v>
          </cell>
          <cell r="Q807">
            <v>0</v>
          </cell>
          <cell r="R807">
            <v>0</v>
          </cell>
        </row>
        <row r="808">
          <cell r="B808" t="str">
            <v>Lucent</v>
          </cell>
          <cell r="C808">
            <v>0</v>
          </cell>
          <cell r="D808">
            <v>0</v>
          </cell>
          <cell r="E808">
            <v>0</v>
          </cell>
          <cell r="F808">
            <v>0</v>
          </cell>
          <cell r="G808">
            <v>0</v>
          </cell>
          <cell r="H808">
            <v>0</v>
          </cell>
          <cell r="I808">
            <v>0</v>
          </cell>
          <cell r="K808" t="str">
            <v>Lucent</v>
          </cell>
          <cell r="L808">
            <v>0</v>
          </cell>
          <cell r="M808">
            <v>0</v>
          </cell>
          <cell r="N808">
            <v>0</v>
          </cell>
          <cell r="O808">
            <v>0</v>
          </cell>
          <cell r="P808">
            <v>0</v>
          </cell>
          <cell r="Q808">
            <v>0</v>
          </cell>
          <cell r="R808">
            <v>0</v>
          </cell>
        </row>
        <row r="809">
          <cell r="B809" t="str">
            <v>NEC</v>
          </cell>
          <cell r="C809">
            <v>0</v>
          </cell>
          <cell r="D809">
            <v>0</v>
          </cell>
          <cell r="E809">
            <v>0</v>
          </cell>
          <cell r="F809">
            <v>0</v>
          </cell>
          <cell r="G809">
            <v>0</v>
          </cell>
          <cell r="H809">
            <v>0</v>
          </cell>
          <cell r="I809">
            <v>0</v>
          </cell>
          <cell r="K809" t="str">
            <v>NEC</v>
          </cell>
          <cell r="L809">
            <v>0</v>
          </cell>
          <cell r="M809">
            <v>0</v>
          </cell>
          <cell r="N809">
            <v>0</v>
          </cell>
          <cell r="O809">
            <v>0</v>
          </cell>
          <cell r="P809">
            <v>0</v>
          </cell>
          <cell r="Q809">
            <v>0</v>
          </cell>
          <cell r="R809">
            <v>0</v>
          </cell>
        </row>
        <row r="810">
          <cell r="B810" t="str">
            <v>Nokia Siemens Networks</v>
          </cell>
          <cell r="C810">
            <v>0</v>
          </cell>
          <cell r="D810">
            <v>0</v>
          </cell>
          <cell r="E810">
            <v>0</v>
          </cell>
          <cell r="F810">
            <v>0</v>
          </cell>
          <cell r="G810">
            <v>0</v>
          </cell>
          <cell r="H810">
            <v>0</v>
          </cell>
          <cell r="I810">
            <v>0</v>
          </cell>
          <cell r="K810" t="str">
            <v>Nokia Siemens Networks</v>
          </cell>
          <cell r="L810">
            <v>0</v>
          </cell>
          <cell r="M810">
            <v>0</v>
          </cell>
          <cell r="N810">
            <v>0</v>
          </cell>
          <cell r="O810">
            <v>0</v>
          </cell>
          <cell r="P810">
            <v>0</v>
          </cell>
          <cell r="Q810">
            <v>0</v>
          </cell>
          <cell r="R810">
            <v>0</v>
          </cell>
        </row>
        <row r="811">
          <cell r="B811" t="str">
            <v>Nortel</v>
          </cell>
          <cell r="C811">
            <v>0</v>
          </cell>
          <cell r="D811">
            <v>0</v>
          </cell>
          <cell r="E811">
            <v>0</v>
          </cell>
          <cell r="F811">
            <v>0</v>
          </cell>
          <cell r="G811">
            <v>1</v>
          </cell>
          <cell r="H811">
            <v>4</v>
          </cell>
          <cell r="I811">
            <v>5</v>
          </cell>
          <cell r="K811" t="str">
            <v>Nortel</v>
          </cell>
          <cell r="L811">
            <v>0</v>
          </cell>
          <cell r="M811">
            <v>0</v>
          </cell>
          <cell r="N811">
            <v>0</v>
          </cell>
          <cell r="O811">
            <v>0</v>
          </cell>
          <cell r="P811">
            <v>41</v>
          </cell>
          <cell r="Q811">
            <v>21</v>
          </cell>
          <cell r="R811">
            <v>62</v>
          </cell>
        </row>
        <row r="812">
          <cell r="B812" t="str">
            <v>Procket</v>
          </cell>
          <cell r="C812">
            <v>0</v>
          </cell>
          <cell r="D812">
            <v>0</v>
          </cell>
          <cell r="E812">
            <v>0</v>
          </cell>
          <cell r="F812">
            <v>0</v>
          </cell>
          <cell r="G812">
            <v>0</v>
          </cell>
          <cell r="H812">
            <v>0</v>
          </cell>
          <cell r="I812">
            <v>0</v>
          </cell>
          <cell r="K812" t="str">
            <v>Procket</v>
          </cell>
          <cell r="L812">
            <v>0</v>
          </cell>
          <cell r="M812">
            <v>0</v>
          </cell>
          <cell r="N812">
            <v>0</v>
          </cell>
          <cell r="O812">
            <v>0</v>
          </cell>
          <cell r="P812">
            <v>0</v>
          </cell>
          <cell r="Q812">
            <v>0</v>
          </cell>
          <cell r="R812">
            <v>0</v>
          </cell>
        </row>
        <row r="813">
          <cell r="B813" t="str">
            <v>Quarry</v>
          </cell>
          <cell r="C813">
            <v>0</v>
          </cell>
          <cell r="D813">
            <v>0</v>
          </cell>
          <cell r="E813">
            <v>0</v>
          </cell>
          <cell r="F813">
            <v>0</v>
          </cell>
          <cell r="G813">
            <v>0</v>
          </cell>
          <cell r="H813">
            <v>0</v>
          </cell>
          <cell r="I813">
            <v>0</v>
          </cell>
          <cell r="K813" t="str">
            <v>Quarry</v>
          </cell>
          <cell r="L813">
            <v>0</v>
          </cell>
          <cell r="M813">
            <v>0</v>
          </cell>
          <cell r="N813">
            <v>0</v>
          </cell>
          <cell r="O813">
            <v>0</v>
          </cell>
          <cell r="P813">
            <v>0</v>
          </cell>
          <cell r="Q813">
            <v>0</v>
          </cell>
          <cell r="R813">
            <v>0</v>
          </cell>
        </row>
        <row r="814">
          <cell r="B814" t="str">
            <v>Redback</v>
          </cell>
          <cell r="C814">
            <v>0</v>
          </cell>
          <cell r="D814">
            <v>0</v>
          </cell>
          <cell r="E814">
            <v>0</v>
          </cell>
          <cell r="F814">
            <v>0</v>
          </cell>
          <cell r="G814">
            <v>0</v>
          </cell>
          <cell r="H814">
            <v>0</v>
          </cell>
          <cell r="I814">
            <v>0</v>
          </cell>
          <cell r="K814" t="str">
            <v>Redback</v>
          </cell>
          <cell r="L814">
            <v>0</v>
          </cell>
          <cell r="M814">
            <v>0</v>
          </cell>
          <cell r="N814">
            <v>0</v>
          </cell>
          <cell r="O814">
            <v>0</v>
          </cell>
          <cell r="P814">
            <v>0</v>
          </cell>
          <cell r="Q814">
            <v>0</v>
          </cell>
          <cell r="R814">
            <v>0</v>
          </cell>
        </row>
        <row r="815">
          <cell r="B815" t="str">
            <v>Riverstone</v>
          </cell>
          <cell r="C815">
            <v>0</v>
          </cell>
          <cell r="D815">
            <v>0</v>
          </cell>
          <cell r="E815">
            <v>0</v>
          </cell>
          <cell r="F815">
            <v>0</v>
          </cell>
          <cell r="G815">
            <v>0</v>
          </cell>
          <cell r="H815">
            <v>0</v>
          </cell>
          <cell r="I815">
            <v>0</v>
          </cell>
          <cell r="K815" t="str">
            <v>Riverstone</v>
          </cell>
          <cell r="L815">
            <v>0</v>
          </cell>
          <cell r="M815">
            <v>0</v>
          </cell>
          <cell r="N815">
            <v>0</v>
          </cell>
          <cell r="O815">
            <v>0</v>
          </cell>
          <cell r="P815">
            <v>0</v>
          </cell>
          <cell r="Q815">
            <v>0</v>
          </cell>
          <cell r="R815">
            <v>0</v>
          </cell>
        </row>
        <row r="816">
          <cell r="B816" t="str">
            <v>Tellabs</v>
          </cell>
          <cell r="C816">
            <v>0</v>
          </cell>
          <cell r="D816">
            <v>1</v>
          </cell>
          <cell r="E816">
            <v>0</v>
          </cell>
          <cell r="F816">
            <v>0</v>
          </cell>
          <cell r="G816">
            <v>0</v>
          </cell>
          <cell r="H816">
            <v>0</v>
          </cell>
          <cell r="I816">
            <v>1</v>
          </cell>
          <cell r="K816" t="str">
            <v>Tellabs</v>
          </cell>
          <cell r="L816">
            <v>0</v>
          </cell>
          <cell r="M816">
            <v>4</v>
          </cell>
          <cell r="N816">
            <v>0</v>
          </cell>
          <cell r="O816">
            <v>0</v>
          </cell>
          <cell r="P816">
            <v>0</v>
          </cell>
          <cell r="Q816">
            <v>0</v>
          </cell>
          <cell r="R816">
            <v>4</v>
          </cell>
        </row>
        <row r="817">
          <cell r="B817" t="str">
            <v>ZTE</v>
          </cell>
          <cell r="C817">
            <v>0</v>
          </cell>
          <cell r="D817">
            <v>0</v>
          </cell>
          <cell r="E817">
            <v>0</v>
          </cell>
          <cell r="F817">
            <v>0</v>
          </cell>
          <cell r="G817">
            <v>0</v>
          </cell>
          <cell r="H817">
            <v>0</v>
          </cell>
          <cell r="I817">
            <v>0</v>
          </cell>
          <cell r="K817" t="str">
            <v>ZTE</v>
          </cell>
          <cell r="L817">
            <v>0</v>
          </cell>
          <cell r="M817">
            <v>0</v>
          </cell>
          <cell r="N817">
            <v>0</v>
          </cell>
          <cell r="O817">
            <v>0</v>
          </cell>
          <cell r="P817">
            <v>0</v>
          </cell>
          <cell r="Q817">
            <v>0</v>
          </cell>
          <cell r="R817">
            <v>0</v>
          </cell>
        </row>
        <row r="818">
          <cell r="B818" t="str">
            <v>Other</v>
          </cell>
          <cell r="C818">
            <v>0</v>
          </cell>
          <cell r="D818">
            <v>0</v>
          </cell>
          <cell r="E818">
            <v>0</v>
          </cell>
          <cell r="F818">
            <v>0</v>
          </cell>
          <cell r="G818">
            <v>0</v>
          </cell>
          <cell r="H818">
            <v>0</v>
          </cell>
          <cell r="I818">
            <v>0</v>
          </cell>
          <cell r="K818" t="str">
            <v>Other</v>
          </cell>
          <cell r="L818">
            <v>0</v>
          </cell>
          <cell r="M818">
            <v>0</v>
          </cell>
          <cell r="N818">
            <v>0</v>
          </cell>
          <cell r="O818">
            <v>0</v>
          </cell>
          <cell r="P818">
            <v>0</v>
          </cell>
          <cell r="Q818">
            <v>0</v>
          </cell>
          <cell r="R818">
            <v>0</v>
          </cell>
        </row>
        <row r="819">
          <cell r="B819" t="str">
            <v>Total</v>
          </cell>
          <cell r="C819">
            <v>20</v>
          </cell>
          <cell r="D819">
            <v>28</v>
          </cell>
          <cell r="E819">
            <v>8</v>
          </cell>
          <cell r="F819">
            <v>0</v>
          </cell>
          <cell r="G819">
            <v>8</v>
          </cell>
          <cell r="H819">
            <v>15</v>
          </cell>
          <cell r="I819">
            <v>79</v>
          </cell>
          <cell r="K819" t="str">
            <v>Total</v>
          </cell>
          <cell r="L819">
            <v>53</v>
          </cell>
          <cell r="M819">
            <v>543</v>
          </cell>
          <cell r="N819">
            <v>209</v>
          </cell>
          <cell r="O819">
            <v>0</v>
          </cell>
          <cell r="P819">
            <v>3003</v>
          </cell>
          <cell r="Q819">
            <v>90</v>
          </cell>
          <cell r="R819">
            <v>3898</v>
          </cell>
        </row>
        <row r="823">
          <cell r="B823" t="str">
            <v>Vendor</v>
          </cell>
          <cell r="C823" t="str">
            <v>Core IP/MPLS</v>
          </cell>
          <cell r="D823" t="str">
            <v xml:space="preserve">Edge IP/MPLS </v>
          </cell>
          <cell r="E823" t="str">
            <v>Subscriber Service Router</v>
          </cell>
          <cell r="F823" t="str">
            <v>BRAS</v>
          </cell>
          <cell r="G823" t="str">
            <v>IP/Ethernet</v>
          </cell>
          <cell r="H823" t="str">
            <v>ATM/MPLS</v>
          </cell>
          <cell r="I823" t="str">
            <v>Total IPS</v>
          </cell>
          <cell r="K823" t="str">
            <v>Vendor</v>
          </cell>
          <cell r="L823" t="str">
            <v>Core IP/MPLS</v>
          </cell>
          <cell r="M823" t="str">
            <v>Edge IP/MPLS</v>
          </cell>
          <cell r="N823" t="str">
            <v>Subscriber Service Router</v>
          </cell>
          <cell r="O823" t="str">
            <v>BRAS</v>
          </cell>
          <cell r="P823" t="str">
            <v>IP/Ethernet</v>
          </cell>
          <cell r="Q823" t="str">
            <v>ATM/MPLS</v>
          </cell>
          <cell r="R823" t="str">
            <v>Total IPS</v>
          </cell>
        </row>
        <row r="824">
          <cell r="B824" t="str">
            <v>Alaxala Networks</v>
          </cell>
          <cell r="C824">
            <v>0</v>
          </cell>
          <cell r="D824">
            <v>0</v>
          </cell>
          <cell r="E824">
            <v>0</v>
          </cell>
          <cell r="F824">
            <v>0</v>
          </cell>
          <cell r="G824">
            <v>0</v>
          </cell>
          <cell r="H824">
            <v>0</v>
          </cell>
          <cell r="I824">
            <v>0</v>
          </cell>
          <cell r="K824" t="str">
            <v>Alaxala Networks</v>
          </cell>
          <cell r="R824">
            <v>0</v>
          </cell>
        </row>
        <row r="825">
          <cell r="B825" t="str">
            <v>Alcatel-Lucent</v>
          </cell>
          <cell r="C825">
            <v>0</v>
          </cell>
          <cell r="D825">
            <v>4</v>
          </cell>
          <cell r="E825">
            <v>0</v>
          </cell>
          <cell r="F825">
            <v>0</v>
          </cell>
          <cell r="G825">
            <v>0</v>
          </cell>
          <cell r="H825">
            <v>13</v>
          </cell>
          <cell r="I825">
            <v>17</v>
          </cell>
          <cell r="K825" t="str">
            <v>Alcatel-Lucent</v>
          </cell>
          <cell r="L825">
            <v>0</v>
          </cell>
          <cell r="M825">
            <v>32</v>
          </cell>
          <cell r="N825">
            <v>0</v>
          </cell>
          <cell r="O825">
            <v>0</v>
          </cell>
          <cell r="P825">
            <v>0</v>
          </cell>
          <cell r="Q825">
            <v>95</v>
          </cell>
          <cell r="R825">
            <v>127</v>
          </cell>
        </row>
        <row r="826">
          <cell r="B826" t="str">
            <v>Atrica</v>
          </cell>
          <cell r="C826">
            <v>0</v>
          </cell>
          <cell r="D826">
            <v>0</v>
          </cell>
          <cell r="E826">
            <v>0</v>
          </cell>
          <cell r="F826">
            <v>0</v>
          </cell>
          <cell r="G826">
            <v>0</v>
          </cell>
          <cell r="H826">
            <v>0</v>
          </cell>
          <cell r="I826">
            <v>0</v>
          </cell>
          <cell r="K826" t="str">
            <v>Atrica</v>
          </cell>
          <cell r="L826">
            <v>0</v>
          </cell>
          <cell r="M826">
            <v>0</v>
          </cell>
          <cell r="N826">
            <v>0</v>
          </cell>
          <cell r="O826">
            <v>0</v>
          </cell>
          <cell r="P826">
            <v>0</v>
          </cell>
          <cell r="Q826">
            <v>0</v>
          </cell>
          <cell r="R826">
            <v>0</v>
          </cell>
        </row>
        <row r="827">
          <cell r="B827" t="str">
            <v>Avici</v>
          </cell>
          <cell r="C827">
            <v>0</v>
          </cell>
          <cell r="D827">
            <v>0</v>
          </cell>
          <cell r="E827">
            <v>0</v>
          </cell>
          <cell r="F827">
            <v>0</v>
          </cell>
          <cell r="G827">
            <v>0</v>
          </cell>
          <cell r="H827">
            <v>0</v>
          </cell>
          <cell r="I827">
            <v>0</v>
          </cell>
          <cell r="K827" t="str">
            <v>Avici</v>
          </cell>
          <cell r="L827">
            <v>0</v>
          </cell>
          <cell r="M827">
            <v>0</v>
          </cell>
          <cell r="N827">
            <v>0</v>
          </cell>
          <cell r="O827">
            <v>0</v>
          </cell>
          <cell r="P827">
            <v>0</v>
          </cell>
          <cell r="Q827">
            <v>0</v>
          </cell>
          <cell r="R827">
            <v>0</v>
          </cell>
        </row>
        <row r="828">
          <cell r="B828" t="str">
            <v>Brocade</v>
          </cell>
          <cell r="C828">
            <v>0</v>
          </cell>
          <cell r="D828">
            <v>0</v>
          </cell>
          <cell r="E828">
            <v>0</v>
          </cell>
          <cell r="F828">
            <v>0</v>
          </cell>
          <cell r="G828">
            <v>0</v>
          </cell>
          <cell r="H828">
            <v>0</v>
          </cell>
          <cell r="I828">
            <v>0</v>
          </cell>
          <cell r="K828" t="str">
            <v>Brocade</v>
          </cell>
          <cell r="L828">
            <v>0</v>
          </cell>
          <cell r="M828">
            <v>0</v>
          </cell>
          <cell r="N828">
            <v>0</v>
          </cell>
          <cell r="O828">
            <v>0</v>
          </cell>
          <cell r="P828">
            <v>0</v>
          </cell>
          <cell r="Q828">
            <v>0</v>
          </cell>
          <cell r="R828">
            <v>0</v>
          </cell>
        </row>
        <row r="829">
          <cell r="B829" t="str">
            <v>Caspian</v>
          </cell>
          <cell r="C829">
            <v>0</v>
          </cell>
          <cell r="D829">
            <v>0</v>
          </cell>
          <cell r="E829">
            <v>0</v>
          </cell>
          <cell r="F829">
            <v>0</v>
          </cell>
          <cell r="G829">
            <v>0</v>
          </cell>
          <cell r="H829">
            <v>0</v>
          </cell>
          <cell r="I829">
            <v>0</v>
          </cell>
          <cell r="K829" t="str">
            <v>Caspian</v>
          </cell>
          <cell r="L829">
            <v>0</v>
          </cell>
          <cell r="M829">
            <v>0</v>
          </cell>
          <cell r="N829">
            <v>0</v>
          </cell>
          <cell r="O829">
            <v>0</v>
          </cell>
          <cell r="P829">
            <v>0</v>
          </cell>
          <cell r="Q829">
            <v>0</v>
          </cell>
          <cell r="R829">
            <v>0</v>
          </cell>
        </row>
        <row r="830">
          <cell r="B830" t="str">
            <v>Chiaro</v>
          </cell>
          <cell r="C830">
            <v>0</v>
          </cell>
          <cell r="D830">
            <v>0</v>
          </cell>
          <cell r="E830">
            <v>0</v>
          </cell>
          <cell r="F830">
            <v>0</v>
          </cell>
          <cell r="G830">
            <v>0</v>
          </cell>
          <cell r="H830">
            <v>0</v>
          </cell>
          <cell r="I830">
            <v>0</v>
          </cell>
          <cell r="K830" t="str">
            <v>Chiaro</v>
          </cell>
          <cell r="L830">
            <v>0</v>
          </cell>
          <cell r="M830">
            <v>0</v>
          </cell>
          <cell r="N830">
            <v>0</v>
          </cell>
          <cell r="O830">
            <v>0</v>
          </cell>
          <cell r="P830">
            <v>0</v>
          </cell>
          <cell r="Q830">
            <v>0</v>
          </cell>
          <cell r="R830">
            <v>0</v>
          </cell>
        </row>
        <row r="831">
          <cell r="B831" t="str">
            <v>Ciena</v>
          </cell>
          <cell r="C831">
            <v>0</v>
          </cell>
          <cell r="D831">
            <v>0</v>
          </cell>
          <cell r="E831">
            <v>0</v>
          </cell>
          <cell r="F831">
            <v>0</v>
          </cell>
          <cell r="G831">
            <v>0</v>
          </cell>
          <cell r="H831">
            <v>0</v>
          </cell>
          <cell r="I831">
            <v>0</v>
          </cell>
          <cell r="K831" t="str">
            <v>Ciena</v>
          </cell>
          <cell r="L831">
            <v>0</v>
          </cell>
          <cell r="M831">
            <v>0</v>
          </cell>
          <cell r="N831">
            <v>0</v>
          </cell>
          <cell r="O831">
            <v>0</v>
          </cell>
          <cell r="P831">
            <v>0</v>
          </cell>
          <cell r="Q831">
            <v>0</v>
          </cell>
          <cell r="R831">
            <v>0</v>
          </cell>
        </row>
        <row r="832">
          <cell r="B832" t="str">
            <v>Cisco</v>
          </cell>
          <cell r="C832">
            <v>15</v>
          </cell>
          <cell r="D832">
            <v>19</v>
          </cell>
          <cell r="E832">
            <v>5</v>
          </cell>
          <cell r="F832">
            <v>0</v>
          </cell>
          <cell r="G832">
            <v>5</v>
          </cell>
          <cell r="H832">
            <v>0</v>
          </cell>
          <cell r="I832">
            <v>44</v>
          </cell>
          <cell r="K832" t="str">
            <v>Cisco</v>
          </cell>
          <cell r="L832">
            <v>39</v>
          </cell>
          <cell r="M832">
            <v>374</v>
          </cell>
          <cell r="N832">
            <v>235</v>
          </cell>
          <cell r="O832">
            <v>0</v>
          </cell>
          <cell r="P832">
            <v>185</v>
          </cell>
          <cell r="Q832">
            <v>0</v>
          </cell>
          <cell r="R832">
            <v>833</v>
          </cell>
        </row>
        <row r="833">
          <cell r="B833" t="str">
            <v>Cosine</v>
          </cell>
          <cell r="C833">
            <v>0</v>
          </cell>
          <cell r="D833">
            <v>0</v>
          </cell>
          <cell r="E833">
            <v>0</v>
          </cell>
          <cell r="F833">
            <v>0</v>
          </cell>
          <cell r="G833">
            <v>0</v>
          </cell>
          <cell r="H833">
            <v>0</v>
          </cell>
          <cell r="I833">
            <v>0</v>
          </cell>
          <cell r="K833" t="str">
            <v>Cosine</v>
          </cell>
          <cell r="L833">
            <v>0</v>
          </cell>
          <cell r="M833">
            <v>0</v>
          </cell>
          <cell r="N833">
            <v>0</v>
          </cell>
          <cell r="O833">
            <v>0</v>
          </cell>
          <cell r="P833">
            <v>0</v>
          </cell>
          <cell r="Q833">
            <v>0</v>
          </cell>
          <cell r="R833">
            <v>0</v>
          </cell>
        </row>
        <row r="834">
          <cell r="B834" t="str">
            <v>ECI Telecom</v>
          </cell>
          <cell r="C834">
            <v>0</v>
          </cell>
          <cell r="D834">
            <v>0</v>
          </cell>
          <cell r="E834">
            <v>0</v>
          </cell>
          <cell r="F834">
            <v>0</v>
          </cell>
          <cell r="G834">
            <v>0</v>
          </cell>
          <cell r="H834">
            <v>0</v>
          </cell>
          <cell r="I834">
            <v>0</v>
          </cell>
          <cell r="K834" t="str">
            <v>ECI Telecom</v>
          </cell>
          <cell r="L834">
            <v>0</v>
          </cell>
          <cell r="M834">
            <v>0</v>
          </cell>
          <cell r="N834">
            <v>0</v>
          </cell>
          <cell r="O834">
            <v>0</v>
          </cell>
          <cell r="P834">
            <v>0</v>
          </cell>
          <cell r="Q834">
            <v>0</v>
          </cell>
          <cell r="R834">
            <v>0</v>
          </cell>
        </row>
        <row r="835">
          <cell r="B835" t="str">
            <v>Equipe</v>
          </cell>
          <cell r="C835">
            <v>0</v>
          </cell>
          <cell r="D835">
            <v>0</v>
          </cell>
          <cell r="E835">
            <v>0</v>
          </cell>
          <cell r="F835">
            <v>0</v>
          </cell>
          <cell r="G835">
            <v>0</v>
          </cell>
          <cell r="H835">
            <v>0</v>
          </cell>
          <cell r="I835">
            <v>0</v>
          </cell>
          <cell r="K835" t="str">
            <v>Equipe</v>
          </cell>
          <cell r="L835">
            <v>0</v>
          </cell>
          <cell r="M835">
            <v>0</v>
          </cell>
          <cell r="N835">
            <v>0</v>
          </cell>
          <cell r="O835">
            <v>0</v>
          </cell>
          <cell r="P835">
            <v>0</v>
          </cell>
          <cell r="Q835">
            <v>0</v>
          </cell>
          <cell r="R835">
            <v>0</v>
          </cell>
        </row>
        <row r="836">
          <cell r="B836" t="str">
            <v>Ericsson</v>
          </cell>
          <cell r="C836">
            <v>0</v>
          </cell>
          <cell r="D836">
            <v>0</v>
          </cell>
          <cell r="E836">
            <v>0</v>
          </cell>
          <cell r="F836">
            <v>0</v>
          </cell>
          <cell r="G836">
            <v>0</v>
          </cell>
          <cell r="H836">
            <v>0</v>
          </cell>
          <cell r="I836">
            <v>0</v>
          </cell>
          <cell r="K836" t="str">
            <v>Ericsson</v>
          </cell>
          <cell r="L836">
            <v>0</v>
          </cell>
          <cell r="M836">
            <v>0</v>
          </cell>
          <cell r="N836">
            <v>0</v>
          </cell>
          <cell r="O836">
            <v>0</v>
          </cell>
          <cell r="P836">
            <v>0</v>
          </cell>
          <cell r="Q836">
            <v>0</v>
          </cell>
          <cell r="R836">
            <v>0</v>
          </cell>
        </row>
        <row r="837">
          <cell r="B837" t="str">
            <v>Extreme</v>
          </cell>
          <cell r="C837">
            <v>0</v>
          </cell>
          <cell r="D837">
            <v>0</v>
          </cell>
          <cell r="E837">
            <v>0</v>
          </cell>
          <cell r="F837">
            <v>0</v>
          </cell>
          <cell r="G837">
            <v>0</v>
          </cell>
          <cell r="H837">
            <v>0</v>
          </cell>
          <cell r="I837">
            <v>0</v>
          </cell>
          <cell r="K837" t="str">
            <v>Extreme</v>
          </cell>
          <cell r="L837">
            <v>0</v>
          </cell>
          <cell r="M837">
            <v>0</v>
          </cell>
          <cell r="N837">
            <v>0</v>
          </cell>
          <cell r="O837">
            <v>0</v>
          </cell>
          <cell r="P837">
            <v>0</v>
          </cell>
          <cell r="Q837">
            <v>0</v>
          </cell>
          <cell r="R837">
            <v>0</v>
          </cell>
        </row>
        <row r="838">
          <cell r="B838" t="str">
            <v>Force10</v>
          </cell>
          <cell r="C838">
            <v>0</v>
          </cell>
          <cell r="D838">
            <v>0</v>
          </cell>
          <cell r="E838">
            <v>0</v>
          </cell>
          <cell r="F838">
            <v>0</v>
          </cell>
          <cell r="G838">
            <v>0</v>
          </cell>
          <cell r="H838">
            <v>0</v>
          </cell>
          <cell r="I838">
            <v>0</v>
          </cell>
          <cell r="K838" t="str">
            <v>Force10</v>
          </cell>
          <cell r="L838">
            <v>0</v>
          </cell>
          <cell r="M838">
            <v>0</v>
          </cell>
          <cell r="N838">
            <v>0</v>
          </cell>
          <cell r="O838">
            <v>0</v>
          </cell>
          <cell r="P838">
            <v>0</v>
          </cell>
          <cell r="Q838">
            <v>0</v>
          </cell>
          <cell r="R838">
            <v>0</v>
          </cell>
        </row>
        <row r="839">
          <cell r="B839" t="str">
            <v>Fujitsu</v>
          </cell>
          <cell r="C839">
            <v>0</v>
          </cell>
          <cell r="D839">
            <v>0</v>
          </cell>
          <cell r="E839">
            <v>0</v>
          </cell>
          <cell r="F839">
            <v>0</v>
          </cell>
          <cell r="G839">
            <v>0</v>
          </cell>
          <cell r="H839">
            <v>0</v>
          </cell>
          <cell r="I839">
            <v>0</v>
          </cell>
          <cell r="K839" t="str">
            <v>Fujitsu</v>
          </cell>
          <cell r="L839">
            <v>0</v>
          </cell>
          <cell r="M839">
            <v>0</v>
          </cell>
          <cell r="N839">
            <v>0</v>
          </cell>
          <cell r="O839">
            <v>0</v>
          </cell>
          <cell r="P839">
            <v>0</v>
          </cell>
          <cell r="Q839">
            <v>0</v>
          </cell>
          <cell r="R839">
            <v>0</v>
          </cell>
        </row>
        <row r="840">
          <cell r="B840" t="str">
            <v>Hammerhead Systems</v>
          </cell>
          <cell r="C840">
            <v>0</v>
          </cell>
          <cell r="D840">
            <v>0</v>
          </cell>
          <cell r="E840">
            <v>0</v>
          </cell>
          <cell r="F840">
            <v>0</v>
          </cell>
          <cell r="G840">
            <v>0</v>
          </cell>
          <cell r="H840">
            <v>0</v>
          </cell>
          <cell r="I840">
            <v>0</v>
          </cell>
          <cell r="K840" t="str">
            <v>Hammerhead Systems</v>
          </cell>
          <cell r="L840">
            <v>0</v>
          </cell>
          <cell r="M840">
            <v>0</v>
          </cell>
          <cell r="N840">
            <v>0</v>
          </cell>
          <cell r="O840">
            <v>0</v>
          </cell>
          <cell r="P840">
            <v>0</v>
          </cell>
          <cell r="Q840">
            <v>0</v>
          </cell>
          <cell r="R840">
            <v>0</v>
          </cell>
        </row>
        <row r="841">
          <cell r="B841" t="str">
            <v>Hitachi</v>
          </cell>
          <cell r="C841">
            <v>0</v>
          </cell>
          <cell r="D841">
            <v>0</v>
          </cell>
          <cell r="E841">
            <v>0</v>
          </cell>
          <cell r="F841">
            <v>0</v>
          </cell>
          <cell r="G841">
            <v>0</v>
          </cell>
          <cell r="H841">
            <v>0</v>
          </cell>
          <cell r="I841">
            <v>0</v>
          </cell>
          <cell r="K841" t="str">
            <v>Hitachi</v>
          </cell>
          <cell r="L841">
            <v>0</v>
          </cell>
          <cell r="M841">
            <v>0</v>
          </cell>
          <cell r="N841">
            <v>0</v>
          </cell>
          <cell r="O841">
            <v>0</v>
          </cell>
          <cell r="P841">
            <v>0</v>
          </cell>
          <cell r="Q841">
            <v>0</v>
          </cell>
          <cell r="R841">
            <v>0</v>
          </cell>
        </row>
        <row r="842">
          <cell r="B842" t="str">
            <v>Hitachi Cable</v>
          </cell>
          <cell r="C842">
            <v>0</v>
          </cell>
          <cell r="D842">
            <v>0</v>
          </cell>
          <cell r="E842">
            <v>0</v>
          </cell>
          <cell r="F842">
            <v>0</v>
          </cell>
          <cell r="G842">
            <v>0</v>
          </cell>
          <cell r="H842">
            <v>0</v>
          </cell>
          <cell r="I842">
            <v>0</v>
          </cell>
          <cell r="K842" t="str">
            <v>Hitachi Cable</v>
          </cell>
          <cell r="L842">
            <v>0</v>
          </cell>
          <cell r="M842">
            <v>0</v>
          </cell>
          <cell r="N842">
            <v>0</v>
          </cell>
          <cell r="O842">
            <v>0</v>
          </cell>
          <cell r="P842">
            <v>0</v>
          </cell>
          <cell r="Q842">
            <v>0</v>
          </cell>
          <cell r="R842">
            <v>0</v>
          </cell>
        </row>
        <row r="843">
          <cell r="B843" t="str">
            <v>Huawei</v>
          </cell>
          <cell r="C843">
            <v>0</v>
          </cell>
          <cell r="D843">
            <v>0</v>
          </cell>
          <cell r="E843">
            <v>0</v>
          </cell>
          <cell r="F843">
            <v>0</v>
          </cell>
          <cell r="G843">
            <v>2</v>
          </cell>
          <cell r="H843">
            <v>0</v>
          </cell>
          <cell r="I843">
            <v>2</v>
          </cell>
          <cell r="K843" t="str">
            <v>Huawei</v>
          </cell>
          <cell r="L843">
            <v>0</v>
          </cell>
          <cell r="M843">
            <v>0</v>
          </cell>
          <cell r="N843">
            <v>0</v>
          </cell>
          <cell r="O843">
            <v>0</v>
          </cell>
          <cell r="P843">
            <v>2721</v>
          </cell>
          <cell r="Q843">
            <v>0</v>
          </cell>
          <cell r="R843">
            <v>2721</v>
          </cell>
        </row>
        <row r="844">
          <cell r="B844" t="str">
            <v>Hyperchip</v>
          </cell>
          <cell r="C844">
            <v>0</v>
          </cell>
          <cell r="D844">
            <v>0</v>
          </cell>
          <cell r="E844">
            <v>0</v>
          </cell>
          <cell r="F844">
            <v>0</v>
          </cell>
          <cell r="G844">
            <v>0</v>
          </cell>
          <cell r="H844">
            <v>0</v>
          </cell>
          <cell r="I844">
            <v>0</v>
          </cell>
          <cell r="K844" t="str">
            <v>Hyperchip</v>
          </cell>
          <cell r="L844">
            <v>0</v>
          </cell>
          <cell r="M844">
            <v>0</v>
          </cell>
          <cell r="N844">
            <v>0</v>
          </cell>
          <cell r="O844">
            <v>0</v>
          </cell>
          <cell r="P844">
            <v>0</v>
          </cell>
          <cell r="Q844">
            <v>0</v>
          </cell>
          <cell r="R844">
            <v>0</v>
          </cell>
        </row>
        <row r="845">
          <cell r="B845" t="str">
            <v>Juniper</v>
          </cell>
          <cell r="C845">
            <v>3</v>
          </cell>
          <cell r="D845">
            <v>2</v>
          </cell>
          <cell r="E845">
            <v>1</v>
          </cell>
          <cell r="F845">
            <v>0</v>
          </cell>
          <cell r="G845">
            <v>0</v>
          </cell>
          <cell r="H845">
            <v>0</v>
          </cell>
          <cell r="I845">
            <v>6</v>
          </cell>
          <cell r="K845" t="str">
            <v>Juniper</v>
          </cell>
          <cell r="L845">
            <v>6</v>
          </cell>
          <cell r="M845">
            <v>29</v>
          </cell>
          <cell r="N845">
            <v>10</v>
          </cell>
          <cell r="O845">
            <v>0</v>
          </cell>
          <cell r="P845">
            <v>0</v>
          </cell>
          <cell r="Q845">
            <v>0</v>
          </cell>
          <cell r="R845">
            <v>45</v>
          </cell>
        </row>
        <row r="846">
          <cell r="B846" t="str">
            <v>Laurel Networks</v>
          </cell>
          <cell r="C846">
            <v>0</v>
          </cell>
          <cell r="D846">
            <v>0</v>
          </cell>
          <cell r="E846">
            <v>0</v>
          </cell>
          <cell r="F846">
            <v>0</v>
          </cell>
          <cell r="G846">
            <v>0</v>
          </cell>
          <cell r="H846">
            <v>0</v>
          </cell>
          <cell r="I846">
            <v>0</v>
          </cell>
          <cell r="K846" t="str">
            <v>Laurel Networks</v>
          </cell>
          <cell r="L846">
            <v>0</v>
          </cell>
          <cell r="M846">
            <v>0</v>
          </cell>
          <cell r="N846">
            <v>0</v>
          </cell>
          <cell r="O846">
            <v>0</v>
          </cell>
          <cell r="P846">
            <v>0</v>
          </cell>
          <cell r="Q846">
            <v>0</v>
          </cell>
          <cell r="R846">
            <v>0</v>
          </cell>
        </row>
        <row r="847">
          <cell r="B847" t="str">
            <v>Lucent</v>
          </cell>
          <cell r="C847">
            <v>0</v>
          </cell>
          <cell r="D847">
            <v>0</v>
          </cell>
          <cell r="E847">
            <v>0</v>
          </cell>
          <cell r="F847">
            <v>0</v>
          </cell>
          <cell r="G847">
            <v>0</v>
          </cell>
          <cell r="H847">
            <v>0</v>
          </cell>
          <cell r="I847">
            <v>0</v>
          </cell>
          <cell r="K847" t="str">
            <v>Lucent</v>
          </cell>
          <cell r="L847">
            <v>0</v>
          </cell>
          <cell r="M847">
            <v>0</v>
          </cell>
          <cell r="N847">
            <v>0</v>
          </cell>
          <cell r="O847">
            <v>0</v>
          </cell>
          <cell r="P847">
            <v>0</v>
          </cell>
          <cell r="Q847">
            <v>0</v>
          </cell>
          <cell r="R847">
            <v>0</v>
          </cell>
        </row>
        <row r="848">
          <cell r="B848" t="str">
            <v>NEC</v>
          </cell>
          <cell r="C848">
            <v>0</v>
          </cell>
          <cell r="D848">
            <v>0</v>
          </cell>
          <cell r="E848">
            <v>0</v>
          </cell>
          <cell r="F848">
            <v>0</v>
          </cell>
          <cell r="G848">
            <v>0</v>
          </cell>
          <cell r="H848">
            <v>0</v>
          </cell>
          <cell r="I848">
            <v>0</v>
          </cell>
          <cell r="K848" t="str">
            <v>NEC</v>
          </cell>
          <cell r="L848">
            <v>0</v>
          </cell>
          <cell r="M848">
            <v>0</v>
          </cell>
          <cell r="N848">
            <v>0</v>
          </cell>
          <cell r="O848">
            <v>0</v>
          </cell>
          <cell r="P848">
            <v>0</v>
          </cell>
          <cell r="Q848">
            <v>0</v>
          </cell>
          <cell r="R848">
            <v>0</v>
          </cell>
        </row>
        <row r="849">
          <cell r="B849" t="str">
            <v>Nokia Siemens Networks</v>
          </cell>
          <cell r="C849">
            <v>0</v>
          </cell>
          <cell r="D849">
            <v>0</v>
          </cell>
          <cell r="E849">
            <v>0</v>
          </cell>
          <cell r="F849">
            <v>0</v>
          </cell>
          <cell r="G849">
            <v>0</v>
          </cell>
          <cell r="H849">
            <v>0</v>
          </cell>
          <cell r="I849">
            <v>0</v>
          </cell>
          <cell r="K849" t="str">
            <v>Nokia Siemens Networks</v>
          </cell>
          <cell r="L849">
            <v>0</v>
          </cell>
          <cell r="M849">
            <v>0</v>
          </cell>
          <cell r="N849">
            <v>0</v>
          </cell>
          <cell r="O849">
            <v>0</v>
          </cell>
          <cell r="P849">
            <v>0</v>
          </cell>
          <cell r="Q849">
            <v>0</v>
          </cell>
          <cell r="R849">
            <v>0</v>
          </cell>
        </row>
        <row r="850">
          <cell r="B850" t="str">
            <v>Nortel</v>
          </cell>
          <cell r="C850">
            <v>0</v>
          </cell>
          <cell r="D850">
            <v>0</v>
          </cell>
          <cell r="E850">
            <v>0</v>
          </cell>
          <cell r="F850">
            <v>0</v>
          </cell>
          <cell r="G850">
            <v>1</v>
          </cell>
          <cell r="H850">
            <v>4</v>
          </cell>
          <cell r="I850">
            <v>5</v>
          </cell>
          <cell r="K850" t="str">
            <v>Nortel</v>
          </cell>
          <cell r="L850">
            <v>0</v>
          </cell>
          <cell r="M850">
            <v>0</v>
          </cell>
          <cell r="N850">
            <v>0</v>
          </cell>
          <cell r="O850">
            <v>0</v>
          </cell>
          <cell r="P850">
            <v>41</v>
          </cell>
          <cell r="Q850">
            <v>20</v>
          </cell>
          <cell r="R850">
            <v>61</v>
          </cell>
        </row>
        <row r="851">
          <cell r="B851" t="str">
            <v>Procket</v>
          </cell>
          <cell r="C851">
            <v>0</v>
          </cell>
          <cell r="D851">
            <v>0</v>
          </cell>
          <cell r="E851">
            <v>0</v>
          </cell>
          <cell r="F851">
            <v>0</v>
          </cell>
          <cell r="G851">
            <v>0</v>
          </cell>
          <cell r="H851">
            <v>0</v>
          </cell>
          <cell r="I851">
            <v>0</v>
          </cell>
          <cell r="K851" t="str">
            <v>Procket</v>
          </cell>
          <cell r="L851">
            <v>0</v>
          </cell>
          <cell r="M851">
            <v>0</v>
          </cell>
          <cell r="N851">
            <v>0</v>
          </cell>
          <cell r="O851">
            <v>0</v>
          </cell>
          <cell r="P851">
            <v>0</v>
          </cell>
          <cell r="Q851">
            <v>0</v>
          </cell>
          <cell r="R851">
            <v>0</v>
          </cell>
        </row>
        <row r="852">
          <cell r="B852" t="str">
            <v>Quarry</v>
          </cell>
          <cell r="C852">
            <v>0</v>
          </cell>
          <cell r="D852">
            <v>0</v>
          </cell>
          <cell r="E852">
            <v>0</v>
          </cell>
          <cell r="F852">
            <v>0</v>
          </cell>
          <cell r="G852">
            <v>0</v>
          </cell>
          <cell r="H852">
            <v>0</v>
          </cell>
          <cell r="I852">
            <v>0</v>
          </cell>
          <cell r="K852" t="str">
            <v>Quarry</v>
          </cell>
          <cell r="L852">
            <v>0</v>
          </cell>
          <cell r="M852">
            <v>0</v>
          </cell>
          <cell r="N852">
            <v>0</v>
          </cell>
          <cell r="O852">
            <v>0</v>
          </cell>
          <cell r="P852">
            <v>0</v>
          </cell>
          <cell r="Q852">
            <v>0</v>
          </cell>
          <cell r="R852">
            <v>0</v>
          </cell>
        </row>
        <row r="853">
          <cell r="B853" t="str">
            <v>Redback</v>
          </cell>
          <cell r="C853">
            <v>0</v>
          </cell>
          <cell r="D853">
            <v>0</v>
          </cell>
          <cell r="E853">
            <v>0</v>
          </cell>
          <cell r="F853">
            <v>0</v>
          </cell>
          <cell r="G853">
            <v>0</v>
          </cell>
          <cell r="H853">
            <v>0</v>
          </cell>
          <cell r="I853">
            <v>0</v>
          </cell>
          <cell r="K853" t="str">
            <v>Redback</v>
          </cell>
          <cell r="L853">
            <v>0</v>
          </cell>
          <cell r="M853">
            <v>0</v>
          </cell>
          <cell r="N853">
            <v>0</v>
          </cell>
          <cell r="O853">
            <v>0</v>
          </cell>
          <cell r="P853">
            <v>0</v>
          </cell>
          <cell r="Q853">
            <v>0</v>
          </cell>
          <cell r="R853">
            <v>0</v>
          </cell>
        </row>
        <row r="854">
          <cell r="B854" t="str">
            <v>Riverstone</v>
          </cell>
          <cell r="C854">
            <v>0</v>
          </cell>
          <cell r="D854">
            <v>0</v>
          </cell>
          <cell r="E854">
            <v>0</v>
          </cell>
          <cell r="F854">
            <v>0</v>
          </cell>
          <cell r="G854">
            <v>0</v>
          </cell>
          <cell r="H854">
            <v>0</v>
          </cell>
          <cell r="I854">
            <v>0</v>
          </cell>
          <cell r="K854" t="str">
            <v>Riverstone</v>
          </cell>
          <cell r="L854">
            <v>0</v>
          </cell>
          <cell r="M854">
            <v>0</v>
          </cell>
          <cell r="N854">
            <v>0</v>
          </cell>
          <cell r="O854">
            <v>0</v>
          </cell>
          <cell r="P854">
            <v>0</v>
          </cell>
          <cell r="Q854">
            <v>0</v>
          </cell>
          <cell r="R854">
            <v>0</v>
          </cell>
        </row>
        <row r="855">
          <cell r="B855" t="str">
            <v>Tellabs</v>
          </cell>
          <cell r="C855">
            <v>0</v>
          </cell>
          <cell r="D855">
            <v>1</v>
          </cell>
          <cell r="E855">
            <v>0</v>
          </cell>
          <cell r="F855">
            <v>0</v>
          </cell>
          <cell r="G855">
            <v>0</v>
          </cell>
          <cell r="H855">
            <v>0</v>
          </cell>
          <cell r="I855">
            <v>1</v>
          </cell>
          <cell r="K855" t="str">
            <v>Tellabs</v>
          </cell>
          <cell r="L855">
            <v>0</v>
          </cell>
          <cell r="M855">
            <v>12</v>
          </cell>
          <cell r="N855">
            <v>0</v>
          </cell>
          <cell r="O855">
            <v>0</v>
          </cell>
          <cell r="P855">
            <v>0</v>
          </cell>
          <cell r="Q855">
            <v>0</v>
          </cell>
          <cell r="R855">
            <v>12</v>
          </cell>
        </row>
        <row r="856">
          <cell r="B856" t="str">
            <v>ZTE</v>
          </cell>
          <cell r="C856">
            <v>0</v>
          </cell>
          <cell r="D856">
            <v>0</v>
          </cell>
          <cell r="E856">
            <v>0</v>
          </cell>
          <cell r="F856">
            <v>0</v>
          </cell>
          <cell r="G856">
            <v>0</v>
          </cell>
          <cell r="H856">
            <v>0</v>
          </cell>
          <cell r="I856">
            <v>0</v>
          </cell>
          <cell r="K856" t="str">
            <v>ZTE</v>
          </cell>
          <cell r="L856">
            <v>0</v>
          </cell>
          <cell r="M856">
            <v>0</v>
          </cell>
          <cell r="N856">
            <v>0</v>
          </cell>
          <cell r="O856">
            <v>0</v>
          </cell>
          <cell r="P856">
            <v>0</v>
          </cell>
          <cell r="Q856">
            <v>0</v>
          </cell>
          <cell r="R856">
            <v>0</v>
          </cell>
        </row>
        <row r="857">
          <cell r="B857" t="str">
            <v>Other</v>
          </cell>
          <cell r="C857">
            <v>0</v>
          </cell>
          <cell r="D857">
            <v>0</v>
          </cell>
          <cell r="E857">
            <v>0</v>
          </cell>
          <cell r="F857">
            <v>0</v>
          </cell>
          <cell r="G857">
            <v>0</v>
          </cell>
          <cell r="H857">
            <v>0</v>
          </cell>
          <cell r="I857">
            <v>0</v>
          </cell>
          <cell r="K857" t="str">
            <v>Other</v>
          </cell>
          <cell r="L857">
            <v>0</v>
          </cell>
          <cell r="M857">
            <v>0</v>
          </cell>
          <cell r="N857">
            <v>0</v>
          </cell>
          <cell r="O857">
            <v>0</v>
          </cell>
          <cell r="P857">
            <v>0</v>
          </cell>
          <cell r="Q857">
            <v>0</v>
          </cell>
          <cell r="R857">
            <v>0</v>
          </cell>
        </row>
        <row r="858">
          <cell r="B858" t="str">
            <v>Total</v>
          </cell>
          <cell r="C858">
            <v>18</v>
          </cell>
          <cell r="D858">
            <v>26</v>
          </cell>
          <cell r="E858">
            <v>6</v>
          </cell>
          <cell r="F858">
            <v>0</v>
          </cell>
          <cell r="G858">
            <v>8</v>
          </cell>
          <cell r="H858">
            <v>17</v>
          </cell>
          <cell r="I858">
            <v>75</v>
          </cell>
          <cell r="K858" t="str">
            <v>Total</v>
          </cell>
          <cell r="L858">
            <v>45</v>
          </cell>
          <cell r="M858">
            <v>447</v>
          </cell>
          <cell r="N858">
            <v>245</v>
          </cell>
          <cell r="O858">
            <v>0</v>
          </cell>
          <cell r="P858">
            <v>2947</v>
          </cell>
          <cell r="Q858">
            <v>115</v>
          </cell>
          <cell r="R858">
            <v>3799</v>
          </cell>
        </row>
        <row r="862">
          <cell r="B862" t="str">
            <v>Vendor</v>
          </cell>
          <cell r="C862" t="str">
            <v>Core IP/MPLS</v>
          </cell>
          <cell r="D862" t="str">
            <v xml:space="preserve">Edge IP/MPLS </v>
          </cell>
          <cell r="E862" t="str">
            <v>Subscriber Service Router</v>
          </cell>
          <cell r="F862" t="str">
            <v>BRAS</v>
          </cell>
          <cell r="G862" t="str">
            <v>IP/Ethernet</v>
          </cell>
          <cell r="H862" t="str">
            <v>ATM/MPLS</v>
          </cell>
          <cell r="I862" t="str">
            <v>Total IPS</v>
          </cell>
          <cell r="K862" t="str">
            <v>Vendor</v>
          </cell>
          <cell r="L862" t="str">
            <v>Core IP/MPLS</v>
          </cell>
          <cell r="M862" t="str">
            <v>Edge IP/MPLS</v>
          </cell>
          <cell r="N862" t="str">
            <v>Subscriber Service Router</v>
          </cell>
          <cell r="O862" t="str">
            <v>BRAS</v>
          </cell>
          <cell r="P862" t="str">
            <v>IP/Ethernet</v>
          </cell>
          <cell r="Q862" t="str">
            <v>ATM/MPLS</v>
          </cell>
          <cell r="R862" t="str">
            <v>Total IPS</v>
          </cell>
        </row>
        <row r="863">
          <cell r="B863" t="str">
            <v>Alaxala Networks</v>
          </cell>
          <cell r="C863">
            <v>0</v>
          </cell>
          <cell r="D863">
            <v>0</v>
          </cell>
          <cell r="E863">
            <v>0</v>
          </cell>
          <cell r="F863">
            <v>0</v>
          </cell>
          <cell r="G863">
            <v>0</v>
          </cell>
          <cell r="H863">
            <v>0</v>
          </cell>
          <cell r="I863">
            <v>0</v>
          </cell>
          <cell r="K863" t="str">
            <v>Alaxala Networks</v>
          </cell>
          <cell r="R863">
            <v>0</v>
          </cell>
        </row>
        <row r="864">
          <cell r="B864" t="str">
            <v>Alcatel-Lucent</v>
          </cell>
          <cell r="C864">
            <v>0</v>
          </cell>
          <cell r="D864">
            <v>5</v>
          </cell>
          <cell r="E864">
            <v>0</v>
          </cell>
          <cell r="F864">
            <v>0</v>
          </cell>
          <cell r="G864">
            <v>0</v>
          </cell>
          <cell r="H864">
            <v>15</v>
          </cell>
          <cell r="I864">
            <v>20</v>
          </cell>
          <cell r="K864" t="str">
            <v>Alcatel-Lucent</v>
          </cell>
          <cell r="L864">
            <v>0</v>
          </cell>
          <cell r="M864">
            <v>32</v>
          </cell>
          <cell r="N864">
            <v>0</v>
          </cell>
          <cell r="O864">
            <v>0</v>
          </cell>
          <cell r="P864">
            <v>0</v>
          </cell>
          <cell r="Q864">
            <v>88</v>
          </cell>
          <cell r="R864">
            <v>120</v>
          </cell>
        </row>
        <row r="865">
          <cell r="B865" t="str">
            <v>Atrica</v>
          </cell>
          <cell r="C865">
            <v>0</v>
          </cell>
          <cell r="D865">
            <v>0</v>
          </cell>
          <cell r="E865">
            <v>0</v>
          </cell>
          <cell r="F865">
            <v>0</v>
          </cell>
          <cell r="G865">
            <v>0</v>
          </cell>
          <cell r="H865">
            <v>0</v>
          </cell>
          <cell r="I865">
            <v>0</v>
          </cell>
          <cell r="K865" t="str">
            <v>Atrica</v>
          </cell>
          <cell r="L865">
            <v>0</v>
          </cell>
          <cell r="M865">
            <v>0</v>
          </cell>
          <cell r="N865">
            <v>0</v>
          </cell>
          <cell r="O865">
            <v>0</v>
          </cell>
          <cell r="P865">
            <v>0</v>
          </cell>
          <cell r="Q865">
            <v>0</v>
          </cell>
          <cell r="R865">
            <v>0</v>
          </cell>
        </row>
        <row r="866">
          <cell r="B866" t="str">
            <v>Avici</v>
          </cell>
          <cell r="C866">
            <v>0</v>
          </cell>
          <cell r="D866">
            <v>0</v>
          </cell>
          <cell r="E866">
            <v>0</v>
          </cell>
          <cell r="F866">
            <v>0</v>
          </cell>
          <cell r="G866">
            <v>0</v>
          </cell>
          <cell r="H866">
            <v>0</v>
          </cell>
          <cell r="I866">
            <v>0</v>
          </cell>
          <cell r="K866" t="str">
            <v>Avici</v>
          </cell>
          <cell r="L866">
            <v>0</v>
          </cell>
          <cell r="M866">
            <v>0</v>
          </cell>
          <cell r="N866">
            <v>0</v>
          </cell>
          <cell r="O866">
            <v>0</v>
          </cell>
          <cell r="P866">
            <v>0</v>
          </cell>
          <cell r="Q866">
            <v>0</v>
          </cell>
          <cell r="R866">
            <v>0</v>
          </cell>
        </row>
        <row r="867">
          <cell r="B867" t="str">
            <v>Brocade</v>
          </cell>
          <cell r="C867">
            <v>0</v>
          </cell>
          <cell r="D867">
            <v>0</v>
          </cell>
          <cell r="E867">
            <v>0</v>
          </cell>
          <cell r="F867">
            <v>0</v>
          </cell>
          <cell r="G867">
            <v>0</v>
          </cell>
          <cell r="H867">
            <v>0</v>
          </cell>
          <cell r="I867">
            <v>0</v>
          </cell>
          <cell r="K867" t="str">
            <v>Brocade</v>
          </cell>
          <cell r="L867">
            <v>0</v>
          </cell>
          <cell r="M867">
            <v>0</v>
          </cell>
          <cell r="N867">
            <v>0</v>
          </cell>
          <cell r="O867">
            <v>0</v>
          </cell>
          <cell r="P867">
            <v>0</v>
          </cell>
          <cell r="Q867">
            <v>0</v>
          </cell>
          <cell r="R867">
            <v>0</v>
          </cell>
        </row>
        <row r="868">
          <cell r="B868" t="str">
            <v>Caspian</v>
          </cell>
          <cell r="C868">
            <v>0</v>
          </cell>
          <cell r="D868">
            <v>0</v>
          </cell>
          <cell r="E868">
            <v>0</v>
          </cell>
          <cell r="F868">
            <v>0</v>
          </cell>
          <cell r="G868">
            <v>0</v>
          </cell>
          <cell r="H868">
            <v>0</v>
          </cell>
          <cell r="I868">
            <v>0</v>
          </cell>
          <cell r="K868" t="str">
            <v>Caspian</v>
          </cell>
          <cell r="L868">
            <v>0</v>
          </cell>
          <cell r="M868">
            <v>0</v>
          </cell>
          <cell r="N868">
            <v>0</v>
          </cell>
          <cell r="O868">
            <v>0</v>
          </cell>
          <cell r="P868">
            <v>0</v>
          </cell>
          <cell r="Q868">
            <v>0</v>
          </cell>
          <cell r="R868">
            <v>0</v>
          </cell>
        </row>
        <row r="869">
          <cell r="B869" t="str">
            <v>Chiaro</v>
          </cell>
          <cell r="C869">
            <v>0</v>
          </cell>
          <cell r="D869">
            <v>0</v>
          </cell>
          <cell r="E869">
            <v>0</v>
          </cell>
          <cell r="F869">
            <v>0</v>
          </cell>
          <cell r="G869">
            <v>0</v>
          </cell>
          <cell r="H869">
            <v>0</v>
          </cell>
          <cell r="I869">
            <v>0</v>
          </cell>
          <cell r="K869" t="str">
            <v>Chiaro</v>
          </cell>
          <cell r="L869">
            <v>0</v>
          </cell>
          <cell r="M869">
            <v>0</v>
          </cell>
          <cell r="N869">
            <v>0</v>
          </cell>
          <cell r="O869">
            <v>0</v>
          </cell>
          <cell r="P869">
            <v>0</v>
          </cell>
          <cell r="Q869">
            <v>0</v>
          </cell>
          <cell r="R869">
            <v>0</v>
          </cell>
        </row>
        <row r="870">
          <cell r="B870" t="str">
            <v>Ciena</v>
          </cell>
          <cell r="C870">
            <v>0</v>
          </cell>
          <cell r="D870">
            <v>0</v>
          </cell>
          <cell r="E870">
            <v>0</v>
          </cell>
          <cell r="F870">
            <v>0</v>
          </cell>
          <cell r="G870">
            <v>0</v>
          </cell>
          <cell r="H870">
            <v>0</v>
          </cell>
          <cell r="I870">
            <v>0</v>
          </cell>
          <cell r="K870" t="str">
            <v>Ciena</v>
          </cell>
          <cell r="L870">
            <v>0</v>
          </cell>
          <cell r="M870">
            <v>0</v>
          </cell>
          <cell r="N870">
            <v>0</v>
          </cell>
          <cell r="O870">
            <v>0</v>
          </cell>
          <cell r="P870">
            <v>0</v>
          </cell>
          <cell r="Q870">
            <v>0</v>
          </cell>
          <cell r="R870">
            <v>0</v>
          </cell>
        </row>
        <row r="871">
          <cell r="B871" t="str">
            <v>Cisco</v>
          </cell>
          <cell r="C871">
            <v>21</v>
          </cell>
          <cell r="D871">
            <v>31</v>
          </cell>
          <cell r="E871">
            <v>8</v>
          </cell>
          <cell r="F871">
            <v>0</v>
          </cell>
          <cell r="G871">
            <v>6</v>
          </cell>
          <cell r="H871">
            <v>0</v>
          </cell>
          <cell r="I871">
            <v>66</v>
          </cell>
          <cell r="K871" t="str">
            <v>Cisco</v>
          </cell>
          <cell r="L871">
            <v>56</v>
          </cell>
          <cell r="M871">
            <v>611</v>
          </cell>
          <cell r="N871">
            <v>247</v>
          </cell>
          <cell r="O871">
            <v>0</v>
          </cell>
          <cell r="P871">
            <v>216</v>
          </cell>
          <cell r="Q871">
            <v>0</v>
          </cell>
          <cell r="R871">
            <v>1130</v>
          </cell>
        </row>
        <row r="872">
          <cell r="B872" t="str">
            <v>Cosine</v>
          </cell>
          <cell r="C872">
            <v>0</v>
          </cell>
          <cell r="D872">
            <v>0</v>
          </cell>
          <cell r="E872">
            <v>0</v>
          </cell>
          <cell r="F872">
            <v>0</v>
          </cell>
          <cell r="G872">
            <v>0</v>
          </cell>
          <cell r="H872">
            <v>0</v>
          </cell>
          <cell r="I872">
            <v>0</v>
          </cell>
          <cell r="K872" t="str">
            <v>Cosine</v>
          </cell>
          <cell r="L872">
            <v>0</v>
          </cell>
          <cell r="M872">
            <v>0</v>
          </cell>
          <cell r="N872">
            <v>0</v>
          </cell>
          <cell r="O872">
            <v>0</v>
          </cell>
          <cell r="P872">
            <v>0</v>
          </cell>
          <cell r="Q872">
            <v>0</v>
          </cell>
          <cell r="R872">
            <v>0</v>
          </cell>
        </row>
        <row r="873">
          <cell r="B873" t="str">
            <v>ECI Telecom</v>
          </cell>
          <cell r="C873">
            <v>0</v>
          </cell>
          <cell r="D873">
            <v>0</v>
          </cell>
          <cell r="E873">
            <v>0</v>
          </cell>
          <cell r="F873">
            <v>0</v>
          </cell>
          <cell r="G873">
            <v>0</v>
          </cell>
          <cell r="H873">
            <v>0</v>
          </cell>
          <cell r="I873">
            <v>0</v>
          </cell>
          <cell r="K873" t="str">
            <v>ECI Telecom</v>
          </cell>
          <cell r="L873">
            <v>0</v>
          </cell>
          <cell r="M873">
            <v>0</v>
          </cell>
          <cell r="N873">
            <v>0</v>
          </cell>
          <cell r="O873">
            <v>0</v>
          </cell>
          <cell r="P873">
            <v>0</v>
          </cell>
          <cell r="Q873">
            <v>0</v>
          </cell>
          <cell r="R873">
            <v>0</v>
          </cell>
        </row>
        <row r="874">
          <cell r="B874" t="str">
            <v>Equipe</v>
          </cell>
          <cell r="C874">
            <v>0</v>
          </cell>
          <cell r="D874">
            <v>0</v>
          </cell>
          <cell r="E874">
            <v>0</v>
          </cell>
          <cell r="F874">
            <v>0</v>
          </cell>
          <cell r="G874">
            <v>0</v>
          </cell>
          <cell r="H874">
            <v>0</v>
          </cell>
          <cell r="I874">
            <v>0</v>
          </cell>
          <cell r="K874" t="str">
            <v>Equipe</v>
          </cell>
          <cell r="L874">
            <v>0</v>
          </cell>
          <cell r="M874">
            <v>0</v>
          </cell>
          <cell r="N874">
            <v>0</v>
          </cell>
          <cell r="O874">
            <v>0</v>
          </cell>
          <cell r="P874">
            <v>0</v>
          </cell>
          <cell r="Q874">
            <v>0</v>
          </cell>
          <cell r="R874">
            <v>0</v>
          </cell>
        </row>
        <row r="875">
          <cell r="B875" t="str">
            <v>Ericsson</v>
          </cell>
          <cell r="C875">
            <v>0</v>
          </cell>
          <cell r="D875">
            <v>0</v>
          </cell>
          <cell r="E875">
            <v>0</v>
          </cell>
          <cell r="F875">
            <v>0</v>
          </cell>
          <cell r="G875">
            <v>0</v>
          </cell>
          <cell r="H875">
            <v>2</v>
          </cell>
          <cell r="I875">
            <v>2</v>
          </cell>
          <cell r="K875" t="str">
            <v>Ericsson</v>
          </cell>
          <cell r="L875">
            <v>0</v>
          </cell>
          <cell r="M875">
            <v>0</v>
          </cell>
          <cell r="N875">
            <v>0</v>
          </cell>
          <cell r="O875">
            <v>0</v>
          </cell>
          <cell r="P875">
            <v>0</v>
          </cell>
          <cell r="Q875">
            <v>9</v>
          </cell>
          <cell r="R875">
            <v>9</v>
          </cell>
        </row>
        <row r="876">
          <cell r="B876" t="str">
            <v>Extreme</v>
          </cell>
          <cell r="C876">
            <v>0</v>
          </cell>
          <cell r="D876">
            <v>0</v>
          </cell>
          <cell r="E876">
            <v>0</v>
          </cell>
          <cell r="F876">
            <v>0</v>
          </cell>
          <cell r="G876">
            <v>0</v>
          </cell>
          <cell r="H876">
            <v>0</v>
          </cell>
          <cell r="I876">
            <v>0</v>
          </cell>
          <cell r="K876" t="str">
            <v>Extreme</v>
          </cell>
          <cell r="L876">
            <v>0</v>
          </cell>
          <cell r="M876">
            <v>0</v>
          </cell>
          <cell r="N876">
            <v>0</v>
          </cell>
          <cell r="O876">
            <v>0</v>
          </cell>
          <cell r="P876">
            <v>0</v>
          </cell>
          <cell r="Q876">
            <v>0</v>
          </cell>
          <cell r="R876">
            <v>0</v>
          </cell>
        </row>
        <row r="877">
          <cell r="B877" t="str">
            <v>Force10</v>
          </cell>
          <cell r="C877">
            <v>0</v>
          </cell>
          <cell r="D877">
            <v>0</v>
          </cell>
          <cell r="E877">
            <v>0</v>
          </cell>
          <cell r="F877">
            <v>0</v>
          </cell>
          <cell r="G877">
            <v>0</v>
          </cell>
          <cell r="H877">
            <v>0</v>
          </cell>
          <cell r="I877">
            <v>0</v>
          </cell>
          <cell r="K877" t="str">
            <v>Force10</v>
          </cell>
          <cell r="L877">
            <v>0</v>
          </cell>
          <cell r="M877">
            <v>0</v>
          </cell>
          <cell r="N877">
            <v>0</v>
          </cell>
          <cell r="O877">
            <v>0</v>
          </cell>
          <cell r="P877">
            <v>0</v>
          </cell>
          <cell r="Q877">
            <v>0</v>
          </cell>
          <cell r="R877">
            <v>0</v>
          </cell>
        </row>
        <row r="878">
          <cell r="B878" t="str">
            <v>Fujitsu</v>
          </cell>
          <cell r="C878">
            <v>0</v>
          </cell>
          <cell r="D878">
            <v>0</v>
          </cell>
          <cell r="E878">
            <v>0</v>
          </cell>
          <cell r="F878">
            <v>0</v>
          </cell>
          <cell r="G878">
            <v>0</v>
          </cell>
          <cell r="H878">
            <v>0</v>
          </cell>
          <cell r="I878">
            <v>0</v>
          </cell>
          <cell r="K878" t="str">
            <v>Fujitsu</v>
          </cell>
          <cell r="L878">
            <v>0</v>
          </cell>
          <cell r="M878">
            <v>0</v>
          </cell>
          <cell r="N878">
            <v>0</v>
          </cell>
          <cell r="O878">
            <v>0</v>
          </cell>
          <cell r="P878">
            <v>0</v>
          </cell>
          <cell r="Q878">
            <v>0</v>
          </cell>
          <cell r="R878">
            <v>0</v>
          </cell>
        </row>
        <row r="879">
          <cell r="B879" t="str">
            <v>Hammerhead Systems</v>
          </cell>
          <cell r="C879">
            <v>0</v>
          </cell>
          <cell r="D879">
            <v>0</v>
          </cell>
          <cell r="E879">
            <v>0</v>
          </cell>
          <cell r="F879">
            <v>0</v>
          </cell>
          <cell r="G879">
            <v>0</v>
          </cell>
          <cell r="H879">
            <v>0</v>
          </cell>
          <cell r="I879">
            <v>0</v>
          </cell>
          <cell r="K879" t="str">
            <v>Hammerhead Systems</v>
          </cell>
          <cell r="L879">
            <v>0</v>
          </cell>
          <cell r="M879">
            <v>0</v>
          </cell>
          <cell r="N879">
            <v>0</v>
          </cell>
          <cell r="O879">
            <v>0</v>
          </cell>
          <cell r="P879">
            <v>0</v>
          </cell>
          <cell r="Q879">
            <v>0</v>
          </cell>
          <cell r="R879">
            <v>0</v>
          </cell>
        </row>
        <row r="880">
          <cell r="B880" t="str">
            <v>Hitachi</v>
          </cell>
          <cell r="C880">
            <v>0</v>
          </cell>
          <cell r="D880">
            <v>0</v>
          </cell>
          <cell r="E880">
            <v>0</v>
          </cell>
          <cell r="F880">
            <v>0</v>
          </cell>
          <cell r="G880">
            <v>0</v>
          </cell>
          <cell r="H880">
            <v>0</v>
          </cell>
          <cell r="I880">
            <v>0</v>
          </cell>
          <cell r="K880" t="str">
            <v>Hitachi</v>
          </cell>
          <cell r="L880">
            <v>0</v>
          </cell>
          <cell r="M880">
            <v>0</v>
          </cell>
          <cell r="N880">
            <v>0</v>
          </cell>
          <cell r="O880">
            <v>0</v>
          </cell>
          <cell r="P880">
            <v>0</v>
          </cell>
          <cell r="Q880">
            <v>0</v>
          </cell>
          <cell r="R880">
            <v>0</v>
          </cell>
        </row>
        <row r="881">
          <cell r="B881" t="str">
            <v>Hitachi Cable</v>
          </cell>
          <cell r="C881">
            <v>0</v>
          </cell>
          <cell r="D881">
            <v>0</v>
          </cell>
          <cell r="E881">
            <v>0</v>
          </cell>
          <cell r="F881">
            <v>0</v>
          </cell>
          <cell r="G881">
            <v>0</v>
          </cell>
          <cell r="H881">
            <v>0</v>
          </cell>
          <cell r="I881">
            <v>0</v>
          </cell>
          <cell r="K881" t="str">
            <v>Hitachi Cable</v>
          </cell>
          <cell r="L881">
            <v>0</v>
          </cell>
          <cell r="M881">
            <v>0</v>
          </cell>
          <cell r="N881">
            <v>0</v>
          </cell>
          <cell r="O881">
            <v>0</v>
          </cell>
          <cell r="P881">
            <v>0</v>
          </cell>
          <cell r="Q881">
            <v>0</v>
          </cell>
          <cell r="R881">
            <v>0</v>
          </cell>
        </row>
        <row r="882">
          <cell r="B882" t="str">
            <v>Huawei</v>
          </cell>
          <cell r="C882">
            <v>0</v>
          </cell>
          <cell r="D882">
            <v>0</v>
          </cell>
          <cell r="E882">
            <v>0</v>
          </cell>
          <cell r="F882">
            <v>0</v>
          </cell>
          <cell r="G882">
            <v>3</v>
          </cell>
          <cell r="H882">
            <v>0</v>
          </cell>
          <cell r="I882">
            <v>3</v>
          </cell>
          <cell r="K882" t="str">
            <v>Huawei</v>
          </cell>
          <cell r="L882">
            <v>0</v>
          </cell>
          <cell r="M882">
            <v>0</v>
          </cell>
          <cell r="N882">
            <v>0</v>
          </cell>
          <cell r="O882">
            <v>0</v>
          </cell>
          <cell r="P882">
            <v>2902</v>
          </cell>
          <cell r="Q882">
            <v>0</v>
          </cell>
          <cell r="R882">
            <v>2902</v>
          </cell>
        </row>
        <row r="883">
          <cell r="B883" t="str">
            <v>Hyperchip</v>
          </cell>
          <cell r="C883">
            <v>0</v>
          </cell>
          <cell r="D883">
            <v>0</v>
          </cell>
          <cell r="E883">
            <v>0</v>
          </cell>
          <cell r="F883">
            <v>0</v>
          </cell>
          <cell r="G883">
            <v>0</v>
          </cell>
          <cell r="H883">
            <v>0</v>
          </cell>
          <cell r="I883">
            <v>0</v>
          </cell>
          <cell r="K883" t="str">
            <v>Hyperchip</v>
          </cell>
          <cell r="L883">
            <v>0</v>
          </cell>
          <cell r="M883">
            <v>0</v>
          </cell>
          <cell r="N883">
            <v>0</v>
          </cell>
          <cell r="O883">
            <v>0</v>
          </cell>
          <cell r="P883">
            <v>0</v>
          </cell>
          <cell r="Q883">
            <v>0</v>
          </cell>
          <cell r="R883">
            <v>0</v>
          </cell>
        </row>
        <row r="884">
          <cell r="B884" t="str">
            <v>Juniper</v>
          </cell>
          <cell r="C884">
            <v>4</v>
          </cell>
          <cell r="D884">
            <v>1</v>
          </cell>
          <cell r="E884">
            <v>1</v>
          </cell>
          <cell r="F884">
            <v>0</v>
          </cell>
          <cell r="G884">
            <v>0</v>
          </cell>
          <cell r="H884">
            <v>0</v>
          </cell>
          <cell r="I884">
            <v>6</v>
          </cell>
          <cell r="K884" t="str">
            <v>Juniper</v>
          </cell>
          <cell r="L884">
            <v>6</v>
          </cell>
          <cell r="M884">
            <v>33</v>
          </cell>
          <cell r="N884">
            <v>12</v>
          </cell>
          <cell r="O884">
            <v>0</v>
          </cell>
          <cell r="P884">
            <v>0</v>
          </cell>
          <cell r="Q884">
            <v>0</v>
          </cell>
          <cell r="R884">
            <v>51</v>
          </cell>
        </row>
        <row r="885">
          <cell r="B885" t="str">
            <v>Laurel Networks</v>
          </cell>
          <cell r="C885">
            <v>0</v>
          </cell>
          <cell r="D885">
            <v>0</v>
          </cell>
          <cell r="E885">
            <v>0</v>
          </cell>
          <cell r="F885">
            <v>0</v>
          </cell>
          <cell r="G885">
            <v>0</v>
          </cell>
          <cell r="H885">
            <v>0</v>
          </cell>
          <cell r="I885">
            <v>0</v>
          </cell>
          <cell r="K885" t="str">
            <v>Laurel Networks</v>
          </cell>
          <cell r="L885">
            <v>0</v>
          </cell>
          <cell r="M885">
            <v>0</v>
          </cell>
          <cell r="N885">
            <v>0</v>
          </cell>
          <cell r="O885">
            <v>0</v>
          </cell>
          <cell r="P885">
            <v>0</v>
          </cell>
          <cell r="Q885">
            <v>0</v>
          </cell>
          <cell r="R885">
            <v>0</v>
          </cell>
        </row>
        <row r="886">
          <cell r="B886" t="str">
            <v>Lucent</v>
          </cell>
          <cell r="C886">
            <v>0</v>
          </cell>
          <cell r="D886">
            <v>0</v>
          </cell>
          <cell r="E886">
            <v>0</v>
          </cell>
          <cell r="F886">
            <v>0</v>
          </cell>
          <cell r="G886">
            <v>0</v>
          </cell>
          <cell r="H886">
            <v>0</v>
          </cell>
          <cell r="I886">
            <v>0</v>
          </cell>
          <cell r="K886" t="str">
            <v>Lucent</v>
          </cell>
          <cell r="L886">
            <v>0</v>
          </cell>
          <cell r="M886">
            <v>0</v>
          </cell>
          <cell r="N886">
            <v>0</v>
          </cell>
          <cell r="O886">
            <v>0</v>
          </cell>
          <cell r="P886">
            <v>0</v>
          </cell>
          <cell r="Q886">
            <v>0</v>
          </cell>
          <cell r="R886">
            <v>0</v>
          </cell>
        </row>
        <row r="887">
          <cell r="B887" t="str">
            <v>NEC</v>
          </cell>
          <cell r="C887">
            <v>0</v>
          </cell>
          <cell r="D887">
            <v>0</v>
          </cell>
          <cell r="E887">
            <v>0</v>
          </cell>
          <cell r="F887">
            <v>0</v>
          </cell>
          <cell r="G887">
            <v>0</v>
          </cell>
          <cell r="H887">
            <v>0</v>
          </cell>
          <cell r="I887">
            <v>0</v>
          </cell>
          <cell r="K887" t="str">
            <v>NEC</v>
          </cell>
          <cell r="L887">
            <v>0</v>
          </cell>
          <cell r="M887">
            <v>0</v>
          </cell>
          <cell r="N887">
            <v>0</v>
          </cell>
          <cell r="O887">
            <v>0</v>
          </cell>
          <cell r="P887">
            <v>0</v>
          </cell>
          <cell r="Q887">
            <v>0</v>
          </cell>
          <cell r="R887">
            <v>0</v>
          </cell>
        </row>
        <row r="888">
          <cell r="B888" t="str">
            <v>Nokia Siemens Networks</v>
          </cell>
          <cell r="C888">
            <v>0</v>
          </cell>
          <cell r="D888">
            <v>0</v>
          </cell>
          <cell r="E888">
            <v>0</v>
          </cell>
          <cell r="F888">
            <v>0</v>
          </cell>
          <cell r="G888">
            <v>0</v>
          </cell>
          <cell r="H888">
            <v>0</v>
          </cell>
          <cell r="I888">
            <v>0</v>
          </cell>
          <cell r="K888" t="str">
            <v>Nokia Siemens Networks</v>
          </cell>
          <cell r="L888">
            <v>0</v>
          </cell>
          <cell r="M888">
            <v>0</v>
          </cell>
          <cell r="N888">
            <v>0</v>
          </cell>
          <cell r="O888">
            <v>0</v>
          </cell>
          <cell r="P888">
            <v>0</v>
          </cell>
          <cell r="Q888">
            <v>0</v>
          </cell>
          <cell r="R888">
            <v>0</v>
          </cell>
        </row>
        <row r="889">
          <cell r="B889" t="str">
            <v>Nortel</v>
          </cell>
          <cell r="C889">
            <v>0</v>
          </cell>
          <cell r="D889">
            <v>0</v>
          </cell>
          <cell r="E889">
            <v>0</v>
          </cell>
          <cell r="F889">
            <v>0</v>
          </cell>
          <cell r="G889">
            <v>1</v>
          </cell>
          <cell r="H889">
            <v>10</v>
          </cell>
          <cell r="I889">
            <v>11</v>
          </cell>
          <cell r="K889" t="str">
            <v>Nortel</v>
          </cell>
          <cell r="L889">
            <v>0</v>
          </cell>
          <cell r="M889">
            <v>0</v>
          </cell>
          <cell r="N889">
            <v>0</v>
          </cell>
          <cell r="O889">
            <v>0</v>
          </cell>
          <cell r="P889">
            <v>0</v>
          </cell>
          <cell r="Q889">
            <v>47</v>
          </cell>
          <cell r="R889">
            <v>47</v>
          </cell>
        </row>
        <row r="890">
          <cell r="B890" t="str">
            <v>Procket</v>
          </cell>
          <cell r="C890">
            <v>0</v>
          </cell>
          <cell r="D890">
            <v>0</v>
          </cell>
          <cell r="E890">
            <v>0</v>
          </cell>
          <cell r="F890">
            <v>0</v>
          </cell>
          <cell r="G890">
            <v>0</v>
          </cell>
          <cell r="H890">
            <v>0</v>
          </cell>
          <cell r="I890">
            <v>0</v>
          </cell>
          <cell r="K890" t="str">
            <v>Procket</v>
          </cell>
          <cell r="L890">
            <v>0</v>
          </cell>
          <cell r="M890">
            <v>0</v>
          </cell>
          <cell r="N890">
            <v>0</v>
          </cell>
          <cell r="O890">
            <v>0</v>
          </cell>
          <cell r="P890">
            <v>0</v>
          </cell>
          <cell r="Q890">
            <v>0</v>
          </cell>
          <cell r="R890">
            <v>0</v>
          </cell>
        </row>
        <row r="891">
          <cell r="B891" t="str">
            <v>Quarry</v>
          </cell>
          <cell r="C891">
            <v>0</v>
          </cell>
          <cell r="D891">
            <v>0</v>
          </cell>
          <cell r="E891">
            <v>0</v>
          </cell>
          <cell r="F891">
            <v>0</v>
          </cell>
          <cell r="G891">
            <v>0</v>
          </cell>
          <cell r="H891">
            <v>0</v>
          </cell>
          <cell r="I891">
            <v>0</v>
          </cell>
          <cell r="K891" t="str">
            <v>Quarry</v>
          </cell>
          <cell r="L891">
            <v>0</v>
          </cell>
          <cell r="M891">
            <v>0</v>
          </cell>
          <cell r="N891">
            <v>0</v>
          </cell>
          <cell r="O891">
            <v>0</v>
          </cell>
          <cell r="P891">
            <v>0</v>
          </cell>
          <cell r="Q891">
            <v>0</v>
          </cell>
          <cell r="R891">
            <v>0</v>
          </cell>
        </row>
        <row r="892">
          <cell r="B892" t="str">
            <v>Redback</v>
          </cell>
          <cell r="C892">
            <v>0</v>
          </cell>
          <cell r="D892">
            <v>0</v>
          </cell>
          <cell r="E892">
            <v>0</v>
          </cell>
          <cell r="F892">
            <v>0</v>
          </cell>
          <cell r="G892">
            <v>0</v>
          </cell>
          <cell r="H892">
            <v>0</v>
          </cell>
          <cell r="I892">
            <v>0</v>
          </cell>
          <cell r="K892" t="str">
            <v>Redback</v>
          </cell>
          <cell r="L892">
            <v>0</v>
          </cell>
          <cell r="M892">
            <v>0</v>
          </cell>
          <cell r="N892">
            <v>0</v>
          </cell>
          <cell r="O892">
            <v>0</v>
          </cell>
          <cell r="P892">
            <v>0</v>
          </cell>
          <cell r="Q892">
            <v>0</v>
          </cell>
          <cell r="R892">
            <v>0</v>
          </cell>
        </row>
        <row r="893">
          <cell r="B893" t="str">
            <v>Riverstone</v>
          </cell>
          <cell r="C893">
            <v>0</v>
          </cell>
          <cell r="D893">
            <v>0</v>
          </cell>
          <cell r="E893">
            <v>0</v>
          </cell>
          <cell r="F893">
            <v>0</v>
          </cell>
          <cell r="G893">
            <v>0</v>
          </cell>
          <cell r="H893">
            <v>0</v>
          </cell>
          <cell r="I893">
            <v>0</v>
          </cell>
          <cell r="K893" t="str">
            <v>Riverstone</v>
          </cell>
          <cell r="L893">
            <v>0</v>
          </cell>
          <cell r="M893">
            <v>0</v>
          </cell>
          <cell r="N893">
            <v>0</v>
          </cell>
          <cell r="O893">
            <v>0</v>
          </cell>
          <cell r="P893">
            <v>0</v>
          </cell>
          <cell r="Q893">
            <v>0</v>
          </cell>
          <cell r="R893">
            <v>0</v>
          </cell>
        </row>
        <row r="894">
          <cell r="B894" t="str">
            <v>Tellabs</v>
          </cell>
          <cell r="C894">
            <v>0</v>
          </cell>
          <cell r="D894">
            <v>0</v>
          </cell>
          <cell r="E894">
            <v>0</v>
          </cell>
          <cell r="F894">
            <v>0</v>
          </cell>
          <cell r="G894">
            <v>0</v>
          </cell>
          <cell r="H894">
            <v>0</v>
          </cell>
          <cell r="I894">
            <v>0</v>
          </cell>
          <cell r="K894" t="str">
            <v>Tellabs</v>
          </cell>
          <cell r="L894">
            <v>0</v>
          </cell>
          <cell r="M894">
            <v>0</v>
          </cell>
          <cell r="N894">
            <v>0</v>
          </cell>
          <cell r="O894">
            <v>0</v>
          </cell>
          <cell r="P894">
            <v>0</v>
          </cell>
          <cell r="Q894">
            <v>0</v>
          </cell>
          <cell r="R894">
            <v>0</v>
          </cell>
        </row>
        <row r="895">
          <cell r="B895" t="str">
            <v>ZTE</v>
          </cell>
          <cell r="C895">
            <v>0</v>
          </cell>
          <cell r="D895">
            <v>0</v>
          </cell>
          <cell r="E895">
            <v>0</v>
          </cell>
          <cell r="F895">
            <v>0</v>
          </cell>
          <cell r="G895">
            <v>0</v>
          </cell>
          <cell r="H895">
            <v>0</v>
          </cell>
          <cell r="I895">
            <v>0</v>
          </cell>
          <cell r="K895" t="str">
            <v>ZTE</v>
          </cell>
          <cell r="L895">
            <v>0</v>
          </cell>
          <cell r="M895">
            <v>0</v>
          </cell>
          <cell r="N895">
            <v>0</v>
          </cell>
          <cell r="O895">
            <v>0</v>
          </cell>
          <cell r="P895">
            <v>0</v>
          </cell>
          <cell r="Q895">
            <v>0</v>
          </cell>
          <cell r="R895">
            <v>0</v>
          </cell>
        </row>
        <row r="896">
          <cell r="B896" t="str">
            <v>Other</v>
          </cell>
          <cell r="C896">
            <v>0</v>
          </cell>
          <cell r="D896">
            <v>0</v>
          </cell>
          <cell r="E896">
            <v>0</v>
          </cell>
          <cell r="F896">
            <v>0</v>
          </cell>
          <cell r="G896">
            <v>0</v>
          </cell>
          <cell r="H896">
            <v>0</v>
          </cell>
          <cell r="I896">
            <v>0</v>
          </cell>
          <cell r="K896" t="str">
            <v>Other</v>
          </cell>
          <cell r="L896">
            <v>0</v>
          </cell>
          <cell r="M896">
            <v>0</v>
          </cell>
          <cell r="N896">
            <v>0</v>
          </cell>
          <cell r="O896">
            <v>0</v>
          </cell>
          <cell r="P896">
            <v>0</v>
          </cell>
          <cell r="Q896">
            <v>0</v>
          </cell>
          <cell r="R896">
            <v>0</v>
          </cell>
        </row>
        <row r="897">
          <cell r="B897" t="str">
            <v>Total</v>
          </cell>
          <cell r="C897">
            <v>25</v>
          </cell>
          <cell r="D897">
            <v>37</v>
          </cell>
          <cell r="E897">
            <v>9</v>
          </cell>
          <cell r="F897">
            <v>0</v>
          </cell>
          <cell r="G897">
            <v>10</v>
          </cell>
          <cell r="H897">
            <v>27</v>
          </cell>
          <cell r="I897">
            <v>108</v>
          </cell>
          <cell r="K897" t="str">
            <v>Total</v>
          </cell>
          <cell r="L897">
            <v>62</v>
          </cell>
          <cell r="M897">
            <v>676</v>
          </cell>
          <cell r="N897">
            <v>259</v>
          </cell>
          <cell r="O897">
            <v>0</v>
          </cell>
          <cell r="P897">
            <v>3118</v>
          </cell>
          <cell r="Q897">
            <v>144</v>
          </cell>
          <cell r="R897">
            <v>4259</v>
          </cell>
        </row>
        <row r="901">
          <cell r="B901" t="str">
            <v>Vendor</v>
          </cell>
          <cell r="C901" t="str">
            <v>Core IP/MPLS</v>
          </cell>
          <cell r="D901" t="str">
            <v xml:space="preserve">Edge IP/MPLS </v>
          </cell>
          <cell r="E901" t="str">
            <v>Subscriber Service Router</v>
          </cell>
          <cell r="F901" t="str">
            <v>BRAS</v>
          </cell>
          <cell r="G901" t="str">
            <v>IP/Ethernet</v>
          </cell>
          <cell r="H901" t="str">
            <v>ATM/MPLS</v>
          </cell>
          <cell r="I901" t="str">
            <v>Total IPS</v>
          </cell>
          <cell r="K901" t="str">
            <v>Vendor</v>
          </cell>
          <cell r="L901" t="str">
            <v>Core IP/MPLS</v>
          </cell>
          <cell r="M901" t="str">
            <v>Edge IP/MPLS</v>
          </cell>
          <cell r="N901" t="str">
            <v>Subscriber Service Router</v>
          </cell>
          <cell r="O901" t="str">
            <v>BRAS</v>
          </cell>
          <cell r="P901" t="str">
            <v>IP/Ethernet</v>
          </cell>
          <cell r="Q901" t="str">
            <v>ATM/MPLS</v>
          </cell>
          <cell r="R901" t="str">
            <v>Total IPS</v>
          </cell>
        </row>
        <row r="902">
          <cell r="B902" t="str">
            <v>Alaxala Networks</v>
          </cell>
          <cell r="C902">
            <v>0</v>
          </cell>
          <cell r="D902">
            <v>0</v>
          </cell>
          <cell r="E902">
            <v>0</v>
          </cell>
          <cell r="F902">
            <v>0</v>
          </cell>
          <cell r="G902">
            <v>0</v>
          </cell>
          <cell r="H902">
            <v>0</v>
          </cell>
          <cell r="I902">
            <v>0</v>
          </cell>
          <cell r="K902" t="str">
            <v>Alaxala Networks</v>
          </cell>
          <cell r="L902">
            <v>0</v>
          </cell>
          <cell r="M902">
            <v>0</v>
          </cell>
          <cell r="N902">
            <v>0</v>
          </cell>
          <cell r="O902">
            <v>0</v>
          </cell>
          <cell r="P902">
            <v>0</v>
          </cell>
          <cell r="Q902">
            <v>0</v>
          </cell>
          <cell r="R902">
            <v>0</v>
          </cell>
        </row>
        <row r="903">
          <cell r="B903" t="str">
            <v>Alcatel-Lucent</v>
          </cell>
          <cell r="C903">
            <v>0</v>
          </cell>
          <cell r="D903">
            <v>11</v>
          </cell>
          <cell r="E903">
            <v>0</v>
          </cell>
          <cell r="F903">
            <v>0</v>
          </cell>
          <cell r="G903">
            <v>0</v>
          </cell>
          <cell r="H903">
            <v>5</v>
          </cell>
          <cell r="I903">
            <v>16</v>
          </cell>
          <cell r="K903" t="str">
            <v>Alcatel-Lucent</v>
          </cell>
          <cell r="L903">
            <v>0</v>
          </cell>
          <cell r="M903">
            <v>85</v>
          </cell>
          <cell r="N903">
            <v>0</v>
          </cell>
          <cell r="O903">
            <v>0</v>
          </cell>
          <cell r="P903">
            <v>0</v>
          </cell>
          <cell r="Q903">
            <v>30</v>
          </cell>
          <cell r="R903">
            <v>115</v>
          </cell>
        </row>
        <row r="904">
          <cell r="B904" t="str">
            <v>Atrica</v>
          </cell>
          <cell r="C904">
            <v>0</v>
          </cell>
          <cell r="D904">
            <v>0</v>
          </cell>
          <cell r="E904">
            <v>0</v>
          </cell>
          <cell r="F904">
            <v>0</v>
          </cell>
          <cell r="G904">
            <v>0</v>
          </cell>
          <cell r="H904">
            <v>0</v>
          </cell>
          <cell r="I904">
            <v>0</v>
          </cell>
          <cell r="K904" t="str">
            <v>Atrica</v>
          </cell>
          <cell r="L904">
            <v>0</v>
          </cell>
          <cell r="M904">
            <v>0</v>
          </cell>
          <cell r="N904">
            <v>0</v>
          </cell>
          <cell r="O904">
            <v>0</v>
          </cell>
          <cell r="P904">
            <v>0</v>
          </cell>
          <cell r="Q904">
            <v>0</v>
          </cell>
          <cell r="R904">
            <v>0</v>
          </cell>
        </row>
        <row r="905">
          <cell r="B905" t="str">
            <v>Avici</v>
          </cell>
          <cell r="C905">
            <v>0</v>
          </cell>
          <cell r="D905">
            <v>0</v>
          </cell>
          <cell r="E905">
            <v>0</v>
          </cell>
          <cell r="F905">
            <v>0</v>
          </cell>
          <cell r="G905">
            <v>0</v>
          </cell>
          <cell r="H905">
            <v>0</v>
          </cell>
          <cell r="I905">
            <v>0</v>
          </cell>
          <cell r="K905" t="str">
            <v>Avici</v>
          </cell>
          <cell r="L905">
            <v>0</v>
          </cell>
          <cell r="M905">
            <v>0</v>
          </cell>
          <cell r="N905">
            <v>0</v>
          </cell>
          <cell r="O905">
            <v>0</v>
          </cell>
          <cell r="P905">
            <v>0</v>
          </cell>
          <cell r="Q905">
            <v>0</v>
          </cell>
          <cell r="R905">
            <v>0</v>
          </cell>
        </row>
        <row r="906">
          <cell r="B906" t="str">
            <v>Brocade</v>
          </cell>
          <cell r="C906">
            <v>0</v>
          </cell>
          <cell r="D906">
            <v>0</v>
          </cell>
          <cell r="E906">
            <v>0</v>
          </cell>
          <cell r="F906">
            <v>0</v>
          </cell>
          <cell r="G906">
            <v>0</v>
          </cell>
          <cell r="H906">
            <v>0</v>
          </cell>
          <cell r="I906">
            <v>0</v>
          </cell>
          <cell r="K906" t="str">
            <v>Brocade</v>
          </cell>
          <cell r="L906">
            <v>0</v>
          </cell>
          <cell r="M906">
            <v>0</v>
          </cell>
          <cell r="N906">
            <v>0</v>
          </cell>
          <cell r="O906">
            <v>0</v>
          </cell>
          <cell r="P906">
            <v>0</v>
          </cell>
          <cell r="Q906">
            <v>0</v>
          </cell>
          <cell r="R906">
            <v>0</v>
          </cell>
        </row>
        <row r="907">
          <cell r="B907" t="str">
            <v>Caspian</v>
          </cell>
          <cell r="C907">
            <v>0</v>
          </cell>
          <cell r="D907">
            <v>0</v>
          </cell>
          <cell r="E907">
            <v>0</v>
          </cell>
          <cell r="F907">
            <v>0</v>
          </cell>
          <cell r="G907">
            <v>0</v>
          </cell>
          <cell r="H907">
            <v>0</v>
          </cell>
          <cell r="I907">
            <v>0</v>
          </cell>
          <cell r="K907" t="str">
            <v>Caspian</v>
          </cell>
          <cell r="L907">
            <v>0</v>
          </cell>
          <cell r="M907">
            <v>0</v>
          </cell>
          <cell r="N907">
            <v>0</v>
          </cell>
          <cell r="O907">
            <v>0</v>
          </cell>
          <cell r="P907">
            <v>0</v>
          </cell>
          <cell r="Q907">
            <v>0</v>
          </cell>
          <cell r="R907">
            <v>0</v>
          </cell>
        </row>
        <row r="908">
          <cell r="B908" t="str">
            <v>Chiaro</v>
          </cell>
          <cell r="C908">
            <v>0</v>
          </cell>
          <cell r="D908">
            <v>0</v>
          </cell>
          <cell r="E908">
            <v>0</v>
          </cell>
          <cell r="F908">
            <v>0</v>
          </cell>
          <cell r="G908">
            <v>0</v>
          </cell>
          <cell r="H908">
            <v>0</v>
          </cell>
          <cell r="I908">
            <v>0</v>
          </cell>
          <cell r="K908" t="str">
            <v>Chiaro</v>
          </cell>
          <cell r="L908">
            <v>0</v>
          </cell>
          <cell r="M908">
            <v>0</v>
          </cell>
          <cell r="N908">
            <v>0</v>
          </cell>
          <cell r="O908">
            <v>0</v>
          </cell>
          <cell r="P908">
            <v>0</v>
          </cell>
          <cell r="Q908">
            <v>0</v>
          </cell>
          <cell r="R908">
            <v>0</v>
          </cell>
        </row>
        <row r="909">
          <cell r="B909" t="str">
            <v>Ciena</v>
          </cell>
          <cell r="C909">
            <v>0</v>
          </cell>
          <cell r="D909">
            <v>0</v>
          </cell>
          <cell r="E909">
            <v>0</v>
          </cell>
          <cell r="F909">
            <v>0</v>
          </cell>
          <cell r="G909">
            <v>0</v>
          </cell>
          <cell r="H909">
            <v>0</v>
          </cell>
          <cell r="I909">
            <v>0</v>
          </cell>
          <cell r="K909" t="str">
            <v>Ciena</v>
          </cell>
          <cell r="L909">
            <v>0</v>
          </cell>
          <cell r="M909">
            <v>0</v>
          </cell>
          <cell r="N909">
            <v>0</v>
          </cell>
          <cell r="O909">
            <v>0</v>
          </cell>
          <cell r="P909">
            <v>0</v>
          </cell>
          <cell r="Q909">
            <v>0</v>
          </cell>
          <cell r="R909">
            <v>0</v>
          </cell>
        </row>
        <row r="910">
          <cell r="B910" t="str">
            <v>Cisco</v>
          </cell>
          <cell r="C910">
            <v>21</v>
          </cell>
          <cell r="D910">
            <v>31</v>
          </cell>
          <cell r="E910">
            <v>6</v>
          </cell>
          <cell r="F910">
            <v>0</v>
          </cell>
          <cell r="G910">
            <v>6</v>
          </cell>
          <cell r="H910">
            <v>0</v>
          </cell>
          <cell r="I910">
            <v>64</v>
          </cell>
          <cell r="K910" t="str">
            <v>Cisco</v>
          </cell>
          <cell r="L910">
            <v>53</v>
          </cell>
          <cell r="M910">
            <v>602</v>
          </cell>
          <cell r="N910">
            <v>216</v>
          </cell>
          <cell r="O910">
            <v>0</v>
          </cell>
          <cell r="P910">
            <v>222</v>
          </cell>
          <cell r="Q910">
            <v>0</v>
          </cell>
          <cell r="R910">
            <v>1093</v>
          </cell>
        </row>
        <row r="911">
          <cell r="B911" t="str">
            <v>Cosine</v>
          </cell>
          <cell r="C911">
            <v>0</v>
          </cell>
          <cell r="D911">
            <v>0</v>
          </cell>
          <cell r="E911">
            <v>0</v>
          </cell>
          <cell r="F911">
            <v>0</v>
          </cell>
          <cell r="G911">
            <v>0</v>
          </cell>
          <cell r="H911">
            <v>0</v>
          </cell>
          <cell r="I911">
            <v>0</v>
          </cell>
          <cell r="K911" t="str">
            <v>Cosine</v>
          </cell>
          <cell r="L911">
            <v>0</v>
          </cell>
          <cell r="M911">
            <v>0</v>
          </cell>
          <cell r="N911">
            <v>0</v>
          </cell>
          <cell r="O911">
            <v>0</v>
          </cell>
          <cell r="P911">
            <v>0</v>
          </cell>
          <cell r="Q911">
            <v>0</v>
          </cell>
          <cell r="R911">
            <v>0</v>
          </cell>
        </row>
        <row r="912">
          <cell r="B912" t="str">
            <v>ECI Telecom</v>
          </cell>
          <cell r="C912">
            <v>0</v>
          </cell>
          <cell r="D912">
            <v>0</v>
          </cell>
          <cell r="E912">
            <v>0</v>
          </cell>
          <cell r="F912">
            <v>0</v>
          </cell>
          <cell r="G912">
            <v>0</v>
          </cell>
          <cell r="H912">
            <v>0</v>
          </cell>
          <cell r="I912">
            <v>0</v>
          </cell>
          <cell r="K912" t="str">
            <v>ECI Telecom</v>
          </cell>
          <cell r="L912">
            <v>0</v>
          </cell>
          <cell r="M912">
            <v>0</v>
          </cell>
          <cell r="N912">
            <v>0</v>
          </cell>
          <cell r="O912">
            <v>0</v>
          </cell>
          <cell r="P912">
            <v>0</v>
          </cell>
          <cell r="Q912">
            <v>0</v>
          </cell>
          <cell r="R912">
            <v>0</v>
          </cell>
        </row>
        <row r="913">
          <cell r="B913" t="str">
            <v>Equipe</v>
          </cell>
          <cell r="C913">
            <v>0</v>
          </cell>
          <cell r="D913">
            <v>0</v>
          </cell>
          <cell r="E913">
            <v>0</v>
          </cell>
          <cell r="F913">
            <v>0</v>
          </cell>
          <cell r="G913">
            <v>0</v>
          </cell>
          <cell r="H913">
            <v>0</v>
          </cell>
          <cell r="I913">
            <v>0</v>
          </cell>
          <cell r="K913" t="str">
            <v>Equipe</v>
          </cell>
          <cell r="L913">
            <v>0</v>
          </cell>
          <cell r="M913">
            <v>0</v>
          </cell>
          <cell r="N913">
            <v>0</v>
          </cell>
          <cell r="O913">
            <v>0</v>
          </cell>
          <cell r="P913">
            <v>0</v>
          </cell>
          <cell r="Q913">
            <v>0</v>
          </cell>
          <cell r="R913">
            <v>0</v>
          </cell>
        </row>
        <row r="914">
          <cell r="B914" t="str">
            <v>Ericsson</v>
          </cell>
          <cell r="C914">
            <v>0</v>
          </cell>
          <cell r="D914">
            <v>0</v>
          </cell>
          <cell r="E914">
            <v>0</v>
          </cell>
          <cell r="F914">
            <v>0</v>
          </cell>
          <cell r="G914">
            <v>0</v>
          </cell>
          <cell r="H914">
            <v>2</v>
          </cell>
          <cell r="I914">
            <v>2</v>
          </cell>
          <cell r="K914" t="str">
            <v>Ericsson</v>
          </cell>
          <cell r="L914">
            <v>0</v>
          </cell>
          <cell r="M914">
            <v>0</v>
          </cell>
          <cell r="N914">
            <v>0</v>
          </cell>
          <cell r="O914">
            <v>0</v>
          </cell>
          <cell r="P914">
            <v>0</v>
          </cell>
          <cell r="Q914">
            <v>13</v>
          </cell>
          <cell r="R914">
            <v>13</v>
          </cell>
        </row>
        <row r="915">
          <cell r="B915" t="str">
            <v>Extreme</v>
          </cell>
          <cell r="C915">
            <v>0</v>
          </cell>
          <cell r="D915">
            <v>0</v>
          </cell>
          <cell r="E915">
            <v>0</v>
          </cell>
          <cell r="F915">
            <v>0</v>
          </cell>
          <cell r="G915">
            <v>0</v>
          </cell>
          <cell r="H915">
            <v>0</v>
          </cell>
          <cell r="I915">
            <v>0</v>
          </cell>
          <cell r="K915" t="str">
            <v>Extreme</v>
          </cell>
          <cell r="L915">
            <v>0</v>
          </cell>
          <cell r="M915">
            <v>0</v>
          </cell>
          <cell r="N915">
            <v>0</v>
          </cell>
          <cell r="O915">
            <v>0</v>
          </cell>
          <cell r="P915">
            <v>0</v>
          </cell>
          <cell r="Q915">
            <v>0</v>
          </cell>
          <cell r="R915">
            <v>0</v>
          </cell>
        </row>
        <row r="916">
          <cell r="B916" t="str">
            <v>Force10</v>
          </cell>
          <cell r="C916">
            <v>0</v>
          </cell>
          <cell r="D916">
            <v>0</v>
          </cell>
          <cell r="E916">
            <v>0</v>
          </cell>
          <cell r="F916">
            <v>0</v>
          </cell>
          <cell r="G916">
            <v>0</v>
          </cell>
          <cell r="H916">
            <v>0</v>
          </cell>
          <cell r="I916">
            <v>0</v>
          </cell>
          <cell r="K916" t="str">
            <v>Force10</v>
          </cell>
          <cell r="L916">
            <v>0</v>
          </cell>
          <cell r="M916">
            <v>0</v>
          </cell>
          <cell r="N916">
            <v>0</v>
          </cell>
          <cell r="O916">
            <v>0</v>
          </cell>
          <cell r="P916">
            <v>0</v>
          </cell>
          <cell r="Q916">
            <v>0</v>
          </cell>
          <cell r="R916">
            <v>0</v>
          </cell>
        </row>
        <row r="917">
          <cell r="B917" t="str">
            <v>Fujitsu</v>
          </cell>
          <cell r="C917">
            <v>0</v>
          </cell>
          <cell r="D917">
            <v>0</v>
          </cell>
          <cell r="E917">
            <v>0</v>
          </cell>
          <cell r="F917">
            <v>0</v>
          </cell>
          <cell r="G917">
            <v>0</v>
          </cell>
          <cell r="H917">
            <v>0</v>
          </cell>
          <cell r="I917">
            <v>0</v>
          </cell>
          <cell r="K917" t="str">
            <v>Fujitsu</v>
          </cell>
          <cell r="L917">
            <v>0</v>
          </cell>
          <cell r="M917">
            <v>0</v>
          </cell>
          <cell r="N917">
            <v>0</v>
          </cell>
          <cell r="O917">
            <v>0</v>
          </cell>
          <cell r="P917">
            <v>0</v>
          </cell>
          <cell r="Q917">
            <v>0</v>
          </cell>
          <cell r="R917">
            <v>0</v>
          </cell>
        </row>
        <row r="918">
          <cell r="B918" t="str">
            <v>Hammerhead Systems</v>
          </cell>
          <cell r="C918">
            <v>0</v>
          </cell>
          <cell r="D918">
            <v>0</v>
          </cell>
          <cell r="E918">
            <v>0</v>
          </cell>
          <cell r="F918">
            <v>0</v>
          </cell>
          <cell r="G918">
            <v>0</v>
          </cell>
          <cell r="H918">
            <v>0</v>
          </cell>
          <cell r="I918">
            <v>0</v>
          </cell>
          <cell r="K918" t="str">
            <v>Hammerhead Systems</v>
          </cell>
          <cell r="L918">
            <v>0</v>
          </cell>
          <cell r="M918">
            <v>0</v>
          </cell>
          <cell r="N918">
            <v>0</v>
          </cell>
          <cell r="O918">
            <v>0</v>
          </cell>
          <cell r="P918">
            <v>0</v>
          </cell>
          <cell r="Q918">
            <v>0</v>
          </cell>
          <cell r="R918">
            <v>0</v>
          </cell>
        </row>
        <row r="919">
          <cell r="B919" t="str">
            <v>Hitachi</v>
          </cell>
          <cell r="C919">
            <v>0</v>
          </cell>
          <cell r="D919">
            <v>0</v>
          </cell>
          <cell r="E919">
            <v>0</v>
          </cell>
          <cell r="F919">
            <v>0</v>
          </cell>
          <cell r="G919">
            <v>0</v>
          </cell>
          <cell r="H919">
            <v>0</v>
          </cell>
          <cell r="I919">
            <v>0</v>
          </cell>
          <cell r="K919" t="str">
            <v>Hitachi</v>
          </cell>
          <cell r="L919">
            <v>0</v>
          </cell>
          <cell r="M919">
            <v>0</v>
          </cell>
          <cell r="N919">
            <v>0</v>
          </cell>
          <cell r="O919">
            <v>0</v>
          </cell>
          <cell r="P919">
            <v>0</v>
          </cell>
          <cell r="Q919">
            <v>0</v>
          </cell>
          <cell r="R919">
            <v>0</v>
          </cell>
        </row>
        <row r="920">
          <cell r="B920" t="str">
            <v>Hitachi Cable</v>
          </cell>
          <cell r="C920">
            <v>0</v>
          </cell>
          <cell r="D920">
            <v>0</v>
          </cell>
          <cell r="E920">
            <v>0</v>
          </cell>
          <cell r="F920">
            <v>0</v>
          </cell>
          <cell r="G920">
            <v>0</v>
          </cell>
          <cell r="H920">
            <v>0</v>
          </cell>
          <cell r="I920">
            <v>0</v>
          </cell>
          <cell r="K920" t="str">
            <v>Hitachi Cable</v>
          </cell>
          <cell r="L920">
            <v>0</v>
          </cell>
          <cell r="M920">
            <v>0</v>
          </cell>
          <cell r="N920">
            <v>0</v>
          </cell>
          <cell r="O920">
            <v>0</v>
          </cell>
          <cell r="P920">
            <v>0</v>
          </cell>
          <cell r="Q920">
            <v>0</v>
          </cell>
          <cell r="R920">
            <v>0</v>
          </cell>
        </row>
        <row r="921">
          <cell r="B921" t="str">
            <v>Huawei</v>
          </cell>
          <cell r="C921">
            <v>0</v>
          </cell>
          <cell r="D921">
            <v>0</v>
          </cell>
          <cell r="E921">
            <v>0</v>
          </cell>
          <cell r="F921">
            <v>0</v>
          </cell>
          <cell r="G921">
            <v>6</v>
          </cell>
          <cell r="H921">
            <v>0</v>
          </cell>
          <cell r="I921">
            <v>6</v>
          </cell>
          <cell r="K921" t="str">
            <v>Huawei</v>
          </cell>
          <cell r="L921">
            <v>0</v>
          </cell>
          <cell r="M921">
            <v>0</v>
          </cell>
          <cell r="N921">
            <v>0</v>
          </cell>
          <cell r="O921">
            <v>0</v>
          </cell>
          <cell r="P921">
            <v>3483</v>
          </cell>
          <cell r="Q921">
            <v>0</v>
          </cell>
          <cell r="R921">
            <v>3483</v>
          </cell>
        </row>
        <row r="922">
          <cell r="B922" t="str">
            <v>Hyperchip</v>
          </cell>
          <cell r="C922">
            <v>0</v>
          </cell>
          <cell r="D922">
            <v>0</v>
          </cell>
          <cell r="E922">
            <v>0</v>
          </cell>
          <cell r="F922">
            <v>0</v>
          </cell>
          <cell r="G922">
            <v>0</v>
          </cell>
          <cell r="H922">
            <v>0</v>
          </cell>
          <cell r="I922">
            <v>0</v>
          </cell>
          <cell r="K922" t="str">
            <v>Hyperchip</v>
          </cell>
          <cell r="L922">
            <v>0</v>
          </cell>
          <cell r="M922">
            <v>0</v>
          </cell>
          <cell r="N922">
            <v>0</v>
          </cell>
          <cell r="O922">
            <v>0</v>
          </cell>
          <cell r="P922">
            <v>0</v>
          </cell>
          <cell r="Q922">
            <v>0</v>
          </cell>
          <cell r="R922">
            <v>0</v>
          </cell>
        </row>
        <row r="923">
          <cell r="B923" t="str">
            <v>Juniper</v>
          </cell>
          <cell r="C923">
            <v>3</v>
          </cell>
          <cell r="D923">
            <v>2</v>
          </cell>
          <cell r="E923">
            <v>1</v>
          </cell>
          <cell r="F923">
            <v>0</v>
          </cell>
          <cell r="G923">
            <v>0</v>
          </cell>
          <cell r="H923">
            <v>0</v>
          </cell>
          <cell r="I923">
            <v>6</v>
          </cell>
          <cell r="K923" t="str">
            <v>Juniper</v>
          </cell>
          <cell r="L923">
            <v>6</v>
          </cell>
          <cell r="M923">
            <v>31</v>
          </cell>
          <cell r="N923">
            <v>12</v>
          </cell>
          <cell r="O923">
            <v>0</v>
          </cell>
          <cell r="P923">
            <v>0</v>
          </cell>
          <cell r="Q923">
            <v>0</v>
          </cell>
          <cell r="R923">
            <v>49</v>
          </cell>
        </row>
        <row r="924">
          <cell r="B924" t="str">
            <v>Laurel Networks</v>
          </cell>
          <cell r="C924">
            <v>0</v>
          </cell>
          <cell r="D924">
            <v>0</v>
          </cell>
          <cell r="E924">
            <v>0</v>
          </cell>
          <cell r="F924">
            <v>0</v>
          </cell>
          <cell r="G924">
            <v>0</v>
          </cell>
          <cell r="H924">
            <v>0</v>
          </cell>
          <cell r="I924">
            <v>0</v>
          </cell>
          <cell r="K924" t="str">
            <v>Laurel Networks</v>
          </cell>
          <cell r="L924">
            <v>0</v>
          </cell>
          <cell r="M924">
            <v>0</v>
          </cell>
          <cell r="N924">
            <v>0</v>
          </cell>
          <cell r="O924">
            <v>0</v>
          </cell>
          <cell r="P924">
            <v>0</v>
          </cell>
          <cell r="Q924">
            <v>0</v>
          </cell>
          <cell r="R924">
            <v>0</v>
          </cell>
        </row>
        <row r="925">
          <cell r="B925" t="str">
            <v>Lucent</v>
          </cell>
          <cell r="C925">
            <v>0</v>
          </cell>
          <cell r="D925">
            <v>0</v>
          </cell>
          <cell r="E925">
            <v>0</v>
          </cell>
          <cell r="F925">
            <v>0</v>
          </cell>
          <cell r="G925">
            <v>0</v>
          </cell>
          <cell r="H925">
            <v>0</v>
          </cell>
          <cell r="I925">
            <v>0</v>
          </cell>
          <cell r="K925" t="str">
            <v>Lucent</v>
          </cell>
          <cell r="L925">
            <v>0</v>
          </cell>
          <cell r="M925">
            <v>0</v>
          </cell>
          <cell r="N925">
            <v>0</v>
          </cell>
          <cell r="O925">
            <v>0</v>
          </cell>
          <cell r="P925">
            <v>0</v>
          </cell>
          <cell r="Q925">
            <v>0</v>
          </cell>
          <cell r="R925">
            <v>0</v>
          </cell>
        </row>
        <row r="926">
          <cell r="B926" t="str">
            <v>NEC</v>
          </cell>
          <cell r="C926">
            <v>0</v>
          </cell>
          <cell r="D926">
            <v>0</v>
          </cell>
          <cell r="E926">
            <v>0</v>
          </cell>
          <cell r="F926">
            <v>0</v>
          </cell>
          <cell r="G926">
            <v>0</v>
          </cell>
          <cell r="H926">
            <v>0</v>
          </cell>
          <cell r="I926">
            <v>0</v>
          </cell>
          <cell r="K926" t="str">
            <v>NEC</v>
          </cell>
          <cell r="L926">
            <v>0</v>
          </cell>
          <cell r="M926">
            <v>0</v>
          </cell>
          <cell r="N926">
            <v>0</v>
          </cell>
          <cell r="O926">
            <v>0</v>
          </cell>
          <cell r="P926">
            <v>0</v>
          </cell>
          <cell r="Q926">
            <v>0</v>
          </cell>
          <cell r="R926">
            <v>0</v>
          </cell>
        </row>
        <row r="927">
          <cell r="B927" t="str">
            <v>Nokia Siemens Networks</v>
          </cell>
          <cell r="C927">
            <v>0</v>
          </cell>
          <cell r="D927">
            <v>0</v>
          </cell>
          <cell r="E927">
            <v>0</v>
          </cell>
          <cell r="F927">
            <v>0</v>
          </cell>
          <cell r="G927">
            <v>0</v>
          </cell>
          <cell r="H927">
            <v>0</v>
          </cell>
          <cell r="I927">
            <v>0</v>
          </cell>
          <cell r="K927" t="str">
            <v>Nokia Siemens Networks</v>
          </cell>
          <cell r="L927">
            <v>0</v>
          </cell>
          <cell r="M927">
            <v>0</v>
          </cell>
          <cell r="N927">
            <v>0</v>
          </cell>
          <cell r="O927">
            <v>0</v>
          </cell>
          <cell r="P927">
            <v>0</v>
          </cell>
          <cell r="Q927">
            <v>0</v>
          </cell>
          <cell r="R927">
            <v>0</v>
          </cell>
        </row>
        <row r="928">
          <cell r="B928" t="str">
            <v>Nortel</v>
          </cell>
          <cell r="C928">
            <v>0</v>
          </cell>
          <cell r="D928">
            <v>0</v>
          </cell>
          <cell r="E928">
            <v>0</v>
          </cell>
          <cell r="F928">
            <v>0</v>
          </cell>
          <cell r="G928">
            <v>1</v>
          </cell>
          <cell r="H928">
            <v>4</v>
          </cell>
          <cell r="I928">
            <v>5</v>
          </cell>
          <cell r="K928" t="str">
            <v>Nortel</v>
          </cell>
          <cell r="L928">
            <v>0</v>
          </cell>
          <cell r="M928">
            <v>0</v>
          </cell>
          <cell r="N928">
            <v>0</v>
          </cell>
          <cell r="O928">
            <v>0</v>
          </cell>
          <cell r="P928">
            <v>1</v>
          </cell>
          <cell r="Q928">
            <v>19</v>
          </cell>
          <cell r="R928">
            <v>20</v>
          </cell>
        </row>
        <row r="929">
          <cell r="B929" t="str">
            <v>Procket</v>
          </cell>
          <cell r="C929">
            <v>0</v>
          </cell>
          <cell r="D929">
            <v>0</v>
          </cell>
          <cell r="E929">
            <v>0</v>
          </cell>
          <cell r="F929">
            <v>0</v>
          </cell>
          <cell r="G929">
            <v>0</v>
          </cell>
          <cell r="H929">
            <v>0</v>
          </cell>
          <cell r="I929">
            <v>0</v>
          </cell>
          <cell r="K929" t="str">
            <v>Procket</v>
          </cell>
          <cell r="L929">
            <v>0</v>
          </cell>
          <cell r="M929">
            <v>0</v>
          </cell>
          <cell r="N929">
            <v>0</v>
          </cell>
          <cell r="O929">
            <v>0</v>
          </cell>
          <cell r="P929">
            <v>0</v>
          </cell>
          <cell r="Q929">
            <v>0</v>
          </cell>
          <cell r="R929">
            <v>0</v>
          </cell>
        </row>
        <row r="930">
          <cell r="B930" t="str">
            <v>Quarry</v>
          </cell>
          <cell r="C930">
            <v>0</v>
          </cell>
          <cell r="D930">
            <v>0</v>
          </cell>
          <cell r="E930">
            <v>0</v>
          </cell>
          <cell r="F930">
            <v>0</v>
          </cell>
          <cell r="G930">
            <v>0</v>
          </cell>
          <cell r="H930">
            <v>0</v>
          </cell>
          <cell r="I930">
            <v>0</v>
          </cell>
          <cell r="K930" t="str">
            <v>Quarry</v>
          </cell>
          <cell r="L930">
            <v>0</v>
          </cell>
          <cell r="M930">
            <v>0</v>
          </cell>
          <cell r="N930">
            <v>0</v>
          </cell>
          <cell r="O930">
            <v>0</v>
          </cell>
          <cell r="P930">
            <v>0</v>
          </cell>
          <cell r="Q930">
            <v>0</v>
          </cell>
          <cell r="R930">
            <v>0</v>
          </cell>
        </row>
        <row r="931">
          <cell r="B931" t="str">
            <v>Redback</v>
          </cell>
          <cell r="C931">
            <v>0</v>
          </cell>
          <cell r="D931">
            <v>0</v>
          </cell>
          <cell r="E931">
            <v>0</v>
          </cell>
          <cell r="F931">
            <v>0</v>
          </cell>
          <cell r="G931">
            <v>0</v>
          </cell>
          <cell r="H931">
            <v>0</v>
          </cell>
          <cell r="I931">
            <v>0</v>
          </cell>
          <cell r="K931" t="str">
            <v>Redback</v>
          </cell>
          <cell r="L931">
            <v>0</v>
          </cell>
          <cell r="M931">
            <v>0</v>
          </cell>
          <cell r="N931">
            <v>0</v>
          </cell>
          <cell r="O931">
            <v>0</v>
          </cell>
          <cell r="P931">
            <v>0</v>
          </cell>
          <cell r="Q931">
            <v>0</v>
          </cell>
          <cell r="R931">
            <v>0</v>
          </cell>
        </row>
        <row r="932">
          <cell r="B932" t="str">
            <v>Riverstone</v>
          </cell>
          <cell r="C932">
            <v>0</v>
          </cell>
          <cell r="D932">
            <v>0</v>
          </cell>
          <cell r="E932">
            <v>0</v>
          </cell>
          <cell r="F932">
            <v>0</v>
          </cell>
          <cell r="G932">
            <v>0</v>
          </cell>
          <cell r="H932">
            <v>0</v>
          </cell>
          <cell r="I932">
            <v>0</v>
          </cell>
          <cell r="K932" t="str">
            <v>Riverstone</v>
          </cell>
          <cell r="L932">
            <v>0</v>
          </cell>
          <cell r="M932">
            <v>0</v>
          </cell>
          <cell r="N932">
            <v>0</v>
          </cell>
          <cell r="O932">
            <v>0</v>
          </cell>
          <cell r="P932">
            <v>0</v>
          </cell>
          <cell r="Q932">
            <v>0</v>
          </cell>
          <cell r="R932">
            <v>0</v>
          </cell>
        </row>
        <row r="933">
          <cell r="B933" t="str">
            <v>Tellabs</v>
          </cell>
          <cell r="C933">
            <v>0</v>
          </cell>
          <cell r="D933">
            <v>1</v>
          </cell>
          <cell r="E933">
            <v>0</v>
          </cell>
          <cell r="F933">
            <v>0</v>
          </cell>
          <cell r="G933">
            <v>0</v>
          </cell>
          <cell r="H933">
            <v>0</v>
          </cell>
          <cell r="I933">
            <v>1</v>
          </cell>
          <cell r="K933" t="str">
            <v>Tellabs</v>
          </cell>
          <cell r="L933">
            <v>0</v>
          </cell>
          <cell r="M933">
            <v>7</v>
          </cell>
          <cell r="N933">
            <v>0</v>
          </cell>
          <cell r="O933">
            <v>0</v>
          </cell>
          <cell r="P933">
            <v>0</v>
          </cell>
          <cell r="Q933">
            <v>0</v>
          </cell>
          <cell r="R933">
            <v>7</v>
          </cell>
        </row>
        <row r="934">
          <cell r="B934" t="str">
            <v>ZTE</v>
          </cell>
          <cell r="C934">
            <v>0</v>
          </cell>
          <cell r="D934">
            <v>0</v>
          </cell>
          <cell r="E934">
            <v>0</v>
          </cell>
          <cell r="F934">
            <v>0</v>
          </cell>
          <cell r="G934">
            <v>0</v>
          </cell>
          <cell r="H934">
            <v>0</v>
          </cell>
          <cell r="I934">
            <v>0</v>
          </cell>
          <cell r="K934" t="str">
            <v>ZTE</v>
          </cell>
          <cell r="L934">
            <v>0</v>
          </cell>
          <cell r="M934">
            <v>0</v>
          </cell>
          <cell r="N934">
            <v>0</v>
          </cell>
          <cell r="O934">
            <v>0</v>
          </cell>
          <cell r="P934">
            <v>0</v>
          </cell>
          <cell r="Q934">
            <v>0</v>
          </cell>
          <cell r="R934">
            <v>0</v>
          </cell>
        </row>
        <row r="935">
          <cell r="B935" t="str">
            <v>Other</v>
          </cell>
          <cell r="C935">
            <v>0</v>
          </cell>
          <cell r="D935">
            <v>0</v>
          </cell>
          <cell r="E935">
            <v>0</v>
          </cell>
          <cell r="F935">
            <v>0</v>
          </cell>
          <cell r="G935">
            <v>0</v>
          </cell>
          <cell r="H935">
            <v>0</v>
          </cell>
          <cell r="I935">
            <v>0</v>
          </cell>
          <cell r="K935" t="str">
            <v>Other</v>
          </cell>
          <cell r="L935">
            <v>0</v>
          </cell>
          <cell r="M935">
            <v>0</v>
          </cell>
          <cell r="N935">
            <v>0</v>
          </cell>
          <cell r="O935">
            <v>0</v>
          </cell>
          <cell r="P935">
            <v>0</v>
          </cell>
          <cell r="Q935">
            <v>0</v>
          </cell>
          <cell r="R935">
            <v>0</v>
          </cell>
        </row>
        <row r="936">
          <cell r="B936" t="str">
            <v>Total</v>
          </cell>
          <cell r="C936">
            <v>24</v>
          </cell>
          <cell r="D936">
            <v>45</v>
          </cell>
          <cell r="E936">
            <v>7</v>
          </cell>
          <cell r="F936">
            <v>0</v>
          </cell>
          <cell r="G936">
            <v>13</v>
          </cell>
          <cell r="H936">
            <v>11</v>
          </cell>
          <cell r="I936">
            <v>100</v>
          </cell>
          <cell r="K936" t="str">
            <v>Total</v>
          </cell>
          <cell r="L936">
            <v>59</v>
          </cell>
          <cell r="M936">
            <v>725</v>
          </cell>
          <cell r="N936">
            <v>228</v>
          </cell>
          <cell r="O936">
            <v>0</v>
          </cell>
          <cell r="P936">
            <v>3706</v>
          </cell>
          <cell r="Q936">
            <v>62</v>
          </cell>
          <cell r="R936">
            <v>4780</v>
          </cell>
        </row>
        <row r="940">
          <cell r="B940" t="str">
            <v>Vendor</v>
          </cell>
          <cell r="C940" t="str">
            <v>Core IP/MPLS</v>
          </cell>
          <cell r="D940" t="str">
            <v xml:space="preserve">Edge IP/MPLS </v>
          </cell>
          <cell r="E940" t="str">
            <v>Subscriber Service Router</v>
          </cell>
          <cell r="F940" t="str">
            <v>BRAS</v>
          </cell>
          <cell r="G940" t="str">
            <v>IP/Ethernet</v>
          </cell>
          <cell r="H940" t="str">
            <v>ATM/MPLS</v>
          </cell>
          <cell r="I940" t="str">
            <v>Total IPS</v>
          </cell>
          <cell r="K940" t="str">
            <v>Vendor</v>
          </cell>
          <cell r="L940" t="str">
            <v>Core IP/MPLS</v>
          </cell>
          <cell r="M940" t="str">
            <v>Edge IP/MPLS</v>
          </cell>
          <cell r="N940" t="str">
            <v>Subscriber Service Router</v>
          </cell>
          <cell r="O940" t="str">
            <v>BRAS</v>
          </cell>
          <cell r="P940" t="str">
            <v>IP/Ethernet</v>
          </cell>
          <cell r="Q940" t="str">
            <v>ATM/MPLS</v>
          </cell>
          <cell r="R940" t="str">
            <v>Total IPS</v>
          </cell>
        </row>
        <row r="941">
          <cell r="B941" t="str">
            <v>Alaxala Networks</v>
          </cell>
          <cell r="C941">
            <v>0</v>
          </cell>
          <cell r="D941">
            <v>0</v>
          </cell>
          <cell r="E941">
            <v>0</v>
          </cell>
          <cell r="F941">
            <v>0</v>
          </cell>
          <cell r="G941">
            <v>0</v>
          </cell>
          <cell r="H941">
            <v>0</v>
          </cell>
          <cell r="I941">
            <v>0</v>
          </cell>
          <cell r="K941" t="str">
            <v>Alaxala Networks</v>
          </cell>
          <cell r="L941">
            <v>0</v>
          </cell>
          <cell r="M941">
            <v>0</v>
          </cell>
          <cell r="N941">
            <v>0</v>
          </cell>
          <cell r="O941">
            <v>0</v>
          </cell>
          <cell r="P941">
            <v>0</v>
          </cell>
          <cell r="Q941">
            <v>0</v>
          </cell>
          <cell r="R941">
            <v>0</v>
          </cell>
        </row>
        <row r="942">
          <cell r="B942" t="str">
            <v>Alcatel-Lucent</v>
          </cell>
          <cell r="C942">
            <v>0</v>
          </cell>
          <cell r="D942">
            <v>16</v>
          </cell>
          <cell r="E942">
            <v>0</v>
          </cell>
          <cell r="F942">
            <v>0</v>
          </cell>
          <cell r="G942">
            <v>0</v>
          </cell>
          <cell r="H942">
            <v>12</v>
          </cell>
          <cell r="I942">
            <v>28</v>
          </cell>
          <cell r="K942" t="str">
            <v>Alcatel-Lucent</v>
          </cell>
          <cell r="L942">
            <v>0</v>
          </cell>
          <cell r="M942">
            <v>128</v>
          </cell>
          <cell r="N942">
            <v>0</v>
          </cell>
          <cell r="O942">
            <v>0</v>
          </cell>
          <cell r="P942">
            <v>0</v>
          </cell>
          <cell r="Q942">
            <v>80</v>
          </cell>
          <cell r="R942">
            <v>208</v>
          </cell>
        </row>
        <row r="943">
          <cell r="B943" t="str">
            <v>Atrica</v>
          </cell>
          <cell r="C943">
            <v>0</v>
          </cell>
          <cell r="D943">
            <v>0</v>
          </cell>
          <cell r="E943">
            <v>0</v>
          </cell>
          <cell r="F943">
            <v>0</v>
          </cell>
          <cell r="G943">
            <v>0</v>
          </cell>
          <cell r="H943">
            <v>0</v>
          </cell>
          <cell r="I943">
            <v>0</v>
          </cell>
          <cell r="K943" t="str">
            <v>Atrica</v>
          </cell>
          <cell r="L943">
            <v>0</v>
          </cell>
          <cell r="M943">
            <v>0</v>
          </cell>
          <cell r="N943">
            <v>0</v>
          </cell>
          <cell r="O943">
            <v>0</v>
          </cell>
          <cell r="P943">
            <v>0</v>
          </cell>
          <cell r="Q943">
            <v>0</v>
          </cell>
          <cell r="R943">
            <v>0</v>
          </cell>
        </row>
        <row r="944">
          <cell r="B944" t="str">
            <v>Avici</v>
          </cell>
          <cell r="C944">
            <v>0</v>
          </cell>
          <cell r="D944">
            <v>0</v>
          </cell>
          <cell r="E944">
            <v>0</v>
          </cell>
          <cell r="F944">
            <v>0</v>
          </cell>
          <cell r="G944">
            <v>0</v>
          </cell>
          <cell r="H944">
            <v>0</v>
          </cell>
          <cell r="I944">
            <v>0</v>
          </cell>
          <cell r="K944" t="str">
            <v>Avici</v>
          </cell>
          <cell r="L944">
            <v>0</v>
          </cell>
          <cell r="M944">
            <v>0</v>
          </cell>
          <cell r="N944">
            <v>0</v>
          </cell>
          <cell r="O944">
            <v>0</v>
          </cell>
          <cell r="P944">
            <v>0</v>
          </cell>
          <cell r="Q944">
            <v>0</v>
          </cell>
          <cell r="R944">
            <v>0</v>
          </cell>
        </row>
        <row r="945">
          <cell r="B945" t="str">
            <v>Brocade</v>
          </cell>
          <cell r="C945">
            <v>0</v>
          </cell>
          <cell r="D945">
            <v>0</v>
          </cell>
          <cell r="E945">
            <v>0</v>
          </cell>
          <cell r="F945">
            <v>0</v>
          </cell>
          <cell r="G945">
            <v>0</v>
          </cell>
          <cell r="H945">
            <v>0</v>
          </cell>
          <cell r="I945">
            <v>0</v>
          </cell>
          <cell r="K945" t="str">
            <v>Brocade</v>
          </cell>
          <cell r="R945">
            <v>0</v>
          </cell>
        </row>
        <row r="946">
          <cell r="B946" t="str">
            <v>Caspian</v>
          </cell>
          <cell r="I946">
            <v>0</v>
          </cell>
          <cell r="K946" t="str">
            <v>Caspian</v>
          </cell>
          <cell r="R946">
            <v>0</v>
          </cell>
        </row>
        <row r="947">
          <cell r="B947" t="str">
            <v>Chiaro</v>
          </cell>
          <cell r="I947">
            <v>0</v>
          </cell>
          <cell r="K947" t="str">
            <v>Chiaro</v>
          </cell>
          <cell r="R947">
            <v>0</v>
          </cell>
        </row>
        <row r="948">
          <cell r="B948" t="str">
            <v>Ciena</v>
          </cell>
          <cell r="C948">
            <v>0</v>
          </cell>
          <cell r="D948">
            <v>0</v>
          </cell>
          <cell r="E948">
            <v>0</v>
          </cell>
          <cell r="F948">
            <v>0</v>
          </cell>
          <cell r="G948">
            <v>0</v>
          </cell>
          <cell r="H948">
            <v>0</v>
          </cell>
          <cell r="I948">
            <v>0</v>
          </cell>
          <cell r="K948" t="str">
            <v>Ciena</v>
          </cell>
          <cell r="L948">
            <v>0</v>
          </cell>
          <cell r="M948">
            <v>0</v>
          </cell>
          <cell r="N948">
            <v>0</v>
          </cell>
          <cell r="O948">
            <v>0</v>
          </cell>
          <cell r="P948">
            <v>0</v>
          </cell>
          <cell r="Q948">
            <v>0</v>
          </cell>
          <cell r="R948">
            <v>0</v>
          </cell>
        </row>
        <row r="949">
          <cell r="B949" t="str">
            <v>Cisco</v>
          </cell>
          <cell r="C949">
            <v>19</v>
          </cell>
          <cell r="D949">
            <v>27</v>
          </cell>
          <cell r="E949">
            <v>5</v>
          </cell>
          <cell r="F949">
            <v>0</v>
          </cell>
          <cell r="G949">
            <v>6</v>
          </cell>
          <cell r="H949">
            <v>0</v>
          </cell>
          <cell r="I949">
            <v>57</v>
          </cell>
          <cell r="K949" t="str">
            <v>Cisco</v>
          </cell>
          <cell r="L949">
            <v>49</v>
          </cell>
          <cell r="M949">
            <v>524</v>
          </cell>
          <cell r="N949">
            <v>168</v>
          </cell>
          <cell r="O949">
            <v>0</v>
          </cell>
          <cell r="P949">
            <v>206</v>
          </cell>
          <cell r="Q949">
            <v>0</v>
          </cell>
          <cell r="R949">
            <v>947</v>
          </cell>
        </row>
        <row r="950">
          <cell r="B950" t="str">
            <v>Cosine</v>
          </cell>
          <cell r="I950">
            <v>0</v>
          </cell>
          <cell r="K950" t="str">
            <v>Cosine</v>
          </cell>
          <cell r="R950">
            <v>0</v>
          </cell>
        </row>
        <row r="951">
          <cell r="B951" t="str">
            <v>ECI Telecom</v>
          </cell>
          <cell r="I951">
            <v>0</v>
          </cell>
          <cell r="K951" t="str">
            <v>ECI Telecom</v>
          </cell>
          <cell r="R951">
            <v>0</v>
          </cell>
        </row>
        <row r="952">
          <cell r="B952" t="str">
            <v>Equipe</v>
          </cell>
          <cell r="I952">
            <v>0</v>
          </cell>
          <cell r="K952" t="str">
            <v>Equipe</v>
          </cell>
          <cell r="R952">
            <v>0</v>
          </cell>
        </row>
        <row r="953">
          <cell r="B953" t="str">
            <v>Ericsson</v>
          </cell>
          <cell r="C953">
            <v>0</v>
          </cell>
          <cell r="D953">
            <v>0</v>
          </cell>
          <cell r="E953">
            <v>0</v>
          </cell>
          <cell r="F953">
            <v>0</v>
          </cell>
          <cell r="G953">
            <v>0</v>
          </cell>
          <cell r="H953">
            <v>2</v>
          </cell>
          <cell r="I953">
            <v>2</v>
          </cell>
          <cell r="K953" t="str">
            <v>Ericsson</v>
          </cell>
          <cell r="L953">
            <v>0</v>
          </cell>
          <cell r="M953">
            <v>0</v>
          </cell>
          <cell r="N953">
            <v>0</v>
          </cell>
          <cell r="O953">
            <v>0</v>
          </cell>
          <cell r="P953">
            <v>0</v>
          </cell>
          <cell r="Q953">
            <v>9</v>
          </cell>
          <cell r="R953">
            <v>9</v>
          </cell>
        </row>
        <row r="954">
          <cell r="B954" t="str">
            <v>Extreme</v>
          </cell>
          <cell r="C954">
            <v>0</v>
          </cell>
          <cell r="D954">
            <v>0</v>
          </cell>
          <cell r="E954">
            <v>0</v>
          </cell>
          <cell r="F954">
            <v>0</v>
          </cell>
          <cell r="G954">
            <v>0</v>
          </cell>
          <cell r="H954">
            <v>0</v>
          </cell>
          <cell r="I954">
            <v>0</v>
          </cell>
          <cell r="K954" t="str">
            <v>Extreme</v>
          </cell>
          <cell r="L954">
            <v>0</v>
          </cell>
          <cell r="M954">
            <v>0</v>
          </cell>
          <cell r="N954">
            <v>0</v>
          </cell>
          <cell r="O954">
            <v>0</v>
          </cell>
          <cell r="P954">
            <v>0</v>
          </cell>
          <cell r="Q954">
            <v>0</v>
          </cell>
          <cell r="R954">
            <v>0</v>
          </cell>
        </row>
        <row r="955">
          <cell r="B955" t="str">
            <v>Force10</v>
          </cell>
          <cell r="C955">
            <v>0</v>
          </cell>
          <cell r="D955">
            <v>0</v>
          </cell>
          <cell r="E955">
            <v>0</v>
          </cell>
          <cell r="F955">
            <v>0</v>
          </cell>
          <cell r="G955">
            <v>0</v>
          </cell>
          <cell r="H955">
            <v>0</v>
          </cell>
          <cell r="I955">
            <v>0</v>
          </cell>
          <cell r="K955" t="str">
            <v>Force10</v>
          </cell>
          <cell r="L955">
            <v>0</v>
          </cell>
          <cell r="M955">
            <v>0</v>
          </cell>
          <cell r="N955">
            <v>0</v>
          </cell>
          <cell r="O955">
            <v>0</v>
          </cell>
          <cell r="P955">
            <v>0</v>
          </cell>
          <cell r="Q955">
            <v>0</v>
          </cell>
          <cell r="R955">
            <v>0</v>
          </cell>
        </row>
        <row r="956">
          <cell r="B956" t="str">
            <v>Fujitsu</v>
          </cell>
          <cell r="C956">
            <v>0</v>
          </cell>
          <cell r="D956">
            <v>0</v>
          </cell>
          <cell r="E956">
            <v>0</v>
          </cell>
          <cell r="F956">
            <v>0</v>
          </cell>
          <cell r="G956">
            <v>0</v>
          </cell>
          <cell r="H956">
            <v>0</v>
          </cell>
          <cell r="I956">
            <v>0</v>
          </cell>
          <cell r="K956" t="str">
            <v>Fujitsu</v>
          </cell>
          <cell r="L956">
            <v>0</v>
          </cell>
          <cell r="M956">
            <v>0</v>
          </cell>
          <cell r="N956">
            <v>0</v>
          </cell>
          <cell r="O956">
            <v>0</v>
          </cell>
          <cell r="P956">
            <v>0</v>
          </cell>
          <cell r="Q956">
            <v>0</v>
          </cell>
          <cell r="R956">
            <v>0</v>
          </cell>
        </row>
        <row r="957">
          <cell r="B957" t="str">
            <v>Hammerhead Systems</v>
          </cell>
          <cell r="I957">
            <v>0</v>
          </cell>
          <cell r="K957" t="str">
            <v>Hammerhead Systems</v>
          </cell>
          <cell r="R957">
            <v>0</v>
          </cell>
        </row>
        <row r="958">
          <cell r="B958" t="str">
            <v>Hitachi</v>
          </cell>
          <cell r="I958">
            <v>0</v>
          </cell>
          <cell r="K958" t="str">
            <v>Hitachi</v>
          </cell>
          <cell r="R958">
            <v>0</v>
          </cell>
        </row>
        <row r="959">
          <cell r="B959" t="str">
            <v>Hitachi Cable</v>
          </cell>
          <cell r="C959">
            <v>0</v>
          </cell>
          <cell r="D959">
            <v>0</v>
          </cell>
          <cell r="E959">
            <v>0</v>
          </cell>
          <cell r="F959">
            <v>0</v>
          </cell>
          <cell r="G959">
            <v>0</v>
          </cell>
          <cell r="H959">
            <v>0</v>
          </cell>
          <cell r="I959">
            <v>0</v>
          </cell>
          <cell r="K959" t="str">
            <v>Hitachi Cable</v>
          </cell>
          <cell r="L959">
            <v>0</v>
          </cell>
          <cell r="M959">
            <v>0</v>
          </cell>
          <cell r="N959">
            <v>0</v>
          </cell>
          <cell r="O959">
            <v>0</v>
          </cell>
          <cell r="P959">
            <v>0</v>
          </cell>
          <cell r="Q959">
            <v>0</v>
          </cell>
          <cell r="R959">
            <v>0</v>
          </cell>
        </row>
        <row r="960">
          <cell r="B960" t="str">
            <v>Huawei</v>
          </cell>
          <cell r="C960">
            <v>2</v>
          </cell>
          <cell r="D960">
            <v>4</v>
          </cell>
          <cell r="E960">
            <v>1</v>
          </cell>
          <cell r="F960">
            <v>0</v>
          </cell>
          <cell r="G960">
            <v>6</v>
          </cell>
          <cell r="H960">
            <v>0</v>
          </cell>
          <cell r="I960">
            <v>13</v>
          </cell>
          <cell r="K960" t="str">
            <v>Huawei</v>
          </cell>
          <cell r="L960">
            <v>13</v>
          </cell>
          <cell r="M960">
            <v>78</v>
          </cell>
          <cell r="N960">
            <v>16</v>
          </cell>
          <cell r="O960">
            <v>0</v>
          </cell>
          <cell r="P960">
            <v>4380</v>
          </cell>
          <cell r="Q960">
            <v>0</v>
          </cell>
          <cell r="R960">
            <v>4487</v>
          </cell>
        </row>
        <row r="961">
          <cell r="B961" t="str">
            <v>Hyperchip</v>
          </cell>
          <cell r="I961">
            <v>0</v>
          </cell>
          <cell r="K961" t="str">
            <v>Hyperchip</v>
          </cell>
          <cell r="R961">
            <v>0</v>
          </cell>
        </row>
        <row r="962">
          <cell r="B962" t="str">
            <v>Juniper</v>
          </cell>
          <cell r="C962">
            <v>3</v>
          </cell>
          <cell r="D962">
            <v>1</v>
          </cell>
          <cell r="E962">
            <v>2</v>
          </cell>
          <cell r="F962">
            <v>0</v>
          </cell>
          <cell r="G962">
            <v>0</v>
          </cell>
          <cell r="H962">
            <v>0</v>
          </cell>
          <cell r="I962">
            <v>6</v>
          </cell>
          <cell r="K962" t="str">
            <v>Juniper</v>
          </cell>
          <cell r="L962">
            <v>6</v>
          </cell>
          <cell r="M962">
            <v>24</v>
          </cell>
          <cell r="N962">
            <v>16</v>
          </cell>
          <cell r="O962">
            <v>0</v>
          </cell>
          <cell r="P962">
            <v>0</v>
          </cell>
          <cell r="Q962">
            <v>0</v>
          </cell>
          <cell r="R962">
            <v>46</v>
          </cell>
        </row>
        <row r="963">
          <cell r="B963" t="str">
            <v>Laurel Networks</v>
          </cell>
          <cell r="I963">
            <v>0</v>
          </cell>
          <cell r="K963" t="str">
            <v>Laurel Networks</v>
          </cell>
          <cell r="R963">
            <v>0</v>
          </cell>
        </row>
        <row r="964">
          <cell r="B964" t="str">
            <v>Lucent</v>
          </cell>
          <cell r="I964">
            <v>0</v>
          </cell>
          <cell r="K964" t="str">
            <v>Lucent</v>
          </cell>
          <cell r="R964">
            <v>0</v>
          </cell>
        </row>
        <row r="965">
          <cell r="B965" t="str">
            <v>NEC</v>
          </cell>
          <cell r="C965">
            <v>0</v>
          </cell>
          <cell r="D965">
            <v>0</v>
          </cell>
          <cell r="E965">
            <v>0</v>
          </cell>
          <cell r="F965">
            <v>0</v>
          </cell>
          <cell r="G965">
            <v>0</v>
          </cell>
          <cell r="H965">
            <v>0</v>
          </cell>
          <cell r="I965">
            <v>0</v>
          </cell>
          <cell r="K965" t="str">
            <v>NEC</v>
          </cell>
          <cell r="L965">
            <v>0</v>
          </cell>
          <cell r="M965">
            <v>0</v>
          </cell>
          <cell r="N965">
            <v>0</v>
          </cell>
          <cell r="O965">
            <v>0</v>
          </cell>
          <cell r="P965">
            <v>0</v>
          </cell>
          <cell r="Q965">
            <v>0</v>
          </cell>
          <cell r="R965">
            <v>0</v>
          </cell>
        </row>
        <row r="966">
          <cell r="B966" t="str">
            <v>Nokia Siemens Networks</v>
          </cell>
          <cell r="C966">
            <v>0</v>
          </cell>
          <cell r="D966">
            <v>0</v>
          </cell>
          <cell r="E966">
            <v>0</v>
          </cell>
          <cell r="F966">
            <v>0</v>
          </cell>
          <cell r="G966">
            <v>0</v>
          </cell>
          <cell r="H966">
            <v>0</v>
          </cell>
          <cell r="I966">
            <v>0</v>
          </cell>
          <cell r="K966" t="str">
            <v>Nokia Siemens Networks</v>
          </cell>
          <cell r="R966">
            <v>0</v>
          </cell>
        </row>
        <row r="967">
          <cell r="B967" t="str">
            <v>Nortel</v>
          </cell>
          <cell r="C967">
            <v>0</v>
          </cell>
          <cell r="D967">
            <v>0</v>
          </cell>
          <cell r="E967">
            <v>0</v>
          </cell>
          <cell r="F967">
            <v>0</v>
          </cell>
          <cell r="G967">
            <v>0</v>
          </cell>
          <cell r="H967">
            <v>9</v>
          </cell>
          <cell r="I967">
            <v>9</v>
          </cell>
          <cell r="K967" t="str">
            <v>Nortel</v>
          </cell>
          <cell r="L967">
            <v>0</v>
          </cell>
          <cell r="M967">
            <v>0</v>
          </cell>
          <cell r="N967">
            <v>0</v>
          </cell>
          <cell r="O967">
            <v>0</v>
          </cell>
          <cell r="P967">
            <v>0</v>
          </cell>
          <cell r="Q967">
            <v>41</v>
          </cell>
          <cell r="R967">
            <v>41</v>
          </cell>
        </row>
        <row r="968">
          <cell r="B968" t="str">
            <v>Procket</v>
          </cell>
          <cell r="I968">
            <v>0</v>
          </cell>
          <cell r="K968" t="str">
            <v>Procket</v>
          </cell>
          <cell r="R968">
            <v>0</v>
          </cell>
        </row>
        <row r="969">
          <cell r="B969" t="str">
            <v>Quarry</v>
          </cell>
          <cell r="I969">
            <v>0</v>
          </cell>
          <cell r="K969" t="str">
            <v>Quarry</v>
          </cell>
          <cell r="R969">
            <v>0</v>
          </cell>
        </row>
        <row r="970">
          <cell r="B970" t="str">
            <v>Redback</v>
          </cell>
          <cell r="C970">
            <v>0</v>
          </cell>
          <cell r="D970">
            <v>0</v>
          </cell>
          <cell r="E970">
            <v>0</v>
          </cell>
          <cell r="F970">
            <v>0</v>
          </cell>
          <cell r="G970">
            <v>0</v>
          </cell>
          <cell r="H970">
            <v>0</v>
          </cell>
          <cell r="I970">
            <v>0</v>
          </cell>
          <cell r="K970" t="str">
            <v>Redback</v>
          </cell>
          <cell r="L970">
            <v>0</v>
          </cell>
          <cell r="M970">
            <v>0</v>
          </cell>
          <cell r="N970">
            <v>0</v>
          </cell>
          <cell r="O970">
            <v>0</v>
          </cell>
          <cell r="P970">
            <v>0</v>
          </cell>
          <cell r="Q970">
            <v>0</v>
          </cell>
          <cell r="R970">
            <v>0</v>
          </cell>
        </row>
        <row r="971">
          <cell r="B971" t="str">
            <v>Riverstone</v>
          </cell>
          <cell r="I971">
            <v>0</v>
          </cell>
          <cell r="K971" t="str">
            <v>Riverstone</v>
          </cell>
          <cell r="R971">
            <v>0</v>
          </cell>
        </row>
        <row r="972">
          <cell r="B972" t="str">
            <v>Tellabs</v>
          </cell>
          <cell r="C972">
            <v>0</v>
          </cell>
          <cell r="D972">
            <v>1</v>
          </cell>
          <cell r="E972">
            <v>0</v>
          </cell>
          <cell r="F972">
            <v>0</v>
          </cell>
          <cell r="G972">
            <v>0</v>
          </cell>
          <cell r="H972">
            <v>0</v>
          </cell>
          <cell r="I972">
            <v>1</v>
          </cell>
          <cell r="K972" t="str">
            <v>Tellabs</v>
          </cell>
          <cell r="L972">
            <v>0</v>
          </cell>
          <cell r="M972">
            <v>6</v>
          </cell>
          <cell r="N972">
            <v>0</v>
          </cell>
          <cell r="O972">
            <v>0</v>
          </cell>
          <cell r="P972">
            <v>0</v>
          </cell>
          <cell r="Q972">
            <v>0</v>
          </cell>
          <cell r="R972">
            <v>6</v>
          </cell>
        </row>
        <row r="973">
          <cell r="B973" t="str">
            <v>ZTE</v>
          </cell>
          <cell r="C973">
            <v>0</v>
          </cell>
          <cell r="D973">
            <v>0</v>
          </cell>
          <cell r="E973">
            <v>0</v>
          </cell>
          <cell r="F973">
            <v>0</v>
          </cell>
          <cell r="G973">
            <v>0</v>
          </cell>
          <cell r="H973">
            <v>0</v>
          </cell>
          <cell r="I973">
            <v>0</v>
          </cell>
          <cell r="K973" t="str">
            <v>ZTE</v>
          </cell>
          <cell r="L973">
            <v>0</v>
          </cell>
          <cell r="M973">
            <v>0</v>
          </cell>
          <cell r="N973">
            <v>0</v>
          </cell>
          <cell r="O973">
            <v>0</v>
          </cell>
          <cell r="P973">
            <v>0</v>
          </cell>
          <cell r="Q973">
            <v>0</v>
          </cell>
          <cell r="R973">
            <v>0</v>
          </cell>
        </row>
        <row r="974">
          <cell r="B974" t="str">
            <v>Other</v>
          </cell>
          <cell r="I974">
            <v>0</v>
          </cell>
          <cell r="K974" t="str">
            <v>Other</v>
          </cell>
          <cell r="R974">
            <v>0</v>
          </cell>
        </row>
        <row r="975">
          <cell r="B975" t="str">
            <v>Total</v>
          </cell>
          <cell r="C975">
            <v>24</v>
          </cell>
          <cell r="D975">
            <v>49</v>
          </cell>
          <cell r="E975">
            <v>8</v>
          </cell>
          <cell r="F975">
            <v>0</v>
          </cell>
          <cell r="G975">
            <v>12</v>
          </cell>
          <cell r="H975">
            <v>23</v>
          </cell>
          <cell r="I975">
            <v>116</v>
          </cell>
          <cell r="K975" t="str">
            <v>Total</v>
          </cell>
          <cell r="L975">
            <v>68</v>
          </cell>
          <cell r="M975">
            <v>760</v>
          </cell>
          <cell r="N975">
            <v>200</v>
          </cell>
          <cell r="O975">
            <v>0</v>
          </cell>
          <cell r="P975">
            <v>4586</v>
          </cell>
          <cell r="Q975">
            <v>130</v>
          </cell>
          <cell r="R975">
            <v>5744</v>
          </cell>
        </row>
        <row r="979">
          <cell r="B979" t="str">
            <v>Vendor</v>
          </cell>
          <cell r="C979" t="str">
            <v>Core IP/MPLS</v>
          </cell>
          <cell r="D979" t="str">
            <v xml:space="preserve">Edge IP/MPLS </v>
          </cell>
          <cell r="E979" t="str">
            <v>Subscriber Service Router</v>
          </cell>
          <cell r="F979" t="str">
            <v>BRAS</v>
          </cell>
          <cell r="G979" t="str">
            <v>IP/Ethernet</v>
          </cell>
          <cell r="H979" t="str">
            <v>ATM/MPLS</v>
          </cell>
          <cell r="I979" t="str">
            <v>Total IPS</v>
          </cell>
          <cell r="K979" t="str">
            <v>Vendor</v>
          </cell>
          <cell r="L979" t="str">
            <v>Core IP/MPLS</v>
          </cell>
          <cell r="M979" t="str">
            <v>Edge IP/MPLS</v>
          </cell>
          <cell r="N979" t="str">
            <v>Subscriber Service Router</v>
          </cell>
          <cell r="O979" t="str">
            <v>BRAS</v>
          </cell>
          <cell r="P979" t="str">
            <v>IP/Ethernet</v>
          </cell>
          <cell r="Q979" t="str">
            <v>ATM/MPLS</v>
          </cell>
          <cell r="R979" t="str">
            <v>Total IPS</v>
          </cell>
        </row>
        <row r="980">
          <cell r="B980" t="str">
            <v>Alaxala Networks</v>
          </cell>
          <cell r="I980">
            <v>0</v>
          </cell>
          <cell r="K980" t="str">
            <v>Alaxala Networks</v>
          </cell>
          <cell r="R980">
            <v>0</v>
          </cell>
        </row>
        <row r="981">
          <cell r="B981" t="str">
            <v>Alcatel-Lucent</v>
          </cell>
          <cell r="C981">
            <v>0</v>
          </cell>
          <cell r="D981">
            <v>11</v>
          </cell>
          <cell r="E981">
            <v>0</v>
          </cell>
          <cell r="F981">
            <v>0</v>
          </cell>
          <cell r="G981">
            <v>0</v>
          </cell>
          <cell r="H981">
            <v>7</v>
          </cell>
          <cell r="I981">
            <v>18</v>
          </cell>
          <cell r="K981" t="str">
            <v>Alcatel-Lucent</v>
          </cell>
          <cell r="L981">
            <v>0</v>
          </cell>
          <cell r="M981">
            <v>88</v>
          </cell>
          <cell r="N981">
            <v>0</v>
          </cell>
          <cell r="O981">
            <v>0</v>
          </cell>
          <cell r="P981">
            <v>0</v>
          </cell>
          <cell r="Q981">
            <v>45</v>
          </cell>
          <cell r="R981">
            <v>133</v>
          </cell>
        </row>
        <row r="982">
          <cell r="B982" t="str">
            <v>Atrica</v>
          </cell>
          <cell r="C982">
            <v>0</v>
          </cell>
          <cell r="D982">
            <v>0</v>
          </cell>
          <cell r="E982">
            <v>0</v>
          </cell>
          <cell r="F982">
            <v>0</v>
          </cell>
          <cell r="G982">
            <v>0</v>
          </cell>
          <cell r="H982">
            <v>0</v>
          </cell>
          <cell r="I982">
            <v>0</v>
          </cell>
          <cell r="K982" t="str">
            <v>Atrica</v>
          </cell>
          <cell r="L982">
            <v>0</v>
          </cell>
          <cell r="M982">
            <v>0</v>
          </cell>
          <cell r="N982">
            <v>0</v>
          </cell>
          <cell r="O982">
            <v>0</v>
          </cell>
          <cell r="P982">
            <v>0</v>
          </cell>
          <cell r="Q982">
            <v>0</v>
          </cell>
          <cell r="R982">
            <v>0</v>
          </cell>
        </row>
        <row r="983">
          <cell r="B983" t="str">
            <v>Avici</v>
          </cell>
          <cell r="C983">
            <v>0</v>
          </cell>
          <cell r="D983">
            <v>0</v>
          </cell>
          <cell r="E983">
            <v>0</v>
          </cell>
          <cell r="F983">
            <v>0</v>
          </cell>
          <cell r="G983">
            <v>0</v>
          </cell>
          <cell r="H983">
            <v>0</v>
          </cell>
          <cell r="I983">
            <v>0</v>
          </cell>
          <cell r="K983" t="str">
            <v>Avici</v>
          </cell>
          <cell r="L983">
            <v>0</v>
          </cell>
          <cell r="M983">
            <v>0</v>
          </cell>
          <cell r="N983">
            <v>0</v>
          </cell>
          <cell r="O983">
            <v>0</v>
          </cell>
          <cell r="P983">
            <v>0</v>
          </cell>
          <cell r="Q983">
            <v>0</v>
          </cell>
          <cell r="R983">
            <v>0</v>
          </cell>
        </row>
        <row r="984">
          <cell r="B984" t="str">
            <v>Brocade</v>
          </cell>
          <cell r="C984">
            <v>0</v>
          </cell>
          <cell r="D984">
            <v>0</v>
          </cell>
          <cell r="E984">
            <v>0</v>
          </cell>
          <cell r="F984">
            <v>0</v>
          </cell>
          <cell r="G984">
            <v>0</v>
          </cell>
          <cell r="H984">
            <v>0</v>
          </cell>
          <cell r="I984">
            <v>0</v>
          </cell>
          <cell r="K984" t="str">
            <v>Brocade</v>
          </cell>
          <cell r="L984">
            <v>0</v>
          </cell>
          <cell r="M984">
            <v>0</v>
          </cell>
          <cell r="N984">
            <v>0</v>
          </cell>
          <cell r="O984">
            <v>0</v>
          </cell>
          <cell r="P984">
            <v>0</v>
          </cell>
          <cell r="Q984">
            <v>0</v>
          </cell>
          <cell r="R984">
            <v>0</v>
          </cell>
        </row>
        <row r="985">
          <cell r="B985" t="str">
            <v>Caspian</v>
          </cell>
          <cell r="I985">
            <v>0</v>
          </cell>
          <cell r="K985" t="str">
            <v>Caspian</v>
          </cell>
          <cell r="R985">
            <v>0</v>
          </cell>
        </row>
        <row r="986">
          <cell r="B986" t="str">
            <v>Chiaro</v>
          </cell>
          <cell r="I986">
            <v>0</v>
          </cell>
          <cell r="K986" t="str">
            <v>Chiaro</v>
          </cell>
          <cell r="R986">
            <v>0</v>
          </cell>
        </row>
        <row r="987">
          <cell r="B987" t="str">
            <v>Ciena</v>
          </cell>
          <cell r="C987">
            <v>0</v>
          </cell>
          <cell r="D987">
            <v>0</v>
          </cell>
          <cell r="E987">
            <v>0</v>
          </cell>
          <cell r="F987">
            <v>0</v>
          </cell>
          <cell r="G987">
            <v>0</v>
          </cell>
          <cell r="H987">
            <v>0</v>
          </cell>
          <cell r="I987">
            <v>0</v>
          </cell>
          <cell r="K987" t="str">
            <v>Ciena</v>
          </cell>
          <cell r="L987">
            <v>0</v>
          </cell>
          <cell r="M987">
            <v>0</v>
          </cell>
          <cell r="N987">
            <v>0</v>
          </cell>
          <cell r="O987">
            <v>0</v>
          </cell>
          <cell r="P987">
            <v>0</v>
          </cell>
          <cell r="Q987">
            <v>0</v>
          </cell>
          <cell r="R987">
            <v>0</v>
          </cell>
        </row>
        <row r="988">
          <cell r="B988" t="str">
            <v>Cisco</v>
          </cell>
          <cell r="C988">
            <v>20</v>
          </cell>
          <cell r="D988">
            <v>32</v>
          </cell>
          <cell r="E988">
            <v>5</v>
          </cell>
          <cell r="F988">
            <v>0</v>
          </cell>
          <cell r="G988">
            <v>6</v>
          </cell>
          <cell r="H988">
            <v>0</v>
          </cell>
          <cell r="I988">
            <v>63</v>
          </cell>
          <cell r="K988" t="str">
            <v>Cisco</v>
          </cell>
          <cell r="L988">
            <v>54</v>
          </cell>
          <cell r="M988">
            <v>627</v>
          </cell>
          <cell r="N988">
            <v>198</v>
          </cell>
          <cell r="O988">
            <v>0</v>
          </cell>
          <cell r="P988">
            <v>217</v>
          </cell>
          <cell r="Q988">
            <v>0</v>
          </cell>
          <cell r="R988">
            <v>1096</v>
          </cell>
        </row>
        <row r="989">
          <cell r="B989" t="str">
            <v>Cosine</v>
          </cell>
          <cell r="I989">
            <v>0</v>
          </cell>
          <cell r="K989" t="str">
            <v>Cosine</v>
          </cell>
          <cell r="R989">
            <v>0</v>
          </cell>
        </row>
        <row r="990">
          <cell r="B990" t="str">
            <v>ECI Telecom</v>
          </cell>
          <cell r="I990">
            <v>0</v>
          </cell>
          <cell r="K990" t="str">
            <v>ECI Telecom</v>
          </cell>
          <cell r="R990">
            <v>0</v>
          </cell>
        </row>
        <row r="991">
          <cell r="B991" t="str">
            <v>Equipe</v>
          </cell>
          <cell r="I991">
            <v>0</v>
          </cell>
          <cell r="K991" t="str">
            <v>Equipe</v>
          </cell>
          <cell r="R991">
            <v>0</v>
          </cell>
        </row>
        <row r="992">
          <cell r="B992" t="str">
            <v>Ericsson</v>
          </cell>
          <cell r="C992">
            <v>0</v>
          </cell>
          <cell r="D992">
            <v>0</v>
          </cell>
          <cell r="E992">
            <v>0</v>
          </cell>
          <cell r="F992">
            <v>0</v>
          </cell>
          <cell r="G992">
            <v>0</v>
          </cell>
          <cell r="H992">
            <v>2</v>
          </cell>
          <cell r="I992">
            <v>2</v>
          </cell>
          <cell r="K992" t="str">
            <v>Ericsson</v>
          </cell>
          <cell r="L992">
            <v>0</v>
          </cell>
          <cell r="M992">
            <v>0</v>
          </cell>
          <cell r="N992">
            <v>0</v>
          </cell>
          <cell r="O992">
            <v>0</v>
          </cell>
          <cell r="P992">
            <v>0</v>
          </cell>
          <cell r="Q992">
            <v>9</v>
          </cell>
          <cell r="R992">
            <v>9</v>
          </cell>
        </row>
        <row r="993">
          <cell r="B993" t="str">
            <v>Extreme</v>
          </cell>
          <cell r="C993">
            <v>0</v>
          </cell>
          <cell r="D993">
            <v>0</v>
          </cell>
          <cell r="E993">
            <v>0</v>
          </cell>
          <cell r="F993">
            <v>0</v>
          </cell>
          <cell r="G993">
            <v>0</v>
          </cell>
          <cell r="H993">
            <v>0</v>
          </cell>
          <cell r="I993">
            <v>0</v>
          </cell>
          <cell r="K993" t="str">
            <v>Extreme</v>
          </cell>
          <cell r="L993">
            <v>0</v>
          </cell>
          <cell r="M993">
            <v>0</v>
          </cell>
          <cell r="N993">
            <v>0</v>
          </cell>
          <cell r="O993">
            <v>0</v>
          </cell>
          <cell r="P993">
            <v>0</v>
          </cell>
          <cell r="Q993">
            <v>0</v>
          </cell>
          <cell r="R993">
            <v>0</v>
          </cell>
        </row>
        <row r="994">
          <cell r="B994" t="str">
            <v>Force10</v>
          </cell>
          <cell r="C994">
            <v>0</v>
          </cell>
          <cell r="D994">
            <v>0</v>
          </cell>
          <cell r="E994">
            <v>0</v>
          </cell>
          <cell r="F994">
            <v>0</v>
          </cell>
          <cell r="G994">
            <v>0</v>
          </cell>
          <cell r="H994">
            <v>0</v>
          </cell>
          <cell r="I994">
            <v>0</v>
          </cell>
          <cell r="K994" t="str">
            <v>Force10</v>
          </cell>
          <cell r="L994">
            <v>0</v>
          </cell>
          <cell r="M994">
            <v>0</v>
          </cell>
          <cell r="N994">
            <v>0</v>
          </cell>
          <cell r="O994">
            <v>0</v>
          </cell>
          <cell r="P994">
            <v>0</v>
          </cell>
          <cell r="Q994">
            <v>0</v>
          </cell>
          <cell r="R994">
            <v>0</v>
          </cell>
        </row>
        <row r="995">
          <cell r="B995" t="str">
            <v>Fujitsu</v>
          </cell>
          <cell r="C995">
            <v>0</v>
          </cell>
          <cell r="D995">
            <v>0</v>
          </cell>
          <cell r="E995">
            <v>0</v>
          </cell>
          <cell r="F995">
            <v>0</v>
          </cell>
          <cell r="G995">
            <v>0</v>
          </cell>
          <cell r="H995">
            <v>0</v>
          </cell>
          <cell r="I995">
            <v>0</v>
          </cell>
          <cell r="K995" t="str">
            <v>Fujitsu</v>
          </cell>
          <cell r="L995">
            <v>0</v>
          </cell>
          <cell r="M995">
            <v>0</v>
          </cell>
          <cell r="N995">
            <v>0</v>
          </cell>
          <cell r="O995">
            <v>0</v>
          </cell>
          <cell r="P995">
            <v>0</v>
          </cell>
          <cell r="Q995">
            <v>0</v>
          </cell>
          <cell r="R995">
            <v>0</v>
          </cell>
        </row>
        <row r="996">
          <cell r="B996" t="str">
            <v>Hammerhead Systems</v>
          </cell>
          <cell r="I996">
            <v>0</v>
          </cell>
          <cell r="K996" t="str">
            <v>Hammerhead Systems</v>
          </cell>
          <cell r="R996">
            <v>0</v>
          </cell>
        </row>
        <row r="997">
          <cell r="B997" t="str">
            <v>Hitachi</v>
          </cell>
          <cell r="I997">
            <v>0</v>
          </cell>
          <cell r="K997" t="str">
            <v>Hitachi</v>
          </cell>
          <cell r="R997">
            <v>0</v>
          </cell>
        </row>
        <row r="998">
          <cell r="B998" t="str">
            <v>Hitachi Cable</v>
          </cell>
          <cell r="C998">
            <v>0</v>
          </cell>
          <cell r="D998">
            <v>0</v>
          </cell>
          <cell r="E998">
            <v>0</v>
          </cell>
          <cell r="F998">
            <v>0</v>
          </cell>
          <cell r="G998">
            <v>0</v>
          </cell>
          <cell r="H998">
            <v>0</v>
          </cell>
          <cell r="I998">
            <v>0</v>
          </cell>
          <cell r="K998" t="str">
            <v>Hitachi Cable</v>
          </cell>
          <cell r="L998">
            <v>0</v>
          </cell>
          <cell r="M998">
            <v>0</v>
          </cell>
          <cell r="N998">
            <v>0</v>
          </cell>
          <cell r="O998">
            <v>0</v>
          </cell>
          <cell r="P998">
            <v>0</v>
          </cell>
          <cell r="Q998">
            <v>0</v>
          </cell>
          <cell r="R998">
            <v>0</v>
          </cell>
        </row>
        <row r="999">
          <cell r="B999" t="str">
            <v>Huawei</v>
          </cell>
          <cell r="C999">
            <v>3</v>
          </cell>
          <cell r="D999">
            <v>7</v>
          </cell>
          <cell r="E999">
            <v>2</v>
          </cell>
          <cell r="F999">
            <v>0</v>
          </cell>
          <cell r="G999">
            <v>8</v>
          </cell>
          <cell r="H999">
            <v>0</v>
          </cell>
          <cell r="I999">
            <v>20</v>
          </cell>
          <cell r="K999" t="str">
            <v>Huawei</v>
          </cell>
          <cell r="L999">
            <v>18</v>
          </cell>
          <cell r="M999">
            <v>114</v>
          </cell>
          <cell r="N999">
            <v>21</v>
          </cell>
          <cell r="O999">
            <v>0</v>
          </cell>
          <cell r="P999">
            <v>4454</v>
          </cell>
          <cell r="Q999">
            <v>0</v>
          </cell>
          <cell r="R999">
            <v>4607</v>
          </cell>
        </row>
        <row r="1000">
          <cell r="B1000" t="str">
            <v>Hyperchip</v>
          </cell>
          <cell r="I1000">
            <v>0</v>
          </cell>
          <cell r="K1000" t="str">
            <v>Hyperchip</v>
          </cell>
          <cell r="R1000">
            <v>0</v>
          </cell>
        </row>
        <row r="1001">
          <cell r="B1001" t="str">
            <v>Juniper</v>
          </cell>
          <cell r="C1001">
            <v>2</v>
          </cell>
          <cell r="D1001">
            <v>1</v>
          </cell>
          <cell r="E1001">
            <v>0</v>
          </cell>
          <cell r="F1001">
            <v>0</v>
          </cell>
          <cell r="G1001">
            <v>0</v>
          </cell>
          <cell r="H1001">
            <v>0</v>
          </cell>
          <cell r="I1001">
            <v>3</v>
          </cell>
          <cell r="K1001" t="str">
            <v>Juniper</v>
          </cell>
          <cell r="L1001">
            <v>3</v>
          </cell>
          <cell r="M1001">
            <v>11</v>
          </cell>
          <cell r="N1001">
            <v>0</v>
          </cell>
          <cell r="O1001">
            <v>0</v>
          </cell>
          <cell r="P1001">
            <v>0</v>
          </cell>
          <cell r="Q1001">
            <v>0</v>
          </cell>
          <cell r="R1001">
            <v>14</v>
          </cell>
        </row>
        <row r="1002">
          <cell r="B1002" t="str">
            <v>Laurel Networks</v>
          </cell>
          <cell r="I1002">
            <v>0</v>
          </cell>
          <cell r="K1002" t="str">
            <v>Laurel Networks</v>
          </cell>
          <cell r="R1002">
            <v>0</v>
          </cell>
        </row>
        <row r="1003">
          <cell r="B1003" t="str">
            <v>Lucent</v>
          </cell>
          <cell r="I1003">
            <v>0</v>
          </cell>
          <cell r="K1003" t="str">
            <v>Lucent</v>
          </cell>
          <cell r="R1003">
            <v>0</v>
          </cell>
        </row>
        <row r="1004">
          <cell r="B1004" t="str">
            <v>NEC</v>
          </cell>
          <cell r="C1004">
            <v>0</v>
          </cell>
          <cell r="D1004">
            <v>0</v>
          </cell>
          <cell r="E1004">
            <v>0</v>
          </cell>
          <cell r="F1004">
            <v>0</v>
          </cell>
          <cell r="G1004">
            <v>0</v>
          </cell>
          <cell r="H1004">
            <v>0</v>
          </cell>
          <cell r="I1004">
            <v>0</v>
          </cell>
          <cell r="K1004" t="str">
            <v>NEC</v>
          </cell>
          <cell r="L1004">
            <v>0</v>
          </cell>
          <cell r="M1004">
            <v>0</v>
          </cell>
          <cell r="N1004">
            <v>0</v>
          </cell>
          <cell r="O1004">
            <v>0</v>
          </cell>
          <cell r="P1004">
            <v>0</v>
          </cell>
          <cell r="Q1004">
            <v>0</v>
          </cell>
          <cell r="R1004">
            <v>0</v>
          </cell>
        </row>
        <row r="1005">
          <cell r="B1005" t="str">
            <v>Nokia Siemens Networks</v>
          </cell>
          <cell r="C1005">
            <v>0</v>
          </cell>
          <cell r="D1005">
            <v>0</v>
          </cell>
          <cell r="E1005">
            <v>0</v>
          </cell>
          <cell r="F1005">
            <v>0</v>
          </cell>
          <cell r="G1005">
            <v>0</v>
          </cell>
          <cell r="H1005">
            <v>0</v>
          </cell>
          <cell r="I1005">
            <v>0</v>
          </cell>
          <cell r="K1005" t="str">
            <v>Nokia Siemens Networks</v>
          </cell>
          <cell r="L1005">
            <v>0</v>
          </cell>
          <cell r="M1005">
            <v>0</v>
          </cell>
          <cell r="N1005">
            <v>0</v>
          </cell>
          <cell r="O1005">
            <v>0</v>
          </cell>
          <cell r="P1005">
            <v>0</v>
          </cell>
          <cell r="Q1005">
            <v>0</v>
          </cell>
          <cell r="R1005">
            <v>0</v>
          </cell>
        </row>
        <row r="1006">
          <cell r="B1006" t="str">
            <v>Nortel</v>
          </cell>
          <cell r="C1006">
            <v>0</v>
          </cell>
          <cell r="D1006">
            <v>0</v>
          </cell>
          <cell r="E1006">
            <v>0</v>
          </cell>
          <cell r="F1006">
            <v>0</v>
          </cell>
          <cell r="G1006">
            <v>0</v>
          </cell>
          <cell r="H1006">
            <v>4</v>
          </cell>
          <cell r="I1006">
            <v>4</v>
          </cell>
          <cell r="K1006" t="str">
            <v>Nortel</v>
          </cell>
          <cell r="L1006">
            <v>0</v>
          </cell>
          <cell r="M1006">
            <v>0</v>
          </cell>
          <cell r="N1006">
            <v>0</v>
          </cell>
          <cell r="O1006">
            <v>0</v>
          </cell>
          <cell r="P1006">
            <v>0</v>
          </cell>
          <cell r="Q1006">
            <v>19</v>
          </cell>
          <cell r="R1006">
            <v>19</v>
          </cell>
        </row>
        <row r="1007">
          <cell r="B1007" t="str">
            <v>Procket</v>
          </cell>
          <cell r="I1007">
            <v>0</v>
          </cell>
          <cell r="K1007" t="str">
            <v>Procket</v>
          </cell>
          <cell r="R1007">
            <v>0</v>
          </cell>
        </row>
        <row r="1008">
          <cell r="B1008" t="str">
            <v>Quarry</v>
          </cell>
          <cell r="I1008">
            <v>0</v>
          </cell>
          <cell r="K1008" t="str">
            <v>Quarry</v>
          </cell>
          <cell r="R1008">
            <v>0</v>
          </cell>
        </row>
        <row r="1009">
          <cell r="B1009" t="str">
            <v>Redback</v>
          </cell>
          <cell r="C1009">
            <v>0</v>
          </cell>
          <cell r="D1009">
            <v>0</v>
          </cell>
          <cell r="E1009">
            <v>0</v>
          </cell>
          <cell r="F1009">
            <v>0</v>
          </cell>
          <cell r="G1009">
            <v>0</v>
          </cell>
          <cell r="H1009">
            <v>0</v>
          </cell>
          <cell r="I1009">
            <v>0</v>
          </cell>
          <cell r="K1009" t="str">
            <v>Redback</v>
          </cell>
          <cell r="L1009">
            <v>0</v>
          </cell>
          <cell r="M1009">
            <v>0</v>
          </cell>
          <cell r="N1009">
            <v>0</v>
          </cell>
          <cell r="O1009">
            <v>0</v>
          </cell>
          <cell r="P1009">
            <v>0</v>
          </cell>
          <cell r="Q1009">
            <v>0</v>
          </cell>
          <cell r="R1009">
            <v>0</v>
          </cell>
        </row>
        <row r="1010">
          <cell r="B1010" t="str">
            <v>Riverstone</v>
          </cell>
          <cell r="I1010">
            <v>0</v>
          </cell>
          <cell r="K1010" t="str">
            <v>Riverstone</v>
          </cell>
          <cell r="R1010">
            <v>0</v>
          </cell>
        </row>
        <row r="1011">
          <cell r="B1011" t="str">
            <v>Tellabs</v>
          </cell>
          <cell r="C1011">
            <v>0</v>
          </cell>
          <cell r="D1011">
            <v>2</v>
          </cell>
          <cell r="E1011">
            <v>0</v>
          </cell>
          <cell r="F1011">
            <v>0</v>
          </cell>
          <cell r="G1011">
            <v>0</v>
          </cell>
          <cell r="H1011">
            <v>0</v>
          </cell>
          <cell r="I1011">
            <v>2</v>
          </cell>
          <cell r="K1011" t="str">
            <v>Tellabs</v>
          </cell>
          <cell r="L1011">
            <v>0</v>
          </cell>
          <cell r="M1011">
            <v>18</v>
          </cell>
          <cell r="N1011">
            <v>0</v>
          </cell>
          <cell r="O1011">
            <v>0</v>
          </cell>
          <cell r="P1011">
            <v>0</v>
          </cell>
          <cell r="Q1011">
            <v>0</v>
          </cell>
          <cell r="R1011">
            <v>18</v>
          </cell>
        </row>
        <row r="1012">
          <cell r="B1012" t="str">
            <v>ZTE</v>
          </cell>
          <cell r="C1012">
            <v>0</v>
          </cell>
          <cell r="D1012">
            <v>0</v>
          </cell>
          <cell r="E1012">
            <v>0</v>
          </cell>
          <cell r="F1012">
            <v>0</v>
          </cell>
          <cell r="G1012">
            <v>0</v>
          </cell>
          <cell r="H1012">
            <v>0</v>
          </cell>
          <cell r="I1012">
            <v>0</v>
          </cell>
          <cell r="K1012" t="str">
            <v>ZTE</v>
          </cell>
          <cell r="L1012">
            <v>0</v>
          </cell>
          <cell r="M1012">
            <v>0</v>
          </cell>
          <cell r="N1012">
            <v>0</v>
          </cell>
          <cell r="O1012">
            <v>0</v>
          </cell>
          <cell r="P1012">
            <v>0</v>
          </cell>
          <cell r="Q1012">
            <v>0</v>
          </cell>
          <cell r="R1012">
            <v>0</v>
          </cell>
        </row>
        <row r="1013">
          <cell r="B1013" t="str">
            <v>Other</v>
          </cell>
          <cell r="I1013">
            <v>0</v>
          </cell>
          <cell r="K1013" t="str">
            <v>Other</v>
          </cell>
          <cell r="R1013">
            <v>0</v>
          </cell>
        </row>
        <row r="1014">
          <cell r="B1014" t="str">
            <v>Total</v>
          </cell>
          <cell r="C1014">
            <v>25</v>
          </cell>
          <cell r="D1014">
            <v>53</v>
          </cell>
          <cell r="E1014">
            <v>7</v>
          </cell>
          <cell r="F1014">
            <v>0</v>
          </cell>
          <cell r="G1014">
            <v>14</v>
          </cell>
          <cell r="H1014">
            <v>13</v>
          </cell>
          <cell r="I1014">
            <v>112</v>
          </cell>
          <cell r="K1014" t="str">
            <v>Total</v>
          </cell>
          <cell r="L1014">
            <v>75</v>
          </cell>
          <cell r="M1014">
            <v>858</v>
          </cell>
          <cell r="N1014">
            <v>219</v>
          </cell>
          <cell r="O1014">
            <v>0</v>
          </cell>
          <cell r="P1014">
            <v>4671</v>
          </cell>
          <cell r="Q1014">
            <v>73</v>
          </cell>
          <cell r="R1014">
            <v>5896</v>
          </cell>
        </row>
        <row r="1018">
          <cell r="B1018" t="str">
            <v>Vendor</v>
          </cell>
          <cell r="C1018" t="str">
            <v>Core IP/MPLS</v>
          </cell>
          <cell r="D1018" t="str">
            <v xml:space="preserve">Edge IP/MPLS </v>
          </cell>
          <cell r="E1018" t="str">
            <v>Subscriber Service Router</v>
          </cell>
          <cell r="F1018" t="str">
            <v>BRAS</v>
          </cell>
          <cell r="G1018" t="str">
            <v>IP/Ethernet</v>
          </cell>
          <cell r="H1018" t="str">
            <v>ATM/MPLS</v>
          </cell>
          <cell r="I1018" t="str">
            <v>Total IPS</v>
          </cell>
          <cell r="K1018" t="str">
            <v>Vendor</v>
          </cell>
          <cell r="L1018" t="str">
            <v>Core IP/MPLS</v>
          </cell>
          <cell r="M1018" t="str">
            <v>Edge IP/MPLS</v>
          </cell>
          <cell r="N1018" t="str">
            <v>Subscriber Service Router</v>
          </cell>
          <cell r="O1018" t="str">
            <v>BRAS</v>
          </cell>
          <cell r="P1018" t="str">
            <v>IP/Ethernet</v>
          </cell>
          <cell r="Q1018" t="str">
            <v>ATM/MPLS</v>
          </cell>
          <cell r="R1018" t="str">
            <v>Total IPS</v>
          </cell>
        </row>
        <row r="1019">
          <cell r="B1019" t="str">
            <v>Alaxala Networks</v>
          </cell>
          <cell r="C1019">
            <v>0</v>
          </cell>
          <cell r="D1019">
            <v>0</v>
          </cell>
          <cell r="E1019">
            <v>0</v>
          </cell>
          <cell r="F1019">
            <v>0</v>
          </cell>
          <cell r="G1019">
            <v>0</v>
          </cell>
          <cell r="H1019">
            <v>0</v>
          </cell>
          <cell r="I1019">
            <v>0</v>
          </cell>
          <cell r="K1019" t="str">
            <v>Alaxala Networks</v>
          </cell>
          <cell r="L1019">
            <v>0</v>
          </cell>
          <cell r="M1019">
            <v>0</v>
          </cell>
          <cell r="N1019">
            <v>0</v>
          </cell>
          <cell r="O1019">
            <v>0</v>
          </cell>
          <cell r="P1019">
            <v>0</v>
          </cell>
          <cell r="Q1019">
            <v>0</v>
          </cell>
          <cell r="R1019">
            <v>0</v>
          </cell>
        </row>
        <row r="1020">
          <cell r="B1020" t="str">
            <v>Alcatel-Lucent</v>
          </cell>
          <cell r="C1020">
            <v>0</v>
          </cell>
          <cell r="D1020">
            <v>11</v>
          </cell>
          <cell r="E1020">
            <v>0</v>
          </cell>
          <cell r="F1020">
            <v>0</v>
          </cell>
          <cell r="G1020">
            <v>0</v>
          </cell>
          <cell r="H1020">
            <v>9</v>
          </cell>
          <cell r="I1020">
            <v>20</v>
          </cell>
          <cell r="K1020" t="str">
            <v>Alcatel-Lucent</v>
          </cell>
          <cell r="L1020">
            <v>0</v>
          </cell>
          <cell r="M1020">
            <v>82</v>
          </cell>
          <cell r="N1020">
            <v>0</v>
          </cell>
          <cell r="O1020">
            <v>0</v>
          </cell>
          <cell r="P1020">
            <v>0</v>
          </cell>
          <cell r="Q1020">
            <v>58</v>
          </cell>
          <cell r="R1020">
            <v>140</v>
          </cell>
        </row>
        <row r="1021">
          <cell r="B1021" t="str">
            <v>Atrica</v>
          </cell>
          <cell r="C1021">
            <v>0</v>
          </cell>
          <cell r="D1021">
            <v>0</v>
          </cell>
          <cell r="E1021">
            <v>0</v>
          </cell>
          <cell r="F1021">
            <v>0</v>
          </cell>
          <cell r="G1021">
            <v>0</v>
          </cell>
          <cell r="H1021">
            <v>0</v>
          </cell>
          <cell r="I1021">
            <v>0</v>
          </cell>
          <cell r="K1021" t="str">
            <v>Atrica</v>
          </cell>
          <cell r="L1021">
            <v>0</v>
          </cell>
          <cell r="M1021">
            <v>0</v>
          </cell>
          <cell r="N1021">
            <v>0</v>
          </cell>
          <cell r="O1021">
            <v>0</v>
          </cell>
          <cell r="P1021">
            <v>0</v>
          </cell>
          <cell r="Q1021">
            <v>0</v>
          </cell>
          <cell r="R1021">
            <v>0</v>
          </cell>
        </row>
        <row r="1022">
          <cell r="B1022" t="str">
            <v>Avici</v>
          </cell>
          <cell r="C1022">
            <v>0</v>
          </cell>
          <cell r="D1022">
            <v>0</v>
          </cell>
          <cell r="E1022">
            <v>0</v>
          </cell>
          <cell r="F1022">
            <v>0</v>
          </cell>
          <cell r="G1022">
            <v>0</v>
          </cell>
          <cell r="H1022">
            <v>0</v>
          </cell>
          <cell r="I1022">
            <v>0</v>
          </cell>
          <cell r="K1022" t="str">
            <v>Avici</v>
          </cell>
          <cell r="L1022">
            <v>0</v>
          </cell>
          <cell r="M1022">
            <v>0</v>
          </cell>
          <cell r="N1022">
            <v>0</v>
          </cell>
          <cell r="O1022">
            <v>0</v>
          </cell>
          <cell r="P1022">
            <v>0</v>
          </cell>
          <cell r="Q1022">
            <v>0</v>
          </cell>
          <cell r="R1022">
            <v>0</v>
          </cell>
        </row>
        <row r="1023">
          <cell r="B1023" t="str">
            <v>Brocade</v>
          </cell>
          <cell r="C1023">
            <v>0</v>
          </cell>
          <cell r="D1023">
            <v>0</v>
          </cell>
          <cell r="E1023">
            <v>0</v>
          </cell>
          <cell r="F1023">
            <v>0</v>
          </cell>
          <cell r="G1023">
            <v>0</v>
          </cell>
          <cell r="H1023">
            <v>0</v>
          </cell>
          <cell r="I1023">
            <v>0</v>
          </cell>
          <cell r="K1023" t="str">
            <v>Brocade</v>
          </cell>
          <cell r="L1023">
            <v>0</v>
          </cell>
          <cell r="M1023">
            <v>0</v>
          </cell>
          <cell r="N1023">
            <v>0</v>
          </cell>
          <cell r="O1023">
            <v>0</v>
          </cell>
          <cell r="P1023">
            <v>0</v>
          </cell>
          <cell r="Q1023">
            <v>0</v>
          </cell>
          <cell r="R1023">
            <v>0</v>
          </cell>
        </row>
        <row r="1024">
          <cell r="B1024" t="str">
            <v>Caspian</v>
          </cell>
          <cell r="I1024">
            <v>0</v>
          </cell>
          <cell r="K1024" t="str">
            <v>Caspian</v>
          </cell>
          <cell r="R1024">
            <v>0</v>
          </cell>
        </row>
        <row r="1025">
          <cell r="B1025" t="str">
            <v>Chiaro</v>
          </cell>
          <cell r="I1025">
            <v>0</v>
          </cell>
          <cell r="K1025" t="str">
            <v>Chiaro</v>
          </cell>
          <cell r="R1025">
            <v>0</v>
          </cell>
        </row>
        <row r="1026">
          <cell r="B1026" t="str">
            <v>Ciena</v>
          </cell>
          <cell r="C1026">
            <v>0</v>
          </cell>
          <cell r="D1026">
            <v>0</v>
          </cell>
          <cell r="E1026">
            <v>0</v>
          </cell>
          <cell r="F1026">
            <v>0</v>
          </cell>
          <cell r="G1026">
            <v>0</v>
          </cell>
          <cell r="H1026">
            <v>0</v>
          </cell>
          <cell r="I1026">
            <v>0</v>
          </cell>
          <cell r="K1026" t="str">
            <v>Ciena</v>
          </cell>
          <cell r="L1026">
            <v>0</v>
          </cell>
          <cell r="M1026">
            <v>0</v>
          </cell>
          <cell r="N1026">
            <v>0</v>
          </cell>
          <cell r="O1026">
            <v>0</v>
          </cell>
          <cell r="P1026">
            <v>0</v>
          </cell>
          <cell r="Q1026">
            <v>0</v>
          </cell>
          <cell r="R1026">
            <v>0</v>
          </cell>
        </row>
        <row r="1027">
          <cell r="B1027" t="str">
            <v>Cisco</v>
          </cell>
          <cell r="C1027">
            <v>24</v>
          </cell>
          <cell r="D1027">
            <v>36</v>
          </cell>
          <cell r="E1027">
            <v>6</v>
          </cell>
          <cell r="F1027">
            <v>0</v>
          </cell>
          <cell r="G1027">
            <v>7</v>
          </cell>
          <cell r="H1027">
            <v>0</v>
          </cell>
          <cell r="I1027">
            <v>73</v>
          </cell>
          <cell r="K1027" t="str">
            <v>Cisco</v>
          </cell>
          <cell r="L1027">
            <v>63</v>
          </cell>
          <cell r="M1027">
            <v>710</v>
          </cell>
          <cell r="N1027">
            <v>18</v>
          </cell>
          <cell r="O1027">
            <v>0</v>
          </cell>
          <cell r="P1027">
            <v>242</v>
          </cell>
          <cell r="Q1027">
            <v>0</v>
          </cell>
          <cell r="R1027">
            <v>1033</v>
          </cell>
        </row>
        <row r="1028">
          <cell r="B1028" t="str">
            <v>Cosine</v>
          </cell>
          <cell r="I1028">
            <v>0</v>
          </cell>
          <cell r="K1028" t="str">
            <v>Cosine</v>
          </cell>
          <cell r="R1028">
            <v>0</v>
          </cell>
        </row>
        <row r="1029">
          <cell r="B1029" t="str">
            <v>ECI Telecom</v>
          </cell>
          <cell r="I1029">
            <v>0</v>
          </cell>
          <cell r="K1029" t="str">
            <v>ECI Telecom</v>
          </cell>
          <cell r="R1029">
            <v>0</v>
          </cell>
        </row>
        <row r="1030">
          <cell r="B1030" t="str">
            <v>Equipe</v>
          </cell>
          <cell r="I1030">
            <v>0</v>
          </cell>
          <cell r="K1030" t="str">
            <v>Equipe</v>
          </cell>
          <cell r="R1030">
            <v>0</v>
          </cell>
        </row>
        <row r="1031">
          <cell r="B1031" t="str">
            <v>Ericsson</v>
          </cell>
          <cell r="C1031">
            <v>0</v>
          </cell>
          <cell r="D1031">
            <v>0</v>
          </cell>
          <cell r="E1031">
            <v>0</v>
          </cell>
          <cell r="F1031">
            <v>0</v>
          </cell>
          <cell r="G1031">
            <v>0</v>
          </cell>
          <cell r="H1031">
            <v>2</v>
          </cell>
          <cell r="I1031">
            <v>2</v>
          </cell>
          <cell r="K1031" t="str">
            <v>Ericsson</v>
          </cell>
          <cell r="L1031">
            <v>0</v>
          </cell>
          <cell r="M1031">
            <v>0</v>
          </cell>
          <cell r="N1031">
            <v>0</v>
          </cell>
          <cell r="O1031">
            <v>0</v>
          </cell>
          <cell r="P1031">
            <v>0</v>
          </cell>
          <cell r="Q1031">
            <v>9</v>
          </cell>
          <cell r="R1031">
            <v>9</v>
          </cell>
        </row>
        <row r="1032">
          <cell r="B1032" t="str">
            <v>Extreme</v>
          </cell>
          <cell r="C1032">
            <v>0</v>
          </cell>
          <cell r="D1032">
            <v>0</v>
          </cell>
          <cell r="E1032">
            <v>0</v>
          </cell>
          <cell r="F1032">
            <v>0</v>
          </cell>
          <cell r="G1032">
            <v>0</v>
          </cell>
          <cell r="H1032">
            <v>0</v>
          </cell>
          <cell r="I1032">
            <v>0</v>
          </cell>
          <cell r="K1032" t="str">
            <v>Extreme</v>
          </cell>
          <cell r="L1032">
            <v>0</v>
          </cell>
          <cell r="M1032">
            <v>0</v>
          </cell>
          <cell r="N1032">
            <v>0</v>
          </cell>
          <cell r="O1032">
            <v>0</v>
          </cell>
          <cell r="P1032">
            <v>0</v>
          </cell>
          <cell r="Q1032">
            <v>0</v>
          </cell>
          <cell r="R1032">
            <v>0</v>
          </cell>
        </row>
        <row r="1033">
          <cell r="B1033" t="str">
            <v>Force10</v>
          </cell>
          <cell r="C1033">
            <v>0</v>
          </cell>
          <cell r="D1033">
            <v>0</v>
          </cell>
          <cell r="E1033">
            <v>0</v>
          </cell>
          <cell r="F1033">
            <v>0</v>
          </cell>
          <cell r="G1033">
            <v>0</v>
          </cell>
          <cell r="H1033">
            <v>0</v>
          </cell>
          <cell r="I1033">
            <v>0</v>
          </cell>
          <cell r="K1033" t="str">
            <v>Force10</v>
          </cell>
          <cell r="L1033">
            <v>0</v>
          </cell>
          <cell r="M1033">
            <v>0</v>
          </cell>
          <cell r="N1033">
            <v>0</v>
          </cell>
          <cell r="O1033">
            <v>0</v>
          </cell>
          <cell r="P1033">
            <v>0</v>
          </cell>
          <cell r="Q1033">
            <v>0</v>
          </cell>
          <cell r="R1033">
            <v>0</v>
          </cell>
        </row>
        <row r="1034">
          <cell r="B1034" t="str">
            <v>Fujitsu</v>
          </cell>
          <cell r="C1034">
            <v>0</v>
          </cell>
          <cell r="D1034">
            <v>0</v>
          </cell>
          <cell r="E1034">
            <v>0</v>
          </cell>
          <cell r="F1034">
            <v>0</v>
          </cell>
          <cell r="G1034">
            <v>0</v>
          </cell>
          <cell r="H1034">
            <v>0</v>
          </cell>
          <cell r="I1034">
            <v>0</v>
          </cell>
          <cell r="K1034" t="str">
            <v>Fujitsu</v>
          </cell>
          <cell r="L1034">
            <v>0</v>
          </cell>
          <cell r="M1034">
            <v>0</v>
          </cell>
          <cell r="N1034">
            <v>0</v>
          </cell>
          <cell r="O1034">
            <v>0</v>
          </cell>
          <cell r="P1034">
            <v>0</v>
          </cell>
          <cell r="Q1034">
            <v>0</v>
          </cell>
          <cell r="R1034">
            <v>0</v>
          </cell>
        </row>
        <row r="1035">
          <cell r="B1035" t="str">
            <v>Hammerhead Systems</v>
          </cell>
          <cell r="I1035">
            <v>0</v>
          </cell>
          <cell r="K1035" t="str">
            <v>Hammerhead Systems</v>
          </cell>
          <cell r="R1035">
            <v>0</v>
          </cell>
        </row>
        <row r="1036">
          <cell r="B1036" t="str">
            <v>Hitachi</v>
          </cell>
          <cell r="I1036">
            <v>0</v>
          </cell>
          <cell r="K1036" t="str">
            <v>Hitachi</v>
          </cell>
          <cell r="R1036">
            <v>0</v>
          </cell>
        </row>
        <row r="1037">
          <cell r="B1037" t="str">
            <v>Hitachi Cable</v>
          </cell>
          <cell r="C1037">
            <v>0</v>
          </cell>
          <cell r="D1037">
            <v>0</v>
          </cell>
          <cell r="E1037">
            <v>0</v>
          </cell>
          <cell r="F1037">
            <v>0</v>
          </cell>
          <cell r="G1037">
            <v>0</v>
          </cell>
          <cell r="H1037">
            <v>0</v>
          </cell>
          <cell r="I1037">
            <v>0</v>
          </cell>
          <cell r="K1037" t="str">
            <v>Hitachi Cable</v>
          </cell>
          <cell r="L1037">
            <v>0</v>
          </cell>
          <cell r="M1037">
            <v>0</v>
          </cell>
          <cell r="N1037">
            <v>0</v>
          </cell>
          <cell r="O1037">
            <v>0</v>
          </cell>
          <cell r="P1037">
            <v>0</v>
          </cell>
          <cell r="Q1037">
            <v>0</v>
          </cell>
          <cell r="R1037">
            <v>0</v>
          </cell>
        </row>
        <row r="1038">
          <cell r="B1038" t="str">
            <v>Huawei</v>
          </cell>
          <cell r="C1038">
            <v>5</v>
          </cell>
          <cell r="D1038">
            <v>10</v>
          </cell>
          <cell r="E1038">
            <v>2</v>
          </cell>
          <cell r="F1038">
            <v>0</v>
          </cell>
          <cell r="G1038">
            <v>9</v>
          </cell>
          <cell r="H1038">
            <v>0</v>
          </cell>
          <cell r="I1038">
            <v>26</v>
          </cell>
          <cell r="K1038" t="str">
            <v>Huawei</v>
          </cell>
          <cell r="L1038">
            <v>27</v>
          </cell>
          <cell r="M1038">
            <v>159</v>
          </cell>
          <cell r="N1038">
            <v>23</v>
          </cell>
          <cell r="O1038">
            <v>0</v>
          </cell>
          <cell r="P1038">
            <v>4682</v>
          </cell>
          <cell r="Q1038">
            <v>0</v>
          </cell>
          <cell r="R1038">
            <v>4891</v>
          </cell>
        </row>
        <row r="1039">
          <cell r="B1039" t="str">
            <v>Hyperchip</v>
          </cell>
          <cell r="I1039">
            <v>0</v>
          </cell>
          <cell r="K1039" t="str">
            <v>Hyperchip</v>
          </cell>
          <cell r="R1039">
            <v>0</v>
          </cell>
        </row>
        <row r="1040">
          <cell r="B1040" t="str">
            <v>Juniper</v>
          </cell>
          <cell r="C1040">
            <v>2</v>
          </cell>
          <cell r="D1040">
            <v>1</v>
          </cell>
          <cell r="E1040">
            <v>0</v>
          </cell>
          <cell r="F1040">
            <v>0</v>
          </cell>
          <cell r="G1040">
            <v>0</v>
          </cell>
          <cell r="H1040">
            <v>0</v>
          </cell>
          <cell r="I1040">
            <v>3</v>
          </cell>
          <cell r="K1040" t="str">
            <v>Juniper</v>
          </cell>
          <cell r="L1040">
            <v>4</v>
          </cell>
          <cell r="M1040">
            <v>19</v>
          </cell>
          <cell r="N1040">
            <v>0</v>
          </cell>
          <cell r="O1040">
            <v>0</v>
          </cell>
          <cell r="P1040">
            <v>0</v>
          </cell>
          <cell r="Q1040">
            <v>0</v>
          </cell>
          <cell r="R1040">
            <v>23</v>
          </cell>
        </row>
        <row r="1041">
          <cell r="B1041" t="str">
            <v>Laurel Networks</v>
          </cell>
          <cell r="I1041">
            <v>0</v>
          </cell>
          <cell r="K1041" t="str">
            <v>Laurel Networks</v>
          </cell>
          <cell r="R1041">
            <v>0</v>
          </cell>
        </row>
        <row r="1042">
          <cell r="B1042" t="str">
            <v>Lucent</v>
          </cell>
          <cell r="I1042">
            <v>0</v>
          </cell>
          <cell r="K1042" t="str">
            <v>Lucent</v>
          </cell>
          <cell r="R1042">
            <v>0</v>
          </cell>
        </row>
        <row r="1043">
          <cell r="B1043" t="str">
            <v>NEC</v>
          </cell>
          <cell r="I1043">
            <v>0</v>
          </cell>
          <cell r="K1043" t="str">
            <v>NEC</v>
          </cell>
          <cell r="R1043">
            <v>0</v>
          </cell>
        </row>
        <row r="1044">
          <cell r="B1044" t="str">
            <v>Nokia Siemens Networks</v>
          </cell>
          <cell r="C1044">
            <v>0</v>
          </cell>
          <cell r="D1044">
            <v>0</v>
          </cell>
          <cell r="E1044">
            <v>0</v>
          </cell>
          <cell r="F1044">
            <v>0</v>
          </cell>
          <cell r="G1044">
            <v>0</v>
          </cell>
          <cell r="H1044">
            <v>0</v>
          </cell>
          <cell r="I1044">
            <v>0</v>
          </cell>
          <cell r="K1044" t="str">
            <v>Nokia Siemens Networks</v>
          </cell>
          <cell r="L1044">
            <v>0</v>
          </cell>
          <cell r="M1044">
            <v>0</v>
          </cell>
          <cell r="N1044">
            <v>0</v>
          </cell>
          <cell r="O1044">
            <v>0</v>
          </cell>
          <cell r="P1044">
            <v>0</v>
          </cell>
          <cell r="Q1044">
            <v>0</v>
          </cell>
          <cell r="R1044">
            <v>0</v>
          </cell>
        </row>
        <row r="1045">
          <cell r="B1045" t="str">
            <v>Nortel</v>
          </cell>
          <cell r="C1045">
            <v>0</v>
          </cell>
          <cell r="D1045">
            <v>0</v>
          </cell>
          <cell r="E1045">
            <v>0</v>
          </cell>
          <cell r="F1045">
            <v>0</v>
          </cell>
          <cell r="G1045">
            <v>0</v>
          </cell>
          <cell r="H1045">
            <v>2</v>
          </cell>
          <cell r="I1045">
            <v>2</v>
          </cell>
          <cell r="K1045" t="str">
            <v>Nortel</v>
          </cell>
          <cell r="L1045">
            <v>0</v>
          </cell>
          <cell r="M1045">
            <v>0</v>
          </cell>
          <cell r="N1045">
            <v>0</v>
          </cell>
          <cell r="O1045">
            <v>0</v>
          </cell>
          <cell r="P1045">
            <v>0</v>
          </cell>
          <cell r="Q1045">
            <v>10</v>
          </cell>
          <cell r="R1045">
            <v>10</v>
          </cell>
        </row>
        <row r="1046">
          <cell r="B1046" t="str">
            <v>Procket</v>
          </cell>
          <cell r="I1046">
            <v>0</v>
          </cell>
          <cell r="K1046" t="str">
            <v>Procket</v>
          </cell>
          <cell r="R1046">
            <v>0</v>
          </cell>
        </row>
        <row r="1047">
          <cell r="B1047" t="str">
            <v>Quarry</v>
          </cell>
          <cell r="I1047">
            <v>0</v>
          </cell>
          <cell r="K1047" t="str">
            <v>Quarry</v>
          </cell>
          <cell r="R1047">
            <v>0</v>
          </cell>
        </row>
        <row r="1048">
          <cell r="B1048" t="str">
            <v>Redback</v>
          </cell>
          <cell r="C1048">
            <v>0</v>
          </cell>
          <cell r="D1048">
            <v>0</v>
          </cell>
          <cell r="E1048">
            <v>0</v>
          </cell>
          <cell r="F1048">
            <v>0</v>
          </cell>
          <cell r="G1048">
            <v>0</v>
          </cell>
          <cell r="H1048">
            <v>0</v>
          </cell>
          <cell r="I1048">
            <v>0</v>
          </cell>
          <cell r="K1048" t="str">
            <v>Redback</v>
          </cell>
          <cell r="L1048">
            <v>0</v>
          </cell>
          <cell r="M1048">
            <v>0</v>
          </cell>
          <cell r="N1048">
            <v>0</v>
          </cell>
          <cell r="O1048">
            <v>0</v>
          </cell>
          <cell r="P1048">
            <v>0</v>
          </cell>
          <cell r="Q1048">
            <v>0</v>
          </cell>
          <cell r="R1048">
            <v>0</v>
          </cell>
        </row>
        <row r="1049">
          <cell r="B1049" t="str">
            <v>Riverstone</v>
          </cell>
          <cell r="I1049">
            <v>0</v>
          </cell>
          <cell r="K1049" t="str">
            <v>Riverstone</v>
          </cell>
          <cell r="R1049">
            <v>0</v>
          </cell>
        </row>
        <row r="1050">
          <cell r="B1050" t="str">
            <v>Tellabs</v>
          </cell>
          <cell r="C1050">
            <v>0</v>
          </cell>
          <cell r="D1050">
            <v>3</v>
          </cell>
          <cell r="E1050">
            <v>0</v>
          </cell>
          <cell r="F1050">
            <v>0</v>
          </cell>
          <cell r="G1050">
            <v>0</v>
          </cell>
          <cell r="H1050">
            <v>0</v>
          </cell>
          <cell r="I1050">
            <v>3</v>
          </cell>
          <cell r="K1050" t="str">
            <v>Tellabs</v>
          </cell>
          <cell r="L1050">
            <v>0</v>
          </cell>
          <cell r="M1050">
            <v>30</v>
          </cell>
          <cell r="N1050">
            <v>0</v>
          </cell>
          <cell r="O1050">
            <v>0</v>
          </cell>
          <cell r="P1050">
            <v>0</v>
          </cell>
          <cell r="Q1050">
            <v>0</v>
          </cell>
          <cell r="R1050">
            <v>30</v>
          </cell>
        </row>
        <row r="1051">
          <cell r="B1051" t="str">
            <v>ZTE</v>
          </cell>
          <cell r="C1051">
            <v>0</v>
          </cell>
          <cell r="D1051">
            <v>0</v>
          </cell>
          <cell r="E1051">
            <v>0</v>
          </cell>
          <cell r="F1051">
            <v>0</v>
          </cell>
          <cell r="G1051">
            <v>0</v>
          </cell>
          <cell r="H1051">
            <v>0</v>
          </cell>
          <cell r="I1051">
            <v>0</v>
          </cell>
          <cell r="K1051" t="str">
            <v>ZTE</v>
          </cell>
          <cell r="L1051">
            <v>0</v>
          </cell>
          <cell r="M1051">
            <v>0</v>
          </cell>
          <cell r="N1051">
            <v>0</v>
          </cell>
          <cell r="O1051">
            <v>0</v>
          </cell>
          <cell r="P1051">
            <v>0</v>
          </cell>
          <cell r="Q1051">
            <v>0</v>
          </cell>
          <cell r="R1051">
            <v>0</v>
          </cell>
        </row>
        <row r="1052">
          <cell r="B1052" t="str">
            <v>Other</v>
          </cell>
          <cell r="I1052">
            <v>0</v>
          </cell>
          <cell r="K1052" t="str">
            <v>Other</v>
          </cell>
          <cell r="R1052">
            <v>0</v>
          </cell>
        </row>
        <row r="1053">
          <cell r="B1053" t="str">
            <v>Total</v>
          </cell>
          <cell r="C1053">
            <v>31</v>
          </cell>
          <cell r="D1053">
            <v>61</v>
          </cell>
          <cell r="E1053">
            <v>8</v>
          </cell>
          <cell r="F1053">
            <v>0</v>
          </cell>
          <cell r="G1053">
            <v>16</v>
          </cell>
          <cell r="H1053">
            <v>13</v>
          </cell>
          <cell r="I1053">
            <v>129</v>
          </cell>
          <cell r="K1053" t="str">
            <v>Total</v>
          </cell>
          <cell r="L1053">
            <v>94</v>
          </cell>
          <cell r="M1053">
            <v>1000</v>
          </cell>
          <cell r="N1053">
            <v>41</v>
          </cell>
          <cell r="O1053">
            <v>0</v>
          </cell>
          <cell r="P1053">
            <v>4924</v>
          </cell>
          <cell r="Q1053">
            <v>77</v>
          </cell>
          <cell r="R1053">
            <v>6136</v>
          </cell>
        </row>
        <row r="1057">
          <cell r="B1057" t="str">
            <v>Vendor</v>
          </cell>
          <cell r="C1057" t="str">
            <v>Core IP/MPLS</v>
          </cell>
          <cell r="D1057" t="str">
            <v xml:space="preserve">Edge IP/MPLS </v>
          </cell>
          <cell r="E1057" t="str">
            <v>Subscriber Service Router</v>
          </cell>
          <cell r="F1057" t="str">
            <v>BRAS</v>
          </cell>
          <cell r="G1057" t="str">
            <v>IP/Ethernet</v>
          </cell>
          <cell r="H1057" t="str">
            <v>ATM/MPLS</v>
          </cell>
          <cell r="I1057" t="str">
            <v>Total IPS</v>
          </cell>
          <cell r="K1057" t="str">
            <v>Vendor</v>
          </cell>
          <cell r="L1057" t="str">
            <v>Core IP/MPLS</v>
          </cell>
          <cell r="M1057" t="str">
            <v>Edge IP/MPLS</v>
          </cell>
          <cell r="N1057" t="str">
            <v>Subscriber Service Router</v>
          </cell>
          <cell r="O1057" t="str">
            <v>BRAS</v>
          </cell>
          <cell r="P1057" t="str">
            <v>IP/Ethernet</v>
          </cell>
          <cell r="Q1057" t="str">
            <v>ATM/MPLS</v>
          </cell>
          <cell r="R1057" t="str">
            <v>Total IPS</v>
          </cell>
        </row>
        <row r="1058">
          <cell r="B1058" t="str">
            <v>Alaxala Networks</v>
          </cell>
          <cell r="C1058">
            <v>0</v>
          </cell>
          <cell r="D1058">
            <v>0</v>
          </cell>
          <cell r="E1058">
            <v>0</v>
          </cell>
          <cell r="F1058">
            <v>0</v>
          </cell>
          <cell r="G1058">
            <v>0</v>
          </cell>
          <cell r="H1058">
            <v>0</v>
          </cell>
          <cell r="I1058">
            <v>0</v>
          </cell>
          <cell r="K1058" t="str">
            <v>Alaxala Networks</v>
          </cell>
          <cell r="L1058">
            <v>0</v>
          </cell>
          <cell r="M1058">
            <v>0</v>
          </cell>
          <cell r="N1058">
            <v>0</v>
          </cell>
          <cell r="O1058">
            <v>0</v>
          </cell>
          <cell r="P1058">
            <v>0</v>
          </cell>
          <cell r="Q1058">
            <v>0</v>
          </cell>
          <cell r="R1058">
            <v>0</v>
          </cell>
        </row>
        <row r="1059">
          <cell r="B1059" t="str">
            <v>Alcatel-Lucent</v>
          </cell>
          <cell r="C1059">
            <v>0</v>
          </cell>
          <cell r="D1059">
            <v>31</v>
          </cell>
          <cell r="E1059">
            <v>0</v>
          </cell>
          <cell r="F1059">
            <v>0</v>
          </cell>
          <cell r="G1059">
            <v>0</v>
          </cell>
          <cell r="H1059">
            <v>18</v>
          </cell>
          <cell r="I1059">
            <v>49</v>
          </cell>
          <cell r="K1059" t="str">
            <v>Alcatel-Lucent</v>
          </cell>
          <cell r="L1059">
            <v>0</v>
          </cell>
          <cell r="M1059">
            <v>270</v>
          </cell>
          <cell r="N1059">
            <v>0</v>
          </cell>
          <cell r="O1059">
            <v>0</v>
          </cell>
          <cell r="P1059">
            <v>0</v>
          </cell>
          <cell r="Q1059">
            <v>116</v>
          </cell>
          <cell r="R1059">
            <v>386</v>
          </cell>
        </row>
        <row r="1060">
          <cell r="B1060" t="str">
            <v>Atrica</v>
          </cell>
          <cell r="I1060">
            <v>0</v>
          </cell>
          <cell r="K1060" t="str">
            <v>Atrica</v>
          </cell>
          <cell r="R1060">
            <v>0</v>
          </cell>
        </row>
        <row r="1061">
          <cell r="B1061" t="str">
            <v>Avici</v>
          </cell>
          <cell r="C1061">
            <v>0</v>
          </cell>
          <cell r="D1061">
            <v>0</v>
          </cell>
          <cell r="E1061">
            <v>0</v>
          </cell>
          <cell r="F1061">
            <v>0</v>
          </cell>
          <cell r="G1061">
            <v>0</v>
          </cell>
          <cell r="H1061">
            <v>0</v>
          </cell>
          <cell r="I1061">
            <v>0</v>
          </cell>
          <cell r="K1061" t="str">
            <v>Avici</v>
          </cell>
          <cell r="L1061">
            <v>0</v>
          </cell>
          <cell r="M1061">
            <v>0</v>
          </cell>
          <cell r="N1061">
            <v>0</v>
          </cell>
          <cell r="O1061">
            <v>0</v>
          </cell>
          <cell r="P1061">
            <v>0</v>
          </cell>
          <cell r="Q1061">
            <v>0</v>
          </cell>
          <cell r="R1061">
            <v>0</v>
          </cell>
        </row>
        <row r="1062">
          <cell r="B1062" t="str">
            <v>Brocade</v>
          </cell>
          <cell r="C1062">
            <v>0</v>
          </cell>
          <cell r="D1062">
            <v>0</v>
          </cell>
          <cell r="E1062">
            <v>0</v>
          </cell>
          <cell r="F1062">
            <v>0</v>
          </cell>
          <cell r="G1062">
            <v>0</v>
          </cell>
          <cell r="H1062">
            <v>0</v>
          </cell>
          <cell r="I1062">
            <v>0</v>
          </cell>
          <cell r="K1062" t="str">
            <v>Brocade</v>
          </cell>
          <cell r="L1062">
            <v>0</v>
          </cell>
          <cell r="M1062">
            <v>0</v>
          </cell>
          <cell r="N1062">
            <v>0</v>
          </cell>
          <cell r="O1062">
            <v>0</v>
          </cell>
          <cell r="P1062">
            <v>0</v>
          </cell>
          <cell r="Q1062">
            <v>0</v>
          </cell>
          <cell r="R1062">
            <v>0</v>
          </cell>
        </row>
        <row r="1063">
          <cell r="B1063" t="str">
            <v>Caspian</v>
          </cell>
          <cell r="I1063">
            <v>0</v>
          </cell>
          <cell r="K1063" t="str">
            <v>Caspian</v>
          </cell>
          <cell r="R1063">
            <v>0</v>
          </cell>
        </row>
        <row r="1064">
          <cell r="B1064" t="str">
            <v>Chiaro</v>
          </cell>
          <cell r="I1064">
            <v>0</v>
          </cell>
          <cell r="K1064" t="str">
            <v>Chiaro</v>
          </cell>
          <cell r="R1064">
            <v>0</v>
          </cell>
        </row>
        <row r="1065">
          <cell r="B1065" t="str">
            <v>Ciena</v>
          </cell>
          <cell r="C1065">
            <v>0</v>
          </cell>
          <cell r="D1065">
            <v>0</v>
          </cell>
          <cell r="E1065">
            <v>0</v>
          </cell>
          <cell r="F1065">
            <v>0</v>
          </cell>
          <cell r="G1065">
            <v>0</v>
          </cell>
          <cell r="H1065">
            <v>0</v>
          </cell>
          <cell r="I1065">
            <v>0</v>
          </cell>
          <cell r="K1065" t="str">
            <v>Ciena</v>
          </cell>
          <cell r="L1065">
            <v>0</v>
          </cell>
          <cell r="M1065">
            <v>0</v>
          </cell>
          <cell r="N1065">
            <v>0</v>
          </cell>
          <cell r="O1065">
            <v>0</v>
          </cell>
          <cell r="P1065">
            <v>0</v>
          </cell>
          <cell r="Q1065">
            <v>0</v>
          </cell>
          <cell r="R1065">
            <v>0</v>
          </cell>
        </row>
        <row r="1066">
          <cell r="B1066" t="str">
            <v>Cisco</v>
          </cell>
          <cell r="C1066">
            <v>20</v>
          </cell>
          <cell r="D1066">
            <v>31</v>
          </cell>
          <cell r="E1066">
            <v>3</v>
          </cell>
          <cell r="F1066">
            <v>0</v>
          </cell>
          <cell r="G1066">
            <v>6</v>
          </cell>
          <cell r="H1066">
            <v>0</v>
          </cell>
          <cell r="I1066">
            <v>60</v>
          </cell>
          <cell r="K1066" t="str">
            <v>Cisco</v>
          </cell>
          <cell r="L1066">
            <v>54</v>
          </cell>
          <cell r="M1066">
            <v>627</v>
          </cell>
          <cell r="N1066">
            <v>11</v>
          </cell>
          <cell r="O1066">
            <v>0</v>
          </cell>
          <cell r="P1066">
            <v>229</v>
          </cell>
          <cell r="Q1066">
            <v>0</v>
          </cell>
          <cell r="R1066">
            <v>921</v>
          </cell>
        </row>
        <row r="1067">
          <cell r="B1067" t="str">
            <v>Cosine</v>
          </cell>
          <cell r="I1067">
            <v>0</v>
          </cell>
          <cell r="K1067" t="str">
            <v>Cosine</v>
          </cell>
          <cell r="R1067">
            <v>0</v>
          </cell>
        </row>
        <row r="1068">
          <cell r="B1068" t="str">
            <v>ECI Telecom</v>
          </cell>
          <cell r="I1068">
            <v>0</v>
          </cell>
          <cell r="K1068" t="str">
            <v>ECI Telecom</v>
          </cell>
          <cell r="R1068">
            <v>0</v>
          </cell>
        </row>
        <row r="1069">
          <cell r="B1069" t="str">
            <v>Equipe</v>
          </cell>
          <cell r="I1069">
            <v>0</v>
          </cell>
          <cell r="K1069" t="str">
            <v>Equipe</v>
          </cell>
          <cell r="R1069">
            <v>0</v>
          </cell>
        </row>
        <row r="1070">
          <cell r="B1070" t="str">
            <v>Ericsson</v>
          </cell>
          <cell r="C1070">
            <v>0</v>
          </cell>
          <cell r="D1070">
            <v>0</v>
          </cell>
          <cell r="E1070">
            <v>0</v>
          </cell>
          <cell r="F1070">
            <v>0</v>
          </cell>
          <cell r="G1070">
            <v>0</v>
          </cell>
          <cell r="H1070">
            <v>2</v>
          </cell>
          <cell r="I1070">
            <v>2</v>
          </cell>
          <cell r="K1070" t="str">
            <v>Ericsson</v>
          </cell>
          <cell r="L1070">
            <v>0</v>
          </cell>
          <cell r="M1070">
            <v>0</v>
          </cell>
          <cell r="N1070">
            <v>0</v>
          </cell>
          <cell r="O1070">
            <v>0</v>
          </cell>
          <cell r="P1070">
            <v>0</v>
          </cell>
          <cell r="Q1070">
            <v>9</v>
          </cell>
          <cell r="R1070">
            <v>9</v>
          </cell>
        </row>
        <row r="1071">
          <cell r="B1071" t="str">
            <v>Extreme</v>
          </cell>
          <cell r="C1071">
            <v>0</v>
          </cell>
          <cell r="D1071">
            <v>0</v>
          </cell>
          <cell r="E1071">
            <v>0</v>
          </cell>
          <cell r="F1071">
            <v>0</v>
          </cell>
          <cell r="G1071">
            <v>0</v>
          </cell>
          <cell r="H1071">
            <v>0</v>
          </cell>
          <cell r="I1071">
            <v>0</v>
          </cell>
          <cell r="K1071" t="str">
            <v>Extreme</v>
          </cell>
          <cell r="L1071">
            <v>0</v>
          </cell>
          <cell r="M1071">
            <v>0</v>
          </cell>
          <cell r="N1071">
            <v>0</v>
          </cell>
          <cell r="O1071">
            <v>0</v>
          </cell>
          <cell r="P1071">
            <v>0</v>
          </cell>
          <cell r="Q1071">
            <v>0</v>
          </cell>
          <cell r="R1071">
            <v>0</v>
          </cell>
        </row>
        <row r="1072">
          <cell r="B1072" t="str">
            <v>Force10</v>
          </cell>
          <cell r="C1072">
            <v>0</v>
          </cell>
          <cell r="D1072">
            <v>0</v>
          </cell>
          <cell r="E1072">
            <v>0</v>
          </cell>
          <cell r="F1072">
            <v>0</v>
          </cell>
          <cell r="G1072">
            <v>0</v>
          </cell>
          <cell r="H1072">
            <v>0</v>
          </cell>
          <cell r="I1072">
            <v>0</v>
          </cell>
          <cell r="K1072" t="str">
            <v>Force10</v>
          </cell>
          <cell r="L1072">
            <v>0</v>
          </cell>
          <cell r="M1072">
            <v>0</v>
          </cell>
          <cell r="N1072">
            <v>0</v>
          </cell>
          <cell r="O1072">
            <v>0</v>
          </cell>
          <cell r="P1072">
            <v>0</v>
          </cell>
          <cell r="Q1072">
            <v>0</v>
          </cell>
          <cell r="R1072">
            <v>0</v>
          </cell>
        </row>
        <row r="1073">
          <cell r="B1073" t="str">
            <v>Fujitsu</v>
          </cell>
          <cell r="C1073">
            <v>0</v>
          </cell>
          <cell r="D1073">
            <v>0</v>
          </cell>
          <cell r="E1073">
            <v>0</v>
          </cell>
          <cell r="F1073">
            <v>0</v>
          </cell>
          <cell r="G1073">
            <v>0</v>
          </cell>
          <cell r="H1073">
            <v>0</v>
          </cell>
          <cell r="I1073">
            <v>0</v>
          </cell>
          <cell r="K1073" t="str">
            <v>Fujitsu</v>
          </cell>
          <cell r="L1073">
            <v>0</v>
          </cell>
          <cell r="M1073">
            <v>0</v>
          </cell>
          <cell r="N1073">
            <v>0</v>
          </cell>
          <cell r="O1073">
            <v>0</v>
          </cell>
          <cell r="P1073">
            <v>0</v>
          </cell>
          <cell r="Q1073">
            <v>0</v>
          </cell>
          <cell r="R1073">
            <v>0</v>
          </cell>
        </row>
        <row r="1074">
          <cell r="B1074" t="str">
            <v>Hammerhead Systems</v>
          </cell>
          <cell r="I1074">
            <v>0</v>
          </cell>
          <cell r="K1074" t="str">
            <v>Hammerhead Systems</v>
          </cell>
          <cell r="R1074">
            <v>0</v>
          </cell>
        </row>
        <row r="1075">
          <cell r="B1075" t="str">
            <v>Hitachi</v>
          </cell>
          <cell r="I1075">
            <v>0</v>
          </cell>
          <cell r="K1075" t="str">
            <v>Hitachi</v>
          </cell>
          <cell r="R1075">
            <v>0</v>
          </cell>
        </row>
        <row r="1076">
          <cell r="B1076" t="str">
            <v>Hitachi Cable</v>
          </cell>
          <cell r="C1076">
            <v>0</v>
          </cell>
          <cell r="D1076">
            <v>0</v>
          </cell>
          <cell r="E1076">
            <v>0</v>
          </cell>
          <cell r="F1076">
            <v>0</v>
          </cell>
          <cell r="G1076">
            <v>0</v>
          </cell>
          <cell r="H1076">
            <v>0</v>
          </cell>
          <cell r="I1076">
            <v>0</v>
          </cell>
          <cell r="K1076" t="str">
            <v>Hitachi Cable</v>
          </cell>
          <cell r="L1076">
            <v>0</v>
          </cell>
          <cell r="M1076">
            <v>0</v>
          </cell>
          <cell r="N1076">
            <v>0</v>
          </cell>
          <cell r="O1076">
            <v>0</v>
          </cell>
          <cell r="P1076">
            <v>0</v>
          </cell>
          <cell r="Q1076">
            <v>0</v>
          </cell>
          <cell r="R1076">
            <v>0</v>
          </cell>
        </row>
        <row r="1077">
          <cell r="B1077" t="str">
            <v>Huawei</v>
          </cell>
          <cell r="C1077">
            <v>3</v>
          </cell>
          <cell r="D1077">
            <v>8</v>
          </cell>
          <cell r="E1077">
            <v>2</v>
          </cell>
          <cell r="F1077">
            <v>0</v>
          </cell>
          <cell r="G1077">
            <v>9</v>
          </cell>
          <cell r="H1077">
            <v>0</v>
          </cell>
          <cell r="I1077">
            <v>22</v>
          </cell>
          <cell r="K1077" t="str">
            <v>Huawei</v>
          </cell>
          <cell r="L1077">
            <v>17</v>
          </cell>
          <cell r="M1077">
            <v>162</v>
          </cell>
          <cell r="N1077">
            <v>16</v>
          </cell>
          <cell r="O1077">
            <v>0</v>
          </cell>
          <cell r="P1077">
            <v>4473</v>
          </cell>
          <cell r="Q1077">
            <v>0</v>
          </cell>
          <cell r="R1077">
            <v>4668</v>
          </cell>
        </row>
        <row r="1078">
          <cell r="B1078" t="str">
            <v>Hyperchip</v>
          </cell>
          <cell r="I1078">
            <v>0</v>
          </cell>
          <cell r="K1078" t="str">
            <v>Hyperchip</v>
          </cell>
          <cell r="R1078">
            <v>0</v>
          </cell>
        </row>
        <row r="1079">
          <cell r="B1079" t="str">
            <v>Juniper</v>
          </cell>
          <cell r="C1079">
            <v>2</v>
          </cell>
          <cell r="D1079">
            <v>1</v>
          </cell>
          <cell r="E1079">
            <v>1</v>
          </cell>
          <cell r="F1079">
            <v>0</v>
          </cell>
          <cell r="G1079">
            <v>0</v>
          </cell>
          <cell r="H1079">
            <v>0</v>
          </cell>
          <cell r="I1079">
            <v>4</v>
          </cell>
          <cell r="K1079" t="str">
            <v>Juniper</v>
          </cell>
          <cell r="L1079">
            <v>4</v>
          </cell>
          <cell r="M1079">
            <v>22</v>
          </cell>
          <cell r="N1079">
            <v>4</v>
          </cell>
          <cell r="O1079">
            <v>0</v>
          </cell>
          <cell r="P1079">
            <v>0</v>
          </cell>
          <cell r="Q1079">
            <v>0</v>
          </cell>
          <cell r="R1079">
            <v>30</v>
          </cell>
        </row>
        <row r="1080">
          <cell r="B1080" t="str">
            <v>Laurel Networks</v>
          </cell>
          <cell r="I1080">
            <v>0</v>
          </cell>
          <cell r="K1080" t="str">
            <v>Laurel Networks</v>
          </cell>
          <cell r="R1080">
            <v>0</v>
          </cell>
        </row>
        <row r="1081">
          <cell r="B1081" t="str">
            <v>Lucent</v>
          </cell>
          <cell r="I1081">
            <v>0</v>
          </cell>
          <cell r="K1081" t="str">
            <v>Lucent</v>
          </cell>
          <cell r="R1081">
            <v>0</v>
          </cell>
        </row>
        <row r="1082">
          <cell r="B1082" t="str">
            <v>NEC</v>
          </cell>
          <cell r="C1082">
            <v>0</v>
          </cell>
          <cell r="D1082">
            <v>0</v>
          </cell>
          <cell r="E1082">
            <v>0</v>
          </cell>
          <cell r="F1082">
            <v>0</v>
          </cell>
          <cell r="G1082">
            <v>0</v>
          </cell>
          <cell r="H1082">
            <v>0</v>
          </cell>
          <cell r="I1082">
            <v>0</v>
          </cell>
          <cell r="K1082" t="str">
            <v>NEC</v>
          </cell>
          <cell r="L1082">
            <v>0</v>
          </cell>
          <cell r="M1082">
            <v>0</v>
          </cell>
          <cell r="N1082">
            <v>0</v>
          </cell>
          <cell r="O1082">
            <v>0</v>
          </cell>
          <cell r="P1082">
            <v>0</v>
          </cell>
          <cell r="Q1082">
            <v>0</v>
          </cell>
          <cell r="R1082">
            <v>0</v>
          </cell>
        </row>
        <row r="1083">
          <cell r="B1083" t="str">
            <v>Nokia Siemens Networks</v>
          </cell>
          <cell r="C1083">
            <v>0</v>
          </cell>
          <cell r="D1083">
            <v>0</v>
          </cell>
          <cell r="E1083">
            <v>0</v>
          </cell>
          <cell r="F1083">
            <v>0</v>
          </cell>
          <cell r="G1083">
            <v>0</v>
          </cell>
          <cell r="H1083">
            <v>0</v>
          </cell>
          <cell r="I1083">
            <v>0</v>
          </cell>
          <cell r="K1083" t="str">
            <v>Nokia Siemens Networks</v>
          </cell>
          <cell r="L1083">
            <v>0</v>
          </cell>
          <cell r="M1083">
            <v>0</v>
          </cell>
          <cell r="N1083">
            <v>0</v>
          </cell>
          <cell r="O1083">
            <v>0</v>
          </cell>
          <cell r="P1083">
            <v>0</v>
          </cell>
          <cell r="Q1083">
            <v>0</v>
          </cell>
          <cell r="R1083">
            <v>0</v>
          </cell>
        </row>
        <row r="1084">
          <cell r="B1084" t="str">
            <v>Nortel</v>
          </cell>
          <cell r="C1084">
            <v>0</v>
          </cell>
          <cell r="D1084">
            <v>0</v>
          </cell>
          <cell r="E1084">
            <v>0</v>
          </cell>
          <cell r="F1084">
            <v>0</v>
          </cell>
          <cell r="G1084">
            <v>0</v>
          </cell>
          <cell r="H1084">
            <v>2</v>
          </cell>
          <cell r="I1084">
            <v>2</v>
          </cell>
          <cell r="K1084" t="str">
            <v>Nortel</v>
          </cell>
          <cell r="L1084">
            <v>0</v>
          </cell>
          <cell r="M1084">
            <v>0</v>
          </cell>
          <cell r="N1084">
            <v>0</v>
          </cell>
          <cell r="O1084">
            <v>0</v>
          </cell>
          <cell r="P1084">
            <v>0</v>
          </cell>
          <cell r="Q1084">
            <v>10</v>
          </cell>
          <cell r="R1084">
            <v>10</v>
          </cell>
        </row>
        <row r="1085">
          <cell r="B1085" t="str">
            <v>Procket</v>
          </cell>
          <cell r="I1085">
            <v>0</v>
          </cell>
          <cell r="K1085" t="str">
            <v>Procket</v>
          </cell>
          <cell r="R1085">
            <v>0</v>
          </cell>
        </row>
        <row r="1086">
          <cell r="B1086" t="str">
            <v>Quarry</v>
          </cell>
          <cell r="I1086">
            <v>0</v>
          </cell>
          <cell r="K1086" t="str">
            <v>Quarry</v>
          </cell>
          <cell r="R1086">
            <v>0</v>
          </cell>
        </row>
        <row r="1087">
          <cell r="B1087" t="str">
            <v>Redback</v>
          </cell>
          <cell r="C1087">
            <v>0</v>
          </cell>
          <cell r="D1087">
            <v>0</v>
          </cell>
          <cell r="E1087">
            <v>0</v>
          </cell>
          <cell r="F1087">
            <v>0</v>
          </cell>
          <cell r="G1087">
            <v>0</v>
          </cell>
          <cell r="H1087">
            <v>0</v>
          </cell>
          <cell r="I1087">
            <v>0</v>
          </cell>
          <cell r="K1087" t="str">
            <v>Redback</v>
          </cell>
          <cell r="L1087">
            <v>0</v>
          </cell>
          <cell r="M1087">
            <v>0</v>
          </cell>
          <cell r="N1087">
            <v>0</v>
          </cell>
          <cell r="O1087">
            <v>0</v>
          </cell>
          <cell r="P1087">
            <v>0</v>
          </cell>
          <cell r="Q1087">
            <v>0</v>
          </cell>
          <cell r="R1087">
            <v>0</v>
          </cell>
        </row>
        <row r="1088">
          <cell r="B1088" t="str">
            <v>Riverstone</v>
          </cell>
          <cell r="I1088">
            <v>0</v>
          </cell>
          <cell r="K1088" t="str">
            <v>Riverstone</v>
          </cell>
          <cell r="R1088">
            <v>0</v>
          </cell>
        </row>
        <row r="1089">
          <cell r="B1089" t="str">
            <v>Tellabs</v>
          </cell>
          <cell r="C1089">
            <v>0</v>
          </cell>
          <cell r="D1089">
            <v>2</v>
          </cell>
          <cell r="E1089">
            <v>0</v>
          </cell>
          <cell r="F1089">
            <v>0</v>
          </cell>
          <cell r="G1089">
            <v>0</v>
          </cell>
          <cell r="H1089">
            <v>0</v>
          </cell>
          <cell r="I1089">
            <v>2</v>
          </cell>
          <cell r="K1089" t="str">
            <v>Tellabs</v>
          </cell>
          <cell r="L1089">
            <v>0</v>
          </cell>
          <cell r="M1089">
            <v>17</v>
          </cell>
          <cell r="N1089">
            <v>0</v>
          </cell>
          <cell r="O1089">
            <v>0</v>
          </cell>
          <cell r="P1089">
            <v>0</v>
          </cell>
          <cell r="Q1089">
            <v>0</v>
          </cell>
          <cell r="R1089">
            <v>17</v>
          </cell>
        </row>
        <row r="1090">
          <cell r="B1090" t="str">
            <v>ZTE</v>
          </cell>
          <cell r="C1090">
            <v>0</v>
          </cell>
          <cell r="D1090">
            <v>0</v>
          </cell>
          <cell r="E1090">
            <v>0</v>
          </cell>
          <cell r="F1090">
            <v>0</v>
          </cell>
          <cell r="G1090">
            <v>0</v>
          </cell>
          <cell r="H1090">
            <v>0</v>
          </cell>
          <cell r="I1090">
            <v>0</v>
          </cell>
          <cell r="K1090" t="str">
            <v>ZTE</v>
          </cell>
          <cell r="L1090">
            <v>0</v>
          </cell>
          <cell r="M1090">
            <v>0</v>
          </cell>
          <cell r="N1090">
            <v>0</v>
          </cell>
          <cell r="O1090">
            <v>0</v>
          </cell>
          <cell r="P1090">
            <v>0</v>
          </cell>
          <cell r="Q1090">
            <v>0</v>
          </cell>
          <cell r="R1090">
            <v>0</v>
          </cell>
        </row>
        <row r="1091">
          <cell r="B1091" t="str">
            <v>Other</v>
          </cell>
          <cell r="I1091">
            <v>0</v>
          </cell>
          <cell r="K1091" t="str">
            <v>Other</v>
          </cell>
          <cell r="R1091">
            <v>0</v>
          </cell>
        </row>
        <row r="1092">
          <cell r="B1092" t="str">
            <v>Total</v>
          </cell>
          <cell r="C1092">
            <v>25</v>
          </cell>
          <cell r="D1092">
            <v>73</v>
          </cell>
          <cell r="E1092">
            <v>6</v>
          </cell>
          <cell r="F1092">
            <v>0</v>
          </cell>
          <cell r="G1092">
            <v>15</v>
          </cell>
          <cell r="H1092">
            <v>22</v>
          </cell>
          <cell r="I1092">
            <v>141</v>
          </cell>
          <cell r="K1092" t="str">
            <v>Total</v>
          </cell>
          <cell r="L1092">
            <v>75</v>
          </cell>
          <cell r="M1092">
            <v>1098</v>
          </cell>
          <cell r="N1092">
            <v>31</v>
          </cell>
          <cell r="O1092">
            <v>0</v>
          </cell>
          <cell r="P1092">
            <v>4702</v>
          </cell>
          <cell r="Q1092">
            <v>135</v>
          </cell>
          <cell r="R1092">
            <v>6041</v>
          </cell>
        </row>
        <row r="1096">
          <cell r="B1096" t="str">
            <v>Vendor</v>
          </cell>
          <cell r="C1096" t="str">
            <v>Core IP/MPLS</v>
          </cell>
          <cell r="D1096" t="str">
            <v xml:space="preserve">Edge IP/MPLS </v>
          </cell>
          <cell r="E1096" t="str">
            <v>Subscriber Service Router</v>
          </cell>
          <cell r="F1096" t="str">
            <v>BRAS</v>
          </cell>
          <cell r="G1096" t="str">
            <v>IP/Ethernet</v>
          </cell>
          <cell r="H1096" t="str">
            <v>ATM/MPLS</v>
          </cell>
          <cell r="I1096" t="str">
            <v>Total IPS</v>
          </cell>
          <cell r="K1096" t="str">
            <v>Vendor</v>
          </cell>
          <cell r="L1096" t="str">
            <v>Core IP/MPLS</v>
          </cell>
          <cell r="M1096" t="str">
            <v>Edge IP/MPLS</v>
          </cell>
          <cell r="N1096" t="str">
            <v>Subscriber Service Router</v>
          </cell>
          <cell r="O1096" t="str">
            <v>BRAS</v>
          </cell>
          <cell r="P1096" t="str">
            <v>IP/Ethernet</v>
          </cell>
          <cell r="Q1096" t="str">
            <v>ATM/MPLS</v>
          </cell>
          <cell r="R1096" t="str">
            <v>Total IPS</v>
          </cell>
        </row>
        <row r="1097">
          <cell r="B1097" t="str">
            <v>Alaxala Networks</v>
          </cell>
          <cell r="C1097">
            <v>0</v>
          </cell>
          <cell r="D1097">
            <v>0</v>
          </cell>
          <cell r="E1097">
            <v>0</v>
          </cell>
          <cell r="F1097">
            <v>0</v>
          </cell>
          <cell r="G1097">
            <v>0</v>
          </cell>
          <cell r="H1097">
            <v>0</v>
          </cell>
          <cell r="I1097">
            <v>0</v>
          </cell>
          <cell r="K1097" t="str">
            <v>Alaxala Networks</v>
          </cell>
          <cell r="L1097">
            <v>0</v>
          </cell>
          <cell r="M1097">
            <v>0</v>
          </cell>
          <cell r="N1097">
            <v>0</v>
          </cell>
          <cell r="O1097">
            <v>0</v>
          </cell>
          <cell r="P1097">
            <v>0</v>
          </cell>
          <cell r="Q1097">
            <v>0</v>
          </cell>
          <cell r="R1097">
            <v>0</v>
          </cell>
        </row>
        <row r="1098">
          <cell r="B1098" t="str">
            <v>Alcatel-Lucent</v>
          </cell>
          <cell r="C1098">
            <v>0</v>
          </cell>
          <cell r="D1098">
            <v>30</v>
          </cell>
          <cell r="E1098">
            <v>0</v>
          </cell>
          <cell r="F1098">
            <v>0</v>
          </cell>
          <cell r="G1098">
            <v>0</v>
          </cell>
          <cell r="H1098">
            <v>11</v>
          </cell>
          <cell r="I1098">
            <v>41</v>
          </cell>
          <cell r="K1098" t="str">
            <v>Alcatel-Lucent</v>
          </cell>
          <cell r="L1098">
            <v>0</v>
          </cell>
          <cell r="M1098">
            <v>264</v>
          </cell>
          <cell r="N1098">
            <v>0</v>
          </cell>
          <cell r="O1098">
            <v>0</v>
          </cell>
          <cell r="P1098">
            <v>0</v>
          </cell>
          <cell r="Q1098">
            <v>71</v>
          </cell>
          <cell r="R1098">
            <v>335</v>
          </cell>
        </row>
        <row r="1099">
          <cell r="B1099" t="str">
            <v>Atrica</v>
          </cell>
          <cell r="I1099">
            <v>0</v>
          </cell>
          <cell r="K1099" t="str">
            <v>Atrica</v>
          </cell>
          <cell r="R1099">
            <v>0</v>
          </cell>
        </row>
        <row r="1100">
          <cell r="B1100" t="str">
            <v>Avici</v>
          </cell>
          <cell r="I1100">
            <v>0</v>
          </cell>
          <cell r="K1100" t="str">
            <v>Avici</v>
          </cell>
          <cell r="R1100">
            <v>0</v>
          </cell>
        </row>
        <row r="1101">
          <cell r="B1101" t="str">
            <v>Brocade</v>
          </cell>
          <cell r="C1101">
            <v>0</v>
          </cell>
          <cell r="D1101">
            <v>0</v>
          </cell>
          <cell r="E1101">
            <v>0</v>
          </cell>
          <cell r="F1101">
            <v>0</v>
          </cell>
          <cell r="G1101">
            <v>0</v>
          </cell>
          <cell r="H1101">
            <v>0</v>
          </cell>
          <cell r="I1101">
            <v>0</v>
          </cell>
          <cell r="K1101" t="str">
            <v>Brocade</v>
          </cell>
          <cell r="L1101">
            <v>0</v>
          </cell>
          <cell r="M1101">
            <v>0</v>
          </cell>
          <cell r="N1101">
            <v>0</v>
          </cell>
          <cell r="O1101">
            <v>0</v>
          </cell>
          <cell r="P1101">
            <v>0</v>
          </cell>
          <cell r="Q1101">
            <v>0</v>
          </cell>
          <cell r="R1101">
            <v>0</v>
          </cell>
        </row>
        <row r="1102">
          <cell r="B1102" t="str">
            <v>Caspian</v>
          </cell>
          <cell r="I1102">
            <v>0</v>
          </cell>
          <cell r="K1102" t="str">
            <v>Caspian</v>
          </cell>
          <cell r="R1102">
            <v>0</v>
          </cell>
        </row>
        <row r="1103">
          <cell r="B1103" t="str">
            <v>Chiaro</v>
          </cell>
          <cell r="I1103">
            <v>0</v>
          </cell>
          <cell r="K1103" t="str">
            <v>Chiaro</v>
          </cell>
          <cell r="R1103">
            <v>0</v>
          </cell>
        </row>
        <row r="1104">
          <cell r="B1104" t="str">
            <v>Ciena</v>
          </cell>
          <cell r="C1104">
            <v>0</v>
          </cell>
          <cell r="D1104">
            <v>0</v>
          </cell>
          <cell r="E1104">
            <v>0</v>
          </cell>
          <cell r="F1104">
            <v>0</v>
          </cell>
          <cell r="G1104">
            <v>0</v>
          </cell>
          <cell r="H1104">
            <v>0</v>
          </cell>
          <cell r="I1104">
            <v>0</v>
          </cell>
          <cell r="K1104" t="str">
            <v>Ciena</v>
          </cell>
          <cell r="L1104">
            <v>0</v>
          </cell>
          <cell r="M1104">
            <v>0</v>
          </cell>
          <cell r="N1104">
            <v>0</v>
          </cell>
          <cell r="O1104">
            <v>0</v>
          </cell>
          <cell r="P1104">
            <v>0</v>
          </cell>
          <cell r="Q1104">
            <v>0</v>
          </cell>
          <cell r="R1104">
            <v>0</v>
          </cell>
        </row>
        <row r="1105">
          <cell r="B1105" t="str">
            <v>Cisco</v>
          </cell>
          <cell r="C1105">
            <v>30</v>
          </cell>
          <cell r="D1105">
            <v>47</v>
          </cell>
          <cell r="E1105">
            <v>3</v>
          </cell>
          <cell r="F1105">
            <v>0</v>
          </cell>
          <cell r="G1105">
            <v>13</v>
          </cell>
          <cell r="H1105">
            <v>0</v>
          </cell>
          <cell r="I1105">
            <v>93</v>
          </cell>
          <cell r="K1105" t="str">
            <v>Cisco</v>
          </cell>
          <cell r="L1105">
            <v>79</v>
          </cell>
          <cell r="M1105">
            <v>930</v>
          </cell>
          <cell r="N1105">
            <v>13</v>
          </cell>
          <cell r="O1105">
            <v>0</v>
          </cell>
          <cell r="P1105">
            <v>452</v>
          </cell>
          <cell r="Q1105">
            <v>0</v>
          </cell>
          <cell r="R1105">
            <v>1474</v>
          </cell>
        </row>
        <row r="1106">
          <cell r="B1106" t="str">
            <v>Cosine</v>
          </cell>
          <cell r="I1106">
            <v>0</v>
          </cell>
          <cell r="K1106" t="str">
            <v>Cosine</v>
          </cell>
          <cell r="R1106">
            <v>0</v>
          </cell>
        </row>
        <row r="1107">
          <cell r="B1107" t="str">
            <v>ECI Telecom</v>
          </cell>
          <cell r="I1107">
            <v>0</v>
          </cell>
          <cell r="K1107" t="str">
            <v>ECI Telecom</v>
          </cell>
          <cell r="R1107">
            <v>0</v>
          </cell>
        </row>
        <row r="1108">
          <cell r="B1108" t="str">
            <v>Equipe</v>
          </cell>
          <cell r="I1108">
            <v>0</v>
          </cell>
          <cell r="K1108" t="str">
            <v>Equipe</v>
          </cell>
          <cell r="R1108">
            <v>0</v>
          </cell>
        </row>
        <row r="1109">
          <cell r="B1109" t="str">
            <v>Ericsson</v>
          </cell>
          <cell r="C1109">
            <v>0</v>
          </cell>
          <cell r="D1109">
            <v>0</v>
          </cell>
          <cell r="E1109">
            <v>0</v>
          </cell>
          <cell r="F1109">
            <v>0</v>
          </cell>
          <cell r="G1109">
            <v>0</v>
          </cell>
          <cell r="H1109">
            <v>2</v>
          </cell>
          <cell r="I1109">
            <v>2</v>
          </cell>
          <cell r="K1109" t="str">
            <v>Ericsson</v>
          </cell>
          <cell r="L1109">
            <v>0</v>
          </cell>
          <cell r="M1109">
            <v>0</v>
          </cell>
          <cell r="N1109">
            <v>0</v>
          </cell>
          <cell r="O1109">
            <v>0</v>
          </cell>
          <cell r="P1109">
            <v>0</v>
          </cell>
          <cell r="Q1109">
            <v>9</v>
          </cell>
          <cell r="R1109">
            <v>9</v>
          </cell>
        </row>
        <row r="1110">
          <cell r="B1110" t="str">
            <v>Extreme</v>
          </cell>
          <cell r="C1110">
            <v>0</v>
          </cell>
          <cell r="D1110">
            <v>0</v>
          </cell>
          <cell r="E1110">
            <v>0</v>
          </cell>
          <cell r="F1110">
            <v>0</v>
          </cell>
          <cell r="G1110">
            <v>0</v>
          </cell>
          <cell r="H1110">
            <v>0</v>
          </cell>
          <cell r="I1110">
            <v>0</v>
          </cell>
          <cell r="K1110" t="str">
            <v>Extreme</v>
          </cell>
          <cell r="L1110">
            <v>0</v>
          </cell>
          <cell r="M1110">
            <v>0</v>
          </cell>
          <cell r="N1110">
            <v>0</v>
          </cell>
          <cell r="O1110">
            <v>0</v>
          </cell>
          <cell r="P1110">
            <v>0</v>
          </cell>
          <cell r="Q1110">
            <v>0</v>
          </cell>
          <cell r="R1110">
            <v>0</v>
          </cell>
        </row>
        <row r="1111">
          <cell r="B1111" t="str">
            <v>Force10</v>
          </cell>
          <cell r="C1111">
            <v>0</v>
          </cell>
          <cell r="D1111">
            <v>0</v>
          </cell>
          <cell r="E1111">
            <v>0</v>
          </cell>
          <cell r="F1111">
            <v>0</v>
          </cell>
          <cell r="G1111">
            <v>0</v>
          </cell>
          <cell r="H1111">
            <v>0</v>
          </cell>
          <cell r="I1111">
            <v>0</v>
          </cell>
          <cell r="K1111" t="str">
            <v>Force10</v>
          </cell>
          <cell r="L1111">
            <v>0</v>
          </cell>
          <cell r="M1111">
            <v>0</v>
          </cell>
          <cell r="N1111">
            <v>0</v>
          </cell>
          <cell r="O1111">
            <v>0</v>
          </cell>
          <cell r="P1111">
            <v>0</v>
          </cell>
          <cell r="Q1111">
            <v>0</v>
          </cell>
          <cell r="R1111">
            <v>0</v>
          </cell>
        </row>
        <row r="1112">
          <cell r="B1112" t="str">
            <v>Fujitsu</v>
          </cell>
          <cell r="C1112">
            <v>0</v>
          </cell>
          <cell r="D1112">
            <v>0</v>
          </cell>
          <cell r="E1112">
            <v>0</v>
          </cell>
          <cell r="F1112">
            <v>0</v>
          </cell>
          <cell r="G1112">
            <v>0</v>
          </cell>
          <cell r="H1112">
            <v>0</v>
          </cell>
          <cell r="I1112">
            <v>0</v>
          </cell>
          <cell r="K1112" t="str">
            <v>Fujitsu</v>
          </cell>
          <cell r="L1112">
            <v>0</v>
          </cell>
          <cell r="M1112">
            <v>0</v>
          </cell>
          <cell r="N1112">
            <v>0</v>
          </cell>
          <cell r="O1112">
            <v>0</v>
          </cell>
          <cell r="P1112">
            <v>0</v>
          </cell>
          <cell r="Q1112">
            <v>0</v>
          </cell>
          <cell r="R1112">
            <v>0</v>
          </cell>
        </row>
        <row r="1113">
          <cell r="B1113" t="str">
            <v>Hammerhead Systems</v>
          </cell>
          <cell r="I1113">
            <v>0</v>
          </cell>
          <cell r="K1113" t="str">
            <v>Hammerhead Systems</v>
          </cell>
          <cell r="R1113">
            <v>0</v>
          </cell>
        </row>
        <row r="1114">
          <cell r="B1114" t="str">
            <v>Hitachi</v>
          </cell>
          <cell r="I1114">
            <v>0</v>
          </cell>
          <cell r="K1114" t="str">
            <v>Hitachi</v>
          </cell>
          <cell r="R1114">
            <v>0</v>
          </cell>
        </row>
        <row r="1115">
          <cell r="B1115" t="str">
            <v>Hitachi Cable</v>
          </cell>
          <cell r="C1115">
            <v>0</v>
          </cell>
          <cell r="D1115">
            <v>0</v>
          </cell>
          <cell r="E1115">
            <v>0</v>
          </cell>
          <cell r="F1115">
            <v>0</v>
          </cell>
          <cell r="G1115">
            <v>0</v>
          </cell>
          <cell r="H1115">
            <v>0</v>
          </cell>
          <cell r="I1115">
            <v>0</v>
          </cell>
          <cell r="K1115" t="str">
            <v>Hitachi Cable</v>
          </cell>
          <cell r="L1115">
            <v>0</v>
          </cell>
          <cell r="M1115">
            <v>0</v>
          </cell>
          <cell r="N1115">
            <v>0</v>
          </cell>
          <cell r="O1115">
            <v>0</v>
          </cell>
          <cell r="P1115">
            <v>0</v>
          </cell>
          <cell r="Q1115">
            <v>0</v>
          </cell>
          <cell r="R1115">
            <v>0</v>
          </cell>
        </row>
        <row r="1116">
          <cell r="B1116" t="str">
            <v>Huawei</v>
          </cell>
          <cell r="C1116">
            <v>5</v>
          </cell>
          <cell r="D1116">
            <v>7</v>
          </cell>
          <cell r="E1116">
            <v>1</v>
          </cell>
          <cell r="F1116">
            <v>0</v>
          </cell>
          <cell r="G1116">
            <v>7</v>
          </cell>
          <cell r="H1116">
            <v>0</v>
          </cell>
          <cell r="I1116">
            <v>20</v>
          </cell>
          <cell r="K1116" t="str">
            <v>Huawei</v>
          </cell>
          <cell r="L1116">
            <v>17</v>
          </cell>
          <cell r="M1116">
            <v>78</v>
          </cell>
          <cell r="N1116">
            <v>13</v>
          </cell>
          <cell r="O1116">
            <v>0</v>
          </cell>
          <cell r="P1116">
            <v>4020</v>
          </cell>
          <cell r="Q1116">
            <v>0</v>
          </cell>
          <cell r="R1116">
            <v>4128</v>
          </cell>
        </row>
        <row r="1117">
          <cell r="B1117" t="str">
            <v>Hyperchip</v>
          </cell>
          <cell r="I1117">
            <v>0</v>
          </cell>
          <cell r="K1117" t="str">
            <v>Hyperchip</v>
          </cell>
          <cell r="R1117">
            <v>0</v>
          </cell>
        </row>
        <row r="1118">
          <cell r="B1118" t="str">
            <v>Juniper</v>
          </cell>
          <cell r="C1118">
            <v>2</v>
          </cell>
          <cell r="D1118">
            <v>1</v>
          </cell>
          <cell r="E1118">
            <v>1</v>
          </cell>
          <cell r="F1118">
            <v>0</v>
          </cell>
          <cell r="G1118">
            <v>0</v>
          </cell>
          <cell r="H1118">
            <v>0</v>
          </cell>
          <cell r="I1118">
            <v>4</v>
          </cell>
          <cell r="K1118" t="str">
            <v>Juniper</v>
          </cell>
          <cell r="L1118">
            <v>3</v>
          </cell>
          <cell r="M1118">
            <v>21</v>
          </cell>
          <cell r="N1118">
            <v>4</v>
          </cell>
          <cell r="O1118">
            <v>0</v>
          </cell>
          <cell r="P1118">
            <v>0</v>
          </cell>
          <cell r="Q1118">
            <v>0</v>
          </cell>
          <cell r="R1118">
            <v>28</v>
          </cell>
        </row>
        <row r="1119">
          <cell r="B1119" t="str">
            <v>Laurel Networks</v>
          </cell>
          <cell r="I1119">
            <v>0</v>
          </cell>
          <cell r="K1119" t="str">
            <v>Laurel Networks</v>
          </cell>
          <cell r="R1119">
            <v>0</v>
          </cell>
        </row>
        <row r="1120">
          <cell r="B1120" t="str">
            <v>Lucent</v>
          </cell>
          <cell r="I1120">
            <v>0</v>
          </cell>
          <cell r="K1120" t="str">
            <v>Lucent</v>
          </cell>
          <cell r="R1120">
            <v>0</v>
          </cell>
        </row>
        <row r="1121">
          <cell r="B1121" t="str">
            <v>NEC</v>
          </cell>
          <cell r="C1121">
            <v>0</v>
          </cell>
          <cell r="E1121">
            <v>0</v>
          </cell>
          <cell r="F1121">
            <v>0</v>
          </cell>
          <cell r="G1121">
            <v>0</v>
          </cell>
          <cell r="H1121">
            <v>0</v>
          </cell>
          <cell r="I1121">
            <v>0</v>
          </cell>
          <cell r="K1121" t="str">
            <v>NEC</v>
          </cell>
          <cell r="L1121">
            <v>0</v>
          </cell>
          <cell r="M1121">
            <v>0</v>
          </cell>
          <cell r="N1121">
            <v>0</v>
          </cell>
          <cell r="O1121">
            <v>0</v>
          </cell>
          <cell r="P1121">
            <v>0</v>
          </cell>
          <cell r="Q1121">
            <v>0</v>
          </cell>
          <cell r="R1121">
            <v>0</v>
          </cell>
        </row>
        <row r="1122">
          <cell r="B1122" t="str">
            <v>Nokia Siemens Networks</v>
          </cell>
          <cell r="C1122">
            <v>0</v>
          </cell>
          <cell r="D1122">
            <v>0</v>
          </cell>
          <cell r="E1122">
            <v>0</v>
          </cell>
          <cell r="F1122">
            <v>0</v>
          </cell>
          <cell r="G1122">
            <v>0</v>
          </cell>
          <cell r="H1122">
            <v>0</v>
          </cell>
          <cell r="I1122">
            <v>0</v>
          </cell>
          <cell r="K1122" t="str">
            <v>Nokia Siemens Networks</v>
          </cell>
          <cell r="L1122">
            <v>0</v>
          </cell>
          <cell r="M1122">
            <v>0</v>
          </cell>
          <cell r="N1122">
            <v>0</v>
          </cell>
          <cell r="O1122">
            <v>0</v>
          </cell>
          <cell r="P1122">
            <v>0</v>
          </cell>
          <cell r="Q1122">
            <v>0</v>
          </cell>
          <cell r="R1122">
            <v>0</v>
          </cell>
        </row>
        <row r="1123">
          <cell r="B1123" t="str">
            <v>Nortel</v>
          </cell>
          <cell r="C1123">
            <v>0</v>
          </cell>
          <cell r="D1123">
            <v>0</v>
          </cell>
          <cell r="E1123">
            <v>0</v>
          </cell>
          <cell r="F1123">
            <v>0</v>
          </cell>
          <cell r="G1123">
            <v>0</v>
          </cell>
          <cell r="H1123">
            <v>1</v>
          </cell>
          <cell r="I1123">
            <v>1</v>
          </cell>
          <cell r="K1123" t="str">
            <v>Nortel</v>
          </cell>
          <cell r="L1123">
            <v>0</v>
          </cell>
          <cell r="M1123">
            <v>0</v>
          </cell>
          <cell r="N1123">
            <v>0</v>
          </cell>
          <cell r="O1123">
            <v>0</v>
          </cell>
          <cell r="P1123">
            <v>0</v>
          </cell>
          <cell r="Q1123">
            <v>5</v>
          </cell>
          <cell r="R1123">
            <v>5</v>
          </cell>
        </row>
        <row r="1124">
          <cell r="B1124" t="str">
            <v>Procket</v>
          </cell>
          <cell r="I1124">
            <v>0</v>
          </cell>
          <cell r="K1124" t="str">
            <v>Procket</v>
          </cell>
          <cell r="R1124">
            <v>0</v>
          </cell>
        </row>
        <row r="1125">
          <cell r="B1125" t="str">
            <v>Quarry</v>
          </cell>
          <cell r="I1125">
            <v>0</v>
          </cell>
          <cell r="K1125" t="str">
            <v>Quarry</v>
          </cell>
          <cell r="R1125">
            <v>0</v>
          </cell>
        </row>
        <row r="1126">
          <cell r="B1126" t="str">
            <v>Redback</v>
          </cell>
          <cell r="C1126">
            <v>0</v>
          </cell>
          <cell r="D1126">
            <v>0</v>
          </cell>
          <cell r="E1126">
            <v>0</v>
          </cell>
          <cell r="F1126">
            <v>0</v>
          </cell>
          <cell r="G1126">
            <v>0</v>
          </cell>
          <cell r="H1126">
            <v>0</v>
          </cell>
          <cell r="I1126">
            <v>0</v>
          </cell>
          <cell r="K1126" t="str">
            <v>Redback</v>
          </cell>
          <cell r="L1126">
            <v>0</v>
          </cell>
          <cell r="M1126">
            <v>0</v>
          </cell>
          <cell r="N1126">
            <v>0</v>
          </cell>
          <cell r="O1126">
            <v>0</v>
          </cell>
          <cell r="P1126">
            <v>0</v>
          </cell>
          <cell r="Q1126">
            <v>0</v>
          </cell>
          <cell r="R1126">
            <v>0</v>
          </cell>
        </row>
        <row r="1127">
          <cell r="B1127" t="str">
            <v>Riverstone</v>
          </cell>
          <cell r="I1127">
            <v>0</v>
          </cell>
          <cell r="K1127" t="str">
            <v>Riverstone</v>
          </cell>
          <cell r="R1127">
            <v>0</v>
          </cell>
        </row>
        <row r="1128">
          <cell r="B1128" t="str">
            <v>Tellabs</v>
          </cell>
          <cell r="C1128">
            <v>0</v>
          </cell>
          <cell r="D1128">
            <v>2</v>
          </cell>
          <cell r="E1128">
            <v>0</v>
          </cell>
          <cell r="F1128">
            <v>0</v>
          </cell>
          <cell r="G1128">
            <v>0</v>
          </cell>
          <cell r="H1128">
            <v>0</v>
          </cell>
          <cell r="I1128">
            <v>2</v>
          </cell>
          <cell r="K1128" t="str">
            <v>Tellabs</v>
          </cell>
          <cell r="L1128">
            <v>0</v>
          </cell>
          <cell r="M1128">
            <v>22</v>
          </cell>
          <cell r="N1128">
            <v>0</v>
          </cell>
          <cell r="O1128">
            <v>0</v>
          </cell>
          <cell r="P1128">
            <v>0</v>
          </cell>
          <cell r="Q1128">
            <v>0</v>
          </cell>
          <cell r="R1128">
            <v>22</v>
          </cell>
        </row>
        <row r="1129">
          <cell r="B1129" t="str">
            <v>ZTE</v>
          </cell>
          <cell r="C1129">
            <v>0</v>
          </cell>
          <cell r="D1129">
            <v>0</v>
          </cell>
          <cell r="E1129">
            <v>0</v>
          </cell>
          <cell r="F1129">
            <v>0</v>
          </cell>
          <cell r="G1129">
            <v>0</v>
          </cell>
          <cell r="H1129">
            <v>0</v>
          </cell>
          <cell r="I1129">
            <v>0</v>
          </cell>
          <cell r="K1129" t="str">
            <v>ZTE</v>
          </cell>
          <cell r="L1129">
            <v>0</v>
          </cell>
          <cell r="M1129">
            <v>0</v>
          </cell>
          <cell r="N1129">
            <v>0</v>
          </cell>
          <cell r="O1129">
            <v>0</v>
          </cell>
          <cell r="P1129">
            <v>0</v>
          </cell>
          <cell r="Q1129">
            <v>0</v>
          </cell>
          <cell r="R1129">
            <v>0</v>
          </cell>
        </row>
        <row r="1130">
          <cell r="B1130" t="str">
            <v>Other</v>
          </cell>
          <cell r="I1130">
            <v>0</v>
          </cell>
          <cell r="K1130" t="str">
            <v>Other</v>
          </cell>
          <cell r="R1130">
            <v>0</v>
          </cell>
        </row>
        <row r="1131">
          <cell r="B1131" t="str">
            <v>Total</v>
          </cell>
          <cell r="C1131">
            <v>37</v>
          </cell>
          <cell r="D1131">
            <v>87</v>
          </cell>
          <cell r="E1131">
            <v>5</v>
          </cell>
          <cell r="F1131">
            <v>0</v>
          </cell>
          <cell r="G1131">
            <v>20</v>
          </cell>
          <cell r="H1131">
            <v>14</v>
          </cell>
          <cell r="I1131">
            <v>163</v>
          </cell>
          <cell r="K1131" t="str">
            <v>Total</v>
          </cell>
          <cell r="L1131">
            <v>99</v>
          </cell>
          <cell r="M1131">
            <v>1315</v>
          </cell>
          <cell r="N1131">
            <v>30</v>
          </cell>
          <cell r="O1131">
            <v>0</v>
          </cell>
          <cell r="P1131">
            <v>4472</v>
          </cell>
          <cell r="Q1131">
            <v>85</v>
          </cell>
          <cell r="R1131">
            <v>6001</v>
          </cell>
        </row>
        <row r="1135">
          <cell r="B1135" t="str">
            <v>Vendor</v>
          </cell>
          <cell r="C1135" t="str">
            <v>Core IP/MPLS</v>
          </cell>
          <cell r="D1135" t="str">
            <v xml:space="preserve">Edge IP/MPLS </v>
          </cell>
          <cell r="E1135" t="str">
            <v>Subscriber Service Router</v>
          </cell>
          <cell r="F1135" t="str">
            <v>BRAS</v>
          </cell>
          <cell r="G1135" t="str">
            <v>IP/Ethernet</v>
          </cell>
          <cell r="H1135" t="str">
            <v>ATM/MPLS</v>
          </cell>
          <cell r="I1135" t="str">
            <v>Total IPS</v>
          </cell>
          <cell r="K1135" t="str">
            <v>Vendor</v>
          </cell>
          <cell r="L1135" t="str">
            <v>Core IP/MPLS</v>
          </cell>
          <cell r="M1135" t="str">
            <v>Edge IP/MPLS</v>
          </cell>
          <cell r="N1135" t="str">
            <v>Subscriber Service Router</v>
          </cell>
          <cell r="O1135" t="str">
            <v>BRAS</v>
          </cell>
          <cell r="P1135" t="str">
            <v>IP/Ethernet</v>
          </cell>
          <cell r="Q1135" t="str">
            <v>ATM/MPLS</v>
          </cell>
          <cell r="R1135" t="str">
            <v>Total IPS</v>
          </cell>
        </row>
        <row r="1136">
          <cell r="B1136" t="str">
            <v>Alaxala Networks</v>
          </cell>
          <cell r="C1136">
            <v>0</v>
          </cell>
          <cell r="D1136">
            <v>0</v>
          </cell>
          <cell r="E1136">
            <v>0</v>
          </cell>
          <cell r="F1136">
            <v>0</v>
          </cell>
          <cell r="G1136">
            <v>0</v>
          </cell>
          <cell r="H1136">
            <v>0</v>
          </cell>
          <cell r="I1136">
            <v>0</v>
          </cell>
          <cell r="K1136" t="str">
            <v>Alaxala Networks</v>
          </cell>
          <cell r="L1136">
            <v>0</v>
          </cell>
          <cell r="M1136">
            <v>0</v>
          </cell>
          <cell r="N1136">
            <v>0</v>
          </cell>
          <cell r="O1136">
            <v>0</v>
          </cell>
          <cell r="P1136">
            <v>0</v>
          </cell>
          <cell r="Q1136">
            <v>0</v>
          </cell>
          <cell r="R1136">
            <v>0</v>
          </cell>
        </row>
        <row r="1137">
          <cell r="B1137" t="str">
            <v>Alcatel-Lucent</v>
          </cell>
          <cell r="C1137">
            <v>0</v>
          </cell>
          <cell r="D1137">
            <v>20</v>
          </cell>
          <cell r="E1137">
            <v>0</v>
          </cell>
          <cell r="F1137">
            <v>0</v>
          </cell>
          <cell r="G1137">
            <v>0</v>
          </cell>
          <cell r="H1137">
            <v>10</v>
          </cell>
          <cell r="I1137">
            <v>30</v>
          </cell>
          <cell r="K1137" t="str">
            <v>Alcatel-Lucent</v>
          </cell>
          <cell r="L1137">
            <v>0</v>
          </cell>
          <cell r="M1137">
            <v>179</v>
          </cell>
          <cell r="N1137">
            <v>0</v>
          </cell>
          <cell r="O1137">
            <v>0</v>
          </cell>
          <cell r="P1137">
            <v>0</v>
          </cell>
          <cell r="Q1137">
            <v>65</v>
          </cell>
          <cell r="R1137">
            <v>244</v>
          </cell>
        </row>
        <row r="1138">
          <cell r="B1138" t="str">
            <v>Atrica</v>
          </cell>
          <cell r="I1138">
            <v>0</v>
          </cell>
          <cell r="K1138" t="str">
            <v>Atrica</v>
          </cell>
          <cell r="R1138">
            <v>0</v>
          </cell>
        </row>
        <row r="1139">
          <cell r="B1139" t="str">
            <v>Avici</v>
          </cell>
          <cell r="I1139">
            <v>0</v>
          </cell>
          <cell r="K1139" t="str">
            <v>Avici</v>
          </cell>
          <cell r="R1139">
            <v>0</v>
          </cell>
        </row>
        <row r="1140">
          <cell r="B1140" t="str">
            <v>Brocade</v>
          </cell>
          <cell r="C1140">
            <v>0</v>
          </cell>
          <cell r="D1140">
            <v>0</v>
          </cell>
          <cell r="E1140">
            <v>0</v>
          </cell>
          <cell r="F1140">
            <v>0</v>
          </cell>
          <cell r="G1140">
            <v>0</v>
          </cell>
          <cell r="H1140">
            <v>0</v>
          </cell>
          <cell r="I1140">
            <v>0</v>
          </cell>
          <cell r="K1140" t="str">
            <v>Brocade</v>
          </cell>
          <cell r="L1140">
            <v>0</v>
          </cell>
          <cell r="M1140">
            <v>0</v>
          </cell>
          <cell r="N1140">
            <v>0</v>
          </cell>
          <cell r="O1140">
            <v>0</v>
          </cell>
          <cell r="P1140">
            <v>0</v>
          </cell>
          <cell r="Q1140">
            <v>0</v>
          </cell>
          <cell r="R1140">
            <v>0</v>
          </cell>
        </row>
        <row r="1141">
          <cell r="B1141" t="str">
            <v>Caspian</v>
          </cell>
          <cell r="I1141">
            <v>0</v>
          </cell>
          <cell r="K1141" t="str">
            <v>Caspian</v>
          </cell>
          <cell r="R1141">
            <v>0</v>
          </cell>
        </row>
        <row r="1142">
          <cell r="B1142" t="str">
            <v>Chiaro</v>
          </cell>
          <cell r="I1142">
            <v>0</v>
          </cell>
          <cell r="K1142" t="str">
            <v>Chiaro</v>
          </cell>
          <cell r="R1142">
            <v>0</v>
          </cell>
        </row>
        <row r="1143">
          <cell r="B1143" t="str">
            <v>Ciena</v>
          </cell>
          <cell r="C1143">
            <v>0</v>
          </cell>
          <cell r="D1143">
            <v>0</v>
          </cell>
          <cell r="E1143">
            <v>0</v>
          </cell>
          <cell r="F1143">
            <v>0</v>
          </cell>
          <cell r="G1143">
            <v>0</v>
          </cell>
          <cell r="H1143">
            <v>0</v>
          </cell>
          <cell r="I1143">
            <v>0</v>
          </cell>
          <cell r="K1143" t="str">
            <v>Ciena</v>
          </cell>
          <cell r="L1143">
            <v>0</v>
          </cell>
          <cell r="M1143">
            <v>0</v>
          </cell>
          <cell r="N1143">
            <v>0</v>
          </cell>
          <cell r="O1143">
            <v>0</v>
          </cell>
          <cell r="P1143">
            <v>0</v>
          </cell>
          <cell r="Q1143">
            <v>0</v>
          </cell>
          <cell r="R1143">
            <v>0</v>
          </cell>
        </row>
        <row r="1144">
          <cell r="B1144" t="str">
            <v>Cisco</v>
          </cell>
          <cell r="C1144">
            <v>45</v>
          </cell>
          <cell r="D1144">
            <v>73</v>
          </cell>
          <cell r="E1144">
            <v>5</v>
          </cell>
          <cell r="F1144">
            <v>0</v>
          </cell>
          <cell r="G1144">
            <v>10</v>
          </cell>
          <cell r="H1144">
            <v>0</v>
          </cell>
          <cell r="I1144">
            <v>133</v>
          </cell>
          <cell r="K1144" t="str">
            <v>Cisco</v>
          </cell>
          <cell r="L1144">
            <v>117</v>
          </cell>
          <cell r="M1144">
            <v>1442</v>
          </cell>
          <cell r="N1144">
            <v>17</v>
          </cell>
          <cell r="O1144">
            <v>0</v>
          </cell>
          <cell r="P1144">
            <v>329</v>
          </cell>
          <cell r="Q1144">
            <v>0</v>
          </cell>
          <cell r="R1144">
            <v>1905</v>
          </cell>
        </row>
        <row r="1145">
          <cell r="B1145" t="str">
            <v>Cosine</v>
          </cell>
          <cell r="I1145">
            <v>0</v>
          </cell>
          <cell r="K1145" t="str">
            <v>Cosine</v>
          </cell>
          <cell r="R1145">
            <v>0</v>
          </cell>
        </row>
        <row r="1146">
          <cell r="B1146" t="str">
            <v>ECI Telecom</v>
          </cell>
          <cell r="I1146">
            <v>0</v>
          </cell>
          <cell r="K1146" t="str">
            <v>ECI Telecom</v>
          </cell>
          <cell r="R1146">
            <v>0</v>
          </cell>
        </row>
        <row r="1147">
          <cell r="B1147" t="str">
            <v>Equipe</v>
          </cell>
          <cell r="I1147">
            <v>0</v>
          </cell>
          <cell r="K1147" t="str">
            <v>Equipe</v>
          </cell>
          <cell r="R1147">
            <v>0</v>
          </cell>
        </row>
        <row r="1148">
          <cell r="B1148" t="str">
            <v>Ericsson</v>
          </cell>
          <cell r="C1148">
            <v>0</v>
          </cell>
          <cell r="D1148">
            <v>0</v>
          </cell>
          <cell r="E1148">
            <v>6</v>
          </cell>
          <cell r="F1148">
            <v>0</v>
          </cell>
          <cell r="G1148">
            <v>0</v>
          </cell>
          <cell r="H1148">
            <v>2</v>
          </cell>
          <cell r="I1148">
            <v>8</v>
          </cell>
          <cell r="K1148" t="str">
            <v>Ericsson</v>
          </cell>
          <cell r="L1148">
            <v>0</v>
          </cell>
          <cell r="M1148">
            <v>0</v>
          </cell>
          <cell r="N1148">
            <v>67</v>
          </cell>
          <cell r="O1148">
            <v>0</v>
          </cell>
          <cell r="P1148">
            <v>0</v>
          </cell>
          <cell r="Q1148">
            <v>9</v>
          </cell>
          <cell r="R1148">
            <v>76</v>
          </cell>
        </row>
        <row r="1149">
          <cell r="B1149" t="str">
            <v>Extreme</v>
          </cell>
          <cell r="C1149">
            <v>0</v>
          </cell>
          <cell r="D1149">
            <v>0</v>
          </cell>
          <cell r="E1149">
            <v>0</v>
          </cell>
          <cell r="F1149">
            <v>0</v>
          </cell>
          <cell r="G1149">
            <v>0</v>
          </cell>
          <cell r="H1149">
            <v>0</v>
          </cell>
          <cell r="I1149">
            <v>0</v>
          </cell>
          <cell r="K1149" t="str">
            <v>Extreme</v>
          </cell>
          <cell r="L1149">
            <v>0</v>
          </cell>
          <cell r="M1149">
            <v>0</v>
          </cell>
          <cell r="N1149">
            <v>0</v>
          </cell>
          <cell r="O1149">
            <v>0</v>
          </cell>
          <cell r="P1149">
            <v>0</v>
          </cell>
          <cell r="Q1149">
            <v>0</v>
          </cell>
          <cell r="R1149">
            <v>0</v>
          </cell>
        </row>
        <row r="1150">
          <cell r="B1150" t="str">
            <v>Force10</v>
          </cell>
          <cell r="C1150">
            <v>0</v>
          </cell>
          <cell r="D1150">
            <v>0</v>
          </cell>
          <cell r="E1150">
            <v>0</v>
          </cell>
          <cell r="F1150">
            <v>0</v>
          </cell>
          <cell r="G1150">
            <v>0</v>
          </cell>
          <cell r="H1150">
            <v>0</v>
          </cell>
          <cell r="I1150">
            <v>0</v>
          </cell>
          <cell r="K1150" t="str">
            <v>Force10</v>
          </cell>
          <cell r="L1150">
            <v>0</v>
          </cell>
          <cell r="M1150">
            <v>0</v>
          </cell>
          <cell r="N1150">
            <v>0</v>
          </cell>
          <cell r="O1150">
            <v>0</v>
          </cell>
          <cell r="P1150">
            <v>0</v>
          </cell>
          <cell r="Q1150">
            <v>0</v>
          </cell>
          <cell r="R1150">
            <v>0</v>
          </cell>
        </row>
        <row r="1151">
          <cell r="B1151" t="str">
            <v>Fujitsu</v>
          </cell>
          <cell r="I1151">
            <v>0</v>
          </cell>
          <cell r="K1151" t="str">
            <v>Fujitsu</v>
          </cell>
          <cell r="R1151">
            <v>0</v>
          </cell>
        </row>
        <row r="1152">
          <cell r="B1152" t="str">
            <v>Hammerhead Systems</v>
          </cell>
          <cell r="I1152">
            <v>0</v>
          </cell>
          <cell r="K1152" t="str">
            <v>Hammerhead Systems</v>
          </cell>
          <cell r="R1152">
            <v>0</v>
          </cell>
        </row>
        <row r="1153">
          <cell r="B1153" t="str">
            <v>Hitachi</v>
          </cell>
          <cell r="I1153">
            <v>0</v>
          </cell>
          <cell r="K1153" t="str">
            <v>Hitachi</v>
          </cell>
          <cell r="R1153">
            <v>0</v>
          </cell>
        </row>
        <row r="1154">
          <cell r="B1154" t="str">
            <v>Hitachi Cable</v>
          </cell>
          <cell r="C1154">
            <v>0</v>
          </cell>
          <cell r="D1154">
            <v>0</v>
          </cell>
          <cell r="E1154">
            <v>0</v>
          </cell>
          <cell r="F1154">
            <v>0</v>
          </cell>
          <cell r="G1154">
            <v>0</v>
          </cell>
          <cell r="H1154">
            <v>0</v>
          </cell>
          <cell r="I1154">
            <v>0</v>
          </cell>
          <cell r="K1154" t="str">
            <v>Hitachi Cable</v>
          </cell>
          <cell r="L1154">
            <v>0</v>
          </cell>
          <cell r="M1154">
            <v>0</v>
          </cell>
          <cell r="N1154">
            <v>0</v>
          </cell>
          <cell r="O1154">
            <v>0</v>
          </cell>
          <cell r="P1154">
            <v>0</v>
          </cell>
          <cell r="Q1154">
            <v>0</v>
          </cell>
          <cell r="R1154">
            <v>0</v>
          </cell>
        </row>
        <row r="1155">
          <cell r="B1155" t="str">
            <v>Huawei</v>
          </cell>
          <cell r="C1155">
            <v>4</v>
          </cell>
          <cell r="D1155">
            <v>10</v>
          </cell>
          <cell r="E1155">
            <v>3</v>
          </cell>
          <cell r="F1155">
            <v>0</v>
          </cell>
          <cell r="G1155">
            <v>8</v>
          </cell>
          <cell r="H1155">
            <v>0</v>
          </cell>
          <cell r="I1155">
            <v>25</v>
          </cell>
          <cell r="K1155" t="str">
            <v>Huawei</v>
          </cell>
          <cell r="L1155">
            <v>20</v>
          </cell>
          <cell r="M1155">
            <v>163</v>
          </cell>
          <cell r="N1155">
            <v>36</v>
          </cell>
          <cell r="O1155">
            <v>0</v>
          </cell>
          <cell r="P1155">
            <v>5582</v>
          </cell>
          <cell r="Q1155">
            <v>0</v>
          </cell>
          <cell r="R1155">
            <v>5801</v>
          </cell>
        </row>
        <row r="1156">
          <cell r="B1156" t="str">
            <v>Hyperchip</v>
          </cell>
          <cell r="I1156">
            <v>0</v>
          </cell>
          <cell r="K1156" t="str">
            <v>Hyperchip</v>
          </cell>
          <cell r="R1156">
            <v>0</v>
          </cell>
        </row>
        <row r="1157">
          <cell r="B1157" t="str">
            <v>Juniper</v>
          </cell>
          <cell r="C1157">
            <v>3</v>
          </cell>
          <cell r="D1157">
            <v>1</v>
          </cell>
          <cell r="E1157">
            <v>1</v>
          </cell>
          <cell r="F1157">
            <v>0</v>
          </cell>
          <cell r="G1157">
            <v>0</v>
          </cell>
          <cell r="H1157">
            <v>0</v>
          </cell>
          <cell r="I1157">
            <v>5</v>
          </cell>
          <cell r="K1157" t="str">
            <v>Juniper</v>
          </cell>
          <cell r="L1157">
            <v>5</v>
          </cell>
          <cell r="M1157">
            <v>23</v>
          </cell>
          <cell r="N1157">
            <v>4</v>
          </cell>
          <cell r="O1157">
            <v>0</v>
          </cell>
          <cell r="P1157">
            <v>0</v>
          </cell>
          <cell r="Q1157">
            <v>0</v>
          </cell>
          <cell r="R1157">
            <v>32</v>
          </cell>
        </row>
        <row r="1158">
          <cell r="B1158" t="str">
            <v>Laurel Networks</v>
          </cell>
          <cell r="I1158">
            <v>0</v>
          </cell>
          <cell r="K1158" t="str">
            <v>Laurel Networks</v>
          </cell>
          <cell r="R1158">
            <v>0</v>
          </cell>
        </row>
        <row r="1159">
          <cell r="B1159" t="str">
            <v>Lucent</v>
          </cell>
          <cell r="I1159">
            <v>0</v>
          </cell>
          <cell r="K1159" t="str">
            <v>Lucent</v>
          </cell>
          <cell r="R1159">
            <v>0</v>
          </cell>
        </row>
        <row r="1160">
          <cell r="B1160" t="str">
            <v>NEC</v>
          </cell>
          <cell r="C1160">
            <v>0</v>
          </cell>
          <cell r="D1160">
            <v>0</v>
          </cell>
          <cell r="E1160">
            <v>0</v>
          </cell>
          <cell r="F1160">
            <v>0</v>
          </cell>
          <cell r="G1160">
            <v>0</v>
          </cell>
          <cell r="H1160">
            <v>0</v>
          </cell>
          <cell r="I1160">
            <v>0</v>
          </cell>
          <cell r="K1160" t="str">
            <v>NEC</v>
          </cell>
          <cell r="L1160">
            <v>0</v>
          </cell>
          <cell r="M1160">
            <v>0</v>
          </cell>
          <cell r="N1160">
            <v>0</v>
          </cell>
          <cell r="O1160">
            <v>0</v>
          </cell>
          <cell r="P1160">
            <v>0</v>
          </cell>
          <cell r="Q1160">
            <v>0</v>
          </cell>
          <cell r="R1160">
            <v>0</v>
          </cell>
        </row>
        <row r="1161">
          <cell r="B1161" t="str">
            <v>Nokia Siemens Networks</v>
          </cell>
          <cell r="C1161">
            <v>0</v>
          </cell>
          <cell r="D1161">
            <v>0</v>
          </cell>
          <cell r="E1161">
            <v>0</v>
          </cell>
          <cell r="F1161">
            <v>0</v>
          </cell>
          <cell r="G1161">
            <v>0</v>
          </cell>
          <cell r="H1161">
            <v>0</v>
          </cell>
          <cell r="I1161">
            <v>0</v>
          </cell>
          <cell r="K1161" t="str">
            <v>Nokia Siemens Networks</v>
          </cell>
          <cell r="L1161">
            <v>0</v>
          </cell>
          <cell r="M1161">
            <v>0</v>
          </cell>
          <cell r="N1161">
            <v>0</v>
          </cell>
          <cell r="O1161">
            <v>0</v>
          </cell>
          <cell r="P1161">
            <v>0</v>
          </cell>
          <cell r="Q1161">
            <v>0</v>
          </cell>
          <cell r="R1161">
            <v>0</v>
          </cell>
        </row>
        <row r="1162">
          <cell r="B1162" t="str">
            <v>Nortel</v>
          </cell>
          <cell r="C1162">
            <v>0</v>
          </cell>
          <cell r="D1162">
            <v>0</v>
          </cell>
          <cell r="E1162">
            <v>0</v>
          </cell>
          <cell r="F1162">
            <v>0</v>
          </cell>
          <cell r="G1162">
            <v>1</v>
          </cell>
          <cell r="H1162">
            <v>3</v>
          </cell>
          <cell r="I1162">
            <v>4</v>
          </cell>
          <cell r="K1162" t="str">
            <v>Nortel</v>
          </cell>
          <cell r="L1162">
            <v>0</v>
          </cell>
          <cell r="M1162">
            <v>0</v>
          </cell>
          <cell r="N1162">
            <v>0</v>
          </cell>
          <cell r="O1162">
            <v>0</v>
          </cell>
          <cell r="P1162">
            <v>63</v>
          </cell>
          <cell r="Q1162">
            <v>9</v>
          </cell>
          <cell r="R1162">
            <v>72</v>
          </cell>
        </row>
        <row r="1163">
          <cell r="B1163" t="str">
            <v>Procket</v>
          </cell>
          <cell r="I1163">
            <v>0</v>
          </cell>
          <cell r="K1163" t="str">
            <v>Procket</v>
          </cell>
          <cell r="R1163">
            <v>0</v>
          </cell>
        </row>
        <row r="1164">
          <cell r="B1164" t="str">
            <v>Quarry</v>
          </cell>
          <cell r="I1164">
            <v>0</v>
          </cell>
          <cell r="K1164" t="str">
            <v>Quarry</v>
          </cell>
          <cell r="R1164">
            <v>0</v>
          </cell>
        </row>
        <row r="1165">
          <cell r="B1165" t="str">
            <v>Redback</v>
          </cell>
          <cell r="C1165">
            <v>0</v>
          </cell>
          <cell r="D1165">
            <v>0</v>
          </cell>
          <cell r="E1165">
            <v>0</v>
          </cell>
          <cell r="F1165">
            <v>0</v>
          </cell>
          <cell r="G1165">
            <v>0</v>
          </cell>
          <cell r="H1165">
            <v>0</v>
          </cell>
          <cell r="I1165">
            <v>0</v>
          </cell>
          <cell r="K1165" t="str">
            <v>Redback</v>
          </cell>
          <cell r="L1165">
            <v>0</v>
          </cell>
          <cell r="M1165">
            <v>0</v>
          </cell>
          <cell r="N1165">
            <v>0</v>
          </cell>
          <cell r="O1165">
            <v>0</v>
          </cell>
          <cell r="P1165">
            <v>0</v>
          </cell>
          <cell r="Q1165">
            <v>0</v>
          </cell>
          <cell r="R1165">
            <v>0</v>
          </cell>
        </row>
        <row r="1166">
          <cell r="B1166" t="str">
            <v>Riverstone</v>
          </cell>
          <cell r="I1166">
            <v>0</v>
          </cell>
          <cell r="K1166" t="str">
            <v>Riverstone</v>
          </cell>
          <cell r="R1166">
            <v>0</v>
          </cell>
        </row>
        <row r="1167">
          <cell r="B1167" t="str">
            <v>Tellabs</v>
          </cell>
          <cell r="C1167">
            <v>0</v>
          </cell>
          <cell r="D1167">
            <v>2</v>
          </cell>
          <cell r="E1167">
            <v>0</v>
          </cell>
          <cell r="F1167">
            <v>0</v>
          </cell>
          <cell r="G1167">
            <v>0</v>
          </cell>
          <cell r="H1167">
            <v>0</v>
          </cell>
          <cell r="I1167">
            <v>2</v>
          </cell>
          <cell r="K1167" t="str">
            <v>Tellabs</v>
          </cell>
          <cell r="L1167">
            <v>0</v>
          </cell>
          <cell r="M1167">
            <v>24</v>
          </cell>
          <cell r="N1167">
            <v>0</v>
          </cell>
          <cell r="O1167">
            <v>0</v>
          </cell>
          <cell r="P1167">
            <v>0</v>
          </cell>
          <cell r="Q1167">
            <v>0</v>
          </cell>
          <cell r="R1167">
            <v>24</v>
          </cell>
        </row>
        <row r="1168">
          <cell r="B1168" t="str">
            <v>ZTE</v>
          </cell>
          <cell r="C1168">
            <v>0</v>
          </cell>
          <cell r="D1168">
            <v>0</v>
          </cell>
          <cell r="E1168">
            <v>0</v>
          </cell>
          <cell r="F1168">
            <v>0</v>
          </cell>
          <cell r="G1168">
            <v>0</v>
          </cell>
          <cell r="H1168">
            <v>0</v>
          </cell>
          <cell r="I1168">
            <v>0</v>
          </cell>
          <cell r="K1168" t="str">
            <v>ZTE</v>
          </cell>
          <cell r="L1168">
            <v>0</v>
          </cell>
          <cell r="M1168">
            <v>0</v>
          </cell>
          <cell r="N1168">
            <v>0</v>
          </cell>
          <cell r="O1168">
            <v>0</v>
          </cell>
          <cell r="P1168">
            <v>0</v>
          </cell>
          <cell r="Q1168">
            <v>0</v>
          </cell>
          <cell r="R1168">
            <v>0</v>
          </cell>
        </row>
        <row r="1169">
          <cell r="B1169" t="str">
            <v>Other</v>
          </cell>
          <cell r="I1169">
            <v>0</v>
          </cell>
          <cell r="K1169" t="str">
            <v>Other</v>
          </cell>
          <cell r="R1169">
            <v>0</v>
          </cell>
        </row>
        <row r="1170">
          <cell r="B1170" t="str">
            <v>Total</v>
          </cell>
          <cell r="C1170">
            <v>52</v>
          </cell>
          <cell r="D1170">
            <v>106</v>
          </cell>
          <cell r="E1170">
            <v>15</v>
          </cell>
          <cell r="F1170">
            <v>0</v>
          </cell>
          <cell r="G1170">
            <v>19</v>
          </cell>
          <cell r="H1170">
            <v>15</v>
          </cell>
          <cell r="I1170">
            <v>207</v>
          </cell>
          <cell r="K1170" t="str">
            <v>Total</v>
          </cell>
          <cell r="L1170">
            <v>142</v>
          </cell>
          <cell r="M1170">
            <v>1831</v>
          </cell>
          <cell r="N1170">
            <v>124</v>
          </cell>
          <cell r="O1170">
            <v>0</v>
          </cell>
          <cell r="P1170">
            <v>5974</v>
          </cell>
          <cell r="Q1170">
            <v>83</v>
          </cell>
          <cell r="R1170">
            <v>8154</v>
          </cell>
        </row>
        <row r="1174">
          <cell r="B1174" t="str">
            <v>Vendor</v>
          </cell>
          <cell r="C1174" t="str">
            <v>Core IP/MPLS</v>
          </cell>
          <cell r="D1174" t="str">
            <v xml:space="preserve">Edge IP/MPLS </v>
          </cell>
          <cell r="E1174" t="str">
            <v>Subscriber Service Router</v>
          </cell>
          <cell r="F1174" t="str">
            <v>BRAS</v>
          </cell>
          <cell r="G1174" t="str">
            <v>IP/Ethernet</v>
          </cell>
          <cell r="H1174" t="str">
            <v>ATM/MPLS</v>
          </cell>
          <cell r="I1174" t="str">
            <v>Total IPS</v>
          </cell>
          <cell r="K1174" t="str">
            <v>Vendor</v>
          </cell>
          <cell r="L1174" t="str">
            <v>Core IP/MPLS</v>
          </cell>
          <cell r="M1174" t="str">
            <v>Edge IP/MPLS</v>
          </cell>
          <cell r="N1174" t="str">
            <v>Subscriber Service Router</v>
          </cell>
          <cell r="O1174" t="str">
            <v>BRAS</v>
          </cell>
          <cell r="P1174" t="str">
            <v>IP/Ethernet</v>
          </cell>
          <cell r="Q1174" t="str">
            <v>ATM/MPLS</v>
          </cell>
          <cell r="R1174" t="str">
            <v>Total IPS</v>
          </cell>
        </row>
        <row r="1175">
          <cell r="B1175" t="str">
            <v>Alaxala Networks</v>
          </cell>
          <cell r="C1175">
            <v>0</v>
          </cell>
          <cell r="D1175">
            <v>0</v>
          </cell>
          <cell r="E1175">
            <v>0</v>
          </cell>
          <cell r="F1175">
            <v>0</v>
          </cell>
          <cell r="G1175">
            <v>0</v>
          </cell>
          <cell r="H1175">
            <v>0</v>
          </cell>
          <cell r="I1175">
            <v>0</v>
          </cell>
          <cell r="K1175" t="str">
            <v>Alaxala Networks</v>
          </cell>
          <cell r="L1175">
            <v>0</v>
          </cell>
          <cell r="M1175">
            <v>0</v>
          </cell>
          <cell r="N1175">
            <v>0</v>
          </cell>
          <cell r="O1175">
            <v>0</v>
          </cell>
          <cell r="P1175">
            <v>0</v>
          </cell>
          <cell r="Q1175">
            <v>0</v>
          </cell>
          <cell r="R1175">
            <v>0</v>
          </cell>
        </row>
        <row r="1176">
          <cell r="B1176" t="str">
            <v>Alcatel-Lucent</v>
          </cell>
          <cell r="C1176">
            <v>0</v>
          </cell>
          <cell r="D1176">
            <v>28</v>
          </cell>
          <cell r="E1176">
            <v>0</v>
          </cell>
          <cell r="F1176">
            <v>0</v>
          </cell>
          <cell r="G1176">
            <v>0</v>
          </cell>
          <cell r="H1176">
            <v>12</v>
          </cell>
          <cell r="I1176">
            <v>40</v>
          </cell>
          <cell r="K1176" t="str">
            <v>Alcatel-Lucent</v>
          </cell>
          <cell r="L1176">
            <v>0</v>
          </cell>
          <cell r="M1176">
            <v>240</v>
          </cell>
          <cell r="N1176">
            <v>0</v>
          </cell>
          <cell r="O1176">
            <v>0</v>
          </cell>
          <cell r="P1176">
            <v>0</v>
          </cell>
          <cell r="Q1176">
            <v>78</v>
          </cell>
          <cell r="R1176">
            <v>318</v>
          </cell>
        </row>
        <row r="1177">
          <cell r="B1177" t="str">
            <v>Atrica</v>
          </cell>
          <cell r="I1177">
            <v>0</v>
          </cell>
          <cell r="K1177" t="str">
            <v>Atrica</v>
          </cell>
          <cell r="R1177">
            <v>0</v>
          </cell>
        </row>
        <row r="1178">
          <cell r="B1178" t="str">
            <v>Avici</v>
          </cell>
          <cell r="I1178">
            <v>0</v>
          </cell>
          <cell r="K1178" t="str">
            <v>Avici</v>
          </cell>
          <cell r="R1178">
            <v>0</v>
          </cell>
        </row>
        <row r="1179">
          <cell r="B1179" t="str">
            <v>Brocade</v>
          </cell>
          <cell r="C1179">
            <v>0</v>
          </cell>
          <cell r="D1179">
            <v>0</v>
          </cell>
          <cell r="E1179">
            <v>0</v>
          </cell>
          <cell r="F1179">
            <v>0</v>
          </cell>
          <cell r="G1179">
            <v>0</v>
          </cell>
          <cell r="H1179">
            <v>0</v>
          </cell>
          <cell r="I1179">
            <v>0</v>
          </cell>
          <cell r="K1179" t="str">
            <v>Brocade</v>
          </cell>
          <cell r="L1179">
            <v>0</v>
          </cell>
          <cell r="M1179">
            <v>0</v>
          </cell>
          <cell r="N1179">
            <v>0</v>
          </cell>
          <cell r="O1179">
            <v>0</v>
          </cell>
          <cell r="P1179">
            <v>0</v>
          </cell>
          <cell r="Q1179">
            <v>0</v>
          </cell>
          <cell r="R1179">
            <v>0</v>
          </cell>
        </row>
        <row r="1180">
          <cell r="B1180" t="str">
            <v>Caspian</v>
          </cell>
          <cell r="I1180">
            <v>0</v>
          </cell>
          <cell r="K1180" t="str">
            <v>Caspian</v>
          </cell>
          <cell r="R1180">
            <v>0</v>
          </cell>
        </row>
        <row r="1181">
          <cell r="B1181" t="str">
            <v>Chiaro</v>
          </cell>
          <cell r="I1181">
            <v>0</v>
          </cell>
          <cell r="K1181" t="str">
            <v>Chiaro</v>
          </cell>
          <cell r="R1181">
            <v>0</v>
          </cell>
        </row>
        <row r="1182">
          <cell r="B1182" t="str">
            <v>Ciena</v>
          </cell>
          <cell r="C1182">
            <v>0</v>
          </cell>
          <cell r="D1182">
            <v>0</v>
          </cell>
          <cell r="E1182">
            <v>0</v>
          </cell>
          <cell r="F1182">
            <v>0</v>
          </cell>
          <cell r="G1182">
            <v>0</v>
          </cell>
          <cell r="H1182">
            <v>0</v>
          </cell>
          <cell r="I1182">
            <v>0</v>
          </cell>
          <cell r="K1182" t="str">
            <v>Ciena</v>
          </cell>
          <cell r="L1182">
            <v>0</v>
          </cell>
          <cell r="M1182">
            <v>0</v>
          </cell>
          <cell r="N1182">
            <v>0</v>
          </cell>
          <cell r="O1182">
            <v>0</v>
          </cell>
          <cell r="P1182">
            <v>0</v>
          </cell>
          <cell r="Q1182">
            <v>0</v>
          </cell>
          <cell r="R1182">
            <v>0</v>
          </cell>
        </row>
        <row r="1183">
          <cell r="B1183" t="str">
            <v>Cisco</v>
          </cell>
          <cell r="C1183">
            <v>33</v>
          </cell>
          <cell r="D1183">
            <v>57</v>
          </cell>
          <cell r="E1183">
            <v>3</v>
          </cell>
          <cell r="F1183">
            <v>0</v>
          </cell>
          <cell r="G1183">
            <v>9</v>
          </cell>
          <cell r="H1183">
            <v>0</v>
          </cell>
          <cell r="I1183">
            <v>102</v>
          </cell>
          <cell r="K1183" t="str">
            <v>Cisco</v>
          </cell>
          <cell r="L1183">
            <v>87</v>
          </cell>
          <cell r="M1183">
            <v>1121</v>
          </cell>
          <cell r="N1183">
            <v>11</v>
          </cell>
          <cell r="O1183">
            <v>0</v>
          </cell>
          <cell r="P1183">
            <v>321</v>
          </cell>
          <cell r="Q1183">
            <v>0</v>
          </cell>
          <cell r="R1183">
            <v>1540</v>
          </cell>
        </row>
        <row r="1184">
          <cell r="B1184" t="str">
            <v>Cosine</v>
          </cell>
          <cell r="I1184">
            <v>0</v>
          </cell>
          <cell r="K1184" t="str">
            <v>Cosine</v>
          </cell>
          <cell r="R1184">
            <v>0</v>
          </cell>
        </row>
        <row r="1185">
          <cell r="B1185" t="str">
            <v>ECI Telecom</v>
          </cell>
          <cell r="I1185">
            <v>0</v>
          </cell>
          <cell r="K1185" t="str">
            <v>ECI Telecom</v>
          </cell>
          <cell r="R1185">
            <v>0</v>
          </cell>
        </row>
        <row r="1186">
          <cell r="B1186" t="str">
            <v>Equipe</v>
          </cell>
          <cell r="I1186">
            <v>0</v>
          </cell>
          <cell r="K1186" t="str">
            <v>Equipe</v>
          </cell>
          <cell r="R1186">
            <v>0</v>
          </cell>
        </row>
        <row r="1187">
          <cell r="B1187" t="str">
            <v>Ericsson</v>
          </cell>
          <cell r="C1187">
            <v>0</v>
          </cell>
          <cell r="D1187">
            <v>0</v>
          </cell>
          <cell r="E1187">
            <v>5</v>
          </cell>
          <cell r="F1187">
            <v>0</v>
          </cell>
          <cell r="G1187">
            <v>0</v>
          </cell>
          <cell r="H1187">
            <v>2</v>
          </cell>
          <cell r="I1187">
            <v>7</v>
          </cell>
          <cell r="K1187" t="str">
            <v>Ericsson</v>
          </cell>
          <cell r="L1187">
            <v>0</v>
          </cell>
          <cell r="M1187">
            <v>0</v>
          </cell>
          <cell r="N1187">
            <v>59</v>
          </cell>
          <cell r="O1187">
            <v>0</v>
          </cell>
          <cell r="P1187">
            <v>0</v>
          </cell>
          <cell r="Q1187">
            <v>9</v>
          </cell>
          <cell r="R1187">
            <v>68</v>
          </cell>
        </row>
        <row r="1188">
          <cell r="B1188" t="str">
            <v>Extreme</v>
          </cell>
          <cell r="C1188">
            <v>0</v>
          </cell>
          <cell r="D1188">
            <v>0</v>
          </cell>
          <cell r="E1188">
            <v>0</v>
          </cell>
          <cell r="F1188">
            <v>0</v>
          </cell>
          <cell r="G1188">
            <v>0</v>
          </cell>
          <cell r="H1188">
            <v>0</v>
          </cell>
          <cell r="I1188">
            <v>0</v>
          </cell>
          <cell r="K1188" t="str">
            <v>Extreme</v>
          </cell>
          <cell r="L1188">
            <v>0</v>
          </cell>
          <cell r="M1188">
            <v>0</v>
          </cell>
          <cell r="N1188">
            <v>0</v>
          </cell>
          <cell r="O1188">
            <v>0</v>
          </cell>
          <cell r="P1188">
            <v>0</v>
          </cell>
          <cell r="Q1188">
            <v>0</v>
          </cell>
          <cell r="R1188">
            <v>0</v>
          </cell>
        </row>
        <row r="1189">
          <cell r="B1189" t="str">
            <v>Force10</v>
          </cell>
          <cell r="C1189">
            <v>0</v>
          </cell>
          <cell r="D1189">
            <v>0</v>
          </cell>
          <cell r="E1189">
            <v>0</v>
          </cell>
          <cell r="F1189">
            <v>0</v>
          </cell>
          <cell r="G1189">
            <v>0</v>
          </cell>
          <cell r="H1189">
            <v>0</v>
          </cell>
          <cell r="I1189">
            <v>0</v>
          </cell>
          <cell r="K1189" t="str">
            <v>Force10</v>
          </cell>
          <cell r="L1189">
            <v>0</v>
          </cell>
          <cell r="M1189">
            <v>0</v>
          </cell>
          <cell r="N1189">
            <v>0</v>
          </cell>
          <cell r="O1189">
            <v>0</v>
          </cell>
          <cell r="P1189">
            <v>0</v>
          </cell>
          <cell r="Q1189">
            <v>0</v>
          </cell>
          <cell r="R1189">
            <v>0</v>
          </cell>
        </row>
        <row r="1190">
          <cell r="B1190" t="str">
            <v>Fujitsu</v>
          </cell>
          <cell r="C1190">
            <v>0</v>
          </cell>
          <cell r="D1190">
            <v>0</v>
          </cell>
          <cell r="E1190">
            <v>0</v>
          </cell>
          <cell r="F1190">
            <v>0</v>
          </cell>
          <cell r="G1190">
            <v>0</v>
          </cell>
          <cell r="H1190">
            <v>0</v>
          </cell>
          <cell r="I1190">
            <v>0</v>
          </cell>
          <cell r="K1190" t="str">
            <v>Fujitsu</v>
          </cell>
          <cell r="L1190">
            <v>0</v>
          </cell>
          <cell r="M1190">
            <v>0</v>
          </cell>
          <cell r="N1190">
            <v>0</v>
          </cell>
          <cell r="O1190">
            <v>0</v>
          </cell>
          <cell r="P1190">
            <v>0</v>
          </cell>
          <cell r="Q1190">
            <v>0</v>
          </cell>
          <cell r="R1190">
            <v>0</v>
          </cell>
        </row>
        <row r="1191">
          <cell r="B1191" t="str">
            <v>Hammerhead Systems</v>
          </cell>
          <cell r="I1191">
            <v>0</v>
          </cell>
          <cell r="K1191" t="str">
            <v>Hammerhead Systems</v>
          </cell>
          <cell r="R1191">
            <v>0</v>
          </cell>
        </row>
        <row r="1192">
          <cell r="B1192" t="str">
            <v>Hitachi</v>
          </cell>
          <cell r="I1192">
            <v>0</v>
          </cell>
          <cell r="K1192" t="str">
            <v>Hitachi</v>
          </cell>
          <cell r="R1192">
            <v>0</v>
          </cell>
        </row>
        <row r="1193">
          <cell r="B1193" t="str">
            <v>Hitachi Cable</v>
          </cell>
          <cell r="C1193">
            <v>0</v>
          </cell>
          <cell r="D1193">
            <v>0</v>
          </cell>
          <cell r="E1193">
            <v>0</v>
          </cell>
          <cell r="F1193">
            <v>0</v>
          </cell>
          <cell r="G1193">
            <v>0</v>
          </cell>
          <cell r="H1193">
            <v>0</v>
          </cell>
          <cell r="I1193">
            <v>0</v>
          </cell>
          <cell r="K1193" t="str">
            <v>Hitachi Cable</v>
          </cell>
          <cell r="L1193">
            <v>0</v>
          </cell>
          <cell r="M1193">
            <v>0</v>
          </cell>
          <cell r="N1193">
            <v>0</v>
          </cell>
          <cell r="O1193">
            <v>0</v>
          </cell>
          <cell r="P1193">
            <v>0</v>
          </cell>
          <cell r="Q1193">
            <v>0</v>
          </cell>
          <cell r="R1193">
            <v>0</v>
          </cell>
        </row>
        <row r="1194">
          <cell r="B1194" t="str">
            <v>Huawei</v>
          </cell>
          <cell r="C1194">
            <v>5</v>
          </cell>
          <cell r="D1194">
            <v>8</v>
          </cell>
          <cell r="E1194">
            <v>3</v>
          </cell>
          <cell r="F1194">
            <v>0</v>
          </cell>
          <cell r="G1194">
            <v>7</v>
          </cell>
          <cell r="H1194">
            <v>0</v>
          </cell>
          <cell r="I1194">
            <v>23</v>
          </cell>
          <cell r="K1194" t="str">
            <v>Huawei</v>
          </cell>
          <cell r="L1194">
            <v>22</v>
          </cell>
          <cell r="M1194">
            <v>131</v>
          </cell>
          <cell r="N1194">
            <v>26</v>
          </cell>
          <cell r="O1194">
            <v>0</v>
          </cell>
          <cell r="P1194">
            <v>4816</v>
          </cell>
          <cell r="Q1194">
            <v>0</v>
          </cell>
          <cell r="R1194">
            <v>4995</v>
          </cell>
        </row>
        <row r="1195">
          <cell r="B1195" t="str">
            <v>Hyperchip</v>
          </cell>
          <cell r="I1195">
            <v>0</v>
          </cell>
          <cell r="K1195" t="str">
            <v>Hyperchip</v>
          </cell>
          <cell r="R1195">
            <v>0</v>
          </cell>
        </row>
        <row r="1196">
          <cell r="B1196" t="str">
            <v>Juniper</v>
          </cell>
          <cell r="C1196">
            <v>2</v>
          </cell>
          <cell r="D1196">
            <v>1</v>
          </cell>
          <cell r="E1196">
            <v>1</v>
          </cell>
          <cell r="F1196">
            <v>0</v>
          </cell>
          <cell r="G1196">
            <v>0</v>
          </cell>
          <cell r="H1196">
            <v>0</v>
          </cell>
          <cell r="I1196">
            <v>4</v>
          </cell>
          <cell r="K1196" t="str">
            <v>Juniper</v>
          </cell>
          <cell r="L1196">
            <v>4</v>
          </cell>
          <cell r="M1196">
            <v>16</v>
          </cell>
          <cell r="N1196">
            <v>4</v>
          </cell>
          <cell r="O1196">
            <v>0</v>
          </cell>
          <cell r="P1196">
            <v>0</v>
          </cell>
          <cell r="Q1196">
            <v>0</v>
          </cell>
          <cell r="R1196">
            <v>24</v>
          </cell>
        </row>
        <row r="1197">
          <cell r="B1197" t="str">
            <v>Laurel Networks</v>
          </cell>
          <cell r="I1197">
            <v>0</v>
          </cell>
          <cell r="K1197" t="str">
            <v>Laurel Networks</v>
          </cell>
          <cell r="R1197">
            <v>0</v>
          </cell>
        </row>
        <row r="1198">
          <cell r="B1198" t="str">
            <v>Lucent</v>
          </cell>
          <cell r="I1198">
            <v>0</v>
          </cell>
          <cell r="K1198" t="str">
            <v>Lucent</v>
          </cell>
          <cell r="R1198">
            <v>0</v>
          </cell>
        </row>
        <row r="1199">
          <cell r="B1199" t="str">
            <v>NEC</v>
          </cell>
          <cell r="C1199">
            <v>0</v>
          </cell>
          <cell r="D1199">
            <v>0</v>
          </cell>
          <cell r="E1199">
            <v>0</v>
          </cell>
          <cell r="F1199">
            <v>0</v>
          </cell>
          <cell r="G1199">
            <v>0</v>
          </cell>
          <cell r="H1199">
            <v>0</v>
          </cell>
          <cell r="I1199">
            <v>0</v>
          </cell>
          <cell r="K1199" t="str">
            <v>NEC</v>
          </cell>
          <cell r="L1199">
            <v>0</v>
          </cell>
          <cell r="M1199">
            <v>0</v>
          </cell>
          <cell r="N1199">
            <v>0</v>
          </cell>
          <cell r="O1199">
            <v>0</v>
          </cell>
          <cell r="P1199">
            <v>0</v>
          </cell>
          <cell r="Q1199">
            <v>0</v>
          </cell>
          <cell r="R1199">
            <v>0</v>
          </cell>
        </row>
        <row r="1200">
          <cell r="B1200" t="str">
            <v>Nokia Siemens Networks</v>
          </cell>
          <cell r="C1200">
            <v>0</v>
          </cell>
          <cell r="D1200">
            <v>0</v>
          </cell>
          <cell r="E1200">
            <v>0</v>
          </cell>
          <cell r="F1200">
            <v>0</v>
          </cell>
          <cell r="G1200">
            <v>0</v>
          </cell>
          <cell r="H1200">
            <v>0</v>
          </cell>
          <cell r="I1200">
            <v>0</v>
          </cell>
          <cell r="K1200" t="str">
            <v>Nokia Siemens Networks</v>
          </cell>
          <cell r="L1200">
            <v>0</v>
          </cell>
          <cell r="M1200">
            <v>0</v>
          </cell>
          <cell r="N1200">
            <v>0</v>
          </cell>
          <cell r="O1200">
            <v>0</v>
          </cell>
          <cell r="P1200">
            <v>0</v>
          </cell>
          <cell r="Q1200">
            <v>0</v>
          </cell>
          <cell r="R1200">
            <v>0</v>
          </cell>
        </row>
        <row r="1201">
          <cell r="B1201" t="str">
            <v>Nortel</v>
          </cell>
          <cell r="C1201">
            <v>0</v>
          </cell>
          <cell r="D1201">
            <v>0</v>
          </cell>
          <cell r="E1201">
            <v>0</v>
          </cell>
          <cell r="F1201">
            <v>0</v>
          </cell>
          <cell r="G1201">
            <v>4</v>
          </cell>
          <cell r="H1201">
            <v>4</v>
          </cell>
          <cell r="I1201">
            <v>8</v>
          </cell>
          <cell r="K1201" t="str">
            <v>Nortel</v>
          </cell>
          <cell r="L1201">
            <v>0</v>
          </cell>
          <cell r="M1201">
            <v>0</v>
          </cell>
          <cell r="N1201">
            <v>0</v>
          </cell>
          <cell r="O1201">
            <v>0</v>
          </cell>
          <cell r="P1201">
            <v>106</v>
          </cell>
          <cell r="Q1201">
            <v>12</v>
          </cell>
          <cell r="R1201">
            <v>118</v>
          </cell>
        </row>
        <row r="1202">
          <cell r="B1202" t="str">
            <v>Procket</v>
          </cell>
          <cell r="I1202">
            <v>0</v>
          </cell>
          <cell r="K1202" t="str">
            <v>Procket</v>
          </cell>
          <cell r="R1202">
            <v>0</v>
          </cell>
        </row>
        <row r="1203">
          <cell r="B1203" t="str">
            <v>Quarry</v>
          </cell>
          <cell r="I1203">
            <v>0</v>
          </cell>
          <cell r="K1203" t="str">
            <v>Quarry</v>
          </cell>
          <cell r="R1203">
            <v>0</v>
          </cell>
        </row>
        <row r="1204">
          <cell r="B1204" t="str">
            <v>Redback</v>
          </cell>
          <cell r="C1204">
            <v>0</v>
          </cell>
          <cell r="D1204">
            <v>0</v>
          </cell>
          <cell r="E1204">
            <v>0</v>
          </cell>
          <cell r="F1204">
            <v>0</v>
          </cell>
          <cell r="G1204">
            <v>0</v>
          </cell>
          <cell r="H1204">
            <v>0</v>
          </cell>
          <cell r="I1204">
            <v>0</v>
          </cell>
          <cell r="K1204" t="str">
            <v>Redback</v>
          </cell>
          <cell r="L1204">
            <v>0</v>
          </cell>
          <cell r="M1204">
            <v>0</v>
          </cell>
          <cell r="N1204">
            <v>0</v>
          </cell>
          <cell r="O1204">
            <v>0</v>
          </cell>
          <cell r="P1204">
            <v>0</v>
          </cell>
          <cell r="Q1204">
            <v>0</v>
          </cell>
          <cell r="R1204">
            <v>0</v>
          </cell>
        </row>
        <row r="1205">
          <cell r="B1205" t="str">
            <v>Riverstone</v>
          </cell>
          <cell r="I1205">
            <v>0</v>
          </cell>
          <cell r="K1205" t="str">
            <v>Riverstone</v>
          </cell>
          <cell r="R1205">
            <v>0</v>
          </cell>
        </row>
        <row r="1206">
          <cell r="B1206" t="str">
            <v>Tellabs</v>
          </cell>
          <cell r="C1206">
            <v>0</v>
          </cell>
          <cell r="D1206">
            <v>4</v>
          </cell>
          <cell r="E1206">
            <v>0</v>
          </cell>
          <cell r="F1206">
            <v>0</v>
          </cell>
          <cell r="G1206">
            <v>0</v>
          </cell>
          <cell r="H1206">
            <v>0</v>
          </cell>
          <cell r="I1206">
            <v>4</v>
          </cell>
          <cell r="K1206" t="str">
            <v>Tellabs</v>
          </cell>
          <cell r="L1206">
            <v>0</v>
          </cell>
          <cell r="M1206">
            <v>36</v>
          </cell>
          <cell r="N1206">
            <v>0</v>
          </cell>
          <cell r="O1206">
            <v>0</v>
          </cell>
          <cell r="P1206">
            <v>0</v>
          </cell>
          <cell r="Q1206">
            <v>0</v>
          </cell>
          <cell r="R1206">
            <v>36</v>
          </cell>
        </row>
        <row r="1207">
          <cell r="B1207" t="str">
            <v>ZTE</v>
          </cell>
          <cell r="C1207">
            <v>0</v>
          </cell>
          <cell r="D1207">
            <v>0</v>
          </cell>
          <cell r="E1207">
            <v>0</v>
          </cell>
          <cell r="F1207">
            <v>0</v>
          </cell>
          <cell r="G1207">
            <v>2</v>
          </cell>
          <cell r="H1207">
            <v>0</v>
          </cell>
          <cell r="I1207">
            <v>2</v>
          </cell>
          <cell r="K1207" t="str">
            <v>ZTE</v>
          </cell>
          <cell r="L1207">
            <v>0</v>
          </cell>
          <cell r="M1207">
            <v>14</v>
          </cell>
          <cell r="N1207">
            <v>0</v>
          </cell>
          <cell r="O1207">
            <v>0</v>
          </cell>
          <cell r="P1207">
            <v>1200</v>
          </cell>
          <cell r="Q1207">
            <v>0</v>
          </cell>
          <cell r="R1207">
            <v>1214</v>
          </cell>
        </row>
        <row r="1208">
          <cell r="B1208" t="str">
            <v>Other</v>
          </cell>
          <cell r="C1208">
            <v>0</v>
          </cell>
          <cell r="D1208">
            <v>0</v>
          </cell>
          <cell r="E1208">
            <v>0</v>
          </cell>
          <cell r="F1208">
            <v>0</v>
          </cell>
          <cell r="G1208">
            <v>0</v>
          </cell>
          <cell r="H1208">
            <v>0</v>
          </cell>
          <cell r="I1208">
            <v>0</v>
          </cell>
          <cell r="K1208" t="str">
            <v>Other</v>
          </cell>
          <cell r="L1208">
            <v>0</v>
          </cell>
          <cell r="M1208">
            <v>0</v>
          </cell>
          <cell r="N1208">
            <v>0</v>
          </cell>
          <cell r="O1208">
            <v>0</v>
          </cell>
          <cell r="P1208">
            <v>0</v>
          </cell>
          <cell r="Q1208">
            <v>0</v>
          </cell>
          <cell r="R1208">
            <v>0</v>
          </cell>
        </row>
        <row r="1209">
          <cell r="B1209" t="str">
            <v>Total</v>
          </cell>
          <cell r="C1209">
            <v>40</v>
          </cell>
          <cell r="D1209">
            <v>98</v>
          </cell>
          <cell r="E1209">
            <v>12</v>
          </cell>
          <cell r="F1209">
            <v>0</v>
          </cell>
          <cell r="G1209">
            <v>22</v>
          </cell>
          <cell r="H1209">
            <v>18</v>
          </cell>
          <cell r="I1209">
            <v>190</v>
          </cell>
          <cell r="K1209" t="str">
            <v>Total</v>
          </cell>
          <cell r="L1209">
            <v>113</v>
          </cell>
          <cell r="M1209">
            <v>1558</v>
          </cell>
          <cell r="N1209">
            <v>100</v>
          </cell>
          <cell r="O1209">
            <v>0</v>
          </cell>
          <cell r="P1209">
            <v>6443</v>
          </cell>
          <cell r="Q1209">
            <v>99</v>
          </cell>
          <cell r="R1209">
            <v>8313</v>
          </cell>
        </row>
        <row r="1213">
          <cell r="B1213" t="str">
            <v>Vendor</v>
          </cell>
          <cell r="C1213" t="str">
            <v>Core IP/MPLS</v>
          </cell>
          <cell r="D1213" t="str">
            <v xml:space="preserve">Edge IP/MPLS </v>
          </cell>
          <cell r="E1213" t="str">
            <v>Subscriber Service Router</v>
          </cell>
          <cell r="F1213" t="str">
            <v>BRAS</v>
          </cell>
          <cell r="G1213" t="str">
            <v>IP/Ethernet</v>
          </cell>
          <cell r="H1213" t="str">
            <v>ATM/MPLS</v>
          </cell>
          <cell r="I1213" t="str">
            <v>Total IPS</v>
          </cell>
          <cell r="K1213" t="str">
            <v>Vendor</v>
          </cell>
          <cell r="L1213" t="str">
            <v>Core IP/MPLS</v>
          </cell>
          <cell r="M1213" t="str">
            <v>Edge IP/MPLS</v>
          </cell>
          <cell r="N1213" t="str">
            <v>Subscriber Service Router</v>
          </cell>
          <cell r="O1213" t="str">
            <v>BRAS</v>
          </cell>
          <cell r="P1213" t="str">
            <v>IP/Ethernet</v>
          </cell>
          <cell r="Q1213" t="str">
            <v>ATM/MPLS</v>
          </cell>
          <cell r="R1213" t="str">
            <v>Total IPS</v>
          </cell>
        </row>
        <row r="1214">
          <cell r="B1214" t="str">
            <v>Alaxala Networks</v>
          </cell>
          <cell r="C1214">
            <v>0</v>
          </cell>
          <cell r="D1214">
            <v>0</v>
          </cell>
          <cell r="E1214">
            <v>0</v>
          </cell>
          <cell r="F1214">
            <v>0</v>
          </cell>
          <cell r="G1214">
            <v>0</v>
          </cell>
          <cell r="H1214">
            <v>0</v>
          </cell>
          <cell r="I1214">
            <v>0</v>
          </cell>
          <cell r="K1214" t="str">
            <v>Alaxala Networks</v>
          </cell>
          <cell r="L1214">
            <v>0</v>
          </cell>
          <cell r="M1214">
            <v>0</v>
          </cell>
          <cell r="N1214">
            <v>0</v>
          </cell>
          <cell r="O1214">
            <v>0</v>
          </cell>
          <cell r="P1214">
            <v>0</v>
          </cell>
          <cell r="Q1214">
            <v>0</v>
          </cell>
          <cell r="R1214">
            <v>0</v>
          </cell>
        </row>
        <row r="1215">
          <cell r="B1215" t="str">
            <v>Alcatel-Lucent</v>
          </cell>
          <cell r="C1215">
            <v>0</v>
          </cell>
          <cell r="D1215">
            <v>19</v>
          </cell>
          <cell r="E1215">
            <v>0</v>
          </cell>
          <cell r="F1215">
            <v>0</v>
          </cell>
          <cell r="G1215">
            <v>0</v>
          </cell>
          <cell r="H1215">
            <v>11</v>
          </cell>
          <cell r="I1215">
            <v>30</v>
          </cell>
          <cell r="K1215" t="str">
            <v>Alcatel-Lucent</v>
          </cell>
          <cell r="L1215">
            <v>0</v>
          </cell>
          <cell r="M1215">
            <v>163</v>
          </cell>
          <cell r="N1215">
            <v>0</v>
          </cell>
          <cell r="O1215">
            <v>0</v>
          </cell>
          <cell r="P1215">
            <v>0</v>
          </cell>
          <cell r="Q1215">
            <v>74</v>
          </cell>
          <cell r="R1215">
            <v>237</v>
          </cell>
        </row>
        <row r="1216">
          <cell r="B1216" t="str">
            <v>Atrica</v>
          </cell>
          <cell r="I1216">
            <v>0</v>
          </cell>
          <cell r="K1216" t="str">
            <v>Atrica</v>
          </cell>
          <cell r="R1216">
            <v>0</v>
          </cell>
        </row>
        <row r="1217">
          <cell r="B1217" t="str">
            <v>Avici</v>
          </cell>
          <cell r="I1217">
            <v>0</v>
          </cell>
          <cell r="K1217" t="str">
            <v>Avici</v>
          </cell>
          <cell r="R1217">
            <v>0</v>
          </cell>
        </row>
        <row r="1218">
          <cell r="B1218" t="str">
            <v>Brocade</v>
          </cell>
          <cell r="C1218">
            <v>0</v>
          </cell>
          <cell r="D1218">
            <v>0</v>
          </cell>
          <cell r="E1218">
            <v>0</v>
          </cell>
          <cell r="F1218">
            <v>0</v>
          </cell>
          <cell r="G1218">
            <v>0</v>
          </cell>
          <cell r="H1218">
            <v>0</v>
          </cell>
          <cell r="I1218">
            <v>0</v>
          </cell>
          <cell r="K1218" t="str">
            <v>Brocade</v>
          </cell>
          <cell r="L1218">
            <v>0</v>
          </cell>
          <cell r="M1218">
            <v>0</v>
          </cell>
          <cell r="N1218">
            <v>0</v>
          </cell>
          <cell r="O1218">
            <v>0</v>
          </cell>
          <cell r="P1218">
            <v>0</v>
          </cell>
          <cell r="Q1218">
            <v>0</v>
          </cell>
          <cell r="R1218">
            <v>0</v>
          </cell>
        </row>
        <row r="1219">
          <cell r="B1219" t="str">
            <v>Caspian</v>
          </cell>
          <cell r="I1219">
            <v>0</v>
          </cell>
          <cell r="K1219" t="str">
            <v>Caspian</v>
          </cell>
          <cell r="R1219">
            <v>0</v>
          </cell>
        </row>
        <row r="1220">
          <cell r="B1220" t="str">
            <v>Chiaro</v>
          </cell>
          <cell r="I1220">
            <v>0</v>
          </cell>
          <cell r="K1220" t="str">
            <v>Chiaro</v>
          </cell>
          <cell r="R1220">
            <v>0</v>
          </cell>
        </row>
        <row r="1221">
          <cell r="B1221" t="str">
            <v>Ciena</v>
          </cell>
          <cell r="C1221">
            <v>0</v>
          </cell>
          <cell r="D1221">
            <v>0</v>
          </cell>
          <cell r="E1221">
            <v>0</v>
          </cell>
          <cell r="F1221">
            <v>0</v>
          </cell>
          <cell r="G1221">
            <v>0</v>
          </cell>
          <cell r="H1221">
            <v>0</v>
          </cell>
          <cell r="I1221">
            <v>0</v>
          </cell>
          <cell r="K1221" t="str">
            <v>Ciena</v>
          </cell>
          <cell r="L1221">
            <v>0</v>
          </cell>
          <cell r="M1221">
            <v>0</v>
          </cell>
          <cell r="N1221">
            <v>0</v>
          </cell>
          <cell r="O1221">
            <v>0</v>
          </cell>
          <cell r="P1221">
            <v>0</v>
          </cell>
          <cell r="Q1221">
            <v>0</v>
          </cell>
          <cell r="R1221">
            <v>0</v>
          </cell>
        </row>
        <row r="1222">
          <cell r="B1222" t="str">
            <v>Cisco</v>
          </cell>
          <cell r="C1222">
            <v>23</v>
          </cell>
          <cell r="D1222">
            <v>39</v>
          </cell>
          <cell r="E1222">
            <v>1</v>
          </cell>
          <cell r="F1222">
            <v>0</v>
          </cell>
          <cell r="G1222">
            <v>11</v>
          </cell>
          <cell r="H1222">
            <v>0</v>
          </cell>
          <cell r="I1222">
            <v>74</v>
          </cell>
          <cell r="K1222" t="str">
            <v>Cisco</v>
          </cell>
          <cell r="L1222">
            <v>60</v>
          </cell>
          <cell r="M1222">
            <v>768</v>
          </cell>
          <cell r="N1222">
            <v>4</v>
          </cell>
          <cell r="O1222">
            <v>0</v>
          </cell>
          <cell r="P1222">
            <v>401</v>
          </cell>
          <cell r="Q1222">
            <v>0</v>
          </cell>
          <cell r="R1222">
            <v>1233</v>
          </cell>
        </row>
        <row r="1223">
          <cell r="B1223" t="str">
            <v>Cosine</v>
          </cell>
          <cell r="I1223">
            <v>0</v>
          </cell>
          <cell r="K1223" t="str">
            <v>Cosine</v>
          </cell>
          <cell r="R1223">
            <v>0</v>
          </cell>
        </row>
        <row r="1224">
          <cell r="B1224" t="str">
            <v>ECI Telecom</v>
          </cell>
          <cell r="I1224">
            <v>0</v>
          </cell>
          <cell r="K1224" t="str">
            <v>ECI Telecom</v>
          </cell>
          <cell r="R1224">
            <v>0</v>
          </cell>
        </row>
        <row r="1225">
          <cell r="B1225" t="str">
            <v>Equipe</v>
          </cell>
          <cell r="I1225">
            <v>0</v>
          </cell>
          <cell r="K1225" t="str">
            <v>Equipe</v>
          </cell>
          <cell r="R1225">
            <v>0</v>
          </cell>
        </row>
        <row r="1226">
          <cell r="B1226" t="str">
            <v>Ericsson</v>
          </cell>
          <cell r="C1226">
            <v>0</v>
          </cell>
          <cell r="D1226">
            <v>0</v>
          </cell>
          <cell r="E1226">
            <v>5</v>
          </cell>
          <cell r="F1226">
            <v>0</v>
          </cell>
          <cell r="G1226">
            <v>0</v>
          </cell>
          <cell r="H1226">
            <v>2</v>
          </cell>
          <cell r="I1226">
            <v>7</v>
          </cell>
          <cell r="K1226" t="str">
            <v>Ericsson</v>
          </cell>
          <cell r="L1226">
            <v>0</v>
          </cell>
          <cell r="M1226">
            <v>0</v>
          </cell>
          <cell r="N1226">
            <v>45</v>
          </cell>
          <cell r="O1226">
            <v>0</v>
          </cell>
          <cell r="P1226">
            <v>0</v>
          </cell>
          <cell r="Q1226">
            <v>9</v>
          </cell>
          <cell r="R1226">
            <v>54</v>
          </cell>
        </row>
        <row r="1227">
          <cell r="B1227" t="str">
            <v>Extreme</v>
          </cell>
          <cell r="C1227">
            <v>0</v>
          </cell>
          <cell r="D1227">
            <v>0</v>
          </cell>
          <cell r="E1227">
            <v>0</v>
          </cell>
          <cell r="F1227">
            <v>0</v>
          </cell>
          <cell r="G1227">
            <v>0</v>
          </cell>
          <cell r="H1227">
            <v>0</v>
          </cell>
          <cell r="I1227">
            <v>0</v>
          </cell>
          <cell r="K1227" t="str">
            <v>Extreme</v>
          </cell>
          <cell r="L1227">
            <v>0</v>
          </cell>
          <cell r="M1227">
            <v>0</v>
          </cell>
          <cell r="N1227">
            <v>0</v>
          </cell>
          <cell r="O1227">
            <v>0</v>
          </cell>
          <cell r="P1227">
            <v>0</v>
          </cell>
          <cell r="Q1227">
            <v>0</v>
          </cell>
          <cell r="R1227">
            <v>0</v>
          </cell>
        </row>
        <row r="1228">
          <cell r="B1228" t="str">
            <v>Force10</v>
          </cell>
          <cell r="C1228">
            <v>0</v>
          </cell>
          <cell r="D1228">
            <v>0</v>
          </cell>
          <cell r="E1228">
            <v>0</v>
          </cell>
          <cell r="F1228">
            <v>0</v>
          </cell>
          <cell r="G1228">
            <v>0</v>
          </cell>
          <cell r="H1228">
            <v>0</v>
          </cell>
          <cell r="I1228">
            <v>0</v>
          </cell>
          <cell r="K1228" t="str">
            <v>Force10</v>
          </cell>
          <cell r="L1228">
            <v>0</v>
          </cell>
          <cell r="M1228">
            <v>0</v>
          </cell>
          <cell r="N1228">
            <v>0</v>
          </cell>
          <cell r="O1228">
            <v>0</v>
          </cell>
          <cell r="P1228">
            <v>0</v>
          </cell>
          <cell r="Q1228">
            <v>0</v>
          </cell>
          <cell r="R1228">
            <v>0</v>
          </cell>
        </row>
        <row r="1229">
          <cell r="B1229" t="str">
            <v>Fujitsu</v>
          </cell>
          <cell r="C1229">
            <v>0</v>
          </cell>
          <cell r="D1229">
            <v>0</v>
          </cell>
          <cell r="E1229">
            <v>0</v>
          </cell>
          <cell r="F1229">
            <v>0</v>
          </cell>
          <cell r="G1229">
            <v>0</v>
          </cell>
          <cell r="H1229">
            <v>0</v>
          </cell>
          <cell r="I1229">
            <v>0</v>
          </cell>
          <cell r="K1229" t="str">
            <v>Fujitsu</v>
          </cell>
          <cell r="L1229">
            <v>0</v>
          </cell>
          <cell r="M1229">
            <v>0</v>
          </cell>
          <cell r="N1229">
            <v>0</v>
          </cell>
          <cell r="O1229">
            <v>0</v>
          </cell>
          <cell r="P1229">
            <v>0</v>
          </cell>
          <cell r="Q1229">
            <v>0</v>
          </cell>
          <cell r="R1229">
            <v>0</v>
          </cell>
        </row>
        <row r="1230">
          <cell r="B1230" t="str">
            <v>Hammerhead Systems</v>
          </cell>
          <cell r="I1230">
            <v>0</v>
          </cell>
          <cell r="K1230" t="str">
            <v>Hammerhead Systems</v>
          </cell>
          <cell r="R1230">
            <v>0</v>
          </cell>
        </row>
        <row r="1231">
          <cell r="B1231" t="str">
            <v>Hitachi</v>
          </cell>
          <cell r="I1231">
            <v>0</v>
          </cell>
          <cell r="K1231" t="str">
            <v>Hitachi</v>
          </cell>
          <cell r="R1231">
            <v>0</v>
          </cell>
        </row>
        <row r="1232">
          <cell r="B1232" t="str">
            <v>Hitachi Cable</v>
          </cell>
          <cell r="C1232">
            <v>0</v>
          </cell>
          <cell r="D1232">
            <v>0</v>
          </cell>
          <cell r="E1232">
            <v>0</v>
          </cell>
          <cell r="F1232">
            <v>0</v>
          </cell>
          <cell r="G1232">
            <v>0</v>
          </cell>
          <cell r="H1232">
            <v>0</v>
          </cell>
          <cell r="I1232">
            <v>0</v>
          </cell>
          <cell r="K1232" t="str">
            <v>Hitachi Cable</v>
          </cell>
          <cell r="L1232">
            <v>0</v>
          </cell>
          <cell r="M1232">
            <v>0</v>
          </cell>
          <cell r="N1232">
            <v>0</v>
          </cell>
          <cell r="O1232">
            <v>0</v>
          </cell>
          <cell r="P1232">
            <v>0</v>
          </cell>
          <cell r="Q1232">
            <v>0</v>
          </cell>
          <cell r="R1232">
            <v>0</v>
          </cell>
        </row>
        <row r="1233">
          <cell r="B1233" t="str">
            <v>Huawei</v>
          </cell>
          <cell r="C1233">
            <v>5</v>
          </cell>
          <cell r="D1233">
            <v>9</v>
          </cell>
          <cell r="E1233">
            <v>2</v>
          </cell>
          <cell r="F1233">
            <v>0</v>
          </cell>
          <cell r="G1233">
            <v>8</v>
          </cell>
          <cell r="H1233">
            <v>0</v>
          </cell>
          <cell r="I1233">
            <v>24</v>
          </cell>
          <cell r="K1233" t="str">
            <v>Huawei</v>
          </cell>
          <cell r="L1233">
            <v>22</v>
          </cell>
          <cell r="M1233">
            <v>134</v>
          </cell>
          <cell r="N1233">
            <v>19</v>
          </cell>
          <cell r="O1233">
            <v>0</v>
          </cell>
          <cell r="P1233">
            <v>4760</v>
          </cell>
          <cell r="Q1233">
            <v>0</v>
          </cell>
          <cell r="R1233">
            <v>4935</v>
          </cell>
        </row>
        <row r="1234">
          <cell r="B1234" t="str">
            <v>Hyperchip</v>
          </cell>
          <cell r="I1234">
            <v>0</v>
          </cell>
          <cell r="K1234" t="str">
            <v>Hyperchip</v>
          </cell>
          <cell r="R1234">
            <v>0</v>
          </cell>
        </row>
        <row r="1235">
          <cell r="B1235" t="str">
            <v>Juniper</v>
          </cell>
          <cell r="C1235">
            <v>3</v>
          </cell>
          <cell r="D1235">
            <v>2</v>
          </cell>
          <cell r="E1235">
            <v>1</v>
          </cell>
          <cell r="F1235">
            <v>0</v>
          </cell>
          <cell r="G1235">
            <v>0</v>
          </cell>
          <cell r="H1235">
            <v>0</v>
          </cell>
          <cell r="I1235">
            <v>6</v>
          </cell>
          <cell r="K1235" t="str">
            <v>Juniper</v>
          </cell>
          <cell r="L1235">
            <v>3</v>
          </cell>
          <cell r="M1235">
            <v>28</v>
          </cell>
          <cell r="N1235">
            <v>4</v>
          </cell>
          <cell r="O1235">
            <v>0</v>
          </cell>
          <cell r="P1235">
            <v>0</v>
          </cell>
          <cell r="Q1235">
            <v>0</v>
          </cell>
          <cell r="R1235">
            <v>35</v>
          </cell>
        </row>
        <row r="1236">
          <cell r="B1236" t="str">
            <v>Laurel Networks</v>
          </cell>
          <cell r="I1236">
            <v>0</v>
          </cell>
          <cell r="K1236" t="str">
            <v>Laurel Networks</v>
          </cell>
          <cell r="R1236">
            <v>0</v>
          </cell>
        </row>
        <row r="1237">
          <cell r="B1237" t="str">
            <v>Lucent</v>
          </cell>
          <cell r="I1237">
            <v>0</v>
          </cell>
          <cell r="K1237" t="str">
            <v>Lucent</v>
          </cell>
          <cell r="R1237">
            <v>0</v>
          </cell>
        </row>
        <row r="1238">
          <cell r="B1238" t="str">
            <v>NEC</v>
          </cell>
          <cell r="C1238">
            <v>0</v>
          </cell>
          <cell r="D1238">
            <v>0</v>
          </cell>
          <cell r="E1238">
            <v>0</v>
          </cell>
          <cell r="F1238">
            <v>0</v>
          </cell>
          <cell r="G1238">
            <v>0</v>
          </cell>
          <cell r="H1238">
            <v>0</v>
          </cell>
          <cell r="I1238">
            <v>0</v>
          </cell>
          <cell r="K1238" t="str">
            <v>NEC</v>
          </cell>
          <cell r="L1238">
            <v>0</v>
          </cell>
          <cell r="M1238">
            <v>0</v>
          </cell>
          <cell r="N1238">
            <v>0</v>
          </cell>
          <cell r="O1238">
            <v>0</v>
          </cell>
          <cell r="P1238">
            <v>0</v>
          </cell>
          <cell r="Q1238">
            <v>0</v>
          </cell>
          <cell r="R1238">
            <v>0</v>
          </cell>
        </row>
        <row r="1239">
          <cell r="B1239" t="str">
            <v>Nokia Siemens Networks</v>
          </cell>
          <cell r="C1239">
            <v>0</v>
          </cell>
          <cell r="D1239">
            <v>0</v>
          </cell>
          <cell r="E1239">
            <v>0</v>
          </cell>
          <cell r="F1239">
            <v>0</v>
          </cell>
          <cell r="G1239">
            <v>0</v>
          </cell>
          <cell r="H1239">
            <v>0</v>
          </cell>
          <cell r="I1239">
            <v>0</v>
          </cell>
          <cell r="K1239" t="str">
            <v>Nokia Siemens Networks</v>
          </cell>
          <cell r="L1239">
            <v>0</v>
          </cell>
          <cell r="M1239">
            <v>0</v>
          </cell>
          <cell r="N1239">
            <v>0</v>
          </cell>
          <cell r="O1239">
            <v>0</v>
          </cell>
          <cell r="P1239">
            <v>0</v>
          </cell>
          <cell r="Q1239">
            <v>0</v>
          </cell>
          <cell r="R1239">
            <v>0</v>
          </cell>
        </row>
        <row r="1240">
          <cell r="B1240" t="str">
            <v>Nortel</v>
          </cell>
          <cell r="C1240">
            <v>0</v>
          </cell>
          <cell r="D1240">
            <v>0</v>
          </cell>
          <cell r="E1240">
            <v>0</v>
          </cell>
          <cell r="F1240">
            <v>0</v>
          </cell>
          <cell r="G1240">
            <v>0</v>
          </cell>
          <cell r="H1240">
            <v>0</v>
          </cell>
          <cell r="I1240">
            <v>0</v>
          </cell>
          <cell r="K1240" t="str">
            <v>Nortel</v>
          </cell>
          <cell r="L1240">
            <v>0</v>
          </cell>
          <cell r="M1240">
            <v>0</v>
          </cell>
          <cell r="N1240">
            <v>0</v>
          </cell>
          <cell r="O1240">
            <v>0</v>
          </cell>
          <cell r="P1240">
            <v>0</v>
          </cell>
          <cell r="Q1240">
            <v>0</v>
          </cell>
          <cell r="R1240">
            <v>0</v>
          </cell>
        </row>
        <row r="1241">
          <cell r="B1241" t="str">
            <v>Procket</v>
          </cell>
          <cell r="I1241">
            <v>0</v>
          </cell>
          <cell r="K1241" t="str">
            <v>Procket</v>
          </cell>
          <cell r="R1241">
            <v>0</v>
          </cell>
        </row>
        <row r="1242">
          <cell r="B1242" t="str">
            <v>Quarry</v>
          </cell>
          <cell r="I1242">
            <v>0</v>
          </cell>
          <cell r="K1242" t="str">
            <v>Quarry</v>
          </cell>
          <cell r="R1242">
            <v>0</v>
          </cell>
        </row>
        <row r="1243">
          <cell r="B1243" t="str">
            <v>Redback</v>
          </cell>
          <cell r="C1243">
            <v>0</v>
          </cell>
          <cell r="D1243">
            <v>0</v>
          </cell>
          <cell r="E1243">
            <v>0</v>
          </cell>
          <cell r="F1243">
            <v>0</v>
          </cell>
          <cell r="G1243">
            <v>0</v>
          </cell>
          <cell r="H1243">
            <v>0</v>
          </cell>
          <cell r="I1243">
            <v>0</v>
          </cell>
          <cell r="K1243" t="str">
            <v>Redback</v>
          </cell>
          <cell r="L1243">
            <v>0</v>
          </cell>
          <cell r="M1243">
            <v>0</v>
          </cell>
          <cell r="N1243">
            <v>0</v>
          </cell>
          <cell r="O1243">
            <v>0</v>
          </cell>
          <cell r="P1243">
            <v>0</v>
          </cell>
          <cell r="Q1243">
            <v>0</v>
          </cell>
          <cell r="R1243">
            <v>0</v>
          </cell>
        </row>
        <row r="1244">
          <cell r="B1244" t="str">
            <v>Riverstone</v>
          </cell>
          <cell r="I1244">
            <v>0</v>
          </cell>
          <cell r="K1244" t="str">
            <v>Riverstone</v>
          </cell>
          <cell r="R1244">
            <v>0</v>
          </cell>
        </row>
        <row r="1245">
          <cell r="B1245" t="str">
            <v>Tellabs</v>
          </cell>
          <cell r="C1245">
            <v>0</v>
          </cell>
          <cell r="D1245">
            <v>3</v>
          </cell>
          <cell r="E1245">
            <v>0</v>
          </cell>
          <cell r="F1245">
            <v>0</v>
          </cell>
          <cell r="G1245">
            <v>0</v>
          </cell>
          <cell r="H1245">
            <v>0</v>
          </cell>
          <cell r="I1245">
            <v>3</v>
          </cell>
          <cell r="K1245" t="str">
            <v>Tellabs</v>
          </cell>
          <cell r="L1245">
            <v>0</v>
          </cell>
          <cell r="M1245">
            <v>32</v>
          </cell>
          <cell r="N1245">
            <v>0</v>
          </cell>
          <cell r="O1245">
            <v>0</v>
          </cell>
          <cell r="P1245">
            <v>0</v>
          </cell>
          <cell r="Q1245">
            <v>0</v>
          </cell>
          <cell r="R1245">
            <v>32</v>
          </cell>
        </row>
        <row r="1246">
          <cell r="B1246" t="str">
            <v>ZTE</v>
          </cell>
          <cell r="C1246">
            <v>0</v>
          </cell>
          <cell r="D1246">
            <v>0</v>
          </cell>
          <cell r="E1246">
            <v>0</v>
          </cell>
          <cell r="F1246">
            <v>0</v>
          </cell>
          <cell r="G1246">
            <v>0</v>
          </cell>
          <cell r="H1246">
            <v>0</v>
          </cell>
          <cell r="I1246">
            <v>0</v>
          </cell>
          <cell r="K1246" t="str">
            <v>ZTE</v>
          </cell>
          <cell r="L1246">
            <v>0</v>
          </cell>
          <cell r="M1246">
            <v>0</v>
          </cell>
          <cell r="N1246">
            <v>0</v>
          </cell>
          <cell r="O1246">
            <v>0</v>
          </cell>
          <cell r="P1246">
            <v>0</v>
          </cell>
          <cell r="Q1246">
            <v>0</v>
          </cell>
          <cell r="R1246">
            <v>0</v>
          </cell>
        </row>
        <row r="1247">
          <cell r="B1247" t="str">
            <v>Other</v>
          </cell>
          <cell r="I1247">
            <v>0</v>
          </cell>
          <cell r="K1247" t="str">
            <v>Other</v>
          </cell>
          <cell r="R1247">
            <v>0</v>
          </cell>
        </row>
        <row r="1248">
          <cell r="B1248" t="str">
            <v>Total</v>
          </cell>
          <cell r="C1248">
            <v>31</v>
          </cell>
          <cell r="D1248">
            <v>72</v>
          </cell>
          <cell r="E1248">
            <v>9</v>
          </cell>
          <cell r="F1248">
            <v>0</v>
          </cell>
          <cell r="G1248">
            <v>19</v>
          </cell>
          <cell r="H1248">
            <v>13</v>
          </cell>
          <cell r="I1248">
            <v>144</v>
          </cell>
          <cell r="K1248" t="str">
            <v>Total</v>
          </cell>
          <cell r="L1248">
            <v>85</v>
          </cell>
          <cell r="M1248">
            <v>1125</v>
          </cell>
          <cell r="N1248">
            <v>72</v>
          </cell>
          <cell r="O1248">
            <v>0</v>
          </cell>
          <cell r="P1248">
            <v>5161</v>
          </cell>
          <cell r="Q1248">
            <v>83</v>
          </cell>
          <cell r="R1248">
            <v>6526</v>
          </cell>
        </row>
        <row r="1252">
          <cell r="B1252" t="str">
            <v>Vendor</v>
          </cell>
          <cell r="C1252" t="str">
            <v>Core IP/MPLS</v>
          </cell>
          <cell r="D1252" t="str">
            <v xml:space="preserve">Edge IP/MPLS </v>
          </cell>
          <cell r="E1252" t="str">
            <v>Subscriber Service Router</v>
          </cell>
          <cell r="F1252" t="str">
            <v>BRAS</v>
          </cell>
          <cell r="G1252" t="str">
            <v>IP/Ethernet</v>
          </cell>
          <cell r="H1252" t="str">
            <v>ATM/MPLS</v>
          </cell>
          <cell r="I1252" t="str">
            <v>Total IPS</v>
          </cell>
          <cell r="K1252" t="str">
            <v>Vendor</v>
          </cell>
          <cell r="L1252" t="str">
            <v>Core IP/MPLS</v>
          </cell>
          <cell r="M1252" t="str">
            <v>Edge IP/MPLS</v>
          </cell>
          <cell r="N1252" t="str">
            <v>Subscriber Service Router</v>
          </cell>
          <cell r="O1252" t="str">
            <v>BRAS</v>
          </cell>
          <cell r="P1252" t="str">
            <v>IP/Ethernet</v>
          </cell>
          <cell r="Q1252" t="str">
            <v>ATM/MPLS</v>
          </cell>
          <cell r="R1252" t="str">
            <v>Total IPS</v>
          </cell>
        </row>
        <row r="1253">
          <cell r="B1253" t="str">
            <v>Alaxala Networks</v>
          </cell>
          <cell r="C1253">
            <v>0</v>
          </cell>
          <cell r="D1253">
            <v>0</v>
          </cell>
          <cell r="E1253">
            <v>0</v>
          </cell>
          <cell r="F1253">
            <v>0</v>
          </cell>
          <cell r="G1253">
            <v>0</v>
          </cell>
          <cell r="H1253">
            <v>0</v>
          </cell>
          <cell r="I1253">
            <v>0</v>
          </cell>
          <cell r="K1253" t="str">
            <v>Alaxala Networks</v>
          </cell>
          <cell r="L1253">
            <v>0</v>
          </cell>
          <cell r="M1253">
            <v>0</v>
          </cell>
          <cell r="N1253">
            <v>0</v>
          </cell>
          <cell r="O1253">
            <v>0</v>
          </cell>
          <cell r="P1253">
            <v>0</v>
          </cell>
          <cell r="Q1253">
            <v>0</v>
          </cell>
          <cell r="R1253">
            <v>0</v>
          </cell>
        </row>
        <row r="1254">
          <cell r="B1254" t="str">
            <v>Alcatel-Lucent</v>
          </cell>
          <cell r="C1254">
            <v>0</v>
          </cell>
          <cell r="D1254">
            <v>8</v>
          </cell>
          <cell r="E1254">
            <v>0</v>
          </cell>
          <cell r="F1254">
            <v>0</v>
          </cell>
          <cell r="G1254">
            <v>0</v>
          </cell>
          <cell r="H1254">
            <v>8</v>
          </cell>
          <cell r="I1254">
            <v>16</v>
          </cell>
          <cell r="K1254" t="str">
            <v>Alcatel-Lucent</v>
          </cell>
          <cell r="L1254">
            <v>0</v>
          </cell>
          <cell r="M1254">
            <v>70</v>
          </cell>
          <cell r="N1254">
            <v>0</v>
          </cell>
          <cell r="O1254">
            <v>0</v>
          </cell>
          <cell r="P1254">
            <v>0</v>
          </cell>
          <cell r="Q1254">
            <v>55</v>
          </cell>
          <cell r="R1254">
            <v>125</v>
          </cell>
        </row>
        <row r="1255">
          <cell r="B1255" t="str">
            <v>Atrica</v>
          </cell>
          <cell r="I1255">
            <v>0</v>
          </cell>
          <cell r="K1255" t="str">
            <v>Atrica</v>
          </cell>
          <cell r="R1255">
            <v>0</v>
          </cell>
        </row>
        <row r="1256">
          <cell r="B1256" t="str">
            <v>Avici</v>
          </cell>
          <cell r="I1256">
            <v>0</v>
          </cell>
          <cell r="K1256" t="str">
            <v>Avici</v>
          </cell>
          <cell r="R1256">
            <v>0</v>
          </cell>
        </row>
        <row r="1257">
          <cell r="B1257" t="str">
            <v>Brocade</v>
          </cell>
          <cell r="C1257">
            <v>0</v>
          </cell>
          <cell r="D1257">
            <v>0</v>
          </cell>
          <cell r="E1257">
            <v>0</v>
          </cell>
          <cell r="F1257">
            <v>0</v>
          </cell>
          <cell r="G1257">
            <v>0</v>
          </cell>
          <cell r="H1257">
            <v>0</v>
          </cell>
          <cell r="I1257">
            <v>0</v>
          </cell>
          <cell r="K1257" t="str">
            <v>Brocade</v>
          </cell>
          <cell r="L1257">
            <v>0</v>
          </cell>
          <cell r="M1257">
            <v>0</v>
          </cell>
          <cell r="N1257">
            <v>0</v>
          </cell>
          <cell r="O1257">
            <v>0</v>
          </cell>
          <cell r="P1257">
            <v>0</v>
          </cell>
          <cell r="Q1257">
            <v>0</v>
          </cell>
          <cell r="R1257">
            <v>0</v>
          </cell>
        </row>
        <row r="1258">
          <cell r="B1258" t="str">
            <v>Caspian</v>
          </cell>
          <cell r="I1258">
            <v>0</v>
          </cell>
          <cell r="K1258" t="str">
            <v>Caspian</v>
          </cell>
          <cell r="R1258">
            <v>0</v>
          </cell>
        </row>
        <row r="1259">
          <cell r="B1259" t="str">
            <v>Chiaro</v>
          </cell>
          <cell r="I1259">
            <v>0</v>
          </cell>
          <cell r="K1259" t="str">
            <v>Chiaro</v>
          </cell>
          <cell r="R1259">
            <v>0</v>
          </cell>
        </row>
        <row r="1260">
          <cell r="B1260" t="str">
            <v>Ciena</v>
          </cell>
          <cell r="C1260">
            <v>0</v>
          </cell>
          <cell r="D1260">
            <v>0</v>
          </cell>
          <cell r="E1260">
            <v>0</v>
          </cell>
          <cell r="F1260">
            <v>0</v>
          </cell>
          <cell r="G1260">
            <v>0</v>
          </cell>
          <cell r="H1260">
            <v>0</v>
          </cell>
          <cell r="I1260">
            <v>0</v>
          </cell>
          <cell r="K1260" t="str">
            <v>Ciena</v>
          </cell>
          <cell r="L1260">
            <v>0</v>
          </cell>
          <cell r="M1260">
            <v>0</v>
          </cell>
          <cell r="N1260">
            <v>0</v>
          </cell>
          <cell r="O1260">
            <v>0</v>
          </cell>
          <cell r="P1260">
            <v>0</v>
          </cell>
          <cell r="Q1260">
            <v>0</v>
          </cell>
          <cell r="R1260">
            <v>0</v>
          </cell>
        </row>
        <row r="1261">
          <cell r="B1261" t="str">
            <v>Cisco</v>
          </cell>
          <cell r="C1261">
            <v>18</v>
          </cell>
          <cell r="D1261">
            <v>29</v>
          </cell>
          <cell r="E1261">
            <v>0</v>
          </cell>
          <cell r="F1261">
            <v>0</v>
          </cell>
          <cell r="G1261">
            <v>6</v>
          </cell>
          <cell r="H1261">
            <v>0</v>
          </cell>
          <cell r="I1261">
            <v>53</v>
          </cell>
          <cell r="K1261" t="str">
            <v>Cisco</v>
          </cell>
          <cell r="L1261">
            <v>47</v>
          </cell>
          <cell r="M1261">
            <v>575</v>
          </cell>
          <cell r="N1261">
            <v>0</v>
          </cell>
          <cell r="O1261">
            <v>0</v>
          </cell>
          <cell r="P1261">
            <v>209</v>
          </cell>
          <cell r="Q1261">
            <v>0</v>
          </cell>
          <cell r="R1261">
            <v>831</v>
          </cell>
        </row>
        <row r="1262">
          <cell r="B1262" t="str">
            <v>Cosine</v>
          </cell>
          <cell r="I1262">
            <v>0</v>
          </cell>
          <cell r="K1262" t="str">
            <v>Cosine</v>
          </cell>
          <cell r="R1262">
            <v>0</v>
          </cell>
        </row>
        <row r="1263">
          <cell r="B1263" t="str">
            <v>ECI Telecom</v>
          </cell>
          <cell r="I1263">
            <v>0</v>
          </cell>
          <cell r="K1263" t="str">
            <v>ECI Telecom</v>
          </cell>
          <cell r="R1263">
            <v>0</v>
          </cell>
        </row>
        <row r="1264">
          <cell r="B1264" t="str">
            <v>Equipe</v>
          </cell>
          <cell r="I1264">
            <v>0</v>
          </cell>
          <cell r="K1264" t="str">
            <v>Equipe</v>
          </cell>
          <cell r="R1264">
            <v>0</v>
          </cell>
        </row>
        <row r="1265">
          <cell r="B1265" t="str">
            <v>Ericsson</v>
          </cell>
          <cell r="C1265">
            <v>0</v>
          </cell>
          <cell r="D1265">
            <v>0</v>
          </cell>
          <cell r="E1265">
            <v>5</v>
          </cell>
          <cell r="F1265">
            <v>0</v>
          </cell>
          <cell r="G1265">
            <v>0</v>
          </cell>
          <cell r="H1265">
            <v>1</v>
          </cell>
          <cell r="I1265">
            <v>6</v>
          </cell>
          <cell r="K1265" t="str">
            <v>Ericsson</v>
          </cell>
          <cell r="L1265">
            <v>0</v>
          </cell>
          <cell r="M1265">
            <v>0</v>
          </cell>
          <cell r="N1265">
            <v>50</v>
          </cell>
          <cell r="O1265">
            <v>0</v>
          </cell>
          <cell r="P1265">
            <v>0</v>
          </cell>
          <cell r="Q1265">
            <v>5</v>
          </cell>
          <cell r="R1265">
            <v>55</v>
          </cell>
        </row>
        <row r="1266">
          <cell r="B1266" t="str">
            <v>Extreme</v>
          </cell>
          <cell r="C1266">
            <v>0</v>
          </cell>
          <cell r="D1266">
            <v>0</v>
          </cell>
          <cell r="E1266">
            <v>0</v>
          </cell>
          <cell r="F1266">
            <v>0</v>
          </cell>
          <cell r="G1266">
            <v>0</v>
          </cell>
          <cell r="H1266">
            <v>0</v>
          </cell>
          <cell r="I1266">
            <v>0</v>
          </cell>
          <cell r="K1266" t="str">
            <v>Extreme</v>
          </cell>
          <cell r="L1266">
            <v>0</v>
          </cell>
          <cell r="M1266">
            <v>0</v>
          </cell>
          <cell r="N1266">
            <v>0</v>
          </cell>
          <cell r="O1266">
            <v>0</v>
          </cell>
          <cell r="P1266">
            <v>0</v>
          </cell>
          <cell r="Q1266">
            <v>0</v>
          </cell>
          <cell r="R1266">
            <v>0</v>
          </cell>
        </row>
        <row r="1267">
          <cell r="B1267" t="str">
            <v>Force10</v>
          </cell>
          <cell r="C1267">
            <v>0</v>
          </cell>
          <cell r="D1267">
            <v>0</v>
          </cell>
          <cell r="E1267">
            <v>0</v>
          </cell>
          <cell r="F1267">
            <v>0</v>
          </cell>
          <cell r="G1267">
            <v>0</v>
          </cell>
          <cell r="H1267">
            <v>0</v>
          </cell>
          <cell r="I1267">
            <v>0</v>
          </cell>
          <cell r="K1267" t="str">
            <v>Force10</v>
          </cell>
          <cell r="L1267">
            <v>0</v>
          </cell>
          <cell r="M1267">
            <v>0</v>
          </cell>
          <cell r="N1267">
            <v>0</v>
          </cell>
          <cell r="O1267">
            <v>0</v>
          </cell>
          <cell r="P1267">
            <v>0</v>
          </cell>
          <cell r="Q1267">
            <v>0</v>
          </cell>
          <cell r="R1267">
            <v>0</v>
          </cell>
        </row>
        <row r="1268">
          <cell r="B1268" t="str">
            <v>Fujitsu</v>
          </cell>
          <cell r="C1268">
            <v>0</v>
          </cell>
          <cell r="D1268">
            <v>0</v>
          </cell>
          <cell r="E1268">
            <v>0</v>
          </cell>
          <cell r="F1268">
            <v>0</v>
          </cell>
          <cell r="G1268">
            <v>0</v>
          </cell>
          <cell r="H1268">
            <v>0</v>
          </cell>
          <cell r="I1268">
            <v>0</v>
          </cell>
          <cell r="K1268" t="str">
            <v>Fujitsu</v>
          </cell>
          <cell r="L1268">
            <v>0</v>
          </cell>
          <cell r="M1268">
            <v>0</v>
          </cell>
          <cell r="N1268">
            <v>0</v>
          </cell>
          <cell r="O1268">
            <v>0</v>
          </cell>
          <cell r="P1268">
            <v>0</v>
          </cell>
          <cell r="Q1268">
            <v>0</v>
          </cell>
          <cell r="R1268">
            <v>0</v>
          </cell>
        </row>
        <row r="1269">
          <cell r="B1269" t="str">
            <v>Hammerhead Systems</v>
          </cell>
          <cell r="I1269">
            <v>0</v>
          </cell>
          <cell r="K1269" t="str">
            <v>Hammerhead Systems</v>
          </cell>
          <cell r="R1269">
            <v>0</v>
          </cell>
        </row>
        <row r="1270">
          <cell r="B1270" t="str">
            <v>Hitachi</v>
          </cell>
          <cell r="I1270">
            <v>0</v>
          </cell>
          <cell r="K1270" t="str">
            <v>Hitachi</v>
          </cell>
          <cell r="R1270">
            <v>0</v>
          </cell>
        </row>
        <row r="1271">
          <cell r="B1271" t="str">
            <v>Hitachi Cable</v>
          </cell>
          <cell r="C1271">
            <v>0</v>
          </cell>
          <cell r="D1271">
            <v>0</v>
          </cell>
          <cell r="E1271">
            <v>0</v>
          </cell>
          <cell r="F1271">
            <v>0</v>
          </cell>
          <cell r="G1271">
            <v>0</v>
          </cell>
          <cell r="H1271">
            <v>0</v>
          </cell>
          <cell r="I1271">
            <v>0</v>
          </cell>
          <cell r="K1271" t="str">
            <v>Hitachi Cable</v>
          </cell>
          <cell r="L1271">
            <v>0</v>
          </cell>
          <cell r="M1271">
            <v>0</v>
          </cell>
          <cell r="N1271">
            <v>0</v>
          </cell>
          <cell r="O1271">
            <v>0</v>
          </cell>
          <cell r="P1271">
            <v>0</v>
          </cell>
          <cell r="Q1271">
            <v>0</v>
          </cell>
          <cell r="R1271">
            <v>0</v>
          </cell>
        </row>
        <row r="1272">
          <cell r="B1272" t="str">
            <v>Huawei</v>
          </cell>
          <cell r="C1272">
            <v>3</v>
          </cell>
          <cell r="D1272">
            <v>5</v>
          </cell>
          <cell r="E1272">
            <v>1</v>
          </cell>
          <cell r="F1272">
            <v>0</v>
          </cell>
          <cell r="G1272">
            <v>3</v>
          </cell>
          <cell r="H1272">
            <v>0</v>
          </cell>
          <cell r="I1272">
            <v>12</v>
          </cell>
          <cell r="K1272" t="str">
            <v>Huawei</v>
          </cell>
          <cell r="L1272">
            <v>20</v>
          </cell>
          <cell r="M1272">
            <v>67</v>
          </cell>
          <cell r="N1272">
            <v>13</v>
          </cell>
          <cell r="O1272">
            <v>0</v>
          </cell>
          <cell r="P1272">
            <v>2702</v>
          </cell>
          <cell r="Q1272">
            <v>0</v>
          </cell>
          <cell r="R1272">
            <v>2802</v>
          </cell>
        </row>
        <row r="1273">
          <cell r="B1273" t="str">
            <v>Hyperchip</v>
          </cell>
          <cell r="I1273">
            <v>0</v>
          </cell>
          <cell r="K1273" t="str">
            <v>Hyperchip</v>
          </cell>
          <cell r="R1273">
            <v>0</v>
          </cell>
        </row>
        <row r="1274">
          <cell r="B1274" t="str">
            <v>Juniper</v>
          </cell>
          <cell r="C1274">
            <v>3</v>
          </cell>
          <cell r="D1274">
            <v>2</v>
          </cell>
          <cell r="E1274">
            <v>1</v>
          </cell>
          <cell r="F1274">
            <v>0</v>
          </cell>
          <cell r="G1274">
            <v>0</v>
          </cell>
          <cell r="H1274">
            <v>0</v>
          </cell>
          <cell r="I1274">
            <v>6</v>
          </cell>
          <cell r="K1274" t="str">
            <v>Juniper</v>
          </cell>
          <cell r="L1274">
            <v>3</v>
          </cell>
          <cell r="M1274">
            <v>21</v>
          </cell>
          <cell r="N1274">
            <v>3</v>
          </cell>
          <cell r="O1274">
            <v>0</v>
          </cell>
          <cell r="P1274">
            <v>0</v>
          </cell>
          <cell r="Q1274">
            <v>0</v>
          </cell>
          <cell r="R1274">
            <v>27</v>
          </cell>
        </row>
        <row r="1275">
          <cell r="B1275" t="str">
            <v>Laurel Networks</v>
          </cell>
          <cell r="I1275">
            <v>0</v>
          </cell>
          <cell r="K1275" t="str">
            <v>Laurel Networks</v>
          </cell>
          <cell r="R1275">
            <v>0</v>
          </cell>
        </row>
        <row r="1276">
          <cell r="B1276" t="str">
            <v>Lucent</v>
          </cell>
          <cell r="I1276">
            <v>0</v>
          </cell>
          <cell r="K1276" t="str">
            <v>Lucent</v>
          </cell>
          <cell r="R1276">
            <v>0</v>
          </cell>
        </row>
        <row r="1277">
          <cell r="B1277" t="str">
            <v>NEC</v>
          </cell>
          <cell r="C1277">
            <v>0</v>
          </cell>
          <cell r="D1277">
            <v>0</v>
          </cell>
          <cell r="E1277">
            <v>0</v>
          </cell>
          <cell r="F1277">
            <v>0</v>
          </cell>
          <cell r="G1277">
            <v>0</v>
          </cell>
          <cell r="H1277">
            <v>0</v>
          </cell>
          <cell r="I1277">
            <v>0</v>
          </cell>
          <cell r="K1277" t="str">
            <v>NEC</v>
          </cell>
          <cell r="L1277">
            <v>0</v>
          </cell>
          <cell r="M1277">
            <v>0</v>
          </cell>
          <cell r="N1277">
            <v>0</v>
          </cell>
          <cell r="O1277">
            <v>0</v>
          </cell>
          <cell r="P1277">
            <v>0</v>
          </cell>
          <cell r="Q1277">
            <v>0</v>
          </cell>
          <cell r="R1277">
            <v>0</v>
          </cell>
        </row>
        <row r="1278">
          <cell r="B1278" t="str">
            <v>Nokia Siemens Networks</v>
          </cell>
          <cell r="C1278">
            <v>0</v>
          </cell>
          <cell r="D1278">
            <v>0</v>
          </cell>
          <cell r="E1278">
            <v>0</v>
          </cell>
          <cell r="F1278">
            <v>0</v>
          </cell>
          <cell r="G1278">
            <v>0</v>
          </cell>
          <cell r="H1278">
            <v>0</v>
          </cell>
          <cell r="I1278">
            <v>0</v>
          </cell>
          <cell r="K1278" t="str">
            <v>Nokia Siemens Networks</v>
          </cell>
          <cell r="L1278">
            <v>0</v>
          </cell>
          <cell r="M1278">
            <v>0</v>
          </cell>
          <cell r="N1278">
            <v>0</v>
          </cell>
          <cell r="O1278">
            <v>0</v>
          </cell>
          <cell r="P1278">
            <v>0</v>
          </cell>
          <cell r="Q1278">
            <v>0</v>
          </cell>
          <cell r="R1278">
            <v>0</v>
          </cell>
        </row>
        <row r="1279">
          <cell r="B1279" t="str">
            <v>Nortel</v>
          </cell>
          <cell r="C1279">
            <v>0</v>
          </cell>
          <cell r="D1279">
            <v>0</v>
          </cell>
          <cell r="E1279">
            <v>0</v>
          </cell>
          <cell r="F1279">
            <v>0</v>
          </cell>
          <cell r="G1279">
            <v>0</v>
          </cell>
          <cell r="H1279">
            <v>0</v>
          </cell>
          <cell r="I1279">
            <v>0</v>
          </cell>
          <cell r="K1279" t="str">
            <v>Nortel</v>
          </cell>
          <cell r="L1279">
            <v>0</v>
          </cell>
          <cell r="M1279">
            <v>0</v>
          </cell>
          <cell r="N1279">
            <v>0</v>
          </cell>
          <cell r="O1279">
            <v>0</v>
          </cell>
          <cell r="P1279">
            <v>0</v>
          </cell>
          <cell r="Q1279">
            <v>0</v>
          </cell>
          <cell r="R1279">
            <v>0</v>
          </cell>
        </row>
        <row r="1280">
          <cell r="B1280" t="str">
            <v>Procket</v>
          </cell>
          <cell r="I1280">
            <v>0</v>
          </cell>
          <cell r="K1280" t="str">
            <v>Procket</v>
          </cell>
          <cell r="R1280">
            <v>0</v>
          </cell>
        </row>
        <row r="1281">
          <cell r="B1281" t="str">
            <v>Quarry</v>
          </cell>
          <cell r="I1281">
            <v>0</v>
          </cell>
          <cell r="K1281" t="str">
            <v>Quarry</v>
          </cell>
          <cell r="R1281">
            <v>0</v>
          </cell>
        </row>
        <row r="1282">
          <cell r="B1282" t="str">
            <v>Redback</v>
          </cell>
          <cell r="I1282">
            <v>0</v>
          </cell>
          <cell r="K1282" t="str">
            <v>Redback</v>
          </cell>
          <cell r="R1282">
            <v>0</v>
          </cell>
        </row>
        <row r="1283">
          <cell r="B1283" t="str">
            <v>Riverstone</v>
          </cell>
          <cell r="I1283">
            <v>0</v>
          </cell>
          <cell r="K1283" t="str">
            <v>Riverstone</v>
          </cell>
          <cell r="R1283">
            <v>0</v>
          </cell>
        </row>
        <row r="1284">
          <cell r="B1284" t="str">
            <v>Tellabs</v>
          </cell>
          <cell r="C1284">
            <v>0</v>
          </cell>
          <cell r="D1284">
            <v>2</v>
          </cell>
          <cell r="E1284">
            <v>0</v>
          </cell>
          <cell r="F1284">
            <v>0</v>
          </cell>
          <cell r="G1284">
            <v>0</v>
          </cell>
          <cell r="H1284">
            <v>0</v>
          </cell>
          <cell r="I1284">
            <v>2</v>
          </cell>
          <cell r="K1284" t="str">
            <v>Tellabs</v>
          </cell>
          <cell r="L1284">
            <v>0</v>
          </cell>
          <cell r="M1284">
            <v>20</v>
          </cell>
          <cell r="N1284">
            <v>0</v>
          </cell>
          <cell r="O1284">
            <v>0</v>
          </cell>
          <cell r="P1284">
            <v>0</v>
          </cell>
          <cell r="Q1284">
            <v>0</v>
          </cell>
          <cell r="R1284">
            <v>20</v>
          </cell>
        </row>
        <row r="1285">
          <cell r="B1285" t="str">
            <v>ZTE</v>
          </cell>
          <cell r="C1285">
            <v>0</v>
          </cell>
          <cell r="D1285">
            <v>0</v>
          </cell>
          <cell r="E1285">
            <v>0</v>
          </cell>
          <cell r="F1285">
            <v>0</v>
          </cell>
          <cell r="G1285">
            <v>0</v>
          </cell>
          <cell r="H1285">
            <v>0</v>
          </cell>
          <cell r="I1285">
            <v>0</v>
          </cell>
          <cell r="K1285" t="str">
            <v>ZTE</v>
          </cell>
          <cell r="L1285">
            <v>0</v>
          </cell>
          <cell r="M1285">
            <v>0</v>
          </cell>
          <cell r="N1285">
            <v>0</v>
          </cell>
          <cell r="O1285">
            <v>0</v>
          </cell>
          <cell r="P1285">
            <v>0</v>
          </cell>
          <cell r="Q1285">
            <v>0</v>
          </cell>
          <cell r="R1285">
            <v>0</v>
          </cell>
        </row>
        <row r="1286">
          <cell r="B1286" t="str">
            <v>Other</v>
          </cell>
          <cell r="C1286">
            <v>0</v>
          </cell>
          <cell r="D1286">
            <v>0</v>
          </cell>
          <cell r="E1286">
            <v>0</v>
          </cell>
          <cell r="F1286">
            <v>0</v>
          </cell>
          <cell r="G1286">
            <v>0</v>
          </cell>
          <cell r="H1286">
            <v>0</v>
          </cell>
          <cell r="I1286">
            <v>0</v>
          </cell>
          <cell r="K1286" t="str">
            <v>Other</v>
          </cell>
          <cell r="L1286">
            <v>0</v>
          </cell>
          <cell r="M1286">
            <v>0</v>
          </cell>
          <cell r="N1286">
            <v>0</v>
          </cell>
          <cell r="O1286">
            <v>0</v>
          </cell>
          <cell r="P1286">
            <v>0</v>
          </cell>
          <cell r="Q1286">
            <v>0</v>
          </cell>
          <cell r="R1286">
            <v>0</v>
          </cell>
        </row>
        <row r="1287">
          <cell r="B1287" t="str">
            <v>Total</v>
          </cell>
          <cell r="C1287">
            <v>24</v>
          </cell>
          <cell r="D1287">
            <v>46</v>
          </cell>
          <cell r="E1287">
            <v>7</v>
          </cell>
          <cell r="F1287">
            <v>0</v>
          </cell>
          <cell r="G1287">
            <v>9</v>
          </cell>
          <cell r="H1287">
            <v>9</v>
          </cell>
          <cell r="I1287">
            <v>95</v>
          </cell>
          <cell r="K1287" t="str">
            <v>Total</v>
          </cell>
          <cell r="L1287">
            <v>70</v>
          </cell>
          <cell r="M1287">
            <v>753</v>
          </cell>
          <cell r="N1287">
            <v>66</v>
          </cell>
          <cell r="O1287">
            <v>0</v>
          </cell>
          <cell r="P1287">
            <v>2911</v>
          </cell>
          <cell r="Q1287">
            <v>60</v>
          </cell>
          <cell r="R1287">
            <v>3860</v>
          </cell>
        </row>
        <row r="1291">
          <cell r="B1291" t="str">
            <v>Vendor</v>
          </cell>
          <cell r="C1291" t="str">
            <v>Core IP/MPLS</v>
          </cell>
          <cell r="D1291" t="str">
            <v xml:space="preserve">Edge IP/MPLS </v>
          </cell>
          <cell r="E1291" t="str">
            <v>Subscriber Service Router</v>
          </cell>
          <cell r="F1291" t="str">
            <v>BRAS</v>
          </cell>
          <cell r="G1291" t="str">
            <v>IP/Ethernet</v>
          </cell>
          <cell r="H1291" t="str">
            <v>ATM/MPLS</v>
          </cell>
          <cell r="I1291" t="str">
            <v>Total IPS</v>
          </cell>
          <cell r="K1291" t="str">
            <v>Vendor</v>
          </cell>
          <cell r="L1291" t="str">
            <v>Core IP/MPLS</v>
          </cell>
          <cell r="M1291" t="str">
            <v>Edge IP/MPLS</v>
          </cell>
          <cell r="N1291" t="str">
            <v>Subscriber Service Router</v>
          </cell>
          <cell r="O1291" t="str">
            <v>BRAS</v>
          </cell>
          <cell r="P1291" t="str">
            <v>IP/Ethernet</v>
          </cell>
          <cell r="Q1291" t="str">
            <v>ATM/MPLS</v>
          </cell>
          <cell r="R1291" t="str">
            <v>Total IPS</v>
          </cell>
        </row>
        <row r="1292">
          <cell r="B1292" t="str">
            <v>Alaxala Networks</v>
          </cell>
          <cell r="C1292">
            <v>0</v>
          </cell>
          <cell r="D1292">
            <v>0</v>
          </cell>
          <cell r="E1292">
            <v>0</v>
          </cell>
          <cell r="F1292">
            <v>0</v>
          </cell>
          <cell r="G1292">
            <v>0</v>
          </cell>
          <cell r="H1292">
            <v>0</v>
          </cell>
          <cell r="I1292">
            <v>0</v>
          </cell>
          <cell r="K1292" t="str">
            <v>Alaxala Networks</v>
          </cell>
          <cell r="L1292">
            <v>0</v>
          </cell>
          <cell r="M1292">
            <v>0</v>
          </cell>
          <cell r="N1292">
            <v>0</v>
          </cell>
          <cell r="O1292">
            <v>0</v>
          </cell>
          <cell r="P1292">
            <v>0</v>
          </cell>
          <cell r="Q1292">
            <v>0</v>
          </cell>
          <cell r="R1292">
            <v>0</v>
          </cell>
        </row>
        <row r="1293">
          <cell r="B1293" t="str">
            <v>Alcatel-Lucent</v>
          </cell>
          <cell r="C1293">
            <v>0</v>
          </cell>
          <cell r="D1293">
            <v>21</v>
          </cell>
          <cell r="E1293">
            <v>0</v>
          </cell>
          <cell r="F1293">
            <v>0</v>
          </cell>
          <cell r="G1293">
            <v>0</v>
          </cell>
          <cell r="H1293">
            <v>8</v>
          </cell>
          <cell r="I1293">
            <v>29</v>
          </cell>
          <cell r="K1293" t="str">
            <v>Alcatel-Lucent</v>
          </cell>
          <cell r="L1293">
            <v>0</v>
          </cell>
          <cell r="M1293">
            <v>179</v>
          </cell>
          <cell r="N1293">
            <v>0</v>
          </cell>
          <cell r="O1293">
            <v>0</v>
          </cell>
          <cell r="P1293">
            <v>0</v>
          </cell>
          <cell r="Q1293">
            <v>42</v>
          </cell>
          <cell r="R1293">
            <v>221</v>
          </cell>
        </row>
        <row r="1294">
          <cell r="B1294" t="str">
            <v>Atrica</v>
          </cell>
          <cell r="I1294">
            <v>0</v>
          </cell>
          <cell r="K1294" t="str">
            <v>Atrica</v>
          </cell>
          <cell r="R1294">
            <v>0</v>
          </cell>
        </row>
        <row r="1295">
          <cell r="B1295" t="str">
            <v>Avici</v>
          </cell>
          <cell r="I1295">
            <v>0</v>
          </cell>
          <cell r="K1295" t="str">
            <v>Avici</v>
          </cell>
          <cell r="R1295">
            <v>0</v>
          </cell>
        </row>
        <row r="1296">
          <cell r="B1296" t="str">
            <v>Brocade</v>
          </cell>
          <cell r="C1296">
            <v>0</v>
          </cell>
          <cell r="D1296">
            <v>0</v>
          </cell>
          <cell r="E1296">
            <v>0</v>
          </cell>
          <cell r="F1296">
            <v>0</v>
          </cell>
          <cell r="G1296">
            <v>0</v>
          </cell>
          <cell r="H1296">
            <v>0</v>
          </cell>
          <cell r="I1296">
            <v>0</v>
          </cell>
          <cell r="K1296" t="str">
            <v>Brocade</v>
          </cell>
          <cell r="L1296">
            <v>0</v>
          </cell>
          <cell r="M1296">
            <v>0</v>
          </cell>
          <cell r="N1296">
            <v>0</v>
          </cell>
          <cell r="O1296">
            <v>0</v>
          </cell>
          <cell r="P1296">
            <v>0</v>
          </cell>
          <cell r="Q1296">
            <v>0</v>
          </cell>
          <cell r="R1296">
            <v>0</v>
          </cell>
        </row>
        <row r="1297">
          <cell r="B1297" t="str">
            <v>Caspian</v>
          </cell>
          <cell r="I1297">
            <v>0</v>
          </cell>
          <cell r="K1297" t="str">
            <v>Caspian</v>
          </cell>
          <cell r="R1297">
            <v>0</v>
          </cell>
        </row>
        <row r="1298">
          <cell r="B1298" t="str">
            <v>Chiaro</v>
          </cell>
          <cell r="I1298">
            <v>0</v>
          </cell>
          <cell r="K1298" t="str">
            <v>Chiaro</v>
          </cell>
          <cell r="R1298">
            <v>0</v>
          </cell>
        </row>
        <row r="1299">
          <cell r="B1299" t="str">
            <v>Ciena</v>
          </cell>
          <cell r="C1299">
            <v>0</v>
          </cell>
          <cell r="D1299">
            <v>0</v>
          </cell>
          <cell r="E1299">
            <v>0</v>
          </cell>
          <cell r="F1299">
            <v>0</v>
          </cell>
          <cell r="G1299">
            <v>0</v>
          </cell>
          <cell r="H1299">
            <v>0</v>
          </cell>
          <cell r="I1299">
            <v>0</v>
          </cell>
          <cell r="K1299" t="str">
            <v>Ciena</v>
          </cell>
          <cell r="L1299">
            <v>0</v>
          </cell>
          <cell r="M1299">
            <v>0</v>
          </cell>
          <cell r="N1299">
            <v>0</v>
          </cell>
          <cell r="O1299">
            <v>0</v>
          </cell>
          <cell r="P1299">
            <v>0</v>
          </cell>
          <cell r="Q1299">
            <v>0</v>
          </cell>
          <cell r="R1299">
            <v>0</v>
          </cell>
        </row>
        <row r="1300">
          <cell r="B1300" t="str">
            <v>Cisco</v>
          </cell>
          <cell r="C1300">
            <v>13</v>
          </cell>
          <cell r="D1300">
            <v>23</v>
          </cell>
          <cell r="E1300">
            <v>0</v>
          </cell>
          <cell r="F1300">
            <v>0</v>
          </cell>
          <cell r="G1300">
            <v>4</v>
          </cell>
          <cell r="H1300">
            <v>0</v>
          </cell>
          <cell r="I1300">
            <v>40</v>
          </cell>
          <cell r="K1300" t="str">
            <v>Cisco</v>
          </cell>
          <cell r="L1300">
            <v>32</v>
          </cell>
          <cell r="M1300">
            <v>453</v>
          </cell>
          <cell r="N1300">
            <v>0</v>
          </cell>
          <cell r="O1300">
            <v>0</v>
          </cell>
          <cell r="P1300">
            <v>139</v>
          </cell>
          <cell r="Q1300">
            <v>0</v>
          </cell>
          <cell r="R1300">
            <v>624</v>
          </cell>
        </row>
        <row r="1301">
          <cell r="B1301" t="str">
            <v>Cosine</v>
          </cell>
          <cell r="I1301">
            <v>0</v>
          </cell>
          <cell r="K1301" t="str">
            <v>Cosine</v>
          </cell>
          <cell r="R1301">
            <v>0</v>
          </cell>
        </row>
        <row r="1302">
          <cell r="B1302" t="str">
            <v>ECI Telecom</v>
          </cell>
          <cell r="C1302">
            <v>0</v>
          </cell>
          <cell r="D1302">
            <v>0</v>
          </cell>
          <cell r="E1302">
            <v>0</v>
          </cell>
          <cell r="F1302">
            <v>0</v>
          </cell>
          <cell r="G1302">
            <v>0</v>
          </cell>
          <cell r="H1302">
            <v>0</v>
          </cell>
          <cell r="I1302">
            <v>0</v>
          </cell>
          <cell r="K1302" t="str">
            <v>ECI Telecom</v>
          </cell>
          <cell r="L1302">
            <v>0</v>
          </cell>
          <cell r="M1302">
            <v>0</v>
          </cell>
          <cell r="N1302">
            <v>0</v>
          </cell>
          <cell r="O1302">
            <v>0</v>
          </cell>
          <cell r="P1302">
            <v>0</v>
          </cell>
          <cell r="Q1302">
            <v>0</v>
          </cell>
          <cell r="R1302">
            <v>0</v>
          </cell>
        </row>
        <row r="1303">
          <cell r="B1303" t="str">
            <v>Equipe</v>
          </cell>
          <cell r="I1303">
            <v>0</v>
          </cell>
          <cell r="K1303" t="str">
            <v>Equipe</v>
          </cell>
          <cell r="R1303">
            <v>0</v>
          </cell>
        </row>
        <row r="1304">
          <cell r="B1304" t="str">
            <v>Ericsson</v>
          </cell>
          <cell r="C1304">
            <v>0</v>
          </cell>
          <cell r="D1304">
            <v>5</v>
          </cell>
          <cell r="E1304">
            <v>0</v>
          </cell>
          <cell r="F1304">
            <v>0</v>
          </cell>
          <cell r="G1304">
            <v>0</v>
          </cell>
          <cell r="H1304">
            <v>1</v>
          </cell>
          <cell r="I1304">
            <v>6</v>
          </cell>
          <cell r="K1304" t="str">
            <v>Ericsson</v>
          </cell>
          <cell r="L1304">
            <v>0</v>
          </cell>
          <cell r="M1304">
            <v>53</v>
          </cell>
          <cell r="N1304">
            <v>0</v>
          </cell>
          <cell r="O1304">
            <v>0</v>
          </cell>
          <cell r="P1304">
            <v>0</v>
          </cell>
          <cell r="Q1304">
            <v>5</v>
          </cell>
          <cell r="R1304">
            <v>58</v>
          </cell>
        </row>
        <row r="1305">
          <cell r="B1305" t="str">
            <v>Extreme</v>
          </cell>
          <cell r="C1305">
            <v>0</v>
          </cell>
          <cell r="D1305">
            <v>0</v>
          </cell>
          <cell r="E1305">
            <v>0</v>
          </cell>
          <cell r="F1305">
            <v>0</v>
          </cell>
          <cell r="G1305">
            <v>0</v>
          </cell>
          <cell r="H1305">
            <v>0</v>
          </cell>
          <cell r="I1305">
            <v>0</v>
          </cell>
          <cell r="K1305" t="str">
            <v>Extreme</v>
          </cell>
          <cell r="L1305">
            <v>0</v>
          </cell>
          <cell r="M1305">
            <v>0</v>
          </cell>
          <cell r="N1305">
            <v>0</v>
          </cell>
          <cell r="O1305">
            <v>0</v>
          </cell>
          <cell r="P1305">
            <v>0</v>
          </cell>
          <cell r="Q1305">
            <v>0</v>
          </cell>
          <cell r="R1305">
            <v>0</v>
          </cell>
        </row>
        <row r="1306">
          <cell r="B1306" t="str">
            <v>Force10</v>
          </cell>
          <cell r="C1306">
            <v>0</v>
          </cell>
          <cell r="D1306">
            <v>0</v>
          </cell>
          <cell r="E1306">
            <v>0</v>
          </cell>
          <cell r="F1306">
            <v>0</v>
          </cell>
          <cell r="G1306">
            <v>0</v>
          </cell>
          <cell r="H1306">
            <v>0</v>
          </cell>
          <cell r="I1306">
            <v>0</v>
          </cell>
          <cell r="K1306" t="str">
            <v>Force10</v>
          </cell>
          <cell r="L1306">
            <v>0</v>
          </cell>
          <cell r="M1306">
            <v>0</v>
          </cell>
          <cell r="N1306">
            <v>0</v>
          </cell>
          <cell r="O1306">
            <v>0</v>
          </cell>
          <cell r="P1306">
            <v>0</v>
          </cell>
          <cell r="Q1306">
            <v>0</v>
          </cell>
          <cell r="R1306">
            <v>0</v>
          </cell>
        </row>
        <row r="1307">
          <cell r="B1307" t="str">
            <v>Fujitsu</v>
          </cell>
          <cell r="C1307">
            <v>0</v>
          </cell>
          <cell r="D1307">
            <v>0</v>
          </cell>
          <cell r="E1307">
            <v>0</v>
          </cell>
          <cell r="F1307">
            <v>0</v>
          </cell>
          <cell r="G1307">
            <v>0</v>
          </cell>
          <cell r="H1307">
            <v>0</v>
          </cell>
          <cell r="I1307">
            <v>0</v>
          </cell>
          <cell r="K1307" t="str">
            <v>Fujitsu</v>
          </cell>
          <cell r="L1307">
            <v>0</v>
          </cell>
          <cell r="M1307">
            <v>0</v>
          </cell>
          <cell r="N1307">
            <v>0</v>
          </cell>
          <cell r="O1307">
            <v>0</v>
          </cell>
          <cell r="P1307">
            <v>0</v>
          </cell>
          <cell r="Q1307">
            <v>0</v>
          </cell>
          <cell r="R1307">
            <v>0</v>
          </cell>
        </row>
        <row r="1308">
          <cell r="B1308" t="str">
            <v>Hammerhead Systems</v>
          </cell>
          <cell r="I1308">
            <v>0</v>
          </cell>
          <cell r="K1308" t="str">
            <v>Hammerhead Systems</v>
          </cell>
          <cell r="R1308">
            <v>0</v>
          </cell>
        </row>
        <row r="1309">
          <cell r="B1309" t="str">
            <v>Hitachi</v>
          </cell>
          <cell r="I1309">
            <v>0</v>
          </cell>
          <cell r="K1309" t="str">
            <v>Hitachi</v>
          </cell>
          <cell r="R1309">
            <v>0</v>
          </cell>
        </row>
        <row r="1310">
          <cell r="B1310" t="str">
            <v>Hitachi Cable</v>
          </cell>
          <cell r="C1310">
            <v>0</v>
          </cell>
          <cell r="D1310">
            <v>0</v>
          </cell>
          <cell r="E1310">
            <v>0</v>
          </cell>
          <cell r="F1310">
            <v>0</v>
          </cell>
          <cell r="G1310">
            <v>0</v>
          </cell>
          <cell r="H1310">
            <v>0</v>
          </cell>
          <cell r="I1310">
            <v>0</v>
          </cell>
          <cell r="K1310" t="str">
            <v>Hitachi Cable</v>
          </cell>
          <cell r="L1310">
            <v>0</v>
          </cell>
          <cell r="M1310">
            <v>0</v>
          </cell>
          <cell r="N1310">
            <v>0</v>
          </cell>
          <cell r="O1310">
            <v>0</v>
          </cell>
          <cell r="P1310">
            <v>0</v>
          </cell>
          <cell r="Q1310">
            <v>0</v>
          </cell>
          <cell r="R1310">
            <v>0</v>
          </cell>
        </row>
        <row r="1311">
          <cell r="B1311" t="str">
            <v>Huawei</v>
          </cell>
          <cell r="C1311">
            <v>4</v>
          </cell>
          <cell r="D1311">
            <v>6</v>
          </cell>
          <cell r="E1311">
            <v>2</v>
          </cell>
          <cell r="F1311">
            <v>0</v>
          </cell>
          <cell r="G1311">
            <v>5</v>
          </cell>
          <cell r="H1311">
            <v>0</v>
          </cell>
          <cell r="I1311">
            <v>17</v>
          </cell>
          <cell r="K1311" t="str">
            <v>Huawei</v>
          </cell>
          <cell r="L1311">
            <v>30</v>
          </cell>
          <cell r="M1311">
            <v>70</v>
          </cell>
          <cell r="N1311">
            <v>25</v>
          </cell>
          <cell r="O1311">
            <v>0</v>
          </cell>
          <cell r="P1311">
            <v>4456</v>
          </cell>
          <cell r="Q1311">
            <v>0</v>
          </cell>
          <cell r="R1311">
            <v>4581</v>
          </cell>
        </row>
        <row r="1312">
          <cell r="B1312" t="str">
            <v>Hyperchip</v>
          </cell>
          <cell r="I1312">
            <v>0</v>
          </cell>
          <cell r="K1312" t="str">
            <v>Hyperchip</v>
          </cell>
          <cell r="R1312">
            <v>0</v>
          </cell>
        </row>
        <row r="1313">
          <cell r="B1313" t="str">
            <v>Juniper</v>
          </cell>
          <cell r="C1313">
            <v>2</v>
          </cell>
          <cell r="D1313">
            <v>2</v>
          </cell>
          <cell r="E1313">
            <v>0</v>
          </cell>
          <cell r="F1313">
            <v>0</v>
          </cell>
          <cell r="G1313">
            <v>0</v>
          </cell>
          <cell r="H1313">
            <v>0</v>
          </cell>
          <cell r="I1313">
            <v>4</v>
          </cell>
          <cell r="K1313" t="str">
            <v>Juniper</v>
          </cell>
          <cell r="L1313">
            <v>3</v>
          </cell>
          <cell r="M1313">
            <v>22</v>
          </cell>
          <cell r="N1313">
            <v>0</v>
          </cell>
          <cell r="O1313">
            <v>0</v>
          </cell>
          <cell r="P1313">
            <v>0</v>
          </cell>
          <cell r="Q1313">
            <v>0</v>
          </cell>
          <cell r="R1313">
            <v>25</v>
          </cell>
        </row>
        <row r="1314">
          <cell r="B1314" t="str">
            <v>Laurel Networks</v>
          </cell>
          <cell r="I1314">
            <v>0</v>
          </cell>
          <cell r="K1314" t="str">
            <v>Laurel Networks</v>
          </cell>
          <cell r="R1314">
            <v>0</v>
          </cell>
        </row>
        <row r="1315">
          <cell r="B1315" t="str">
            <v>Lucent</v>
          </cell>
          <cell r="I1315">
            <v>0</v>
          </cell>
          <cell r="K1315" t="str">
            <v>Lucent</v>
          </cell>
          <cell r="R1315">
            <v>0</v>
          </cell>
        </row>
        <row r="1316">
          <cell r="B1316" t="str">
            <v>NEC</v>
          </cell>
          <cell r="C1316">
            <v>0</v>
          </cell>
          <cell r="D1316">
            <v>0</v>
          </cell>
          <cell r="E1316">
            <v>0</v>
          </cell>
          <cell r="F1316">
            <v>0</v>
          </cell>
          <cell r="G1316">
            <v>0</v>
          </cell>
          <cell r="H1316">
            <v>0</v>
          </cell>
          <cell r="I1316">
            <v>0</v>
          </cell>
          <cell r="K1316" t="str">
            <v>NEC</v>
          </cell>
          <cell r="L1316">
            <v>0</v>
          </cell>
          <cell r="M1316">
            <v>0</v>
          </cell>
          <cell r="N1316">
            <v>0</v>
          </cell>
          <cell r="O1316">
            <v>0</v>
          </cell>
          <cell r="P1316">
            <v>0</v>
          </cell>
          <cell r="Q1316">
            <v>0</v>
          </cell>
          <cell r="R1316">
            <v>0</v>
          </cell>
        </row>
        <row r="1317">
          <cell r="B1317" t="str">
            <v>Nokia Siemens Networks</v>
          </cell>
          <cell r="C1317">
            <v>0</v>
          </cell>
          <cell r="D1317">
            <v>0</v>
          </cell>
          <cell r="E1317">
            <v>0</v>
          </cell>
          <cell r="F1317">
            <v>0</v>
          </cell>
          <cell r="G1317">
            <v>0</v>
          </cell>
          <cell r="H1317">
            <v>0</v>
          </cell>
          <cell r="I1317">
            <v>0</v>
          </cell>
          <cell r="K1317" t="str">
            <v>Nokia Siemens Networks</v>
          </cell>
          <cell r="L1317">
            <v>0</v>
          </cell>
          <cell r="M1317">
            <v>0</v>
          </cell>
          <cell r="N1317">
            <v>0</v>
          </cell>
          <cell r="O1317">
            <v>0</v>
          </cell>
          <cell r="P1317">
            <v>0</v>
          </cell>
          <cell r="Q1317">
            <v>0</v>
          </cell>
          <cell r="R1317">
            <v>0</v>
          </cell>
        </row>
        <row r="1318">
          <cell r="B1318" t="str">
            <v>Nortel</v>
          </cell>
          <cell r="C1318">
            <v>0</v>
          </cell>
          <cell r="D1318">
            <v>0</v>
          </cell>
          <cell r="E1318">
            <v>0</v>
          </cell>
          <cell r="F1318">
            <v>0</v>
          </cell>
          <cell r="G1318">
            <v>0</v>
          </cell>
          <cell r="H1318">
            <v>0</v>
          </cell>
          <cell r="I1318">
            <v>0</v>
          </cell>
          <cell r="K1318" t="str">
            <v>Nortel</v>
          </cell>
          <cell r="L1318">
            <v>0</v>
          </cell>
          <cell r="M1318">
            <v>0</v>
          </cell>
          <cell r="N1318">
            <v>0</v>
          </cell>
          <cell r="O1318">
            <v>0</v>
          </cell>
          <cell r="P1318">
            <v>0</v>
          </cell>
          <cell r="Q1318">
            <v>0</v>
          </cell>
          <cell r="R1318">
            <v>0</v>
          </cell>
        </row>
        <row r="1319">
          <cell r="B1319" t="str">
            <v>Procket</v>
          </cell>
          <cell r="I1319">
            <v>0</v>
          </cell>
          <cell r="K1319" t="str">
            <v>Procket</v>
          </cell>
          <cell r="R1319">
            <v>0</v>
          </cell>
        </row>
        <row r="1320">
          <cell r="B1320" t="str">
            <v>Quarry</v>
          </cell>
          <cell r="I1320">
            <v>0</v>
          </cell>
          <cell r="K1320" t="str">
            <v>Quarry</v>
          </cell>
          <cell r="R1320">
            <v>0</v>
          </cell>
        </row>
        <row r="1321">
          <cell r="B1321" t="str">
            <v>Redback</v>
          </cell>
          <cell r="I1321">
            <v>0</v>
          </cell>
          <cell r="K1321" t="str">
            <v>Redback</v>
          </cell>
          <cell r="R1321">
            <v>0</v>
          </cell>
        </row>
        <row r="1322">
          <cell r="B1322" t="str">
            <v>Riverstone</v>
          </cell>
          <cell r="I1322">
            <v>0</v>
          </cell>
          <cell r="K1322" t="str">
            <v>Riverstone</v>
          </cell>
          <cell r="R1322">
            <v>0</v>
          </cell>
        </row>
        <row r="1323">
          <cell r="B1323" t="str">
            <v>Tellabs</v>
          </cell>
          <cell r="C1323">
            <v>0</v>
          </cell>
          <cell r="D1323">
            <v>9</v>
          </cell>
          <cell r="E1323">
            <v>0</v>
          </cell>
          <cell r="F1323">
            <v>0</v>
          </cell>
          <cell r="G1323">
            <v>0</v>
          </cell>
          <cell r="H1323">
            <v>0</v>
          </cell>
          <cell r="I1323">
            <v>9</v>
          </cell>
          <cell r="K1323" t="str">
            <v>Tellabs</v>
          </cell>
          <cell r="L1323">
            <v>0</v>
          </cell>
          <cell r="M1323">
            <v>91</v>
          </cell>
          <cell r="N1323">
            <v>0</v>
          </cell>
          <cell r="O1323">
            <v>0</v>
          </cell>
          <cell r="P1323">
            <v>0</v>
          </cell>
          <cell r="Q1323">
            <v>0</v>
          </cell>
          <cell r="R1323">
            <v>91</v>
          </cell>
        </row>
        <row r="1324">
          <cell r="B1324" t="str">
            <v>ZTE</v>
          </cell>
          <cell r="C1324">
            <v>0</v>
          </cell>
          <cell r="D1324">
            <v>0</v>
          </cell>
          <cell r="E1324">
            <v>0</v>
          </cell>
          <cell r="F1324">
            <v>0</v>
          </cell>
          <cell r="G1324">
            <v>1</v>
          </cell>
          <cell r="H1324">
            <v>0</v>
          </cell>
          <cell r="I1324">
            <v>1</v>
          </cell>
          <cell r="K1324" t="str">
            <v>ZTE</v>
          </cell>
          <cell r="L1324">
            <v>0</v>
          </cell>
          <cell r="M1324">
            <v>0</v>
          </cell>
          <cell r="N1324">
            <v>0</v>
          </cell>
          <cell r="O1324">
            <v>0</v>
          </cell>
          <cell r="P1324">
            <v>600</v>
          </cell>
          <cell r="Q1324">
            <v>0</v>
          </cell>
          <cell r="R1324">
            <v>600</v>
          </cell>
        </row>
        <row r="1325">
          <cell r="B1325" t="str">
            <v>Other</v>
          </cell>
          <cell r="C1325">
            <v>0</v>
          </cell>
          <cell r="D1325">
            <v>0</v>
          </cell>
          <cell r="E1325">
            <v>0</v>
          </cell>
          <cell r="F1325">
            <v>0</v>
          </cell>
          <cell r="G1325">
            <v>0</v>
          </cell>
          <cell r="H1325">
            <v>0</v>
          </cell>
          <cell r="I1325">
            <v>0</v>
          </cell>
          <cell r="K1325" t="str">
            <v>Other</v>
          </cell>
          <cell r="L1325">
            <v>0</v>
          </cell>
          <cell r="M1325">
            <v>0</v>
          </cell>
          <cell r="N1325">
            <v>0</v>
          </cell>
          <cell r="O1325">
            <v>0</v>
          </cell>
          <cell r="P1325">
            <v>0</v>
          </cell>
          <cell r="Q1325">
            <v>0</v>
          </cell>
          <cell r="R1325">
            <v>0</v>
          </cell>
        </row>
        <row r="1326">
          <cell r="B1326" t="str">
            <v>Total</v>
          </cell>
          <cell r="C1326">
            <v>19</v>
          </cell>
          <cell r="D1326">
            <v>66</v>
          </cell>
          <cell r="E1326">
            <v>2</v>
          </cell>
          <cell r="F1326">
            <v>0</v>
          </cell>
          <cell r="G1326">
            <v>10</v>
          </cell>
          <cell r="H1326">
            <v>9</v>
          </cell>
          <cell r="I1326">
            <v>106</v>
          </cell>
          <cell r="K1326" t="str">
            <v>Total</v>
          </cell>
          <cell r="L1326">
            <v>65</v>
          </cell>
          <cell r="M1326">
            <v>868</v>
          </cell>
          <cell r="N1326">
            <v>25</v>
          </cell>
          <cell r="O1326">
            <v>0</v>
          </cell>
          <cell r="P1326">
            <v>5195</v>
          </cell>
          <cell r="Q1326">
            <v>47</v>
          </cell>
          <cell r="R1326">
            <v>6200</v>
          </cell>
        </row>
        <row r="1330">
          <cell r="B1330" t="str">
            <v>Vendor</v>
          </cell>
          <cell r="C1330" t="str">
            <v>Core IP/MPLS</v>
          </cell>
          <cell r="D1330" t="str">
            <v xml:space="preserve">Edge IP/MPLS </v>
          </cell>
          <cell r="E1330" t="str">
            <v>Subscriber Service Router</v>
          </cell>
          <cell r="F1330" t="str">
            <v>BRAS</v>
          </cell>
          <cell r="G1330" t="str">
            <v>IP/Ethernet</v>
          </cell>
          <cell r="H1330" t="str">
            <v>ATM/MPLS</v>
          </cell>
          <cell r="I1330" t="str">
            <v>Total IPS</v>
          </cell>
          <cell r="K1330" t="str">
            <v>Vendor</v>
          </cell>
          <cell r="L1330" t="str">
            <v>Core IP/MPLS</v>
          </cell>
          <cell r="M1330" t="str">
            <v>Edge IP/MPLS</v>
          </cell>
          <cell r="N1330" t="str">
            <v>Subscriber Service Router</v>
          </cell>
          <cell r="O1330" t="str">
            <v>BRAS</v>
          </cell>
          <cell r="P1330" t="str">
            <v>IP/Ethernet</v>
          </cell>
          <cell r="Q1330" t="str">
            <v>ATM/MPLS</v>
          </cell>
          <cell r="R1330" t="str">
            <v>Total IPS</v>
          </cell>
        </row>
        <row r="1331">
          <cell r="B1331" t="str">
            <v>Alaxala Networks</v>
          </cell>
          <cell r="C1331">
            <v>0</v>
          </cell>
          <cell r="D1331">
            <v>0</v>
          </cell>
          <cell r="E1331">
            <v>0</v>
          </cell>
          <cell r="F1331">
            <v>0</v>
          </cell>
          <cell r="G1331">
            <v>0</v>
          </cell>
          <cell r="H1331">
            <v>0</v>
          </cell>
          <cell r="I1331">
            <v>0</v>
          </cell>
          <cell r="K1331" t="str">
            <v>Alaxala Networks</v>
          </cell>
          <cell r="L1331">
            <v>0</v>
          </cell>
          <cell r="M1331">
            <v>0</v>
          </cell>
          <cell r="N1331">
            <v>0</v>
          </cell>
          <cell r="O1331">
            <v>0</v>
          </cell>
          <cell r="P1331">
            <v>0</v>
          </cell>
          <cell r="Q1331">
            <v>0</v>
          </cell>
          <cell r="R1331">
            <v>0</v>
          </cell>
        </row>
        <row r="1332">
          <cell r="B1332" t="str">
            <v>Alcatel-Lucent</v>
          </cell>
          <cell r="C1332">
            <v>0</v>
          </cell>
          <cell r="D1332">
            <v>12</v>
          </cell>
          <cell r="E1332">
            <v>0</v>
          </cell>
          <cell r="F1332">
            <v>0</v>
          </cell>
          <cell r="G1332">
            <v>0</v>
          </cell>
          <cell r="H1332">
            <v>4</v>
          </cell>
          <cell r="I1332">
            <v>16</v>
          </cell>
          <cell r="K1332" t="str">
            <v>Alcatel-Lucent</v>
          </cell>
          <cell r="L1332">
            <v>0</v>
          </cell>
          <cell r="M1332">
            <v>111</v>
          </cell>
          <cell r="N1332">
            <v>0</v>
          </cell>
          <cell r="O1332">
            <v>0</v>
          </cell>
          <cell r="P1332">
            <v>0</v>
          </cell>
          <cell r="Q1332">
            <v>26</v>
          </cell>
          <cell r="R1332">
            <v>137</v>
          </cell>
        </row>
        <row r="1333">
          <cell r="B1333" t="str">
            <v>Atrica</v>
          </cell>
          <cell r="I1333">
            <v>0</v>
          </cell>
          <cell r="K1333" t="str">
            <v>Atrica</v>
          </cell>
          <cell r="R1333">
            <v>0</v>
          </cell>
        </row>
        <row r="1334">
          <cell r="B1334" t="str">
            <v>Avici</v>
          </cell>
          <cell r="I1334">
            <v>0</v>
          </cell>
          <cell r="K1334" t="str">
            <v>Avici</v>
          </cell>
          <cell r="R1334">
            <v>0</v>
          </cell>
        </row>
        <row r="1335">
          <cell r="B1335" t="str">
            <v>Brocade</v>
          </cell>
          <cell r="C1335">
            <v>0</v>
          </cell>
          <cell r="D1335">
            <v>0</v>
          </cell>
          <cell r="E1335">
            <v>0</v>
          </cell>
          <cell r="F1335">
            <v>0</v>
          </cell>
          <cell r="G1335">
            <v>0</v>
          </cell>
          <cell r="H1335">
            <v>0</v>
          </cell>
          <cell r="I1335">
            <v>0</v>
          </cell>
          <cell r="K1335" t="str">
            <v>Brocade</v>
          </cell>
          <cell r="L1335">
            <v>0</v>
          </cell>
          <cell r="M1335">
            <v>0</v>
          </cell>
          <cell r="N1335">
            <v>0</v>
          </cell>
          <cell r="O1335">
            <v>0</v>
          </cell>
          <cell r="P1335">
            <v>0</v>
          </cell>
          <cell r="Q1335">
            <v>0</v>
          </cell>
          <cell r="R1335">
            <v>0</v>
          </cell>
        </row>
        <row r="1336">
          <cell r="B1336" t="str">
            <v>Caspian</v>
          </cell>
          <cell r="I1336">
            <v>0</v>
          </cell>
          <cell r="K1336" t="str">
            <v>Caspian</v>
          </cell>
          <cell r="R1336">
            <v>0</v>
          </cell>
        </row>
        <row r="1337">
          <cell r="B1337" t="str">
            <v>Chiaro</v>
          </cell>
          <cell r="I1337">
            <v>0</v>
          </cell>
          <cell r="K1337" t="str">
            <v>Chiaro</v>
          </cell>
          <cell r="R1337">
            <v>0</v>
          </cell>
        </row>
        <row r="1338">
          <cell r="B1338" t="str">
            <v>Ciena</v>
          </cell>
          <cell r="C1338">
            <v>0</v>
          </cell>
          <cell r="D1338">
            <v>0</v>
          </cell>
          <cell r="E1338">
            <v>0</v>
          </cell>
          <cell r="F1338">
            <v>0</v>
          </cell>
          <cell r="G1338">
            <v>0</v>
          </cell>
          <cell r="H1338">
            <v>0</v>
          </cell>
          <cell r="I1338">
            <v>0</v>
          </cell>
          <cell r="K1338" t="str">
            <v>Ciena</v>
          </cell>
          <cell r="L1338">
            <v>0</v>
          </cell>
          <cell r="M1338">
            <v>0</v>
          </cell>
          <cell r="N1338">
            <v>0</v>
          </cell>
          <cell r="O1338">
            <v>0</v>
          </cell>
          <cell r="P1338">
            <v>0</v>
          </cell>
          <cell r="Q1338">
            <v>0</v>
          </cell>
          <cell r="R1338">
            <v>0</v>
          </cell>
        </row>
        <row r="1339">
          <cell r="B1339" t="str">
            <v>Cisco</v>
          </cell>
          <cell r="C1339">
            <v>18</v>
          </cell>
          <cell r="D1339">
            <v>36</v>
          </cell>
          <cell r="E1339">
            <v>0</v>
          </cell>
          <cell r="F1339">
            <v>0</v>
          </cell>
          <cell r="G1339">
            <v>4</v>
          </cell>
          <cell r="H1339">
            <v>0</v>
          </cell>
          <cell r="I1339">
            <v>58</v>
          </cell>
          <cell r="K1339" t="str">
            <v>Cisco</v>
          </cell>
          <cell r="L1339">
            <v>46</v>
          </cell>
          <cell r="M1339">
            <v>705</v>
          </cell>
          <cell r="N1339">
            <v>0</v>
          </cell>
          <cell r="O1339">
            <v>0</v>
          </cell>
          <cell r="P1339">
            <v>142</v>
          </cell>
          <cell r="Q1339">
            <v>0</v>
          </cell>
          <cell r="R1339">
            <v>893</v>
          </cell>
        </row>
        <row r="1340">
          <cell r="B1340" t="str">
            <v>Cosine</v>
          </cell>
          <cell r="I1340">
            <v>0</v>
          </cell>
          <cell r="K1340" t="str">
            <v>Cosine</v>
          </cell>
          <cell r="R1340">
            <v>0</v>
          </cell>
        </row>
        <row r="1341">
          <cell r="B1341" t="str">
            <v>ECI Telecom</v>
          </cell>
          <cell r="C1341">
            <v>0</v>
          </cell>
          <cell r="D1341">
            <v>0</v>
          </cell>
          <cell r="E1341">
            <v>0</v>
          </cell>
          <cell r="F1341">
            <v>0</v>
          </cell>
          <cell r="G1341">
            <v>0</v>
          </cell>
          <cell r="H1341">
            <v>0</v>
          </cell>
          <cell r="I1341">
            <v>0</v>
          </cell>
          <cell r="K1341" t="str">
            <v>ECI Telecom</v>
          </cell>
          <cell r="L1341">
            <v>0</v>
          </cell>
          <cell r="M1341">
            <v>0</v>
          </cell>
          <cell r="N1341">
            <v>0</v>
          </cell>
          <cell r="O1341">
            <v>0</v>
          </cell>
          <cell r="P1341">
            <v>0</v>
          </cell>
          <cell r="Q1341">
            <v>0</v>
          </cell>
          <cell r="R1341">
            <v>0</v>
          </cell>
        </row>
        <row r="1342">
          <cell r="B1342" t="str">
            <v>Equipe</v>
          </cell>
          <cell r="I1342">
            <v>0</v>
          </cell>
          <cell r="K1342" t="str">
            <v>Equipe</v>
          </cell>
          <cell r="R1342">
            <v>0</v>
          </cell>
        </row>
        <row r="1343">
          <cell r="B1343" t="str">
            <v>Ericsson</v>
          </cell>
          <cell r="C1343">
            <v>0</v>
          </cell>
          <cell r="D1343">
            <v>6</v>
          </cell>
          <cell r="E1343">
            <v>0</v>
          </cell>
          <cell r="F1343">
            <v>0</v>
          </cell>
          <cell r="G1343">
            <v>0</v>
          </cell>
          <cell r="H1343">
            <v>0</v>
          </cell>
          <cell r="I1343">
            <v>6</v>
          </cell>
          <cell r="K1343" t="str">
            <v>Ericsson</v>
          </cell>
          <cell r="L1343">
            <v>0</v>
          </cell>
          <cell r="M1343">
            <v>62</v>
          </cell>
          <cell r="N1343">
            <v>0</v>
          </cell>
          <cell r="O1343">
            <v>0</v>
          </cell>
          <cell r="P1343">
            <v>0</v>
          </cell>
          <cell r="Q1343">
            <v>0</v>
          </cell>
          <cell r="R1343">
            <v>62</v>
          </cell>
        </row>
        <row r="1344">
          <cell r="B1344" t="str">
            <v>Extreme</v>
          </cell>
          <cell r="C1344">
            <v>0</v>
          </cell>
          <cell r="D1344">
            <v>0</v>
          </cell>
          <cell r="E1344">
            <v>0</v>
          </cell>
          <cell r="F1344">
            <v>0</v>
          </cell>
          <cell r="G1344">
            <v>0</v>
          </cell>
          <cell r="H1344">
            <v>0</v>
          </cell>
          <cell r="I1344">
            <v>0</v>
          </cell>
          <cell r="K1344" t="str">
            <v>Extreme</v>
          </cell>
          <cell r="L1344">
            <v>0</v>
          </cell>
          <cell r="M1344">
            <v>0</v>
          </cell>
          <cell r="N1344">
            <v>0</v>
          </cell>
          <cell r="O1344">
            <v>0</v>
          </cell>
          <cell r="P1344">
            <v>0</v>
          </cell>
          <cell r="Q1344">
            <v>0</v>
          </cell>
          <cell r="R1344">
            <v>0</v>
          </cell>
        </row>
        <row r="1345">
          <cell r="B1345" t="str">
            <v>Force10</v>
          </cell>
          <cell r="C1345">
            <v>0</v>
          </cell>
          <cell r="D1345">
            <v>0</v>
          </cell>
          <cell r="E1345">
            <v>0</v>
          </cell>
          <cell r="F1345">
            <v>0</v>
          </cell>
          <cell r="G1345">
            <v>0</v>
          </cell>
          <cell r="H1345">
            <v>0</v>
          </cell>
          <cell r="I1345">
            <v>0</v>
          </cell>
          <cell r="K1345" t="str">
            <v>Force10</v>
          </cell>
          <cell r="L1345">
            <v>0</v>
          </cell>
          <cell r="M1345">
            <v>0</v>
          </cell>
          <cell r="N1345">
            <v>0</v>
          </cell>
          <cell r="O1345">
            <v>0</v>
          </cell>
          <cell r="P1345">
            <v>0</v>
          </cell>
          <cell r="Q1345">
            <v>0</v>
          </cell>
          <cell r="R1345">
            <v>0</v>
          </cell>
        </row>
        <row r="1346">
          <cell r="B1346" t="str">
            <v>Fujitsu</v>
          </cell>
          <cell r="C1346">
            <v>0</v>
          </cell>
          <cell r="D1346">
            <v>0</v>
          </cell>
          <cell r="E1346">
            <v>0</v>
          </cell>
          <cell r="F1346">
            <v>0</v>
          </cell>
          <cell r="G1346">
            <v>0</v>
          </cell>
          <cell r="H1346">
            <v>0</v>
          </cell>
          <cell r="I1346">
            <v>0</v>
          </cell>
          <cell r="K1346" t="str">
            <v>Fujitsu</v>
          </cell>
          <cell r="L1346">
            <v>0</v>
          </cell>
          <cell r="M1346">
            <v>0</v>
          </cell>
          <cell r="N1346">
            <v>0</v>
          </cell>
          <cell r="O1346">
            <v>0</v>
          </cell>
          <cell r="P1346">
            <v>0</v>
          </cell>
          <cell r="Q1346">
            <v>0</v>
          </cell>
          <cell r="R1346">
            <v>0</v>
          </cell>
        </row>
        <row r="1347">
          <cell r="B1347" t="str">
            <v>Hammerhead Systems</v>
          </cell>
          <cell r="I1347">
            <v>0</v>
          </cell>
          <cell r="K1347" t="str">
            <v>Hammerhead Systems</v>
          </cell>
          <cell r="R1347">
            <v>0</v>
          </cell>
        </row>
        <row r="1348">
          <cell r="B1348" t="str">
            <v>Hitachi</v>
          </cell>
          <cell r="I1348">
            <v>0</v>
          </cell>
          <cell r="K1348" t="str">
            <v>Hitachi</v>
          </cell>
          <cell r="R1348">
            <v>0</v>
          </cell>
        </row>
        <row r="1349">
          <cell r="B1349" t="str">
            <v>Hitachi Cable</v>
          </cell>
          <cell r="I1349">
            <v>0</v>
          </cell>
          <cell r="K1349" t="str">
            <v>Hitachi Cable</v>
          </cell>
          <cell r="R1349">
            <v>0</v>
          </cell>
        </row>
        <row r="1350">
          <cell r="B1350" t="str">
            <v>Huawei</v>
          </cell>
          <cell r="C1350">
            <v>2</v>
          </cell>
          <cell r="D1350">
            <v>3</v>
          </cell>
          <cell r="E1350">
            <v>1</v>
          </cell>
          <cell r="F1350">
            <v>0</v>
          </cell>
          <cell r="G1350">
            <v>4</v>
          </cell>
          <cell r="H1350">
            <v>0</v>
          </cell>
          <cell r="I1350">
            <v>10</v>
          </cell>
          <cell r="K1350" t="str">
            <v>Huawei</v>
          </cell>
          <cell r="L1350">
            <v>17</v>
          </cell>
          <cell r="M1350">
            <v>54</v>
          </cell>
          <cell r="N1350">
            <v>13</v>
          </cell>
          <cell r="O1350">
            <v>0</v>
          </cell>
          <cell r="P1350">
            <v>2452</v>
          </cell>
          <cell r="Q1350">
            <v>0</v>
          </cell>
          <cell r="R1350">
            <v>2536</v>
          </cell>
        </row>
        <row r="1351">
          <cell r="B1351" t="str">
            <v>Hyperchip</v>
          </cell>
          <cell r="I1351">
            <v>0</v>
          </cell>
          <cell r="K1351" t="str">
            <v>Hyperchip</v>
          </cell>
          <cell r="R1351">
            <v>0</v>
          </cell>
        </row>
        <row r="1352">
          <cell r="B1352" t="str">
            <v>Juniper</v>
          </cell>
          <cell r="C1352">
            <v>1</v>
          </cell>
          <cell r="D1352">
            <v>3</v>
          </cell>
          <cell r="E1352">
            <v>0</v>
          </cell>
          <cell r="F1352">
            <v>0</v>
          </cell>
          <cell r="G1352">
            <v>0</v>
          </cell>
          <cell r="H1352">
            <v>0</v>
          </cell>
          <cell r="I1352">
            <v>4</v>
          </cell>
          <cell r="K1352" t="str">
            <v>Juniper</v>
          </cell>
          <cell r="L1352">
            <v>3</v>
          </cell>
          <cell r="M1352">
            <v>22</v>
          </cell>
          <cell r="N1352">
            <v>0</v>
          </cell>
          <cell r="O1352">
            <v>0</v>
          </cell>
          <cell r="P1352">
            <v>0</v>
          </cell>
          <cell r="Q1352">
            <v>0</v>
          </cell>
          <cell r="R1352">
            <v>25</v>
          </cell>
        </row>
        <row r="1353">
          <cell r="B1353" t="str">
            <v>Laurel Networks</v>
          </cell>
          <cell r="I1353">
            <v>0</v>
          </cell>
          <cell r="K1353" t="str">
            <v>Laurel Networks</v>
          </cell>
          <cell r="R1353">
            <v>0</v>
          </cell>
        </row>
        <row r="1354">
          <cell r="B1354" t="str">
            <v>Lucent</v>
          </cell>
          <cell r="I1354">
            <v>0</v>
          </cell>
          <cell r="K1354" t="str">
            <v>Lucent</v>
          </cell>
          <cell r="R1354">
            <v>0</v>
          </cell>
        </row>
        <row r="1355">
          <cell r="B1355" t="str">
            <v>NEC</v>
          </cell>
          <cell r="C1355">
            <v>0</v>
          </cell>
          <cell r="D1355">
            <v>0</v>
          </cell>
          <cell r="E1355">
            <v>0</v>
          </cell>
          <cell r="F1355">
            <v>0</v>
          </cell>
          <cell r="G1355">
            <v>0</v>
          </cell>
          <cell r="H1355">
            <v>0</v>
          </cell>
          <cell r="I1355">
            <v>0</v>
          </cell>
          <cell r="K1355" t="str">
            <v>NEC</v>
          </cell>
          <cell r="L1355">
            <v>0</v>
          </cell>
          <cell r="M1355">
            <v>0</v>
          </cell>
          <cell r="N1355">
            <v>0</v>
          </cell>
          <cell r="O1355">
            <v>0</v>
          </cell>
          <cell r="P1355">
            <v>0</v>
          </cell>
          <cell r="Q1355">
            <v>0</v>
          </cell>
          <cell r="R1355">
            <v>0</v>
          </cell>
        </row>
        <row r="1356">
          <cell r="B1356" t="str">
            <v>Nokia Siemens Networks</v>
          </cell>
          <cell r="C1356">
            <v>0</v>
          </cell>
          <cell r="D1356">
            <v>0</v>
          </cell>
          <cell r="E1356">
            <v>0</v>
          </cell>
          <cell r="F1356">
            <v>0</v>
          </cell>
          <cell r="G1356">
            <v>0</v>
          </cell>
          <cell r="H1356">
            <v>0</v>
          </cell>
          <cell r="I1356">
            <v>0</v>
          </cell>
          <cell r="K1356" t="str">
            <v>Nokia Siemens Networks</v>
          </cell>
          <cell r="L1356">
            <v>0</v>
          </cell>
          <cell r="M1356">
            <v>0</v>
          </cell>
          <cell r="N1356">
            <v>0</v>
          </cell>
          <cell r="O1356">
            <v>0</v>
          </cell>
          <cell r="P1356">
            <v>0</v>
          </cell>
          <cell r="Q1356">
            <v>0</v>
          </cell>
          <cell r="R1356">
            <v>0</v>
          </cell>
        </row>
        <row r="1357">
          <cell r="B1357" t="str">
            <v>Nortel</v>
          </cell>
          <cell r="C1357">
            <v>0</v>
          </cell>
          <cell r="D1357">
            <v>0</v>
          </cell>
          <cell r="E1357">
            <v>0</v>
          </cell>
          <cell r="F1357">
            <v>0</v>
          </cell>
          <cell r="G1357">
            <v>0</v>
          </cell>
          <cell r="H1357">
            <v>0</v>
          </cell>
          <cell r="I1357">
            <v>0</v>
          </cell>
          <cell r="K1357" t="str">
            <v>Nortel</v>
          </cell>
          <cell r="L1357">
            <v>0</v>
          </cell>
          <cell r="M1357">
            <v>0</v>
          </cell>
          <cell r="N1357">
            <v>0</v>
          </cell>
          <cell r="O1357">
            <v>0</v>
          </cell>
          <cell r="P1357">
            <v>0</v>
          </cell>
          <cell r="Q1357">
            <v>0</v>
          </cell>
          <cell r="R1357">
            <v>0</v>
          </cell>
        </row>
        <row r="1358">
          <cell r="B1358" t="str">
            <v>Procket</v>
          </cell>
          <cell r="I1358">
            <v>0</v>
          </cell>
          <cell r="K1358" t="str">
            <v>Procket</v>
          </cell>
          <cell r="R1358">
            <v>0</v>
          </cell>
        </row>
        <row r="1359">
          <cell r="B1359" t="str">
            <v>Quarry</v>
          </cell>
          <cell r="I1359">
            <v>0</v>
          </cell>
          <cell r="K1359" t="str">
            <v>Quarry</v>
          </cell>
          <cell r="R1359">
            <v>0</v>
          </cell>
        </row>
        <row r="1360">
          <cell r="B1360" t="str">
            <v>Redback</v>
          </cell>
          <cell r="I1360">
            <v>0</v>
          </cell>
          <cell r="K1360" t="str">
            <v>Redback</v>
          </cell>
          <cell r="R1360">
            <v>0</v>
          </cell>
        </row>
        <row r="1361">
          <cell r="B1361" t="str">
            <v>Riverstone</v>
          </cell>
          <cell r="I1361">
            <v>0</v>
          </cell>
          <cell r="K1361" t="str">
            <v>Riverstone</v>
          </cell>
          <cell r="R1361">
            <v>0</v>
          </cell>
        </row>
        <row r="1362">
          <cell r="B1362" t="str">
            <v>Tellabs</v>
          </cell>
          <cell r="C1362">
            <v>0</v>
          </cell>
          <cell r="D1362">
            <v>6</v>
          </cell>
          <cell r="E1362">
            <v>0</v>
          </cell>
          <cell r="F1362">
            <v>0</v>
          </cell>
          <cell r="G1362">
            <v>0</v>
          </cell>
          <cell r="H1362">
            <v>0</v>
          </cell>
          <cell r="I1362">
            <v>6</v>
          </cell>
          <cell r="K1362" t="str">
            <v>Tellabs</v>
          </cell>
          <cell r="L1362">
            <v>0</v>
          </cell>
          <cell r="M1362">
            <v>69</v>
          </cell>
          <cell r="N1362">
            <v>0</v>
          </cell>
          <cell r="O1362">
            <v>0</v>
          </cell>
          <cell r="P1362">
            <v>0</v>
          </cell>
          <cell r="Q1362">
            <v>0</v>
          </cell>
          <cell r="R1362">
            <v>69</v>
          </cell>
        </row>
        <row r="1363">
          <cell r="B1363" t="str">
            <v>ZTE</v>
          </cell>
          <cell r="C1363">
            <v>0</v>
          </cell>
          <cell r="E1363">
            <v>0</v>
          </cell>
          <cell r="F1363">
            <v>0</v>
          </cell>
          <cell r="G1363">
            <v>0</v>
          </cell>
          <cell r="H1363">
            <v>0</v>
          </cell>
          <cell r="I1363">
            <v>0</v>
          </cell>
          <cell r="K1363" t="str">
            <v>ZTE</v>
          </cell>
          <cell r="L1363">
            <v>0</v>
          </cell>
          <cell r="M1363">
            <v>0</v>
          </cell>
          <cell r="N1363">
            <v>0</v>
          </cell>
          <cell r="O1363">
            <v>0</v>
          </cell>
          <cell r="P1363">
            <v>0</v>
          </cell>
          <cell r="Q1363">
            <v>0</v>
          </cell>
          <cell r="R1363">
            <v>0</v>
          </cell>
        </row>
        <row r="1364">
          <cell r="B1364" t="str">
            <v>Other</v>
          </cell>
          <cell r="C1364">
            <v>0</v>
          </cell>
          <cell r="D1364">
            <v>0</v>
          </cell>
          <cell r="E1364">
            <v>0</v>
          </cell>
          <cell r="F1364">
            <v>0</v>
          </cell>
          <cell r="G1364">
            <v>0</v>
          </cell>
          <cell r="H1364">
            <v>0</v>
          </cell>
          <cell r="I1364">
            <v>0</v>
          </cell>
          <cell r="K1364" t="str">
            <v>Other</v>
          </cell>
          <cell r="L1364">
            <v>0</v>
          </cell>
          <cell r="M1364">
            <v>0</v>
          </cell>
          <cell r="N1364">
            <v>0</v>
          </cell>
          <cell r="O1364">
            <v>0</v>
          </cell>
          <cell r="P1364">
            <v>0</v>
          </cell>
          <cell r="Q1364">
            <v>0</v>
          </cell>
          <cell r="R1364">
            <v>0</v>
          </cell>
        </row>
        <row r="1365">
          <cell r="B1365" t="str">
            <v>Total</v>
          </cell>
          <cell r="C1365">
            <v>21</v>
          </cell>
          <cell r="D1365">
            <v>66</v>
          </cell>
          <cell r="E1365">
            <v>1</v>
          </cell>
          <cell r="F1365">
            <v>0</v>
          </cell>
          <cell r="G1365">
            <v>8</v>
          </cell>
          <cell r="H1365">
            <v>4</v>
          </cell>
          <cell r="I1365">
            <v>100</v>
          </cell>
          <cell r="K1365" t="str">
            <v>Total</v>
          </cell>
          <cell r="L1365">
            <v>66</v>
          </cell>
          <cell r="M1365">
            <v>1023</v>
          </cell>
          <cell r="N1365">
            <v>13</v>
          </cell>
          <cell r="O1365">
            <v>0</v>
          </cell>
          <cell r="P1365">
            <v>2594</v>
          </cell>
          <cell r="Q1365">
            <v>26</v>
          </cell>
          <cell r="R1365">
            <v>3722</v>
          </cell>
        </row>
        <row r="1369">
          <cell r="B1369" t="str">
            <v>Vendor</v>
          </cell>
          <cell r="C1369" t="str">
            <v>Core IP/MPLS</v>
          </cell>
          <cell r="D1369" t="str">
            <v xml:space="preserve">Edge IP/MPLS </v>
          </cell>
          <cell r="E1369" t="str">
            <v>Subscriber Service Router</v>
          </cell>
          <cell r="F1369" t="str">
            <v>BRAS</v>
          </cell>
          <cell r="G1369" t="str">
            <v>IP/Ethernet</v>
          </cell>
          <cell r="H1369" t="str">
            <v>ATM/MPLS</v>
          </cell>
          <cell r="I1369" t="str">
            <v>Total IPS</v>
          </cell>
          <cell r="K1369" t="str">
            <v>Vendor</v>
          </cell>
          <cell r="L1369" t="str">
            <v>Core IP/MPLS</v>
          </cell>
          <cell r="M1369" t="str">
            <v>Edge IP/MPLS</v>
          </cell>
          <cell r="N1369" t="str">
            <v>Subscriber Service Router</v>
          </cell>
          <cell r="O1369" t="str">
            <v>BRAS</v>
          </cell>
          <cell r="P1369" t="str">
            <v>IP/Ethernet</v>
          </cell>
          <cell r="Q1369" t="str">
            <v>ATM/MPLS</v>
          </cell>
          <cell r="R1369" t="str">
            <v>Total IPS</v>
          </cell>
        </row>
        <row r="1370">
          <cell r="B1370" t="str">
            <v>Alaxala Networks</v>
          </cell>
          <cell r="I1370">
            <v>0</v>
          </cell>
          <cell r="K1370" t="str">
            <v>Alaxala Networks</v>
          </cell>
          <cell r="R1370">
            <v>0</v>
          </cell>
        </row>
        <row r="1371">
          <cell r="B1371" t="str">
            <v>Alcatel-Lucent</v>
          </cell>
          <cell r="I1371">
            <v>0</v>
          </cell>
          <cell r="K1371" t="str">
            <v>Alcatel-Lucent</v>
          </cell>
          <cell r="R1371">
            <v>0</v>
          </cell>
        </row>
        <row r="1372">
          <cell r="B1372" t="str">
            <v>Atrica</v>
          </cell>
          <cell r="I1372">
            <v>0</v>
          </cell>
          <cell r="K1372" t="str">
            <v>Atrica</v>
          </cell>
          <cell r="R1372">
            <v>0</v>
          </cell>
        </row>
        <row r="1373">
          <cell r="B1373" t="str">
            <v>Avici</v>
          </cell>
          <cell r="I1373">
            <v>0</v>
          </cell>
          <cell r="K1373" t="str">
            <v>Avici</v>
          </cell>
          <cell r="R1373">
            <v>0</v>
          </cell>
        </row>
        <row r="1374">
          <cell r="B1374" t="str">
            <v>Brocade</v>
          </cell>
          <cell r="I1374">
            <v>0</v>
          </cell>
          <cell r="K1374" t="str">
            <v>Brocade</v>
          </cell>
          <cell r="R1374">
            <v>0</v>
          </cell>
        </row>
        <row r="1375">
          <cell r="B1375" t="str">
            <v>Caspian</v>
          </cell>
          <cell r="I1375">
            <v>0</v>
          </cell>
          <cell r="K1375" t="str">
            <v>Caspian</v>
          </cell>
          <cell r="R1375">
            <v>0</v>
          </cell>
        </row>
        <row r="1376">
          <cell r="B1376" t="str">
            <v>Chiaro</v>
          </cell>
          <cell r="I1376">
            <v>0</v>
          </cell>
          <cell r="K1376" t="str">
            <v>Chiaro</v>
          </cell>
          <cell r="R1376">
            <v>0</v>
          </cell>
        </row>
        <row r="1377">
          <cell r="B1377" t="str">
            <v>Ciena</v>
          </cell>
          <cell r="I1377">
            <v>0</v>
          </cell>
          <cell r="K1377" t="str">
            <v>Ciena</v>
          </cell>
          <cell r="R1377">
            <v>0</v>
          </cell>
        </row>
        <row r="1378">
          <cell r="B1378" t="str">
            <v>Cisco</v>
          </cell>
          <cell r="I1378">
            <v>0</v>
          </cell>
          <cell r="K1378" t="str">
            <v>Cisco</v>
          </cell>
          <cell r="R1378">
            <v>0</v>
          </cell>
        </row>
        <row r="1379">
          <cell r="B1379" t="str">
            <v>Cosine</v>
          </cell>
          <cell r="I1379">
            <v>0</v>
          </cell>
          <cell r="K1379" t="str">
            <v>Cosine</v>
          </cell>
          <cell r="R1379">
            <v>0</v>
          </cell>
        </row>
        <row r="1380">
          <cell r="B1380" t="str">
            <v>ECI Telecom</v>
          </cell>
          <cell r="I1380">
            <v>0</v>
          </cell>
          <cell r="K1380" t="str">
            <v>ECI Telecom</v>
          </cell>
          <cell r="R1380">
            <v>0</v>
          </cell>
        </row>
        <row r="1381">
          <cell r="B1381" t="str">
            <v>Equipe</v>
          </cell>
          <cell r="I1381">
            <v>0</v>
          </cell>
          <cell r="K1381" t="str">
            <v>Equipe</v>
          </cell>
          <cell r="R1381">
            <v>0</v>
          </cell>
        </row>
        <row r="1382">
          <cell r="B1382" t="str">
            <v>Ericsson</v>
          </cell>
          <cell r="I1382">
            <v>0</v>
          </cell>
          <cell r="K1382" t="str">
            <v>Ericsson</v>
          </cell>
          <cell r="R1382">
            <v>0</v>
          </cell>
        </row>
        <row r="1383">
          <cell r="B1383" t="str">
            <v>Extreme</v>
          </cell>
          <cell r="I1383">
            <v>0</v>
          </cell>
          <cell r="K1383" t="str">
            <v>Extreme</v>
          </cell>
          <cell r="R1383">
            <v>0</v>
          </cell>
        </row>
        <row r="1384">
          <cell r="B1384" t="str">
            <v>Force10</v>
          </cell>
          <cell r="I1384">
            <v>0</v>
          </cell>
          <cell r="K1384" t="str">
            <v>Force10</v>
          </cell>
          <cell r="R1384">
            <v>0</v>
          </cell>
        </row>
        <row r="1385">
          <cell r="B1385" t="str">
            <v>Fujitsu</v>
          </cell>
          <cell r="I1385">
            <v>0</v>
          </cell>
          <cell r="K1385" t="str">
            <v>Fujitsu</v>
          </cell>
          <cell r="R1385">
            <v>0</v>
          </cell>
        </row>
        <row r="1386">
          <cell r="B1386" t="str">
            <v>Hammerhead Systems</v>
          </cell>
          <cell r="I1386">
            <v>0</v>
          </cell>
          <cell r="K1386" t="str">
            <v>Hammerhead Systems</v>
          </cell>
          <cell r="R1386">
            <v>0</v>
          </cell>
        </row>
        <row r="1387">
          <cell r="B1387" t="str">
            <v>Hitachi</v>
          </cell>
          <cell r="I1387">
            <v>0</v>
          </cell>
          <cell r="K1387" t="str">
            <v>Hitachi</v>
          </cell>
          <cell r="R1387">
            <v>0</v>
          </cell>
        </row>
        <row r="1388">
          <cell r="B1388" t="str">
            <v>Hitachi Cable</v>
          </cell>
          <cell r="I1388">
            <v>0</v>
          </cell>
          <cell r="K1388" t="str">
            <v>Hitachi Cable</v>
          </cell>
          <cell r="R1388">
            <v>0</v>
          </cell>
        </row>
        <row r="1389">
          <cell r="B1389" t="str">
            <v>Huawei</v>
          </cell>
          <cell r="I1389">
            <v>0</v>
          </cell>
          <cell r="K1389" t="str">
            <v>Huawei</v>
          </cell>
          <cell r="R1389">
            <v>0</v>
          </cell>
        </row>
        <row r="1390">
          <cell r="B1390" t="str">
            <v>Hyperchip</v>
          </cell>
          <cell r="I1390">
            <v>0</v>
          </cell>
          <cell r="K1390" t="str">
            <v>Hyperchip</v>
          </cell>
          <cell r="R1390">
            <v>0</v>
          </cell>
        </row>
        <row r="1391">
          <cell r="B1391" t="str">
            <v>Juniper</v>
          </cell>
          <cell r="I1391">
            <v>0</v>
          </cell>
          <cell r="K1391" t="str">
            <v>Juniper</v>
          </cell>
          <cell r="R1391">
            <v>0</v>
          </cell>
        </row>
        <row r="1392">
          <cell r="B1392" t="str">
            <v>Laurel Networks</v>
          </cell>
          <cell r="I1392">
            <v>0</v>
          </cell>
          <cell r="K1392" t="str">
            <v>Laurel Networks</v>
          </cell>
          <cell r="R1392">
            <v>0</v>
          </cell>
        </row>
        <row r="1393">
          <cell r="B1393" t="str">
            <v>Lucent</v>
          </cell>
          <cell r="I1393">
            <v>0</v>
          </cell>
          <cell r="K1393" t="str">
            <v>Lucent</v>
          </cell>
          <cell r="R1393">
            <v>0</v>
          </cell>
        </row>
        <row r="1394">
          <cell r="B1394" t="str">
            <v>NEC</v>
          </cell>
          <cell r="I1394">
            <v>0</v>
          </cell>
          <cell r="K1394" t="str">
            <v>NEC</v>
          </cell>
          <cell r="R1394">
            <v>0</v>
          </cell>
        </row>
        <row r="1395">
          <cell r="B1395" t="str">
            <v>Nokia Siemens Networks</v>
          </cell>
          <cell r="I1395">
            <v>0</v>
          </cell>
          <cell r="K1395" t="str">
            <v>Nokia Siemens Networks</v>
          </cell>
          <cell r="R1395">
            <v>0</v>
          </cell>
        </row>
        <row r="1396">
          <cell r="B1396" t="str">
            <v>Nortel</v>
          </cell>
          <cell r="I1396">
            <v>0</v>
          </cell>
          <cell r="K1396" t="str">
            <v>Nortel</v>
          </cell>
          <cell r="R1396">
            <v>0</v>
          </cell>
        </row>
        <row r="1397">
          <cell r="B1397" t="str">
            <v>Procket</v>
          </cell>
          <cell r="I1397">
            <v>0</v>
          </cell>
          <cell r="K1397" t="str">
            <v>Procket</v>
          </cell>
          <cell r="R1397">
            <v>0</v>
          </cell>
        </row>
        <row r="1398">
          <cell r="B1398" t="str">
            <v>Quarry</v>
          </cell>
          <cell r="I1398">
            <v>0</v>
          </cell>
          <cell r="K1398" t="str">
            <v>Quarry</v>
          </cell>
          <cell r="R1398">
            <v>0</v>
          </cell>
        </row>
        <row r="1399">
          <cell r="B1399" t="str">
            <v>Redback</v>
          </cell>
          <cell r="I1399">
            <v>0</v>
          </cell>
          <cell r="K1399" t="str">
            <v>Redback</v>
          </cell>
          <cell r="R1399">
            <v>0</v>
          </cell>
        </row>
        <row r="1400">
          <cell r="B1400" t="str">
            <v>Riverstone</v>
          </cell>
          <cell r="I1400">
            <v>0</v>
          </cell>
          <cell r="K1400" t="str">
            <v>Riverstone</v>
          </cell>
          <cell r="R1400">
            <v>0</v>
          </cell>
        </row>
        <row r="1401">
          <cell r="B1401" t="str">
            <v>Tellabs</v>
          </cell>
          <cell r="I1401">
            <v>0</v>
          </cell>
          <cell r="K1401" t="str">
            <v>Tellabs</v>
          </cell>
          <cell r="R1401">
            <v>0</v>
          </cell>
        </row>
        <row r="1402">
          <cell r="B1402" t="str">
            <v>ZTE</v>
          </cell>
          <cell r="I1402">
            <v>0</v>
          </cell>
          <cell r="K1402" t="str">
            <v>ZTE</v>
          </cell>
          <cell r="R1402">
            <v>0</v>
          </cell>
        </row>
        <row r="1403">
          <cell r="B1403" t="str">
            <v>Other</v>
          </cell>
          <cell r="I1403">
            <v>0</v>
          </cell>
          <cell r="K1403" t="str">
            <v>Other</v>
          </cell>
          <cell r="R1403">
            <v>0</v>
          </cell>
        </row>
        <row r="1404">
          <cell r="B1404" t="str">
            <v>Total</v>
          </cell>
          <cell r="C1404">
            <v>0</v>
          </cell>
          <cell r="D1404">
            <v>0</v>
          </cell>
          <cell r="E1404">
            <v>0</v>
          </cell>
          <cell r="F1404">
            <v>0</v>
          </cell>
          <cell r="G1404">
            <v>0</v>
          </cell>
          <cell r="H1404">
            <v>0</v>
          </cell>
          <cell r="I1404">
            <v>0</v>
          </cell>
          <cell r="K1404" t="str">
            <v>Total</v>
          </cell>
          <cell r="L1404">
            <v>0</v>
          </cell>
          <cell r="M1404">
            <v>0</v>
          </cell>
          <cell r="N1404">
            <v>0</v>
          </cell>
          <cell r="O1404">
            <v>0</v>
          </cell>
          <cell r="P1404">
            <v>0</v>
          </cell>
          <cell r="Q1404">
            <v>0</v>
          </cell>
          <cell r="R1404">
            <v>0</v>
          </cell>
        </row>
      </sheetData>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put Businessesv7"/>
      <sheetName val="Canada"/>
      <sheetName val="USA"/>
      <sheetName val="Argentina"/>
      <sheetName val="Brazil"/>
      <sheetName val="Brazil (2009)"/>
      <sheetName val="Chile"/>
      <sheetName val="Mexico"/>
      <sheetName val="Austria"/>
      <sheetName val="France"/>
      <sheetName val="Germany"/>
      <sheetName val="Italy"/>
      <sheetName val="Netherlands"/>
      <sheetName val="Spain"/>
      <sheetName val="Sweden"/>
      <sheetName val="UK"/>
      <sheetName val="Czech Republic"/>
      <sheetName val="Hungary"/>
      <sheetName val="Poland"/>
      <sheetName val="Russia (2009)"/>
      <sheetName val="Russia"/>
      <sheetName val="China"/>
      <sheetName val="China (2009)"/>
      <sheetName val="Hong Kong"/>
      <sheetName val="India (2009)"/>
      <sheetName val="India"/>
      <sheetName val="Australia"/>
      <sheetName val="Japan"/>
      <sheetName val="Korea"/>
      <sheetName val="Malaysia"/>
      <sheetName val="Singapore"/>
      <sheetName val="Taiwan"/>
      <sheetName val="Thailand"/>
      <sheetName val="South Africa"/>
      <sheetName val="Turkey"/>
      <sheetName val="Colombia"/>
      <sheetName val="Peru"/>
      <sheetName val="Saudi Arabia"/>
      <sheetName val="Venezuela"/>
      <sheetName val="Qatar"/>
      <sheetName val="UAE"/>
      <sheetName val="Bulgaria"/>
      <sheetName val="Bahrain"/>
      <sheetName val="Croatia"/>
      <sheetName val="Romania"/>
      <sheetName val="Egypt"/>
      <sheetName val="Kuwait"/>
      <sheetName val="Pakistan"/>
      <sheetName val="Oman"/>
    </sheetNames>
    <sheetDataSet>
      <sheetData sheetId="0"/>
      <sheetData sheetId="1">
        <row r="2">
          <cell r="L2">
            <v>1</v>
          </cell>
          <cell r="M2">
            <v>2</v>
          </cell>
          <cell r="N2">
            <v>3</v>
          </cell>
          <cell r="O2">
            <v>4</v>
          </cell>
          <cell r="P2">
            <v>5</v>
          </cell>
          <cell r="Q2">
            <v>6</v>
          </cell>
          <cell r="R2">
            <v>7</v>
          </cell>
          <cell r="S2">
            <v>8</v>
          </cell>
          <cell r="T2">
            <v>9</v>
          </cell>
          <cell r="U2">
            <v>10</v>
          </cell>
        </row>
        <row r="3">
          <cell r="M3" t="str">
            <v>&gt;&lt;</v>
          </cell>
          <cell r="N3" t="str">
            <v>1 to 9</v>
          </cell>
          <cell r="O3" t="str">
            <v>10 to 19</v>
          </cell>
          <cell r="P3" t="str">
            <v>20-49</v>
          </cell>
          <cell r="Q3" t="str">
            <v>50-99</v>
          </cell>
          <cell r="R3" t="str">
            <v>100-249</v>
          </cell>
          <cell r="S3" t="str">
            <v>250-999</v>
          </cell>
          <cell r="T3" t="str">
            <v>1000-4999</v>
          </cell>
          <cell r="U3" t="str">
            <v>5000+</v>
          </cell>
          <cell r="V3" t="str">
            <v>TOTAL</v>
          </cell>
        </row>
        <row r="4">
          <cell r="L4" t="str">
            <v>01 Agricultural production - crops</v>
          </cell>
          <cell r="M4">
            <v>133</v>
          </cell>
          <cell r="N4">
            <v>29171</v>
          </cell>
          <cell r="O4">
            <v>709</v>
          </cell>
          <cell r="P4">
            <v>424</v>
          </cell>
          <cell r="Q4">
            <v>169</v>
          </cell>
          <cell r="R4">
            <v>75</v>
          </cell>
          <cell r="S4">
            <v>11</v>
          </cell>
          <cell r="T4">
            <v>1</v>
          </cell>
          <cell r="U4">
            <v>0</v>
          </cell>
          <cell r="V4">
            <v>5947</v>
          </cell>
        </row>
        <row r="5">
          <cell r="L5" t="str">
            <v>02 Agriculture production livestock and animal specialities</v>
          </cell>
          <cell r="M5">
            <v>113</v>
          </cell>
          <cell r="N5">
            <v>12823</v>
          </cell>
          <cell r="O5">
            <v>336</v>
          </cell>
          <cell r="P5">
            <v>133</v>
          </cell>
          <cell r="Q5">
            <v>67</v>
          </cell>
          <cell r="R5">
            <v>16</v>
          </cell>
          <cell r="S5">
            <v>9</v>
          </cell>
          <cell r="T5">
            <v>1</v>
          </cell>
          <cell r="U5">
            <v>1</v>
          </cell>
          <cell r="V5">
            <v>30693</v>
          </cell>
        </row>
        <row r="6">
          <cell r="L6" t="str">
            <v>07 Agricultural services</v>
          </cell>
          <cell r="M6">
            <v>270</v>
          </cell>
          <cell r="N6">
            <v>12764</v>
          </cell>
          <cell r="O6">
            <v>1384</v>
          </cell>
          <cell r="P6">
            <v>352</v>
          </cell>
          <cell r="Q6">
            <v>59</v>
          </cell>
          <cell r="R6">
            <v>28</v>
          </cell>
          <cell r="S6">
            <v>11</v>
          </cell>
          <cell r="T6">
            <v>0</v>
          </cell>
          <cell r="U6">
            <v>0</v>
          </cell>
          <cell r="V6">
            <v>13499</v>
          </cell>
        </row>
        <row r="7">
          <cell r="L7" t="str">
            <v>08 Forestry</v>
          </cell>
          <cell r="M7">
            <v>116</v>
          </cell>
          <cell r="N7">
            <v>1191</v>
          </cell>
          <cell r="O7">
            <v>170</v>
          </cell>
          <cell r="P7">
            <v>142</v>
          </cell>
          <cell r="Q7">
            <v>41</v>
          </cell>
          <cell r="R7">
            <v>31</v>
          </cell>
          <cell r="S7">
            <v>8</v>
          </cell>
          <cell r="T7">
            <v>0</v>
          </cell>
          <cell r="U7">
            <v>1</v>
          </cell>
          <cell r="V7">
            <v>14868</v>
          </cell>
        </row>
        <row r="8">
          <cell r="L8" t="str">
            <v>09 Fishing, hunting and trapping</v>
          </cell>
          <cell r="M8">
            <v>51</v>
          </cell>
          <cell r="N8">
            <v>626</v>
          </cell>
          <cell r="O8">
            <v>66</v>
          </cell>
          <cell r="P8">
            <v>32</v>
          </cell>
          <cell r="Q8">
            <v>22</v>
          </cell>
          <cell r="R8">
            <v>9</v>
          </cell>
          <cell r="S8">
            <v>2</v>
          </cell>
          <cell r="T8">
            <v>2</v>
          </cell>
          <cell r="U8">
            <v>0</v>
          </cell>
          <cell r="V8">
            <v>1700</v>
          </cell>
        </row>
        <row r="9">
          <cell r="L9" t="str">
            <v>Agriculture, Fisheries and Forestry subtotal</v>
          </cell>
          <cell r="M9">
            <v>683</v>
          </cell>
          <cell r="N9">
            <v>56575</v>
          </cell>
          <cell r="O9">
            <v>2665</v>
          </cell>
          <cell r="P9">
            <v>1083</v>
          </cell>
          <cell r="Q9">
            <v>358</v>
          </cell>
          <cell r="R9">
            <v>159</v>
          </cell>
          <cell r="S9">
            <v>41</v>
          </cell>
          <cell r="T9">
            <v>4</v>
          </cell>
          <cell r="U9">
            <v>2</v>
          </cell>
          <cell r="V9">
            <v>66707</v>
          </cell>
        </row>
        <row r="11">
          <cell r="L11" t="str">
            <v>10 Metal mining</v>
          </cell>
          <cell r="M11">
            <v>153</v>
          </cell>
          <cell r="N11">
            <v>1347</v>
          </cell>
          <cell r="O11">
            <v>136</v>
          </cell>
          <cell r="P11">
            <v>75</v>
          </cell>
          <cell r="Q11">
            <v>46</v>
          </cell>
          <cell r="R11">
            <v>46</v>
          </cell>
          <cell r="S11">
            <v>44</v>
          </cell>
          <cell r="T11">
            <v>26</v>
          </cell>
          <cell r="U11">
            <v>4</v>
          </cell>
          <cell r="V11">
            <v>1877</v>
          </cell>
        </row>
        <row r="12">
          <cell r="L12" t="str">
            <v>12 Coal mining</v>
          </cell>
          <cell r="M12">
            <v>42</v>
          </cell>
          <cell r="N12">
            <v>45</v>
          </cell>
          <cell r="O12">
            <v>11</v>
          </cell>
          <cell r="P12">
            <v>6</v>
          </cell>
          <cell r="Q12">
            <v>8</v>
          </cell>
          <cell r="R12">
            <v>1</v>
          </cell>
          <cell r="S12">
            <v>5</v>
          </cell>
          <cell r="T12">
            <v>2</v>
          </cell>
          <cell r="U12">
            <v>1</v>
          </cell>
          <cell r="V12">
            <v>121</v>
          </cell>
        </row>
        <row r="13">
          <cell r="L13" t="str">
            <v>13 Oil and gas extraction</v>
          </cell>
          <cell r="M13">
            <v>1059</v>
          </cell>
          <cell r="N13">
            <v>5285</v>
          </cell>
          <cell r="O13">
            <v>878</v>
          </cell>
          <cell r="P13">
            <v>561</v>
          </cell>
          <cell r="Q13">
            <v>199</v>
          </cell>
          <cell r="R13">
            <v>135</v>
          </cell>
          <cell r="S13">
            <v>83</v>
          </cell>
          <cell r="T13">
            <v>40</v>
          </cell>
          <cell r="U13">
            <v>3</v>
          </cell>
          <cell r="V13">
            <v>8243</v>
          </cell>
        </row>
        <row r="14">
          <cell r="L14" t="str">
            <v>14 Mining and quarrying of nonmetallic minerals, except fuels</v>
          </cell>
          <cell r="M14">
            <v>164</v>
          </cell>
          <cell r="N14">
            <v>811</v>
          </cell>
          <cell r="O14">
            <v>157</v>
          </cell>
          <cell r="P14">
            <v>101</v>
          </cell>
          <cell r="Q14">
            <v>33</v>
          </cell>
          <cell r="R14">
            <v>22</v>
          </cell>
          <cell r="S14">
            <v>23</v>
          </cell>
          <cell r="T14">
            <v>6</v>
          </cell>
          <cell r="U14">
            <v>0</v>
          </cell>
          <cell r="V14">
            <v>1317</v>
          </cell>
        </row>
        <row r="15">
          <cell r="L15" t="str">
            <v>Mining subtotal</v>
          </cell>
          <cell r="M15">
            <v>1418</v>
          </cell>
          <cell r="N15">
            <v>7488</v>
          </cell>
          <cell r="O15">
            <v>1182</v>
          </cell>
          <cell r="P15">
            <v>743</v>
          </cell>
          <cell r="Q15">
            <v>286</v>
          </cell>
          <cell r="R15">
            <v>204</v>
          </cell>
          <cell r="S15">
            <v>155</v>
          </cell>
          <cell r="T15">
            <v>74</v>
          </cell>
          <cell r="U15">
            <v>8</v>
          </cell>
          <cell r="V15">
            <v>11558</v>
          </cell>
        </row>
        <row r="17">
          <cell r="L17" t="str">
            <v>15 Building construction-general contractors and operative builders</v>
          </cell>
          <cell r="M17">
            <v>541</v>
          </cell>
          <cell r="N17">
            <v>22776</v>
          </cell>
          <cell r="O17">
            <v>5627</v>
          </cell>
          <cell r="P17">
            <v>1088</v>
          </cell>
          <cell r="Q17">
            <v>277</v>
          </cell>
          <cell r="R17">
            <v>121</v>
          </cell>
          <cell r="S17">
            <v>42</v>
          </cell>
          <cell r="T17">
            <v>11</v>
          </cell>
          <cell r="U17">
            <v>1</v>
          </cell>
          <cell r="V17">
            <v>30484</v>
          </cell>
        </row>
        <row r="18">
          <cell r="L18" t="str">
            <v>16 Heavy construction other than building construction - contractors</v>
          </cell>
          <cell r="M18">
            <v>507</v>
          </cell>
          <cell r="N18">
            <v>4895</v>
          </cell>
          <cell r="O18">
            <v>938</v>
          </cell>
          <cell r="P18">
            <v>638</v>
          </cell>
          <cell r="Q18">
            <v>249</v>
          </cell>
          <cell r="R18">
            <v>172</v>
          </cell>
          <cell r="S18">
            <v>66</v>
          </cell>
          <cell r="T18">
            <v>9</v>
          </cell>
          <cell r="U18">
            <v>2</v>
          </cell>
          <cell r="V18">
            <v>7476</v>
          </cell>
        </row>
        <row r="19">
          <cell r="L19" t="str">
            <v>17 Construction - special trade contractors</v>
          </cell>
          <cell r="M19">
            <v>1224</v>
          </cell>
          <cell r="N19">
            <v>56193</v>
          </cell>
          <cell r="O19">
            <v>6038</v>
          </cell>
          <cell r="P19">
            <v>2883</v>
          </cell>
          <cell r="Q19">
            <v>737</v>
          </cell>
          <cell r="R19">
            <v>255</v>
          </cell>
          <cell r="S19">
            <v>65</v>
          </cell>
          <cell r="T19">
            <v>15</v>
          </cell>
          <cell r="U19">
            <v>0</v>
          </cell>
          <cell r="V19">
            <v>67410</v>
          </cell>
        </row>
        <row r="20">
          <cell r="L20" t="str">
            <v>Construction subtotal</v>
          </cell>
          <cell r="M20">
            <v>2272</v>
          </cell>
          <cell r="N20">
            <v>83864</v>
          </cell>
          <cell r="O20">
            <v>12603</v>
          </cell>
          <cell r="P20">
            <v>4609</v>
          </cell>
          <cell r="Q20">
            <v>1263</v>
          </cell>
          <cell r="R20">
            <v>548</v>
          </cell>
          <cell r="S20">
            <v>173</v>
          </cell>
          <cell r="T20">
            <v>35</v>
          </cell>
          <cell r="U20">
            <v>3</v>
          </cell>
          <cell r="V20">
            <v>105370</v>
          </cell>
        </row>
        <row r="22">
          <cell r="L22" t="str">
            <v>20 Food and kindred products</v>
          </cell>
          <cell r="M22">
            <v>1090</v>
          </cell>
          <cell r="N22">
            <v>4609</v>
          </cell>
          <cell r="O22">
            <v>1062</v>
          </cell>
          <cell r="P22">
            <v>691</v>
          </cell>
          <cell r="Q22">
            <v>327</v>
          </cell>
          <cell r="R22">
            <v>271</v>
          </cell>
          <cell r="S22">
            <v>158</v>
          </cell>
          <cell r="T22">
            <v>45</v>
          </cell>
          <cell r="U22">
            <v>10</v>
          </cell>
          <cell r="V22">
            <v>8263</v>
          </cell>
        </row>
        <row r="23">
          <cell r="L23" t="str">
            <v>21 Tobacco products</v>
          </cell>
          <cell r="M23">
            <v>10</v>
          </cell>
          <cell r="N23">
            <v>29</v>
          </cell>
          <cell r="O23">
            <v>7</v>
          </cell>
          <cell r="P23">
            <v>2</v>
          </cell>
          <cell r="Q23">
            <v>1</v>
          </cell>
          <cell r="R23">
            <v>4</v>
          </cell>
          <cell r="S23">
            <v>3</v>
          </cell>
          <cell r="T23">
            <v>1</v>
          </cell>
          <cell r="U23">
            <v>0</v>
          </cell>
          <cell r="V23">
            <v>57</v>
          </cell>
        </row>
        <row r="24">
          <cell r="L24" t="str">
            <v>22 Textile mill products</v>
          </cell>
          <cell r="M24">
            <v>118</v>
          </cell>
          <cell r="N24">
            <v>980</v>
          </cell>
          <cell r="O24">
            <v>231</v>
          </cell>
          <cell r="P24">
            <v>146</v>
          </cell>
          <cell r="Q24">
            <v>62</v>
          </cell>
          <cell r="R24">
            <v>69</v>
          </cell>
          <cell r="S24">
            <v>26</v>
          </cell>
          <cell r="T24">
            <v>5</v>
          </cell>
          <cell r="U24">
            <v>1</v>
          </cell>
          <cell r="V24">
            <v>1638</v>
          </cell>
        </row>
        <row r="25">
          <cell r="L25" t="str">
            <v>23 Apparel and other finished products made from fabrics and similar materials</v>
          </cell>
          <cell r="M25">
            <v>157</v>
          </cell>
          <cell r="N25">
            <v>2701</v>
          </cell>
          <cell r="O25">
            <v>723</v>
          </cell>
          <cell r="P25">
            <v>468</v>
          </cell>
          <cell r="Q25">
            <v>177</v>
          </cell>
          <cell r="R25">
            <v>101</v>
          </cell>
          <cell r="S25">
            <v>38</v>
          </cell>
          <cell r="T25">
            <v>13</v>
          </cell>
          <cell r="U25">
            <v>0</v>
          </cell>
          <cell r="V25">
            <v>4378</v>
          </cell>
        </row>
        <row r="26">
          <cell r="L26" t="str">
            <v>24 Lumber and wood products, except furniture</v>
          </cell>
          <cell r="M26">
            <v>599</v>
          </cell>
          <cell r="N26">
            <v>7145</v>
          </cell>
          <cell r="O26">
            <v>1607</v>
          </cell>
          <cell r="P26">
            <v>1143</v>
          </cell>
          <cell r="Q26">
            <v>433</v>
          </cell>
          <cell r="R26">
            <v>276</v>
          </cell>
          <cell r="S26">
            <v>86</v>
          </cell>
          <cell r="T26">
            <v>16</v>
          </cell>
          <cell r="U26">
            <v>6</v>
          </cell>
          <cell r="V26">
            <v>11311</v>
          </cell>
        </row>
        <row r="27">
          <cell r="L27" t="str">
            <v>25 Furniture and fixtures</v>
          </cell>
          <cell r="M27">
            <v>200</v>
          </cell>
          <cell r="N27">
            <v>2425</v>
          </cell>
          <cell r="O27">
            <v>541</v>
          </cell>
          <cell r="P27">
            <v>401</v>
          </cell>
          <cell r="Q27">
            <v>171</v>
          </cell>
          <cell r="R27">
            <v>115</v>
          </cell>
          <cell r="S27">
            <v>56</v>
          </cell>
          <cell r="T27">
            <v>9</v>
          </cell>
          <cell r="U27">
            <v>1</v>
          </cell>
          <cell r="V27">
            <v>3919</v>
          </cell>
        </row>
        <row r="28">
          <cell r="L28" t="str">
            <v>26 Paper and allied products</v>
          </cell>
          <cell r="M28">
            <v>407</v>
          </cell>
          <cell r="N28">
            <v>672</v>
          </cell>
          <cell r="O28">
            <v>220</v>
          </cell>
          <cell r="P28">
            <v>199</v>
          </cell>
          <cell r="Q28">
            <v>122</v>
          </cell>
          <cell r="R28">
            <v>98</v>
          </cell>
          <cell r="S28">
            <v>57</v>
          </cell>
          <cell r="T28">
            <v>29</v>
          </cell>
          <cell r="U28">
            <v>4</v>
          </cell>
          <cell r="V28">
            <v>1808</v>
          </cell>
        </row>
        <row r="29">
          <cell r="L29" t="str">
            <v>27 Printing, publishing, and allied industries</v>
          </cell>
          <cell r="M29">
            <v>1028</v>
          </cell>
          <cell r="N29">
            <v>9463</v>
          </cell>
          <cell r="O29">
            <v>1241</v>
          </cell>
          <cell r="P29">
            <v>768</v>
          </cell>
          <cell r="Q29">
            <v>253</v>
          </cell>
          <cell r="R29">
            <v>143</v>
          </cell>
          <cell r="S29">
            <v>64</v>
          </cell>
          <cell r="T29">
            <v>21</v>
          </cell>
          <cell r="U29">
            <v>12</v>
          </cell>
          <cell r="V29">
            <v>12993</v>
          </cell>
        </row>
        <row r="30">
          <cell r="L30" t="str">
            <v>28 Chemicals and allied products</v>
          </cell>
          <cell r="M30">
            <v>786</v>
          </cell>
          <cell r="N30">
            <v>2098</v>
          </cell>
          <cell r="O30">
            <v>516</v>
          </cell>
          <cell r="P30">
            <v>372</v>
          </cell>
          <cell r="Q30">
            <v>158</v>
          </cell>
          <cell r="R30">
            <v>132</v>
          </cell>
          <cell r="S30">
            <v>77</v>
          </cell>
          <cell r="T30">
            <v>35</v>
          </cell>
          <cell r="U30">
            <v>2</v>
          </cell>
          <cell r="V30">
            <v>4176</v>
          </cell>
        </row>
        <row r="31">
          <cell r="L31" t="str">
            <v>29 Petroleum refining and related industries</v>
          </cell>
          <cell r="M31">
            <v>192</v>
          </cell>
          <cell r="N31">
            <v>274</v>
          </cell>
          <cell r="O31">
            <v>54</v>
          </cell>
          <cell r="P31">
            <v>47</v>
          </cell>
          <cell r="Q31">
            <v>13</v>
          </cell>
          <cell r="R31">
            <v>16</v>
          </cell>
          <cell r="S31">
            <v>9</v>
          </cell>
          <cell r="T31">
            <v>1</v>
          </cell>
          <cell r="U31">
            <v>3</v>
          </cell>
          <cell r="V31">
            <v>609</v>
          </cell>
        </row>
        <row r="32">
          <cell r="L32" t="str">
            <v>30 Rubber and miscellaneous plastics products</v>
          </cell>
          <cell r="M32">
            <v>377</v>
          </cell>
          <cell r="N32">
            <v>1344</v>
          </cell>
          <cell r="O32">
            <v>455</v>
          </cell>
          <cell r="P32">
            <v>438</v>
          </cell>
          <cell r="Q32">
            <v>219</v>
          </cell>
          <cell r="R32">
            <v>167</v>
          </cell>
          <cell r="S32">
            <v>79</v>
          </cell>
          <cell r="T32">
            <v>13</v>
          </cell>
          <cell r="U32">
            <v>2</v>
          </cell>
          <cell r="V32">
            <v>3094</v>
          </cell>
        </row>
        <row r="33">
          <cell r="L33" t="str">
            <v>31 Leather and leather products</v>
          </cell>
          <cell r="M33">
            <v>20</v>
          </cell>
          <cell r="N33">
            <v>407</v>
          </cell>
          <cell r="O33">
            <v>76</v>
          </cell>
          <cell r="P33">
            <v>49</v>
          </cell>
          <cell r="Q33">
            <v>18</v>
          </cell>
          <cell r="R33">
            <v>13</v>
          </cell>
          <cell r="S33">
            <v>3</v>
          </cell>
          <cell r="T33">
            <v>1</v>
          </cell>
          <cell r="U33">
            <v>0</v>
          </cell>
          <cell r="V33">
            <v>587</v>
          </cell>
        </row>
        <row r="34">
          <cell r="L34" t="str">
            <v>32 Stone, clay, glass and concrete products</v>
          </cell>
          <cell r="M34">
            <v>493</v>
          </cell>
          <cell r="N34">
            <v>2077</v>
          </cell>
          <cell r="O34">
            <v>515</v>
          </cell>
          <cell r="P34">
            <v>334</v>
          </cell>
          <cell r="Q34">
            <v>105</v>
          </cell>
          <cell r="R34">
            <v>86</v>
          </cell>
          <cell r="S34">
            <v>48</v>
          </cell>
          <cell r="T34">
            <v>3</v>
          </cell>
          <cell r="U34">
            <v>0</v>
          </cell>
          <cell r="V34">
            <v>3661</v>
          </cell>
        </row>
        <row r="35">
          <cell r="L35" t="str">
            <v>33 Primary metal industries</v>
          </cell>
          <cell r="M35">
            <v>261</v>
          </cell>
          <cell r="N35">
            <v>928</v>
          </cell>
          <cell r="O35">
            <v>252</v>
          </cell>
          <cell r="P35">
            <v>261</v>
          </cell>
          <cell r="Q35">
            <v>107</v>
          </cell>
          <cell r="R35">
            <v>87</v>
          </cell>
          <cell r="S35">
            <v>50</v>
          </cell>
          <cell r="T35">
            <v>16</v>
          </cell>
          <cell r="U35">
            <v>3</v>
          </cell>
          <cell r="V35">
            <v>1965</v>
          </cell>
        </row>
        <row r="36">
          <cell r="L36" t="str">
            <v>34 Fabricated metal products, except machinery and transportation equipment</v>
          </cell>
          <cell r="M36">
            <v>714</v>
          </cell>
          <cell r="N36">
            <v>4065</v>
          </cell>
          <cell r="O36">
            <v>1148</v>
          </cell>
          <cell r="P36">
            <v>1066</v>
          </cell>
          <cell r="Q36">
            <v>430</v>
          </cell>
          <cell r="R36">
            <v>252</v>
          </cell>
          <cell r="S36">
            <v>109</v>
          </cell>
          <cell r="T36">
            <v>27</v>
          </cell>
          <cell r="U36">
            <v>1</v>
          </cell>
          <cell r="V36">
            <v>7812</v>
          </cell>
        </row>
        <row r="37">
          <cell r="L37" t="str">
            <v>35 Industrial and commercial machinery and computer equipment</v>
          </cell>
          <cell r="M37">
            <v>773</v>
          </cell>
          <cell r="N37">
            <v>6383</v>
          </cell>
          <cell r="O37">
            <v>1862</v>
          </cell>
          <cell r="P37">
            <v>1269</v>
          </cell>
          <cell r="Q37">
            <v>477</v>
          </cell>
          <cell r="R37">
            <v>271</v>
          </cell>
          <cell r="S37">
            <v>97</v>
          </cell>
          <cell r="T37">
            <v>14</v>
          </cell>
          <cell r="U37">
            <v>4</v>
          </cell>
          <cell r="V37">
            <v>11150</v>
          </cell>
        </row>
        <row r="38">
          <cell r="L38" t="str">
            <v>36 Electronic and other electrical equipment and components, except computer equ</v>
          </cell>
          <cell r="M38">
            <v>475</v>
          </cell>
          <cell r="N38">
            <v>2185</v>
          </cell>
          <cell r="O38">
            <v>666</v>
          </cell>
          <cell r="P38">
            <v>467</v>
          </cell>
          <cell r="Q38">
            <v>214</v>
          </cell>
          <cell r="R38">
            <v>160</v>
          </cell>
          <cell r="S38">
            <v>86</v>
          </cell>
          <cell r="T38">
            <v>25</v>
          </cell>
          <cell r="U38">
            <v>4</v>
          </cell>
          <cell r="V38">
            <v>4282</v>
          </cell>
        </row>
        <row r="39">
          <cell r="L39" t="str">
            <v>37 Transportation equipment</v>
          </cell>
          <cell r="M39">
            <v>340</v>
          </cell>
          <cell r="N39">
            <v>1394</v>
          </cell>
          <cell r="O39">
            <v>323</v>
          </cell>
          <cell r="P39">
            <v>252</v>
          </cell>
          <cell r="Q39">
            <v>123</v>
          </cell>
          <cell r="R39">
            <v>127</v>
          </cell>
          <cell r="S39">
            <v>75</v>
          </cell>
          <cell r="T39">
            <v>33</v>
          </cell>
          <cell r="U39">
            <v>10</v>
          </cell>
          <cell r="V39">
            <v>2677</v>
          </cell>
        </row>
        <row r="40">
          <cell r="L40" t="str">
            <v>38 Measuring, analyzing, and controlling instruments; photographic, medical and</v>
          </cell>
          <cell r="M40">
            <v>300</v>
          </cell>
          <cell r="N40">
            <v>1919</v>
          </cell>
          <cell r="O40">
            <v>448</v>
          </cell>
          <cell r="P40">
            <v>273</v>
          </cell>
          <cell r="Q40">
            <v>134</v>
          </cell>
          <cell r="R40">
            <v>63</v>
          </cell>
          <cell r="S40">
            <v>27</v>
          </cell>
          <cell r="T40">
            <v>6</v>
          </cell>
          <cell r="U40">
            <v>0</v>
          </cell>
          <cell r="V40">
            <v>3170</v>
          </cell>
        </row>
        <row r="41">
          <cell r="L41" t="str">
            <v>39 Miscellaneous manufacturing industries</v>
          </cell>
          <cell r="M41">
            <v>220</v>
          </cell>
          <cell r="N41">
            <v>6051</v>
          </cell>
          <cell r="O41">
            <v>1654</v>
          </cell>
          <cell r="P41">
            <v>332</v>
          </cell>
          <cell r="Q41">
            <v>128</v>
          </cell>
          <cell r="R41">
            <v>60</v>
          </cell>
          <cell r="S41">
            <v>21</v>
          </cell>
          <cell r="T41">
            <v>3</v>
          </cell>
          <cell r="U41">
            <v>0</v>
          </cell>
          <cell r="V41">
            <v>8469</v>
          </cell>
        </row>
        <row r="42">
          <cell r="L42" t="str">
            <v>Manufacturing</v>
          </cell>
          <cell r="M42">
            <v>8560</v>
          </cell>
          <cell r="N42">
            <v>57149</v>
          </cell>
          <cell r="O42">
            <v>13601</v>
          </cell>
          <cell r="P42">
            <v>8978</v>
          </cell>
          <cell r="Q42">
            <v>3672</v>
          </cell>
          <cell r="R42">
            <v>2511</v>
          </cell>
          <cell r="S42">
            <v>1169</v>
          </cell>
          <cell r="T42">
            <v>316</v>
          </cell>
          <cell r="U42">
            <v>63</v>
          </cell>
          <cell r="V42">
            <v>96019</v>
          </cell>
        </row>
        <row r="44">
          <cell r="L44" t="str">
            <v>40 Railroad transportation</v>
          </cell>
          <cell r="M44">
            <v>205</v>
          </cell>
          <cell r="N44">
            <v>47</v>
          </cell>
          <cell r="O44">
            <v>14</v>
          </cell>
          <cell r="P44">
            <v>7</v>
          </cell>
          <cell r="Q44">
            <v>5</v>
          </cell>
          <cell r="R44">
            <v>7</v>
          </cell>
          <cell r="S44">
            <v>5</v>
          </cell>
          <cell r="T44">
            <v>6</v>
          </cell>
          <cell r="U44">
            <v>3</v>
          </cell>
          <cell r="V44">
            <v>299</v>
          </cell>
        </row>
        <row r="45">
          <cell r="L45" t="str">
            <v>41 Local and suburban transit and interurban highway passenger transportation</v>
          </cell>
          <cell r="M45">
            <v>678</v>
          </cell>
          <cell r="N45">
            <v>3417</v>
          </cell>
          <cell r="O45">
            <v>771</v>
          </cell>
          <cell r="P45">
            <v>576</v>
          </cell>
          <cell r="Q45">
            <v>218</v>
          </cell>
          <cell r="R45">
            <v>133</v>
          </cell>
          <cell r="S45">
            <v>56</v>
          </cell>
          <cell r="T45">
            <v>13</v>
          </cell>
          <cell r="U45">
            <v>4</v>
          </cell>
          <cell r="V45">
            <v>5866</v>
          </cell>
        </row>
        <row r="46">
          <cell r="L46" t="str">
            <v>42 Motor freight transportation and warehousing</v>
          </cell>
          <cell r="M46">
            <v>2376</v>
          </cell>
          <cell r="N46">
            <v>19644</v>
          </cell>
          <cell r="O46">
            <v>3164</v>
          </cell>
          <cell r="P46">
            <v>1709</v>
          </cell>
          <cell r="Q46">
            <v>581</v>
          </cell>
          <cell r="R46">
            <v>303</v>
          </cell>
          <cell r="S46">
            <v>111</v>
          </cell>
          <cell r="T46">
            <v>31</v>
          </cell>
          <cell r="U46">
            <v>5</v>
          </cell>
          <cell r="V46">
            <v>27924</v>
          </cell>
        </row>
        <row r="47">
          <cell r="L47" t="str">
            <v>43 United States postal service</v>
          </cell>
          <cell r="M47">
            <v>6058</v>
          </cell>
          <cell r="N47">
            <v>34</v>
          </cell>
          <cell r="O47">
            <v>4</v>
          </cell>
          <cell r="P47">
            <v>1</v>
          </cell>
          <cell r="Q47">
            <v>3</v>
          </cell>
          <cell r="R47">
            <v>1</v>
          </cell>
          <cell r="S47">
            <v>0</v>
          </cell>
          <cell r="T47">
            <v>0</v>
          </cell>
          <cell r="U47">
            <v>1</v>
          </cell>
          <cell r="V47">
            <v>6102</v>
          </cell>
        </row>
        <row r="48">
          <cell r="L48" t="str">
            <v>44 Water transportation</v>
          </cell>
          <cell r="M48">
            <v>214</v>
          </cell>
          <cell r="N48">
            <v>1365</v>
          </cell>
          <cell r="O48">
            <v>298</v>
          </cell>
          <cell r="P48">
            <v>111</v>
          </cell>
          <cell r="Q48">
            <v>55</v>
          </cell>
          <cell r="R48">
            <v>36</v>
          </cell>
          <cell r="S48">
            <v>15</v>
          </cell>
          <cell r="T48">
            <v>7</v>
          </cell>
          <cell r="U48">
            <v>1</v>
          </cell>
          <cell r="V48">
            <v>2102</v>
          </cell>
        </row>
        <row r="49">
          <cell r="L49" t="str">
            <v>45 Transportation by air</v>
          </cell>
          <cell r="M49">
            <v>548</v>
          </cell>
          <cell r="N49">
            <v>1195</v>
          </cell>
          <cell r="O49">
            <v>277</v>
          </cell>
          <cell r="P49">
            <v>154</v>
          </cell>
          <cell r="Q49">
            <v>67</v>
          </cell>
          <cell r="R49">
            <v>53</v>
          </cell>
          <cell r="S49">
            <v>38</v>
          </cell>
          <cell r="T49">
            <v>10</v>
          </cell>
          <cell r="U49">
            <v>3</v>
          </cell>
          <cell r="V49">
            <v>2345</v>
          </cell>
        </row>
        <row r="50">
          <cell r="L50" t="str">
            <v>46 Pipelines, except natural gas</v>
          </cell>
          <cell r="M50">
            <v>85</v>
          </cell>
          <cell r="N50">
            <v>94</v>
          </cell>
          <cell r="O50">
            <v>11</v>
          </cell>
          <cell r="P50">
            <v>22</v>
          </cell>
          <cell r="Q50">
            <v>10</v>
          </cell>
          <cell r="R50">
            <v>4</v>
          </cell>
          <cell r="S50">
            <v>6</v>
          </cell>
          <cell r="T50">
            <v>2</v>
          </cell>
          <cell r="U50">
            <v>1</v>
          </cell>
          <cell r="V50">
            <v>235</v>
          </cell>
        </row>
        <row r="51">
          <cell r="L51" t="str">
            <v>47 Transportation services</v>
          </cell>
          <cell r="M51">
            <v>1918</v>
          </cell>
          <cell r="N51">
            <v>8435</v>
          </cell>
          <cell r="O51">
            <v>2303</v>
          </cell>
          <cell r="P51">
            <v>531</v>
          </cell>
          <cell r="Q51">
            <v>142</v>
          </cell>
          <cell r="R51">
            <v>103</v>
          </cell>
          <cell r="S51">
            <v>45</v>
          </cell>
          <cell r="T51">
            <v>15</v>
          </cell>
          <cell r="U51">
            <v>2</v>
          </cell>
          <cell r="V51">
            <v>13494</v>
          </cell>
        </row>
        <row r="52">
          <cell r="L52" t="str">
            <v>Transport</v>
          </cell>
          <cell r="M52">
            <v>12082</v>
          </cell>
          <cell r="N52">
            <v>34231</v>
          </cell>
          <cell r="O52">
            <v>6842</v>
          </cell>
          <cell r="P52">
            <v>3111</v>
          </cell>
          <cell r="Q52">
            <v>1081</v>
          </cell>
          <cell r="R52">
            <v>640</v>
          </cell>
          <cell r="S52">
            <v>276</v>
          </cell>
          <cell r="T52">
            <v>84</v>
          </cell>
          <cell r="U52">
            <v>20</v>
          </cell>
          <cell r="V52">
            <v>58367</v>
          </cell>
        </row>
        <row r="54">
          <cell r="L54" t="str">
            <v>48 Communications</v>
          </cell>
          <cell r="M54">
            <v>1608</v>
          </cell>
          <cell r="N54">
            <v>5027</v>
          </cell>
          <cell r="O54">
            <v>1292</v>
          </cell>
          <cell r="P54">
            <v>542</v>
          </cell>
          <cell r="Q54">
            <v>201</v>
          </cell>
          <cell r="R54">
            <v>112</v>
          </cell>
          <cell r="S54">
            <v>71</v>
          </cell>
          <cell r="T54">
            <v>43</v>
          </cell>
          <cell r="U54">
            <v>22</v>
          </cell>
          <cell r="V54">
            <v>8918</v>
          </cell>
        </row>
        <row r="56">
          <cell r="L56" t="str">
            <v>Utilities</v>
          </cell>
          <cell r="M56">
            <v>1344</v>
          </cell>
          <cell r="N56">
            <v>2825</v>
          </cell>
          <cell r="O56">
            <v>963</v>
          </cell>
          <cell r="P56">
            <v>381</v>
          </cell>
          <cell r="Q56">
            <v>128</v>
          </cell>
          <cell r="R56">
            <v>87</v>
          </cell>
          <cell r="S56">
            <v>46</v>
          </cell>
          <cell r="T56">
            <v>38</v>
          </cell>
          <cell r="U56">
            <v>6</v>
          </cell>
          <cell r="V56">
            <v>5818</v>
          </cell>
        </row>
        <row r="58">
          <cell r="L58" t="str">
            <v>50 Wholesale trade - durable goods</v>
          </cell>
          <cell r="M58">
            <v>8832</v>
          </cell>
          <cell r="N58">
            <v>33052</v>
          </cell>
          <cell r="O58">
            <v>5494</v>
          </cell>
          <cell r="P58">
            <v>3131</v>
          </cell>
          <cell r="Q58">
            <v>959</v>
          </cell>
          <cell r="R58">
            <v>556</v>
          </cell>
          <cell r="S58">
            <v>219</v>
          </cell>
          <cell r="T58">
            <v>49</v>
          </cell>
          <cell r="U58">
            <v>10</v>
          </cell>
          <cell r="V58">
            <v>52302</v>
          </cell>
        </row>
        <row r="59">
          <cell r="L59" t="str">
            <v>51 Wholesale trade - nondurable goods</v>
          </cell>
          <cell r="M59">
            <v>4006</v>
          </cell>
          <cell r="N59">
            <v>20841</v>
          </cell>
          <cell r="O59">
            <v>3307</v>
          </cell>
          <cell r="P59">
            <v>1902</v>
          </cell>
          <cell r="Q59">
            <v>613</v>
          </cell>
          <cell r="R59">
            <v>339</v>
          </cell>
          <cell r="S59">
            <v>143</v>
          </cell>
          <cell r="T59">
            <v>28</v>
          </cell>
          <cell r="U59">
            <v>8</v>
          </cell>
          <cell r="V59">
            <v>31187</v>
          </cell>
        </row>
        <row r="60">
          <cell r="L60" t="str">
            <v>52 Building materials, hardware, garden supply and mobile home dealers</v>
          </cell>
          <cell r="M60">
            <v>1647</v>
          </cell>
          <cell r="N60">
            <v>8750</v>
          </cell>
          <cell r="O60">
            <v>2121</v>
          </cell>
          <cell r="P60">
            <v>731</v>
          </cell>
          <cell r="Q60">
            <v>206</v>
          </cell>
          <cell r="R60">
            <v>98</v>
          </cell>
          <cell r="S60">
            <v>22</v>
          </cell>
          <cell r="T60">
            <v>6</v>
          </cell>
          <cell r="U60">
            <v>2</v>
          </cell>
          <cell r="V60">
            <v>13583</v>
          </cell>
        </row>
        <row r="61">
          <cell r="L61" t="str">
            <v>53 General merchandise stores</v>
          </cell>
          <cell r="M61">
            <v>2128</v>
          </cell>
          <cell r="N61">
            <v>5948</v>
          </cell>
          <cell r="O61">
            <v>1155</v>
          </cell>
          <cell r="P61">
            <v>253</v>
          </cell>
          <cell r="Q61">
            <v>84</v>
          </cell>
          <cell r="R61">
            <v>66</v>
          </cell>
          <cell r="S61">
            <v>17</v>
          </cell>
          <cell r="T61">
            <v>5</v>
          </cell>
          <cell r="U61">
            <v>6</v>
          </cell>
          <cell r="V61">
            <v>9662</v>
          </cell>
        </row>
        <row r="62">
          <cell r="L62" t="str">
            <v>54 Food stores</v>
          </cell>
          <cell r="M62">
            <v>4727</v>
          </cell>
          <cell r="N62">
            <v>23699</v>
          </cell>
          <cell r="O62">
            <v>4675</v>
          </cell>
          <cell r="P62">
            <v>1551</v>
          </cell>
          <cell r="Q62">
            <v>786</v>
          </cell>
          <cell r="R62">
            <v>413</v>
          </cell>
          <cell r="S62">
            <v>55</v>
          </cell>
          <cell r="T62">
            <v>14</v>
          </cell>
          <cell r="U62">
            <v>18</v>
          </cell>
          <cell r="V62">
            <v>35938</v>
          </cell>
        </row>
        <row r="63">
          <cell r="L63" t="str">
            <v>55 Automotive dealers and gasoline service stations</v>
          </cell>
          <cell r="M63">
            <v>2209</v>
          </cell>
          <cell r="N63">
            <v>17802</v>
          </cell>
          <cell r="O63">
            <v>6170</v>
          </cell>
          <cell r="P63">
            <v>2413</v>
          </cell>
          <cell r="Q63">
            <v>981</v>
          </cell>
          <cell r="R63">
            <v>292</v>
          </cell>
          <cell r="S63">
            <v>23</v>
          </cell>
          <cell r="T63">
            <v>6</v>
          </cell>
          <cell r="U63">
            <v>2</v>
          </cell>
          <cell r="V63">
            <v>29898</v>
          </cell>
        </row>
        <row r="64">
          <cell r="L64" t="str">
            <v>56 Apparel and accessory stores</v>
          </cell>
          <cell r="M64">
            <v>7990</v>
          </cell>
          <cell r="N64">
            <v>16355</v>
          </cell>
          <cell r="O64">
            <v>2690</v>
          </cell>
          <cell r="P64">
            <v>387</v>
          </cell>
          <cell r="Q64">
            <v>121</v>
          </cell>
          <cell r="R64">
            <v>68</v>
          </cell>
          <cell r="S64">
            <v>51</v>
          </cell>
          <cell r="T64">
            <v>40</v>
          </cell>
          <cell r="U64">
            <v>3</v>
          </cell>
          <cell r="V64">
            <v>27705</v>
          </cell>
        </row>
        <row r="65">
          <cell r="L65" t="str">
            <v>57 Home furniture, furnishings and equipment stores</v>
          </cell>
          <cell r="M65">
            <v>2579</v>
          </cell>
          <cell r="N65">
            <v>18652</v>
          </cell>
          <cell r="O65">
            <v>2346</v>
          </cell>
          <cell r="P65">
            <v>628</v>
          </cell>
          <cell r="Q65">
            <v>149</v>
          </cell>
          <cell r="R65">
            <v>66</v>
          </cell>
          <cell r="S65">
            <v>30</v>
          </cell>
          <cell r="T65">
            <v>12</v>
          </cell>
          <cell r="U65">
            <v>3</v>
          </cell>
          <cell r="V65">
            <v>24465</v>
          </cell>
        </row>
        <row r="66">
          <cell r="L66" t="str">
            <v>58 Eating and drinking places</v>
          </cell>
          <cell r="M66">
            <v>4274</v>
          </cell>
          <cell r="N66">
            <v>37814</v>
          </cell>
          <cell r="O66">
            <v>21611</v>
          </cell>
          <cell r="P66">
            <v>6980</v>
          </cell>
          <cell r="Q66">
            <v>1804</v>
          </cell>
          <cell r="R66">
            <v>469</v>
          </cell>
          <cell r="S66">
            <v>133</v>
          </cell>
          <cell r="T66">
            <v>31</v>
          </cell>
          <cell r="U66">
            <v>10</v>
          </cell>
          <cell r="V66">
            <v>73126</v>
          </cell>
        </row>
        <row r="67">
          <cell r="L67" t="str">
            <v>59 Miscellaneous retail</v>
          </cell>
          <cell r="M67">
            <v>9954</v>
          </cell>
          <cell r="N67">
            <v>54556</v>
          </cell>
          <cell r="O67">
            <v>6380</v>
          </cell>
          <cell r="P67">
            <v>2836</v>
          </cell>
          <cell r="Q67">
            <v>628</v>
          </cell>
          <cell r="R67">
            <v>192</v>
          </cell>
          <cell r="S67">
            <v>87</v>
          </cell>
          <cell r="T67">
            <v>30</v>
          </cell>
          <cell r="U67">
            <v>7</v>
          </cell>
          <cell r="V67">
            <v>74670</v>
          </cell>
        </row>
        <row r="68">
          <cell r="L68" t="str">
            <v>Retail</v>
          </cell>
          <cell r="M68">
            <v>48346</v>
          </cell>
          <cell r="N68">
            <v>237469</v>
          </cell>
          <cell r="O68">
            <v>55949</v>
          </cell>
          <cell r="P68">
            <v>20812</v>
          </cell>
          <cell r="Q68">
            <v>6331</v>
          </cell>
          <cell r="R68">
            <v>2559</v>
          </cell>
          <cell r="S68">
            <v>780</v>
          </cell>
          <cell r="T68">
            <v>221</v>
          </cell>
          <cell r="U68">
            <v>69</v>
          </cell>
          <cell r="V68">
            <v>372536</v>
          </cell>
        </row>
        <row r="70">
          <cell r="L70" t="str">
            <v>60 Depository institutions</v>
          </cell>
          <cell r="M70">
            <v>7945</v>
          </cell>
          <cell r="N70">
            <v>2099</v>
          </cell>
          <cell r="O70">
            <v>766</v>
          </cell>
          <cell r="P70">
            <v>568</v>
          </cell>
          <cell r="Q70">
            <v>254</v>
          </cell>
          <cell r="R70">
            <v>99</v>
          </cell>
          <cell r="S70">
            <v>40</v>
          </cell>
          <cell r="T70">
            <v>15</v>
          </cell>
          <cell r="U70">
            <v>9</v>
          </cell>
          <cell r="V70">
            <v>11795</v>
          </cell>
        </row>
        <row r="71">
          <cell r="L71" t="str">
            <v>61 Nondepository credit institutions</v>
          </cell>
          <cell r="M71">
            <v>1572</v>
          </cell>
          <cell r="N71">
            <v>3656</v>
          </cell>
          <cell r="O71">
            <v>271</v>
          </cell>
          <cell r="P71">
            <v>148</v>
          </cell>
          <cell r="Q71">
            <v>63</v>
          </cell>
          <cell r="R71">
            <v>23</v>
          </cell>
          <cell r="S71">
            <v>28</v>
          </cell>
          <cell r="T71">
            <v>11</v>
          </cell>
          <cell r="U71">
            <v>2</v>
          </cell>
          <cell r="V71">
            <v>5774</v>
          </cell>
        </row>
        <row r="72">
          <cell r="L72" t="str">
            <v>62 Security and commodity brokers, dealers, exchanges and services</v>
          </cell>
          <cell r="M72">
            <v>1514</v>
          </cell>
          <cell r="N72">
            <v>3327</v>
          </cell>
          <cell r="O72">
            <v>361</v>
          </cell>
          <cell r="P72">
            <v>242</v>
          </cell>
          <cell r="Q72">
            <v>108</v>
          </cell>
          <cell r="R72">
            <v>85</v>
          </cell>
          <cell r="S72">
            <v>46</v>
          </cell>
          <cell r="T72">
            <v>20</v>
          </cell>
          <cell r="U72">
            <v>3</v>
          </cell>
          <cell r="V72">
            <v>5706</v>
          </cell>
        </row>
        <row r="73">
          <cell r="L73" t="str">
            <v>63 Insurance carriers</v>
          </cell>
          <cell r="M73">
            <v>1195</v>
          </cell>
          <cell r="N73">
            <v>1596</v>
          </cell>
          <cell r="O73">
            <v>242</v>
          </cell>
          <cell r="P73">
            <v>160</v>
          </cell>
          <cell r="Q73">
            <v>68</v>
          </cell>
          <cell r="R73">
            <v>56</v>
          </cell>
          <cell r="S73">
            <v>56</v>
          </cell>
          <cell r="T73">
            <v>38</v>
          </cell>
          <cell r="U73">
            <v>10</v>
          </cell>
          <cell r="V73">
            <v>3421</v>
          </cell>
        </row>
        <row r="74">
          <cell r="L74" t="str">
            <v>64 Insurance agents, brokers and service</v>
          </cell>
          <cell r="M74">
            <v>2297</v>
          </cell>
          <cell r="N74">
            <v>8850</v>
          </cell>
          <cell r="O74">
            <v>1247</v>
          </cell>
          <cell r="P74">
            <v>586</v>
          </cell>
          <cell r="Q74">
            <v>187</v>
          </cell>
          <cell r="R74">
            <v>80</v>
          </cell>
          <cell r="S74">
            <v>36</v>
          </cell>
          <cell r="T74">
            <v>13</v>
          </cell>
          <cell r="U74">
            <v>1</v>
          </cell>
          <cell r="V74">
            <v>13297</v>
          </cell>
        </row>
        <row r="75">
          <cell r="L75" t="str">
            <v>65 Real estate</v>
          </cell>
          <cell r="M75">
            <v>2577</v>
          </cell>
          <cell r="N75">
            <v>28461</v>
          </cell>
          <cell r="O75">
            <v>2471</v>
          </cell>
          <cell r="P75">
            <v>1407</v>
          </cell>
          <cell r="Q75">
            <v>524</v>
          </cell>
          <cell r="R75">
            <v>314</v>
          </cell>
          <cell r="S75">
            <v>89</v>
          </cell>
          <cell r="T75">
            <v>16</v>
          </cell>
          <cell r="U75">
            <v>1</v>
          </cell>
          <cell r="V75">
            <v>35860</v>
          </cell>
        </row>
        <row r="76">
          <cell r="L76" t="str">
            <v>67 Holding and other investment offices</v>
          </cell>
          <cell r="M76">
            <v>620</v>
          </cell>
          <cell r="N76">
            <v>29834</v>
          </cell>
          <cell r="O76">
            <v>1197</v>
          </cell>
          <cell r="P76">
            <v>986</v>
          </cell>
          <cell r="Q76">
            <v>530</v>
          </cell>
          <cell r="R76">
            <v>413</v>
          </cell>
          <cell r="S76">
            <v>307</v>
          </cell>
          <cell r="T76">
            <v>124</v>
          </cell>
          <cell r="U76">
            <v>41</v>
          </cell>
          <cell r="V76">
            <v>34052</v>
          </cell>
        </row>
        <row r="77">
          <cell r="L77" t="str">
            <v>Finance</v>
          </cell>
          <cell r="M77">
            <v>17720</v>
          </cell>
          <cell r="N77">
            <v>77823</v>
          </cell>
          <cell r="O77">
            <v>6555</v>
          </cell>
          <cell r="P77">
            <v>4097</v>
          </cell>
          <cell r="Q77">
            <v>1734</v>
          </cell>
          <cell r="R77">
            <v>1070</v>
          </cell>
          <cell r="S77">
            <v>602</v>
          </cell>
          <cell r="T77">
            <v>237</v>
          </cell>
          <cell r="U77">
            <v>67</v>
          </cell>
          <cell r="V77">
            <v>109905</v>
          </cell>
        </row>
        <row r="79">
          <cell r="L79" t="str">
            <v>70 Hotels, rooming houses, camps and other lodging places</v>
          </cell>
          <cell r="M79">
            <v>845</v>
          </cell>
          <cell r="N79">
            <v>14506</v>
          </cell>
          <cell r="O79">
            <v>1924</v>
          </cell>
          <cell r="P79">
            <v>1460</v>
          </cell>
          <cell r="Q79">
            <v>596</v>
          </cell>
          <cell r="R79">
            <v>306</v>
          </cell>
          <cell r="S79">
            <v>125</v>
          </cell>
          <cell r="T79">
            <v>19</v>
          </cell>
          <cell r="U79">
            <v>6</v>
          </cell>
          <cell r="V79">
            <v>19787</v>
          </cell>
        </row>
        <row r="80">
          <cell r="L80" t="str">
            <v>72 Personal services</v>
          </cell>
          <cell r="M80">
            <v>2184</v>
          </cell>
          <cell r="N80">
            <v>52800</v>
          </cell>
          <cell r="O80">
            <v>2163</v>
          </cell>
          <cell r="P80">
            <v>711</v>
          </cell>
          <cell r="Q80">
            <v>130</v>
          </cell>
          <cell r="R80">
            <v>81</v>
          </cell>
          <cell r="S80">
            <v>31</v>
          </cell>
          <cell r="T80">
            <v>13</v>
          </cell>
          <cell r="U80">
            <v>0</v>
          </cell>
          <cell r="V80">
            <v>58113</v>
          </cell>
        </row>
        <row r="81">
          <cell r="L81" t="str">
            <v>73 Business services</v>
          </cell>
          <cell r="M81">
            <v>5713</v>
          </cell>
          <cell r="N81">
            <v>123527</v>
          </cell>
          <cell r="O81">
            <v>11187</v>
          </cell>
          <cell r="P81">
            <v>3863</v>
          </cell>
          <cell r="Q81">
            <v>1288</v>
          </cell>
          <cell r="R81">
            <v>780</v>
          </cell>
          <cell r="S81">
            <v>331</v>
          </cell>
          <cell r="T81">
            <v>91</v>
          </cell>
          <cell r="U81">
            <v>17</v>
          </cell>
          <cell r="V81">
            <v>146797</v>
          </cell>
        </row>
        <row r="82">
          <cell r="L82" t="str">
            <v>75 Automotive repair, services and parking</v>
          </cell>
          <cell r="M82">
            <v>2667</v>
          </cell>
          <cell r="N82">
            <v>35038</v>
          </cell>
          <cell r="O82">
            <v>2235</v>
          </cell>
          <cell r="P82">
            <v>691</v>
          </cell>
          <cell r="Q82">
            <v>158</v>
          </cell>
          <cell r="R82">
            <v>85</v>
          </cell>
          <cell r="S82">
            <v>33</v>
          </cell>
          <cell r="T82">
            <v>6</v>
          </cell>
          <cell r="U82">
            <v>0</v>
          </cell>
          <cell r="V82">
            <v>40913</v>
          </cell>
        </row>
        <row r="83">
          <cell r="L83" t="str">
            <v>76 Miscellaneous repair services</v>
          </cell>
          <cell r="M83">
            <v>641</v>
          </cell>
          <cell r="N83">
            <v>20631</v>
          </cell>
          <cell r="O83">
            <v>1136</v>
          </cell>
          <cell r="P83">
            <v>446</v>
          </cell>
          <cell r="Q83">
            <v>89</v>
          </cell>
          <cell r="R83">
            <v>38</v>
          </cell>
          <cell r="S83">
            <v>13</v>
          </cell>
          <cell r="T83">
            <v>2</v>
          </cell>
          <cell r="U83">
            <v>0</v>
          </cell>
          <cell r="V83">
            <v>22996</v>
          </cell>
        </row>
        <row r="84">
          <cell r="L84" t="str">
            <v>78 Motion pictures</v>
          </cell>
          <cell r="M84">
            <v>1061</v>
          </cell>
          <cell r="N84">
            <v>6837</v>
          </cell>
          <cell r="O84">
            <v>567</v>
          </cell>
          <cell r="P84">
            <v>235</v>
          </cell>
          <cell r="Q84">
            <v>72</v>
          </cell>
          <cell r="R84">
            <v>77</v>
          </cell>
          <cell r="S84">
            <v>25</v>
          </cell>
          <cell r="T84">
            <v>7</v>
          </cell>
          <cell r="U84">
            <v>1</v>
          </cell>
          <cell r="V84">
            <v>8882</v>
          </cell>
        </row>
        <row r="85">
          <cell r="L85" t="str">
            <v>79 Amusement and recreation services</v>
          </cell>
          <cell r="M85">
            <v>1309</v>
          </cell>
          <cell r="N85">
            <v>25517</v>
          </cell>
          <cell r="O85">
            <v>3064</v>
          </cell>
          <cell r="P85">
            <v>1882</v>
          </cell>
          <cell r="Q85">
            <v>520</v>
          </cell>
          <cell r="R85">
            <v>232</v>
          </cell>
          <cell r="S85">
            <v>79</v>
          </cell>
          <cell r="T85">
            <v>31</v>
          </cell>
          <cell r="U85">
            <v>4</v>
          </cell>
          <cell r="V85">
            <v>32638</v>
          </cell>
        </row>
        <row r="86">
          <cell r="L86" t="str">
            <v>Hotels and other business services</v>
          </cell>
          <cell r="M86">
            <v>14420</v>
          </cell>
          <cell r="N86">
            <v>278856</v>
          </cell>
          <cell r="O86">
            <v>22276</v>
          </cell>
          <cell r="P86">
            <v>9288</v>
          </cell>
          <cell r="Q86">
            <v>2853</v>
          </cell>
          <cell r="R86">
            <v>1599</v>
          </cell>
          <cell r="S86">
            <v>637</v>
          </cell>
          <cell r="T86">
            <v>169</v>
          </cell>
          <cell r="U86">
            <v>28</v>
          </cell>
          <cell r="V86">
            <v>330126</v>
          </cell>
        </row>
        <row r="88">
          <cell r="L88" t="str">
            <v>Healthcare</v>
          </cell>
          <cell r="M88">
            <v>2811</v>
          </cell>
          <cell r="N88">
            <v>56577</v>
          </cell>
          <cell r="O88">
            <v>5516</v>
          </cell>
          <cell r="P88">
            <v>1913</v>
          </cell>
          <cell r="Q88">
            <v>703</v>
          </cell>
          <cell r="R88">
            <v>665</v>
          </cell>
          <cell r="S88">
            <v>386</v>
          </cell>
          <cell r="T88">
            <v>216</v>
          </cell>
          <cell r="U88">
            <v>39</v>
          </cell>
          <cell r="V88">
            <v>68826</v>
          </cell>
        </row>
        <row r="90">
          <cell r="L90" t="str">
            <v>81 Legal services</v>
          </cell>
          <cell r="M90">
            <v>770</v>
          </cell>
          <cell r="N90">
            <v>15411</v>
          </cell>
          <cell r="O90">
            <v>1522</v>
          </cell>
          <cell r="P90">
            <v>804</v>
          </cell>
          <cell r="Q90">
            <v>232</v>
          </cell>
          <cell r="R90">
            <v>124</v>
          </cell>
          <cell r="S90">
            <v>63</v>
          </cell>
          <cell r="T90">
            <v>11</v>
          </cell>
          <cell r="U90">
            <v>0</v>
          </cell>
          <cell r="V90">
            <v>18937</v>
          </cell>
        </row>
        <row r="92">
          <cell r="L92" t="str">
            <v>Education</v>
          </cell>
          <cell r="M92">
            <v>13353</v>
          </cell>
          <cell r="N92">
            <v>10059</v>
          </cell>
          <cell r="O92">
            <v>2225</v>
          </cell>
          <cell r="P92">
            <v>3216</v>
          </cell>
          <cell r="Q92">
            <v>1076</v>
          </cell>
          <cell r="R92">
            <v>512</v>
          </cell>
          <cell r="S92">
            <v>357</v>
          </cell>
          <cell r="T92">
            <v>225</v>
          </cell>
          <cell r="U92">
            <v>44</v>
          </cell>
          <cell r="V92">
            <v>31067</v>
          </cell>
        </row>
        <row r="94">
          <cell r="L94" t="str">
            <v>83 Social services</v>
          </cell>
          <cell r="M94">
            <v>4071</v>
          </cell>
          <cell r="N94">
            <v>21105</v>
          </cell>
          <cell r="O94">
            <v>5315</v>
          </cell>
          <cell r="P94">
            <v>2994</v>
          </cell>
          <cell r="Q94">
            <v>941</v>
          </cell>
          <cell r="R94">
            <v>670</v>
          </cell>
          <cell r="S94">
            <v>259</v>
          </cell>
          <cell r="T94">
            <v>25</v>
          </cell>
          <cell r="U94">
            <v>5</v>
          </cell>
        </row>
        <row r="95">
          <cell r="L95" t="str">
            <v>84 Museums, art galleries, and botanical and zoological gardens</v>
          </cell>
          <cell r="M95">
            <v>129</v>
          </cell>
          <cell r="N95">
            <v>1641</v>
          </cell>
          <cell r="O95">
            <v>178</v>
          </cell>
          <cell r="P95">
            <v>89</v>
          </cell>
          <cell r="Q95">
            <v>27</v>
          </cell>
          <cell r="R95">
            <v>18</v>
          </cell>
          <cell r="S95">
            <v>11</v>
          </cell>
          <cell r="T95">
            <v>0</v>
          </cell>
          <cell r="U95">
            <v>0</v>
          </cell>
          <cell r="V95">
            <v>2093</v>
          </cell>
        </row>
        <row r="96">
          <cell r="L96" t="str">
            <v>86 Membership organisations</v>
          </cell>
          <cell r="M96">
            <v>3574</v>
          </cell>
          <cell r="N96">
            <v>35732</v>
          </cell>
          <cell r="O96">
            <v>3988</v>
          </cell>
          <cell r="P96">
            <v>1381</v>
          </cell>
          <cell r="Q96">
            <v>449</v>
          </cell>
          <cell r="R96">
            <v>330</v>
          </cell>
          <cell r="S96">
            <v>146</v>
          </cell>
          <cell r="T96">
            <v>36</v>
          </cell>
          <cell r="U96">
            <v>6</v>
          </cell>
          <cell r="V96">
            <v>45642</v>
          </cell>
        </row>
        <row r="97">
          <cell r="L97" t="str">
            <v>87 Engineering, accounting, research, management and related services</v>
          </cell>
          <cell r="M97">
            <v>4692</v>
          </cell>
          <cell r="N97">
            <v>66257</v>
          </cell>
          <cell r="O97">
            <v>5510</v>
          </cell>
          <cell r="P97">
            <v>3069</v>
          </cell>
          <cell r="Q97">
            <v>933</v>
          </cell>
          <cell r="R97">
            <v>539</v>
          </cell>
          <cell r="S97">
            <v>259</v>
          </cell>
          <cell r="T97">
            <v>87</v>
          </cell>
          <cell r="U97">
            <v>10</v>
          </cell>
          <cell r="V97">
            <v>81356</v>
          </cell>
        </row>
        <row r="98">
          <cell r="L98" t="str">
            <v>88 Private Housleholds</v>
          </cell>
          <cell r="M98">
            <v>1</v>
          </cell>
          <cell r="N98">
            <v>142</v>
          </cell>
          <cell r="O98">
            <v>5</v>
          </cell>
          <cell r="P98">
            <v>1</v>
          </cell>
          <cell r="Q98">
            <v>1</v>
          </cell>
          <cell r="R98">
            <v>0</v>
          </cell>
          <cell r="S98">
            <v>0</v>
          </cell>
          <cell r="T98">
            <v>0</v>
          </cell>
          <cell r="U98">
            <v>0</v>
          </cell>
          <cell r="V98">
            <v>150</v>
          </cell>
        </row>
        <row r="99">
          <cell r="L99" t="str">
            <v>89 Miscellaneous services</v>
          </cell>
          <cell r="M99">
            <v>205</v>
          </cell>
          <cell r="N99">
            <v>3642</v>
          </cell>
          <cell r="O99">
            <v>147</v>
          </cell>
          <cell r="P99">
            <v>80</v>
          </cell>
          <cell r="Q99">
            <v>17</v>
          </cell>
          <cell r="R99">
            <v>17</v>
          </cell>
          <cell r="S99">
            <v>10</v>
          </cell>
          <cell r="T99">
            <v>0</v>
          </cell>
          <cell r="U99">
            <v>0</v>
          </cell>
          <cell r="V99">
            <v>4118</v>
          </cell>
        </row>
        <row r="100">
          <cell r="L100" t="str">
            <v>91 Executive, legislative, and general government, except finance</v>
          </cell>
          <cell r="M100">
            <v>9122</v>
          </cell>
          <cell r="N100">
            <v>3357</v>
          </cell>
          <cell r="O100">
            <v>1098</v>
          </cell>
          <cell r="P100">
            <v>918</v>
          </cell>
          <cell r="Q100">
            <v>428</v>
          </cell>
          <cell r="R100">
            <v>311</v>
          </cell>
          <cell r="S100">
            <v>175</v>
          </cell>
          <cell r="T100">
            <v>50</v>
          </cell>
          <cell r="U100">
            <v>19</v>
          </cell>
          <cell r="V100">
            <v>15478</v>
          </cell>
        </row>
        <row r="101">
          <cell r="L101" t="str">
            <v>92 Justice, public order, and safety</v>
          </cell>
          <cell r="M101">
            <v>1931</v>
          </cell>
          <cell r="N101">
            <v>586</v>
          </cell>
          <cell r="O101">
            <v>106</v>
          </cell>
          <cell r="P101">
            <v>141</v>
          </cell>
          <cell r="Q101">
            <v>54</v>
          </cell>
          <cell r="R101">
            <v>39</v>
          </cell>
          <cell r="S101">
            <v>16</v>
          </cell>
          <cell r="T101">
            <v>1</v>
          </cell>
          <cell r="U101">
            <v>1</v>
          </cell>
          <cell r="V101">
            <v>2875</v>
          </cell>
        </row>
        <row r="102">
          <cell r="L102" t="str">
            <v>93 Public finance, taxation and monetary policy</v>
          </cell>
          <cell r="M102">
            <v>461</v>
          </cell>
          <cell r="N102">
            <v>285</v>
          </cell>
          <cell r="O102">
            <v>22</v>
          </cell>
          <cell r="P102">
            <v>18</v>
          </cell>
          <cell r="Q102">
            <v>5</v>
          </cell>
          <cell r="R102">
            <v>4</v>
          </cell>
          <cell r="S102">
            <v>4</v>
          </cell>
          <cell r="T102">
            <v>1</v>
          </cell>
          <cell r="U102">
            <v>0</v>
          </cell>
          <cell r="V102">
            <v>800</v>
          </cell>
        </row>
        <row r="103">
          <cell r="L103" t="str">
            <v>94 Administration of human resource programs</v>
          </cell>
          <cell r="M103">
            <v>1442</v>
          </cell>
          <cell r="N103">
            <v>1279</v>
          </cell>
          <cell r="O103">
            <v>230</v>
          </cell>
          <cell r="P103">
            <v>173</v>
          </cell>
          <cell r="Q103">
            <v>69</v>
          </cell>
          <cell r="R103">
            <v>79</v>
          </cell>
          <cell r="S103">
            <v>39</v>
          </cell>
          <cell r="T103">
            <v>12</v>
          </cell>
          <cell r="U103">
            <v>6</v>
          </cell>
          <cell r="V103">
            <v>3329</v>
          </cell>
        </row>
        <row r="104">
          <cell r="L104" t="str">
            <v>95 Administration of environmental quality and housing programs</v>
          </cell>
          <cell r="M104">
            <v>1022</v>
          </cell>
          <cell r="N104">
            <v>1137</v>
          </cell>
          <cell r="O104">
            <v>136</v>
          </cell>
          <cell r="P104">
            <v>113</v>
          </cell>
          <cell r="Q104">
            <v>37</v>
          </cell>
          <cell r="R104">
            <v>22</v>
          </cell>
          <cell r="S104">
            <v>13</v>
          </cell>
          <cell r="T104">
            <v>4</v>
          </cell>
          <cell r="U104">
            <v>1</v>
          </cell>
          <cell r="V104">
            <v>2485</v>
          </cell>
        </row>
        <row r="105">
          <cell r="L105" t="str">
            <v>96 Administration of economic programs</v>
          </cell>
          <cell r="M105">
            <v>1701</v>
          </cell>
          <cell r="N105">
            <v>1299</v>
          </cell>
          <cell r="O105">
            <v>211</v>
          </cell>
          <cell r="P105">
            <v>138</v>
          </cell>
          <cell r="Q105">
            <v>71</v>
          </cell>
          <cell r="R105">
            <v>55</v>
          </cell>
          <cell r="S105">
            <v>36</v>
          </cell>
          <cell r="T105">
            <v>13</v>
          </cell>
          <cell r="U105">
            <v>5</v>
          </cell>
          <cell r="V105">
            <v>3529</v>
          </cell>
        </row>
        <row r="106">
          <cell r="L106" t="str">
            <v>97 National security and international affairs</v>
          </cell>
          <cell r="M106">
            <v>459</v>
          </cell>
          <cell r="N106">
            <v>878</v>
          </cell>
          <cell r="O106">
            <v>127</v>
          </cell>
          <cell r="P106">
            <v>57</v>
          </cell>
          <cell r="Q106">
            <v>17</v>
          </cell>
          <cell r="R106">
            <v>6</v>
          </cell>
          <cell r="S106">
            <v>5</v>
          </cell>
          <cell r="T106">
            <v>1</v>
          </cell>
          <cell r="U106">
            <v>1</v>
          </cell>
          <cell r="V106">
            <v>1551</v>
          </cell>
        </row>
        <row r="107">
          <cell r="L107" t="str">
            <v>Public services all</v>
          </cell>
          <cell r="M107">
            <v>45744</v>
          </cell>
          <cell r="N107">
            <v>219387</v>
          </cell>
          <cell r="O107">
            <v>26336</v>
          </cell>
          <cell r="P107">
            <v>15105</v>
          </cell>
          <cell r="Q107">
            <v>5060</v>
          </cell>
          <cell r="R107">
            <v>3391</v>
          </cell>
          <cell r="S107">
            <v>1779</v>
          </cell>
          <cell r="T107">
            <v>682</v>
          </cell>
          <cell r="U107">
            <v>137</v>
          </cell>
          <cell r="V107">
            <v>282236</v>
          </cell>
        </row>
        <row r="108">
          <cell r="L108" t="str">
            <v>Government</v>
          </cell>
          <cell r="M108">
            <v>29580</v>
          </cell>
          <cell r="N108">
            <v>152751</v>
          </cell>
          <cell r="O108">
            <v>18595</v>
          </cell>
          <cell r="P108">
            <v>9976</v>
          </cell>
          <cell r="Q108">
            <v>3281</v>
          </cell>
          <cell r="R108">
            <v>2214</v>
          </cell>
          <cell r="S108">
            <v>1036</v>
          </cell>
          <cell r="T108">
            <v>241</v>
          </cell>
          <cell r="U108">
            <v>54</v>
          </cell>
          <cell r="V108">
            <v>182343</v>
          </cell>
        </row>
        <row r="109">
          <cell r="L109" t="str">
            <v>TOTAL</v>
          </cell>
          <cell r="M109">
            <v>155117</v>
          </cell>
          <cell r="N109">
            <v>1065100</v>
          </cell>
          <cell r="O109">
            <v>150646</v>
          </cell>
          <cell r="P109">
            <v>68879</v>
          </cell>
          <cell r="Q109">
            <v>23025</v>
          </cell>
          <cell r="R109">
            <v>12919</v>
          </cell>
          <cell r="S109">
            <v>5733</v>
          </cell>
          <cell r="T109">
            <v>1910</v>
          </cell>
          <cell r="U109">
            <v>426</v>
          </cell>
          <cell r="V109">
            <v>1483755</v>
          </cell>
        </row>
        <row r="110">
          <cell r="L110" t="str">
            <v>Unclassified</v>
          </cell>
          <cell r="M110">
            <v>920</v>
          </cell>
          <cell r="N110">
            <v>4406</v>
          </cell>
          <cell r="O110">
            <v>382</v>
          </cell>
          <cell r="P110">
            <v>130</v>
          </cell>
          <cell r="Q110">
            <v>58</v>
          </cell>
          <cell r="R110">
            <v>39</v>
          </cell>
          <cell r="S110">
            <v>4</v>
          </cell>
          <cell r="T110">
            <v>7</v>
          </cell>
          <cell r="U110">
            <v>1</v>
          </cell>
          <cell r="V110">
            <v>5947</v>
          </cell>
        </row>
        <row r="111">
          <cell r="L111" t="str">
            <v>TOTAL</v>
          </cell>
          <cell r="M111">
            <v>154197</v>
          </cell>
          <cell r="N111">
            <v>1060694</v>
          </cell>
          <cell r="O111">
            <v>150264</v>
          </cell>
          <cell r="P111">
            <v>68749</v>
          </cell>
          <cell r="Q111">
            <v>22967</v>
          </cell>
          <cell r="R111">
            <v>12880</v>
          </cell>
          <cell r="S111">
            <v>5729</v>
          </cell>
          <cell r="T111">
            <v>1903</v>
          </cell>
          <cell r="U111">
            <v>425</v>
          </cell>
          <cell r="V111">
            <v>1447560</v>
          </cell>
        </row>
        <row r="112">
          <cell r="M112">
            <v>0</v>
          </cell>
          <cell r="N112">
            <v>0</v>
          </cell>
          <cell r="O112">
            <v>0</v>
          </cell>
          <cell r="P112">
            <v>0</v>
          </cell>
          <cell r="Q112">
            <v>0</v>
          </cell>
          <cell r="R112">
            <v>0</v>
          </cell>
          <cell r="S112">
            <v>0</v>
          </cell>
          <cell r="T112">
            <v>0</v>
          </cell>
          <cell r="U112">
            <v>0</v>
          </cell>
          <cell r="V112">
            <v>-30248</v>
          </cell>
        </row>
        <row r="113">
          <cell r="L113" t="str">
            <v>Other Industries</v>
          </cell>
          <cell r="M113">
            <v>21171</v>
          </cell>
          <cell r="N113">
            <v>447221</v>
          </cell>
          <cell r="O113">
            <v>41540</v>
          </cell>
          <cell r="P113">
            <v>17069</v>
          </cell>
          <cell r="Q113">
            <v>5193</v>
          </cell>
          <cell r="R113">
            <v>2746</v>
          </cell>
          <cell r="S113">
            <v>1140</v>
          </cell>
          <cell r="T113">
            <v>336</v>
          </cell>
          <cell r="U113">
            <v>63</v>
          </cell>
          <cell r="V113">
            <v>26547</v>
          </cell>
        </row>
        <row r="114">
          <cell r="M114">
            <v>5.9310069173591547E-3</v>
          </cell>
          <cell r="N114">
            <v>4.1367007792695518E-3</v>
          </cell>
          <cell r="O114">
            <v>2.5357460536622281E-3</v>
          </cell>
          <cell r="P114">
            <v>1.8873677027831414E-3</v>
          </cell>
          <cell r="Q114">
            <v>2.5190010857763299E-3</v>
          </cell>
          <cell r="R114">
            <v>3.0188095053796733E-3</v>
          </cell>
          <cell r="S114">
            <v>6.9771498342926911E-4</v>
          </cell>
          <cell r="T114">
            <v>3.6649214659685864E-3</v>
          </cell>
          <cell r="U114">
            <v>2.3474178403755869E-3</v>
          </cell>
          <cell r="V114">
            <v>4.0080741092700612E-3</v>
          </cell>
        </row>
      </sheetData>
      <sheetData sheetId="2">
        <row r="2">
          <cell r="L2">
            <v>1</v>
          </cell>
          <cell r="M2">
            <v>2</v>
          </cell>
          <cell r="N2">
            <v>3</v>
          </cell>
          <cell r="O2">
            <v>4</v>
          </cell>
          <cell r="P2">
            <v>5</v>
          </cell>
          <cell r="Q2">
            <v>6</v>
          </cell>
          <cell r="R2">
            <v>7</v>
          </cell>
          <cell r="S2">
            <v>8</v>
          </cell>
          <cell r="T2">
            <v>9</v>
          </cell>
          <cell r="U2">
            <v>10</v>
          </cell>
        </row>
        <row r="3">
          <cell r="M3" t="str">
            <v>&gt;&lt;</v>
          </cell>
          <cell r="N3">
            <v>0</v>
          </cell>
          <cell r="O3" t="str">
            <v>1 to 9</v>
          </cell>
          <cell r="P3" t="str">
            <v>10 to 19</v>
          </cell>
          <cell r="Q3" t="str">
            <v>20-49</v>
          </cell>
          <cell r="R3" t="str">
            <v>50-99</v>
          </cell>
          <cell r="S3" t="str">
            <v>100-249</v>
          </cell>
          <cell r="T3" t="str">
            <v>250-999</v>
          </cell>
          <cell r="U3" t="str">
            <v>1000-4999</v>
          </cell>
          <cell r="V3" t="str">
            <v>5000+</v>
          </cell>
        </row>
        <row r="4">
          <cell r="L4" t="str">
            <v>01 Agricultural production - crops</v>
          </cell>
          <cell r="M4">
            <v>6380</v>
          </cell>
          <cell r="N4">
            <v>1805</v>
          </cell>
          <cell r="O4">
            <v>326595</v>
          </cell>
          <cell r="P4">
            <v>5598</v>
          </cell>
          <cell r="Q4">
            <v>3398</v>
          </cell>
          <cell r="R4">
            <v>941</v>
          </cell>
          <cell r="S4">
            <v>411</v>
          </cell>
          <cell r="T4">
            <v>136</v>
          </cell>
          <cell r="U4">
            <v>28</v>
          </cell>
          <cell r="V4">
            <v>4</v>
          </cell>
        </row>
        <row r="5">
          <cell r="L5" t="str">
            <v>02 Agriculture production livestock and animal specialities</v>
          </cell>
          <cell r="M5">
            <v>2915</v>
          </cell>
          <cell r="N5">
            <v>1319</v>
          </cell>
          <cell r="O5">
            <v>156543</v>
          </cell>
          <cell r="P5">
            <v>3184</v>
          </cell>
          <cell r="Q5">
            <v>1513</v>
          </cell>
          <cell r="R5">
            <v>302</v>
          </cell>
          <cell r="S5">
            <v>117</v>
          </cell>
          <cell r="T5">
            <v>60</v>
          </cell>
          <cell r="U5">
            <v>30</v>
          </cell>
          <cell r="V5">
            <v>5</v>
          </cell>
        </row>
        <row r="6">
          <cell r="L6" t="str">
            <v>07 Agricultural services</v>
          </cell>
          <cell r="M6">
            <v>19424</v>
          </cell>
          <cell r="N6">
            <v>5072</v>
          </cell>
          <cell r="O6">
            <v>360502</v>
          </cell>
          <cell r="P6">
            <v>19421</v>
          </cell>
          <cell r="Q6">
            <v>8829</v>
          </cell>
          <cell r="R6">
            <v>1639</v>
          </cell>
          <cell r="S6">
            <v>566</v>
          </cell>
          <cell r="T6">
            <v>185</v>
          </cell>
          <cell r="U6">
            <v>27</v>
          </cell>
          <cell r="V6">
            <v>9</v>
          </cell>
        </row>
        <row r="7">
          <cell r="L7" t="str">
            <v>08 Forestry</v>
          </cell>
          <cell r="M7">
            <v>374</v>
          </cell>
          <cell r="N7">
            <v>936</v>
          </cell>
          <cell r="O7">
            <v>12448</v>
          </cell>
          <cell r="P7">
            <v>606</v>
          </cell>
          <cell r="Q7">
            <v>415</v>
          </cell>
          <cell r="R7">
            <v>102</v>
          </cell>
          <cell r="S7">
            <v>41</v>
          </cell>
          <cell r="T7">
            <v>15</v>
          </cell>
          <cell r="U7">
            <v>6</v>
          </cell>
          <cell r="V7">
            <v>1</v>
          </cell>
        </row>
        <row r="8">
          <cell r="L8" t="str">
            <v>09 Fishing, hunting and trapping</v>
          </cell>
          <cell r="M8">
            <v>230</v>
          </cell>
          <cell r="N8">
            <v>320</v>
          </cell>
          <cell r="O8">
            <v>7591</v>
          </cell>
          <cell r="P8">
            <v>318</v>
          </cell>
          <cell r="Q8">
            <v>178</v>
          </cell>
          <cell r="R8">
            <v>32</v>
          </cell>
          <cell r="S8">
            <v>13</v>
          </cell>
          <cell r="T8">
            <v>8</v>
          </cell>
          <cell r="U8">
            <v>1</v>
          </cell>
          <cell r="V8">
            <v>0</v>
          </cell>
        </row>
        <row r="9">
          <cell r="L9" t="str">
            <v>Agriculture, Fisheries and Forestry subtotal</v>
          </cell>
          <cell r="M9">
            <v>29323</v>
          </cell>
          <cell r="N9">
            <v>9452</v>
          </cell>
          <cell r="O9">
            <v>863679</v>
          </cell>
          <cell r="P9">
            <v>29127</v>
          </cell>
          <cell r="Q9">
            <v>14333</v>
          </cell>
          <cell r="R9">
            <v>3016</v>
          </cell>
          <cell r="S9">
            <v>1148</v>
          </cell>
          <cell r="T9">
            <v>404</v>
          </cell>
          <cell r="U9">
            <v>92</v>
          </cell>
          <cell r="V9">
            <v>19</v>
          </cell>
        </row>
        <row r="11">
          <cell r="L11" t="str">
            <v>10 Metal mining</v>
          </cell>
          <cell r="M11">
            <v>93</v>
          </cell>
          <cell r="N11">
            <v>184</v>
          </cell>
          <cell r="O11">
            <v>1088</v>
          </cell>
          <cell r="P11">
            <v>113</v>
          </cell>
          <cell r="Q11">
            <v>80</v>
          </cell>
          <cell r="R11">
            <v>34</v>
          </cell>
          <cell r="S11">
            <v>41</v>
          </cell>
          <cell r="T11">
            <v>40</v>
          </cell>
          <cell r="U11">
            <v>22</v>
          </cell>
          <cell r="V11">
            <v>5</v>
          </cell>
        </row>
        <row r="12">
          <cell r="L12" t="str">
            <v>12 Coal mining</v>
          </cell>
          <cell r="M12">
            <v>768</v>
          </cell>
          <cell r="N12">
            <v>510</v>
          </cell>
          <cell r="O12">
            <v>1136</v>
          </cell>
          <cell r="P12">
            <v>274</v>
          </cell>
          <cell r="Q12">
            <v>310</v>
          </cell>
          <cell r="R12">
            <v>130</v>
          </cell>
          <cell r="S12">
            <v>106</v>
          </cell>
          <cell r="T12">
            <v>103</v>
          </cell>
          <cell r="U12">
            <v>45</v>
          </cell>
          <cell r="V12">
            <v>5</v>
          </cell>
        </row>
        <row r="13">
          <cell r="L13" t="str">
            <v>13 Oil and gas extraction</v>
          </cell>
          <cell r="M13">
            <v>1701</v>
          </cell>
          <cell r="N13">
            <v>5341</v>
          </cell>
          <cell r="O13">
            <v>30353</v>
          </cell>
          <cell r="P13">
            <v>2761</v>
          </cell>
          <cell r="Q13">
            <v>1866</v>
          </cell>
          <cell r="R13">
            <v>596</v>
          </cell>
          <cell r="S13">
            <v>352</v>
          </cell>
          <cell r="T13">
            <v>230</v>
          </cell>
          <cell r="U13">
            <v>113</v>
          </cell>
          <cell r="V13">
            <v>29</v>
          </cell>
        </row>
        <row r="14">
          <cell r="L14" t="str">
            <v>14 Mining and quarrying of nonmetallic minerals, except fuels</v>
          </cell>
          <cell r="M14">
            <v>723</v>
          </cell>
          <cell r="N14">
            <v>2077</v>
          </cell>
          <cell r="O14">
            <v>4073</v>
          </cell>
          <cell r="P14">
            <v>693</v>
          </cell>
          <cell r="Q14">
            <v>577</v>
          </cell>
          <cell r="R14">
            <v>203</v>
          </cell>
          <cell r="S14">
            <v>111</v>
          </cell>
          <cell r="T14">
            <v>66</v>
          </cell>
          <cell r="U14">
            <v>23</v>
          </cell>
          <cell r="V14">
            <v>4</v>
          </cell>
        </row>
        <row r="15">
          <cell r="L15" t="str">
            <v>Mining subtotal</v>
          </cell>
          <cell r="M15">
            <v>3285</v>
          </cell>
          <cell r="N15">
            <v>8112</v>
          </cell>
          <cell r="O15">
            <v>36650</v>
          </cell>
          <cell r="P15">
            <v>3841</v>
          </cell>
          <cell r="Q15">
            <v>2833</v>
          </cell>
          <cell r="R15">
            <v>963</v>
          </cell>
          <cell r="S15">
            <v>610</v>
          </cell>
          <cell r="T15">
            <v>439</v>
          </cell>
          <cell r="U15">
            <v>203</v>
          </cell>
          <cell r="V15">
            <v>43</v>
          </cell>
        </row>
        <row r="17">
          <cell r="L17" t="str">
            <v>15 Building construction-general contractors and operative builders</v>
          </cell>
          <cell r="M17">
            <v>33605</v>
          </cell>
          <cell r="N17">
            <v>11521</v>
          </cell>
          <cell r="O17">
            <v>736312</v>
          </cell>
          <cell r="P17">
            <v>30878</v>
          </cell>
          <cell r="Q17">
            <v>16390</v>
          </cell>
          <cell r="R17">
            <v>4100</v>
          </cell>
          <cell r="S17">
            <v>1782</v>
          </cell>
          <cell r="T17">
            <v>589</v>
          </cell>
          <cell r="U17">
            <v>128</v>
          </cell>
          <cell r="V17">
            <v>24</v>
          </cell>
        </row>
        <row r="18">
          <cell r="L18" t="str">
            <v>16 Heavy construction other than building construction - contractors</v>
          </cell>
          <cell r="M18">
            <v>5855</v>
          </cell>
          <cell r="N18">
            <v>6596</v>
          </cell>
          <cell r="O18">
            <v>57594</v>
          </cell>
          <cell r="P18">
            <v>8300</v>
          </cell>
          <cell r="Q18">
            <v>6460</v>
          </cell>
          <cell r="R18">
            <v>2445</v>
          </cell>
          <cell r="S18">
            <v>1290</v>
          </cell>
          <cell r="T18">
            <v>543</v>
          </cell>
          <cell r="U18">
            <v>102</v>
          </cell>
          <cell r="V18">
            <v>25</v>
          </cell>
        </row>
        <row r="19">
          <cell r="L19" t="str">
            <v>17 Construction - special trade contractors</v>
          </cell>
          <cell r="M19">
            <v>64487</v>
          </cell>
          <cell r="N19">
            <v>16761</v>
          </cell>
          <cell r="O19">
            <v>1127921</v>
          </cell>
          <cell r="P19">
            <v>66500</v>
          </cell>
          <cell r="Q19">
            <v>39417</v>
          </cell>
          <cell r="R19">
            <v>10439</v>
          </cell>
          <cell r="S19">
            <v>4098</v>
          </cell>
          <cell r="T19">
            <v>1167</v>
          </cell>
          <cell r="U19">
            <v>156</v>
          </cell>
          <cell r="V19">
            <v>24</v>
          </cell>
        </row>
        <row r="20">
          <cell r="L20" t="str">
            <v>Construction subtotal</v>
          </cell>
          <cell r="M20">
            <v>103947</v>
          </cell>
          <cell r="N20">
            <v>34878</v>
          </cell>
          <cell r="O20">
            <v>1921827</v>
          </cell>
          <cell r="P20">
            <v>105678</v>
          </cell>
          <cell r="Q20">
            <v>62267</v>
          </cell>
          <cell r="R20">
            <v>16984</v>
          </cell>
          <cell r="S20">
            <v>7170</v>
          </cell>
          <cell r="T20">
            <v>2299</v>
          </cell>
          <cell r="U20">
            <v>386</v>
          </cell>
          <cell r="V20">
            <v>73</v>
          </cell>
        </row>
        <row r="22">
          <cell r="L22" t="str">
            <v>20 Food and kindred products</v>
          </cell>
          <cell r="M22">
            <v>5640</v>
          </cell>
          <cell r="N22">
            <v>9258</v>
          </cell>
          <cell r="O22">
            <v>28975</v>
          </cell>
          <cell r="P22">
            <v>4239</v>
          </cell>
          <cell r="Q22">
            <v>3670</v>
          </cell>
          <cell r="R22">
            <v>1591</v>
          </cell>
          <cell r="S22">
            <v>1250</v>
          </cell>
          <cell r="T22">
            <v>897</v>
          </cell>
          <cell r="U22">
            <v>315</v>
          </cell>
          <cell r="V22">
            <v>105</v>
          </cell>
        </row>
        <row r="23">
          <cell r="L23" t="str">
            <v>21 Tobacco products</v>
          </cell>
          <cell r="M23">
            <v>144</v>
          </cell>
          <cell r="N23">
            <v>157</v>
          </cell>
          <cell r="O23">
            <v>611</v>
          </cell>
          <cell r="P23">
            <v>30</v>
          </cell>
          <cell r="Q23">
            <v>32</v>
          </cell>
          <cell r="R23">
            <v>14</v>
          </cell>
          <cell r="S23">
            <v>13</v>
          </cell>
          <cell r="T23">
            <v>14</v>
          </cell>
          <cell r="U23">
            <v>14</v>
          </cell>
          <cell r="V23">
            <v>11</v>
          </cell>
        </row>
        <row r="24">
          <cell r="L24" t="str">
            <v>22 Textile mill products</v>
          </cell>
          <cell r="M24">
            <v>1034</v>
          </cell>
          <cell r="N24">
            <v>1787</v>
          </cell>
          <cell r="O24">
            <v>11272</v>
          </cell>
          <cell r="P24">
            <v>1490</v>
          </cell>
          <cell r="Q24">
            <v>1366</v>
          </cell>
          <cell r="R24">
            <v>587</v>
          </cell>
          <cell r="S24">
            <v>456</v>
          </cell>
          <cell r="T24">
            <v>254</v>
          </cell>
          <cell r="U24">
            <v>80</v>
          </cell>
          <cell r="V24">
            <v>27</v>
          </cell>
        </row>
        <row r="25">
          <cell r="L25" t="str">
            <v>23 Apparel and other finished products made from fabrics and similar materials</v>
          </cell>
          <cell r="M25">
            <v>2392</v>
          </cell>
          <cell r="N25">
            <v>2319</v>
          </cell>
          <cell r="O25">
            <v>40180</v>
          </cell>
          <cell r="P25">
            <v>3355</v>
          </cell>
          <cell r="Q25">
            <v>2760</v>
          </cell>
          <cell r="R25">
            <v>1102</v>
          </cell>
          <cell r="S25">
            <v>702</v>
          </cell>
          <cell r="T25">
            <v>310</v>
          </cell>
          <cell r="U25">
            <v>74</v>
          </cell>
          <cell r="V25">
            <v>22</v>
          </cell>
        </row>
        <row r="26">
          <cell r="L26" t="str">
            <v>24 Lumber and wood products, except furniture</v>
          </cell>
          <cell r="M26">
            <v>4583</v>
          </cell>
          <cell r="N26">
            <v>3813</v>
          </cell>
          <cell r="O26">
            <v>64163</v>
          </cell>
          <cell r="P26">
            <v>5757</v>
          </cell>
          <cell r="Q26">
            <v>4493</v>
          </cell>
          <cell r="R26">
            <v>1580</v>
          </cell>
          <cell r="S26">
            <v>887</v>
          </cell>
          <cell r="T26">
            <v>330</v>
          </cell>
          <cell r="U26">
            <v>92</v>
          </cell>
          <cell r="V26">
            <v>17</v>
          </cell>
        </row>
        <row r="27">
          <cell r="L27" t="str">
            <v>25 Furniture and fixtures</v>
          </cell>
          <cell r="M27">
            <v>1007</v>
          </cell>
          <cell r="N27">
            <v>1948</v>
          </cell>
          <cell r="O27">
            <v>19571</v>
          </cell>
          <cell r="P27">
            <v>2572</v>
          </cell>
          <cell r="Q27">
            <v>2106</v>
          </cell>
          <cell r="R27">
            <v>868</v>
          </cell>
          <cell r="S27">
            <v>569</v>
          </cell>
          <cell r="T27">
            <v>308</v>
          </cell>
          <cell r="U27">
            <v>80</v>
          </cell>
          <cell r="V27">
            <v>28</v>
          </cell>
        </row>
        <row r="28">
          <cell r="L28" t="str">
            <v>26 Paper and allied products</v>
          </cell>
          <cell r="M28">
            <v>1654</v>
          </cell>
          <cell r="N28">
            <v>3471</v>
          </cell>
          <cell r="O28">
            <v>6516</v>
          </cell>
          <cell r="P28">
            <v>1272</v>
          </cell>
          <cell r="Q28">
            <v>1346</v>
          </cell>
          <cell r="R28">
            <v>747</v>
          </cell>
          <cell r="S28">
            <v>617</v>
          </cell>
          <cell r="T28">
            <v>329</v>
          </cell>
          <cell r="U28">
            <v>117</v>
          </cell>
          <cell r="V28">
            <v>33</v>
          </cell>
        </row>
        <row r="29">
          <cell r="L29" t="str">
            <v>27 Printing, publishing, and allied industries</v>
          </cell>
          <cell r="M29">
            <v>16371</v>
          </cell>
          <cell r="N29">
            <v>12251</v>
          </cell>
          <cell r="O29">
            <v>155363</v>
          </cell>
          <cell r="P29">
            <v>11076</v>
          </cell>
          <cell r="Q29">
            <v>7553</v>
          </cell>
          <cell r="R29">
            <v>2594</v>
          </cell>
          <cell r="S29">
            <v>1565</v>
          </cell>
          <cell r="T29">
            <v>854</v>
          </cell>
          <cell r="U29">
            <v>246</v>
          </cell>
          <cell r="V29">
            <v>64</v>
          </cell>
        </row>
        <row r="30">
          <cell r="L30" t="str">
            <v>28 Chemicals and allied products</v>
          </cell>
          <cell r="M30">
            <v>3850</v>
          </cell>
          <cell r="N30">
            <v>9304</v>
          </cell>
          <cell r="O30">
            <v>21673</v>
          </cell>
          <cell r="P30">
            <v>3286</v>
          </cell>
          <cell r="Q30">
            <v>2833</v>
          </cell>
          <cell r="R30">
            <v>1203</v>
          </cell>
          <cell r="S30">
            <v>999</v>
          </cell>
          <cell r="T30">
            <v>697</v>
          </cell>
          <cell r="U30">
            <v>313</v>
          </cell>
          <cell r="V30">
            <v>122</v>
          </cell>
        </row>
        <row r="31">
          <cell r="L31" t="str">
            <v>29 Petroleum refining and related industries</v>
          </cell>
          <cell r="M31">
            <v>398</v>
          </cell>
          <cell r="N31">
            <v>1684</v>
          </cell>
          <cell r="O31">
            <v>3155</v>
          </cell>
          <cell r="P31">
            <v>414</v>
          </cell>
          <cell r="Q31">
            <v>392</v>
          </cell>
          <cell r="R31">
            <v>131</v>
          </cell>
          <cell r="S31">
            <v>116</v>
          </cell>
          <cell r="T31">
            <v>95</v>
          </cell>
          <cell r="U31">
            <v>41</v>
          </cell>
          <cell r="V31">
            <v>19</v>
          </cell>
        </row>
        <row r="32">
          <cell r="L32" t="str">
            <v>30 Rubber and miscellaneous plastics products</v>
          </cell>
          <cell r="M32">
            <v>3111</v>
          </cell>
          <cell r="N32">
            <v>4323</v>
          </cell>
          <cell r="O32">
            <v>11778</v>
          </cell>
          <cell r="P32">
            <v>3021</v>
          </cell>
          <cell r="Q32">
            <v>3014</v>
          </cell>
          <cell r="R32">
            <v>1632</v>
          </cell>
          <cell r="S32">
            <v>1259</v>
          </cell>
          <cell r="T32">
            <v>718</v>
          </cell>
          <cell r="U32">
            <v>210</v>
          </cell>
          <cell r="V32">
            <v>41</v>
          </cell>
        </row>
        <row r="33">
          <cell r="L33" t="str">
            <v>31 Leather and leather products</v>
          </cell>
          <cell r="M33">
            <v>338</v>
          </cell>
          <cell r="N33">
            <v>367</v>
          </cell>
          <cell r="O33">
            <v>4982</v>
          </cell>
          <cell r="P33">
            <v>413</v>
          </cell>
          <cell r="Q33">
            <v>296</v>
          </cell>
          <cell r="R33">
            <v>113</v>
          </cell>
          <cell r="S33">
            <v>90</v>
          </cell>
          <cell r="T33">
            <v>47</v>
          </cell>
          <cell r="U33">
            <v>28</v>
          </cell>
          <cell r="V33">
            <v>7</v>
          </cell>
        </row>
        <row r="34">
          <cell r="L34" t="str">
            <v>32 Stone, clay, glass and concrete products</v>
          </cell>
          <cell r="M34">
            <v>4140</v>
          </cell>
          <cell r="N34">
            <v>6745</v>
          </cell>
          <cell r="O34">
            <v>24141</v>
          </cell>
          <cell r="P34">
            <v>3193</v>
          </cell>
          <cell r="Q34">
            <v>2776</v>
          </cell>
          <cell r="R34">
            <v>1149</v>
          </cell>
          <cell r="S34">
            <v>653</v>
          </cell>
          <cell r="T34">
            <v>368</v>
          </cell>
          <cell r="U34">
            <v>123</v>
          </cell>
          <cell r="V34">
            <v>33</v>
          </cell>
        </row>
        <row r="35">
          <cell r="L35" t="str">
            <v>33 Primary metal industries</v>
          </cell>
          <cell r="M35">
            <v>1377</v>
          </cell>
          <cell r="N35">
            <v>2371</v>
          </cell>
          <cell r="O35">
            <v>6851</v>
          </cell>
          <cell r="P35">
            <v>1515</v>
          </cell>
          <cell r="Q35">
            <v>1677</v>
          </cell>
          <cell r="R35">
            <v>830</v>
          </cell>
          <cell r="S35">
            <v>687</v>
          </cell>
          <cell r="T35">
            <v>462</v>
          </cell>
          <cell r="U35">
            <v>171</v>
          </cell>
          <cell r="V35">
            <v>23</v>
          </cell>
        </row>
        <row r="36">
          <cell r="L36" t="str">
            <v>34 Fabricated metal products, except machinery and transportation equipment</v>
          </cell>
          <cell r="M36">
            <v>5068</v>
          </cell>
          <cell r="N36">
            <v>6686</v>
          </cell>
          <cell r="O36">
            <v>44804</v>
          </cell>
          <cell r="P36">
            <v>8056</v>
          </cell>
          <cell r="Q36">
            <v>8001</v>
          </cell>
          <cell r="R36">
            <v>3281</v>
          </cell>
          <cell r="S36">
            <v>2191</v>
          </cell>
          <cell r="T36">
            <v>999</v>
          </cell>
          <cell r="U36">
            <v>250</v>
          </cell>
          <cell r="V36">
            <v>44</v>
          </cell>
        </row>
        <row r="37">
          <cell r="L37" t="str">
            <v>35 Industrial and commercial machinery and computer equipment</v>
          </cell>
          <cell r="M37">
            <v>5774</v>
          </cell>
          <cell r="N37">
            <v>9891</v>
          </cell>
          <cell r="O37">
            <v>85015</v>
          </cell>
          <cell r="P37">
            <v>12797</v>
          </cell>
          <cell r="Q37">
            <v>10518</v>
          </cell>
          <cell r="R37">
            <v>3690</v>
          </cell>
          <cell r="S37">
            <v>2192</v>
          </cell>
          <cell r="T37">
            <v>1048</v>
          </cell>
          <cell r="U37">
            <v>353</v>
          </cell>
          <cell r="V37">
            <v>114</v>
          </cell>
        </row>
        <row r="38">
          <cell r="L38" t="str">
            <v>36 Electronic and other electrical equipment and components, except computer equ</v>
          </cell>
          <cell r="M38">
            <v>3783</v>
          </cell>
          <cell r="N38">
            <v>7535</v>
          </cell>
          <cell r="O38">
            <v>32271</v>
          </cell>
          <cell r="P38">
            <v>5045</v>
          </cell>
          <cell r="Q38">
            <v>4510</v>
          </cell>
          <cell r="R38">
            <v>1997</v>
          </cell>
          <cell r="S38">
            <v>1515</v>
          </cell>
          <cell r="T38">
            <v>960</v>
          </cell>
          <cell r="U38">
            <v>368</v>
          </cell>
          <cell r="V38">
            <v>143</v>
          </cell>
        </row>
        <row r="39">
          <cell r="L39" t="str">
            <v>37 Transportation equipment</v>
          </cell>
          <cell r="M39">
            <v>1982</v>
          </cell>
          <cell r="N39">
            <v>3862</v>
          </cell>
          <cell r="O39">
            <v>21194</v>
          </cell>
          <cell r="P39">
            <v>2330</v>
          </cell>
          <cell r="Q39">
            <v>2195</v>
          </cell>
          <cell r="R39">
            <v>1015</v>
          </cell>
          <cell r="S39">
            <v>882</v>
          </cell>
          <cell r="T39">
            <v>711</v>
          </cell>
          <cell r="U39">
            <v>263</v>
          </cell>
          <cell r="V39">
            <v>101</v>
          </cell>
        </row>
        <row r="40">
          <cell r="L40" t="str">
            <v>38 Measuring, analyzing, and controlling instruments; photographic, medical and</v>
          </cell>
          <cell r="M40">
            <v>2323</v>
          </cell>
          <cell r="N40">
            <v>5289</v>
          </cell>
          <cell r="O40">
            <v>22611</v>
          </cell>
          <cell r="P40">
            <v>3525</v>
          </cell>
          <cell r="Q40">
            <v>3030</v>
          </cell>
          <cell r="R40">
            <v>1266</v>
          </cell>
          <cell r="S40">
            <v>903</v>
          </cell>
          <cell r="T40">
            <v>573</v>
          </cell>
          <cell r="U40">
            <v>264</v>
          </cell>
          <cell r="V40">
            <v>61</v>
          </cell>
        </row>
        <row r="41">
          <cell r="L41" t="str">
            <v>39 Miscellaneous manufacturing industries</v>
          </cell>
          <cell r="M41">
            <v>4149</v>
          </cell>
          <cell r="N41">
            <v>2445</v>
          </cell>
          <cell r="O41">
            <v>107431</v>
          </cell>
          <cell r="P41">
            <v>4589</v>
          </cell>
          <cell r="Q41">
            <v>3182</v>
          </cell>
          <cell r="R41">
            <v>1076</v>
          </cell>
          <cell r="S41">
            <v>593</v>
          </cell>
          <cell r="T41">
            <v>242</v>
          </cell>
          <cell r="U41">
            <v>86</v>
          </cell>
          <cell r="V41">
            <v>10</v>
          </cell>
        </row>
        <row r="42">
          <cell r="L42" t="str">
            <v>Manufacturing</v>
          </cell>
          <cell r="M42">
            <v>69118</v>
          </cell>
          <cell r="N42">
            <v>95506</v>
          </cell>
          <cell r="O42">
            <v>712557</v>
          </cell>
          <cell r="P42">
            <v>77975</v>
          </cell>
          <cell r="Q42">
            <v>65750</v>
          </cell>
          <cell r="R42">
            <v>26466</v>
          </cell>
          <cell r="S42">
            <v>18139</v>
          </cell>
          <cell r="T42">
            <v>10216</v>
          </cell>
          <cell r="U42">
            <v>3488</v>
          </cell>
          <cell r="V42">
            <v>1025</v>
          </cell>
        </row>
        <row r="44">
          <cell r="L44" t="str">
            <v>40 Railroad transportation</v>
          </cell>
          <cell r="M44">
            <v>879</v>
          </cell>
          <cell r="N44">
            <v>2064</v>
          </cell>
          <cell r="O44">
            <v>2100</v>
          </cell>
          <cell r="P44">
            <v>207</v>
          </cell>
          <cell r="Q44">
            <v>193</v>
          </cell>
          <cell r="R44">
            <v>75</v>
          </cell>
          <cell r="S44">
            <v>52</v>
          </cell>
          <cell r="T44">
            <v>22</v>
          </cell>
          <cell r="U44">
            <v>21</v>
          </cell>
          <cell r="V44">
            <v>15</v>
          </cell>
        </row>
        <row r="45">
          <cell r="L45" t="str">
            <v>41 Local and suburban transit and interurban highway passenger transportation</v>
          </cell>
          <cell r="M45">
            <v>15383</v>
          </cell>
          <cell r="N45">
            <v>4944</v>
          </cell>
          <cell r="O45">
            <v>49390</v>
          </cell>
          <cell r="P45">
            <v>5100</v>
          </cell>
          <cell r="Q45">
            <v>5100</v>
          </cell>
          <cell r="R45">
            <v>1768</v>
          </cell>
          <cell r="S45">
            <v>864</v>
          </cell>
          <cell r="T45">
            <v>286</v>
          </cell>
          <cell r="U45">
            <v>54</v>
          </cell>
          <cell r="V45">
            <v>28</v>
          </cell>
        </row>
        <row r="46">
          <cell r="L46" t="str">
            <v>42 Motor freight transportation and warehousing</v>
          </cell>
          <cell r="M46">
            <v>15377</v>
          </cell>
          <cell r="N46">
            <v>36208</v>
          </cell>
          <cell r="O46">
            <v>275989</v>
          </cell>
          <cell r="P46">
            <v>16161</v>
          </cell>
          <cell r="Q46">
            <v>11329</v>
          </cell>
          <cell r="R46">
            <v>3607</v>
          </cell>
          <cell r="S46">
            <v>1746</v>
          </cell>
          <cell r="T46">
            <v>705</v>
          </cell>
          <cell r="U46">
            <v>183</v>
          </cell>
          <cell r="V46">
            <v>53</v>
          </cell>
        </row>
        <row r="47">
          <cell r="L47" t="str">
            <v>43 United States postal service</v>
          </cell>
          <cell r="M47">
            <v>53</v>
          </cell>
          <cell r="N47">
            <v>33856</v>
          </cell>
          <cell r="O47">
            <v>2</v>
          </cell>
          <cell r="P47">
            <v>0</v>
          </cell>
          <cell r="Q47">
            <v>1</v>
          </cell>
          <cell r="R47">
            <v>0</v>
          </cell>
          <cell r="S47">
            <v>0</v>
          </cell>
          <cell r="T47">
            <v>0</v>
          </cell>
          <cell r="U47">
            <v>0</v>
          </cell>
          <cell r="V47">
            <v>1</v>
          </cell>
        </row>
        <row r="48">
          <cell r="L48" t="str">
            <v>44 Water transportation</v>
          </cell>
          <cell r="M48">
            <v>1512</v>
          </cell>
          <cell r="N48">
            <v>1799</v>
          </cell>
          <cell r="O48">
            <v>16414</v>
          </cell>
          <cell r="P48">
            <v>1420</v>
          </cell>
          <cell r="Q48">
            <v>896</v>
          </cell>
          <cell r="R48">
            <v>324</v>
          </cell>
          <cell r="S48">
            <v>208</v>
          </cell>
          <cell r="T48">
            <v>147</v>
          </cell>
          <cell r="U48">
            <v>44</v>
          </cell>
          <cell r="V48">
            <v>10</v>
          </cell>
        </row>
        <row r="49">
          <cell r="L49" t="str">
            <v>45 Transportation by air</v>
          </cell>
          <cell r="M49">
            <v>2257</v>
          </cell>
          <cell r="N49">
            <v>5747</v>
          </cell>
          <cell r="O49">
            <v>13697</v>
          </cell>
          <cell r="P49">
            <v>1388</v>
          </cell>
          <cell r="Q49">
            <v>1082</v>
          </cell>
          <cell r="R49">
            <v>362</v>
          </cell>
          <cell r="S49">
            <v>244</v>
          </cell>
          <cell r="T49">
            <v>189</v>
          </cell>
          <cell r="U49">
            <v>84</v>
          </cell>
          <cell r="V49">
            <v>44</v>
          </cell>
        </row>
        <row r="50">
          <cell r="L50" t="str">
            <v>46 Pipelines, except natural gas</v>
          </cell>
          <cell r="M50">
            <v>337</v>
          </cell>
          <cell r="N50">
            <v>1051</v>
          </cell>
          <cell r="O50">
            <v>396</v>
          </cell>
          <cell r="P50">
            <v>49</v>
          </cell>
          <cell r="Q50">
            <v>37</v>
          </cell>
          <cell r="R50">
            <v>26</v>
          </cell>
          <cell r="S50">
            <v>13</v>
          </cell>
          <cell r="T50">
            <v>24</v>
          </cell>
          <cell r="U50">
            <v>14</v>
          </cell>
          <cell r="V50">
            <v>1</v>
          </cell>
        </row>
        <row r="51">
          <cell r="L51" t="str">
            <v>47 Transportation services</v>
          </cell>
          <cell r="M51">
            <v>9154</v>
          </cell>
          <cell r="N51">
            <v>13473</v>
          </cell>
          <cell r="O51">
            <v>159831</v>
          </cell>
          <cell r="P51">
            <v>7328</v>
          </cell>
          <cell r="Q51">
            <v>3799</v>
          </cell>
          <cell r="R51">
            <v>1197</v>
          </cell>
          <cell r="S51">
            <v>559</v>
          </cell>
          <cell r="T51">
            <v>266</v>
          </cell>
          <cell r="U51">
            <v>71</v>
          </cell>
          <cell r="V51">
            <v>19</v>
          </cell>
        </row>
        <row r="52">
          <cell r="L52" t="str">
            <v>Transport</v>
          </cell>
          <cell r="M52">
            <v>44952</v>
          </cell>
          <cell r="N52">
            <v>99142</v>
          </cell>
          <cell r="O52">
            <v>517819</v>
          </cell>
          <cell r="P52">
            <v>31653</v>
          </cell>
          <cell r="Q52">
            <v>22437</v>
          </cell>
          <cell r="R52">
            <v>7359</v>
          </cell>
          <cell r="S52">
            <v>3686</v>
          </cell>
          <cell r="T52">
            <v>1639</v>
          </cell>
          <cell r="U52">
            <v>471</v>
          </cell>
          <cell r="V52">
            <v>171</v>
          </cell>
        </row>
        <row r="54">
          <cell r="L54" t="str">
            <v>48 Communications</v>
          </cell>
          <cell r="M54">
            <v>24350</v>
          </cell>
          <cell r="N54">
            <v>24336</v>
          </cell>
          <cell r="O54">
            <v>127265</v>
          </cell>
          <cell r="P54">
            <v>8645</v>
          </cell>
          <cell r="Q54">
            <v>6059</v>
          </cell>
          <cell r="R54">
            <v>2269</v>
          </cell>
          <cell r="S54">
            <v>1167</v>
          </cell>
          <cell r="T54">
            <v>631</v>
          </cell>
          <cell r="U54">
            <v>255</v>
          </cell>
          <cell r="V54">
            <v>106</v>
          </cell>
        </row>
        <row r="56">
          <cell r="L56" t="str">
            <v>Utilities</v>
          </cell>
          <cell r="M56">
            <v>6266</v>
          </cell>
          <cell r="N56">
            <v>17547</v>
          </cell>
          <cell r="O56">
            <v>47537</v>
          </cell>
          <cell r="P56">
            <v>5097</v>
          </cell>
          <cell r="Q56">
            <v>3870</v>
          </cell>
          <cell r="R56">
            <v>1551</v>
          </cell>
          <cell r="S56">
            <v>899</v>
          </cell>
          <cell r="T56">
            <v>525</v>
          </cell>
          <cell r="U56">
            <v>285</v>
          </cell>
          <cell r="V56">
            <v>93</v>
          </cell>
        </row>
        <row r="58">
          <cell r="L58" t="str">
            <v>50 Wholesale trade - durable goods</v>
          </cell>
          <cell r="M58">
            <v>34634</v>
          </cell>
          <cell r="N58">
            <v>92864</v>
          </cell>
          <cell r="O58">
            <v>532420</v>
          </cell>
          <cell r="P58">
            <v>46587</v>
          </cell>
          <cell r="Q58">
            <v>27806</v>
          </cell>
          <cell r="R58">
            <v>8174</v>
          </cell>
          <cell r="S58">
            <v>4124</v>
          </cell>
          <cell r="T58">
            <v>1696</v>
          </cell>
          <cell r="U58">
            <v>382</v>
          </cell>
          <cell r="V58">
            <v>72</v>
          </cell>
        </row>
        <row r="59">
          <cell r="L59" t="str">
            <v>51 Wholesale trade - nondurable goods</v>
          </cell>
          <cell r="M59">
            <v>19953</v>
          </cell>
          <cell r="N59">
            <v>42815</v>
          </cell>
          <cell r="O59">
            <v>312996</v>
          </cell>
          <cell r="P59">
            <v>23635</v>
          </cell>
          <cell r="Q59">
            <v>15576</v>
          </cell>
          <cell r="R59">
            <v>5187</v>
          </cell>
          <cell r="S59">
            <v>2877</v>
          </cell>
          <cell r="T59">
            <v>1289</v>
          </cell>
          <cell r="U59">
            <v>257</v>
          </cell>
          <cell r="V59">
            <v>68</v>
          </cell>
        </row>
        <row r="60">
          <cell r="L60" t="str">
            <v>52 Building materials, hardware, garden supply and mobile home dealers</v>
          </cell>
          <cell r="M60">
            <v>7722</v>
          </cell>
          <cell r="N60">
            <v>23428</v>
          </cell>
          <cell r="O60">
            <v>140608</v>
          </cell>
          <cell r="P60">
            <v>10936</v>
          </cell>
          <cell r="Q60">
            <v>5436</v>
          </cell>
          <cell r="R60">
            <v>1208</v>
          </cell>
          <cell r="S60">
            <v>491</v>
          </cell>
          <cell r="T60">
            <v>155</v>
          </cell>
          <cell r="U60">
            <v>26</v>
          </cell>
          <cell r="V60">
            <v>17</v>
          </cell>
        </row>
        <row r="61">
          <cell r="L61" t="str">
            <v>53 General merchandise stores</v>
          </cell>
          <cell r="M61">
            <v>6545</v>
          </cell>
          <cell r="N61">
            <v>41795</v>
          </cell>
          <cell r="O61">
            <v>44261</v>
          </cell>
          <cell r="P61">
            <v>1764</v>
          </cell>
          <cell r="Q61">
            <v>890</v>
          </cell>
          <cell r="R61">
            <v>289</v>
          </cell>
          <cell r="S61">
            <v>117</v>
          </cell>
          <cell r="T61">
            <v>81</v>
          </cell>
          <cell r="U61">
            <v>47</v>
          </cell>
          <cell r="V61">
            <v>62</v>
          </cell>
        </row>
        <row r="62">
          <cell r="L62" t="str">
            <v>54 Food stores</v>
          </cell>
          <cell r="M62">
            <v>23791</v>
          </cell>
          <cell r="N62">
            <v>66673</v>
          </cell>
          <cell r="O62">
            <v>335285</v>
          </cell>
          <cell r="P62">
            <v>20919</v>
          </cell>
          <cell r="Q62">
            <v>11050</v>
          </cell>
          <cell r="R62">
            <v>3284</v>
          </cell>
          <cell r="S62">
            <v>1416</v>
          </cell>
          <cell r="T62">
            <v>632</v>
          </cell>
          <cell r="U62">
            <v>208</v>
          </cell>
          <cell r="V62">
            <v>119</v>
          </cell>
        </row>
        <row r="63">
          <cell r="L63" t="str">
            <v>55 Automotive dealers and gasoline service stations</v>
          </cell>
          <cell r="M63">
            <v>33319</v>
          </cell>
          <cell r="N63">
            <v>55390</v>
          </cell>
          <cell r="O63">
            <v>319294</v>
          </cell>
          <cell r="P63">
            <v>20802</v>
          </cell>
          <cell r="Q63">
            <v>15375</v>
          </cell>
          <cell r="R63">
            <v>7227</v>
          </cell>
          <cell r="S63">
            <v>3365</v>
          </cell>
          <cell r="T63">
            <v>665</v>
          </cell>
          <cell r="U63">
            <v>78</v>
          </cell>
          <cell r="V63">
            <v>56</v>
          </cell>
        </row>
        <row r="64">
          <cell r="L64" t="str">
            <v>56 Apparel and accessory stores</v>
          </cell>
          <cell r="M64">
            <v>15804</v>
          </cell>
          <cell r="N64">
            <v>70165</v>
          </cell>
          <cell r="O64">
            <v>240119</v>
          </cell>
          <cell r="P64">
            <v>7989</v>
          </cell>
          <cell r="Q64">
            <v>2744</v>
          </cell>
          <cell r="R64">
            <v>697</v>
          </cell>
          <cell r="S64">
            <v>360</v>
          </cell>
          <cell r="T64">
            <v>173</v>
          </cell>
          <cell r="U64">
            <v>95</v>
          </cell>
          <cell r="V64">
            <v>68</v>
          </cell>
        </row>
        <row r="65">
          <cell r="L65" t="str">
            <v>57 Home furniture, furnishings and equipment stores</v>
          </cell>
          <cell r="M65">
            <v>21379</v>
          </cell>
          <cell r="N65">
            <v>41484</v>
          </cell>
          <cell r="O65">
            <v>314688</v>
          </cell>
          <cell r="P65">
            <v>15051</v>
          </cell>
          <cell r="Q65">
            <v>6263</v>
          </cell>
          <cell r="R65">
            <v>1271</v>
          </cell>
          <cell r="S65">
            <v>464</v>
          </cell>
          <cell r="T65">
            <v>209</v>
          </cell>
          <cell r="U65">
            <v>88</v>
          </cell>
          <cell r="V65">
            <v>25</v>
          </cell>
        </row>
        <row r="66">
          <cell r="L66" t="str">
            <v>58 Eating and drinking places</v>
          </cell>
          <cell r="M66">
            <v>308650</v>
          </cell>
          <cell r="N66">
            <v>103798</v>
          </cell>
          <cell r="O66">
            <v>432170</v>
          </cell>
          <cell r="P66">
            <v>105457</v>
          </cell>
          <cell r="Q66">
            <v>70875</v>
          </cell>
          <cell r="R66">
            <v>18323</v>
          </cell>
          <cell r="S66">
            <v>5363</v>
          </cell>
          <cell r="T66">
            <v>1981</v>
          </cell>
          <cell r="U66">
            <v>530</v>
          </cell>
          <cell r="V66">
            <v>181</v>
          </cell>
        </row>
        <row r="67">
          <cell r="L67" t="str">
            <v>59 Miscellaneous retail</v>
          </cell>
          <cell r="M67">
            <v>69946</v>
          </cell>
          <cell r="N67">
            <v>118502</v>
          </cell>
          <cell r="O67">
            <v>1080284</v>
          </cell>
          <cell r="P67">
            <v>36701</v>
          </cell>
          <cell r="Q67">
            <v>15772</v>
          </cell>
          <cell r="R67">
            <v>3098</v>
          </cell>
          <cell r="S67">
            <v>1356</v>
          </cell>
          <cell r="T67">
            <v>613</v>
          </cell>
          <cell r="U67">
            <v>247</v>
          </cell>
          <cell r="V67">
            <v>112</v>
          </cell>
        </row>
        <row r="68">
          <cell r="L68" t="str">
            <v>Retail</v>
          </cell>
          <cell r="M68">
            <v>541743</v>
          </cell>
          <cell r="N68">
            <v>656914</v>
          </cell>
          <cell r="O68">
            <v>3752125</v>
          </cell>
          <cell r="P68">
            <v>289841</v>
          </cell>
          <cell r="Q68">
            <v>171787</v>
          </cell>
          <cell r="R68">
            <v>48758</v>
          </cell>
          <cell r="S68">
            <v>19933</v>
          </cell>
          <cell r="T68">
            <v>7494</v>
          </cell>
          <cell r="U68">
            <v>1958</v>
          </cell>
          <cell r="V68">
            <v>780</v>
          </cell>
        </row>
        <row r="70">
          <cell r="L70" t="str">
            <v>60 Depository institutions</v>
          </cell>
          <cell r="M70">
            <v>10289</v>
          </cell>
          <cell r="N70">
            <v>90291</v>
          </cell>
          <cell r="O70">
            <v>33203</v>
          </cell>
          <cell r="P70">
            <v>5063</v>
          </cell>
          <cell r="Q70">
            <v>5618</v>
          </cell>
          <cell r="R70">
            <v>3080</v>
          </cell>
          <cell r="S70">
            <v>2040</v>
          </cell>
          <cell r="T70">
            <v>902</v>
          </cell>
          <cell r="U70">
            <v>289</v>
          </cell>
          <cell r="V70">
            <v>99</v>
          </cell>
        </row>
        <row r="71">
          <cell r="L71" t="str">
            <v>61 Nondepository credit institutions</v>
          </cell>
          <cell r="M71">
            <v>13162</v>
          </cell>
          <cell r="N71">
            <v>34382</v>
          </cell>
          <cell r="O71">
            <v>134676</v>
          </cell>
          <cell r="P71">
            <v>9706</v>
          </cell>
          <cell r="Q71">
            <v>5054</v>
          </cell>
          <cell r="R71">
            <v>1472</v>
          </cell>
          <cell r="S71">
            <v>817</v>
          </cell>
          <cell r="T71">
            <v>454</v>
          </cell>
          <cell r="U71">
            <v>153</v>
          </cell>
          <cell r="V71">
            <v>48</v>
          </cell>
        </row>
        <row r="72">
          <cell r="L72" t="str">
            <v>62 Security and commodity brokers, dealers, exchanges and services</v>
          </cell>
          <cell r="M72">
            <v>5599</v>
          </cell>
          <cell r="N72">
            <v>24536</v>
          </cell>
          <cell r="O72">
            <v>97592</v>
          </cell>
          <cell r="P72">
            <v>4102</v>
          </cell>
          <cell r="Q72">
            <v>2580</v>
          </cell>
          <cell r="R72">
            <v>926</v>
          </cell>
          <cell r="S72">
            <v>595</v>
          </cell>
          <cell r="T72">
            <v>405</v>
          </cell>
          <cell r="U72">
            <v>183</v>
          </cell>
          <cell r="V72">
            <v>55</v>
          </cell>
        </row>
        <row r="73">
          <cell r="L73" t="str">
            <v>63 Insurance carriers</v>
          </cell>
          <cell r="M73">
            <v>2720</v>
          </cell>
          <cell r="N73">
            <v>15608</v>
          </cell>
          <cell r="O73">
            <v>25073</v>
          </cell>
          <cell r="P73">
            <v>1652</v>
          </cell>
          <cell r="Q73">
            <v>1368</v>
          </cell>
          <cell r="R73">
            <v>802</v>
          </cell>
          <cell r="S73">
            <v>851</v>
          </cell>
          <cell r="T73">
            <v>757</v>
          </cell>
          <cell r="U73">
            <v>404</v>
          </cell>
          <cell r="V73">
            <v>152</v>
          </cell>
        </row>
        <row r="74">
          <cell r="L74" t="str">
            <v>64 Insurance agents, brokers and service</v>
          </cell>
          <cell r="M74">
            <v>17522</v>
          </cell>
          <cell r="N74">
            <v>29665</v>
          </cell>
          <cell r="O74">
            <v>264599</v>
          </cell>
          <cell r="P74">
            <v>10872</v>
          </cell>
          <cell r="Q74">
            <v>6309</v>
          </cell>
          <cell r="R74">
            <v>1688</v>
          </cell>
          <cell r="S74">
            <v>787</v>
          </cell>
          <cell r="T74">
            <v>343</v>
          </cell>
          <cell r="U74">
            <v>83</v>
          </cell>
          <cell r="V74">
            <v>22</v>
          </cell>
        </row>
        <row r="75">
          <cell r="L75" t="str">
            <v>65 Real estate</v>
          </cell>
          <cell r="M75">
            <v>42678</v>
          </cell>
          <cell r="N75">
            <v>58660</v>
          </cell>
          <cell r="O75">
            <v>952100</v>
          </cell>
          <cell r="P75">
            <v>36038</v>
          </cell>
          <cell r="Q75">
            <v>20995</v>
          </cell>
          <cell r="R75">
            <v>6825</v>
          </cell>
          <cell r="S75">
            <v>2921</v>
          </cell>
          <cell r="T75">
            <v>1053</v>
          </cell>
          <cell r="U75">
            <v>229</v>
          </cell>
          <cell r="V75">
            <v>39</v>
          </cell>
        </row>
        <row r="76">
          <cell r="L76" t="str">
            <v>67 Holding and other investment offices</v>
          </cell>
          <cell r="M76">
            <v>7913</v>
          </cell>
          <cell r="N76">
            <v>3796</v>
          </cell>
          <cell r="O76">
            <v>284131</v>
          </cell>
          <cell r="P76">
            <v>4437</v>
          </cell>
          <cell r="Q76">
            <v>3101</v>
          </cell>
          <cell r="R76">
            <v>1284</v>
          </cell>
          <cell r="S76">
            <v>952</v>
          </cell>
          <cell r="T76">
            <v>639</v>
          </cell>
          <cell r="U76">
            <v>287</v>
          </cell>
          <cell r="V76">
            <v>92</v>
          </cell>
        </row>
        <row r="77">
          <cell r="L77" t="str">
            <v>Finance</v>
          </cell>
          <cell r="M77">
            <v>99883</v>
          </cell>
          <cell r="N77">
            <v>256938</v>
          </cell>
          <cell r="O77">
            <v>1791374</v>
          </cell>
          <cell r="P77">
            <v>71870</v>
          </cell>
          <cell r="Q77">
            <v>45025</v>
          </cell>
          <cell r="R77">
            <v>16077</v>
          </cell>
          <cell r="S77">
            <v>8963</v>
          </cell>
          <cell r="T77">
            <v>4553</v>
          </cell>
          <cell r="U77">
            <v>1628</v>
          </cell>
          <cell r="V77">
            <v>507</v>
          </cell>
        </row>
        <row r="79">
          <cell r="L79" t="str">
            <v>70 Hotels, rooming houses, camps and other lodging places</v>
          </cell>
          <cell r="M79">
            <v>14680</v>
          </cell>
          <cell r="N79">
            <v>17383</v>
          </cell>
          <cell r="O79">
            <v>98260</v>
          </cell>
          <cell r="P79">
            <v>12296</v>
          </cell>
          <cell r="Q79">
            <v>9942</v>
          </cell>
          <cell r="R79">
            <v>3544</v>
          </cell>
          <cell r="S79">
            <v>1951</v>
          </cell>
          <cell r="T79">
            <v>921</v>
          </cell>
          <cell r="U79">
            <v>270</v>
          </cell>
          <cell r="V79">
            <v>80</v>
          </cell>
        </row>
        <row r="80">
          <cell r="L80" t="str">
            <v>72 Personal services</v>
          </cell>
          <cell r="M80">
            <v>59266</v>
          </cell>
          <cell r="N80">
            <v>37626</v>
          </cell>
          <cell r="O80">
            <v>915670</v>
          </cell>
          <cell r="P80">
            <v>25449</v>
          </cell>
          <cell r="Q80">
            <v>9970</v>
          </cell>
          <cell r="R80">
            <v>1731</v>
          </cell>
          <cell r="S80">
            <v>665</v>
          </cell>
          <cell r="T80">
            <v>241</v>
          </cell>
          <cell r="U80">
            <v>49</v>
          </cell>
          <cell r="V80">
            <v>24</v>
          </cell>
        </row>
        <row r="81">
          <cell r="L81" t="str">
            <v>73 Business services</v>
          </cell>
          <cell r="M81">
            <v>108587</v>
          </cell>
          <cell r="N81">
            <v>89454</v>
          </cell>
          <cell r="O81">
            <v>2179986</v>
          </cell>
          <cell r="P81">
            <v>72980</v>
          </cell>
          <cell r="Q81">
            <v>44278</v>
          </cell>
          <cell r="R81">
            <v>15068</v>
          </cell>
          <cell r="S81">
            <v>7580</v>
          </cell>
          <cell r="T81">
            <v>3680</v>
          </cell>
          <cell r="U81">
            <v>1081</v>
          </cell>
          <cell r="V81">
            <v>314</v>
          </cell>
        </row>
        <row r="82">
          <cell r="L82" t="str">
            <v>75 Automotive repair, services and parking</v>
          </cell>
          <cell r="M82">
            <v>31924</v>
          </cell>
          <cell r="N82">
            <v>35223</v>
          </cell>
          <cell r="O82">
            <v>536003</v>
          </cell>
          <cell r="P82">
            <v>19242</v>
          </cell>
          <cell r="Q82">
            <v>7866</v>
          </cell>
          <cell r="R82">
            <v>1420</v>
          </cell>
          <cell r="S82">
            <v>603</v>
          </cell>
          <cell r="T82">
            <v>246</v>
          </cell>
          <cell r="U82">
            <v>64</v>
          </cell>
          <cell r="V82">
            <v>30</v>
          </cell>
        </row>
        <row r="83">
          <cell r="L83" t="str">
            <v>76 Miscellaneous repair services</v>
          </cell>
          <cell r="M83">
            <v>18816</v>
          </cell>
          <cell r="N83">
            <v>6899</v>
          </cell>
          <cell r="O83">
            <v>340398</v>
          </cell>
          <cell r="P83">
            <v>8966</v>
          </cell>
          <cell r="Q83">
            <v>3948</v>
          </cell>
          <cell r="R83">
            <v>799</v>
          </cell>
          <cell r="S83">
            <v>320</v>
          </cell>
          <cell r="T83">
            <v>117</v>
          </cell>
          <cell r="U83">
            <v>45</v>
          </cell>
          <cell r="V83">
            <v>8</v>
          </cell>
        </row>
        <row r="84">
          <cell r="L84" t="str">
            <v>78 Motion pictures</v>
          </cell>
          <cell r="M84">
            <v>11535</v>
          </cell>
          <cell r="N84">
            <v>14231</v>
          </cell>
          <cell r="O84">
            <v>129213</v>
          </cell>
          <cell r="P84">
            <v>4380</v>
          </cell>
          <cell r="Q84">
            <v>2207</v>
          </cell>
          <cell r="R84">
            <v>617</v>
          </cell>
          <cell r="S84">
            <v>278</v>
          </cell>
          <cell r="T84">
            <v>141</v>
          </cell>
          <cell r="U84">
            <v>49</v>
          </cell>
          <cell r="V84">
            <v>36</v>
          </cell>
        </row>
        <row r="85">
          <cell r="L85" t="str">
            <v>79 Amusement and recreation services</v>
          </cell>
          <cell r="M85">
            <v>47448</v>
          </cell>
          <cell r="N85">
            <v>15092</v>
          </cell>
          <cell r="O85">
            <v>333737</v>
          </cell>
          <cell r="P85">
            <v>21156</v>
          </cell>
          <cell r="Q85">
            <v>15594</v>
          </cell>
          <cell r="R85">
            <v>5077</v>
          </cell>
          <cell r="S85">
            <v>1868</v>
          </cell>
          <cell r="T85">
            <v>616</v>
          </cell>
          <cell r="U85">
            <v>158</v>
          </cell>
          <cell r="V85">
            <v>39</v>
          </cell>
        </row>
        <row r="86">
          <cell r="L86" t="str">
            <v>Hotels and other business services</v>
          </cell>
          <cell r="M86">
            <v>292256</v>
          </cell>
          <cell r="N86">
            <v>215908</v>
          </cell>
          <cell r="O86">
            <v>4533267</v>
          </cell>
          <cell r="P86">
            <v>164469</v>
          </cell>
          <cell r="Q86">
            <v>93805</v>
          </cell>
          <cell r="R86">
            <v>28256</v>
          </cell>
          <cell r="S86">
            <v>13265</v>
          </cell>
          <cell r="T86">
            <v>5962</v>
          </cell>
          <cell r="U86">
            <v>1716</v>
          </cell>
          <cell r="V86">
            <v>531</v>
          </cell>
        </row>
        <row r="88">
          <cell r="L88" t="str">
            <v>Healthcare</v>
          </cell>
          <cell r="M88">
            <v>93944</v>
          </cell>
          <cell r="N88">
            <v>80823</v>
          </cell>
          <cell r="O88">
            <v>873558</v>
          </cell>
          <cell r="P88">
            <v>70484</v>
          </cell>
          <cell r="Q88">
            <v>41001</v>
          </cell>
          <cell r="R88">
            <v>14509</v>
          </cell>
          <cell r="S88">
            <v>9398</v>
          </cell>
          <cell r="T88">
            <v>4805</v>
          </cell>
          <cell r="U88">
            <v>1953</v>
          </cell>
          <cell r="V88">
            <v>327</v>
          </cell>
        </row>
        <row r="90">
          <cell r="L90" t="str">
            <v>81 Legal services</v>
          </cell>
          <cell r="M90">
            <v>24864</v>
          </cell>
          <cell r="N90">
            <v>9684</v>
          </cell>
          <cell r="O90">
            <v>324913</v>
          </cell>
          <cell r="P90">
            <v>16970</v>
          </cell>
          <cell r="Q90">
            <v>9180</v>
          </cell>
          <cell r="R90">
            <v>2530</v>
          </cell>
          <cell r="S90">
            <v>863</v>
          </cell>
          <cell r="T90">
            <v>377</v>
          </cell>
          <cell r="U90">
            <v>101</v>
          </cell>
          <cell r="V90">
            <v>10</v>
          </cell>
        </row>
        <row r="92">
          <cell r="L92" t="str">
            <v>Education</v>
          </cell>
          <cell r="M92">
            <v>36813</v>
          </cell>
          <cell r="N92">
            <v>124322</v>
          </cell>
          <cell r="O92">
            <v>110371</v>
          </cell>
          <cell r="P92">
            <v>13903</v>
          </cell>
          <cell r="Q92">
            <v>17349</v>
          </cell>
          <cell r="R92">
            <v>9856</v>
          </cell>
          <cell r="S92">
            <v>6490</v>
          </cell>
          <cell r="T92">
            <v>5561</v>
          </cell>
          <cell r="U92">
            <v>1561</v>
          </cell>
          <cell r="V92">
            <v>279</v>
          </cell>
        </row>
        <row r="94">
          <cell r="L94" t="str">
            <v>83 Social services</v>
          </cell>
          <cell r="M94">
            <v>36933</v>
          </cell>
          <cell r="N94">
            <v>56405</v>
          </cell>
          <cell r="O94">
            <v>396037</v>
          </cell>
          <cell r="P94">
            <v>38044</v>
          </cell>
          <cell r="Q94">
            <v>23950</v>
          </cell>
          <cell r="R94">
            <v>7401</v>
          </cell>
          <cell r="S94">
            <v>3893</v>
          </cell>
          <cell r="T94">
            <v>1780</v>
          </cell>
          <cell r="U94">
            <v>224</v>
          </cell>
          <cell r="V94">
            <v>24</v>
          </cell>
        </row>
        <row r="95">
          <cell r="L95" t="str">
            <v>84 Museums, art galleries, and botanical and zoological gardens</v>
          </cell>
          <cell r="M95">
            <v>550</v>
          </cell>
          <cell r="N95">
            <v>1592</v>
          </cell>
          <cell r="O95">
            <v>20259</v>
          </cell>
          <cell r="P95">
            <v>1522</v>
          </cell>
          <cell r="Q95">
            <v>1002</v>
          </cell>
          <cell r="R95">
            <v>355</v>
          </cell>
          <cell r="S95">
            <v>157</v>
          </cell>
          <cell r="T95">
            <v>74</v>
          </cell>
          <cell r="U95">
            <v>10</v>
          </cell>
          <cell r="V95">
            <v>1</v>
          </cell>
        </row>
        <row r="96">
          <cell r="L96" t="str">
            <v>86 Membership organisations</v>
          </cell>
          <cell r="M96">
            <v>32824</v>
          </cell>
          <cell r="N96">
            <v>65023</v>
          </cell>
          <cell r="O96">
            <v>733923</v>
          </cell>
          <cell r="P96">
            <v>35592</v>
          </cell>
          <cell r="Q96">
            <v>22333</v>
          </cell>
          <cell r="R96">
            <v>5712</v>
          </cell>
          <cell r="S96">
            <v>1433</v>
          </cell>
          <cell r="T96">
            <v>679</v>
          </cell>
          <cell r="U96">
            <v>185</v>
          </cell>
          <cell r="V96">
            <v>28</v>
          </cell>
        </row>
        <row r="97">
          <cell r="L97" t="str">
            <v>87 Engineering, accounting, research, management and related services</v>
          </cell>
          <cell r="M97">
            <v>60040</v>
          </cell>
          <cell r="N97">
            <v>57600</v>
          </cell>
          <cell r="O97">
            <v>1053139</v>
          </cell>
          <cell r="P97">
            <v>53998</v>
          </cell>
          <cell r="Q97">
            <v>31632</v>
          </cell>
          <cell r="R97">
            <v>10249</v>
          </cell>
          <cell r="S97">
            <v>5013</v>
          </cell>
          <cell r="T97">
            <v>2570</v>
          </cell>
          <cell r="U97">
            <v>949</v>
          </cell>
          <cell r="V97">
            <v>222</v>
          </cell>
        </row>
        <row r="98">
          <cell r="L98" t="str">
            <v>88 Private Housleholds</v>
          </cell>
          <cell r="M98">
            <v>0</v>
          </cell>
          <cell r="N98">
            <v>0</v>
          </cell>
          <cell r="O98">
            <v>5</v>
          </cell>
          <cell r="P98">
            <v>0</v>
          </cell>
          <cell r="Q98">
            <v>0</v>
          </cell>
          <cell r="R98">
            <v>0</v>
          </cell>
          <cell r="S98">
            <v>0</v>
          </cell>
          <cell r="T98">
            <v>0</v>
          </cell>
          <cell r="U98">
            <v>0</v>
          </cell>
          <cell r="V98">
            <v>0</v>
          </cell>
        </row>
        <row r="99">
          <cell r="L99" t="str">
            <v>89 Miscellaneous services</v>
          </cell>
          <cell r="M99">
            <v>6368</v>
          </cell>
          <cell r="N99">
            <v>1375</v>
          </cell>
          <cell r="O99">
            <v>238439</v>
          </cell>
          <cell r="P99">
            <v>2160</v>
          </cell>
          <cell r="Q99">
            <v>1087</v>
          </cell>
          <cell r="R99">
            <v>211</v>
          </cell>
          <cell r="S99">
            <v>41</v>
          </cell>
          <cell r="T99">
            <v>17</v>
          </cell>
          <cell r="U99">
            <v>4</v>
          </cell>
          <cell r="V99">
            <v>0</v>
          </cell>
        </row>
        <row r="100">
          <cell r="L100" t="str">
            <v>91 Executive, legislative, and general government, except finance</v>
          </cell>
          <cell r="M100">
            <v>5211</v>
          </cell>
          <cell r="N100">
            <v>26355</v>
          </cell>
          <cell r="O100">
            <v>8890</v>
          </cell>
          <cell r="P100">
            <v>3579</v>
          </cell>
          <cell r="Q100">
            <v>4261</v>
          </cell>
          <cell r="R100">
            <v>2991</v>
          </cell>
          <cell r="S100">
            <v>2996</v>
          </cell>
          <cell r="T100">
            <v>2306</v>
          </cell>
          <cell r="U100">
            <v>641</v>
          </cell>
          <cell r="V100">
            <v>197</v>
          </cell>
        </row>
        <row r="101">
          <cell r="L101" t="str">
            <v>92 Justice, public order, and safety</v>
          </cell>
          <cell r="M101">
            <v>13696</v>
          </cell>
          <cell r="N101">
            <v>56724</v>
          </cell>
          <cell r="O101">
            <v>4934</v>
          </cell>
          <cell r="P101">
            <v>3264</v>
          </cell>
          <cell r="Q101">
            <v>7142</v>
          </cell>
          <cell r="R101">
            <v>1439</v>
          </cell>
          <cell r="S101">
            <v>255</v>
          </cell>
          <cell r="T101">
            <v>125</v>
          </cell>
          <cell r="U101">
            <v>97</v>
          </cell>
          <cell r="V101">
            <v>39</v>
          </cell>
        </row>
        <row r="102">
          <cell r="L102" t="str">
            <v>93 Public finance, taxation and monetary policy</v>
          </cell>
          <cell r="M102">
            <v>599</v>
          </cell>
          <cell r="N102">
            <v>7174</v>
          </cell>
          <cell r="O102">
            <v>174</v>
          </cell>
          <cell r="P102">
            <v>49</v>
          </cell>
          <cell r="Q102">
            <v>61</v>
          </cell>
          <cell r="R102">
            <v>45</v>
          </cell>
          <cell r="S102">
            <v>47</v>
          </cell>
          <cell r="T102">
            <v>52</v>
          </cell>
          <cell r="U102">
            <v>32</v>
          </cell>
          <cell r="V102">
            <v>10</v>
          </cell>
        </row>
        <row r="103">
          <cell r="L103" t="str">
            <v>94 Administration of human resource programs</v>
          </cell>
          <cell r="M103">
            <v>1464</v>
          </cell>
          <cell r="N103">
            <v>23514</v>
          </cell>
          <cell r="O103">
            <v>585</v>
          </cell>
          <cell r="P103">
            <v>161</v>
          </cell>
          <cell r="Q103">
            <v>244</v>
          </cell>
          <cell r="R103">
            <v>298</v>
          </cell>
          <cell r="S103">
            <v>339</v>
          </cell>
          <cell r="T103">
            <v>297</v>
          </cell>
          <cell r="U103">
            <v>108</v>
          </cell>
          <cell r="V103">
            <v>70</v>
          </cell>
        </row>
        <row r="104">
          <cell r="L104" t="str">
            <v>95 Administration of environmental quality and housing programs</v>
          </cell>
          <cell r="M104">
            <v>2012</v>
          </cell>
          <cell r="N104">
            <v>27015</v>
          </cell>
          <cell r="O104">
            <v>3707</v>
          </cell>
          <cell r="P104">
            <v>678</v>
          </cell>
          <cell r="Q104">
            <v>569</v>
          </cell>
          <cell r="R104">
            <v>307</v>
          </cell>
          <cell r="S104">
            <v>185</v>
          </cell>
          <cell r="T104">
            <v>166</v>
          </cell>
          <cell r="U104">
            <v>66</v>
          </cell>
          <cell r="V104">
            <v>15</v>
          </cell>
        </row>
        <row r="105">
          <cell r="L105" t="str">
            <v>96 Administration of economic programs</v>
          </cell>
          <cell r="M105">
            <v>1444</v>
          </cell>
          <cell r="N105">
            <v>26107</v>
          </cell>
          <cell r="O105">
            <v>973</v>
          </cell>
          <cell r="P105">
            <v>229</v>
          </cell>
          <cell r="Q105">
            <v>192</v>
          </cell>
          <cell r="R105">
            <v>153</v>
          </cell>
          <cell r="S105">
            <v>125</v>
          </cell>
          <cell r="T105">
            <v>165</v>
          </cell>
          <cell r="U105">
            <v>100</v>
          </cell>
          <cell r="V105">
            <v>37</v>
          </cell>
        </row>
        <row r="106">
          <cell r="L106" t="str">
            <v>97 National security and international affairs</v>
          </cell>
          <cell r="M106">
            <v>463</v>
          </cell>
          <cell r="N106">
            <v>17757</v>
          </cell>
          <cell r="O106">
            <v>208</v>
          </cell>
          <cell r="P106">
            <v>23</v>
          </cell>
          <cell r="Q106">
            <v>36</v>
          </cell>
          <cell r="R106">
            <v>25</v>
          </cell>
          <cell r="S106">
            <v>30</v>
          </cell>
          <cell r="T106">
            <v>30</v>
          </cell>
          <cell r="U106">
            <v>31</v>
          </cell>
          <cell r="V106">
            <v>23</v>
          </cell>
        </row>
        <row r="107">
          <cell r="L107" t="str">
            <v>Public services all</v>
          </cell>
          <cell r="M107">
            <v>317225</v>
          </cell>
          <cell r="N107">
            <v>581470</v>
          </cell>
          <cell r="O107">
            <v>3770115</v>
          </cell>
          <cell r="P107">
            <v>240656</v>
          </cell>
          <cell r="Q107">
            <v>160039</v>
          </cell>
          <cell r="R107">
            <v>56081</v>
          </cell>
          <cell r="S107">
            <v>31265</v>
          </cell>
          <cell r="T107">
            <v>19004</v>
          </cell>
          <cell r="U107">
            <v>6062</v>
          </cell>
          <cell r="V107">
            <v>1282</v>
          </cell>
        </row>
        <row r="108">
          <cell r="L108" t="str">
            <v>Government</v>
          </cell>
          <cell r="M108">
            <v>186468</v>
          </cell>
          <cell r="N108">
            <v>376325</v>
          </cell>
          <cell r="O108">
            <v>2786186</v>
          </cell>
          <cell r="P108">
            <v>156269</v>
          </cell>
          <cell r="Q108">
            <v>101689</v>
          </cell>
          <cell r="R108">
            <v>31716</v>
          </cell>
          <cell r="S108">
            <v>15377</v>
          </cell>
          <cell r="T108">
            <v>8638</v>
          </cell>
          <cell r="U108">
            <v>2548</v>
          </cell>
          <cell r="V108">
            <v>676</v>
          </cell>
        </row>
        <row r="109">
          <cell r="L109" t="str">
            <v>TOTAL</v>
          </cell>
          <cell r="M109">
            <v>6466026</v>
          </cell>
          <cell r="N109">
            <v>2022995</v>
          </cell>
          <cell r="O109">
            <v>18116849</v>
          </cell>
          <cell r="P109">
            <v>1030703</v>
          </cell>
          <cell r="Q109">
            <v>649182</v>
          </cell>
          <cell r="R109">
            <v>208110</v>
          </cell>
          <cell r="S109">
            <v>106272</v>
          </cell>
          <cell r="T109">
            <v>53171</v>
          </cell>
          <cell r="U109">
            <v>16544</v>
          </cell>
          <cell r="V109">
            <v>4630</v>
          </cell>
        </row>
        <row r="110">
          <cell r="L110" t="str">
            <v>Unclassified</v>
          </cell>
          <cell r="M110">
            <v>4933678</v>
          </cell>
          <cell r="N110">
            <v>22792</v>
          </cell>
          <cell r="O110">
            <v>42634</v>
          </cell>
          <cell r="P110">
            <v>1851</v>
          </cell>
          <cell r="Q110">
            <v>977</v>
          </cell>
          <cell r="R110">
            <v>330</v>
          </cell>
          <cell r="S110">
            <v>27</v>
          </cell>
          <cell r="T110">
            <v>5</v>
          </cell>
          <cell r="U110">
            <v>0</v>
          </cell>
          <cell r="V110">
            <v>0</v>
          </cell>
        </row>
        <row r="111">
          <cell r="L111" t="str">
            <v>TOTAL</v>
          </cell>
          <cell r="M111">
            <v>1532348</v>
          </cell>
          <cell r="N111">
            <v>2000203</v>
          </cell>
          <cell r="O111">
            <v>18074215</v>
          </cell>
          <cell r="P111">
            <v>1028852</v>
          </cell>
          <cell r="Q111">
            <v>648205</v>
          </cell>
          <cell r="R111">
            <v>207780</v>
          </cell>
          <cell r="S111">
            <v>106245</v>
          </cell>
          <cell r="T111">
            <v>53166</v>
          </cell>
          <cell r="U111">
            <v>16544</v>
          </cell>
          <cell r="V111">
            <v>4630</v>
          </cell>
        </row>
        <row r="112">
          <cell r="M112">
            <v>0</v>
          </cell>
          <cell r="N112">
            <v>0</v>
          </cell>
          <cell r="O112">
            <v>0</v>
          </cell>
          <cell r="P112">
            <v>0</v>
          </cell>
          <cell r="Q112">
            <v>0</v>
          </cell>
          <cell r="R112">
            <v>0</v>
          </cell>
          <cell r="S112">
            <v>0</v>
          </cell>
          <cell r="T112">
            <v>0</v>
          </cell>
          <cell r="U112">
            <v>0</v>
          </cell>
          <cell r="V112">
            <v>0</v>
          </cell>
        </row>
        <row r="113">
          <cell r="L113" t="str">
            <v>Other Industries</v>
          </cell>
          <cell r="M113">
            <v>478025</v>
          </cell>
          <cell r="N113">
            <v>302370</v>
          </cell>
          <cell r="O113">
            <v>7807601</v>
          </cell>
          <cell r="P113">
            <v>328730</v>
          </cell>
          <cell r="Q113">
            <v>188477</v>
          </cell>
          <cell r="R113">
            <v>54018</v>
          </cell>
          <cell r="S113">
            <v>24223</v>
          </cell>
          <cell r="T113">
            <v>10112</v>
          </cell>
          <cell r="U113">
            <v>2753</v>
          </cell>
          <cell r="V113">
            <v>782</v>
          </cell>
        </row>
        <row r="114">
          <cell r="M114">
            <v>0.76301549050374995</v>
          </cell>
          <cell r="N114">
            <v>1.126646383209054E-2</v>
          </cell>
          <cell r="O114">
            <v>2.353278983558344E-3</v>
          </cell>
          <cell r="P114">
            <v>1.7958616594693137E-3</v>
          </cell>
          <cell r="Q114">
            <v>1.5049708710346251E-3</v>
          </cell>
          <cell r="R114">
            <v>1.5856998702609196E-3</v>
          </cell>
          <cell r="S114">
            <v>2.5406504065040653E-4</v>
          </cell>
          <cell r="T114">
            <v>9.4036222753004456E-5</v>
          </cell>
          <cell r="U114">
            <v>0</v>
          </cell>
          <cell r="V114">
            <v>0</v>
          </cell>
        </row>
      </sheetData>
      <sheetData sheetId="3">
        <row r="4">
          <cell r="L4" t="str">
            <v>01 Agricultural production - crops</v>
          </cell>
          <cell r="M4">
            <v>30866</v>
          </cell>
          <cell r="N4">
            <v>1190</v>
          </cell>
          <cell r="O4">
            <v>692</v>
          </cell>
          <cell r="P4">
            <v>221</v>
          </cell>
          <cell r="Q4">
            <v>101</v>
          </cell>
          <cell r="R4">
            <v>42</v>
          </cell>
          <cell r="S4">
            <v>4</v>
          </cell>
          <cell r="T4">
            <v>0</v>
          </cell>
          <cell r="U4">
            <v>33116</v>
          </cell>
          <cell r="V4">
            <v>0</v>
          </cell>
        </row>
        <row r="5">
          <cell r="L5" t="str">
            <v>02 Agriculture production livestock and animal specialities</v>
          </cell>
          <cell r="M5">
            <v>43193</v>
          </cell>
          <cell r="N5">
            <v>1000</v>
          </cell>
          <cell r="O5">
            <v>390</v>
          </cell>
          <cell r="P5">
            <v>82</v>
          </cell>
          <cell r="Q5">
            <v>33</v>
          </cell>
          <cell r="R5">
            <v>10</v>
          </cell>
          <cell r="S5">
            <v>2</v>
          </cell>
          <cell r="T5">
            <v>0</v>
          </cell>
          <cell r="U5">
            <v>44710</v>
          </cell>
          <cell r="V5">
            <v>0</v>
          </cell>
        </row>
        <row r="6">
          <cell r="L6" t="str">
            <v>07 Agricultural services</v>
          </cell>
          <cell r="M6">
            <v>11359</v>
          </cell>
          <cell r="N6">
            <v>238</v>
          </cell>
          <cell r="O6">
            <v>123</v>
          </cell>
          <cell r="P6">
            <v>43</v>
          </cell>
          <cell r="Q6">
            <v>27</v>
          </cell>
          <cell r="R6">
            <v>8</v>
          </cell>
          <cell r="S6">
            <v>1</v>
          </cell>
          <cell r="T6">
            <v>0</v>
          </cell>
          <cell r="U6">
            <v>11799</v>
          </cell>
          <cell r="V6">
            <v>0</v>
          </cell>
        </row>
        <row r="7">
          <cell r="L7" t="str">
            <v>08 Forestry</v>
          </cell>
          <cell r="M7">
            <v>1555</v>
          </cell>
          <cell r="N7">
            <v>75</v>
          </cell>
          <cell r="O7">
            <v>69</v>
          </cell>
          <cell r="P7">
            <v>20</v>
          </cell>
          <cell r="Q7">
            <v>14</v>
          </cell>
          <cell r="R7">
            <v>5</v>
          </cell>
          <cell r="S7">
            <v>0</v>
          </cell>
          <cell r="T7">
            <v>0</v>
          </cell>
          <cell r="U7">
            <v>1738</v>
          </cell>
          <cell r="V7">
            <v>0</v>
          </cell>
        </row>
        <row r="8">
          <cell r="L8" t="str">
            <v>09 Fishing, hunting and trapping</v>
          </cell>
          <cell r="M8">
            <v>733</v>
          </cell>
          <cell r="N8">
            <v>194</v>
          </cell>
          <cell r="O8">
            <v>62</v>
          </cell>
          <cell r="P8">
            <v>45</v>
          </cell>
          <cell r="Q8">
            <v>24</v>
          </cell>
          <cell r="R8">
            <v>11</v>
          </cell>
          <cell r="S8">
            <v>2</v>
          </cell>
          <cell r="T8">
            <v>0</v>
          </cell>
          <cell r="U8">
            <v>1071</v>
          </cell>
          <cell r="V8">
            <v>0</v>
          </cell>
        </row>
        <row r="9">
          <cell r="L9" t="str">
            <v>Agriculture, Fisheries and Forestry subtotal</v>
          </cell>
          <cell r="M9">
            <v>87706</v>
          </cell>
          <cell r="N9">
            <v>2697</v>
          </cell>
          <cell r="O9">
            <v>1336</v>
          </cell>
          <cell r="P9">
            <v>411</v>
          </cell>
          <cell r="Q9">
            <v>199</v>
          </cell>
          <cell r="R9">
            <v>76</v>
          </cell>
          <cell r="S9">
            <v>9</v>
          </cell>
          <cell r="T9">
            <v>0</v>
          </cell>
          <cell r="U9">
            <v>92434</v>
          </cell>
          <cell r="V9">
            <v>0</v>
          </cell>
        </row>
        <row r="11">
          <cell r="L11" t="str">
            <v>10 Metal mining</v>
          </cell>
          <cell r="M11">
            <v>143</v>
          </cell>
          <cell r="N11">
            <v>29</v>
          </cell>
          <cell r="O11">
            <v>14</v>
          </cell>
          <cell r="P11">
            <v>11</v>
          </cell>
          <cell r="Q11">
            <v>1</v>
          </cell>
          <cell r="R11">
            <v>3</v>
          </cell>
          <cell r="S11">
            <v>2</v>
          </cell>
          <cell r="T11">
            <v>0</v>
          </cell>
          <cell r="U11">
            <v>203</v>
          </cell>
          <cell r="V11">
            <v>0</v>
          </cell>
        </row>
        <row r="12">
          <cell r="L12" t="str">
            <v>12 Coal mining</v>
          </cell>
          <cell r="M12">
            <v>55</v>
          </cell>
          <cell r="N12">
            <v>3</v>
          </cell>
          <cell r="O12">
            <v>2</v>
          </cell>
          <cell r="P12">
            <v>0</v>
          </cell>
          <cell r="Q12">
            <v>1</v>
          </cell>
          <cell r="R12">
            <v>1</v>
          </cell>
          <cell r="S12">
            <v>0</v>
          </cell>
          <cell r="T12">
            <v>0</v>
          </cell>
          <cell r="U12">
            <v>62</v>
          </cell>
          <cell r="V12">
            <v>0</v>
          </cell>
        </row>
        <row r="13">
          <cell r="L13" t="str">
            <v>13 Oil and gas extraction</v>
          </cell>
          <cell r="M13">
            <v>358</v>
          </cell>
          <cell r="N13">
            <v>366</v>
          </cell>
          <cell r="O13">
            <v>67</v>
          </cell>
          <cell r="P13">
            <v>32</v>
          </cell>
          <cell r="Q13">
            <v>23</v>
          </cell>
          <cell r="R13">
            <v>17</v>
          </cell>
          <cell r="S13">
            <v>6</v>
          </cell>
          <cell r="T13">
            <v>0</v>
          </cell>
          <cell r="U13">
            <v>869</v>
          </cell>
          <cell r="V13">
            <v>0</v>
          </cell>
        </row>
        <row r="14">
          <cell r="L14" t="str">
            <v>14 Mining and quarrying of nonmetallic minerals, except fuels</v>
          </cell>
          <cell r="M14">
            <v>1143</v>
          </cell>
          <cell r="N14">
            <v>66</v>
          </cell>
          <cell r="O14">
            <v>68</v>
          </cell>
          <cell r="P14">
            <v>25</v>
          </cell>
          <cell r="Q14">
            <v>14</v>
          </cell>
          <cell r="R14">
            <v>2</v>
          </cell>
          <cell r="S14">
            <v>0</v>
          </cell>
          <cell r="T14">
            <v>0</v>
          </cell>
          <cell r="U14">
            <v>1318</v>
          </cell>
          <cell r="V14">
            <v>0</v>
          </cell>
        </row>
        <row r="15">
          <cell r="L15" t="str">
            <v>Mining subtotal</v>
          </cell>
          <cell r="M15">
            <v>1699</v>
          </cell>
          <cell r="N15">
            <v>464</v>
          </cell>
          <cell r="O15">
            <v>151</v>
          </cell>
          <cell r="P15">
            <v>68</v>
          </cell>
          <cell r="Q15">
            <v>39</v>
          </cell>
          <cell r="R15">
            <v>23</v>
          </cell>
          <cell r="S15">
            <v>8</v>
          </cell>
          <cell r="T15">
            <v>0</v>
          </cell>
          <cell r="U15">
            <v>2452</v>
          </cell>
          <cell r="V15">
            <v>0</v>
          </cell>
        </row>
        <row r="17">
          <cell r="L17" t="str">
            <v>15 Building construction-general contractors and operative builders</v>
          </cell>
          <cell r="M17">
            <v>19477</v>
          </cell>
          <cell r="N17">
            <v>1498</v>
          </cell>
          <cell r="O17">
            <v>894</v>
          </cell>
          <cell r="P17">
            <v>403</v>
          </cell>
          <cell r="Q17">
            <v>292</v>
          </cell>
          <cell r="R17">
            <v>79</v>
          </cell>
          <cell r="S17">
            <v>3</v>
          </cell>
          <cell r="T17">
            <v>1</v>
          </cell>
          <cell r="U17">
            <v>22647</v>
          </cell>
          <cell r="V17">
            <v>0</v>
          </cell>
        </row>
        <row r="18">
          <cell r="L18" t="str">
            <v>16 Heavy construction other than building construction - contractors</v>
          </cell>
          <cell r="M18">
            <v>6314</v>
          </cell>
          <cell r="N18">
            <v>468</v>
          </cell>
          <cell r="O18">
            <v>249</v>
          </cell>
          <cell r="P18">
            <v>96</v>
          </cell>
          <cell r="Q18">
            <v>91</v>
          </cell>
          <cell r="R18">
            <v>41</v>
          </cell>
          <cell r="S18">
            <v>4</v>
          </cell>
          <cell r="T18">
            <v>0</v>
          </cell>
          <cell r="U18">
            <v>7263</v>
          </cell>
          <cell r="V18">
            <v>0</v>
          </cell>
        </row>
        <row r="19">
          <cell r="L19" t="str">
            <v>17 Construction - special trade contractors</v>
          </cell>
          <cell r="M19">
            <v>15577</v>
          </cell>
          <cell r="N19">
            <v>676</v>
          </cell>
          <cell r="O19">
            <v>492</v>
          </cell>
          <cell r="P19">
            <v>152</v>
          </cell>
          <cell r="Q19">
            <v>88</v>
          </cell>
          <cell r="R19">
            <v>16</v>
          </cell>
          <cell r="S19">
            <v>2</v>
          </cell>
          <cell r="T19">
            <v>0</v>
          </cell>
          <cell r="U19">
            <v>17003</v>
          </cell>
          <cell r="V19">
            <v>0</v>
          </cell>
        </row>
        <row r="20">
          <cell r="L20" t="str">
            <v>Construction subtotal</v>
          </cell>
          <cell r="M20">
            <v>41368</v>
          </cell>
          <cell r="N20">
            <v>2642</v>
          </cell>
          <cell r="O20">
            <v>1635</v>
          </cell>
          <cell r="P20">
            <v>651</v>
          </cell>
          <cell r="Q20">
            <v>471</v>
          </cell>
          <cell r="R20">
            <v>136</v>
          </cell>
          <cell r="S20">
            <v>9</v>
          </cell>
          <cell r="T20">
            <v>1</v>
          </cell>
          <cell r="U20">
            <v>46913</v>
          </cell>
          <cell r="V20">
            <v>0</v>
          </cell>
        </row>
        <row r="22">
          <cell r="L22" t="str">
            <v>20 Food and kindred products</v>
          </cell>
          <cell r="M22">
            <v>15881</v>
          </cell>
          <cell r="N22">
            <v>3607</v>
          </cell>
          <cell r="O22">
            <v>1053</v>
          </cell>
          <cell r="P22">
            <v>458</v>
          </cell>
          <cell r="Q22">
            <v>313</v>
          </cell>
          <cell r="R22">
            <v>128</v>
          </cell>
          <cell r="S22">
            <v>24</v>
          </cell>
          <cell r="T22">
            <v>2</v>
          </cell>
          <cell r="U22">
            <v>21466</v>
          </cell>
          <cell r="V22">
            <v>0</v>
          </cell>
        </row>
        <row r="23">
          <cell r="L23" t="str">
            <v>21 Tobacco products</v>
          </cell>
          <cell r="M23">
            <v>27</v>
          </cell>
          <cell r="N23">
            <v>4</v>
          </cell>
          <cell r="O23">
            <v>3</v>
          </cell>
          <cell r="P23">
            <v>2</v>
          </cell>
          <cell r="Q23">
            <v>1</v>
          </cell>
          <cell r="R23">
            <v>1</v>
          </cell>
          <cell r="S23">
            <v>2</v>
          </cell>
          <cell r="T23">
            <v>0</v>
          </cell>
          <cell r="U23">
            <v>40</v>
          </cell>
          <cell r="V23">
            <v>0</v>
          </cell>
        </row>
        <row r="24">
          <cell r="L24" t="str">
            <v>22 Textile mill products</v>
          </cell>
          <cell r="M24">
            <v>3801</v>
          </cell>
          <cell r="N24">
            <v>658</v>
          </cell>
          <cell r="O24">
            <v>306</v>
          </cell>
          <cell r="P24">
            <v>153</v>
          </cell>
          <cell r="Q24">
            <v>91</v>
          </cell>
          <cell r="R24">
            <v>39</v>
          </cell>
          <cell r="S24">
            <v>2</v>
          </cell>
          <cell r="T24">
            <v>0</v>
          </cell>
          <cell r="U24">
            <v>5050</v>
          </cell>
          <cell r="V24">
            <v>0</v>
          </cell>
        </row>
        <row r="25">
          <cell r="L25" t="str">
            <v>23 Apparel and other finished products made from fabrics and similar materials</v>
          </cell>
          <cell r="M25">
            <v>11041</v>
          </cell>
          <cell r="N25">
            <v>622</v>
          </cell>
          <cell r="O25">
            <v>419</v>
          </cell>
          <cell r="P25">
            <v>153</v>
          </cell>
          <cell r="Q25">
            <v>75</v>
          </cell>
          <cell r="R25">
            <v>20</v>
          </cell>
          <cell r="S25">
            <v>1</v>
          </cell>
          <cell r="T25">
            <v>0</v>
          </cell>
          <cell r="U25">
            <v>12331</v>
          </cell>
          <cell r="V25">
            <v>0</v>
          </cell>
        </row>
        <row r="26">
          <cell r="L26" t="str">
            <v>24 Lumber and wood products, except furniture</v>
          </cell>
          <cell r="M26">
            <v>5281</v>
          </cell>
          <cell r="N26">
            <v>255</v>
          </cell>
          <cell r="O26">
            <v>174</v>
          </cell>
          <cell r="P26">
            <v>46</v>
          </cell>
          <cell r="Q26">
            <v>24</v>
          </cell>
          <cell r="R26">
            <v>5</v>
          </cell>
          <cell r="S26">
            <v>0</v>
          </cell>
          <cell r="T26">
            <v>0</v>
          </cell>
          <cell r="U26">
            <v>5785</v>
          </cell>
          <cell r="V26">
            <v>0</v>
          </cell>
        </row>
        <row r="27">
          <cell r="L27" t="str">
            <v>25 Furniture and fixtures</v>
          </cell>
          <cell r="M27">
            <v>3864</v>
          </cell>
          <cell r="N27">
            <v>241</v>
          </cell>
          <cell r="O27">
            <v>153</v>
          </cell>
          <cell r="P27">
            <v>53</v>
          </cell>
          <cell r="Q27">
            <v>25</v>
          </cell>
          <cell r="R27">
            <v>6</v>
          </cell>
          <cell r="S27">
            <v>0</v>
          </cell>
          <cell r="T27">
            <v>0</v>
          </cell>
          <cell r="U27">
            <v>4342</v>
          </cell>
          <cell r="V27">
            <v>0</v>
          </cell>
        </row>
        <row r="28">
          <cell r="L28" t="str">
            <v>26 Paper and allied products</v>
          </cell>
          <cell r="M28">
            <v>1417</v>
          </cell>
          <cell r="N28">
            <v>286</v>
          </cell>
          <cell r="O28">
            <v>184</v>
          </cell>
          <cell r="P28">
            <v>70</v>
          </cell>
          <cell r="Q28">
            <v>50</v>
          </cell>
          <cell r="R28">
            <v>18</v>
          </cell>
          <cell r="S28">
            <v>1</v>
          </cell>
          <cell r="T28">
            <v>0</v>
          </cell>
          <cell r="U28">
            <v>2026</v>
          </cell>
          <cell r="V28">
            <v>0</v>
          </cell>
        </row>
        <row r="29">
          <cell r="L29" t="str">
            <v>27 Printing, publishing, and allied industries</v>
          </cell>
          <cell r="M29">
            <v>8906</v>
          </cell>
          <cell r="N29">
            <v>406</v>
          </cell>
          <cell r="O29">
            <v>299</v>
          </cell>
          <cell r="P29">
            <v>101</v>
          </cell>
          <cell r="Q29">
            <v>47</v>
          </cell>
          <cell r="R29">
            <v>25</v>
          </cell>
          <cell r="S29">
            <v>1</v>
          </cell>
          <cell r="T29">
            <v>0</v>
          </cell>
          <cell r="U29">
            <v>9785</v>
          </cell>
          <cell r="V29">
            <v>0</v>
          </cell>
        </row>
        <row r="30">
          <cell r="L30" t="str">
            <v>28 Chemicals and allied products</v>
          </cell>
          <cell r="M30">
            <v>4023</v>
          </cell>
          <cell r="N30">
            <v>888</v>
          </cell>
          <cell r="O30">
            <v>857</v>
          </cell>
          <cell r="P30">
            <v>153</v>
          </cell>
          <cell r="Q30">
            <v>115</v>
          </cell>
          <cell r="R30">
            <v>67</v>
          </cell>
          <cell r="S30">
            <v>3</v>
          </cell>
          <cell r="T30">
            <v>0</v>
          </cell>
          <cell r="U30">
            <v>6106</v>
          </cell>
          <cell r="V30">
            <v>0</v>
          </cell>
        </row>
        <row r="31">
          <cell r="L31" t="str">
            <v>29 Petroleum refining and related industries</v>
          </cell>
          <cell r="M31">
            <v>289</v>
          </cell>
          <cell r="N31">
            <v>96</v>
          </cell>
          <cell r="O31">
            <v>25</v>
          </cell>
          <cell r="P31">
            <v>16</v>
          </cell>
          <cell r="Q31">
            <v>6</v>
          </cell>
          <cell r="R31">
            <v>2</v>
          </cell>
          <cell r="S31">
            <v>0</v>
          </cell>
          <cell r="T31">
            <v>0</v>
          </cell>
          <cell r="U31">
            <v>434</v>
          </cell>
          <cell r="V31">
            <v>0</v>
          </cell>
        </row>
        <row r="32">
          <cell r="L32" t="str">
            <v>30 Rubber and miscellaneous plastics products</v>
          </cell>
          <cell r="M32">
            <v>4028</v>
          </cell>
          <cell r="N32">
            <v>1460</v>
          </cell>
          <cell r="O32">
            <v>372</v>
          </cell>
          <cell r="P32">
            <v>145</v>
          </cell>
          <cell r="Q32">
            <v>68</v>
          </cell>
          <cell r="R32">
            <v>14</v>
          </cell>
          <cell r="S32">
            <v>3</v>
          </cell>
          <cell r="T32">
            <v>0</v>
          </cell>
          <cell r="U32">
            <v>6090</v>
          </cell>
          <cell r="V32">
            <v>0</v>
          </cell>
        </row>
        <row r="33">
          <cell r="L33" t="str">
            <v>31 Leather and leather products</v>
          </cell>
          <cell r="M33">
            <v>3756</v>
          </cell>
          <cell r="N33">
            <v>266</v>
          </cell>
          <cell r="O33">
            <v>199</v>
          </cell>
          <cell r="P33">
            <v>54</v>
          </cell>
          <cell r="Q33">
            <v>35</v>
          </cell>
          <cell r="R33">
            <v>14</v>
          </cell>
          <cell r="S33">
            <v>3</v>
          </cell>
          <cell r="T33">
            <v>0</v>
          </cell>
          <cell r="U33">
            <v>4327</v>
          </cell>
          <cell r="V33">
            <v>0</v>
          </cell>
        </row>
        <row r="34">
          <cell r="L34" t="str">
            <v>32 Stone, clay, glass and concrete products</v>
          </cell>
          <cell r="M34">
            <v>2805</v>
          </cell>
          <cell r="N34">
            <v>556</v>
          </cell>
          <cell r="O34">
            <v>182</v>
          </cell>
          <cell r="P34">
            <v>77</v>
          </cell>
          <cell r="Q34">
            <v>55</v>
          </cell>
          <cell r="R34">
            <v>16</v>
          </cell>
          <cell r="S34">
            <v>2</v>
          </cell>
          <cell r="T34">
            <v>0</v>
          </cell>
          <cell r="U34">
            <v>3693</v>
          </cell>
          <cell r="V34">
            <v>0</v>
          </cell>
        </row>
        <row r="35">
          <cell r="L35" t="str">
            <v>33 Primary metal industries</v>
          </cell>
          <cell r="M35">
            <v>2099</v>
          </cell>
          <cell r="N35">
            <v>224</v>
          </cell>
          <cell r="O35">
            <v>204</v>
          </cell>
          <cell r="P35">
            <v>48</v>
          </cell>
          <cell r="Q35">
            <v>26</v>
          </cell>
          <cell r="R35">
            <v>8</v>
          </cell>
          <cell r="S35">
            <v>4</v>
          </cell>
          <cell r="T35">
            <v>0</v>
          </cell>
          <cell r="U35">
            <v>2613</v>
          </cell>
          <cell r="V35">
            <v>0</v>
          </cell>
        </row>
        <row r="36">
          <cell r="L36" t="str">
            <v>34 Fabricated metal products, except machinery and transportation equipment</v>
          </cell>
          <cell r="M36">
            <v>9463</v>
          </cell>
          <cell r="N36">
            <v>1073</v>
          </cell>
          <cell r="O36">
            <v>490</v>
          </cell>
          <cell r="P36">
            <v>119</v>
          </cell>
          <cell r="Q36">
            <v>68</v>
          </cell>
          <cell r="R36">
            <v>12</v>
          </cell>
          <cell r="S36">
            <v>1</v>
          </cell>
          <cell r="T36">
            <v>0</v>
          </cell>
          <cell r="U36">
            <v>11226</v>
          </cell>
          <cell r="V36">
            <v>0</v>
          </cell>
        </row>
        <row r="37">
          <cell r="L37" t="str">
            <v>35 Industrial and commercial machinery and computer equipment</v>
          </cell>
          <cell r="M37">
            <v>4004</v>
          </cell>
          <cell r="N37">
            <v>1333</v>
          </cell>
          <cell r="O37">
            <v>434</v>
          </cell>
          <cell r="P37">
            <v>132</v>
          </cell>
          <cell r="Q37">
            <v>49</v>
          </cell>
          <cell r="R37">
            <v>22</v>
          </cell>
          <cell r="S37">
            <v>0</v>
          </cell>
          <cell r="T37">
            <v>0</v>
          </cell>
          <cell r="U37">
            <v>5974</v>
          </cell>
          <cell r="V37">
            <v>0</v>
          </cell>
        </row>
        <row r="38">
          <cell r="L38" t="str">
            <v>36 Electronic and other electrical equipment and components, except computer equ</v>
          </cell>
          <cell r="M38">
            <v>3682</v>
          </cell>
          <cell r="N38">
            <v>498</v>
          </cell>
          <cell r="O38">
            <v>264</v>
          </cell>
          <cell r="P38">
            <v>107</v>
          </cell>
          <cell r="Q38">
            <v>52</v>
          </cell>
          <cell r="R38">
            <v>20</v>
          </cell>
          <cell r="S38">
            <v>2</v>
          </cell>
          <cell r="T38">
            <v>0</v>
          </cell>
          <cell r="U38">
            <v>4625</v>
          </cell>
          <cell r="V38">
            <v>0</v>
          </cell>
        </row>
        <row r="39">
          <cell r="L39" t="str">
            <v>37 Transportation equipment</v>
          </cell>
          <cell r="M39">
            <v>2949</v>
          </cell>
          <cell r="N39">
            <v>581</v>
          </cell>
          <cell r="O39">
            <v>306</v>
          </cell>
          <cell r="P39">
            <v>106</v>
          </cell>
          <cell r="Q39">
            <v>66</v>
          </cell>
          <cell r="R39">
            <v>28</v>
          </cell>
          <cell r="S39">
            <v>8</v>
          </cell>
          <cell r="T39">
            <v>0</v>
          </cell>
          <cell r="U39">
            <v>4044</v>
          </cell>
          <cell r="V39">
            <v>0</v>
          </cell>
        </row>
        <row r="40">
          <cell r="L40" t="str">
            <v>38 Measuring, analyzing, and controlling instruments; photographic, medical and</v>
          </cell>
          <cell r="M40">
            <v>819</v>
          </cell>
          <cell r="N40">
            <v>216</v>
          </cell>
          <cell r="O40">
            <v>76</v>
          </cell>
          <cell r="P40">
            <v>26</v>
          </cell>
          <cell r="Q40">
            <v>14</v>
          </cell>
          <cell r="R40">
            <v>2</v>
          </cell>
          <cell r="S40">
            <v>1</v>
          </cell>
          <cell r="T40">
            <v>0</v>
          </cell>
          <cell r="U40">
            <v>1154</v>
          </cell>
          <cell r="V40">
            <v>0</v>
          </cell>
        </row>
        <row r="41">
          <cell r="L41" t="str">
            <v>39 Miscellaneous manufacturing industries</v>
          </cell>
          <cell r="M41">
            <v>6085</v>
          </cell>
          <cell r="N41">
            <v>378</v>
          </cell>
          <cell r="O41">
            <v>167</v>
          </cell>
          <cell r="P41">
            <v>44</v>
          </cell>
          <cell r="Q41">
            <v>14</v>
          </cell>
          <cell r="R41">
            <v>2</v>
          </cell>
          <cell r="S41">
            <v>0</v>
          </cell>
          <cell r="T41">
            <v>0</v>
          </cell>
          <cell r="U41">
            <v>6690</v>
          </cell>
          <cell r="V41">
            <v>0</v>
          </cell>
        </row>
        <row r="42">
          <cell r="L42" t="str">
            <v>Manufacturing</v>
          </cell>
          <cell r="M42">
            <v>94220</v>
          </cell>
          <cell r="N42">
            <v>13648</v>
          </cell>
          <cell r="O42">
            <v>6167</v>
          </cell>
          <cell r="P42">
            <v>2063</v>
          </cell>
          <cell r="Q42">
            <v>1194</v>
          </cell>
          <cell r="R42">
            <v>449</v>
          </cell>
          <cell r="S42">
            <v>58</v>
          </cell>
          <cell r="T42">
            <v>2</v>
          </cell>
          <cell r="U42">
            <v>117801</v>
          </cell>
          <cell r="V42">
            <v>0</v>
          </cell>
        </row>
        <row r="44">
          <cell r="L44" t="str">
            <v>40 Railroad transportation</v>
          </cell>
          <cell r="M44">
            <v>90</v>
          </cell>
          <cell r="N44">
            <v>0</v>
          </cell>
          <cell r="O44">
            <v>2</v>
          </cell>
          <cell r="P44">
            <v>1</v>
          </cell>
          <cell r="Q44">
            <v>2</v>
          </cell>
          <cell r="R44">
            <v>4</v>
          </cell>
          <cell r="S44">
            <v>4</v>
          </cell>
          <cell r="T44">
            <v>0</v>
          </cell>
          <cell r="U44">
            <v>103</v>
          </cell>
          <cell r="V44">
            <v>0</v>
          </cell>
        </row>
        <row r="45">
          <cell r="L45" t="str">
            <v>41 Local and suburban transit and interurban highway passenger transportation</v>
          </cell>
          <cell r="M45">
            <v>25281</v>
          </cell>
          <cell r="N45">
            <v>370</v>
          </cell>
          <cell r="O45">
            <v>265</v>
          </cell>
          <cell r="P45">
            <v>154</v>
          </cell>
          <cell r="Q45">
            <v>198</v>
          </cell>
          <cell r="R45">
            <v>97</v>
          </cell>
          <cell r="S45">
            <v>16</v>
          </cell>
          <cell r="T45">
            <v>0</v>
          </cell>
          <cell r="U45">
            <v>26381</v>
          </cell>
          <cell r="V45">
            <v>0</v>
          </cell>
        </row>
        <row r="46">
          <cell r="L46" t="str">
            <v>42 Motor freight transportation and warehousing</v>
          </cell>
          <cell r="M46">
            <v>26707</v>
          </cell>
          <cell r="N46">
            <v>861</v>
          </cell>
          <cell r="O46">
            <v>516</v>
          </cell>
          <cell r="P46">
            <v>144</v>
          </cell>
          <cell r="Q46">
            <v>81</v>
          </cell>
          <cell r="R46">
            <v>25</v>
          </cell>
          <cell r="S46">
            <v>2</v>
          </cell>
          <cell r="T46">
            <v>1</v>
          </cell>
          <cell r="U46">
            <v>28337</v>
          </cell>
          <cell r="V46">
            <v>0</v>
          </cell>
        </row>
        <row r="47">
          <cell r="L47" t="str">
            <v>43 United States postal service</v>
          </cell>
          <cell r="M47">
            <v>4</v>
          </cell>
          <cell r="N47">
            <v>9</v>
          </cell>
          <cell r="O47">
            <v>5</v>
          </cell>
          <cell r="P47">
            <v>1</v>
          </cell>
          <cell r="Q47">
            <v>1</v>
          </cell>
          <cell r="R47">
            <v>1</v>
          </cell>
          <cell r="S47">
            <v>0</v>
          </cell>
          <cell r="T47">
            <v>1</v>
          </cell>
          <cell r="U47">
            <v>22</v>
          </cell>
          <cell r="V47">
            <v>0</v>
          </cell>
        </row>
        <row r="48">
          <cell r="L48" t="str">
            <v>44 Water transportation</v>
          </cell>
          <cell r="M48">
            <v>1043</v>
          </cell>
          <cell r="N48">
            <v>74</v>
          </cell>
          <cell r="O48">
            <v>65</v>
          </cell>
          <cell r="P48">
            <v>27</v>
          </cell>
          <cell r="Q48">
            <v>23</v>
          </cell>
          <cell r="R48">
            <v>12</v>
          </cell>
          <cell r="S48">
            <v>0</v>
          </cell>
          <cell r="T48">
            <v>0</v>
          </cell>
          <cell r="U48">
            <v>1244</v>
          </cell>
          <cell r="V48">
            <v>0</v>
          </cell>
        </row>
        <row r="49">
          <cell r="L49" t="str">
            <v>45 Transportation by air</v>
          </cell>
          <cell r="M49">
            <v>587</v>
          </cell>
          <cell r="N49">
            <v>32</v>
          </cell>
          <cell r="O49">
            <v>24</v>
          </cell>
          <cell r="P49">
            <v>11</v>
          </cell>
          <cell r="Q49">
            <v>8</v>
          </cell>
          <cell r="R49">
            <v>4</v>
          </cell>
          <cell r="S49">
            <v>1</v>
          </cell>
          <cell r="T49">
            <v>0</v>
          </cell>
          <cell r="U49">
            <v>667</v>
          </cell>
          <cell r="V49">
            <v>0</v>
          </cell>
        </row>
        <row r="50">
          <cell r="L50" t="str">
            <v>46 Pipelines, except natural gas</v>
          </cell>
          <cell r="M50">
            <v>18</v>
          </cell>
          <cell r="N50">
            <v>2</v>
          </cell>
          <cell r="O50">
            <v>2</v>
          </cell>
          <cell r="P50">
            <v>0</v>
          </cell>
          <cell r="Q50">
            <v>2</v>
          </cell>
          <cell r="R50">
            <v>0</v>
          </cell>
          <cell r="S50">
            <v>0</v>
          </cell>
          <cell r="T50">
            <v>0</v>
          </cell>
          <cell r="U50">
            <v>24</v>
          </cell>
          <cell r="V50">
            <v>0</v>
          </cell>
        </row>
        <row r="51">
          <cell r="L51" t="str">
            <v>47 Transportation services</v>
          </cell>
          <cell r="M51">
            <v>136270</v>
          </cell>
          <cell r="N51">
            <v>6791</v>
          </cell>
          <cell r="O51">
            <v>3297</v>
          </cell>
          <cell r="P51">
            <v>696</v>
          </cell>
          <cell r="Q51">
            <v>250</v>
          </cell>
          <cell r="R51">
            <v>41</v>
          </cell>
          <cell r="S51">
            <v>4</v>
          </cell>
          <cell r="T51">
            <v>0</v>
          </cell>
          <cell r="U51">
            <v>147349</v>
          </cell>
          <cell r="V51">
            <v>0</v>
          </cell>
        </row>
        <row r="52">
          <cell r="L52" t="str">
            <v>Transport</v>
          </cell>
          <cell r="M52">
            <v>190000</v>
          </cell>
          <cell r="N52">
            <v>8139</v>
          </cell>
          <cell r="O52">
            <v>4176</v>
          </cell>
          <cell r="P52">
            <v>1034</v>
          </cell>
          <cell r="Q52">
            <v>565</v>
          </cell>
          <cell r="R52">
            <v>184</v>
          </cell>
          <cell r="S52">
            <v>27</v>
          </cell>
          <cell r="T52">
            <v>2</v>
          </cell>
          <cell r="U52">
            <v>204127</v>
          </cell>
          <cell r="V52">
            <v>0</v>
          </cell>
        </row>
        <row r="54">
          <cell r="L54" t="str">
            <v>48 Communications</v>
          </cell>
          <cell r="M54">
            <v>7531</v>
          </cell>
          <cell r="N54">
            <v>380</v>
          </cell>
          <cell r="O54">
            <v>208</v>
          </cell>
          <cell r="P54">
            <v>74</v>
          </cell>
          <cell r="Q54">
            <v>38</v>
          </cell>
          <cell r="R54">
            <v>12</v>
          </cell>
          <cell r="S54">
            <v>8</v>
          </cell>
          <cell r="T54">
            <v>3</v>
          </cell>
          <cell r="U54">
            <v>8254</v>
          </cell>
          <cell r="V54">
            <v>0</v>
          </cell>
        </row>
        <row r="56">
          <cell r="L56" t="str">
            <v>Utilities</v>
          </cell>
          <cell r="M56">
            <v>4219</v>
          </cell>
          <cell r="N56">
            <v>527</v>
          </cell>
          <cell r="O56">
            <v>271</v>
          </cell>
          <cell r="P56">
            <v>134</v>
          </cell>
          <cell r="Q56">
            <v>113</v>
          </cell>
          <cell r="R56">
            <v>78</v>
          </cell>
          <cell r="S56">
            <v>19</v>
          </cell>
          <cell r="T56">
            <v>0</v>
          </cell>
          <cell r="U56">
            <v>5361</v>
          </cell>
          <cell r="V56">
            <v>0</v>
          </cell>
        </row>
        <row r="58">
          <cell r="L58" t="str">
            <v>50 Wholesale trade - durable goods</v>
          </cell>
          <cell r="M58">
            <v>31492</v>
          </cell>
          <cell r="N58">
            <v>1863</v>
          </cell>
          <cell r="O58">
            <v>989</v>
          </cell>
          <cell r="P58">
            <v>226</v>
          </cell>
          <cell r="Q58">
            <v>66</v>
          </cell>
          <cell r="R58">
            <v>16</v>
          </cell>
          <cell r="S58">
            <v>1</v>
          </cell>
          <cell r="T58">
            <v>0</v>
          </cell>
          <cell r="U58">
            <v>34653</v>
          </cell>
          <cell r="V58">
            <v>0</v>
          </cell>
        </row>
        <row r="59">
          <cell r="L59" t="str">
            <v>51 Wholesale trade - nondurable goods</v>
          </cell>
          <cell r="M59">
            <v>56855</v>
          </cell>
          <cell r="N59">
            <v>2667</v>
          </cell>
          <cell r="O59">
            <v>1702</v>
          </cell>
          <cell r="P59">
            <v>467</v>
          </cell>
          <cell r="Q59">
            <v>171</v>
          </cell>
          <cell r="R59">
            <v>48</v>
          </cell>
          <cell r="S59">
            <v>5</v>
          </cell>
          <cell r="T59">
            <v>0</v>
          </cell>
          <cell r="U59">
            <v>61915</v>
          </cell>
          <cell r="V59">
            <v>0</v>
          </cell>
        </row>
        <row r="60">
          <cell r="L60" t="str">
            <v>52 Building materials, hardware, garden supply and mobile home dealers</v>
          </cell>
          <cell r="M60">
            <v>14329</v>
          </cell>
          <cell r="N60">
            <v>465</v>
          </cell>
          <cell r="O60">
            <v>179</v>
          </cell>
          <cell r="P60">
            <v>41</v>
          </cell>
          <cell r="Q60">
            <v>10</v>
          </cell>
          <cell r="R60">
            <v>3</v>
          </cell>
          <cell r="S60">
            <v>0</v>
          </cell>
          <cell r="T60">
            <v>1</v>
          </cell>
          <cell r="U60">
            <v>15028</v>
          </cell>
          <cell r="V60">
            <v>0</v>
          </cell>
        </row>
        <row r="61">
          <cell r="L61" t="str">
            <v>53 General merchandise stores</v>
          </cell>
          <cell r="M61">
            <v>683</v>
          </cell>
          <cell r="N61">
            <v>18</v>
          </cell>
          <cell r="O61">
            <v>17</v>
          </cell>
          <cell r="P61">
            <v>1</v>
          </cell>
          <cell r="Q61">
            <v>2</v>
          </cell>
          <cell r="R61">
            <v>1</v>
          </cell>
          <cell r="S61">
            <v>0</v>
          </cell>
          <cell r="T61">
            <v>0</v>
          </cell>
          <cell r="U61">
            <v>722</v>
          </cell>
          <cell r="V61">
            <v>0</v>
          </cell>
        </row>
        <row r="62">
          <cell r="L62" t="str">
            <v>54 Food stores</v>
          </cell>
          <cell r="M62">
            <v>43911</v>
          </cell>
          <cell r="N62">
            <v>831</v>
          </cell>
          <cell r="O62">
            <v>485</v>
          </cell>
          <cell r="P62">
            <v>137</v>
          </cell>
          <cell r="Q62">
            <v>58</v>
          </cell>
          <cell r="R62">
            <v>30</v>
          </cell>
          <cell r="S62">
            <v>9</v>
          </cell>
          <cell r="T62">
            <v>4</v>
          </cell>
          <cell r="U62">
            <v>45465</v>
          </cell>
          <cell r="V62">
            <v>0</v>
          </cell>
        </row>
        <row r="63">
          <cell r="L63" t="str">
            <v>55 Automotive dealers and gasoline service stations</v>
          </cell>
          <cell r="M63">
            <v>19147</v>
          </cell>
          <cell r="N63">
            <v>1286</v>
          </cell>
          <cell r="O63">
            <v>876</v>
          </cell>
          <cell r="P63">
            <v>191</v>
          </cell>
          <cell r="Q63">
            <v>30</v>
          </cell>
          <cell r="R63">
            <v>6</v>
          </cell>
          <cell r="S63">
            <v>2</v>
          </cell>
          <cell r="T63">
            <v>0</v>
          </cell>
          <cell r="U63">
            <v>21538</v>
          </cell>
          <cell r="V63">
            <v>0</v>
          </cell>
        </row>
        <row r="64">
          <cell r="L64" t="str">
            <v>56 Apparel and accessory stores</v>
          </cell>
          <cell r="M64">
            <v>21879</v>
          </cell>
          <cell r="N64">
            <v>403</v>
          </cell>
          <cell r="O64">
            <v>199</v>
          </cell>
          <cell r="P64">
            <v>54</v>
          </cell>
          <cell r="Q64">
            <v>27</v>
          </cell>
          <cell r="R64">
            <v>9</v>
          </cell>
          <cell r="S64">
            <v>2</v>
          </cell>
          <cell r="T64">
            <v>0</v>
          </cell>
          <cell r="U64">
            <v>22573</v>
          </cell>
          <cell r="V64">
            <v>0</v>
          </cell>
        </row>
        <row r="65">
          <cell r="L65" t="str">
            <v>57 Home furniture, furnishings and equipment stores</v>
          </cell>
          <cell r="M65">
            <v>18380</v>
          </cell>
          <cell r="N65">
            <v>520</v>
          </cell>
          <cell r="O65">
            <v>248</v>
          </cell>
          <cell r="P65">
            <v>55</v>
          </cell>
          <cell r="Q65">
            <v>14</v>
          </cell>
          <cell r="R65">
            <v>7</v>
          </cell>
          <cell r="S65">
            <v>5</v>
          </cell>
          <cell r="T65">
            <v>0</v>
          </cell>
          <cell r="U65">
            <v>19229</v>
          </cell>
          <cell r="V65">
            <v>0</v>
          </cell>
        </row>
        <row r="66">
          <cell r="L66" t="str">
            <v>58 Eating and drinking places</v>
          </cell>
          <cell r="M66">
            <v>32750</v>
          </cell>
          <cell r="N66">
            <v>1288</v>
          </cell>
          <cell r="O66">
            <v>759</v>
          </cell>
          <cell r="P66">
            <v>175</v>
          </cell>
          <cell r="Q66">
            <v>62</v>
          </cell>
          <cell r="R66">
            <v>35</v>
          </cell>
          <cell r="S66">
            <v>2</v>
          </cell>
          <cell r="T66">
            <v>1</v>
          </cell>
          <cell r="U66">
            <v>35072</v>
          </cell>
          <cell r="V66">
            <v>0</v>
          </cell>
        </row>
        <row r="67">
          <cell r="L67" t="str">
            <v>59 Miscellaneous retail</v>
          </cell>
          <cell r="M67">
            <v>65885</v>
          </cell>
          <cell r="N67">
            <v>963</v>
          </cell>
          <cell r="O67">
            <v>412</v>
          </cell>
          <cell r="P67">
            <v>94</v>
          </cell>
          <cell r="Q67">
            <v>37</v>
          </cell>
          <cell r="R67">
            <v>8</v>
          </cell>
          <cell r="S67">
            <v>1</v>
          </cell>
          <cell r="T67">
            <v>0</v>
          </cell>
          <cell r="U67">
            <v>67400</v>
          </cell>
          <cell r="V67">
            <v>0</v>
          </cell>
        </row>
        <row r="68">
          <cell r="L68" t="str">
            <v>Retail</v>
          </cell>
          <cell r="M68">
            <v>305311</v>
          </cell>
          <cell r="N68">
            <v>10304</v>
          </cell>
          <cell r="O68">
            <v>5866</v>
          </cell>
          <cell r="P68">
            <v>1441</v>
          </cell>
          <cell r="Q68">
            <v>477</v>
          </cell>
          <cell r="R68">
            <v>163</v>
          </cell>
          <cell r="S68">
            <v>27</v>
          </cell>
          <cell r="T68">
            <v>6</v>
          </cell>
          <cell r="U68">
            <v>323595</v>
          </cell>
          <cell r="V68">
            <v>0</v>
          </cell>
        </row>
        <row r="70">
          <cell r="L70" t="str">
            <v>60 Depository institutions</v>
          </cell>
          <cell r="M70">
            <v>912</v>
          </cell>
          <cell r="N70">
            <v>39</v>
          </cell>
          <cell r="O70">
            <v>43</v>
          </cell>
          <cell r="P70">
            <v>19</v>
          </cell>
          <cell r="Q70">
            <v>19</v>
          </cell>
          <cell r="R70">
            <v>28</v>
          </cell>
          <cell r="S70">
            <v>17</v>
          </cell>
          <cell r="T70">
            <v>2</v>
          </cell>
          <cell r="U70">
            <v>1079</v>
          </cell>
          <cell r="V70">
            <v>0</v>
          </cell>
        </row>
        <row r="71">
          <cell r="L71" t="str">
            <v>61 Nondepository credit institutions</v>
          </cell>
          <cell r="M71">
            <v>2340</v>
          </cell>
          <cell r="N71">
            <v>76</v>
          </cell>
          <cell r="O71">
            <v>57</v>
          </cell>
          <cell r="P71">
            <v>29</v>
          </cell>
          <cell r="Q71">
            <v>17</v>
          </cell>
          <cell r="R71">
            <v>13</v>
          </cell>
          <cell r="S71">
            <v>2</v>
          </cell>
          <cell r="T71">
            <v>0</v>
          </cell>
          <cell r="U71">
            <v>2534</v>
          </cell>
          <cell r="V71">
            <v>0</v>
          </cell>
        </row>
        <row r="72">
          <cell r="L72" t="str">
            <v>62 Security and commodity brokers, dealers, exchanges and services</v>
          </cell>
          <cell r="M72">
            <v>3615</v>
          </cell>
          <cell r="N72">
            <v>75</v>
          </cell>
          <cell r="O72">
            <v>37</v>
          </cell>
          <cell r="P72">
            <v>14</v>
          </cell>
          <cell r="Q72">
            <v>5</v>
          </cell>
          <cell r="R72">
            <v>2</v>
          </cell>
          <cell r="S72">
            <v>0</v>
          </cell>
          <cell r="T72">
            <v>0</v>
          </cell>
          <cell r="U72">
            <v>3748</v>
          </cell>
          <cell r="V72">
            <v>0</v>
          </cell>
        </row>
        <row r="73">
          <cell r="L73" t="str">
            <v>63 Insurance carriers</v>
          </cell>
          <cell r="M73">
            <v>1034</v>
          </cell>
          <cell r="N73">
            <v>93</v>
          </cell>
          <cell r="O73">
            <v>60</v>
          </cell>
          <cell r="P73">
            <v>54</v>
          </cell>
          <cell r="Q73">
            <v>48</v>
          </cell>
          <cell r="R73">
            <v>32</v>
          </cell>
          <cell r="S73">
            <v>12</v>
          </cell>
          <cell r="T73">
            <v>0</v>
          </cell>
          <cell r="U73">
            <v>1333</v>
          </cell>
          <cell r="V73">
            <v>0</v>
          </cell>
        </row>
        <row r="74">
          <cell r="L74" t="str">
            <v>64 Insurance agents, brokers and service</v>
          </cell>
          <cell r="M74">
            <v>3247</v>
          </cell>
          <cell r="N74">
            <v>48</v>
          </cell>
          <cell r="O74">
            <v>22</v>
          </cell>
          <cell r="P74">
            <v>6</v>
          </cell>
          <cell r="Q74">
            <v>6</v>
          </cell>
          <cell r="R74">
            <v>2</v>
          </cell>
          <cell r="S74">
            <v>1</v>
          </cell>
          <cell r="T74">
            <v>0</v>
          </cell>
          <cell r="U74">
            <v>3332</v>
          </cell>
          <cell r="V74">
            <v>0</v>
          </cell>
        </row>
        <row r="75">
          <cell r="L75" t="str">
            <v>65 Real estate</v>
          </cell>
          <cell r="M75">
            <v>66584</v>
          </cell>
          <cell r="N75">
            <v>357</v>
          </cell>
          <cell r="O75">
            <v>168</v>
          </cell>
          <cell r="P75">
            <v>52</v>
          </cell>
          <cell r="Q75">
            <v>20</v>
          </cell>
          <cell r="R75">
            <v>7</v>
          </cell>
          <cell r="S75">
            <v>0</v>
          </cell>
          <cell r="T75">
            <v>0</v>
          </cell>
          <cell r="U75">
            <v>67188</v>
          </cell>
          <cell r="V75">
            <v>0</v>
          </cell>
        </row>
        <row r="76">
          <cell r="L76" t="str">
            <v>67 Holding and other investment offices</v>
          </cell>
          <cell r="M76">
            <v>807</v>
          </cell>
          <cell r="N76">
            <v>35</v>
          </cell>
          <cell r="O76">
            <v>30</v>
          </cell>
          <cell r="P76">
            <v>8</v>
          </cell>
          <cell r="Q76">
            <v>4</v>
          </cell>
          <cell r="R76">
            <v>1</v>
          </cell>
          <cell r="S76">
            <v>1</v>
          </cell>
          <cell r="T76">
            <v>0</v>
          </cell>
          <cell r="U76">
            <v>886</v>
          </cell>
          <cell r="V76">
            <v>0</v>
          </cell>
        </row>
        <row r="77">
          <cell r="L77" t="str">
            <v>Finance</v>
          </cell>
          <cell r="M77">
            <v>78539</v>
          </cell>
          <cell r="N77">
            <v>723</v>
          </cell>
          <cell r="O77">
            <v>417</v>
          </cell>
          <cell r="P77">
            <v>182</v>
          </cell>
          <cell r="Q77">
            <v>119</v>
          </cell>
          <cell r="R77">
            <v>85</v>
          </cell>
          <cell r="S77">
            <v>33</v>
          </cell>
          <cell r="T77">
            <v>2</v>
          </cell>
          <cell r="U77">
            <v>80100</v>
          </cell>
          <cell r="V77">
            <v>0</v>
          </cell>
        </row>
        <row r="79">
          <cell r="L79" t="str">
            <v>70 Hotels, rooming houses, camps and other lodging places</v>
          </cell>
          <cell r="M79">
            <v>5902</v>
          </cell>
          <cell r="N79">
            <v>440</v>
          </cell>
          <cell r="O79">
            <v>264</v>
          </cell>
          <cell r="P79">
            <v>75</v>
          </cell>
          <cell r="Q79">
            <v>29</v>
          </cell>
          <cell r="R79">
            <v>10</v>
          </cell>
          <cell r="S79">
            <v>0</v>
          </cell>
          <cell r="T79">
            <v>0</v>
          </cell>
          <cell r="U79">
            <v>6720</v>
          </cell>
          <cell r="V79">
            <v>0</v>
          </cell>
        </row>
        <row r="80">
          <cell r="L80" t="str">
            <v>72 Personal services</v>
          </cell>
          <cell r="M80">
            <v>68423</v>
          </cell>
          <cell r="N80">
            <v>708</v>
          </cell>
          <cell r="O80">
            <v>369</v>
          </cell>
          <cell r="P80">
            <v>98</v>
          </cell>
          <cell r="Q80">
            <v>48</v>
          </cell>
          <cell r="R80">
            <v>12</v>
          </cell>
          <cell r="S80">
            <v>1</v>
          </cell>
          <cell r="T80">
            <v>0</v>
          </cell>
          <cell r="U80">
            <v>69659</v>
          </cell>
          <cell r="V80">
            <v>0</v>
          </cell>
        </row>
        <row r="81">
          <cell r="L81" t="str">
            <v>73 Business services</v>
          </cell>
          <cell r="M81">
            <v>35215</v>
          </cell>
          <cell r="N81">
            <v>1162</v>
          </cell>
          <cell r="O81">
            <v>2527</v>
          </cell>
          <cell r="P81">
            <v>422</v>
          </cell>
          <cell r="Q81">
            <v>322</v>
          </cell>
          <cell r="R81">
            <v>189</v>
          </cell>
          <cell r="S81">
            <v>38</v>
          </cell>
          <cell r="T81">
            <v>6</v>
          </cell>
          <cell r="U81">
            <v>39881</v>
          </cell>
          <cell r="V81">
            <v>0</v>
          </cell>
        </row>
        <row r="82">
          <cell r="L82" t="str">
            <v>75 Automotive repair, services and parking</v>
          </cell>
          <cell r="M82">
            <v>22298</v>
          </cell>
          <cell r="N82">
            <v>517</v>
          </cell>
          <cell r="O82">
            <v>179</v>
          </cell>
          <cell r="P82">
            <v>35</v>
          </cell>
          <cell r="Q82">
            <v>5</v>
          </cell>
          <cell r="R82">
            <v>1</v>
          </cell>
          <cell r="S82">
            <v>1</v>
          </cell>
          <cell r="T82">
            <v>0</v>
          </cell>
          <cell r="U82">
            <v>23036</v>
          </cell>
          <cell r="V82">
            <v>0</v>
          </cell>
        </row>
        <row r="83">
          <cell r="L83" t="str">
            <v>76 Miscellaneous repair services</v>
          </cell>
          <cell r="M83">
            <v>14752</v>
          </cell>
          <cell r="N83">
            <v>194</v>
          </cell>
          <cell r="O83">
            <v>116</v>
          </cell>
          <cell r="P83">
            <v>43</v>
          </cell>
          <cell r="Q83">
            <v>16</v>
          </cell>
          <cell r="R83">
            <v>12</v>
          </cell>
          <cell r="S83">
            <v>2</v>
          </cell>
          <cell r="T83">
            <v>0</v>
          </cell>
          <cell r="U83">
            <v>15135</v>
          </cell>
          <cell r="V83">
            <v>0</v>
          </cell>
        </row>
        <row r="84">
          <cell r="L84" t="str">
            <v>78 Motion pictures</v>
          </cell>
          <cell r="M84">
            <v>3702</v>
          </cell>
          <cell r="N84">
            <v>55</v>
          </cell>
          <cell r="O84">
            <v>45</v>
          </cell>
          <cell r="P84">
            <v>15</v>
          </cell>
          <cell r="Q84">
            <v>8</v>
          </cell>
          <cell r="R84">
            <v>4</v>
          </cell>
          <cell r="S84">
            <v>0</v>
          </cell>
          <cell r="T84">
            <v>0</v>
          </cell>
          <cell r="U84">
            <v>3829</v>
          </cell>
          <cell r="V84">
            <v>0</v>
          </cell>
        </row>
        <row r="85">
          <cell r="L85" t="str">
            <v>79 Amusement and recreation services</v>
          </cell>
          <cell r="M85">
            <v>15626</v>
          </cell>
          <cell r="N85">
            <v>292</v>
          </cell>
          <cell r="O85">
            <v>215</v>
          </cell>
          <cell r="P85">
            <v>58</v>
          </cell>
          <cell r="Q85">
            <v>57</v>
          </cell>
          <cell r="R85">
            <v>38</v>
          </cell>
          <cell r="S85">
            <v>2</v>
          </cell>
          <cell r="T85">
            <v>0</v>
          </cell>
          <cell r="U85">
            <v>16288</v>
          </cell>
          <cell r="V85">
            <v>0</v>
          </cell>
        </row>
        <row r="86">
          <cell r="L86" t="str">
            <v>Hotels and other business services</v>
          </cell>
          <cell r="M86">
            <v>165918</v>
          </cell>
          <cell r="N86">
            <v>3368</v>
          </cell>
          <cell r="O86">
            <v>3715</v>
          </cell>
          <cell r="P86">
            <v>746</v>
          </cell>
          <cell r="Q86">
            <v>485</v>
          </cell>
          <cell r="R86">
            <v>266</v>
          </cell>
          <cell r="S86">
            <v>44</v>
          </cell>
          <cell r="T86">
            <v>6</v>
          </cell>
          <cell r="U86">
            <v>174548</v>
          </cell>
          <cell r="V86">
            <v>0</v>
          </cell>
        </row>
        <row r="88">
          <cell r="L88" t="str">
            <v>Healthcare</v>
          </cell>
          <cell r="M88">
            <v>36970</v>
          </cell>
          <cell r="N88">
            <v>2595</v>
          </cell>
          <cell r="O88">
            <v>785</v>
          </cell>
          <cell r="P88">
            <v>305</v>
          </cell>
          <cell r="Q88">
            <v>232</v>
          </cell>
          <cell r="R88">
            <v>95</v>
          </cell>
          <cell r="S88">
            <v>23</v>
          </cell>
          <cell r="T88">
            <v>0</v>
          </cell>
          <cell r="U88">
            <v>41005</v>
          </cell>
          <cell r="V88">
            <v>0</v>
          </cell>
        </row>
        <row r="90">
          <cell r="L90" t="str">
            <v>81 Legal services</v>
          </cell>
          <cell r="M90">
            <v>13857</v>
          </cell>
          <cell r="N90">
            <v>88</v>
          </cell>
          <cell r="O90">
            <v>43</v>
          </cell>
          <cell r="P90">
            <v>11</v>
          </cell>
          <cell r="Q90">
            <v>6</v>
          </cell>
          <cell r="R90">
            <v>2</v>
          </cell>
          <cell r="S90">
            <v>0</v>
          </cell>
          <cell r="T90">
            <v>0</v>
          </cell>
          <cell r="U90">
            <v>14007</v>
          </cell>
          <cell r="V90">
            <v>0</v>
          </cell>
        </row>
        <row r="92">
          <cell r="L92" t="str">
            <v>Education</v>
          </cell>
          <cell r="M92">
            <v>10659</v>
          </cell>
          <cell r="N92">
            <v>625</v>
          </cell>
          <cell r="O92">
            <v>2806</v>
          </cell>
          <cell r="P92">
            <v>976</v>
          </cell>
          <cell r="Q92">
            <v>534</v>
          </cell>
          <cell r="R92">
            <v>71</v>
          </cell>
          <cell r="S92">
            <v>25</v>
          </cell>
          <cell r="T92">
            <v>5</v>
          </cell>
          <cell r="U92">
            <v>15701</v>
          </cell>
          <cell r="V92">
            <v>0</v>
          </cell>
        </row>
        <row r="94">
          <cell r="L94" t="str">
            <v>83 Social services</v>
          </cell>
          <cell r="M94">
            <v>32426</v>
          </cell>
          <cell r="N94">
            <v>496</v>
          </cell>
          <cell r="O94">
            <v>293</v>
          </cell>
          <cell r="P94">
            <v>73</v>
          </cell>
          <cell r="Q94">
            <v>42</v>
          </cell>
          <cell r="R94">
            <v>12</v>
          </cell>
          <cell r="S94">
            <v>3</v>
          </cell>
          <cell r="T94">
            <v>0</v>
          </cell>
          <cell r="U94">
            <v>33345</v>
          </cell>
        </row>
        <row r="95">
          <cell r="L95" t="str">
            <v>84 Museums, art galleries, and botanical and zoological gardens</v>
          </cell>
          <cell r="M95">
            <v>205</v>
          </cell>
          <cell r="N95">
            <v>5</v>
          </cell>
          <cell r="O95">
            <v>8</v>
          </cell>
          <cell r="P95">
            <v>3</v>
          </cell>
          <cell r="Q95">
            <v>2</v>
          </cell>
          <cell r="R95">
            <v>0</v>
          </cell>
          <cell r="S95">
            <v>0</v>
          </cell>
          <cell r="T95">
            <v>0</v>
          </cell>
          <cell r="U95">
            <v>223</v>
          </cell>
          <cell r="V95">
            <v>0</v>
          </cell>
        </row>
        <row r="96">
          <cell r="L96" t="str">
            <v>86 Membership organisations</v>
          </cell>
          <cell r="M96">
            <v>21753</v>
          </cell>
          <cell r="N96">
            <v>878</v>
          </cell>
          <cell r="O96">
            <v>488</v>
          </cell>
          <cell r="P96">
            <v>192</v>
          </cell>
          <cell r="Q96">
            <v>134</v>
          </cell>
          <cell r="R96">
            <v>42</v>
          </cell>
          <cell r="S96">
            <v>4</v>
          </cell>
          <cell r="T96">
            <v>1</v>
          </cell>
          <cell r="U96">
            <v>23492</v>
          </cell>
          <cell r="V96">
            <v>0</v>
          </cell>
        </row>
        <row r="97">
          <cell r="L97" t="str">
            <v>87 Engineering, accounting, research, management and related services</v>
          </cell>
          <cell r="M97">
            <v>37977</v>
          </cell>
          <cell r="N97">
            <v>715</v>
          </cell>
          <cell r="O97">
            <v>443</v>
          </cell>
          <cell r="P97">
            <v>130</v>
          </cell>
          <cell r="Q97">
            <v>66</v>
          </cell>
          <cell r="R97">
            <v>32</v>
          </cell>
          <cell r="S97">
            <v>9</v>
          </cell>
          <cell r="T97">
            <v>0</v>
          </cell>
          <cell r="U97">
            <v>39372</v>
          </cell>
          <cell r="V97">
            <v>0</v>
          </cell>
        </row>
        <row r="98">
          <cell r="L98" t="str">
            <v>88 Private Housleholds</v>
          </cell>
          <cell r="M98">
            <v>85</v>
          </cell>
          <cell r="N98">
            <v>5</v>
          </cell>
          <cell r="O98">
            <v>2</v>
          </cell>
          <cell r="P98">
            <v>2</v>
          </cell>
          <cell r="Q98">
            <v>1</v>
          </cell>
          <cell r="R98">
            <v>0</v>
          </cell>
          <cell r="S98">
            <v>0</v>
          </cell>
          <cell r="T98">
            <v>0</v>
          </cell>
          <cell r="U98">
            <v>95</v>
          </cell>
          <cell r="V98">
            <v>0</v>
          </cell>
        </row>
        <row r="99">
          <cell r="L99" t="str">
            <v>89 Miscellaneous services</v>
          </cell>
          <cell r="M99">
            <v>81</v>
          </cell>
          <cell r="N99">
            <v>119</v>
          </cell>
          <cell r="O99">
            <v>28</v>
          </cell>
          <cell r="P99">
            <v>2</v>
          </cell>
          <cell r="Q99">
            <v>7</v>
          </cell>
          <cell r="R99">
            <v>2</v>
          </cell>
          <cell r="S99">
            <v>1</v>
          </cell>
          <cell r="T99">
            <v>0</v>
          </cell>
          <cell r="U99">
            <v>240</v>
          </cell>
          <cell r="V99">
            <v>0</v>
          </cell>
        </row>
        <row r="100">
          <cell r="L100" t="str">
            <v>91 Executive, legislative, and general government, except finance</v>
          </cell>
          <cell r="M100">
            <v>739</v>
          </cell>
          <cell r="N100">
            <v>61</v>
          </cell>
          <cell r="O100">
            <v>88</v>
          </cell>
          <cell r="P100">
            <v>54</v>
          </cell>
          <cell r="Q100">
            <v>52</v>
          </cell>
          <cell r="R100">
            <v>74</v>
          </cell>
          <cell r="S100">
            <v>39</v>
          </cell>
          <cell r="T100">
            <v>19</v>
          </cell>
          <cell r="U100">
            <v>1126</v>
          </cell>
          <cell r="V100">
            <v>0</v>
          </cell>
        </row>
        <row r="101">
          <cell r="L101" t="str">
            <v>92 Justice, public order, and safety</v>
          </cell>
          <cell r="M101">
            <v>2</v>
          </cell>
          <cell r="N101">
            <v>1</v>
          </cell>
          <cell r="O101">
            <v>0</v>
          </cell>
          <cell r="P101">
            <v>1</v>
          </cell>
          <cell r="Q101">
            <v>2</v>
          </cell>
          <cell r="R101">
            <v>0</v>
          </cell>
          <cell r="S101">
            <v>2</v>
          </cell>
          <cell r="T101">
            <v>1</v>
          </cell>
          <cell r="U101">
            <v>9</v>
          </cell>
          <cell r="V101">
            <v>0</v>
          </cell>
        </row>
        <row r="102">
          <cell r="L102" t="str">
            <v>93 Public finance, taxation and monetary policy</v>
          </cell>
          <cell r="M102">
            <v>0</v>
          </cell>
          <cell r="N102">
            <v>0</v>
          </cell>
          <cell r="O102">
            <v>0</v>
          </cell>
          <cell r="P102">
            <v>0</v>
          </cell>
          <cell r="Q102">
            <v>1</v>
          </cell>
          <cell r="R102">
            <v>1</v>
          </cell>
          <cell r="S102">
            <v>0</v>
          </cell>
          <cell r="T102">
            <v>0</v>
          </cell>
          <cell r="U102">
            <v>2</v>
          </cell>
          <cell r="V102">
            <v>0</v>
          </cell>
        </row>
        <row r="103">
          <cell r="L103" t="str">
            <v>94 Administration of human resource programs</v>
          </cell>
          <cell r="M103">
            <v>2</v>
          </cell>
          <cell r="N103">
            <v>0</v>
          </cell>
          <cell r="O103">
            <v>2</v>
          </cell>
          <cell r="P103">
            <v>2</v>
          </cell>
          <cell r="Q103">
            <v>1</v>
          </cell>
          <cell r="R103">
            <v>2</v>
          </cell>
          <cell r="S103">
            <v>2</v>
          </cell>
          <cell r="T103">
            <v>1</v>
          </cell>
          <cell r="U103">
            <v>12</v>
          </cell>
          <cell r="V103">
            <v>0</v>
          </cell>
        </row>
        <row r="104">
          <cell r="L104" t="str">
            <v>95 Administration of environmental quality and housing programs</v>
          </cell>
          <cell r="M104">
            <v>0</v>
          </cell>
          <cell r="N104">
            <v>0</v>
          </cell>
          <cell r="O104">
            <v>0</v>
          </cell>
          <cell r="P104">
            <v>2</v>
          </cell>
          <cell r="Q104">
            <v>1</v>
          </cell>
          <cell r="R104">
            <v>1</v>
          </cell>
          <cell r="S104">
            <v>1</v>
          </cell>
          <cell r="T104">
            <v>0</v>
          </cell>
          <cell r="U104">
            <v>5</v>
          </cell>
          <cell r="V104">
            <v>0</v>
          </cell>
        </row>
        <row r="105">
          <cell r="L105" t="str">
            <v>96 Administration of economic programs</v>
          </cell>
          <cell r="M105">
            <v>3</v>
          </cell>
          <cell r="N105">
            <v>1</v>
          </cell>
          <cell r="O105">
            <v>1</v>
          </cell>
          <cell r="P105">
            <v>4</v>
          </cell>
          <cell r="Q105">
            <v>4</v>
          </cell>
          <cell r="R105">
            <v>4</v>
          </cell>
          <cell r="S105">
            <v>2</v>
          </cell>
          <cell r="T105">
            <v>0</v>
          </cell>
          <cell r="U105">
            <v>19</v>
          </cell>
          <cell r="V105">
            <v>0</v>
          </cell>
        </row>
        <row r="106">
          <cell r="L106" t="str">
            <v>97 National security and international affairs</v>
          </cell>
          <cell r="M106">
            <v>2</v>
          </cell>
          <cell r="N106">
            <v>1</v>
          </cell>
          <cell r="O106">
            <v>0</v>
          </cell>
          <cell r="P106">
            <v>0</v>
          </cell>
          <cell r="Q106">
            <v>1</v>
          </cell>
          <cell r="R106">
            <v>0</v>
          </cell>
          <cell r="S106">
            <v>0</v>
          </cell>
          <cell r="T106">
            <v>2</v>
          </cell>
          <cell r="U106">
            <v>6</v>
          </cell>
          <cell r="V106">
            <v>0</v>
          </cell>
        </row>
        <row r="107">
          <cell r="L107" t="str">
            <v>Public services all</v>
          </cell>
          <cell r="M107">
            <v>154761</v>
          </cell>
          <cell r="N107">
            <v>5590</v>
          </cell>
          <cell r="O107">
            <v>4987</v>
          </cell>
          <cell r="P107">
            <v>1757</v>
          </cell>
          <cell r="Q107">
            <v>1086</v>
          </cell>
          <cell r="R107">
            <v>338</v>
          </cell>
          <cell r="S107">
            <v>111</v>
          </cell>
          <cell r="T107">
            <v>29</v>
          </cell>
          <cell r="U107">
            <v>168659</v>
          </cell>
          <cell r="V107">
            <v>0</v>
          </cell>
        </row>
        <row r="108">
          <cell r="L108" t="str">
            <v>Government</v>
          </cell>
          <cell r="M108">
            <v>107132</v>
          </cell>
          <cell r="N108">
            <v>2370</v>
          </cell>
          <cell r="O108">
            <v>1396</v>
          </cell>
          <cell r="P108">
            <v>476</v>
          </cell>
          <cell r="Q108">
            <v>320</v>
          </cell>
          <cell r="R108">
            <v>172</v>
          </cell>
          <cell r="S108">
            <v>63</v>
          </cell>
          <cell r="T108">
            <v>24</v>
          </cell>
          <cell r="U108">
            <v>111953</v>
          </cell>
          <cell r="V108">
            <v>0</v>
          </cell>
        </row>
        <row r="109">
          <cell r="L109" t="str">
            <v>TOTAL</v>
          </cell>
          <cell r="M109">
            <v>1147582</v>
          </cell>
          <cell r="N109">
            <v>48852</v>
          </cell>
          <cell r="O109">
            <v>29168</v>
          </cell>
          <cell r="P109">
            <v>8634</v>
          </cell>
          <cell r="Q109">
            <v>4835</v>
          </cell>
          <cell r="R109">
            <v>1822</v>
          </cell>
          <cell r="S109">
            <v>356</v>
          </cell>
          <cell r="T109">
            <v>51</v>
          </cell>
          <cell r="U109">
            <v>1241300</v>
          </cell>
          <cell r="V109">
            <v>0</v>
          </cell>
        </row>
        <row r="110">
          <cell r="L110" t="str">
            <v>Unclassified</v>
          </cell>
          <cell r="M110">
            <v>16310</v>
          </cell>
          <cell r="N110">
            <v>370</v>
          </cell>
          <cell r="O110">
            <v>239</v>
          </cell>
          <cell r="P110">
            <v>73</v>
          </cell>
          <cell r="Q110">
            <v>49</v>
          </cell>
          <cell r="R110">
            <v>12</v>
          </cell>
          <cell r="S110">
            <v>3</v>
          </cell>
          <cell r="T110">
            <v>0</v>
          </cell>
          <cell r="U110">
            <v>17056</v>
          </cell>
          <cell r="V110">
            <v>0</v>
          </cell>
        </row>
        <row r="111">
          <cell r="L111" t="str">
            <v>TOTAL</v>
          </cell>
          <cell r="M111">
            <v>1131272</v>
          </cell>
          <cell r="N111">
            <v>48482</v>
          </cell>
          <cell r="O111">
            <v>28929</v>
          </cell>
          <cell r="P111">
            <v>8561</v>
          </cell>
          <cell r="Q111">
            <v>4786</v>
          </cell>
          <cell r="R111">
            <v>1810</v>
          </cell>
          <cell r="S111">
            <v>353</v>
          </cell>
          <cell r="T111">
            <v>51</v>
          </cell>
          <cell r="U111">
            <v>1224244</v>
          </cell>
          <cell r="V111">
            <v>0</v>
          </cell>
        </row>
        <row r="112">
          <cell r="M112">
            <v>0</v>
          </cell>
          <cell r="N112">
            <v>0</v>
          </cell>
          <cell r="O112">
            <v>0</v>
          </cell>
          <cell r="P112">
            <v>0</v>
          </cell>
          <cell r="Q112">
            <v>0</v>
          </cell>
          <cell r="R112">
            <v>0</v>
          </cell>
          <cell r="S112">
            <v>0</v>
          </cell>
          <cell r="T112">
            <v>0</v>
          </cell>
          <cell r="U112">
            <v>0</v>
          </cell>
        </row>
        <row r="113">
          <cell r="L113" t="str">
            <v>Other Industries</v>
          </cell>
          <cell r="M113">
            <v>318079</v>
          </cell>
          <cell r="N113">
            <v>9639</v>
          </cell>
          <cell r="O113">
            <v>7088</v>
          </cell>
          <cell r="P113">
            <v>1961</v>
          </cell>
          <cell r="Q113">
            <v>1238</v>
          </cell>
          <cell r="R113">
            <v>515</v>
          </cell>
          <cell r="S113">
            <v>78</v>
          </cell>
          <cell r="T113">
            <v>10</v>
          </cell>
          <cell r="U113">
            <v>338608</v>
          </cell>
          <cell r="V113">
            <v>0</v>
          </cell>
        </row>
      </sheetData>
      <sheetData sheetId="4">
        <row r="4">
          <cell r="L4" t="str">
            <v>01 Agricultural production - crops</v>
          </cell>
          <cell r="M4">
            <v>4092</v>
          </cell>
          <cell r="N4">
            <v>510</v>
          </cell>
          <cell r="O4">
            <v>393</v>
          </cell>
          <cell r="P4">
            <v>153</v>
          </cell>
          <cell r="Q4">
            <v>94</v>
          </cell>
          <cell r="R4">
            <v>118</v>
          </cell>
          <cell r="S4">
            <v>35</v>
          </cell>
          <cell r="T4">
            <v>3</v>
          </cell>
          <cell r="U4">
            <v>5398</v>
          </cell>
        </row>
        <row r="5">
          <cell r="L5" t="str">
            <v>02 Agriculture production livestock and animal specialities</v>
          </cell>
          <cell r="M5">
            <v>2507</v>
          </cell>
          <cell r="N5">
            <v>424</v>
          </cell>
          <cell r="O5">
            <v>286</v>
          </cell>
          <cell r="P5">
            <v>103</v>
          </cell>
          <cell r="Q5">
            <v>46</v>
          </cell>
          <cell r="R5">
            <v>36</v>
          </cell>
          <cell r="S5">
            <v>23</v>
          </cell>
          <cell r="T5">
            <v>3</v>
          </cell>
          <cell r="U5">
            <v>3428</v>
          </cell>
        </row>
        <row r="6">
          <cell r="L6" t="str">
            <v>07 Agricultural services</v>
          </cell>
          <cell r="M6">
            <v>3537</v>
          </cell>
          <cell r="N6">
            <v>305</v>
          </cell>
          <cell r="O6">
            <v>241</v>
          </cell>
          <cell r="P6">
            <v>133</v>
          </cell>
          <cell r="Q6">
            <v>52</v>
          </cell>
          <cell r="R6">
            <v>46</v>
          </cell>
          <cell r="S6">
            <v>3</v>
          </cell>
          <cell r="T6">
            <v>0</v>
          </cell>
          <cell r="U6">
            <v>4317</v>
          </cell>
        </row>
        <row r="7">
          <cell r="L7" t="str">
            <v>08 Forestry</v>
          </cell>
          <cell r="M7">
            <v>1426</v>
          </cell>
          <cell r="N7">
            <v>366</v>
          </cell>
          <cell r="O7">
            <v>373</v>
          </cell>
          <cell r="P7">
            <v>189</v>
          </cell>
          <cell r="Q7">
            <v>50</v>
          </cell>
          <cell r="R7">
            <v>20</v>
          </cell>
          <cell r="S7">
            <v>4</v>
          </cell>
          <cell r="T7">
            <v>1</v>
          </cell>
          <cell r="U7">
            <v>2429</v>
          </cell>
        </row>
        <row r="8">
          <cell r="L8" t="str">
            <v>09 Fishing, hunting and trapping</v>
          </cell>
          <cell r="M8">
            <v>597</v>
          </cell>
          <cell r="N8">
            <v>58</v>
          </cell>
          <cell r="O8">
            <v>49</v>
          </cell>
          <cell r="P8">
            <v>17</v>
          </cell>
          <cell r="Q8">
            <v>6</v>
          </cell>
          <cell r="R8">
            <v>6</v>
          </cell>
          <cell r="S8">
            <v>0</v>
          </cell>
          <cell r="T8">
            <v>0</v>
          </cell>
          <cell r="U8">
            <v>733</v>
          </cell>
        </row>
        <row r="9">
          <cell r="L9" t="str">
            <v>Agriculture, Fisheries and Forestry subtotal</v>
          </cell>
          <cell r="M9">
            <v>12159</v>
          </cell>
          <cell r="N9">
            <v>1663</v>
          </cell>
          <cell r="O9">
            <v>1342</v>
          </cell>
          <cell r="P9">
            <v>595</v>
          </cell>
          <cell r="Q9">
            <v>248</v>
          </cell>
          <cell r="R9">
            <v>226</v>
          </cell>
          <cell r="S9">
            <v>65</v>
          </cell>
          <cell r="T9">
            <v>7</v>
          </cell>
          <cell r="U9">
            <v>16305</v>
          </cell>
        </row>
        <row r="11">
          <cell r="L11" t="str">
            <v>10 Metal mining</v>
          </cell>
          <cell r="M11">
            <v>273</v>
          </cell>
          <cell r="N11">
            <v>74</v>
          </cell>
          <cell r="O11">
            <v>56</v>
          </cell>
          <cell r="P11">
            <v>25</v>
          </cell>
          <cell r="Q11">
            <v>29</v>
          </cell>
          <cell r="R11">
            <v>26</v>
          </cell>
          <cell r="S11">
            <v>5</v>
          </cell>
          <cell r="T11">
            <v>1</v>
          </cell>
          <cell r="U11">
            <v>489</v>
          </cell>
        </row>
        <row r="12">
          <cell r="L12" t="str">
            <v>12 Coal mining</v>
          </cell>
          <cell r="M12">
            <v>81</v>
          </cell>
          <cell r="N12">
            <v>13</v>
          </cell>
          <cell r="O12">
            <v>9</v>
          </cell>
          <cell r="P12">
            <v>4</v>
          </cell>
          <cell r="Q12">
            <v>3</v>
          </cell>
          <cell r="R12">
            <v>4</v>
          </cell>
          <cell r="S12">
            <v>0</v>
          </cell>
          <cell r="T12">
            <v>0</v>
          </cell>
          <cell r="U12">
            <v>114</v>
          </cell>
        </row>
        <row r="13">
          <cell r="L13" t="str">
            <v>13 Oil and gas extraction</v>
          </cell>
          <cell r="M13">
            <v>67</v>
          </cell>
          <cell r="N13">
            <v>13</v>
          </cell>
          <cell r="O13">
            <v>14</v>
          </cell>
          <cell r="P13">
            <v>11</v>
          </cell>
          <cell r="Q13">
            <v>6</v>
          </cell>
          <cell r="R13">
            <v>12</v>
          </cell>
          <cell r="S13">
            <v>2</v>
          </cell>
          <cell r="T13">
            <v>1</v>
          </cell>
          <cell r="U13">
            <v>126</v>
          </cell>
        </row>
        <row r="14">
          <cell r="L14" t="str">
            <v>14 Mining and quarrying of nonmetallic minerals, except fuels</v>
          </cell>
          <cell r="M14">
            <v>4021</v>
          </cell>
          <cell r="N14">
            <v>822</v>
          </cell>
          <cell r="O14">
            <v>532</v>
          </cell>
          <cell r="P14">
            <v>176</v>
          </cell>
          <cell r="Q14">
            <v>48</v>
          </cell>
          <cell r="R14">
            <v>17</v>
          </cell>
          <cell r="S14">
            <v>2</v>
          </cell>
          <cell r="T14">
            <v>0</v>
          </cell>
          <cell r="U14">
            <v>5618</v>
          </cell>
        </row>
        <row r="15">
          <cell r="L15" t="str">
            <v>Mining subtotal</v>
          </cell>
          <cell r="M15">
            <v>4442</v>
          </cell>
          <cell r="N15">
            <v>922</v>
          </cell>
          <cell r="O15">
            <v>611</v>
          </cell>
          <cell r="P15">
            <v>216</v>
          </cell>
          <cell r="Q15">
            <v>86</v>
          </cell>
          <cell r="R15">
            <v>59</v>
          </cell>
          <cell r="S15">
            <v>9</v>
          </cell>
          <cell r="T15">
            <v>2</v>
          </cell>
          <cell r="U15">
            <v>6347</v>
          </cell>
        </row>
        <row r="17">
          <cell r="L17" t="str">
            <v>15 Building construction-general contractors and operative builders</v>
          </cell>
          <cell r="M17">
            <v>23352</v>
          </cell>
          <cell r="N17">
            <v>4397</v>
          </cell>
          <cell r="O17">
            <v>3535</v>
          </cell>
          <cell r="P17">
            <v>1462</v>
          </cell>
          <cell r="Q17">
            <v>788</v>
          </cell>
          <cell r="R17">
            <v>290</v>
          </cell>
          <cell r="S17">
            <v>28</v>
          </cell>
          <cell r="T17">
            <v>0</v>
          </cell>
          <cell r="U17">
            <v>33852</v>
          </cell>
        </row>
        <row r="18">
          <cell r="L18" t="str">
            <v>16 Heavy construction other than building construction - contractors</v>
          </cell>
          <cell r="M18">
            <v>6412</v>
          </cell>
          <cell r="N18">
            <v>1299</v>
          </cell>
          <cell r="O18">
            <v>1221</v>
          </cell>
          <cell r="P18">
            <v>596</v>
          </cell>
          <cell r="Q18">
            <v>347</v>
          </cell>
          <cell r="R18">
            <v>205</v>
          </cell>
          <cell r="S18">
            <v>37</v>
          </cell>
          <cell r="T18">
            <v>5</v>
          </cell>
          <cell r="U18">
            <v>10122</v>
          </cell>
        </row>
        <row r="19">
          <cell r="L19" t="str">
            <v>17 Construction - special trade contractors</v>
          </cell>
          <cell r="M19">
            <v>12742</v>
          </cell>
          <cell r="N19">
            <v>1713</v>
          </cell>
          <cell r="O19">
            <v>1310</v>
          </cell>
          <cell r="P19">
            <v>560</v>
          </cell>
          <cell r="Q19">
            <v>286</v>
          </cell>
          <cell r="R19">
            <v>133</v>
          </cell>
          <cell r="S19">
            <v>27</v>
          </cell>
          <cell r="T19">
            <v>1</v>
          </cell>
          <cell r="U19">
            <v>16772</v>
          </cell>
        </row>
        <row r="20">
          <cell r="L20" t="str">
            <v>Construction subtotal</v>
          </cell>
          <cell r="M20">
            <v>42506</v>
          </cell>
          <cell r="N20">
            <v>7409</v>
          </cell>
          <cell r="O20">
            <v>6066</v>
          </cell>
          <cell r="P20">
            <v>2618</v>
          </cell>
          <cell r="Q20">
            <v>1421</v>
          </cell>
          <cell r="R20">
            <v>628</v>
          </cell>
          <cell r="S20">
            <v>92</v>
          </cell>
          <cell r="T20">
            <v>6</v>
          </cell>
          <cell r="U20">
            <v>60746</v>
          </cell>
        </row>
        <row r="22">
          <cell r="L22" t="str">
            <v>20 Food and kindred products</v>
          </cell>
          <cell r="M22">
            <v>30717</v>
          </cell>
          <cell r="N22">
            <v>5079</v>
          </cell>
          <cell r="O22">
            <v>3176</v>
          </cell>
          <cell r="P22">
            <v>1125</v>
          </cell>
          <cell r="Q22">
            <v>703</v>
          </cell>
          <cell r="R22">
            <v>458</v>
          </cell>
          <cell r="S22">
            <v>156</v>
          </cell>
          <cell r="T22">
            <v>25</v>
          </cell>
          <cell r="U22">
            <v>41439</v>
          </cell>
        </row>
        <row r="23">
          <cell r="L23" t="str">
            <v>21 Tobacco products</v>
          </cell>
          <cell r="M23">
            <v>86</v>
          </cell>
          <cell r="N23">
            <v>16</v>
          </cell>
          <cell r="O23">
            <v>12</v>
          </cell>
          <cell r="P23">
            <v>12</v>
          </cell>
          <cell r="Q23">
            <v>9</v>
          </cell>
          <cell r="R23">
            <v>8</v>
          </cell>
          <cell r="S23">
            <v>2</v>
          </cell>
          <cell r="T23">
            <v>1</v>
          </cell>
          <cell r="U23">
            <v>146</v>
          </cell>
        </row>
        <row r="24">
          <cell r="L24" t="str">
            <v>22 Textile mill products</v>
          </cell>
          <cell r="M24">
            <v>28721</v>
          </cell>
          <cell r="N24">
            <v>5476</v>
          </cell>
          <cell r="O24">
            <v>3863</v>
          </cell>
          <cell r="P24">
            <v>1260</v>
          </cell>
          <cell r="Q24">
            <v>531</v>
          </cell>
          <cell r="R24">
            <v>241</v>
          </cell>
          <cell r="S24">
            <v>33</v>
          </cell>
          <cell r="T24">
            <v>4</v>
          </cell>
          <cell r="U24">
            <v>40129</v>
          </cell>
        </row>
        <row r="25">
          <cell r="L25" t="str">
            <v>23 Apparel and other finished products made from fabrics and similar materials</v>
          </cell>
          <cell r="M25">
            <v>17032</v>
          </cell>
          <cell r="N25">
            <v>2359</v>
          </cell>
          <cell r="O25">
            <v>1905</v>
          </cell>
          <cell r="P25">
            <v>704</v>
          </cell>
          <cell r="Q25">
            <v>365</v>
          </cell>
          <cell r="R25">
            <v>130</v>
          </cell>
          <cell r="S25">
            <v>20</v>
          </cell>
          <cell r="T25">
            <v>1</v>
          </cell>
          <cell r="U25">
            <v>22516</v>
          </cell>
        </row>
        <row r="26">
          <cell r="L26" t="str">
            <v>24 Lumber and wood products, except furniture</v>
          </cell>
          <cell r="M26">
            <v>11088</v>
          </cell>
          <cell r="N26">
            <v>2361</v>
          </cell>
          <cell r="O26">
            <v>1946</v>
          </cell>
          <cell r="P26">
            <v>680</v>
          </cell>
          <cell r="Q26">
            <v>219</v>
          </cell>
          <cell r="R26">
            <v>84</v>
          </cell>
          <cell r="S26">
            <v>9</v>
          </cell>
          <cell r="T26">
            <v>1</v>
          </cell>
          <cell r="U26">
            <v>16388</v>
          </cell>
        </row>
        <row r="27">
          <cell r="L27" t="str">
            <v>25 Furniture and fixtures</v>
          </cell>
          <cell r="M27">
            <v>11208</v>
          </cell>
          <cell r="N27">
            <v>1971</v>
          </cell>
          <cell r="O27">
            <v>1439</v>
          </cell>
          <cell r="P27">
            <v>480</v>
          </cell>
          <cell r="Q27">
            <v>273</v>
          </cell>
          <cell r="R27">
            <v>113</v>
          </cell>
          <cell r="S27">
            <v>11</v>
          </cell>
          <cell r="T27">
            <v>0</v>
          </cell>
          <cell r="U27">
            <v>15495</v>
          </cell>
        </row>
        <row r="28">
          <cell r="L28" t="str">
            <v>26 Paper and allied products</v>
          </cell>
          <cell r="M28">
            <v>2575</v>
          </cell>
          <cell r="N28">
            <v>674</v>
          </cell>
          <cell r="O28">
            <v>691</v>
          </cell>
          <cell r="P28">
            <v>341</v>
          </cell>
          <cell r="Q28">
            <v>211</v>
          </cell>
          <cell r="R28">
            <v>118</v>
          </cell>
          <cell r="S28">
            <v>26</v>
          </cell>
          <cell r="T28">
            <v>1</v>
          </cell>
          <cell r="U28">
            <v>4637</v>
          </cell>
        </row>
        <row r="29">
          <cell r="L29" t="str">
            <v>27 Printing, publishing, and allied industries</v>
          </cell>
          <cell r="M29">
            <v>15428</v>
          </cell>
          <cell r="N29">
            <v>2043</v>
          </cell>
          <cell r="O29">
            <v>1130</v>
          </cell>
          <cell r="P29">
            <v>387</v>
          </cell>
          <cell r="Q29">
            <v>203</v>
          </cell>
          <cell r="R29">
            <v>110</v>
          </cell>
          <cell r="S29">
            <v>14</v>
          </cell>
          <cell r="T29">
            <v>0</v>
          </cell>
          <cell r="U29">
            <v>19315</v>
          </cell>
        </row>
        <row r="30">
          <cell r="L30" t="str">
            <v>28 Chemicals and allied products</v>
          </cell>
          <cell r="M30">
            <v>6519</v>
          </cell>
          <cell r="N30">
            <v>1468</v>
          </cell>
          <cell r="O30">
            <v>1231</v>
          </cell>
          <cell r="P30">
            <v>592</v>
          </cell>
          <cell r="Q30">
            <v>380</v>
          </cell>
          <cell r="R30">
            <v>245</v>
          </cell>
          <cell r="S30">
            <v>62</v>
          </cell>
          <cell r="T30">
            <v>3</v>
          </cell>
          <cell r="U30">
            <v>10500</v>
          </cell>
        </row>
        <row r="31">
          <cell r="L31" t="str">
            <v>29 Petroleum refining and related industries</v>
          </cell>
          <cell r="M31">
            <v>524</v>
          </cell>
          <cell r="N31">
            <v>248</v>
          </cell>
          <cell r="O31">
            <v>134</v>
          </cell>
          <cell r="P31">
            <v>29</v>
          </cell>
          <cell r="Q31">
            <v>15</v>
          </cell>
          <cell r="R31">
            <v>12</v>
          </cell>
          <cell r="S31">
            <v>1</v>
          </cell>
          <cell r="T31">
            <v>0</v>
          </cell>
          <cell r="U31">
            <v>963</v>
          </cell>
        </row>
        <row r="32">
          <cell r="L32" t="str">
            <v>30 Rubber and miscellaneous plastics products</v>
          </cell>
          <cell r="M32">
            <v>6429</v>
          </cell>
          <cell r="N32">
            <v>1863</v>
          </cell>
          <cell r="O32">
            <v>1822</v>
          </cell>
          <cell r="P32">
            <v>857</v>
          </cell>
          <cell r="Q32">
            <v>502</v>
          </cell>
          <cell r="R32">
            <v>206</v>
          </cell>
          <cell r="S32">
            <v>22</v>
          </cell>
          <cell r="T32">
            <v>2</v>
          </cell>
          <cell r="U32">
            <v>11703</v>
          </cell>
        </row>
        <row r="33">
          <cell r="L33" t="str">
            <v>31 Leather and leather products</v>
          </cell>
          <cell r="M33">
            <v>14342</v>
          </cell>
          <cell r="N33">
            <v>1869</v>
          </cell>
          <cell r="O33">
            <v>1694</v>
          </cell>
          <cell r="P33">
            <v>787</v>
          </cell>
          <cell r="Q33">
            <v>480</v>
          </cell>
          <cell r="R33">
            <v>196</v>
          </cell>
          <cell r="S33">
            <v>43</v>
          </cell>
          <cell r="T33">
            <v>7</v>
          </cell>
          <cell r="U33">
            <v>19418</v>
          </cell>
        </row>
        <row r="34">
          <cell r="L34" t="str">
            <v>32 Stone, clay, glass and concrete products</v>
          </cell>
          <cell r="M34">
            <v>14675</v>
          </cell>
          <cell r="N34">
            <v>3243</v>
          </cell>
          <cell r="O34">
            <v>2236</v>
          </cell>
          <cell r="P34">
            <v>686</v>
          </cell>
          <cell r="Q34">
            <v>277</v>
          </cell>
          <cell r="R34">
            <v>102</v>
          </cell>
          <cell r="S34">
            <v>25</v>
          </cell>
          <cell r="T34">
            <v>0</v>
          </cell>
          <cell r="U34">
            <v>21244</v>
          </cell>
        </row>
        <row r="35">
          <cell r="L35" t="str">
            <v>33 Primary metal industries</v>
          </cell>
          <cell r="M35">
            <v>5608</v>
          </cell>
          <cell r="N35">
            <v>1399</v>
          </cell>
          <cell r="O35">
            <v>1143</v>
          </cell>
          <cell r="P35">
            <v>435</v>
          </cell>
          <cell r="Q35">
            <v>270</v>
          </cell>
          <cell r="R35">
            <v>122</v>
          </cell>
          <cell r="S35">
            <v>28</v>
          </cell>
          <cell r="T35">
            <v>6</v>
          </cell>
          <cell r="U35">
            <v>9011</v>
          </cell>
        </row>
        <row r="36">
          <cell r="L36" t="str">
            <v>34 Fabricated metal products, except machinery and transportation equipment</v>
          </cell>
          <cell r="M36">
            <v>18866</v>
          </cell>
          <cell r="N36">
            <v>2990</v>
          </cell>
          <cell r="O36">
            <v>2241</v>
          </cell>
          <cell r="P36">
            <v>842</v>
          </cell>
          <cell r="Q36">
            <v>443</v>
          </cell>
          <cell r="R36">
            <v>197</v>
          </cell>
          <cell r="S36">
            <v>20</v>
          </cell>
          <cell r="T36">
            <v>1</v>
          </cell>
          <cell r="U36">
            <v>25600</v>
          </cell>
        </row>
        <row r="37">
          <cell r="L37" t="str">
            <v>35 Industrial and commercial machinery and computer equipment</v>
          </cell>
          <cell r="M37">
            <v>7795</v>
          </cell>
          <cell r="N37">
            <v>2043</v>
          </cell>
          <cell r="O37">
            <v>1824</v>
          </cell>
          <cell r="P37">
            <v>812</v>
          </cell>
          <cell r="Q37">
            <v>414</v>
          </cell>
          <cell r="R37">
            <v>169</v>
          </cell>
          <cell r="S37">
            <v>35</v>
          </cell>
          <cell r="T37">
            <v>4</v>
          </cell>
          <cell r="U37">
            <v>13096</v>
          </cell>
        </row>
        <row r="38">
          <cell r="L38" t="str">
            <v>36 Electronic and other electrical equipment and components, except computer equ</v>
          </cell>
          <cell r="M38">
            <v>4812</v>
          </cell>
          <cell r="N38">
            <v>1182</v>
          </cell>
          <cell r="O38">
            <v>965</v>
          </cell>
          <cell r="P38">
            <v>431</v>
          </cell>
          <cell r="Q38">
            <v>266</v>
          </cell>
          <cell r="R38">
            <v>164</v>
          </cell>
          <cell r="S38">
            <v>55</v>
          </cell>
          <cell r="T38">
            <v>3</v>
          </cell>
          <cell r="U38">
            <v>7878</v>
          </cell>
        </row>
        <row r="39">
          <cell r="L39" t="str">
            <v>37 Transportation equipment</v>
          </cell>
          <cell r="M39">
            <v>4362</v>
          </cell>
          <cell r="N39">
            <v>884</v>
          </cell>
          <cell r="O39">
            <v>758</v>
          </cell>
          <cell r="P39">
            <v>378</v>
          </cell>
          <cell r="Q39">
            <v>285</v>
          </cell>
          <cell r="R39">
            <v>169</v>
          </cell>
          <cell r="S39">
            <v>55</v>
          </cell>
          <cell r="T39">
            <v>10</v>
          </cell>
          <cell r="U39">
            <v>6901</v>
          </cell>
        </row>
        <row r="40">
          <cell r="L40" t="str">
            <v>38 Measuring, analyzing, and controlling instruments; photographic, medical and</v>
          </cell>
          <cell r="M40">
            <v>1796</v>
          </cell>
          <cell r="N40">
            <v>364</v>
          </cell>
          <cell r="O40">
            <v>322</v>
          </cell>
          <cell r="P40">
            <v>158</v>
          </cell>
          <cell r="Q40">
            <v>88</v>
          </cell>
          <cell r="R40">
            <v>54</v>
          </cell>
          <cell r="S40">
            <v>3</v>
          </cell>
          <cell r="T40">
            <v>0</v>
          </cell>
          <cell r="U40">
            <v>2785</v>
          </cell>
        </row>
        <row r="41">
          <cell r="L41" t="str">
            <v>39 Miscellaneous manufacturing industries</v>
          </cell>
          <cell r="M41">
            <v>8485</v>
          </cell>
          <cell r="N41">
            <v>1849</v>
          </cell>
          <cell r="O41">
            <v>1781</v>
          </cell>
          <cell r="P41">
            <v>748</v>
          </cell>
          <cell r="Q41">
            <v>382</v>
          </cell>
          <cell r="R41">
            <v>64</v>
          </cell>
          <cell r="S41">
            <v>7</v>
          </cell>
          <cell r="T41">
            <v>0</v>
          </cell>
          <cell r="U41">
            <v>13316</v>
          </cell>
        </row>
        <row r="42">
          <cell r="L42" t="str">
            <v>Manufacturing</v>
          </cell>
          <cell r="M42">
            <v>211068</v>
          </cell>
          <cell r="N42">
            <v>39381</v>
          </cell>
          <cell r="O42">
            <v>30313</v>
          </cell>
          <cell r="P42">
            <v>11744</v>
          </cell>
          <cell r="Q42">
            <v>6316</v>
          </cell>
          <cell r="R42">
            <v>2962</v>
          </cell>
          <cell r="S42">
            <v>627</v>
          </cell>
          <cell r="T42">
            <v>69</v>
          </cell>
          <cell r="U42">
            <v>302480</v>
          </cell>
        </row>
        <row r="44">
          <cell r="L44" t="str">
            <v>40 Railroad transportation</v>
          </cell>
          <cell r="M44">
            <v>76</v>
          </cell>
          <cell r="N44">
            <v>7</v>
          </cell>
          <cell r="O44">
            <v>6</v>
          </cell>
          <cell r="P44">
            <v>1</v>
          </cell>
          <cell r="Q44">
            <v>4</v>
          </cell>
          <cell r="R44">
            <v>2</v>
          </cell>
          <cell r="S44">
            <v>7</v>
          </cell>
          <cell r="T44">
            <v>1</v>
          </cell>
          <cell r="U44">
            <v>104</v>
          </cell>
        </row>
        <row r="45">
          <cell r="L45" t="str">
            <v>41 Local and suburban transit and interurban highway passenger transportation</v>
          </cell>
          <cell r="M45">
            <v>12677</v>
          </cell>
          <cell r="N45">
            <v>1022</v>
          </cell>
          <cell r="O45">
            <v>837</v>
          </cell>
          <cell r="P45">
            <v>370</v>
          </cell>
          <cell r="Q45">
            <v>281</v>
          </cell>
          <cell r="R45">
            <v>369</v>
          </cell>
          <cell r="S45">
            <v>57</v>
          </cell>
          <cell r="T45">
            <v>4</v>
          </cell>
          <cell r="U45">
            <v>15617</v>
          </cell>
        </row>
        <row r="46">
          <cell r="L46" t="str">
            <v>42 Motor freight transportation and warehousing</v>
          </cell>
          <cell r="M46">
            <v>38705</v>
          </cell>
          <cell r="N46">
            <v>3965</v>
          </cell>
          <cell r="O46">
            <v>2722</v>
          </cell>
          <cell r="P46">
            <v>993</v>
          </cell>
          <cell r="Q46">
            <v>502</v>
          </cell>
          <cell r="R46">
            <v>224</v>
          </cell>
          <cell r="S46">
            <v>32</v>
          </cell>
          <cell r="T46">
            <v>2</v>
          </cell>
          <cell r="U46">
            <v>47145</v>
          </cell>
        </row>
        <row r="47">
          <cell r="L47" t="str">
            <v>43 United States postal service</v>
          </cell>
          <cell r="M47">
            <v>1001</v>
          </cell>
          <cell r="N47">
            <v>215</v>
          </cell>
          <cell r="O47">
            <v>95</v>
          </cell>
          <cell r="P47">
            <v>19</v>
          </cell>
          <cell r="Q47">
            <v>8</v>
          </cell>
          <cell r="R47">
            <v>0</v>
          </cell>
          <cell r="S47">
            <v>0</v>
          </cell>
          <cell r="T47">
            <v>1</v>
          </cell>
          <cell r="U47">
            <v>1339</v>
          </cell>
        </row>
        <row r="48">
          <cell r="L48" t="str">
            <v>44 Water transportation</v>
          </cell>
          <cell r="M48">
            <v>669</v>
          </cell>
          <cell r="N48">
            <v>113</v>
          </cell>
          <cell r="O48">
            <v>78</v>
          </cell>
          <cell r="P48">
            <v>51</v>
          </cell>
          <cell r="Q48">
            <v>33</v>
          </cell>
          <cell r="R48">
            <v>33</v>
          </cell>
          <cell r="S48">
            <v>6</v>
          </cell>
          <cell r="T48">
            <v>1</v>
          </cell>
          <cell r="U48">
            <v>984</v>
          </cell>
        </row>
        <row r="49">
          <cell r="L49" t="str">
            <v>45 Transportation by air</v>
          </cell>
          <cell r="M49">
            <v>1203</v>
          </cell>
          <cell r="N49">
            <v>208</v>
          </cell>
          <cell r="O49">
            <v>167</v>
          </cell>
          <cell r="P49">
            <v>64</v>
          </cell>
          <cell r="Q49">
            <v>36</v>
          </cell>
          <cell r="R49">
            <v>16</v>
          </cell>
          <cell r="S49">
            <v>3</v>
          </cell>
          <cell r="T49">
            <v>5</v>
          </cell>
          <cell r="U49">
            <v>1702</v>
          </cell>
        </row>
        <row r="50">
          <cell r="L50" t="str">
            <v>46 Pipelines, except natural gas</v>
          </cell>
          <cell r="M50">
            <v>15</v>
          </cell>
          <cell r="N50">
            <v>2</v>
          </cell>
          <cell r="O50">
            <v>3</v>
          </cell>
          <cell r="P50">
            <v>1</v>
          </cell>
          <cell r="Q50">
            <v>3</v>
          </cell>
          <cell r="R50">
            <v>3</v>
          </cell>
          <cell r="S50">
            <v>0</v>
          </cell>
          <cell r="T50">
            <v>0</v>
          </cell>
          <cell r="U50">
            <v>27</v>
          </cell>
        </row>
        <row r="51">
          <cell r="L51" t="str">
            <v>47 Transportation services</v>
          </cell>
          <cell r="M51">
            <v>16281</v>
          </cell>
          <cell r="N51">
            <v>1330</v>
          </cell>
          <cell r="O51">
            <v>743</v>
          </cell>
          <cell r="P51">
            <v>269</v>
          </cell>
          <cell r="Q51">
            <v>100</v>
          </cell>
          <cell r="R51">
            <v>63</v>
          </cell>
          <cell r="S51">
            <v>10</v>
          </cell>
          <cell r="T51">
            <v>0</v>
          </cell>
          <cell r="U51">
            <v>18796</v>
          </cell>
        </row>
        <row r="52">
          <cell r="L52" t="str">
            <v>Transport</v>
          </cell>
          <cell r="M52">
            <v>70627</v>
          </cell>
          <cell r="N52">
            <v>6862</v>
          </cell>
          <cell r="O52">
            <v>4651</v>
          </cell>
          <cell r="P52">
            <v>1768</v>
          </cell>
          <cell r="Q52">
            <v>967</v>
          </cell>
          <cell r="R52">
            <v>710</v>
          </cell>
          <cell r="S52">
            <v>115</v>
          </cell>
          <cell r="T52">
            <v>14</v>
          </cell>
          <cell r="U52">
            <v>85714</v>
          </cell>
        </row>
        <row r="54">
          <cell r="L54" t="str">
            <v>48 Communications</v>
          </cell>
          <cell r="M54">
            <v>3373</v>
          </cell>
          <cell r="N54">
            <v>902</v>
          </cell>
          <cell r="O54">
            <v>646</v>
          </cell>
          <cell r="P54">
            <v>181</v>
          </cell>
          <cell r="Q54">
            <v>100</v>
          </cell>
          <cell r="R54">
            <v>62</v>
          </cell>
          <cell r="S54">
            <v>24</v>
          </cell>
          <cell r="T54">
            <v>7</v>
          </cell>
          <cell r="U54">
            <v>5295</v>
          </cell>
        </row>
        <row r="56">
          <cell r="L56" t="str">
            <v>Utilities</v>
          </cell>
          <cell r="M56">
            <v>1559</v>
          </cell>
          <cell r="N56">
            <v>267</v>
          </cell>
          <cell r="O56">
            <v>265</v>
          </cell>
          <cell r="P56">
            <v>134</v>
          </cell>
          <cell r="Q56">
            <v>73</v>
          </cell>
          <cell r="R56">
            <v>91</v>
          </cell>
          <cell r="S56">
            <v>48</v>
          </cell>
          <cell r="T56">
            <v>8</v>
          </cell>
          <cell r="U56">
            <v>2445</v>
          </cell>
        </row>
        <row r="58">
          <cell r="L58" t="str">
            <v>50 Wholesale trade - durable goods</v>
          </cell>
          <cell r="M58">
            <v>34441</v>
          </cell>
          <cell r="N58">
            <v>5510</v>
          </cell>
          <cell r="O58">
            <v>3613</v>
          </cell>
          <cell r="P58">
            <v>1000</v>
          </cell>
          <cell r="Q58">
            <v>444</v>
          </cell>
          <cell r="R58">
            <v>117</v>
          </cell>
          <cell r="S58">
            <v>19</v>
          </cell>
          <cell r="T58">
            <v>0</v>
          </cell>
          <cell r="U58">
            <v>45144</v>
          </cell>
        </row>
        <row r="59">
          <cell r="L59" t="str">
            <v>51 Wholesale trade - nondurable goods</v>
          </cell>
          <cell r="M59">
            <v>57433</v>
          </cell>
          <cell r="N59">
            <v>7129</v>
          </cell>
          <cell r="O59">
            <v>4488</v>
          </cell>
          <cell r="P59">
            <v>1428</v>
          </cell>
          <cell r="Q59">
            <v>620</v>
          </cell>
          <cell r="R59">
            <v>220</v>
          </cell>
          <cell r="S59">
            <v>42</v>
          </cell>
          <cell r="T59">
            <v>3</v>
          </cell>
          <cell r="U59">
            <v>71363</v>
          </cell>
        </row>
        <row r="60">
          <cell r="L60" t="str">
            <v>52 Building materials, hardware, garden supply and mobile home dealers</v>
          </cell>
          <cell r="M60">
            <v>72733</v>
          </cell>
          <cell r="N60">
            <v>7364</v>
          </cell>
          <cell r="O60">
            <v>2974</v>
          </cell>
          <cell r="P60">
            <v>528</v>
          </cell>
          <cell r="Q60">
            <v>141</v>
          </cell>
          <cell r="R60">
            <v>29</v>
          </cell>
          <cell r="S60">
            <v>7</v>
          </cell>
          <cell r="T60">
            <v>0</v>
          </cell>
          <cell r="U60">
            <v>83776</v>
          </cell>
        </row>
        <row r="61">
          <cell r="L61" t="str">
            <v>53 General merchandise stores</v>
          </cell>
          <cell r="M61">
            <v>15426</v>
          </cell>
          <cell r="N61">
            <v>1048</v>
          </cell>
          <cell r="O61">
            <v>526</v>
          </cell>
          <cell r="P61">
            <v>121</v>
          </cell>
          <cell r="Q61">
            <v>60</v>
          </cell>
          <cell r="R61">
            <v>19</v>
          </cell>
          <cell r="S61">
            <v>9</v>
          </cell>
          <cell r="T61">
            <v>3</v>
          </cell>
          <cell r="U61">
            <v>17212</v>
          </cell>
        </row>
        <row r="62">
          <cell r="L62" t="str">
            <v>54 Food stores</v>
          </cell>
          <cell r="M62">
            <v>115229</v>
          </cell>
          <cell r="N62">
            <v>10584</v>
          </cell>
          <cell r="O62">
            <v>4995</v>
          </cell>
          <cell r="P62">
            <v>1163</v>
          </cell>
          <cell r="Q62">
            <v>390</v>
          </cell>
          <cell r="R62">
            <v>101</v>
          </cell>
          <cell r="S62">
            <v>42</v>
          </cell>
          <cell r="T62">
            <v>18</v>
          </cell>
          <cell r="U62">
            <v>132522</v>
          </cell>
        </row>
        <row r="63">
          <cell r="L63" t="str">
            <v>55 Automotive dealers and gasoline service stations</v>
          </cell>
          <cell r="M63">
            <v>73443</v>
          </cell>
          <cell r="N63">
            <v>9115</v>
          </cell>
          <cell r="O63">
            <v>4248</v>
          </cell>
          <cell r="P63">
            <v>1051</v>
          </cell>
          <cell r="Q63">
            <v>456</v>
          </cell>
          <cell r="R63">
            <v>63</v>
          </cell>
          <cell r="S63">
            <v>1</v>
          </cell>
          <cell r="T63">
            <v>0</v>
          </cell>
          <cell r="U63">
            <v>88377</v>
          </cell>
        </row>
        <row r="64">
          <cell r="L64" t="str">
            <v>56 Apparel and accessory stores</v>
          </cell>
          <cell r="M64">
            <v>104012</v>
          </cell>
          <cell r="N64">
            <v>7900</v>
          </cell>
          <cell r="O64">
            <v>3315</v>
          </cell>
          <cell r="P64">
            <v>539</v>
          </cell>
          <cell r="Q64">
            <v>129</v>
          </cell>
          <cell r="R64">
            <v>43</v>
          </cell>
          <cell r="S64">
            <v>7</v>
          </cell>
          <cell r="T64">
            <v>4</v>
          </cell>
          <cell r="U64">
            <v>115949</v>
          </cell>
        </row>
        <row r="65">
          <cell r="L65" t="str">
            <v>57 Home furniture, furnishings and equipment stores</v>
          </cell>
          <cell r="M65">
            <v>69567</v>
          </cell>
          <cell r="N65">
            <v>5319</v>
          </cell>
          <cell r="O65">
            <v>1944</v>
          </cell>
          <cell r="P65">
            <v>381</v>
          </cell>
          <cell r="Q65">
            <v>129</v>
          </cell>
          <cell r="R65">
            <v>66</v>
          </cell>
          <cell r="S65">
            <v>20</v>
          </cell>
          <cell r="T65">
            <v>6</v>
          </cell>
          <cell r="U65">
            <v>77432</v>
          </cell>
        </row>
        <row r="66">
          <cell r="L66" t="str">
            <v>58 Eating and drinking places</v>
          </cell>
          <cell r="M66">
            <v>92029</v>
          </cell>
          <cell r="N66">
            <v>11432</v>
          </cell>
          <cell r="O66">
            <v>6224</v>
          </cell>
          <cell r="P66">
            <v>1271</v>
          </cell>
          <cell r="Q66">
            <v>282</v>
          </cell>
          <cell r="R66">
            <v>48</v>
          </cell>
          <cell r="S66">
            <v>6</v>
          </cell>
          <cell r="T66">
            <v>3</v>
          </cell>
          <cell r="U66">
            <v>111295</v>
          </cell>
        </row>
        <row r="67">
          <cell r="L67" t="str">
            <v>59 Miscellaneous retail</v>
          </cell>
          <cell r="M67">
            <v>262534</v>
          </cell>
          <cell r="N67">
            <v>19526</v>
          </cell>
          <cell r="O67">
            <v>7772</v>
          </cell>
          <cell r="P67">
            <v>1373</v>
          </cell>
          <cell r="Q67">
            <v>392</v>
          </cell>
          <cell r="R67">
            <v>89</v>
          </cell>
          <cell r="S67">
            <v>16</v>
          </cell>
          <cell r="T67">
            <v>1</v>
          </cell>
          <cell r="U67">
            <v>291703</v>
          </cell>
        </row>
        <row r="68">
          <cell r="L68" t="str">
            <v>Retail</v>
          </cell>
          <cell r="M68">
            <v>896847</v>
          </cell>
          <cell r="N68">
            <v>84927</v>
          </cell>
          <cell r="O68">
            <v>40099</v>
          </cell>
          <cell r="P68">
            <v>8855</v>
          </cell>
          <cell r="Q68">
            <v>3043</v>
          </cell>
          <cell r="R68">
            <v>795</v>
          </cell>
          <cell r="S68">
            <v>169</v>
          </cell>
          <cell r="T68">
            <v>38</v>
          </cell>
          <cell r="U68">
            <v>1034773</v>
          </cell>
        </row>
        <row r="70">
          <cell r="L70" t="str">
            <v>60 Depository institutions</v>
          </cell>
          <cell r="M70">
            <v>952</v>
          </cell>
          <cell r="N70">
            <v>97</v>
          </cell>
          <cell r="O70">
            <v>61</v>
          </cell>
          <cell r="P70">
            <v>45</v>
          </cell>
          <cell r="Q70">
            <v>50</v>
          </cell>
          <cell r="R70">
            <v>30</v>
          </cell>
          <cell r="S70">
            <v>16</v>
          </cell>
          <cell r="T70">
            <v>8</v>
          </cell>
          <cell r="U70">
            <v>1259</v>
          </cell>
        </row>
        <row r="71">
          <cell r="L71" t="str">
            <v>61 Nondepository credit institutions</v>
          </cell>
          <cell r="M71">
            <v>2470</v>
          </cell>
          <cell r="N71">
            <v>269</v>
          </cell>
          <cell r="O71">
            <v>204</v>
          </cell>
          <cell r="P71">
            <v>76</v>
          </cell>
          <cell r="Q71">
            <v>28</v>
          </cell>
          <cell r="R71">
            <v>15</v>
          </cell>
          <cell r="S71">
            <v>7</v>
          </cell>
          <cell r="T71">
            <v>2</v>
          </cell>
          <cell r="U71">
            <v>3071</v>
          </cell>
        </row>
        <row r="72">
          <cell r="L72" t="str">
            <v>62 Security and commodity brokers, dealers, exchanges and services</v>
          </cell>
          <cell r="M72">
            <v>1389</v>
          </cell>
          <cell r="N72">
            <v>118</v>
          </cell>
          <cell r="O72">
            <v>119</v>
          </cell>
          <cell r="P72">
            <v>34</v>
          </cell>
          <cell r="Q72">
            <v>25</v>
          </cell>
          <cell r="R72">
            <v>8</v>
          </cell>
          <cell r="S72">
            <v>1</v>
          </cell>
          <cell r="T72">
            <v>0</v>
          </cell>
          <cell r="U72">
            <v>1694</v>
          </cell>
        </row>
        <row r="73">
          <cell r="L73" t="str">
            <v>63 Insurance carriers</v>
          </cell>
          <cell r="M73">
            <v>3029</v>
          </cell>
          <cell r="N73">
            <v>219</v>
          </cell>
          <cell r="O73">
            <v>178</v>
          </cell>
          <cell r="P73">
            <v>84</v>
          </cell>
          <cell r="Q73">
            <v>76</v>
          </cell>
          <cell r="R73">
            <v>46</v>
          </cell>
          <cell r="S73">
            <v>24</v>
          </cell>
          <cell r="T73">
            <v>3</v>
          </cell>
          <cell r="U73">
            <v>3659</v>
          </cell>
        </row>
        <row r="74">
          <cell r="L74" t="str">
            <v>64 Insurance agents, brokers and service</v>
          </cell>
          <cell r="M74">
            <v>4111</v>
          </cell>
          <cell r="N74">
            <v>177</v>
          </cell>
          <cell r="O74">
            <v>87</v>
          </cell>
          <cell r="P74">
            <v>16</v>
          </cell>
          <cell r="Q74">
            <v>7</v>
          </cell>
          <cell r="R74">
            <v>5</v>
          </cell>
          <cell r="S74">
            <v>0</v>
          </cell>
          <cell r="T74">
            <v>0</v>
          </cell>
          <cell r="U74">
            <v>4403</v>
          </cell>
        </row>
        <row r="75">
          <cell r="L75" t="str">
            <v>65 Real estate</v>
          </cell>
          <cell r="M75">
            <v>87730</v>
          </cell>
          <cell r="N75">
            <v>5909</v>
          </cell>
          <cell r="O75">
            <v>2250</v>
          </cell>
          <cell r="P75">
            <v>529</v>
          </cell>
          <cell r="Q75">
            <v>178</v>
          </cell>
          <cell r="R75">
            <v>42</v>
          </cell>
          <cell r="S75">
            <v>5</v>
          </cell>
          <cell r="T75">
            <v>1</v>
          </cell>
          <cell r="U75">
            <v>96644</v>
          </cell>
        </row>
        <row r="76">
          <cell r="L76" t="str">
            <v>67 Holding and other investment offices</v>
          </cell>
          <cell r="M76">
            <v>5053</v>
          </cell>
          <cell r="N76">
            <v>252</v>
          </cell>
          <cell r="O76">
            <v>176</v>
          </cell>
          <cell r="P76">
            <v>68</v>
          </cell>
          <cell r="Q76">
            <v>61</v>
          </cell>
          <cell r="R76">
            <v>21</v>
          </cell>
          <cell r="S76">
            <v>7</v>
          </cell>
          <cell r="T76">
            <v>1</v>
          </cell>
          <cell r="U76">
            <v>5639</v>
          </cell>
        </row>
        <row r="77">
          <cell r="L77" t="str">
            <v>Finance</v>
          </cell>
          <cell r="M77">
            <v>104734</v>
          </cell>
          <cell r="N77">
            <v>7041</v>
          </cell>
          <cell r="O77">
            <v>3075</v>
          </cell>
          <cell r="P77">
            <v>852</v>
          </cell>
          <cell r="Q77">
            <v>425</v>
          </cell>
          <cell r="R77">
            <v>167</v>
          </cell>
          <cell r="S77">
            <v>60</v>
          </cell>
          <cell r="T77">
            <v>15</v>
          </cell>
          <cell r="U77">
            <v>116369</v>
          </cell>
        </row>
        <row r="79">
          <cell r="L79" t="str">
            <v>70 Hotels, rooming houses, camps and other lodging places</v>
          </cell>
          <cell r="M79">
            <v>10575</v>
          </cell>
          <cell r="N79">
            <v>2651</v>
          </cell>
          <cell r="O79">
            <v>1741</v>
          </cell>
          <cell r="P79">
            <v>487</v>
          </cell>
          <cell r="Q79">
            <v>178</v>
          </cell>
          <cell r="R79">
            <v>51</v>
          </cell>
          <cell r="S79">
            <v>5</v>
          </cell>
          <cell r="T79">
            <v>0</v>
          </cell>
          <cell r="U79">
            <v>15688</v>
          </cell>
        </row>
        <row r="80">
          <cell r="L80" t="str">
            <v>72 Personal services</v>
          </cell>
          <cell r="M80">
            <v>25420</v>
          </cell>
          <cell r="N80">
            <v>2218</v>
          </cell>
          <cell r="O80">
            <v>961</v>
          </cell>
          <cell r="P80">
            <v>227</v>
          </cell>
          <cell r="Q80">
            <v>63</v>
          </cell>
          <cell r="R80">
            <v>25</v>
          </cell>
          <cell r="S80">
            <v>3</v>
          </cell>
          <cell r="T80">
            <v>0</v>
          </cell>
          <cell r="U80">
            <v>28917</v>
          </cell>
        </row>
        <row r="81">
          <cell r="L81" t="str">
            <v>73 Business services</v>
          </cell>
          <cell r="M81">
            <v>133065</v>
          </cell>
          <cell r="N81">
            <v>12507</v>
          </cell>
          <cell r="O81">
            <v>8542</v>
          </cell>
          <cell r="P81">
            <v>3228</v>
          </cell>
          <cell r="Q81">
            <v>1688</v>
          </cell>
          <cell r="R81">
            <v>1046</v>
          </cell>
          <cell r="S81">
            <v>148</v>
          </cell>
          <cell r="T81">
            <v>35</v>
          </cell>
          <cell r="U81">
            <v>160259</v>
          </cell>
        </row>
        <row r="82">
          <cell r="L82" t="str">
            <v>75 Automotive repair, services and parking</v>
          </cell>
          <cell r="M82">
            <v>23633</v>
          </cell>
          <cell r="N82">
            <v>1748</v>
          </cell>
          <cell r="O82">
            <v>897</v>
          </cell>
          <cell r="P82">
            <v>192</v>
          </cell>
          <cell r="Q82">
            <v>49</v>
          </cell>
          <cell r="R82">
            <v>19</v>
          </cell>
          <cell r="S82">
            <v>2</v>
          </cell>
          <cell r="T82">
            <v>0</v>
          </cell>
          <cell r="U82">
            <v>26540</v>
          </cell>
        </row>
        <row r="83">
          <cell r="L83" t="str">
            <v>76 Miscellaneous repair services</v>
          </cell>
          <cell r="M83">
            <v>22261</v>
          </cell>
          <cell r="N83">
            <v>1684</v>
          </cell>
          <cell r="O83">
            <v>844</v>
          </cell>
          <cell r="P83">
            <v>166</v>
          </cell>
          <cell r="Q83">
            <v>62</v>
          </cell>
          <cell r="R83">
            <v>39</v>
          </cell>
          <cell r="S83">
            <v>5</v>
          </cell>
          <cell r="T83">
            <v>0</v>
          </cell>
          <cell r="U83">
            <v>25061</v>
          </cell>
        </row>
        <row r="84">
          <cell r="L84" t="str">
            <v>78 Motion pictures</v>
          </cell>
          <cell r="M84">
            <v>4095</v>
          </cell>
          <cell r="N84">
            <v>240</v>
          </cell>
          <cell r="O84">
            <v>139</v>
          </cell>
          <cell r="P84">
            <v>29</v>
          </cell>
          <cell r="Q84">
            <v>11</v>
          </cell>
          <cell r="R84">
            <v>4</v>
          </cell>
          <cell r="S84">
            <v>3</v>
          </cell>
          <cell r="T84">
            <v>0</v>
          </cell>
          <cell r="U84">
            <v>4521</v>
          </cell>
        </row>
        <row r="85">
          <cell r="L85" t="str">
            <v>79 Amusement and recreation services</v>
          </cell>
          <cell r="M85">
            <v>21391</v>
          </cell>
          <cell r="N85">
            <v>1816</v>
          </cell>
          <cell r="O85">
            <v>1193</v>
          </cell>
          <cell r="P85">
            <v>343</v>
          </cell>
          <cell r="Q85">
            <v>116</v>
          </cell>
          <cell r="R85">
            <v>43</v>
          </cell>
          <cell r="S85">
            <v>3</v>
          </cell>
          <cell r="T85">
            <v>0</v>
          </cell>
          <cell r="U85">
            <v>24905</v>
          </cell>
        </row>
        <row r="86">
          <cell r="L86" t="str">
            <v>Hotels and other business services</v>
          </cell>
          <cell r="M86">
            <v>240440</v>
          </cell>
          <cell r="N86">
            <v>22864</v>
          </cell>
          <cell r="O86">
            <v>14317</v>
          </cell>
          <cell r="P86">
            <v>4672</v>
          </cell>
          <cell r="Q86">
            <v>2167</v>
          </cell>
          <cell r="R86">
            <v>1227</v>
          </cell>
          <cell r="S86">
            <v>169</v>
          </cell>
          <cell r="T86">
            <v>35</v>
          </cell>
          <cell r="U86">
            <v>285891</v>
          </cell>
        </row>
        <row r="88">
          <cell r="L88" t="str">
            <v>Healthcare</v>
          </cell>
          <cell r="M88">
            <v>42009</v>
          </cell>
          <cell r="N88">
            <v>3402</v>
          </cell>
          <cell r="O88">
            <v>2401</v>
          </cell>
          <cell r="P88">
            <v>934</v>
          </cell>
          <cell r="Q88">
            <v>556</v>
          </cell>
          <cell r="R88">
            <v>403</v>
          </cell>
          <cell r="S88">
            <v>73</v>
          </cell>
          <cell r="T88">
            <v>15</v>
          </cell>
          <cell r="U88">
            <v>49793</v>
          </cell>
        </row>
        <row r="90">
          <cell r="L90" t="str">
            <v>81 Legal services</v>
          </cell>
          <cell r="M90">
            <v>6862</v>
          </cell>
          <cell r="N90">
            <v>547</v>
          </cell>
          <cell r="O90">
            <v>218</v>
          </cell>
          <cell r="P90">
            <v>68</v>
          </cell>
          <cell r="Q90">
            <v>23</v>
          </cell>
          <cell r="R90">
            <v>7</v>
          </cell>
          <cell r="S90">
            <v>3</v>
          </cell>
          <cell r="T90">
            <v>0</v>
          </cell>
          <cell r="U90">
            <v>7728</v>
          </cell>
        </row>
        <row r="92">
          <cell r="L92" t="str">
            <v>Education</v>
          </cell>
          <cell r="M92">
            <v>20479</v>
          </cell>
          <cell r="N92">
            <v>3888</v>
          </cell>
          <cell r="O92">
            <v>3473</v>
          </cell>
          <cell r="P92">
            <v>1157</v>
          </cell>
          <cell r="Q92">
            <v>502</v>
          </cell>
          <cell r="R92">
            <v>222</v>
          </cell>
          <cell r="S92">
            <v>67</v>
          </cell>
          <cell r="T92">
            <v>15</v>
          </cell>
          <cell r="U92">
            <v>29803</v>
          </cell>
        </row>
        <row r="94">
          <cell r="L94" t="str">
            <v>83 Social services</v>
          </cell>
          <cell r="M94">
            <v>5117</v>
          </cell>
          <cell r="N94">
            <v>1093</v>
          </cell>
          <cell r="O94">
            <v>674</v>
          </cell>
          <cell r="P94">
            <v>182</v>
          </cell>
          <cell r="Q94">
            <v>75</v>
          </cell>
          <cell r="R94">
            <v>40</v>
          </cell>
          <cell r="S94">
            <v>16</v>
          </cell>
          <cell r="T94">
            <v>1</v>
          </cell>
          <cell r="U94">
            <v>7198</v>
          </cell>
        </row>
        <row r="95">
          <cell r="L95" t="str">
            <v>84 Museums, art galleries, and botanical and zoological gardens</v>
          </cell>
          <cell r="M95">
            <v>165</v>
          </cell>
          <cell r="N95">
            <v>15</v>
          </cell>
          <cell r="O95">
            <v>16</v>
          </cell>
          <cell r="P95">
            <v>7</v>
          </cell>
          <cell r="Q95">
            <v>3</v>
          </cell>
          <cell r="R95">
            <v>4</v>
          </cell>
          <cell r="S95">
            <v>0</v>
          </cell>
          <cell r="T95">
            <v>0</v>
          </cell>
          <cell r="U95">
            <v>210</v>
          </cell>
        </row>
        <row r="96">
          <cell r="L96" t="str">
            <v>86 Membership organisations</v>
          </cell>
          <cell r="M96">
            <v>54269</v>
          </cell>
          <cell r="N96">
            <v>4477</v>
          </cell>
          <cell r="O96">
            <v>2683</v>
          </cell>
          <cell r="P96">
            <v>857</v>
          </cell>
          <cell r="Q96">
            <v>400</v>
          </cell>
          <cell r="R96">
            <v>158</v>
          </cell>
          <cell r="S96">
            <v>28</v>
          </cell>
          <cell r="T96">
            <v>2</v>
          </cell>
          <cell r="U96">
            <v>62874</v>
          </cell>
        </row>
        <row r="97">
          <cell r="L97" t="str">
            <v>87 Engineering, accounting, research, management and related services</v>
          </cell>
          <cell r="M97">
            <v>29082</v>
          </cell>
          <cell r="N97">
            <v>2766</v>
          </cell>
          <cell r="O97">
            <v>1489</v>
          </cell>
          <cell r="P97">
            <v>477</v>
          </cell>
          <cell r="Q97">
            <v>314</v>
          </cell>
          <cell r="R97">
            <v>176</v>
          </cell>
          <cell r="S97">
            <v>44</v>
          </cell>
          <cell r="T97">
            <v>3</v>
          </cell>
          <cell r="U97">
            <v>34351</v>
          </cell>
        </row>
        <row r="98">
          <cell r="L98" t="str">
            <v>88 Private Housleholds</v>
          </cell>
          <cell r="M98">
            <v>68</v>
          </cell>
          <cell r="N98">
            <v>6</v>
          </cell>
          <cell r="O98">
            <v>6</v>
          </cell>
          <cell r="P98">
            <v>2</v>
          </cell>
          <cell r="Q98">
            <v>0</v>
          </cell>
          <cell r="R98">
            <v>1</v>
          </cell>
          <cell r="S98">
            <v>0</v>
          </cell>
          <cell r="T98">
            <v>0</v>
          </cell>
          <cell r="U98">
            <v>83</v>
          </cell>
        </row>
        <row r="99">
          <cell r="L99" t="str">
            <v>89 Miscellaneous services</v>
          </cell>
          <cell r="M99">
            <v>1246</v>
          </cell>
          <cell r="N99">
            <v>546</v>
          </cell>
          <cell r="O99">
            <v>523</v>
          </cell>
          <cell r="P99">
            <v>260</v>
          </cell>
          <cell r="Q99">
            <v>182</v>
          </cell>
          <cell r="R99">
            <v>14</v>
          </cell>
          <cell r="S99">
            <v>4</v>
          </cell>
          <cell r="T99">
            <v>0</v>
          </cell>
          <cell r="U99">
            <v>2775</v>
          </cell>
        </row>
        <row r="100">
          <cell r="L100" t="str">
            <v>91 Executive, legislative, and general government, except finance</v>
          </cell>
          <cell r="M100">
            <v>787</v>
          </cell>
          <cell r="N100">
            <v>240</v>
          </cell>
          <cell r="O100">
            <v>74</v>
          </cell>
          <cell r="P100">
            <v>47</v>
          </cell>
          <cell r="Q100">
            <v>50</v>
          </cell>
          <cell r="R100">
            <v>61</v>
          </cell>
          <cell r="S100">
            <v>61</v>
          </cell>
          <cell r="T100">
            <v>24</v>
          </cell>
          <cell r="U100">
            <v>1344</v>
          </cell>
        </row>
        <row r="101">
          <cell r="L101" t="str">
            <v>92 Justice, public order, and safety</v>
          </cell>
          <cell r="M101">
            <v>462</v>
          </cell>
          <cell r="N101">
            <v>41</v>
          </cell>
          <cell r="O101">
            <v>18</v>
          </cell>
          <cell r="P101">
            <v>6</v>
          </cell>
          <cell r="Q101">
            <v>11</v>
          </cell>
          <cell r="R101">
            <v>22</v>
          </cell>
          <cell r="S101">
            <v>22</v>
          </cell>
          <cell r="T101">
            <v>14</v>
          </cell>
          <cell r="U101">
            <v>596</v>
          </cell>
        </row>
        <row r="102">
          <cell r="L102" t="str">
            <v>93 Public finance, taxation and monetary policy</v>
          </cell>
          <cell r="M102">
            <v>2</v>
          </cell>
          <cell r="N102">
            <v>0</v>
          </cell>
          <cell r="O102">
            <v>0</v>
          </cell>
          <cell r="P102">
            <v>0</v>
          </cell>
          <cell r="Q102">
            <v>1</v>
          </cell>
          <cell r="R102">
            <v>4</v>
          </cell>
          <cell r="S102">
            <v>10</v>
          </cell>
          <cell r="T102">
            <v>0</v>
          </cell>
          <cell r="U102">
            <v>17</v>
          </cell>
        </row>
        <row r="103">
          <cell r="L103" t="str">
            <v>94 Administration of human resource programs</v>
          </cell>
          <cell r="M103">
            <v>188</v>
          </cell>
          <cell r="N103">
            <v>21</v>
          </cell>
          <cell r="O103">
            <v>32</v>
          </cell>
          <cell r="P103">
            <v>12</v>
          </cell>
          <cell r="Q103">
            <v>9</v>
          </cell>
          <cell r="R103">
            <v>14</v>
          </cell>
          <cell r="S103">
            <v>3</v>
          </cell>
          <cell r="T103">
            <v>8</v>
          </cell>
          <cell r="U103">
            <v>287</v>
          </cell>
        </row>
        <row r="104">
          <cell r="L104" t="str">
            <v>95 Administration of environmental quality and housing programs</v>
          </cell>
          <cell r="M104">
            <v>26</v>
          </cell>
          <cell r="N104">
            <v>2</v>
          </cell>
          <cell r="O104">
            <v>5</v>
          </cell>
          <cell r="P104">
            <v>7</v>
          </cell>
          <cell r="Q104">
            <v>11</v>
          </cell>
          <cell r="R104">
            <v>9</v>
          </cell>
          <cell r="S104">
            <v>9</v>
          </cell>
          <cell r="T104">
            <v>1</v>
          </cell>
          <cell r="U104">
            <v>70</v>
          </cell>
        </row>
        <row r="105">
          <cell r="L105" t="str">
            <v>96 Administration of economic programs</v>
          </cell>
          <cell r="M105">
            <v>2474</v>
          </cell>
          <cell r="N105">
            <v>622</v>
          </cell>
          <cell r="O105">
            <v>395</v>
          </cell>
          <cell r="P105">
            <v>451</v>
          </cell>
          <cell r="Q105">
            <v>473</v>
          </cell>
          <cell r="R105">
            <v>501</v>
          </cell>
          <cell r="S105">
            <v>88</v>
          </cell>
          <cell r="T105">
            <v>11</v>
          </cell>
          <cell r="U105">
            <v>5015</v>
          </cell>
        </row>
        <row r="106">
          <cell r="L106" t="str">
            <v>97 National security and international affairs</v>
          </cell>
          <cell r="M106">
            <v>34</v>
          </cell>
          <cell r="N106">
            <v>8</v>
          </cell>
          <cell r="O106">
            <v>9</v>
          </cell>
          <cell r="P106">
            <v>2</v>
          </cell>
          <cell r="Q106">
            <v>2</v>
          </cell>
          <cell r="R106">
            <v>3</v>
          </cell>
          <cell r="S106">
            <v>0</v>
          </cell>
          <cell r="T106">
            <v>1</v>
          </cell>
          <cell r="U106">
            <v>59</v>
          </cell>
        </row>
        <row r="107">
          <cell r="L107" t="str">
            <v>Public services all</v>
          </cell>
          <cell r="M107">
            <v>163270</v>
          </cell>
          <cell r="N107">
            <v>17674</v>
          </cell>
          <cell r="O107">
            <v>12016</v>
          </cell>
          <cell r="P107">
            <v>4469</v>
          </cell>
          <cell r="Q107">
            <v>2612</v>
          </cell>
          <cell r="R107">
            <v>1639</v>
          </cell>
          <cell r="S107">
            <v>428</v>
          </cell>
          <cell r="T107">
            <v>95</v>
          </cell>
          <cell r="U107">
            <v>202203</v>
          </cell>
        </row>
        <row r="108">
          <cell r="L108" t="str">
            <v>Government</v>
          </cell>
          <cell r="M108">
            <v>100782</v>
          </cell>
          <cell r="N108">
            <v>10384</v>
          </cell>
          <cell r="O108">
            <v>6142</v>
          </cell>
          <cell r="P108">
            <v>2378</v>
          </cell>
          <cell r="Q108">
            <v>1554</v>
          </cell>
          <cell r="R108">
            <v>1014</v>
          </cell>
          <cell r="S108">
            <v>288</v>
          </cell>
          <cell r="T108">
            <v>65</v>
          </cell>
          <cell r="U108">
            <v>122607</v>
          </cell>
        </row>
        <row r="109">
          <cell r="L109" t="str">
            <v>TOTAL</v>
          </cell>
          <cell r="M109">
            <v>1772551</v>
          </cell>
          <cell r="N109">
            <v>191679</v>
          </cell>
          <cell r="O109">
            <v>114738</v>
          </cell>
          <cell r="P109">
            <v>36686</v>
          </cell>
          <cell r="Q109">
            <v>17791</v>
          </cell>
          <cell r="R109">
            <v>8626</v>
          </cell>
          <cell r="S109">
            <v>1814</v>
          </cell>
          <cell r="T109">
            <v>299</v>
          </cell>
          <cell r="U109">
            <v>2144184</v>
          </cell>
        </row>
        <row r="110">
          <cell r="L110" t="str">
            <v>Unclassified</v>
          </cell>
          <cell r="M110">
            <v>21526</v>
          </cell>
          <cell r="N110">
            <v>1767</v>
          </cell>
          <cell r="O110">
            <v>1337</v>
          </cell>
          <cell r="P110">
            <v>582</v>
          </cell>
          <cell r="Q110">
            <v>333</v>
          </cell>
          <cell r="R110">
            <v>60</v>
          </cell>
          <cell r="S110">
            <v>8</v>
          </cell>
          <cell r="T110">
            <v>3</v>
          </cell>
          <cell r="U110">
            <v>25616</v>
          </cell>
        </row>
        <row r="111">
          <cell r="L111" t="str">
            <v>TOTAL</v>
          </cell>
          <cell r="M111">
            <v>1751025</v>
          </cell>
          <cell r="N111">
            <v>189912</v>
          </cell>
          <cell r="O111">
            <v>113401</v>
          </cell>
          <cell r="P111">
            <v>36104</v>
          </cell>
          <cell r="Q111">
            <v>17458</v>
          </cell>
          <cell r="R111">
            <v>8566</v>
          </cell>
          <cell r="S111">
            <v>1806</v>
          </cell>
          <cell r="T111">
            <v>296</v>
          </cell>
          <cell r="U111">
            <v>2118568</v>
          </cell>
        </row>
        <row r="112">
          <cell r="M112">
            <v>0</v>
          </cell>
          <cell r="N112">
            <v>0</v>
          </cell>
          <cell r="O112">
            <v>0</v>
          </cell>
          <cell r="P112">
            <v>0</v>
          </cell>
          <cell r="Q112">
            <v>0</v>
          </cell>
          <cell r="R112">
            <v>0</v>
          </cell>
          <cell r="S112">
            <v>0</v>
          </cell>
          <cell r="T112">
            <v>0</v>
          </cell>
          <cell r="U112">
            <v>0</v>
          </cell>
        </row>
        <row r="113">
          <cell r="L113" t="str">
            <v>Other Industries</v>
          </cell>
          <cell r="M113">
            <v>309782</v>
          </cell>
          <cell r="N113">
            <v>34307</v>
          </cell>
          <cell r="O113">
            <v>23200</v>
          </cell>
          <cell r="P113">
            <v>8350</v>
          </cell>
          <cell r="Q113">
            <v>4045</v>
          </cell>
          <cell r="R113">
            <v>2209</v>
          </cell>
          <cell r="S113">
            <v>362</v>
          </cell>
          <cell r="T113">
            <v>57</v>
          </cell>
          <cell r="U113">
            <v>382312</v>
          </cell>
        </row>
      </sheetData>
      <sheetData sheetId="5" refreshError="1"/>
      <sheetData sheetId="6">
        <row r="4">
          <cell r="L4" t="str">
            <v>01 Agricultural production - crops</v>
          </cell>
          <cell r="M4">
            <v>81</v>
          </cell>
          <cell r="N4">
            <v>257</v>
          </cell>
          <cell r="O4">
            <v>95</v>
          </cell>
          <cell r="P4">
            <v>74</v>
          </cell>
          <cell r="Q4">
            <v>51</v>
          </cell>
          <cell r="R4">
            <v>47</v>
          </cell>
          <cell r="S4">
            <v>2</v>
          </cell>
          <cell r="T4">
            <v>0</v>
          </cell>
          <cell r="U4">
            <v>607</v>
          </cell>
        </row>
        <row r="5">
          <cell r="L5" t="str">
            <v>02 Agriculture production livestock and animal specialities</v>
          </cell>
          <cell r="M5">
            <v>28</v>
          </cell>
          <cell r="N5">
            <v>27</v>
          </cell>
          <cell r="O5">
            <v>29</v>
          </cell>
          <cell r="P5">
            <v>11</v>
          </cell>
          <cell r="Q5">
            <v>9</v>
          </cell>
          <cell r="R5">
            <v>9</v>
          </cell>
          <cell r="S5">
            <v>3</v>
          </cell>
          <cell r="T5">
            <v>0</v>
          </cell>
          <cell r="U5">
            <v>116</v>
          </cell>
        </row>
        <row r="6">
          <cell r="L6" t="str">
            <v>07 Agricultural services</v>
          </cell>
          <cell r="M6">
            <v>18</v>
          </cell>
          <cell r="N6">
            <v>122</v>
          </cell>
          <cell r="O6">
            <v>16</v>
          </cell>
          <cell r="P6">
            <v>5</v>
          </cell>
          <cell r="Q6">
            <v>9</v>
          </cell>
          <cell r="R6">
            <v>4</v>
          </cell>
          <cell r="S6">
            <v>1</v>
          </cell>
          <cell r="T6">
            <v>0</v>
          </cell>
          <cell r="U6">
            <v>175</v>
          </cell>
        </row>
        <row r="7">
          <cell r="L7" t="str">
            <v>08 Forestry</v>
          </cell>
          <cell r="M7">
            <v>9</v>
          </cell>
          <cell r="N7">
            <v>43</v>
          </cell>
          <cell r="O7">
            <v>25</v>
          </cell>
          <cell r="P7">
            <v>20</v>
          </cell>
          <cell r="Q7">
            <v>13</v>
          </cell>
          <cell r="R7">
            <v>15</v>
          </cell>
          <cell r="S7">
            <v>5</v>
          </cell>
          <cell r="T7">
            <v>1</v>
          </cell>
          <cell r="U7">
            <v>131</v>
          </cell>
        </row>
        <row r="8">
          <cell r="L8" t="str">
            <v>09 Fishing, hunting and trapping</v>
          </cell>
          <cell r="M8">
            <v>26</v>
          </cell>
          <cell r="N8">
            <v>52</v>
          </cell>
          <cell r="O8">
            <v>39</v>
          </cell>
          <cell r="P8">
            <v>32</v>
          </cell>
          <cell r="Q8">
            <v>26</v>
          </cell>
          <cell r="R8">
            <v>32</v>
          </cell>
          <cell r="S8">
            <v>10</v>
          </cell>
          <cell r="T8">
            <v>0</v>
          </cell>
          <cell r="U8">
            <v>217</v>
          </cell>
        </row>
        <row r="9">
          <cell r="L9" t="str">
            <v>Agriculture, Fisheries and Forestry subtotal</v>
          </cell>
          <cell r="M9">
            <v>162</v>
          </cell>
          <cell r="N9">
            <v>501</v>
          </cell>
          <cell r="O9">
            <v>204</v>
          </cell>
          <cell r="P9">
            <v>142</v>
          </cell>
          <cell r="Q9">
            <v>108</v>
          </cell>
          <cell r="R9">
            <v>107</v>
          </cell>
          <cell r="S9">
            <v>21</v>
          </cell>
          <cell r="T9">
            <v>1</v>
          </cell>
          <cell r="U9">
            <v>1246</v>
          </cell>
        </row>
        <row r="12">
          <cell r="L12" t="str">
            <v>10 Metal mining</v>
          </cell>
          <cell r="M12">
            <v>21</v>
          </cell>
          <cell r="N12">
            <v>81</v>
          </cell>
          <cell r="O12">
            <v>30</v>
          </cell>
          <cell r="P12">
            <v>24</v>
          </cell>
          <cell r="Q12">
            <v>36</v>
          </cell>
          <cell r="R12">
            <v>43</v>
          </cell>
          <cell r="S12">
            <v>8</v>
          </cell>
          <cell r="T12">
            <v>1</v>
          </cell>
          <cell r="U12">
            <v>244</v>
          </cell>
        </row>
        <row r="13">
          <cell r="L13" t="str">
            <v>12 Coal mining</v>
          </cell>
          <cell r="M13">
            <v>3</v>
          </cell>
          <cell r="N13">
            <v>1</v>
          </cell>
          <cell r="O13">
            <v>0</v>
          </cell>
          <cell r="P13">
            <v>1</v>
          </cell>
          <cell r="Q13">
            <v>0</v>
          </cell>
          <cell r="R13">
            <v>7</v>
          </cell>
          <cell r="S13">
            <v>0</v>
          </cell>
          <cell r="T13">
            <v>0</v>
          </cell>
          <cell r="U13">
            <v>12</v>
          </cell>
        </row>
        <row r="14">
          <cell r="L14" t="str">
            <v>13 Oil and gas extraction</v>
          </cell>
          <cell r="M14">
            <v>2</v>
          </cell>
          <cell r="N14">
            <v>5</v>
          </cell>
          <cell r="O14">
            <v>2</v>
          </cell>
          <cell r="P14">
            <v>3</v>
          </cell>
          <cell r="Q14">
            <v>3</v>
          </cell>
          <cell r="R14">
            <v>1</v>
          </cell>
          <cell r="S14">
            <v>1</v>
          </cell>
          <cell r="T14">
            <v>0</v>
          </cell>
          <cell r="U14">
            <v>17</v>
          </cell>
        </row>
        <row r="15">
          <cell r="L15" t="str">
            <v>14 Mining and quarrying of nonmetallic minerals, except fuels</v>
          </cell>
          <cell r="M15">
            <v>9</v>
          </cell>
          <cell r="N15">
            <v>8</v>
          </cell>
          <cell r="O15">
            <v>12</v>
          </cell>
          <cell r="P15">
            <v>9</v>
          </cell>
          <cell r="Q15">
            <v>10</v>
          </cell>
          <cell r="R15">
            <v>7</v>
          </cell>
          <cell r="S15">
            <v>2</v>
          </cell>
          <cell r="T15">
            <v>0</v>
          </cell>
          <cell r="U15">
            <v>57</v>
          </cell>
        </row>
        <row r="16">
          <cell r="L16" t="str">
            <v>Mining subtotal</v>
          </cell>
          <cell r="M16">
            <v>35</v>
          </cell>
          <cell r="N16">
            <v>95</v>
          </cell>
          <cell r="O16">
            <v>44</v>
          </cell>
          <cell r="P16">
            <v>37</v>
          </cell>
          <cell r="Q16">
            <v>49</v>
          </cell>
          <cell r="R16">
            <v>58</v>
          </cell>
          <cell r="S16">
            <v>11</v>
          </cell>
          <cell r="T16">
            <v>1</v>
          </cell>
          <cell r="U16">
            <v>330</v>
          </cell>
        </row>
        <row r="18">
          <cell r="L18" t="str">
            <v>15 Building construction-general contractors and operative builders</v>
          </cell>
          <cell r="M18">
            <v>67</v>
          </cell>
          <cell r="N18">
            <v>648</v>
          </cell>
          <cell r="O18">
            <v>192</v>
          </cell>
          <cell r="P18">
            <v>169</v>
          </cell>
          <cell r="Q18">
            <v>142</v>
          </cell>
          <cell r="R18">
            <v>113</v>
          </cell>
          <cell r="S18">
            <v>24</v>
          </cell>
          <cell r="T18">
            <v>1</v>
          </cell>
          <cell r="U18">
            <v>1356</v>
          </cell>
        </row>
        <row r="19">
          <cell r="L19" t="str">
            <v>16 Heavy construction other than building construction - contractors</v>
          </cell>
          <cell r="M19">
            <v>26</v>
          </cell>
          <cell r="N19">
            <v>137</v>
          </cell>
          <cell r="O19">
            <v>55</v>
          </cell>
          <cell r="P19">
            <v>48</v>
          </cell>
          <cell r="Q19">
            <v>63</v>
          </cell>
          <cell r="R19">
            <v>52</v>
          </cell>
          <cell r="S19">
            <v>7</v>
          </cell>
          <cell r="T19">
            <v>0</v>
          </cell>
          <cell r="U19">
            <v>388</v>
          </cell>
        </row>
        <row r="20">
          <cell r="L20" t="str">
            <v>17 Construction - special trade contractors</v>
          </cell>
          <cell r="M20">
            <v>41</v>
          </cell>
          <cell r="N20">
            <v>243</v>
          </cell>
          <cell r="O20">
            <v>63</v>
          </cell>
          <cell r="P20">
            <v>42</v>
          </cell>
          <cell r="Q20">
            <v>34</v>
          </cell>
          <cell r="R20">
            <v>18</v>
          </cell>
          <cell r="S20">
            <v>2</v>
          </cell>
          <cell r="T20">
            <v>0</v>
          </cell>
          <cell r="U20">
            <v>443</v>
          </cell>
        </row>
        <row r="21">
          <cell r="L21" t="str">
            <v>Construction subtotal</v>
          </cell>
          <cell r="M21">
            <v>134</v>
          </cell>
          <cell r="N21">
            <v>1028</v>
          </cell>
          <cell r="O21">
            <v>310</v>
          </cell>
          <cell r="P21">
            <v>259</v>
          </cell>
          <cell r="Q21">
            <v>239</v>
          </cell>
          <cell r="R21">
            <v>183</v>
          </cell>
          <cell r="S21">
            <v>33</v>
          </cell>
          <cell r="T21">
            <v>1</v>
          </cell>
          <cell r="U21">
            <v>2187</v>
          </cell>
        </row>
        <row r="23">
          <cell r="L23" t="str">
            <v>20 Food and kindred products</v>
          </cell>
          <cell r="M23">
            <v>87</v>
          </cell>
          <cell r="N23">
            <v>401</v>
          </cell>
          <cell r="O23">
            <v>204</v>
          </cell>
          <cell r="P23">
            <v>157</v>
          </cell>
          <cell r="Q23">
            <v>121</v>
          </cell>
          <cell r="R23">
            <v>118</v>
          </cell>
          <cell r="S23">
            <v>22</v>
          </cell>
          <cell r="T23">
            <v>0</v>
          </cell>
          <cell r="U23">
            <v>1110</v>
          </cell>
        </row>
        <row r="24">
          <cell r="L24" t="str">
            <v>21 Tobacco products</v>
          </cell>
          <cell r="M24">
            <v>0</v>
          </cell>
          <cell r="N24">
            <v>3</v>
          </cell>
          <cell r="O24">
            <v>2</v>
          </cell>
          <cell r="P24">
            <v>0</v>
          </cell>
          <cell r="Q24">
            <v>0</v>
          </cell>
          <cell r="R24">
            <v>0</v>
          </cell>
          <cell r="S24">
            <v>0</v>
          </cell>
          <cell r="T24">
            <v>0</v>
          </cell>
          <cell r="U24">
            <v>5</v>
          </cell>
        </row>
        <row r="25">
          <cell r="L25" t="str">
            <v>22 Textile mill products</v>
          </cell>
          <cell r="M25">
            <v>59</v>
          </cell>
          <cell r="N25">
            <v>540</v>
          </cell>
          <cell r="O25">
            <v>190</v>
          </cell>
          <cell r="P25">
            <v>107</v>
          </cell>
          <cell r="Q25">
            <v>43</v>
          </cell>
          <cell r="R25">
            <v>35</v>
          </cell>
          <cell r="S25">
            <v>2</v>
          </cell>
          <cell r="T25">
            <v>0</v>
          </cell>
          <cell r="U25">
            <v>976</v>
          </cell>
        </row>
        <row r="26">
          <cell r="L26" t="str">
            <v>23 Apparel and other finished products made from fabrics and similar materials</v>
          </cell>
          <cell r="M26">
            <v>92</v>
          </cell>
          <cell r="N26">
            <v>301</v>
          </cell>
          <cell r="O26">
            <v>192</v>
          </cell>
          <cell r="P26">
            <v>102</v>
          </cell>
          <cell r="Q26">
            <v>62</v>
          </cell>
          <cell r="R26">
            <v>28</v>
          </cell>
          <cell r="S26">
            <v>0</v>
          </cell>
          <cell r="T26">
            <v>0</v>
          </cell>
          <cell r="U26">
            <v>777</v>
          </cell>
        </row>
        <row r="27">
          <cell r="L27" t="str">
            <v>24 Lumber and wood products, except furniture</v>
          </cell>
          <cell r="M27">
            <v>18</v>
          </cell>
          <cell r="N27">
            <v>307</v>
          </cell>
          <cell r="O27">
            <v>64</v>
          </cell>
          <cell r="P27">
            <v>61</v>
          </cell>
          <cell r="Q27">
            <v>39</v>
          </cell>
          <cell r="R27">
            <v>25</v>
          </cell>
          <cell r="S27">
            <v>3</v>
          </cell>
          <cell r="T27">
            <v>0</v>
          </cell>
          <cell r="U27">
            <v>517</v>
          </cell>
        </row>
        <row r="28">
          <cell r="L28" t="str">
            <v>25 Furniture and fixtures</v>
          </cell>
          <cell r="M28">
            <v>26</v>
          </cell>
          <cell r="N28">
            <v>365</v>
          </cell>
          <cell r="O28">
            <v>74</v>
          </cell>
          <cell r="P28">
            <v>42</v>
          </cell>
          <cell r="Q28">
            <v>26</v>
          </cell>
          <cell r="R28">
            <v>11</v>
          </cell>
          <cell r="S28">
            <v>1</v>
          </cell>
          <cell r="T28">
            <v>0</v>
          </cell>
          <cell r="U28">
            <v>545</v>
          </cell>
        </row>
        <row r="29">
          <cell r="L29" t="str">
            <v>26 Paper and allied products</v>
          </cell>
          <cell r="M29">
            <v>26</v>
          </cell>
          <cell r="N29">
            <v>128</v>
          </cell>
          <cell r="O29">
            <v>40</v>
          </cell>
          <cell r="P29">
            <v>33</v>
          </cell>
          <cell r="Q29">
            <v>25</v>
          </cell>
          <cell r="R29">
            <v>22</v>
          </cell>
          <cell r="S29">
            <v>2</v>
          </cell>
          <cell r="T29">
            <v>1</v>
          </cell>
          <cell r="U29">
            <v>277</v>
          </cell>
        </row>
        <row r="30">
          <cell r="L30" t="str">
            <v>27 Printing, publishing, and allied industries</v>
          </cell>
          <cell r="M30">
            <v>42</v>
          </cell>
          <cell r="N30">
            <v>706</v>
          </cell>
          <cell r="O30">
            <v>83</v>
          </cell>
          <cell r="P30">
            <v>44</v>
          </cell>
          <cell r="Q30">
            <v>26</v>
          </cell>
          <cell r="R30">
            <v>19</v>
          </cell>
          <cell r="S30">
            <v>3</v>
          </cell>
          <cell r="T30">
            <v>0</v>
          </cell>
          <cell r="U30">
            <v>923</v>
          </cell>
        </row>
        <row r="31">
          <cell r="L31" t="str">
            <v>28 Chemicals and allied products</v>
          </cell>
          <cell r="M31">
            <v>85</v>
          </cell>
          <cell r="N31">
            <v>253</v>
          </cell>
          <cell r="O31">
            <v>131</v>
          </cell>
          <cell r="P31">
            <v>84</v>
          </cell>
          <cell r="Q31">
            <v>73</v>
          </cell>
          <cell r="R31">
            <v>33</v>
          </cell>
          <cell r="S31">
            <v>3</v>
          </cell>
          <cell r="T31">
            <v>1</v>
          </cell>
          <cell r="U31">
            <v>663</v>
          </cell>
        </row>
        <row r="32">
          <cell r="L32" t="str">
            <v>29 Petroleum refining and related industries</v>
          </cell>
          <cell r="M32">
            <v>5</v>
          </cell>
          <cell r="N32">
            <v>49</v>
          </cell>
          <cell r="O32">
            <v>5</v>
          </cell>
          <cell r="P32">
            <v>8</v>
          </cell>
          <cell r="Q32">
            <v>4</v>
          </cell>
          <cell r="R32">
            <v>0</v>
          </cell>
          <cell r="S32">
            <v>1</v>
          </cell>
          <cell r="T32">
            <v>0</v>
          </cell>
          <cell r="U32">
            <v>72</v>
          </cell>
        </row>
        <row r="33">
          <cell r="L33" t="str">
            <v>30 Rubber and miscellaneous plastics products</v>
          </cell>
          <cell r="M33">
            <v>36</v>
          </cell>
          <cell r="N33">
            <v>331</v>
          </cell>
          <cell r="O33">
            <v>147</v>
          </cell>
          <cell r="P33">
            <v>99</v>
          </cell>
          <cell r="Q33">
            <v>66</v>
          </cell>
          <cell r="R33">
            <v>22</v>
          </cell>
          <cell r="S33">
            <v>1</v>
          </cell>
          <cell r="T33">
            <v>0</v>
          </cell>
          <cell r="U33">
            <v>702</v>
          </cell>
        </row>
        <row r="34">
          <cell r="L34" t="str">
            <v>31 Leather and leather products</v>
          </cell>
          <cell r="M34">
            <v>21</v>
          </cell>
          <cell r="N34">
            <v>170</v>
          </cell>
          <cell r="O34">
            <v>60</v>
          </cell>
          <cell r="P34">
            <v>54</v>
          </cell>
          <cell r="Q34">
            <v>31</v>
          </cell>
          <cell r="R34">
            <v>15</v>
          </cell>
          <cell r="S34">
            <v>0</v>
          </cell>
          <cell r="T34">
            <v>0</v>
          </cell>
          <cell r="U34">
            <v>351</v>
          </cell>
        </row>
        <row r="35">
          <cell r="L35" t="str">
            <v>32 Stone, clay, glass and concrete products</v>
          </cell>
          <cell r="M35">
            <v>12</v>
          </cell>
          <cell r="N35">
            <v>220</v>
          </cell>
          <cell r="O35">
            <v>44</v>
          </cell>
          <cell r="P35">
            <v>30</v>
          </cell>
          <cell r="Q35">
            <v>21</v>
          </cell>
          <cell r="R35">
            <v>17</v>
          </cell>
          <cell r="S35">
            <v>3</v>
          </cell>
          <cell r="T35">
            <v>0</v>
          </cell>
          <cell r="U35">
            <v>347</v>
          </cell>
        </row>
        <row r="36">
          <cell r="L36" t="str">
            <v>33 Primary metal industries</v>
          </cell>
          <cell r="M36">
            <v>15</v>
          </cell>
          <cell r="N36">
            <v>358</v>
          </cell>
          <cell r="O36">
            <v>48</v>
          </cell>
          <cell r="P36">
            <v>36</v>
          </cell>
          <cell r="Q36">
            <v>20</v>
          </cell>
          <cell r="R36">
            <v>21</v>
          </cell>
          <cell r="S36">
            <v>1</v>
          </cell>
          <cell r="T36">
            <v>0</v>
          </cell>
          <cell r="U36">
            <v>499</v>
          </cell>
        </row>
        <row r="37">
          <cell r="L37" t="str">
            <v>34 Fabricated metal products, except machinery and transportation equipment</v>
          </cell>
          <cell r="M37">
            <v>41</v>
          </cell>
          <cell r="N37">
            <v>620</v>
          </cell>
          <cell r="O37">
            <v>119</v>
          </cell>
          <cell r="P37">
            <v>96</v>
          </cell>
          <cell r="Q37">
            <v>49</v>
          </cell>
          <cell r="R37">
            <v>24</v>
          </cell>
          <cell r="S37">
            <v>2</v>
          </cell>
          <cell r="T37">
            <v>0</v>
          </cell>
          <cell r="U37">
            <v>951</v>
          </cell>
        </row>
        <row r="38">
          <cell r="L38" t="str">
            <v>35 Industrial and commercial machinery and computer equipment</v>
          </cell>
          <cell r="M38">
            <v>50</v>
          </cell>
          <cell r="N38">
            <v>200</v>
          </cell>
          <cell r="O38">
            <v>88</v>
          </cell>
          <cell r="P38">
            <v>62</v>
          </cell>
          <cell r="Q38">
            <v>30</v>
          </cell>
          <cell r="R38">
            <v>11</v>
          </cell>
          <cell r="S38">
            <v>1</v>
          </cell>
          <cell r="T38">
            <v>0</v>
          </cell>
          <cell r="U38">
            <v>442</v>
          </cell>
        </row>
        <row r="39">
          <cell r="L39" t="str">
            <v>36 Electronic and other electrical equipment and components, except computer equ</v>
          </cell>
          <cell r="M39">
            <v>26</v>
          </cell>
          <cell r="N39">
            <v>93</v>
          </cell>
          <cell r="O39">
            <v>34</v>
          </cell>
          <cell r="P39">
            <v>14</v>
          </cell>
          <cell r="Q39">
            <v>22</v>
          </cell>
          <cell r="R39">
            <v>4</v>
          </cell>
          <cell r="S39">
            <v>0</v>
          </cell>
          <cell r="T39">
            <v>0</v>
          </cell>
          <cell r="U39">
            <v>193</v>
          </cell>
        </row>
        <row r="40">
          <cell r="L40" t="str">
            <v>37 Transportation equipment</v>
          </cell>
          <cell r="M40">
            <v>15</v>
          </cell>
          <cell r="N40">
            <v>25</v>
          </cell>
          <cell r="O40">
            <v>19</v>
          </cell>
          <cell r="P40">
            <v>13</v>
          </cell>
          <cell r="Q40">
            <v>10</v>
          </cell>
          <cell r="R40">
            <v>10</v>
          </cell>
          <cell r="S40">
            <v>2</v>
          </cell>
          <cell r="T40">
            <v>0</v>
          </cell>
          <cell r="U40">
            <v>94</v>
          </cell>
        </row>
        <row r="41">
          <cell r="L41" t="str">
            <v>38 Measuring, analyzing, and controlling instruments; photographic, medical and</v>
          </cell>
          <cell r="M41">
            <v>17</v>
          </cell>
          <cell r="N41">
            <v>146</v>
          </cell>
          <cell r="O41">
            <v>23</v>
          </cell>
          <cell r="P41">
            <v>9</v>
          </cell>
          <cell r="Q41">
            <v>6</v>
          </cell>
          <cell r="R41">
            <v>2</v>
          </cell>
          <cell r="S41">
            <v>0</v>
          </cell>
          <cell r="T41">
            <v>0</v>
          </cell>
          <cell r="U41">
            <v>203</v>
          </cell>
        </row>
        <row r="42">
          <cell r="L42" t="str">
            <v>39 Miscellaneous manufacturing industries</v>
          </cell>
          <cell r="M42">
            <v>28</v>
          </cell>
          <cell r="N42">
            <v>54</v>
          </cell>
          <cell r="O42">
            <v>37</v>
          </cell>
          <cell r="P42">
            <v>22</v>
          </cell>
          <cell r="Q42">
            <v>8</v>
          </cell>
          <cell r="R42">
            <v>3</v>
          </cell>
          <cell r="S42">
            <v>2</v>
          </cell>
          <cell r="T42">
            <v>0</v>
          </cell>
          <cell r="U42">
            <v>154</v>
          </cell>
        </row>
        <row r="43">
          <cell r="L43" t="str">
            <v>Manufacturing</v>
          </cell>
          <cell r="M43">
            <v>701</v>
          </cell>
          <cell r="N43">
            <v>5270</v>
          </cell>
          <cell r="O43">
            <v>1604</v>
          </cell>
          <cell r="P43">
            <v>1073</v>
          </cell>
          <cell r="Q43">
            <v>682</v>
          </cell>
          <cell r="R43">
            <v>420</v>
          </cell>
          <cell r="S43">
            <v>49</v>
          </cell>
          <cell r="T43">
            <v>2</v>
          </cell>
          <cell r="U43">
            <v>9801</v>
          </cell>
        </row>
        <row r="45">
          <cell r="L45" t="str">
            <v>40 Railroad transportation</v>
          </cell>
          <cell r="M45">
            <v>0</v>
          </cell>
          <cell r="N45">
            <v>0</v>
          </cell>
          <cell r="O45">
            <v>1</v>
          </cell>
          <cell r="P45">
            <v>0</v>
          </cell>
          <cell r="Q45">
            <v>2</v>
          </cell>
          <cell r="R45">
            <v>3</v>
          </cell>
          <cell r="S45">
            <v>0</v>
          </cell>
          <cell r="T45">
            <v>0</v>
          </cell>
          <cell r="U45">
            <v>6</v>
          </cell>
        </row>
        <row r="46">
          <cell r="L46" t="str">
            <v>41 Local and suburban transit and interurban highway passenger transportation</v>
          </cell>
          <cell r="M46">
            <v>7</v>
          </cell>
          <cell r="N46">
            <v>84</v>
          </cell>
          <cell r="O46">
            <v>29</v>
          </cell>
          <cell r="P46">
            <v>22</v>
          </cell>
          <cell r="Q46">
            <v>14</v>
          </cell>
          <cell r="R46">
            <v>16</v>
          </cell>
          <cell r="S46">
            <v>3</v>
          </cell>
          <cell r="T46">
            <v>1</v>
          </cell>
          <cell r="U46">
            <v>176</v>
          </cell>
        </row>
        <row r="47">
          <cell r="L47" t="str">
            <v>42 Motor freight transportation and warehousing</v>
          </cell>
          <cell r="M47">
            <v>54</v>
          </cell>
          <cell r="N47">
            <v>127</v>
          </cell>
          <cell r="O47">
            <v>54</v>
          </cell>
          <cell r="P47">
            <v>29</v>
          </cell>
          <cell r="Q47">
            <v>23</v>
          </cell>
          <cell r="R47">
            <v>8</v>
          </cell>
          <cell r="S47">
            <v>3</v>
          </cell>
          <cell r="T47">
            <v>0</v>
          </cell>
          <cell r="U47">
            <v>298</v>
          </cell>
        </row>
        <row r="48">
          <cell r="L48" t="str">
            <v>44 Water transportation</v>
          </cell>
          <cell r="M48">
            <v>26</v>
          </cell>
          <cell r="N48">
            <v>476</v>
          </cell>
          <cell r="O48">
            <v>57</v>
          </cell>
          <cell r="P48">
            <v>32</v>
          </cell>
          <cell r="Q48">
            <v>17</v>
          </cell>
          <cell r="R48">
            <v>23</v>
          </cell>
          <cell r="S48">
            <v>3</v>
          </cell>
          <cell r="T48">
            <v>0</v>
          </cell>
          <cell r="U48">
            <v>634</v>
          </cell>
        </row>
        <row r="49">
          <cell r="L49" t="str">
            <v>45 Transportation by air</v>
          </cell>
          <cell r="M49">
            <v>22</v>
          </cell>
          <cell r="N49">
            <v>50</v>
          </cell>
          <cell r="O49">
            <v>19</v>
          </cell>
          <cell r="P49">
            <v>7</v>
          </cell>
          <cell r="Q49">
            <v>4</v>
          </cell>
          <cell r="R49">
            <v>9</v>
          </cell>
          <cell r="S49">
            <v>1</v>
          </cell>
          <cell r="T49">
            <v>2</v>
          </cell>
          <cell r="U49">
            <v>114</v>
          </cell>
        </row>
        <row r="50">
          <cell r="L50" t="str">
            <v>46 Pipelines, except natural gas</v>
          </cell>
          <cell r="M50">
            <v>0</v>
          </cell>
          <cell r="N50">
            <v>0</v>
          </cell>
          <cell r="O50">
            <v>2</v>
          </cell>
          <cell r="P50">
            <v>0</v>
          </cell>
          <cell r="Q50">
            <v>0</v>
          </cell>
          <cell r="R50">
            <v>1</v>
          </cell>
          <cell r="S50">
            <v>0</v>
          </cell>
          <cell r="T50">
            <v>0</v>
          </cell>
          <cell r="U50">
            <v>3</v>
          </cell>
        </row>
        <row r="51">
          <cell r="L51" t="str">
            <v>47 Transportation services</v>
          </cell>
          <cell r="M51">
            <v>99</v>
          </cell>
          <cell r="N51">
            <v>866</v>
          </cell>
          <cell r="O51">
            <v>117</v>
          </cell>
          <cell r="P51">
            <v>59</v>
          </cell>
          <cell r="Q51">
            <v>27</v>
          </cell>
          <cell r="R51">
            <v>40</v>
          </cell>
          <cell r="S51">
            <v>3</v>
          </cell>
          <cell r="T51">
            <v>0</v>
          </cell>
          <cell r="U51">
            <v>1211</v>
          </cell>
        </row>
        <row r="52">
          <cell r="L52" t="str">
            <v>Transport</v>
          </cell>
          <cell r="M52">
            <v>208</v>
          </cell>
          <cell r="N52">
            <v>1603</v>
          </cell>
          <cell r="O52">
            <v>279</v>
          </cell>
          <cell r="P52">
            <v>149</v>
          </cell>
          <cell r="Q52">
            <v>87</v>
          </cell>
          <cell r="R52">
            <v>100</v>
          </cell>
          <cell r="S52">
            <v>13</v>
          </cell>
          <cell r="T52">
            <v>3</v>
          </cell>
          <cell r="U52">
            <v>2442</v>
          </cell>
        </row>
        <row r="54">
          <cell r="L54" t="str">
            <v>48 Communications</v>
          </cell>
          <cell r="M54">
            <v>27</v>
          </cell>
          <cell r="N54">
            <v>320</v>
          </cell>
          <cell r="O54">
            <v>68</v>
          </cell>
          <cell r="P54">
            <v>29</v>
          </cell>
          <cell r="Q54">
            <v>26</v>
          </cell>
          <cell r="R54">
            <v>14</v>
          </cell>
          <cell r="S54">
            <v>8</v>
          </cell>
          <cell r="T54">
            <v>2</v>
          </cell>
          <cell r="U54">
            <v>494</v>
          </cell>
        </row>
        <row r="56">
          <cell r="L56" t="str">
            <v>Utilities</v>
          </cell>
          <cell r="M56">
            <v>15</v>
          </cell>
          <cell r="N56">
            <v>37</v>
          </cell>
          <cell r="O56">
            <v>29</v>
          </cell>
          <cell r="P56">
            <v>23</v>
          </cell>
          <cell r="Q56">
            <v>15</v>
          </cell>
          <cell r="R56">
            <v>30</v>
          </cell>
          <cell r="S56">
            <v>6</v>
          </cell>
          <cell r="T56">
            <v>2</v>
          </cell>
          <cell r="U56">
            <v>157</v>
          </cell>
        </row>
        <row r="58">
          <cell r="L58" t="str">
            <v>50 Wholesale trade - durable goods</v>
          </cell>
          <cell r="M58">
            <v>1402</v>
          </cell>
          <cell r="N58">
            <v>2298</v>
          </cell>
          <cell r="O58">
            <v>894</v>
          </cell>
          <cell r="P58">
            <v>359</v>
          </cell>
          <cell r="Q58">
            <v>182</v>
          </cell>
          <cell r="R58">
            <v>70</v>
          </cell>
          <cell r="S58">
            <v>8</v>
          </cell>
          <cell r="T58">
            <v>3</v>
          </cell>
          <cell r="U58">
            <v>5216</v>
          </cell>
        </row>
        <row r="59">
          <cell r="L59" t="str">
            <v>51 Wholesale trade - nondurable goods</v>
          </cell>
          <cell r="M59">
            <v>917</v>
          </cell>
          <cell r="N59">
            <v>934</v>
          </cell>
          <cell r="O59">
            <v>513</v>
          </cell>
          <cell r="P59">
            <v>229</v>
          </cell>
          <cell r="Q59">
            <v>168</v>
          </cell>
          <cell r="R59">
            <v>98</v>
          </cell>
          <cell r="S59">
            <v>20</v>
          </cell>
          <cell r="T59">
            <v>1</v>
          </cell>
          <cell r="U59">
            <v>2880</v>
          </cell>
        </row>
        <row r="60">
          <cell r="L60" t="str">
            <v>52 Building materials, hardware, garden supply and mobile home dealers</v>
          </cell>
          <cell r="M60">
            <v>173</v>
          </cell>
          <cell r="N60">
            <v>414</v>
          </cell>
          <cell r="O60">
            <v>50</v>
          </cell>
          <cell r="P60">
            <v>17</v>
          </cell>
          <cell r="Q60">
            <v>8</v>
          </cell>
          <cell r="R60">
            <v>1</v>
          </cell>
          <cell r="S60">
            <v>1</v>
          </cell>
          <cell r="T60">
            <v>0</v>
          </cell>
          <cell r="U60">
            <v>664</v>
          </cell>
        </row>
        <row r="61">
          <cell r="L61" t="str">
            <v>53 General merchandise stores</v>
          </cell>
          <cell r="M61">
            <v>78</v>
          </cell>
          <cell r="N61">
            <v>76</v>
          </cell>
          <cell r="O61">
            <v>50</v>
          </cell>
          <cell r="P61">
            <v>14</v>
          </cell>
          <cell r="Q61">
            <v>7</v>
          </cell>
          <cell r="R61">
            <v>12</v>
          </cell>
          <cell r="S61">
            <v>9</v>
          </cell>
          <cell r="T61">
            <v>1</v>
          </cell>
          <cell r="U61">
            <v>247</v>
          </cell>
        </row>
        <row r="62">
          <cell r="L62" t="str">
            <v>54 Food stores</v>
          </cell>
          <cell r="M62">
            <v>339</v>
          </cell>
          <cell r="N62">
            <v>304</v>
          </cell>
          <cell r="O62">
            <v>174</v>
          </cell>
          <cell r="P62">
            <v>93</v>
          </cell>
          <cell r="Q62">
            <v>41</v>
          </cell>
          <cell r="R62">
            <v>31</v>
          </cell>
          <cell r="S62">
            <v>10</v>
          </cell>
          <cell r="T62">
            <v>2</v>
          </cell>
          <cell r="U62">
            <v>994</v>
          </cell>
        </row>
        <row r="63">
          <cell r="L63" t="str">
            <v>55 Automotive dealers and gasoline service stations</v>
          </cell>
          <cell r="M63">
            <v>194</v>
          </cell>
          <cell r="N63">
            <v>936</v>
          </cell>
          <cell r="O63">
            <v>122</v>
          </cell>
          <cell r="P63">
            <v>45</v>
          </cell>
          <cell r="Q63">
            <v>15</v>
          </cell>
          <cell r="R63">
            <v>13</v>
          </cell>
          <cell r="S63">
            <v>0</v>
          </cell>
          <cell r="T63">
            <v>0</v>
          </cell>
          <cell r="U63">
            <v>1325</v>
          </cell>
        </row>
        <row r="64">
          <cell r="L64" t="str">
            <v>56 Apparel and accessory stores</v>
          </cell>
          <cell r="M64">
            <v>199</v>
          </cell>
          <cell r="N64">
            <v>117</v>
          </cell>
          <cell r="O64">
            <v>58</v>
          </cell>
          <cell r="P64">
            <v>21</v>
          </cell>
          <cell r="Q64">
            <v>11</v>
          </cell>
          <cell r="R64">
            <v>6</v>
          </cell>
          <cell r="S64">
            <v>2</v>
          </cell>
          <cell r="T64">
            <v>0</v>
          </cell>
          <cell r="U64">
            <v>414</v>
          </cell>
        </row>
        <row r="65">
          <cell r="L65" t="str">
            <v>57 Home furniture, furnishings and equipment stores</v>
          </cell>
          <cell r="M65">
            <v>189</v>
          </cell>
          <cell r="N65">
            <v>782</v>
          </cell>
          <cell r="O65">
            <v>90</v>
          </cell>
          <cell r="P65">
            <v>37</v>
          </cell>
          <cell r="Q65">
            <v>5</v>
          </cell>
          <cell r="R65">
            <v>8</v>
          </cell>
          <cell r="S65">
            <v>3</v>
          </cell>
          <cell r="T65">
            <v>0</v>
          </cell>
          <cell r="U65">
            <v>1114</v>
          </cell>
        </row>
        <row r="66">
          <cell r="L66" t="str">
            <v>58 Eating and drinking places</v>
          </cell>
          <cell r="M66">
            <v>11</v>
          </cell>
          <cell r="N66">
            <v>327</v>
          </cell>
          <cell r="O66">
            <v>80</v>
          </cell>
          <cell r="P66">
            <v>40</v>
          </cell>
          <cell r="Q66">
            <v>19</v>
          </cell>
          <cell r="R66">
            <v>34</v>
          </cell>
          <cell r="S66">
            <v>5</v>
          </cell>
          <cell r="T66">
            <v>0</v>
          </cell>
          <cell r="U66">
            <v>516</v>
          </cell>
        </row>
        <row r="67">
          <cell r="L67" t="str">
            <v>59 Miscellaneous retail</v>
          </cell>
          <cell r="M67">
            <v>317</v>
          </cell>
          <cell r="N67">
            <v>949</v>
          </cell>
          <cell r="O67">
            <v>147</v>
          </cell>
          <cell r="P67">
            <v>52</v>
          </cell>
          <cell r="Q67">
            <v>10</v>
          </cell>
          <cell r="R67">
            <v>19</v>
          </cell>
          <cell r="S67">
            <v>3</v>
          </cell>
          <cell r="T67">
            <v>0</v>
          </cell>
          <cell r="U67">
            <v>1497</v>
          </cell>
        </row>
        <row r="68">
          <cell r="L68" t="str">
            <v>Retail</v>
          </cell>
          <cell r="M68">
            <v>3819</v>
          </cell>
          <cell r="N68">
            <v>7137</v>
          </cell>
          <cell r="O68">
            <v>2178</v>
          </cell>
          <cell r="P68">
            <v>907</v>
          </cell>
          <cell r="Q68">
            <v>466</v>
          </cell>
          <cell r="R68">
            <v>292</v>
          </cell>
          <cell r="S68">
            <v>61</v>
          </cell>
          <cell r="T68">
            <v>7</v>
          </cell>
          <cell r="U68">
            <v>14867</v>
          </cell>
        </row>
        <row r="70">
          <cell r="L70" t="str">
            <v>60 Depository institutions</v>
          </cell>
          <cell r="M70">
            <v>8</v>
          </cell>
          <cell r="N70">
            <v>12</v>
          </cell>
          <cell r="O70">
            <v>10</v>
          </cell>
          <cell r="P70">
            <v>2</v>
          </cell>
          <cell r="Q70">
            <v>6</v>
          </cell>
          <cell r="R70">
            <v>7</v>
          </cell>
          <cell r="S70">
            <v>8</v>
          </cell>
          <cell r="T70">
            <v>4</v>
          </cell>
          <cell r="U70">
            <v>57</v>
          </cell>
        </row>
        <row r="71">
          <cell r="L71" t="str">
            <v>61 Nondepository credit institutions</v>
          </cell>
          <cell r="M71">
            <v>12</v>
          </cell>
          <cell r="N71">
            <v>82</v>
          </cell>
          <cell r="O71">
            <v>26</v>
          </cell>
          <cell r="P71">
            <v>19</v>
          </cell>
          <cell r="Q71">
            <v>4</v>
          </cell>
          <cell r="R71">
            <v>19</v>
          </cell>
          <cell r="S71">
            <v>0</v>
          </cell>
          <cell r="T71">
            <v>0</v>
          </cell>
          <cell r="U71">
            <v>162</v>
          </cell>
        </row>
        <row r="72">
          <cell r="L72" t="str">
            <v>62 Security and commodity brokers, dealers, exchanges and services</v>
          </cell>
          <cell r="M72">
            <v>128</v>
          </cell>
          <cell r="N72">
            <v>147</v>
          </cell>
          <cell r="O72">
            <v>23</v>
          </cell>
          <cell r="P72">
            <v>11</v>
          </cell>
          <cell r="Q72">
            <v>8</v>
          </cell>
          <cell r="R72">
            <v>3</v>
          </cell>
          <cell r="S72">
            <v>1</v>
          </cell>
          <cell r="T72">
            <v>0</v>
          </cell>
          <cell r="U72">
            <v>321</v>
          </cell>
        </row>
        <row r="73">
          <cell r="L73" t="str">
            <v>63 Insurance carriers</v>
          </cell>
          <cell r="M73">
            <v>5</v>
          </cell>
          <cell r="N73">
            <v>47</v>
          </cell>
          <cell r="O73">
            <v>10</v>
          </cell>
          <cell r="P73">
            <v>7</v>
          </cell>
          <cell r="Q73">
            <v>9</v>
          </cell>
          <cell r="R73">
            <v>15</v>
          </cell>
          <cell r="S73">
            <v>6</v>
          </cell>
          <cell r="T73">
            <v>0</v>
          </cell>
          <cell r="U73">
            <v>99</v>
          </cell>
        </row>
        <row r="74">
          <cell r="L74" t="str">
            <v>64 Insurance agents, brokers and service</v>
          </cell>
          <cell r="M74">
            <v>15</v>
          </cell>
          <cell r="N74">
            <v>156</v>
          </cell>
          <cell r="O74">
            <v>15</v>
          </cell>
          <cell r="P74">
            <v>10</v>
          </cell>
          <cell r="Q74">
            <v>8</v>
          </cell>
          <cell r="R74">
            <v>6</v>
          </cell>
          <cell r="S74">
            <v>2</v>
          </cell>
          <cell r="T74">
            <v>0</v>
          </cell>
          <cell r="U74">
            <v>212</v>
          </cell>
        </row>
        <row r="75">
          <cell r="L75" t="str">
            <v>65 Real estate</v>
          </cell>
          <cell r="M75">
            <v>54</v>
          </cell>
          <cell r="N75">
            <v>454</v>
          </cell>
          <cell r="O75">
            <v>27</v>
          </cell>
          <cell r="P75">
            <v>13</v>
          </cell>
          <cell r="Q75">
            <v>5</v>
          </cell>
          <cell r="R75">
            <v>7</v>
          </cell>
          <cell r="S75">
            <v>0</v>
          </cell>
          <cell r="T75">
            <v>0</v>
          </cell>
          <cell r="U75">
            <v>560</v>
          </cell>
        </row>
        <row r="76">
          <cell r="L76" t="str">
            <v>67 Holding and other investment offices</v>
          </cell>
          <cell r="M76">
            <v>170</v>
          </cell>
          <cell r="N76">
            <v>133</v>
          </cell>
          <cell r="O76">
            <v>38</v>
          </cell>
          <cell r="P76">
            <v>21</v>
          </cell>
          <cell r="Q76">
            <v>12</v>
          </cell>
          <cell r="R76">
            <v>9</v>
          </cell>
          <cell r="S76">
            <v>4</v>
          </cell>
          <cell r="T76">
            <v>4</v>
          </cell>
          <cell r="U76">
            <v>391</v>
          </cell>
        </row>
        <row r="77">
          <cell r="L77" t="str">
            <v>Finance</v>
          </cell>
          <cell r="M77">
            <v>392</v>
          </cell>
          <cell r="N77">
            <v>1031</v>
          </cell>
          <cell r="O77">
            <v>149</v>
          </cell>
          <cell r="P77">
            <v>83</v>
          </cell>
          <cell r="Q77">
            <v>52</v>
          </cell>
          <cell r="R77">
            <v>66</v>
          </cell>
          <cell r="S77">
            <v>21</v>
          </cell>
          <cell r="T77">
            <v>8</v>
          </cell>
          <cell r="U77">
            <v>1802</v>
          </cell>
        </row>
        <row r="79">
          <cell r="L79" t="str">
            <v>70 Hotels, rooming houses, camps and other lodging places</v>
          </cell>
          <cell r="M79">
            <v>13</v>
          </cell>
          <cell r="N79">
            <v>499</v>
          </cell>
          <cell r="O79">
            <v>54</v>
          </cell>
          <cell r="P79">
            <v>40</v>
          </cell>
          <cell r="Q79">
            <v>16</v>
          </cell>
          <cell r="R79">
            <v>13</v>
          </cell>
          <cell r="S79">
            <v>2</v>
          </cell>
          <cell r="T79">
            <v>0</v>
          </cell>
          <cell r="U79">
            <v>637</v>
          </cell>
        </row>
        <row r="80">
          <cell r="L80" t="str">
            <v>72 Personal services</v>
          </cell>
          <cell r="M80">
            <v>11</v>
          </cell>
          <cell r="N80">
            <v>157</v>
          </cell>
          <cell r="O80">
            <v>17</v>
          </cell>
          <cell r="P80">
            <v>14</v>
          </cell>
          <cell r="Q80">
            <v>1</v>
          </cell>
          <cell r="R80">
            <v>5</v>
          </cell>
          <cell r="S80">
            <v>0</v>
          </cell>
          <cell r="T80">
            <v>0</v>
          </cell>
          <cell r="U80">
            <v>205</v>
          </cell>
        </row>
        <row r="81">
          <cell r="L81" t="str">
            <v>73 Business services</v>
          </cell>
          <cell r="M81">
            <v>196</v>
          </cell>
          <cell r="N81">
            <v>1899</v>
          </cell>
          <cell r="O81">
            <v>256</v>
          </cell>
          <cell r="P81">
            <v>159</v>
          </cell>
          <cell r="Q81">
            <v>55</v>
          </cell>
          <cell r="R81">
            <v>88</v>
          </cell>
          <cell r="S81">
            <v>19</v>
          </cell>
          <cell r="T81">
            <v>3</v>
          </cell>
          <cell r="U81">
            <v>2675</v>
          </cell>
        </row>
        <row r="82">
          <cell r="L82" t="str">
            <v>75 Automotive repair, services and parking</v>
          </cell>
          <cell r="M82">
            <v>37</v>
          </cell>
          <cell r="N82">
            <v>564</v>
          </cell>
          <cell r="O82">
            <v>52</v>
          </cell>
          <cell r="P82">
            <v>16</v>
          </cell>
          <cell r="Q82">
            <v>8</v>
          </cell>
          <cell r="R82">
            <v>7</v>
          </cell>
          <cell r="S82">
            <v>1</v>
          </cell>
          <cell r="T82">
            <v>0</v>
          </cell>
          <cell r="U82">
            <v>685</v>
          </cell>
        </row>
        <row r="83">
          <cell r="L83" t="str">
            <v>76 Miscellaneous repair services</v>
          </cell>
          <cell r="M83">
            <v>43</v>
          </cell>
          <cell r="N83">
            <v>153</v>
          </cell>
          <cell r="O83">
            <v>17</v>
          </cell>
          <cell r="P83">
            <v>14</v>
          </cell>
          <cell r="Q83">
            <v>3</v>
          </cell>
          <cell r="R83">
            <v>1</v>
          </cell>
          <cell r="S83">
            <v>0</v>
          </cell>
          <cell r="T83">
            <v>0</v>
          </cell>
          <cell r="U83">
            <v>231</v>
          </cell>
        </row>
        <row r="84">
          <cell r="L84" t="str">
            <v>78 Motion pictures</v>
          </cell>
          <cell r="M84">
            <v>10</v>
          </cell>
          <cell r="N84">
            <v>21</v>
          </cell>
          <cell r="O84">
            <v>5</v>
          </cell>
          <cell r="P84">
            <v>5</v>
          </cell>
          <cell r="Q84">
            <v>1</v>
          </cell>
          <cell r="R84">
            <v>3</v>
          </cell>
          <cell r="S84">
            <v>0</v>
          </cell>
          <cell r="T84">
            <v>0</v>
          </cell>
          <cell r="U84">
            <v>45</v>
          </cell>
        </row>
        <row r="85">
          <cell r="L85" t="str">
            <v>79 Amusement and recreation services</v>
          </cell>
          <cell r="M85">
            <v>10</v>
          </cell>
          <cell r="N85">
            <v>217</v>
          </cell>
          <cell r="O85">
            <v>19</v>
          </cell>
          <cell r="P85">
            <v>9</v>
          </cell>
          <cell r="Q85">
            <v>11</v>
          </cell>
          <cell r="R85">
            <v>14</v>
          </cell>
          <cell r="S85">
            <v>0</v>
          </cell>
          <cell r="T85">
            <v>0</v>
          </cell>
          <cell r="U85">
            <v>280</v>
          </cell>
        </row>
        <row r="86">
          <cell r="L86" t="str">
            <v>Hotels and other business services</v>
          </cell>
          <cell r="M86">
            <v>320</v>
          </cell>
          <cell r="N86">
            <v>3510</v>
          </cell>
          <cell r="O86">
            <v>420</v>
          </cell>
          <cell r="P86">
            <v>257</v>
          </cell>
          <cell r="Q86">
            <v>95</v>
          </cell>
          <cell r="R86">
            <v>131</v>
          </cell>
          <cell r="S86">
            <v>22</v>
          </cell>
          <cell r="T86">
            <v>3</v>
          </cell>
          <cell r="U86">
            <v>4758</v>
          </cell>
        </row>
        <row r="88">
          <cell r="L88" t="str">
            <v>Healthcare</v>
          </cell>
          <cell r="M88">
            <v>28</v>
          </cell>
          <cell r="N88">
            <v>887</v>
          </cell>
          <cell r="O88">
            <v>67</v>
          </cell>
          <cell r="P88">
            <v>43</v>
          </cell>
          <cell r="Q88">
            <v>21</v>
          </cell>
          <cell r="R88">
            <v>64</v>
          </cell>
          <cell r="S88">
            <v>21</v>
          </cell>
          <cell r="T88">
            <v>0</v>
          </cell>
          <cell r="U88">
            <v>1131</v>
          </cell>
        </row>
        <row r="90">
          <cell r="L90" t="str">
            <v>81 Legal services</v>
          </cell>
          <cell r="M90">
            <v>11</v>
          </cell>
          <cell r="N90">
            <v>812</v>
          </cell>
          <cell r="O90">
            <v>8</v>
          </cell>
          <cell r="P90">
            <v>6</v>
          </cell>
          <cell r="Q90">
            <v>3</v>
          </cell>
          <cell r="R90">
            <v>1</v>
          </cell>
          <cell r="S90">
            <v>0</v>
          </cell>
          <cell r="T90">
            <v>0</v>
          </cell>
          <cell r="U90">
            <v>841</v>
          </cell>
        </row>
        <row r="92">
          <cell r="L92" t="str">
            <v>Education</v>
          </cell>
          <cell r="M92">
            <v>7</v>
          </cell>
          <cell r="N92">
            <v>462</v>
          </cell>
          <cell r="O92">
            <v>100</v>
          </cell>
          <cell r="P92">
            <v>100</v>
          </cell>
          <cell r="Q92">
            <v>12</v>
          </cell>
          <cell r="R92">
            <v>81</v>
          </cell>
          <cell r="S92">
            <v>10</v>
          </cell>
          <cell r="T92">
            <v>1</v>
          </cell>
          <cell r="U92">
            <v>773</v>
          </cell>
        </row>
        <row r="94">
          <cell r="L94" t="str">
            <v>83 Social services</v>
          </cell>
          <cell r="M94">
            <v>3</v>
          </cell>
          <cell r="N94">
            <v>18</v>
          </cell>
          <cell r="O94">
            <v>5</v>
          </cell>
          <cell r="P94">
            <v>1</v>
          </cell>
          <cell r="Q94">
            <v>2</v>
          </cell>
          <cell r="R94">
            <v>4</v>
          </cell>
          <cell r="S94">
            <v>4</v>
          </cell>
          <cell r="T94">
            <v>0</v>
          </cell>
          <cell r="U94">
            <v>37</v>
          </cell>
        </row>
        <row r="95">
          <cell r="L95" t="str">
            <v>84 Museums, art galleries, and botanical and zoological gardens</v>
          </cell>
          <cell r="M95">
            <v>1</v>
          </cell>
          <cell r="N95">
            <v>4</v>
          </cell>
          <cell r="O95">
            <v>2</v>
          </cell>
          <cell r="P95">
            <v>1</v>
          </cell>
          <cell r="Q95">
            <v>0</v>
          </cell>
          <cell r="R95">
            <v>0</v>
          </cell>
          <cell r="S95">
            <v>0</v>
          </cell>
          <cell r="T95">
            <v>0</v>
          </cell>
          <cell r="U95">
            <v>8</v>
          </cell>
        </row>
        <row r="96">
          <cell r="L96" t="str">
            <v>86 Membership organisations</v>
          </cell>
          <cell r="M96">
            <v>12</v>
          </cell>
          <cell r="N96">
            <v>208</v>
          </cell>
          <cell r="O96">
            <v>18</v>
          </cell>
          <cell r="P96">
            <v>14</v>
          </cell>
          <cell r="Q96">
            <v>5</v>
          </cell>
          <cell r="R96">
            <v>19</v>
          </cell>
          <cell r="S96">
            <v>0</v>
          </cell>
          <cell r="T96">
            <v>0</v>
          </cell>
          <cell r="U96">
            <v>276</v>
          </cell>
        </row>
        <row r="97">
          <cell r="L97" t="str">
            <v>87 Engineering, accounting, research, management and related services</v>
          </cell>
          <cell r="M97">
            <v>220</v>
          </cell>
          <cell r="N97">
            <v>1448</v>
          </cell>
          <cell r="O97">
            <v>189</v>
          </cell>
          <cell r="P97">
            <v>113</v>
          </cell>
          <cell r="Q97">
            <v>55</v>
          </cell>
          <cell r="R97">
            <v>66</v>
          </cell>
          <cell r="S97">
            <v>6</v>
          </cell>
          <cell r="T97">
            <v>2</v>
          </cell>
          <cell r="U97">
            <v>2099</v>
          </cell>
        </row>
        <row r="98">
          <cell r="L98" t="str">
            <v>89 Miscellaneous services</v>
          </cell>
          <cell r="M98">
            <v>39</v>
          </cell>
          <cell r="N98">
            <v>181</v>
          </cell>
          <cell r="O98">
            <v>17</v>
          </cell>
          <cell r="P98">
            <v>9</v>
          </cell>
          <cell r="Q98">
            <v>9</v>
          </cell>
          <cell r="R98">
            <v>9</v>
          </cell>
          <cell r="S98">
            <v>1</v>
          </cell>
          <cell r="T98">
            <v>0</v>
          </cell>
          <cell r="U98">
            <v>265</v>
          </cell>
        </row>
        <row r="99">
          <cell r="L99" t="str">
            <v>91 Executive, legislative, and general government, except finance</v>
          </cell>
          <cell r="M99">
            <v>1</v>
          </cell>
          <cell r="N99">
            <v>0</v>
          </cell>
          <cell r="O99">
            <v>2</v>
          </cell>
          <cell r="P99">
            <v>2</v>
          </cell>
          <cell r="Q99">
            <v>1</v>
          </cell>
          <cell r="R99">
            <v>4</v>
          </cell>
          <cell r="S99">
            <v>1</v>
          </cell>
          <cell r="T99">
            <v>0</v>
          </cell>
          <cell r="U99">
            <v>11</v>
          </cell>
        </row>
        <row r="100">
          <cell r="L100" t="str">
            <v>92 Justice, public order, and safety</v>
          </cell>
          <cell r="M100">
            <v>0</v>
          </cell>
          <cell r="N100">
            <v>1</v>
          </cell>
          <cell r="O100">
            <v>0</v>
          </cell>
          <cell r="P100">
            <v>2</v>
          </cell>
          <cell r="Q100">
            <v>1</v>
          </cell>
          <cell r="R100">
            <v>0</v>
          </cell>
          <cell r="S100">
            <v>0</v>
          </cell>
          <cell r="T100">
            <v>0</v>
          </cell>
          <cell r="U100">
            <v>4</v>
          </cell>
        </row>
        <row r="101">
          <cell r="L101" t="str">
            <v>93 Public finance, taxation and monetary policy</v>
          </cell>
          <cell r="M101">
            <v>1</v>
          </cell>
          <cell r="N101">
            <v>5</v>
          </cell>
          <cell r="O101">
            <v>3</v>
          </cell>
          <cell r="P101">
            <v>1</v>
          </cell>
          <cell r="Q101">
            <v>0</v>
          </cell>
          <cell r="R101">
            <v>0</v>
          </cell>
          <cell r="S101">
            <v>0</v>
          </cell>
          <cell r="T101">
            <v>0</v>
          </cell>
          <cell r="U101">
            <v>10</v>
          </cell>
        </row>
        <row r="102">
          <cell r="L102" t="str">
            <v>94 Administration of human resource programs</v>
          </cell>
          <cell r="M102">
            <v>6</v>
          </cell>
          <cell r="N102">
            <v>3</v>
          </cell>
          <cell r="O102">
            <v>3</v>
          </cell>
          <cell r="P102">
            <v>0</v>
          </cell>
          <cell r="Q102">
            <v>4</v>
          </cell>
          <cell r="R102">
            <v>2</v>
          </cell>
          <cell r="S102">
            <v>0</v>
          </cell>
          <cell r="T102">
            <v>0</v>
          </cell>
          <cell r="U102">
            <v>18</v>
          </cell>
        </row>
        <row r="103">
          <cell r="L103" t="str">
            <v>95 Administration of environmental quality and housing programs</v>
          </cell>
          <cell r="M103">
            <v>1</v>
          </cell>
          <cell r="N103">
            <v>1</v>
          </cell>
          <cell r="O103">
            <v>4</v>
          </cell>
          <cell r="P103">
            <v>1</v>
          </cell>
          <cell r="Q103">
            <v>3</v>
          </cell>
          <cell r="R103">
            <v>3</v>
          </cell>
          <cell r="S103">
            <v>2</v>
          </cell>
          <cell r="T103">
            <v>0</v>
          </cell>
          <cell r="U103">
            <v>15</v>
          </cell>
        </row>
        <row r="104">
          <cell r="L104" t="str">
            <v>96 Administration of economic programs</v>
          </cell>
          <cell r="M104">
            <v>1</v>
          </cell>
          <cell r="N104">
            <v>3</v>
          </cell>
          <cell r="O104">
            <v>1</v>
          </cell>
          <cell r="P104">
            <v>2</v>
          </cell>
          <cell r="Q104">
            <v>2</v>
          </cell>
          <cell r="R104">
            <v>0</v>
          </cell>
          <cell r="S104">
            <v>1</v>
          </cell>
          <cell r="T104">
            <v>0</v>
          </cell>
          <cell r="U104">
            <v>10</v>
          </cell>
        </row>
        <row r="105">
          <cell r="L105" t="str">
            <v>97 National security and international affairs</v>
          </cell>
          <cell r="M105">
            <v>0</v>
          </cell>
          <cell r="N105">
            <v>48</v>
          </cell>
          <cell r="O105">
            <v>2</v>
          </cell>
          <cell r="P105">
            <v>3</v>
          </cell>
          <cell r="Q105">
            <v>0</v>
          </cell>
          <cell r="R105">
            <v>2</v>
          </cell>
          <cell r="S105">
            <v>1</v>
          </cell>
          <cell r="T105">
            <v>0</v>
          </cell>
          <cell r="U105">
            <v>56</v>
          </cell>
        </row>
        <row r="106">
          <cell r="L106" t="str">
            <v>Public services all</v>
          </cell>
          <cell r="M106">
            <v>331</v>
          </cell>
          <cell r="N106">
            <v>4081</v>
          </cell>
          <cell r="O106">
            <v>421</v>
          </cell>
          <cell r="P106">
            <v>298</v>
          </cell>
          <cell r="Q106">
            <v>118</v>
          </cell>
          <cell r="R106">
            <v>255</v>
          </cell>
          <cell r="S106">
            <v>47</v>
          </cell>
          <cell r="T106">
            <v>3</v>
          </cell>
          <cell r="U106">
            <v>5554</v>
          </cell>
        </row>
        <row r="107">
          <cell r="L107" t="str">
            <v>Government</v>
          </cell>
          <cell r="M107">
            <v>296</v>
          </cell>
          <cell r="N107">
            <v>2732</v>
          </cell>
          <cell r="O107">
            <v>254</v>
          </cell>
          <cell r="P107">
            <v>155</v>
          </cell>
          <cell r="Q107">
            <v>85</v>
          </cell>
          <cell r="R107">
            <v>110</v>
          </cell>
          <cell r="S107">
            <v>16</v>
          </cell>
          <cell r="T107">
            <v>2</v>
          </cell>
          <cell r="U107">
            <v>3650</v>
          </cell>
        </row>
        <row r="108">
          <cell r="L108" t="str">
            <v>TOTAL</v>
          </cell>
          <cell r="M108">
            <v>6347</v>
          </cell>
          <cell r="N108">
            <v>29454</v>
          </cell>
          <cell r="O108">
            <v>6090</v>
          </cell>
          <cell r="P108">
            <v>3477</v>
          </cell>
          <cell r="Q108">
            <v>2012</v>
          </cell>
          <cell r="R108">
            <v>1792</v>
          </cell>
          <cell r="S108">
            <v>295</v>
          </cell>
          <cell r="T108">
            <v>33</v>
          </cell>
          <cell r="U108">
            <v>49500</v>
          </cell>
        </row>
        <row r="109">
          <cell r="L109" t="str">
            <v>Unclassified</v>
          </cell>
          <cell r="M109">
            <v>203</v>
          </cell>
          <cell r="N109">
            <v>4841</v>
          </cell>
          <cell r="O109">
            <v>384</v>
          </cell>
          <cell r="P109">
            <v>220</v>
          </cell>
          <cell r="Q109">
            <v>75</v>
          </cell>
          <cell r="R109">
            <v>136</v>
          </cell>
          <cell r="S109">
            <v>3</v>
          </cell>
          <cell r="T109">
            <v>0</v>
          </cell>
          <cell r="U109">
            <v>5862</v>
          </cell>
        </row>
        <row r="110">
          <cell r="L110" t="str">
            <v>TOTAL</v>
          </cell>
          <cell r="M110">
            <v>6144</v>
          </cell>
          <cell r="N110">
            <v>24613</v>
          </cell>
          <cell r="O110">
            <v>5706</v>
          </cell>
          <cell r="P110">
            <v>3257</v>
          </cell>
          <cell r="Q110">
            <v>1937</v>
          </cell>
          <cell r="R110">
            <v>1656</v>
          </cell>
          <cell r="S110">
            <v>292</v>
          </cell>
          <cell r="T110">
            <v>33</v>
          </cell>
          <cell r="U110">
            <v>43638</v>
          </cell>
        </row>
        <row r="111">
          <cell r="M111">
            <v>0</v>
          </cell>
          <cell r="N111">
            <v>0</v>
          </cell>
          <cell r="O111">
            <v>0</v>
          </cell>
          <cell r="P111">
            <v>0</v>
          </cell>
          <cell r="Q111">
            <v>0</v>
          </cell>
          <cell r="R111">
            <v>0</v>
          </cell>
          <cell r="S111">
            <v>0</v>
          </cell>
          <cell r="T111">
            <v>0</v>
          </cell>
          <cell r="U111">
            <v>0</v>
          </cell>
        </row>
        <row r="112">
          <cell r="L112" t="str">
            <v>Other Industries</v>
          </cell>
          <cell r="M112">
            <v>689</v>
          </cell>
          <cell r="N112">
            <v>6266</v>
          </cell>
          <cell r="O112">
            <v>1054</v>
          </cell>
          <cell r="P112">
            <v>730</v>
          </cell>
          <cell r="Q112">
            <v>520</v>
          </cell>
          <cell r="R112">
            <v>494</v>
          </cell>
          <cell r="S112">
            <v>95</v>
          </cell>
          <cell r="T112">
            <v>8</v>
          </cell>
          <cell r="U112">
            <v>9856</v>
          </cell>
        </row>
        <row r="113">
          <cell r="M113">
            <v>3.3040364583333336E-2</v>
          </cell>
          <cell r="N113">
            <v>0.19668467882826149</v>
          </cell>
          <cell r="O113">
            <v>6.7297581493165087E-2</v>
          </cell>
          <cell r="P113">
            <v>6.7546822229045136E-2</v>
          </cell>
          <cell r="Q113">
            <v>3.8719669592152811E-2</v>
          </cell>
          <cell r="R113">
            <v>8.2125603864734303E-2</v>
          </cell>
          <cell r="S113">
            <v>1.0273972602739725E-2</v>
          </cell>
          <cell r="T113">
            <v>0</v>
          </cell>
          <cell r="U113">
            <v>0.13433246253265502</v>
          </cell>
        </row>
      </sheetData>
      <sheetData sheetId="7">
        <row r="4">
          <cell r="L4" t="str">
            <v>01 Agricultural production - crops</v>
          </cell>
          <cell r="N4">
            <v>1823</v>
          </cell>
          <cell r="O4">
            <v>735</v>
          </cell>
          <cell r="P4">
            <v>270</v>
          </cell>
          <cell r="Q4">
            <v>162</v>
          </cell>
          <cell r="R4">
            <v>144</v>
          </cell>
          <cell r="S4">
            <v>82</v>
          </cell>
          <cell r="T4">
            <v>23</v>
          </cell>
          <cell r="U4">
            <v>1</v>
          </cell>
          <cell r="V4">
            <v>3454</v>
          </cell>
        </row>
        <row r="5">
          <cell r="L5" t="str">
            <v>02 Agriculture production livestock and animal specialities</v>
          </cell>
          <cell r="N5">
            <v>1609</v>
          </cell>
          <cell r="O5">
            <v>312</v>
          </cell>
          <cell r="P5">
            <v>146</v>
          </cell>
          <cell r="Q5">
            <v>69</v>
          </cell>
          <cell r="R5">
            <v>56</v>
          </cell>
          <cell r="S5">
            <v>46</v>
          </cell>
          <cell r="T5">
            <v>13</v>
          </cell>
          <cell r="U5">
            <v>2</v>
          </cell>
          <cell r="V5">
            <v>2449</v>
          </cell>
        </row>
        <row r="6">
          <cell r="L6" t="str">
            <v>07 Agricultural services</v>
          </cell>
          <cell r="N6">
            <v>707</v>
          </cell>
          <cell r="O6">
            <v>120</v>
          </cell>
          <cell r="P6">
            <v>83</v>
          </cell>
          <cell r="Q6">
            <v>22</v>
          </cell>
          <cell r="R6">
            <v>23</v>
          </cell>
          <cell r="S6">
            <v>18</v>
          </cell>
          <cell r="T6">
            <v>8</v>
          </cell>
          <cell r="U6">
            <v>8</v>
          </cell>
          <cell r="V6">
            <v>1116</v>
          </cell>
        </row>
        <row r="7">
          <cell r="L7" t="str">
            <v>08 Forestry</v>
          </cell>
          <cell r="N7">
            <v>15</v>
          </cell>
          <cell r="O7">
            <v>7</v>
          </cell>
          <cell r="P7">
            <v>0</v>
          </cell>
          <cell r="Q7">
            <v>2</v>
          </cell>
          <cell r="R7">
            <v>2</v>
          </cell>
          <cell r="S7">
            <v>2</v>
          </cell>
          <cell r="T7">
            <v>0</v>
          </cell>
          <cell r="U7">
            <v>0</v>
          </cell>
          <cell r="V7">
            <v>41</v>
          </cell>
        </row>
        <row r="8">
          <cell r="L8" t="str">
            <v>09 Fishing, hunting and trapping</v>
          </cell>
          <cell r="N8">
            <v>58</v>
          </cell>
          <cell r="O8">
            <v>24</v>
          </cell>
          <cell r="P8">
            <v>42</v>
          </cell>
          <cell r="Q8">
            <v>14</v>
          </cell>
          <cell r="R8">
            <v>8</v>
          </cell>
          <cell r="S8">
            <v>10</v>
          </cell>
          <cell r="T8">
            <v>15</v>
          </cell>
          <cell r="U8">
            <v>9</v>
          </cell>
          <cell r="V8">
            <v>204</v>
          </cell>
        </row>
        <row r="9">
          <cell r="L9" t="str">
            <v>Agriculture, Fisheries and Forestry subtotal</v>
          </cell>
          <cell r="N9">
            <v>4212</v>
          </cell>
          <cell r="O9">
            <v>1198</v>
          </cell>
          <cell r="P9">
            <v>541</v>
          </cell>
          <cell r="Q9">
            <v>269</v>
          </cell>
          <cell r="R9">
            <v>233</v>
          </cell>
          <cell r="S9">
            <v>158</v>
          </cell>
          <cell r="T9">
            <v>59</v>
          </cell>
          <cell r="U9">
            <v>20</v>
          </cell>
          <cell r="V9">
            <v>7264</v>
          </cell>
        </row>
        <row r="11">
          <cell r="L11" t="str">
            <v>10 Metal mining</v>
          </cell>
          <cell r="N11">
            <v>58</v>
          </cell>
          <cell r="O11">
            <v>36</v>
          </cell>
          <cell r="P11">
            <v>20</v>
          </cell>
          <cell r="Q11">
            <v>20</v>
          </cell>
          <cell r="R11">
            <v>25</v>
          </cell>
          <cell r="S11">
            <v>28</v>
          </cell>
          <cell r="T11">
            <v>6</v>
          </cell>
          <cell r="U11">
            <v>1</v>
          </cell>
          <cell r="V11">
            <v>335</v>
          </cell>
        </row>
        <row r="12">
          <cell r="L12" t="str">
            <v>12 Coal mining</v>
          </cell>
          <cell r="N12">
            <v>3</v>
          </cell>
          <cell r="O12">
            <v>2</v>
          </cell>
          <cell r="P12">
            <v>2</v>
          </cell>
          <cell r="Q12">
            <v>2</v>
          </cell>
          <cell r="R12">
            <v>3</v>
          </cell>
          <cell r="S12">
            <v>3</v>
          </cell>
          <cell r="T12">
            <v>4</v>
          </cell>
          <cell r="U12">
            <v>0</v>
          </cell>
          <cell r="V12">
            <v>26</v>
          </cell>
        </row>
        <row r="13">
          <cell r="L13" t="str">
            <v>13 Oil and gas extraction</v>
          </cell>
          <cell r="N13">
            <v>40</v>
          </cell>
          <cell r="O13">
            <v>16</v>
          </cell>
          <cell r="P13">
            <v>30</v>
          </cell>
          <cell r="Q13">
            <v>9</v>
          </cell>
          <cell r="R13">
            <v>12</v>
          </cell>
          <cell r="S13">
            <v>14</v>
          </cell>
          <cell r="T13">
            <v>9</v>
          </cell>
          <cell r="U13">
            <v>2</v>
          </cell>
          <cell r="V13">
            <v>185</v>
          </cell>
        </row>
        <row r="14">
          <cell r="L14" t="str">
            <v>14 Mining and quarrying of nonmetallic minerals, except fuels</v>
          </cell>
          <cell r="N14">
            <v>31</v>
          </cell>
          <cell r="O14">
            <v>24</v>
          </cell>
          <cell r="P14">
            <v>33</v>
          </cell>
          <cell r="Q14">
            <v>22</v>
          </cell>
          <cell r="R14">
            <v>16</v>
          </cell>
          <cell r="S14">
            <v>6</v>
          </cell>
          <cell r="T14">
            <v>4</v>
          </cell>
          <cell r="U14">
            <v>0</v>
          </cell>
          <cell r="V14">
            <v>202</v>
          </cell>
        </row>
        <row r="15">
          <cell r="L15" t="str">
            <v>Mining subtotal</v>
          </cell>
          <cell r="N15">
            <v>132</v>
          </cell>
          <cell r="O15">
            <v>78</v>
          </cell>
          <cell r="P15">
            <v>85</v>
          </cell>
          <cell r="Q15">
            <v>53</v>
          </cell>
          <cell r="R15">
            <v>56</v>
          </cell>
          <cell r="S15">
            <v>51</v>
          </cell>
          <cell r="T15">
            <v>23</v>
          </cell>
          <cell r="U15">
            <v>3</v>
          </cell>
          <cell r="V15">
            <v>748</v>
          </cell>
        </row>
        <row r="17">
          <cell r="L17" t="str">
            <v>15 Building construction-general contractors and operative builders</v>
          </cell>
          <cell r="N17">
            <v>14947</v>
          </cell>
          <cell r="O17">
            <v>3546</v>
          </cell>
          <cell r="P17">
            <v>2731</v>
          </cell>
          <cell r="Q17">
            <v>692</v>
          </cell>
          <cell r="R17">
            <v>495</v>
          </cell>
          <cell r="S17">
            <v>401</v>
          </cell>
          <cell r="T17">
            <v>333</v>
          </cell>
          <cell r="U17">
            <v>121</v>
          </cell>
          <cell r="V17">
            <v>27655</v>
          </cell>
        </row>
        <row r="18">
          <cell r="L18" t="str">
            <v>16 Heavy construction other than building construction - contractors</v>
          </cell>
          <cell r="N18">
            <v>502</v>
          </cell>
          <cell r="O18">
            <v>411</v>
          </cell>
          <cell r="P18">
            <v>735</v>
          </cell>
          <cell r="Q18">
            <v>175</v>
          </cell>
          <cell r="R18">
            <v>140</v>
          </cell>
          <cell r="S18">
            <v>71</v>
          </cell>
          <cell r="T18">
            <v>55</v>
          </cell>
          <cell r="U18">
            <v>18</v>
          </cell>
          <cell r="V18">
            <v>2576</v>
          </cell>
        </row>
        <row r="19">
          <cell r="L19" t="str">
            <v>17 Construction - special trade contractors</v>
          </cell>
          <cell r="N19">
            <v>2532</v>
          </cell>
          <cell r="O19">
            <v>1439</v>
          </cell>
          <cell r="P19">
            <v>964</v>
          </cell>
          <cell r="Q19">
            <v>225</v>
          </cell>
          <cell r="R19">
            <v>119</v>
          </cell>
          <cell r="S19">
            <v>50</v>
          </cell>
          <cell r="T19">
            <v>30</v>
          </cell>
          <cell r="U19">
            <v>7</v>
          </cell>
          <cell r="V19">
            <v>6929</v>
          </cell>
        </row>
        <row r="20">
          <cell r="L20" t="str">
            <v>Construction subtotal</v>
          </cell>
          <cell r="N20">
            <v>17981</v>
          </cell>
          <cell r="O20">
            <v>5396</v>
          </cell>
          <cell r="P20">
            <v>4430</v>
          </cell>
          <cell r="Q20">
            <v>1092</v>
          </cell>
          <cell r="R20">
            <v>754</v>
          </cell>
          <cell r="S20">
            <v>522</v>
          </cell>
          <cell r="T20">
            <v>418</v>
          </cell>
          <cell r="U20">
            <v>146</v>
          </cell>
          <cell r="V20">
            <v>37160</v>
          </cell>
        </row>
        <row r="22">
          <cell r="L22" t="str">
            <v>20 Food and kindred products</v>
          </cell>
          <cell r="N22">
            <v>9796</v>
          </cell>
          <cell r="O22">
            <v>2827</v>
          </cell>
          <cell r="P22">
            <v>1534</v>
          </cell>
          <cell r="Q22">
            <v>1033</v>
          </cell>
          <cell r="R22">
            <v>736</v>
          </cell>
          <cell r="S22">
            <v>585</v>
          </cell>
          <cell r="T22">
            <v>169</v>
          </cell>
          <cell r="U22">
            <v>39</v>
          </cell>
          <cell r="V22">
            <v>22313</v>
          </cell>
        </row>
        <row r="23">
          <cell r="L23" t="str">
            <v>21 Tobacco products</v>
          </cell>
          <cell r="N23">
            <v>3</v>
          </cell>
          <cell r="O23">
            <v>0</v>
          </cell>
          <cell r="P23">
            <v>4</v>
          </cell>
          <cell r="Q23">
            <v>0</v>
          </cell>
          <cell r="R23">
            <v>5</v>
          </cell>
          <cell r="S23">
            <v>1</v>
          </cell>
          <cell r="T23">
            <v>3</v>
          </cell>
          <cell r="U23">
            <v>0</v>
          </cell>
          <cell r="V23">
            <v>90</v>
          </cell>
        </row>
        <row r="24">
          <cell r="L24" t="str">
            <v>22 Textile mill products</v>
          </cell>
          <cell r="N24">
            <v>232</v>
          </cell>
          <cell r="O24">
            <v>630</v>
          </cell>
          <cell r="P24">
            <v>486</v>
          </cell>
          <cell r="Q24">
            <v>383</v>
          </cell>
          <cell r="R24">
            <v>415</v>
          </cell>
          <cell r="S24">
            <v>278</v>
          </cell>
          <cell r="T24">
            <v>31</v>
          </cell>
          <cell r="U24">
            <v>5</v>
          </cell>
          <cell r="V24">
            <v>2969</v>
          </cell>
        </row>
        <row r="25">
          <cell r="L25" t="str">
            <v>23 Apparel and other finished products made from fabrics and similar materials</v>
          </cell>
          <cell r="N25">
            <v>1090</v>
          </cell>
          <cell r="O25">
            <v>1464</v>
          </cell>
          <cell r="P25">
            <v>1296</v>
          </cell>
          <cell r="Q25">
            <v>665</v>
          </cell>
          <cell r="R25">
            <v>310</v>
          </cell>
          <cell r="S25">
            <v>264</v>
          </cell>
          <cell r="T25">
            <v>130</v>
          </cell>
          <cell r="U25">
            <v>66</v>
          </cell>
          <cell r="V25">
            <v>6075</v>
          </cell>
        </row>
        <row r="26">
          <cell r="L26" t="str">
            <v>24 Lumber and wood products, except furniture</v>
          </cell>
          <cell r="N26">
            <v>544</v>
          </cell>
          <cell r="O26">
            <v>390</v>
          </cell>
          <cell r="P26">
            <v>124</v>
          </cell>
          <cell r="Q26">
            <v>51</v>
          </cell>
          <cell r="R26">
            <v>47</v>
          </cell>
          <cell r="S26">
            <v>33</v>
          </cell>
          <cell r="T26">
            <v>5</v>
          </cell>
          <cell r="U26">
            <v>0</v>
          </cell>
          <cell r="V26">
            <v>1611</v>
          </cell>
        </row>
        <row r="27">
          <cell r="L27" t="str">
            <v>25 Furniture and fixtures</v>
          </cell>
          <cell r="N27">
            <v>1065</v>
          </cell>
          <cell r="O27">
            <v>887</v>
          </cell>
          <cell r="P27">
            <v>285</v>
          </cell>
          <cell r="Q27">
            <v>219</v>
          </cell>
          <cell r="R27">
            <v>159</v>
          </cell>
          <cell r="S27">
            <v>85</v>
          </cell>
          <cell r="T27">
            <v>19</v>
          </cell>
          <cell r="U27">
            <v>6</v>
          </cell>
          <cell r="V27">
            <v>3500</v>
          </cell>
        </row>
        <row r="28">
          <cell r="L28" t="str">
            <v>26 Paper and allied products</v>
          </cell>
          <cell r="N28">
            <v>120</v>
          </cell>
          <cell r="O28">
            <v>573</v>
          </cell>
          <cell r="P28">
            <v>485</v>
          </cell>
          <cell r="Q28">
            <v>247</v>
          </cell>
          <cell r="R28">
            <v>213</v>
          </cell>
          <cell r="S28">
            <v>112</v>
          </cell>
          <cell r="T28">
            <v>12</v>
          </cell>
          <cell r="U28">
            <v>4</v>
          </cell>
          <cell r="V28">
            <v>2629</v>
          </cell>
        </row>
        <row r="29">
          <cell r="L29" t="str">
            <v>27 Printing, publishing, and allied industries</v>
          </cell>
          <cell r="N29">
            <v>800</v>
          </cell>
          <cell r="O29">
            <v>1054</v>
          </cell>
          <cell r="P29">
            <v>528</v>
          </cell>
          <cell r="Q29">
            <v>232</v>
          </cell>
          <cell r="R29">
            <v>203</v>
          </cell>
          <cell r="S29">
            <v>115</v>
          </cell>
          <cell r="T29">
            <v>18</v>
          </cell>
          <cell r="U29">
            <v>7</v>
          </cell>
          <cell r="V29">
            <v>3510</v>
          </cell>
        </row>
        <row r="30">
          <cell r="L30" t="str">
            <v>28 Chemicals and allied products</v>
          </cell>
          <cell r="N30">
            <v>630</v>
          </cell>
          <cell r="O30">
            <v>1230</v>
          </cell>
          <cell r="P30">
            <v>949</v>
          </cell>
          <cell r="Q30">
            <v>610</v>
          </cell>
          <cell r="R30">
            <v>465</v>
          </cell>
          <cell r="S30">
            <v>220</v>
          </cell>
          <cell r="T30">
            <v>60</v>
          </cell>
          <cell r="U30">
            <v>8</v>
          </cell>
          <cell r="V30">
            <v>5983</v>
          </cell>
        </row>
        <row r="31">
          <cell r="L31" t="str">
            <v>29 Petroleum refining and related industries</v>
          </cell>
          <cell r="N31">
            <v>50</v>
          </cell>
          <cell r="O31">
            <v>75</v>
          </cell>
          <cell r="P31">
            <v>101</v>
          </cell>
          <cell r="Q31">
            <v>64</v>
          </cell>
          <cell r="R31">
            <v>21</v>
          </cell>
          <cell r="S31">
            <v>12</v>
          </cell>
          <cell r="T31">
            <v>1</v>
          </cell>
          <cell r="U31">
            <v>1</v>
          </cell>
          <cell r="V31">
            <v>470</v>
          </cell>
        </row>
        <row r="32">
          <cell r="L32" t="str">
            <v>30 Rubber and miscellaneous plastics products</v>
          </cell>
          <cell r="N32">
            <v>381</v>
          </cell>
          <cell r="O32">
            <v>735</v>
          </cell>
          <cell r="P32">
            <v>2410</v>
          </cell>
          <cell r="Q32">
            <v>594</v>
          </cell>
          <cell r="R32">
            <v>417</v>
          </cell>
          <cell r="S32">
            <v>196</v>
          </cell>
          <cell r="T32">
            <v>26</v>
          </cell>
          <cell r="U32">
            <v>3</v>
          </cell>
          <cell r="V32">
            <v>5972</v>
          </cell>
        </row>
        <row r="33">
          <cell r="L33" t="str">
            <v>31 Leather and leather products</v>
          </cell>
          <cell r="N33">
            <v>486</v>
          </cell>
          <cell r="O33">
            <v>622</v>
          </cell>
          <cell r="P33">
            <v>346</v>
          </cell>
          <cell r="Q33">
            <v>211</v>
          </cell>
          <cell r="R33">
            <v>179</v>
          </cell>
          <cell r="S33">
            <v>112</v>
          </cell>
          <cell r="T33">
            <v>42</v>
          </cell>
          <cell r="U33">
            <v>16</v>
          </cell>
          <cell r="V33">
            <v>2476</v>
          </cell>
        </row>
        <row r="34">
          <cell r="L34" t="str">
            <v>32 Stone, clay, glass and concrete products</v>
          </cell>
          <cell r="N34">
            <v>653</v>
          </cell>
          <cell r="O34">
            <v>479</v>
          </cell>
          <cell r="P34">
            <v>284</v>
          </cell>
          <cell r="Q34">
            <v>158</v>
          </cell>
          <cell r="R34">
            <v>143</v>
          </cell>
          <cell r="S34">
            <v>107</v>
          </cell>
          <cell r="T34">
            <v>17</v>
          </cell>
          <cell r="U34">
            <v>4</v>
          </cell>
          <cell r="V34">
            <v>2839</v>
          </cell>
        </row>
        <row r="35">
          <cell r="L35" t="str">
            <v>33 Primary metal industries</v>
          </cell>
          <cell r="N35">
            <v>438</v>
          </cell>
          <cell r="O35">
            <v>636</v>
          </cell>
          <cell r="P35">
            <v>355</v>
          </cell>
          <cell r="Q35">
            <v>237</v>
          </cell>
          <cell r="R35">
            <v>164</v>
          </cell>
          <cell r="S35">
            <v>91</v>
          </cell>
          <cell r="T35">
            <v>18</v>
          </cell>
          <cell r="U35">
            <v>6</v>
          </cell>
          <cell r="V35">
            <v>2875</v>
          </cell>
        </row>
        <row r="36">
          <cell r="L36" t="str">
            <v>34 Fabricated metal products, except machinery and transportation equipment</v>
          </cell>
          <cell r="N36">
            <v>1425</v>
          </cell>
          <cell r="O36">
            <v>825</v>
          </cell>
          <cell r="P36">
            <v>598</v>
          </cell>
          <cell r="Q36">
            <v>288</v>
          </cell>
          <cell r="R36">
            <v>276</v>
          </cell>
          <cell r="S36">
            <v>140</v>
          </cell>
          <cell r="T36">
            <v>30</v>
          </cell>
          <cell r="U36">
            <v>9</v>
          </cell>
          <cell r="V36">
            <v>4247</v>
          </cell>
        </row>
        <row r="37">
          <cell r="L37" t="str">
            <v>35 Industrial and commercial machinery and computer equipment</v>
          </cell>
          <cell r="N37">
            <v>1147</v>
          </cell>
          <cell r="O37">
            <v>1734</v>
          </cell>
          <cell r="P37">
            <v>851</v>
          </cell>
          <cell r="Q37">
            <v>275</v>
          </cell>
          <cell r="R37">
            <v>249</v>
          </cell>
          <cell r="S37">
            <v>140</v>
          </cell>
          <cell r="T37">
            <v>19</v>
          </cell>
          <cell r="U37">
            <v>2</v>
          </cell>
          <cell r="V37">
            <v>5886</v>
          </cell>
        </row>
        <row r="38">
          <cell r="L38" t="str">
            <v>36 Electronic and other electrical equipment and components, except computer equ</v>
          </cell>
          <cell r="N38">
            <v>1655</v>
          </cell>
          <cell r="O38">
            <v>326</v>
          </cell>
          <cell r="P38">
            <v>451</v>
          </cell>
          <cell r="Q38">
            <v>216</v>
          </cell>
          <cell r="R38">
            <v>218</v>
          </cell>
          <cell r="S38">
            <v>272</v>
          </cell>
          <cell r="T38">
            <v>141</v>
          </cell>
          <cell r="U38">
            <v>13</v>
          </cell>
          <cell r="V38">
            <v>3898</v>
          </cell>
        </row>
        <row r="39">
          <cell r="L39" t="str">
            <v>37 Transportation equipment</v>
          </cell>
          <cell r="N39">
            <v>214</v>
          </cell>
          <cell r="O39">
            <v>605</v>
          </cell>
          <cell r="P39">
            <v>431</v>
          </cell>
          <cell r="Q39">
            <v>234</v>
          </cell>
          <cell r="R39">
            <v>278</v>
          </cell>
          <cell r="S39">
            <v>194</v>
          </cell>
          <cell r="T39">
            <v>61</v>
          </cell>
          <cell r="U39">
            <v>13</v>
          </cell>
          <cell r="V39">
            <v>2961</v>
          </cell>
        </row>
        <row r="40">
          <cell r="L40" t="str">
            <v>38 Measuring, analyzing, and controlling instruments; photographic, medical and</v>
          </cell>
          <cell r="N40">
            <v>353</v>
          </cell>
          <cell r="O40">
            <v>353</v>
          </cell>
          <cell r="P40">
            <v>199</v>
          </cell>
          <cell r="Q40">
            <v>75</v>
          </cell>
          <cell r="R40">
            <v>63</v>
          </cell>
          <cell r="S40">
            <v>57</v>
          </cell>
          <cell r="T40">
            <v>24</v>
          </cell>
          <cell r="U40">
            <v>1</v>
          </cell>
          <cell r="V40">
            <v>1394</v>
          </cell>
        </row>
        <row r="41">
          <cell r="L41" t="str">
            <v>39 Miscellaneous manufacturing industries</v>
          </cell>
          <cell r="N41">
            <v>1549</v>
          </cell>
          <cell r="O41">
            <v>699</v>
          </cell>
          <cell r="P41">
            <v>413</v>
          </cell>
          <cell r="Q41">
            <v>124</v>
          </cell>
          <cell r="R41">
            <v>103</v>
          </cell>
          <cell r="S41">
            <v>82</v>
          </cell>
          <cell r="T41">
            <v>24</v>
          </cell>
          <cell r="U41">
            <v>12</v>
          </cell>
          <cell r="V41">
            <v>4037</v>
          </cell>
        </row>
        <row r="42">
          <cell r="L42" t="str">
            <v>Manufacturing</v>
          </cell>
          <cell r="N42">
            <v>22631</v>
          </cell>
          <cell r="O42">
            <v>16144</v>
          </cell>
          <cell r="P42">
            <v>12130</v>
          </cell>
          <cell r="Q42">
            <v>5916</v>
          </cell>
          <cell r="R42">
            <v>4664</v>
          </cell>
          <cell r="S42">
            <v>3096</v>
          </cell>
          <cell r="T42">
            <v>850</v>
          </cell>
          <cell r="U42">
            <v>215</v>
          </cell>
          <cell r="V42">
            <v>85735</v>
          </cell>
        </row>
        <row r="44">
          <cell r="L44" t="str">
            <v>40 Railroad transportation</v>
          </cell>
          <cell r="N44">
            <v>4</v>
          </cell>
          <cell r="O44">
            <v>4</v>
          </cell>
          <cell r="P44">
            <v>3</v>
          </cell>
          <cell r="Q44">
            <v>1</v>
          </cell>
          <cell r="R44">
            <v>0</v>
          </cell>
          <cell r="S44">
            <v>3</v>
          </cell>
          <cell r="T44">
            <v>1</v>
          </cell>
          <cell r="U44">
            <v>2</v>
          </cell>
          <cell r="V44">
            <v>54</v>
          </cell>
        </row>
        <row r="45">
          <cell r="L45" t="str">
            <v>41 Local and suburban transit and interurban highway passenger transportation</v>
          </cell>
          <cell r="N45">
            <v>2677</v>
          </cell>
          <cell r="O45">
            <v>282</v>
          </cell>
          <cell r="P45">
            <v>260</v>
          </cell>
          <cell r="Q45">
            <v>149</v>
          </cell>
          <cell r="R45">
            <v>172</v>
          </cell>
          <cell r="S45">
            <v>152</v>
          </cell>
          <cell r="T45">
            <v>21</v>
          </cell>
          <cell r="U45">
            <v>19</v>
          </cell>
          <cell r="V45">
            <v>3939</v>
          </cell>
        </row>
        <row r="46">
          <cell r="L46" t="str">
            <v>42 Motor freight transportation and warehousing</v>
          </cell>
          <cell r="N46">
            <v>2240</v>
          </cell>
          <cell r="O46">
            <v>828</v>
          </cell>
          <cell r="P46">
            <v>605</v>
          </cell>
          <cell r="Q46">
            <v>221</v>
          </cell>
          <cell r="R46">
            <v>173</v>
          </cell>
          <cell r="S46">
            <v>161</v>
          </cell>
          <cell r="T46">
            <v>98</v>
          </cell>
          <cell r="U46">
            <v>30</v>
          </cell>
          <cell r="V46">
            <v>5183</v>
          </cell>
        </row>
        <row r="47">
          <cell r="L47" t="str">
            <v>43 United States postal service</v>
          </cell>
          <cell r="N47">
            <v>0</v>
          </cell>
          <cell r="O47">
            <v>0</v>
          </cell>
          <cell r="P47">
            <v>6</v>
          </cell>
          <cell r="Q47">
            <v>2</v>
          </cell>
          <cell r="R47">
            <v>3</v>
          </cell>
          <cell r="S47">
            <v>7</v>
          </cell>
          <cell r="T47">
            <v>1</v>
          </cell>
          <cell r="U47">
            <v>2</v>
          </cell>
          <cell r="V47">
            <v>23</v>
          </cell>
        </row>
        <row r="48">
          <cell r="L48" t="str">
            <v>44 Water transportation</v>
          </cell>
          <cell r="N48">
            <v>1056</v>
          </cell>
          <cell r="O48">
            <v>136</v>
          </cell>
          <cell r="P48">
            <v>94</v>
          </cell>
          <cell r="Q48">
            <v>26</v>
          </cell>
          <cell r="R48">
            <v>20</v>
          </cell>
          <cell r="S48">
            <v>5</v>
          </cell>
          <cell r="T48">
            <v>3</v>
          </cell>
          <cell r="U48">
            <v>0</v>
          </cell>
          <cell r="V48">
            <v>1431</v>
          </cell>
        </row>
        <row r="49">
          <cell r="L49" t="str">
            <v>45 Transportation by air</v>
          </cell>
          <cell r="N49">
            <v>109</v>
          </cell>
          <cell r="O49">
            <v>274</v>
          </cell>
          <cell r="P49">
            <v>55</v>
          </cell>
          <cell r="Q49">
            <v>27</v>
          </cell>
          <cell r="R49">
            <v>31</v>
          </cell>
          <cell r="S49">
            <v>14</v>
          </cell>
          <cell r="T49">
            <v>9</v>
          </cell>
          <cell r="U49">
            <v>4</v>
          </cell>
          <cell r="V49">
            <v>848</v>
          </cell>
        </row>
        <row r="50">
          <cell r="L50" t="str">
            <v>46 Pipelines, except natural gas</v>
          </cell>
          <cell r="N50">
            <v>0</v>
          </cell>
          <cell r="O50">
            <v>2</v>
          </cell>
          <cell r="P50">
            <v>0</v>
          </cell>
          <cell r="Q50">
            <v>0</v>
          </cell>
          <cell r="R50">
            <v>0</v>
          </cell>
          <cell r="S50">
            <v>1</v>
          </cell>
          <cell r="T50">
            <v>1</v>
          </cell>
          <cell r="U50">
            <v>0</v>
          </cell>
          <cell r="V50">
            <v>10</v>
          </cell>
        </row>
        <row r="51">
          <cell r="L51" t="str">
            <v>47 Transportation services</v>
          </cell>
          <cell r="N51">
            <v>3509</v>
          </cell>
          <cell r="O51">
            <v>3994</v>
          </cell>
          <cell r="P51">
            <v>735</v>
          </cell>
          <cell r="Q51">
            <v>214</v>
          </cell>
          <cell r="R51">
            <v>131</v>
          </cell>
          <cell r="S51">
            <v>119</v>
          </cell>
          <cell r="T51">
            <v>42</v>
          </cell>
          <cell r="U51">
            <v>25</v>
          </cell>
          <cell r="V51">
            <v>10189</v>
          </cell>
        </row>
        <row r="52">
          <cell r="L52" t="str">
            <v>Transport</v>
          </cell>
          <cell r="N52">
            <v>9595</v>
          </cell>
          <cell r="O52">
            <v>5520</v>
          </cell>
          <cell r="P52">
            <v>1758</v>
          </cell>
          <cell r="Q52">
            <v>640</v>
          </cell>
          <cell r="R52">
            <v>530</v>
          </cell>
          <cell r="S52">
            <v>462</v>
          </cell>
          <cell r="T52">
            <v>176</v>
          </cell>
          <cell r="U52">
            <v>82</v>
          </cell>
          <cell r="V52">
            <v>21677</v>
          </cell>
        </row>
        <row r="54">
          <cell r="L54" t="str">
            <v>48 Communications</v>
          </cell>
          <cell r="N54">
            <v>230</v>
          </cell>
          <cell r="O54">
            <v>765</v>
          </cell>
          <cell r="P54">
            <v>152</v>
          </cell>
          <cell r="Q54">
            <v>97</v>
          </cell>
          <cell r="R54">
            <v>54</v>
          </cell>
          <cell r="S54">
            <v>52</v>
          </cell>
          <cell r="T54">
            <v>17</v>
          </cell>
          <cell r="U54">
            <v>8</v>
          </cell>
          <cell r="V54">
            <v>1896</v>
          </cell>
        </row>
        <row r="56">
          <cell r="L56" t="str">
            <v>Utilities</v>
          </cell>
          <cell r="N56">
            <v>87</v>
          </cell>
          <cell r="O56">
            <v>193</v>
          </cell>
          <cell r="P56">
            <v>102</v>
          </cell>
          <cell r="Q56">
            <v>48</v>
          </cell>
          <cell r="R56">
            <v>28</v>
          </cell>
          <cell r="S56">
            <v>22</v>
          </cell>
          <cell r="T56">
            <v>4</v>
          </cell>
          <cell r="U56">
            <v>4</v>
          </cell>
          <cell r="V56">
            <v>674</v>
          </cell>
        </row>
        <row r="58">
          <cell r="L58" t="str">
            <v>50 Wholesale trade - durable goods</v>
          </cell>
          <cell r="N58">
            <v>24352</v>
          </cell>
          <cell r="O58">
            <v>9405</v>
          </cell>
          <cell r="P58">
            <v>4000</v>
          </cell>
          <cell r="Q58">
            <v>1183</v>
          </cell>
          <cell r="R58">
            <v>707</v>
          </cell>
          <cell r="S58">
            <v>369</v>
          </cell>
          <cell r="T58">
            <v>77</v>
          </cell>
          <cell r="U58">
            <v>29</v>
          </cell>
          <cell r="V58">
            <v>71137</v>
          </cell>
        </row>
        <row r="59">
          <cell r="L59" t="str">
            <v>51 Wholesale trade - nondurable goods</v>
          </cell>
          <cell r="N59">
            <v>25181</v>
          </cell>
          <cell r="O59">
            <v>5140</v>
          </cell>
          <cell r="P59">
            <v>3081</v>
          </cell>
          <cell r="Q59">
            <v>1036</v>
          </cell>
          <cell r="R59">
            <v>607</v>
          </cell>
          <cell r="S59">
            <v>349</v>
          </cell>
          <cell r="T59">
            <v>157</v>
          </cell>
          <cell r="U59">
            <v>107</v>
          </cell>
          <cell r="V59">
            <v>65083</v>
          </cell>
        </row>
        <row r="60">
          <cell r="L60" t="str">
            <v>52 Building materials, hardware, garden supply and mobile home dealers</v>
          </cell>
          <cell r="N60">
            <v>15280</v>
          </cell>
          <cell r="O60">
            <v>689</v>
          </cell>
          <cell r="P60">
            <v>812</v>
          </cell>
          <cell r="Q60">
            <v>189</v>
          </cell>
          <cell r="R60">
            <v>99</v>
          </cell>
          <cell r="S60">
            <v>154</v>
          </cell>
          <cell r="T60">
            <v>98</v>
          </cell>
          <cell r="U60">
            <v>44</v>
          </cell>
          <cell r="V60">
            <v>20599</v>
          </cell>
        </row>
        <row r="61">
          <cell r="L61" t="str">
            <v>53 General merchandise stores</v>
          </cell>
          <cell r="N61">
            <v>117</v>
          </cell>
          <cell r="O61">
            <v>55</v>
          </cell>
          <cell r="P61">
            <v>63</v>
          </cell>
          <cell r="Q61">
            <v>31</v>
          </cell>
          <cell r="R61">
            <v>27</v>
          </cell>
          <cell r="S61">
            <v>36</v>
          </cell>
          <cell r="T61">
            <v>11</v>
          </cell>
          <cell r="U61">
            <v>11</v>
          </cell>
          <cell r="V61">
            <v>4896</v>
          </cell>
        </row>
        <row r="62">
          <cell r="L62" t="str">
            <v>54 Food stores</v>
          </cell>
          <cell r="N62">
            <v>107779</v>
          </cell>
          <cell r="O62">
            <v>1629</v>
          </cell>
          <cell r="P62">
            <v>1248</v>
          </cell>
          <cell r="Q62">
            <v>315</v>
          </cell>
          <cell r="R62">
            <v>164</v>
          </cell>
          <cell r="S62">
            <v>253</v>
          </cell>
          <cell r="T62">
            <v>96</v>
          </cell>
          <cell r="U62">
            <v>34</v>
          </cell>
          <cell r="V62">
            <v>123637</v>
          </cell>
        </row>
        <row r="63">
          <cell r="L63" t="str">
            <v>55 Automotive dealers and gasoline service stations</v>
          </cell>
          <cell r="N63">
            <v>2317</v>
          </cell>
          <cell r="O63">
            <v>641</v>
          </cell>
          <cell r="P63">
            <v>829</v>
          </cell>
          <cell r="Q63">
            <v>310</v>
          </cell>
          <cell r="R63">
            <v>242</v>
          </cell>
          <cell r="S63">
            <v>141</v>
          </cell>
          <cell r="T63">
            <v>76</v>
          </cell>
          <cell r="U63">
            <v>30</v>
          </cell>
          <cell r="V63">
            <v>9092</v>
          </cell>
        </row>
        <row r="64">
          <cell r="L64" t="str">
            <v>56 Apparel and accessory stores</v>
          </cell>
          <cell r="N64">
            <v>32020</v>
          </cell>
          <cell r="O64">
            <v>670</v>
          </cell>
          <cell r="P64">
            <v>1273</v>
          </cell>
          <cell r="Q64">
            <v>241</v>
          </cell>
          <cell r="R64">
            <v>174</v>
          </cell>
          <cell r="S64">
            <v>190</v>
          </cell>
          <cell r="T64">
            <v>82</v>
          </cell>
          <cell r="U64">
            <v>28</v>
          </cell>
          <cell r="V64">
            <v>39734</v>
          </cell>
        </row>
        <row r="65">
          <cell r="L65" t="str">
            <v>57 Home furniture, furnishings and equipment stores</v>
          </cell>
          <cell r="N65">
            <v>5049</v>
          </cell>
          <cell r="O65">
            <v>1066</v>
          </cell>
          <cell r="P65">
            <v>841</v>
          </cell>
          <cell r="Q65">
            <v>192</v>
          </cell>
          <cell r="R65">
            <v>172</v>
          </cell>
          <cell r="S65">
            <v>153</v>
          </cell>
          <cell r="T65">
            <v>75</v>
          </cell>
          <cell r="U65">
            <v>27</v>
          </cell>
          <cell r="V65">
            <v>10034</v>
          </cell>
        </row>
        <row r="66">
          <cell r="L66" t="str">
            <v>58 Eating and drinking places</v>
          </cell>
          <cell r="N66">
            <v>22200</v>
          </cell>
          <cell r="O66">
            <v>7541</v>
          </cell>
          <cell r="P66">
            <v>2511</v>
          </cell>
          <cell r="Q66">
            <v>418</v>
          </cell>
          <cell r="R66">
            <v>283</v>
          </cell>
          <cell r="S66">
            <v>434</v>
          </cell>
          <cell r="T66">
            <v>218</v>
          </cell>
          <cell r="U66">
            <v>177</v>
          </cell>
          <cell r="V66">
            <v>36938</v>
          </cell>
        </row>
        <row r="67">
          <cell r="L67" t="str">
            <v>59 Miscellaneous retail</v>
          </cell>
          <cell r="N67">
            <v>41886</v>
          </cell>
          <cell r="O67">
            <v>1501</v>
          </cell>
          <cell r="P67">
            <v>2285</v>
          </cell>
          <cell r="Q67">
            <v>574</v>
          </cell>
          <cell r="R67">
            <v>450</v>
          </cell>
          <cell r="S67">
            <v>393</v>
          </cell>
          <cell r="T67">
            <v>187</v>
          </cell>
          <cell r="U67">
            <v>88</v>
          </cell>
          <cell r="V67">
            <v>59974</v>
          </cell>
        </row>
        <row r="68">
          <cell r="L68" t="str">
            <v>Retail</v>
          </cell>
          <cell r="N68">
            <v>276181</v>
          </cell>
          <cell r="O68">
            <v>28337</v>
          </cell>
          <cell r="P68">
            <v>16943</v>
          </cell>
          <cell r="Q68">
            <v>4489</v>
          </cell>
          <cell r="R68">
            <v>2925</v>
          </cell>
          <cell r="S68">
            <v>2472</v>
          </cell>
          <cell r="T68">
            <v>1077</v>
          </cell>
          <cell r="U68">
            <v>575</v>
          </cell>
          <cell r="V68">
            <v>441124</v>
          </cell>
        </row>
        <row r="70">
          <cell r="L70" t="str">
            <v>60 Depository institutions</v>
          </cell>
          <cell r="N70">
            <v>190</v>
          </cell>
          <cell r="O70">
            <v>543</v>
          </cell>
          <cell r="P70">
            <v>85</v>
          </cell>
          <cell r="Q70">
            <v>72</v>
          </cell>
          <cell r="R70">
            <v>68</v>
          </cell>
          <cell r="S70">
            <v>40</v>
          </cell>
          <cell r="T70">
            <v>93</v>
          </cell>
          <cell r="U70">
            <v>32</v>
          </cell>
          <cell r="V70">
            <v>2926</v>
          </cell>
        </row>
        <row r="71">
          <cell r="L71" t="str">
            <v>61 Nondepository credit institutions</v>
          </cell>
          <cell r="N71">
            <v>90</v>
          </cell>
          <cell r="O71">
            <v>86</v>
          </cell>
          <cell r="P71">
            <v>113</v>
          </cell>
          <cell r="Q71">
            <v>32</v>
          </cell>
          <cell r="R71">
            <v>18</v>
          </cell>
          <cell r="S71">
            <v>24</v>
          </cell>
          <cell r="T71">
            <v>14</v>
          </cell>
          <cell r="U71">
            <v>2</v>
          </cell>
          <cell r="V71">
            <v>526</v>
          </cell>
        </row>
        <row r="72">
          <cell r="L72" t="str">
            <v>62 Security and commodity brokers, dealers, exchanges and services</v>
          </cell>
          <cell r="N72">
            <v>171</v>
          </cell>
          <cell r="O72">
            <v>301</v>
          </cell>
          <cell r="P72">
            <v>101</v>
          </cell>
          <cell r="Q72">
            <v>35</v>
          </cell>
          <cell r="R72">
            <v>30</v>
          </cell>
          <cell r="S72">
            <v>28</v>
          </cell>
          <cell r="T72">
            <v>6</v>
          </cell>
          <cell r="U72">
            <v>2</v>
          </cell>
          <cell r="V72">
            <v>1568</v>
          </cell>
        </row>
        <row r="73">
          <cell r="L73" t="str">
            <v>63 Insurance carriers</v>
          </cell>
          <cell r="N73">
            <v>35</v>
          </cell>
          <cell r="O73">
            <v>212</v>
          </cell>
          <cell r="P73">
            <v>26</v>
          </cell>
          <cell r="Q73">
            <v>15</v>
          </cell>
          <cell r="R73">
            <v>457</v>
          </cell>
          <cell r="S73">
            <v>664</v>
          </cell>
          <cell r="T73">
            <v>58</v>
          </cell>
          <cell r="U73">
            <v>0</v>
          </cell>
          <cell r="V73">
            <v>2521</v>
          </cell>
        </row>
        <row r="74">
          <cell r="L74" t="str">
            <v>64 Insurance agents, brokers and service</v>
          </cell>
          <cell r="N74">
            <v>1111</v>
          </cell>
          <cell r="O74">
            <v>70</v>
          </cell>
          <cell r="P74">
            <v>59</v>
          </cell>
          <cell r="Q74">
            <v>22</v>
          </cell>
          <cell r="R74">
            <v>33</v>
          </cell>
          <cell r="S74">
            <v>12</v>
          </cell>
          <cell r="T74">
            <v>8</v>
          </cell>
          <cell r="U74">
            <v>0</v>
          </cell>
          <cell r="V74">
            <v>1538</v>
          </cell>
        </row>
        <row r="75">
          <cell r="L75" t="str">
            <v>65 Real estate</v>
          </cell>
          <cell r="N75">
            <v>6640</v>
          </cell>
          <cell r="O75">
            <v>1185</v>
          </cell>
          <cell r="P75">
            <v>718</v>
          </cell>
          <cell r="Q75">
            <v>125</v>
          </cell>
          <cell r="R75">
            <v>119</v>
          </cell>
          <cell r="S75">
            <v>157</v>
          </cell>
          <cell r="T75">
            <v>68</v>
          </cell>
          <cell r="U75">
            <v>34</v>
          </cell>
          <cell r="V75">
            <v>10574</v>
          </cell>
        </row>
        <row r="76">
          <cell r="L76" t="str">
            <v>67 Holding and other investment offices</v>
          </cell>
          <cell r="N76">
            <v>333</v>
          </cell>
          <cell r="O76">
            <v>127</v>
          </cell>
          <cell r="P76">
            <v>121</v>
          </cell>
          <cell r="Q76">
            <v>53</v>
          </cell>
          <cell r="R76">
            <v>58</v>
          </cell>
          <cell r="S76">
            <v>133</v>
          </cell>
          <cell r="T76">
            <v>13</v>
          </cell>
          <cell r="U76">
            <v>13</v>
          </cell>
          <cell r="V76">
            <v>1396</v>
          </cell>
        </row>
        <row r="77">
          <cell r="L77" t="str">
            <v>Finance</v>
          </cell>
          <cell r="N77">
            <v>8570</v>
          </cell>
          <cell r="O77">
            <v>2524</v>
          </cell>
          <cell r="P77">
            <v>1223</v>
          </cell>
          <cell r="Q77">
            <v>354</v>
          </cell>
          <cell r="R77">
            <v>783</v>
          </cell>
          <cell r="S77">
            <v>1058</v>
          </cell>
          <cell r="T77">
            <v>260</v>
          </cell>
          <cell r="U77">
            <v>83</v>
          </cell>
          <cell r="V77">
            <v>21049</v>
          </cell>
        </row>
        <row r="79">
          <cell r="L79" t="str">
            <v>70 Hotels, rooming houses, camps and other lodging places</v>
          </cell>
          <cell r="N79">
            <v>1703</v>
          </cell>
          <cell r="O79">
            <v>2308</v>
          </cell>
          <cell r="P79">
            <v>1801</v>
          </cell>
          <cell r="Q79">
            <v>575</v>
          </cell>
          <cell r="R79">
            <v>302</v>
          </cell>
          <cell r="S79">
            <v>240</v>
          </cell>
          <cell r="T79">
            <v>71</v>
          </cell>
          <cell r="U79">
            <v>35</v>
          </cell>
          <cell r="V79">
            <v>8256</v>
          </cell>
        </row>
        <row r="80">
          <cell r="L80" t="str">
            <v>72 Personal services</v>
          </cell>
          <cell r="N80">
            <v>7163</v>
          </cell>
          <cell r="O80">
            <v>297</v>
          </cell>
          <cell r="P80">
            <v>162</v>
          </cell>
          <cell r="Q80">
            <v>69</v>
          </cell>
          <cell r="R80">
            <v>68</v>
          </cell>
          <cell r="S80">
            <v>90</v>
          </cell>
          <cell r="T80">
            <v>9</v>
          </cell>
          <cell r="U80">
            <v>3</v>
          </cell>
          <cell r="V80">
            <v>9428</v>
          </cell>
        </row>
        <row r="81">
          <cell r="L81" t="str">
            <v>73 Business services</v>
          </cell>
          <cell r="N81">
            <v>9469</v>
          </cell>
          <cell r="O81">
            <v>3776</v>
          </cell>
          <cell r="P81">
            <v>2116</v>
          </cell>
          <cell r="Q81">
            <v>1033</v>
          </cell>
          <cell r="R81">
            <v>1086</v>
          </cell>
          <cell r="S81">
            <v>360</v>
          </cell>
          <cell r="T81">
            <v>142</v>
          </cell>
          <cell r="U81">
            <v>40</v>
          </cell>
          <cell r="V81">
            <v>22030</v>
          </cell>
        </row>
        <row r="82">
          <cell r="L82" t="str">
            <v>75 Automotive repair, services and parking</v>
          </cell>
          <cell r="N82">
            <v>19217</v>
          </cell>
          <cell r="O82">
            <v>1019</v>
          </cell>
          <cell r="P82">
            <v>934</v>
          </cell>
          <cell r="Q82">
            <v>108</v>
          </cell>
          <cell r="R82">
            <v>81</v>
          </cell>
          <cell r="S82">
            <v>59</v>
          </cell>
          <cell r="T82">
            <v>32</v>
          </cell>
          <cell r="U82">
            <v>10</v>
          </cell>
          <cell r="V82">
            <v>29192</v>
          </cell>
        </row>
        <row r="83">
          <cell r="L83" t="str">
            <v>76 Miscellaneous repair services</v>
          </cell>
          <cell r="N83">
            <v>13710</v>
          </cell>
          <cell r="O83">
            <v>2353</v>
          </cell>
          <cell r="P83">
            <v>689</v>
          </cell>
          <cell r="Q83">
            <v>245</v>
          </cell>
          <cell r="R83">
            <v>213</v>
          </cell>
          <cell r="S83">
            <v>45</v>
          </cell>
          <cell r="T83">
            <v>8</v>
          </cell>
          <cell r="U83">
            <v>1</v>
          </cell>
          <cell r="V83">
            <v>22958</v>
          </cell>
        </row>
        <row r="84">
          <cell r="L84" t="str">
            <v>78 Motion pictures</v>
          </cell>
          <cell r="N84">
            <v>2045</v>
          </cell>
          <cell r="O84">
            <v>304</v>
          </cell>
          <cell r="P84">
            <v>98</v>
          </cell>
          <cell r="Q84">
            <v>36</v>
          </cell>
          <cell r="R84">
            <v>16</v>
          </cell>
          <cell r="S84">
            <v>19</v>
          </cell>
          <cell r="T84">
            <v>28</v>
          </cell>
          <cell r="U84">
            <v>12</v>
          </cell>
          <cell r="V84">
            <v>3539</v>
          </cell>
        </row>
        <row r="85">
          <cell r="L85" t="str">
            <v>79 Amusement and recreation services</v>
          </cell>
          <cell r="N85">
            <v>2382</v>
          </cell>
          <cell r="O85">
            <v>647</v>
          </cell>
          <cell r="P85">
            <v>179</v>
          </cell>
          <cell r="Q85">
            <v>130</v>
          </cell>
          <cell r="R85">
            <v>51</v>
          </cell>
          <cell r="S85">
            <v>38</v>
          </cell>
          <cell r="T85">
            <v>9</v>
          </cell>
          <cell r="U85">
            <v>6</v>
          </cell>
          <cell r="V85">
            <v>4243</v>
          </cell>
        </row>
        <row r="86">
          <cell r="L86" t="str">
            <v>Hotels and other business services</v>
          </cell>
          <cell r="N86">
            <v>55689</v>
          </cell>
          <cell r="O86">
            <v>10704</v>
          </cell>
          <cell r="P86">
            <v>5979</v>
          </cell>
          <cell r="Q86">
            <v>2196</v>
          </cell>
          <cell r="R86">
            <v>1817</v>
          </cell>
          <cell r="S86">
            <v>851</v>
          </cell>
          <cell r="T86">
            <v>299</v>
          </cell>
          <cell r="U86">
            <v>107</v>
          </cell>
          <cell r="V86">
            <v>99646</v>
          </cell>
        </row>
        <row r="88">
          <cell r="L88" t="str">
            <v>Healthcare</v>
          </cell>
          <cell r="N88">
            <v>11357</v>
          </cell>
          <cell r="O88">
            <v>612</v>
          </cell>
          <cell r="P88">
            <v>344</v>
          </cell>
          <cell r="Q88">
            <v>98</v>
          </cell>
          <cell r="R88">
            <v>111</v>
          </cell>
          <cell r="S88">
            <v>102</v>
          </cell>
          <cell r="T88">
            <v>35</v>
          </cell>
          <cell r="U88">
            <v>8</v>
          </cell>
          <cell r="V88">
            <v>14932</v>
          </cell>
        </row>
        <row r="90">
          <cell r="L90" t="str">
            <v>81 Legal services</v>
          </cell>
          <cell r="N90">
            <v>2005</v>
          </cell>
          <cell r="O90">
            <v>3253</v>
          </cell>
          <cell r="P90">
            <v>80</v>
          </cell>
          <cell r="Q90">
            <v>21</v>
          </cell>
          <cell r="R90">
            <v>11</v>
          </cell>
          <cell r="S90">
            <v>6</v>
          </cell>
          <cell r="T90">
            <v>2</v>
          </cell>
          <cell r="U90">
            <v>1</v>
          </cell>
          <cell r="V90">
            <v>6074</v>
          </cell>
        </row>
        <row r="92">
          <cell r="L92" t="str">
            <v>Education</v>
          </cell>
          <cell r="N92">
            <v>404</v>
          </cell>
          <cell r="O92">
            <v>1103</v>
          </cell>
          <cell r="P92">
            <v>604</v>
          </cell>
          <cell r="Q92">
            <v>221</v>
          </cell>
          <cell r="R92">
            <v>222</v>
          </cell>
          <cell r="S92">
            <v>168</v>
          </cell>
          <cell r="T92">
            <v>48</v>
          </cell>
          <cell r="U92">
            <v>25</v>
          </cell>
          <cell r="V92">
            <v>4132</v>
          </cell>
        </row>
        <row r="94">
          <cell r="L94" t="str">
            <v>83 Social services</v>
          </cell>
          <cell r="N94">
            <v>630</v>
          </cell>
          <cell r="O94">
            <v>219</v>
          </cell>
          <cell r="P94">
            <v>280</v>
          </cell>
          <cell r="Q94">
            <v>80</v>
          </cell>
          <cell r="R94">
            <v>63</v>
          </cell>
          <cell r="S94">
            <v>20</v>
          </cell>
          <cell r="T94">
            <v>14</v>
          </cell>
          <cell r="U94">
            <v>9</v>
          </cell>
          <cell r="V94">
            <v>1812</v>
          </cell>
        </row>
        <row r="95">
          <cell r="L95" t="str">
            <v>84 Museums, art galleries, and botanical and zoological gardens</v>
          </cell>
          <cell r="N95">
            <v>37</v>
          </cell>
          <cell r="O95">
            <v>127</v>
          </cell>
          <cell r="P95">
            <v>8</v>
          </cell>
          <cell r="Q95">
            <v>5</v>
          </cell>
          <cell r="R95">
            <v>4</v>
          </cell>
          <cell r="S95">
            <v>1</v>
          </cell>
          <cell r="T95">
            <v>0</v>
          </cell>
          <cell r="U95">
            <v>0</v>
          </cell>
          <cell r="V95">
            <v>216</v>
          </cell>
        </row>
        <row r="96">
          <cell r="L96" t="str">
            <v>86 Membership organisations</v>
          </cell>
          <cell r="N96">
            <v>168</v>
          </cell>
          <cell r="O96">
            <v>1356</v>
          </cell>
          <cell r="P96">
            <v>61</v>
          </cell>
          <cell r="Q96">
            <v>26</v>
          </cell>
          <cell r="R96">
            <v>11</v>
          </cell>
          <cell r="S96">
            <v>13</v>
          </cell>
          <cell r="T96">
            <v>2</v>
          </cell>
          <cell r="U96">
            <v>1</v>
          </cell>
          <cell r="V96">
            <v>2416</v>
          </cell>
        </row>
        <row r="97">
          <cell r="L97" t="str">
            <v>87 Engineering, accounting, research, management and related services</v>
          </cell>
          <cell r="N97">
            <v>11456</v>
          </cell>
          <cell r="O97">
            <v>10082</v>
          </cell>
          <cell r="P97">
            <v>3521</v>
          </cell>
          <cell r="Q97">
            <v>1700</v>
          </cell>
          <cell r="R97">
            <v>721</v>
          </cell>
          <cell r="S97">
            <v>329</v>
          </cell>
          <cell r="T97">
            <v>123</v>
          </cell>
          <cell r="U97">
            <v>35</v>
          </cell>
          <cell r="V97">
            <v>31702</v>
          </cell>
        </row>
        <row r="98">
          <cell r="L98" t="str">
            <v>88 Private Housleholds</v>
          </cell>
          <cell r="N98">
            <v>0</v>
          </cell>
          <cell r="O98">
            <v>2</v>
          </cell>
          <cell r="P98">
            <v>4</v>
          </cell>
          <cell r="Q98">
            <v>2</v>
          </cell>
          <cell r="R98">
            <v>3</v>
          </cell>
          <cell r="S98">
            <v>0</v>
          </cell>
          <cell r="T98">
            <v>1</v>
          </cell>
          <cell r="U98">
            <v>1</v>
          </cell>
          <cell r="V98">
            <v>14</v>
          </cell>
        </row>
        <row r="99">
          <cell r="L99" t="str">
            <v>89 Miscellaneous services</v>
          </cell>
          <cell r="N99">
            <v>283</v>
          </cell>
          <cell r="O99">
            <v>77</v>
          </cell>
          <cell r="P99">
            <v>90</v>
          </cell>
          <cell r="Q99">
            <v>30</v>
          </cell>
          <cell r="R99">
            <v>10</v>
          </cell>
          <cell r="S99">
            <v>4</v>
          </cell>
          <cell r="T99">
            <v>3</v>
          </cell>
          <cell r="U99">
            <v>2</v>
          </cell>
          <cell r="V99">
            <v>639</v>
          </cell>
        </row>
        <row r="100">
          <cell r="L100" t="str">
            <v>91 Executive, legislative, and general government, except finance</v>
          </cell>
          <cell r="N100">
            <v>24</v>
          </cell>
          <cell r="O100">
            <v>315</v>
          </cell>
          <cell r="P100">
            <v>7</v>
          </cell>
          <cell r="Q100">
            <v>11</v>
          </cell>
          <cell r="R100">
            <v>19</v>
          </cell>
          <cell r="S100">
            <v>21</v>
          </cell>
          <cell r="T100">
            <v>26</v>
          </cell>
          <cell r="U100">
            <v>7</v>
          </cell>
          <cell r="V100">
            <v>1046</v>
          </cell>
        </row>
        <row r="101">
          <cell r="L101" t="str">
            <v>92 Justice, public order, and safety</v>
          </cell>
          <cell r="N101">
            <v>211</v>
          </cell>
          <cell r="O101">
            <v>44</v>
          </cell>
          <cell r="P101">
            <v>66</v>
          </cell>
          <cell r="Q101">
            <v>8</v>
          </cell>
          <cell r="R101">
            <v>10</v>
          </cell>
          <cell r="S101">
            <v>18</v>
          </cell>
          <cell r="T101">
            <v>9</v>
          </cell>
          <cell r="U101">
            <v>7</v>
          </cell>
          <cell r="V101">
            <v>417</v>
          </cell>
        </row>
        <row r="102">
          <cell r="L102" t="str">
            <v>93 Public finance, taxation and monetary policy</v>
          </cell>
          <cell r="N102">
            <v>200</v>
          </cell>
          <cell r="O102">
            <v>94</v>
          </cell>
          <cell r="P102">
            <v>73</v>
          </cell>
          <cell r="Q102">
            <v>26</v>
          </cell>
          <cell r="R102">
            <v>6</v>
          </cell>
          <cell r="S102">
            <v>9</v>
          </cell>
          <cell r="T102">
            <v>10</v>
          </cell>
          <cell r="U102">
            <v>4</v>
          </cell>
          <cell r="V102">
            <v>485</v>
          </cell>
        </row>
        <row r="103">
          <cell r="L103" t="str">
            <v>94 Administration of human resource programs</v>
          </cell>
          <cell r="N103">
            <v>9</v>
          </cell>
          <cell r="O103">
            <v>9</v>
          </cell>
          <cell r="P103">
            <v>16</v>
          </cell>
          <cell r="Q103">
            <v>1</v>
          </cell>
          <cell r="R103">
            <v>7</v>
          </cell>
          <cell r="S103">
            <v>7</v>
          </cell>
          <cell r="T103">
            <v>4</v>
          </cell>
          <cell r="U103">
            <v>1</v>
          </cell>
          <cell r="V103">
            <v>110</v>
          </cell>
        </row>
        <row r="104">
          <cell r="L104" t="str">
            <v>95 Administration of environmental quality and housing programs</v>
          </cell>
          <cell r="N104">
            <v>15</v>
          </cell>
          <cell r="O104">
            <v>11</v>
          </cell>
          <cell r="P104">
            <v>21</v>
          </cell>
          <cell r="Q104">
            <v>3</v>
          </cell>
          <cell r="R104">
            <v>7</v>
          </cell>
          <cell r="S104">
            <v>6</v>
          </cell>
          <cell r="T104">
            <v>5</v>
          </cell>
          <cell r="U104">
            <v>0</v>
          </cell>
          <cell r="V104">
            <v>131</v>
          </cell>
        </row>
        <row r="105">
          <cell r="L105" t="str">
            <v>96 Administration of economic programs</v>
          </cell>
          <cell r="N105">
            <v>526</v>
          </cell>
          <cell r="O105">
            <v>79</v>
          </cell>
          <cell r="P105">
            <v>7</v>
          </cell>
          <cell r="Q105">
            <v>14</v>
          </cell>
          <cell r="R105">
            <v>8</v>
          </cell>
          <cell r="S105">
            <v>8</v>
          </cell>
          <cell r="T105">
            <v>6</v>
          </cell>
          <cell r="U105">
            <v>1</v>
          </cell>
          <cell r="V105">
            <v>696</v>
          </cell>
        </row>
        <row r="106">
          <cell r="L106" t="str">
            <v>97 National security and international affairs</v>
          </cell>
          <cell r="N106">
            <v>6</v>
          </cell>
          <cell r="O106">
            <v>91</v>
          </cell>
          <cell r="P106">
            <v>8</v>
          </cell>
          <cell r="Q106">
            <v>7</v>
          </cell>
          <cell r="R106">
            <v>5</v>
          </cell>
          <cell r="S106">
            <v>1</v>
          </cell>
          <cell r="T106">
            <v>3</v>
          </cell>
          <cell r="U106">
            <v>4</v>
          </cell>
          <cell r="V106">
            <v>146</v>
          </cell>
        </row>
        <row r="107">
          <cell r="L107" t="str">
            <v>Public services all</v>
          </cell>
          <cell r="N107">
            <v>27331</v>
          </cell>
          <cell r="O107">
            <v>17474</v>
          </cell>
          <cell r="P107">
            <v>5190</v>
          </cell>
          <cell r="Q107">
            <v>2253</v>
          </cell>
          <cell r="R107">
            <v>1218</v>
          </cell>
          <cell r="S107">
            <v>713</v>
          </cell>
          <cell r="T107">
            <v>291</v>
          </cell>
          <cell r="U107">
            <v>106</v>
          </cell>
          <cell r="V107">
            <v>64968</v>
          </cell>
        </row>
        <row r="108">
          <cell r="L108" t="str">
            <v>Government</v>
          </cell>
          <cell r="N108">
            <v>15570</v>
          </cell>
          <cell r="O108">
            <v>15759</v>
          </cell>
          <cell r="P108">
            <v>4242</v>
          </cell>
          <cell r="Q108">
            <v>1934</v>
          </cell>
          <cell r="R108">
            <v>885</v>
          </cell>
          <cell r="S108">
            <v>443</v>
          </cell>
          <cell r="T108">
            <v>208</v>
          </cell>
          <cell r="U108">
            <v>73</v>
          </cell>
          <cell r="V108">
            <v>45904</v>
          </cell>
        </row>
        <row r="109">
          <cell r="L109" t="str">
            <v>TOTAL</v>
          </cell>
          <cell r="N109">
            <v>564293</v>
          </cell>
          <cell r="O109">
            <v>109097</v>
          </cell>
          <cell r="P109">
            <v>64390</v>
          </cell>
          <cell r="Q109">
            <v>21985</v>
          </cell>
          <cell r="R109">
            <v>16488</v>
          </cell>
          <cell r="S109">
            <v>13057</v>
          </cell>
          <cell r="T109">
            <v>5699</v>
          </cell>
          <cell r="U109">
            <v>2523</v>
          </cell>
          <cell r="V109">
            <v>1026557</v>
          </cell>
        </row>
        <row r="110">
          <cell r="L110" t="str">
            <v>Unclassified</v>
          </cell>
          <cell r="N110">
            <v>141654</v>
          </cell>
          <cell r="O110">
            <v>20764</v>
          </cell>
          <cell r="P110">
            <v>15857</v>
          </cell>
          <cell r="Q110">
            <v>4578</v>
          </cell>
          <cell r="R110">
            <v>3426</v>
          </cell>
          <cell r="S110">
            <v>3600</v>
          </cell>
          <cell r="T110">
            <v>2225</v>
          </cell>
          <cell r="U110">
            <v>1174</v>
          </cell>
          <cell r="V110">
            <v>244616</v>
          </cell>
        </row>
        <row r="111">
          <cell r="L111" t="str">
            <v>TOTAL</v>
          </cell>
          <cell r="M111">
            <v>0</v>
          </cell>
          <cell r="N111">
            <v>422639</v>
          </cell>
          <cell r="O111">
            <v>88333</v>
          </cell>
          <cell r="P111">
            <v>48533</v>
          </cell>
          <cell r="Q111">
            <v>17407</v>
          </cell>
          <cell r="R111">
            <v>13062</v>
          </cell>
          <cell r="S111">
            <v>9457</v>
          </cell>
          <cell r="T111">
            <v>3474</v>
          </cell>
          <cell r="U111">
            <v>1349</v>
          </cell>
          <cell r="V111">
            <v>781941</v>
          </cell>
        </row>
        <row r="112">
          <cell r="N112">
            <v>0</v>
          </cell>
          <cell r="O112">
            <v>0</v>
          </cell>
          <cell r="P112">
            <v>0</v>
          </cell>
          <cell r="Q112">
            <v>0</v>
          </cell>
          <cell r="R112">
            <v>0</v>
          </cell>
          <cell r="S112">
            <v>0</v>
          </cell>
          <cell r="T112">
            <v>0</v>
          </cell>
          <cell r="U112">
            <v>0</v>
          </cell>
          <cell r="V112">
            <v>0</v>
          </cell>
        </row>
        <row r="113">
          <cell r="L113" t="str">
            <v>Other Industries</v>
          </cell>
          <cell r="M113">
            <v>0</v>
          </cell>
          <cell r="N113">
            <v>80249</v>
          </cell>
          <cell r="O113">
            <v>21394</v>
          </cell>
          <cell r="P113">
            <v>11267</v>
          </cell>
          <cell r="Q113">
            <v>3728</v>
          </cell>
          <cell r="R113">
            <v>2925</v>
          </cell>
          <cell r="S113">
            <v>1640</v>
          </cell>
          <cell r="T113">
            <v>818</v>
          </cell>
          <cell r="U113">
            <v>285</v>
          </cell>
          <cell r="V113">
            <v>152788</v>
          </cell>
        </row>
        <row r="114">
          <cell r="N114">
            <v>0.25102916392725055</v>
          </cell>
          <cell r="O114">
            <v>0.19032604012942611</v>
          </cell>
          <cell r="P114">
            <v>0.24626494797328777</v>
          </cell>
          <cell r="Q114">
            <v>0.20823288605867638</v>
          </cell>
          <cell r="R114">
            <v>0.20778748180494905</v>
          </cell>
          <cell r="S114">
            <v>0.27571417630389827</v>
          </cell>
          <cell r="T114">
            <v>0.3904193718196175</v>
          </cell>
          <cell r="U114">
            <v>0.46531906460562822</v>
          </cell>
          <cell r="V114">
            <v>0.23828779113093573</v>
          </cell>
        </row>
      </sheetData>
      <sheetData sheetId="8">
        <row r="2">
          <cell r="L2">
            <v>1</v>
          </cell>
          <cell r="M2">
            <v>2</v>
          </cell>
          <cell r="N2">
            <v>3</v>
          </cell>
          <cell r="O2">
            <v>4</v>
          </cell>
          <cell r="P2">
            <v>5</v>
          </cell>
          <cell r="Q2">
            <v>6</v>
          </cell>
          <cell r="R2">
            <v>7</v>
          </cell>
          <cell r="S2">
            <v>8</v>
          </cell>
          <cell r="T2">
            <v>9</v>
          </cell>
          <cell r="U2">
            <v>10</v>
          </cell>
          <cell r="V2">
            <v>11</v>
          </cell>
        </row>
        <row r="3">
          <cell r="M3" t="str">
            <v>&gt;&lt;</v>
          </cell>
          <cell r="N3">
            <v>0</v>
          </cell>
          <cell r="O3" t="str">
            <v>1 to 9</v>
          </cell>
          <cell r="P3" t="str">
            <v>10 to 19</v>
          </cell>
          <cell r="Q3" t="str">
            <v>20-49</v>
          </cell>
          <cell r="R3" t="str">
            <v>50-99</v>
          </cell>
          <cell r="S3" t="str">
            <v>100-249</v>
          </cell>
          <cell r="T3" t="str">
            <v>250-999</v>
          </cell>
          <cell r="U3" t="str">
            <v>1000-4999</v>
          </cell>
          <cell r="V3" t="str">
            <v>5000+</v>
          </cell>
        </row>
        <row r="4">
          <cell r="L4" t="str">
            <v>01 Agricultural production - crops</v>
          </cell>
          <cell r="M4">
            <v>15</v>
          </cell>
          <cell r="N4">
            <v>0</v>
          </cell>
          <cell r="O4">
            <v>1227</v>
          </cell>
          <cell r="P4">
            <v>109</v>
          </cell>
          <cell r="Q4">
            <v>49</v>
          </cell>
          <cell r="R4">
            <v>10</v>
          </cell>
          <cell r="S4">
            <v>5</v>
          </cell>
          <cell r="T4">
            <v>1</v>
          </cell>
          <cell r="U4">
            <v>0</v>
          </cell>
          <cell r="V4">
            <v>0</v>
          </cell>
        </row>
        <row r="5">
          <cell r="L5" t="str">
            <v>02 Agriculture production livestock and animal specialities</v>
          </cell>
          <cell r="M5">
            <v>1</v>
          </cell>
          <cell r="N5">
            <v>0</v>
          </cell>
          <cell r="O5">
            <v>472</v>
          </cell>
          <cell r="P5">
            <v>22</v>
          </cell>
          <cell r="Q5">
            <v>13</v>
          </cell>
          <cell r="R5">
            <v>4</v>
          </cell>
          <cell r="S5">
            <v>5</v>
          </cell>
          <cell r="T5">
            <v>1</v>
          </cell>
          <cell r="U5">
            <v>0</v>
          </cell>
          <cell r="V5">
            <v>0</v>
          </cell>
        </row>
        <row r="6">
          <cell r="L6" t="str">
            <v>07 Agricultural services</v>
          </cell>
          <cell r="M6">
            <v>74</v>
          </cell>
          <cell r="N6">
            <v>2</v>
          </cell>
          <cell r="O6">
            <v>1675</v>
          </cell>
          <cell r="P6">
            <v>117</v>
          </cell>
          <cell r="Q6">
            <v>60</v>
          </cell>
          <cell r="R6">
            <v>11</v>
          </cell>
          <cell r="S6">
            <v>3</v>
          </cell>
          <cell r="T6">
            <v>1</v>
          </cell>
          <cell r="U6">
            <v>0</v>
          </cell>
          <cell r="V6">
            <v>0</v>
          </cell>
        </row>
        <row r="7">
          <cell r="L7" t="str">
            <v>08 Forestry</v>
          </cell>
          <cell r="M7">
            <v>13</v>
          </cell>
          <cell r="N7">
            <v>0</v>
          </cell>
          <cell r="O7">
            <v>166</v>
          </cell>
          <cell r="P7">
            <v>20</v>
          </cell>
          <cell r="Q7">
            <v>16</v>
          </cell>
          <cell r="R7">
            <v>5</v>
          </cell>
          <cell r="S7">
            <v>6</v>
          </cell>
          <cell r="T7">
            <v>0</v>
          </cell>
          <cell r="U7">
            <v>2</v>
          </cell>
          <cell r="V7">
            <v>0</v>
          </cell>
        </row>
        <row r="8">
          <cell r="L8" t="str">
            <v>09 Fishing, hunting and trapping</v>
          </cell>
          <cell r="M8">
            <v>0</v>
          </cell>
          <cell r="N8">
            <v>0</v>
          </cell>
          <cell r="O8">
            <v>22</v>
          </cell>
          <cell r="P8">
            <v>0</v>
          </cell>
          <cell r="Q8">
            <v>0</v>
          </cell>
          <cell r="R8">
            <v>0</v>
          </cell>
          <cell r="S8">
            <v>0</v>
          </cell>
          <cell r="T8">
            <v>0</v>
          </cell>
          <cell r="U8">
            <v>0</v>
          </cell>
          <cell r="V8">
            <v>0</v>
          </cell>
        </row>
        <row r="9">
          <cell r="L9" t="str">
            <v>Agriculture, Fisheries and Forestry subtotal</v>
          </cell>
          <cell r="M9">
            <v>103</v>
          </cell>
          <cell r="N9">
            <v>2</v>
          </cell>
          <cell r="O9">
            <v>3562</v>
          </cell>
          <cell r="P9">
            <v>268</v>
          </cell>
          <cell r="Q9">
            <v>138</v>
          </cell>
          <cell r="R9">
            <v>30</v>
          </cell>
          <cell r="S9">
            <v>19</v>
          </cell>
          <cell r="T9">
            <v>3</v>
          </cell>
          <cell r="U9">
            <v>2</v>
          </cell>
          <cell r="V9">
            <v>0</v>
          </cell>
        </row>
        <row r="11">
          <cell r="L11" t="str">
            <v>10 Metal mining</v>
          </cell>
          <cell r="M11">
            <v>3</v>
          </cell>
          <cell r="N11">
            <v>0</v>
          </cell>
          <cell r="O11">
            <v>10</v>
          </cell>
          <cell r="P11">
            <v>1</v>
          </cell>
          <cell r="Q11">
            <v>1</v>
          </cell>
          <cell r="R11">
            <v>1</v>
          </cell>
          <cell r="S11">
            <v>1</v>
          </cell>
          <cell r="T11">
            <v>1</v>
          </cell>
          <cell r="U11">
            <v>0</v>
          </cell>
          <cell r="V11">
            <v>0</v>
          </cell>
        </row>
        <row r="12">
          <cell r="L12" t="str">
            <v>12 Coal mining</v>
          </cell>
          <cell r="M12">
            <v>1</v>
          </cell>
          <cell r="N12">
            <v>0</v>
          </cell>
          <cell r="O12">
            <v>1</v>
          </cell>
          <cell r="P12">
            <v>2</v>
          </cell>
          <cell r="Q12">
            <v>0</v>
          </cell>
          <cell r="R12">
            <v>0</v>
          </cell>
          <cell r="S12">
            <v>1</v>
          </cell>
          <cell r="T12">
            <v>0</v>
          </cell>
          <cell r="U12">
            <v>0</v>
          </cell>
          <cell r="V12">
            <v>0</v>
          </cell>
        </row>
        <row r="13">
          <cell r="L13" t="str">
            <v>13 Oil and gas extraction</v>
          </cell>
          <cell r="M13">
            <v>12</v>
          </cell>
          <cell r="N13">
            <v>4</v>
          </cell>
          <cell r="O13">
            <v>175</v>
          </cell>
          <cell r="P13">
            <v>11</v>
          </cell>
          <cell r="Q13">
            <v>11</v>
          </cell>
          <cell r="R13">
            <v>2</v>
          </cell>
          <cell r="S13">
            <v>2</v>
          </cell>
          <cell r="T13">
            <v>3</v>
          </cell>
          <cell r="U13">
            <v>0</v>
          </cell>
          <cell r="V13">
            <v>0</v>
          </cell>
        </row>
        <row r="14">
          <cell r="L14" t="str">
            <v>14 Mining and quarrying of nonmetallic minerals, except fuels</v>
          </cell>
          <cell r="M14">
            <v>12</v>
          </cell>
          <cell r="N14">
            <v>4</v>
          </cell>
          <cell r="O14">
            <v>306</v>
          </cell>
          <cell r="P14">
            <v>106</v>
          </cell>
          <cell r="Q14">
            <v>77</v>
          </cell>
          <cell r="R14">
            <v>26</v>
          </cell>
          <cell r="S14">
            <v>16</v>
          </cell>
          <cell r="T14">
            <v>3</v>
          </cell>
          <cell r="U14">
            <v>0</v>
          </cell>
          <cell r="V14">
            <v>0</v>
          </cell>
        </row>
        <row r="15">
          <cell r="L15" t="str">
            <v>Mining subtotal</v>
          </cell>
          <cell r="M15">
            <v>28</v>
          </cell>
          <cell r="N15">
            <v>8</v>
          </cell>
          <cell r="O15">
            <v>492</v>
          </cell>
          <cell r="P15">
            <v>120</v>
          </cell>
          <cell r="Q15">
            <v>89</v>
          </cell>
          <cell r="R15">
            <v>29</v>
          </cell>
          <cell r="S15">
            <v>20</v>
          </cell>
          <cell r="T15">
            <v>7</v>
          </cell>
          <cell r="U15">
            <v>0</v>
          </cell>
          <cell r="V15">
            <v>0</v>
          </cell>
        </row>
        <row r="17">
          <cell r="L17" t="str">
            <v>15 Building construction-general contractors and operative builders</v>
          </cell>
          <cell r="M17">
            <v>188</v>
          </cell>
          <cell r="N17">
            <v>42</v>
          </cell>
          <cell r="O17">
            <v>3313</v>
          </cell>
          <cell r="P17">
            <v>536</v>
          </cell>
          <cell r="Q17">
            <v>600</v>
          </cell>
          <cell r="R17">
            <v>229</v>
          </cell>
          <cell r="S17">
            <v>130</v>
          </cell>
          <cell r="T17">
            <v>36</v>
          </cell>
          <cell r="U17">
            <v>2</v>
          </cell>
          <cell r="V17">
            <v>0</v>
          </cell>
        </row>
        <row r="18">
          <cell r="L18" t="str">
            <v>16 Heavy construction other than building construction - contractors</v>
          </cell>
          <cell r="M18">
            <v>59</v>
          </cell>
          <cell r="N18">
            <v>12</v>
          </cell>
          <cell r="O18">
            <v>1176</v>
          </cell>
          <cell r="P18">
            <v>156</v>
          </cell>
          <cell r="Q18">
            <v>156</v>
          </cell>
          <cell r="R18">
            <v>73</v>
          </cell>
          <cell r="S18">
            <v>41</v>
          </cell>
          <cell r="T18">
            <v>23</v>
          </cell>
          <cell r="U18">
            <v>6</v>
          </cell>
          <cell r="V18">
            <v>1</v>
          </cell>
        </row>
        <row r="19">
          <cell r="L19" t="str">
            <v>17 Construction - special trade contractors</v>
          </cell>
          <cell r="M19">
            <v>467</v>
          </cell>
          <cell r="N19">
            <v>47</v>
          </cell>
          <cell r="O19">
            <v>20337</v>
          </cell>
          <cell r="P19">
            <v>3334</v>
          </cell>
          <cell r="Q19">
            <v>1783</v>
          </cell>
          <cell r="R19">
            <v>341</v>
          </cell>
          <cell r="S19">
            <v>131</v>
          </cell>
          <cell r="T19">
            <v>27</v>
          </cell>
          <cell r="U19">
            <v>2</v>
          </cell>
          <cell r="V19">
            <v>0</v>
          </cell>
        </row>
        <row r="20">
          <cell r="L20" t="str">
            <v>Construction subtotal</v>
          </cell>
          <cell r="M20">
            <v>714</v>
          </cell>
          <cell r="N20">
            <v>101</v>
          </cell>
          <cell r="O20">
            <v>24826</v>
          </cell>
          <cell r="P20">
            <v>4026</v>
          </cell>
          <cell r="Q20">
            <v>2539</v>
          </cell>
          <cell r="R20">
            <v>643</v>
          </cell>
          <cell r="S20">
            <v>302</v>
          </cell>
          <cell r="T20">
            <v>86</v>
          </cell>
          <cell r="U20">
            <v>10</v>
          </cell>
          <cell r="V20">
            <v>1</v>
          </cell>
        </row>
        <row r="22">
          <cell r="L22" t="str">
            <v>20 Food and kindred products</v>
          </cell>
          <cell r="M22">
            <v>721</v>
          </cell>
          <cell r="N22">
            <v>7</v>
          </cell>
          <cell r="O22">
            <v>3584</v>
          </cell>
          <cell r="P22">
            <v>463</v>
          </cell>
          <cell r="Q22">
            <v>354</v>
          </cell>
          <cell r="R22">
            <v>120</v>
          </cell>
          <cell r="S22">
            <v>88</v>
          </cell>
          <cell r="T22">
            <v>42</v>
          </cell>
          <cell r="U22">
            <v>5</v>
          </cell>
          <cell r="V22">
            <v>0</v>
          </cell>
        </row>
        <row r="23">
          <cell r="L23" t="str">
            <v>21 Tobacco products</v>
          </cell>
          <cell r="M23">
            <v>0</v>
          </cell>
          <cell r="N23">
            <v>0</v>
          </cell>
          <cell r="O23">
            <v>4</v>
          </cell>
          <cell r="P23">
            <v>0</v>
          </cell>
          <cell r="Q23">
            <v>0</v>
          </cell>
          <cell r="R23">
            <v>0</v>
          </cell>
          <cell r="S23">
            <v>0</v>
          </cell>
          <cell r="T23">
            <v>0</v>
          </cell>
          <cell r="U23">
            <v>0</v>
          </cell>
          <cell r="V23">
            <v>0</v>
          </cell>
        </row>
        <row r="24">
          <cell r="L24" t="str">
            <v>22 Textile mill products</v>
          </cell>
          <cell r="M24">
            <v>4</v>
          </cell>
          <cell r="N24">
            <v>6</v>
          </cell>
          <cell r="O24">
            <v>407</v>
          </cell>
          <cell r="P24">
            <v>78</v>
          </cell>
          <cell r="Q24">
            <v>73</v>
          </cell>
          <cell r="R24">
            <v>32</v>
          </cell>
          <cell r="S24">
            <v>19</v>
          </cell>
          <cell r="T24">
            <v>18</v>
          </cell>
          <cell r="U24">
            <v>1</v>
          </cell>
          <cell r="V24">
            <v>0</v>
          </cell>
        </row>
        <row r="25">
          <cell r="L25" t="str">
            <v>23 Apparel and other finished products made from fabrics and similar materials</v>
          </cell>
          <cell r="M25">
            <v>18</v>
          </cell>
          <cell r="N25">
            <v>2</v>
          </cell>
          <cell r="O25">
            <v>621</v>
          </cell>
          <cell r="P25">
            <v>98</v>
          </cell>
          <cell r="Q25">
            <v>91</v>
          </cell>
          <cell r="R25">
            <v>22</v>
          </cell>
          <cell r="S25">
            <v>15</v>
          </cell>
          <cell r="T25">
            <v>7</v>
          </cell>
          <cell r="U25">
            <v>1</v>
          </cell>
          <cell r="V25">
            <v>0</v>
          </cell>
        </row>
        <row r="26">
          <cell r="L26" t="str">
            <v>24 Lumber and wood products, except furniture</v>
          </cell>
          <cell r="M26">
            <v>24</v>
          </cell>
          <cell r="N26">
            <v>3</v>
          </cell>
          <cell r="O26">
            <v>2385</v>
          </cell>
          <cell r="P26">
            <v>303</v>
          </cell>
          <cell r="Q26">
            <v>184</v>
          </cell>
          <cell r="R26">
            <v>52</v>
          </cell>
          <cell r="S26">
            <v>44</v>
          </cell>
          <cell r="T26">
            <v>19</v>
          </cell>
          <cell r="U26">
            <v>1</v>
          </cell>
          <cell r="V26">
            <v>1</v>
          </cell>
        </row>
        <row r="27">
          <cell r="L27" t="str">
            <v>25 Furniture and fixtures</v>
          </cell>
          <cell r="M27">
            <v>8</v>
          </cell>
          <cell r="N27">
            <v>3</v>
          </cell>
          <cell r="O27">
            <v>537</v>
          </cell>
          <cell r="P27">
            <v>144</v>
          </cell>
          <cell r="Q27">
            <v>111</v>
          </cell>
          <cell r="R27">
            <v>32</v>
          </cell>
          <cell r="S27">
            <v>25</v>
          </cell>
          <cell r="T27">
            <v>15</v>
          </cell>
          <cell r="U27">
            <v>1</v>
          </cell>
          <cell r="V27">
            <v>0</v>
          </cell>
        </row>
        <row r="28">
          <cell r="L28" t="str">
            <v>26 Paper and allied products</v>
          </cell>
          <cell r="M28">
            <v>9</v>
          </cell>
          <cell r="N28">
            <v>0</v>
          </cell>
          <cell r="O28">
            <v>129</v>
          </cell>
          <cell r="P28">
            <v>29</v>
          </cell>
          <cell r="Q28">
            <v>31</v>
          </cell>
          <cell r="R28">
            <v>23</v>
          </cell>
          <cell r="S28">
            <v>25</v>
          </cell>
          <cell r="T28">
            <v>18</v>
          </cell>
          <cell r="U28">
            <v>1</v>
          </cell>
          <cell r="V28">
            <v>0</v>
          </cell>
        </row>
        <row r="29">
          <cell r="L29" t="str">
            <v>27 Printing, publishing, and allied industries</v>
          </cell>
          <cell r="M29">
            <v>121</v>
          </cell>
          <cell r="N29">
            <v>19</v>
          </cell>
          <cell r="O29">
            <v>1777</v>
          </cell>
          <cell r="P29">
            <v>272</v>
          </cell>
          <cell r="Q29">
            <v>194</v>
          </cell>
          <cell r="R29">
            <v>72</v>
          </cell>
          <cell r="S29">
            <v>37</v>
          </cell>
          <cell r="T29">
            <v>12</v>
          </cell>
          <cell r="U29">
            <v>1</v>
          </cell>
          <cell r="V29">
            <v>0</v>
          </cell>
        </row>
        <row r="30">
          <cell r="L30" t="str">
            <v>28 Chemicals and allied products</v>
          </cell>
          <cell r="M30">
            <v>16</v>
          </cell>
          <cell r="N30">
            <v>6</v>
          </cell>
          <cell r="O30">
            <v>345</v>
          </cell>
          <cell r="P30">
            <v>76</v>
          </cell>
          <cell r="Q30">
            <v>72</v>
          </cell>
          <cell r="R30">
            <v>35</v>
          </cell>
          <cell r="S30">
            <v>32</v>
          </cell>
          <cell r="T30">
            <v>21</v>
          </cell>
          <cell r="U30">
            <v>2</v>
          </cell>
          <cell r="V30">
            <v>0</v>
          </cell>
        </row>
        <row r="31">
          <cell r="L31" t="str">
            <v>29 Petroleum refining and related industries</v>
          </cell>
          <cell r="M31">
            <v>7</v>
          </cell>
          <cell r="N31">
            <v>1</v>
          </cell>
          <cell r="O31">
            <v>52</v>
          </cell>
          <cell r="P31">
            <v>13</v>
          </cell>
          <cell r="Q31">
            <v>5</v>
          </cell>
          <cell r="R31">
            <v>4</v>
          </cell>
          <cell r="S31">
            <v>4</v>
          </cell>
          <cell r="T31">
            <v>0</v>
          </cell>
          <cell r="U31">
            <v>1</v>
          </cell>
          <cell r="V31">
            <v>0</v>
          </cell>
        </row>
        <row r="32">
          <cell r="L32" t="str">
            <v>30 Rubber and miscellaneous plastics products</v>
          </cell>
          <cell r="M32">
            <v>16</v>
          </cell>
          <cell r="N32">
            <v>4</v>
          </cell>
          <cell r="O32">
            <v>367</v>
          </cell>
          <cell r="P32">
            <v>118</v>
          </cell>
          <cell r="Q32">
            <v>124</v>
          </cell>
          <cell r="R32">
            <v>54</v>
          </cell>
          <cell r="S32">
            <v>43</v>
          </cell>
          <cell r="T32">
            <v>20</v>
          </cell>
          <cell r="U32">
            <v>1</v>
          </cell>
          <cell r="V32">
            <v>0</v>
          </cell>
        </row>
        <row r="33">
          <cell r="L33" t="str">
            <v>31 Leather and leather products</v>
          </cell>
          <cell r="M33">
            <v>2</v>
          </cell>
          <cell r="N33">
            <v>0</v>
          </cell>
          <cell r="O33">
            <v>158</v>
          </cell>
          <cell r="P33">
            <v>26</v>
          </cell>
          <cell r="Q33">
            <v>19</v>
          </cell>
          <cell r="R33">
            <v>8</v>
          </cell>
          <cell r="S33">
            <v>4</v>
          </cell>
          <cell r="T33">
            <v>1</v>
          </cell>
          <cell r="U33">
            <v>1</v>
          </cell>
          <cell r="V33">
            <v>0</v>
          </cell>
        </row>
        <row r="34">
          <cell r="L34" t="str">
            <v>32 Stone, clay, glass and concrete products</v>
          </cell>
          <cell r="M34">
            <v>28</v>
          </cell>
          <cell r="N34">
            <v>2</v>
          </cell>
          <cell r="O34">
            <v>597</v>
          </cell>
          <cell r="P34">
            <v>129</v>
          </cell>
          <cell r="Q34">
            <v>100</v>
          </cell>
          <cell r="R34">
            <v>41</v>
          </cell>
          <cell r="S34">
            <v>43</v>
          </cell>
          <cell r="T34">
            <v>18</v>
          </cell>
          <cell r="U34">
            <v>3</v>
          </cell>
          <cell r="V34">
            <v>1</v>
          </cell>
        </row>
        <row r="35">
          <cell r="L35" t="str">
            <v>33 Primary metal industries</v>
          </cell>
          <cell r="M35">
            <v>6</v>
          </cell>
          <cell r="N35">
            <v>2</v>
          </cell>
          <cell r="O35">
            <v>201</v>
          </cell>
          <cell r="P35">
            <v>59</v>
          </cell>
          <cell r="Q35">
            <v>55</v>
          </cell>
          <cell r="R35">
            <v>44</v>
          </cell>
          <cell r="S35">
            <v>38</v>
          </cell>
          <cell r="T35">
            <v>40</v>
          </cell>
          <cell r="U35">
            <v>1</v>
          </cell>
          <cell r="V35">
            <v>1</v>
          </cell>
        </row>
        <row r="36">
          <cell r="L36" t="str">
            <v>34 Fabricated metal products, except machinery and transportation equipment</v>
          </cell>
          <cell r="M36">
            <v>21</v>
          </cell>
          <cell r="N36">
            <v>4</v>
          </cell>
          <cell r="O36">
            <v>1204</v>
          </cell>
          <cell r="P36">
            <v>306</v>
          </cell>
          <cell r="Q36">
            <v>240</v>
          </cell>
          <cell r="R36">
            <v>105</v>
          </cell>
          <cell r="S36">
            <v>68</v>
          </cell>
          <cell r="T36">
            <v>31</v>
          </cell>
          <cell r="U36">
            <v>2</v>
          </cell>
          <cell r="V36">
            <v>0</v>
          </cell>
        </row>
        <row r="37">
          <cell r="L37" t="str">
            <v>35 Industrial and commercial machinery and computer equipment</v>
          </cell>
          <cell r="M37">
            <v>97</v>
          </cell>
          <cell r="N37">
            <v>8</v>
          </cell>
          <cell r="O37">
            <v>1187</v>
          </cell>
          <cell r="P37">
            <v>263</v>
          </cell>
          <cell r="Q37">
            <v>269</v>
          </cell>
          <cell r="R37">
            <v>117</v>
          </cell>
          <cell r="S37">
            <v>101</v>
          </cell>
          <cell r="T37">
            <v>60</v>
          </cell>
          <cell r="U37">
            <v>7</v>
          </cell>
          <cell r="V37">
            <v>1</v>
          </cell>
        </row>
        <row r="38">
          <cell r="L38" t="str">
            <v>36 Electronic and other electrical equipment and components, except computer equ</v>
          </cell>
          <cell r="M38">
            <v>11</v>
          </cell>
          <cell r="N38">
            <v>7</v>
          </cell>
          <cell r="O38">
            <v>535</v>
          </cell>
          <cell r="P38">
            <v>94</v>
          </cell>
          <cell r="Q38">
            <v>104</v>
          </cell>
          <cell r="R38">
            <v>47</v>
          </cell>
          <cell r="S38">
            <v>60</v>
          </cell>
          <cell r="T38">
            <v>25</v>
          </cell>
          <cell r="U38">
            <v>11</v>
          </cell>
          <cell r="V38">
            <v>1</v>
          </cell>
        </row>
        <row r="39">
          <cell r="L39" t="str">
            <v>37 Transportation equipment</v>
          </cell>
          <cell r="M39">
            <v>6</v>
          </cell>
          <cell r="N39">
            <v>1</v>
          </cell>
          <cell r="O39">
            <v>285</v>
          </cell>
          <cell r="P39">
            <v>66</v>
          </cell>
          <cell r="Q39">
            <v>49</v>
          </cell>
          <cell r="R39">
            <v>17</v>
          </cell>
          <cell r="S39">
            <v>21</v>
          </cell>
          <cell r="T39">
            <v>9</v>
          </cell>
          <cell r="U39">
            <v>5</v>
          </cell>
          <cell r="V39">
            <v>1</v>
          </cell>
        </row>
        <row r="40">
          <cell r="L40" t="str">
            <v>38 Measuring, analyzing, and controlling instruments; photographic, medical and</v>
          </cell>
          <cell r="M40">
            <v>17</v>
          </cell>
          <cell r="N40">
            <v>4</v>
          </cell>
          <cell r="O40">
            <v>408</v>
          </cell>
          <cell r="P40">
            <v>54</v>
          </cell>
          <cell r="Q40">
            <v>47</v>
          </cell>
          <cell r="R40">
            <v>26</v>
          </cell>
          <cell r="S40">
            <v>12</v>
          </cell>
          <cell r="T40">
            <v>8</v>
          </cell>
          <cell r="U40">
            <v>1</v>
          </cell>
          <cell r="V40">
            <v>0</v>
          </cell>
        </row>
        <row r="41">
          <cell r="L41" t="str">
            <v>39 Miscellaneous manufacturing industries</v>
          </cell>
          <cell r="M41">
            <v>54</v>
          </cell>
          <cell r="N41">
            <v>6</v>
          </cell>
          <cell r="O41">
            <v>2066</v>
          </cell>
          <cell r="P41">
            <v>87</v>
          </cell>
          <cell r="Q41">
            <v>83</v>
          </cell>
          <cell r="R41">
            <v>21</v>
          </cell>
          <cell r="S41">
            <v>20</v>
          </cell>
          <cell r="T41">
            <v>11</v>
          </cell>
          <cell r="U41">
            <v>1</v>
          </cell>
          <cell r="V41">
            <v>0</v>
          </cell>
        </row>
        <row r="42">
          <cell r="L42" t="str">
            <v>Manufacturing</v>
          </cell>
          <cell r="M42">
            <v>1186</v>
          </cell>
          <cell r="N42">
            <v>85</v>
          </cell>
          <cell r="O42">
            <v>16849</v>
          </cell>
          <cell r="P42">
            <v>2678</v>
          </cell>
          <cell r="Q42">
            <v>2205</v>
          </cell>
          <cell r="R42">
            <v>872</v>
          </cell>
          <cell r="S42">
            <v>699</v>
          </cell>
          <cell r="T42">
            <v>375</v>
          </cell>
          <cell r="U42">
            <v>47</v>
          </cell>
          <cell r="V42">
            <v>6</v>
          </cell>
        </row>
        <row r="44">
          <cell r="L44" t="str">
            <v>40 Railroad transportation</v>
          </cell>
          <cell r="M44">
            <v>3</v>
          </cell>
          <cell r="N44">
            <v>1</v>
          </cell>
          <cell r="O44">
            <v>8</v>
          </cell>
          <cell r="P44">
            <v>3</v>
          </cell>
          <cell r="Q44">
            <v>0</v>
          </cell>
          <cell r="R44">
            <v>1</v>
          </cell>
          <cell r="S44">
            <v>4</v>
          </cell>
          <cell r="T44">
            <v>1</v>
          </cell>
          <cell r="U44">
            <v>0</v>
          </cell>
          <cell r="V44">
            <v>1</v>
          </cell>
        </row>
        <row r="45">
          <cell r="L45" t="str">
            <v>41 Local and suburban transit and interurban highway passenger transportation</v>
          </cell>
          <cell r="M45">
            <v>97</v>
          </cell>
          <cell r="N45">
            <v>3</v>
          </cell>
          <cell r="O45">
            <v>4692</v>
          </cell>
          <cell r="P45">
            <v>270</v>
          </cell>
          <cell r="Q45">
            <v>110</v>
          </cell>
          <cell r="R45">
            <v>35</v>
          </cell>
          <cell r="S45">
            <v>11</v>
          </cell>
          <cell r="T45">
            <v>6</v>
          </cell>
          <cell r="U45">
            <v>4</v>
          </cell>
          <cell r="V45">
            <v>2</v>
          </cell>
        </row>
        <row r="46">
          <cell r="L46" t="str">
            <v>42 Motor freight transportation and warehousing</v>
          </cell>
          <cell r="M46">
            <v>142</v>
          </cell>
          <cell r="N46">
            <v>18</v>
          </cell>
          <cell r="O46">
            <v>4522</v>
          </cell>
          <cell r="P46">
            <v>465</v>
          </cell>
          <cell r="Q46">
            <v>345</v>
          </cell>
          <cell r="R46">
            <v>86</v>
          </cell>
          <cell r="S46">
            <v>49</v>
          </cell>
          <cell r="T46">
            <v>11</v>
          </cell>
          <cell r="U46">
            <v>3</v>
          </cell>
          <cell r="V46">
            <v>0</v>
          </cell>
        </row>
        <row r="47">
          <cell r="L47" t="str">
            <v>43 United States postal service</v>
          </cell>
          <cell r="M47">
            <v>894</v>
          </cell>
          <cell r="N47">
            <v>0</v>
          </cell>
          <cell r="O47">
            <v>0</v>
          </cell>
          <cell r="P47">
            <v>0</v>
          </cell>
          <cell r="Q47">
            <v>0</v>
          </cell>
          <cell r="R47">
            <v>0</v>
          </cell>
          <cell r="S47">
            <v>0</v>
          </cell>
          <cell r="T47">
            <v>0</v>
          </cell>
          <cell r="U47">
            <v>0</v>
          </cell>
          <cell r="V47">
            <v>0</v>
          </cell>
        </row>
        <row r="48">
          <cell r="L48" t="str">
            <v>44 Water transportation</v>
          </cell>
          <cell r="M48">
            <v>2</v>
          </cell>
          <cell r="N48">
            <v>2</v>
          </cell>
          <cell r="O48">
            <v>108</v>
          </cell>
          <cell r="P48">
            <v>10</v>
          </cell>
          <cell r="Q48">
            <v>12</v>
          </cell>
          <cell r="R48">
            <v>2</v>
          </cell>
          <cell r="S48">
            <v>0</v>
          </cell>
          <cell r="T48">
            <v>0</v>
          </cell>
          <cell r="U48">
            <v>1</v>
          </cell>
          <cell r="V48">
            <v>0</v>
          </cell>
        </row>
        <row r="49">
          <cell r="L49" t="str">
            <v>45 Transportation by air</v>
          </cell>
          <cell r="M49">
            <v>8</v>
          </cell>
          <cell r="N49">
            <v>4</v>
          </cell>
          <cell r="O49">
            <v>79</v>
          </cell>
          <cell r="P49">
            <v>15</v>
          </cell>
          <cell r="Q49">
            <v>6</v>
          </cell>
          <cell r="R49">
            <v>7</v>
          </cell>
          <cell r="S49">
            <v>6</v>
          </cell>
          <cell r="T49">
            <v>2</v>
          </cell>
          <cell r="U49">
            <v>2</v>
          </cell>
          <cell r="V49">
            <v>1</v>
          </cell>
        </row>
        <row r="50">
          <cell r="L50" t="str">
            <v>46 Pipelines, except natural gas</v>
          </cell>
          <cell r="M50">
            <v>0</v>
          </cell>
          <cell r="N50">
            <v>0</v>
          </cell>
          <cell r="O50">
            <v>1</v>
          </cell>
          <cell r="P50">
            <v>0</v>
          </cell>
          <cell r="Q50">
            <v>0</v>
          </cell>
          <cell r="R50">
            <v>1</v>
          </cell>
          <cell r="S50">
            <v>0</v>
          </cell>
          <cell r="T50">
            <v>0</v>
          </cell>
          <cell r="U50">
            <v>0</v>
          </cell>
          <cell r="V50">
            <v>0</v>
          </cell>
        </row>
        <row r="51">
          <cell r="L51" t="str">
            <v>47 Transportation services</v>
          </cell>
          <cell r="M51">
            <v>199</v>
          </cell>
          <cell r="N51">
            <v>20</v>
          </cell>
          <cell r="O51">
            <v>1802</v>
          </cell>
          <cell r="P51">
            <v>199</v>
          </cell>
          <cell r="Q51">
            <v>161</v>
          </cell>
          <cell r="R51">
            <v>45</v>
          </cell>
          <cell r="S51">
            <v>37</v>
          </cell>
          <cell r="T51">
            <v>18</v>
          </cell>
          <cell r="U51">
            <v>4</v>
          </cell>
          <cell r="V51">
            <v>0</v>
          </cell>
        </row>
        <row r="52">
          <cell r="L52" t="str">
            <v>Transport</v>
          </cell>
          <cell r="M52">
            <v>1345</v>
          </cell>
          <cell r="N52">
            <v>48</v>
          </cell>
          <cell r="O52">
            <v>11212</v>
          </cell>
          <cell r="P52">
            <v>962</v>
          </cell>
          <cell r="Q52">
            <v>634</v>
          </cell>
          <cell r="R52">
            <v>177</v>
          </cell>
          <cell r="S52">
            <v>107</v>
          </cell>
          <cell r="T52">
            <v>38</v>
          </cell>
          <cell r="U52">
            <v>14</v>
          </cell>
          <cell r="V52">
            <v>4</v>
          </cell>
        </row>
        <row r="54">
          <cell r="L54" t="str">
            <v>48 Communications</v>
          </cell>
          <cell r="M54">
            <v>14</v>
          </cell>
          <cell r="N54">
            <v>6</v>
          </cell>
          <cell r="O54">
            <v>423</v>
          </cell>
          <cell r="P54">
            <v>19</v>
          </cell>
          <cell r="Q54">
            <v>18</v>
          </cell>
          <cell r="R54">
            <v>8</v>
          </cell>
          <cell r="S54">
            <v>0</v>
          </cell>
          <cell r="T54">
            <v>5</v>
          </cell>
          <cell r="U54">
            <v>1</v>
          </cell>
          <cell r="V54">
            <v>1</v>
          </cell>
        </row>
        <row r="56">
          <cell r="L56" t="str">
            <v>Utilities</v>
          </cell>
          <cell r="M56">
            <v>371</v>
          </cell>
          <cell r="N56">
            <v>21</v>
          </cell>
          <cell r="O56">
            <v>807</v>
          </cell>
          <cell r="P56">
            <v>113</v>
          </cell>
          <cell r="Q56">
            <v>96</v>
          </cell>
          <cell r="R56">
            <v>40</v>
          </cell>
          <cell r="S56">
            <v>23</v>
          </cell>
          <cell r="T56">
            <v>22</v>
          </cell>
          <cell r="U56">
            <v>11</v>
          </cell>
          <cell r="V56">
            <v>0</v>
          </cell>
        </row>
        <row r="58">
          <cell r="L58" t="str">
            <v>50 Wholesale trade - durable goods</v>
          </cell>
          <cell r="M58">
            <v>391</v>
          </cell>
          <cell r="N58">
            <v>112</v>
          </cell>
          <cell r="O58">
            <v>12728</v>
          </cell>
          <cell r="P58">
            <v>1390</v>
          </cell>
          <cell r="Q58">
            <v>823</v>
          </cell>
          <cell r="R58">
            <v>294</v>
          </cell>
          <cell r="S58">
            <v>174</v>
          </cell>
          <cell r="T58">
            <v>80</v>
          </cell>
          <cell r="U58">
            <v>6</v>
          </cell>
          <cell r="V58">
            <v>1</v>
          </cell>
        </row>
        <row r="59">
          <cell r="L59" t="str">
            <v>51 Wholesale trade - nondurable goods</v>
          </cell>
          <cell r="M59">
            <v>242</v>
          </cell>
          <cell r="N59">
            <v>67</v>
          </cell>
          <cell r="O59">
            <v>7300</v>
          </cell>
          <cell r="P59">
            <v>597</v>
          </cell>
          <cell r="Q59">
            <v>438</v>
          </cell>
          <cell r="R59">
            <v>127</v>
          </cell>
          <cell r="S59">
            <v>93</v>
          </cell>
          <cell r="T59">
            <v>41</v>
          </cell>
          <cell r="U59">
            <v>5</v>
          </cell>
          <cell r="V59">
            <v>0</v>
          </cell>
        </row>
        <row r="60">
          <cell r="L60" t="str">
            <v>52 Building materials, hardware, garden supply and mobile home dealers</v>
          </cell>
          <cell r="M60">
            <v>52</v>
          </cell>
          <cell r="N60">
            <v>10</v>
          </cell>
          <cell r="O60">
            <v>2774</v>
          </cell>
          <cell r="P60">
            <v>165</v>
          </cell>
          <cell r="Q60">
            <v>89</v>
          </cell>
          <cell r="R60">
            <v>26</v>
          </cell>
          <cell r="S60">
            <v>16</v>
          </cell>
          <cell r="T60">
            <v>11</v>
          </cell>
          <cell r="U60">
            <v>1</v>
          </cell>
          <cell r="V60">
            <v>0</v>
          </cell>
        </row>
        <row r="61">
          <cell r="L61" t="str">
            <v>53 General merchandise stores</v>
          </cell>
          <cell r="M61">
            <v>554</v>
          </cell>
          <cell r="N61">
            <v>41</v>
          </cell>
          <cell r="O61">
            <v>7992</v>
          </cell>
          <cell r="P61">
            <v>139</v>
          </cell>
          <cell r="Q61">
            <v>58</v>
          </cell>
          <cell r="R61">
            <v>9</v>
          </cell>
          <cell r="S61">
            <v>8</v>
          </cell>
          <cell r="T61">
            <v>4</v>
          </cell>
          <cell r="U61">
            <v>2</v>
          </cell>
          <cell r="V61">
            <v>2</v>
          </cell>
        </row>
        <row r="62">
          <cell r="L62" t="str">
            <v>54 Food stores</v>
          </cell>
          <cell r="M62">
            <v>2287</v>
          </cell>
          <cell r="N62">
            <v>5</v>
          </cell>
          <cell r="O62">
            <v>4064</v>
          </cell>
          <cell r="P62">
            <v>210</v>
          </cell>
          <cell r="Q62">
            <v>103</v>
          </cell>
          <cell r="R62">
            <v>22</v>
          </cell>
          <cell r="S62">
            <v>15</v>
          </cell>
          <cell r="T62">
            <v>6</v>
          </cell>
          <cell r="U62">
            <v>2</v>
          </cell>
          <cell r="V62">
            <v>3</v>
          </cell>
        </row>
        <row r="63">
          <cell r="L63" t="str">
            <v>55 Automotive dealers and gasoline service stations</v>
          </cell>
          <cell r="M63">
            <v>249</v>
          </cell>
          <cell r="N63">
            <v>19</v>
          </cell>
          <cell r="O63">
            <v>4958</v>
          </cell>
          <cell r="P63">
            <v>751</v>
          </cell>
          <cell r="Q63">
            <v>406</v>
          </cell>
          <cell r="R63">
            <v>90</v>
          </cell>
          <cell r="S63">
            <v>37</v>
          </cell>
          <cell r="T63">
            <v>6</v>
          </cell>
          <cell r="U63">
            <v>1</v>
          </cell>
          <cell r="V63">
            <v>0</v>
          </cell>
        </row>
        <row r="64">
          <cell r="L64" t="str">
            <v>56 Apparel and accessory stores</v>
          </cell>
          <cell r="M64">
            <v>1751</v>
          </cell>
          <cell r="N64">
            <v>19</v>
          </cell>
          <cell r="O64">
            <v>6828</v>
          </cell>
          <cell r="P64">
            <v>332</v>
          </cell>
          <cell r="Q64">
            <v>195</v>
          </cell>
          <cell r="R64">
            <v>43</v>
          </cell>
          <cell r="S64">
            <v>25</v>
          </cell>
          <cell r="T64">
            <v>19</v>
          </cell>
          <cell r="U64">
            <v>9</v>
          </cell>
          <cell r="V64">
            <v>0</v>
          </cell>
        </row>
        <row r="65">
          <cell r="L65" t="str">
            <v>57 Home furniture, furnishings and equipment stores</v>
          </cell>
          <cell r="M65">
            <v>257</v>
          </cell>
          <cell r="N65">
            <v>13</v>
          </cell>
          <cell r="O65">
            <v>5261</v>
          </cell>
          <cell r="P65">
            <v>354</v>
          </cell>
          <cell r="Q65">
            <v>175</v>
          </cell>
          <cell r="R65">
            <v>42</v>
          </cell>
          <cell r="S65">
            <v>28</v>
          </cell>
          <cell r="T65">
            <v>8</v>
          </cell>
          <cell r="U65">
            <v>3</v>
          </cell>
          <cell r="V65">
            <v>1</v>
          </cell>
        </row>
        <row r="66">
          <cell r="L66" t="str">
            <v>58 Eating and drinking places</v>
          </cell>
          <cell r="M66">
            <v>867</v>
          </cell>
          <cell r="N66">
            <v>27</v>
          </cell>
          <cell r="O66">
            <v>24714</v>
          </cell>
          <cell r="P66">
            <v>903</v>
          </cell>
          <cell r="Q66">
            <v>464</v>
          </cell>
          <cell r="R66">
            <v>94</v>
          </cell>
          <cell r="S66">
            <v>38</v>
          </cell>
          <cell r="T66">
            <v>11</v>
          </cell>
          <cell r="U66">
            <v>0</v>
          </cell>
          <cell r="V66">
            <v>1</v>
          </cell>
        </row>
        <row r="67">
          <cell r="L67" t="str">
            <v>59 Miscellaneous retail</v>
          </cell>
          <cell r="M67">
            <v>1891</v>
          </cell>
          <cell r="N67">
            <v>25</v>
          </cell>
          <cell r="O67">
            <v>15492</v>
          </cell>
          <cell r="P67">
            <v>561</v>
          </cell>
          <cell r="Q67">
            <v>205</v>
          </cell>
          <cell r="R67">
            <v>57</v>
          </cell>
          <cell r="S67">
            <v>16</v>
          </cell>
          <cell r="T67">
            <v>14</v>
          </cell>
          <cell r="U67">
            <v>11</v>
          </cell>
          <cell r="V67">
            <v>1</v>
          </cell>
        </row>
        <row r="68">
          <cell r="L68" t="str">
            <v>Retail</v>
          </cell>
          <cell r="M68">
            <v>8541</v>
          </cell>
          <cell r="N68">
            <v>338</v>
          </cell>
          <cell r="O68">
            <v>92111</v>
          </cell>
          <cell r="P68">
            <v>5402</v>
          </cell>
          <cell r="Q68">
            <v>2956</v>
          </cell>
          <cell r="R68">
            <v>804</v>
          </cell>
          <cell r="S68">
            <v>450</v>
          </cell>
          <cell r="T68">
            <v>200</v>
          </cell>
          <cell r="U68">
            <v>40</v>
          </cell>
          <cell r="V68">
            <v>9</v>
          </cell>
        </row>
        <row r="70">
          <cell r="L70" t="str">
            <v>60 Depository institutions</v>
          </cell>
          <cell r="M70">
            <v>4575</v>
          </cell>
          <cell r="N70">
            <v>4</v>
          </cell>
          <cell r="O70">
            <v>315</v>
          </cell>
          <cell r="P70">
            <v>104</v>
          </cell>
          <cell r="Q70">
            <v>148</v>
          </cell>
          <cell r="R70">
            <v>59</v>
          </cell>
          <cell r="S70">
            <v>53</v>
          </cell>
          <cell r="T70">
            <v>32</v>
          </cell>
          <cell r="U70">
            <v>10</v>
          </cell>
          <cell r="V70">
            <v>3</v>
          </cell>
        </row>
        <row r="71">
          <cell r="L71" t="str">
            <v>61 Nondepository credit institutions</v>
          </cell>
          <cell r="M71">
            <v>407</v>
          </cell>
          <cell r="N71">
            <v>67</v>
          </cell>
          <cell r="O71">
            <v>475</v>
          </cell>
          <cell r="P71">
            <v>28</v>
          </cell>
          <cell r="Q71">
            <v>23</v>
          </cell>
          <cell r="R71">
            <v>7</v>
          </cell>
          <cell r="S71">
            <v>7</v>
          </cell>
          <cell r="T71">
            <v>4</v>
          </cell>
          <cell r="U71">
            <v>0</v>
          </cell>
          <cell r="V71">
            <v>0</v>
          </cell>
        </row>
        <row r="72">
          <cell r="L72" t="str">
            <v>62 Security and commodity brokers, dealers, exchanges and services</v>
          </cell>
          <cell r="M72">
            <v>33</v>
          </cell>
          <cell r="N72">
            <v>13</v>
          </cell>
          <cell r="O72">
            <v>681</v>
          </cell>
          <cell r="P72">
            <v>32</v>
          </cell>
          <cell r="Q72">
            <v>17</v>
          </cell>
          <cell r="R72">
            <v>5</v>
          </cell>
          <cell r="S72">
            <v>2</v>
          </cell>
          <cell r="T72">
            <v>2</v>
          </cell>
          <cell r="U72">
            <v>0</v>
          </cell>
          <cell r="V72">
            <v>0</v>
          </cell>
        </row>
        <row r="73">
          <cell r="L73" t="str">
            <v>63 Insurance carriers</v>
          </cell>
          <cell r="M73">
            <v>1199</v>
          </cell>
          <cell r="N73">
            <v>6</v>
          </cell>
          <cell r="O73">
            <v>225</v>
          </cell>
          <cell r="P73">
            <v>21</v>
          </cell>
          <cell r="Q73">
            <v>16</v>
          </cell>
          <cell r="R73">
            <v>10</v>
          </cell>
          <cell r="S73">
            <v>15</v>
          </cell>
          <cell r="T73">
            <v>15</v>
          </cell>
          <cell r="U73">
            <v>9</v>
          </cell>
          <cell r="V73">
            <v>2</v>
          </cell>
        </row>
        <row r="74">
          <cell r="L74" t="str">
            <v>64 Insurance agents, brokers and service</v>
          </cell>
          <cell r="M74">
            <v>227</v>
          </cell>
          <cell r="N74">
            <v>7</v>
          </cell>
          <cell r="O74">
            <v>2948</v>
          </cell>
          <cell r="P74">
            <v>70</v>
          </cell>
          <cell r="Q74">
            <v>27</v>
          </cell>
          <cell r="R74">
            <v>4</v>
          </cell>
          <cell r="S74">
            <v>2</v>
          </cell>
          <cell r="T74">
            <v>2</v>
          </cell>
          <cell r="U74">
            <v>0</v>
          </cell>
          <cell r="V74">
            <v>0</v>
          </cell>
        </row>
        <row r="75">
          <cell r="L75" t="str">
            <v>65 Real estate</v>
          </cell>
          <cell r="M75">
            <v>701</v>
          </cell>
          <cell r="N75">
            <v>301</v>
          </cell>
          <cell r="O75">
            <v>6767</v>
          </cell>
          <cell r="P75">
            <v>133</v>
          </cell>
          <cell r="Q75">
            <v>90</v>
          </cell>
          <cell r="R75">
            <v>26</v>
          </cell>
          <cell r="S75">
            <v>12</v>
          </cell>
          <cell r="T75">
            <v>11</v>
          </cell>
          <cell r="U75">
            <v>1</v>
          </cell>
          <cell r="V75">
            <v>0</v>
          </cell>
        </row>
        <row r="76">
          <cell r="L76" t="str">
            <v>67 Holding and other investment offices</v>
          </cell>
          <cell r="M76">
            <v>3597</v>
          </cell>
          <cell r="N76">
            <v>1151</v>
          </cell>
          <cell r="O76">
            <v>9393</v>
          </cell>
          <cell r="P76">
            <v>145</v>
          </cell>
          <cell r="Q76">
            <v>110</v>
          </cell>
          <cell r="R76">
            <v>24</v>
          </cell>
          <cell r="S76">
            <v>38</v>
          </cell>
          <cell r="T76">
            <v>28</v>
          </cell>
          <cell r="U76">
            <v>32</v>
          </cell>
          <cell r="V76">
            <v>18</v>
          </cell>
        </row>
        <row r="77">
          <cell r="L77" t="str">
            <v>Finance</v>
          </cell>
          <cell r="M77">
            <v>10739</v>
          </cell>
          <cell r="N77">
            <v>1549</v>
          </cell>
          <cell r="O77">
            <v>20804</v>
          </cell>
          <cell r="P77">
            <v>533</v>
          </cell>
          <cell r="Q77">
            <v>431</v>
          </cell>
          <cell r="R77">
            <v>135</v>
          </cell>
          <cell r="S77">
            <v>129</v>
          </cell>
          <cell r="T77">
            <v>94</v>
          </cell>
          <cell r="U77">
            <v>52</v>
          </cell>
          <cell r="V77">
            <v>23</v>
          </cell>
        </row>
        <row r="79">
          <cell r="L79" t="str">
            <v>70 Hotels, rooming houses, camps and other lodging places</v>
          </cell>
          <cell r="M79">
            <v>294</v>
          </cell>
          <cell r="N79">
            <v>32</v>
          </cell>
          <cell r="O79">
            <v>5730</v>
          </cell>
          <cell r="P79">
            <v>599</v>
          </cell>
          <cell r="Q79">
            <v>530</v>
          </cell>
          <cell r="R79">
            <v>117</v>
          </cell>
          <cell r="S79">
            <v>76</v>
          </cell>
          <cell r="T79">
            <v>15</v>
          </cell>
          <cell r="U79">
            <v>1</v>
          </cell>
          <cell r="V79">
            <v>0</v>
          </cell>
        </row>
        <row r="80">
          <cell r="L80" t="str">
            <v>72 Personal services</v>
          </cell>
          <cell r="M80">
            <v>263</v>
          </cell>
          <cell r="N80">
            <v>8</v>
          </cell>
          <cell r="O80">
            <v>7626</v>
          </cell>
          <cell r="P80">
            <v>275</v>
          </cell>
          <cell r="Q80">
            <v>120</v>
          </cell>
          <cell r="R80">
            <v>36</v>
          </cell>
          <cell r="S80">
            <v>20</v>
          </cell>
          <cell r="T80">
            <v>10</v>
          </cell>
          <cell r="U80">
            <v>0</v>
          </cell>
          <cell r="V80">
            <v>0</v>
          </cell>
        </row>
        <row r="81">
          <cell r="L81" t="str">
            <v>73 Business services</v>
          </cell>
          <cell r="M81">
            <v>757</v>
          </cell>
          <cell r="N81">
            <v>112</v>
          </cell>
          <cell r="O81">
            <v>16853</v>
          </cell>
          <cell r="P81">
            <v>823</v>
          </cell>
          <cell r="Q81">
            <v>540</v>
          </cell>
          <cell r="R81">
            <v>190</v>
          </cell>
          <cell r="S81">
            <v>140</v>
          </cell>
          <cell r="T81">
            <v>72</v>
          </cell>
          <cell r="U81">
            <v>16</v>
          </cell>
          <cell r="V81">
            <v>1</v>
          </cell>
        </row>
        <row r="82">
          <cell r="L82" t="str">
            <v>75 Automotive repair, services and parking</v>
          </cell>
          <cell r="M82">
            <v>128</v>
          </cell>
          <cell r="N82">
            <v>5</v>
          </cell>
          <cell r="O82">
            <v>1802</v>
          </cell>
          <cell r="P82">
            <v>187</v>
          </cell>
          <cell r="Q82">
            <v>63</v>
          </cell>
          <cell r="R82">
            <v>14</v>
          </cell>
          <cell r="S82">
            <v>9</v>
          </cell>
          <cell r="T82">
            <v>1</v>
          </cell>
          <cell r="U82">
            <v>0</v>
          </cell>
          <cell r="V82">
            <v>0</v>
          </cell>
        </row>
        <row r="83">
          <cell r="L83" t="str">
            <v>76 Miscellaneous repair services</v>
          </cell>
          <cell r="M83">
            <v>99</v>
          </cell>
          <cell r="N83">
            <v>2</v>
          </cell>
          <cell r="O83">
            <v>2908</v>
          </cell>
          <cell r="P83">
            <v>234</v>
          </cell>
          <cell r="Q83">
            <v>116</v>
          </cell>
          <cell r="R83">
            <v>25</v>
          </cell>
          <cell r="S83">
            <v>11</v>
          </cell>
          <cell r="T83">
            <v>9</v>
          </cell>
          <cell r="U83">
            <v>2</v>
          </cell>
          <cell r="V83">
            <v>0</v>
          </cell>
        </row>
        <row r="84">
          <cell r="L84" t="str">
            <v>78 Motion pictures</v>
          </cell>
          <cell r="M84">
            <v>37</v>
          </cell>
          <cell r="N84">
            <v>9</v>
          </cell>
          <cell r="O84">
            <v>823</v>
          </cell>
          <cell r="P84">
            <v>42</v>
          </cell>
          <cell r="Q84">
            <v>19</v>
          </cell>
          <cell r="R84">
            <v>8</v>
          </cell>
          <cell r="S84">
            <v>2</v>
          </cell>
          <cell r="T84">
            <v>1</v>
          </cell>
          <cell r="U84">
            <v>0</v>
          </cell>
          <cell r="V84">
            <v>0</v>
          </cell>
        </row>
        <row r="85">
          <cell r="L85" t="str">
            <v>79 Amusement and recreation services</v>
          </cell>
          <cell r="M85">
            <v>203</v>
          </cell>
          <cell r="N85">
            <v>20</v>
          </cell>
          <cell r="O85">
            <v>2312</v>
          </cell>
          <cell r="P85">
            <v>187</v>
          </cell>
          <cell r="Q85">
            <v>173</v>
          </cell>
          <cell r="R85">
            <v>46</v>
          </cell>
          <cell r="S85">
            <v>32</v>
          </cell>
          <cell r="T85">
            <v>15</v>
          </cell>
          <cell r="U85">
            <v>2</v>
          </cell>
          <cell r="V85">
            <v>1</v>
          </cell>
        </row>
        <row r="86">
          <cell r="L86" t="str">
            <v>Hotels and other business services</v>
          </cell>
          <cell r="M86">
            <v>1781</v>
          </cell>
          <cell r="N86">
            <v>188</v>
          </cell>
          <cell r="O86">
            <v>38054</v>
          </cell>
          <cell r="P86">
            <v>2347</v>
          </cell>
          <cell r="Q86">
            <v>1561</v>
          </cell>
          <cell r="R86">
            <v>436</v>
          </cell>
          <cell r="S86">
            <v>290</v>
          </cell>
          <cell r="T86">
            <v>123</v>
          </cell>
          <cell r="U86">
            <v>21</v>
          </cell>
          <cell r="V86">
            <v>2</v>
          </cell>
        </row>
        <row r="88">
          <cell r="L88" t="str">
            <v>Healthcare</v>
          </cell>
          <cell r="M88">
            <v>475</v>
          </cell>
          <cell r="N88">
            <v>2</v>
          </cell>
          <cell r="O88">
            <v>17908</v>
          </cell>
          <cell r="P88">
            <v>148</v>
          </cell>
          <cell r="Q88">
            <v>81</v>
          </cell>
          <cell r="R88">
            <v>30</v>
          </cell>
          <cell r="S88">
            <v>30</v>
          </cell>
          <cell r="T88">
            <v>47</v>
          </cell>
          <cell r="U88">
            <v>16</v>
          </cell>
          <cell r="V88">
            <v>4</v>
          </cell>
        </row>
        <row r="90">
          <cell r="L90" t="str">
            <v>81 Legal services</v>
          </cell>
          <cell r="M90">
            <v>29</v>
          </cell>
          <cell r="N90">
            <v>1</v>
          </cell>
          <cell r="O90">
            <v>2655</v>
          </cell>
          <cell r="P90">
            <v>50</v>
          </cell>
          <cell r="Q90">
            <v>27</v>
          </cell>
          <cell r="R90">
            <v>2</v>
          </cell>
          <cell r="S90">
            <v>3</v>
          </cell>
          <cell r="T90">
            <v>1</v>
          </cell>
          <cell r="U90">
            <v>0</v>
          </cell>
          <cell r="V90">
            <v>0</v>
          </cell>
        </row>
        <row r="92">
          <cell r="L92" t="str">
            <v>Education</v>
          </cell>
          <cell r="M92">
            <v>385</v>
          </cell>
          <cell r="N92">
            <v>4</v>
          </cell>
          <cell r="O92">
            <v>2018</v>
          </cell>
          <cell r="P92">
            <v>120</v>
          </cell>
          <cell r="Q92">
            <v>68</v>
          </cell>
          <cell r="R92">
            <v>33</v>
          </cell>
          <cell r="S92">
            <v>28</v>
          </cell>
          <cell r="T92">
            <v>10</v>
          </cell>
          <cell r="U92">
            <v>9</v>
          </cell>
          <cell r="V92">
            <v>1</v>
          </cell>
        </row>
        <row r="94">
          <cell r="L94" t="str">
            <v>83 Social services</v>
          </cell>
          <cell r="M94">
            <v>645</v>
          </cell>
          <cell r="N94">
            <v>8</v>
          </cell>
          <cell r="O94">
            <v>1645</v>
          </cell>
          <cell r="P94">
            <v>74</v>
          </cell>
          <cell r="Q94">
            <v>61</v>
          </cell>
          <cell r="R94">
            <v>29</v>
          </cell>
          <cell r="S94">
            <v>35</v>
          </cell>
          <cell r="T94">
            <v>18</v>
          </cell>
          <cell r="U94">
            <v>10</v>
          </cell>
          <cell r="V94">
            <v>0</v>
          </cell>
        </row>
        <row r="95">
          <cell r="L95" t="str">
            <v>84 Museums, art galleries, and botanical and zoological gardens</v>
          </cell>
          <cell r="M95">
            <v>5</v>
          </cell>
          <cell r="N95">
            <v>0</v>
          </cell>
          <cell r="O95">
            <v>102</v>
          </cell>
          <cell r="P95">
            <v>4</v>
          </cell>
          <cell r="Q95">
            <v>5</v>
          </cell>
          <cell r="R95">
            <v>6</v>
          </cell>
          <cell r="S95">
            <v>5</v>
          </cell>
          <cell r="T95">
            <v>1</v>
          </cell>
          <cell r="U95">
            <v>0</v>
          </cell>
          <cell r="V95">
            <v>0</v>
          </cell>
        </row>
        <row r="96">
          <cell r="L96" t="str">
            <v>86 Membership organisations</v>
          </cell>
          <cell r="M96">
            <v>222</v>
          </cell>
          <cell r="N96">
            <v>8</v>
          </cell>
          <cell r="O96">
            <v>3954</v>
          </cell>
          <cell r="P96">
            <v>89</v>
          </cell>
          <cell r="Q96">
            <v>66</v>
          </cell>
          <cell r="R96">
            <v>24</v>
          </cell>
          <cell r="S96">
            <v>23</v>
          </cell>
          <cell r="T96">
            <v>20</v>
          </cell>
          <cell r="U96">
            <v>4</v>
          </cell>
          <cell r="V96">
            <v>2</v>
          </cell>
        </row>
        <row r="97">
          <cell r="L97" t="str">
            <v>87 Engineering, accounting, research, management and related services</v>
          </cell>
          <cell r="M97">
            <v>1313</v>
          </cell>
          <cell r="N97">
            <v>151</v>
          </cell>
          <cell r="O97">
            <v>14103</v>
          </cell>
          <cell r="P97">
            <v>763</v>
          </cell>
          <cell r="Q97">
            <v>452</v>
          </cell>
          <cell r="R97">
            <v>108</v>
          </cell>
          <cell r="S97">
            <v>60</v>
          </cell>
          <cell r="T97">
            <v>25</v>
          </cell>
          <cell r="U97">
            <v>12</v>
          </cell>
          <cell r="V97">
            <v>1</v>
          </cell>
        </row>
        <row r="98">
          <cell r="L98" t="str">
            <v>88 Private Housleholds</v>
          </cell>
          <cell r="M98">
            <v>0</v>
          </cell>
          <cell r="N98">
            <v>0</v>
          </cell>
          <cell r="O98">
            <v>5</v>
          </cell>
          <cell r="P98">
            <v>0</v>
          </cell>
          <cell r="Q98">
            <v>0</v>
          </cell>
          <cell r="R98">
            <v>0</v>
          </cell>
          <cell r="S98">
            <v>0</v>
          </cell>
          <cell r="T98">
            <v>0</v>
          </cell>
          <cell r="U98">
            <v>0</v>
          </cell>
          <cell r="V98">
            <v>0</v>
          </cell>
        </row>
        <row r="99">
          <cell r="L99" t="str">
            <v>89 Miscellaneous services</v>
          </cell>
          <cell r="M99">
            <v>196</v>
          </cell>
          <cell r="N99">
            <v>52</v>
          </cell>
          <cell r="O99">
            <v>2924</v>
          </cell>
          <cell r="P99">
            <v>136</v>
          </cell>
          <cell r="Q99">
            <v>83</v>
          </cell>
          <cell r="R99">
            <v>31</v>
          </cell>
          <cell r="S99">
            <v>24</v>
          </cell>
          <cell r="T99">
            <v>12</v>
          </cell>
          <cell r="U99">
            <v>3</v>
          </cell>
          <cell r="V99">
            <v>0</v>
          </cell>
        </row>
        <row r="100">
          <cell r="L100" t="str">
            <v>91 Executive, legislative, and general government, except finance</v>
          </cell>
          <cell r="M100">
            <v>1000</v>
          </cell>
          <cell r="N100">
            <v>4</v>
          </cell>
          <cell r="O100">
            <v>16</v>
          </cell>
          <cell r="P100">
            <v>9</v>
          </cell>
          <cell r="Q100">
            <v>7</v>
          </cell>
          <cell r="R100">
            <v>7</v>
          </cell>
          <cell r="S100">
            <v>5</v>
          </cell>
          <cell r="T100">
            <v>4</v>
          </cell>
          <cell r="U100">
            <v>5</v>
          </cell>
          <cell r="V100">
            <v>1</v>
          </cell>
        </row>
        <row r="101">
          <cell r="L101" t="str">
            <v>92 Justice, public order, and safety</v>
          </cell>
          <cell r="M101">
            <v>529</v>
          </cell>
          <cell r="N101">
            <v>0</v>
          </cell>
          <cell r="O101">
            <v>344</v>
          </cell>
          <cell r="P101">
            <v>22</v>
          </cell>
          <cell r="Q101">
            <v>11</v>
          </cell>
          <cell r="R101">
            <v>4</v>
          </cell>
          <cell r="S101">
            <v>4</v>
          </cell>
          <cell r="T101">
            <v>1</v>
          </cell>
          <cell r="U101">
            <v>2</v>
          </cell>
          <cell r="V101">
            <v>0</v>
          </cell>
        </row>
        <row r="102">
          <cell r="L102" t="str">
            <v>93 Public finance, taxation and monetary policy</v>
          </cell>
          <cell r="M102">
            <v>16</v>
          </cell>
          <cell r="N102">
            <v>0</v>
          </cell>
          <cell r="O102">
            <v>1</v>
          </cell>
          <cell r="P102">
            <v>0</v>
          </cell>
          <cell r="Q102">
            <v>0</v>
          </cell>
          <cell r="R102">
            <v>0</v>
          </cell>
          <cell r="S102">
            <v>0</v>
          </cell>
          <cell r="T102">
            <v>0</v>
          </cell>
          <cell r="U102">
            <v>1</v>
          </cell>
          <cell r="V102">
            <v>0</v>
          </cell>
        </row>
        <row r="103">
          <cell r="L103" t="str">
            <v>94 Administration of human resource programs</v>
          </cell>
          <cell r="M103">
            <v>85</v>
          </cell>
          <cell r="N103">
            <v>0</v>
          </cell>
          <cell r="O103">
            <v>2</v>
          </cell>
          <cell r="P103">
            <v>0</v>
          </cell>
          <cell r="Q103">
            <v>0</v>
          </cell>
          <cell r="R103">
            <v>0</v>
          </cell>
          <cell r="S103">
            <v>0</v>
          </cell>
          <cell r="T103">
            <v>0</v>
          </cell>
          <cell r="U103">
            <v>0</v>
          </cell>
          <cell r="V103">
            <v>0</v>
          </cell>
        </row>
        <row r="104">
          <cell r="L104" t="str">
            <v>95 Administration of environmental quality and housing programs</v>
          </cell>
          <cell r="M104">
            <v>110</v>
          </cell>
          <cell r="N104">
            <v>0</v>
          </cell>
          <cell r="O104">
            <v>10</v>
          </cell>
          <cell r="P104">
            <v>2</v>
          </cell>
          <cell r="Q104">
            <v>0</v>
          </cell>
          <cell r="R104">
            <v>0</v>
          </cell>
          <cell r="S104">
            <v>0</v>
          </cell>
          <cell r="T104">
            <v>1</v>
          </cell>
          <cell r="U104">
            <v>0</v>
          </cell>
          <cell r="V104">
            <v>0</v>
          </cell>
        </row>
        <row r="105">
          <cell r="L105" t="str">
            <v>96 Administration of economic programs</v>
          </cell>
          <cell r="M105">
            <v>77</v>
          </cell>
          <cell r="N105">
            <v>1</v>
          </cell>
          <cell r="O105">
            <v>21</v>
          </cell>
          <cell r="P105">
            <v>2</v>
          </cell>
          <cell r="Q105">
            <v>4</v>
          </cell>
          <cell r="R105">
            <v>2</v>
          </cell>
          <cell r="S105">
            <v>4</v>
          </cell>
          <cell r="T105">
            <v>2</v>
          </cell>
          <cell r="U105">
            <v>3</v>
          </cell>
          <cell r="V105">
            <v>0</v>
          </cell>
        </row>
        <row r="106">
          <cell r="L106" t="str">
            <v>97 National security and international affairs</v>
          </cell>
          <cell r="M106">
            <v>27</v>
          </cell>
          <cell r="N106">
            <v>0</v>
          </cell>
          <cell r="O106">
            <v>1</v>
          </cell>
          <cell r="P106">
            <v>2</v>
          </cell>
          <cell r="Q106">
            <v>4</v>
          </cell>
          <cell r="R106">
            <v>0</v>
          </cell>
          <cell r="S106">
            <v>0</v>
          </cell>
          <cell r="T106">
            <v>1</v>
          </cell>
          <cell r="U106">
            <v>2</v>
          </cell>
          <cell r="V106">
            <v>0</v>
          </cell>
        </row>
        <row r="107">
          <cell r="L107" t="str">
            <v>Public services all</v>
          </cell>
          <cell r="M107">
            <v>5114</v>
          </cell>
          <cell r="N107">
            <v>231</v>
          </cell>
          <cell r="O107">
            <v>45709</v>
          </cell>
          <cell r="P107">
            <v>1421</v>
          </cell>
          <cell r="Q107">
            <v>869</v>
          </cell>
          <cell r="R107">
            <v>276</v>
          </cell>
          <cell r="S107">
            <v>221</v>
          </cell>
          <cell r="T107">
            <v>143</v>
          </cell>
          <cell r="U107">
            <v>67</v>
          </cell>
          <cell r="V107">
            <v>9</v>
          </cell>
        </row>
        <row r="108">
          <cell r="L108" t="str">
            <v>Government</v>
          </cell>
          <cell r="M108">
            <v>4254</v>
          </cell>
          <cell r="N108">
            <v>225</v>
          </cell>
          <cell r="O108">
            <v>25783</v>
          </cell>
          <cell r="P108">
            <v>1153</v>
          </cell>
          <cell r="Q108">
            <v>720</v>
          </cell>
          <cell r="R108">
            <v>213</v>
          </cell>
          <cell r="S108">
            <v>163</v>
          </cell>
          <cell r="T108">
            <v>86</v>
          </cell>
          <cell r="U108">
            <v>42</v>
          </cell>
          <cell r="V108">
            <v>4</v>
          </cell>
        </row>
        <row r="109">
          <cell r="L109" t="str">
            <v>TOTAL</v>
          </cell>
          <cell r="M109">
            <v>124579</v>
          </cell>
          <cell r="N109">
            <v>3144</v>
          </cell>
          <cell r="O109">
            <v>261510</v>
          </cell>
          <cell r="P109">
            <v>18169</v>
          </cell>
          <cell r="Q109">
            <v>11671</v>
          </cell>
          <cell r="R109">
            <v>3478</v>
          </cell>
          <cell r="S109">
            <v>2272</v>
          </cell>
          <cell r="T109">
            <v>1100</v>
          </cell>
          <cell r="U109">
            <v>266</v>
          </cell>
          <cell r="V109">
            <v>56</v>
          </cell>
        </row>
        <row r="110">
          <cell r="L110" t="str">
            <v>Unclassified</v>
          </cell>
          <cell r="M110">
            <v>94643</v>
          </cell>
          <cell r="N110">
            <v>567</v>
          </cell>
          <cell r="O110">
            <v>6661</v>
          </cell>
          <cell r="P110">
            <v>280</v>
          </cell>
          <cell r="Q110">
            <v>135</v>
          </cell>
          <cell r="R110">
            <v>28</v>
          </cell>
          <cell r="S110">
            <v>12</v>
          </cell>
          <cell r="T110">
            <v>4</v>
          </cell>
          <cell r="U110">
            <v>1</v>
          </cell>
          <cell r="V110">
            <v>1</v>
          </cell>
        </row>
        <row r="111">
          <cell r="L111" t="str">
            <v>TOTAL</v>
          </cell>
          <cell r="M111">
            <v>29936</v>
          </cell>
          <cell r="N111">
            <v>2577</v>
          </cell>
          <cell r="O111">
            <v>254849</v>
          </cell>
          <cell r="P111">
            <v>17889</v>
          </cell>
          <cell r="Q111">
            <v>11536</v>
          </cell>
          <cell r="R111">
            <v>3450</v>
          </cell>
          <cell r="S111">
            <v>2260</v>
          </cell>
          <cell r="T111">
            <v>1096</v>
          </cell>
          <cell r="U111">
            <v>265</v>
          </cell>
          <cell r="V111">
            <v>55</v>
          </cell>
        </row>
        <row r="112">
          <cell r="M112">
            <v>0</v>
          </cell>
          <cell r="N112">
            <v>0</v>
          </cell>
          <cell r="O112">
            <v>0</v>
          </cell>
          <cell r="P112">
            <v>0</v>
          </cell>
          <cell r="Q112">
            <v>0</v>
          </cell>
          <cell r="R112">
            <v>0</v>
          </cell>
          <cell r="S112">
            <v>0</v>
          </cell>
          <cell r="T112">
            <v>0</v>
          </cell>
          <cell r="U112">
            <v>0</v>
          </cell>
          <cell r="V112">
            <v>0</v>
          </cell>
        </row>
        <row r="113">
          <cell r="L113" t="str">
            <v>Other Industries</v>
          </cell>
          <cell r="M113">
            <v>2669</v>
          </cell>
          <cell r="N113">
            <v>306</v>
          </cell>
          <cell r="O113">
            <v>70012</v>
          </cell>
          <cell r="P113">
            <v>6830</v>
          </cell>
          <cell r="Q113">
            <v>4372</v>
          </cell>
          <cell r="R113">
            <v>1148</v>
          </cell>
          <cell r="S113">
            <v>634</v>
          </cell>
          <cell r="T113">
            <v>225</v>
          </cell>
          <cell r="U113">
            <v>34</v>
          </cell>
          <cell r="V113">
            <v>4</v>
          </cell>
        </row>
        <row r="114">
          <cell r="M114">
            <v>0.75970267862159757</v>
          </cell>
          <cell r="N114">
            <v>0.18034351145038169</v>
          </cell>
          <cell r="O114">
            <v>2.5471301288669649E-2</v>
          </cell>
          <cell r="P114">
            <v>1.5410864659585008E-2</v>
          </cell>
          <cell r="Q114">
            <v>1.1567132208037016E-2</v>
          </cell>
          <cell r="R114">
            <v>8.0506037952846471E-3</v>
          </cell>
          <cell r="S114">
            <v>5.2816901408450703E-3</v>
          </cell>
          <cell r="T114">
            <v>3.6363636363636364E-3</v>
          </cell>
          <cell r="U114">
            <v>3.7593984962406013E-3</v>
          </cell>
          <cell r="V114">
            <v>1.7857142857142856E-2</v>
          </cell>
        </row>
      </sheetData>
      <sheetData sheetId="9">
        <row r="2">
          <cell r="L2">
            <v>1</v>
          </cell>
          <cell r="M2">
            <v>2</v>
          </cell>
          <cell r="N2">
            <v>3</v>
          </cell>
          <cell r="O2">
            <v>4</v>
          </cell>
          <cell r="P2">
            <v>5</v>
          </cell>
          <cell r="Q2">
            <v>6</v>
          </cell>
          <cell r="R2">
            <v>7</v>
          </cell>
          <cell r="S2">
            <v>8</v>
          </cell>
          <cell r="T2">
            <v>9</v>
          </cell>
          <cell r="U2">
            <v>10</v>
          </cell>
          <cell r="V2">
            <v>11</v>
          </cell>
        </row>
        <row r="3">
          <cell r="M3" t="str">
            <v>&gt;&lt;</v>
          </cell>
          <cell r="N3">
            <v>0</v>
          </cell>
          <cell r="O3" t="str">
            <v>1 to 9</v>
          </cell>
          <cell r="P3" t="str">
            <v>10 to 19</v>
          </cell>
          <cell r="Q3" t="str">
            <v>20-49</v>
          </cell>
          <cell r="R3" t="str">
            <v>50-99</v>
          </cell>
          <cell r="S3" t="str">
            <v>100-249</v>
          </cell>
          <cell r="T3" t="str">
            <v>250-999</v>
          </cell>
          <cell r="U3" t="str">
            <v>1000-4999</v>
          </cell>
          <cell r="V3" t="str">
            <v>5000+</v>
          </cell>
        </row>
        <row r="4">
          <cell r="L4" t="str">
            <v>01 Agricultural production - crops</v>
          </cell>
          <cell r="M4">
            <v>12047</v>
          </cell>
          <cell r="N4">
            <v>4405</v>
          </cell>
          <cell r="O4">
            <v>320122</v>
          </cell>
          <cell r="P4">
            <v>838</v>
          </cell>
          <cell r="Q4">
            <v>443</v>
          </cell>
          <cell r="R4">
            <v>79</v>
          </cell>
          <cell r="S4">
            <v>28</v>
          </cell>
          <cell r="T4">
            <v>8</v>
          </cell>
          <cell r="U4">
            <v>4</v>
          </cell>
          <cell r="V4">
            <v>1</v>
          </cell>
        </row>
        <row r="5">
          <cell r="L5" t="str">
            <v>02 Agriculture production livestock and animal specialities</v>
          </cell>
          <cell r="M5">
            <v>7724</v>
          </cell>
          <cell r="N5">
            <v>2756</v>
          </cell>
          <cell r="O5">
            <v>288634</v>
          </cell>
          <cell r="P5">
            <v>167</v>
          </cell>
          <cell r="Q5">
            <v>94</v>
          </cell>
          <cell r="R5">
            <v>17</v>
          </cell>
          <cell r="S5">
            <v>13</v>
          </cell>
          <cell r="T5">
            <v>3</v>
          </cell>
          <cell r="U5">
            <v>0</v>
          </cell>
          <cell r="V5">
            <v>0</v>
          </cell>
        </row>
        <row r="6">
          <cell r="L6" t="str">
            <v>07 Agricultural services</v>
          </cell>
          <cell r="M6">
            <v>4661</v>
          </cell>
          <cell r="N6">
            <v>1388</v>
          </cell>
          <cell r="O6">
            <v>59077</v>
          </cell>
          <cell r="P6">
            <v>790</v>
          </cell>
          <cell r="Q6">
            <v>367</v>
          </cell>
          <cell r="R6">
            <v>71</v>
          </cell>
          <cell r="S6">
            <v>22</v>
          </cell>
          <cell r="T6">
            <v>4</v>
          </cell>
          <cell r="U6">
            <v>0</v>
          </cell>
          <cell r="V6">
            <v>0</v>
          </cell>
        </row>
        <row r="7">
          <cell r="L7" t="str">
            <v>08 Forestry</v>
          </cell>
          <cell r="M7">
            <v>3973</v>
          </cell>
          <cell r="N7">
            <v>687</v>
          </cell>
          <cell r="O7">
            <v>32339</v>
          </cell>
          <cell r="P7">
            <v>138</v>
          </cell>
          <cell r="Q7">
            <v>40</v>
          </cell>
          <cell r="R7">
            <v>3</v>
          </cell>
          <cell r="S7">
            <v>5</v>
          </cell>
          <cell r="T7">
            <v>1</v>
          </cell>
          <cell r="U7">
            <v>0</v>
          </cell>
          <cell r="V7">
            <v>1</v>
          </cell>
        </row>
        <row r="8">
          <cell r="L8" t="str">
            <v>09 Fishing, hunting and trapping</v>
          </cell>
          <cell r="M8">
            <v>636</v>
          </cell>
          <cell r="N8">
            <v>244</v>
          </cell>
          <cell r="O8">
            <v>11984</v>
          </cell>
          <cell r="P8">
            <v>92</v>
          </cell>
          <cell r="Q8">
            <v>26</v>
          </cell>
          <cell r="R8">
            <v>13</v>
          </cell>
          <cell r="S8">
            <v>6</v>
          </cell>
          <cell r="T8">
            <v>0</v>
          </cell>
          <cell r="U8">
            <v>0</v>
          </cell>
          <cell r="V8">
            <v>0</v>
          </cell>
        </row>
        <row r="9">
          <cell r="L9" t="str">
            <v>Agriculture, Fisheries and Forestry subtotal</v>
          </cell>
          <cell r="M9">
            <v>29041</v>
          </cell>
          <cell r="N9">
            <v>9480</v>
          </cell>
          <cell r="O9">
            <v>712156</v>
          </cell>
          <cell r="P9">
            <v>2025</v>
          </cell>
          <cell r="Q9">
            <v>970</v>
          </cell>
          <cell r="R9">
            <v>183</v>
          </cell>
          <cell r="S9">
            <v>74</v>
          </cell>
          <cell r="T9">
            <v>16</v>
          </cell>
          <cell r="U9">
            <v>4</v>
          </cell>
          <cell r="V9">
            <v>2</v>
          </cell>
        </row>
        <row r="11">
          <cell r="L11" t="str">
            <v>10 Metal mining</v>
          </cell>
          <cell r="M11">
            <v>26</v>
          </cell>
          <cell r="N11">
            <v>9</v>
          </cell>
          <cell r="O11">
            <v>13</v>
          </cell>
          <cell r="P11">
            <v>5</v>
          </cell>
          <cell r="Q11">
            <v>5</v>
          </cell>
          <cell r="R11">
            <v>3</v>
          </cell>
          <cell r="S11">
            <v>3</v>
          </cell>
          <cell r="T11">
            <v>0</v>
          </cell>
          <cell r="U11">
            <v>0</v>
          </cell>
          <cell r="V11">
            <v>0</v>
          </cell>
        </row>
        <row r="12">
          <cell r="L12" t="str">
            <v>12 Coal mining</v>
          </cell>
          <cell r="M12">
            <v>12</v>
          </cell>
          <cell r="N12">
            <v>1</v>
          </cell>
          <cell r="O12">
            <v>7</v>
          </cell>
          <cell r="P12">
            <v>1</v>
          </cell>
          <cell r="Q12">
            <v>2</v>
          </cell>
          <cell r="R12">
            <v>0</v>
          </cell>
          <cell r="S12">
            <v>0</v>
          </cell>
          <cell r="T12">
            <v>0</v>
          </cell>
          <cell r="U12">
            <v>0</v>
          </cell>
          <cell r="V12">
            <v>1</v>
          </cell>
        </row>
        <row r="13">
          <cell r="L13" t="str">
            <v>13 Oil and gas extraction</v>
          </cell>
          <cell r="M13">
            <v>19</v>
          </cell>
          <cell r="N13">
            <v>34</v>
          </cell>
          <cell r="O13">
            <v>58</v>
          </cell>
          <cell r="P13">
            <v>4</v>
          </cell>
          <cell r="Q13">
            <v>3</v>
          </cell>
          <cell r="R13">
            <v>6</v>
          </cell>
          <cell r="S13">
            <v>3</v>
          </cell>
          <cell r="T13">
            <v>1</v>
          </cell>
          <cell r="U13">
            <v>2</v>
          </cell>
          <cell r="V13">
            <v>0</v>
          </cell>
        </row>
        <row r="14">
          <cell r="L14" t="str">
            <v>14 Mining and quarrying of nonmetallic minerals, except fuels</v>
          </cell>
          <cell r="M14">
            <v>2316</v>
          </cell>
          <cell r="N14">
            <v>82</v>
          </cell>
          <cell r="O14">
            <v>1352</v>
          </cell>
          <cell r="P14">
            <v>284</v>
          </cell>
          <cell r="Q14">
            <v>240</v>
          </cell>
          <cell r="R14">
            <v>43</v>
          </cell>
          <cell r="S14">
            <v>26</v>
          </cell>
          <cell r="T14">
            <v>11</v>
          </cell>
          <cell r="U14">
            <v>1</v>
          </cell>
          <cell r="V14">
            <v>0</v>
          </cell>
        </row>
        <row r="15">
          <cell r="L15" t="str">
            <v>Mining subtotal</v>
          </cell>
          <cell r="M15">
            <v>2373</v>
          </cell>
          <cell r="N15">
            <v>126</v>
          </cell>
          <cell r="O15">
            <v>1430</v>
          </cell>
          <cell r="P15">
            <v>294</v>
          </cell>
          <cell r="Q15">
            <v>250</v>
          </cell>
          <cell r="R15">
            <v>52</v>
          </cell>
          <cell r="S15">
            <v>32</v>
          </cell>
          <cell r="T15">
            <v>12</v>
          </cell>
          <cell r="U15">
            <v>3</v>
          </cell>
          <cell r="V15">
            <v>1</v>
          </cell>
        </row>
        <row r="17">
          <cell r="L17" t="str">
            <v>15 Building construction-general contractors and operative builders</v>
          </cell>
          <cell r="M17">
            <v>2643</v>
          </cell>
          <cell r="N17">
            <v>429</v>
          </cell>
          <cell r="O17">
            <v>21089</v>
          </cell>
          <cell r="P17">
            <v>2704</v>
          </cell>
          <cell r="Q17">
            <v>1018</v>
          </cell>
          <cell r="R17">
            <v>253</v>
          </cell>
          <cell r="S17">
            <v>143</v>
          </cell>
          <cell r="T17">
            <v>45</v>
          </cell>
          <cell r="U17">
            <v>7</v>
          </cell>
          <cell r="V17">
            <v>1</v>
          </cell>
        </row>
        <row r="18">
          <cell r="L18" t="str">
            <v>16 Heavy construction other than building construction - contractors</v>
          </cell>
          <cell r="M18">
            <v>2981</v>
          </cell>
          <cell r="N18">
            <v>80</v>
          </cell>
          <cell r="O18">
            <v>1829</v>
          </cell>
          <cell r="P18">
            <v>340</v>
          </cell>
          <cell r="Q18">
            <v>660</v>
          </cell>
          <cell r="R18">
            <v>247</v>
          </cell>
          <cell r="S18">
            <v>179</v>
          </cell>
          <cell r="T18">
            <v>89</v>
          </cell>
          <cell r="U18">
            <v>16</v>
          </cell>
          <cell r="V18">
            <v>3</v>
          </cell>
        </row>
        <row r="19">
          <cell r="L19" t="str">
            <v>17 Construction - special trade contractors</v>
          </cell>
          <cell r="M19">
            <v>19046</v>
          </cell>
          <cell r="N19">
            <v>3679</v>
          </cell>
          <cell r="O19">
            <v>328887</v>
          </cell>
          <cell r="P19">
            <v>14415</v>
          </cell>
          <cell r="Q19">
            <v>6116</v>
          </cell>
          <cell r="R19">
            <v>832</v>
          </cell>
          <cell r="S19">
            <v>366</v>
          </cell>
          <cell r="T19">
            <v>97</v>
          </cell>
          <cell r="U19">
            <v>25</v>
          </cell>
          <cell r="V19">
            <v>6</v>
          </cell>
        </row>
        <row r="20">
          <cell r="L20" t="str">
            <v>Construction subtotal</v>
          </cell>
          <cell r="M20">
            <v>24670</v>
          </cell>
          <cell r="N20">
            <v>4188</v>
          </cell>
          <cell r="O20">
            <v>351805</v>
          </cell>
          <cell r="P20">
            <v>17459</v>
          </cell>
          <cell r="Q20">
            <v>7794</v>
          </cell>
          <cell r="R20">
            <v>1332</v>
          </cell>
          <cell r="S20">
            <v>688</v>
          </cell>
          <cell r="T20">
            <v>231</v>
          </cell>
          <cell r="U20">
            <v>48</v>
          </cell>
          <cell r="V20">
            <v>10</v>
          </cell>
        </row>
        <row r="22">
          <cell r="L22" t="str">
            <v>20 Food and kindred products</v>
          </cell>
          <cell r="M22">
            <v>9926</v>
          </cell>
          <cell r="N22">
            <v>1470</v>
          </cell>
          <cell r="O22">
            <v>50499</v>
          </cell>
          <cell r="P22">
            <v>2833</v>
          </cell>
          <cell r="Q22">
            <v>1769</v>
          </cell>
          <cell r="R22">
            <v>560</v>
          </cell>
          <cell r="S22">
            <v>465</v>
          </cell>
          <cell r="T22">
            <v>239</v>
          </cell>
          <cell r="U22">
            <v>57</v>
          </cell>
          <cell r="V22">
            <v>2</v>
          </cell>
        </row>
        <row r="23">
          <cell r="L23" t="str">
            <v>21 Tobacco products</v>
          </cell>
          <cell r="M23">
            <v>31</v>
          </cell>
          <cell r="N23">
            <v>0</v>
          </cell>
          <cell r="O23">
            <v>3</v>
          </cell>
          <cell r="P23">
            <v>0</v>
          </cell>
          <cell r="Q23">
            <v>1</v>
          </cell>
          <cell r="R23">
            <v>1</v>
          </cell>
          <cell r="S23">
            <v>1</v>
          </cell>
          <cell r="T23">
            <v>0</v>
          </cell>
          <cell r="U23">
            <v>1</v>
          </cell>
          <cell r="V23">
            <v>0</v>
          </cell>
        </row>
        <row r="24">
          <cell r="L24" t="str">
            <v>22 Textile mill products</v>
          </cell>
          <cell r="M24">
            <v>657</v>
          </cell>
          <cell r="N24">
            <v>77</v>
          </cell>
          <cell r="O24">
            <v>1956</v>
          </cell>
          <cell r="P24">
            <v>348</v>
          </cell>
          <cell r="Q24">
            <v>504</v>
          </cell>
          <cell r="R24">
            <v>157</v>
          </cell>
          <cell r="S24">
            <v>126</v>
          </cell>
          <cell r="T24">
            <v>53</v>
          </cell>
          <cell r="U24">
            <v>5</v>
          </cell>
          <cell r="V24">
            <v>0</v>
          </cell>
        </row>
        <row r="25">
          <cell r="L25" t="str">
            <v>23 Apparel and other finished products made from fabrics and similar materials</v>
          </cell>
          <cell r="M25">
            <v>1659</v>
          </cell>
          <cell r="N25">
            <v>330</v>
          </cell>
          <cell r="O25">
            <v>10065</v>
          </cell>
          <cell r="P25">
            <v>1307</v>
          </cell>
          <cell r="Q25">
            <v>563</v>
          </cell>
          <cell r="R25">
            <v>177</v>
          </cell>
          <cell r="S25">
            <v>139</v>
          </cell>
          <cell r="T25">
            <v>40</v>
          </cell>
          <cell r="U25">
            <v>4</v>
          </cell>
          <cell r="V25">
            <v>0</v>
          </cell>
        </row>
        <row r="26">
          <cell r="L26" t="str">
            <v>24 Lumber and wood products, except furniture</v>
          </cell>
          <cell r="M26">
            <v>1346</v>
          </cell>
          <cell r="N26">
            <v>159</v>
          </cell>
          <cell r="O26">
            <v>8577</v>
          </cell>
          <cell r="P26">
            <v>919</v>
          </cell>
          <cell r="Q26">
            <v>764</v>
          </cell>
          <cell r="R26">
            <v>175</v>
          </cell>
          <cell r="S26">
            <v>93</v>
          </cell>
          <cell r="T26">
            <v>41</v>
          </cell>
          <cell r="U26">
            <v>1</v>
          </cell>
          <cell r="V26">
            <v>0</v>
          </cell>
        </row>
        <row r="27">
          <cell r="L27" t="str">
            <v>25 Furniture and fixtures</v>
          </cell>
          <cell r="M27">
            <v>1364</v>
          </cell>
          <cell r="N27">
            <v>269</v>
          </cell>
          <cell r="O27">
            <v>15472</v>
          </cell>
          <cell r="P27">
            <v>525</v>
          </cell>
          <cell r="Q27">
            <v>368</v>
          </cell>
          <cell r="R27">
            <v>110</v>
          </cell>
          <cell r="S27">
            <v>80</v>
          </cell>
          <cell r="T27">
            <v>41</v>
          </cell>
          <cell r="U27">
            <v>4</v>
          </cell>
          <cell r="V27">
            <v>1</v>
          </cell>
        </row>
        <row r="28">
          <cell r="L28" t="str">
            <v>26 Paper and allied products</v>
          </cell>
          <cell r="M28">
            <v>511</v>
          </cell>
          <cell r="N28">
            <v>26</v>
          </cell>
          <cell r="O28">
            <v>671</v>
          </cell>
          <cell r="P28">
            <v>234</v>
          </cell>
          <cell r="Q28">
            <v>284</v>
          </cell>
          <cell r="R28">
            <v>122</v>
          </cell>
          <cell r="S28">
            <v>102</v>
          </cell>
          <cell r="T28">
            <v>70</v>
          </cell>
          <cell r="U28">
            <v>9</v>
          </cell>
          <cell r="V28">
            <v>1</v>
          </cell>
        </row>
        <row r="29">
          <cell r="L29" t="str">
            <v>27 Printing, publishing, and allied industries</v>
          </cell>
          <cell r="M29">
            <v>4575</v>
          </cell>
          <cell r="N29">
            <v>604</v>
          </cell>
          <cell r="O29">
            <v>26971</v>
          </cell>
          <cell r="P29">
            <v>1375</v>
          </cell>
          <cell r="Q29">
            <v>1087</v>
          </cell>
          <cell r="R29">
            <v>314</v>
          </cell>
          <cell r="S29">
            <v>183</v>
          </cell>
          <cell r="T29">
            <v>79</v>
          </cell>
          <cell r="U29">
            <v>13</v>
          </cell>
          <cell r="V29">
            <v>3</v>
          </cell>
        </row>
        <row r="30">
          <cell r="L30" t="str">
            <v>28 Chemicals and allied products</v>
          </cell>
          <cell r="M30">
            <v>2066</v>
          </cell>
          <cell r="N30">
            <v>157</v>
          </cell>
          <cell r="O30">
            <v>2334</v>
          </cell>
          <cell r="P30">
            <v>353</v>
          </cell>
          <cell r="Q30">
            <v>430</v>
          </cell>
          <cell r="R30">
            <v>233</v>
          </cell>
          <cell r="S30">
            <v>232</v>
          </cell>
          <cell r="T30">
            <v>191</v>
          </cell>
          <cell r="U30">
            <v>54</v>
          </cell>
          <cell r="V30">
            <v>11</v>
          </cell>
        </row>
        <row r="31">
          <cell r="L31" t="str">
            <v>29 Petroleum refining and related industries</v>
          </cell>
          <cell r="M31">
            <v>110</v>
          </cell>
          <cell r="N31">
            <v>12</v>
          </cell>
          <cell r="O31">
            <v>33</v>
          </cell>
          <cell r="P31">
            <v>8</v>
          </cell>
          <cell r="Q31">
            <v>14</v>
          </cell>
          <cell r="R31">
            <v>3</v>
          </cell>
          <cell r="S31">
            <v>4</v>
          </cell>
          <cell r="T31">
            <v>8</v>
          </cell>
          <cell r="U31">
            <v>1</v>
          </cell>
          <cell r="V31">
            <v>1</v>
          </cell>
        </row>
        <row r="32">
          <cell r="L32" t="str">
            <v>30 Rubber and miscellaneous plastics products</v>
          </cell>
          <cell r="M32">
            <v>1298</v>
          </cell>
          <cell r="N32">
            <v>104</v>
          </cell>
          <cell r="O32">
            <v>2559</v>
          </cell>
          <cell r="P32">
            <v>778</v>
          </cell>
          <cell r="Q32">
            <v>812</v>
          </cell>
          <cell r="R32">
            <v>365</v>
          </cell>
          <cell r="S32">
            <v>285</v>
          </cell>
          <cell r="T32">
            <v>123</v>
          </cell>
          <cell r="U32">
            <v>27</v>
          </cell>
          <cell r="V32">
            <v>2</v>
          </cell>
        </row>
        <row r="33">
          <cell r="L33" t="str">
            <v>31 Leather and leather products</v>
          </cell>
          <cell r="M33">
            <v>317</v>
          </cell>
          <cell r="N33">
            <v>32</v>
          </cell>
          <cell r="O33">
            <v>1602</v>
          </cell>
          <cell r="P33">
            <v>137</v>
          </cell>
          <cell r="Q33">
            <v>152</v>
          </cell>
          <cell r="R33">
            <v>63</v>
          </cell>
          <cell r="S33">
            <v>69</v>
          </cell>
          <cell r="T33">
            <v>22</v>
          </cell>
          <cell r="U33">
            <v>2</v>
          </cell>
          <cell r="V33">
            <v>1</v>
          </cell>
        </row>
        <row r="34">
          <cell r="L34" t="str">
            <v>32 Stone, clay, glass and concrete products</v>
          </cell>
          <cell r="M34">
            <v>3665</v>
          </cell>
          <cell r="N34">
            <v>211</v>
          </cell>
          <cell r="O34">
            <v>7006</v>
          </cell>
          <cell r="P34">
            <v>623</v>
          </cell>
          <cell r="Q34">
            <v>503</v>
          </cell>
          <cell r="R34">
            <v>166</v>
          </cell>
          <cell r="S34">
            <v>111</v>
          </cell>
          <cell r="T34">
            <v>67</v>
          </cell>
          <cell r="U34">
            <v>20</v>
          </cell>
          <cell r="V34">
            <v>2</v>
          </cell>
        </row>
        <row r="35">
          <cell r="L35" t="str">
            <v>33 Primary metal industries</v>
          </cell>
          <cell r="M35">
            <v>834</v>
          </cell>
          <cell r="N35">
            <v>65</v>
          </cell>
          <cell r="O35">
            <v>1957</v>
          </cell>
          <cell r="P35">
            <v>456</v>
          </cell>
          <cell r="Q35">
            <v>419</v>
          </cell>
          <cell r="R35">
            <v>185</v>
          </cell>
          <cell r="S35">
            <v>137</v>
          </cell>
          <cell r="T35">
            <v>84</v>
          </cell>
          <cell r="U35">
            <v>27</v>
          </cell>
          <cell r="V35">
            <v>1</v>
          </cell>
        </row>
        <row r="36">
          <cell r="L36" t="str">
            <v>34 Fabricated metal products, except machinery and transportation equipment</v>
          </cell>
          <cell r="M36">
            <v>2476</v>
          </cell>
          <cell r="N36">
            <v>242</v>
          </cell>
          <cell r="O36">
            <v>10994</v>
          </cell>
          <cell r="P36">
            <v>2181</v>
          </cell>
          <cell r="Q36">
            <v>2011</v>
          </cell>
          <cell r="R36">
            <v>570</v>
          </cell>
          <cell r="S36">
            <v>347</v>
          </cell>
          <cell r="T36">
            <v>130</v>
          </cell>
          <cell r="U36">
            <v>21</v>
          </cell>
          <cell r="V36">
            <v>1</v>
          </cell>
        </row>
        <row r="37">
          <cell r="L37" t="str">
            <v>35 Industrial and commercial machinery and computer equipment</v>
          </cell>
          <cell r="M37">
            <v>3876</v>
          </cell>
          <cell r="N37">
            <v>354</v>
          </cell>
          <cell r="O37">
            <v>16127</v>
          </cell>
          <cell r="P37">
            <v>2849</v>
          </cell>
          <cell r="Q37">
            <v>2354</v>
          </cell>
          <cell r="R37">
            <v>556</v>
          </cell>
          <cell r="S37">
            <v>416</v>
          </cell>
          <cell r="T37">
            <v>150</v>
          </cell>
          <cell r="U37">
            <v>37</v>
          </cell>
          <cell r="V37">
            <v>2</v>
          </cell>
        </row>
        <row r="38">
          <cell r="L38" t="str">
            <v>36 Electronic and other electrical equipment and components, except computer equ</v>
          </cell>
          <cell r="M38">
            <v>2189</v>
          </cell>
          <cell r="N38">
            <v>251</v>
          </cell>
          <cell r="O38">
            <v>8401</v>
          </cell>
          <cell r="P38">
            <v>797</v>
          </cell>
          <cell r="Q38">
            <v>769</v>
          </cell>
          <cell r="R38">
            <v>293</v>
          </cell>
          <cell r="S38">
            <v>228</v>
          </cell>
          <cell r="T38">
            <v>156</v>
          </cell>
          <cell r="U38">
            <v>45</v>
          </cell>
          <cell r="V38">
            <v>11</v>
          </cell>
        </row>
        <row r="39">
          <cell r="L39" t="str">
            <v>37 Transportation equipment</v>
          </cell>
          <cell r="M39">
            <v>1542</v>
          </cell>
          <cell r="N39">
            <v>136</v>
          </cell>
          <cell r="O39">
            <v>3905</v>
          </cell>
          <cell r="P39">
            <v>433</v>
          </cell>
          <cell r="Q39">
            <v>451</v>
          </cell>
          <cell r="R39">
            <v>177</v>
          </cell>
          <cell r="S39">
            <v>174</v>
          </cell>
          <cell r="T39">
            <v>144</v>
          </cell>
          <cell r="U39">
            <v>50</v>
          </cell>
          <cell r="V39">
            <v>24</v>
          </cell>
        </row>
        <row r="40">
          <cell r="L40" t="str">
            <v>38 Measuring, analyzing, and controlling instruments; photographic, medical and</v>
          </cell>
          <cell r="M40">
            <v>1800</v>
          </cell>
          <cell r="N40">
            <v>170</v>
          </cell>
          <cell r="O40">
            <v>8788</v>
          </cell>
          <cell r="P40">
            <v>564</v>
          </cell>
          <cell r="Q40">
            <v>374</v>
          </cell>
          <cell r="R40">
            <v>139</v>
          </cell>
          <cell r="S40">
            <v>130</v>
          </cell>
          <cell r="T40">
            <v>48</v>
          </cell>
          <cell r="U40">
            <v>14</v>
          </cell>
          <cell r="V40">
            <v>2</v>
          </cell>
        </row>
        <row r="41">
          <cell r="L41" t="str">
            <v>39 Miscellaneous manufacturing industries</v>
          </cell>
          <cell r="M41">
            <v>968</v>
          </cell>
          <cell r="N41">
            <v>159</v>
          </cell>
          <cell r="O41">
            <v>8168</v>
          </cell>
          <cell r="P41">
            <v>295</v>
          </cell>
          <cell r="Q41">
            <v>248</v>
          </cell>
          <cell r="R41">
            <v>81</v>
          </cell>
          <cell r="S41">
            <v>63</v>
          </cell>
          <cell r="T41">
            <v>24</v>
          </cell>
          <cell r="U41">
            <v>6</v>
          </cell>
          <cell r="V41">
            <v>1</v>
          </cell>
        </row>
        <row r="42">
          <cell r="L42" t="str">
            <v>Manufacturing</v>
          </cell>
          <cell r="M42">
            <v>41210</v>
          </cell>
          <cell r="N42">
            <v>4828</v>
          </cell>
          <cell r="O42">
            <v>186088</v>
          </cell>
          <cell r="P42">
            <v>17015</v>
          </cell>
          <cell r="Q42">
            <v>13877</v>
          </cell>
          <cell r="R42">
            <v>4447</v>
          </cell>
          <cell r="S42">
            <v>3385</v>
          </cell>
          <cell r="T42">
            <v>1710</v>
          </cell>
          <cell r="U42">
            <v>398</v>
          </cell>
          <cell r="V42">
            <v>66</v>
          </cell>
        </row>
        <row r="44">
          <cell r="L44" t="str">
            <v>40 Railroad transportation</v>
          </cell>
          <cell r="M44">
            <v>29</v>
          </cell>
          <cell r="N44">
            <v>1</v>
          </cell>
          <cell r="O44">
            <v>14</v>
          </cell>
          <cell r="P44">
            <v>3</v>
          </cell>
          <cell r="Q44">
            <v>1</v>
          </cell>
          <cell r="R44">
            <v>2</v>
          </cell>
          <cell r="S44">
            <v>3</v>
          </cell>
          <cell r="T44">
            <v>1</v>
          </cell>
          <cell r="U44">
            <v>0</v>
          </cell>
          <cell r="V44">
            <v>1</v>
          </cell>
        </row>
        <row r="45">
          <cell r="L45" t="str">
            <v>41 Local and suburban transit and interurban highway passenger transportation</v>
          </cell>
          <cell r="M45">
            <v>7374</v>
          </cell>
          <cell r="N45">
            <v>614</v>
          </cell>
          <cell r="O45">
            <v>40753</v>
          </cell>
          <cell r="P45">
            <v>1392</v>
          </cell>
          <cell r="Q45">
            <v>842</v>
          </cell>
          <cell r="R45">
            <v>180</v>
          </cell>
          <cell r="S45">
            <v>150</v>
          </cell>
          <cell r="T45">
            <v>62</v>
          </cell>
          <cell r="U45">
            <v>9</v>
          </cell>
          <cell r="V45">
            <v>1</v>
          </cell>
        </row>
        <row r="46">
          <cell r="L46" t="str">
            <v>42 Motor freight transportation and warehousing</v>
          </cell>
          <cell r="M46">
            <v>11552</v>
          </cell>
          <cell r="N46">
            <v>829</v>
          </cell>
          <cell r="O46">
            <v>33129</v>
          </cell>
          <cell r="P46">
            <v>2867</v>
          </cell>
          <cell r="Q46">
            <v>2483</v>
          </cell>
          <cell r="R46">
            <v>600</v>
          </cell>
          <cell r="S46">
            <v>420</v>
          </cell>
          <cell r="T46">
            <v>127</v>
          </cell>
          <cell r="U46">
            <v>17</v>
          </cell>
          <cell r="V46">
            <v>3</v>
          </cell>
        </row>
        <row r="47">
          <cell r="L47" t="str">
            <v>43 United States postal service</v>
          </cell>
          <cell r="M47">
            <v>24030</v>
          </cell>
          <cell r="N47">
            <v>5</v>
          </cell>
          <cell r="O47">
            <v>1</v>
          </cell>
          <cell r="P47">
            <v>2</v>
          </cell>
          <cell r="Q47">
            <v>2</v>
          </cell>
          <cell r="R47">
            <v>0</v>
          </cell>
          <cell r="S47">
            <v>1</v>
          </cell>
          <cell r="T47">
            <v>3</v>
          </cell>
          <cell r="U47">
            <v>6</v>
          </cell>
          <cell r="V47">
            <v>7</v>
          </cell>
        </row>
        <row r="48">
          <cell r="L48" t="str">
            <v>44 Water transportation</v>
          </cell>
          <cell r="M48">
            <v>913</v>
          </cell>
          <cell r="N48">
            <v>76</v>
          </cell>
          <cell r="O48">
            <v>2020</v>
          </cell>
          <cell r="P48">
            <v>137</v>
          </cell>
          <cell r="Q48">
            <v>147</v>
          </cell>
          <cell r="R48">
            <v>51</v>
          </cell>
          <cell r="S48">
            <v>37</v>
          </cell>
          <cell r="T48">
            <v>17</v>
          </cell>
          <cell r="U48">
            <v>8</v>
          </cell>
          <cell r="V48">
            <v>0</v>
          </cell>
        </row>
        <row r="49">
          <cell r="L49" t="str">
            <v>45 Transportation by air</v>
          </cell>
          <cell r="M49">
            <v>624</v>
          </cell>
          <cell r="N49">
            <v>31</v>
          </cell>
          <cell r="O49">
            <v>392</v>
          </cell>
          <cell r="P49">
            <v>43</v>
          </cell>
          <cell r="Q49">
            <v>42</v>
          </cell>
          <cell r="R49">
            <v>21</v>
          </cell>
          <cell r="S49">
            <v>25</v>
          </cell>
          <cell r="T49">
            <v>17</v>
          </cell>
          <cell r="U49">
            <v>5</v>
          </cell>
          <cell r="V49">
            <v>2</v>
          </cell>
        </row>
        <row r="50">
          <cell r="L50" t="str">
            <v>46 Pipelines, except natural gas</v>
          </cell>
          <cell r="M50">
            <v>254</v>
          </cell>
          <cell r="N50">
            <v>2</v>
          </cell>
          <cell r="O50">
            <v>16</v>
          </cell>
          <cell r="P50">
            <v>1</v>
          </cell>
          <cell r="Q50">
            <v>0</v>
          </cell>
          <cell r="R50">
            <v>0</v>
          </cell>
          <cell r="S50">
            <v>1</v>
          </cell>
          <cell r="T50">
            <v>1</v>
          </cell>
          <cell r="U50">
            <v>1</v>
          </cell>
          <cell r="V50">
            <v>0</v>
          </cell>
        </row>
        <row r="51">
          <cell r="L51" t="str">
            <v>47 Transportation services</v>
          </cell>
          <cell r="M51">
            <v>7369</v>
          </cell>
          <cell r="N51">
            <v>434</v>
          </cell>
          <cell r="O51">
            <v>9985</v>
          </cell>
          <cell r="P51">
            <v>658</v>
          </cell>
          <cell r="Q51">
            <v>561</v>
          </cell>
          <cell r="R51">
            <v>180</v>
          </cell>
          <cell r="S51">
            <v>129</v>
          </cell>
          <cell r="T51">
            <v>73</v>
          </cell>
          <cell r="U51">
            <v>24</v>
          </cell>
          <cell r="V51">
            <v>2</v>
          </cell>
        </row>
        <row r="52">
          <cell r="L52" t="str">
            <v>Transport</v>
          </cell>
          <cell r="M52">
            <v>52145</v>
          </cell>
          <cell r="N52">
            <v>1992</v>
          </cell>
          <cell r="O52">
            <v>86310</v>
          </cell>
          <cell r="P52">
            <v>5103</v>
          </cell>
          <cell r="Q52">
            <v>4078</v>
          </cell>
          <cell r="R52">
            <v>1034</v>
          </cell>
          <cell r="S52">
            <v>766</v>
          </cell>
          <cell r="T52">
            <v>301</v>
          </cell>
          <cell r="U52">
            <v>70</v>
          </cell>
          <cell r="V52">
            <v>16</v>
          </cell>
        </row>
        <row r="54">
          <cell r="L54" t="str">
            <v>48 Communications</v>
          </cell>
          <cell r="M54">
            <v>4801</v>
          </cell>
          <cell r="N54">
            <v>219</v>
          </cell>
          <cell r="O54">
            <v>4687</v>
          </cell>
          <cell r="P54">
            <v>114</v>
          </cell>
          <cell r="Q54">
            <v>90</v>
          </cell>
          <cell r="R54">
            <v>32</v>
          </cell>
          <cell r="S54">
            <v>12</v>
          </cell>
          <cell r="T54">
            <v>21</v>
          </cell>
          <cell r="U54">
            <v>8</v>
          </cell>
          <cell r="V54">
            <v>2</v>
          </cell>
        </row>
        <row r="56">
          <cell r="L56" t="str">
            <v>Utilities</v>
          </cell>
          <cell r="M56">
            <v>26361</v>
          </cell>
          <cell r="N56">
            <v>823</v>
          </cell>
          <cell r="O56">
            <v>5635</v>
          </cell>
          <cell r="P56">
            <v>151</v>
          </cell>
          <cell r="Q56">
            <v>134</v>
          </cell>
          <cell r="R56">
            <v>55</v>
          </cell>
          <cell r="S56">
            <v>39</v>
          </cell>
          <cell r="T56">
            <v>35</v>
          </cell>
          <cell r="U56">
            <v>5</v>
          </cell>
          <cell r="V56">
            <v>8</v>
          </cell>
        </row>
        <row r="58">
          <cell r="L58" t="str">
            <v>50 Wholesale trade - durable goods</v>
          </cell>
          <cell r="M58">
            <v>30334</v>
          </cell>
          <cell r="N58">
            <v>2657</v>
          </cell>
          <cell r="O58">
            <v>83514</v>
          </cell>
          <cell r="P58">
            <v>5933</v>
          </cell>
          <cell r="Q58">
            <v>4043</v>
          </cell>
          <cell r="R58">
            <v>896</v>
          </cell>
          <cell r="S58">
            <v>562</v>
          </cell>
          <cell r="T58">
            <v>222</v>
          </cell>
          <cell r="U58">
            <v>34</v>
          </cell>
          <cell r="V58">
            <v>5</v>
          </cell>
        </row>
        <row r="59">
          <cell r="L59" t="str">
            <v>51 Wholesale trade - nondurable goods</v>
          </cell>
          <cell r="M59">
            <v>18921</v>
          </cell>
          <cell r="N59">
            <v>2364</v>
          </cell>
          <cell r="O59">
            <v>68733</v>
          </cell>
          <cell r="P59">
            <v>3873</v>
          </cell>
          <cell r="Q59">
            <v>2411</v>
          </cell>
          <cell r="R59">
            <v>615</v>
          </cell>
          <cell r="S59">
            <v>402</v>
          </cell>
          <cell r="T59">
            <v>191</v>
          </cell>
          <cell r="U59">
            <v>32</v>
          </cell>
          <cell r="V59">
            <v>6</v>
          </cell>
        </row>
        <row r="60">
          <cell r="L60" t="str">
            <v>52 Building materials, hardware, garden supply and mobile home dealers</v>
          </cell>
          <cell r="M60">
            <v>2194</v>
          </cell>
          <cell r="N60">
            <v>120</v>
          </cell>
          <cell r="O60">
            <v>6081</v>
          </cell>
          <cell r="P60">
            <v>175</v>
          </cell>
          <cell r="Q60">
            <v>47</v>
          </cell>
          <cell r="R60">
            <v>5</v>
          </cell>
          <cell r="S60">
            <v>0</v>
          </cell>
          <cell r="T60">
            <v>0</v>
          </cell>
          <cell r="U60">
            <v>2</v>
          </cell>
          <cell r="V60">
            <v>0</v>
          </cell>
        </row>
        <row r="61">
          <cell r="L61" t="str">
            <v>53 General merchandise stores</v>
          </cell>
          <cell r="M61">
            <v>1019</v>
          </cell>
          <cell r="N61">
            <v>23</v>
          </cell>
          <cell r="O61">
            <v>63</v>
          </cell>
          <cell r="P61">
            <v>15</v>
          </cell>
          <cell r="Q61">
            <v>74</v>
          </cell>
          <cell r="R61">
            <v>203</v>
          </cell>
          <cell r="S61">
            <v>389</v>
          </cell>
          <cell r="T61">
            <v>98</v>
          </cell>
          <cell r="U61">
            <v>11</v>
          </cell>
          <cell r="V61">
            <v>9</v>
          </cell>
        </row>
        <row r="62">
          <cell r="L62" t="str">
            <v>54 Food stores</v>
          </cell>
          <cell r="M62">
            <v>23650</v>
          </cell>
          <cell r="N62">
            <v>2488</v>
          </cell>
          <cell r="O62">
            <v>83469</v>
          </cell>
          <cell r="P62">
            <v>2135</v>
          </cell>
          <cell r="Q62">
            <v>2347</v>
          </cell>
          <cell r="R62">
            <v>424</v>
          </cell>
          <cell r="S62">
            <v>87</v>
          </cell>
          <cell r="T62">
            <v>22</v>
          </cell>
          <cell r="U62">
            <v>8</v>
          </cell>
          <cell r="V62">
            <v>6</v>
          </cell>
        </row>
        <row r="63">
          <cell r="L63" t="str">
            <v>55 Automotive dealers and gasoline service stations</v>
          </cell>
          <cell r="M63">
            <v>10863</v>
          </cell>
          <cell r="N63">
            <v>817</v>
          </cell>
          <cell r="O63">
            <v>36236</v>
          </cell>
          <cell r="P63">
            <v>2337</v>
          </cell>
          <cell r="Q63">
            <v>1678</v>
          </cell>
          <cell r="R63">
            <v>576</v>
          </cell>
          <cell r="S63">
            <v>184</v>
          </cell>
          <cell r="T63">
            <v>35</v>
          </cell>
          <cell r="U63">
            <v>6</v>
          </cell>
          <cell r="V63">
            <v>1</v>
          </cell>
        </row>
        <row r="64">
          <cell r="L64" t="str">
            <v>56 Apparel and accessory stores</v>
          </cell>
          <cell r="M64">
            <v>31898</v>
          </cell>
          <cell r="N64">
            <v>1822</v>
          </cell>
          <cell r="O64">
            <v>41340</v>
          </cell>
          <cell r="P64">
            <v>922</v>
          </cell>
          <cell r="Q64">
            <v>394</v>
          </cell>
          <cell r="R64">
            <v>60</v>
          </cell>
          <cell r="S64">
            <v>50</v>
          </cell>
          <cell r="T64">
            <v>32</v>
          </cell>
          <cell r="U64">
            <v>17</v>
          </cell>
          <cell r="V64">
            <v>2</v>
          </cell>
        </row>
        <row r="65">
          <cell r="L65" t="str">
            <v>57 Home furniture, furnishings and equipment stores</v>
          </cell>
          <cell r="M65">
            <v>11488</v>
          </cell>
          <cell r="N65">
            <v>927</v>
          </cell>
          <cell r="O65">
            <v>24863</v>
          </cell>
          <cell r="P65">
            <v>964</v>
          </cell>
          <cell r="Q65">
            <v>381</v>
          </cell>
          <cell r="R65">
            <v>55</v>
          </cell>
          <cell r="S65">
            <v>27</v>
          </cell>
          <cell r="T65">
            <v>26</v>
          </cell>
          <cell r="U65">
            <v>11</v>
          </cell>
          <cell r="V65">
            <v>3</v>
          </cell>
        </row>
        <row r="66">
          <cell r="L66" t="str">
            <v>58 Eating and drinking places</v>
          </cell>
          <cell r="M66">
            <v>32407</v>
          </cell>
          <cell r="N66">
            <v>5131</v>
          </cell>
          <cell r="O66">
            <v>172014</v>
          </cell>
          <cell r="P66">
            <v>4410</v>
          </cell>
          <cell r="Q66">
            <v>2268</v>
          </cell>
          <cell r="R66">
            <v>199</v>
          </cell>
          <cell r="S66">
            <v>101</v>
          </cell>
          <cell r="T66">
            <v>46</v>
          </cell>
          <cell r="U66">
            <v>23</v>
          </cell>
          <cell r="V66">
            <v>5</v>
          </cell>
        </row>
        <row r="67">
          <cell r="L67" t="str">
            <v>59 Miscellaneous retail</v>
          </cell>
          <cell r="M67">
            <v>46145</v>
          </cell>
          <cell r="N67">
            <v>5522</v>
          </cell>
          <cell r="O67">
            <v>219558</v>
          </cell>
          <cell r="P67">
            <v>3763</v>
          </cell>
          <cell r="Q67">
            <v>1486</v>
          </cell>
          <cell r="R67">
            <v>188</v>
          </cell>
          <cell r="S67">
            <v>112</v>
          </cell>
          <cell r="T67">
            <v>81</v>
          </cell>
          <cell r="U67">
            <v>20</v>
          </cell>
          <cell r="V67">
            <v>4</v>
          </cell>
        </row>
        <row r="68">
          <cell r="L68" t="str">
            <v>Retail</v>
          </cell>
          <cell r="M68">
            <v>208919</v>
          </cell>
          <cell r="N68">
            <v>21871</v>
          </cell>
          <cell r="O68">
            <v>735871</v>
          </cell>
          <cell r="P68">
            <v>24527</v>
          </cell>
          <cell r="Q68">
            <v>15129</v>
          </cell>
          <cell r="R68">
            <v>3221</v>
          </cell>
          <cell r="S68">
            <v>1914</v>
          </cell>
          <cell r="T68">
            <v>753</v>
          </cell>
          <cell r="U68">
            <v>164</v>
          </cell>
          <cell r="V68">
            <v>41</v>
          </cell>
        </row>
        <row r="70">
          <cell r="L70" t="str">
            <v>60 Depository institutions</v>
          </cell>
          <cell r="M70">
            <v>28380</v>
          </cell>
          <cell r="N70">
            <v>1401</v>
          </cell>
          <cell r="O70">
            <v>3038</v>
          </cell>
          <cell r="P70">
            <v>348</v>
          </cell>
          <cell r="Q70">
            <v>163</v>
          </cell>
          <cell r="R70">
            <v>43</v>
          </cell>
          <cell r="S70">
            <v>47</v>
          </cell>
          <cell r="T70">
            <v>72</v>
          </cell>
          <cell r="U70">
            <v>62</v>
          </cell>
          <cell r="V70">
            <v>13</v>
          </cell>
        </row>
        <row r="71">
          <cell r="L71" t="str">
            <v>61 Nondepository credit institutions</v>
          </cell>
          <cell r="M71">
            <v>6488</v>
          </cell>
          <cell r="N71">
            <v>206</v>
          </cell>
          <cell r="O71">
            <v>1421</v>
          </cell>
          <cell r="P71">
            <v>94</v>
          </cell>
          <cell r="Q71">
            <v>95</v>
          </cell>
          <cell r="R71">
            <v>30</v>
          </cell>
          <cell r="S71">
            <v>39</v>
          </cell>
          <cell r="T71">
            <v>24</v>
          </cell>
          <cell r="U71">
            <v>25</v>
          </cell>
          <cell r="V71">
            <v>1</v>
          </cell>
        </row>
        <row r="72">
          <cell r="L72" t="str">
            <v>62 Security and commodity brokers, dealers, exchanges and services</v>
          </cell>
          <cell r="M72">
            <v>18</v>
          </cell>
          <cell r="N72">
            <v>0</v>
          </cell>
          <cell r="O72">
            <v>5</v>
          </cell>
          <cell r="P72">
            <v>0</v>
          </cell>
          <cell r="Q72">
            <v>0</v>
          </cell>
          <cell r="R72">
            <v>1</v>
          </cell>
          <cell r="S72">
            <v>0</v>
          </cell>
          <cell r="T72">
            <v>0</v>
          </cell>
          <cell r="U72">
            <v>0</v>
          </cell>
          <cell r="V72">
            <v>0</v>
          </cell>
        </row>
        <row r="73">
          <cell r="L73" t="str">
            <v>63 Insurance carriers</v>
          </cell>
          <cell r="M73">
            <v>12483</v>
          </cell>
          <cell r="N73">
            <v>352</v>
          </cell>
          <cell r="O73">
            <v>3296</v>
          </cell>
          <cell r="P73">
            <v>183</v>
          </cell>
          <cell r="Q73">
            <v>258</v>
          </cell>
          <cell r="R73">
            <v>218</v>
          </cell>
          <cell r="S73">
            <v>369</v>
          </cell>
          <cell r="T73">
            <v>267</v>
          </cell>
          <cell r="U73">
            <v>79</v>
          </cell>
          <cell r="V73">
            <v>13</v>
          </cell>
        </row>
        <row r="74">
          <cell r="L74" t="str">
            <v>64 Insurance agents, brokers and service</v>
          </cell>
          <cell r="M74">
            <v>6538</v>
          </cell>
          <cell r="N74">
            <v>1046</v>
          </cell>
          <cell r="O74">
            <v>28999</v>
          </cell>
          <cell r="P74">
            <v>396</v>
          </cell>
          <cell r="Q74">
            <v>165</v>
          </cell>
          <cell r="R74">
            <v>35</v>
          </cell>
          <cell r="S74">
            <v>16</v>
          </cell>
          <cell r="T74">
            <v>13</v>
          </cell>
          <cell r="U74">
            <v>3</v>
          </cell>
          <cell r="V74">
            <v>2</v>
          </cell>
        </row>
        <row r="75">
          <cell r="L75" t="str">
            <v>65 Real estate</v>
          </cell>
          <cell r="M75">
            <v>119946</v>
          </cell>
          <cell r="N75">
            <v>32604</v>
          </cell>
          <cell r="O75">
            <v>1668617</v>
          </cell>
          <cell r="P75">
            <v>3336</v>
          </cell>
          <cell r="Q75">
            <v>1709</v>
          </cell>
          <cell r="R75">
            <v>411</v>
          </cell>
          <cell r="S75">
            <v>334</v>
          </cell>
          <cell r="T75">
            <v>114</v>
          </cell>
          <cell r="U75">
            <v>12</v>
          </cell>
          <cell r="V75">
            <v>5</v>
          </cell>
        </row>
        <row r="76">
          <cell r="L76" t="str">
            <v>67 Holding and other investment offices</v>
          </cell>
          <cell r="M76">
            <v>30653</v>
          </cell>
          <cell r="N76">
            <v>6531</v>
          </cell>
          <cell r="O76">
            <v>126820</v>
          </cell>
          <cell r="P76">
            <v>1602</v>
          </cell>
          <cell r="Q76">
            <v>1128</v>
          </cell>
          <cell r="R76">
            <v>365</v>
          </cell>
          <cell r="S76">
            <v>398</v>
          </cell>
          <cell r="T76">
            <v>362</v>
          </cell>
          <cell r="U76">
            <v>191</v>
          </cell>
          <cell r="V76">
            <v>124</v>
          </cell>
        </row>
        <row r="77">
          <cell r="L77" t="str">
            <v>Finance</v>
          </cell>
          <cell r="M77">
            <v>204506</v>
          </cell>
          <cell r="N77">
            <v>42140</v>
          </cell>
          <cell r="O77">
            <v>1832196</v>
          </cell>
          <cell r="P77">
            <v>5959</v>
          </cell>
          <cell r="Q77">
            <v>3518</v>
          </cell>
          <cell r="R77">
            <v>1103</v>
          </cell>
          <cell r="S77">
            <v>1203</v>
          </cell>
          <cell r="T77">
            <v>852</v>
          </cell>
          <cell r="U77">
            <v>372</v>
          </cell>
          <cell r="V77">
            <v>158</v>
          </cell>
        </row>
        <row r="79">
          <cell r="L79" t="str">
            <v>70 Hotels, rooming houses, camps and other lodging places</v>
          </cell>
          <cell r="M79">
            <v>18565</v>
          </cell>
          <cell r="N79">
            <v>2120</v>
          </cell>
          <cell r="O79">
            <v>48510</v>
          </cell>
          <cell r="P79">
            <v>2791</v>
          </cell>
          <cell r="Q79">
            <v>1181</v>
          </cell>
          <cell r="R79">
            <v>190</v>
          </cell>
          <cell r="S79">
            <v>118</v>
          </cell>
          <cell r="T79">
            <v>37</v>
          </cell>
          <cell r="U79">
            <v>9</v>
          </cell>
          <cell r="V79">
            <v>3</v>
          </cell>
        </row>
        <row r="80">
          <cell r="L80" t="str">
            <v>72 Personal services</v>
          </cell>
          <cell r="M80">
            <v>20586</v>
          </cell>
          <cell r="N80">
            <v>2255</v>
          </cell>
          <cell r="O80">
            <v>120917</v>
          </cell>
          <cell r="P80">
            <v>1507</v>
          </cell>
          <cell r="Q80">
            <v>438</v>
          </cell>
          <cell r="R80">
            <v>97</v>
          </cell>
          <cell r="S80">
            <v>64</v>
          </cell>
          <cell r="T80">
            <v>47</v>
          </cell>
          <cell r="U80">
            <v>10</v>
          </cell>
          <cell r="V80">
            <v>1</v>
          </cell>
        </row>
        <row r="81">
          <cell r="L81" t="str">
            <v>73 Business services</v>
          </cell>
          <cell r="M81">
            <v>30831</v>
          </cell>
          <cell r="N81">
            <v>4613</v>
          </cell>
          <cell r="O81">
            <v>164272</v>
          </cell>
          <cell r="P81">
            <v>3971</v>
          </cell>
          <cell r="Q81">
            <v>2914</v>
          </cell>
          <cell r="R81">
            <v>1018</v>
          </cell>
          <cell r="S81">
            <v>883</v>
          </cell>
          <cell r="T81">
            <v>346</v>
          </cell>
          <cell r="U81">
            <v>86</v>
          </cell>
          <cell r="V81">
            <v>10</v>
          </cell>
        </row>
        <row r="82">
          <cell r="L82" t="str">
            <v>75 Automotive repair, services and parking</v>
          </cell>
          <cell r="M82">
            <v>8468</v>
          </cell>
          <cell r="N82">
            <v>887</v>
          </cell>
          <cell r="O82">
            <v>35646</v>
          </cell>
          <cell r="P82">
            <v>1325</v>
          </cell>
          <cell r="Q82">
            <v>351</v>
          </cell>
          <cell r="R82">
            <v>48</v>
          </cell>
          <cell r="S82">
            <v>21</v>
          </cell>
          <cell r="T82">
            <v>9</v>
          </cell>
          <cell r="U82">
            <v>5</v>
          </cell>
          <cell r="V82">
            <v>1</v>
          </cell>
        </row>
        <row r="83">
          <cell r="L83" t="str">
            <v>76 Miscellaneous repair services</v>
          </cell>
          <cell r="M83">
            <v>5847</v>
          </cell>
          <cell r="N83">
            <v>662</v>
          </cell>
          <cell r="O83">
            <v>37303</v>
          </cell>
          <cell r="P83">
            <v>1594</v>
          </cell>
          <cell r="Q83">
            <v>1115</v>
          </cell>
          <cell r="R83">
            <v>290</v>
          </cell>
          <cell r="S83">
            <v>231</v>
          </cell>
          <cell r="T83">
            <v>124</v>
          </cell>
          <cell r="U83">
            <v>44</v>
          </cell>
          <cell r="V83">
            <v>5</v>
          </cell>
        </row>
        <row r="84">
          <cell r="L84" t="str">
            <v>78 Motion pictures</v>
          </cell>
          <cell r="M84">
            <v>2865</v>
          </cell>
          <cell r="N84">
            <v>822</v>
          </cell>
          <cell r="O84">
            <v>23382</v>
          </cell>
          <cell r="P84">
            <v>527</v>
          </cell>
          <cell r="Q84">
            <v>345</v>
          </cell>
          <cell r="R84">
            <v>87</v>
          </cell>
          <cell r="S84">
            <v>43</v>
          </cell>
          <cell r="T84">
            <v>18</v>
          </cell>
          <cell r="U84">
            <v>6</v>
          </cell>
          <cell r="V84">
            <v>1</v>
          </cell>
        </row>
        <row r="85">
          <cell r="L85" t="str">
            <v>79 Amusement and recreation services</v>
          </cell>
          <cell r="M85">
            <v>18801</v>
          </cell>
          <cell r="N85">
            <v>5942</v>
          </cell>
          <cell r="O85">
            <v>309435</v>
          </cell>
          <cell r="P85">
            <v>1749</v>
          </cell>
          <cell r="Q85">
            <v>948</v>
          </cell>
          <cell r="R85">
            <v>214</v>
          </cell>
          <cell r="S85">
            <v>99</v>
          </cell>
          <cell r="T85">
            <v>18</v>
          </cell>
          <cell r="U85">
            <v>4</v>
          </cell>
          <cell r="V85">
            <v>3</v>
          </cell>
        </row>
        <row r="86">
          <cell r="L86" t="str">
            <v>Hotels and other business services</v>
          </cell>
          <cell r="M86">
            <v>105963</v>
          </cell>
          <cell r="N86">
            <v>17301</v>
          </cell>
          <cell r="O86">
            <v>739465</v>
          </cell>
          <cell r="P86">
            <v>13464</v>
          </cell>
          <cell r="Q86">
            <v>7292</v>
          </cell>
          <cell r="R86">
            <v>1944</v>
          </cell>
          <cell r="S86">
            <v>1459</v>
          </cell>
          <cell r="T86">
            <v>599</v>
          </cell>
          <cell r="U86">
            <v>164</v>
          </cell>
          <cell r="V86">
            <v>24</v>
          </cell>
        </row>
        <row r="88">
          <cell r="L88" t="str">
            <v>Healthcare</v>
          </cell>
          <cell r="M88">
            <v>40717</v>
          </cell>
          <cell r="N88">
            <v>6377</v>
          </cell>
          <cell r="O88">
            <v>337866</v>
          </cell>
          <cell r="P88">
            <v>1863</v>
          </cell>
          <cell r="Q88">
            <v>1734</v>
          </cell>
          <cell r="R88">
            <v>787</v>
          </cell>
          <cell r="S88">
            <v>808</v>
          </cell>
          <cell r="T88">
            <v>498</v>
          </cell>
          <cell r="U88">
            <v>171</v>
          </cell>
          <cell r="V88">
            <v>23</v>
          </cell>
        </row>
        <row r="90">
          <cell r="L90" t="str">
            <v>81 Legal services</v>
          </cell>
          <cell r="M90">
            <v>8005</v>
          </cell>
          <cell r="N90">
            <v>1269</v>
          </cell>
          <cell r="O90">
            <v>62030</v>
          </cell>
          <cell r="P90">
            <v>1685</v>
          </cell>
          <cell r="Q90">
            <v>476</v>
          </cell>
          <cell r="R90">
            <v>39</v>
          </cell>
          <cell r="S90">
            <v>22</v>
          </cell>
          <cell r="T90">
            <v>12</v>
          </cell>
          <cell r="U90">
            <v>6</v>
          </cell>
          <cell r="V90">
            <v>0</v>
          </cell>
        </row>
        <row r="92">
          <cell r="L92" t="str">
            <v>Education</v>
          </cell>
          <cell r="M92">
            <v>71223</v>
          </cell>
          <cell r="N92">
            <v>2526</v>
          </cell>
          <cell r="O92">
            <v>64864</v>
          </cell>
          <cell r="P92">
            <v>2191</v>
          </cell>
          <cell r="Q92">
            <v>1958</v>
          </cell>
          <cell r="R92">
            <v>966</v>
          </cell>
          <cell r="S92">
            <v>442</v>
          </cell>
          <cell r="T92">
            <v>99</v>
          </cell>
          <cell r="U92">
            <v>49</v>
          </cell>
          <cell r="V92">
            <v>4</v>
          </cell>
        </row>
        <row r="94">
          <cell r="L94" t="str">
            <v>83 Social services</v>
          </cell>
          <cell r="M94">
            <v>30375</v>
          </cell>
          <cell r="N94">
            <v>2209</v>
          </cell>
          <cell r="O94">
            <v>47997</v>
          </cell>
          <cell r="P94">
            <v>16504</v>
          </cell>
          <cell r="Q94">
            <v>3817</v>
          </cell>
          <cell r="R94">
            <v>1138</v>
          </cell>
          <cell r="S94">
            <v>642</v>
          </cell>
          <cell r="T94">
            <v>318</v>
          </cell>
          <cell r="U94">
            <v>38</v>
          </cell>
          <cell r="V94">
            <v>4</v>
          </cell>
        </row>
        <row r="95">
          <cell r="L95" t="str">
            <v>86 Membership organisations</v>
          </cell>
          <cell r="M95">
            <v>16592</v>
          </cell>
          <cell r="N95">
            <v>5583</v>
          </cell>
          <cell r="O95">
            <v>224349</v>
          </cell>
          <cell r="P95">
            <v>2679</v>
          </cell>
          <cell r="Q95">
            <v>1644</v>
          </cell>
          <cell r="R95">
            <v>491</v>
          </cell>
          <cell r="S95">
            <v>257</v>
          </cell>
          <cell r="T95">
            <v>91</v>
          </cell>
          <cell r="U95">
            <v>9</v>
          </cell>
          <cell r="V95">
            <v>2</v>
          </cell>
        </row>
        <row r="96">
          <cell r="L96" t="str">
            <v>87 Engineering, accounting, research, management and related services</v>
          </cell>
          <cell r="M96">
            <v>32383</v>
          </cell>
          <cell r="N96">
            <v>5368</v>
          </cell>
          <cell r="O96">
            <v>222612</v>
          </cell>
          <cell r="P96">
            <v>5756</v>
          </cell>
          <cell r="Q96">
            <v>3350</v>
          </cell>
          <cell r="R96">
            <v>843</v>
          </cell>
          <cell r="S96">
            <v>556</v>
          </cell>
          <cell r="T96">
            <v>290</v>
          </cell>
          <cell r="U96">
            <v>76</v>
          </cell>
          <cell r="V96">
            <v>17</v>
          </cell>
        </row>
        <row r="97">
          <cell r="L97" t="str">
            <v>88 Private Housleholds</v>
          </cell>
          <cell r="M97">
            <v>0</v>
          </cell>
          <cell r="N97">
            <v>0</v>
          </cell>
          <cell r="O97">
            <v>0</v>
          </cell>
          <cell r="P97">
            <v>0</v>
          </cell>
          <cell r="Q97">
            <v>0</v>
          </cell>
          <cell r="R97">
            <v>1</v>
          </cell>
          <cell r="S97">
            <v>0</v>
          </cell>
          <cell r="T97">
            <v>0</v>
          </cell>
          <cell r="U97">
            <v>0</v>
          </cell>
          <cell r="V97">
            <v>0</v>
          </cell>
        </row>
        <row r="98">
          <cell r="L98" t="str">
            <v>89 Miscellaneous services</v>
          </cell>
          <cell r="M98">
            <v>4</v>
          </cell>
          <cell r="N98">
            <v>2</v>
          </cell>
          <cell r="O98">
            <v>2</v>
          </cell>
          <cell r="P98">
            <v>0</v>
          </cell>
          <cell r="Q98">
            <v>0</v>
          </cell>
          <cell r="R98">
            <v>0</v>
          </cell>
          <cell r="S98">
            <v>0</v>
          </cell>
          <cell r="T98">
            <v>0</v>
          </cell>
          <cell r="U98">
            <v>0</v>
          </cell>
          <cell r="V98">
            <v>0</v>
          </cell>
        </row>
        <row r="99">
          <cell r="L99" t="str">
            <v>91 Executive, legislative, and general government, except finance</v>
          </cell>
          <cell r="M99">
            <v>32803</v>
          </cell>
          <cell r="N99">
            <v>6729</v>
          </cell>
          <cell r="O99">
            <v>30979</v>
          </cell>
          <cell r="P99">
            <v>2885</v>
          </cell>
          <cell r="Q99">
            <v>2028</v>
          </cell>
          <cell r="R99">
            <v>903</v>
          </cell>
          <cell r="S99">
            <v>771</v>
          </cell>
          <cell r="T99">
            <v>543</v>
          </cell>
          <cell r="U99">
            <v>173</v>
          </cell>
          <cell r="V99">
            <v>15</v>
          </cell>
        </row>
        <row r="100">
          <cell r="L100" t="str">
            <v>92 Justice, public order, and safety</v>
          </cell>
          <cell r="M100">
            <v>1976</v>
          </cell>
          <cell r="N100">
            <v>108</v>
          </cell>
          <cell r="O100">
            <v>56</v>
          </cell>
          <cell r="P100">
            <v>8</v>
          </cell>
          <cell r="Q100">
            <v>38</v>
          </cell>
          <cell r="R100">
            <v>27</v>
          </cell>
          <cell r="S100">
            <v>38</v>
          </cell>
          <cell r="T100">
            <v>23</v>
          </cell>
          <cell r="U100">
            <v>4</v>
          </cell>
          <cell r="V100">
            <v>1</v>
          </cell>
        </row>
        <row r="101">
          <cell r="L101" t="str">
            <v>93 Public finance, taxation and monetary policy</v>
          </cell>
          <cell r="M101">
            <v>7742</v>
          </cell>
          <cell r="N101">
            <v>528</v>
          </cell>
          <cell r="O101">
            <v>1052</v>
          </cell>
          <cell r="P101">
            <v>163</v>
          </cell>
          <cell r="Q101">
            <v>133</v>
          </cell>
          <cell r="R101">
            <v>72</v>
          </cell>
          <cell r="S101">
            <v>71</v>
          </cell>
          <cell r="T101">
            <v>72</v>
          </cell>
          <cell r="U101">
            <v>19</v>
          </cell>
          <cell r="V101">
            <v>3</v>
          </cell>
        </row>
        <row r="102">
          <cell r="L102" t="str">
            <v>95 Administration of environmental quality and housing programs</v>
          </cell>
          <cell r="M102">
            <v>15209</v>
          </cell>
          <cell r="N102">
            <v>283</v>
          </cell>
          <cell r="O102">
            <v>1081</v>
          </cell>
          <cell r="P102">
            <v>86</v>
          </cell>
          <cell r="Q102">
            <v>74</v>
          </cell>
          <cell r="R102">
            <v>23</v>
          </cell>
          <cell r="S102">
            <v>20</v>
          </cell>
          <cell r="T102">
            <v>6</v>
          </cell>
          <cell r="U102">
            <v>1</v>
          </cell>
          <cell r="V102">
            <v>0</v>
          </cell>
        </row>
        <row r="103">
          <cell r="L103" t="str">
            <v>97 National security and international affairs</v>
          </cell>
          <cell r="M103">
            <v>309</v>
          </cell>
          <cell r="N103">
            <v>50</v>
          </cell>
          <cell r="O103">
            <v>277</v>
          </cell>
          <cell r="P103">
            <v>54</v>
          </cell>
          <cell r="Q103">
            <v>33</v>
          </cell>
          <cell r="R103">
            <v>9</v>
          </cell>
          <cell r="S103">
            <v>13</v>
          </cell>
          <cell r="T103">
            <v>2</v>
          </cell>
          <cell r="U103">
            <v>3</v>
          </cell>
          <cell r="V103">
            <v>0</v>
          </cell>
        </row>
        <row r="104">
          <cell r="L104" t="str">
            <v>Public services all</v>
          </cell>
          <cell r="M104">
            <v>257338</v>
          </cell>
          <cell r="N104">
            <v>31032</v>
          </cell>
          <cell r="O104">
            <v>993165</v>
          </cell>
          <cell r="P104">
            <v>33874</v>
          </cell>
          <cell r="Q104">
            <v>15285</v>
          </cell>
          <cell r="R104">
            <v>5299</v>
          </cell>
          <cell r="S104">
            <v>3640</v>
          </cell>
          <cell r="T104">
            <v>1954</v>
          </cell>
          <cell r="U104">
            <v>549</v>
          </cell>
          <cell r="V104">
            <v>69</v>
          </cell>
        </row>
        <row r="105">
          <cell r="L105" t="str">
            <v>Government</v>
          </cell>
          <cell r="M105">
            <v>145398</v>
          </cell>
          <cell r="N105">
            <v>22129</v>
          </cell>
          <cell r="O105">
            <v>590435</v>
          </cell>
          <cell r="P105">
            <v>29820</v>
          </cell>
          <cell r="Q105">
            <v>11593</v>
          </cell>
          <cell r="R105">
            <v>3546</v>
          </cell>
          <cell r="S105">
            <v>2390</v>
          </cell>
          <cell r="T105">
            <v>1357</v>
          </cell>
          <cell r="U105">
            <v>329</v>
          </cell>
          <cell r="V105">
            <v>42</v>
          </cell>
        </row>
        <row r="106">
          <cell r="L106" t="str">
            <v>TOTAL</v>
          </cell>
          <cell r="M106">
            <v>974466</v>
          </cell>
          <cell r="N106">
            <v>136876</v>
          </cell>
          <cell r="O106">
            <v>5652810</v>
          </cell>
          <cell r="P106">
            <v>119996</v>
          </cell>
          <cell r="Q106">
            <v>68423</v>
          </cell>
          <cell r="R106">
            <v>18704</v>
          </cell>
          <cell r="S106">
            <v>13212</v>
          </cell>
          <cell r="T106">
            <v>6484</v>
          </cell>
          <cell r="U106">
            <v>1785</v>
          </cell>
          <cell r="V106">
            <v>397</v>
          </cell>
        </row>
        <row r="107">
          <cell r="L107" t="str">
            <v>Unclassified</v>
          </cell>
          <cell r="M107">
            <v>17139</v>
          </cell>
          <cell r="N107">
            <v>2876</v>
          </cell>
          <cell r="O107">
            <v>4002</v>
          </cell>
          <cell r="P107">
            <v>11</v>
          </cell>
          <cell r="Q107">
            <v>6</v>
          </cell>
          <cell r="R107">
            <v>2</v>
          </cell>
          <cell r="S107">
            <v>0</v>
          </cell>
          <cell r="T107">
            <v>0</v>
          </cell>
          <cell r="U107">
            <v>0</v>
          </cell>
          <cell r="V107">
            <v>0</v>
          </cell>
        </row>
        <row r="108">
          <cell r="L108" t="str">
            <v>TOTAL</v>
          </cell>
          <cell r="M108">
            <v>957327</v>
          </cell>
          <cell r="N108">
            <v>134000</v>
          </cell>
          <cell r="O108">
            <v>5648808</v>
          </cell>
          <cell r="P108">
            <v>119985</v>
          </cell>
          <cell r="Q108">
            <v>68417</v>
          </cell>
          <cell r="R108">
            <v>18702</v>
          </cell>
          <cell r="S108">
            <v>13212</v>
          </cell>
          <cell r="T108">
            <v>6484</v>
          </cell>
          <cell r="U108">
            <v>1785</v>
          </cell>
          <cell r="V108">
            <v>397</v>
          </cell>
        </row>
        <row r="109">
          <cell r="M109">
            <v>0</v>
          </cell>
          <cell r="N109">
            <v>0</v>
          </cell>
          <cell r="O109">
            <v>0</v>
          </cell>
          <cell r="P109">
            <v>0</v>
          </cell>
          <cell r="Q109">
            <v>0</v>
          </cell>
          <cell r="R109">
            <v>0</v>
          </cell>
          <cell r="S109">
            <v>0</v>
          </cell>
          <cell r="T109">
            <v>0</v>
          </cell>
          <cell r="U109">
            <v>0</v>
          </cell>
          <cell r="V109">
            <v>0</v>
          </cell>
        </row>
        <row r="110">
          <cell r="L110" t="str">
            <v>Other Industries</v>
          </cell>
          <cell r="M110">
            <v>174853</v>
          </cell>
          <cell r="N110">
            <v>32583</v>
          </cell>
          <cell r="O110">
            <v>1871573</v>
          </cell>
          <cell r="P110">
            <v>35041</v>
          </cell>
          <cell r="Q110">
            <v>16872</v>
          </cell>
          <cell r="R110">
            <v>3582</v>
          </cell>
          <cell r="S110">
            <v>2287</v>
          </cell>
          <cell r="T110">
            <v>891</v>
          </cell>
          <cell r="U110">
            <v>233</v>
          </cell>
          <cell r="V110">
            <v>39</v>
          </cell>
        </row>
        <row r="111">
          <cell r="M111">
            <v>1.7588094402472738E-2</v>
          </cell>
          <cell r="N111">
            <v>2.1011718635845583E-2</v>
          </cell>
          <cell r="O111">
            <v>7.0796648038763026E-4</v>
          </cell>
          <cell r="P111">
            <v>9.166972232407747E-5</v>
          </cell>
          <cell r="Q111">
            <v>8.7689811905353461E-5</v>
          </cell>
          <cell r="R111">
            <v>1.06928999144568E-4</v>
          </cell>
          <cell r="S111">
            <v>0</v>
          </cell>
          <cell r="T111">
            <v>0</v>
          </cell>
          <cell r="U111">
            <v>0</v>
          </cell>
          <cell r="V111">
            <v>0</v>
          </cell>
        </row>
      </sheetData>
      <sheetData sheetId="10">
        <row r="4">
          <cell r="L4" t="str">
            <v>01 Agricultural production - crops</v>
          </cell>
          <cell r="M4">
            <v>11649</v>
          </cell>
          <cell r="N4">
            <v>1044</v>
          </cell>
          <cell r="O4">
            <v>921</v>
          </cell>
          <cell r="P4">
            <v>252</v>
          </cell>
          <cell r="Q4">
            <v>91</v>
          </cell>
          <cell r="R4">
            <v>25</v>
          </cell>
          <cell r="S4">
            <v>3</v>
          </cell>
          <cell r="T4">
            <v>0</v>
          </cell>
          <cell r="U4">
            <v>14075</v>
          </cell>
        </row>
        <row r="5">
          <cell r="L5" t="str">
            <v>02 Agriculture production livestock and animal specialities</v>
          </cell>
          <cell r="M5">
            <v>6526</v>
          </cell>
          <cell r="N5">
            <v>445</v>
          </cell>
          <cell r="O5">
            <v>369</v>
          </cell>
          <cell r="P5">
            <v>109</v>
          </cell>
          <cell r="Q5">
            <v>44</v>
          </cell>
          <cell r="R5">
            <v>8</v>
          </cell>
          <cell r="S5">
            <v>5</v>
          </cell>
          <cell r="T5">
            <v>0</v>
          </cell>
          <cell r="U5">
            <v>7554</v>
          </cell>
        </row>
        <row r="6">
          <cell r="L6" t="str">
            <v>07 Agricultural services</v>
          </cell>
          <cell r="M6">
            <v>28773</v>
          </cell>
          <cell r="N6">
            <v>1814</v>
          </cell>
          <cell r="O6">
            <v>1039</v>
          </cell>
          <cell r="P6">
            <v>233</v>
          </cell>
          <cell r="Q6">
            <v>68</v>
          </cell>
          <cell r="R6">
            <v>30</v>
          </cell>
          <cell r="S6">
            <v>1</v>
          </cell>
          <cell r="T6">
            <v>0</v>
          </cell>
          <cell r="U6">
            <v>32061</v>
          </cell>
        </row>
        <row r="7">
          <cell r="L7" t="str">
            <v>08 Forestry</v>
          </cell>
          <cell r="M7">
            <v>1511</v>
          </cell>
          <cell r="N7">
            <v>111</v>
          </cell>
          <cell r="O7">
            <v>77</v>
          </cell>
          <cell r="P7">
            <v>20</v>
          </cell>
          <cell r="Q7">
            <v>15</v>
          </cell>
          <cell r="R7">
            <v>3</v>
          </cell>
          <cell r="S7">
            <v>2</v>
          </cell>
          <cell r="T7">
            <v>0</v>
          </cell>
          <cell r="U7">
            <v>1749</v>
          </cell>
        </row>
        <row r="8">
          <cell r="L8" t="str">
            <v>09 Fishing, hunting and trapping</v>
          </cell>
          <cell r="M8">
            <v>446</v>
          </cell>
          <cell r="N8">
            <v>18</v>
          </cell>
          <cell r="O8">
            <v>8</v>
          </cell>
          <cell r="P8">
            <v>3</v>
          </cell>
          <cell r="Q8">
            <v>3</v>
          </cell>
          <cell r="R8">
            <v>1</v>
          </cell>
          <cell r="S8">
            <v>0</v>
          </cell>
          <cell r="T8">
            <v>0</v>
          </cell>
          <cell r="U8">
            <v>481</v>
          </cell>
        </row>
        <row r="9">
          <cell r="L9" t="str">
            <v>Agriculture, Fisheries and Forestry subtotal</v>
          </cell>
          <cell r="M9">
            <v>48905</v>
          </cell>
          <cell r="N9">
            <v>3432</v>
          </cell>
          <cell r="O9">
            <v>2414</v>
          </cell>
          <cell r="P9">
            <v>617</v>
          </cell>
          <cell r="Q9">
            <v>221</v>
          </cell>
          <cell r="R9">
            <v>67</v>
          </cell>
          <cell r="S9">
            <v>11</v>
          </cell>
          <cell r="T9">
            <v>0</v>
          </cell>
          <cell r="U9">
            <v>55920</v>
          </cell>
        </row>
        <row r="11">
          <cell r="L11" t="str">
            <v>10 Metal mining</v>
          </cell>
          <cell r="M11">
            <v>34</v>
          </cell>
          <cell r="N11">
            <v>2</v>
          </cell>
          <cell r="O11">
            <v>6</v>
          </cell>
          <cell r="P11">
            <v>1</v>
          </cell>
          <cell r="Q11">
            <v>3</v>
          </cell>
          <cell r="R11">
            <v>0</v>
          </cell>
          <cell r="S11">
            <v>1</v>
          </cell>
          <cell r="T11">
            <v>0</v>
          </cell>
          <cell r="U11">
            <v>48</v>
          </cell>
        </row>
        <row r="12">
          <cell r="L12" t="str">
            <v>12 Coal mining</v>
          </cell>
          <cell r="M12">
            <v>19</v>
          </cell>
          <cell r="N12">
            <v>1</v>
          </cell>
          <cell r="O12">
            <v>1</v>
          </cell>
          <cell r="P12">
            <v>4</v>
          </cell>
          <cell r="Q12">
            <v>1</v>
          </cell>
          <cell r="R12">
            <v>2</v>
          </cell>
          <cell r="S12">
            <v>4</v>
          </cell>
          <cell r="T12">
            <v>2</v>
          </cell>
          <cell r="U12">
            <v>35</v>
          </cell>
        </row>
        <row r="13">
          <cell r="L13" t="str">
            <v>13 Oil and gas extraction</v>
          </cell>
          <cell r="M13">
            <v>403</v>
          </cell>
          <cell r="N13">
            <v>51</v>
          </cell>
          <cell r="O13">
            <v>36</v>
          </cell>
          <cell r="P13">
            <v>17</v>
          </cell>
          <cell r="Q13">
            <v>13</v>
          </cell>
          <cell r="R13">
            <v>10</v>
          </cell>
          <cell r="S13">
            <v>5</v>
          </cell>
          <cell r="T13">
            <v>1</v>
          </cell>
          <cell r="U13">
            <v>543</v>
          </cell>
        </row>
        <row r="14">
          <cell r="L14" t="str">
            <v>14 Mining and quarrying of nonmetallic minerals, except fuels</v>
          </cell>
          <cell r="M14">
            <v>1443</v>
          </cell>
          <cell r="N14">
            <v>598</v>
          </cell>
          <cell r="O14">
            <v>379</v>
          </cell>
          <cell r="P14">
            <v>141</v>
          </cell>
          <cell r="Q14">
            <v>67</v>
          </cell>
          <cell r="R14">
            <v>23</v>
          </cell>
          <cell r="S14">
            <v>6</v>
          </cell>
          <cell r="T14">
            <v>1</v>
          </cell>
          <cell r="U14">
            <v>2694</v>
          </cell>
        </row>
        <row r="15">
          <cell r="L15" t="str">
            <v>Mining subtotal</v>
          </cell>
          <cell r="M15">
            <v>1899</v>
          </cell>
          <cell r="N15">
            <v>652</v>
          </cell>
          <cell r="O15">
            <v>422</v>
          </cell>
          <cell r="P15">
            <v>163</v>
          </cell>
          <cell r="Q15">
            <v>84</v>
          </cell>
          <cell r="R15">
            <v>35</v>
          </cell>
          <cell r="S15">
            <v>16</v>
          </cell>
          <cell r="T15">
            <v>4</v>
          </cell>
          <cell r="U15">
            <v>3320</v>
          </cell>
        </row>
        <row r="17">
          <cell r="L17" t="str">
            <v>15 Building construction-general contractors and operative builders</v>
          </cell>
          <cell r="M17">
            <v>29790</v>
          </cell>
          <cell r="N17">
            <v>6039</v>
          </cell>
          <cell r="O17">
            <v>4226</v>
          </cell>
          <cell r="P17">
            <v>1373</v>
          </cell>
          <cell r="Q17">
            <v>696</v>
          </cell>
          <cell r="R17">
            <v>166</v>
          </cell>
          <cell r="S17">
            <v>20</v>
          </cell>
          <cell r="T17">
            <v>5</v>
          </cell>
          <cell r="U17">
            <v>43037</v>
          </cell>
        </row>
        <row r="18">
          <cell r="L18" t="str">
            <v>16 Heavy construction other than building construction - contractors</v>
          </cell>
          <cell r="M18">
            <v>10088</v>
          </cell>
          <cell r="N18">
            <v>3161</v>
          </cell>
          <cell r="O18">
            <v>2371</v>
          </cell>
          <cell r="P18">
            <v>1011</v>
          </cell>
          <cell r="Q18">
            <v>510</v>
          </cell>
          <cell r="R18">
            <v>164</v>
          </cell>
          <cell r="S18">
            <v>26</v>
          </cell>
          <cell r="T18">
            <v>5</v>
          </cell>
          <cell r="U18">
            <v>17563</v>
          </cell>
        </row>
        <row r="19">
          <cell r="L19" t="str">
            <v>17 Construction - special trade contractors</v>
          </cell>
          <cell r="M19">
            <v>194238</v>
          </cell>
          <cell r="N19">
            <v>21823</v>
          </cell>
          <cell r="O19">
            <v>10013</v>
          </cell>
          <cell r="P19">
            <v>2043</v>
          </cell>
          <cell r="Q19">
            <v>696</v>
          </cell>
          <cell r="R19">
            <v>143</v>
          </cell>
          <cell r="S19">
            <v>22</v>
          </cell>
          <cell r="T19">
            <v>6</v>
          </cell>
          <cell r="U19">
            <v>231478</v>
          </cell>
        </row>
        <row r="20">
          <cell r="L20" t="str">
            <v>Construction subtotal</v>
          </cell>
          <cell r="M20">
            <v>234116</v>
          </cell>
          <cell r="N20">
            <v>31023</v>
          </cell>
          <cell r="O20">
            <v>16610</v>
          </cell>
          <cell r="P20">
            <v>4427</v>
          </cell>
          <cell r="Q20">
            <v>1902</v>
          </cell>
          <cell r="R20">
            <v>473</v>
          </cell>
          <cell r="S20">
            <v>68</v>
          </cell>
          <cell r="T20">
            <v>16</v>
          </cell>
          <cell r="U20">
            <v>292078</v>
          </cell>
        </row>
        <row r="22">
          <cell r="L22" t="str">
            <v>20 Food and kindred products</v>
          </cell>
          <cell r="M22">
            <v>17034</v>
          </cell>
          <cell r="N22">
            <v>2652</v>
          </cell>
          <cell r="O22">
            <v>2264</v>
          </cell>
          <cell r="P22">
            <v>1000</v>
          </cell>
          <cell r="Q22">
            <v>876</v>
          </cell>
          <cell r="R22">
            <v>419</v>
          </cell>
          <cell r="S22">
            <v>76</v>
          </cell>
          <cell r="T22">
            <v>11</v>
          </cell>
          <cell r="U22">
            <v>24478</v>
          </cell>
        </row>
        <row r="23">
          <cell r="L23" t="str">
            <v>21 Tobacco products</v>
          </cell>
          <cell r="M23">
            <v>20</v>
          </cell>
          <cell r="N23">
            <v>5</v>
          </cell>
          <cell r="O23">
            <v>12</v>
          </cell>
          <cell r="P23">
            <v>5</v>
          </cell>
          <cell r="Q23">
            <v>5</v>
          </cell>
          <cell r="R23">
            <v>5</v>
          </cell>
          <cell r="S23">
            <v>1</v>
          </cell>
          <cell r="T23">
            <v>0</v>
          </cell>
          <cell r="U23">
            <v>54</v>
          </cell>
        </row>
        <row r="24">
          <cell r="L24" t="str">
            <v>22 Textile mill products</v>
          </cell>
          <cell r="M24">
            <v>3076</v>
          </cell>
          <cell r="N24">
            <v>523</v>
          </cell>
          <cell r="O24">
            <v>512</v>
          </cell>
          <cell r="P24">
            <v>298</v>
          </cell>
          <cell r="Q24">
            <v>230</v>
          </cell>
          <cell r="R24">
            <v>108</v>
          </cell>
          <cell r="S24">
            <v>18</v>
          </cell>
          <cell r="T24">
            <v>3</v>
          </cell>
          <cell r="U24">
            <v>4807</v>
          </cell>
        </row>
        <row r="25">
          <cell r="L25" t="str">
            <v>23 Apparel and other finished products made from fabrics and similar materials</v>
          </cell>
          <cell r="M25">
            <v>3597</v>
          </cell>
          <cell r="N25">
            <v>682</v>
          </cell>
          <cell r="O25">
            <v>592</v>
          </cell>
          <cell r="P25">
            <v>250</v>
          </cell>
          <cell r="Q25">
            <v>169</v>
          </cell>
          <cell r="R25">
            <v>72</v>
          </cell>
          <cell r="S25">
            <v>13</v>
          </cell>
          <cell r="T25">
            <v>1</v>
          </cell>
          <cell r="U25">
            <v>5425</v>
          </cell>
        </row>
        <row r="26">
          <cell r="L26" t="str">
            <v>24 Lumber and wood products, except furniture</v>
          </cell>
          <cell r="M26">
            <v>8065</v>
          </cell>
          <cell r="N26">
            <v>1419</v>
          </cell>
          <cell r="O26">
            <v>1005</v>
          </cell>
          <cell r="P26">
            <v>356</v>
          </cell>
          <cell r="Q26">
            <v>213</v>
          </cell>
          <cell r="R26">
            <v>85</v>
          </cell>
          <cell r="S26">
            <v>17</v>
          </cell>
          <cell r="T26">
            <v>1</v>
          </cell>
          <cell r="U26">
            <v>11262</v>
          </cell>
        </row>
        <row r="27">
          <cell r="L27" t="str">
            <v>25 Furniture and fixtures</v>
          </cell>
          <cell r="M27">
            <v>3414</v>
          </cell>
          <cell r="N27">
            <v>693</v>
          </cell>
          <cell r="O27">
            <v>654</v>
          </cell>
          <cell r="P27">
            <v>347</v>
          </cell>
          <cell r="Q27">
            <v>272</v>
          </cell>
          <cell r="R27">
            <v>87</v>
          </cell>
          <cell r="S27">
            <v>17</v>
          </cell>
          <cell r="T27">
            <v>1</v>
          </cell>
          <cell r="U27">
            <v>5547</v>
          </cell>
        </row>
        <row r="28">
          <cell r="L28" t="str">
            <v>26 Paper and allied products</v>
          </cell>
          <cell r="M28">
            <v>1266</v>
          </cell>
          <cell r="N28">
            <v>439</v>
          </cell>
          <cell r="O28">
            <v>457</v>
          </cell>
          <cell r="P28">
            <v>264</v>
          </cell>
          <cell r="Q28">
            <v>242</v>
          </cell>
          <cell r="R28">
            <v>144</v>
          </cell>
          <cell r="S28">
            <v>29</v>
          </cell>
          <cell r="T28">
            <v>1</v>
          </cell>
          <cell r="U28">
            <v>2859</v>
          </cell>
        </row>
        <row r="29">
          <cell r="L29" t="str">
            <v>27 Printing, publishing, and allied industries</v>
          </cell>
          <cell r="M29">
            <v>19430</v>
          </cell>
          <cell r="N29">
            <v>2614</v>
          </cell>
          <cell r="O29">
            <v>1877</v>
          </cell>
          <cell r="P29">
            <v>749</v>
          </cell>
          <cell r="Q29">
            <v>476</v>
          </cell>
          <cell r="R29">
            <v>199</v>
          </cell>
          <cell r="S29">
            <v>36</v>
          </cell>
          <cell r="T29">
            <v>8</v>
          </cell>
          <cell r="U29">
            <v>25596</v>
          </cell>
        </row>
        <row r="30">
          <cell r="L30" t="str">
            <v>28 Chemicals and allied products</v>
          </cell>
          <cell r="M30">
            <v>3560</v>
          </cell>
          <cell r="N30">
            <v>951</v>
          </cell>
          <cell r="O30">
            <v>837</v>
          </cell>
          <cell r="P30">
            <v>460</v>
          </cell>
          <cell r="Q30">
            <v>410</v>
          </cell>
          <cell r="R30">
            <v>277</v>
          </cell>
          <cell r="S30">
            <v>86</v>
          </cell>
          <cell r="T30">
            <v>25</v>
          </cell>
          <cell r="U30">
            <v>6662</v>
          </cell>
        </row>
        <row r="31">
          <cell r="L31" t="str">
            <v>29 Petroleum refining and related industries</v>
          </cell>
          <cell r="M31">
            <v>381</v>
          </cell>
          <cell r="N31">
            <v>113</v>
          </cell>
          <cell r="O31">
            <v>110</v>
          </cell>
          <cell r="P31">
            <v>45</v>
          </cell>
          <cell r="Q31">
            <v>28</v>
          </cell>
          <cell r="R31">
            <v>17</v>
          </cell>
          <cell r="S31">
            <v>5</v>
          </cell>
          <cell r="T31">
            <v>1</v>
          </cell>
          <cell r="U31">
            <v>707</v>
          </cell>
        </row>
        <row r="32">
          <cell r="L32" t="str">
            <v>30 Rubber and miscellaneous plastics products</v>
          </cell>
          <cell r="M32">
            <v>3948</v>
          </cell>
          <cell r="N32">
            <v>1556</v>
          </cell>
          <cell r="O32">
            <v>1454</v>
          </cell>
          <cell r="P32">
            <v>789</v>
          </cell>
          <cell r="Q32">
            <v>527</v>
          </cell>
          <cell r="R32">
            <v>213</v>
          </cell>
          <cell r="S32">
            <v>34</v>
          </cell>
          <cell r="T32">
            <v>7</v>
          </cell>
          <cell r="U32">
            <v>8589</v>
          </cell>
        </row>
        <row r="33">
          <cell r="L33" t="str">
            <v>31 Leather and leather products</v>
          </cell>
          <cell r="M33">
            <v>1175</v>
          </cell>
          <cell r="N33">
            <v>200</v>
          </cell>
          <cell r="O33">
            <v>163</v>
          </cell>
          <cell r="P33">
            <v>75</v>
          </cell>
          <cell r="Q33">
            <v>57</v>
          </cell>
          <cell r="R33">
            <v>22</v>
          </cell>
          <cell r="S33">
            <v>1</v>
          </cell>
          <cell r="T33">
            <v>0</v>
          </cell>
          <cell r="U33">
            <v>1714</v>
          </cell>
        </row>
        <row r="34">
          <cell r="L34" t="str">
            <v>32 Stone, clay, glass and concrete products</v>
          </cell>
          <cell r="M34">
            <v>5374</v>
          </cell>
          <cell r="N34">
            <v>1351</v>
          </cell>
          <cell r="O34">
            <v>1129</v>
          </cell>
          <cell r="P34">
            <v>503</v>
          </cell>
          <cell r="Q34">
            <v>352</v>
          </cell>
          <cell r="R34">
            <v>156</v>
          </cell>
          <cell r="S34">
            <v>36</v>
          </cell>
          <cell r="T34">
            <v>5</v>
          </cell>
          <cell r="U34">
            <v>9007</v>
          </cell>
        </row>
        <row r="35">
          <cell r="L35" t="str">
            <v>33 Primary metal industries</v>
          </cell>
          <cell r="M35">
            <v>2803</v>
          </cell>
          <cell r="N35">
            <v>760</v>
          </cell>
          <cell r="O35">
            <v>743</v>
          </cell>
          <cell r="P35">
            <v>429</v>
          </cell>
          <cell r="Q35">
            <v>363</v>
          </cell>
          <cell r="R35">
            <v>222</v>
          </cell>
          <cell r="S35">
            <v>54</v>
          </cell>
          <cell r="T35">
            <v>9</v>
          </cell>
          <cell r="U35">
            <v>5414</v>
          </cell>
        </row>
        <row r="36">
          <cell r="L36" t="str">
            <v>34 Fabricated metal products, except machinery and transportation equipment</v>
          </cell>
          <cell r="M36">
            <v>16563</v>
          </cell>
          <cell r="N36">
            <v>4467</v>
          </cell>
          <cell r="O36">
            <v>3924</v>
          </cell>
          <cell r="P36">
            <v>1593</v>
          </cell>
          <cell r="Q36">
            <v>1069</v>
          </cell>
          <cell r="R36">
            <v>401</v>
          </cell>
          <cell r="S36">
            <v>54</v>
          </cell>
          <cell r="T36">
            <v>10</v>
          </cell>
          <cell r="U36">
            <v>28301</v>
          </cell>
        </row>
        <row r="37">
          <cell r="L37" t="str">
            <v>35 Industrial and commercial machinery and computer equipment</v>
          </cell>
          <cell r="M37">
            <v>16294</v>
          </cell>
          <cell r="N37">
            <v>4602</v>
          </cell>
          <cell r="O37">
            <v>4352</v>
          </cell>
          <cell r="P37">
            <v>2023</v>
          </cell>
          <cell r="Q37">
            <v>1387</v>
          </cell>
          <cell r="R37">
            <v>659</v>
          </cell>
          <cell r="S37">
            <v>119</v>
          </cell>
          <cell r="T37">
            <v>32</v>
          </cell>
          <cell r="U37">
            <v>29663</v>
          </cell>
        </row>
        <row r="38">
          <cell r="L38" t="str">
            <v>36 Electronic and other electrical equipment and components, except computer equ</v>
          </cell>
          <cell r="M38">
            <v>8548</v>
          </cell>
          <cell r="N38">
            <v>1964</v>
          </cell>
          <cell r="O38">
            <v>1829</v>
          </cell>
          <cell r="P38">
            <v>904</v>
          </cell>
          <cell r="Q38">
            <v>648</v>
          </cell>
          <cell r="R38">
            <v>384</v>
          </cell>
          <cell r="S38">
            <v>96</v>
          </cell>
          <cell r="T38">
            <v>19</v>
          </cell>
          <cell r="U38">
            <v>14499</v>
          </cell>
        </row>
        <row r="39">
          <cell r="L39" t="str">
            <v>37 Transportation equipment</v>
          </cell>
          <cell r="M39">
            <v>2870</v>
          </cell>
          <cell r="N39">
            <v>676</v>
          </cell>
          <cell r="O39">
            <v>507</v>
          </cell>
          <cell r="P39">
            <v>277</v>
          </cell>
          <cell r="Q39">
            <v>260</v>
          </cell>
          <cell r="R39">
            <v>196</v>
          </cell>
          <cell r="S39">
            <v>78</v>
          </cell>
          <cell r="T39">
            <v>28</v>
          </cell>
          <cell r="U39">
            <v>4922</v>
          </cell>
        </row>
        <row r="40">
          <cell r="L40" t="str">
            <v>38 Measuring, analyzing, and controlling instruments; photographic, medical and</v>
          </cell>
          <cell r="M40">
            <v>6465</v>
          </cell>
          <cell r="N40">
            <v>1288</v>
          </cell>
          <cell r="O40">
            <v>1226</v>
          </cell>
          <cell r="P40">
            <v>476</v>
          </cell>
          <cell r="Q40">
            <v>346</v>
          </cell>
          <cell r="R40">
            <v>165</v>
          </cell>
          <cell r="S40">
            <v>51</v>
          </cell>
          <cell r="T40">
            <v>4</v>
          </cell>
          <cell r="U40">
            <v>10076</v>
          </cell>
        </row>
        <row r="41">
          <cell r="L41" t="str">
            <v>39 Miscellaneous manufacturing industries</v>
          </cell>
          <cell r="M41">
            <v>7378</v>
          </cell>
          <cell r="N41">
            <v>891</v>
          </cell>
          <cell r="O41">
            <v>728</v>
          </cell>
          <cell r="P41">
            <v>282</v>
          </cell>
          <cell r="Q41">
            <v>183</v>
          </cell>
          <cell r="R41">
            <v>72</v>
          </cell>
          <cell r="S41">
            <v>8</v>
          </cell>
          <cell r="T41">
            <v>2</v>
          </cell>
          <cell r="U41">
            <v>9636</v>
          </cell>
        </row>
        <row r="42">
          <cell r="L42" t="str">
            <v>Manufacturing</v>
          </cell>
          <cell r="M42">
            <v>131261</v>
          </cell>
          <cell r="N42">
            <v>27846</v>
          </cell>
          <cell r="O42">
            <v>24375</v>
          </cell>
          <cell r="P42">
            <v>11125</v>
          </cell>
          <cell r="Q42">
            <v>8113</v>
          </cell>
          <cell r="R42">
            <v>3903</v>
          </cell>
          <cell r="S42">
            <v>829</v>
          </cell>
          <cell r="T42">
            <v>168</v>
          </cell>
          <cell r="U42">
            <v>209218</v>
          </cell>
        </row>
        <row r="44">
          <cell r="L44" t="str">
            <v>40 Railroad transportation</v>
          </cell>
          <cell r="M44">
            <v>143</v>
          </cell>
          <cell r="N44">
            <v>26</v>
          </cell>
          <cell r="O44">
            <v>23</v>
          </cell>
          <cell r="P44">
            <v>21</v>
          </cell>
          <cell r="Q44">
            <v>17</v>
          </cell>
          <cell r="R44">
            <v>10</v>
          </cell>
          <cell r="S44">
            <v>3</v>
          </cell>
          <cell r="T44">
            <v>4</v>
          </cell>
          <cell r="U44">
            <v>250</v>
          </cell>
        </row>
        <row r="45">
          <cell r="L45" t="str">
            <v>41 Local and suburban transit and interurban highway passenger transportation</v>
          </cell>
          <cell r="M45">
            <v>11636</v>
          </cell>
          <cell r="N45">
            <v>916</v>
          </cell>
          <cell r="O45">
            <v>606</v>
          </cell>
          <cell r="P45">
            <v>211</v>
          </cell>
          <cell r="Q45">
            <v>128</v>
          </cell>
          <cell r="R45">
            <v>94</v>
          </cell>
          <cell r="S45">
            <v>22</v>
          </cell>
          <cell r="T45">
            <v>4</v>
          </cell>
          <cell r="U45">
            <v>13676</v>
          </cell>
        </row>
        <row r="46">
          <cell r="L46" t="str">
            <v>42 Motor freight transportation and warehousing</v>
          </cell>
          <cell r="M46">
            <v>30582</v>
          </cell>
          <cell r="N46">
            <v>4179</v>
          </cell>
          <cell r="O46">
            <v>2787</v>
          </cell>
          <cell r="P46">
            <v>764</v>
          </cell>
          <cell r="Q46">
            <v>386</v>
          </cell>
          <cell r="R46">
            <v>136</v>
          </cell>
          <cell r="S46">
            <v>23</v>
          </cell>
          <cell r="T46">
            <v>8</v>
          </cell>
          <cell r="U46">
            <v>39206</v>
          </cell>
        </row>
        <row r="47">
          <cell r="L47" t="str">
            <v>43 United States postal service</v>
          </cell>
          <cell r="M47">
            <v>50</v>
          </cell>
          <cell r="N47">
            <v>0</v>
          </cell>
          <cell r="O47">
            <v>2</v>
          </cell>
          <cell r="P47">
            <v>0</v>
          </cell>
          <cell r="Q47">
            <v>1</v>
          </cell>
          <cell r="R47">
            <v>1</v>
          </cell>
          <cell r="S47">
            <v>0</v>
          </cell>
          <cell r="T47">
            <v>0</v>
          </cell>
          <cell r="U47">
            <v>54</v>
          </cell>
        </row>
        <row r="48">
          <cell r="L48" t="str">
            <v>44 Water transportation</v>
          </cell>
          <cell r="M48">
            <v>4212</v>
          </cell>
          <cell r="N48">
            <v>306</v>
          </cell>
          <cell r="O48">
            <v>196</v>
          </cell>
          <cell r="P48">
            <v>101</v>
          </cell>
          <cell r="Q48">
            <v>53</v>
          </cell>
          <cell r="R48">
            <v>29</v>
          </cell>
          <cell r="S48">
            <v>10</v>
          </cell>
          <cell r="T48">
            <v>2</v>
          </cell>
          <cell r="U48">
            <v>4948</v>
          </cell>
        </row>
        <row r="49">
          <cell r="L49" t="str">
            <v>45 Transportation by air</v>
          </cell>
          <cell r="M49">
            <v>693</v>
          </cell>
          <cell r="N49">
            <v>93</v>
          </cell>
          <cell r="O49">
            <v>67</v>
          </cell>
          <cell r="P49">
            <v>34</v>
          </cell>
          <cell r="Q49">
            <v>34</v>
          </cell>
          <cell r="R49">
            <v>29</v>
          </cell>
          <cell r="S49">
            <v>17</v>
          </cell>
          <cell r="T49">
            <v>2</v>
          </cell>
          <cell r="U49">
            <v>972</v>
          </cell>
        </row>
        <row r="50">
          <cell r="L50" t="str">
            <v>46 Pipelines, except natural gas</v>
          </cell>
          <cell r="M50">
            <v>11</v>
          </cell>
          <cell r="N50">
            <v>1</v>
          </cell>
          <cell r="O50">
            <v>1</v>
          </cell>
          <cell r="P50">
            <v>0</v>
          </cell>
          <cell r="Q50">
            <v>0</v>
          </cell>
          <cell r="R50">
            <v>0</v>
          </cell>
          <cell r="S50">
            <v>0</v>
          </cell>
          <cell r="T50">
            <v>0</v>
          </cell>
          <cell r="U50">
            <v>14</v>
          </cell>
        </row>
        <row r="51">
          <cell r="L51" t="str">
            <v>47 Transportation services</v>
          </cell>
          <cell r="M51">
            <v>26780</v>
          </cell>
          <cell r="N51">
            <v>2077</v>
          </cell>
          <cell r="O51">
            <v>1670</v>
          </cell>
          <cell r="P51">
            <v>649</v>
          </cell>
          <cell r="Q51">
            <v>327</v>
          </cell>
          <cell r="R51">
            <v>148</v>
          </cell>
          <cell r="S51">
            <v>32</v>
          </cell>
          <cell r="T51">
            <v>5</v>
          </cell>
          <cell r="U51">
            <v>31860</v>
          </cell>
        </row>
        <row r="52">
          <cell r="L52" t="str">
            <v>Transport</v>
          </cell>
          <cell r="M52">
            <v>74107</v>
          </cell>
          <cell r="N52">
            <v>7598</v>
          </cell>
          <cell r="O52">
            <v>5352</v>
          </cell>
          <cell r="P52">
            <v>1780</v>
          </cell>
          <cell r="Q52">
            <v>946</v>
          </cell>
          <cell r="R52">
            <v>447</v>
          </cell>
          <cell r="S52">
            <v>107</v>
          </cell>
          <cell r="T52">
            <v>25</v>
          </cell>
          <cell r="U52">
            <v>90980</v>
          </cell>
        </row>
        <row r="54">
          <cell r="L54" t="str">
            <v>48 Communications</v>
          </cell>
          <cell r="M54">
            <v>1752</v>
          </cell>
          <cell r="N54">
            <v>186</v>
          </cell>
          <cell r="O54">
            <v>162</v>
          </cell>
          <cell r="P54">
            <v>56</v>
          </cell>
          <cell r="Q54">
            <v>42</v>
          </cell>
          <cell r="R54">
            <v>25</v>
          </cell>
          <cell r="S54">
            <v>21</v>
          </cell>
          <cell r="T54">
            <v>6</v>
          </cell>
          <cell r="U54">
            <v>2262</v>
          </cell>
        </row>
        <row r="56">
          <cell r="L56" t="str">
            <v>Utilities</v>
          </cell>
          <cell r="M56">
            <v>9372</v>
          </cell>
          <cell r="N56">
            <v>1215</v>
          </cell>
          <cell r="O56">
            <v>1252</v>
          </cell>
          <cell r="P56">
            <v>648</v>
          </cell>
          <cell r="Q56">
            <v>412</v>
          </cell>
          <cell r="R56">
            <v>256</v>
          </cell>
          <cell r="S56">
            <v>75</v>
          </cell>
          <cell r="T56">
            <v>11</v>
          </cell>
          <cell r="U56">
            <v>13341</v>
          </cell>
        </row>
        <row r="58">
          <cell r="L58" t="str">
            <v>50 Wholesale trade - durable goods</v>
          </cell>
          <cell r="M58">
            <v>110100</v>
          </cell>
          <cell r="N58">
            <v>11801</v>
          </cell>
          <cell r="O58">
            <v>7729</v>
          </cell>
          <cell r="P58">
            <v>2435</v>
          </cell>
          <cell r="Q58">
            <v>1450</v>
          </cell>
          <cell r="R58">
            <v>653</v>
          </cell>
          <cell r="S58">
            <v>138</v>
          </cell>
          <cell r="T58">
            <v>22</v>
          </cell>
          <cell r="U58">
            <v>135493</v>
          </cell>
        </row>
        <row r="59">
          <cell r="L59" t="str">
            <v>51 Wholesale trade - nondurable goods</v>
          </cell>
          <cell r="M59">
            <v>57402</v>
          </cell>
          <cell r="N59">
            <v>5347</v>
          </cell>
          <cell r="O59">
            <v>3706</v>
          </cell>
          <cell r="P59">
            <v>1310</v>
          </cell>
          <cell r="Q59">
            <v>868</v>
          </cell>
          <cell r="R59">
            <v>416</v>
          </cell>
          <cell r="S59">
            <v>107</v>
          </cell>
          <cell r="T59">
            <v>22</v>
          </cell>
          <cell r="U59">
            <v>69915</v>
          </cell>
        </row>
        <row r="60">
          <cell r="L60" t="str">
            <v>52 Building materials, hardware, garden supply and mobile home dealers</v>
          </cell>
          <cell r="M60">
            <v>19346</v>
          </cell>
          <cell r="N60">
            <v>1132</v>
          </cell>
          <cell r="O60">
            <v>664</v>
          </cell>
          <cell r="P60">
            <v>179</v>
          </cell>
          <cell r="Q60">
            <v>73</v>
          </cell>
          <cell r="R60">
            <v>38</v>
          </cell>
          <cell r="S60">
            <v>9</v>
          </cell>
          <cell r="T60">
            <v>1</v>
          </cell>
          <cell r="U60">
            <v>21664</v>
          </cell>
        </row>
        <row r="61">
          <cell r="L61" t="str">
            <v>53 General merchandise stores</v>
          </cell>
          <cell r="M61">
            <v>4956</v>
          </cell>
          <cell r="N61">
            <v>207</v>
          </cell>
          <cell r="O61">
            <v>177</v>
          </cell>
          <cell r="P61">
            <v>78</v>
          </cell>
          <cell r="Q61">
            <v>82</v>
          </cell>
          <cell r="R61">
            <v>114</v>
          </cell>
          <cell r="S61">
            <v>23</v>
          </cell>
          <cell r="T61">
            <v>8</v>
          </cell>
          <cell r="U61">
            <v>5687</v>
          </cell>
        </row>
        <row r="62">
          <cell r="L62" t="str">
            <v>54 Food stores</v>
          </cell>
          <cell r="M62">
            <v>38198</v>
          </cell>
          <cell r="N62">
            <v>2349</v>
          </cell>
          <cell r="O62">
            <v>1340</v>
          </cell>
          <cell r="P62">
            <v>322</v>
          </cell>
          <cell r="Q62">
            <v>185</v>
          </cell>
          <cell r="R62">
            <v>123</v>
          </cell>
          <cell r="S62">
            <v>24</v>
          </cell>
          <cell r="T62">
            <v>11</v>
          </cell>
          <cell r="U62">
            <v>42682</v>
          </cell>
        </row>
        <row r="63">
          <cell r="L63" t="str">
            <v>55 Automotive dealers and gasoline service stations</v>
          </cell>
          <cell r="M63">
            <v>41826</v>
          </cell>
          <cell r="N63">
            <v>4939</v>
          </cell>
          <cell r="O63">
            <v>3405</v>
          </cell>
          <cell r="P63">
            <v>908</v>
          </cell>
          <cell r="Q63">
            <v>356</v>
          </cell>
          <cell r="R63">
            <v>78</v>
          </cell>
          <cell r="S63">
            <v>9</v>
          </cell>
          <cell r="T63">
            <v>3</v>
          </cell>
          <cell r="U63">
            <v>51809</v>
          </cell>
        </row>
        <row r="64">
          <cell r="L64" t="str">
            <v>56 Apparel and accessory stores</v>
          </cell>
          <cell r="M64">
            <v>69066</v>
          </cell>
          <cell r="N64">
            <v>1774</v>
          </cell>
          <cell r="O64">
            <v>894</v>
          </cell>
          <cell r="P64">
            <v>290</v>
          </cell>
          <cell r="Q64">
            <v>144</v>
          </cell>
          <cell r="R64">
            <v>94</v>
          </cell>
          <cell r="S64">
            <v>34</v>
          </cell>
          <cell r="T64">
            <v>5</v>
          </cell>
          <cell r="U64">
            <v>72980</v>
          </cell>
        </row>
        <row r="65">
          <cell r="L65" t="str">
            <v>57 Home furniture, furnishings and equipment stores</v>
          </cell>
          <cell r="M65">
            <v>64727</v>
          </cell>
          <cell r="N65">
            <v>3074</v>
          </cell>
          <cell r="O65">
            <v>1450</v>
          </cell>
          <cell r="P65">
            <v>480</v>
          </cell>
          <cell r="Q65">
            <v>199</v>
          </cell>
          <cell r="R65">
            <v>84</v>
          </cell>
          <cell r="S65">
            <v>21</v>
          </cell>
          <cell r="T65">
            <v>3</v>
          </cell>
          <cell r="U65">
            <v>70793</v>
          </cell>
        </row>
        <row r="66">
          <cell r="L66" t="str">
            <v>58 Eating and drinking places</v>
          </cell>
          <cell r="M66">
            <v>84640</v>
          </cell>
          <cell r="N66">
            <v>2369</v>
          </cell>
          <cell r="O66">
            <v>1175</v>
          </cell>
          <cell r="P66">
            <v>342</v>
          </cell>
          <cell r="Q66">
            <v>141</v>
          </cell>
          <cell r="R66">
            <v>51</v>
          </cell>
          <cell r="S66">
            <v>16</v>
          </cell>
          <cell r="T66">
            <v>3</v>
          </cell>
          <cell r="U66">
            <v>88961</v>
          </cell>
        </row>
        <row r="67">
          <cell r="L67" t="str">
            <v>59 Miscellaneous retail</v>
          </cell>
          <cell r="M67">
            <v>174650</v>
          </cell>
          <cell r="N67">
            <v>4463</v>
          </cell>
          <cell r="O67">
            <v>1627</v>
          </cell>
          <cell r="P67">
            <v>358</v>
          </cell>
          <cell r="Q67">
            <v>164</v>
          </cell>
          <cell r="R67">
            <v>92</v>
          </cell>
          <cell r="S67">
            <v>28</v>
          </cell>
          <cell r="T67">
            <v>9</v>
          </cell>
          <cell r="U67">
            <v>182264</v>
          </cell>
        </row>
        <row r="68">
          <cell r="L68" t="str">
            <v>Retail</v>
          </cell>
          <cell r="M68">
            <v>664911</v>
          </cell>
          <cell r="N68">
            <v>37455</v>
          </cell>
          <cell r="O68">
            <v>22167</v>
          </cell>
          <cell r="P68">
            <v>6702</v>
          </cell>
          <cell r="Q68">
            <v>3662</v>
          </cell>
          <cell r="R68">
            <v>1743</v>
          </cell>
          <cell r="S68">
            <v>409</v>
          </cell>
          <cell r="T68">
            <v>87</v>
          </cell>
          <cell r="U68">
            <v>742248</v>
          </cell>
        </row>
        <row r="70">
          <cell r="L70" t="str">
            <v>60 Depository institutions</v>
          </cell>
          <cell r="M70">
            <v>2933</v>
          </cell>
          <cell r="N70">
            <v>279</v>
          </cell>
          <cell r="O70">
            <v>650</v>
          </cell>
          <cell r="P70">
            <v>413</v>
          </cell>
          <cell r="Q70">
            <v>527</v>
          </cell>
          <cell r="R70">
            <v>473</v>
          </cell>
          <cell r="S70">
            <v>82</v>
          </cell>
          <cell r="T70">
            <v>14</v>
          </cell>
          <cell r="U70">
            <v>5381</v>
          </cell>
        </row>
        <row r="71">
          <cell r="L71" t="str">
            <v>61 Nondepository credit institutions</v>
          </cell>
          <cell r="M71">
            <v>1550</v>
          </cell>
          <cell r="N71">
            <v>81</v>
          </cell>
          <cell r="O71">
            <v>67</v>
          </cell>
          <cell r="P71">
            <v>36</v>
          </cell>
          <cell r="Q71">
            <v>34</v>
          </cell>
          <cell r="R71">
            <v>32</v>
          </cell>
          <cell r="S71">
            <v>5</v>
          </cell>
          <cell r="T71">
            <v>1</v>
          </cell>
          <cell r="U71">
            <v>1833</v>
          </cell>
        </row>
        <row r="72">
          <cell r="L72" t="str">
            <v>62 Security and commodity brokers, dealers, exchanges and services</v>
          </cell>
          <cell r="M72">
            <v>25019</v>
          </cell>
          <cell r="N72">
            <v>210</v>
          </cell>
          <cell r="O72">
            <v>151</v>
          </cell>
          <cell r="P72">
            <v>60</v>
          </cell>
          <cell r="Q72">
            <v>49</v>
          </cell>
          <cell r="R72">
            <v>25</v>
          </cell>
          <cell r="S72">
            <v>12</v>
          </cell>
          <cell r="T72">
            <v>1</v>
          </cell>
          <cell r="U72">
            <v>25593</v>
          </cell>
        </row>
        <row r="73">
          <cell r="L73" t="str">
            <v>63 Insurance carriers</v>
          </cell>
          <cell r="M73">
            <v>4437</v>
          </cell>
          <cell r="N73">
            <v>107</v>
          </cell>
          <cell r="O73">
            <v>90</v>
          </cell>
          <cell r="P73">
            <v>74</v>
          </cell>
          <cell r="Q73">
            <v>96</v>
          </cell>
          <cell r="R73">
            <v>126</v>
          </cell>
          <cell r="S73">
            <v>78</v>
          </cell>
          <cell r="T73">
            <v>25</v>
          </cell>
          <cell r="U73">
            <v>5070</v>
          </cell>
        </row>
        <row r="74">
          <cell r="L74" t="str">
            <v>64 Insurance agents, brokers and service</v>
          </cell>
          <cell r="M74">
            <v>40862</v>
          </cell>
          <cell r="N74">
            <v>491</v>
          </cell>
          <cell r="O74">
            <v>282</v>
          </cell>
          <cell r="P74">
            <v>80</v>
          </cell>
          <cell r="Q74">
            <v>59</v>
          </cell>
          <cell r="R74">
            <v>32</v>
          </cell>
          <cell r="S74">
            <v>14</v>
          </cell>
          <cell r="T74">
            <v>2</v>
          </cell>
          <cell r="U74">
            <v>42029</v>
          </cell>
        </row>
        <row r="75">
          <cell r="L75" t="str">
            <v>65 Real estate</v>
          </cell>
          <cell r="M75">
            <v>89361</v>
          </cell>
          <cell r="N75">
            <v>2340</v>
          </cell>
          <cell r="O75">
            <v>1357</v>
          </cell>
          <cell r="P75">
            <v>414</v>
          </cell>
          <cell r="Q75">
            <v>272</v>
          </cell>
          <cell r="R75">
            <v>141</v>
          </cell>
          <cell r="S75">
            <v>29</v>
          </cell>
          <cell r="T75">
            <v>9</v>
          </cell>
          <cell r="U75">
            <v>95423</v>
          </cell>
        </row>
        <row r="76">
          <cell r="L76" t="str">
            <v>67 Holding and other investment offices</v>
          </cell>
          <cell r="M76">
            <v>56753</v>
          </cell>
          <cell r="N76">
            <v>751</v>
          </cell>
          <cell r="O76">
            <v>574</v>
          </cell>
          <cell r="P76">
            <v>270</v>
          </cell>
          <cell r="Q76">
            <v>236</v>
          </cell>
          <cell r="R76">
            <v>303</v>
          </cell>
          <cell r="S76">
            <v>274</v>
          </cell>
          <cell r="T76">
            <v>130</v>
          </cell>
          <cell r="U76">
            <v>60759</v>
          </cell>
        </row>
        <row r="77">
          <cell r="L77" t="str">
            <v>Finance</v>
          </cell>
          <cell r="M77">
            <v>220915</v>
          </cell>
          <cell r="N77">
            <v>4259</v>
          </cell>
          <cell r="O77">
            <v>3171</v>
          </cell>
          <cell r="P77">
            <v>1347</v>
          </cell>
          <cell r="Q77">
            <v>1273</v>
          </cell>
          <cell r="R77">
            <v>1132</v>
          </cell>
          <cell r="S77">
            <v>494</v>
          </cell>
          <cell r="T77">
            <v>182</v>
          </cell>
          <cell r="U77">
            <v>236088</v>
          </cell>
        </row>
        <row r="79">
          <cell r="L79" t="str">
            <v>70 Hotels, rooming houses, camps and other lodging places</v>
          </cell>
          <cell r="M79">
            <v>28298</v>
          </cell>
          <cell r="N79">
            <v>2452</v>
          </cell>
          <cell r="O79">
            <v>1611</v>
          </cell>
          <cell r="P79">
            <v>444</v>
          </cell>
          <cell r="Q79">
            <v>205</v>
          </cell>
          <cell r="R79">
            <v>47</v>
          </cell>
          <cell r="S79">
            <v>11</v>
          </cell>
          <cell r="T79">
            <v>2</v>
          </cell>
          <cell r="U79">
            <v>33156</v>
          </cell>
        </row>
        <row r="80">
          <cell r="L80" t="str">
            <v>72 Personal services</v>
          </cell>
          <cell r="M80">
            <v>93564</v>
          </cell>
          <cell r="N80">
            <v>3183</v>
          </cell>
          <cell r="O80">
            <v>1399</v>
          </cell>
          <cell r="P80">
            <v>375</v>
          </cell>
          <cell r="Q80">
            <v>208</v>
          </cell>
          <cell r="R80">
            <v>89</v>
          </cell>
          <cell r="S80">
            <v>22</v>
          </cell>
          <cell r="T80">
            <v>5</v>
          </cell>
          <cell r="U80">
            <v>99289</v>
          </cell>
        </row>
        <row r="81">
          <cell r="L81" t="str">
            <v>73 Business services</v>
          </cell>
          <cell r="M81">
            <v>180451</v>
          </cell>
          <cell r="N81">
            <v>9232</v>
          </cell>
          <cell r="O81">
            <v>6231</v>
          </cell>
          <cell r="P81">
            <v>2591</v>
          </cell>
          <cell r="Q81">
            <v>1895</v>
          </cell>
          <cell r="R81">
            <v>1182</v>
          </cell>
          <cell r="S81">
            <v>286</v>
          </cell>
          <cell r="T81">
            <v>52</v>
          </cell>
          <cell r="U81">
            <v>203610</v>
          </cell>
        </row>
        <row r="82">
          <cell r="L82" t="str">
            <v>75 Automotive repair, services and parking</v>
          </cell>
          <cell r="M82">
            <v>28747</v>
          </cell>
          <cell r="N82">
            <v>2173</v>
          </cell>
          <cell r="O82">
            <v>946</v>
          </cell>
          <cell r="P82">
            <v>200</v>
          </cell>
          <cell r="Q82">
            <v>75</v>
          </cell>
          <cell r="R82">
            <v>32</v>
          </cell>
          <cell r="S82">
            <v>5</v>
          </cell>
          <cell r="T82">
            <v>2</v>
          </cell>
          <cell r="U82">
            <v>32392</v>
          </cell>
        </row>
        <row r="83">
          <cell r="L83" t="str">
            <v>76 Miscellaneous repair services</v>
          </cell>
          <cell r="M83">
            <v>25163</v>
          </cell>
          <cell r="N83">
            <v>1845</v>
          </cell>
          <cell r="O83">
            <v>874</v>
          </cell>
          <cell r="P83">
            <v>224</v>
          </cell>
          <cell r="Q83">
            <v>144</v>
          </cell>
          <cell r="R83">
            <v>64</v>
          </cell>
          <cell r="S83">
            <v>14</v>
          </cell>
          <cell r="T83">
            <v>6</v>
          </cell>
          <cell r="U83">
            <v>28611</v>
          </cell>
        </row>
        <row r="84">
          <cell r="L84" t="str">
            <v>78 Motion pictures</v>
          </cell>
          <cell r="M84">
            <v>7313</v>
          </cell>
          <cell r="N84">
            <v>360</v>
          </cell>
          <cell r="O84">
            <v>222</v>
          </cell>
          <cell r="P84">
            <v>80</v>
          </cell>
          <cell r="Q84">
            <v>42</v>
          </cell>
          <cell r="R84">
            <v>20</v>
          </cell>
          <cell r="S84">
            <v>5</v>
          </cell>
          <cell r="T84">
            <v>0</v>
          </cell>
          <cell r="U84">
            <v>8083</v>
          </cell>
        </row>
        <row r="85">
          <cell r="L85" t="str">
            <v>79 Amusement and recreation services</v>
          </cell>
          <cell r="M85">
            <v>23705</v>
          </cell>
          <cell r="N85">
            <v>868</v>
          </cell>
          <cell r="O85">
            <v>564</v>
          </cell>
          <cell r="P85">
            <v>208</v>
          </cell>
          <cell r="Q85">
            <v>159</v>
          </cell>
          <cell r="R85">
            <v>109</v>
          </cell>
          <cell r="S85">
            <v>12</v>
          </cell>
          <cell r="T85">
            <v>1</v>
          </cell>
          <cell r="U85">
            <v>25759</v>
          </cell>
        </row>
        <row r="86">
          <cell r="L86" t="str">
            <v>Hotels and other business services</v>
          </cell>
          <cell r="M86">
            <v>387241</v>
          </cell>
          <cell r="N86">
            <v>20113</v>
          </cell>
          <cell r="O86">
            <v>11847</v>
          </cell>
          <cell r="P86">
            <v>4122</v>
          </cell>
          <cell r="Q86">
            <v>2728</v>
          </cell>
          <cell r="R86">
            <v>1543</v>
          </cell>
          <cell r="S86">
            <v>355</v>
          </cell>
          <cell r="T86">
            <v>68</v>
          </cell>
          <cell r="U86">
            <v>430900</v>
          </cell>
        </row>
        <row r="88">
          <cell r="L88" t="str">
            <v>Healthcare</v>
          </cell>
          <cell r="M88">
            <v>200537</v>
          </cell>
          <cell r="N88">
            <v>3446</v>
          </cell>
          <cell r="O88">
            <v>1687</v>
          </cell>
          <cell r="P88">
            <v>664</v>
          </cell>
          <cell r="Q88">
            <v>829</v>
          </cell>
          <cell r="R88">
            <v>1075</v>
          </cell>
          <cell r="S88">
            <v>329</v>
          </cell>
          <cell r="T88">
            <v>45</v>
          </cell>
          <cell r="U88">
            <v>208732</v>
          </cell>
        </row>
        <row r="90">
          <cell r="L90" t="str">
            <v>81 Legal services</v>
          </cell>
          <cell r="M90">
            <v>50470</v>
          </cell>
          <cell r="N90">
            <v>750</v>
          </cell>
          <cell r="O90">
            <v>384</v>
          </cell>
          <cell r="P90">
            <v>84</v>
          </cell>
          <cell r="Q90">
            <v>33</v>
          </cell>
          <cell r="R90">
            <v>20</v>
          </cell>
          <cell r="S90">
            <v>0</v>
          </cell>
          <cell r="T90">
            <v>0</v>
          </cell>
          <cell r="U90">
            <v>51786</v>
          </cell>
        </row>
        <row r="92">
          <cell r="L92" t="str">
            <v>Education</v>
          </cell>
          <cell r="M92">
            <v>18355</v>
          </cell>
          <cell r="N92">
            <v>1066</v>
          </cell>
          <cell r="O92">
            <v>1102</v>
          </cell>
          <cell r="P92">
            <v>486</v>
          </cell>
          <cell r="Q92">
            <v>380</v>
          </cell>
          <cell r="R92">
            <v>187</v>
          </cell>
          <cell r="S92">
            <v>77</v>
          </cell>
          <cell r="T92">
            <v>26</v>
          </cell>
          <cell r="U92">
            <v>21735</v>
          </cell>
        </row>
        <row r="94">
          <cell r="L94" t="str">
            <v>83 Social services</v>
          </cell>
          <cell r="M94">
            <v>9454</v>
          </cell>
          <cell r="N94">
            <v>922</v>
          </cell>
          <cell r="O94">
            <v>1557</v>
          </cell>
          <cell r="P94">
            <v>1033</v>
          </cell>
          <cell r="Q94">
            <v>818</v>
          </cell>
          <cell r="R94">
            <v>433</v>
          </cell>
          <cell r="S94">
            <v>105</v>
          </cell>
          <cell r="T94">
            <v>13</v>
          </cell>
          <cell r="U94">
            <v>14400</v>
          </cell>
        </row>
        <row r="95">
          <cell r="L95" t="str">
            <v>84 Museums, art galleries, and botanical and zoological gardens</v>
          </cell>
          <cell r="M95">
            <v>1375</v>
          </cell>
          <cell r="N95">
            <v>50</v>
          </cell>
          <cell r="O95">
            <v>57</v>
          </cell>
          <cell r="P95">
            <v>22</v>
          </cell>
          <cell r="Q95">
            <v>30</v>
          </cell>
          <cell r="R95">
            <v>8</v>
          </cell>
          <cell r="S95">
            <v>2</v>
          </cell>
          <cell r="T95">
            <v>0</v>
          </cell>
          <cell r="U95">
            <v>1553</v>
          </cell>
        </row>
        <row r="96">
          <cell r="L96" t="str">
            <v>86 Membership organisations</v>
          </cell>
          <cell r="M96">
            <v>6999</v>
          </cell>
          <cell r="N96">
            <v>814</v>
          </cell>
          <cell r="O96">
            <v>744</v>
          </cell>
          <cell r="P96">
            <v>399</v>
          </cell>
          <cell r="Q96">
            <v>396</v>
          </cell>
          <cell r="R96">
            <v>278</v>
          </cell>
          <cell r="S96">
            <v>71</v>
          </cell>
          <cell r="T96">
            <v>16</v>
          </cell>
          <cell r="U96">
            <v>9824</v>
          </cell>
        </row>
        <row r="97">
          <cell r="L97" t="str">
            <v>87 Engineering, accounting, research, management and related services</v>
          </cell>
          <cell r="M97">
            <v>200141</v>
          </cell>
          <cell r="N97">
            <v>9845</v>
          </cell>
          <cell r="O97">
            <v>6045</v>
          </cell>
          <cell r="P97">
            <v>1925</v>
          </cell>
          <cell r="Q97">
            <v>1206</v>
          </cell>
          <cell r="R97">
            <v>642</v>
          </cell>
          <cell r="S97">
            <v>185</v>
          </cell>
          <cell r="T97">
            <v>42</v>
          </cell>
          <cell r="U97">
            <v>224679</v>
          </cell>
        </row>
        <row r="98">
          <cell r="L98" t="str">
            <v>88 Private Housleholds</v>
          </cell>
          <cell r="M98">
            <v>52</v>
          </cell>
          <cell r="N98">
            <v>0</v>
          </cell>
          <cell r="O98">
            <v>0</v>
          </cell>
          <cell r="P98">
            <v>0</v>
          </cell>
          <cell r="Q98">
            <v>0</v>
          </cell>
          <cell r="R98">
            <v>0</v>
          </cell>
          <cell r="S98">
            <v>0</v>
          </cell>
          <cell r="T98">
            <v>0</v>
          </cell>
          <cell r="U98">
            <v>52</v>
          </cell>
        </row>
        <row r="99">
          <cell r="L99" t="str">
            <v>89 Miscellaneous services</v>
          </cell>
          <cell r="M99">
            <v>13503</v>
          </cell>
          <cell r="N99">
            <v>470</v>
          </cell>
          <cell r="O99">
            <v>327</v>
          </cell>
          <cell r="P99">
            <v>147</v>
          </cell>
          <cell r="Q99">
            <v>120</v>
          </cell>
          <cell r="R99">
            <v>65</v>
          </cell>
          <cell r="S99">
            <v>26</v>
          </cell>
          <cell r="T99">
            <v>6</v>
          </cell>
          <cell r="U99">
            <v>14759</v>
          </cell>
        </row>
        <row r="100">
          <cell r="L100" t="str">
            <v>91 Executive, legislative, and general government, except finance</v>
          </cell>
          <cell r="M100">
            <v>481</v>
          </cell>
          <cell r="N100">
            <v>469</v>
          </cell>
          <cell r="O100">
            <v>716</v>
          </cell>
          <cell r="P100">
            <v>442</v>
          </cell>
          <cell r="Q100">
            <v>597</v>
          </cell>
          <cell r="R100">
            <v>697</v>
          </cell>
          <cell r="S100">
            <v>205</v>
          </cell>
          <cell r="T100">
            <v>44</v>
          </cell>
          <cell r="U100">
            <v>3657</v>
          </cell>
        </row>
        <row r="101">
          <cell r="L101" t="str">
            <v>92 Justice, public order, and safety</v>
          </cell>
          <cell r="M101">
            <v>2204</v>
          </cell>
          <cell r="N101">
            <v>52</v>
          </cell>
          <cell r="O101">
            <v>63</v>
          </cell>
          <cell r="P101">
            <v>35</v>
          </cell>
          <cell r="Q101">
            <v>88</v>
          </cell>
          <cell r="R101">
            <v>80</v>
          </cell>
          <cell r="S101">
            <v>29</v>
          </cell>
          <cell r="T101">
            <v>11</v>
          </cell>
          <cell r="U101">
            <v>2565</v>
          </cell>
        </row>
        <row r="102">
          <cell r="L102" t="str">
            <v>93 Public finance, taxation and monetary policy</v>
          </cell>
          <cell r="M102">
            <v>18</v>
          </cell>
          <cell r="N102">
            <v>3</v>
          </cell>
          <cell r="O102">
            <v>3</v>
          </cell>
          <cell r="P102">
            <v>5</v>
          </cell>
          <cell r="Q102">
            <v>14</v>
          </cell>
          <cell r="R102">
            <v>26</v>
          </cell>
          <cell r="S102">
            <v>3</v>
          </cell>
          <cell r="T102">
            <v>2</v>
          </cell>
          <cell r="U102">
            <v>74</v>
          </cell>
        </row>
        <row r="103">
          <cell r="L103" t="str">
            <v>94 Administration of human resource programs</v>
          </cell>
          <cell r="M103">
            <v>54</v>
          </cell>
          <cell r="N103">
            <v>8</v>
          </cell>
          <cell r="O103">
            <v>15</v>
          </cell>
          <cell r="P103">
            <v>9</v>
          </cell>
          <cell r="Q103">
            <v>2</v>
          </cell>
          <cell r="R103">
            <v>3</v>
          </cell>
          <cell r="S103">
            <v>0</v>
          </cell>
          <cell r="T103">
            <v>2</v>
          </cell>
          <cell r="U103">
            <v>93</v>
          </cell>
        </row>
        <row r="104">
          <cell r="L104" t="str">
            <v>95 Administration of environmental quality and housing programs</v>
          </cell>
          <cell r="M104">
            <v>196</v>
          </cell>
          <cell r="N104">
            <v>108</v>
          </cell>
          <cell r="O104">
            <v>128</v>
          </cell>
          <cell r="P104">
            <v>85</v>
          </cell>
          <cell r="Q104">
            <v>76</v>
          </cell>
          <cell r="R104">
            <v>45</v>
          </cell>
          <cell r="S104">
            <v>12</v>
          </cell>
          <cell r="T104">
            <v>3</v>
          </cell>
          <cell r="U104">
            <v>655</v>
          </cell>
        </row>
        <row r="105">
          <cell r="L105" t="str">
            <v>96 Administration of economic programs</v>
          </cell>
          <cell r="M105">
            <v>1126</v>
          </cell>
          <cell r="N105">
            <v>53</v>
          </cell>
          <cell r="O105">
            <v>63</v>
          </cell>
          <cell r="P105">
            <v>38</v>
          </cell>
          <cell r="Q105">
            <v>39</v>
          </cell>
          <cell r="R105">
            <v>36</v>
          </cell>
          <cell r="S105">
            <v>15</v>
          </cell>
          <cell r="T105">
            <v>4</v>
          </cell>
          <cell r="U105">
            <v>1402</v>
          </cell>
        </row>
        <row r="106">
          <cell r="L106" t="str">
            <v>97 National security and international affairs</v>
          </cell>
          <cell r="M106">
            <v>42</v>
          </cell>
          <cell r="N106">
            <v>13</v>
          </cell>
          <cell r="O106">
            <v>22</v>
          </cell>
          <cell r="P106">
            <v>18</v>
          </cell>
          <cell r="Q106">
            <v>11</v>
          </cell>
          <cell r="R106">
            <v>9</v>
          </cell>
          <cell r="S106">
            <v>4</v>
          </cell>
          <cell r="T106">
            <v>0</v>
          </cell>
          <cell r="U106">
            <v>120</v>
          </cell>
        </row>
        <row r="107">
          <cell r="L107" t="str">
            <v>Public services all</v>
          </cell>
          <cell r="M107">
            <v>505007</v>
          </cell>
          <cell r="N107">
            <v>18069</v>
          </cell>
          <cell r="O107">
            <v>12913</v>
          </cell>
          <cell r="P107">
            <v>5392</v>
          </cell>
          <cell r="Q107">
            <v>4639</v>
          </cell>
          <cell r="R107">
            <v>3604</v>
          </cell>
          <cell r="S107">
            <v>1063</v>
          </cell>
          <cell r="T107">
            <v>214</v>
          </cell>
          <cell r="U107">
            <v>556086</v>
          </cell>
        </row>
        <row r="108">
          <cell r="L108" t="str">
            <v>Government</v>
          </cell>
          <cell r="M108">
            <v>286115</v>
          </cell>
          <cell r="N108">
            <v>13557</v>
          </cell>
          <cell r="O108">
            <v>10124</v>
          </cell>
          <cell r="P108">
            <v>4242</v>
          </cell>
          <cell r="Q108">
            <v>3430</v>
          </cell>
          <cell r="R108">
            <v>2342</v>
          </cell>
          <cell r="S108">
            <v>657</v>
          </cell>
          <cell r="T108">
            <v>143</v>
          </cell>
          <cell r="U108">
            <v>325619</v>
          </cell>
        </row>
        <row r="109">
          <cell r="L109" t="str">
            <v>TOTAL</v>
          </cell>
          <cell r="M109">
            <v>2317445</v>
          </cell>
          <cell r="N109">
            <v>152452</v>
          </cell>
          <cell r="O109">
            <v>101093</v>
          </cell>
          <cell r="P109">
            <v>36517</v>
          </cell>
          <cell r="Q109">
            <v>24133</v>
          </cell>
          <cell r="R109">
            <v>13292</v>
          </cell>
          <cell r="S109">
            <v>3465</v>
          </cell>
          <cell r="T109">
            <v>785</v>
          </cell>
          <cell r="U109">
            <v>2671953</v>
          </cell>
        </row>
        <row r="110">
          <cell r="L110" t="str">
            <v>Unclassified</v>
          </cell>
          <cell r="M110">
            <v>37959</v>
          </cell>
          <cell r="N110">
            <v>604</v>
          </cell>
          <cell r="O110">
            <v>408</v>
          </cell>
          <cell r="P110">
            <v>138</v>
          </cell>
          <cell r="Q110">
            <v>111</v>
          </cell>
          <cell r="R110">
            <v>64</v>
          </cell>
          <cell r="S110">
            <v>17</v>
          </cell>
          <cell r="T110">
            <v>4</v>
          </cell>
          <cell r="U110">
            <v>39512</v>
          </cell>
        </row>
        <row r="111">
          <cell r="L111" t="str">
            <v>TOTAL</v>
          </cell>
          <cell r="M111">
            <v>2279486</v>
          </cell>
          <cell r="N111">
            <v>151848</v>
          </cell>
          <cell r="O111">
            <v>100685</v>
          </cell>
          <cell r="P111">
            <v>36379</v>
          </cell>
          <cell r="Q111">
            <v>24022</v>
          </cell>
          <cell r="R111">
            <v>13228</v>
          </cell>
          <cell r="S111">
            <v>3448</v>
          </cell>
          <cell r="T111">
            <v>781</v>
          </cell>
          <cell r="U111">
            <v>2632441</v>
          </cell>
        </row>
        <row r="112">
          <cell r="M112">
            <v>0</v>
          </cell>
          <cell r="N112">
            <v>0</v>
          </cell>
          <cell r="O112">
            <v>0</v>
          </cell>
          <cell r="P112">
            <v>0</v>
          </cell>
          <cell r="Q112">
            <v>0</v>
          </cell>
          <cell r="R112">
            <v>0</v>
          </cell>
          <cell r="S112">
            <v>0</v>
          </cell>
          <cell r="T112">
            <v>0</v>
          </cell>
          <cell r="U112">
            <v>0</v>
          </cell>
        </row>
        <row r="113">
          <cell r="L113" t="str">
            <v>Other Industries</v>
          </cell>
          <cell r="M113">
            <v>724383</v>
          </cell>
          <cell r="N113">
            <v>56156</v>
          </cell>
          <cell r="O113">
            <v>31839</v>
          </cell>
          <cell r="P113">
            <v>9469</v>
          </cell>
          <cell r="Q113">
            <v>5010</v>
          </cell>
          <cell r="R113">
            <v>2163</v>
          </cell>
          <cell r="S113">
            <v>471</v>
          </cell>
          <cell r="T113">
            <v>94</v>
          </cell>
          <cell r="U113">
            <v>836266</v>
          </cell>
        </row>
        <row r="114">
          <cell r="M114">
            <v>1.6379676756082668E-2</v>
          </cell>
          <cell r="N114">
            <v>3.9619027628368273E-3</v>
          </cell>
          <cell r="O114">
            <v>4.0358877469260975E-3</v>
          </cell>
          <cell r="P114">
            <v>3.7790618068296957E-3</v>
          </cell>
          <cell r="Q114">
            <v>4.599511042970207E-3</v>
          </cell>
          <cell r="R114">
            <v>4.8149262714414689E-3</v>
          </cell>
          <cell r="S114">
            <v>4.9062049062049062E-3</v>
          </cell>
          <cell r="T114">
            <v>5.0955414012738851E-3</v>
          </cell>
          <cell r="U114">
            <v>1.4787685262427894E-2</v>
          </cell>
        </row>
      </sheetData>
      <sheetData sheetId="11">
        <row r="3">
          <cell r="L3">
            <v>1</v>
          </cell>
          <cell r="M3">
            <v>2</v>
          </cell>
          <cell r="N3">
            <v>3</v>
          </cell>
          <cell r="O3">
            <v>4</v>
          </cell>
          <cell r="P3">
            <v>5</v>
          </cell>
          <cell r="Q3">
            <v>6</v>
          </cell>
          <cell r="R3">
            <v>7</v>
          </cell>
          <cell r="S3">
            <v>8</v>
          </cell>
          <cell r="T3">
            <v>9</v>
          </cell>
          <cell r="U3">
            <v>10</v>
          </cell>
          <cell r="V3">
            <v>11</v>
          </cell>
        </row>
        <row r="4">
          <cell r="M4" t="str">
            <v>&gt;&lt;</v>
          </cell>
          <cell r="N4">
            <v>0</v>
          </cell>
          <cell r="O4" t="str">
            <v>1 to 9</v>
          </cell>
          <cell r="P4" t="str">
            <v>10 to 19</v>
          </cell>
          <cell r="Q4" t="str">
            <v>20-49</v>
          </cell>
          <cell r="R4" t="str">
            <v>50-99</v>
          </cell>
          <cell r="S4" t="str">
            <v>100-249</v>
          </cell>
          <cell r="T4" t="str">
            <v>250-999</v>
          </cell>
          <cell r="U4" t="str">
            <v>1000-4999</v>
          </cell>
          <cell r="V4" t="str">
            <v>5000+</v>
          </cell>
        </row>
        <row r="5">
          <cell r="L5" t="str">
            <v>01 Agricultural production - crops</v>
          </cell>
          <cell r="M5">
            <v>4712</v>
          </cell>
          <cell r="N5">
            <v>448</v>
          </cell>
          <cell r="O5">
            <v>24954</v>
          </cell>
          <cell r="P5">
            <v>833</v>
          </cell>
          <cell r="Q5">
            <v>414</v>
          </cell>
          <cell r="R5">
            <v>79</v>
          </cell>
          <cell r="S5">
            <v>34</v>
          </cell>
          <cell r="T5">
            <v>3</v>
          </cell>
          <cell r="U5">
            <v>0</v>
          </cell>
          <cell r="V5">
            <v>0</v>
          </cell>
        </row>
        <row r="6">
          <cell r="L6" t="str">
            <v>02 Agriculture production livestock and animal specialities</v>
          </cell>
          <cell r="M6">
            <v>2029</v>
          </cell>
          <cell r="N6">
            <v>209</v>
          </cell>
          <cell r="O6">
            <v>8863</v>
          </cell>
          <cell r="P6">
            <v>291</v>
          </cell>
          <cell r="Q6">
            <v>92</v>
          </cell>
          <cell r="R6">
            <v>15</v>
          </cell>
          <cell r="S6">
            <v>5</v>
          </cell>
          <cell r="T6">
            <v>4</v>
          </cell>
          <cell r="U6">
            <v>2</v>
          </cell>
          <cell r="V6">
            <v>0</v>
          </cell>
        </row>
        <row r="7">
          <cell r="L7" t="str">
            <v>07 Agricultural services</v>
          </cell>
          <cell r="M7">
            <v>1238</v>
          </cell>
          <cell r="N7">
            <v>93</v>
          </cell>
          <cell r="O7">
            <v>5312</v>
          </cell>
          <cell r="P7">
            <v>344</v>
          </cell>
          <cell r="Q7">
            <v>171</v>
          </cell>
          <cell r="R7">
            <v>65</v>
          </cell>
          <cell r="S7">
            <v>28</v>
          </cell>
          <cell r="T7">
            <v>11</v>
          </cell>
          <cell r="U7">
            <v>0</v>
          </cell>
          <cell r="V7">
            <v>0</v>
          </cell>
        </row>
        <row r="8">
          <cell r="L8" t="str">
            <v>08 Forestry</v>
          </cell>
          <cell r="M8">
            <v>186</v>
          </cell>
          <cell r="N8">
            <v>17</v>
          </cell>
          <cell r="O8">
            <v>1394</v>
          </cell>
          <cell r="P8">
            <v>68</v>
          </cell>
          <cell r="Q8">
            <v>32</v>
          </cell>
          <cell r="R8">
            <v>8</v>
          </cell>
          <cell r="S8">
            <v>2</v>
          </cell>
          <cell r="T8">
            <v>1</v>
          </cell>
          <cell r="U8">
            <v>0</v>
          </cell>
          <cell r="V8">
            <v>1</v>
          </cell>
        </row>
        <row r="9">
          <cell r="L9" t="str">
            <v>09 Fishing, hunting and trapping</v>
          </cell>
          <cell r="M9">
            <v>205</v>
          </cell>
          <cell r="N9">
            <v>23</v>
          </cell>
          <cell r="O9">
            <v>772</v>
          </cell>
          <cell r="P9">
            <v>112</v>
          </cell>
          <cell r="Q9">
            <v>89</v>
          </cell>
          <cell r="R9">
            <v>28</v>
          </cell>
          <cell r="S9">
            <v>6</v>
          </cell>
          <cell r="T9">
            <v>1</v>
          </cell>
          <cell r="U9">
            <v>0</v>
          </cell>
          <cell r="V9">
            <v>0</v>
          </cell>
        </row>
        <row r="10">
          <cell r="L10" t="str">
            <v>Agriculture, Fisheries and Forestry subtotal</v>
          </cell>
          <cell r="M10">
            <v>8370</v>
          </cell>
          <cell r="N10">
            <v>790</v>
          </cell>
          <cell r="O10">
            <v>41295</v>
          </cell>
          <cell r="P10">
            <v>1648</v>
          </cell>
          <cell r="Q10">
            <v>798</v>
          </cell>
          <cell r="R10">
            <v>195</v>
          </cell>
          <cell r="S10">
            <v>75</v>
          </cell>
          <cell r="T10">
            <v>20</v>
          </cell>
          <cell r="U10">
            <v>2</v>
          </cell>
          <cell r="V10">
            <v>1</v>
          </cell>
        </row>
        <row r="12">
          <cell r="L12" t="str">
            <v>10 Metal mining</v>
          </cell>
          <cell r="M12">
            <v>57</v>
          </cell>
          <cell r="N12">
            <v>3</v>
          </cell>
          <cell r="O12">
            <v>195</v>
          </cell>
          <cell r="P12">
            <v>7</v>
          </cell>
          <cell r="Q12">
            <v>6</v>
          </cell>
          <cell r="R12">
            <v>2</v>
          </cell>
          <cell r="S12">
            <v>1</v>
          </cell>
          <cell r="T12">
            <v>0</v>
          </cell>
          <cell r="U12">
            <v>0</v>
          </cell>
          <cell r="V12">
            <v>0</v>
          </cell>
        </row>
        <row r="13">
          <cell r="L13" t="str">
            <v>12 Coal mining</v>
          </cell>
          <cell r="M13">
            <v>13</v>
          </cell>
          <cell r="N13">
            <v>0</v>
          </cell>
          <cell r="O13">
            <v>16</v>
          </cell>
          <cell r="P13">
            <v>6</v>
          </cell>
          <cell r="Q13">
            <v>1</v>
          </cell>
          <cell r="R13">
            <v>2</v>
          </cell>
          <cell r="S13">
            <v>0</v>
          </cell>
          <cell r="T13">
            <v>1</v>
          </cell>
          <cell r="U13">
            <v>0</v>
          </cell>
          <cell r="V13">
            <v>0</v>
          </cell>
        </row>
        <row r="14">
          <cell r="L14" t="str">
            <v>13 Oil and gas extraction</v>
          </cell>
          <cell r="M14">
            <v>72</v>
          </cell>
          <cell r="N14">
            <v>8</v>
          </cell>
          <cell r="O14">
            <v>50</v>
          </cell>
          <cell r="P14">
            <v>33</v>
          </cell>
          <cell r="Q14">
            <v>2</v>
          </cell>
          <cell r="R14">
            <v>5</v>
          </cell>
          <cell r="S14">
            <v>5</v>
          </cell>
          <cell r="T14">
            <v>0</v>
          </cell>
          <cell r="U14">
            <v>0</v>
          </cell>
          <cell r="V14">
            <v>1</v>
          </cell>
        </row>
        <row r="15">
          <cell r="L15" t="str">
            <v>14 Mining and quarrying of nonmetallic minerals, except fuels</v>
          </cell>
          <cell r="M15">
            <v>1877</v>
          </cell>
          <cell r="N15">
            <v>100</v>
          </cell>
          <cell r="O15">
            <v>2453</v>
          </cell>
          <cell r="P15">
            <v>588</v>
          </cell>
          <cell r="Q15">
            <v>310</v>
          </cell>
          <cell r="R15">
            <v>61</v>
          </cell>
          <cell r="S15">
            <v>9</v>
          </cell>
          <cell r="T15">
            <v>3</v>
          </cell>
          <cell r="U15">
            <v>0</v>
          </cell>
          <cell r="V15">
            <v>0</v>
          </cell>
        </row>
        <row r="16">
          <cell r="L16" t="str">
            <v>Mining subtotal</v>
          </cell>
          <cell r="M16">
            <v>2019</v>
          </cell>
          <cell r="N16">
            <v>111</v>
          </cell>
          <cell r="O16">
            <v>2714</v>
          </cell>
          <cell r="P16">
            <v>634</v>
          </cell>
          <cell r="Q16">
            <v>319</v>
          </cell>
          <cell r="R16">
            <v>70</v>
          </cell>
          <cell r="S16">
            <v>15</v>
          </cell>
          <cell r="T16">
            <v>4</v>
          </cell>
          <cell r="U16">
            <v>0</v>
          </cell>
          <cell r="V16">
            <v>1</v>
          </cell>
        </row>
        <row r="18">
          <cell r="L18" t="str">
            <v>15 Building construction-general contractors and operative builders</v>
          </cell>
          <cell r="M18">
            <v>13753</v>
          </cell>
          <cell r="N18">
            <v>1753</v>
          </cell>
          <cell r="O18">
            <v>102939</v>
          </cell>
          <cell r="P18">
            <v>8298</v>
          </cell>
          <cell r="Q18">
            <v>2602</v>
          </cell>
          <cell r="R18">
            <v>480</v>
          </cell>
          <cell r="S18">
            <v>153</v>
          </cell>
          <cell r="T18">
            <v>34</v>
          </cell>
          <cell r="U18">
            <v>7</v>
          </cell>
          <cell r="V18">
            <v>0</v>
          </cell>
        </row>
        <row r="19">
          <cell r="L19" t="str">
            <v>16 Heavy construction other than building construction - contractors</v>
          </cell>
          <cell r="M19">
            <v>2632</v>
          </cell>
          <cell r="N19">
            <v>178</v>
          </cell>
          <cell r="O19">
            <v>9299</v>
          </cell>
          <cell r="P19">
            <v>1555</v>
          </cell>
          <cell r="Q19">
            <v>777</v>
          </cell>
          <cell r="R19">
            <v>229</v>
          </cell>
          <cell r="S19">
            <v>97</v>
          </cell>
          <cell r="T19">
            <v>28</v>
          </cell>
          <cell r="U19">
            <v>4</v>
          </cell>
          <cell r="V19">
            <v>5</v>
          </cell>
        </row>
        <row r="20">
          <cell r="L20" t="str">
            <v>17 Construction - special trade contractors</v>
          </cell>
          <cell r="M20">
            <v>16414</v>
          </cell>
          <cell r="N20">
            <v>1959</v>
          </cell>
          <cell r="O20">
            <v>100841</v>
          </cell>
          <cell r="P20">
            <v>6712</v>
          </cell>
          <cell r="Q20">
            <v>2017</v>
          </cell>
          <cell r="R20">
            <v>326</v>
          </cell>
          <cell r="S20">
            <v>123</v>
          </cell>
          <cell r="T20">
            <v>19</v>
          </cell>
          <cell r="U20">
            <v>7</v>
          </cell>
          <cell r="V20">
            <v>0</v>
          </cell>
        </row>
        <row r="21">
          <cell r="L21" t="str">
            <v>Construction subtotal</v>
          </cell>
          <cell r="M21">
            <v>32799</v>
          </cell>
          <cell r="N21">
            <v>3890</v>
          </cell>
          <cell r="O21">
            <v>213079</v>
          </cell>
          <cell r="P21">
            <v>16565</v>
          </cell>
          <cell r="Q21">
            <v>5396</v>
          </cell>
          <cell r="R21">
            <v>1035</v>
          </cell>
          <cell r="S21">
            <v>373</v>
          </cell>
          <cell r="T21">
            <v>81</v>
          </cell>
          <cell r="U21">
            <v>18</v>
          </cell>
          <cell r="V21">
            <v>5</v>
          </cell>
        </row>
        <row r="23">
          <cell r="L23" t="str">
            <v>20 Food and kindred products</v>
          </cell>
          <cell r="M23">
            <v>11908</v>
          </cell>
          <cell r="N23">
            <v>1006</v>
          </cell>
          <cell r="O23">
            <v>32614</v>
          </cell>
          <cell r="P23">
            <v>3344</v>
          </cell>
          <cell r="Q23">
            <v>1621</v>
          </cell>
          <cell r="R23">
            <v>494</v>
          </cell>
          <cell r="S23">
            <v>294</v>
          </cell>
          <cell r="T23">
            <v>107</v>
          </cell>
          <cell r="U23">
            <v>19</v>
          </cell>
          <cell r="V23">
            <v>4</v>
          </cell>
        </row>
        <row r="24">
          <cell r="L24" t="str">
            <v>21 Tobacco products</v>
          </cell>
          <cell r="M24">
            <v>79</v>
          </cell>
          <cell r="N24">
            <v>3</v>
          </cell>
          <cell r="O24">
            <v>58</v>
          </cell>
          <cell r="P24">
            <v>6</v>
          </cell>
          <cell r="Q24">
            <v>7</v>
          </cell>
          <cell r="R24">
            <v>1</v>
          </cell>
          <cell r="S24">
            <v>4</v>
          </cell>
          <cell r="T24">
            <v>1</v>
          </cell>
          <cell r="U24">
            <v>1</v>
          </cell>
          <cell r="V24">
            <v>0</v>
          </cell>
        </row>
        <row r="25">
          <cell r="L25" t="str">
            <v>22 Textile mill products</v>
          </cell>
          <cell r="M25">
            <v>4270</v>
          </cell>
          <cell r="N25">
            <v>244</v>
          </cell>
          <cell r="O25">
            <v>10393</v>
          </cell>
          <cell r="P25">
            <v>2365</v>
          </cell>
          <cell r="Q25">
            <v>1230</v>
          </cell>
          <cell r="R25">
            <v>430</v>
          </cell>
          <cell r="S25">
            <v>202</v>
          </cell>
          <cell r="T25">
            <v>69</v>
          </cell>
          <cell r="U25">
            <v>7</v>
          </cell>
          <cell r="V25">
            <v>0</v>
          </cell>
        </row>
        <row r="26">
          <cell r="L26" t="str">
            <v>23 Apparel and other finished products made from fabrics and similar materials</v>
          </cell>
          <cell r="M26">
            <v>7392</v>
          </cell>
          <cell r="N26">
            <v>468</v>
          </cell>
          <cell r="O26">
            <v>17639</v>
          </cell>
          <cell r="P26">
            <v>3108</v>
          </cell>
          <cell r="Q26">
            <v>1464</v>
          </cell>
          <cell r="R26">
            <v>336</v>
          </cell>
          <cell r="S26">
            <v>143</v>
          </cell>
          <cell r="T26">
            <v>53</v>
          </cell>
          <cell r="U26">
            <v>9</v>
          </cell>
          <cell r="V26">
            <v>0</v>
          </cell>
        </row>
        <row r="27">
          <cell r="L27" t="str">
            <v>24 Lumber and wood products, except furniture</v>
          </cell>
          <cell r="M27">
            <v>2566</v>
          </cell>
          <cell r="N27">
            <v>239</v>
          </cell>
          <cell r="O27">
            <v>14409</v>
          </cell>
          <cell r="P27">
            <v>1454</v>
          </cell>
          <cell r="Q27">
            <v>652</v>
          </cell>
          <cell r="R27">
            <v>146</v>
          </cell>
          <cell r="S27">
            <v>53</v>
          </cell>
          <cell r="T27">
            <v>19</v>
          </cell>
          <cell r="U27">
            <v>0</v>
          </cell>
          <cell r="V27">
            <v>0</v>
          </cell>
        </row>
        <row r="28">
          <cell r="L28" t="str">
            <v>25 Furniture and fixtures</v>
          </cell>
          <cell r="M28">
            <v>5074</v>
          </cell>
          <cell r="N28">
            <v>404</v>
          </cell>
          <cell r="O28">
            <v>19394</v>
          </cell>
          <cell r="P28">
            <v>2495</v>
          </cell>
          <cell r="Q28">
            <v>1255</v>
          </cell>
          <cell r="R28">
            <v>340</v>
          </cell>
          <cell r="S28">
            <v>149</v>
          </cell>
          <cell r="T28">
            <v>39</v>
          </cell>
          <cell r="U28">
            <v>2</v>
          </cell>
          <cell r="V28">
            <v>0</v>
          </cell>
        </row>
        <row r="29">
          <cell r="L29" t="str">
            <v>26 Paper and allied products</v>
          </cell>
          <cell r="M29">
            <v>1461</v>
          </cell>
          <cell r="N29">
            <v>68</v>
          </cell>
          <cell r="O29">
            <v>2852</v>
          </cell>
          <cell r="P29">
            <v>746</v>
          </cell>
          <cell r="Q29">
            <v>487</v>
          </cell>
          <cell r="R29">
            <v>142</v>
          </cell>
          <cell r="S29">
            <v>94</v>
          </cell>
          <cell r="T29">
            <v>38</v>
          </cell>
          <cell r="U29">
            <v>5</v>
          </cell>
          <cell r="V29">
            <v>0</v>
          </cell>
        </row>
        <row r="30">
          <cell r="L30" t="str">
            <v>27 Printing, publishing, and allied industries</v>
          </cell>
          <cell r="M30">
            <v>4895</v>
          </cell>
          <cell r="N30">
            <v>364</v>
          </cell>
          <cell r="O30">
            <v>17488</v>
          </cell>
          <cell r="P30">
            <v>1833</v>
          </cell>
          <cell r="Q30">
            <v>786</v>
          </cell>
          <cell r="R30">
            <v>215</v>
          </cell>
          <cell r="S30">
            <v>113</v>
          </cell>
          <cell r="T30">
            <v>38</v>
          </cell>
          <cell r="U30">
            <v>6</v>
          </cell>
          <cell r="V30">
            <v>1</v>
          </cell>
        </row>
        <row r="31">
          <cell r="L31" t="str">
            <v>28 Chemicals and allied products</v>
          </cell>
          <cell r="M31">
            <v>4417</v>
          </cell>
          <cell r="N31">
            <v>164</v>
          </cell>
          <cell r="O31">
            <v>4394</v>
          </cell>
          <cell r="P31">
            <v>1009</v>
          </cell>
          <cell r="Q31">
            <v>699</v>
          </cell>
          <cell r="R31">
            <v>302</v>
          </cell>
          <cell r="S31">
            <v>228</v>
          </cell>
          <cell r="T31">
            <v>125</v>
          </cell>
          <cell r="U31">
            <v>33</v>
          </cell>
          <cell r="V31">
            <v>1</v>
          </cell>
        </row>
        <row r="32">
          <cell r="L32" t="str">
            <v>29 Petroleum refining and related industries</v>
          </cell>
          <cell r="M32">
            <v>503</v>
          </cell>
          <cell r="N32">
            <v>9</v>
          </cell>
          <cell r="O32">
            <v>288</v>
          </cell>
          <cell r="P32">
            <v>88</v>
          </cell>
          <cell r="Q32">
            <v>43</v>
          </cell>
          <cell r="R32">
            <v>21</v>
          </cell>
          <cell r="S32">
            <v>9</v>
          </cell>
          <cell r="T32">
            <v>12</v>
          </cell>
          <cell r="U32">
            <v>4</v>
          </cell>
          <cell r="V32">
            <v>0</v>
          </cell>
        </row>
        <row r="33">
          <cell r="L33" t="str">
            <v>30 Rubber and miscellaneous plastics products</v>
          </cell>
          <cell r="M33">
            <v>3942</v>
          </cell>
          <cell r="N33">
            <v>214</v>
          </cell>
          <cell r="O33">
            <v>7327</v>
          </cell>
          <cell r="P33">
            <v>1965</v>
          </cell>
          <cell r="Q33">
            <v>1215</v>
          </cell>
          <cell r="R33">
            <v>412</v>
          </cell>
          <cell r="S33">
            <v>234</v>
          </cell>
          <cell r="T33">
            <v>54</v>
          </cell>
          <cell r="U33">
            <v>5</v>
          </cell>
          <cell r="V33">
            <v>2</v>
          </cell>
        </row>
        <row r="34">
          <cell r="L34" t="str">
            <v>31 Leather and leather products</v>
          </cell>
          <cell r="M34">
            <v>2793</v>
          </cell>
          <cell r="N34">
            <v>179</v>
          </cell>
          <cell r="O34">
            <v>9408</v>
          </cell>
          <cell r="P34">
            <v>2271</v>
          </cell>
          <cell r="Q34">
            <v>1134</v>
          </cell>
          <cell r="R34">
            <v>250</v>
          </cell>
          <cell r="S34">
            <v>103</v>
          </cell>
          <cell r="T34">
            <v>22</v>
          </cell>
          <cell r="U34">
            <v>2</v>
          </cell>
          <cell r="V34">
            <v>0</v>
          </cell>
        </row>
        <row r="35">
          <cell r="L35" t="str">
            <v>32 Stone, clay, glass and concrete products</v>
          </cell>
          <cell r="M35">
            <v>6333</v>
          </cell>
          <cell r="N35">
            <v>300</v>
          </cell>
          <cell r="O35">
            <v>13128</v>
          </cell>
          <cell r="P35">
            <v>2298</v>
          </cell>
          <cell r="Q35">
            <v>1283</v>
          </cell>
          <cell r="R35">
            <v>317</v>
          </cell>
          <cell r="S35">
            <v>191</v>
          </cell>
          <cell r="T35">
            <v>81</v>
          </cell>
          <cell r="U35">
            <v>17</v>
          </cell>
          <cell r="V35">
            <v>0</v>
          </cell>
        </row>
        <row r="36">
          <cell r="L36" t="str">
            <v>33 Primary metal industries</v>
          </cell>
          <cell r="M36">
            <v>1901</v>
          </cell>
          <cell r="N36">
            <v>64</v>
          </cell>
          <cell r="O36">
            <v>3936</v>
          </cell>
          <cell r="P36">
            <v>1038</v>
          </cell>
          <cell r="Q36">
            <v>663</v>
          </cell>
          <cell r="R36">
            <v>244</v>
          </cell>
          <cell r="S36">
            <v>171</v>
          </cell>
          <cell r="T36">
            <v>59</v>
          </cell>
          <cell r="U36">
            <v>10</v>
          </cell>
          <cell r="V36">
            <v>2</v>
          </cell>
        </row>
        <row r="37">
          <cell r="L37" t="str">
            <v>34 Fabricated metal products, except machinery and transportation equipment</v>
          </cell>
          <cell r="M37">
            <v>10655</v>
          </cell>
          <cell r="N37">
            <v>699</v>
          </cell>
          <cell r="O37">
            <v>41374</v>
          </cell>
          <cell r="P37">
            <v>8228</v>
          </cell>
          <cell r="Q37">
            <v>3755</v>
          </cell>
          <cell r="R37">
            <v>967</v>
          </cell>
          <cell r="S37">
            <v>461</v>
          </cell>
          <cell r="T37">
            <v>114</v>
          </cell>
          <cell r="U37">
            <v>9</v>
          </cell>
          <cell r="V37">
            <v>0</v>
          </cell>
        </row>
        <row r="38">
          <cell r="L38" t="str">
            <v>35 Industrial and commercial machinery and computer equipment</v>
          </cell>
          <cell r="M38">
            <v>9412</v>
          </cell>
          <cell r="N38">
            <v>435</v>
          </cell>
          <cell r="O38">
            <v>16495</v>
          </cell>
          <cell r="P38">
            <v>4568</v>
          </cell>
          <cell r="Q38">
            <v>2994</v>
          </cell>
          <cell r="R38">
            <v>1043</v>
          </cell>
          <cell r="S38">
            <v>555</v>
          </cell>
          <cell r="T38">
            <v>179</v>
          </cell>
          <cell r="U38">
            <v>37</v>
          </cell>
          <cell r="V38">
            <v>1</v>
          </cell>
        </row>
        <row r="39">
          <cell r="L39" t="str">
            <v>36 Electronic and other electrical equipment and components, except computer equ</v>
          </cell>
          <cell r="M39">
            <v>5955</v>
          </cell>
          <cell r="N39">
            <v>346</v>
          </cell>
          <cell r="O39">
            <v>11800</v>
          </cell>
          <cell r="P39">
            <v>2541</v>
          </cell>
          <cell r="Q39">
            <v>1548</v>
          </cell>
          <cell r="R39">
            <v>514</v>
          </cell>
          <cell r="S39">
            <v>325</v>
          </cell>
          <cell r="T39">
            <v>131</v>
          </cell>
          <cell r="U39">
            <v>29</v>
          </cell>
          <cell r="V39">
            <v>4</v>
          </cell>
        </row>
        <row r="40">
          <cell r="L40" t="str">
            <v>37 Transportation equipment</v>
          </cell>
          <cell r="M40">
            <v>2353</v>
          </cell>
          <cell r="N40">
            <v>127</v>
          </cell>
          <cell r="O40">
            <v>3964</v>
          </cell>
          <cell r="P40">
            <v>841</v>
          </cell>
          <cell r="Q40">
            <v>591</v>
          </cell>
          <cell r="R40">
            <v>196</v>
          </cell>
          <cell r="S40">
            <v>152</v>
          </cell>
          <cell r="T40">
            <v>85</v>
          </cell>
          <cell r="U40">
            <v>25</v>
          </cell>
          <cell r="V40">
            <v>8</v>
          </cell>
        </row>
        <row r="41">
          <cell r="L41" t="str">
            <v>38 Measuring, analyzing, and controlling instruments; photographic, medical and</v>
          </cell>
          <cell r="M41">
            <v>1957</v>
          </cell>
          <cell r="N41">
            <v>128</v>
          </cell>
          <cell r="O41">
            <v>6851</v>
          </cell>
          <cell r="P41">
            <v>483</v>
          </cell>
          <cell r="Q41">
            <v>319</v>
          </cell>
          <cell r="R41">
            <v>98</v>
          </cell>
          <cell r="S41">
            <v>70</v>
          </cell>
          <cell r="T41">
            <v>24</v>
          </cell>
          <cell r="U41">
            <v>3</v>
          </cell>
          <cell r="V41">
            <v>1</v>
          </cell>
        </row>
        <row r="42">
          <cell r="L42" t="str">
            <v>39 Miscellaneous manufacturing industries</v>
          </cell>
          <cell r="M42">
            <v>2938</v>
          </cell>
          <cell r="N42">
            <v>237</v>
          </cell>
          <cell r="O42">
            <v>10248</v>
          </cell>
          <cell r="P42">
            <v>1350</v>
          </cell>
          <cell r="Q42">
            <v>598</v>
          </cell>
          <cell r="R42">
            <v>153</v>
          </cell>
          <cell r="S42">
            <v>67</v>
          </cell>
          <cell r="T42">
            <v>16</v>
          </cell>
          <cell r="U42">
            <v>1</v>
          </cell>
          <cell r="V42">
            <v>0</v>
          </cell>
        </row>
        <row r="43">
          <cell r="L43" t="str">
            <v>Manufacturing</v>
          </cell>
          <cell r="M43">
            <v>90804</v>
          </cell>
          <cell r="N43">
            <v>5698</v>
          </cell>
          <cell r="O43">
            <v>244060</v>
          </cell>
          <cell r="P43">
            <v>42031</v>
          </cell>
          <cell r="Q43">
            <v>22344</v>
          </cell>
          <cell r="R43">
            <v>6621</v>
          </cell>
          <cell r="S43">
            <v>3618</v>
          </cell>
          <cell r="T43">
            <v>1266</v>
          </cell>
          <cell r="U43">
            <v>224</v>
          </cell>
          <cell r="V43">
            <v>24</v>
          </cell>
        </row>
        <row r="45">
          <cell r="L45" t="str">
            <v>40 Railroad transportation</v>
          </cell>
          <cell r="M45">
            <v>1403</v>
          </cell>
          <cell r="N45">
            <v>1</v>
          </cell>
          <cell r="O45">
            <v>114</v>
          </cell>
          <cell r="P45">
            <v>17</v>
          </cell>
          <cell r="Q45">
            <v>12</v>
          </cell>
          <cell r="R45">
            <v>2</v>
          </cell>
          <cell r="S45">
            <v>8</v>
          </cell>
          <cell r="T45">
            <v>14</v>
          </cell>
          <cell r="U45">
            <v>8</v>
          </cell>
          <cell r="V45">
            <v>2</v>
          </cell>
        </row>
        <row r="46">
          <cell r="L46" t="str">
            <v>41 Local and suburban transit and interurban highway passenger transportation</v>
          </cell>
          <cell r="M46">
            <v>2908</v>
          </cell>
          <cell r="N46">
            <v>131</v>
          </cell>
          <cell r="O46">
            <v>3971</v>
          </cell>
          <cell r="P46">
            <v>416</v>
          </cell>
          <cell r="Q46">
            <v>228</v>
          </cell>
          <cell r="R46">
            <v>109</v>
          </cell>
          <cell r="S46">
            <v>81</v>
          </cell>
          <cell r="T46">
            <v>61</v>
          </cell>
          <cell r="U46">
            <v>12</v>
          </cell>
          <cell r="V46">
            <v>2</v>
          </cell>
        </row>
        <row r="47">
          <cell r="L47" t="str">
            <v>42 Motor freight transportation and warehousing</v>
          </cell>
          <cell r="M47">
            <v>9250</v>
          </cell>
          <cell r="N47">
            <v>632</v>
          </cell>
          <cell r="O47">
            <v>42015</v>
          </cell>
          <cell r="P47">
            <v>2919</v>
          </cell>
          <cell r="Q47">
            <v>1395</v>
          </cell>
          <cell r="R47">
            <v>366</v>
          </cell>
          <cell r="S47">
            <v>168</v>
          </cell>
          <cell r="T47">
            <v>48</v>
          </cell>
          <cell r="U47">
            <v>6</v>
          </cell>
          <cell r="V47">
            <v>2</v>
          </cell>
        </row>
        <row r="48">
          <cell r="L48" t="str">
            <v>43 United States postal service</v>
          </cell>
          <cell r="M48">
            <v>207</v>
          </cell>
          <cell r="N48">
            <v>6</v>
          </cell>
          <cell r="O48">
            <v>106</v>
          </cell>
          <cell r="P48">
            <v>14</v>
          </cell>
          <cell r="Q48">
            <v>9</v>
          </cell>
          <cell r="R48">
            <v>1</v>
          </cell>
          <cell r="S48">
            <v>1</v>
          </cell>
          <cell r="T48">
            <v>1</v>
          </cell>
          <cell r="U48">
            <v>0</v>
          </cell>
          <cell r="V48">
            <v>1</v>
          </cell>
        </row>
        <row r="49">
          <cell r="L49" t="str">
            <v>44 Water transportation</v>
          </cell>
          <cell r="M49">
            <v>837</v>
          </cell>
          <cell r="N49">
            <v>45</v>
          </cell>
          <cell r="O49">
            <v>1409</v>
          </cell>
          <cell r="P49">
            <v>205</v>
          </cell>
          <cell r="Q49">
            <v>150</v>
          </cell>
          <cell r="R49">
            <v>75</v>
          </cell>
          <cell r="S49">
            <v>51</v>
          </cell>
          <cell r="T49">
            <v>27</v>
          </cell>
          <cell r="U49">
            <v>1</v>
          </cell>
          <cell r="V49">
            <v>1</v>
          </cell>
        </row>
        <row r="50">
          <cell r="L50" t="str">
            <v>45 Transportation by air</v>
          </cell>
          <cell r="M50">
            <v>643</v>
          </cell>
          <cell r="N50">
            <v>13</v>
          </cell>
          <cell r="O50">
            <v>251</v>
          </cell>
          <cell r="P50">
            <v>47</v>
          </cell>
          <cell r="Q50">
            <v>45</v>
          </cell>
          <cell r="R50">
            <v>21</v>
          </cell>
          <cell r="S50">
            <v>23</v>
          </cell>
          <cell r="T50">
            <v>23</v>
          </cell>
          <cell r="U50">
            <v>9</v>
          </cell>
          <cell r="V50">
            <v>2</v>
          </cell>
        </row>
        <row r="51">
          <cell r="L51" t="str">
            <v>46 Pipelines, except natural gas</v>
          </cell>
          <cell r="M51">
            <v>25</v>
          </cell>
          <cell r="N51">
            <v>2</v>
          </cell>
          <cell r="O51">
            <v>11</v>
          </cell>
          <cell r="P51">
            <v>1</v>
          </cell>
          <cell r="Q51">
            <v>0</v>
          </cell>
          <cell r="R51">
            <v>0</v>
          </cell>
          <cell r="S51">
            <v>1</v>
          </cell>
          <cell r="T51">
            <v>1</v>
          </cell>
          <cell r="U51">
            <v>0</v>
          </cell>
          <cell r="V51">
            <v>0</v>
          </cell>
        </row>
        <row r="52">
          <cell r="L52" t="str">
            <v>47 Transportation services</v>
          </cell>
          <cell r="M52">
            <v>7245</v>
          </cell>
          <cell r="N52">
            <v>338</v>
          </cell>
          <cell r="O52">
            <v>14194</v>
          </cell>
          <cell r="P52">
            <v>1029</v>
          </cell>
          <cell r="Q52">
            <v>474</v>
          </cell>
          <cell r="R52">
            <v>187</v>
          </cell>
          <cell r="S52">
            <v>112</v>
          </cell>
          <cell r="T52">
            <v>50</v>
          </cell>
          <cell r="U52">
            <v>8</v>
          </cell>
          <cell r="V52">
            <v>0</v>
          </cell>
        </row>
        <row r="53">
          <cell r="L53" t="str">
            <v>Transport</v>
          </cell>
          <cell r="M53">
            <v>22518</v>
          </cell>
          <cell r="N53">
            <v>1168</v>
          </cell>
          <cell r="O53">
            <v>62071</v>
          </cell>
          <cell r="P53">
            <v>4648</v>
          </cell>
          <cell r="Q53">
            <v>2313</v>
          </cell>
          <cell r="R53">
            <v>761</v>
          </cell>
          <cell r="S53">
            <v>445</v>
          </cell>
          <cell r="T53">
            <v>225</v>
          </cell>
          <cell r="U53">
            <v>44</v>
          </cell>
          <cell r="V53">
            <v>10</v>
          </cell>
        </row>
        <row r="55">
          <cell r="L55" t="str">
            <v>48 Communications</v>
          </cell>
          <cell r="M55">
            <v>924</v>
          </cell>
          <cell r="N55">
            <v>62</v>
          </cell>
          <cell r="O55">
            <v>1525</v>
          </cell>
          <cell r="P55">
            <v>140</v>
          </cell>
          <cell r="Q55">
            <v>62</v>
          </cell>
          <cell r="R55">
            <v>18</v>
          </cell>
          <cell r="S55">
            <v>11</v>
          </cell>
          <cell r="T55">
            <v>12</v>
          </cell>
          <cell r="U55">
            <v>5</v>
          </cell>
          <cell r="V55">
            <v>3</v>
          </cell>
        </row>
        <row r="57">
          <cell r="L57" t="str">
            <v>Utilities</v>
          </cell>
          <cell r="M57">
            <v>6425</v>
          </cell>
          <cell r="N57">
            <v>222</v>
          </cell>
          <cell r="O57">
            <v>4828</v>
          </cell>
          <cell r="P57">
            <v>816</v>
          </cell>
          <cell r="Q57">
            <v>582</v>
          </cell>
          <cell r="R57">
            <v>254</v>
          </cell>
          <cell r="S57">
            <v>213</v>
          </cell>
          <cell r="T57">
            <v>103</v>
          </cell>
          <cell r="U57">
            <v>28</v>
          </cell>
          <cell r="V57">
            <v>2</v>
          </cell>
        </row>
        <row r="59">
          <cell r="L59" t="str">
            <v>50 Wholesale trade - durable goods</v>
          </cell>
          <cell r="M59">
            <v>33335</v>
          </cell>
          <cell r="N59">
            <v>2805</v>
          </cell>
          <cell r="O59">
            <v>91058</v>
          </cell>
          <cell r="P59">
            <v>6612</v>
          </cell>
          <cell r="Q59">
            <v>2487</v>
          </cell>
          <cell r="R59">
            <v>539</v>
          </cell>
          <cell r="S59">
            <v>260</v>
          </cell>
          <cell r="T59">
            <v>77</v>
          </cell>
          <cell r="U59">
            <v>11</v>
          </cell>
          <cell r="V59">
            <v>0</v>
          </cell>
        </row>
        <row r="60">
          <cell r="L60" t="str">
            <v>51 Wholesale trade - nondurable goods</v>
          </cell>
          <cell r="M60">
            <v>30321</v>
          </cell>
          <cell r="N60">
            <v>2820</v>
          </cell>
          <cell r="O60">
            <v>74863</v>
          </cell>
          <cell r="P60">
            <v>4382</v>
          </cell>
          <cell r="Q60">
            <v>1738</v>
          </cell>
          <cell r="R60">
            <v>399</v>
          </cell>
          <cell r="S60">
            <v>227</v>
          </cell>
          <cell r="T60">
            <v>75</v>
          </cell>
          <cell r="U60">
            <v>9</v>
          </cell>
          <cell r="V60">
            <v>1</v>
          </cell>
        </row>
        <row r="61">
          <cell r="L61" t="str">
            <v>52 Building materials, hardware, garden supply and mobile home dealers</v>
          </cell>
          <cell r="M61">
            <v>4173</v>
          </cell>
          <cell r="N61">
            <v>582</v>
          </cell>
          <cell r="O61">
            <v>28267</v>
          </cell>
          <cell r="P61">
            <v>385</v>
          </cell>
          <cell r="Q61">
            <v>69</v>
          </cell>
          <cell r="R61">
            <v>17</v>
          </cell>
          <cell r="S61">
            <v>5</v>
          </cell>
          <cell r="T61">
            <v>1</v>
          </cell>
          <cell r="U61">
            <v>4</v>
          </cell>
          <cell r="V61">
            <v>0</v>
          </cell>
        </row>
        <row r="62">
          <cell r="L62" t="str">
            <v>53 General merchandise stores</v>
          </cell>
          <cell r="M62">
            <v>10782</v>
          </cell>
          <cell r="N62">
            <v>286</v>
          </cell>
          <cell r="O62">
            <v>6229</v>
          </cell>
          <cell r="P62">
            <v>1171</v>
          </cell>
          <cell r="Q62">
            <v>654</v>
          </cell>
          <cell r="R62">
            <v>182</v>
          </cell>
          <cell r="S62">
            <v>95</v>
          </cell>
          <cell r="T62">
            <v>62</v>
          </cell>
          <cell r="U62">
            <v>26</v>
          </cell>
          <cell r="V62">
            <v>11</v>
          </cell>
        </row>
        <row r="63">
          <cell r="L63" t="str">
            <v>54 Food stores</v>
          </cell>
          <cell r="M63">
            <v>12652</v>
          </cell>
          <cell r="N63">
            <v>1604</v>
          </cell>
          <cell r="O63">
            <v>77245</v>
          </cell>
          <cell r="P63">
            <v>920</v>
          </cell>
          <cell r="Q63">
            <v>182</v>
          </cell>
          <cell r="R63">
            <v>36</v>
          </cell>
          <cell r="S63">
            <v>20</v>
          </cell>
          <cell r="T63">
            <v>5</v>
          </cell>
          <cell r="U63">
            <v>1</v>
          </cell>
          <cell r="V63">
            <v>0</v>
          </cell>
        </row>
        <row r="64">
          <cell r="L64" t="str">
            <v>55 Automotive dealers and gasoline service stations</v>
          </cell>
          <cell r="M64">
            <v>10740</v>
          </cell>
          <cell r="N64">
            <v>840</v>
          </cell>
          <cell r="O64">
            <v>35010</v>
          </cell>
          <cell r="P64">
            <v>1771</v>
          </cell>
          <cell r="Q64">
            <v>893</v>
          </cell>
          <cell r="R64">
            <v>184</v>
          </cell>
          <cell r="S64">
            <v>61</v>
          </cell>
          <cell r="T64">
            <v>7</v>
          </cell>
          <cell r="U64">
            <v>1</v>
          </cell>
          <cell r="V64">
            <v>0</v>
          </cell>
        </row>
        <row r="65">
          <cell r="L65" t="str">
            <v>56 Apparel and accessory stores</v>
          </cell>
          <cell r="M65">
            <v>26197</v>
          </cell>
          <cell r="N65">
            <v>2329</v>
          </cell>
          <cell r="O65">
            <v>97049</v>
          </cell>
          <cell r="P65">
            <v>1177</v>
          </cell>
          <cell r="Q65">
            <v>392</v>
          </cell>
          <cell r="R65">
            <v>76</v>
          </cell>
          <cell r="S65">
            <v>51</v>
          </cell>
          <cell r="T65">
            <v>22</v>
          </cell>
          <cell r="U65">
            <v>1</v>
          </cell>
          <cell r="V65">
            <v>1</v>
          </cell>
        </row>
        <row r="66">
          <cell r="L66" t="str">
            <v>57 Home furniture, furnishings and equipment stores</v>
          </cell>
          <cell r="M66">
            <v>13461</v>
          </cell>
          <cell r="N66">
            <v>1548</v>
          </cell>
          <cell r="O66">
            <v>52458</v>
          </cell>
          <cell r="P66">
            <v>889</v>
          </cell>
          <cell r="Q66">
            <v>234</v>
          </cell>
          <cell r="R66">
            <v>62</v>
          </cell>
          <cell r="S66">
            <v>20</v>
          </cell>
          <cell r="T66">
            <v>10</v>
          </cell>
          <cell r="U66">
            <v>4</v>
          </cell>
          <cell r="V66">
            <v>1</v>
          </cell>
        </row>
        <row r="67">
          <cell r="L67" t="str">
            <v>58 Eating and drinking places</v>
          </cell>
          <cell r="M67">
            <v>15608</v>
          </cell>
          <cell r="N67">
            <v>2995</v>
          </cell>
          <cell r="O67">
            <v>93351</v>
          </cell>
          <cell r="P67">
            <v>2544</v>
          </cell>
          <cell r="Q67">
            <v>619</v>
          </cell>
          <cell r="R67">
            <v>127</v>
          </cell>
          <cell r="S67">
            <v>54</v>
          </cell>
          <cell r="T67">
            <v>30</v>
          </cell>
          <cell r="U67">
            <v>10</v>
          </cell>
          <cell r="V67">
            <v>5</v>
          </cell>
        </row>
        <row r="68">
          <cell r="L68" t="str">
            <v>59 Miscellaneous retail</v>
          </cell>
          <cell r="M68">
            <v>24932</v>
          </cell>
          <cell r="N68">
            <v>2685</v>
          </cell>
          <cell r="O68">
            <v>133456</v>
          </cell>
          <cell r="P68">
            <v>1101</v>
          </cell>
          <cell r="Q68">
            <v>328</v>
          </cell>
          <cell r="R68">
            <v>74</v>
          </cell>
          <cell r="S68">
            <v>44</v>
          </cell>
          <cell r="T68">
            <v>22</v>
          </cell>
          <cell r="U68">
            <v>3</v>
          </cell>
          <cell r="V68">
            <v>0</v>
          </cell>
        </row>
        <row r="69">
          <cell r="L69" t="str">
            <v>Retail</v>
          </cell>
          <cell r="M69">
            <v>182201</v>
          </cell>
          <cell r="N69">
            <v>18494</v>
          </cell>
          <cell r="O69">
            <v>688986</v>
          </cell>
          <cell r="P69">
            <v>20952</v>
          </cell>
          <cell r="Q69">
            <v>7596</v>
          </cell>
          <cell r="R69">
            <v>1696</v>
          </cell>
          <cell r="S69">
            <v>837</v>
          </cell>
          <cell r="T69">
            <v>311</v>
          </cell>
          <cell r="U69">
            <v>70</v>
          </cell>
          <cell r="V69">
            <v>19</v>
          </cell>
        </row>
        <row r="71">
          <cell r="L71" t="str">
            <v>60 Depository institutions</v>
          </cell>
          <cell r="M71">
            <v>27759</v>
          </cell>
          <cell r="N71">
            <v>21</v>
          </cell>
          <cell r="O71">
            <v>323</v>
          </cell>
          <cell r="P71">
            <v>103</v>
          </cell>
          <cell r="Q71">
            <v>167</v>
          </cell>
          <cell r="R71">
            <v>122</v>
          </cell>
          <cell r="S71">
            <v>115</v>
          </cell>
          <cell r="T71">
            <v>84</v>
          </cell>
          <cell r="U71">
            <v>45</v>
          </cell>
          <cell r="V71">
            <v>11</v>
          </cell>
        </row>
        <row r="72">
          <cell r="L72" t="str">
            <v>61 Nondepository credit institutions</v>
          </cell>
          <cell r="M72">
            <v>1380</v>
          </cell>
          <cell r="N72">
            <v>100</v>
          </cell>
          <cell r="O72">
            <v>2013</v>
          </cell>
          <cell r="P72">
            <v>70</v>
          </cell>
          <cell r="Q72">
            <v>44</v>
          </cell>
          <cell r="R72">
            <v>28</v>
          </cell>
          <cell r="S72">
            <v>17</v>
          </cell>
          <cell r="T72">
            <v>18</v>
          </cell>
          <cell r="U72">
            <v>1</v>
          </cell>
          <cell r="V72">
            <v>0</v>
          </cell>
        </row>
        <row r="73">
          <cell r="L73" t="str">
            <v>62 Security and commodity brokers, dealers, exchanges and services</v>
          </cell>
          <cell r="M73">
            <v>886</v>
          </cell>
          <cell r="N73">
            <v>81</v>
          </cell>
          <cell r="O73">
            <v>2180</v>
          </cell>
          <cell r="P73">
            <v>86</v>
          </cell>
          <cell r="Q73">
            <v>44</v>
          </cell>
          <cell r="R73">
            <v>5</v>
          </cell>
          <cell r="S73">
            <v>10</v>
          </cell>
          <cell r="T73">
            <v>2</v>
          </cell>
          <cell r="U73">
            <v>0</v>
          </cell>
          <cell r="V73">
            <v>0</v>
          </cell>
        </row>
        <row r="74">
          <cell r="L74" t="str">
            <v>63 Insurance carriers</v>
          </cell>
          <cell r="M74">
            <v>1703</v>
          </cell>
          <cell r="N74">
            <v>69</v>
          </cell>
          <cell r="O74">
            <v>2494</v>
          </cell>
          <cell r="P74">
            <v>105</v>
          </cell>
          <cell r="Q74">
            <v>48</v>
          </cell>
          <cell r="R74">
            <v>26</v>
          </cell>
          <cell r="S74">
            <v>33</v>
          </cell>
          <cell r="T74">
            <v>20</v>
          </cell>
          <cell r="U74">
            <v>12</v>
          </cell>
          <cell r="V74">
            <v>1</v>
          </cell>
        </row>
        <row r="75">
          <cell r="L75" t="str">
            <v>64 Insurance agents, brokers and service</v>
          </cell>
          <cell r="M75">
            <v>1921</v>
          </cell>
          <cell r="N75">
            <v>253</v>
          </cell>
          <cell r="O75">
            <v>8010</v>
          </cell>
          <cell r="P75">
            <v>191</v>
          </cell>
          <cell r="Q75">
            <v>37</v>
          </cell>
          <cell r="R75">
            <v>8</v>
          </cell>
          <cell r="S75">
            <v>4</v>
          </cell>
          <cell r="T75">
            <v>2</v>
          </cell>
          <cell r="U75">
            <v>2</v>
          </cell>
          <cell r="V75">
            <v>0</v>
          </cell>
        </row>
        <row r="76">
          <cell r="L76" t="str">
            <v>65 Real estate</v>
          </cell>
          <cell r="M76">
            <v>14909</v>
          </cell>
          <cell r="N76">
            <v>3918</v>
          </cell>
          <cell r="O76">
            <v>145559</v>
          </cell>
          <cell r="P76">
            <v>1127</v>
          </cell>
          <cell r="Q76">
            <v>362</v>
          </cell>
          <cell r="R76">
            <v>92</v>
          </cell>
          <cell r="S76">
            <v>56</v>
          </cell>
          <cell r="T76">
            <v>20</v>
          </cell>
          <cell r="U76">
            <v>5</v>
          </cell>
          <cell r="V76">
            <v>0</v>
          </cell>
        </row>
        <row r="77">
          <cell r="L77" t="str">
            <v>67 Holding and other investment offices</v>
          </cell>
          <cell r="M77">
            <v>2567</v>
          </cell>
          <cell r="N77">
            <v>568</v>
          </cell>
          <cell r="O77">
            <v>6035</v>
          </cell>
          <cell r="P77">
            <v>313</v>
          </cell>
          <cell r="Q77">
            <v>188</v>
          </cell>
          <cell r="R77">
            <v>74</v>
          </cell>
          <cell r="S77">
            <v>61</v>
          </cell>
          <cell r="T77">
            <v>38</v>
          </cell>
          <cell r="U77">
            <v>16</v>
          </cell>
          <cell r="V77">
            <v>6</v>
          </cell>
        </row>
        <row r="78">
          <cell r="L78" t="str">
            <v>Finance</v>
          </cell>
          <cell r="M78">
            <v>51125</v>
          </cell>
          <cell r="N78">
            <v>5010</v>
          </cell>
          <cell r="O78">
            <v>166614</v>
          </cell>
          <cell r="P78">
            <v>1995</v>
          </cell>
          <cell r="Q78">
            <v>890</v>
          </cell>
          <cell r="R78">
            <v>355</v>
          </cell>
          <cell r="S78">
            <v>296</v>
          </cell>
          <cell r="T78">
            <v>184</v>
          </cell>
          <cell r="U78">
            <v>81</v>
          </cell>
          <cell r="V78">
            <v>18</v>
          </cell>
        </row>
        <row r="80">
          <cell r="L80" t="str">
            <v>70 Hotels, rooming houses, camps and other lodging places</v>
          </cell>
          <cell r="M80">
            <v>6484</v>
          </cell>
          <cell r="N80">
            <v>772</v>
          </cell>
          <cell r="O80">
            <v>27307</v>
          </cell>
          <cell r="P80">
            <v>2632</v>
          </cell>
          <cell r="Q80">
            <v>1064</v>
          </cell>
          <cell r="R80">
            <v>226</v>
          </cell>
          <cell r="S80">
            <v>87</v>
          </cell>
          <cell r="T80">
            <v>27</v>
          </cell>
          <cell r="U80">
            <v>2</v>
          </cell>
          <cell r="V80">
            <v>0</v>
          </cell>
        </row>
        <row r="81">
          <cell r="L81" t="str">
            <v>72 Personal services</v>
          </cell>
          <cell r="M81">
            <v>11796</v>
          </cell>
          <cell r="N81">
            <v>1412</v>
          </cell>
          <cell r="O81">
            <v>49084</v>
          </cell>
          <cell r="P81">
            <v>1656</v>
          </cell>
          <cell r="Q81">
            <v>797</v>
          </cell>
          <cell r="R81">
            <v>271</v>
          </cell>
          <cell r="S81">
            <v>153</v>
          </cell>
          <cell r="T81">
            <v>65</v>
          </cell>
          <cell r="U81">
            <v>7</v>
          </cell>
          <cell r="V81">
            <v>1</v>
          </cell>
        </row>
        <row r="82">
          <cell r="L82" t="str">
            <v>73 Business services</v>
          </cell>
          <cell r="M82">
            <v>29383</v>
          </cell>
          <cell r="N82">
            <v>3035</v>
          </cell>
          <cell r="O82">
            <v>103055</v>
          </cell>
          <cell r="P82">
            <v>5068</v>
          </cell>
          <cell r="Q82">
            <v>2469</v>
          </cell>
          <cell r="R82">
            <v>1040</v>
          </cell>
          <cell r="S82">
            <v>657</v>
          </cell>
          <cell r="T82">
            <v>291</v>
          </cell>
          <cell r="U82">
            <v>58</v>
          </cell>
          <cell r="V82">
            <v>4</v>
          </cell>
        </row>
        <row r="83">
          <cell r="L83" t="str">
            <v>75 Automotive repair, services and parking</v>
          </cell>
          <cell r="M83">
            <v>5545</v>
          </cell>
          <cell r="N83">
            <v>472</v>
          </cell>
          <cell r="O83">
            <v>44629</v>
          </cell>
          <cell r="P83">
            <v>1603</v>
          </cell>
          <cell r="Q83">
            <v>311</v>
          </cell>
          <cell r="R83">
            <v>61</v>
          </cell>
          <cell r="S83">
            <v>15</v>
          </cell>
          <cell r="T83">
            <v>12</v>
          </cell>
          <cell r="U83">
            <v>0</v>
          </cell>
          <cell r="V83">
            <v>0</v>
          </cell>
        </row>
        <row r="84">
          <cell r="L84" t="str">
            <v>76 Miscellaneous repair services</v>
          </cell>
          <cell r="M84">
            <v>2206</v>
          </cell>
          <cell r="N84">
            <v>340</v>
          </cell>
          <cell r="O84">
            <v>16785</v>
          </cell>
          <cell r="P84">
            <v>597</v>
          </cell>
          <cell r="Q84">
            <v>168</v>
          </cell>
          <cell r="R84">
            <v>27</v>
          </cell>
          <cell r="S84">
            <v>17</v>
          </cell>
          <cell r="T84">
            <v>2</v>
          </cell>
          <cell r="U84">
            <v>0</v>
          </cell>
          <cell r="V84">
            <v>0</v>
          </cell>
        </row>
        <row r="85">
          <cell r="L85" t="str">
            <v>78 Motion pictures</v>
          </cell>
          <cell r="M85">
            <v>1772</v>
          </cell>
          <cell r="N85">
            <v>163</v>
          </cell>
          <cell r="O85">
            <v>5049</v>
          </cell>
          <cell r="P85">
            <v>173</v>
          </cell>
          <cell r="Q85">
            <v>100</v>
          </cell>
          <cell r="R85">
            <v>22</v>
          </cell>
          <cell r="S85">
            <v>22</v>
          </cell>
          <cell r="T85">
            <v>7</v>
          </cell>
          <cell r="U85">
            <v>3</v>
          </cell>
          <cell r="V85">
            <v>1</v>
          </cell>
        </row>
        <row r="86">
          <cell r="L86" t="str">
            <v>79 Amusement and recreation services</v>
          </cell>
          <cell r="M86">
            <v>3767</v>
          </cell>
          <cell r="N86">
            <v>504</v>
          </cell>
          <cell r="O86">
            <v>14107</v>
          </cell>
          <cell r="P86">
            <v>759</v>
          </cell>
          <cell r="Q86">
            <v>376</v>
          </cell>
          <cell r="R86">
            <v>104</v>
          </cell>
          <cell r="S86">
            <v>35</v>
          </cell>
          <cell r="T86">
            <v>22</v>
          </cell>
          <cell r="U86">
            <v>1</v>
          </cell>
          <cell r="V86">
            <v>0</v>
          </cell>
        </row>
        <row r="87">
          <cell r="L87" t="str">
            <v>Hotels and other business services</v>
          </cell>
          <cell r="M87">
            <v>60953</v>
          </cell>
          <cell r="N87">
            <v>6698</v>
          </cell>
          <cell r="O87">
            <v>260016</v>
          </cell>
          <cell r="P87">
            <v>12488</v>
          </cell>
          <cell r="Q87">
            <v>5285</v>
          </cell>
          <cell r="R87">
            <v>1751</v>
          </cell>
          <cell r="S87">
            <v>986</v>
          </cell>
          <cell r="T87">
            <v>426</v>
          </cell>
          <cell r="U87">
            <v>71</v>
          </cell>
          <cell r="V87">
            <v>6</v>
          </cell>
        </row>
        <row r="89">
          <cell r="L89" t="str">
            <v>Healthcare</v>
          </cell>
          <cell r="M89">
            <v>4424</v>
          </cell>
          <cell r="N89">
            <v>237</v>
          </cell>
          <cell r="O89">
            <v>14357</v>
          </cell>
          <cell r="P89">
            <v>1039</v>
          </cell>
          <cell r="Q89">
            <v>751</v>
          </cell>
          <cell r="R89">
            <v>451</v>
          </cell>
          <cell r="S89">
            <v>372</v>
          </cell>
          <cell r="T89">
            <v>168</v>
          </cell>
          <cell r="U89">
            <v>245</v>
          </cell>
          <cell r="V89">
            <v>17</v>
          </cell>
        </row>
        <row r="91">
          <cell r="L91" t="str">
            <v>81 Legal services</v>
          </cell>
          <cell r="M91">
            <v>461</v>
          </cell>
          <cell r="N91">
            <v>52</v>
          </cell>
          <cell r="O91">
            <v>3760</v>
          </cell>
          <cell r="P91">
            <v>102</v>
          </cell>
          <cell r="Q91">
            <v>47</v>
          </cell>
          <cell r="R91">
            <v>5</v>
          </cell>
          <cell r="S91">
            <v>2</v>
          </cell>
          <cell r="T91">
            <v>1</v>
          </cell>
          <cell r="U91">
            <v>0</v>
          </cell>
          <cell r="V91">
            <v>0</v>
          </cell>
        </row>
        <row r="93">
          <cell r="L93" t="str">
            <v>Education</v>
          </cell>
          <cell r="M93">
            <v>3020</v>
          </cell>
          <cell r="N93">
            <v>230</v>
          </cell>
          <cell r="O93">
            <v>6183</v>
          </cell>
          <cell r="P93">
            <v>506</v>
          </cell>
          <cell r="Q93">
            <v>382</v>
          </cell>
          <cell r="R93">
            <v>177</v>
          </cell>
          <cell r="S93">
            <v>221</v>
          </cell>
          <cell r="T93">
            <v>50</v>
          </cell>
          <cell r="U93">
            <v>35</v>
          </cell>
          <cell r="V93">
            <v>4</v>
          </cell>
        </row>
        <row r="95">
          <cell r="L95" t="str">
            <v>83 Social services</v>
          </cell>
          <cell r="M95">
            <v>2900</v>
          </cell>
          <cell r="N95">
            <v>105</v>
          </cell>
          <cell r="O95">
            <v>2358</v>
          </cell>
          <cell r="P95">
            <v>711</v>
          </cell>
          <cell r="Q95">
            <v>554</v>
          </cell>
          <cell r="R95">
            <v>231</v>
          </cell>
          <cell r="S95">
            <v>167</v>
          </cell>
          <cell r="T95">
            <v>71</v>
          </cell>
          <cell r="U95">
            <v>16</v>
          </cell>
          <cell r="V95">
            <v>3</v>
          </cell>
        </row>
        <row r="96">
          <cell r="L96" t="str">
            <v>84 Museums, art galleries, and botanical and zoological gardens</v>
          </cell>
          <cell r="M96">
            <v>87</v>
          </cell>
          <cell r="N96">
            <v>9</v>
          </cell>
          <cell r="O96">
            <v>241</v>
          </cell>
          <cell r="P96">
            <v>24</v>
          </cell>
          <cell r="Q96">
            <v>9</v>
          </cell>
          <cell r="R96">
            <v>4</v>
          </cell>
          <cell r="S96">
            <v>2</v>
          </cell>
          <cell r="T96">
            <v>1</v>
          </cell>
          <cell r="U96">
            <v>0</v>
          </cell>
          <cell r="V96">
            <v>0</v>
          </cell>
        </row>
        <row r="97">
          <cell r="L97" t="str">
            <v>86 Membership organisations</v>
          </cell>
          <cell r="M97">
            <v>1210</v>
          </cell>
          <cell r="N97">
            <v>107</v>
          </cell>
          <cell r="O97">
            <v>3009</v>
          </cell>
          <cell r="P97">
            <v>405</v>
          </cell>
          <cell r="Q97">
            <v>286</v>
          </cell>
          <cell r="R97">
            <v>123</v>
          </cell>
          <cell r="S97">
            <v>104</v>
          </cell>
          <cell r="T97">
            <v>36</v>
          </cell>
          <cell r="U97">
            <v>10</v>
          </cell>
          <cell r="V97">
            <v>4</v>
          </cell>
        </row>
        <row r="98">
          <cell r="L98" t="str">
            <v>87 Engineering, accounting, research, management and related services</v>
          </cell>
          <cell r="M98">
            <v>13006</v>
          </cell>
          <cell r="N98">
            <v>1122</v>
          </cell>
          <cell r="O98">
            <v>35823</v>
          </cell>
          <cell r="P98">
            <v>1949</v>
          </cell>
          <cell r="Q98">
            <v>905</v>
          </cell>
          <cell r="R98">
            <v>242</v>
          </cell>
          <cell r="S98">
            <v>179</v>
          </cell>
          <cell r="T98">
            <v>70</v>
          </cell>
          <cell r="U98">
            <v>22</v>
          </cell>
          <cell r="V98">
            <v>1</v>
          </cell>
        </row>
        <row r="99">
          <cell r="L99" t="str">
            <v>88 Private Housleholds</v>
          </cell>
          <cell r="M99">
            <v>1</v>
          </cell>
          <cell r="N99">
            <v>0</v>
          </cell>
          <cell r="O99">
            <v>0</v>
          </cell>
          <cell r="P99">
            <v>0</v>
          </cell>
          <cell r="Q99">
            <v>0</v>
          </cell>
          <cell r="R99">
            <v>0</v>
          </cell>
          <cell r="S99">
            <v>0</v>
          </cell>
          <cell r="T99">
            <v>0</v>
          </cell>
          <cell r="U99">
            <v>0</v>
          </cell>
          <cell r="V99">
            <v>0</v>
          </cell>
        </row>
        <row r="100">
          <cell r="L100" t="str">
            <v>89 Miscellaneous services</v>
          </cell>
          <cell r="M100">
            <v>4563</v>
          </cell>
          <cell r="N100">
            <v>136</v>
          </cell>
          <cell r="O100">
            <v>5787</v>
          </cell>
          <cell r="P100">
            <v>251</v>
          </cell>
          <cell r="Q100">
            <v>181</v>
          </cell>
          <cell r="R100">
            <v>73</v>
          </cell>
          <cell r="S100">
            <v>43</v>
          </cell>
          <cell r="T100">
            <v>34</v>
          </cell>
          <cell r="U100">
            <v>7</v>
          </cell>
          <cell r="V100">
            <v>2</v>
          </cell>
        </row>
        <row r="101">
          <cell r="L101" t="str">
            <v>91 Executive, legislative, and general government, except finance</v>
          </cell>
          <cell r="M101">
            <v>853</v>
          </cell>
          <cell r="N101">
            <v>10</v>
          </cell>
          <cell r="O101">
            <v>50</v>
          </cell>
          <cell r="P101">
            <v>65</v>
          </cell>
          <cell r="Q101">
            <v>136</v>
          </cell>
          <cell r="R101">
            <v>98</v>
          </cell>
          <cell r="S101">
            <v>157</v>
          </cell>
          <cell r="T101">
            <v>119</v>
          </cell>
          <cell r="U101">
            <v>54</v>
          </cell>
          <cell r="V101">
            <v>26</v>
          </cell>
        </row>
        <row r="102">
          <cell r="L102" t="str">
            <v>92 Justice, public order, and safety</v>
          </cell>
          <cell r="M102">
            <v>46</v>
          </cell>
          <cell r="N102">
            <v>1</v>
          </cell>
          <cell r="O102">
            <v>11</v>
          </cell>
          <cell r="P102">
            <v>4</v>
          </cell>
          <cell r="Q102">
            <v>8</v>
          </cell>
          <cell r="R102">
            <v>7</v>
          </cell>
          <cell r="S102">
            <v>24</v>
          </cell>
          <cell r="T102">
            <v>12</v>
          </cell>
          <cell r="U102">
            <v>5</v>
          </cell>
          <cell r="V102">
            <v>2</v>
          </cell>
        </row>
        <row r="103">
          <cell r="L103" t="str">
            <v>93 Public finance, taxation and monetary policy</v>
          </cell>
          <cell r="M103">
            <v>15</v>
          </cell>
          <cell r="N103">
            <v>0</v>
          </cell>
          <cell r="O103">
            <v>14</v>
          </cell>
          <cell r="P103">
            <v>3</v>
          </cell>
          <cell r="Q103">
            <v>1</v>
          </cell>
          <cell r="R103">
            <v>4</v>
          </cell>
          <cell r="S103">
            <v>0</v>
          </cell>
          <cell r="T103">
            <v>1</v>
          </cell>
          <cell r="U103">
            <v>0</v>
          </cell>
          <cell r="V103">
            <v>0</v>
          </cell>
        </row>
        <row r="104">
          <cell r="L104" t="str">
            <v>95 Administration of environmental quality and housing programs</v>
          </cell>
          <cell r="M104">
            <v>84</v>
          </cell>
          <cell r="N104">
            <v>19</v>
          </cell>
          <cell r="O104">
            <v>82</v>
          </cell>
          <cell r="P104">
            <v>44</v>
          </cell>
          <cell r="Q104">
            <v>28</v>
          </cell>
          <cell r="R104">
            <v>10</v>
          </cell>
          <cell r="S104">
            <v>16</v>
          </cell>
          <cell r="T104">
            <v>9</v>
          </cell>
          <cell r="U104">
            <v>5</v>
          </cell>
          <cell r="V104">
            <v>1</v>
          </cell>
        </row>
        <row r="105">
          <cell r="L105" t="str">
            <v>97 National security and international affairs</v>
          </cell>
          <cell r="M105">
            <v>58</v>
          </cell>
          <cell r="N105">
            <v>15</v>
          </cell>
          <cell r="O105">
            <v>9</v>
          </cell>
          <cell r="P105">
            <v>1</v>
          </cell>
          <cell r="Q105">
            <v>11</v>
          </cell>
          <cell r="R105">
            <v>4</v>
          </cell>
          <cell r="S105">
            <v>10</v>
          </cell>
          <cell r="T105">
            <v>4</v>
          </cell>
          <cell r="U105">
            <v>2</v>
          </cell>
          <cell r="V105">
            <v>5</v>
          </cell>
        </row>
        <row r="106">
          <cell r="L106" t="str">
            <v>Public services all</v>
          </cell>
          <cell r="M106">
            <v>30728</v>
          </cell>
          <cell r="N106">
            <v>2043</v>
          </cell>
          <cell r="O106">
            <v>71684</v>
          </cell>
          <cell r="P106">
            <v>5104</v>
          </cell>
          <cell r="Q106">
            <v>3299</v>
          </cell>
          <cell r="R106">
            <v>1429</v>
          </cell>
          <cell r="S106">
            <v>1297</v>
          </cell>
          <cell r="T106">
            <v>576</v>
          </cell>
          <cell r="U106">
            <v>401</v>
          </cell>
          <cell r="V106">
            <v>65</v>
          </cell>
        </row>
        <row r="107">
          <cell r="L107" t="str">
            <v>Government</v>
          </cell>
          <cell r="M107">
            <v>23284</v>
          </cell>
          <cell r="N107">
            <v>1576</v>
          </cell>
          <cell r="O107">
            <v>51144</v>
          </cell>
          <cell r="P107">
            <v>3559</v>
          </cell>
          <cell r="Q107">
            <v>2166</v>
          </cell>
          <cell r="R107">
            <v>801</v>
          </cell>
          <cell r="S107">
            <v>704</v>
          </cell>
          <cell r="T107">
            <v>358</v>
          </cell>
          <cell r="U107">
            <v>121</v>
          </cell>
          <cell r="V107">
            <v>44</v>
          </cell>
        </row>
        <row r="108">
          <cell r="L108" t="str">
            <v>TOTAL</v>
          </cell>
          <cell r="M108">
            <v>635993</v>
          </cell>
          <cell r="N108">
            <v>49414</v>
          </cell>
          <cell r="O108">
            <v>1779610</v>
          </cell>
          <cell r="P108">
            <v>107447</v>
          </cell>
          <cell r="Q108">
            <v>48987</v>
          </cell>
          <cell r="R108">
            <v>14200</v>
          </cell>
          <cell r="S108">
            <v>8171</v>
          </cell>
          <cell r="T108">
            <v>3208</v>
          </cell>
          <cell r="U108">
            <v>944</v>
          </cell>
          <cell r="V108">
            <v>154</v>
          </cell>
        </row>
        <row r="109">
          <cell r="L109" t="str">
            <v>Unclassified</v>
          </cell>
          <cell r="M109">
            <v>147127</v>
          </cell>
          <cell r="N109">
            <v>5228</v>
          </cell>
          <cell r="O109">
            <v>22738</v>
          </cell>
          <cell r="P109">
            <v>426</v>
          </cell>
          <cell r="Q109">
            <v>103</v>
          </cell>
          <cell r="R109">
            <v>15</v>
          </cell>
          <cell r="S109">
            <v>5</v>
          </cell>
          <cell r="T109">
            <v>0</v>
          </cell>
          <cell r="U109">
            <v>0</v>
          </cell>
          <cell r="V109">
            <v>0</v>
          </cell>
        </row>
        <row r="110">
          <cell r="L110" t="str">
            <v>TOTAL</v>
          </cell>
          <cell r="M110">
            <v>488866</v>
          </cell>
          <cell r="N110">
            <v>44186</v>
          </cell>
          <cell r="O110">
            <v>1756872</v>
          </cell>
          <cell r="P110">
            <v>107021</v>
          </cell>
          <cell r="Q110">
            <v>48884</v>
          </cell>
          <cell r="R110">
            <v>14185</v>
          </cell>
          <cell r="S110">
            <v>8166</v>
          </cell>
          <cell r="T110">
            <v>3208</v>
          </cell>
          <cell r="U110">
            <v>944</v>
          </cell>
          <cell r="V110">
            <v>154</v>
          </cell>
        </row>
        <row r="111">
          <cell r="M111">
            <v>0</v>
          </cell>
          <cell r="N111">
            <v>0</v>
          </cell>
          <cell r="O111">
            <v>0</v>
          </cell>
          <cell r="P111">
            <v>0</v>
          </cell>
          <cell r="Q111">
            <v>0</v>
          </cell>
          <cell r="R111">
            <v>0</v>
          </cell>
          <cell r="S111">
            <v>0</v>
          </cell>
          <cell r="T111">
            <v>0</v>
          </cell>
          <cell r="U111">
            <v>0</v>
          </cell>
          <cell r="V111">
            <v>0</v>
          </cell>
        </row>
        <row r="112">
          <cell r="L112" t="str">
            <v>Other Industries</v>
          </cell>
          <cell r="M112">
            <v>105526</v>
          </cell>
          <cell r="N112">
            <v>11603</v>
          </cell>
          <cell r="O112">
            <v>522389</v>
          </cell>
          <cell r="P112">
            <v>31577</v>
          </cell>
          <cell r="Q112">
            <v>11907</v>
          </cell>
          <cell r="R112">
            <v>3074</v>
          </cell>
          <cell r="S112">
            <v>1462</v>
          </cell>
          <cell r="T112">
            <v>544</v>
          </cell>
          <cell r="U112">
            <v>96</v>
          </cell>
          <cell r="V112">
            <v>16</v>
          </cell>
        </row>
        <row r="113">
          <cell r="M113">
            <v>0.23133430713860059</v>
          </cell>
          <cell r="N113">
            <v>0.1057999757153843</v>
          </cell>
          <cell r="O113">
            <v>1.2776956748950612E-2</v>
          </cell>
          <cell r="P113">
            <v>3.9647454093646173E-3</v>
          </cell>
          <cell r="Q113">
            <v>2.1025986486210629E-3</v>
          </cell>
          <cell r="R113">
            <v>1.056338028169014E-3</v>
          </cell>
          <cell r="S113">
            <v>6.1192020560518908E-4</v>
          </cell>
          <cell r="T113">
            <v>0</v>
          </cell>
          <cell r="U113">
            <v>0</v>
          </cell>
          <cell r="V113">
            <v>0</v>
          </cell>
        </row>
      </sheetData>
      <sheetData sheetId="12">
        <row r="5">
          <cell r="M5" t="str">
            <v>01 Agricultural production - crops</v>
          </cell>
          <cell r="P5">
            <v>15338</v>
          </cell>
          <cell r="Q5">
            <v>1031</v>
          </cell>
          <cell r="R5">
            <v>438</v>
          </cell>
          <cell r="S5">
            <v>66</v>
          </cell>
          <cell r="T5">
            <v>23</v>
          </cell>
          <cell r="U5">
            <v>36</v>
          </cell>
          <cell r="V5">
            <v>0</v>
          </cell>
          <cell r="W5">
            <v>1</v>
          </cell>
          <cell r="X5">
            <v>17760</v>
          </cell>
        </row>
        <row r="6">
          <cell r="M6" t="str">
            <v>02 Agriculture production livestock and animal specialities</v>
          </cell>
          <cell r="P6">
            <v>8384</v>
          </cell>
          <cell r="Q6">
            <v>54</v>
          </cell>
          <cell r="R6">
            <v>22</v>
          </cell>
          <cell r="S6">
            <v>6</v>
          </cell>
          <cell r="T6">
            <v>20</v>
          </cell>
          <cell r="U6">
            <v>5</v>
          </cell>
          <cell r="V6">
            <v>0</v>
          </cell>
          <cell r="W6">
            <v>0</v>
          </cell>
          <cell r="X6">
            <v>8996</v>
          </cell>
        </row>
        <row r="7">
          <cell r="M7" t="str">
            <v>07 Agricultural services</v>
          </cell>
          <cell r="P7">
            <v>16637</v>
          </cell>
          <cell r="Q7">
            <v>664</v>
          </cell>
          <cell r="R7">
            <v>297</v>
          </cell>
          <cell r="S7">
            <v>51</v>
          </cell>
          <cell r="T7">
            <v>16</v>
          </cell>
          <cell r="U7">
            <v>21</v>
          </cell>
          <cell r="V7">
            <v>2</v>
          </cell>
          <cell r="W7">
            <v>0</v>
          </cell>
          <cell r="X7">
            <v>18035</v>
          </cell>
        </row>
        <row r="8">
          <cell r="M8" t="str">
            <v>08 Forestry</v>
          </cell>
          <cell r="P8">
            <v>712</v>
          </cell>
          <cell r="Q8">
            <v>18</v>
          </cell>
          <cell r="R8">
            <v>4</v>
          </cell>
          <cell r="S8">
            <v>1</v>
          </cell>
          <cell r="T8">
            <v>2</v>
          </cell>
          <cell r="U8">
            <v>5</v>
          </cell>
          <cell r="V8">
            <v>1</v>
          </cell>
          <cell r="W8">
            <v>0</v>
          </cell>
          <cell r="X8">
            <v>766</v>
          </cell>
        </row>
        <row r="9">
          <cell r="M9" t="str">
            <v>09 Fishing, hunting and trapping</v>
          </cell>
          <cell r="P9">
            <v>803</v>
          </cell>
          <cell r="Q9">
            <v>28</v>
          </cell>
          <cell r="R9">
            <v>24</v>
          </cell>
          <cell r="S9">
            <v>3</v>
          </cell>
          <cell r="T9">
            <v>0</v>
          </cell>
          <cell r="U9">
            <v>2</v>
          </cell>
          <cell r="V9">
            <v>0</v>
          </cell>
          <cell r="W9">
            <v>0</v>
          </cell>
          <cell r="X9">
            <v>990</v>
          </cell>
        </row>
        <row r="10">
          <cell r="M10" t="str">
            <v>Agriculture, Fisheries and Forestry subtotal</v>
          </cell>
          <cell r="P10">
            <v>41874</v>
          </cell>
          <cell r="Q10">
            <v>1795</v>
          </cell>
          <cell r="R10">
            <v>785</v>
          </cell>
          <cell r="S10">
            <v>127</v>
          </cell>
          <cell r="T10">
            <v>61</v>
          </cell>
          <cell r="U10">
            <v>69</v>
          </cell>
          <cell r="V10">
            <v>3</v>
          </cell>
          <cell r="W10">
            <v>1</v>
          </cell>
          <cell r="X10">
            <v>46547</v>
          </cell>
        </row>
        <row r="11">
          <cell r="X11">
            <v>44715</v>
          </cell>
        </row>
        <row r="12">
          <cell r="M12" t="str">
            <v>10 Metal mining</v>
          </cell>
          <cell r="P12">
            <v>61</v>
          </cell>
          <cell r="Q12">
            <v>2</v>
          </cell>
          <cell r="R12">
            <v>2</v>
          </cell>
          <cell r="S12">
            <v>2</v>
          </cell>
          <cell r="T12">
            <v>1</v>
          </cell>
          <cell r="U12">
            <v>1</v>
          </cell>
          <cell r="V12">
            <v>0</v>
          </cell>
          <cell r="W12">
            <v>0</v>
          </cell>
          <cell r="X12">
            <v>83</v>
          </cell>
        </row>
        <row r="13">
          <cell r="M13" t="str">
            <v>13 Oil and gas extraction</v>
          </cell>
          <cell r="P13">
            <v>235</v>
          </cell>
          <cell r="Q13">
            <v>12</v>
          </cell>
          <cell r="R13">
            <v>20</v>
          </cell>
          <cell r="S13">
            <v>8</v>
          </cell>
          <cell r="T13">
            <v>9</v>
          </cell>
          <cell r="U13">
            <v>6</v>
          </cell>
          <cell r="V13">
            <v>4</v>
          </cell>
          <cell r="W13">
            <v>0</v>
          </cell>
          <cell r="X13">
            <v>497</v>
          </cell>
        </row>
        <row r="14">
          <cell r="M14" t="str">
            <v>14 Mining and quarrying of nonmetallic minerals, except fuels</v>
          </cell>
          <cell r="P14">
            <v>164</v>
          </cell>
          <cell r="Q14">
            <v>49</v>
          </cell>
          <cell r="R14">
            <v>15</v>
          </cell>
          <cell r="S14">
            <v>5</v>
          </cell>
          <cell r="T14">
            <v>2</v>
          </cell>
          <cell r="U14">
            <v>3</v>
          </cell>
          <cell r="V14">
            <v>0</v>
          </cell>
          <cell r="W14">
            <v>0</v>
          </cell>
          <cell r="X14">
            <v>362</v>
          </cell>
        </row>
        <row r="15">
          <cell r="M15" t="str">
            <v>Mining subtotal</v>
          </cell>
          <cell r="P15">
            <v>460</v>
          </cell>
          <cell r="Q15">
            <v>63</v>
          </cell>
          <cell r="R15">
            <v>37</v>
          </cell>
          <cell r="S15">
            <v>15</v>
          </cell>
          <cell r="T15">
            <v>12</v>
          </cell>
          <cell r="U15">
            <v>10</v>
          </cell>
          <cell r="V15">
            <v>4</v>
          </cell>
          <cell r="W15">
            <v>0</v>
          </cell>
          <cell r="X15">
            <v>942</v>
          </cell>
        </row>
        <row r="17">
          <cell r="M17" t="str">
            <v>15 Building construction-general contractors and operative builders</v>
          </cell>
          <cell r="P17">
            <v>47508</v>
          </cell>
          <cell r="Q17">
            <v>1610</v>
          </cell>
          <cell r="R17">
            <v>1050</v>
          </cell>
          <cell r="S17">
            <v>336</v>
          </cell>
          <cell r="T17">
            <v>171</v>
          </cell>
          <cell r="U17">
            <v>127</v>
          </cell>
          <cell r="V17">
            <v>10</v>
          </cell>
          <cell r="W17">
            <v>0</v>
          </cell>
          <cell r="X17">
            <v>55406</v>
          </cell>
        </row>
        <row r="18">
          <cell r="M18" t="str">
            <v>16 Heavy construction other than building construction - contractors</v>
          </cell>
          <cell r="P18">
            <v>5369</v>
          </cell>
          <cell r="Q18">
            <v>381</v>
          </cell>
          <cell r="R18">
            <v>276</v>
          </cell>
          <cell r="S18">
            <v>97</v>
          </cell>
          <cell r="T18">
            <v>54</v>
          </cell>
          <cell r="U18">
            <v>23</v>
          </cell>
          <cell r="V18">
            <v>15</v>
          </cell>
          <cell r="W18">
            <v>7</v>
          </cell>
          <cell r="X18">
            <v>6785</v>
          </cell>
        </row>
        <row r="19">
          <cell r="M19" t="str">
            <v>17 Construction - special trade contractors</v>
          </cell>
          <cell r="P19">
            <v>67152</v>
          </cell>
          <cell r="Q19">
            <v>3028</v>
          </cell>
          <cell r="R19">
            <v>1701</v>
          </cell>
          <cell r="S19">
            <v>380</v>
          </cell>
          <cell r="T19">
            <v>138</v>
          </cell>
          <cell r="U19">
            <v>54</v>
          </cell>
          <cell r="V19">
            <v>8</v>
          </cell>
          <cell r="W19">
            <v>1</v>
          </cell>
          <cell r="X19">
            <v>74418</v>
          </cell>
        </row>
        <row r="20">
          <cell r="M20" t="str">
            <v>Construction subtotal</v>
          </cell>
          <cell r="P20">
            <v>120029</v>
          </cell>
          <cell r="Q20">
            <v>5019</v>
          </cell>
          <cell r="R20">
            <v>3027</v>
          </cell>
          <cell r="S20">
            <v>813</v>
          </cell>
          <cell r="T20">
            <v>363</v>
          </cell>
          <cell r="U20">
            <v>204</v>
          </cell>
          <cell r="V20">
            <v>33</v>
          </cell>
          <cell r="W20">
            <v>8</v>
          </cell>
          <cell r="X20">
            <v>136609</v>
          </cell>
        </row>
        <row r="22">
          <cell r="M22" t="str">
            <v>20 Food and kindred products</v>
          </cell>
          <cell r="P22">
            <v>3575</v>
          </cell>
          <cell r="Q22">
            <v>898</v>
          </cell>
          <cell r="R22">
            <v>461</v>
          </cell>
          <cell r="S22">
            <v>168</v>
          </cell>
          <cell r="T22">
            <v>137</v>
          </cell>
          <cell r="U22">
            <v>64</v>
          </cell>
          <cell r="V22">
            <v>6</v>
          </cell>
          <cell r="W22">
            <v>3</v>
          </cell>
          <cell r="X22">
            <v>6783</v>
          </cell>
        </row>
        <row r="23">
          <cell r="M23" t="str">
            <v>21 Tobacco products</v>
          </cell>
          <cell r="P23">
            <v>11</v>
          </cell>
          <cell r="Q23">
            <v>3</v>
          </cell>
          <cell r="R23">
            <v>0</v>
          </cell>
          <cell r="S23">
            <v>3</v>
          </cell>
          <cell r="T23">
            <v>2</v>
          </cell>
          <cell r="U23">
            <v>3</v>
          </cell>
          <cell r="V23">
            <v>2</v>
          </cell>
          <cell r="W23">
            <v>0</v>
          </cell>
          <cell r="X23">
            <v>30</v>
          </cell>
        </row>
        <row r="24">
          <cell r="M24" t="str">
            <v>22 Textile mill products</v>
          </cell>
          <cell r="P24">
            <v>1600</v>
          </cell>
          <cell r="Q24">
            <v>111</v>
          </cell>
          <cell r="R24">
            <v>75</v>
          </cell>
          <cell r="S24">
            <v>25</v>
          </cell>
          <cell r="T24">
            <v>25</v>
          </cell>
          <cell r="U24">
            <v>6</v>
          </cell>
          <cell r="V24">
            <v>0</v>
          </cell>
          <cell r="W24">
            <v>0</v>
          </cell>
          <cell r="X24">
            <v>1946</v>
          </cell>
        </row>
        <row r="25">
          <cell r="M25" t="str">
            <v>23 Apparel and other finished products made from fabrics and similar materials</v>
          </cell>
          <cell r="P25">
            <v>1920</v>
          </cell>
          <cell r="Q25">
            <v>53</v>
          </cell>
          <cell r="R25">
            <v>33</v>
          </cell>
          <cell r="S25">
            <v>2</v>
          </cell>
          <cell r="T25">
            <v>9</v>
          </cell>
          <cell r="U25">
            <v>3</v>
          </cell>
          <cell r="V25">
            <v>1</v>
          </cell>
          <cell r="W25">
            <v>0</v>
          </cell>
          <cell r="X25">
            <v>2105</v>
          </cell>
        </row>
        <row r="26">
          <cell r="M26" t="str">
            <v>24 Lumber and wood products, except furniture</v>
          </cell>
          <cell r="P26">
            <v>2076</v>
          </cell>
          <cell r="Q26">
            <v>206</v>
          </cell>
          <cell r="R26">
            <v>139</v>
          </cell>
          <cell r="S26">
            <v>48</v>
          </cell>
          <cell r="T26">
            <v>21</v>
          </cell>
          <cell r="U26">
            <v>5</v>
          </cell>
          <cell r="V26">
            <v>0</v>
          </cell>
          <cell r="W26">
            <v>0</v>
          </cell>
          <cell r="X26">
            <v>2663</v>
          </cell>
        </row>
        <row r="27">
          <cell r="M27" t="str">
            <v>25 Furniture and fixtures</v>
          </cell>
          <cell r="P27">
            <v>3970</v>
          </cell>
          <cell r="Q27">
            <v>154</v>
          </cell>
          <cell r="R27">
            <v>130</v>
          </cell>
          <cell r="S27">
            <v>35</v>
          </cell>
          <cell r="T27">
            <v>18</v>
          </cell>
          <cell r="U27">
            <v>8</v>
          </cell>
          <cell r="V27">
            <v>1</v>
          </cell>
          <cell r="W27">
            <v>0</v>
          </cell>
          <cell r="X27">
            <v>4458</v>
          </cell>
        </row>
        <row r="28">
          <cell r="M28" t="str">
            <v>26 Paper and allied products</v>
          </cell>
          <cell r="P28">
            <v>248</v>
          </cell>
          <cell r="Q28">
            <v>84</v>
          </cell>
          <cell r="R28">
            <v>71</v>
          </cell>
          <cell r="S28">
            <v>37</v>
          </cell>
          <cell r="T28">
            <v>50</v>
          </cell>
          <cell r="U28">
            <v>13</v>
          </cell>
          <cell r="V28">
            <v>1</v>
          </cell>
          <cell r="W28">
            <v>0</v>
          </cell>
          <cell r="X28">
            <v>596</v>
          </cell>
        </row>
        <row r="29">
          <cell r="M29" t="str">
            <v>27 Printing, publishing, and allied industries</v>
          </cell>
          <cell r="P29">
            <v>10735</v>
          </cell>
          <cell r="Q29">
            <v>770</v>
          </cell>
          <cell r="R29">
            <v>497</v>
          </cell>
          <cell r="S29">
            <v>139</v>
          </cell>
          <cell r="T29">
            <v>82</v>
          </cell>
          <cell r="U29">
            <v>49</v>
          </cell>
          <cell r="V29">
            <v>10</v>
          </cell>
          <cell r="W29">
            <v>1</v>
          </cell>
          <cell r="X29">
            <v>13435</v>
          </cell>
        </row>
        <row r="30">
          <cell r="M30" t="str">
            <v>28 Chemicals and allied products</v>
          </cell>
          <cell r="P30">
            <v>784</v>
          </cell>
          <cell r="Q30">
            <v>122</v>
          </cell>
          <cell r="R30">
            <v>150</v>
          </cell>
          <cell r="S30">
            <v>83</v>
          </cell>
          <cell r="T30">
            <v>89</v>
          </cell>
          <cell r="U30">
            <v>42</v>
          </cell>
          <cell r="V30">
            <v>17</v>
          </cell>
          <cell r="W30">
            <v>1</v>
          </cell>
          <cell r="X30">
            <v>1599</v>
          </cell>
        </row>
        <row r="31">
          <cell r="M31" t="str">
            <v>29 Petroleum refining and related industries</v>
          </cell>
          <cell r="P31">
            <v>40</v>
          </cell>
          <cell r="Q31">
            <v>5</v>
          </cell>
          <cell r="R31">
            <v>7</v>
          </cell>
          <cell r="S31">
            <v>3</v>
          </cell>
          <cell r="T31">
            <v>2</v>
          </cell>
          <cell r="U31">
            <v>2</v>
          </cell>
          <cell r="V31">
            <v>1</v>
          </cell>
          <cell r="W31">
            <v>0</v>
          </cell>
          <cell r="X31">
            <v>84</v>
          </cell>
        </row>
        <row r="32">
          <cell r="M32" t="str">
            <v>30 Rubber and miscellaneous plastics products</v>
          </cell>
          <cell r="P32">
            <v>1044</v>
          </cell>
          <cell r="Q32">
            <v>188</v>
          </cell>
          <cell r="R32">
            <v>189</v>
          </cell>
          <cell r="S32">
            <v>72</v>
          </cell>
          <cell r="T32">
            <v>69</v>
          </cell>
          <cell r="U32">
            <v>17</v>
          </cell>
          <cell r="V32">
            <v>3</v>
          </cell>
          <cell r="W32">
            <v>2</v>
          </cell>
          <cell r="X32">
            <v>1823</v>
          </cell>
        </row>
        <row r="33">
          <cell r="M33" t="str">
            <v>31 Leather and leather products</v>
          </cell>
          <cell r="P33">
            <v>369</v>
          </cell>
          <cell r="Q33">
            <v>33</v>
          </cell>
          <cell r="R33">
            <v>24</v>
          </cell>
          <cell r="S33">
            <v>2</v>
          </cell>
          <cell r="T33">
            <v>4</v>
          </cell>
          <cell r="U33">
            <v>1</v>
          </cell>
          <cell r="V33">
            <v>0</v>
          </cell>
          <cell r="W33">
            <v>0</v>
          </cell>
          <cell r="X33">
            <v>574</v>
          </cell>
        </row>
        <row r="34">
          <cell r="M34" t="str">
            <v>32 Stone, clay, glass and concrete products</v>
          </cell>
          <cell r="P34">
            <v>1922</v>
          </cell>
          <cell r="Q34">
            <v>192</v>
          </cell>
          <cell r="R34">
            <v>165</v>
          </cell>
          <cell r="S34">
            <v>51</v>
          </cell>
          <cell r="T34">
            <v>46</v>
          </cell>
          <cell r="U34">
            <v>21</v>
          </cell>
          <cell r="V34">
            <v>2</v>
          </cell>
          <cell r="W34">
            <v>3</v>
          </cell>
          <cell r="X34">
            <v>2760</v>
          </cell>
        </row>
        <row r="35">
          <cell r="M35" t="str">
            <v>33 Primary metal industries</v>
          </cell>
          <cell r="P35">
            <v>299</v>
          </cell>
          <cell r="Q35">
            <v>93</v>
          </cell>
          <cell r="R35">
            <v>67</v>
          </cell>
          <cell r="S35">
            <v>32</v>
          </cell>
          <cell r="T35">
            <v>27</v>
          </cell>
          <cell r="U35">
            <v>13</v>
          </cell>
          <cell r="V35">
            <v>1</v>
          </cell>
          <cell r="W35">
            <v>0</v>
          </cell>
          <cell r="X35">
            <v>609</v>
          </cell>
        </row>
        <row r="36">
          <cell r="M36" t="str">
            <v>34 Fabricated metal products, except machinery and transportation equipment</v>
          </cell>
          <cell r="P36">
            <v>8371</v>
          </cell>
          <cell r="Q36">
            <v>1027</v>
          </cell>
          <cell r="R36">
            <v>819</v>
          </cell>
          <cell r="S36">
            <v>209</v>
          </cell>
          <cell r="T36">
            <v>113</v>
          </cell>
          <cell r="U36">
            <v>34</v>
          </cell>
          <cell r="V36">
            <v>3</v>
          </cell>
          <cell r="W36">
            <v>2</v>
          </cell>
          <cell r="X36">
            <v>11200</v>
          </cell>
        </row>
        <row r="37">
          <cell r="M37" t="str">
            <v>35 Industrial and commercial machinery and computer equipment</v>
          </cell>
          <cell r="P37">
            <v>4381</v>
          </cell>
          <cell r="Q37">
            <v>599</v>
          </cell>
          <cell r="R37">
            <v>531</v>
          </cell>
          <cell r="S37">
            <v>163</v>
          </cell>
          <cell r="T37">
            <v>111</v>
          </cell>
          <cell r="U37">
            <v>48</v>
          </cell>
          <cell r="V37">
            <v>3</v>
          </cell>
          <cell r="W37">
            <v>1</v>
          </cell>
          <cell r="X37">
            <v>6485</v>
          </cell>
        </row>
        <row r="38">
          <cell r="M38" t="str">
            <v>36 Electronic and other electrical equipment and components, except computer equ</v>
          </cell>
          <cell r="P38">
            <v>1645</v>
          </cell>
          <cell r="Q38">
            <v>170</v>
          </cell>
          <cell r="R38">
            <v>130</v>
          </cell>
          <cell r="S38">
            <v>54</v>
          </cell>
          <cell r="T38">
            <v>36</v>
          </cell>
          <cell r="U38">
            <v>19</v>
          </cell>
          <cell r="V38">
            <v>4</v>
          </cell>
          <cell r="W38">
            <v>3</v>
          </cell>
          <cell r="X38">
            <v>2316</v>
          </cell>
        </row>
        <row r="39">
          <cell r="M39" t="str">
            <v>37 Transportation equipment</v>
          </cell>
          <cell r="P39">
            <v>3119</v>
          </cell>
          <cell r="Q39">
            <v>239</v>
          </cell>
          <cell r="R39">
            <v>193</v>
          </cell>
          <cell r="S39">
            <v>67</v>
          </cell>
          <cell r="T39">
            <v>45</v>
          </cell>
          <cell r="U39">
            <v>24</v>
          </cell>
          <cell r="V39">
            <v>5</v>
          </cell>
          <cell r="W39">
            <v>1</v>
          </cell>
          <cell r="X39">
            <v>4016</v>
          </cell>
        </row>
        <row r="40">
          <cell r="M40" t="str">
            <v>38 Measuring, analyzing, and controlling instruments; photographic, medical and</v>
          </cell>
          <cell r="P40">
            <v>1537</v>
          </cell>
          <cell r="Q40">
            <v>163</v>
          </cell>
          <cell r="R40">
            <v>157</v>
          </cell>
          <cell r="S40">
            <v>43</v>
          </cell>
          <cell r="T40">
            <v>42</v>
          </cell>
          <cell r="U40">
            <v>8</v>
          </cell>
          <cell r="V40">
            <v>6</v>
          </cell>
          <cell r="W40">
            <v>1</v>
          </cell>
          <cell r="X40">
            <v>2223</v>
          </cell>
        </row>
        <row r="41">
          <cell r="M41" t="str">
            <v>39 Miscellaneous manufacturing industries</v>
          </cell>
          <cell r="P41">
            <v>2671</v>
          </cell>
          <cell r="Q41">
            <v>65</v>
          </cell>
          <cell r="R41">
            <v>37</v>
          </cell>
          <cell r="S41">
            <v>10</v>
          </cell>
          <cell r="T41">
            <v>6</v>
          </cell>
          <cell r="U41">
            <v>0</v>
          </cell>
          <cell r="V41">
            <v>0</v>
          </cell>
          <cell r="W41">
            <v>0</v>
          </cell>
          <cell r="X41">
            <v>2903</v>
          </cell>
        </row>
        <row r="42">
          <cell r="M42" t="str">
            <v>Manufacturing</v>
          </cell>
          <cell r="P42">
            <v>50317</v>
          </cell>
          <cell r="Q42">
            <v>5175</v>
          </cell>
          <cell r="R42">
            <v>3875</v>
          </cell>
          <cell r="S42">
            <v>1246</v>
          </cell>
          <cell r="T42">
            <v>934</v>
          </cell>
          <cell r="U42">
            <v>380</v>
          </cell>
          <cell r="V42">
            <v>66</v>
          </cell>
          <cell r="W42">
            <v>18</v>
          </cell>
          <cell r="X42">
            <v>68608</v>
          </cell>
        </row>
        <row r="44">
          <cell r="M44" t="str">
            <v>40 Railroad transportation</v>
          </cell>
          <cell r="P44">
            <v>10</v>
          </cell>
          <cell r="Q44">
            <v>2</v>
          </cell>
          <cell r="R44">
            <v>6</v>
          </cell>
          <cell r="S44">
            <v>1</v>
          </cell>
          <cell r="T44">
            <v>1</v>
          </cell>
          <cell r="U44">
            <v>0</v>
          </cell>
          <cell r="V44">
            <v>1</v>
          </cell>
          <cell r="W44">
            <v>1</v>
          </cell>
          <cell r="X44">
            <v>262</v>
          </cell>
        </row>
        <row r="45">
          <cell r="M45" t="str">
            <v>41 Local and suburban transit and interurban highway passenger transportation</v>
          </cell>
          <cell r="P45">
            <v>5377</v>
          </cell>
          <cell r="Q45">
            <v>316</v>
          </cell>
          <cell r="R45">
            <v>335</v>
          </cell>
          <cell r="S45">
            <v>113</v>
          </cell>
          <cell r="T45">
            <v>57</v>
          </cell>
          <cell r="U45">
            <v>32</v>
          </cell>
          <cell r="V45">
            <v>6</v>
          </cell>
          <cell r="W45">
            <v>1</v>
          </cell>
          <cell r="X45">
            <v>6770</v>
          </cell>
        </row>
        <row r="46">
          <cell r="M46" t="str">
            <v>42 Motor freight transportation and warehousing</v>
          </cell>
          <cell r="P46">
            <v>14679</v>
          </cell>
          <cell r="Q46">
            <v>1317</v>
          </cell>
          <cell r="R46">
            <v>991</v>
          </cell>
          <cell r="S46">
            <v>356</v>
          </cell>
          <cell r="T46">
            <v>161</v>
          </cell>
          <cell r="U46">
            <v>52</v>
          </cell>
          <cell r="V46">
            <v>8</v>
          </cell>
          <cell r="W46">
            <v>0</v>
          </cell>
          <cell r="X46">
            <v>20193</v>
          </cell>
        </row>
        <row r="47">
          <cell r="M47" t="str">
            <v>43 United States postal service</v>
          </cell>
          <cell r="P47">
            <v>61</v>
          </cell>
          <cell r="Q47">
            <v>10</v>
          </cell>
          <cell r="R47">
            <v>2</v>
          </cell>
          <cell r="S47">
            <v>1</v>
          </cell>
          <cell r="T47">
            <v>0</v>
          </cell>
          <cell r="U47">
            <v>0</v>
          </cell>
          <cell r="V47">
            <v>2</v>
          </cell>
          <cell r="W47">
            <v>1</v>
          </cell>
          <cell r="X47">
            <v>611</v>
          </cell>
        </row>
        <row r="48">
          <cell r="M48" t="str">
            <v>44 Water transportation</v>
          </cell>
          <cell r="P48">
            <v>7541</v>
          </cell>
          <cell r="Q48">
            <v>216</v>
          </cell>
          <cell r="R48">
            <v>117</v>
          </cell>
          <cell r="S48">
            <v>44</v>
          </cell>
          <cell r="T48">
            <v>50</v>
          </cell>
          <cell r="U48">
            <v>29</v>
          </cell>
          <cell r="V48">
            <v>6</v>
          </cell>
          <cell r="W48">
            <v>0</v>
          </cell>
          <cell r="X48">
            <v>8953</v>
          </cell>
        </row>
        <row r="49">
          <cell r="M49" t="str">
            <v>45 Transportation by air</v>
          </cell>
          <cell r="P49">
            <v>466</v>
          </cell>
          <cell r="Q49">
            <v>16</v>
          </cell>
          <cell r="R49">
            <v>15</v>
          </cell>
          <cell r="S49">
            <v>7</v>
          </cell>
          <cell r="T49">
            <v>2</v>
          </cell>
          <cell r="U49">
            <v>5</v>
          </cell>
          <cell r="V49">
            <v>2</v>
          </cell>
          <cell r="W49">
            <v>0</v>
          </cell>
          <cell r="X49">
            <v>659</v>
          </cell>
        </row>
        <row r="50">
          <cell r="M50" t="str">
            <v>46 Pipelines, except natural gas</v>
          </cell>
          <cell r="P50">
            <v>7</v>
          </cell>
          <cell r="Q50">
            <v>7</v>
          </cell>
          <cell r="R50">
            <v>3</v>
          </cell>
          <cell r="S50">
            <v>2</v>
          </cell>
          <cell r="T50">
            <v>0</v>
          </cell>
          <cell r="U50">
            <v>0</v>
          </cell>
          <cell r="V50">
            <v>0</v>
          </cell>
          <cell r="W50">
            <v>0</v>
          </cell>
          <cell r="X50">
            <v>27</v>
          </cell>
        </row>
        <row r="51">
          <cell r="M51" t="str">
            <v>47 Transportation services</v>
          </cell>
          <cell r="P51">
            <v>7537</v>
          </cell>
          <cell r="Q51">
            <v>480</v>
          </cell>
          <cell r="R51">
            <v>328</v>
          </cell>
          <cell r="S51">
            <v>107</v>
          </cell>
          <cell r="T51">
            <v>80</v>
          </cell>
          <cell r="U51">
            <v>32</v>
          </cell>
          <cell r="V51">
            <v>8</v>
          </cell>
          <cell r="W51">
            <v>2</v>
          </cell>
          <cell r="X51">
            <v>11144</v>
          </cell>
        </row>
        <row r="52">
          <cell r="M52" t="str">
            <v>Transport</v>
          </cell>
          <cell r="P52">
            <v>35678</v>
          </cell>
          <cell r="Q52">
            <v>2364</v>
          </cell>
          <cell r="R52">
            <v>1797</v>
          </cell>
          <cell r="S52">
            <v>631</v>
          </cell>
          <cell r="T52">
            <v>351</v>
          </cell>
          <cell r="U52">
            <v>150</v>
          </cell>
          <cell r="V52">
            <v>33</v>
          </cell>
          <cell r="W52">
            <v>5</v>
          </cell>
          <cell r="X52">
            <v>48619</v>
          </cell>
        </row>
        <row r="54">
          <cell r="M54" t="str">
            <v>48 Communications</v>
          </cell>
          <cell r="P54">
            <v>3146</v>
          </cell>
          <cell r="Q54">
            <v>98</v>
          </cell>
          <cell r="R54">
            <v>94</v>
          </cell>
          <cell r="S54">
            <v>48</v>
          </cell>
          <cell r="T54">
            <v>35</v>
          </cell>
          <cell r="U54">
            <v>25</v>
          </cell>
          <cell r="V54">
            <v>5</v>
          </cell>
          <cell r="W54">
            <v>2</v>
          </cell>
          <cell r="X54">
            <v>3911</v>
          </cell>
        </row>
        <row r="56">
          <cell r="M56" t="str">
            <v>Utilities</v>
          </cell>
          <cell r="P56">
            <v>1988</v>
          </cell>
          <cell r="Q56">
            <v>160</v>
          </cell>
          <cell r="R56">
            <v>145</v>
          </cell>
          <cell r="S56">
            <v>53</v>
          </cell>
          <cell r="T56">
            <v>77</v>
          </cell>
          <cell r="U56">
            <v>41</v>
          </cell>
          <cell r="V56">
            <v>12</v>
          </cell>
          <cell r="W56">
            <v>2</v>
          </cell>
          <cell r="X56">
            <v>3545</v>
          </cell>
        </row>
        <row r="58">
          <cell r="M58" t="str">
            <v>50 Wholesale trade - durable goods</v>
          </cell>
          <cell r="P58">
            <v>65166</v>
          </cell>
          <cell r="Q58">
            <v>3996</v>
          </cell>
          <cell r="R58">
            <v>2442</v>
          </cell>
          <cell r="S58">
            <v>640</v>
          </cell>
          <cell r="T58">
            <v>413</v>
          </cell>
          <cell r="U58">
            <v>175</v>
          </cell>
          <cell r="V58">
            <v>30</v>
          </cell>
          <cell r="W58">
            <v>6</v>
          </cell>
          <cell r="X58">
            <v>83564</v>
          </cell>
        </row>
        <row r="59">
          <cell r="M59" t="str">
            <v>51 Wholesale trade - nondurable goods</v>
          </cell>
          <cell r="P59">
            <v>38991</v>
          </cell>
          <cell r="Q59">
            <v>1925</v>
          </cell>
          <cell r="R59">
            <v>1288</v>
          </cell>
          <cell r="S59">
            <v>398</v>
          </cell>
          <cell r="T59">
            <v>304</v>
          </cell>
          <cell r="U59">
            <v>139</v>
          </cell>
          <cell r="V59">
            <v>22</v>
          </cell>
          <cell r="W59">
            <v>11</v>
          </cell>
          <cell r="X59">
            <v>49255</v>
          </cell>
        </row>
        <row r="60">
          <cell r="M60" t="str">
            <v>52 Building materials, hardware, garden supply and mobile home dealers</v>
          </cell>
          <cell r="P60">
            <v>4319</v>
          </cell>
          <cell r="Q60">
            <v>369</v>
          </cell>
          <cell r="R60">
            <v>159</v>
          </cell>
          <cell r="S60">
            <v>29</v>
          </cell>
          <cell r="T60">
            <v>7</v>
          </cell>
          <cell r="U60">
            <v>1</v>
          </cell>
          <cell r="V60">
            <v>1</v>
          </cell>
          <cell r="W60">
            <v>0</v>
          </cell>
          <cell r="X60">
            <v>5662</v>
          </cell>
        </row>
        <row r="61">
          <cell r="M61" t="str">
            <v>53 General merchandise stores</v>
          </cell>
          <cell r="P61">
            <v>878</v>
          </cell>
          <cell r="Q61">
            <v>65</v>
          </cell>
          <cell r="R61">
            <v>93</v>
          </cell>
          <cell r="S61">
            <v>15</v>
          </cell>
          <cell r="T61">
            <v>2</v>
          </cell>
          <cell r="U61">
            <v>1</v>
          </cell>
          <cell r="V61">
            <v>2</v>
          </cell>
          <cell r="W61">
            <v>0</v>
          </cell>
          <cell r="X61">
            <v>1707</v>
          </cell>
        </row>
        <row r="62">
          <cell r="M62" t="str">
            <v>54 Food stores</v>
          </cell>
          <cell r="P62">
            <v>10434</v>
          </cell>
          <cell r="Q62">
            <v>1007</v>
          </cell>
          <cell r="R62">
            <v>805</v>
          </cell>
          <cell r="S62">
            <v>288</v>
          </cell>
          <cell r="T62">
            <v>56</v>
          </cell>
          <cell r="U62">
            <v>9</v>
          </cell>
          <cell r="V62">
            <v>9</v>
          </cell>
          <cell r="W62">
            <v>2</v>
          </cell>
          <cell r="X62">
            <v>16850</v>
          </cell>
        </row>
        <row r="63">
          <cell r="M63" t="str">
            <v>55 Automotive dealers and gasoline service stations</v>
          </cell>
          <cell r="P63">
            <v>1762</v>
          </cell>
          <cell r="Q63">
            <v>202</v>
          </cell>
          <cell r="R63">
            <v>55</v>
          </cell>
          <cell r="S63">
            <v>5</v>
          </cell>
          <cell r="T63">
            <v>2</v>
          </cell>
          <cell r="U63">
            <v>7</v>
          </cell>
          <cell r="V63">
            <v>1</v>
          </cell>
          <cell r="W63">
            <v>0</v>
          </cell>
          <cell r="X63">
            <v>3391</v>
          </cell>
        </row>
        <row r="64">
          <cell r="M64" t="str">
            <v>56 Apparel and accessory stores</v>
          </cell>
          <cell r="P64">
            <v>12615</v>
          </cell>
          <cell r="Q64">
            <v>512</v>
          </cell>
          <cell r="R64">
            <v>160</v>
          </cell>
          <cell r="S64">
            <v>38</v>
          </cell>
          <cell r="T64">
            <v>13</v>
          </cell>
          <cell r="U64">
            <v>20</v>
          </cell>
          <cell r="V64">
            <v>2</v>
          </cell>
          <cell r="W64">
            <v>0</v>
          </cell>
          <cell r="X64">
            <v>20904</v>
          </cell>
        </row>
        <row r="65">
          <cell r="M65" t="str">
            <v>57 Home furniture, furnishings and equipment stores</v>
          </cell>
          <cell r="P65">
            <v>12233</v>
          </cell>
          <cell r="Q65">
            <v>527</v>
          </cell>
          <cell r="R65">
            <v>140</v>
          </cell>
          <cell r="S65">
            <v>33</v>
          </cell>
          <cell r="T65">
            <v>28</v>
          </cell>
          <cell r="U65">
            <v>21</v>
          </cell>
          <cell r="V65">
            <v>2</v>
          </cell>
          <cell r="W65">
            <v>0</v>
          </cell>
          <cell r="X65">
            <v>16205</v>
          </cell>
        </row>
        <row r="66">
          <cell r="M66" t="str">
            <v>58 Eating and drinking places</v>
          </cell>
          <cell r="P66">
            <v>37273</v>
          </cell>
          <cell r="Q66">
            <v>3626</v>
          </cell>
          <cell r="R66">
            <v>1266</v>
          </cell>
          <cell r="S66">
            <v>147</v>
          </cell>
          <cell r="T66">
            <v>33</v>
          </cell>
          <cell r="U66">
            <v>18</v>
          </cell>
          <cell r="V66">
            <v>6</v>
          </cell>
          <cell r="W66">
            <v>1</v>
          </cell>
          <cell r="X66">
            <v>46907</v>
          </cell>
        </row>
        <row r="67">
          <cell r="M67" t="str">
            <v>59 Miscellaneous retail</v>
          </cell>
          <cell r="P67">
            <v>60967</v>
          </cell>
          <cell r="Q67">
            <v>1668</v>
          </cell>
          <cell r="R67">
            <v>445</v>
          </cell>
          <cell r="S67">
            <v>78</v>
          </cell>
          <cell r="T67">
            <v>41</v>
          </cell>
          <cell r="U67">
            <v>26</v>
          </cell>
          <cell r="V67">
            <v>8</v>
          </cell>
          <cell r="W67">
            <v>0</v>
          </cell>
          <cell r="X67">
            <v>73920</v>
          </cell>
        </row>
        <row r="68">
          <cell r="M68" t="str">
            <v>Retail</v>
          </cell>
          <cell r="P68">
            <v>244638</v>
          </cell>
          <cell r="Q68">
            <v>13897</v>
          </cell>
          <cell r="R68">
            <v>6853</v>
          </cell>
          <cell r="S68">
            <v>1671</v>
          </cell>
          <cell r="T68">
            <v>899</v>
          </cell>
          <cell r="U68">
            <v>417</v>
          </cell>
          <cell r="V68">
            <v>83</v>
          </cell>
          <cell r="W68">
            <v>20</v>
          </cell>
          <cell r="X68">
            <v>318365</v>
          </cell>
        </row>
        <row r="70">
          <cell r="M70" t="str">
            <v>60 Depository institutions</v>
          </cell>
          <cell r="P70">
            <v>148</v>
          </cell>
          <cell r="Q70">
            <v>12</v>
          </cell>
          <cell r="R70">
            <v>35</v>
          </cell>
          <cell r="S70">
            <v>84</v>
          </cell>
          <cell r="T70">
            <v>103</v>
          </cell>
          <cell r="U70">
            <v>8</v>
          </cell>
          <cell r="V70">
            <v>5</v>
          </cell>
          <cell r="W70">
            <v>3</v>
          </cell>
          <cell r="X70">
            <v>3215</v>
          </cell>
        </row>
        <row r="71">
          <cell r="M71" t="str">
            <v>61 Nondepository credit institutions</v>
          </cell>
          <cell r="P71">
            <v>1208</v>
          </cell>
          <cell r="Q71">
            <v>32</v>
          </cell>
          <cell r="R71">
            <v>45</v>
          </cell>
          <cell r="S71">
            <v>21</v>
          </cell>
          <cell r="T71">
            <v>82</v>
          </cell>
          <cell r="U71">
            <v>18</v>
          </cell>
          <cell r="V71">
            <v>4</v>
          </cell>
          <cell r="W71">
            <v>2</v>
          </cell>
          <cell r="X71">
            <v>2129</v>
          </cell>
        </row>
        <row r="72">
          <cell r="M72" t="str">
            <v>62 Security and commodity brokers, dealers, exchanges and services</v>
          </cell>
          <cell r="P72">
            <v>55241</v>
          </cell>
          <cell r="Q72">
            <v>803</v>
          </cell>
          <cell r="R72">
            <v>669</v>
          </cell>
          <cell r="S72">
            <v>331</v>
          </cell>
          <cell r="T72">
            <v>1804</v>
          </cell>
          <cell r="U72">
            <v>102</v>
          </cell>
          <cell r="V72">
            <v>31</v>
          </cell>
          <cell r="W72">
            <v>8</v>
          </cell>
          <cell r="X72">
            <v>80161</v>
          </cell>
        </row>
        <row r="73">
          <cell r="M73" t="str">
            <v>63 Insurance carriers</v>
          </cell>
          <cell r="P73">
            <v>3208</v>
          </cell>
          <cell r="Q73">
            <v>86</v>
          </cell>
          <cell r="R73">
            <v>60</v>
          </cell>
          <cell r="S73">
            <v>34</v>
          </cell>
          <cell r="T73">
            <v>76</v>
          </cell>
          <cell r="U73">
            <v>43</v>
          </cell>
          <cell r="V73">
            <v>11</v>
          </cell>
          <cell r="W73">
            <v>3</v>
          </cell>
          <cell r="X73">
            <v>4077</v>
          </cell>
        </row>
        <row r="74">
          <cell r="M74" t="str">
            <v>64 Insurance agents, brokers and service</v>
          </cell>
          <cell r="P74">
            <v>11662</v>
          </cell>
          <cell r="Q74">
            <v>479</v>
          </cell>
          <cell r="R74">
            <v>204</v>
          </cell>
          <cell r="S74">
            <v>57</v>
          </cell>
          <cell r="T74">
            <v>60</v>
          </cell>
          <cell r="U74">
            <v>28</v>
          </cell>
          <cell r="V74">
            <v>1</v>
          </cell>
          <cell r="W74">
            <v>0</v>
          </cell>
          <cell r="X74">
            <v>14420</v>
          </cell>
        </row>
        <row r="75">
          <cell r="M75" t="str">
            <v>65 Real estate</v>
          </cell>
          <cell r="P75">
            <v>35530</v>
          </cell>
          <cell r="Q75">
            <v>1081</v>
          </cell>
          <cell r="R75">
            <v>871</v>
          </cell>
          <cell r="S75">
            <v>425</v>
          </cell>
          <cell r="T75">
            <v>582</v>
          </cell>
          <cell r="U75">
            <v>76</v>
          </cell>
          <cell r="V75">
            <v>17</v>
          </cell>
          <cell r="W75">
            <v>4</v>
          </cell>
          <cell r="X75">
            <v>50778</v>
          </cell>
        </row>
        <row r="76">
          <cell r="M76" t="str">
            <v>67 Holding and other investment offices</v>
          </cell>
          <cell r="P76">
            <v>200150</v>
          </cell>
          <cell r="Q76">
            <v>7685</v>
          </cell>
          <cell r="R76">
            <v>8093</v>
          </cell>
          <cell r="S76">
            <v>4533</v>
          </cell>
          <cell r="T76">
            <v>6081</v>
          </cell>
          <cell r="U76">
            <v>1755</v>
          </cell>
          <cell r="V76">
            <v>674</v>
          </cell>
          <cell r="W76">
            <v>252</v>
          </cell>
          <cell r="X76">
            <v>287523</v>
          </cell>
        </row>
        <row r="77">
          <cell r="M77" t="str">
            <v>Finance</v>
          </cell>
          <cell r="P77">
            <v>307147</v>
          </cell>
          <cell r="Q77">
            <v>10178</v>
          </cell>
          <cell r="R77">
            <v>9977</v>
          </cell>
          <cell r="S77">
            <v>5485</v>
          </cell>
          <cell r="T77">
            <v>8788</v>
          </cell>
          <cell r="U77">
            <v>2030</v>
          </cell>
          <cell r="V77">
            <v>743</v>
          </cell>
          <cell r="W77">
            <v>272</v>
          </cell>
          <cell r="X77">
            <v>442303</v>
          </cell>
        </row>
        <row r="79">
          <cell r="M79" t="str">
            <v>70 Hotels, rooming houses, camps and other lodging places</v>
          </cell>
          <cell r="P79">
            <v>5727</v>
          </cell>
          <cell r="Q79">
            <v>550</v>
          </cell>
          <cell r="R79">
            <v>370</v>
          </cell>
          <cell r="S79">
            <v>103</v>
          </cell>
          <cell r="T79">
            <v>42</v>
          </cell>
          <cell r="U79">
            <v>15</v>
          </cell>
          <cell r="V79">
            <v>3</v>
          </cell>
          <cell r="W79">
            <v>1</v>
          </cell>
          <cell r="X79">
            <v>7583</v>
          </cell>
        </row>
        <row r="80">
          <cell r="M80" t="str">
            <v>72 Personal services</v>
          </cell>
          <cell r="P80">
            <v>51188</v>
          </cell>
          <cell r="Q80">
            <v>799</v>
          </cell>
          <cell r="R80">
            <v>270</v>
          </cell>
          <cell r="S80">
            <v>60</v>
          </cell>
          <cell r="T80">
            <v>20</v>
          </cell>
          <cell r="U80">
            <v>18</v>
          </cell>
          <cell r="V80">
            <v>1</v>
          </cell>
          <cell r="W80">
            <v>0</v>
          </cell>
          <cell r="X80">
            <v>54637</v>
          </cell>
        </row>
        <row r="81">
          <cell r="M81" t="str">
            <v>73 Business services</v>
          </cell>
          <cell r="P81">
            <v>130868</v>
          </cell>
          <cell r="Q81">
            <v>3832</v>
          </cell>
          <cell r="R81">
            <v>2643</v>
          </cell>
          <cell r="S81">
            <v>941</v>
          </cell>
          <cell r="T81">
            <v>698</v>
          </cell>
          <cell r="U81">
            <v>226</v>
          </cell>
          <cell r="V81">
            <v>62</v>
          </cell>
          <cell r="W81">
            <v>10</v>
          </cell>
          <cell r="X81">
            <v>150479</v>
          </cell>
        </row>
        <row r="82">
          <cell r="M82" t="str">
            <v>75 Automotive repair, services and parking</v>
          </cell>
          <cell r="P82">
            <v>13114</v>
          </cell>
          <cell r="Q82">
            <v>1033</v>
          </cell>
          <cell r="R82">
            <v>365</v>
          </cell>
          <cell r="S82">
            <v>55</v>
          </cell>
          <cell r="T82">
            <v>25</v>
          </cell>
          <cell r="U82">
            <v>26</v>
          </cell>
          <cell r="V82">
            <v>2</v>
          </cell>
          <cell r="W82">
            <v>0</v>
          </cell>
          <cell r="X82">
            <v>17014</v>
          </cell>
        </row>
        <row r="83">
          <cell r="M83" t="str">
            <v>76 Miscellaneous repair services</v>
          </cell>
          <cell r="P83">
            <v>4933</v>
          </cell>
          <cell r="Q83">
            <v>45</v>
          </cell>
          <cell r="R83">
            <v>20</v>
          </cell>
          <cell r="S83">
            <v>1</v>
          </cell>
          <cell r="T83">
            <v>7</v>
          </cell>
          <cell r="U83">
            <v>1</v>
          </cell>
          <cell r="V83">
            <v>0</v>
          </cell>
          <cell r="W83">
            <v>0</v>
          </cell>
          <cell r="X83">
            <v>5242</v>
          </cell>
        </row>
        <row r="84">
          <cell r="M84" t="str">
            <v>78 Motion pictures</v>
          </cell>
          <cell r="P84">
            <v>8188</v>
          </cell>
          <cell r="Q84">
            <v>121</v>
          </cell>
          <cell r="R84">
            <v>66</v>
          </cell>
          <cell r="S84">
            <v>16</v>
          </cell>
          <cell r="T84">
            <v>41</v>
          </cell>
          <cell r="U84">
            <v>7</v>
          </cell>
          <cell r="V84">
            <v>1</v>
          </cell>
          <cell r="W84">
            <v>0</v>
          </cell>
          <cell r="X84">
            <v>9153</v>
          </cell>
        </row>
        <row r="85">
          <cell r="M85" t="str">
            <v>79 Amusement and recreation services</v>
          </cell>
          <cell r="P85">
            <v>91295</v>
          </cell>
          <cell r="Q85">
            <v>1392</v>
          </cell>
          <cell r="R85">
            <v>761</v>
          </cell>
          <cell r="S85">
            <v>178</v>
          </cell>
          <cell r="T85">
            <v>98</v>
          </cell>
          <cell r="U85">
            <v>21</v>
          </cell>
          <cell r="V85">
            <v>2</v>
          </cell>
          <cell r="W85">
            <v>0</v>
          </cell>
          <cell r="X85">
            <v>95376</v>
          </cell>
        </row>
        <row r="86">
          <cell r="M86" t="str">
            <v>Hotels and other business services</v>
          </cell>
          <cell r="P86">
            <v>305313</v>
          </cell>
          <cell r="Q86">
            <v>7772</v>
          </cell>
          <cell r="R86">
            <v>4495</v>
          </cell>
          <cell r="S86">
            <v>1354</v>
          </cell>
          <cell r="T86">
            <v>931</v>
          </cell>
          <cell r="U86">
            <v>314</v>
          </cell>
          <cell r="V86">
            <v>71</v>
          </cell>
          <cell r="W86">
            <v>11</v>
          </cell>
          <cell r="X86">
            <v>339484</v>
          </cell>
        </row>
        <row r="88">
          <cell r="M88" t="str">
            <v>Healthcare</v>
          </cell>
          <cell r="P88">
            <v>21431</v>
          </cell>
          <cell r="Q88">
            <v>740</v>
          </cell>
          <cell r="R88">
            <v>350</v>
          </cell>
          <cell r="S88">
            <v>175</v>
          </cell>
          <cell r="T88">
            <v>203</v>
          </cell>
          <cell r="U88">
            <v>198</v>
          </cell>
          <cell r="V88">
            <v>121</v>
          </cell>
          <cell r="W88">
            <v>12</v>
          </cell>
          <cell r="X88">
            <v>24438</v>
          </cell>
        </row>
        <row r="90">
          <cell r="M90" t="str">
            <v>81 Legal services</v>
          </cell>
          <cell r="P90">
            <v>6493</v>
          </cell>
          <cell r="Q90">
            <v>306</v>
          </cell>
          <cell r="R90">
            <v>168</v>
          </cell>
          <cell r="S90">
            <v>45</v>
          </cell>
          <cell r="T90">
            <v>38</v>
          </cell>
          <cell r="U90">
            <v>15</v>
          </cell>
          <cell r="V90">
            <v>1</v>
          </cell>
          <cell r="W90">
            <v>1</v>
          </cell>
          <cell r="X90">
            <v>7995</v>
          </cell>
        </row>
        <row r="92">
          <cell r="M92" t="str">
            <v>Education</v>
          </cell>
          <cell r="P92">
            <v>23266</v>
          </cell>
          <cell r="Q92">
            <v>2474</v>
          </cell>
          <cell r="R92">
            <v>980</v>
          </cell>
          <cell r="S92">
            <v>558</v>
          </cell>
          <cell r="T92">
            <v>618</v>
          </cell>
          <cell r="U92">
            <v>167</v>
          </cell>
          <cell r="V92">
            <v>37</v>
          </cell>
          <cell r="W92">
            <v>4</v>
          </cell>
          <cell r="X92">
            <v>29020</v>
          </cell>
        </row>
        <row r="94">
          <cell r="M94" t="str">
            <v>83 Social services</v>
          </cell>
          <cell r="P94">
            <v>16576</v>
          </cell>
          <cell r="Q94">
            <v>12611</v>
          </cell>
          <cell r="R94">
            <v>1236</v>
          </cell>
          <cell r="S94">
            <v>727</v>
          </cell>
          <cell r="T94">
            <v>671</v>
          </cell>
          <cell r="U94">
            <v>367</v>
          </cell>
          <cell r="V94">
            <v>130</v>
          </cell>
          <cell r="W94">
            <v>3</v>
          </cell>
          <cell r="X94">
            <v>33722</v>
          </cell>
        </row>
        <row r="95">
          <cell r="M95" t="str">
            <v>84 Museums, art galleries, and botanical and zoological gardens</v>
          </cell>
          <cell r="P95">
            <v>6854</v>
          </cell>
          <cell r="Q95">
            <v>123</v>
          </cell>
          <cell r="R95">
            <v>95</v>
          </cell>
          <cell r="S95">
            <v>27</v>
          </cell>
          <cell r="T95">
            <v>27</v>
          </cell>
          <cell r="U95">
            <v>11</v>
          </cell>
          <cell r="V95">
            <v>0</v>
          </cell>
          <cell r="W95">
            <v>0</v>
          </cell>
          <cell r="X95">
            <v>7517</v>
          </cell>
        </row>
        <row r="96">
          <cell r="M96" t="str">
            <v>86 Membership organisations</v>
          </cell>
          <cell r="P96">
            <v>95814</v>
          </cell>
          <cell r="Q96">
            <v>1077</v>
          </cell>
          <cell r="R96">
            <v>654</v>
          </cell>
          <cell r="S96">
            <v>289</v>
          </cell>
          <cell r="T96">
            <v>278</v>
          </cell>
          <cell r="U96">
            <v>65</v>
          </cell>
          <cell r="V96">
            <v>25</v>
          </cell>
          <cell r="W96">
            <v>4</v>
          </cell>
          <cell r="X96">
            <v>98641</v>
          </cell>
        </row>
        <row r="97">
          <cell r="M97" t="str">
            <v>87 Engineering, accounting, research, management and related services</v>
          </cell>
          <cell r="P97">
            <v>134307</v>
          </cell>
          <cell r="Q97">
            <v>2962</v>
          </cell>
          <cell r="R97">
            <v>1773</v>
          </cell>
          <cell r="S97">
            <v>548</v>
          </cell>
          <cell r="T97">
            <v>655</v>
          </cell>
          <cell r="U97">
            <v>149</v>
          </cell>
          <cell r="V97">
            <v>37</v>
          </cell>
          <cell r="W97">
            <v>9</v>
          </cell>
          <cell r="X97">
            <v>152777</v>
          </cell>
        </row>
        <row r="98">
          <cell r="M98" t="str">
            <v>88 Private Housleholds</v>
          </cell>
          <cell r="P98">
            <v>11</v>
          </cell>
          <cell r="Q98">
            <v>0</v>
          </cell>
          <cell r="R98">
            <v>0</v>
          </cell>
          <cell r="S98">
            <v>0</v>
          </cell>
          <cell r="T98">
            <v>0</v>
          </cell>
          <cell r="U98">
            <v>0</v>
          </cell>
          <cell r="V98">
            <v>0</v>
          </cell>
          <cell r="W98">
            <v>0</v>
          </cell>
          <cell r="X98">
            <v>11</v>
          </cell>
        </row>
        <row r="99">
          <cell r="M99" t="str">
            <v>89 Miscellaneous services</v>
          </cell>
          <cell r="P99">
            <v>524</v>
          </cell>
          <cell r="Q99">
            <v>35</v>
          </cell>
          <cell r="R99">
            <v>30</v>
          </cell>
          <cell r="S99">
            <v>15</v>
          </cell>
          <cell r="T99">
            <v>10</v>
          </cell>
          <cell r="U99">
            <v>3</v>
          </cell>
          <cell r="V99">
            <v>1</v>
          </cell>
          <cell r="W99">
            <v>0</v>
          </cell>
          <cell r="X99">
            <v>633</v>
          </cell>
        </row>
        <row r="100">
          <cell r="M100" t="str">
            <v>91 Executive, legislative, and general government, except finance</v>
          </cell>
          <cell r="P100">
            <v>54</v>
          </cell>
          <cell r="Q100">
            <v>11</v>
          </cell>
          <cell r="R100">
            <v>18</v>
          </cell>
          <cell r="S100">
            <v>46</v>
          </cell>
          <cell r="T100">
            <v>119</v>
          </cell>
          <cell r="U100">
            <v>84</v>
          </cell>
          <cell r="V100">
            <v>39</v>
          </cell>
          <cell r="W100">
            <v>4</v>
          </cell>
          <cell r="X100">
            <v>708</v>
          </cell>
        </row>
        <row r="101">
          <cell r="M101" t="str">
            <v>92 Justice, public order, and safety</v>
          </cell>
          <cell r="P101">
            <v>41</v>
          </cell>
          <cell r="Q101">
            <v>11</v>
          </cell>
          <cell r="R101">
            <v>15</v>
          </cell>
          <cell r="S101">
            <v>7</v>
          </cell>
          <cell r="T101">
            <v>8</v>
          </cell>
          <cell r="U101">
            <v>22</v>
          </cell>
          <cell r="V101">
            <v>10</v>
          </cell>
          <cell r="W101">
            <v>4</v>
          </cell>
          <cell r="X101">
            <v>292</v>
          </cell>
        </row>
        <row r="102">
          <cell r="M102" t="str">
            <v>93 Public finance, taxation and monetary policy</v>
          </cell>
          <cell r="P102">
            <v>3</v>
          </cell>
          <cell r="Q102">
            <v>2</v>
          </cell>
          <cell r="R102">
            <v>1</v>
          </cell>
          <cell r="S102">
            <v>2</v>
          </cell>
          <cell r="T102">
            <v>0</v>
          </cell>
          <cell r="U102">
            <v>1</v>
          </cell>
          <cell r="V102">
            <v>0</v>
          </cell>
          <cell r="W102">
            <v>0</v>
          </cell>
          <cell r="X102">
            <v>9</v>
          </cell>
        </row>
        <row r="103">
          <cell r="M103" t="str">
            <v>94 Administration of human resource programs</v>
          </cell>
          <cell r="P103">
            <v>1356</v>
          </cell>
          <cell r="Q103">
            <v>89</v>
          </cell>
          <cell r="R103">
            <v>74</v>
          </cell>
          <cell r="S103">
            <v>24</v>
          </cell>
          <cell r="T103">
            <v>37</v>
          </cell>
          <cell r="U103">
            <v>13</v>
          </cell>
          <cell r="V103">
            <v>6</v>
          </cell>
          <cell r="W103">
            <v>0</v>
          </cell>
          <cell r="X103">
            <v>11169</v>
          </cell>
        </row>
        <row r="104">
          <cell r="M104" t="str">
            <v>95 Administration of environmental quality and housing programs</v>
          </cell>
          <cell r="P104">
            <v>2</v>
          </cell>
          <cell r="Q104">
            <v>2</v>
          </cell>
          <cell r="R104">
            <v>9</v>
          </cell>
          <cell r="S104">
            <v>10</v>
          </cell>
          <cell r="T104">
            <v>11</v>
          </cell>
          <cell r="U104">
            <v>16</v>
          </cell>
          <cell r="V104">
            <v>0</v>
          </cell>
          <cell r="W104">
            <v>0</v>
          </cell>
          <cell r="X104">
            <v>53</v>
          </cell>
        </row>
        <row r="105">
          <cell r="M105" t="str">
            <v>96 Administration of economic programs</v>
          </cell>
          <cell r="P105">
            <v>0</v>
          </cell>
          <cell r="Q105">
            <v>1</v>
          </cell>
          <cell r="R105">
            <v>0</v>
          </cell>
          <cell r="S105">
            <v>0</v>
          </cell>
          <cell r="T105">
            <v>0</v>
          </cell>
          <cell r="U105">
            <v>3</v>
          </cell>
          <cell r="V105">
            <v>2</v>
          </cell>
          <cell r="W105">
            <v>1</v>
          </cell>
          <cell r="X105">
            <v>12</v>
          </cell>
        </row>
        <row r="106">
          <cell r="M106" t="str">
            <v>97 National security and international affairs</v>
          </cell>
          <cell r="P106">
            <v>9</v>
          </cell>
          <cell r="Q106">
            <v>3</v>
          </cell>
          <cell r="R106">
            <v>6</v>
          </cell>
          <cell r="S106">
            <v>2</v>
          </cell>
          <cell r="T106">
            <v>2</v>
          </cell>
          <cell r="U106">
            <v>1</v>
          </cell>
          <cell r="V106">
            <v>1</v>
          </cell>
          <cell r="W106">
            <v>1</v>
          </cell>
          <cell r="X106">
            <v>80</v>
          </cell>
        </row>
        <row r="107">
          <cell r="M107" t="str">
            <v>Public services all</v>
          </cell>
          <cell r="P107">
            <v>306741</v>
          </cell>
          <cell r="Q107">
            <v>20447</v>
          </cell>
          <cell r="R107">
            <v>5409</v>
          </cell>
          <cell r="S107">
            <v>2475</v>
          </cell>
          <cell r="T107">
            <v>2677</v>
          </cell>
          <cell r="U107">
            <v>1115</v>
          </cell>
          <cell r="V107">
            <v>410</v>
          </cell>
          <cell r="W107">
            <v>43</v>
          </cell>
          <cell r="X107">
            <v>367077</v>
          </cell>
        </row>
        <row r="108">
          <cell r="M108" t="str">
            <v>Government</v>
          </cell>
          <cell r="P108">
            <v>262044</v>
          </cell>
          <cell r="Q108">
            <v>17233</v>
          </cell>
          <cell r="R108">
            <v>4079</v>
          </cell>
          <cell r="S108">
            <v>1742</v>
          </cell>
          <cell r="T108">
            <v>1856</v>
          </cell>
          <cell r="U108">
            <v>750</v>
          </cell>
          <cell r="V108">
            <v>252</v>
          </cell>
          <cell r="W108">
            <v>27</v>
          </cell>
          <cell r="X108">
            <v>313619</v>
          </cell>
        </row>
        <row r="109">
          <cell r="M109" t="str">
            <v>TOTAL</v>
          </cell>
          <cell r="P109">
            <v>1418680</v>
          </cell>
          <cell r="Q109">
            <v>67021</v>
          </cell>
          <cell r="R109">
            <v>36533</v>
          </cell>
          <cell r="S109">
            <v>13939</v>
          </cell>
          <cell r="T109">
            <v>15159</v>
          </cell>
          <cell r="U109">
            <v>4768</v>
          </cell>
          <cell r="V109">
            <v>1467</v>
          </cell>
          <cell r="W109">
            <v>382</v>
          </cell>
          <cell r="X109">
            <v>1781258</v>
          </cell>
        </row>
        <row r="110">
          <cell r="M110" t="str">
            <v>Unclassified</v>
          </cell>
          <cell r="P110">
            <v>1349</v>
          </cell>
          <cell r="Q110">
            <v>53</v>
          </cell>
          <cell r="R110">
            <v>39</v>
          </cell>
          <cell r="S110">
            <v>21</v>
          </cell>
          <cell r="T110">
            <v>31</v>
          </cell>
          <cell r="U110">
            <v>13</v>
          </cell>
          <cell r="V110">
            <v>4</v>
          </cell>
          <cell r="W110">
            <v>0</v>
          </cell>
          <cell r="X110">
            <v>5248</v>
          </cell>
        </row>
        <row r="111">
          <cell r="M111" t="str">
            <v>TOTAL</v>
          </cell>
          <cell r="N111">
            <v>0</v>
          </cell>
          <cell r="O111">
            <v>0</v>
          </cell>
          <cell r="P111">
            <v>1417331</v>
          </cell>
          <cell r="Q111">
            <v>66968</v>
          </cell>
          <cell r="R111">
            <v>36494</v>
          </cell>
          <cell r="S111">
            <v>13918</v>
          </cell>
          <cell r="T111">
            <v>15128</v>
          </cell>
          <cell r="U111">
            <v>4755</v>
          </cell>
          <cell r="V111">
            <v>1463</v>
          </cell>
          <cell r="W111">
            <v>382</v>
          </cell>
          <cell r="X111">
            <v>1776010</v>
          </cell>
        </row>
        <row r="112">
          <cell r="P112">
            <v>0</v>
          </cell>
          <cell r="Q112">
            <v>0</v>
          </cell>
          <cell r="R112">
            <v>0</v>
          </cell>
          <cell r="S112">
            <v>0</v>
          </cell>
          <cell r="T112">
            <v>0</v>
          </cell>
          <cell r="U112">
            <v>0</v>
          </cell>
          <cell r="V112">
            <v>0</v>
          </cell>
          <cell r="W112">
            <v>0</v>
          </cell>
          <cell r="X112">
            <v>0</v>
          </cell>
        </row>
        <row r="113">
          <cell r="M113" t="str">
            <v>Other Industries</v>
          </cell>
          <cell r="N113">
            <v>0</v>
          </cell>
          <cell r="O113">
            <v>0</v>
          </cell>
          <cell r="P113">
            <v>477315</v>
          </cell>
          <cell r="Q113">
            <v>15053</v>
          </cell>
          <cell r="R113">
            <v>8606</v>
          </cell>
          <cell r="S113">
            <v>2402</v>
          </cell>
          <cell r="T113">
            <v>1440</v>
          </cell>
          <cell r="U113">
            <v>637</v>
          </cell>
          <cell r="V113">
            <v>117</v>
          </cell>
          <cell r="W113">
            <v>23</v>
          </cell>
          <cell r="X113">
            <v>535488</v>
          </cell>
        </row>
        <row r="114">
          <cell r="P114">
            <v>9.5088392026390731E-4</v>
          </cell>
          <cell r="Q114">
            <v>7.9079691439996424E-4</v>
          </cell>
          <cell r="R114">
            <v>1.0675279883940547E-3</v>
          </cell>
          <cell r="S114">
            <v>1.5065643159480593E-3</v>
          </cell>
          <cell r="T114">
            <v>2.0449897750511249E-3</v>
          </cell>
          <cell r="U114">
            <v>2.7265100671140939E-3</v>
          </cell>
          <cell r="V114">
            <v>2.7266530334014998E-3</v>
          </cell>
          <cell r="W114">
            <v>0</v>
          </cell>
          <cell r="X114">
            <v>2.9462323818335132E-3</v>
          </cell>
        </row>
      </sheetData>
      <sheetData sheetId="13">
        <row r="2">
          <cell r="L2">
            <v>1</v>
          </cell>
          <cell r="M2">
            <v>2</v>
          </cell>
          <cell r="N2">
            <v>3</v>
          </cell>
          <cell r="O2">
            <v>4</v>
          </cell>
          <cell r="P2">
            <v>5</v>
          </cell>
          <cell r="Q2">
            <v>6</v>
          </cell>
          <cell r="R2">
            <v>7</v>
          </cell>
          <cell r="S2">
            <v>8</v>
          </cell>
          <cell r="T2">
            <v>9</v>
          </cell>
          <cell r="U2">
            <v>10</v>
          </cell>
        </row>
        <row r="3">
          <cell r="M3" t="str">
            <v>&gt;&lt;</v>
          </cell>
          <cell r="N3" t="str">
            <v>1 to 9</v>
          </cell>
          <cell r="O3" t="str">
            <v>10 to 19</v>
          </cell>
          <cell r="P3" t="str">
            <v>20-49</v>
          </cell>
          <cell r="Q3" t="str">
            <v>50-99</v>
          </cell>
          <cell r="R3" t="str">
            <v>100-249</v>
          </cell>
          <cell r="S3" t="str">
            <v>250-999</v>
          </cell>
          <cell r="T3" t="str">
            <v>1000-4999</v>
          </cell>
          <cell r="U3" t="str">
            <v>5000+</v>
          </cell>
        </row>
        <row r="4">
          <cell r="L4" t="str">
            <v>01 Agricultural production - crops</v>
          </cell>
          <cell r="M4">
            <v>227</v>
          </cell>
          <cell r="N4">
            <v>13253</v>
          </cell>
          <cell r="O4">
            <v>1130</v>
          </cell>
          <cell r="P4">
            <v>693</v>
          </cell>
          <cell r="Q4">
            <v>176</v>
          </cell>
          <cell r="R4">
            <v>96</v>
          </cell>
          <cell r="S4">
            <v>19</v>
          </cell>
          <cell r="T4">
            <v>5</v>
          </cell>
          <cell r="U4">
            <v>0</v>
          </cell>
        </row>
        <row r="5">
          <cell r="L5" t="str">
            <v>02 Agriculture production livestock and animal specialities</v>
          </cell>
          <cell r="M5">
            <v>146</v>
          </cell>
          <cell r="N5">
            <v>7158</v>
          </cell>
          <cell r="O5">
            <v>271</v>
          </cell>
          <cell r="P5">
            <v>146</v>
          </cell>
          <cell r="Q5">
            <v>35</v>
          </cell>
          <cell r="R5">
            <v>14</v>
          </cell>
          <cell r="S5">
            <v>3</v>
          </cell>
          <cell r="T5">
            <v>0</v>
          </cell>
          <cell r="U5">
            <v>0</v>
          </cell>
        </row>
        <row r="6">
          <cell r="L6" t="str">
            <v>07 Agricultural services</v>
          </cell>
          <cell r="M6">
            <v>138</v>
          </cell>
          <cell r="N6">
            <v>9724</v>
          </cell>
          <cell r="O6">
            <v>374</v>
          </cell>
          <cell r="P6">
            <v>186</v>
          </cell>
          <cell r="Q6">
            <v>41</v>
          </cell>
          <cell r="R6">
            <v>23</v>
          </cell>
          <cell r="S6">
            <v>5</v>
          </cell>
          <cell r="T6">
            <v>3</v>
          </cell>
          <cell r="U6">
            <v>0</v>
          </cell>
        </row>
        <row r="7">
          <cell r="L7" t="str">
            <v>08 Forestry</v>
          </cell>
          <cell r="M7">
            <v>77</v>
          </cell>
          <cell r="N7">
            <v>1801</v>
          </cell>
          <cell r="O7">
            <v>174</v>
          </cell>
          <cell r="P7">
            <v>97</v>
          </cell>
          <cell r="Q7">
            <v>32</v>
          </cell>
          <cell r="R7">
            <v>8</v>
          </cell>
          <cell r="S7">
            <v>2</v>
          </cell>
          <cell r="T7">
            <v>0</v>
          </cell>
          <cell r="U7">
            <v>0</v>
          </cell>
        </row>
        <row r="8">
          <cell r="L8" t="str">
            <v>09 Fishing, hunting and trapping</v>
          </cell>
          <cell r="M8">
            <v>61</v>
          </cell>
          <cell r="N8">
            <v>2530</v>
          </cell>
          <cell r="O8">
            <v>420</v>
          </cell>
          <cell r="P8">
            <v>207</v>
          </cell>
          <cell r="Q8">
            <v>45</v>
          </cell>
          <cell r="R8">
            <v>14</v>
          </cell>
          <cell r="S8">
            <v>2</v>
          </cell>
          <cell r="T8">
            <v>0</v>
          </cell>
          <cell r="U8">
            <v>0</v>
          </cell>
        </row>
        <row r="9">
          <cell r="L9" t="str">
            <v>Agriculture, Fisheries and Forestry subtotal</v>
          </cell>
          <cell r="M9">
            <v>649</v>
          </cell>
          <cell r="N9">
            <v>34466</v>
          </cell>
          <cell r="O9">
            <v>2369</v>
          </cell>
          <cell r="P9">
            <v>1329</v>
          </cell>
          <cell r="Q9">
            <v>329</v>
          </cell>
          <cell r="R9">
            <v>155</v>
          </cell>
          <cell r="S9">
            <v>31</v>
          </cell>
          <cell r="T9">
            <v>8</v>
          </cell>
          <cell r="U9">
            <v>0</v>
          </cell>
        </row>
        <row r="11">
          <cell r="L11" t="str">
            <v>10 Metal mining</v>
          </cell>
          <cell r="M11">
            <v>15</v>
          </cell>
          <cell r="N11">
            <v>238</v>
          </cell>
          <cell r="O11">
            <v>25</v>
          </cell>
          <cell r="P11">
            <v>28</v>
          </cell>
          <cell r="Q11">
            <v>7</v>
          </cell>
          <cell r="R11">
            <v>5</v>
          </cell>
          <cell r="S11">
            <v>3</v>
          </cell>
          <cell r="T11">
            <v>0</v>
          </cell>
          <cell r="U11">
            <v>0</v>
          </cell>
        </row>
        <row r="12">
          <cell r="L12" t="str">
            <v>12 Coal mining</v>
          </cell>
          <cell r="M12">
            <v>20</v>
          </cell>
          <cell r="N12">
            <v>362</v>
          </cell>
          <cell r="O12">
            <v>29</v>
          </cell>
          <cell r="P12">
            <v>25</v>
          </cell>
          <cell r="Q12">
            <v>10</v>
          </cell>
          <cell r="R12">
            <v>12</v>
          </cell>
          <cell r="S12">
            <v>4</v>
          </cell>
          <cell r="T12">
            <v>3</v>
          </cell>
          <cell r="U12">
            <v>0</v>
          </cell>
        </row>
        <row r="13">
          <cell r="L13" t="str">
            <v>13 Oil and gas extraction</v>
          </cell>
          <cell r="M13">
            <v>30</v>
          </cell>
          <cell r="N13">
            <v>255</v>
          </cell>
          <cell r="O13">
            <v>24</v>
          </cell>
          <cell r="P13">
            <v>14</v>
          </cell>
          <cell r="Q13">
            <v>9</v>
          </cell>
          <cell r="R13">
            <v>1</v>
          </cell>
          <cell r="S13">
            <v>1</v>
          </cell>
          <cell r="T13">
            <v>0</v>
          </cell>
          <cell r="U13">
            <v>0</v>
          </cell>
        </row>
        <row r="14">
          <cell r="L14" t="str">
            <v>14 Mining and quarrying of nonmetallic minerals, except fuels</v>
          </cell>
          <cell r="M14">
            <v>80</v>
          </cell>
          <cell r="N14">
            <v>3184</v>
          </cell>
          <cell r="O14">
            <v>563</v>
          </cell>
          <cell r="P14">
            <v>397</v>
          </cell>
          <cell r="Q14">
            <v>86</v>
          </cell>
          <cell r="R14">
            <v>38</v>
          </cell>
          <cell r="S14">
            <v>4</v>
          </cell>
          <cell r="T14">
            <v>0</v>
          </cell>
          <cell r="U14">
            <v>0</v>
          </cell>
        </row>
        <row r="15">
          <cell r="L15" t="str">
            <v>Mining subtotal</v>
          </cell>
          <cell r="M15">
            <v>145</v>
          </cell>
          <cell r="N15">
            <v>4039</v>
          </cell>
          <cell r="O15">
            <v>641</v>
          </cell>
          <cell r="P15">
            <v>464</v>
          </cell>
          <cell r="Q15">
            <v>112</v>
          </cell>
          <cell r="R15">
            <v>56</v>
          </cell>
          <cell r="S15">
            <v>12</v>
          </cell>
          <cell r="T15">
            <v>3</v>
          </cell>
          <cell r="U15">
            <v>0</v>
          </cell>
        </row>
        <row r="17">
          <cell r="L17" t="str">
            <v>15 Building construction-general contractors and operative builders</v>
          </cell>
          <cell r="M17">
            <v>7161</v>
          </cell>
          <cell r="N17">
            <v>200811</v>
          </cell>
          <cell r="O17">
            <v>14710</v>
          </cell>
          <cell r="P17">
            <v>8962</v>
          </cell>
          <cell r="Q17">
            <v>2132</v>
          </cell>
          <cell r="R17">
            <v>834</v>
          </cell>
          <cell r="S17">
            <v>150</v>
          </cell>
          <cell r="T17">
            <v>27</v>
          </cell>
          <cell r="U17">
            <v>13</v>
          </cell>
        </row>
        <row r="18">
          <cell r="L18" t="str">
            <v>16 Heavy construction other than building construction - contractors</v>
          </cell>
          <cell r="M18">
            <v>30</v>
          </cell>
          <cell r="N18">
            <v>466</v>
          </cell>
          <cell r="O18">
            <v>107</v>
          </cell>
          <cell r="P18">
            <v>94</v>
          </cell>
          <cell r="Q18">
            <v>33</v>
          </cell>
          <cell r="R18">
            <v>25</v>
          </cell>
          <cell r="S18">
            <v>8</v>
          </cell>
          <cell r="T18">
            <v>1</v>
          </cell>
          <cell r="U18">
            <v>1</v>
          </cell>
        </row>
        <row r="19">
          <cell r="L19" t="str">
            <v>17 Construction - special trade contractors</v>
          </cell>
          <cell r="M19">
            <v>1354</v>
          </cell>
          <cell r="N19">
            <v>119083</v>
          </cell>
          <cell r="O19">
            <v>11810</v>
          </cell>
          <cell r="P19">
            <v>6174</v>
          </cell>
          <cell r="Q19">
            <v>1163</v>
          </cell>
          <cell r="R19">
            <v>380</v>
          </cell>
          <cell r="S19">
            <v>100</v>
          </cell>
          <cell r="T19">
            <v>13</v>
          </cell>
          <cell r="U19">
            <v>6</v>
          </cell>
        </row>
        <row r="20">
          <cell r="L20" t="str">
            <v>Construction subtotal</v>
          </cell>
          <cell r="M20">
            <v>8545</v>
          </cell>
          <cell r="N20">
            <v>320360</v>
          </cell>
          <cell r="O20">
            <v>26627</v>
          </cell>
          <cell r="P20">
            <v>15230</v>
          </cell>
          <cell r="Q20">
            <v>3328</v>
          </cell>
          <cell r="R20">
            <v>1239</v>
          </cell>
          <cell r="S20">
            <v>258</v>
          </cell>
          <cell r="T20">
            <v>41</v>
          </cell>
          <cell r="U20">
            <v>20</v>
          </cell>
        </row>
        <row r="22">
          <cell r="L22" t="str">
            <v>20 Food and kindred products</v>
          </cell>
          <cell r="M22">
            <v>521</v>
          </cell>
          <cell r="N22">
            <v>22611</v>
          </cell>
          <cell r="O22">
            <v>3315</v>
          </cell>
          <cell r="P22">
            <v>2453</v>
          </cell>
          <cell r="Q22">
            <v>648</v>
          </cell>
          <cell r="R22">
            <v>364</v>
          </cell>
          <cell r="S22">
            <v>162</v>
          </cell>
          <cell r="T22">
            <v>23</v>
          </cell>
          <cell r="U22">
            <v>1</v>
          </cell>
        </row>
        <row r="23">
          <cell r="L23" t="str">
            <v>21 Tobacco products</v>
          </cell>
          <cell r="M23">
            <v>63</v>
          </cell>
          <cell r="N23">
            <v>53</v>
          </cell>
          <cell r="O23">
            <v>4</v>
          </cell>
          <cell r="P23">
            <v>4</v>
          </cell>
          <cell r="Q23">
            <v>2</v>
          </cell>
          <cell r="R23">
            <v>3</v>
          </cell>
          <cell r="S23">
            <v>3</v>
          </cell>
          <cell r="T23">
            <v>1</v>
          </cell>
          <cell r="U23">
            <v>0</v>
          </cell>
        </row>
        <row r="24">
          <cell r="L24" t="str">
            <v>22 Textile mill products</v>
          </cell>
          <cell r="M24">
            <v>88</v>
          </cell>
          <cell r="N24">
            <v>8209</v>
          </cell>
          <cell r="O24">
            <v>1169</v>
          </cell>
          <cell r="P24">
            <v>873</v>
          </cell>
          <cell r="Q24">
            <v>230</v>
          </cell>
          <cell r="R24">
            <v>116</v>
          </cell>
          <cell r="S24">
            <v>29</v>
          </cell>
          <cell r="T24">
            <v>1</v>
          </cell>
          <cell r="U24">
            <v>0</v>
          </cell>
        </row>
        <row r="25">
          <cell r="L25" t="str">
            <v>23 Apparel and other finished products made from fabrics and similar materials</v>
          </cell>
          <cell r="M25">
            <v>111</v>
          </cell>
          <cell r="N25">
            <v>10799</v>
          </cell>
          <cell r="O25">
            <v>1363</v>
          </cell>
          <cell r="P25">
            <v>867</v>
          </cell>
          <cell r="Q25">
            <v>167</v>
          </cell>
          <cell r="R25">
            <v>78</v>
          </cell>
          <cell r="S25">
            <v>15</v>
          </cell>
          <cell r="T25">
            <v>5</v>
          </cell>
          <cell r="U25">
            <v>0</v>
          </cell>
        </row>
        <row r="26">
          <cell r="L26" t="str">
            <v>24 Lumber and wood products, except furniture</v>
          </cell>
          <cell r="M26">
            <v>90</v>
          </cell>
          <cell r="N26">
            <v>14631</v>
          </cell>
          <cell r="O26">
            <v>1682</v>
          </cell>
          <cell r="P26">
            <v>939</v>
          </cell>
          <cell r="Q26">
            <v>160</v>
          </cell>
          <cell r="R26">
            <v>58</v>
          </cell>
          <cell r="S26">
            <v>15</v>
          </cell>
          <cell r="T26">
            <v>2</v>
          </cell>
          <cell r="U26">
            <v>0</v>
          </cell>
        </row>
        <row r="27">
          <cell r="L27" t="str">
            <v>25 Furniture and fixtures</v>
          </cell>
          <cell r="M27">
            <v>120</v>
          </cell>
          <cell r="N27">
            <v>12795</v>
          </cell>
          <cell r="O27">
            <v>1780</v>
          </cell>
          <cell r="P27">
            <v>1259</v>
          </cell>
          <cell r="Q27">
            <v>259</v>
          </cell>
          <cell r="R27">
            <v>76</v>
          </cell>
          <cell r="S27">
            <v>19</v>
          </cell>
          <cell r="T27">
            <v>1</v>
          </cell>
          <cell r="U27">
            <v>0</v>
          </cell>
        </row>
        <row r="28">
          <cell r="L28" t="str">
            <v>26 Paper and allied products</v>
          </cell>
          <cell r="M28">
            <v>99</v>
          </cell>
          <cell r="N28">
            <v>1714</v>
          </cell>
          <cell r="O28">
            <v>375</v>
          </cell>
          <cell r="P28">
            <v>336</v>
          </cell>
          <cell r="Q28">
            <v>114</v>
          </cell>
          <cell r="R28">
            <v>80</v>
          </cell>
          <cell r="S28">
            <v>27</v>
          </cell>
          <cell r="T28">
            <v>2</v>
          </cell>
          <cell r="U28">
            <v>0</v>
          </cell>
        </row>
        <row r="29">
          <cell r="L29" t="str">
            <v>27 Printing, publishing, and allied industries</v>
          </cell>
          <cell r="M29">
            <v>373</v>
          </cell>
          <cell r="N29">
            <v>18843</v>
          </cell>
          <cell r="O29">
            <v>1426</v>
          </cell>
          <cell r="P29">
            <v>898</v>
          </cell>
          <cell r="Q29">
            <v>229</v>
          </cell>
          <cell r="R29">
            <v>142</v>
          </cell>
          <cell r="S29">
            <v>41</v>
          </cell>
          <cell r="T29">
            <v>5</v>
          </cell>
          <cell r="U29">
            <v>1</v>
          </cell>
        </row>
        <row r="30">
          <cell r="L30" t="str">
            <v>28 Chemicals and allied products</v>
          </cell>
          <cell r="M30">
            <v>405</v>
          </cell>
          <cell r="N30">
            <v>4272</v>
          </cell>
          <cell r="O30">
            <v>704</v>
          </cell>
          <cell r="P30">
            <v>671</v>
          </cell>
          <cell r="Q30">
            <v>235</v>
          </cell>
          <cell r="R30">
            <v>186</v>
          </cell>
          <cell r="S30">
            <v>123</v>
          </cell>
          <cell r="T30">
            <v>11</v>
          </cell>
          <cell r="U30">
            <v>1</v>
          </cell>
        </row>
        <row r="31">
          <cell r="L31" t="str">
            <v>29 Petroleum refining and related industries</v>
          </cell>
          <cell r="M31">
            <v>67</v>
          </cell>
          <cell r="N31">
            <v>42</v>
          </cell>
          <cell r="O31">
            <v>5</v>
          </cell>
          <cell r="P31">
            <v>8</v>
          </cell>
          <cell r="Q31">
            <v>4</v>
          </cell>
          <cell r="R31">
            <v>2</v>
          </cell>
          <cell r="S31">
            <v>3</v>
          </cell>
          <cell r="T31">
            <v>2</v>
          </cell>
          <cell r="U31">
            <v>0</v>
          </cell>
        </row>
        <row r="32">
          <cell r="L32" t="str">
            <v>30 Rubber and miscellaneous plastics products</v>
          </cell>
          <cell r="M32">
            <v>193</v>
          </cell>
          <cell r="N32">
            <v>4557</v>
          </cell>
          <cell r="O32">
            <v>1123</v>
          </cell>
          <cell r="P32">
            <v>912</v>
          </cell>
          <cell r="Q32">
            <v>263</v>
          </cell>
          <cell r="R32">
            <v>164</v>
          </cell>
          <cell r="S32">
            <v>39</v>
          </cell>
          <cell r="T32">
            <v>3</v>
          </cell>
          <cell r="U32">
            <v>1</v>
          </cell>
        </row>
        <row r="33">
          <cell r="L33" t="str">
            <v>31 Leather and leather products</v>
          </cell>
          <cell r="M33">
            <v>25</v>
          </cell>
          <cell r="N33">
            <v>7158</v>
          </cell>
          <cell r="O33">
            <v>1167</v>
          </cell>
          <cell r="P33">
            <v>805</v>
          </cell>
          <cell r="Q33">
            <v>118</v>
          </cell>
          <cell r="R33">
            <v>39</v>
          </cell>
          <cell r="S33">
            <v>7</v>
          </cell>
          <cell r="T33">
            <v>0</v>
          </cell>
          <cell r="U33">
            <v>0</v>
          </cell>
        </row>
        <row r="34">
          <cell r="L34" t="str">
            <v>32 Stone, clay, glass and concrete products</v>
          </cell>
          <cell r="M34">
            <v>308</v>
          </cell>
          <cell r="N34">
            <v>8306</v>
          </cell>
          <cell r="O34">
            <v>1807</v>
          </cell>
          <cell r="P34">
            <v>1572</v>
          </cell>
          <cell r="Q34">
            <v>382</v>
          </cell>
          <cell r="R34">
            <v>242</v>
          </cell>
          <cell r="S34">
            <v>66</v>
          </cell>
          <cell r="T34">
            <v>7</v>
          </cell>
          <cell r="U34">
            <v>0</v>
          </cell>
        </row>
        <row r="35">
          <cell r="L35" t="str">
            <v>33 Primary metal industries</v>
          </cell>
          <cell r="M35">
            <v>175</v>
          </cell>
          <cell r="N35">
            <v>3449</v>
          </cell>
          <cell r="O35">
            <v>663</v>
          </cell>
          <cell r="P35">
            <v>505</v>
          </cell>
          <cell r="Q35">
            <v>162</v>
          </cell>
          <cell r="R35">
            <v>106</v>
          </cell>
          <cell r="S35">
            <v>61</v>
          </cell>
          <cell r="T35">
            <v>8</v>
          </cell>
          <cell r="U35">
            <v>1</v>
          </cell>
        </row>
        <row r="36">
          <cell r="L36" t="str">
            <v>34 Fabricated metal products, except machinery and transportation equipment</v>
          </cell>
          <cell r="M36">
            <v>323</v>
          </cell>
          <cell r="N36">
            <v>33240</v>
          </cell>
          <cell r="O36">
            <v>5101</v>
          </cell>
          <cell r="P36">
            <v>3242</v>
          </cell>
          <cell r="Q36">
            <v>704</v>
          </cell>
          <cell r="R36">
            <v>275</v>
          </cell>
          <cell r="S36">
            <v>71</v>
          </cell>
          <cell r="T36">
            <v>4</v>
          </cell>
          <cell r="U36">
            <v>1</v>
          </cell>
        </row>
        <row r="37">
          <cell r="L37" t="str">
            <v>35 Industrial and commercial machinery and computer equipment</v>
          </cell>
          <cell r="M37">
            <v>288</v>
          </cell>
          <cell r="N37">
            <v>8124</v>
          </cell>
          <cell r="O37">
            <v>1755</v>
          </cell>
          <cell r="P37">
            <v>1306</v>
          </cell>
          <cell r="Q37">
            <v>318</v>
          </cell>
          <cell r="R37">
            <v>141</v>
          </cell>
          <cell r="S37">
            <v>39</v>
          </cell>
          <cell r="T37">
            <v>4</v>
          </cell>
          <cell r="U37">
            <v>1</v>
          </cell>
        </row>
        <row r="38">
          <cell r="L38" t="str">
            <v>36 Electronic and other electrical equipment and components, except computer equ</v>
          </cell>
          <cell r="M38">
            <v>268</v>
          </cell>
          <cell r="N38">
            <v>4637</v>
          </cell>
          <cell r="O38">
            <v>669</v>
          </cell>
          <cell r="P38">
            <v>521</v>
          </cell>
          <cell r="Q38">
            <v>161</v>
          </cell>
          <cell r="R38">
            <v>114</v>
          </cell>
          <cell r="S38">
            <v>54</v>
          </cell>
          <cell r="T38">
            <v>8</v>
          </cell>
          <cell r="U38">
            <v>0</v>
          </cell>
        </row>
        <row r="39">
          <cell r="L39" t="str">
            <v>37 Transportation equipment</v>
          </cell>
          <cell r="M39">
            <v>311</v>
          </cell>
          <cell r="N39">
            <v>2880</v>
          </cell>
          <cell r="O39">
            <v>574</v>
          </cell>
          <cell r="P39">
            <v>568</v>
          </cell>
          <cell r="Q39">
            <v>183</v>
          </cell>
          <cell r="R39">
            <v>197</v>
          </cell>
          <cell r="S39">
            <v>106</v>
          </cell>
          <cell r="T39">
            <v>20</v>
          </cell>
          <cell r="U39">
            <v>7</v>
          </cell>
        </row>
        <row r="40">
          <cell r="L40" t="str">
            <v>38 Measuring, analyzing, and controlling instruments; photographic, medical and</v>
          </cell>
          <cell r="M40">
            <v>75</v>
          </cell>
          <cell r="N40">
            <v>2794</v>
          </cell>
          <cell r="O40">
            <v>274</v>
          </cell>
          <cell r="P40">
            <v>215</v>
          </cell>
          <cell r="Q40">
            <v>62</v>
          </cell>
          <cell r="R40">
            <v>33</v>
          </cell>
          <cell r="S40">
            <v>29</v>
          </cell>
          <cell r="T40">
            <v>2</v>
          </cell>
          <cell r="U40">
            <v>0</v>
          </cell>
        </row>
        <row r="41">
          <cell r="L41" t="str">
            <v>39 Miscellaneous manufacturing industries</v>
          </cell>
          <cell r="M41">
            <v>50</v>
          </cell>
          <cell r="N41">
            <v>4809</v>
          </cell>
          <cell r="O41">
            <v>410</v>
          </cell>
          <cell r="P41">
            <v>250</v>
          </cell>
          <cell r="Q41">
            <v>55</v>
          </cell>
          <cell r="R41">
            <v>25</v>
          </cell>
          <cell r="S41">
            <v>7</v>
          </cell>
          <cell r="T41">
            <v>1</v>
          </cell>
          <cell r="U41">
            <v>0</v>
          </cell>
        </row>
        <row r="42">
          <cell r="L42" t="str">
            <v>Manufacturing</v>
          </cell>
          <cell r="M42">
            <v>3953</v>
          </cell>
          <cell r="N42">
            <v>173923</v>
          </cell>
          <cell r="O42">
            <v>25366</v>
          </cell>
          <cell r="P42">
            <v>18204</v>
          </cell>
          <cell r="Q42">
            <v>4456</v>
          </cell>
          <cell r="R42">
            <v>2441</v>
          </cell>
          <cell r="S42">
            <v>916</v>
          </cell>
          <cell r="T42">
            <v>110</v>
          </cell>
          <cell r="U42">
            <v>14</v>
          </cell>
        </row>
        <row r="44">
          <cell r="L44" t="str">
            <v>40 Railroad transportation</v>
          </cell>
          <cell r="M44">
            <v>11</v>
          </cell>
          <cell r="N44">
            <v>153</v>
          </cell>
          <cell r="O44">
            <v>24</v>
          </cell>
          <cell r="P44">
            <v>12</v>
          </cell>
          <cell r="Q44">
            <v>3</v>
          </cell>
          <cell r="R44">
            <v>5</v>
          </cell>
          <cell r="S44">
            <v>2</v>
          </cell>
          <cell r="T44">
            <v>4</v>
          </cell>
          <cell r="U44">
            <v>1</v>
          </cell>
        </row>
        <row r="45">
          <cell r="L45" t="str">
            <v>41 Local and suburban transit and interurban highway passenger transportation</v>
          </cell>
          <cell r="M45">
            <v>199</v>
          </cell>
          <cell r="N45">
            <v>20105</v>
          </cell>
          <cell r="O45">
            <v>855</v>
          </cell>
          <cell r="P45">
            <v>624</v>
          </cell>
          <cell r="Q45">
            <v>150</v>
          </cell>
          <cell r="R45">
            <v>99</v>
          </cell>
          <cell r="S45">
            <v>42</v>
          </cell>
          <cell r="T45">
            <v>10</v>
          </cell>
          <cell r="U45">
            <v>2</v>
          </cell>
        </row>
        <row r="46">
          <cell r="L46" t="str">
            <v>42 Motor freight transportation and warehousing</v>
          </cell>
          <cell r="M46">
            <v>418</v>
          </cell>
          <cell r="N46">
            <v>6297</v>
          </cell>
          <cell r="O46">
            <v>667</v>
          </cell>
          <cell r="P46">
            <v>324</v>
          </cell>
          <cell r="Q46">
            <v>95</v>
          </cell>
          <cell r="R46">
            <v>44</v>
          </cell>
          <cell r="S46">
            <v>12</v>
          </cell>
          <cell r="T46">
            <v>7</v>
          </cell>
          <cell r="U46">
            <v>1</v>
          </cell>
        </row>
        <row r="47">
          <cell r="L47" t="str">
            <v>43 United States postal service</v>
          </cell>
          <cell r="M47">
            <v>18</v>
          </cell>
          <cell r="N47">
            <v>250</v>
          </cell>
          <cell r="O47">
            <v>21</v>
          </cell>
          <cell r="P47">
            <v>13</v>
          </cell>
          <cell r="Q47">
            <v>1</v>
          </cell>
          <cell r="R47">
            <v>0</v>
          </cell>
          <cell r="S47">
            <v>0</v>
          </cell>
          <cell r="T47">
            <v>0</v>
          </cell>
          <cell r="U47">
            <v>1</v>
          </cell>
        </row>
        <row r="48">
          <cell r="L48" t="str">
            <v>44 Water transportation</v>
          </cell>
          <cell r="M48">
            <v>216</v>
          </cell>
          <cell r="N48">
            <v>2652</v>
          </cell>
          <cell r="O48">
            <v>268</v>
          </cell>
          <cell r="P48">
            <v>219</v>
          </cell>
          <cell r="Q48">
            <v>59</v>
          </cell>
          <cell r="R48">
            <v>51</v>
          </cell>
          <cell r="S48">
            <v>23</v>
          </cell>
          <cell r="T48">
            <v>2</v>
          </cell>
          <cell r="U48">
            <v>0</v>
          </cell>
        </row>
        <row r="49">
          <cell r="L49" t="str">
            <v>45 Transportation by air</v>
          </cell>
          <cell r="M49">
            <v>88</v>
          </cell>
          <cell r="N49">
            <v>244</v>
          </cell>
          <cell r="O49">
            <v>27</v>
          </cell>
          <cell r="P49">
            <v>19</v>
          </cell>
          <cell r="Q49">
            <v>11</v>
          </cell>
          <cell r="R49">
            <v>13</v>
          </cell>
          <cell r="S49">
            <v>10</v>
          </cell>
          <cell r="T49">
            <v>3</v>
          </cell>
          <cell r="U49">
            <v>1</v>
          </cell>
        </row>
        <row r="50">
          <cell r="L50" t="str">
            <v>46 Pipelines, except natural gas</v>
          </cell>
          <cell r="M50">
            <v>284</v>
          </cell>
          <cell r="N50">
            <v>38046</v>
          </cell>
          <cell r="O50">
            <v>2888</v>
          </cell>
          <cell r="P50">
            <v>7528</v>
          </cell>
          <cell r="Q50">
            <v>346</v>
          </cell>
          <cell r="R50">
            <v>107</v>
          </cell>
          <cell r="S50">
            <v>45</v>
          </cell>
          <cell r="T50">
            <v>6</v>
          </cell>
          <cell r="U50">
            <v>0</v>
          </cell>
        </row>
        <row r="51">
          <cell r="L51" t="str">
            <v>47 Transportation services</v>
          </cell>
          <cell r="M51">
            <v>958</v>
          </cell>
          <cell r="N51">
            <v>15599</v>
          </cell>
          <cell r="O51">
            <v>994</v>
          </cell>
          <cell r="P51">
            <v>574</v>
          </cell>
          <cell r="Q51">
            <v>184</v>
          </cell>
          <cell r="R51">
            <v>90</v>
          </cell>
          <cell r="S51">
            <v>38</v>
          </cell>
          <cell r="T51">
            <v>12</v>
          </cell>
          <cell r="U51">
            <v>0</v>
          </cell>
        </row>
        <row r="52">
          <cell r="L52" t="str">
            <v>Transport</v>
          </cell>
          <cell r="M52">
            <v>2192</v>
          </cell>
          <cell r="N52">
            <v>83346</v>
          </cell>
          <cell r="O52">
            <v>5744</v>
          </cell>
          <cell r="P52">
            <v>9313</v>
          </cell>
          <cell r="Q52">
            <v>849</v>
          </cell>
          <cell r="R52">
            <v>409</v>
          </cell>
          <cell r="S52">
            <v>172</v>
          </cell>
          <cell r="T52">
            <v>44</v>
          </cell>
          <cell r="U52">
            <v>6</v>
          </cell>
        </row>
        <row r="54">
          <cell r="L54" t="str">
            <v>48 Communications</v>
          </cell>
          <cell r="M54">
            <v>551</v>
          </cell>
          <cell r="N54">
            <v>6480</v>
          </cell>
          <cell r="O54">
            <v>311</v>
          </cell>
          <cell r="P54">
            <v>233</v>
          </cell>
          <cell r="Q54">
            <v>59</v>
          </cell>
          <cell r="R54">
            <v>60</v>
          </cell>
          <cell r="S54">
            <v>30</v>
          </cell>
          <cell r="T54">
            <v>10</v>
          </cell>
          <cell r="U54">
            <v>1</v>
          </cell>
        </row>
        <row r="56">
          <cell r="L56" t="str">
            <v>Utilities</v>
          </cell>
          <cell r="M56">
            <v>3394</v>
          </cell>
          <cell r="N56">
            <v>11570</v>
          </cell>
          <cell r="O56">
            <v>608</v>
          </cell>
          <cell r="P56">
            <v>453</v>
          </cell>
          <cell r="Q56">
            <v>173</v>
          </cell>
          <cell r="R56">
            <v>115</v>
          </cell>
          <cell r="S56">
            <v>84</v>
          </cell>
          <cell r="T56">
            <v>26</v>
          </cell>
          <cell r="U56">
            <v>6</v>
          </cell>
        </row>
        <row r="58">
          <cell r="L58" t="str">
            <v>50 Wholesale trade - durable goods</v>
          </cell>
          <cell r="M58">
            <v>3605</v>
          </cell>
          <cell r="N58">
            <v>140562</v>
          </cell>
          <cell r="O58">
            <v>10109</v>
          </cell>
          <cell r="P58">
            <v>5950</v>
          </cell>
          <cell r="Q58">
            <v>1309</v>
          </cell>
          <cell r="R58">
            <v>520</v>
          </cell>
          <cell r="S58">
            <v>141</v>
          </cell>
          <cell r="T58">
            <v>18</v>
          </cell>
          <cell r="U58">
            <v>7</v>
          </cell>
        </row>
        <row r="59">
          <cell r="L59" t="str">
            <v>51 Wholesale trade - nondurable goods</v>
          </cell>
          <cell r="M59">
            <v>2030</v>
          </cell>
          <cell r="N59">
            <v>108222</v>
          </cell>
          <cell r="O59">
            <v>6858</v>
          </cell>
          <cell r="P59">
            <v>3430</v>
          </cell>
          <cell r="Q59">
            <v>895</v>
          </cell>
          <cell r="R59">
            <v>484</v>
          </cell>
          <cell r="S59">
            <v>179</v>
          </cell>
          <cell r="T59">
            <v>25</v>
          </cell>
          <cell r="U59">
            <v>4</v>
          </cell>
        </row>
        <row r="60">
          <cell r="L60" t="str">
            <v>52 Building materials, hardware, garden supply and mobile home dealers</v>
          </cell>
          <cell r="M60">
            <v>140</v>
          </cell>
          <cell r="N60">
            <v>21325</v>
          </cell>
          <cell r="O60">
            <v>617</v>
          </cell>
          <cell r="P60">
            <v>201</v>
          </cell>
          <cell r="Q60">
            <v>33</v>
          </cell>
          <cell r="R60">
            <v>11</v>
          </cell>
          <cell r="S60">
            <v>3</v>
          </cell>
          <cell r="T60">
            <v>0</v>
          </cell>
          <cell r="U60">
            <v>1</v>
          </cell>
        </row>
        <row r="61">
          <cell r="L61" t="str">
            <v>53 General merchandise stores</v>
          </cell>
          <cell r="M61">
            <v>206</v>
          </cell>
          <cell r="N61">
            <v>4229</v>
          </cell>
          <cell r="O61">
            <v>256</v>
          </cell>
          <cell r="P61">
            <v>125</v>
          </cell>
          <cell r="Q61">
            <v>30</v>
          </cell>
          <cell r="R61">
            <v>15</v>
          </cell>
          <cell r="S61">
            <v>5</v>
          </cell>
          <cell r="T61">
            <v>5</v>
          </cell>
          <cell r="U61">
            <v>3</v>
          </cell>
        </row>
        <row r="62">
          <cell r="L62" t="str">
            <v>54 Food stores</v>
          </cell>
          <cell r="M62">
            <v>543</v>
          </cell>
          <cell r="N62">
            <v>60429</v>
          </cell>
          <cell r="O62">
            <v>1665</v>
          </cell>
          <cell r="P62">
            <v>812</v>
          </cell>
          <cell r="Q62">
            <v>162</v>
          </cell>
          <cell r="R62">
            <v>97</v>
          </cell>
          <cell r="S62">
            <v>56</v>
          </cell>
          <cell r="T62">
            <v>26</v>
          </cell>
          <cell r="U62">
            <v>9</v>
          </cell>
        </row>
        <row r="63">
          <cell r="L63" t="str">
            <v>55 Automotive dealers and gasoline service stations</v>
          </cell>
          <cell r="M63">
            <v>927</v>
          </cell>
          <cell r="N63">
            <v>6035</v>
          </cell>
          <cell r="O63">
            <v>800</v>
          </cell>
          <cell r="P63">
            <v>243</v>
          </cell>
          <cell r="Q63">
            <v>39</v>
          </cell>
          <cell r="R63">
            <v>11</v>
          </cell>
          <cell r="S63">
            <v>5</v>
          </cell>
          <cell r="T63">
            <v>2</v>
          </cell>
          <cell r="U63">
            <v>2</v>
          </cell>
        </row>
        <row r="64">
          <cell r="L64" t="str">
            <v>56 Apparel and accessory stores</v>
          </cell>
          <cell r="M64">
            <v>979</v>
          </cell>
          <cell r="N64">
            <v>42594</v>
          </cell>
          <cell r="O64">
            <v>987</v>
          </cell>
          <cell r="P64">
            <v>422</v>
          </cell>
          <cell r="Q64">
            <v>65</v>
          </cell>
          <cell r="R64">
            <v>31</v>
          </cell>
          <cell r="S64">
            <v>14</v>
          </cell>
          <cell r="T64">
            <v>6</v>
          </cell>
          <cell r="U64">
            <v>2</v>
          </cell>
        </row>
        <row r="65">
          <cell r="L65" t="str">
            <v>57 Home furniture, furnishings and equipment stores</v>
          </cell>
          <cell r="M65">
            <v>575</v>
          </cell>
          <cell r="N65">
            <v>97239</v>
          </cell>
          <cell r="O65">
            <v>3119</v>
          </cell>
          <cell r="P65">
            <v>1126</v>
          </cell>
          <cell r="Q65">
            <v>159</v>
          </cell>
          <cell r="R65">
            <v>105</v>
          </cell>
          <cell r="S65">
            <v>22</v>
          </cell>
          <cell r="T65">
            <v>5</v>
          </cell>
          <cell r="U65">
            <v>3</v>
          </cell>
        </row>
        <row r="66">
          <cell r="L66" t="str">
            <v>58 Eating and drinking places</v>
          </cell>
          <cell r="M66">
            <v>599</v>
          </cell>
          <cell r="N66">
            <v>145039</v>
          </cell>
          <cell r="O66">
            <v>5224</v>
          </cell>
          <cell r="P66">
            <v>2103</v>
          </cell>
          <cell r="Q66">
            <v>333</v>
          </cell>
          <cell r="R66">
            <v>127</v>
          </cell>
          <cell r="S66">
            <v>52</v>
          </cell>
          <cell r="T66">
            <v>11</v>
          </cell>
          <cell r="U66">
            <v>4</v>
          </cell>
        </row>
        <row r="67">
          <cell r="L67" t="str">
            <v>59 Miscellaneous retail</v>
          </cell>
          <cell r="M67">
            <v>465</v>
          </cell>
          <cell r="N67">
            <v>50675</v>
          </cell>
          <cell r="O67">
            <v>1186</v>
          </cell>
          <cell r="P67">
            <v>547</v>
          </cell>
          <cell r="Q67">
            <v>111</v>
          </cell>
          <cell r="R67">
            <v>50</v>
          </cell>
          <cell r="S67">
            <v>21</v>
          </cell>
          <cell r="T67">
            <v>5</v>
          </cell>
          <cell r="U67">
            <v>1</v>
          </cell>
        </row>
        <row r="68">
          <cell r="L68" t="str">
            <v>Retail</v>
          </cell>
          <cell r="M68">
            <v>10069</v>
          </cell>
          <cell r="N68">
            <v>676349</v>
          </cell>
          <cell r="O68">
            <v>30821</v>
          </cell>
          <cell r="P68">
            <v>14959</v>
          </cell>
          <cell r="Q68">
            <v>3136</v>
          </cell>
          <cell r="R68">
            <v>1451</v>
          </cell>
          <cell r="S68">
            <v>498</v>
          </cell>
          <cell r="T68">
            <v>103</v>
          </cell>
          <cell r="U68">
            <v>36</v>
          </cell>
        </row>
        <row r="70">
          <cell r="L70" t="str">
            <v>60 Depository institutions</v>
          </cell>
          <cell r="M70">
            <v>16591</v>
          </cell>
          <cell r="N70">
            <v>12408</v>
          </cell>
          <cell r="O70">
            <v>259</v>
          </cell>
          <cell r="P70">
            <v>163</v>
          </cell>
          <cell r="Q70">
            <v>49</v>
          </cell>
          <cell r="R70">
            <v>64</v>
          </cell>
          <cell r="S70">
            <v>69</v>
          </cell>
          <cell r="T70">
            <v>45</v>
          </cell>
          <cell r="U70">
            <v>12</v>
          </cell>
        </row>
        <row r="71">
          <cell r="L71" t="str">
            <v>61 Nondepository credit institutions</v>
          </cell>
          <cell r="M71">
            <v>6150</v>
          </cell>
          <cell r="N71">
            <v>21230</v>
          </cell>
          <cell r="O71">
            <v>156</v>
          </cell>
          <cell r="P71">
            <v>88</v>
          </cell>
          <cell r="Q71">
            <v>28</v>
          </cell>
          <cell r="R71">
            <v>20</v>
          </cell>
          <cell r="S71">
            <v>10</v>
          </cell>
          <cell r="T71">
            <v>2</v>
          </cell>
          <cell r="U71">
            <v>2</v>
          </cell>
        </row>
        <row r="72">
          <cell r="L72" t="str">
            <v>62 Security and commodity brokers, dealers, exchanges and services</v>
          </cell>
          <cell r="M72">
            <v>414</v>
          </cell>
          <cell r="N72">
            <v>3471</v>
          </cell>
          <cell r="O72">
            <v>94</v>
          </cell>
          <cell r="P72">
            <v>70</v>
          </cell>
          <cell r="Q72">
            <v>18</v>
          </cell>
          <cell r="R72">
            <v>9</v>
          </cell>
          <cell r="S72">
            <v>5</v>
          </cell>
          <cell r="T72">
            <v>3</v>
          </cell>
          <cell r="U72">
            <v>2</v>
          </cell>
        </row>
        <row r="73">
          <cell r="L73" t="str">
            <v>63 Insurance carriers</v>
          </cell>
          <cell r="M73">
            <v>390</v>
          </cell>
          <cell r="N73">
            <v>3455</v>
          </cell>
          <cell r="O73">
            <v>75</v>
          </cell>
          <cell r="P73">
            <v>65</v>
          </cell>
          <cell r="Q73">
            <v>33</v>
          </cell>
          <cell r="R73">
            <v>42</v>
          </cell>
          <cell r="S73">
            <v>43</v>
          </cell>
          <cell r="T73">
            <v>12</v>
          </cell>
          <cell r="U73">
            <v>0</v>
          </cell>
        </row>
        <row r="74">
          <cell r="L74" t="str">
            <v>64 Insurance agents, brokers and service</v>
          </cell>
          <cell r="M74">
            <v>70</v>
          </cell>
          <cell r="N74">
            <v>1012</v>
          </cell>
          <cell r="O74">
            <v>13</v>
          </cell>
          <cell r="P74">
            <v>5</v>
          </cell>
          <cell r="Q74">
            <v>1</v>
          </cell>
          <cell r="R74">
            <v>0</v>
          </cell>
          <cell r="S74">
            <v>0</v>
          </cell>
          <cell r="T74">
            <v>0</v>
          </cell>
          <cell r="U74">
            <v>0</v>
          </cell>
        </row>
        <row r="75">
          <cell r="L75" t="str">
            <v>65 Real estate</v>
          </cell>
          <cell r="M75">
            <v>12339</v>
          </cell>
          <cell r="N75">
            <v>239518</v>
          </cell>
          <cell r="O75">
            <v>3729</v>
          </cell>
          <cell r="P75">
            <v>1632</v>
          </cell>
          <cell r="Q75">
            <v>389</v>
          </cell>
          <cell r="R75">
            <v>179</v>
          </cell>
          <cell r="S75">
            <v>49</v>
          </cell>
          <cell r="T75">
            <v>18</v>
          </cell>
          <cell r="U75">
            <v>12</v>
          </cell>
        </row>
        <row r="76">
          <cell r="L76" t="str">
            <v>67 Holding and other investment offices</v>
          </cell>
          <cell r="M76">
            <v>915</v>
          </cell>
          <cell r="N76">
            <v>4328</v>
          </cell>
          <cell r="O76">
            <v>151</v>
          </cell>
          <cell r="P76">
            <v>73</v>
          </cell>
          <cell r="Q76">
            <v>36</v>
          </cell>
          <cell r="R76">
            <v>27</v>
          </cell>
          <cell r="S76">
            <v>3</v>
          </cell>
          <cell r="T76">
            <v>6</v>
          </cell>
          <cell r="U76">
            <v>1</v>
          </cell>
        </row>
        <row r="77">
          <cell r="L77" t="str">
            <v>Finance</v>
          </cell>
          <cell r="M77">
            <v>36869</v>
          </cell>
          <cell r="N77">
            <v>285422</v>
          </cell>
          <cell r="O77">
            <v>4477</v>
          </cell>
          <cell r="P77">
            <v>2096</v>
          </cell>
          <cell r="Q77">
            <v>554</v>
          </cell>
          <cell r="R77">
            <v>341</v>
          </cell>
          <cell r="S77">
            <v>179</v>
          </cell>
          <cell r="T77">
            <v>86</v>
          </cell>
          <cell r="U77">
            <v>29</v>
          </cell>
        </row>
        <row r="79">
          <cell r="L79" t="str">
            <v>70 Hotels, rooming houses, camps and other lodging places</v>
          </cell>
          <cell r="M79">
            <v>705</v>
          </cell>
          <cell r="N79">
            <v>24291</v>
          </cell>
          <cell r="O79">
            <v>2056</v>
          </cell>
          <cell r="P79">
            <v>1713</v>
          </cell>
          <cell r="Q79">
            <v>513</v>
          </cell>
          <cell r="R79">
            <v>343</v>
          </cell>
          <cell r="S79">
            <v>100</v>
          </cell>
          <cell r="T79">
            <v>13</v>
          </cell>
          <cell r="U79">
            <v>3</v>
          </cell>
        </row>
        <row r="80">
          <cell r="L80" t="str">
            <v>72 Personal services</v>
          </cell>
          <cell r="M80">
            <v>159</v>
          </cell>
          <cell r="N80">
            <v>42428</v>
          </cell>
          <cell r="O80">
            <v>903</v>
          </cell>
          <cell r="P80">
            <v>471</v>
          </cell>
          <cell r="Q80">
            <v>82</v>
          </cell>
          <cell r="R80">
            <v>44</v>
          </cell>
          <cell r="S80">
            <v>12</v>
          </cell>
          <cell r="T80">
            <v>1</v>
          </cell>
          <cell r="U80">
            <v>0</v>
          </cell>
        </row>
        <row r="81">
          <cell r="L81" t="str">
            <v>73 Business services</v>
          </cell>
          <cell r="M81">
            <v>3860</v>
          </cell>
          <cell r="N81">
            <v>130319</v>
          </cell>
          <cell r="O81">
            <v>7341</v>
          </cell>
          <cell r="P81">
            <v>4566</v>
          </cell>
          <cell r="Q81">
            <v>1481</v>
          </cell>
          <cell r="R81">
            <v>868</v>
          </cell>
          <cell r="S81">
            <v>465</v>
          </cell>
          <cell r="T81">
            <v>104</v>
          </cell>
          <cell r="U81">
            <v>27</v>
          </cell>
        </row>
        <row r="82">
          <cell r="L82" t="str">
            <v>75 Automotive repair, services and parking</v>
          </cell>
          <cell r="M82">
            <v>468</v>
          </cell>
          <cell r="N82">
            <v>32018</v>
          </cell>
          <cell r="O82">
            <v>1613</v>
          </cell>
          <cell r="P82">
            <v>493</v>
          </cell>
          <cell r="Q82">
            <v>75</v>
          </cell>
          <cell r="R82">
            <v>29</v>
          </cell>
          <cell r="S82">
            <v>16</v>
          </cell>
          <cell r="T82">
            <v>0</v>
          </cell>
          <cell r="U82">
            <v>0</v>
          </cell>
        </row>
        <row r="83">
          <cell r="L83" t="str">
            <v>76 Miscellaneous repair services</v>
          </cell>
          <cell r="M83">
            <v>129</v>
          </cell>
          <cell r="N83">
            <v>17652</v>
          </cell>
          <cell r="O83">
            <v>767</v>
          </cell>
          <cell r="P83">
            <v>270</v>
          </cell>
          <cell r="Q83">
            <v>47</v>
          </cell>
          <cell r="R83">
            <v>13</v>
          </cell>
          <cell r="S83">
            <v>7</v>
          </cell>
          <cell r="T83">
            <v>1</v>
          </cell>
          <cell r="U83">
            <v>0</v>
          </cell>
        </row>
        <row r="84">
          <cell r="L84" t="str">
            <v>78 Motion pictures</v>
          </cell>
          <cell r="M84">
            <v>247</v>
          </cell>
          <cell r="N84">
            <v>7823</v>
          </cell>
          <cell r="O84">
            <v>476</v>
          </cell>
          <cell r="P84">
            <v>323</v>
          </cell>
          <cell r="Q84">
            <v>61</v>
          </cell>
          <cell r="R84">
            <v>51</v>
          </cell>
          <cell r="S84">
            <v>22</v>
          </cell>
          <cell r="T84">
            <v>11</v>
          </cell>
          <cell r="U84">
            <v>0</v>
          </cell>
        </row>
        <row r="85">
          <cell r="L85" t="str">
            <v>79 Amusement and recreation services</v>
          </cell>
          <cell r="M85">
            <v>457</v>
          </cell>
          <cell r="N85">
            <v>29265</v>
          </cell>
          <cell r="O85">
            <v>1224</v>
          </cell>
          <cell r="P85">
            <v>951</v>
          </cell>
          <cell r="Q85">
            <v>241</v>
          </cell>
          <cell r="R85">
            <v>111</v>
          </cell>
          <cell r="S85">
            <v>31</v>
          </cell>
          <cell r="T85">
            <v>2</v>
          </cell>
          <cell r="U85">
            <v>2</v>
          </cell>
        </row>
        <row r="86">
          <cell r="L86" t="str">
            <v>Hotels and other business services</v>
          </cell>
          <cell r="M86">
            <v>6025</v>
          </cell>
          <cell r="N86">
            <v>283796</v>
          </cell>
          <cell r="O86">
            <v>14380</v>
          </cell>
          <cell r="P86">
            <v>8787</v>
          </cell>
          <cell r="Q86">
            <v>2500</v>
          </cell>
          <cell r="R86">
            <v>1459</v>
          </cell>
          <cell r="S86">
            <v>653</v>
          </cell>
          <cell r="T86">
            <v>132</v>
          </cell>
          <cell r="U86">
            <v>32</v>
          </cell>
        </row>
        <row r="88">
          <cell r="L88" t="str">
            <v>Healthcare</v>
          </cell>
          <cell r="M88">
            <v>393</v>
          </cell>
          <cell r="N88">
            <v>21802</v>
          </cell>
          <cell r="O88">
            <v>927</v>
          </cell>
          <cell r="P88">
            <v>507</v>
          </cell>
          <cell r="Q88">
            <v>206</v>
          </cell>
          <cell r="R88">
            <v>182</v>
          </cell>
          <cell r="S88">
            <v>149</v>
          </cell>
          <cell r="T88">
            <v>61</v>
          </cell>
          <cell r="U88">
            <v>9</v>
          </cell>
        </row>
        <row r="90">
          <cell r="L90" t="str">
            <v>81 Legal services</v>
          </cell>
          <cell r="M90">
            <v>261</v>
          </cell>
          <cell r="N90">
            <v>13683</v>
          </cell>
          <cell r="O90">
            <v>219</v>
          </cell>
          <cell r="P90">
            <v>65</v>
          </cell>
          <cell r="Q90">
            <v>12</v>
          </cell>
          <cell r="R90">
            <v>14</v>
          </cell>
          <cell r="S90">
            <v>6</v>
          </cell>
          <cell r="T90">
            <v>3</v>
          </cell>
          <cell r="U90">
            <v>1</v>
          </cell>
        </row>
        <row r="92">
          <cell r="L92" t="str">
            <v>Education</v>
          </cell>
          <cell r="M92">
            <v>340</v>
          </cell>
          <cell r="N92">
            <v>28871</v>
          </cell>
          <cell r="O92">
            <v>1470</v>
          </cell>
          <cell r="P92">
            <v>1074</v>
          </cell>
          <cell r="Q92">
            <v>435</v>
          </cell>
          <cell r="R92">
            <v>170</v>
          </cell>
          <cell r="S92">
            <v>54</v>
          </cell>
          <cell r="T92">
            <v>29</v>
          </cell>
          <cell r="U92">
            <v>2</v>
          </cell>
        </row>
        <row r="94">
          <cell r="L94" t="str">
            <v>83 Social services</v>
          </cell>
          <cell r="M94">
            <v>121</v>
          </cell>
          <cell r="N94">
            <v>5719</v>
          </cell>
          <cell r="O94">
            <v>661</v>
          </cell>
          <cell r="P94">
            <v>582</v>
          </cell>
          <cell r="Q94">
            <v>164</v>
          </cell>
          <cell r="R94">
            <v>94</v>
          </cell>
          <cell r="S94">
            <v>45</v>
          </cell>
          <cell r="T94">
            <v>12</v>
          </cell>
          <cell r="U94">
            <v>1</v>
          </cell>
        </row>
        <row r="95">
          <cell r="L95" t="str">
            <v>84 Museums, art galleries, and botanical and zoological gardens</v>
          </cell>
          <cell r="M95">
            <v>13</v>
          </cell>
          <cell r="N95">
            <v>1094</v>
          </cell>
          <cell r="O95">
            <v>87</v>
          </cell>
          <cell r="P95">
            <v>59</v>
          </cell>
          <cell r="Q95">
            <v>10</v>
          </cell>
          <cell r="R95">
            <v>9</v>
          </cell>
          <cell r="S95">
            <v>5</v>
          </cell>
          <cell r="T95">
            <v>0</v>
          </cell>
          <cell r="U95">
            <v>0</v>
          </cell>
        </row>
        <row r="96">
          <cell r="L96" t="str">
            <v>86 Membership organisations</v>
          </cell>
          <cell r="M96">
            <v>1500</v>
          </cell>
          <cell r="N96">
            <v>7726</v>
          </cell>
          <cell r="O96">
            <v>424</v>
          </cell>
          <cell r="P96">
            <v>349</v>
          </cell>
          <cell r="Q96">
            <v>125</v>
          </cell>
          <cell r="R96">
            <v>82</v>
          </cell>
          <cell r="S96">
            <v>22</v>
          </cell>
          <cell r="T96">
            <v>8</v>
          </cell>
          <cell r="U96">
            <v>3</v>
          </cell>
        </row>
        <row r="97">
          <cell r="L97" t="str">
            <v>87 Engineering, accounting, research, management and related services</v>
          </cell>
          <cell r="M97">
            <v>2370</v>
          </cell>
          <cell r="N97">
            <v>78926</v>
          </cell>
          <cell r="O97">
            <v>2970</v>
          </cell>
          <cell r="P97">
            <v>1310</v>
          </cell>
          <cell r="Q97">
            <v>372</v>
          </cell>
          <cell r="R97">
            <v>249</v>
          </cell>
          <cell r="S97">
            <v>113</v>
          </cell>
          <cell r="T97">
            <v>32</v>
          </cell>
          <cell r="U97">
            <v>2</v>
          </cell>
        </row>
        <row r="98">
          <cell r="L98" t="str">
            <v>88 Private Housleholds</v>
          </cell>
          <cell r="M98">
            <v>15</v>
          </cell>
          <cell r="N98">
            <v>118</v>
          </cell>
          <cell r="O98">
            <v>3</v>
          </cell>
          <cell r="P98">
            <v>5</v>
          </cell>
          <cell r="Q98">
            <v>1</v>
          </cell>
          <cell r="R98">
            <v>0</v>
          </cell>
          <cell r="S98">
            <v>0</v>
          </cell>
          <cell r="T98">
            <v>0</v>
          </cell>
          <cell r="U98">
            <v>0</v>
          </cell>
        </row>
        <row r="99">
          <cell r="L99" t="str">
            <v>89 Miscellaneous services</v>
          </cell>
          <cell r="M99">
            <v>51</v>
          </cell>
          <cell r="N99">
            <v>2850</v>
          </cell>
          <cell r="O99">
            <v>173</v>
          </cell>
          <cell r="P99">
            <v>102</v>
          </cell>
          <cell r="Q99">
            <v>37</v>
          </cell>
          <cell r="R99">
            <v>22</v>
          </cell>
          <cell r="S99">
            <v>11</v>
          </cell>
          <cell r="T99">
            <v>0</v>
          </cell>
          <cell r="U99">
            <v>0</v>
          </cell>
        </row>
        <row r="100">
          <cell r="L100" t="str">
            <v>91 Executive, legislative, and general government, except finance</v>
          </cell>
          <cell r="M100">
            <v>1013</v>
          </cell>
          <cell r="N100">
            <v>2211</v>
          </cell>
          <cell r="O100">
            <v>459</v>
          </cell>
          <cell r="P100">
            <v>490</v>
          </cell>
          <cell r="Q100">
            <v>266</v>
          </cell>
          <cell r="R100">
            <v>211</v>
          </cell>
          <cell r="S100">
            <v>130</v>
          </cell>
          <cell r="T100">
            <v>36</v>
          </cell>
          <cell r="U100">
            <v>13</v>
          </cell>
        </row>
        <row r="101">
          <cell r="L101" t="str">
            <v>92 Justice, public order, and safety</v>
          </cell>
          <cell r="M101">
            <v>45</v>
          </cell>
          <cell r="N101">
            <v>42</v>
          </cell>
          <cell r="O101">
            <v>8</v>
          </cell>
          <cell r="P101">
            <v>17</v>
          </cell>
          <cell r="Q101">
            <v>5</v>
          </cell>
          <cell r="R101">
            <v>4</v>
          </cell>
          <cell r="S101">
            <v>3</v>
          </cell>
          <cell r="T101">
            <v>1</v>
          </cell>
          <cell r="U101">
            <v>0</v>
          </cell>
        </row>
        <row r="102">
          <cell r="L102" t="str">
            <v>94 Administration of human resource programs</v>
          </cell>
          <cell r="M102">
            <v>23</v>
          </cell>
          <cell r="N102">
            <v>37</v>
          </cell>
          <cell r="O102">
            <v>9</v>
          </cell>
          <cell r="P102">
            <v>10</v>
          </cell>
          <cell r="Q102">
            <v>7</v>
          </cell>
          <cell r="R102">
            <v>3</v>
          </cell>
          <cell r="S102">
            <v>7</v>
          </cell>
          <cell r="T102">
            <v>1</v>
          </cell>
          <cell r="U102">
            <v>1</v>
          </cell>
        </row>
        <row r="103">
          <cell r="L103" t="str">
            <v>96 Administration of economic programs</v>
          </cell>
          <cell r="M103">
            <v>15</v>
          </cell>
          <cell r="N103">
            <v>122</v>
          </cell>
          <cell r="O103">
            <v>7</v>
          </cell>
          <cell r="P103">
            <v>9</v>
          </cell>
          <cell r="Q103">
            <v>3</v>
          </cell>
          <cell r="R103">
            <v>0</v>
          </cell>
          <cell r="S103">
            <v>1</v>
          </cell>
          <cell r="T103">
            <v>0</v>
          </cell>
          <cell r="U103">
            <v>0</v>
          </cell>
        </row>
        <row r="104">
          <cell r="L104" t="str">
            <v>97 National security and international affairs</v>
          </cell>
          <cell r="M104">
            <v>121</v>
          </cell>
          <cell r="N104">
            <v>35</v>
          </cell>
          <cell r="O104">
            <v>2</v>
          </cell>
          <cell r="P104">
            <v>7</v>
          </cell>
          <cell r="Q104">
            <v>5</v>
          </cell>
          <cell r="R104">
            <v>0</v>
          </cell>
          <cell r="S104">
            <v>1</v>
          </cell>
          <cell r="T104">
            <v>0</v>
          </cell>
          <cell r="U104">
            <v>2</v>
          </cell>
        </row>
        <row r="105">
          <cell r="L105" t="str">
            <v>Public services all</v>
          </cell>
          <cell r="M105">
            <v>6281</v>
          </cell>
          <cell r="N105">
            <v>163236</v>
          </cell>
          <cell r="O105">
            <v>7419</v>
          </cell>
          <cell r="P105">
            <v>4586</v>
          </cell>
          <cell r="Q105">
            <v>1648</v>
          </cell>
          <cell r="R105">
            <v>1040</v>
          </cell>
          <cell r="S105">
            <v>547</v>
          </cell>
          <cell r="T105">
            <v>183</v>
          </cell>
          <cell r="U105">
            <v>34</v>
          </cell>
        </row>
        <row r="106">
          <cell r="L106" t="str">
            <v>Government</v>
          </cell>
          <cell r="M106">
            <v>5548</v>
          </cell>
          <cell r="N106">
            <v>112563</v>
          </cell>
          <cell r="O106">
            <v>5022</v>
          </cell>
          <cell r="P106">
            <v>3005</v>
          </cell>
          <cell r="Q106">
            <v>1007</v>
          </cell>
          <cell r="R106">
            <v>688</v>
          </cell>
          <cell r="S106">
            <v>344</v>
          </cell>
          <cell r="T106">
            <v>93</v>
          </cell>
          <cell r="U106">
            <v>23</v>
          </cell>
        </row>
        <row r="107">
          <cell r="L107" t="str">
            <v>TOTAL</v>
          </cell>
          <cell r="M107">
            <v>130498</v>
          </cell>
          <cell r="N107">
            <v>2044101</v>
          </cell>
          <cell r="O107">
            <v>118828</v>
          </cell>
          <cell r="P107">
            <v>75700</v>
          </cell>
          <cell r="Q107">
            <v>17161</v>
          </cell>
          <cell r="R107">
            <v>8774</v>
          </cell>
          <cell r="S107">
            <v>3382</v>
          </cell>
          <cell r="T107">
            <v>746</v>
          </cell>
          <cell r="U107">
            <v>178</v>
          </cell>
        </row>
        <row r="108">
          <cell r="L108" t="str">
            <v>Unclassified</v>
          </cell>
          <cell r="M108">
            <v>51825</v>
          </cell>
          <cell r="N108">
            <v>1114</v>
          </cell>
          <cell r="O108">
            <v>65</v>
          </cell>
          <cell r="P108">
            <v>46</v>
          </cell>
          <cell r="Q108">
            <v>17</v>
          </cell>
          <cell r="R108">
            <v>8</v>
          </cell>
          <cell r="S108">
            <v>2</v>
          </cell>
          <cell r="T108">
            <v>0</v>
          </cell>
          <cell r="U108">
            <v>0</v>
          </cell>
        </row>
        <row r="109">
          <cell r="L109" t="str">
            <v>TOTAL</v>
          </cell>
          <cell r="M109">
            <v>78673</v>
          </cell>
          <cell r="N109">
            <v>2042987</v>
          </cell>
          <cell r="O109">
            <v>118763</v>
          </cell>
          <cell r="P109">
            <v>75654</v>
          </cell>
          <cell r="Q109">
            <v>17144</v>
          </cell>
          <cell r="R109">
            <v>8766</v>
          </cell>
          <cell r="S109">
            <v>3380</v>
          </cell>
          <cell r="T109">
            <v>746</v>
          </cell>
          <cell r="U109">
            <v>178</v>
          </cell>
        </row>
        <row r="110">
          <cell r="M110">
            <v>0</v>
          </cell>
          <cell r="N110">
            <v>0</v>
          </cell>
          <cell r="O110">
            <v>0</v>
          </cell>
          <cell r="P110">
            <v>0</v>
          </cell>
          <cell r="Q110">
            <v>0</v>
          </cell>
          <cell r="R110">
            <v>0</v>
          </cell>
          <cell r="S110">
            <v>0</v>
          </cell>
          <cell r="T110">
            <v>0</v>
          </cell>
          <cell r="U110">
            <v>0</v>
          </cell>
        </row>
        <row r="111">
          <cell r="L111" t="str">
            <v>Other Industries</v>
          </cell>
          <cell r="M111">
            <v>16176</v>
          </cell>
          <cell r="N111">
            <v>662824</v>
          </cell>
          <cell r="O111">
            <v>44547</v>
          </cell>
          <cell r="P111">
            <v>26108</v>
          </cell>
          <cell r="Q111">
            <v>6340</v>
          </cell>
          <cell r="R111">
            <v>2983</v>
          </cell>
          <cell r="S111">
            <v>990</v>
          </cell>
          <cell r="T111">
            <v>197</v>
          </cell>
          <cell r="U111">
            <v>54</v>
          </cell>
        </row>
        <row r="112">
          <cell r="M112">
            <v>0.39713252310380237</v>
          </cell>
          <cell r="N112">
            <v>5.4498285554383072E-4</v>
          </cell>
          <cell r="O112">
            <v>5.4700912242905712E-4</v>
          </cell>
          <cell r="P112">
            <v>6.0766182298546895E-4</v>
          </cell>
          <cell r="Q112">
            <v>9.906182623390246E-4</v>
          </cell>
          <cell r="R112">
            <v>9.1178481878276729E-4</v>
          </cell>
          <cell r="S112">
            <v>5.9136605558840927E-4</v>
          </cell>
          <cell r="T112">
            <v>0</v>
          </cell>
          <cell r="U112">
            <v>0</v>
          </cell>
        </row>
      </sheetData>
      <sheetData sheetId="14">
        <row r="4">
          <cell r="M4" t="str">
            <v>01 Agricultural production - crops</v>
          </cell>
          <cell r="P4">
            <v>72839</v>
          </cell>
          <cell r="Q4">
            <v>112</v>
          </cell>
          <cell r="R4">
            <v>40</v>
          </cell>
          <cell r="S4">
            <v>11</v>
          </cell>
          <cell r="T4">
            <v>4</v>
          </cell>
          <cell r="U4">
            <v>0</v>
          </cell>
          <cell r="V4">
            <v>0</v>
          </cell>
          <cell r="W4">
            <v>0</v>
          </cell>
        </row>
        <row r="5">
          <cell r="M5" t="str">
            <v>02 Agriculture production livestock and animal specialities</v>
          </cell>
          <cell r="P5">
            <v>24972</v>
          </cell>
          <cell r="Q5">
            <v>56</v>
          </cell>
          <cell r="R5">
            <v>9</v>
          </cell>
          <cell r="S5">
            <v>4</v>
          </cell>
          <cell r="T5">
            <v>0</v>
          </cell>
          <cell r="U5">
            <v>0</v>
          </cell>
          <cell r="V5">
            <v>0</v>
          </cell>
          <cell r="W5">
            <v>0</v>
          </cell>
        </row>
        <row r="6">
          <cell r="M6" t="str">
            <v>07 Agricultural services</v>
          </cell>
          <cell r="P6">
            <v>5415</v>
          </cell>
          <cell r="Q6">
            <v>68</v>
          </cell>
          <cell r="R6">
            <v>42</v>
          </cell>
          <cell r="S6">
            <v>12</v>
          </cell>
          <cell r="T6">
            <v>5</v>
          </cell>
          <cell r="U6">
            <v>2</v>
          </cell>
          <cell r="V6">
            <v>0</v>
          </cell>
          <cell r="W6">
            <v>0</v>
          </cell>
        </row>
        <row r="7">
          <cell r="M7" t="str">
            <v>08 Forestry</v>
          </cell>
          <cell r="P7">
            <v>87686</v>
          </cell>
          <cell r="Q7">
            <v>103</v>
          </cell>
          <cell r="R7">
            <v>26</v>
          </cell>
          <cell r="S7">
            <v>6</v>
          </cell>
          <cell r="T7">
            <v>11</v>
          </cell>
          <cell r="U7">
            <v>4</v>
          </cell>
          <cell r="V7">
            <v>0</v>
          </cell>
          <cell r="W7">
            <v>0</v>
          </cell>
        </row>
        <row r="8">
          <cell r="M8" t="str">
            <v>09 Fishing, hunting and trapping</v>
          </cell>
          <cell r="P8">
            <v>1675</v>
          </cell>
          <cell r="Q8">
            <v>6</v>
          </cell>
          <cell r="R8">
            <v>0</v>
          </cell>
          <cell r="S8">
            <v>0</v>
          </cell>
          <cell r="T8">
            <v>0</v>
          </cell>
          <cell r="U8">
            <v>0</v>
          </cell>
          <cell r="V8">
            <v>0</v>
          </cell>
          <cell r="W8">
            <v>0</v>
          </cell>
        </row>
        <row r="9">
          <cell r="M9" t="str">
            <v>Agriculture, Fisheries and Forestry subtotal</v>
          </cell>
          <cell r="P9">
            <v>192587</v>
          </cell>
          <cell r="Q9">
            <v>345</v>
          </cell>
          <cell r="R9">
            <v>117</v>
          </cell>
          <cell r="S9">
            <v>33</v>
          </cell>
          <cell r="T9">
            <v>20</v>
          </cell>
          <cell r="U9">
            <v>6</v>
          </cell>
          <cell r="V9">
            <v>0</v>
          </cell>
          <cell r="W9">
            <v>0</v>
          </cell>
        </row>
        <row r="11">
          <cell r="M11" t="str">
            <v>10 Metal mining</v>
          </cell>
          <cell r="P11">
            <v>15</v>
          </cell>
          <cell r="Q11">
            <v>1</v>
          </cell>
          <cell r="R11">
            <v>2</v>
          </cell>
          <cell r="S11">
            <v>0</v>
          </cell>
          <cell r="T11">
            <v>0</v>
          </cell>
          <cell r="U11">
            <v>1</v>
          </cell>
          <cell r="V11">
            <v>2</v>
          </cell>
          <cell r="W11">
            <v>0</v>
          </cell>
        </row>
        <row r="12">
          <cell r="M12" t="str">
            <v>13 Oil and gas extraction</v>
          </cell>
          <cell r="P12">
            <v>13</v>
          </cell>
          <cell r="Q12">
            <v>1</v>
          </cell>
          <cell r="R12">
            <v>0</v>
          </cell>
          <cell r="S12">
            <v>0</v>
          </cell>
          <cell r="T12">
            <v>0</v>
          </cell>
          <cell r="U12">
            <v>0</v>
          </cell>
          <cell r="V12">
            <v>0</v>
          </cell>
          <cell r="W12">
            <v>0</v>
          </cell>
        </row>
        <row r="13">
          <cell r="M13" t="str">
            <v>14 Mining and quarrying of nonmetallic minerals, except fuels</v>
          </cell>
          <cell r="P13">
            <v>467</v>
          </cell>
          <cell r="Q13">
            <v>32</v>
          </cell>
          <cell r="R13">
            <v>14</v>
          </cell>
          <cell r="S13">
            <v>7</v>
          </cell>
          <cell r="T13">
            <v>4</v>
          </cell>
          <cell r="U13">
            <v>0</v>
          </cell>
          <cell r="V13">
            <v>0</v>
          </cell>
          <cell r="W13">
            <v>0</v>
          </cell>
        </row>
        <row r="14">
          <cell r="M14" t="str">
            <v>Mining subtotal</v>
          </cell>
          <cell r="P14">
            <v>495</v>
          </cell>
          <cell r="Q14">
            <v>34</v>
          </cell>
          <cell r="R14">
            <v>16</v>
          </cell>
          <cell r="S14">
            <v>7</v>
          </cell>
          <cell r="T14">
            <v>4</v>
          </cell>
          <cell r="U14">
            <v>1</v>
          </cell>
          <cell r="V14">
            <v>2</v>
          </cell>
          <cell r="W14">
            <v>0</v>
          </cell>
        </row>
        <row r="16">
          <cell r="M16" t="str">
            <v>15 Building construction-general contractors and operative builders</v>
          </cell>
          <cell r="P16">
            <v>4952</v>
          </cell>
          <cell r="Q16">
            <v>222</v>
          </cell>
          <cell r="R16">
            <v>98</v>
          </cell>
          <cell r="S16">
            <v>26</v>
          </cell>
          <cell r="T16">
            <v>6</v>
          </cell>
          <cell r="U16">
            <v>2</v>
          </cell>
          <cell r="V16">
            <v>0</v>
          </cell>
          <cell r="W16">
            <v>0</v>
          </cell>
        </row>
        <row r="17">
          <cell r="M17" t="str">
            <v>16 Heavy construction other than building construction - contractors</v>
          </cell>
          <cell r="P17">
            <v>580</v>
          </cell>
          <cell r="Q17">
            <v>33</v>
          </cell>
          <cell r="R17">
            <v>32</v>
          </cell>
          <cell r="S17">
            <v>9</v>
          </cell>
          <cell r="T17">
            <v>4</v>
          </cell>
          <cell r="U17">
            <v>5</v>
          </cell>
          <cell r="V17">
            <v>1</v>
          </cell>
          <cell r="W17">
            <v>1</v>
          </cell>
        </row>
        <row r="18">
          <cell r="M18" t="str">
            <v>17 Construction - special trade contractors</v>
          </cell>
          <cell r="P18">
            <v>43437</v>
          </cell>
          <cell r="Q18">
            <v>1591</v>
          </cell>
          <cell r="R18">
            <v>737</v>
          </cell>
          <cell r="S18">
            <v>128</v>
          </cell>
          <cell r="T18">
            <v>51</v>
          </cell>
          <cell r="U18">
            <v>21</v>
          </cell>
          <cell r="V18">
            <v>6</v>
          </cell>
          <cell r="W18">
            <v>0</v>
          </cell>
        </row>
        <row r="19">
          <cell r="M19" t="str">
            <v>Construction subtotal</v>
          </cell>
          <cell r="P19">
            <v>48969</v>
          </cell>
          <cell r="Q19">
            <v>1846</v>
          </cell>
          <cell r="R19">
            <v>867</v>
          </cell>
          <cell r="S19">
            <v>163</v>
          </cell>
          <cell r="T19">
            <v>61</v>
          </cell>
          <cell r="U19">
            <v>28</v>
          </cell>
          <cell r="V19">
            <v>7</v>
          </cell>
          <cell r="W19">
            <v>1</v>
          </cell>
        </row>
        <row r="21">
          <cell r="M21" t="str">
            <v>20 Food and kindred products</v>
          </cell>
          <cell r="P21">
            <v>2415</v>
          </cell>
          <cell r="Q21">
            <v>268</v>
          </cell>
          <cell r="R21">
            <v>208</v>
          </cell>
          <cell r="S21">
            <v>56</v>
          </cell>
          <cell r="T21">
            <v>47</v>
          </cell>
          <cell r="U21">
            <v>19</v>
          </cell>
          <cell r="V21">
            <v>10</v>
          </cell>
          <cell r="W21">
            <v>0</v>
          </cell>
        </row>
        <row r="22">
          <cell r="M22" t="str">
            <v>21 Tobacco products</v>
          </cell>
          <cell r="P22">
            <v>10</v>
          </cell>
          <cell r="Q22">
            <v>0</v>
          </cell>
          <cell r="R22">
            <v>3</v>
          </cell>
          <cell r="S22">
            <v>0</v>
          </cell>
          <cell r="T22">
            <v>0</v>
          </cell>
          <cell r="U22">
            <v>1</v>
          </cell>
          <cell r="V22">
            <v>0</v>
          </cell>
          <cell r="W22">
            <v>0</v>
          </cell>
        </row>
        <row r="23">
          <cell r="M23" t="str">
            <v>22 Textile mill products</v>
          </cell>
          <cell r="P23">
            <v>1983</v>
          </cell>
          <cell r="Q23">
            <v>50</v>
          </cell>
          <cell r="R23">
            <v>44</v>
          </cell>
          <cell r="S23">
            <v>11</v>
          </cell>
          <cell r="T23">
            <v>6</v>
          </cell>
          <cell r="U23">
            <v>4</v>
          </cell>
          <cell r="V23">
            <v>0</v>
          </cell>
          <cell r="W23">
            <v>0</v>
          </cell>
        </row>
        <row r="24">
          <cell r="M24" t="str">
            <v>23 Apparel and other finished products made from fabrics and similar materials</v>
          </cell>
          <cell r="P24">
            <v>1683</v>
          </cell>
          <cell r="Q24">
            <v>16</v>
          </cell>
          <cell r="R24">
            <v>12</v>
          </cell>
          <cell r="S24">
            <v>3</v>
          </cell>
          <cell r="T24">
            <v>2</v>
          </cell>
          <cell r="U24">
            <v>1</v>
          </cell>
          <cell r="V24">
            <v>0</v>
          </cell>
          <cell r="W24">
            <v>0</v>
          </cell>
        </row>
        <row r="25">
          <cell r="M25" t="str">
            <v>24 Lumber and wood products, except furniture</v>
          </cell>
          <cell r="P25">
            <v>5677</v>
          </cell>
          <cell r="Q25">
            <v>277</v>
          </cell>
          <cell r="R25">
            <v>189</v>
          </cell>
          <cell r="S25">
            <v>77</v>
          </cell>
          <cell r="T25">
            <v>46</v>
          </cell>
          <cell r="U25">
            <v>13</v>
          </cell>
          <cell r="V25">
            <v>3</v>
          </cell>
          <cell r="W25">
            <v>0</v>
          </cell>
        </row>
        <row r="26">
          <cell r="M26" t="str">
            <v>25 Furniture and fixtures</v>
          </cell>
          <cell r="P26">
            <v>2892</v>
          </cell>
          <cell r="Q26">
            <v>121</v>
          </cell>
          <cell r="R26">
            <v>92</v>
          </cell>
          <cell r="S26">
            <v>35</v>
          </cell>
          <cell r="T26">
            <v>27</v>
          </cell>
          <cell r="U26">
            <v>9</v>
          </cell>
          <cell r="V26">
            <v>1</v>
          </cell>
          <cell r="W26">
            <v>0</v>
          </cell>
        </row>
        <row r="27">
          <cell r="M27" t="str">
            <v>26 Paper and allied products</v>
          </cell>
          <cell r="P27">
            <v>224</v>
          </cell>
          <cell r="Q27">
            <v>53</v>
          </cell>
          <cell r="R27">
            <v>40</v>
          </cell>
          <cell r="S27">
            <v>11</v>
          </cell>
          <cell r="T27">
            <v>27</v>
          </cell>
          <cell r="U27">
            <v>27</v>
          </cell>
          <cell r="V27">
            <v>10</v>
          </cell>
          <cell r="W27">
            <v>0</v>
          </cell>
        </row>
        <row r="28">
          <cell r="M28" t="str">
            <v>27 Printing, publishing, and allied industries</v>
          </cell>
          <cell r="P28">
            <v>5793</v>
          </cell>
          <cell r="Q28">
            <v>297</v>
          </cell>
          <cell r="R28">
            <v>194</v>
          </cell>
          <cell r="S28">
            <v>77</v>
          </cell>
          <cell r="T28">
            <v>54</v>
          </cell>
          <cell r="U28">
            <v>27</v>
          </cell>
          <cell r="V28">
            <v>0</v>
          </cell>
          <cell r="W28">
            <v>0</v>
          </cell>
        </row>
        <row r="29">
          <cell r="M29" t="str">
            <v>28 Chemicals and allied products</v>
          </cell>
          <cell r="P29">
            <v>509</v>
          </cell>
          <cell r="Q29">
            <v>54</v>
          </cell>
          <cell r="R29">
            <v>66</v>
          </cell>
          <cell r="S29">
            <v>46</v>
          </cell>
          <cell r="T29">
            <v>29</v>
          </cell>
          <cell r="U29">
            <v>23</v>
          </cell>
          <cell r="V29">
            <v>3</v>
          </cell>
          <cell r="W29">
            <v>1</v>
          </cell>
        </row>
        <row r="30">
          <cell r="M30" t="str">
            <v>29 Petroleum refining and related industries</v>
          </cell>
          <cell r="P30">
            <v>21</v>
          </cell>
          <cell r="Q30">
            <v>3</v>
          </cell>
          <cell r="R30">
            <v>1</v>
          </cell>
          <cell r="S30">
            <v>2</v>
          </cell>
          <cell r="T30">
            <v>5</v>
          </cell>
          <cell r="U30">
            <v>1</v>
          </cell>
          <cell r="V30">
            <v>0</v>
          </cell>
          <cell r="W30">
            <v>0</v>
          </cell>
        </row>
        <row r="31">
          <cell r="M31" t="str">
            <v>30 Rubber and miscellaneous plastics products</v>
          </cell>
          <cell r="P31">
            <v>984</v>
          </cell>
          <cell r="Q31">
            <v>141</v>
          </cell>
          <cell r="R31">
            <v>136</v>
          </cell>
          <cell r="S31">
            <v>56</v>
          </cell>
          <cell r="T31">
            <v>39</v>
          </cell>
          <cell r="U31">
            <v>13</v>
          </cell>
          <cell r="V31">
            <v>0</v>
          </cell>
          <cell r="W31">
            <v>0</v>
          </cell>
        </row>
        <row r="32">
          <cell r="M32" t="str">
            <v>31 Leather and leather products</v>
          </cell>
          <cell r="P32">
            <v>369</v>
          </cell>
          <cell r="Q32">
            <v>8</v>
          </cell>
          <cell r="R32">
            <v>6</v>
          </cell>
          <cell r="S32">
            <v>2</v>
          </cell>
          <cell r="T32">
            <v>0</v>
          </cell>
          <cell r="U32">
            <v>1</v>
          </cell>
          <cell r="V32">
            <v>0</v>
          </cell>
          <cell r="W32">
            <v>0</v>
          </cell>
        </row>
        <row r="33">
          <cell r="M33" t="str">
            <v>32 Stone, clay, glass and concrete products</v>
          </cell>
          <cell r="P33">
            <v>1778</v>
          </cell>
          <cell r="Q33">
            <v>75</v>
          </cell>
          <cell r="R33">
            <v>50</v>
          </cell>
          <cell r="S33">
            <v>21</v>
          </cell>
          <cell r="T33">
            <v>23</v>
          </cell>
          <cell r="U33">
            <v>14</v>
          </cell>
          <cell r="V33">
            <v>1</v>
          </cell>
          <cell r="W33">
            <v>0</v>
          </cell>
        </row>
        <row r="34">
          <cell r="M34" t="str">
            <v>33 Primary metal industries</v>
          </cell>
          <cell r="P34">
            <v>409</v>
          </cell>
          <cell r="Q34">
            <v>70</v>
          </cell>
          <cell r="R34">
            <v>59</v>
          </cell>
          <cell r="S34">
            <v>34</v>
          </cell>
          <cell r="T34">
            <v>23</v>
          </cell>
          <cell r="U34">
            <v>25</v>
          </cell>
          <cell r="V34">
            <v>7</v>
          </cell>
          <cell r="W34">
            <v>0</v>
          </cell>
        </row>
        <row r="35">
          <cell r="M35" t="str">
            <v>34 Fabricated metal products, except machinery and transportation equipment</v>
          </cell>
          <cell r="P35">
            <v>3925</v>
          </cell>
          <cell r="Q35">
            <v>463</v>
          </cell>
          <cell r="R35">
            <v>347</v>
          </cell>
          <cell r="S35">
            <v>117</v>
          </cell>
          <cell r="T35">
            <v>57</v>
          </cell>
          <cell r="U35">
            <v>19</v>
          </cell>
          <cell r="V35">
            <v>6</v>
          </cell>
          <cell r="W35">
            <v>0</v>
          </cell>
        </row>
        <row r="36">
          <cell r="M36" t="str">
            <v>35 Industrial and commercial machinery and computer equipment</v>
          </cell>
          <cell r="P36">
            <v>4284</v>
          </cell>
          <cell r="Q36">
            <v>392</v>
          </cell>
          <cell r="R36">
            <v>324</v>
          </cell>
          <cell r="S36">
            <v>123</v>
          </cell>
          <cell r="T36">
            <v>102</v>
          </cell>
          <cell r="U36">
            <v>48</v>
          </cell>
          <cell r="V36">
            <v>9</v>
          </cell>
          <cell r="W36">
            <v>1</v>
          </cell>
        </row>
        <row r="37">
          <cell r="M37" t="str">
            <v>36 Electronic and other electrical equipment and components, except computer equ</v>
          </cell>
          <cell r="P37">
            <v>1583</v>
          </cell>
          <cell r="Q37">
            <v>144</v>
          </cell>
          <cell r="R37">
            <v>117</v>
          </cell>
          <cell r="S37">
            <v>52</v>
          </cell>
          <cell r="T37">
            <v>34</v>
          </cell>
          <cell r="U37">
            <v>15</v>
          </cell>
          <cell r="V37">
            <v>2</v>
          </cell>
          <cell r="W37">
            <v>2</v>
          </cell>
        </row>
        <row r="38">
          <cell r="M38" t="str">
            <v>37 Transportation equipment</v>
          </cell>
          <cell r="P38">
            <v>2120</v>
          </cell>
          <cell r="Q38">
            <v>93</v>
          </cell>
          <cell r="R38">
            <v>143</v>
          </cell>
          <cell r="S38">
            <v>62</v>
          </cell>
          <cell r="T38">
            <v>51</v>
          </cell>
          <cell r="U38">
            <v>29</v>
          </cell>
          <cell r="V38">
            <v>6</v>
          </cell>
          <cell r="W38">
            <v>6</v>
          </cell>
        </row>
        <row r="39">
          <cell r="M39" t="str">
            <v>38 Measuring, analyzing, and controlling instruments; photographic, medical and</v>
          </cell>
          <cell r="P39">
            <v>1785</v>
          </cell>
          <cell r="Q39">
            <v>91</v>
          </cell>
          <cell r="R39">
            <v>88</v>
          </cell>
          <cell r="S39">
            <v>30</v>
          </cell>
          <cell r="T39">
            <v>26</v>
          </cell>
          <cell r="U39">
            <v>14</v>
          </cell>
          <cell r="V39">
            <v>1</v>
          </cell>
          <cell r="W39">
            <v>0</v>
          </cell>
        </row>
        <row r="40">
          <cell r="M40" t="str">
            <v>39 Miscellaneous manufacturing industries</v>
          </cell>
          <cell r="P40">
            <v>2658</v>
          </cell>
          <cell r="Q40">
            <v>37</v>
          </cell>
          <cell r="R40">
            <v>11</v>
          </cell>
          <cell r="S40">
            <v>11</v>
          </cell>
          <cell r="T40">
            <v>3</v>
          </cell>
          <cell r="U40">
            <v>1</v>
          </cell>
          <cell r="V40">
            <v>0</v>
          </cell>
          <cell r="W40">
            <v>0</v>
          </cell>
        </row>
        <row r="41">
          <cell r="M41" t="str">
            <v>Manufacturing</v>
          </cell>
          <cell r="P41">
            <v>41102</v>
          </cell>
          <cell r="Q41">
            <v>2653</v>
          </cell>
          <cell r="R41">
            <v>2130</v>
          </cell>
          <cell r="S41">
            <v>826</v>
          </cell>
          <cell r="T41">
            <v>601</v>
          </cell>
          <cell r="U41">
            <v>304</v>
          </cell>
          <cell r="V41">
            <v>59</v>
          </cell>
          <cell r="W41">
            <v>10</v>
          </cell>
        </row>
        <row r="43">
          <cell r="M43" t="str">
            <v>40 Railroad transportation</v>
          </cell>
          <cell r="P43">
            <v>18</v>
          </cell>
          <cell r="Q43">
            <v>2</v>
          </cell>
          <cell r="R43">
            <v>3</v>
          </cell>
          <cell r="S43">
            <v>4</v>
          </cell>
          <cell r="T43">
            <v>4</v>
          </cell>
          <cell r="U43">
            <v>1</v>
          </cell>
          <cell r="V43">
            <v>2</v>
          </cell>
          <cell r="W43">
            <v>0</v>
          </cell>
        </row>
        <row r="44">
          <cell r="M44" t="str">
            <v>41 Local and suburban transit and interurban highway passenger transportation</v>
          </cell>
          <cell r="P44">
            <v>9055</v>
          </cell>
          <cell r="Q44">
            <v>361</v>
          </cell>
          <cell r="R44">
            <v>150</v>
          </cell>
          <cell r="S44">
            <v>38</v>
          </cell>
          <cell r="T44">
            <v>28</v>
          </cell>
          <cell r="U44">
            <v>13</v>
          </cell>
          <cell r="V44">
            <v>4</v>
          </cell>
          <cell r="W44">
            <v>1</v>
          </cell>
        </row>
        <row r="45">
          <cell r="M45" t="str">
            <v>42 Motor freight transportation and warehousing</v>
          </cell>
          <cell r="P45">
            <v>13644</v>
          </cell>
          <cell r="Q45">
            <v>789</v>
          </cell>
          <cell r="R45">
            <v>418</v>
          </cell>
          <cell r="S45">
            <v>124</v>
          </cell>
          <cell r="T45">
            <v>56</v>
          </cell>
          <cell r="U45">
            <v>11</v>
          </cell>
          <cell r="V45">
            <v>9</v>
          </cell>
          <cell r="W45">
            <v>0</v>
          </cell>
        </row>
        <row r="46">
          <cell r="M46" t="str">
            <v>43 United States postal service</v>
          </cell>
          <cell r="P46">
            <v>0</v>
          </cell>
          <cell r="Q46">
            <v>0</v>
          </cell>
          <cell r="R46">
            <v>0</v>
          </cell>
          <cell r="S46">
            <v>0</v>
          </cell>
          <cell r="T46">
            <v>0</v>
          </cell>
          <cell r="U46">
            <v>0</v>
          </cell>
          <cell r="V46">
            <v>2</v>
          </cell>
          <cell r="W46">
            <v>2</v>
          </cell>
        </row>
        <row r="47">
          <cell r="M47" t="str">
            <v>44 Water transportation</v>
          </cell>
          <cell r="P47">
            <v>1073</v>
          </cell>
          <cell r="Q47">
            <v>36</v>
          </cell>
          <cell r="R47">
            <v>42</v>
          </cell>
          <cell r="S47">
            <v>20</v>
          </cell>
          <cell r="T47">
            <v>12</v>
          </cell>
          <cell r="U47">
            <v>18</v>
          </cell>
          <cell r="V47">
            <v>4</v>
          </cell>
          <cell r="W47">
            <v>0</v>
          </cell>
        </row>
        <row r="48">
          <cell r="M48" t="str">
            <v>45 Transportation by air</v>
          </cell>
          <cell r="P48">
            <v>159</v>
          </cell>
          <cell r="Q48">
            <v>16</v>
          </cell>
          <cell r="R48">
            <v>9</v>
          </cell>
          <cell r="S48">
            <v>8</v>
          </cell>
          <cell r="T48">
            <v>5</v>
          </cell>
          <cell r="U48">
            <v>5</v>
          </cell>
          <cell r="V48">
            <v>1</v>
          </cell>
          <cell r="W48">
            <v>0</v>
          </cell>
        </row>
        <row r="49">
          <cell r="M49" t="str">
            <v>46 Pipelines, except natural gas</v>
          </cell>
          <cell r="P49">
            <v>2</v>
          </cell>
          <cell r="Q49">
            <v>0</v>
          </cell>
          <cell r="R49">
            <v>0</v>
          </cell>
          <cell r="S49">
            <v>0</v>
          </cell>
          <cell r="T49">
            <v>0</v>
          </cell>
          <cell r="U49">
            <v>0</v>
          </cell>
          <cell r="V49">
            <v>0</v>
          </cell>
          <cell r="W49">
            <v>0</v>
          </cell>
        </row>
        <row r="50">
          <cell r="M50" t="str">
            <v>47 Transportation services</v>
          </cell>
          <cell r="P50">
            <v>3996</v>
          </cell>
          <cell r="Q50">
            <v>203</v>
          </cell>
          <cell r="R50">
            <v>125</v>
          </cell>
          <cell r="S50">
            <v>55</v>
          </cell>
          <cell r="T50">
            <v>47</v>
          </cell>
          <cell r="U50">
            <v>14</v>
          </cell>
          <cell r="V50">
            <v>4</v>
          </cell>
          <cell r="W50">
            <v>0</v>
          </cell>
        </row>
        <row r="51">
          <cell r="M51" t="str">
            <v>Transport</v>
          </cell>
          <cell r="P51">
            <v>27947</v>
          </cell>
          <cell r="Q51">
            <v>1407</v>
          </cell>
          <cell r="R51">
            <v>747</v>
          </cell>
          <cell r="S51">
            <v>249</v>
          </cell>
          <cell r="T51">
            <v>152</v>
          </cell>
          <cell r="U51">
            <v>62</v>
          </cell>
          <cell r="V51">
            <v>26</v>
          </cell>
          <cell r="W51">
            <v>3</v>
          </cell>
        </row>
        <row r="53">
          <cell r="M53" t="str">
            <v>48 Communications</v>
          </cell>
          <cell r="P53">
            <v>424</v>
          </cell>
          <cell r="Q53">
            <v>35</v>
          </cell>
          <cell r="R53">
            <v>27</v>
          </cell>
          <cell r="S53">
            <v>10</v>
          </cell>
          <cell r="T53">
            <v>10</v>
          </cell>
          <cell r="U53">
            <v>8</v>
          </cell>
          <cell r="V53">
            <v>4</v>
          </cell>
          <cell r="W53">
            <v>2</v>
          </cell>
        </row>
        <row r="55">
          <cell r="M55" t="str">
            <v>Utilities</v>
          </cell>
          <cell r="P55">
            <v>1695</v>
          </cell>
          <cell r="Q55">
            <v>132</v>
          </cell>
          <cell r="R55">
            <v>127</v>
          </cell>
          <cell r="S55">
            <v>67</v>
          </cell>
          <cell r="T55">
            <v>36</v>
          </cell>
          <cell r="U55">
            <v>20</v>
          </cell>
          <cell r="V55">
            <v>4</v>
          </cell>
          <cell r="W55">
            <v>2</v>
          </cell>
        </row>
        <row r="57">
          <cell r="M57" t="str">
            <v>50 Wholesale trade - durable goods</v>
          </cell>
          <cell r="P57">
            <v>25829</v>
          </cell>
          <cell r="Q57">
            <v>1386</v>
          </cell>
          <cell r="R57">
            <v>856</v>
          </cell>
          <cell r="S57">
            <v>248</v>
          </cell>
          <cell r="T57">
            <v>124</v>
          </cell>
          <cell r="U57">
            <v>55</v>
          </cell>
          <cell r="V57">
            <v>9</v>
          </cell>
          <cell r="W57">
            <v>0</v>
          </cell>
        </row>
        <row r="58">
          <cell r="M58" t="str">
            <v>51 Wholesale trade - nondurable goods</v>
          </cell>
          <cell r="P58">
            <v>13890</v>
          </cell>
          <cell r="Q58">
            <v>660</v>
          </cell>
          <cell r="R58">
            <v>421</v>
          </cell>
          <cell r="S58">
            <v>118</v>
          </cell>
          <cell r="T58">
            <v>86</v>
          </cell>
          <cell r="U58">
            <v>29</v>
          </cell>
          <cell r="V58">
            <v>9</v>
          </cell>
          <cell r="W58">
            <v>0</v>
          </cell>
        </row>
        <row r="59">
          <cell r="M59" t="str">
            <v>52 Building materials, hardware, garden supply and mobile home dealers</v>
          </cell>
          <cell r="P59">
            <v>2428</v>
          </cell>
          <cell r="Q59">
            <v>146</v>
          </cell>
          <cell r="R59">
            <v>50</v>
          </cell>
          <cell r="S59">
            <v>5</v>
          </cell>
          <cell r="T59">
            <v>2</v>
          </cell>
          <cell r="U59">
            <v>7</v>
          </cell>
          <cell r="V59">
            <v>2</v>
          </cell>
          <cell r="W59">
            <v>0</v>
          </cell>
        </row>
        <row r="60">
          <cell r="M60" t="str">
            <v>53 General merchandise stores</v>
          </cell>
          <cell r="P60">
            <v>275</v>
          </cell>
          <cell r="Q60">
            <v>14</v>
          </cell>
          <cell r="R60">
            <v>7</v>
          </cell>
          <cell r="S60">
            <v>3</v>
          </cell>
          <cell r="T60">
            <v>3</v>
          </cell>
          <cell r="U60">
            <v>3</v>
          </cell>
          <cell r="V60">
            <v>1</v>
          </cell>
          <cell r="W60">
            <v>0</v>
          </cell>
        </row>
        <row r="61">
          <cell r="M61" t="str">
            <v>54 Food stores</v>
          </cell>
          <cell r="P61">
            <v>8461</v>
          </cell>
          <cell r="Q61">
            <v>697</v>
          </cell>
          <cell r="R61">
            <v>354</v>
          </cell>
          <cell r="S61">
            <v>96</v>
          </cell>
          <cell r="T61">
            <v>24</v>
          </cell>
          <cell r="U61">
            <v>8</v>
          </cell>
          <cell r="V61">
            <v>6</v>
          </cell>
          <cell r="W61">
            <v>1</v>
          </cell>
        </row>
        <row r="62">
          <cell r="M62" t="str">
            <v>55 Automotive dealers and gasoline service stations</v>
          </cell>
          <cell r="P62">
            <v>6804</v>
          </cell>
          <cell r="Q62">
            <v>316</v>
          </cell>
          <cell r="R62">
            <v>209</v>
          </cell>
          <cell r="S62">
            <v>60</v>
          </cell>
          <cell r="T62">
            <v>57</v>
          </cell>
          <cell r="U62">
            <v>15</v>
          </cell>
          <cell r="V62">
            <v>2</v>
          </cell>
          <cell r="W62">
            <v>0</v>
          </cell>
        </row>
        <row r="63">
          <cell r="M63" t="str">
            <v>56 Apparel and accessory stores</v>
          </cell>
          <cell r="P63">
            <v>5875</v>
          </cell>
          <cell r="Q63">
            <v>183</v>
          </cell>
          <cell r="R63">
            <v>75</v>
          </cell>
          <cell r="S63">
            <v>19</v>
          </cell>
          <cell r="T63">
            <v>13</v>
          </cell>
          <cell r="U63">
            <v>6</v>
          </cell>
          <cell r="V63">
            <v>3</v>
          </cell>
          <cell r="W63">
            <v>1</v>
          </cell>
        </row>
        <row r="64">
          <cell r="M64" t="str">
            <v>57 Home furniture, furnishings and equipment stores</v>
          </cell>
          <cell r="P64">
            <v>8718</v>
          </cell>
          <cell r="Q64">
            <v>215</v>
          </cell>
          <cell r="R64">
            <v>77</v>
          </cell>
          <cell r="S64">
            <v>21</v>
          </cell>
          <cell r="T64">
            <v>7</v>
          </cell>
          <cell r="U64">
            <v>6</v>
          </cell>
          <cell r="V64">
            <v>0</v>
          </cell>
          <cell r="W64">
            <v>0</v>
          </cell>
        </row>
        <row r="65">
          <cell r="M65" t="str">
            <v>58 Eating and drinking places</v>
          </cell>
          <cell r="P65">
            <v>19769</v>
          </cell>
          <cell r="Q65">
            <v>779</v>
          </cell>
          <cell r="R65">
            <v>319</v>
          </cell>
          <cell r="S65">
            <v>52</v>
          </cell>
          <cell r="T65">
            <v>17</v>
          </cell>
          <cell r="U65">
            <v>6</v>
          </cell>
          <cell r="V65">
            <v>3</v>
          </cell>
          <cell r="W65">
            <v>0</v>
          </cell>
        </row>
        <row r="66">
          <cell r="M66" t="str">
            <v>59 Miscellaneous retail</v>
          </cell>
          <cell r="P66">
            <v>25113</v>
          </cell>
          <cell r="Q66">
            <v>417</v>
          </cell>
          <cell r="R66">
            <v>157</v>
          </cell>
          <cell r="S66">
            <v>30</v>
          </cell>
          <cell r="T66">
            <v>24</v>
          </cell>
          <cell r="U66">
            <v>14</v>
          </cell>
          <cell r="V66">
            <v>2</v>
          </cell>
          <cell r="W66">
            <v>1</v>
          </cell>
        </row>
        <row r="67">
          <cell r="M67" t="str">
            <v>Retail</v>
          </cell>
          <cell r="P67">
            <v>117162</v>
          </cell>
          <cell r="Q67">
            <v>4813</v>
          </cell>
          <cell r="R67">
            <v>2525</v>
          </cell>
          <cell r="S67">
            <v>652</v>
          </cell>
          <cell r="T67">
            <v>357</v>
          </cell>
          <cell r="U67">
            <v>149</v>
          </cell>
          <cell r="V67">
            <v>37</v>
          </cell>
          <cell r="W67">
            <v>3</v>
          </cell>
        </row>
        <row r="69">
          <cell r="M69" t="str">
            <v>60 Depository institutions</v>
          </cell>
          <cell r="P69">
            <v>25</v>
          </cell>
          <cell r="Q69">
            <v>27</v>
          </cell>
          <cell r="R69">
            <v>28</v>
          </cell>
          <cell r="S69">
            <v>18</v>
          </cell>
          <cell r="T69">
            <v>28</v>
          </cell>
          <cell r="U69">
            <v>2</v>
          </cell>
          <cell r="V69">
            <v>1</v>
          </cell>
          <cell r="W69">
            <v>4</v>
          </cell>
        </row>
        <row r="70">
          <cell r="M70" t="str">
            <v>61 Nondepository credit institutions</v>
          </cell>
          <cell r="P70">
            <v>229</v>
          </cell>
          <cell r="Q70">
            <v>24</v>
          </cell>
          <cell r="R70">
            <v>27</v>
          </cell>
          <cell r="S70">
            <v>13</v>
          </cell>
          <cell r="T70">
            <v>11</v>
          </cell>
          <cell r="U70">
            <v>7</v>
          </cell>
          <cell r="V70">
            <v>1</v>
          </cell>
          <cell r="W70">
            <v>0</v>
          </cell>
        </row>
        <row r="71">
          <cell r="M71" t="str">
            <v>62 Security and commodity brokers, dealers, exchanges and services</v>
          </cell>
          <cell r="P71">
            <v>2375</v>
          </cell>
          <cell r="Q71">
            <v>91</v>
          </cell>
          <cell r="R71">
            <v>62</v>
          </cell>
          <cell r="S71">
            <v>26</v>
          </cell>
          <cell r="T71">
            <v>24</v>
          </cell>
          <cell r="U71">
            <v>11</v>
          </cell>
          <cell r="V71">
            <v>9</v>
          </cell>
          <cell r="W71">
            <v>2</v>
          </cell>
        </row>
        <row r="72">
          <cell r="M72" t="str">
            <v>63 Insurance carriers</v>
          </cell>
          <cell r="P72">
            <v>168</v>
          </cell>
          <cell r="Q72">
            <v>17</v>
          </cell>
          <cell r="R72">
            <v>22</v>
          </cell>
          <cell r="S72">
            <v>18</v>
          </cell>
          <cell r="T72">
            <v>24</v>
          </cell>
          <cell r="U72">
            <v>6</v>
          </cell>
          <cell r="V72">
            <v>4</v>
          </cell>
          <cell r="W72">
            <v>0</v>
          </cell>
        </row>
        <row r="73">
          <cell r="M73" t="str">
            <v>64 Insurance agents, brokers and service</v>
          </cell>
          <cell r="P73">
            <v>1409</v>
          </cell>
          <cell r="Q73">
            <v>67</v>
          </cell>
          <cell r="R73">
            <v>16</v>
          </cell>
          <cell r="S73">
            <v>7</v>
          </cell>
          <cell r="T73">
            <v>10</v>
          </cell>
          <cell r="U73">
            <v>0</v>
          </cell>
          <cell r="V73">
            <v>0</v>
          </cell>
          <cell r="W73">
            <v>0</v>
          </cell>
        </row>
        <row r="74">
          <cell r="M74" t="str">
            <v>65 Real estate</v>
          </cell>
          <cell r="P74">
            <v>39428</v>
          </cell>
          <cell r="Q74">
            <v>603</v>
          </cell>
          <cell r="R74">
            <v>457</v>
          </cell>
          <cell r="S74">
            <v>153</v>
          </cell>
          <cell r="T74">
            <v>92</v>
          </cell>
          <cell r="U74">
            <v>30</v>
          </cell>
          <cell r="V74">
            <v>4</v>
          </cell>
          <cell r="W74">
            <v>1</v>
          </cell>
        </row>
        <row r="75">
          <cell r="M75" t="str">
            <v>67 Holding and other investment offices</v>
          </cell>
          <cell r="P75">
            <v>4009</v>
          </cell>
          <cell r="Q75">
            <v>210</v>
          </cell>
          <cell r="R75">
            <v>263</v>
          </cell>
          <cell r="S75">
            <v>169</v>
          </cell>
          <cell r="T75">
            <v>137</v>
          </cell>
          <cell r="U75">
            <v>138</v>
          </cell>
          <cell r="V75">
            <v>57</v>
          </cell>
          <cell r="W75">
            <v>34</v>
          </cell>
        </row>
        <row r="76">
          <cell r="M76" t="str">
            <v>Finance</v>
          </cell>
          <cell r="P76">
            <v>47643</v>
          </cell>
          <cell r="Q76">
            <v>1039</v>
          </cell>
          <cell r="R76">
            <v>875</v>
          </cell>
          <cell r="S76">
            <v>404</v>
          </cell>
          <cell r="T76">
            <v>326</v>
          </cell>
          <cell r="U76">
            <v>194</v>
          </cell>
          <cell r="V76">
            <v>76</v>
          </cell>
          <cell r="W76">
            <v>41</v>
          </cell>
        </row>
        <row r="78">
          <cell r="M78" t="str">
            <v>70 Hotels, rooming houses, camps and other lodging places</v>
          </cell>
          <cell r="P78">
            <v>3417</v>
          </cell>
          <cell r="Q78">
            <v>307</v>
          </cell>
          <cell r="R78">
            <v>236</v>
          </cell>
          <cell r="S78">
            <v>51</v>
          </cell>
          <cell r="T78">
            <v>21</v>
          </cell>
          <cell r="U78">
            <v>3</v>
          </cell>
          <cell r="V78">
            <v>1</v>
          </cell>
          <cell r="W78">
            <v>0</v>
          </cell>
        </row>
        <row r="79">
          <cell r="M79" t="str">
            <v>72 Personal services</v>
          </cell>
          <cell r="P79">
            <v>32708</v>
          </cell>
          <cell r="Q79">
            <v>132</v>
          </cell>
          <cell r="R79">
            <v>30</v>
          </cell>
          <cell r="S79">
            <v>5</v>
          </cell>
          <cell r="T79">
            <v>6</v>
          </cell>
          <cell r="U79">
            <v>3</v>
          </cell>
          <cell r="V79">
            <v>1</v>
          </cell>
          <cell r="W79">
            <v>0</v>
          </cell>
        </row>
        <row r="80">
          <cell r="M80" t="str">
            <v>73 Business services</v>
          </cell>
          <cell r="P80">
            <v>95468</v>
          </cell>
          <cell r="Q80">
            <v>1608</v>
          </cell>
          <cell r="R80">
            <v>1060</v>
          </cell>
          <cell r="S80">
            <v>344</v>
          </cell>
          <cell r="T80">
            <v>211</v>
          </cell>
          <cell r="U80">
            <v>89</v>
          </cell>
          <cell r="V80">
            <v>19</v>
          </cell>
          <cell r="W80">
            <v>4</v>
          </cell>
        </row>
        <row r="81">
          <cell r="M81" t="str">
            <v>75 Automotive repair, services and parking</v>
          </cell>
          <cell r="P81">
            <v>11261</v>
          </cell>
          <cell r="Q81">
            <v>213</v>
          </cell>
          <cell r="R81">
            <v>56</v>
          </cell>
          <cell r="S81">
            <v>17</v>
          </cell>
          <cell r="T81">
            <v>13</v>
          </cell>
          <cell r="U81">
            <v>4</v>
          </cell>
          <cell r="V81">
            <v>0</v>
          </cell>
          <cell r="W81">
            <v>0</v>
          </cell>
        </row>
        <row r="82">
          <cell r="M82" t="str">
            <v>76 Miscellaneous repair services</v>
          </cell>
          <cell r="P82">
            <v>8725</v>
          </cell>
          <cell r="Q82">
            <v>264</v>
          </cell>
          <cell r="R82">
            <v>147</v>
          </cell>
          <cell r="S82">
            <v>46</v>
          </cell>
          <cell r="T82">
            <v>38</v>
          </cell>
          <cell r="U82">
            <v>8</v>
          </cell>
          <cell r="V82">
            <v>1</v>
          </cell>
          <cell r="W82">
            <v>1</v>
          </cell>
        </row>
        <row r="83">
          <cell r="M83" t="str">
            <v>78 Motion pictures</v>
          </cell>
          <cell r="P83">
            <v>4097</v>
          </cell>
          <cell r="Q83">
            <v>56</v>
          </cell>
          <cell r="R83">
            <v>31</v>
          </cell>
          <cell r="S83">
            <v>9</v>
          </cell>
          <cell r="T83">
            <v>5</v>
          </cell>
          <cell r="U83">
            <v>2</v>
          </cell>
          <cell r="V83">
            <v>0</v>
          </cell>
          <cell r="W83">
            <v>0</v>
          </cell>
        </row>
        <row r="84">
          <cell r="M84" t="str">
            <v>79 Amusement and recreation services</v>
          </cell>
          <cell r="P84">
            <v>16612</v>
          </cell>
          <cell r="Q84">
            <v>528</v>
          </cell>
          <cell r="R84">
            <v>166</v>
          </cell>
          <cell r="S84">
            <v>41</v>
          </cell>
          <cell r="T84">
            <v>8</v>
          </cell>
          <cell r="U84">
            <v>5</v>
          </cell>
          <cell r="V84">
            <v>2</v>
          </cell>
          <cell r="W84">
            <v>0</v>
          </cell>
        </row>
        <row r="85">
          <cell r="M85" t="str">
            <v>Hotels and other business services</v>
          </cell>
          <cell r="P85">
            <v>172288</v>
          </cell>
          <cell r="Q85">
            <v>3108</v>
          </cell>
          <cell r="R85">
            <v>1726</v>
          </cell>
          <cell r="S85">
            <v>513</v>
          </cell>
          <cell r="T85">
            <v>302</v>
          </cell>
          <cell r="U85">
            <v>114</v>
          </cell>
          <cell r="V85">
            <v>24</v>
          </cell>
          <cell r="W85">
            <v>5</v>
          </cell>
        </row>
        <row r="87">
          <cell r="M87" t="str">
            <v>Healthcare</v>
          </cell>
          <cell r="P87">
            <v>20451</v>
          </cell>
          <cell r="Q87">
            <v>213</v>
          </cell>
          <cell r="R87">
            <v>152</v>
          </cell>
          <cell r="S87">
            <v>37</v>
          </cell>
          <cell r="T87">
            <v>28</v>
          </cell>
          <cell r="U87">
            <v>11</v>
          </cell>
          <cell r="V87">
            <v>6</v>
          </cell>
          <cell r="W87">
            <v>19</v>
          </cell>
        </row>
        <row r="89">
          <cell r="M89" t="str">
            <v>81 Legal services</v>
          </cell>
          <cell r="P89">
            <v>4663</v>
          </cell>
          <cell r="Q89">
            <v>68</v>
          </cell>
          <cell r="R89">
            <v>37</v>
          </cell>
          <cell r="S89">
            <v>21</v>
          </cell>
          <cell r="T89">
            <v>8</v>
          </cell>
          <cell r="U89">
            <v>1</v>
          </cell>
          <cell r="V89">
            <v>0</v>
          </cell>
          <cell r="W89">
            <v>0</v>
          </cell>
        </row>
        <row r="91">
          <cell r="M91" t="str">
            <v>Education</v>
          </cell>
          <cell r="P91">
            <v>12868</v>
          </cell>
          <cell r="Q91">
            <v>609</v>
          </cell>
          <cell r="R91">
            <v>466</v>
          </cell>
          <cell r="S91">
            <v>137</v>
          </cell>
          <cell r="T91">
            <v>61</v>
          </cell>
          <cell r="U91">
            <v>35</v>
          </cell>
          <cell r="V91">
            <v>53</v>
          </cell>
          <cell r="W91">
            <v>15</v>
          </cell>
        </row>
        <row r="93">
          <cell r="M93" t="str">
            <v>83 Social services</v>
          </cell>
          <cell r="P93">
            <v>3018</v>
          </cell>
          <cell r="Q93">
            <v>307</v>
          </cell>
          <cell r="R93">
            <v>269</v>
          </cell>
          <cell r="S93">
            <v>105</v>
          </cell>
          <cell r="T93">
            <v>78</v>
          </cell>
          <cell r="U93">
            <v>81</v>
          </cell>
          <cell r="V93">
            <v>141</v>
          </cell>
          <cell r="W93">
            <v>23</v>
          </cell>
        </row>
        <row r="94">
          <cell r="M94" t="str">
            <v>84 Museums, art galleries, and botanical and zoological gardens</v>
          </cell>
          <cell r="P94">
            <v>838</v>
          </cell>
          <cell r="Q94">
            <v>34</v>
          </cell>
          <cell r="R94">
            <v>27</v>
          </cell>
          <cell r="S94">
            <v>33</v>
          </cell>
          <cell r="T94">
            <v>15</v>
          </cell>
          <cell r="U94">
            <v>5</v>
          </cell>
          <cell r="V94">
            <v>0</v>
          </cell>
          <cell r="W94">
            <v>0</v>
          </cell>
        </row>
        <row r="95">
          <cell r="M95" t="str">
            <v>86 Membership organisations</v>
          </cell>
          <cell r="P95">
            <v>6027</v>
          </cell>
          <cell r="Q95">
            <v>710</v>
          </cell>
          <cell r="R95">
            <v>435</v>
          </cell>
          <cell r="S95">
            <v>105</v>
          </cell>
          <cell r="T95">
            <v>66</v>
          </cell>
          <cell r="U95">
            <v>4</v>
          </cell>
          <cell r="V95">
            <v>0</v>
          </cell>
          <cell r="W95">
            <v>0</v>
          </cell>
        </row>
        <row r="96">
          <cell r="M96" t="str">
            <v>87 Engineering, accounting, research, management and related services</v>
          </cell>
          <cell r="P96">
            <v>108083</v>
          </cell>
          <cell r="Q96">
            <v>2149</v>
          </cell>
          <cell r="R96">
            <v>1342</v>
          </cell>
          <cell r="S96">
            <v>406</v>
          </cell>
          <cell r="T96">
            <v>227</v>
          </cell>
          <cell r="U96">
            <v>86</v>
          </cell>
          <cell r="V96">
            <v>32</v>
          </cell>
          <cell r="W96">
            <v>13</v>
          </cell>
        </row>
        <row r="97">
          <cell r="M97" t="str">
            <v>88 Private Housleholds</v>
          </cell>
          <cell r="P97">
            <v>5</v>
          </cell>
          <cell r="Q97">
            <v>0</v>
          </cell>
          <cell r="R97">
            <v>0</v>
          </cell>
          <cell r="S97">
            <v>0</v>
          </cell>
          <cell r="T97">
            <v>0</v>
          </cell>
          <cell r="U97">
            <v>0</v>
          </cell>
          <cell r="V97">
            <v>0</v>
          </cell>
          <cell r="W97">
            <v>0</v>
          </cell>
        </row>
        <row r="98">
          <cell r="M98" t="str">
            <v>89 Miscellaneous services</v>
          </cell>
          <cell r="P98">
            <v>2137</v>
          </cell>
          <cell r="Q98">
            <v>32</v>
          </cell>
          <cell r="R98">
            <v>15</v>
          </cell>
          <cell r="S98">
            <v>5</v>
          </cell>
          <cell r="T98">
            <v>9</v>
          </cell>
          <cell r="U98">
            <v>4</v>
          </cell>
          <cell r="V98">
            <v>3</v>
          </cell>
          <cell r="W98">
            <v>0</v>
          </cell>
        </row>
        <row r="99">
          <cell r="M99" t="str">
            <v>91 Executive, legislative, and general government, except finance</v>
          </cell>
          <cell r="P99">
            <v>1</v>
          </cell>
          <cell r="Q99">
            <v>1</v>
          </cell>
          <cell r="R99">
            <v>2</v>
          </cell>
          <cell r="S99">
            <v>2</v>
          </cell>
          <cell r="T99">
            <v>3</v>
          </cell>
          <cell r="U99">
            <v>1</v>
          </cell>
          <cell r="V99">
            <v>0</v>
          </cell>
          <cell r="W99">
            <v>0</v>
          </cell>
        </row>
        <row r="100">
          <cell r="M100" t="str">
            <v>92 Justice, public order, and safety</v>
          </cell>
          <cell r="P100">
            <v>71</v>
          </cell>
          <cell r="Q100">
            <v>4</v>
          </cell>
          <cell r="R100">
            <v>8</v>
          </cell>
          <cell r="S100">
            <v>10</v>
          </cell>
          <cell r="T100">
            <v>10</v>
          </cell>
          <cell r="U100">
            <v>1</v>
          </cell>
          <cell r="V100">
            <v>1</v>
          </cell>
          <cell r="W100">
            <v>3</v>
          </cell>
        </row>
        <row r="101">
          <cell r="M101" t="str">
            <v>93 Public finance, taxation and monetary policy</v>
          </cell>
          <cell r="P101">
            <v>0</v>
          </cell>
          <cell r="Q101">
            <v>0</v>
          </cell>
          <cell r="R101">
            <v>0</v>
          </cell>
          <cell r="S101">
            <v>0</v>
          </cell>
          <cell r="T101">
            <v>0</v>
          </cell>
          <cell r="U101">
            <v>0</v>
          </cell>
          <cell r="V101">
            <v>2</v>
          </cell>
          <cell r="W101">
            <v>1</v>
          </cell>
        </row>
        <row r="102">
          <cell r="M102" t="str">
            <v>94 Administration of human resource programs</v>
          </cell>
          <cell r="P102">
            <v>52</v>
          </cell>
          <cell r="Q102">
            <v>14</v>
          </cell>
          <cell r="R102">
            <v>5</v>
          </cell>
          <cell r="S102">
            <v>8</v>
          </cell>
          <cell r="T102">
            <v>15</v>
          </cell>
          <cell r="U102">
            <v>2</v>
          </cell>
          <cell r="V102">
            <v>1</v>
          </cell>
          <cell r="W102">
            <v>0</v>
          </cell>
        </row>
        <row r="103">
          <cell r="M103" t="str">
            <v>95 Administration of environmental quality and housing programs</v>
          </cell>
          <cell r="P103">
            <v>0</v>
          </cell>
          <cell r="Q103">
            <v>0</v>
          </cell>
          <cell r="R103">
            <v>1</v>
          </cell>
          <cell r="S103">
            <v>0</v>
          </cell>
          <cell r="T103">
            <v>0</v>
          </cell>
          <cell r="U103">
            <v>0</v>
          </cell>
          <cell r="V103">
            <v>0</v>
          </cell>
          <cell r="W103">
            <v>0</v>
          </cell>
        </row>
        <row r="104">
          <cell r="M104" t="str">
            <v>96 Administration of economic programs</v>
          </cell>
          <cell r="P104">
            <v>14</v>
          </cell>
          <cell r="Q104">
            <v>10</v>
          </cell>
          <cell r="R104">
            <v>15</v>
          </cell>
          <cell r="S104">
            <v>8</v>
          </cell>
          <cell r="T104">
            <v>31</v>
          </cell>
          <cell r="U104">
            <v>7</v>
          </cell>
          <cell r="V104">
            <v>3</v>
          </cell>
          <cell r="W104">
            <v>1</v>
          </cell>
        </row>
        <row r="105">
          <cell r="M105" t="str">
            <v>97 National security and international affairs</v>
          </cell>
          <cell r="P105">
            <v>78</v>
          </cell>
          <cell r="Q105">
            <v>5</v>
          </cell>
          <cell r="R105">
            <v>6</v>
          </cell>
          <cell r="S105">
            <v>2</v>
          </cell>
          <cell r="T105">
            <v>2</v>
          </cell>
          <cell r="U105">
            <v>3</v>
          </cell>
          <cell r="V105">
            <v>1</v>
          </cell>
          <cell r="W105">
            <v>1</v>
          </cell>
        </row>
        <row r="106">
          <cell r="M106" t="str">
            <v>Public services all</v>
          </cell>
          <cell r="P106">
            <v>158306</v>
          </cell>
          <cell r="Q106">
            <v>4156</v>
          </cell>
          <cell r="R106">
            <v>2780</v>
          </cell>
          <cell r="S106">
            <v>879</v>
          </cell>
          <cell r="T106">
            <v>553</v>
          </cell>
          <cell r="U106">
            <v>241</v>
          </cell>
          <cell r="V106">
            <v>243</v>
          </cell>
          <cell r="W106">
            <v>76</v>
          </cell>
        </row>
        <row r="107">
          <cell r="M107" t="str">
            <v>Government</v>
          </cell>
          <cell r="P107">
            <v>124987</v>
          </cell>
          <cell r="Q107">
            <v>3334</v>
          </cell>
          <cell r="R107">
            <v>2162</v>
          </cell>
          <cell r="S107">
            <v>705</v>
          </cell>
          <cell r="T107">
            <v>464</v>
          </cell>
          <cell r="U107">
            <v>195</v>
          </cell>
          <cell r="V107">
            <v>184</v>
          </cell>
          <cell r="W107">
            <v>42</v>
          </cell>
        </row>
        <row r="108">
          <cell r="M108" t="str">
            <v>TOTAL</v>
          </cell>
          <cell r="P108">
            <v>830566</v>
          </cell>
          <cell r="Q108">
            <v>20046</v>
          </cell>
          <cell r="R108">
            <v>12339</v>
          </cell>
          <cell r="S108">
            <v>3918</v>
          </cell>
          <cell r="T108">
            <v>2489</v>
          </cell>
          <cell r="U108">
            <v>1168</v>
          </cell>
          <cell r="V108">
            <v>493</v>
          </cell>
          <cell r="W108">
            <v>146</v>
          </cell>
        </row>
        <row r="109">
          <cell r="M109" t="str">
            <v>Unclassified</v>
          </cell>
          <cell r="P109">
            <v>21948</v>
          </cell>
          <cell r="Q109">
            <v>478</v>
          </cell>
          <cell r="R109">
            <v>402</v>
          </cell>
          <cell r="S109">
            <v>115</v>
          </cell>
          <cell r="T109">
            <v>67</v>
          </cell>
          <cell r="U109">
            <v>41</v>
          </cell>
          <cell r="V109">
            <v>11</v>
          </cell>
          <cell r="W109">
            <v>3</v>
          </cell>
        </row>
        <row r="110">
          <cell r="M110" t="str">
            <v>TOTAL</v>
          </cell>
          <cell r="P110">
            <v>808618</v>
          </cell>
          <cell r="Q110">
            <v>19568</v>
          </cell>
          <cell r="R110">
            <v>11937</v>
          </cell>
          <cell r="S110">
            <v>3803</v>
          </cell>
          <cell r="T110">
            <v>2422</v>
          </cell>
          <cell r="U110">
            <v>1127</v>
          </cell>
          <cell r="V110">
            <v>482</v>
          </cell>
          <cell r="W110">
            <v>143</v>
          </cell>
        </row>
        <row r="111">
          <cell r="P111">
            <v>0</v>
          </cell>
          <cell r="Q111">
            <v>0</v>
          </cell>
          <cell r="R111">
            <v>0</v>
          </cell>
          <cell r="S111">
            <v>0</v>
          </cell>
          <cell r="T111">
            <v>0</v>
          </cell>
          <cell r="U111">
            <v>0</v>
          </cell>
          <cell r="V111">
            <v>0</v>
          </cell>
          <cell r="W111">
            <v>0</v>
          </cell>
        </row>
        <row r="112">
          <cell r="M112" t="str">
            <v>Other Industries</v>
          </cell>
          <cell r="N112">
            <v>0</v>
          </cell>
          <cell r="O112">
            <v>0</v>
          </cell>
          <cell r="P112">
            <v>419426</v>
          </cell>
          <cell r="Q112">
            <v>5436</v>
          </cell>
          <cell r="R112">
            <v>2790</v>
          </cell>
          <cell r="S112">
            <v>747</v>
          </cell>
          <cell r="T112">
            <v>405</v>
          </cell>
          <cell r="U112">
            <v>158</v>
          </cell>
          <cell r="V112">
            <v>37</v>
          </cell>
          <cell r="W112">
            <v>8</v>
          </cell>
        </row>
        <row r="113">
          <cell r="P113">
            <v>2.6425353313282749E-2</v>
          </cell>
          <cell r="Q113">
            <v>2.3845156140875984E-2</v>
          </cell>
          <cell r="R113">
            <v>3.2579625577437391E-2</v>
          </cell>
          <cell r="S113">
            <v>2.9351710056151097E-2</v>
          </cell>
          <cell r="T113">
            <v>2.6918441141020492E-2</v>
          </cell>
          <cell r="U113">
            <v>3.5102739726027399E-2</v>
          </cell>
          <cell r="V113">
            <v>2.231237322515213E-2</v>
          </cell>
          <cell r="W113">
            <v>2.0547945205479451E-2</v>
          </cell>
        </row>
      </sheetData>
      <sheetData sheetId="15">
        <row r="2">
          <cell r="L2">
            <v>1</v>
          </cell>
          <cell r="M2">
            <v>2</v>
          </cell>
          <cell r="N2">
            <v>3</v>
          </cell>
          <cell r="O2">
            <v>4</v>
          </cell>
          <cell r="P2">
            <v>5</v>
          </cell>
          <cell r="Q2">
            <v>6</v>
          </cell>
          <cell r="R2">
            <v>7</v>
          </cell>
          <cell r="S2">
            <v>8</v>
          </cell>
          <cell r="T2">
            <v>9</v>
          </cell>
          <cell r="U2">
            <v>10</v>
          </cell>
        </row>
        <row r="3">
          <cell r="M3" t="str">
            <v>&gt;&lt;</v>
          </cell>
          <cell r="N3" t="str">
            <v>1 to 9</v>
          </cell>
          <cell r="O3" t="str">
            <v>10 to 19</v>
          </cell>
          <cell r="P3" t="str">
            <v>20-49</v>
          </cell>
          <cell r="Q3" t="str">
            <v>50-99</v>
          </cell>
          <cell r="R3" t="str">
            <v>100-249</v>
          </cell>
          <cell r="S3" t="str">
            <v>250-999</v>
          </cell>
          <cell r="T3" t="str">
            <v>1000-4999</v>
          </cell>
          <cell r="U3" t="str">
            <v>5000+</v>
          </cell>
        </row>
        <row r="4">
          <cell r="L4" t="str">
            <v>01 Agricultural production - crops</v>
          </cell>
          <cell r="M4">
            <v>1068</v>
          </cell>
          <cell r="N4">
            <v>28871</v>
          </cell>
          <cell r="O4">
            <v>820</v>
          </cell>
          <cell r="P4">
            <v>429</v>
          </cell>
          <cell r="Q4">
            <v>142</v>
          </cell>
          <cell r="R4">
            <v>106</v>
          </cell>
          <cell r="S4">
            <v>29</v>
          </cell>
          <cell r="T4">
            <v>10</v>
          </cell>
          <cell r="U4">
            <v>1</v>
          </cell>
        </row>
        <row r="5">
          <cell r="L5" t="str">
            <v>02 Agriculture production livestock and animal specialities</v>
          </cell>
          <cell r="M5">
            <v>1219</v>
          </cell>
          <cell r="N5">
            <v>47855</v>
          </cell>
          <cell r="O5">
            <v>501</v>
          </cell>
          <cell r="P5">
            <v>221</v>
          </cell>
          <cell r="Q5">
            <v>60</v>
          </cell>
          <cell r="R5">
            <v>34</v>
          </cell>
          <cell r="S5">
            <v>22</v>
          </cell>
          <cell r="T5">
            <v>11</v>
          </cell>
          <cell r="U5">
            <v>0</v>
          </cell>
        </row>
        <row r="6">
          <cell r="L6" t="str">
            <v>07 Agricultural services</v>
          </cell>
          <cell r="M6">
            <v>1865</v>
          </cell>
          <cell r="N6">
            <v>33768</v>
          </cell>
          <cell r="O6">
            <v>1457</v>
          </cell>
          <cell r="P6">
            <v>783</v>
          </cell>
          <cell r="Q6">
            <v>169</v>
          </cell>
          <cell r="R6">
            <v>86</v>
          </cell>
          <cell r="S6">
            <v>19</v>
          </cell>
          <cell r="T6">
            <v>9</v>
          </cell>
          <cell r="U6">
            <v>1</v>
          </cell>
        </row>
        <row r="7">
          <cell r="L7" t="str">
            <v>08 Forestry</v>
          </cell>
          <cell r="M7">
            <v>325</v>
          </cell>
          <cell r="N7">
            <v>3719</v>
          </cell>
          <cell r="O7">
            <v>105</v>
          </cell>
          <cell r="P7">
            <v>38</v>
          </cell>
          <cell r="Q7">
            <v>16</v>
          </cell>
          <cell r="R7">
            <v>7</v>
          </cell>
          <cell r="S7">
            <v>9</v>
          </cell>
          <cell r="T7">
            <v>2</v>
          </cell>
          <cell r="U7">
            <v>0</v>
          </cell>
        </row>
        <row r="8">
          <cell r="L8" t="str">
            <v>09 Fishing, hunting and trapping</v>
          </cell>
          <cell r="M8">
            <v>210</v>
          </cell>
          <cell r="N8">
            <v>1990</v>
          </cell>
          <cell r="O8">
            <v>50</v>
          </cell>
          <cell r="P8">
            <v>35</v>
          </cell>
          <cell r="Q8">
            <v>10</v>
          </cell>
          <cell r="R8">
            <v>8</v>
          </cell>
          <cell r="S8">
            <v>1</v>
          </cell>
          <cell r="T8">
            <v>0</v>
          </cell>
          <cell r="U8">
            <v>1</v>
          </cell>
        </row>
        <row r="9">
          <cell r="L9" t="str">
            <v>Agriculture, Fisheries and Forestry subtotal</v>
          </cell>
          <cell r="M9">
            <v>4687</v>
          </cell>
          <cell r="N9">
            <v>116203</v>
          </cell>
          <cell r="O9">
            <v>2933</v>
          </cell>
          <cell r="P9">
            <v>1506</v>
          </cell>
          <cell r="Q9">
            <v>397</v>
          </cell>
          <cell r="R9">
            <v>241</v>
          </cell>
          <cell r="S9">
            <v>80</v>
          </cell>
          <cell r="T9">
            <v>32</v>
          </cell>
          <cell r="U9">
            <v>3</v>
          </cell>
        </row>
        <row r="11">
          <cell r="L11" t="str">
            <v>10 Metal mining</v>
          </cell>
          <cell r="M11">
            <v>22</v>
          </cell>
          <cell r="N11">
            <v>139</v>
          </cell>
          <cell r="O11">
            <v>11</v>
          </cell>
          <cell r="P11">
            <v>9</v>
          </cell>
          <cell r="Q11">
            <v>1</v>
          </cell>
          <cell r="R11">
            <v>1</v>
          </cell>
          <cell r="S11">
            <v>2</v>
          </cell>
          <cell r="T11">
            <v>2</v>
          </cell>
          <cell r="U11">
            <v>1</v>
          </cell>
        </row>
        <row r="12">
          <cell r="L12" t="str">
            <v>12 Coal mining</v>
          </cell>
          <cell r="M12">
            <v>122</v>
          </cell>
          <cell r="N12">
            <v>77</v>
          </cell>
          <cell r="O12">
            <v>87</v>
          </cell>
          <cell r="P12">
            <v>18</v>
          </cell>
          <cell r="Q12">
            <v>10</v>
          </cell>
          <cell r="R12">
            <v>12</v>
          </cell>
          <cell r="S12">
            <v>13</v>
          </cell>
          <cell r="T12">
            <v>0</v>
          </cell>
          <cell r="U12">
            <v>5</v>
          </cell>
        </row>
        <row r="13">
          <cell r="L13" t="str">
            <v>13 Oil and gas extraction</v>
          </cell>
          <cell r="M13">
            <v>930</v>
          </cell>
          <cell r="N13">
            <v>2561</v>
          </cell>
          <cell r="O13">
            <v>144</v>
          </cell>
          <cell r="P13">
            <v>128</v>
          </cell>
          <cell r="Q13">
            <v>102</v>
          </cell>
          <cell r="R13">
            <v>72</v>
          </cell>
          <cell r="S13">
            <v>71</v>
          </cell>
          <cell r="T13">
            <v>46</v>
          </cell>
          <cell r="U13">
            <v>11</v>
          </cell>
        </row>
        <row r="14">
          <cell r="L14" t="str">
            <v>14 Mining and quarrying of nonmetallic minerals, except fuels</v>
          </cell>
          <cell r="M14">
            <v>801</v>
          </cell>
          <cell r="N14">
            <v>926</v>
          </cell>
          <cell r="O14">
            <v>107</v>
          </cell>
          <cell r="P14">
            <v>106</v>
          </cell>
          <cell r="Q14">
            <v>62</v>
          </cell>
          <cell r="R14">
            <v>41</v>
          </cell>
          <cell r="S14">
            <v>36</v>
          </cell>
          <cell r="T14">
            <v>7</v>
          </cell>
          <cell r="U14">
            <v>5</v>
          </cell>
        </row>
        <row r="15">
          <cell r="L15" t="str">
            <v>Mining subtotal</v>
          </cell>
          <cell r="M15">
            <v>1875</v>
          </cell>
          <cell r="N15">
            <v>3703</v>
          </cell>
          <cell r="O15">
            <v>349</v>
          </cell>
          <cell r="P15">
            <v>261</v>
          </cell>
          <cell r="Q15">
            <v>175</v>
          </cell>
          <cell r="R15">
            <v>126</v>
          </cell>
          <cell r="S15">
            <v>122</v>
          </cell>
          <cell r="T15">
            <v>55</v>
          </cell>
          <cell r="U15">
            <v>22</v>
          </cell>
        </row>
        <row r="17">
          <cell r="L17" t="str">
            <v>15 Building construction-general contractors and operative builders</v>
          </cell>
          <cell r="M17">
            <v>5002</v>
          </cell>
          <cell r="N17">
            <v>74389</v>
          </cell>
          <cell r="O17">
            <v>4678</v>
          </cell>
          <cell r="P17">
            <v>3142</v>
          </cell>
          <cell r="Q17">
            <v>968</v>
          </cell>
          <cell r="R17">
            <v>614</v>
          </cell>
          <cell r="S17">
            <v>323</v>
          </cell>
          <cell r="T17">
            <v>136</v>
          </cell>
          <cell r="U17">
            <v>37</v>
          </cell>
        </row>
        <row r="18">
          <cell r="L18" t="str">
            <v>16 Heavy construction other than building construction - contractors</v>
          </cell>
          <cell r="M18">
            <v>1678</v>
          </cell>
          <cell r="N18">
            <v>24386</v>
          </cell>
          <cell r="O18">
            <v>944</v>
          </cell>
          <cell r="P18">
            <v>703</v>
          </cell>
          <cell r="Q18">
            <v>277</v>
          </cell>
          <cell r="R18">
            <v>214</v>
          </cell>
          <cell r="S18">
            <v>130</v>
          </cell>
          <cell r="T18">
            <v>86</v>
          </cell>
          <cell r="U18">
            <v>19</v>
          </cell>
        </row>
        <row r="19">
          <cell r="L19" t="str">
            <v>17 Construction - special trade contractors</v>
          </cell>
          <cell r="M19">
            <v>7669</v>
          </cell>
          <cell r="N19">
            <v>221853</v>
          </cell>
          <cell r="O19">
            <v>9475</v>
          </cell>
          <cell r="P19">
            <v>5696</v>
          </cell>
          <cell r="Q19">
            <v>1462</v>
          </cell>
          <cell r="R19">
            <v>709</v>
          </cell>
          <cell r="S19">
            <v>292</v>
          </cell>
          <cell r="T19">
            <v>80</v>
          </cell>
          <cell r="U19">
            <v>23</v>
          </cell>
        </row>
        <row r="20">
          <cell r="L20" t="str">
            <v>Construction subtotal</v>
          </cell>
          <cell r="M20">
            <v>14349</v>
          </cell>
          <cell r="N20">
            <v>320628</v>
          </cell>
          <cell r="O20">
            <v>15097</v>
          </cell>
          <cell r="P20">
            <v>9541</v>
          </cell>
          <cell r="Q20">
            <v>2707</v>
          </cell>
          <cell r="R20">
            <v>1537</v>
          </cell>
          <cell r="S20">
            <v>745</v>
          </cell>
          <cell r="T20">
            <v>302</v>
          </cell>
          <cell r="U20">
            <v>79</v>
          </cell>
        </row>
        <row r="22">
          <cell r="L22" t="str">
            <v>20 Food and kindred products</v>
          </cell>
          <cell r="M22">
            <v>4922</v>
          </cell>
          <cell r="N22">
            <v>7538</v>
          </cell>
          <cell r="O22">
            <v>1163</v>
          </cell>
          <cell r="P22">
            <v>1110</v>
          </cell>
          <cell r="Q22">
            <v>520</v>
          </cell>
          <cell r="R22">
            <v>530</v>
          </cell>
          <cell r="S22">
            <v>437</v>
          </cell>
          <cell r="T22">
            <v>151</v>
          </cell>
          <cell r="U22">
            <v>36</v>
          </cell>
        </row>
        <row r="23">
          <cell r="L23" t="str">
            <v>21 Tobacco products</v>
          </cell>
          <cell r="M23">
            <v>35</v>
          </cell>
          <cell r="N23">
            <v>31</v>
          </cell>
          <cell r="O23">
            <v>10</v>
          </cell>
          <cell r="P23">
            <v>9</v>
          </cell>
          <cell r="Q23">
            <v>3</v>
          </cell>
          <cell r="R23">
            <v>4</v>
          </cell>
          <cell r="S23">
            <v>5</v>
          </cell>
          <cell r="T23">
            <v>3</v>
          </cell>
          <cell r="U23">
            <v>0</v>
          </cell>
        </row>
        <row r="24">
          <cell r="L24" t="str">
            <v>22 Textile mill products</v>
          </cell>
          <cell r="M24">
            <v>943</v>
          </cell>
          <cell r="N24">
            <v>5088</v>
          </cell>
          <cell r="O24">
            <v>717</v>
          </cell>
          <cell r="P24">
            <v>546</v>
          </cell>
          <cell r="Q24">
            <v>245</v>
          </cell>
          <cell r="R24">
            <v>225</v>
          </cell>
          <cell r="S24">
            <v>125</v>
          </cell>
          <cell r="T24">
            <v>18</v>
          </cell>
          <cell r="U24">
            <v>0</v>
          </cell>
        </row>
        <row r="25">
          <cell r="L25" t="str">
            <v>23 Apparel and other finished products made from fabrics and similar materials</v>
          </cell>
          <cell r="M25">
            <v>1416</v>
          </cell>
          <cell r="N25">
            <v>8325</v>
          </cell>
          <cell r="O25">
            <v>1335</v>
          </cell>
          <cell r="P25">
            <v>874</v>
          </cell>
          <cell r="Q25">
            <v>229</v>
          </cell>
          <cell r="R25">
            <v>177</v>
          </cell>
          <cell r="S25">
            <v>120</v>
          </cell>
          <cell r="T25">
            <v>27</v>
          </cell>
          <cell r="U25">
            <v>5</v>
          </cell>
        </row>
        <row r="26">
          <cell r="L26" t="str">
            <v>24 Lumber and wood products, except furniture</v>
          </cell>
          <cell r="M26">
            <v>970</v>
          </cell>
          <cell r="N26">
            <v>9066</v>
          </cell>
          <cell r="O26">
            <v>1147</v>
          </cell>
          <cell r="P26">
            <v>697</v>
          </cell>
          <cell r="Q26">
            <v>203</v>
          </cell>
          <cell r="R26">
            <v>125</v>
          </cell>
          <cell r="S26">
            <v>58</v>
          </cell>
          <cell r="T26">
            <v>14</v>
          </cell>
          <cell r="U26">
            <v>1</v>
          </cell>
        </row>
        <row r="27">
          <cell r="L27" t="str">
            <v>25 Furniture and fixtures</v>
          </cell>
          <cell r="M27">
            <v>1376</v>
          </cell>
          <cell r="N27">
            <v>12822</v>
          </cell>
          <cell r="O27">
            <v>1102</v>
          </cell>
          <cell r="P27">
            <v>744</v>
          </cell>
          <cell r="Q27">
            <v>267</v>
          </cell>
          <cell r="R27">
            <v>230</v>
          </cell>
          <cell r="S27">
            <v>113</v>
          </cell>
          <cell r="T27">
            <v>17</v>
          </cell>
          <cell r="U27">
            <v>2</v>
          </cell>
        </row>
        <row r="28">
          <cell r="L28" t="str">
            <v>26 Paper and allied products</v>
          </cell>
          <cell r="M28">
            <v>925</v>
          </cell>
          <cell r="N28">
            <v>2030</v>
          </cell>
          <cell r="O28">
            <v>499</v>
          </cell>
          <cell r="P28">
            <v>571</v>
          </cell>
          <cell r="Q28">
            <v>239</v>
          </cell>
          <cell r="R28">
            <v>268</v>
          </cell>
          <cell r="S28">
            <v>112</v>
          </cell>
          <cell r="T28">
            <v>27</v>
          </cell>
          <cell r="U28">
            <v>5</v>
          </cell>
        </row>
        <row r="29">
          <cell r="L29" t="str">
            <v>27 Printing, publishing, and allied industries</v>
          </cell>
          <cell r="M29">
            <v>4562</v>
          </cell>
          <cell r="N29">
            <v>28881</v>
          </cell>
          <cell r="O29">
            <v>2822</v>
          </cell>
          <cell r="P29">
            <v>2071</v>
          </cell>
          <cell r="Q29">
            <v>769</v>
          </cell>
          <cell r="R29">
            <v>613</v>
          </cell>
          <cell r="S29">
            <v>366</v>
          </cell>
          <cell r="T29">
            <v>114</v>
          </cell>
          <cell r="U29">
            <v>16</v>
          </cell>
        </row>
        <row r="30">
          <cell r="L30" t="str">
            <v>28 Chemicals and allied products</v>
          </cell>
          <cell r="M30">
            <v>2089</v>
          </cell>
          <cell r="N30">
            <v>3874</v>
          </cell>
          <cell r="O30">
            <v>662</v>
          </cell>
          <cell r="P30">
            <v>716</v>
          </cell>
          <cell r="Q30">
            <v>421</v>
          </cell>
          <cell r="R30">
            <v>374</v>
          </cell>
          <cell r="S30">
            <v>292</v>
          </cell>
          <cell r="T30">
            <v>79</v>
          </cell>
          <cell r="U30">
            <v>23</v>
          </cell>
        </row>
        <row r="31">
          <cell r="L31" t="str">
            <v>29 Petroleum refining and related industries</v>
          </cell>
          <cell r="M31">
            <v>388</v>
          </cell>
          <cell r="N31">
            <v>389</v>
          </cell>
          <cell r="O31">
            <v>65</v>
          </cell>
          <cell r="P31">
            <v>77</v>
          </cell>
          <cell r="Q31">
            <v>39</v>
          </cell>
          <cell r="R31">
            <v>33</v>
          </cell>
          <cell r="S31">
            <v>20</v>
          </cell>
          <cell r="T31">
            <v>10</v>
          </cell>
          <cell r="U31">
            <v>2</v>
          </cell>
        </row>
        <row r="32">
          <cell r="L32" t="str">
            <v>30 Rubber and miscellaneous plastics products</v>
          </cell>
          <cell r="M32">
            <v>1687</v>
          </cell>
          <cell r="N32">
            <v>5552</v>
          </cell>
          <cell r="O32">
            <v>1120</v>
          </cell>
          <cell r="P32">
            <v>1009</v>
          </cell>
          <cell r="Q32">
            <v>427</v>
          </cell>
          <cell r="R32">
            <v>360</v>
          </cell>
          <cell r="S32">
            <v>186</v>
          </cell>
          <cell r="T32">
            <v>33</v>
          </cell>
          <cell r="U32">
            <v>3</v>
          </cell>
        </row>
        <row r="33">
          <cell r="L33" t="str">
            <v>31 Leather and leather products</v>
          </cell>
          <cell r="M33">
            <v>299</v>
          </cell>
          <cell r="N33">
            <v>1337</v>
          </cell>
          <cell r="O33">
            <v>161</v>
          </cell>
          <cell r="P33">
            <v>141</v>
          </cell>
          <cell r="Q33">
            <v>56</v>
          </cell>
          <cell r="R33">
            <v>38</v>
          </cell>
          <cell r="S33">
            <v>23</v>
          </cell>
          <cell r="T33">
            <v>3</v>
          </cell>
          <cell r="U33">
            <v>0</v>
          </cell>
        </row>
        <row r="34">
          <cell r="L34" t="str">
            <v>32 Stone, clay, glass and concrete products</v>
          </cell>
          <cell r="M34">
            <v>1685</v>
          </cell>
          <cell r="N34">
            <v>7528</v>
          </cell>
          <cell r="O34">
            <v>726</v>
          </cell>
          <cell r="P34">
            <v>607</v>
          </cell>
          <cell r="Q34">
            <v>259</v>
          </cell>
          <cell r="R34">
            <v>206</v>
          </cell>
          <cell r="S34">
            <v>154</v>
          </cell>
          <cell r="T34">
            <v>36</v>
          </cell>
          <cell r="U34">
            <v>10</v>
          </cell>
        </row>
        <row r="35">
          <cell r="L35" t="str">
            <v>33 Primary metal industries</v>
          </cell>
          <cell r="M35">
            <v>908</v>
          </cell>
          <cell r="N35">
            <v>3299</v>
          </cell>
          <cell r="O35">
            <v>509</v>
          </cell>
          <cell r="P35">
            <v>531</v>
          </cell>
          <cell r="Q35">
            <v>260</v>
          </cell>
          <cell r="R35">
            <v>216</v>
          </cell>
          <cell r="S35">
            <v>121</v>
          </cell>
          <cell r="T35">
            <v>34</v>
          </cell>
          <cell r="U35">
            <v>5</v>
          </cell>
        </row>
        <row r="36">
          <cell r="L36" t="str">
            <v>34 Fabricated metal products, except machinery and transportation equipment</v>
          </cell>
          <cell r="M36">
            <v>2430</v>
          </cell>
          <cell r="N36">
            <v>21406</v>
          </cell>
          <cell r="O36">
            <v>3450</v>
          </cell>
          <cell r="P36">
            <v>2549</v>
          </cell>
          <cell r="Q36">
            <v>930</v>
          </cell>
          <cell r="R36">
            <v>585</v>
          </cell>
          <cell r="S36">
            <v>221</v>
          </cell>
          <cell r="T36">
            <v>46</v>
          </cell>
          <cell r="U36">
            <v>5</v>
          </cell>
        </row>
        <row r="37">
          <cell r="L37" t="str">
            <v>35 Industrial and commercial machinery and computer equipment</v>
          </cell>
          <cell r="M37">
            <v>3209</v>
          </cell>
          <cell r="N37">
            <v>14365</v>
          </cell>
          <cell r="O37">
            <v>2238</v>
          </cell>
          <cell r="P37">
            <v>1881</v>
          </cell>
          <cell r="Q37">
            <v>800</v>
          </cell>
          <cell r="R37">
            <v>560</v>
          </cell>
          <cell r="S37">
            <v>288</v>
          </cell>
          <cell r="T37">
            <v>84</v>
          </cell>
          <cell r="U37">
            <v>17</v>
          </cell>
        </row>
        <row r="38">
          <cell r="L38" t="str">
            <v>36 Electronic and other electrical equipment and components, except computer equ</v>
          </cell>
          <cell r="M38">
            <v>2268</v>
          </cell>
          <cell r="N38">
            <v>8464</v>
          </cell>
          <cell r="O38">
            <v>1293</v>
          </cell>
          <cell r="P38">
            <v>1206</v>
          </cell>
          <cell r="Q38">
            <v>519</v>
          </cell>
          <cell r="R38">
            <v>444</v>
          </cell>
          <cell r="S38">
            <v>267</v>
          </cell>
          <cell r="T38">
            <v>69</v>
          </cell>
          <cell r="U38">
            <v>14</v>
          </cell>
        </row>
        <row r="39">
          <cell r="L39" t="str">
            <v>37 Transportation equipment</v>
          </cell>
          <cell r="M39">
            <v>1116</v>
          </cell>
          <cell r="N39">
            <v>5827</v>
          </cell>
          <cell r="O39">
            <v>609</v>
          </cell>
          <cell r="P39">
            <v>514</v>
          </cell>
          <cell r="Q39">
            <v>257</v>
          </cell>
          <cell r="R39">
            <v>229</v>
          </cell>
          <cell r="S39">
            <v>183</v>
          </cell>
          <cell r="T39">
            <v>80</v>
          </cell>
          <cell r="U39">
            <v>25</v>
          </cell>
        </row>
        <row r="40">
          <cell r="L40" t="str">
            <v>38 Measuring, analyzing, and controlling instruments; photographic, medical and</v>
          </cell>
          <cell r="M40">
            <v>1347</v>
          </cell>
          <cell r="N40">
            <v>4377</v>
          </cell>
          <cell r="O40">
            <v>710</v>
          </cell>
          <cell r="P40">
            <v>698</v>
          </cell>
          <cell r="Q40">
            <v>294</v>
          </cell>
          <cell r="R40">
            <v>233</v>
          </cell>
          <cell r="S40">
            <v>128</v>
          </cell>
          <cell r="T40">
            <v>34</v>
          </cell>
          <cell r="U40">
            <v>8</v>
          </cell>
        </row>
        <row r="41">
          <cell r="L41" t="str">
            <v>39 Miscellaneous manufacturing industries</v>
          </cell>
          <cell r="M41">
            <v>1757</v>
          </cell>
          <cell r="N41">
            <v>15176</v>
          </cell>
          <cell r="O41">
            <v>1261</v>
          </cell>
          <cell r="P41">
            <v>867</v>
          </cell>
          <cell r="Q41">
            <v>330</v>
          </cell>
          <cell r="R41">
            <v>212</v>
          </cell>
          <cell r="S41">
            <v>88</v>
          </cell>
          <cell r="T41">
            <v>26</v>
          </cell>
          <cell r="U41">
            <v>0</v>
          </cell>
        </row>
        <row r="42">
          <cell r="L42" t="str">
            <v>Manufacturing</v>
          </cell>
          <cell r="M42">
            <v>34332</v>
          </cell>
          <cell r="N42">
            <v>165375</v>
          </cell>
          <cell r="O42">
            <v>21599</v>
          </cell>
          <cell r="P42">
            <v>17418</v>
          </cell>
          <cell r="Q42">
            <v>7067</v>
          </cell>
          <cell r="R42">
            <v>5662</v>
          </cell>
          <cell r="S42">
            <v>3307</v>
          </cell>
          <cell r="T42">
            <v>905</v>
          </cell>
          <cell r="U42">
            <v>177</v>
          </cell>
        </row>
        <row r="44">
          <cell r="L44" t="str">
            <v>40 Railroad transportation</v>
          </cell>
          <cell r="M44">
            <v>206</v>
          </cell>
          <cell r="N44">
            <v>328</v>
          </cell>
          <cell r="O44">
            <v>13</v>
          </cell>
          <cell r="P44">
            <v>13</v>
          </cell>
          <cell r="Q44">
            <v>10</v>
          </cell>
          <cell r="R44">
            <v>8</v>
          </cell>
          <cell r="S44">
            <v>16</v>
          </cell>
          <cell r="T44">
            <v>21</v>
          </cell>
          <cell r="U44">
            <v>4</v>
          </cell>
        </row>
        <row r="45">
          <cell r="L45" t="str">
            <v>41 Local and suburban transit and interurban highway passenger transportation</v>
          </cell>
          <cell r="M45">
            <v>1486</v>
          </cell>
          <cell r="N45">
            <v>26106</v>
          </cell>
          <cell r="O45">
            <v>2244</v>
          </cell>
          <cell r="P45">
            <v>1732</v>
          </cell>
          <cell r="Q45">
            <v>380</v>
          </cell>
          <cell r="R45">
            <v>186</v>
          </cell>
          <cell r="S45">
            <v>116</v>
          </cell>
          <cell r="T45">
            <v>50</v>
          </cell>
          <cell r="U45">
            <v>7</v>
          </cell>
        </row>
        <row r="46">
          <cell r="L46" t="str">
            <v>42 Motor freight transportation and warehousing</v>
          </cell>
          <cell r="M46">
            <v>4663</v>
          </cell>
          <cell r="N46">
            <v>38274</v>
          </cell>
          <cell r="O46">
            <v>3175</v>
          </cell>
          <cell r="P46">
            <v>2044</v>
          </cell>
          <cell r="Q46">
            <v>594</v>
          </cell>
          <cell r="R46">
            <v>386</v>
          </cell>
          <cell r="S46">
            <v>158</v>
          </cell>
          <cell r="T46">
            <v>50</v>
          </cell>
          <cell r="U46">
            <v>14</v>
          </cell>
        </row>
        <row r="47">
          <cell r="L47" t="str">
            <v>43 United States postal service</v>
          </cell>
          <cell r="M47">
            <v>2373</v>
          </cell>
          <cell r="N47">
            <v>5144</v>
          </cell>
          <cell r="O47">
            <v>113</v>
          </cell>
          <cell r="P47">
            <v>26</v>
          </cell>
          <cell r="Q47">
            <v>9</v>
          </cell>
          <cell r="R47">
            <v>4</v>
          </cell>
          <cell r="S47">
            <v>3</v>
          </cell>
          <cell r="T47">
            <v>3</v>
          </cell>
          <cell r="U47">
            <v>2</v>
          </cell>
        </row>
        <row r="48">
          <cell r="L48" t="str">
            <v>44 Water transportation</v>
          </cell>
          <cell r="M48">
            <v>1117</v>
          </cell>
          <cell r="N48">
            <v>2760</v>
          </cell>
          <cell r="O48">
            <v>202</v>
          </cell>
          <cell r="P48">
            <v>211</v>
          </cell>
          <cell r="Q48">
            <v>78</v>
          </cell>
          <cell r="R48">
            <v>71</v>
          </cell>
          <cell r="S48">
            <v>54</v>
          </cell>
          <cell r="T48">
            <v>24</v>
          </cell>
          <cell r="U48">
            <v>5</v>
          </cell>
        </row>
        <row r="49">
          <cell r="L49" t="str">
            <v>45 Transportation by air</v>
          </cell>
          <cell r="M49">
            <v>909</v>
          </cell>
          <cell r="N49">
            <v>2450</v>
          </cell>
          <cell r="O49">
            <v>134</v>
          </cell>
          <cell r="P49">
            <v>134</v>
          </cell>
          <cell r="Q49">
            <v>64</v>
          </cell>
          <cell r="R49">
            <v>66</v>
          </cell>
          <cell r="S49">
            <v>77</v>
          </cell>
          <cell r="T49">
            <v>29</v>
          </cell>
          <cell r="U49">
            <v>12</v>
          </cell>
        </row>
        <row r="50">
          <cell r="L50" t="str">
            <v>46 Pipelines, except natural gas</v>
          </cell>
          <cell r="M50">
            <v>34</v>
          </cell>
          <cell r="N50">
            <v>71</v>
          </cell>
          <cell r="O50">
            <v>5</v>
          </cell>
          <cell r="P50">
            <v>13</v>
          </cell>
          <cell r="Q50">
            <v>3</v>
          </cell>
          <cell r="R50">
            <v>0</v>
          </cell>
          <cell r="S50">
            <v>6</v>
          </cell>
          <cell r="T50">
            <v>2</v>
          </cell>
          <cell r="U50">
            <v>0</v>
          </cell>
        </row>
        <row r="51">
          <cell r="L51" t="str">
            <v>47 Transportation services</v>
          </cell>
          <cell r="M51">
            <v>9204</v>
          </cell>
          <cell r="N51">
            <v>25912</v>
          </cell>
          <cell r="O51">
            <v>1850</v>
          </cell>
          <cell r="P51">
            <v>1262</v>
          </cell>
          <cell r="Q51">
            <v>477</v>
          </cell>
          <cell r="R51">
            <v>375</v>
          </cell>
          <cell r="S51">
            <v>242</v>
          </cell>
          <cell r="T51">
            <v>71</v>
          </cell>
          <cell r="U51">
            <v>30</v>
          </cell>
        </row>
        <row r="52">
          <cell r="L52" t="str">
            <v>Transport</v>
          </cell>
          <cell r="M52">
            <v>19992</v>
          </cell>
          <cell r="N52">
            <v>101045</v>
          </cell>
          <cell r="O52">
            <v>7736</v>
          </cell>
          <cell r="P52">
            <v>5435</v>
          </cell>
          <cell r="Q52">
            <v>1615</v>
          </cell>
          <cell r="R52">
            <v>1096</v>
          </cell>
          <cell r="S52">
            <v>672</v>
          </cell>
          <cell r="T52">
            <v>250</v>
          </cell>
          <cell r="U52">
            <v>74</v>
          </cell>
        </row>
        <row r="54">
          <cell r="L54" t="str">
            <v>48 Communications</v>
          </cell>
          <cell r="M54">
            <v>2381</v>
          </cell>
          <cell r="N54">
            <v>9478</v>
          </cell>
          <cell r="O54">
            <v>583</v>
          </cell>
          <cell r="P54">
            <v>493</v>
          </cell>
          <cell r="Q54">
            <v>213</v>
          </cell>
          <cell r="R54">
            <v>156</v>
          </cell>
          <cell r="S54">
            <v>130</v>
          </cell>
          <cell r="T54">
            <v>50</v>
          </cell>
          <cell r="U54">
            <v>35</v>
          </cell>
        </row>
        <row r="56">
          <cell r="L56" t="str">
            <v>Utilities</v>
          </cell>
          <cell r="M56">
            <v>1876</v>
          </cell>
          <cell r="N56">
            <v>4046</v>
          </cell>
          <cell r="O56">
            <v>328</v>
          </cell>
          <cell r="P56">
            <v>267</v>
          </cell>
          <cell r="Q56">
            <v>137</v>
          </cell>
          <cell r="R56">
            <v>105</v>
          </cell>
          <cell r="S56">
            <v>90</v>
          </cell>
          <cell r="T56">
            <v>74</v>
          </cell>
          <cell r="U56">
            <v>21</v>
          </cell>
        </row>
        <row r="58">
          <cell r="L58" t="str">
            <v>50 Wholesale trade - durable goods</v>
          </cell>
          <cell r="M58">
            <v>22431</v>
          </cell>
          <cell r="N58">
            <v>78523</v>
          </cell>
          <cell r="O58">
            <v>9328</v>
          </cell>
          <cell r="P58">
            <v>6233</v>
          </cell>
          <cell r="Q58">
            <v>2059</v>
          </cell>
          <cell r="R58">
            <v>1451</v>
          </cell>
          <cell r="S58">
            <v>735</v>
          </cell>
          <cell r="T58">
            <v>285</v>
          </cell>
          <cell r="U58">
            <v>89</v>
          </cell>
        </row>
        <row r="59">
          <cell r="L59" t="str">
            <v>51 Wholesale trade - nondurable goods</v>
          </cell>
          <cell r="M59">
            <v>12826</v>
          </cell>
          <cell r="N59">
            <v>51953</v>
          </cell>
          <cell r="O59">
            <v>5547</v>
          </cell>
          <cell r="P59">
            <v>3575</v>
          </cell>
          <cell r="Q59">
            <v>1214</v>
          </cell>
          <cell r="R59">
            <v>836</v>
          </cell>
          <cell r="S59">
            <v>500</v>
          </cell>
          <cell r="T59">
            <v>173</v>
          </cell>
          <cell r="U59">
            <v>44</v>
          </cell>
        </row>
        <row r="60">
          <cell r="L60" t="str">
            <v>52 Building materials, hardware, garden supply and mobile home dealers</v>
          </cell>
          <cell r="M60">
            <v>3097</v>
          </cell>
          <cell r="N60">
            <v>16603</v>
          </cell>
          <cell r="O60">
            <v>1132</v>
          </cell>
          <cell r="P60">
            <v>564</v>
          </cell>
          <cell r="Q60">
            <v>163</v>
          </cell>
          <cell r="R60">
            <v>95</v>
          </cell>
          <cell r="S60">
            <v>30</v>
          </cell>
          <cell r="T60">
            <v>10</v>
          </cell>
          <cell r="U60">
            <v>5</v>
          </cell>
        </row>
        <row r="61">
          <cell r="L61" t="str">
            <v>53 General merchandise stores</v>
          </cell>
          <cell r="M61">
            <v>4795</v>
          </cell>
          <cell r="N61">
            <v>9177</v>
          </cell>
          <cell r="O61">
            <v>327</v>
          </cell>
          <cell r="P61">
            <v>169</v>
          </cell>
          <cell r="Q61">
            <v>88</v>
          </cell>
          <cell r="R61">
            <v>88</v>
          </cell>
          <cell r="S61">
            <v>59</v>
          </cell>
          <cell r="T61">
            <v>49</v>
          </cell>
          <cell r="U61">
            <v>17</v>
          </cell>
        </row>
        <row r="62">
          <cell r="L62" t="str">
            <v>54 Food stores</v>
          </cell>
          <cell r="M62">
            <v>14551</v>
          </cell>
          <cell r="N62">
            <v>60383</v>
          </cell>
          <cell r="O62">
            <v>3268</v>
          </cell>
          <cell r="P62">
            <v>1074</v>
          </cell>
          <cell r="Q62">
            <v>223</v>
          </cell>
          <cell r="R62">
            <v>150</v>
          </cell>
          <cell r="S62">
            <v>106</v>
          </cell>
          <cell r="T62">
            <v>44</v>
          </cell>
          <cell r="U62">
            <v>28</v>
          </cell>
        </row>
        <row r="63">
          <cell r="L63" t="str">
            <v>55 Automotive dealers and gasoline service stations</v>
          </cell>
          <cell r="M63">
            <v>9809</v>
          </cell>
          <cell r="N63">
            <v>42638</v>
          </cell>
          <cell r="O63">
            <v>3553</v>
          </cell>
          <cell r="P63">
            <v>2099</v>
          </cell>
          <cell r="Q63">
            <v>821</v>
          </cell>
          <cell r="R63">
            <v>481</v>
          </cell>
          <cell r="S63">
            <v>235</v>
          </cell>
          <cell r="T63">
            <v>56</v>
          </cell>
          <cell r="U63">
            <v>13</v>
          </cell>
        </row>
        <row r="64">
          <cell r="L64" t="str">
            <v>56 Apparel and accessory stores</v>
          </cell>
          <cell r="M64">
            <v>18083</v>
          </cell>
          <cell r="N64">
            <v>51098</v>
          </cell>
          <cell r="O64">
            <v>1787</v>
          </cell>
          <cell r="P64">
            <v>573</v>
          </cell>
          <cell r="Q64">
            <v>182</v>
          </cell>
          <cell r="R64">
            <v>149</v>
          </cell>
          <cell r="S64">
            <v>114</v>
          </cell>
          <cell r="T64">
            <v>67</v>
          </cell>
          <cell r="U64">
            <v>18</v>
          </cell>
        </row>
        <row r="65">
          <cell r="L65" t="str">
            <v>57 Home furniture, furnishings and equipment stores</v>
          </cell>
          <cell r="M65">
            <v>11328</v>
          </cell>
          <cell r="N65">
            <v>59010</v>
          </cell>
          <cell r="O65">
            <v>3020</v>
          </cell>
          <cell r="P65">
            <v>1061</v>
          </cell>
          <cell r="Q65">
            <v>244</v>
          </cell>
          <cell r="R65">
            <v>148</v>
          </cell>
          <cell r="S65">
            <v>90</v>
          </cell>
          <cell r="T65">
            <v>33</v>
          </cell>
          <cell r="U65">
            <v>9</v>
          </cell>
        </row>
        <row r="66">
          <cell r="L66" t="str">
            <v>58 Eating and drinking places</v>
          </cell>
          <cell r="M66">
            <v>26390</v>
          </cell>
          <cell r="N66">
            <v>186760</v>
          </cell>
          <cell r="O66">
            <v>9985</v>
          </cell>
          <cell r="P66">
            <v>4257</v>
          </cell>
          <cell r="Q66">
            <v>784</v>
          </cell>
          <cell r="R66">
            <v>448</v>
          </cell>
          <cell r="S66">
            <v>294</v>
          </cell>
          <cell r="T66">
            <v>98</v>
          </cell>
          <cell r="U66">
            <v>43</v>
          </cell>
        </row>
        <row r="67">
          <cell r="L67" t="str">
            <v>59 Miscellaneous retail</v>
          </cell>
          <cell r="M67">
            <v>36951</v>
          </cell>
          <cell r="N67">
            <v>160495</v>
          </cell>
          <cell r="O67">
            <v>5083</v>
          </cell>
          <cell r="P67">
            <v>2014</v>
          </cell>
          <cell r="Q67">
            <v>598</v>
          </cell>
          <cell r="R67">
            <v>390</v>
          </cell>
          <cell r="S67">
            <v>239</v>
          </cell>
          <cell r="T67">
            <v>126</v>
          </cell>
          <cell r="U67">
            <v>30</v>
          </cell>
        </row>
        <row r="68">
          <cell r="L68" t="str">
            <v>Retail</v>
          </cell>
          <cell r="M68">
            <v>160261</v>
          </cell>
          <cell r="N68">
            <v>716640</v>
          </cell>
          <cell r="O68">
            <v>43030</v>
          </cell>
          <cell r="P68">
            <v>21619</v>
          </cell>
          <cell r="Q68">
            <v>6376</v>
          </cell>
          <cell r="R68">
            <v>4236</v>
          </cell>
          <cell r="S68">
            <v>2402</v>
          </cell>
          <cell r="T68">
            <v>941</v>
          </cell>
          <cell r="U68">
            <v>296</v>
          </cell>
        </row>
        <row r="70">
          <cell r="L70" t="str">
            <v>60 Depository institutions</v>
          </cell>
          <cell r="M70">
            <v>7847</v>
          </cell>
          <cell r="N70">
            <v>2261</v>
          </cell>
          <cell r="O70">
            <v>67</v>
          </cell>
          <cell r="P70">
            <v>80</v>
          </cell>
          <cell r="Q70">
            <v>52</v>
          </cell>
          <cell r="R70">
            <v>95</v>
          </cell>
          <cell r="S70">
            <v>75</v>
          </cell>
          <cell r="T70">
            <v>69</v>
          </cell>
          <cell r="U70">
            <v>32</v>
          </cell>
        </row>
        <row r="71">
          <cell r="L71" t="str">
            <v>61 Nondepository credit institutions</v>
          </cell>
          <cell r="M71">
            <v>9000</v>
          </cell>
          <cell r="N71">
            <v>18489</v>
          </cell>
          <cell r="O71">
            <v>781</v>
          </cell>
          <cell r="P71">
            <v>513</v>
          </cell>
          <cell r="Q71">
            <v>287</v>
          </cell>
          <cell r="R71">
            <v>233</v>
          </cell>
          <cell r="S71">
            <v>224</v>
          </cell>
          <cell r="T71">
            <v>84</v>
          </cell>
          <cell r="U71">
            <v>19</v>
          </cell>
        </row>
        <row r="72">
          <cell r="L72" t="str">
            <v>62 Security and commodity brokers, dealers, exchanges and services</v>
          </cell>
          <cell r="M72">
            <v>1661</v>
          </cell>
          <cell r="N72">
            <v>7693</v>
          </cell>
          <cell r="O72">
            <v>502</v>
          </cell>
          <cell r="P72">
            <v>393</v>
          </cell>
          <cell r="Q72">
            <v>155</v>
          </cell>
          <cell r="R72">
            <v>125</v>
          </cell>
          <cell r="S72">
            <v>100</v>
          </cell>
          <cell r="T72">
            <v>38</v>
          </cell>
          <cell r="U72">
            <v>7</v>
          </cell>
        </row>
        <row r="73">
          <cell r="L73" t="str">
            <v>63 Insurance carriers</v>
          </cell>
          <cell r="M73">
            <v>3313</v>
          </cell>
          <cell r="N73">
            <v>5911</v>
          </cell>
          <cell r="O73">
            <v>450</v>
          </cell>
          <cell r="P73">
            <v>360</v>
          </cell>
          <cell r="Q73">
            <v>192</v>
          </cell>
          <cell r="R73">
            <v>144</v>
          </cell>
          <cell r="S73">
            <v>143</v>
          </cell>
          <cell r="T73">
            <v>78</v>
          </cell>
          <cell r="U73">
            <v>20</v>
          </cell>
        </row>
        <row r="74">
          <cell r="L74" t="str">
            <v>64 Insurance agents, brokers and service</v>
          </cell>
          <cell r="M74">
            <v>4040</v>
          </cell>
          <cell r="N74">
            <v>9611</v>
          </cell>
          <cell r="O74">
            <v>1043</v>
          </cell>
          <cell r="P74">
            <v>736</v>
          </cell>
          <cell r="Q74">
            <v>258</v>
          </cell>
          <cell r="R74">
            <v>213</v>
          </cell>
          <cell r="S74">
            <v>165</v>
          </cell>
          <cell r="T74">
            <v>72</v>
          </cell>
          <cell r="U74">
            <v>13</v>
          </cell>
        </row>
        <row r="75">
          <cell r="L75" t="str">
            <v>65 Real estate</v>
          </cell>
          <cell r="M75">
            <v>35716</v>
          </cell>
          <cell r="N75">
            <v>190558</v>
          </cell>
          <cell r="O75">
            <v>3828</v>
          </cell>
          <cell r="P75">
            <v>2415</v>
          </cell>
          <cell r="Q75">
            <v>822</v>
          </cell>
          <cell r="R75">
            <v>607</v>
          </cell>
          <cell r="S75">
            <v>339</v>
          </cell>
          <cell r="T75">
            <v>100</v>
          </cell>
          <cell r="U75">
            <v>13</v>
          </cell>
        </row>
        <row r="76">
          <cell r="L76" t="str">
            <v>67 Holding and other investment offices</v>
          </cell>
          <cell r="M76">
            <v>24800</v>
          </cell>
          <cell r="N76">
            <v>30038</v>
          </cell>
          <cell r="O76">
            <v>2843</v>
          </cell>
          <cell r="P76">
            <v>3536</v>
          </cell>
          <cell r="Q76">
            <v>2392</v>
          </cell>
          <cell r="R76">
            <v>2724</v>
          </cell>
          <cell r="S76">
            <v>2440</v>
          </cell>
          <cell r="T76">
            <v>1255</v>
          </cell>
          <cell r="U76">
            <v>464</v>
          </cell>
        </row>
        <row r="77">
          <cell r="L77" t="str">
            <v>Finance</v>
          </cell>
          <cell r="M77">
            <v>86377</v>
          </cell>
          <cell r="N77">
            <v>264561</v>
          </cell>
          <cell r="O77">
            <v>9514</v>
          </cell>
          <cell r="P77">
            <v>8033</v>
          </cell>
          <cell r="Q77">
            <v>4158</v>
          </cell>
          <cell r="R77">
            <v>4141</v>
          </cell>
          <cell r="S77">
            <v>3486</v>
          </cell>
          <cell r="T77">
            <v>1696</v>
          </cell>
          <cell r="U77">
            <v>568</v>
          </cell>
        </row>
        <row r="79">
          <cell r="L79" t="str">
            <v>70 Hotels, rooming houses, camps and other lodging places</v>
          </cell>
          <cell r="M79">
            <v>5497</v>
          </cell>
          <cell r="N79">
            <v>34551</v>
          </cell>
          <cell r="O79">
            <v>2946</v>
          </cell>
          <cell r="P79">
            <v>2284</v>
          </cell>
          <cell r="Q79">
            <v>772</v>
          </cell>
          <cell r="R79">
            <v>465</v>
          </cell>
          <cell r="S79">
            <v>225</v>
          </cell>
          <cell r="T79">
            <v>65</v>
          </cell>
          <cell r="U79">
            <v>19</v>
          </cell>
        </row>
        <row r="80">
          <cell r="L80" t="str">
            <v>72 Personal services</v>
          </cell>
          <cell r="M80">
            <v>10915</v>
          </cell>
          <cell r="N80">
            <v>127281</v>
          </cell>
          <cell r="O80">
            <v>2999</v>
          </cell>
          <cell r="P80">
            <v>1196</v>
          </cell>
          <cell r="Q80">
            <v>333</v>
          </cell>
          <cell r="R80">
            <v>194</v>
          </cell>
          <cell r="S80">
            <v>102</v>
          </cell>
          <cell r="T80">
            <v>40</v>
          </cell>
          <cell r="U80">
            <v>4</v>
          </cell>
        </row>
        <row r="81">
          <cell r="L81" t="str">
            <v>73 Business services</v>
          </cell>
          <cell r="M81">
            <v>81690</v>
          </cell>
          <cell r="N81">
            <v>566073</v>
          </cell>
          <cell r="O81">
            <v>13352</v>
          </cell>
          <cell r="P81">
            <v>9414</v>
          </cell>
          <cell r="Q81">
            <v>3748</v>
          </cell>
          <cell r="R81">
            <v>2727</v>
          </cell>
          <cell r="S81">
            <v>1685</v>
          </cell>
          <cell r="T81">
            <v>554</v>
          </cell>
          <cell r="U81">
            <v>183</v>
          </cell>
        </row>
        <row r="82">
          <cell r="L82" t="str">
            <v>75 Automotive repair, services and parking</v>
          </cell>
          <cell r="M82">
            <v>6401</v>
          </cell>
          <cell r="N82">
            <v>71058</v>
          </cell>
          <cell r="O82">
            <v>2763</v>
          </cell>
          <cell r="P82">
            <v>1393</v>
          </cell>
          <cell r="Q82">
            <v>285</v>
          </cell>
          <cell r="R82">
            <v>198</v>
          </cell>
          <cell r="S82">
            <v>110</v>
          </cell>
          <cell r="T82">
            <v>39</v>
          </cell>
          <cell r="U82">
            <v>8</v>
          </cell>
        </row>
        <row r="83">
          <cell r="L83" t="str">
            <v>76 Miscellaneous repair services</v>
          </cell>
          <cell r="M83">
            <v>1496</v>
          </cell>
          <cell r="N83">
            <v>38295</v>
          </cell>
          <cell r="O83">
            <v>1338</v>
          </cell>
          <cell r="P83">
            <v>739</v>
          </cell>
          <cell r="Q83">
            <v>167</v>
          </cell>
          <cell r="R83">
            <v>108</v>
          </cell>
          <cell r="S83">
            <v>63</v>
          </cell>
          <cell r="T83">
            <v>16</v>
          </cell>
          <cell r="U83">
            <v>3</v>
          </cell>
        </row>
        <row r="84">
          <cell r="L84" t="str">
            <v>78 Motion pictures</v>
          </cell>
          <cell r="M84">
            <v>1549</v>
          </cell>
          <cell r="N84">
            <v>11805</v>
          </cell>
          <cell r="O84">
            <v>424</v>
          </cell>
          <cell r="P84">
            <v>299</v>
          </cell>
          <cell r="Q84">
            <v>110</v>
          </cell>
          <cell r="R84">
            <v>67</v>
          </cell>
          <cell r="S84">
            <v>38</v>
          </cell>
          <cell r="T84">
            <v>14</v>
          </cell>
          <cell r="U84">
            <v>0</v>
          </cell>
        </row>
        <row r="85">
          <cell r="L85" t="str">
            <v>79 Amusement and recreation services</v>
          </cell>
          <cell r="M85">
            <v>12412</v>
          </cell>
          <cell r="N85">
            <v>77190</v>
          </cell>
          <cell r="O85">
            <v>3558</v>
          </cell>
          <cell r="P85">
            <v>2217</v>
          </cell>
          <cell r="Q85">
            <v>792</v>
          </cell>
          <cell r="R85">
            <v>535</v>
          </cell>
          <cell r="S85">
            <v>240</v>
          </cell>
          <cell r="T85">
            <v>68</v>
          </cell>
          <cell r="U85">
            <v>25</v>
          </cell>
        </row>
        <row r="86">
          <cell r="L86" t="str">
            <v>Hotels and other business services</v>
          </cell>
          <cell r="M86">
            <v>119960</v>
          </cell>
          <cell r="N86">
            <v>926253</v>
          </cell>
          <cell r="O86">
            <v>27380</v>
          </cell>
          <cell r="P86">
            <v>17542</v>
          </cell>
          <cell r="Q86">
            <v>6207</v>
          </cell>
          <cell r="R86">
            <v>4294</v>
          </cell>
          <cell r="S86">
            <v>2463</v>
          </cell>
          <cell r="T86">
            <v>796</v>
          </cell>
          <cell r="U86">
            <v>242</v>
          </cell>
        </row>
        <row r="88">
          <cell r="L88" t="str">
            <v>Healthcare</v>
          </cell>
          <cell r="M88">
            <v>14552</v>
          </cell>
          <cell r="N88">
            <v>51436</v>
          </cell>
          <cell r="O88">
            <v>4776</v>
          </cell>
          <cell r="P88">
            <v>11373</v>
          </cell>
          <cell r="Q88">
            <v>1279</v>
          </cell>
          <cell r="R88">
            <v>652</v>
          </cell>
          <cell r="S88">
            <v>310</v>
          </cell>
          <cell r="T88">
            <v>203</v>
          </cell>
          <cell r="U88">
            <v>63</v>
          </cell>
        </row>
        <row r="90">
          <cell r="L90" t="str">
            <v>81 Legal services</v>
          </cell>
          <cell r="M90">
            <v>3517</v>
          </cell>
          <cell r="N90">
            <v>16818</v>
          </cell>
          <cell r="O90">
            <v>2944</v>
          </cell>
          <cell r="P90">
            <v>2268</v>
          </cell>
          <cell r="Q90">
            <v>901</v>
          </cell>
          <cell r="R90">
            <v>455</v>
          </cell>
          <cell r="S90">
            <v>231</v>
          </cell>
          <cell r="T90">
            <v>55</v>
          </cell>
          <cell r="U90">
            <v>2</v>
          </cell>
        </row>
        <row r="92">
          <cell r="L92" t="str">
            <v>Education</v>
          </cell>
          <cell r="M92">
            <v>34236</v>
          </cell>
          <cell r="N92">
            <v>38197</v>
          </cell>
          <cell r="O92">
            <v>5713</v>
          </cell>
          <cell r="P92">
            <v>2649</v>
          </cell>
          <cell r="Q92">
            <v>1087</v>
          </cell>
          <cell r="R92">
            <v>1039</v>
          </cell>
          <cell r="S92">
            <v>509</v>
          </cell>
          <cell r="T92">
            <v>193</v>
          </cell>
          <cell r="U92">
            <v>32</v>
          </cell>
        </row>
        <row r="94">
          <cell r="L94" t="str">
            <v>83 Social services</v>
          </cell>
          <cell r="M94">
            <v>24140</v>
          </cell>
          <cell r="N94">
            <v>25175</v>
          </cell>
          <cell r="O94">
            <v>9414</v>
          </cell>
          <cell r="P94">
            <v>5028</v>
          </cell>
          <cell r="Q94">
            <v>968</v>
          </cell>
          <cell r="R94">
            <v>486</v>
          </cell>
          <cell r="S94">
            <v>230</v>
          </cell>
          <cell r="T94">
            <v>75</v>
          </cell>
          <cell r="U94">
            <v>14</v>
          </cell>
        </row>
        <row r="95">
          <cell r="L95" t="str">
            <v>84 Museums, art galleries, and botanical and zoological gardens</v>
          </cell>
          <cell r="M95">
            <v>1008</v>
          </cell>
          <cell r="N95">
            <v>4243</v>
          </cell>
          <cell r="O95">
            <v>155</v>
          </cell>
          <cell r="P95">
            <v>110</v>
          </cell>
          <cell r="Q95">
            <v>36</v>
          </cell>
          <cell r="R95">
            <v>35</v>
          </cell>
          <cell r="S95">
            <v>18</v>
          </cell>
          <cell r="T95">
            <v>1</v>
          </cell>
          <cell r="U95">
            <v>0</v>
          </cell>
        </row>
        <row r="96">
          <cell r="L96" t="str">
            <v>86 Membership organisations</v>
          </cell>
          <cell r="M96">
            <v>10463</v>
          </cell>
          <cell r="N96">
            <v>46183</v>
          </cell>
          <cell r="O96">
            <v>3320</v>
          </cell>
          <cell r="P96">
            <v>1922</v>
          </cell>
          <cell r="Q96">
            <v>595</v>
          </cell>
          <cell r="R96">
            <v>393</v>
          </cell>
          <cell r="S96">
            <v>195</v>
          </cell>
          <cell r="T96">
            <v>39</v>
          </cell>
          <cell r="U96">
            <v>9</v>
          </cell>
        </row>
        <row r="97">
          <cell r="L97" t="str">
            <v>87 Engineering, accounting, research, management and related services</v>
          </cell>
          <cell r="M97">
            <v>17747</v>
          </cell>
          <cell r="N97">
            <v>201030</v>
          </cell>
          <cell r="O97">
            <v>9101</v>
          </cell>
          <cell r="P97">
            <v>6036</v>
          </cell>
          <cell r="Q97">
            <v>2047</v>
          </cell>
          <cell r="R97">
            <v>1358</v>
          </cell>
          <cell r="S97">
            <v>774</v>
          </cell>
          <cell r="T97">
            <v>283</v>
          </cell>
          <cell r="U97">
            <v>78</v>
          </cell>
        </row>
        <row r="98">
          <cell r="L98" t="str">
            <v>88 Private Housleholds</v>
          </cell>
          <cell r="M98">
            <v>1</v>
          </cell>
          <cell r="N98">
            <v>0</v>
          </cell>
          <cell r="O98">
            <v>0</v>
          </cell>
          <cell r="P98">
            <v>0</v>
          </cell>
          <cell r="Q98">
            <v>0</v>
          </cell>
          <cell r="R98">
            <v>0</v>
          </cell>
          <cell r="S98">
            <v>0</v>
          </cell>
          <cell r="T98">
            <v>0</v>
          </cell>
          <cell r="U98">
            <v>0</v>
          </cell>
        </row>
        <row r="99">
          <cell r="L99" t="str">
            <v>89 Miscellaneous services</v>
          </cell>
          <cell r="M99">
            <v>2620</v>
          </cell>
          <cell r="N99">
            <v>22829</v>
          </cell>
          <cell r="O99">
            <v>706</v>
          </cell>
          <cell r="P99">
            <v>485</v>
          </cell>
          <cell r="Q99">
            <v>180</v>
          </cell>
          <cell r="R99">
            <v>147</v>
          </cell>
          <cell r="S99">
            <v>81</v>
          </cell>
          <cell r="T99">
            <v>24</v>
          </cell>
          <cell r="U99">
            <v>4</v>
          </cell>
        </row>
        <row r="100">
          <cell r="L100" t="str">
            <v>91 Executive, legislative, and general government, except finance</v>
          </cell>
          <cell r="M100">
            <v>11030</v>
          </cell>
          <cell r="N100">
            <v>711</v>
          </cell>
          <cell r="O100">
            <v>180</v>
          </cell>
          <cell r="P100">
            <v>166</v>
          </cell>
          <cell r="Q100">
            <v>64</v>
          </cell>
          <cell r="R100">
            <v>143</v>
          </cell>
          <cell r="S100">
            <v>328</v>
          </cell>
          <cell r="T100">
            <v>241</v>
          </cell>
          <cell r="U100">
            <v>178</v>
          </cell>
        </row>
        <row r="101">
          <cell r="L101" t="str">
            <v>92 Justice, public order, and safety</v>
          </cell>
          <cell r="M101">
            <v>1871</v>
          </cell>
          <cell r="N101">
            <v>207</v>
          </cell>
          <cell r="O101">
            <v>41</v>
          </cell>
          <cell r="P101">
            <v>40</v>
          </cell>
          <cell r="Q101">
            <v>24</v>
          </cell>
          <cell r="R101">
            <v>25</v>
          </cell>
          <cell r="S101">
            <v>40</v>
          </cell>
          <cell r="T101">
            <v>55</v>
          </cell>
          <cell r="U101">
            <v>12</v>
          </cell>
        </row>
        <row r="102">
          <cell r="L102" t="str">
            <v>94 Administration of human resource programs</v>
          </cell>
          <cell r="M102">
            <v>0</v>
          </cell>
          <cell r="N102">
            <v>0</v>
          </cell>
          <cell r="O102">
            <v>0</v>
          </cell>
          <cell r="P102">
            <v>0</v>
          </cell>
          <cell r="Q102">
            <v>0</v>
          </cell>
          <cell r="R102">
            <v>0</v>
          </cell>
          <cell r="S102">
            <v>0</v>
          </cell>
          <cell r="T102">
            <v>0</v>
          </cell>
          <cell r="U102">
            <v>1</v>
          </cell>
        </row>
        <row r="103">
          <cell r="L103" t="str">
            <v>95 Administration of environmental quality and housing programs</v>
          </cell>
          <cell r="M103">
            <v>9</v>
          </cell>
          <cell r="N103">
            <v>2</v>
          </cell>
          <cell r="O103">
            <v>0</v>
          </cell>
          <cell r="P103">
            <v>2</v>
          </cell>
          <cell r="Q103">
            <v>0</v>
          </cell>
          <cell r="R103">
            <v>0</v>
          </cell>
          <cell r="S103">
            <v>0</v>
          </cell>
          <cell r="T103">
            <v>0</v>
          </cell>
          <cell r="U103">
            <v>0</v>
          </cell>
        </row>
        <row r="104">
          <cell r="L104" t="str">
            <v>96 Administration of economic programs</v>
          </cell>
          <cell r="M104">
            <v>0</v>
          </cell>
          <cell r="N104">
            <v>0</v>
          </cell>
          <cell r="O104">
            <v>0</v>
          </cell>
          <cell r="P104">
            <v>0</v>
          </cell>
          <cell r="Q104">
            <v>1</v>
          </cell>
          <cell r="R104">
            <v>0</v>
          </cell>
          <cell r="S104">
            <v>0</v>
          </cell>
          <cell r="T104">
            <v>1</v>
          </cell>
          <cell r="U104">
            <v>2</v>
          </cell>
        </row>
        <row r="105">
          <cell r="L105" t="str">
            <v>97 National security and international affairs</v>
          </cell>
          <cell r="M105">
            <v>560</v>
          </cell>
          <cell r="N105">
            <v>44</v>
          </cell>
          <cell r="O105">
            <v>10</v>
          </cell>
          <cell r="P105">
            <v>15</v>
          </cell>
          <cell r="Q105">
            <v>5</v>
          </cell>
          <cell r="R105">
            <v>5</v>
          </cell>
          <cell r="S105">
            <v>6</v>
          </cell>
          <cell r="T105">
            <v>2</v>
          </cell>
          <cell r="U105">
            <v>1</v>
          </cell>
        </row>
        <row r="106">
          <cell r="L106" t="str">
            <v>Public services all</v>
          </cell>
          <cell r="M106">
            <v>121754</v>
          </cell>
          <cell r="N106">
            <v>406875</v>
          </cell>
          <cell r="O106">
            <v>36360</v>
          </cell>
          <cell r="P106">
            <v>30094</v>
          </cell>
          <cell r="Q106">
            <v>7187</v>
          </cell>
          <cell r="R106">
            <v>4738</v>
          </cell>
          <cell r="S106">
            <v>2722</v>
          </cell>
          <cell r="T106">
            <v>1172</v>
          </cell>
          <cell r="U106">
            <v>396</v>
          </cell>
        </row>
        <row r="107">
          <cell r="L107" t="str">
            <v>Government</v>
          </cell>
          <cell r="M107">
            <v>72966</v>
          </cell>
          <cell r="N107">
            <v>317242</v>
          </cell>
          <cell r="O107">
            <v>25871</v>
          </cell>
          <cell r="P107">
            <v>16072</v>
          </cell>
          <cell r="Q107">
            <v>4821</v>
          </cell>
          <cell r="R107">
            <v>3047</v>
          </cell>
          <cell r="S107">
            <v>1903</v>
          </cell>
          <cell r="T107">
            <v>776</v>
          </cell>
          <cell r="U107">
            <v>301</v>
          </cell>
        </row>
        <row r="108">
          <cell r="L108" t="str">
            <v>TOTAL</v>
          </cell>
          <cell r="M108">
            <v>1507697</v>
          </cell>
          <cell r="N108">
            <v>3158034</v>
          </cell>
          <cell r="O108">
            <v>167064</v>
          </cell>
          <cell r="P108">
            <v>113503</v>
          </cell>
          <cell r="Q108">
            <v>36675</v>
          </cell>
          <cell r="R108">
            <v>26705</v>
          </cell>
          <cell r="S108">
            <v>16416</v>
          </cell>
          <cell r="T108">
            <v>6343</v>
          </cell>
          <cell r="U108">
            <v>1930</v>
          </cell>
        </row>
        <row r="109">
          <cell r="L109" t="str">
            <v>Unclassified</v>
          </cell>
          <cell r="M109">
            <v>939853</v>
          </cell>
          <cell r="N109">
            <v>123227</v>
          </cell>
          <cell r="O109">
            <v>2155</v>
          </cell>
          <cell r="P109">
            <v>1294</v>
          </cell>
          <cell r="Q109">
            <v>436</v>
          </cell>
          <cell r="R109">
            <v>373</v>
          </cell>
          <cell r="S109">
            <v>197</v>
          </cell>
          <cell r="T109">
            <v>70</v>
          </cell>
          <cell r="U109">
            <v>17</v>
          </cell>
        </row>
        <row r="110">
          <cell r="L110" t="str">
            <v>TOTAL</v>
          </cell>
          <cell r="M110">
            <v>567844</v>
          </cell>
          <cell r="N110">
            <v>3034807</v>
          </cell>
          <cell r="O110">
            <v>164909</v>
          </cell>
          <cell r="P110">
            <v>112209</v>
          </cell>
          <cell r="Q110">
            <v>36239</v>
          </cell>
          <cell r="R110">
            <v>26332</v>
          </cell>
          <cell r="S110">
            <v>16219</v>
          </cell>
          <cell r="T110">
            <v>6273</v>
          </cell>
          <cell r="U110">
            <v>1913</v>
          </cell>
        </row>
        <row r="111">
          <cell r="M111">
            <v>0</v>
          </cell>
          <cell r="N111">
            <v>0</v>
          </cell>
          <cell r="O111">
            <v>0</v>
          </cell>
          <cell r="P111">
            <v>0</v>
          </cell>
          <cell r="Q111">
            <v>0</v>
          </cell>
          <cell r="R111">
            <v>0</v>
          </cell>
          <cell r="S111">
            <v>0</v>
          </cell>
          <cell r="T111">
            <v>0</v>
          </cell>
          <cell r="U111">
            <v>0</v>
          </cell>
        </row>
        <row r="112">
          <cell r="L112" t="str">
            <v>Other Industries</v>
          </cell>
          <cell r="M112">
            <v>146769</v>
          </cell>
          <cell r="N112">
            <v>1393083</v>
          </cell>
          <cell r="O112">
            <v>49286</v>
          </cell>
          <cell r="P112">
            <v>31611</v>
          </cell>
          <cell r="Q112">
            <v>10600</v>
          </cell>
          <cell r="R112">
            <v>6809</v>
          </cell>
          <cell r="S112">
            <v>3771</v>
          </cell>
          <cell r="T112">
            <v>1290</v>
          </cell>
          <cell r="U112">
            <v>383</v>
          </cell>
        </row>
        <row r="113">
          <cell r="M113">
            <v>0.62336994767516285</v>
          </cell>
          <cell r="N113">
            <v>3.9020162544165134E-2</v>
          </cell>
          <cell r="O113">
            <v>1.2899248192309535E-2</v>
          </cell>
          <cell r="P113">
            <v>1.1400579720359814E-2</v>
          </cell>
          <cell r="Q113">
            <v>1.1888207225630538E-2</v>
          </cell>
          <cell r="R113">
            <v>1.3967421831117769E-2</v>
          </cell>
          <cell r="S113">
            <v>1.2000487329434697E-2</v>
          </cell>
          <cell r="T113">
            <v>1.1035787482263913E-2</v>
          </cell>
          <cell r="U113">
            <v>8.8082901554404139E-3</v>
          </cell>
        </row>
      </sheetData>
      <sheetData sheetId="16">
        <row r="4">
          <cell r="L4" t="str">
            <v>01 Agricultural production - crops</v>
          </cell>
          <cell r="M4">
            <v>94803</v>
          </cell>
          <cell r="N4">
            <v>474</v>
          </cell>
          <cell r="O4">
            <v>660</v>
          </cell>
          <cell r="P4">
            <v>428</v>
          </cell>
          <cell r="Q4">
            <v>392</v>
          </cell>
          <cell r="R4">
            <v>45</v>
          </cell>
          <cell r="S4">
            <v>0</v>
          </cell>
          <cell r="T4">
            <v>0</v>
          </cell>
          <cell r="U4">
            <v>96802</v>
          </cell>
        </row>
        <row r="5">
          <cell r="L5" t="str">
            <v>02 Agriculture production livestock and animal specialities</v>
          </cell>
          <cell r="M5">
            <v>5100</v>
          </cell>
          <cell r="N5">
            <v>106</v>
          </cell>
          <cell r="O5">
            <v>75</v>
          </cell>
          <cell r="P5">
            <v>41</v>
          </cell>
          <cell r="Q5">
            <v>47</v>
          </cell>
          <cell r="R5">
            <v>8</v>
          </cell>
          <cell r="S5">
            <v>0</v>
          </cell>
          <cell r="T5">
            <v>0</v>
          </cell>
          <cell r="U5">
            <v>5377</v>
          </cell>
        </row>
        <row r="6">
          <cell r="L6" t="str">
            <v>07 Agricultural services</v>
          </cell>
          <cell r="M6">
            <v>2522</v>
          </cell>
          <cell r="N6">
            <v>23</v>
          </cell>
          <cell r="O6">
            <v>33</v>
          </cell>
          <cell r="P6">
            <v>13</v>
          </cell>
          <cell r="Q6">
            <v>24</v>
          </cell>
          <cell r="R6">
            <v>5</v>
          </cell>
          <cell r="S6">
            <v>1</v>
          </cell>
          <cell r="T6">
            <v>0</v>
          </cell>
          <cell r="U6">
            <v>2621</v>
          </cell>
        </row>
        <row r="7">
          <cell r="L7" t="str">
            <v>08 Forestry</v>
          </cell>
          <cell r="M7">
            <v>12386</v>
          </cell>
          <cell r="N7">
            <v>71</v>
          </cell>
          <cell r="O7">
            <v>63</v>
          </cell>
          <cell r="P7">
            <v>55</v>
          </cell>
          <cell r="Q7">
            <v>27</v>
          </cell>
          <cell r="R7">
            <v>22</v>
          </cell>
          <cell r="S7">
            <v>3</v>
          </cell>
          <cell r="T7">
            <v>0</v>
          </cell>
          <cell r="U7">
            <v>12627</v>
          </cell>
        </row>
        <row r="8">
          <cell r="L8" t="str">
            <v>09 Fishing, hunting and trapping</v>
          </cell>
          <cell r="M8">
            <v>74</v>
          </cell>
          <cell r="N8">
            <v>1</v>
          </cell>
          <cell r="O8">
            <v>2</v>
          </cell>
          <cell r="P8">
            <v>2</v>
          </cell>
          <cell r="Q8">
            <v>0</v>
          </cell>
          <cell r="R8">
            <v>0</v>
          </cell>
          <cell r="S8">
            <v>0</v>
          </cell>
          <cell r="T8">
            <v>0</v>
          </cell>
          <cell r="U8">
            <v>79</v>
          </cell>
        </row>
        <row r="9">
          <cell r="L9" t="str">
            <v>Agriculture, Fisheries and Forestry subtotal</v>
          </cell>
          <cell r="M9">
            <v>114885</v>
          </cell>
          <cell r="N9">
            <v>675</v>
          </cell>
          <cell r="O9">
            <v>833</v>
          </cell>
          <cell r="P9">
            <v>539</v>
          </cell>
          <cell r="Q9">
            <v>490</v>
          </cell>
          <cell r="R9">
            <v>80</v>
          </cell>
          <cell r="S9">
            <v>4</v>
          </cell>
          <cell r="T9">
            <v>0</v>
          </cell>
          <cell r="U9">
            <v>117506</v>
          </cell>
        </row>
        <row r="11">
          <cell r="L11" t="str">
            <v>10 Metal mining</v>
          </cell>
          <cell r="M11">
            <v>1995</v>
          </cell>
          <cell r="N11">
            <v>16</v>
          </cell>
          <cell r="O11">
            <v>6</v>
          </cell>
          <cell r="P11">
            <v>3</v>
          </cell>
          <cell r="Q11">
            <v>3</v>
          </cell>
          <cell r="R11">
            <v>0</v>
          </cell>
          <cell r="S11">
            <v>1</v>
          </cell>
          <cell r="T11">
            <v>0</v>
          </cell>
          <cell r="U11">
            <v>2024</v>
          </cell>
        </row>
        <row r="12">
          <cell r="L12" t="str">
            <v>12 Coal mining</v>
          </cell>
          <cell r="M12">
            <v>13</v>
          </cell>
          <cell r="N12">
            <v>2</v>
          </cell>
          <cell r="O12">
            <v>2</v>
          </cell>
          <cell r="P12">
            <v>4</v>
          </cell>
          <cell r="Q12">
            <v>3</v>
          </cell>
          <cell r="R12">
            <v>6</v>
          </cell>
          <cell r="S12">
            <v>4</v>
          </cell>
          <cell r="T12">
            <v>3</v>
          </cell>
          <cell r="U12">
            <v>37</v>
          </cell>
        </row>
        <row r="13">
          <cell r="L13" t="str">
            <v>13 Oil and gas extraction</v>
          </cell>
          <cell r="M13">
            <v>15</v>
          </cell>
          <cell r="N13">
            <v>5</v>
          </cell>
          <cell r="O13">
            <v>7</v>
          </cell>
          <cell r="P13">
            <v>4</v>
          </cell>
          <cell r="Q13">
            <v>2</v>
          </cell>
          <cell r="R13">
            <v>3</v>
          </cell>
          <cell r="S13">
            <v>0</v>
          </cell>
          <cell r="T13">
            <v>0</v>
          </cell>
          <cell r="U13">
            <v>36</v>
          </cell>
        </row>
        <row r="14">
          <cell r="L14" t="str">
            <v>14 Mining and quarrying of nonmetallic minerals, except fuels</v>
          </cell>
          <cell r="M14">
            <v>380</v>
          </cell>
          <cell r="N14">
            <v>34</v>
          </cell>
          <cell r="O14">
            <v>40</v>
          </cell>
          <cell r="P14">
            <v>20</v>
          </cell>
          <cell r="Q14">
            <v>25</v>
          </cell>
          <cell r="R14">
            <v>7</v>
          </cell>
          <cell r="S14">
            <v>0</v>
          </cell>
          <cell r="T14">
            <v>0</v>
          </cell>
          <cell r="U14">
            <v>506</v>
          </cell>
        </row>
        <row r="15">
          <cell r="L15" t="str">
            <v>Mining subtotal</v>
          </cell>
          <cell r="M15">
            <v>2403</v>
          </cell>
          <cell r="N15">
            <v>57</v>
          </cell>
          <cell r="O15">
            <v>55</v>
          </cell>
          <cell r="P15">
            <v>31</v>
          </cell>
          <cell r="Q15">
            <v>33</v>
          </cell>
          <cell r="R15">
            <v>16</v>
          </cell>
          <cell r="S15">
            <v>5</v>
          </cell>
          <cell r="T15">
            <v>3</v>
          </cell>
          <cell r="U15">
            <v>2603</v>
          </cell>
        </row>
        <row r="17">
          <cell r="L17" t="str">
            <v>15 Building construction-general contractors and operative builders</v>
          </cell>
          <cell r="M17">
            <v>9236</v>
          </cell>
          <cell r="N17">
            <v>207</v>
          </cell>
          <cell r="O17">
            <v>216</v>
          </cell>
          <cell r="P17">
            <v>113</v>
          </cell>
          <cell r="Q17">
            <v>104</v>
          </cell>
          <cell r="R17">
            <v>50</v>
          </cell>
          <cell r="S17">
            <v>6</v>
          </cell>
          <cell r="T17">
            <v>1</v>
          </cell>
          <cell r="U17">
            <v>9933</v>
          </cell>
        </row>
        <row r="18">
          <cell r="L18" t="str">
            <v>16 Heavy construction other than building construction - contractors</v>
          </cell>
          <cell r="M18">
            <v>510</v>
          </cell>
          <cell r="N18">
            <v>74</v>
          </cell>
          <cell r="O18">
            <v>126</v>
          </cell>
          <cell r="P18">
            <v>69</v>
          </cell>
          <cell r="Q18">
            <v>50</v>
          </cell>
          <cell r="R18">
            <v>45</v>
          </cell>
          <cell r="S18">
            <v>7</v>
          </cell>
          <cell r="T18">
            <v>0</v>
          </cell>
          <cell r="U18">
            <v>881</v>
          </cell>
        </row>
        <row r="19">
          <cell r="L19" t="str">
            <v>17 Construction - special trade contractors</v>
          </cell>
          <cell r="M19">
            <v>98011</v>
          </cell>
          <cell r="N19">
            <v>1093</v>
          </cell>
          <cell r="O19">
            <v>789</v>
          </cell>
          <cell r="P19">
            <v>219</v>
          </cell>
          <cell r="Q19">
            <v>1039</v>
          </cell>
          <cell r="R19">
            <v>23</v>
          </cell>
          <cell r="S19">
            <v>2</v>
          </cell>
          <cell r="T19">
            <v>0</v>
          </cell>
          <cell r="U19">
            <v>101176</v>
          </cell>
        </row>
        <row r="20">
          <cell r="L20" t="str">
            <v>Construction subtotal</v>
          </cell>
          <cell r="M20">
            <v>107757</v>
          </cell>
          <cell r="N20">
            <v>1374</v>
          </cell>
          <cell r="O20">
            <v>1131</v>
          </cell>
          <cell r="P20">
            <v>401</v>
          </cell>
          <cell r="Q20">
            <v>1193</v>
          </cell>
          <cell r="R20">
            <v>118</v>
          </cell>
          <cell r="S20">
            <v>15</v>
          </cell>
          <cell r="T20">
            <v>1</v>
          </cell>
          <cell r="U20">
            <v>111990</v>
          </cell>
        </row>
        <row r="22">
          <cell r="L22" t="str">
            <v>20 Food and kindred products</v>
          </cell>
          <cell r="M22">
            <v>8859</v>
          </cell>
          <cell r="N22">
            <v>384</v>
          </cell>
          <cell r="O22">
            <v>578</v>
          </cell>
          <cell r="P22">
            <v>253</v>
          </cell>
          <cell r="Q22">
            <v>253</v>
          </cell>
          <cell r="R22">
            <v>127</v>
          </cell>
          <cell r="S22">
            <v>16</v>
          </cell>
          <cell r="T22">
            <v>1</v>
          </cell>
          <cell r="U22">
            <v>10471</v>
          </cell>
        </row>
        <row r="23">
          <cell r="L23" t="str">
            <v>21 Tobacco products</v>
          </cell>
          <cell r="M23">
            <v>5</v>
          </cell>
          <cell r="N23">
            <v>0</v>
          </cell>
          <cell r="O23">
            <v>0</v>
          </cell>
          <cell r="P23">
            <v>1</v>
          </cell>
          <cell r="Q23">
            <v>0</v>
          </cell>
          <cell r="R23">
            <v>0</v>
          </cell>
          <cell r="S23">
            <v>1</v>
          </cell>
          <cell r="T23">
            <v>0</v>
          </cell>
          <cell r="U23">
            <v>7</v>
          </cell>
        </row>
        <row r="24">
          <cell r="L24" t="str">
            <v>22 Textile mill products</v>
          </cell>
          <cell r="M24">
            <v>6499</v>
          </cell>
          <cell r="N24">
            <v>90</v>
          </cell>
          <cell r="O24">
            <v>141</v>
          </cell>
          <cell r="P24">
            <v>93</v>
          </cell>
          <cell r="Q24">
            <v>89</v>
          </cell>
          <cell r="R24">
            <v>63</v>
          </cell>
          <cell r="S24">
            <v>7</v>
          </cell>
          <cell r="T24">
            <v>0</v>
          </cell>
          <cell r="U24">
            <v>6982</v>
          </cell>
        </row>
        <row r="25">
          <cell r="L25" t="str">
            <v>23 Apparel and other finished products made from fabrics and similar materials</v>
          </cell>
          <cell r="M25">
            <v>23549</v>
          </cell>
          <cell r="N25">
            <v>185</v>
          </cell>
          <cell r="O25">
            <v>236</v>
          </cell>
          <cell r="P25">
            <v>120</v>
          </cell>
          <cell r="Q25">
            <v>56</v>
          </cell>
          <cell r="R25">
            <v>39</v>
          </cell>
          <cell r="S25">
            <v>2</v>
          </cell>
          <cell r="T25">
            <v>2</v>
          </cell>
          <cell r="U25">
            <v>24189</v>
          </cell>
        </row>
        <row r="26">
          <cell r="L26" t="str">
            <v>24 Lumber and wood products, except furniture</v>
          </cell>
          <cell r="M26">
            <v>50496</v>
          </cell>
          <cell r="N26">
            <v>562</v>
          </cell>
          <cell r="O26">
            <v>383</v>
          </cell>
          <cell r="P26">
            <v>728</v>
          </cell>
          <cell r="Q26">
            <v>88</v>
          </cell>
          <cell r="R26">
            <v>31</v>
          </cell>
          <cell r="S26">
            <v>1</v>
          </cell>
          <cell r="T26">
            <v>0</v>
          </cell>
          <cell r="U26">
            <v>52289</v>
          </cell>
        </row>
        <row r="27">
          <cell r="L27" t="str">
            <v>25 Furniture and fixtures</v>
          </cell>
          <cell r="M27">
            <v>3310</v>
          </cell>
          <cell r="N27">
            <v>118</v>
          </cell>
          <cell r="O27">
            <v>214</v>
          </cell>
          <cell r="P27">
            <v>107</v>
          </cell>
          <cell r="Q27">
            <v>55</v>
          </cell>
          <cell r="R27">
            <v>21</v>
          </cell>
          <cell r="S27">
            <v>4</v>
          </cell>
          <cell r="T27">
            <v>0</v>
          </cell>
          <cell r="U27">
            <v>3829</v>
          </cell>
        </row>
        <row r="28">
          <cell r="L28" t="str">
            <v>26 Paper and allied products</v>
          </cell>
          <cell r="M28">
            <v>793</v>
          </cell>
          <cell r="N28">
            <v>71</v>
          </cell>
          <cell r="O28">
            <v>94</v>
          </cell>
          <cell r="P28">
            <v>50</v>
          </cell>
          <cell r="Q28">
            <v>43</v>
          </cell>
          <cell r="R28">
            <v>24</v>
          </cell>
          <cell r="S28">
            <v>4</v>
          </cell>
          <cell r="T28">
            <v>0</v>
          </cell>
          <cell r="U28">
            <v>1079</v>
          </cell>
        </row>
        <row r="29">
          <cell r="L29" t="str">
            <v>27 Printing, publishing, and allied industries</v>
          </cell>
          <cell r="M29">
            <v>10073</v>
          </cell>
          <cell r="N29">
            <v>421</v>
          </cell>
          <cell r="O29">
            <v>210</v>
          </cell>
          <cell r="P29">
            <v>91</v>
          </cell>
          <cell r="Q29">
            <v>53</v>
          </cell>
          <cell r="R29">
            <v>26</v>
          </cell>
          <cell r="S29">
            <v>2</v>
          </cell>
          <cell r="T29">
            <v>0</v>
          </cell>
          <cell r="U29">
            <v>10876</v>
          </cell>
        </row>
        <row r="30">
          <cell r="L30" t="str">
            <v>28 Chemicals and allied products</v>
          </cell>
          <cell r="M30">
            <v>2525</v>
          </cell>
          <cell r="N30">
            <v>120</v>
          </cell>
          <cell r="O30">
            <v>126</v>
          </cell>
          <cell r="P30">
            <v>139</v>
          </cell>
          <cell r="Q30">
            <v>66</v>
          </cell>
          <cell r="R30">
            <v>29</v>
          </cell>
          <cell r="S30">
            <v>8</v>
          </cell>
          <cell r="T30">
            <v>0</v>
          </cell>
          <cell r="U30">
            <v>3013</v>
          </cell>
        </row>
        <row r="31">
          <cell r="L31" t="str">
            <v>29 Petroleum refining and related industries</v>
          </cell>
          <cell r="M31">
            <v>29</v>
          </cell>
          <cell r="N31">
            <v>7</v>
          </cell>
          <cell r="O31">
            <v>7</v>
          </cell>
          <cell r="P31">
            <v>9</v>
          </cell>
          <cell r="Q31">
            <v>4</v>
          </cell>
          <cell r="R31">
            <v>4</v>
          </cell>
          <cell r="S31">
            <v>2</v>
          </cell>
          <cell r="T31">
            <v>0</v>
          </cell>
          <cell r="U31">
            <v>62</v>
          </cell>
        </row>
        <row r="32">
          <cell r="L32" t="str">
            <v>30 Rubber and miscellaneous plastics products</v>
          </cell>
          <cell r="M32">
            <v>2543</v>
          </cell>
          <cell r="N32">
            <v>281</v>
          </cell>
          <cell r="O32">
            <v>309</v>
          </cell>
          <cell r="P32">
            <v>170</v>
          </cell>
          <cell r="Q32">
            <v>112</v>
          </cell>
          <cell r="R32">
            <v>57</v>
          </cell>
          <cell r="S32">
            <v>7</v>
          </cell>
          <cell r="T32">
            <v>0</v>
          </cell>
          <cell r="U32">
            <v>3479</v>
          </cell>
        </row>
        <row r="33">
          <cell r="L33" t="str">
            <v>31 Leather and leather products</v>
          </cell>
          <cell r="M33">
            <v>1729</v>
          </cell>
          <cell r="N33">
            <v>42</v>
          </cell>
          <cell r="O33">
            <v>44</v>
          </cell>
          <cell r="P33">
            <v>46</v>
          </cell>
          <cell r="Q33">
            <v>27</v>
          </cell>
          <cell r="R33">
            <v>17</v>
          </cell>
          <cell r="S33">
            <v>3</v>
          </cell>
          <cell r="T33">
            <v>0</v>
          </cell>
          <cell r="U33">
            <v>1908</v>
          </cell>
        </row>
        <row r="34">
          <cell r="L34" t="str">
            <v>32 Stone, clay, glass and concrete products</v>
          </cell>
          <cell r="M34">
            <v>9336</v>
          </cell>
          <cell r="N34">
            <v>202</v>
          </cell>
          <cell r="O34">
            <v>229</v>
          </cell>
          <cell r="P34">
            <v>108</v>
          </cell>
          <cell r="Q34">
            <v>109</v>
          </cell>
          <cell r="R34">
            <v>63</v>
          </cell>
          <cell r="S34">
            <v>17</v>
          </cell>
          <cell r="T34">
            <v>0</v>
          </cell>
          <cell r="U34">
            <v>10064</v>
          </cell>
        </row>
        <row r="35">
          <cell r="L35" t="str">
            <v>33 Primary metal industries</v>
          </cell>
          <cell r="M35">
            <v>5162</v>
          </cell>
          <cell r="N35">
            <v>202</v>
          </cell>
          <cell r="O35">
            <v>292</v>
          </cell>
          <cell r="P35">
            <v>192</v>
          </cell>
          <cell r="Q35">
            <v>98</v>
          </cell>
          <cell r="R35">
            <v>76</v>
          </cell>
          <cell r="S35">
            <v>15</v>
          </cell>
          <cell r="T35">
            <v>2</v>
          </cell>
          <cell r="U35">
            <v>6039</v>
          </cell>
        </row>
        <row r="36">
          <cell r="L36" t="str">
            <v>34 Fabricated metal products, except machinery and transportation equipment</v>
          </cell>
          <cell r="M36">
            <v>57730</v>
          </cell>
          <cell r="N36">
            <v>832</v>
          </cell>
          <cell r="O36">
            <v>738</v>
          </cell>
          <cell r="P36">
            <v>914</v>
          </cell>
          <cell r="Q36">
            <v>233</v>
          </cell>
          <cell r="R36">
            <v>94</v>
          </cell>
          <cell r="S36">
            <v>9</v>
          </cell>
          <cell r="T36">
            <v>0</v>
          </cell>
          <cell r="U36">
            <v>60550</v>
          </cell>
        </row>
        <row r="37">
          <cell r="L37" t="str">
            <v>35 Industrial and commercial machinery and computer equipment</v>
          </cell>
          <cell r="M37">
            <v>8418</v>
          </cell>
          <cell r="N37">
            <v>512</v>
          </cell>
          <cell r="O37">
            <v>544</v>
          </cell>
          <cell r="P37">
            <v>312</v>
          </cell>
          <cell r="Q37">
            <v>406</v>
          </cell>
          <cell r="R37">
            <v>145</v>
          </cell>
          <cell r="S37">
            <v>22</v>
          </cell>
          <cell r="T37">
            <v>1</v>
          </cell>
          <cell r="U37">
            <v>10360</v>
          </cell>
        </row>
        <row r="38">
          <cell r="L38" t="str">
            <v>36 Electronic and other electrical equipment and components, except computer equ</v>
          </cell>
          <cell r="M38">
            <v>34928</v>
          </cell>
          <cell r="N38">
            <v>602</v>
          </cell>
          <cell r="O38">
            <v>294</v>
          </cell>
          <cell r="P38">
            <v>720</v>
          </cell>
          <cell r="Q38">
            <v>169</v>
          </cell>
          <cell r="R38">
            <v>102</v>
          </cell>
          <cell r="S38">
            <v>21</v>
          </cell>
          <cell r="T38">
            <v>0</v>
          </cell>
          <cell r="U38">
            <v>36836</v>
          </cell>
        </row>
        <row r="39">
          <cell r="L39" t="str">
            <v>37 Transportation equipment</v>
          </cell>
          <cell r="M39">
            <v>823</v>
          </cell>
          <cell r="N39">
            <v>78</v>
          </cell>
          <cell r="O39">
            <v>105</v>
          </cell>
          <cell r="P39">
            <v>50</v>
          </cell>
          <cell r="Q39">
            <v>83</v>
          </cell>
          <cell r="R39">
            <v>86</v>
          </cell>
          <cell r="S39">
            <v>20</v>
          </cell>
          <cell r="T39">
            <v>2</v>
          </cell>
          <cell r="U39">
            <v>1247</v>
          </cell>
        </row>
        <row r="40">
          <cell r="L40" t="str">
            <v>38 Measuring, analyzing, and controlling instruments; photographic, medical and</v>
          </cell>
          <cell r="M40">
            <v>3576</v>
          </cell>
          <cell r="N40">
            <v>181</v>
          </cell>
          <cell r="O40">
            <v>111</v>
          </cell>
          <cell r="P40">
            <v>57</v>
          </cell>
          <cell r="Q40">
            <v>34</v>
          </cell>
          <cell r="R40">
            <v>24</v>
          </cell>
          <cell r="S40">
            <v>4</v>
          </cell>
          <cell r="T40">
            <v>0</v>
          </cell>
          <cell r="U40">
            <v>3987</v>
          </cell>
        </row>
        <row r="41">
          <cell r="L41" t="str">
            <v>39 Miscellaneous manufacturing industries</v>
          </cell>
          <cell r="M41">
            <v>11224</v>
          </cell>
          <cell r="N41">
            <v>116</v>
          </cell>
          <cell r="O41">
            <v>116</v>
          </cell>
          <cell r="P41">
            <v>54</v>
          </cell>
          <cell r="Q41">
            <v>48</v>
          </cell>
          <cell r="R41">
            <v>28</v>
          </cell>
          <cell r="S41">
            <v>3</v>
          </cell>
          <cell r="T41">
            <v>0</v>
          </cell>
          <cell r="U41">
            <v>11589</v>
          </cell>
        </row>
        <row r="42">
          <cell r="L42" t="str">
            <v>Manufacturing</v>
          </cell>
          <cell r="M42">
            <v>241607</v>
          </cell>
          <cell r="N42">
            <v>5006</v>
          </cell>
          <cell r="O42">
            <v>4771</v>
          </cell>
          <cell r="P42">
            <v>4214</v>
          </cell>
          <cell r="Q42">
            <v>2026</v>
          </cell>
          <cell r="R42">
            <v>1056</v>
          </cell>
          <cell r="S42">
            <v>168</v>
          </cell>
          <cell r="T42">
            <v>8</v>
          </cell>
          <cell r="U42">
            <v>258856</v>
          </cell>
        </row>
        <row r="44">
          <cell r="L44" t="str">
            <v>40 Railroad transportation</v>
          </cell>
          <cell r="M44">
            <v>0</v>
          </cell>
          <cell r="N44">
            <v>0</v>
          </cell>
          <cell r="O44">
            <v>0</v>
          </cell>
          <cell r="P44">
            <v>1</v>
          </cell>
          <cell r="Q44">
            <v>0</v>
          </cell>
          <cell r="R44">
            <v>0</v>
          </cell>
          <cell r="S44">
            <v>0</v>
          </cell>
          <cell r="T44">
            <v>0</v>
          </cell>
          <cell r="U44">
            <v>1</v>
          </cell>
        </row>
        <row r="45">
          <cell r="L45" t="str">
            <v>41 Local and suburban transit and interurban highway passenger transportation</v>
          </cell>
          <cell r="M45">
            <v>11292</v>
          </cell>
          <cell r="N45">
            <v>81</v>
          </cell>
          <cell r="O45">
            <v>73</v>
          </cell>
          <cell r="P45">
            <v>27</v>
          </cell>
          <cell r="Q45">
            <v>37</v>
          </cell>
          <cell r="R45">
            <v>39</v>
          </cell>
          <cell r="S45">
            <v>8</v>
          </cell>
          <cell r="T45">
            <v>3</v>
          </cell>
          <cell r="U45">
            <v>11560</v>
          </cell>
        </row>
        <row r="46">
          <cell r="L46" t="str">
            <v>42 Motor freight transportation and warehousing</v>
          </cell>
          <cell r="M46">
            <v>388</v>
          </cell>
          <cell r="N46">
            <v>49</v>
          </cell>
          <cell r="O46">
            <v>70</v>
          </cell>
          <cell r="P46">
            <v>43</v>
          </cell>
          <cell r="Q46">
            <v>41</v>
          </cell>
          <cell r="R46">
            <v>20</v>
          </cell>
          <cell r="S46">
            <v>1</v>
          </cell>
          <cell r="T46">
            <v>0</v>
          </cell>
          <cell r="U46">
            <v>612</v>
          </cell>
        </row>
        <row r="47">
          <cell r="L47" t="str">
            <v>43 United States postal service</v>
          </cell>
          <cell r="M47">
            <v>0</v>
          </cell>
          <cell r="N47">
            <v>0</v>
          </cell>
          <cell r="O47">
            <v>0</v>
          </cell>
          <cell r="P47">
            <v>1</v>
          </cell>
          <cell r="Q47">
            <v>0</v>
          </cell>
          <cell r="R47">
            <v>0</v>
          </cell>
          <cell r="S47">
            <v>0</v>
          </cell>
          <cell r="T47">
            <v>0</v>
          </cell>
          <cell r="U47">
            <v>1</v>
          </cell>
        </row>
        <row r="48">
          <cell r="L48" t="str">
            <v>44 Water transportation</v>
          </cell>
          <cell r="M48">
            <v>468</v>
          </cell>
          <cell r="N48">
            <v>12</v>
          </cell>
          <cell r="O48">
            <v>10</v>
          </cell>
          <cell r="P48">
            <v>6</v>
          </cell>
          <cell r="Q48">
            <v>2</v>
          </cell>
          <cell r="R48">
            <v>1</v>
          </cell>
          <cell r="S48">
            <v>0</v>
          </cell>
          <cell r="T48">
            <v>0</v>
          </cell>
          <cell r="U48">
            <v>499</v>
          </cell>
        </row>
        <row r="49">
          <cell r="L49" t="str">
            <v>45 Transportation by air</v>
          </cell>
          <cell r="M49">
            <v>3136</v>
          </cell>
          <cell r="N49">
            <v>67</v>
          </cell>
          <cell r="O49">
            <v>50</v>
          </cell>
          <cell r="P49">
            <v>13</v>
          </cell>
          <cell r="Q49">
            <v>6</v>
          </cell>
          <cell r="R49">
            <v>4</v>
          </cell>
          <cell r="S49">
            <v>1</v>
          </cell>
          <cell r="T49">
            <v>1</v>
          </cell>
          <cell r="U49">
            <v>3278</v>
          </cell>
        </row>
        <row r="50">
          <cell r="L50" t="str">
            <v>46 Pipelines, except natural gas</v>
          </cell>
          <cell r="M50">
            <v>10</v>
          </cell>
          <cell r="N50">
            <v>1</v>
          </cell>
          <cell r="O50">
            <v>1</v>
          </cell>
          <cell r="P50">
            <v>2</v>
          </cell>
          <cell r="Q50">
            <v>0</v>
          </cell>
          <cell r="R50">
            <v>1</v>
          </cell>
          <cell r="S50">
            <v>0</v>
          </cell>
          <cell r="T50">
            <v>0</v>
          </cell>
          <cell r="U50">
            <v>15</v>
          </cell>
        </row>
        <row r="51">
          <cell r="L51" t="str">
            <v>47 Transportation services</v>
          </cell>
          <cell r="M51">
            <v>45242</v>
          </cell>
          <cell r="N51">
            <v>1119</v>
          </cell>
          <cell r="O51">
            <v>512</v>
          </cell>
          <cell r="P51">
            <v>153</v>
          </cell>
          <cell r="Q51">
            <v>1012</v>
          </cell>
          <cell r="R51">
            <v>36</v>
          </cell>
          <cell r="S51">
            <v>3</v>
          </cell>
          <cell r="T51">
            <v>0</v>
          </cell>
          <cell r="U51">
            <v>48077</v>
          </cell>
        </row>
        <row r="52">
          <cell r="L52" t="str">
            <v>Transport</v>
          </cell>
          <cell r="M52">
            <v>60536</v>
          </cell>
          <cell r="N52">
            <v>1329</v>
          </cell>
          <cell r="O52">
            <v>716</v>
          </cell>
          <cell r="P52">
            <v>246</v>
          </cell>
          <cell r="Q52">
            <v>1098</v>
          </cell>
          <cell r="R52">
            <v>101</v>
          </cell>
          <cell r="S52">
            <v>13</v>
          </cell>
          <cell r="T52">
            <v>4</v>
          </cell>
          <cell r="U52">
            <v>64043</v>
          </cell>
        </row>
        <row r="54">
          <cell r="L54" t="str">
            <v>48 Communications</v>
          </cell>
          <cell r="M54">
            <v>26</v>
          </cell>
          <cell r="N54">
            <v>13</v>
          </cell>
          <cell r="O54">
            <v>32</v>
          </cell>
          <cell r="P54">
            <v>7</v>
          </cell>
          <cell r="Q54">
            <v>11</v>
          </cell>
          <cell r="R54">
            <v>10</v>
          </cell>
          <cell r="S54">
            <v>5</v>
          </cell>
          <cell r="T54">
            <v>1</v>
          </cell>
          <cell r="U54">
            <v>105</v>
          </cell>
        </row>
        <row r="56">
          <cell r="L56" t="str">
            <v>Utilities</v>
          </cell>
          <cell r="M56">
            <v>3690</v>
          </cell>
          <cell r="N56">
            <v>276</v>
          </cell>
          <cell r="O56">
            <v>293</v>
          </cell>
          <cell r="P56">
            <v>169</v>
          </cell>
          <cell r="Q56">
            <v>129</v>
          </cell>
          <cell r="R56">
            <v>65</v>
          </cell>
          <cell r="S56">
            <v>16</v>
          </cell>
          <cell r="T56">
            <v>1</v>
          </cell>
          <cell r="U56">
            <v>4639</v>
          </cell>
        </row>
        <row r="58">
          <cell r="L58" t="str">
            <v>50 Wholesale trade - durable goods</v>
          </cell>
          <cell r="M58">
            <v>40535</v>
          </cell>
          <cell r="N58">
            <v>2557</v>
          </cell>
          <cell r="O58">
            <v>1819</v>
          </cell>
          <cell r="P58">
            <v>533</v>
          </cell>
          <cell r="Q58">
            <v>252</v>
          </cell>
          <cell r="R58">
            <v>57</v>
          </cell>
          <cell r="S58">
            <v>15</v>
          </cell>
          <cell r="T58">
            <v>2</v>
          </cell>
          <cell r="U58">
            <v>45770</v>
          </cell>
        </row>
        <row r="59">
          <cell r="L59" t="str">
            <v>51 Wholesale trade - nondurable goods</v>
          </cell>
          <cell r="M59">
            <v>280564</v>
          </cell>
          <cell r="N59">
            <v>1976</v>
          </cell>
          <cell r="O59">
            <v>1059</v>
          </cell>
          <cell r="P59">
            <v>333</v>
          </cell>
          <cell r="Q59">
            <v>192</v>
          </cell>
          <cell r="R59">
            <v>71</v>
          </cell>
          <cell r="S59">
            <v>6</v>
          </cell>
          <cell r="T59">
            <v>1</v>
          </cell>
          <cell r="U59">
            <v>284202</v>
          </cell>
        </row>
        <row r="60">
          <cell r="L60" t="str">
            <v>52 Building materials, hardware, garden supply and mobile home dealers</v>
          </cell>
          <cell r="M60">
            <v>580</v>
          </cell>
          <cell r="N60">
            <v>150</v>
          </cell>
          <cell r="O60">
            <v>73</v>
          </cell>
          <cell r="P60">
            <v>5</v>
          </cell>
          <cell r="Q60">
            <v>11</v>
          </cell>
          <cell r="R60">
            <v>6</v>
          </cell>
          <cell r="S60">
            <v>0</v>
          </cell>
          <cell r="T60">
            <v>0</v>
          </cell>
          <cell r="U60">
            <v>825</v>
          </cell>
        </row>
        <row r="61">
          <cell r="L61" t="str">
            <v>53 General merchandise stores</v>
          </cell>
          <cell r="M61">
            <v>80</v>
          </cell>
          <cell r="N61">
            <v>21</v>
          </cell>
          <cell r="O61">
            <v>11</v>
          </cell>
          <cell r="P61">
            <v>2</v>
          </cell>
          <cell r="Q61">
            <v>12</v>
          </cell>
          <cell r="R61">
            <v>27</v>
          </cell>
          <cell r="S61">
            <v>1</v>
          </cell>
          <cell r="T61">
            <v>0</v>
          </cell>
          <cell r="U61">
            <v>154</v>
          </cell>
        </row>
        <row r="62">
          <cell r="L62" t="str">
            <v>54 Food stores</v>
          </cell>
          <cell r="M62">
            <v>18026</v>
          </cell>
          <cell r="N62">
            <v>278</v>
          </cell>
          <cell r="O62">
            <v>149</v>
          </cell>
          <cell r="P62">
            <v>38</v>
          </cell>
          <cell r="Q62">
            <v>29</v>
          </cell>
          <cell r="R62">
            <v>13</v>
          </cell>
          <cell r="S62">
            <v>8</v>
          </cell>
          <cell r="T62">
            <v>6</v>
          </cell>
          <cell r="U62">
            <v>18547</v>
          </cell>
        </row>
        <row r="63">
          <cell r="L63" t="str">
            <v>55 Automotive dealers and gasoline service stations</v>
          </cell>
          <cell r="M63">
            <v>812</v>
          </cell>
          <cell r="N63">
            <v>148</v>
          </cell>
          <cell r="O63">
            <v>89</v>
          </cell>
          <cell r="P63">
            <v>31</v>
          </cell>
          <cell r="Q63">
            <v>15</v>
          </cell>
          <cell r="R63">
            <v>1</v>
          </cell>
          <cell r="S63">
            <v>0</v>
          </cell>
          <cell r="T63">
            <v>0</v>
          </cell>
          <cell r="U63">
            <v>1096</v>
          </cell>
        </row>
        <row r="64">
          <cell r="L64" t="str">
            <v>56 Apparel and accessory stores</v>
          </cell>
          <cell r="M64">
            <v>457</v>
          </cell>
          <cell r="N64">
            <v>65</v>
          </cell>
          <cell r="O64">
            <v>59</v>
          </cell>
          <cell r="P64">
            <v>24</v>
          </cell>
          <cell r="Q64">
            <v>16</v>
          </cell>
          <cell r="R64">
            <v>9</v>
          </cell>
          <cell r="S64">
            <v>0</v>
          </cell>
          <cell r="T64">
            <v>0</v>
          </cell>
          <cell r="U64">
            <v>630</v>
          </cell>
        </row>
        <row r="65">
          <cell r="L65" t="str">
            <v>57 Home furniture, furnishings and equipment stores</v>
          </cell>
          <cell r="M65">
            <v>2701</v>
          </cell>
          <cell r="N65">
            <v>220</v>
          </cell>
          <cell r="O65">
            <v>153</v>
          </cell>
          <cell r="P65">
            <v>36</v>
          </cell>
          <cell r="Q65">
            <v>22</v>
          </cell>
          <cell r="R65">
            <v>10</v>
          </cell>
          <cell r="S65">
            <v>1</v>
          </cell>
          <cell r="T65">
            <v>0</v>
          </cell>
          <cell r="U65">
            <v>3143</v>
          </cell>
        </row>
        <row r="66">
          <cell r="L66" t="str">
            <v>58 Eating and drinking places</v>
          </cell>
          <cell r="M66">
            <v>85596</v>
          </cell>
          <cell r="N66">
            <v>1008</v>
          </cell>
          <cell r="O66">
            <v>345</v>
          </cell>
          <cell r="P66">
            <v>70</v>
          </cell>
          <cell r="Q66">
            <v>38</v>
          </cell>
          <cell r="R66">
            <v>12</v>
          </cell>
          <cell r="S66">
            <v>6</v>
          </cell>
          <cell r="T66">
            <v>0</v>
          </cell>
          <cell r="U66">
            <v>87075</v>
          </cell>
        </row>
        <row r="67">
          <cell r="L67" t="str">
            <v>59 Miscellaneous retail</v>
          </cell>
          <cell r="M67">
            <v>24544</v>
          </cell>
          <cell r="N67">
            <v>874</v>
          </cell>
          <cell r="O67">
            <v>290</v>
          </cell>
          <cell r="P67">
            <v>79</v>
          </cell>
          <cell r="Q67">
            <v>37</v>
          </cell>
          <cell r="R67">
            <v>16</v>
          </cell>
          <cell r="S67">
            <v>4</v>
          </cell>
          <cell r="T67">
            <v>1</v>
          </cell>
          <cell r="U67">
            <v>25845</v>
          </cell>
        </row>
        <row r="68">
          <cell r="L68" t="str">
            <v>Retail</v>
          </cell>
          <cell r="M68">
            <v>453895</v>
          </cell>
          <cell r="N68">
            <v>7297</v>
          </cell>
          <cell r="O68">
            <v>4047</v>
          </cell>
          <cell r="P68">
            <v>1151</v>
          </cell>
          <cell r="Q68">
            <v>624</v>
          </cell>
          <cell r="R68">
            <v>222</v>
          </cell>
          <cell r="S68">
            <v>41</v>
          </cell>
          <cell r="T68">
            <v>10</v>
          </cell>
          <cell r="U68">
            <v>467287</v>
          </cell>
        </row>
        <row r="70">
          <cell r="L70" t="str">
            <v>60 Depository institutions</v>
          </cell>
          <cell r="M70">
            <v>197</v>
          </cell>
          <cell r="N70">
            <v>19</v>
          </cell>
          <cell r="O70">
            <v>11</v>
          </cell>
          <cell r="P70">
            <v>7</v>
          </cell>
          <cell r="Q70">
            <v>10</v>
          </cell>
          <cell r="R70">
            <v>17</v>
          </cell>
          <cell r="S70">
            <v>3</v>
          </cell>
          <cell r="T70">
            <v>5</v>
          </cell>
          <cell r="U70">
            <v>269</v>
          </cell>
        </row>
        <row r="71">
          <cell r="L71" t="str">
            <v>61 Nondepository credit institutions</v>
          </cell>
          <cell r="M71">
            <v>1853</v>
          </cell>
          <cell r="N71">
            <v>104</v>
          </cell>
          <cell r="O71">
            <v>73</v>
          </cell>
          <cell r="P71">
            <v>30</v>
          </cell>
          <cell r="Q71">
            <v>23</v>
          </cell>
          <cell r="R71">
            <v>14</v>
          </cell>
          <cell r="S71">
            <v>0</v>
          </cell>
          <cell r="T71">
            <v>0</v>
          </cell>
          <cell r="U71">
            <v>2097</v>
          </cell>
        </row>
        <row r="72">
          <cell r="L72" t="str">
            <v>62 Security and commodity brokers, dealers, exchanges and services</v>
          </cell>
          <cell r="M72">
            <v>1189</v>
          </cell>
          <cell r="N72">
            <v>82</v>
          </cell>
          <cell r="O72">
            <v>43</v>
          </cell>
          <cell r="P72">
            <v>16</v>
          </cell>
          <cell r="Q72">
            <v>10</v>
          </cell>
          <cell r="R72">
            <v>5</v>
          </cell>
          <cell r="S72">
            <v>1</v>
          </cell>
          <cell r="T72">
            <v>0</v>
          </cell>
          <cell r="U72">
            <v>1346</v>
          </cell>
        </row>
        <row r="73">
          <cell r="L73" t="str">
            <v>63 Insurance carriers</v>
          </cell>
          <cell r="M73">
            <v>17</v>
          </cell>
          <cell r="N73">
            <v>9</v>
          </cell>
          <cell r="O73">
            <v>13</v>
          </cell>
          <cell r="P73">
            <v>13</v>
          </cell>
          <cell r="Q73">
            <v>10</v>
          </cell>
          <cell r="R73">
            <v>7</v>
          </cell>
          <cell r="S73">
            <v>1</v>
          </cell>
          <cell r="T73">
            <v>3</v>
          </cell>
          <cell r="U73">
            <v>73</v>
          </cell>
        </row>
        <row r="74">
          <cell r="L74" t="str">
            <v>64 Insurance agents, brokers and service</v>
          </cell>
          <cell r="M74">
            <v>12275</v>
          </cell>
          <cell r="N74">
            <v>57</v>
          </cell>
          <cell r="O74">
            <v>19</v>
          </cell>
          <cell r="P74">
            <v>5</v>
          </cell>
          <cell r="Q74">
            <v>2</v>
          </cell>
          <cell r="R74">
            <v>0</v>
          </cell>
          <cell r="S74">
            <v>0</v>
          </cell>
          <cell r="T74">
            <v>0</v>
          </cell>
          <cell r="U74">
            <v>12358</v>
          </cell>
        </row>
        <row r="75">
          <cell r="L75" t="str">
            <v>65 Real estate</v>
          </cell>
          <cell r="M75">
            <v>18519</v>
          </cell>
          <cell r="N75">
            <v>1180</v>
          </cell>
          <cell r="O75">
            <v>392</v>
          </cell>
          <cell r="P75">
            <v>124</v>
          </cell>
          <cell r="Q75">
            <v>99</v>
          </cell>
          <cell r="R75">
            <v>62</v>
          </cell>
          <cell r="S75">
            <v>6</v>
          </cell>
          <cell r="T75">
            <v>0</v>
          </cell>
          <cell r="U75">
            <v>20382</v>
          </cell>
        </row>
        <row r="76">
          <cell r="L76" t="str">
            <v>67 Holding and other investment offices</v>
          </cell>
          <cell r="M76">
            <v>120</v>
          </cell>
          <cell r="N76">
            <v>55</v>
          </cell>
          <cell r="O76">
            <v>38</v>
          </cell>
          <cell r="P76">
            <v>21</v>
          </cell>
          <cell r="Q76">
            <v>8</v>
          </cell>
          <cell r="R76">
            <v>5</v>
          </cell>
          <cell r="S76">
            <v>1</v>
          </cell>
          <cell r="T76">
            <v>0</v>
          </cell>
          <cell r="U76">
            <v>248</v>
          </cell>
        </row>
        <row r="77">
          <cell r="L77" t="str">
            <v>Finance</v>
          </cell>
          <cell r="M77">
            <v>34170</v>
          </cell>
          <cell r="N77">
            <v>1506</v>
          </cell>
          <cell r="O77">
            <v>589</v>
          </cell>
          <cell r="P77">
            <v>216</v>
          </cell>
          <cell r="Q77">
            <v>162</v>
          </cell>
          <cell r="R77">
            <v>110</v>
          </cell>
          <cell r="S77">
            <v>12</v>
          </cell>
          <cell r="T77">
            <v>8</v>
          </cell>
          <cell r="U77">
            <v>36773</v>
          </cell>
        </row>
        <row r="79">
          <cell r="L79" t="str">
            <v>70 Hotels, rooming houses, camps and other lodging places</v>
          </cell>
          <cell r="M79">
            <v>12074</v>
          </cell>
          <cell r="N79">
            <v>216</v>
          </cell>
          <cell r="O79">
            <v>219</v>
          </cell>
          <cell r="P79">
            <v>121</v>
          </cell>
          <cell r="Q79">
            <v>45</v>
          </cell>
          <cell r="R79">
            <v>11</v>
          </cell>
          <cell r="S79">
            <v>0</v>
          </cell>
          <cell r="T79">
            <v>0</v>
          </cell>
          <cell r="U79">
            <v>12686</v>
          </cell>
        </row>
        <row r="80">
          <cell r="L80" t="str">
            <v>72 Personal services</v>
          </cell>
          <cell r="M80">
            <v>99625</v>
          </cell>
          <cell r="N80">
            <v>346</v>
          </cell>
          <cell r="O80">
            <v>145</v>
          </cell>
          <cell r="P80">
            <v>52</v>
          </cell>
          <cell r="Q80">
            <v>27</v>
          </cell>
          <cell r="R80">
            <v>10</v>
          </cell>
          <cell r="S80">
            <v>1</v>
          </cell>
          <cell r="T80">
            <v>0</v>
          </cell>
          <cell r="U80">
            <v>100206</v>
          </cell>
        </row>
        <row r="81">
          <cell r="L81" t="str">
            <v>73 Business services</v>
          </cell>
          <cell r="M81">
            <v>210450</v>
          </cell>
          <cell r="N81">
            <v>2262</v>
          </cell>
          <cell r="O81">
            <v>932</v>
          </cell>
          <cell r="P81">
            <v>361</v>
          </cell>
          <cell r="Q81">
            <v>227</v>
          </cell>
          <cell r="R81">
            <v>123</v>
          </cell>
          <cell r="S81">
            <v>18</v>
          </cell>
          <cell r="T81">
            <v>3</v>
          </cell>
          <cell r="U81">
            <v>214376</v>
          </cell>
        </row>
        <row r="82">
          <cell r="L82" t="str">
            <v>75 Automotive repair, services and parking</v>
          </cell>
          <cell r="M82">
            <v>31972</v>
          </cell>
          <cell r="N82">
            <v>358</v>
          </cell>
          <cell r="O82">
            <v>236</v>
          </cell>
          <cell r="P82">
            <v>746</v>
          </cell>
          <cell r="Q82">
            <v>28</v>
          </cell>
          <cell r="R82">
            <v>6</v>
          </cell>
          <cell r="S82">
            <v>0</v>
          </cell>
          <cell r="T82">
            <v>0</v>
          </cell>
          <cell r="U82">
            <v>33346</v>
          </cell>
        </row>
        <row r="83">
          <cell r="L83" t="str">
            <v>76 Miscellaneous repair services</v>
          </cell>
          <cell r="M83">
            <v>5108</v>
          </cell>
          <cell r="N83">
            <v>74</v>
          </cell>
          <cell r="O83">
            <v>102</v>
          </cell>
          <cell r="P83">
            <v>41</v>
          </cell>
          <cell r="Q83">
            <v>24</v>
          </cell>
          <cell r="R83">
            <v>12</v>
          </cell>
          <cell r="S83">
            <v>0</v>
          </cell>
          <cell r="T83">
            <v>0</v>
          </cell>
          <cell r="U83">
            <v>5361</v>
          </cell>
        </row>
        <row r="84">
          <cell r="L84" t="str">
            <v>78 Motion pictures</v>
          </cell>
          <cell r="M84">
            <v>3519</v>
          </cell>
          <cell r="N84">
            <v>49</v>
          </cell>
          <cell r="O84">
            <v>25</v>
          </cell>
          <cell r="P84">
            <v>6</v>
          </cell>
          <cell r="Q84">
            <v>6</v>
          </cell>
          <cell r="R84">
            <v>2</v>
          </cell>
          <cell r="S84">
            <v>0</v>
          </cell>
          <cell r="T84">
            <v>0</v>
          </cell>
          <cell r="U84">
            <v>3607</v>
          </cell>
        </row>
        <row r="85">
          <cell r="L85" t="str">
            <v>79 Amusement and recreation services</v>
          </cell>
          <cell r="M85">
            <v>18382</v>
          </cell>
          <cell r="N85">
            <v>169</v>
          </cell>
          <cell r="O85">
            <v>147</v>
          </cell>
          <cell r="P85">
            <v>65</v>
          </cell>
          <cell r="Q85">
            <v>42</v>
          </cell>
          <cell r="R85">
            <v>25</v>
          </cell>
          <cell r="S85">
            <v>4</v>
          </cell>
          <cell r="T85">
            <v>0</v>
          </cell>
          <cell r="U85">
            <v>18834</v>
          </cell>
        </row>
        <row r="86">
          <cell r="L86" t="str">
            <v>Hotels and other business services</v>
          </cell>
          <cell r="M86">
            <v>381130</v>
          </cell>
          <cell r="N86">
            <v>3474</v>
          </cell>
          <cell r="O86">
            <v>1806</v>
          </cell>
          <cell r="P86">
            <v>1392</v>
          </cell>
          <cell r="Q86">
            <v>399</v>
          </cell>
          <cell r="R86">
            <v>189</v>
          </cell>
          <cell r="S86">
            <v>23</v>
          </cell>
          <cell r="T86">
            <v>3</v>
          </cell>
          <cell r="U86">
            <v>388416</v>
          </cell>
        </row>
        <row r="88">
          <cell r="L88" t="str">
            <v>Healthcare</v>
          </cell>
          <cell r="M88">
            <v>23942</v>
          </cell>
          <cell r="N88">
            <v>563</v>
          </cell>
          <cell r="O88">
            <v>257</v>
          </cell>
          <cell r="P88">
            <v>127</v>
          </cell>
          <cell r="Q88">
            <v>129</v>
          </cell>
          <cell r="R88">
            <v>126</v>
          </cell>
          <cell r="S88">
            <v>42</v>
          </cell>
          <cell r="T88">
            <v>1</v>
          </cell>
          <cell r="U88">
            <v>25187</v>
          </cell>
        </row>
        <row r="90">
          <cell r="L90" t="str">
            <v>81 Legal services</v>
          </cell>
          <cell r="M90">
            <v>8707</v>
          </cell>
          <cell r="N90">
            <v>61</v>
          </cell>
          <cell r="O90">
            <v>34</v>
          </cell>
          <cell r="P90">
            <v>9</v>
          </cell>
          <cell r="Q90">
            <v>0</v>
          </cell>
          <cell r="R90">
            <v>0</v>
          </cell>
          <cell r="S90">
            <v>0</v>
          </cell>
          <cell r="T90">
            <v>0</v>
          </cell>
          <cell r="U90">
            <v>8811</v>
          </cell>
        </row>
        <row r="92">
          <cell r="L92" t="str">
            <v>Education</v>
          </cell>
          <cell r="M92">
            <v>18566</v>
          </cell>
          <cell r="N92">
            <v>2271</v>
          </cell>
          <cell r="O92">
            <v>2774</v>
          </cell>
          <cell r="P92">
            <v>1470</v>
          </cell>
          <cell r="Q92">
            <v>247</v>
          </cell>
          <cell r="R92">
            <v>30</v>
          </cell>
          <cell r="S92">
            <v>9</v>
          </cell>
          <cell r="T92">
            <v>1</v>
          </cell>
          <cell r="U92">
            <v>25368</v>
          </cell>
        </row>
        <row r="94">
          <cell r="L94" t="str">
            <v>83 Social services</v>
          </cell>
          <cell r="M94">
            <v>1227</v>
          </cell>
          <cell r="N94">
            <v>144</v>
          </cell>
          <cell r="O94">
            <v>353</v>
          </cell>
          <cell r="P94">
            <v>221</v>
          </cell>
          <cell r="Q94">
            <v>98</v>
          </cell>
          <cell r="R94">
            <v>14</v>
          </cell>
          <cell r="S94">
            <v>0</v>
          </cell>
          <cell r="T94">
            <v>0</v>
          </cell>
          <cell r="U94">
            <v>2057</v>
          </cell>
        </row>
        <row r="95">
          <cell r="L95" t="str">
            <v>84 Museums, art galleries, and botanical and zoological gardens</v>
          </cell>
          <cell r="M95">
            <v>173</v>
          </cell>
          <cell r="N95">
            <v>48</v>
          </cell>
          <cell r="O95">
            <v>58</v>
          </cell>
          <cell r="P95">
            <v>26</v>
          </cell>
          <cell r="Q95">
            <v>18</v>
          </cell>
          <cell r="R95">
            <v>7</v>
          </cell>
          <cell r="S95">
            <v>0</v>
          </cell>
          <cell r="T95">
            <v>0</v>
          </cell>
          <cell r="U95">
            <v>330</v>
          </cell>
        </row>
        <row r="96">
          <cell r="L96" t="str">
            <v>86 Membership organisations</v>
          </cell>
          <cell r="M96">
            <v>7599</v>
          </cell>
          <cell r="N96">
            <v>457</v>
          </cell>
          <cell r="O96">
            <v>372</v>
          </cell>
          <cell r="P96">
            <v>120</v>
          </cell>
          <cell r="Q96">
            <v>35</v>
          </cell>
          <cell r="R96">
            <v>16</v>
          </cell>
          <cell r="S96">
            <v>0</v>
          </cell>
          <cell r="T96">
            <v>0</v>
          </cell>
          <cell r="U96">
            <v>8599</v>
          </cell>
        </row>
        <row r="97">
          <cell r="L97" t="str">
            <v>87 Engineering, accounting, research, management and related services</v>
          </cell>
          <cell r="M97">
            <v>210049</v>
          </cell>
          <cell r="N97">
            <v>2659</v>
          </cell>
          <cell r="O97">
            <v>1373</v>
          </cell>
          <cell r="P97">
            <v>523</v>
          </cell>
          <cell r="Q97">
            <v>305</v>
          </cell>
          <cell r="R97">
            <v>86</v>
          </cell>
          <cell r="S97">
            <v>8</v>
          </cell>
          <cell r="T97">
            <v>1</v>
          </cell>
          <cell r="U97">
            <v>215004</v>
          </cell>
        </row>
        <row r="98">
          <cell r="L98" t="str">
            <v>89 Miscellaneous services</v>
          </cell>
          <cell r="M98">
            <v>18958</v>
          </cell>
          <cell r="N98">
            <v>69</v>
          </cell>
          <cell r="O98">
            <v>35</v>
          </cell>
          <cell r="P98">
            <v>9</v>
          </cell>
          <cell r="Q98">
            <v>15</v>
          </cell>
          <cell r="R98">
            <v>3</v>
          </cell>
          <cell r="S98">
            <v>1</v>
          </cell>
          <cell r="T98">
            <v>0</v>
          </cell>
          <cell r="U98">
            <v>19090</v>
          </cell>
        </row>
        <row r="99">
          <cell r="L99" t="str">
            <v>91 Executive, legislative, and general government, except finance</v>
          </cell>
          <cell r="M99">
            <v>4322</v>
          </cell>
          <cell r="N99">
            <v>490</v>
          </cell>
          <cell r="O99">
            <v>339</v>
          </cell>
          <cell r="P99">
            <v>130</v>
          </cell>
          <cell r="Q99">
            <v>149</v>
          </cell>
          <cell r="R99">
            <v>72</v>
          </cell>
          <cell r="S99">
            <v>12</v>
          </cell>
          <cell r="T99">
            <v>0</v>
          </cell>
          <cell r="U99">
            <v>5514</v>
          </cell>
        </row>
        <row r="100">
          <cell r="L100" t="str">
            <v>92 Justice, public order, and safety</v>
          </cell>
          <cell r="M100">
            <v>660</v>
          </cell>
          <cell r="N100">
            <v>5</v>
          </cell>
          <cell r="O100">
            <v>15</v>
          </cell>
          <cell r="P100">
            <v>57</v>
          </cell>
          <cell r="Q100">
            <v>37</v>
          </cell>
          <cell r="R100">
            <v>15</v>
          </cell>
          <cell r="S100">
            <v>0</v>
          </cell>
          <cell r="T100">
            <v>2</v>
          </cell>
          <cell r="U100">
            <v>791</v>
          </cell>
        </row>
        <row r="101">
          <cell r="L101" t="str">
            <v>93 Public finance, taxation and monetary policy</v>
          </cell>
          <cell r="M101">
            <v>0</v>
          </cell>
          <cell r="N101">
            <v>0</v>
          </cell>
          <cell r="O101">
            <v>1</v>
          </cell>
          <cell r="P101">
            <v>1</v>
          </cell>
          <cell r="Q101">
            <v>0</v>
          </cell>
          <cell r="R101">
            <v>1</v>
          </cell>
          <cell r="S101">
            <v>4</v>
          </cell>
          <cell r="T101">
            <v>1</v>
          </cell>
          <cell r="U101">
            <v>8</v>
          </cell>
        </row>
        <row r="102">
          <cell r="L102" t="str">
            <v>94 Administration of human resource programs</v>
          </cell>
          <cell r="M102">
            <v>9</v>
          </cell>
          <cell r="N102">
            <v>4</v>
          </cell>
          <cell r="O102">
            <v>0</v>
          </cell>
          <cell r="P102">
            <v>6</v>
          </cell>
          <cell r="Q102">
            <v>2</v>
          </cell>
          <cell r="R102">
            <v>5</v>
          </cell>
          <cell r="S102">
            <v>0</v>
          </cell>
          <cell r="T102">
            <v>0</v>
          </cell>
          <cell r="U102">
            <v>26</v>
          </cell>
        </row>
        <row r="103">
          <cell r="L103" t="str">
            <v>95 Administration of environmental quality and housing programs</v>
          </cell>
          <cell r="M103">
            <v>27</v>
          </cell>
          <cell r="N103">
            <v>6</v>
          </cell>
          <cell r="O103">
            <v>1</v>
          </cell>
          <cell r="P103">
            <v>0</v>
          </cell>
          <cell r="Q103">
            <v>1</v>
          </cell>
          <cell r="R103">
            <v>1</v>
          </cell>
          <cell r="S103">
            <v>2</v>
          </cell>
          <cell r="T103">
            <v>0</v>
          </cell>
          <cell r="U103">
            <v>38</v>
          </cell>
        </row>
        <row r="104">
          <cell r="L104" t="str">
            <v>96 Administration of economic programs</v>
          </cell>
          <cell r="M104">
            <v>13</v>
          </cell>
          <cell r="N104">
            <v>8</v>
          </cell>
          <cell r="O104">
            <v>5</v>
          </cell>
          <cell r="P104">
            <v>32</v>
          </cell>
          <cell r="Q104">
            <v>44</v>
          </cell>
          <cell r="R104">
            <v>8</v>
          </cell>
          <cell r="S104">
            <v>1</v>
          </cell>
          <cell r="T104">
            <v>0</v>
          </cell>
          <cell r="U104">
            <v>111</v>
          </cell>
        </row>
        <row r="105">
          <cell r="L105" t="str">
            <v>97 National security and international affairs</v>
          </cell>
          <cell r="M105">
            <v>80</v>
          </cell>
          <cell r="N105">
            <v>1</v>
          </cell>
          <cell r="O105">
            <v>1</v>
          </cell>
          <cell r="P105">
            <v>2</v>
          </cell>
          <cell r="Q105">
            <v>4</v>
          </cell>
          <cell r="R105">
            <v>0</v>
          </cell>
          <cell r="S105">
            <v>1</v>
          </cell>
          <cell r="T105">
            <v>1</v>
          </cell>
          <cell r="U105">
            <v>90</v>
          </cell>
        </row>
        <row r="106">
          <cell r="L106" t="str">
            <v>Public services all</v>
          </cell>
          <cell r="M106">
            <v>294332</v>
          </cell>
          <cell r="N106">
            <v>6786</v>
          </cell>
          <cell r="O106">
            <v>5618</v>
          </cell>
          <cell r="P106">
            <v>2733</v>
          </cell>
          <cell r="Q106">
            <v>1084</v>
          </cell>
          <cell r="R106">
            <v>384</v>
          </cell>
          <cell r="S106">
            <v>80</v>
          </cell>
          <cell r="T106">
            <v>7</v>
          </cell>
          <cell r="U106">
            <v>311024</v>
          </cell>
        </row>
        <row r="107">
          <cell r="L107" t="str">
            <v>Government</v>
          </cell>
          <cell r="M107">
            <v>251824</v>
          </cell>
          <cell r="N107">
            <v>3952</v>
          </cell>
          <cell r="O107">
            <v>2587</v>
          </cell>
          <cell r="P107">
            <v>1136</v>
          </cell>
          <cell r="Q107">
            <v>708</v>
          </cell>
          <cell r="R107">
            <v>228</v>
          </cell>
          <cell r="S107">
            <v>29</v>
          </cell>
          <cell r="T107">
            <v>5</v>
          </cell>
          <cell r="U107">
            <v>260469</v>
          </cell>
        </row>
        <row r="108">
          <cell r="L108" t="str">
            <v>TOTAL</v>
          </cell>
          <cell r="M108">
            <v>1791222</v>
          </cell>
          <cell r="N108">
            <v>38926</v>
          </cell>
          <cell r="O108">
            <v>34357</v>
          </cell>
          <cell r="P108">
            <v>18143</v>
          </cell>
          <cell r="Q108">
            <v>11347</v>
          </cell>
          <cell r="R108">
            <v>5074</v>
          </cell>
          <cell r="S108">
            <v>950</v>
          </cell>
          <cell r="T108">
            <v>193</v>
          </cell>
          <cell r="U108">
            <v>1900212</v>
          </cell>
        </row>
        <row r="109">
          <cell r="L109" t="str">
            <v>Unclassified</v>
          </cell>
          <cell r="M109">
            <v>96791</v>
          </cell>
          <cell r="N109">
            <v>11133</v>
          </cell>
          <cell r="O109">
            <v>14466</v>
          </cell>
          <cell r="P109">
            <v>7044</v>
          </cell>
          <cell r="Q109">
            <v>4098</v>
          </cell>
          <cell r="R109">
            <v>2723</v>
          </cell>
          <cell r="S109">
            <v>568</v>
          </cell>
          <cell r="T109">
            <v>147</v>
          </cell>
          <cell r="U109">
            <v>136970</v>
          </cell>
        </row>
        <row r="110">
          <cell r="L110" t="str">
            <v>TOTAL</v>
          </cell>
          <cell r="M110">
            <v>1694431</v>
          </cell>
          <cell r="N110">
            <v>27793</v>
          </cell>
          <cell r="O110">
            <v>19891</v>
          </cell>
          <cell r="P110">
            <v>11099</v>
          </cell>
          <cell r="Q110">
            <v>7249</v>
          </cell>
          <cell r="R110">
            <v>2351</v>
          </cell>
          <cell r="S110">
            <v>382</v>
          </cell>
          <cell r="T110">
            <v>46</v>
          </cell>
          <cell r="U110">
            <v>1763242</v>
          </cell>
        </row>
        <row r="111">
          <cell r="M111">
            <v>0</v>
          </cell>
          <cell r="N111">
            <v>0</v>
          </cell>
          <cell r="O111">
            <v>0</v>
          </cell>
          <cell r="P111">
            <v>0</v>
          </cell>
          <cell r="Q111">
            <v>0</v>
          </cell>
          <cell r="R111">
            <v>0</v>
          </cell>
          <cell r="S111">
            <v>0</v>
          </cell>
          <cell r="T111">
            <v>0</v>
          </cell>
          <cell r="U111">
            <v>0</v>
          </cell>
        </row>
        <row r="112">
          <cell r="L112" t="str">
            <v>Other Industries</v>
          </cell>
          <cell r="M112">
            <v>614908</v>
          </cell>
          <cell r="N112">
            <v>5654</v>
          </cell>
          <cell r="O112">
            <v>3891</v>
          </cell>
          <cell r="P112">
            <v>2379</v>
          </cell>
          <cell r="Q112">
            <v>2126</v>
          </cell>
          <cell r="R112">
            <v>413</v>
          </cell>
          <cell r="S112">
            <v>52</v>
          </cell>
          <cell r="T112">
            <v>8</v>
          </cell>
          <cell r="U112">
            <v>629431</v>
          </cell>
        </row>
        <row r="113">
          <cell r="M113">
            <v>5.403629477529865E-2</v>
          </cell>
          <cell r="N113">
            <v>0.28600421312233471</v>
          </cell>
          <cell r="O113">
            <v>0.42104956777367059</v>
          </cell>
          <cell r="P113">
            <v>0.38824891142589429</v>
          </cell>
          <cell r="Q113">
            <v>0.36115272759319644</v>
          </cell>
          <cell r="R113">
            <v>0.53665746945210879</v>
          </cell>
          <cell r="S113">
            <v>0.59789473684210526</v>
          </cell>
          <cell r="T113">
            <v>0.76165803108808294</v>
          </cell>
          <cell r="U113">
            <v>7.208143091402433E-2</v>
          </cell>
        </row>
      </sheetData>
      <sheetData sheetId="17">
        <row r="5">
          <cell r="L5" t="str">
            <v>01 Agricultural production - crops</v>
          </cell>
          <cell r="M5">
            <v>1229</v>
          </cell>
          <cell r="N5">
            <v>281</v>
          </cell>
          <cell r="O5">
            <v>428</v>
          </cell>
          <cell r="P5">
            <v>191</v>
          </cell>
          <cell r="Q5">
            <v>128</v>
          </cell>
          <cell r="R5">
            <v>21</v>
          </cell>
          <cell r="S5">
            <v>0</v>
          </cell>
          <cell r="T5">
            <v>0</v>
          </cell>
          <cell r="U5">
            <v>2290</v>
          </cell>
        </row>
        <row r="6">
          <cell r="L6" t="str">
            <v>02 Agriculture production livestock and animal specialities</v>
          </cell>
          <cell r="M6">
            <v>141</v>
          </cell>
          <cell r="N6">
            <v>228</v>
          </cell>
          <cell r="O6">
            <v>156</v>
          </cell>
          <cell r="P6">
            <v>68</v>
          </cell>
          <cell r="Q6">
            <v>46</v>
          </cell>
          <cell r="R6">
            <v>11</v>
          </cell>
          <cell r="S6">
            <v>1</v>
          </cell>
          <cell r="T6">
            <v>0</v>
          </cell>
          <cell r="U6">
            <v>651</v>
          </cell>
        </row>
        <row r="7">
          <cell r="L7" t="str">
            <v>07 Agricultural services</v>
          </cell>
          <cell r="M7">
            <v>207</v>
          </cell>
          <cell r="N7">
            <v>34</v>
          </cell>
          <cell r="O7">
            <v>47</v>
          </cell>
          <cell r="P7">
            <v>21</v>
          </cell>
          <cell r="Q7">
            <v>15</v>
          </cell>
          <cell r="R7">
            <v>3</v>
          </cell>
          <cell r="S7">
            <v>1</v>
          </cell>
          <cell r="T7">
            <v>0</v>
          </cell>
          <cell r="U7">
            <v>332</v>
          </cell>
        </row>
        <row r="8">
          <cell r="L8" t="str">
            <v>08 Forestry</v>
          </cell>
          <cell r="M8">
            <v>36</v>
          </cell>
          <cell r="N8">
            <v>9</v>
          </cell>
          <cell r="O8">
            <v>2</v>
          </cell>
          <cell r="P8">
            <v>3</v>
          </cell>
          <cell r="Q8">
            <v>8</v>
          </cell>
          <cell r="R8">
            <v>11</v>
          </cell>
          <cell r="S8">
            <v>0</v>
          </cell>
          <cell r="T8">
            <v>0</v>
          </cell>
          <cell r="U8">
            <v>69</v>
          </cell>
        </row>
        <row r="9">
          <cell r="L9" t="str">
            <v>09 Fishing, hunting and trapping</v>
          </cell>
          <cell r="M9">
            <v>30</v>
          </cell>
          <cell r="N9">
            <v>4</v>
          </cell>
          <cell r="O9">
            <v>10</v>
          </cell>
          <cell r="P9">
            <v>2</v>
          </cell>
          <cell r="Q9">
            <v>2</v>
          </cell>
          <cell r="R9">
            <v>3</v>
          </cell>
          <cell r="S9">
            <v>0</v>
          </cell>
          <cell r="T9">
            <v>0</v>
          </cell>
          <cell r="U9">
            <v>51</v>
          </cell>
        </row>
        <row r="10">
          <cell r="L10" t="str">
            <v>Agriculture, Fisheries and Forestry subtotal</v>
          </cell>
          <cell r="M10">
            <v>1643</v>
          </cell>
          <cell r="N10">
            <v>556</v>
          </cell>
          <cell r="O10">
            <v>643</v>
          </cell>
          <cell r="P10">
            <v>285</v>
          </cell>
          <cell r="Q10">
            <v>199</v>
          </cell>
          <cell r="R10">
            <v>49</v>
          </cell>
          <cell r="S10">
            <v>2</v>
          </cell>
          <cell r="T10">
            <v>0</v>
          </cell>
          <cell r="U10">
            <v>3393</v>
          </cell>
        </row>
        <row r="12">
          <cell r="L12" t="str">
            <v>10 Metal mining</v>
          </cell>
          <cell r="M12">
            <v>1</v>
          </cell>
          <cell r="N12">
            <v>0</v>
          </cell>
          <cell r="O12">
            <v>0</v>
          </cell>
          <cell r="P12">
            <v>1</v>
          </cell>
          <cell r="Q12">
            <v>1</v>
          </cell>
          <cell r="R12">
            <v>1</v>
          </cell>
          <cell r="S12">
            <v>0</v>
          </cell>
          <cell r="T12">
            <v>0</v>
          </cell>
          <cell r="U12">
            <v>4</v>
          </cell>
        </row>
        <row r="13">
          <cell r="L13" t="str">
            <v>12 Coal mining</v>
          </cell>
          <cell r="M13">
            <v>3</v>
          </cell>
          <cell r="N13">
            <v>3</v>
          </cell>
          <cell r="O13">
            <v>2</v>
          </cell>
          <cell r="P13">
            <v>3</v>
          </cell>
          <cell r="Q13">
            <v>2</v>
          </cell>
          <cell r="R13">
            <v>0</v>
          </cell>
          <cell r="S13">
            <v>1</v>
          </cell>
          <cell r="T13">
            <v>0</v>
          </cell>
          <cell r="U13">
            <v>14</v>
          </cell>
        </row>
        <row r="14">
          <cell r="L14" t="str">
            <v>13 Oil and gas extraction</v>
          </cell>
          <cell r="M14">
            <v>16</v>
          </cell>
          <cell r="N14">
            <v>8</v>
          </cell>
          <cell r="O14">
            <v>4</v>
          </cell>
          <cell r="P14">
            <v>2</v>
          </cell>
          <cell r="Q14">
            <v>3</v>
          </cell>
          <cell r="R14">
            <v>3</v>
          </cell>
          <cell r="S14">
            <v>0</v>
          </cell>
          <cell r="T14">
            <v>1</v>
          </cell>
          <cell r="U14">
            <v>38</v>
          </cell>
        </row>
        <row r="15">
          <cell r="L15" t="str">
            <v>14 Mining and quarrying of nonmetallic minerals, except fuels</v>
          </cell>
          <cell r="M15">
            <v>45</v>
          </cell>
          <cell r="N15">
            <v>53</v>
          </cell>
          <cell r="O15">
            <v>24</v>
          </cell>
          <cell r="P15">
            <v>11</v>
          </cell>
          <cell r="Q15">
            <v>7</v>
          </cell>
          <cell r="R15">
            <v>1</v>
          </cell>
          <cell r="S15">
            <v>0</v>
          </cell>
          <cell r="T15">
            <v>0</v>
          </cell>
          <cell r="U15">
            <v>141</v>
          </cell>
        </row>
        <row r="16">
          <cell r="L16" t="str">
            <v>Mining subtotal</v>
          </cell>
          <cell r="M16">
            <v>65</v>
          </cell>
          <cell r="N16">
            <v>64</v>
          </cell>
          <cell r="O16">
            <v>30</v>
          </cell>
          <cell r="P16">
            <v>17</v>
          </cell>
          <cell r="Q16">
            <v>13</v>
          </cell>
          <cell r="R16">
            <v>5</v>
          </cell>
          <cell r="S16">
            <v>1</v>
          </cell>
          <cell r="T16">
            <v>1</v>
          </cell>
          <cell r="U16">
            <v>197</v>
          </cell>
        </row>
        <row r="18">
          <cell r="L18" t="str">
            <v>15 Building construction-general contractors and operative builders</v>
          </cell>
          <cell r="M18">
            <v>363</v>
          </cell>
          <cell r="N18">
            <v>127</v>
          </cell>
          <cell r="O18">
            <v>175</v>
          </cell>
          <cell r="P18">
            <v>81</v>
          </cell>
          <cell r="Q18">
            <v>35</v>
          </cell>
          <cell r="R18">
            <v>6</v>
          </cell>
          <cell r="S18">
            <v>1</v>
          </cell>
          <cell r="T18">
            <v>0</v>
          </cell>
          <cell r="U18">
            <v>790</v>
          </cell>
        </row>
        <row r="19">
          <cell r="L19" t="str">
            <v>16 Heavy construction other than building construction - contractors</v>
          </cell>
          <cell r="M19">
            <v>1463</v>
          </cell>
          <cell r="N19">
            <v>432</v>
          </cell>
          <cell r="O19">
            <v>397</v>
          </cell>
          <cell r="P19">
            <v>113</v>
          </cell>
          <cell r="Q19">
            <v>59</v>
          </cell>
          <cell r="R19">
            <v>31</v>
          </cell>
          <cell r="S19">
            <v>4</v>
          </cell>
          <cell r="T19">
            <v>0</v>
          </cell>
          <cell r="U19">
            <v>2514</v>
          </cell>
        </row>
        <row r="20">
          <cell r="L20" t="str">
            <v>17 Construction - special trade contractors</v>
          </cell>
          <cell r="M20">
            <v>2074</v>
          </cell>
          <cell r="N20">
            <v>620</v>
          </cell>
          <cell r="O20">
            <v>390</v>
          </cell>
          <cell r="P20">
            <v>104</v>
          </cell>
          <cell r="Q20">
            <v>62</v>
          </cell>
          <cell r="R20">
            <v>18</v>
          </cell>
          <cell r="S20">
            <v>1</v>
          </cell>
          <cell r="T20">
            <v>0</v>
          </cell>
          <cell r="U20">
            <v>3272</v>
          </cell>
        </row>
        <row r="21">
          <cell r="L21" t="str">
            <v>Construction subtotal</v>
          </cell>
          <cell r="M21">
            <v>3900</v>
          </cell>
          <cell r="N21">
            <v>1179</v>
          </cell>
          <cell r="O21">
            <v>962</v>
          </cell>
          <cell r="P21">
            <v>298</v>
          </cell>
          <cell r="Q21">
            <v>156</v>
          </cell>
          <cell r="R21">
            <v>55</v>
          </cell>
          <cell r="S21">
            <v>6</v>
          </cell>
          <cell r="T21">
            <v>0</v>
          </cell>
          <cell r="U21">
            <v>6576</v>
          </cell>
        </row>
        <row r="23">
          <cell r="L23" t="str">
            <v>20 Food and kindred products</v>
          </cell>
          <cell r="M23">
            <v>472</v>
          </cell>
          <cell r="N23">
            <v>236</v>
          </cell>
          <cell r="O23">
            <v>294</v>
          </cell>
          <cell r="P23">
            <v>147</v>
          </cell>
          <cell r="Q23">
            <v>124</v>
          </cell>
          <cell r="R23">
            <v>64</v>
          </cell>
          <cell r="S23">
            <v>10</v>
          </cell>
          <cell r="T23">
            <v>0</v>
          </cell>
          <cell r="U23">
            <v>1357</v>
          </cell>
        </row>
        <row r="24">
          <cell r="L24" t="str">
            <v>21 Tobacco products</v>
          </cell>
          <cell r="M24">
            <v>0</v>
          </cell>
          <cell r="N24">
            <v>1</v>
          </cell>
          <cell r="O24">
            <v>1</v>
          </cell>
          <cell r="P24">
            <v>0</v>
          </cell>
          <cell r="Q24">
            <v>2</v>
          </cell>
          <cell r="R24">
            <v>2</v>
          </cell>
          <cell r="S24">
            <v>0</v>
          </cell>
          <cell r="T24">
            <v>0</v>
          </cell>
          <cell r="U24">
            <v>6</v>
          </cell>
        </row>
        <row r="25">
          <cell r="L25" t="str">
            <v>22 Textile mill products</v>
          </cell>
          <cell r="M25">
            <v>129</v>
          </cell>
          <cell r="N25">
            <v>43</v>
          </cell>
          <cell r="O25">
            <v>63</v>
          </cell>
          <cell r="P25">
            <v>33</v>
          </cell>
          <cell r="Q25">
            <v>35</v>
          </cell>
          <cell r="R25">
            <v>14</v>
          </cell>
          <cell r="S25">
            <v>3</v>
          </cell>
          <cell r="T25">
            <v>0</v>
          </cell>
          <cell r="U25">
            <v>323</v>
          </cell>
        </row>
        <row r="26">
          <cell r="L26" t="str">
            <v>23 Apparel and other finished products made from fabrics and similar materials</v>
          </cell>
          <cell r="M26">
            <v>190</v>
          </cell>
          <cell r="N26">
            <v>93</v>
          </cell>
          <cell r="O26">
            <v>93</v>
          </cell>
          <cell r="P26">
            <v>31</v>
          </cell>
          <cell r="Q26">
            <v>37</v>
          </cell>
          <cell r="R26">
            <v>23</v>
          </cell>
          <cell r="S26">
            <v>3</v>
          </cell>
          <cell r="T26">
            <v>0</v>
          </cell>
          <cell r="U26">
            <v>471</v>
          </cell>
        </row>
        <row r="27">
          <cell r="L27" t="str">
            <v>24 Lumber and wood products, except furniture</v>
          </cell>
          <cell r="M27">
            <v>244</v>
          </cell>
          <cell r="N27">
            <v>130</v>
          </cell>
          <cell r="O27">
            <v>78</v>
          </cell>
          <cell r="P27">
            <v>48</v>
          </cell>
          <cell r="Q27">
            <v>19</v>
          </cell>
          <cell r="R27">
            <v>5</v>
          </cell>
          <cell r="S27">
            <v>1</v>
          </cell>
          <cell r="T27">
            <v>0</v>
          </cell>
          <cell r="U27">
            <v>527</v>
          </cell>
        </row>
        <row r="28">
          <cell r="L28" t="str">
            <v>25 Furniture and fixtures</v>
          </cell>
          <cell r="M28">
            <v>57</v>
          </cell>
          <cell r="N28">
            <v>120</v>
          </cell>
          <cell r="O28">
            <v>51</v>
          </cell>
          <cell r="P28">
            <v>25</v>
          </cell>
          <cell r="Q28">
            <v>19</v>
          </cell>
          <cell r="R28">
            <v>8</v>
          </cell>
          <cell r="S28">
            <v>0</v>
          </cell>
          <cell r="T28">
            <v>0</v>
          </cell>
          <cell r="U28">
            <v>280</v>
          </cell>
        </row>
        <row r="29">
          <cell r="L29" t="str">
            <v>26 Paper and allied products</v>
          </cell>
          <cell r="M29">
            <v>145</v>
          </cell>
          <cell r="N29">
            <v>34</v>
          </cell>
          <cell r="O29">
            <v>50</v>
          </cell>
          <cell r="P29">
            <v>30</v>
          </cell>
          <cell r="Q29">
            <v>15</v>
          </cell>
          <cell r="R29">
            <v>9</v>
          </cell>
          <cell r="S29">
            <v>2</v>
          </cell>
          <cell r="T29">
            <v>0</v>
          </cell>
          <cell r="U29">
            <v>287</v>
          </cell>
        </row>
        <row r="30">
          <cell r="L30" t="str">
            <v>27 Printing, publishing, and allied industries</v>
          </cell>
          <cell r="M30">
            <v>1230</v>
          </cell>
          <cell r="N30">
            <v>275</v>
          </cell>
          <cell r="O30">
            <v>167</v>
          </cell>
          <cell r="P30">
            <v>71</v>
          </cell>
          <cell r="Q30">
            <v>38</v>
          </cell>
          <cell r="R30">
            <v>16</v>
          </cell>
          <cell r="S30">
            <v>3</v>
          </cell>
          <cell r="T30">
            <v>0</v>
          </cell>
          <cell r="U30">
            <v>1806</v>
          </cell>
        </row>
        <row r="31">
          <cell r="L31" t="str">
            <v>28 Chemicals and allied products</v>
          </cell>
          <cell r="M31">
            <v>200</v>
          </cell>
          <cell r="N31">
            <v>91</v>
          </cell>
          <cell r="O31">
            <v>77</v>
          </cell>
          <cell r="P31">
            <v>39</v>
          </cell>
          <cell r="Q31">
            <v>31</v>
          </cell>
          <cell r="R31">
            <v>16</v>
          </cell>
          <cell r="S31">
            <v>6</v>
          </cell>
          <cell r="T31">
            <v>1</v>
          </cell>
          <cell r="U31">
            <v>463</v>
          </cell>
        </row>
        <row r="32">
          <cell r="L32" t="str">
            <v>29 Petroleum refining and related industries</v>
          </cell>
          <cell r="M32">
            <v>9</v>
          </cell>
          <cell r="N32">
            <v>2</v>
          </cell>
          <cell r="O32">
            <v>3</v>
          </cell>
          <cell r="P32">
            <v>2</v>
          </cell>
          <cell r="Q32">
            <v>2</v>
          </cell>
          <cell r="R32">
            <v>0</v>
          </cell>
          <cell r="S32">
            <v>0</v>
          </cell>
          <cell r="T32">
            <v>0</v>
          </cell>
          <cell r="U32">
            <v>18</v>
          </cell>
        </row>
        <row r="33">
          <cell r="L33" t="str">
            <v>30 Rubber and miscellaneous plastics products</v>
          </cell>
          <cell r="M33">
            <v>268</v>
          </cell>
          <cell r="N33">
            <v>173</v>
          </cell>
          <cell r="O33">
            <v>285</v>
          </cell>
          <cell r="P33">
            <v>87</v>
          </cell>
          <cell r="Q33">
            <v>58</v>
          </cell>
          <cell r="R33">
            <v>30</v>
          </cell>
          <cell r="S33">
            <v>6</v>
          </cell>
          <cell r="T33">
            <v>0</v>
          </cell>
          <cell r="U33">
            <v>909</v>
          </cell>
        </row>
        <row r="34">
          <cell r="L34" t="str">
            <v>31 Leather and leather products</v>
          </cell>
          <cell r="M34">
            <v>48</v>
          </cell>
          <cell r="N34">
            <v>12</v>
          </cell>
          <cell r="O34">
            <v>28</v>
          </cell>
          <cell r="P34">
            <v>19</v>
          </cell>
          <cell r="Q34">
            <v>19</v>
          </cell>
          <cell r="R34">
            <v>7</v>
          </cell>
          <cell r="S34">
            <v>2</v>
          </cell>
          <cell r="T34">
            <v>0</v>
          </cell>
          <cell r="U34">
            <v>137</v>
          </cell>
        </row>
        <row r="35">
          <cell r="L35" t="str">
            <v>32 Stone, clay, glass and concrete products</v>
          </cell>
          <cell r="M35">
            <v>240</v>
          </cell>
          <cell r="N35">
            <v>72</v>
          </cell>
          <cell r="O35">
            <v>73</v>
          </cell>
          <cell r="P35">
            <v>36</v>
          </cell>
          <cell r="Q35">
            <v>39</v>
          </cell>
          <cell r="R35">
            <v>25</v>
          </cell>
          <cell r="S35">
            <v>1</v>
          </cell>
          <cell r="T35">
            <v>0</v>
          </cell>
          <cell r="U35">
            <v>491</v>
          </cell>
        </row>
        <row r="36">
          <cell r="L36" t="str">
            <v>33 Primary metal industries</v>
          </cell>
          <cell r="M36">
            <v>117</v>
          </cell>
          <cell r="N36">
            <v>43</v>
          </cell>
          <cell r="O36">
            <v>71</v>
          </cell>
          <cell r="P36">
            <v>41</v>
          </cell>
          <cell r="Q36">
            <v>25</v>
          </cell>
          <cell r="R36">
            <v>20</v>
          </cell>
          <cell r="S36">
            <v>4</v>
          </cell>
          <cell r="T36">
            <v>0</v>
          </cell>
          <cell r="U36">
            <v>322</v>
          </cell>
        </row>
        <row r="37">
          <cell r="L37" t="str">
            <v>34 Fabricated metal products, except machinery and transportation equipment</v>
          </cell>
          <cell r="M37">
            <v>573</v>
          </cell>
          <cell r="N37">
            <v>248</v>
          </cell>
          <cell r="O37">
            <v>262</v>
          </cell>
          <cell r="P37">
            <v>120</v>
          </cell>
          <cell r="Q37">
            <v>79</v>
          </cell>
          <cell r="R37">
            <v>24</v>
          </cell>
          <cell r="S37">
            <v>0</v>
          </cell>
          <cell r="T37">
            <v>0</v>
          </cell>
          <cell r="U37">
            <v>1314</v>
          </cell>
        </row>
        <row r="38">
          <cell r="L38" t="str">
            <v>35 Industrial and commercial machinery and computer equipment</v>
          </cell>
          <cell r="M38">
            <v>571</v>
          </cell>
          <cell r="N38">
            <v>194</v>
          </cell>
          <cell r="O38">
            <v>173</v>
          </cell>
          <cell r="P38">
            <v>83</v>
          </cell>
          <cell r="Q38">
            <v>53</v>
          </cell>
          <cell r="R38">
            <v>28</v>
          </cell>
          <cell r="S38">
            <v>8</v>
          </cell>
          <cell r="T38">
            <v>1</v>
          </cell>
          <cell r="U38">
            <v>1119</v>
          </cell>
        </row>
        <row r="39">
          <cell r="L39" t="str">
            <v>36 Electronic and other electrical equipment and components, except computer equ</v>
          </cell>
          <cell r="M39">
            <v>232</v>
          </cell>
          <cell r="N39">
            <v>132</v>
          </cell>
          <cell r="O39">
            <v>190</v>
          </cell>
          <cell r="P39">
            <v>51</v>
          </cell>
          <cell r="Q39">
            <v>58</v>
          </cell>
          <cell r="R39">
            <v>61</v>
          </cell>
          <cell r="S39">
            <v>17</v>
          </cell>
          <cell r="T39">
            <v>4</v>
          </cell>
          <cell r="U39">
            <v>747</v>
          </cell>
        </row>
        <row r="40">
          <cell r="L40" t="str">
            <v>37 Transportation equipment</v>
          </cell>
          <cell r="M40">
            <v>90</v>
          </cell>
          <cell r="N40">
            <v>29</v>
          </cell>
          <cell r="O40">
            <v>62</v>
          </cell>
          <cell r="P40">
            <v>23</v>
          </cell>
          <cell r="Q40">
            <v>26</v>
          </cell>
          <cell r="R40">
            <v>34</v>
          </cell>
          <cell r="S40">
            <v>9</v>
          </cell>
          <cell r="T40">
            <v>1</v>
          </cell>
          <cell r="U40">
            <v>274</v>
          </cell>
        </row>
        <row r="41">
          <cell r="L41" t="str">
            <v>38 Measuring, analyzing, and controlling instruments; photographic, medical and</v>
          </cell>
          <cell r="M41">
            <v>302</v>
          </cell>
          <cell r="N41">
            <v>90</v>
          </cell>
          <cell r="O41">
            <v>59</v>
          </cell>
          <cell r="P41">
            <v>23</v>
          </cell>
          <cell r="Q41">
            <v>15</v>
          </cell>
          <cell r="R41">
            <v>11</v>
          </cell>
          <cell r="S41">
            <v>1</v>
          </cell>
          <cell r="T41">
            <v>0</v>
          </cell>
          <cell r="U41">
            <v>503</v>
          </cell>
        </row>
        <row r="42">
          <cell r="L42" t="str">
            <v>39 Miscellaneous manufacturing industries</v>
          </cell>
          <cell r="M42">
            <v>156</v>
          </cell>
          <cell r="N42">
            <v>53</v>
          </cell>
          <cell r="O42">
            <v>26</v>
          </cell>
          <cell r="P42">
            <v>14</v>
          </cell>
          <cell r="Q42">
            <v>8</v>
          </cell>
          <cell r="R42">
            <v>3</v>
          </cell>
          <cell r="S42">
            <v>1</v>
          </cell>
          <cell r="T42">
            <v>0</v>
          </cell>
          <cell r="U42">
            <v>261</v>
          </cell>
        </row>
        <row r="43">
          <cell r="L43" t="str">
            <v>Manufacturing</v>
          </cell>
          <cell r="M43">
            <v>5273</v>
          </cell>
          <cell r="N43">
            <v>2071</v>
          </cell>
          <cell r="O43">
            <v>2106</v>
          </cell>
          <cell r="P43">
            <v>923</v>
          </cell>
          <cell r="Q43">
            <v>702</v>
          </cell>
          <cell r="R43">
            <v>400</v>
          </cell>
          <cell r="S43">
            <v>77</v>
          </cell>
          <cell r="T43">
            <v>7</v>
          </cell>
          <cell r="U43">
            <v>11615</v>
          </cell>
        </row>
        <row r="45">
          <cell r="L45" t="str">
            <v>40 Railroad transportation</v>
          </cell>
          <cell r="M45">
            <v>2</v>
          </cell>
          <cell r="N45">
            <v>0</v>
          </cell>
          <cell r="O45">
            <v>0</v>
          </cell>
          <cell r="P45">
            <v>0</v>
          </cell>
          <cell r="Q45">
            <v>0</v>
          </cell>
          <cell r="R45">
            <v>0</v>
          </cell>
          <cell r="S45">
            <v>0</v>
          </cell>
          <cell r="T45">
            <v>0</v>
          </cell>
          <cell r="U45">
            <v>2</v>
          </cell>
        </row>
        <row r="46">
          <cell r="L46" t="str">
            <v>41 Local and suburban transit and interurban highway passenger transportation</v>
          </cell>
          <cell r="M46">
            <v>174</v>
          </cell>
          <cell r="N46">
            <v>29</v>
          </cell>
          <cell r="O46">
            <v>22</v>
          </cell>
          <cell r="P46">
            <v>7</v>
          </cell>
          <cell r="Q46">
            <v>6</v>
          </cell>
          <cell r="R46">
            <v>16</v>
          </cell>
          <cell r="S46">
            <v>10</v>
          </cell>
          <cell r="T46">
            <v>2</v>
          </cell>
          <cell r="U46">
            <v>266</v>
          </cell>
        </row>
        <row r="47">
          <cell r="L47" t="str">
            <v>42 Motor freight transportation and warehousing</v>
          </cell>
          <cell r="M47">
            <v>1533</v>
          </cell>
          <cell r="N47">
            <v>290</v>
          </cell>
          <cell r="O47">
            <v>208</v>
          </cell>
          <cell r="P47">
            <v>73</v>
          </cell>
          <cell r="Q47">
            <v>41</v>
          </cell>
          <cell r="R47">
            <v>13</v>
          </cell>
          <cell r="S47">
            <v>3</v>
          </cell>
          <cell r="T47">
            <v>0</v>
          </cell>
          <cell r="U47">
            <v>2165</v>
          </cell>
        </row>
        <row r="48">
          <cell r="L48" t="str">
            <v>43 United States postal service</v>
          </cell>
          <cell r="M48">
            <v>2</v>
          </cell>
          <cell r="N48">
            <v>1</v>
          </cell>
          <cell r="O48">
            <v>0</v>
          </cell>
          <cell r="P48">
            <v>0</v>
          </cell>
          <cell r="Q48">
            <v>0</v>
          </cell>
          <cell r="R48">
            <v>0</v>
          </cell>
          <cell r="S48">
            <v>0</v>
          </cell>
          <cell r="T48">
            <v>1</v>
          </cell>
          <cell r="U48">
            <v>4</v>
          </cell>
        </row>
        <row r="49">
          <cell r="L49" t="str">
            <v>44 Water transportation</v>
          </cell>
          <cell r="M49">
            <v>30</v>
          </cell>
          <cell r="N49">
            <v>12</v>
          </cell>
          <cell r="O49">
            <v>5</v>
          </cell>
          <cell r="P49">
            <v>1</v>
          </cell>
          <cell r="Q49">
            <v>4</v>
          </cell>
          <cell r="R49">
            <v>2</v>
          </cell>
          <cell r="S49">
            <v>0</v>
          </cell>
          <cell r="T49">
            <v>0</v>
          </cell>
          <cell r="U49">
            <v>55</v>
          </cell>
        </row>
        <row r="50">
          <cell r="L50" t="str">
            <v>45 Transportation by air</v>
          </cell>
          <cell r="M50">
            <v>15</v>
          </cell>
          <cell r="N50">
            <v>3</v>
          </cell>
          <cell r="O50">
            <v>6</v>
          </cell>
          <cell r="P50">
            <v>1</v>
          </cell>
          <cell r="Q50">
            <v>1</v>
          </cell>
          <cell r="R50">
            <v>3</v>
          </cell>
          <cell r="S50">
            <v>2</v>
          </cell>
          <cell r="T50">
            <v>0</v>
          </cell>
          <cell r="U50">
            <v>32</v>
          </cell>
        </row>
        <row r="51">
          <cell r="L51" t="str">
            <v>46 Pipelines, except natural gas</v>
          </cell>
          <cell r="M51">
            <v>2</v>
          </cell>
          <cell r="N51">
            <v>0</v>
          </cell>
          <cell r="O51">
            <v>1</v>
          </cell>
          <cell r="P51">
            <v>0</v>
          </cell>
          <cell r="Q51">
            <v>2</v>
          </cell>
          <cell r="R51">
            <v>1</v>
          </cell>
          <cell r="S51">
            <v>0</v>
          </cell>
          <cell r="T51">
            <v>0</v>
          </cell>
          <cell r="U51">
            <v>6</v>
          </cell>
        </row>
        <row r="52">
          <cell r="L52" t="str">
            <v>47 Transportation services</v>
          </cell>
          <cell r="M52">
            <v>1172</v>
          </cell>
          <cell r="N52">
            <v>251</v>
          </cell>
          <cell r="O52">
            <v>168</v>
          </cell>
          <cell r="P52">
            <v>65</v>
          </cell>
          <cell r="Q52">
            <v>31</v>
          </cell>
          <cell r="R52">
            <v>13</v>
          </cell>
          <cell r="S52">
            <v>2</v>
          </cell>
          <cell r="T52">
            <v>1</v>
          </cell>
          <cell r="U52">
            <v>1709</v>
          </cell>
        </row>
        <row r="53">
          <cell r="L53" t="str">
            <v>Transport</v>
          </cell>
          <cell r="M53">
            <v>2930</v>
          </cell>
          <cell r="N53">
            <v>586</v>
          </cell>
          <cell r="O53">
            <v>410</v>
          </cell>
          <cell r="P53">
            <v>147</v>
          </cell>
          <cell r="Q53">
            <v>85</v>
          </cell>
          <cell r="R53">
            <v>48</v>
          </cell>
          <cell r="S53">
            <v>17</v>
          </cell>
          <cell r="T53">
            <v>4</v>
          </cell>
          <cell r="U53">
            <v>4239</v>
          </cell>
        </row>
        <row r="55">
          <cell r="L55" t="str">
            <v>48 Communications</v>
          </cell>
          <cell r="M55">
            <v>133</v>
          </cell>
          <cell r="N55">
            <v>48</v>
          </cell>
          <cell r="O55">
            <v>43</v>
          </cell>
          <cell r="P55">
            <v>11</v>
          </cell>
          <cell r="Q55">
            <v>9</v>
          </cell>
          <cell r="R55">
            <v>12</v>
          </cell>
          <cell r="S55">
            <v>4</v>
          </cell>
          <cell r="T55">
            <v>0</v>
          </cell>
          <cell r="U55">
            <v>262</v>
          </cell>
        </row>
        <row r="57">
          <cell r="L57" t="str">
            <v>Utilities</v>
          </cell>
          <cell r="M57">
            <v>227</v>
          </cell>
          <cell r="N57">
            <v>62</v>
          </cell>
          <cell r="O57">
            <v>75</v>
          </cell>
          <cell r="P57">
            <v>62</v>
          </cell>
          <cell r="Q57">
            <v>48</v>
          </cell>
          <cell r="R57">
            <v>26</v>
          </cell>
          <cell r="S57">
            <v>16</v>
          </cell>
          <cell r="T57">
            <v>0</v>
          </cell>
          <cell r="U57">
            <v>520</v>
          </cell>
        </row>
        <row r="59">
          <cell r="L59" t="str">
            <v>50 Wholesale trade - durable goods</v>
          </cell>
          <cell r="M59">
            <v>6134</v>
          </cell>
          <cell r="N59">
            <v>1198</v>
          </cell>
          <cell r="O59">
            <v>834</v>
          </cell>
          <cell r="P59">
            <v>214</v>
          </cell>
          <cell r="Q59">
            <v>107</v>
          </cell>
          <cell r="R59">
            <v>49</v>
          </cell>
          <cell r="S59">
            <v>6</v>
          </cell>
          <cell r="T59">
            <v>1</v>
          </cell>
          <cell r="U59">
            <v>8577</v>
          </cell>
        </row>
        <row r="60">
          <cell r="L60" t="str">
            <v>51 Wholesale trade - nondurable goods</v>
          </cell>
          <cell r="M60">
            <v>4060</v>
          </cell>
          <cell r="N60">
            <v>685</v>
          </cell>
          <cell r="O60">
            <v>526</v>
          </cell>
          <cell r="P60">
            <v>204</v>
          </cell>
          <cell r="Q60">
            <v>123</v>
          </cell>
          <cell r="R60">
            <v>44</v>
          </cell>
          <cell r="S60">
            <v>6</v>
          </cell>
          <cell r="T60">
            <v>1</v>
          </cell>
          <cell r="U60">
            <v>5675</v>
          </cell>
        </row>
        <row r="61">
          <cell r="L61" t="str">
            <v>52 Building materials, hardware, garden supply and mobile home dealers</v>
          </cell>
          <cell r="M61">
            <v>873</v>
          </cell>
          <cell r="N61">
            <v>121</v>
          </cell>
          <cell r="O61">
            <v>81</v>
          </cell>
          <cell r="P61">
            <v>20</v>
          </cell>
          <cell r="Q61">
            <v>9</v>
          </cell>
          <cell r="R61">
            <v>3</v>
          </cell>
          <cell r="S61">
            <v>1</v>
          </cell>
          <cell r="T61">
            <v>0</v>
          </cell>
          <cell r="U61">
            <v>1114</v>
          </cell>
        </row>
        <row r="62">
          <cell r="L62" t="str">
            <v>53 General merchandise stores</v>
          </cell>
          <cell r="M62">
            <v>556</v>
          </cell>
          <cell r="N62">
            <v>338</v>
          </cell>
          <cell r="O62">
            <v>38</v>
          </cell>
          <cell r="P62">
            <v>14</v>
          </cell>
          <cell r="Q62">
            <v>10</v>
          </cell>
          <cell r="R62">
            <v>2</v>
          </cell>
          <cell r="S62">
            <v>2</v>
          </cell>
          <cell r="T62">
            <v>1</v>
          </cell>
          <cell r="U62">
            <v>965</v>
          </cell>
        </row>
        <row r="63">
          <cell r="L63" t="str">
            <v>54 Food stores</v>
          </cell>
          <cell r="M63">
            <v>505</v>
          </cell>
          <cell r="N63">
            <v>337</v>
          </cell>
          <cell r="O63">
            <v>121</v>
          </cell>
          <cell r="P63">
            <v>60</v>
          </cell>
          <cell r="Q63">
            <v>54</v>
          </cell>
          <cell r="R63">
            <v>19</v>
          </cell>
          <cell r="S63">
            <v>6</v>
          </cell>
          <cell r="T63">
            <v>0</v>
          </cell>
          <cell r="U63">
            <v>1105</v>
          </cell>
        </row>
        <row r="64">
          <cell r="L64" t="str">
            <v>55 Automotive dealers and gasoline service stations</v>
          </cell>
          <cell r="M64">
            <v>370</v>
          </cell>
          <cell r="N64">
            <v>189</v>
          </cell>
          <cell r="O64">
            <v>162</v>
          </cell>
          <cell r="P64">
            <v>54</v>
          </cell>
          <cell r="Q64">
            <v>14</v>
          </cell>
          <cell r="R64">
            <v>2</v>
          </cell>
          <cell r="S64">
            <v>0</v>
          </cell>
          <cell r="T64">
            <v>0</v>
          </cell>
          <cell r="U64">
            <v>794</v>
          </cell>
        </row>
        <row r="65">
          <cell r="L65" t="str">
            <v>56 Apparel and accessory stores</v>
          </cell>
          <cell r="M65">
            <v>532</v>
          </cell>
          <cell r="N65">
            <v>99</v>
          </cell>
          <cell r="O65">
            <v>45</v>
          </cell>
          <cell r="P65">
            <v>12</v>
          </cell>
          <cell r="Q65">
            <v>14</v>
          </cell>
          <cell r="R65">
            <v>1</v>
          </cell>
          <cell r="S65">
            <v>0</v>
          </cell>
          <cell r="T65">
            <v>0</v>
          </cell>
          <cell r="U65">
            <v>703</v>
          </cell>
        </row>
        <row r="66">
          <cell r="L66" t="str">
            <v>57 Home furniture, furnishings and equipment stores</v>
          </cell>
          <cell r="M66">
            <v>668</v>
          </cell>
          <cell r="N66">
            <v>133</v>
          </cell>
          <cell r="O66">
            <v>65</v>
          </cell>
          <cell r="P66">
            <v>24</v>
          </cell>
          <cell r="Q66">
            <v>9</v>
          </cell>
          <cell r="R66">
            <v>5</v>
          </cell>
          <cell r="S66">
            <v>1</v>
          </cell>
          <cell r="T66">
            <v>0</v>
          </cell>
          <cell r="U66">
            <v>908</v>
          </cell>
        </row>
        <row r="67">
          <cell r="L67" t="str">
            <v>58 Eating and drinking places</v>
          </cell>
          <cell r="M67">
            <v>161</v>
          </cell>
          <cell r="N67">
            <v>73</v>
          </cell>
          <cell r="O67">
            <v>61</v>
          </cell>
          <cell r="P67">
            <v>28</v>
          </cell>
          <cell r="Q67">
            <v>16</v>
          </cell>
          <cell r="R67">
            <v>6</v>
          </cell>
          <cell r="S67">
            <v>3</v>
          </cell>
          <cell r="T67">
            <v>0</v>
          </cell>
          <cell r="U67">
            <v>349</v>
          </cell>
        </row>
        <row r="68">
          <cell r="L68" t="str">
            <v>59 Miscellaneous retail</v>
          </cell>
          <cell r="M68">
            <v>998</v>
          </cell>
          <cell r="N68">
            <v>206</v>
          </cell>
          <cell r="O68">
            <v>75</v>
          </cell>
          <cell r="P68">
            <v>35</v>
          </cell>
          <cell r="Q68">
            <v>18</v>
          </cell>
          <cell r="R68">
            <v>7</v>
          </cell>
          <cell r="S68">
            <v>3</v>
          </cell>
          <cell r="T68">
            <v>1</v>
          </cell>
          <cell r="U68">
            <v>1348</v>
          </cell>
        </row>
        <row r="69">
          <cell r="L69" t="str">
            <v>Retail</v>
          </cell>
          <cell r="M69">
            <v>14857</v>
          </cell>
          <cell r="N69">
            <v>3379</v>
          </cell>
          <cell r="O69">
            <v>2008</v>
          </cell>
          <cell r="P69">
            <v>665</v>
          </cell>
          <cell r="Q69">
            <v>374</v>
          </cell>
          <cell r="R69">
            <v>138</v>
          </cell>
          <cell r="S69">
            <v>28</v>
          </cell>
          <cell r="T69">
            <v>4</v>
          </cell>
          <cell r="U69">
            <v>21538</v>
          </cell>
        </row>
        <row r="71">
          <cell r="L71" t="str">
            <v>60 Depository institutions</v>
          </cell>
          <cell r="M71">
            <v>165</v>
          </cell>
          <cell r="N71">
            <v>34</v>
          </cell>
          <cell r="O71">
            <v>25</v>
          </cell>
          <cell r="P71">
            <v>25</v>
          </cell>
          <cell r="Q71">
            <v>17</v>
          </cell>
          <cell r="R71">
            <v>7</v>
          </cell>
          <cell r="S71">
            <v>8</v>
          </cell>
          <cell r="T71">
            <v>2</v>
          </cell>
          <cell r="U71">
            <v>292</v>
          </cell>
        </row>
        <row r="72">
          <cell r="L72" t="str">
            <v>61 Nondepository credit institutions</v>
          </cell>
          <cell r="M72">
            <v>23</v>
          </cell>
          <cell r="N72">
            <v>6</v>
          </cell>
          <cell r="O72">
            <v>5</v>
          </cell>
          <cell r="P72">
            <v>4</v>
          </cell>
          <cell r="Q72">
            <v>5</v>
          </cell>
          <cell r="R72">
            <v>1</v>
          </cell>
          <cell r="S72">
            <v>1</v>
          </cell>
          <cell r="T72">
            <v>0</v>
          </cell>
          <cell r="U72">
            <v>45</v>
          </cell>
        </row>
        <row r="73">
          <cell r="L73" t="str">
            <v>62 Security and commodity brokers, dealers, exchanges and services</v>
          </cell>
          <cell r="M73">
            <v>95</v>
          </cell>
          <cell r="N73">
            <v>27</v>
          </cell>
          <cell r="O73">
            <v>14</v>
          </cell>
          <cell r="P73">
            <v>7</v>
          </cell>
          <cell r="Q73">
            <v>5</v>
          </cell>
          <cell r="R73">
            <v>0</v>
          </cell>
          <cell r="S73">
            <v>0</v>
          </cell>
          <cell r="T73">
            <v>0</v>
          </cell>
          <cell r="U73">
            <v>150</v>
          </cell>
        </row>
        <row r="74">
          <cell r="L74" t="str">
            <v>63 Insurance carriers</v>
          </cell>
          <cell r="M74">
            <v>26</v>
          </cell>
          <cell r="N74">
            <v>9</v>
          </cell>
          <cell r="O74">
            <v>10</v>
          </cell>
          <cell r="P74">
            <v>6</v>
          </cell>
          <cell r="Q74">
            <v>9</v>
          </cell>
          <cell r="R74">
            <v>6</v>
          </cell>
          <cell r="S74">
            <v>4</v>
          </cell>
          <cell r="T74">
            <v>0</v>
          </cell>
          <cell r="U74">
            <v>70</v>
          </cell>
        </row>
        <row r="75">
          <cell r="L75" t="str">
            <v>64 Insurance agents, brokers and service</v>
          </cell>
          <cell r="M75">
            <v>50</v>
          </cell>
          <cell r="N75">
            <v>19</v>
          </cell>
          <cell r="O75">
            <v>10</v>
          </cell>
          <cell r="P75">
            <v>2</v>
          </cell>
          <cell r="Q75">
            <v>0</v>
          </cell>
          <cell r="R75">
            <v>0</v>
          </cell>
          <cell r="S75">
            <v>0</v>
          </cell>
          <cell r="T75">
            <v>0</v>
          </cell>
          <cell r="U75">
            <v>81</v>
          </cell>
        </row>
        <row r="76">
          <cell r="L76" t="str">
            <v>65 Real estate</v>
          </cell>
          <cell r="M76">
            <v>1323</v>
          </cell>
          <cell r="N76">
            <v>135</v>
          </cell>
          <cell r="O76">
            <v>111</v>
          </cell>
          <cell r="P76">
            <v>50</v>
          </cell>
          <cell r="Q76">
            <v>24</v>
          </cell>
          <cell r="R76">
            <v>12</v>
          </cell>
          <cell r="S76">
            <v>4</v>
          </cell>
          <cell r="T76">
            <v>0</v>
          </cell>
          <cell r="U76">
            <v>1673</v>
          </cell>
        </row>
        <row r="77">
          <cell r="L77" t="str">
            <v>67 Holding and other investment offices</v>
          </cell>
          <cell r="M77">
            <v>26</v>
          </cell>
          <cell r="N77">
            <v>7</v>
          </cell>
          <cell r="O77">
            <v>9</v>
          </cell>
          <cell r="P77">
            <v>0</v>
          </cell>
          <cell r="Q77">
            <v>5</v>
          </cell>
          <cell r="R77">
            <v>1</v>
          </cell>
          <cell r="S77">
            <v>1</v>
          </cell>
          <cell r="T77">
            <v>0</v>
          </cell>
          <cell r="U77">
            <v>52</v>
          </cell>
        </row>
        <row r="78">
          <cell r="L78" t="str">
            <v>Finance</v>
          </cell>
          <cell r="M78">
            <v>1708</v>
          </cell>
          <cell r="N78">
            <v>237</v>
          </cell>
          <cell r="O78">
            <v>184</v>
          </cell>
          <cell r="P78">
            <v>94</v>
          </cell>
          <cell r="Q78">
            <v>65</v>
          </cell>
          <cell r="R78">
            <v>27</v>
          </cell>
          <cell r="S78">
            <v>18</v>
          </cell>
          <cell r="T78">
            <v>2</v>
          </cell>
          <cell r="U78">
            <v>2363</v>
          </cell>
        </row>
        <row r="80">
          <cell r="L80" t="str">
            <v>70 Hotels, rooming houses, camps and other lodging places</v>
          </cell>
          <cell r="M80">
            <v>35</v>
          </cell>
          <cell r="N80">
            <v>50</v>
          </cell>
          <cell r="O80">
            <v>28</v>
          </cell>
          <cell r="P80">
            <v>25</v>
          </cell>
          <cell r="Q80">
            <v>16</v>
          </cell>
          <cell r="R80">
            <v>4</v>
          </cell>
          <cell r="S80">
            <v>3</v>
          </cell>
          <cell r="T80">
            <v>0</v>
          </cell>
          <cell r="U80">
            <v>161</v>
          </cell>
        </row>
        <row r="81">
          <cell r="L81" t="str">
            <v>72 Personal services</v>
          </cell>
          <cell r="M81">
            <v>181</v>
          </cell>
          <cell r="N81">
            <v>30</v>
          </cell>
          <cell r="O81">
            <v>26</v>
          </cell>
          <cell r="P81">
            <v>14</v>
          </cell>
          <cell r="Q81">
            <v>14</v>
          </cell>
          <cell r="R81">
            <v>6</v>
          </cell>
          <cell r="S81">
            <v>1</v>
          </cell>
          <cell r="T81">
            <v>0</v>
          </cell>
          <cell r="U81">
            <v>273</v>
          </cell>
        </row>
        <row r="82">
          <cell r="L82" t="str">
            <v>73 Business services</v>
          </cell>
          <cell r="M82">
            <v>3608</v>
          </cell>
          <cell r="N82">
            <v>638</v>
          </cell>
          <cell r="O82">
            <v>480</v>
          </cell>
          <cell r="P82">
            <v>179</v>
          </cell>
          <cell r="Q82">
            <v>129</v>
          </cell>
          <cell r="R82">
            <v>64</v>
          </cell>
          <cell r="S82">
            <v>12</v>
          </cell>
          <cell r="T82">
            <v>1</v>
          </cell>
          <cell r="U82">
            <v>5138</v>
          </cell>
        </row>
        <row r="83">
          <cell r="L83" t="str">
            <v>75 Automotive repair, services and parking</v>
          </cell>
          <cell r="M83">
            <v>259</v>
          </cell>
          <cell r="N83">
            <v>72</v>
          </cell>
          <cell r="O83">
            <v>29</v>
          </cell>
          <cell r="P83">
            <v>13</v>
          </cell>
          <cell r="Q83">
            <v>4</v>
          </cell>
          <cell r="R83">
            <v>2</v>
          </cell>
          <cell r="S83">
            <v>2</v>
          </cell>
          <cell r="T83">
            <v>0</v>
          </cell>
          <cell r="U83">
            <v>384</v>
          </cell>
        </row>
        <row r="84">
          <cell r="L84" t="str">
            <v>76 Miscellaneous repair services</v>
          </cell>
          <cell r="M84">
            <v>301</v>
          </cell>
          <cell r="N84">
            <v>54</v>
          </cell>
          <cell r="O84">
            <v>49</v>
          </cell>
          <cell r="P84">
            <v>12</v>
          </cell>
          <cell r="Q84">
            <v>7</v>
          </cell>
          <cell r="R84">
            <v>6</v>
          </cell>
          <cell r="S84">
            <v>0</v>
          </cell>
          <cell r="T84">
            <v>0</v>
          </cell>
          <cell r="U84">
            <v>431</v>
          </cell>
        </row>
        <row r="85">
          <cell r="L85" t="str">
            <v>78 Motion pictures</v>
          </cell>
          <cell r="M85">
            <v>125</v>
          </cell>
          <cell r="N85">
            <v>18</v>
          </cell>
          <cell r="O85">
            <v>11</v>
          </cell>
          <cell r="P85">
            <v>2</v>
          </cell>
          <cell r="Q85">
            <v>6</v>
          </cell>
          <cell r="R85">
            <v>2</v>
          </cell>
          <cell r="S85">
            <v>0</v>
          </cell>
          <cell r="T85">
            <v>0</v>
          </cell>
          <cell r="U85">
            <v>165</v>
          </cell>
        </row>
        <row r="86">
          <cell r="L86" t="str">
            <v>79 Amusement and recreation services</v>
          </cell>
          <cell r="M86">
            <v>248</v>
          </cell>
          <cell r="N86">
            <v>35</v>
          </cell>
          <cell r="O86">
            <v>29</v>
          </cell>
          <cell r="P86">
            <v>10</v>
          </cell>
          <cell r="Q86">
            <v>17</v>
          </cell>
          <cell r="R86">
            <v>3</v>
          </cell>
          <cell r="S86">
            <v>1</v>
          </cell>
          <cell r="T86">
            <v>0</v>
          </cell>
          <cell r="U86">
            <v>344</v>
          </cell>
        </row>
        <row r="87">
          <cell r="L87" t="str">
            <v>Hotels and other business services</v>
          </cell>
          <cell r="M87">
            <v>4757</v>
          </cell>
          <cell r="N87">
            <v>897</v>
          </cell>
          <cell r="O87">
            <v>652</v>
          </cell>
          <cell r="P87">
            <v>255</v>
          </cell>
          <cell r="Q87">
            <v>193</v>
          </cell>
          <cell r="R87">
            <v>87</v>
          </cell>
          <cell r="S87">
            <v>19</v>
          </cell>
          <cell r="T87">
            <v>1</v>
          </cell>
          <cell r="U87">
            <v>6896</v>
          </cell>
        </row>
        <row r="89">
          <cell r="L89" t="str">
            <v>Healthcare</v>
          </cell>
          <cell r="M89">
            <v>353</v>
          </cell>
          <cell r="N89">
            <v>40</v>
          </cell>
          <cell r="O89">
            <v>27</v>
          </cell>
          <cell r="P89">
            <v>12</v>
          </cell>
          <cell r="Q89">
            <v>13</v>
          </cell>
          <cell r="R89">
            <v>19</v>
          </cell>
          <cell r="S89">
            <v>10</v>
          </cell>
          <cell r="T89">
            <v>0</v>
          </cell>
          <cell r="U89">
            <v>475</v>
          </cell>
        </row>
        <row r="91">
          <cell r="L91" t="str">
            <v>81 Legal services</v>
          </cell>
          <cell r="M91">
            <v>17</v>
          </cell>
          <cell r="N91">
            <v>12</v>
          </cell>
          <cell r="O91">
            <v>5</v>
          </cell>
          <cell r="P91">
            <v>0</v>
          </cell>
          <cell r="Q91">
            <v>2</v>
          </cell>
          <cell r="R91">
            <v>2</v>
          </cell>
          <cell r="S91">
            <v>0</v>
          </cell>
          <cell r="T91">
            <v>0</v>
          </cell>
          <cell r="U91">
            <v>38</v>
          </cell>
        </row>
        <row r="93">
          <cell r="L93" t="str">
            <v>Education</v>
          </cell>
          <cell r="M93">
            <v>147</v>
          </cell>
          <cell r="N93">
            <v>27</v>
          </cell>
          <cell r="O93">
            <v>78</v>
          </cell>
          <cell r="P93">
            <v>23</v>
          </cell>
          <cell r="Q93">
            <v>14</v>
          </cell>
          <cell r="R93">
            <v>10</v>
          </cell>
          <cell r="S93">
            <v>11</v>
          </cell>
          <cell r="T93">
            <v>4</v>
          </cell>
          <cell r="U93">
            <v>314</v>
          </cell>
        </row>
        <row r="95">
          <cell r="L95" t="str">
            <v>83 Social services</v>
          </cell>
          <cell r="M95">
            <v>15</v>
          </cell>
          <cell r="N95">
            <v>5</v>
          </cell>
          <cell r="O95">
            <v>26</v>
          </cell>
          <cell r="P95">
            <v>10</v>
          </cell>
          <cell r="Q95">
            <v>8</v>
          </cell>
          <cell r="R95">
            <v>2</v>
          </cell>
          <cell r="S95">
            <v>1</v>
          </cell>
          <cell r="T95">
            <v>0</v>
          </cell>
          <cell r="U95">
            <v>67</v>
          </cell>
        </row>
        <row r="96">
          <cell r="L96" t="str">
            <v>84 Museums, art galleries, and botanical and zoological gardens</v>
          </cell>
          <cell r="M96">
            <v>6</v>
          </cell>
          <cell r="N96">
            <v>1</v>
          </cell>
          <cell r="O96">
            <v>4</v>
          </cell>
          <cell r="P96">
            <v>2</v>
          </cell>
          <cell r="Q96">
            <v>5</v>
          </cell>
          <cell r="R96">
            <v>1</v>
          </cell>
          <cell r="S96">
            <v>0</v>
          </cell>
          <cell r="T96">
            <v>0</v>
          </cell>
          <cell r="U96">
            <v>19</v>
          </cell>
        </row>
        <row r="97">
          <cell r="L97" t="str">
            <v>86 Membership organisations</v>
          </cell>
          <cell r="M97">
            <v>40</v>
          </cell>
          <cell r="N97">
            <v>4</v>
          </cell>
          <cell r="O97">
            <v>4</v>
          </cell>
          <cell r="P97">
            <v>1</v>
          </cell>
          <cell r="Q97">
            <v>2</v>
          </cell>
          <cell r="R97">
            <v>0</v>
          </cell>
          <cell r="S97">
            <v>1</v>
          </cell>
          <cell r="T97">
            <v>0</v>
          </cell>
          <cell r="U97">
            <v>52</v>
          </cell>
        </row>
        <row r="98">
          <cell r="L98" t="str">
            <v>87 Engineering, accounting, research, management and related services</v>
          </cell>
          <cell r="M98">
            <v>2895</v>
          </cell>
          <cell r="N98">
            <v>331</v>
          </cell>
          <cell r="O98">
            <v>176</v>
          </cell>
          <cell r="P98">
            <v>49</v>
          </cell>
          <cell r="Q98">
            <v>38</v>
          </cell>
          <cell r="R98">
            <v>16</v>
          </cell>
          <cell r="S98">
            <v>1</v>
          </cell>
          <cell r="T98">
            <v>2</v>
          </cell>
          <cell r="U98">
            <v>3519</v>
          </cell>
        </row>
        <row r="99">
          <cell r="L99" t="str">
            <v>89 Miscellaneous services</v>
          </cell>
          <cell r="M99">
            <v>258</v>
          </cell>
          <cell r="N99">
            <v>33</v>
          </cell>
          <cell r="O99">
            <v>24</v>
          </cell>
          <cell r="P99">
            <v>10</v>
          </cell>
          <cell r="Q99">
            <v>2</v>
          </cell>
          <cell r="R99">
            <v>3</v>
          </cell>
          <cell r="S99">
            <v>1</v>
          </cell>
          <cell r="T99">
            <v>0</v>
          </cell>
          <cell r="U99">
            <v>331</v>
          </cell>
        </row>
        <row r="100">
          <cell r="L100" t="str">
            <v>91 Executive, legislative, and general government, except finance</v>
          </cell>
          <cell r="M100">
            <v>0</v>
          </cell>
          <cell r="N100">
            <v>1</v>
          </cell>
          <cell r="O100">
            <v>0</v>
          </cell>
          <cell r="P100">
            <v>3</v>
          </cell>
          <cell r="Q100">
            <v>4</v>
          </cell>
          <cell r="R100">
            <v>2</v>
          </cell>
          <cell r="S100">
            <v>0</v>
          </cell>
          <cell r="T100">
            <v>0</v>
          </cell>
          <cell r="U100">
            <v>10</v>
          </cell>
        </row>
        <row r="101">
          <cell r="L101" t="str">
            <v>92 Justice, public order, and safety</v>
          </cell>
          <cell r="M101">
            <v>19</v>
          </cell>
          <cell r="N101">
            <v>6</v>
          </cell>
          <cell r="O101">
            <v>3</v>
          </cell>
          <cell r="P101">
            <v>2</v>
          </cell>
          <cell r="Q101">
            <v>1</v>
          </cell>
          <cell r="R101">
            <v>2</v>
          </cell>
          <cell r="S101">
            <v>3</v>
          </cell>
          <cell r="T101">
            <v>0</v>
          </cell>
          <cell r="U101">
            <v>36</v>
          </cell>
        </row>
        <row r="102">
          <cell r="L102" t="str">
            <v>93 Public finance, taxation and monetary policy</v>
          </cell>
          <cell r="M102">
            <v>2</v>
          </cell>
          <cell r="N102">
            <v>1</v>
          </cell>
          <cell r="O102">
            <v>2</v>
          </cell>
          <cell r="P102">
            <v>0</v>
          </cell>
          <cell r="Q102">
            <v>0</v>
          </cell>
          <cell r="R102">
            <v>1</v>
          </cell>
          <cell r="S102">
            <v>0</v>
          </cell>
          <cell r="T102">
            <v>2</v>
          </cell>
          <cell r="U102">
            <v>9</v>
          </cell>
        </row>
        <row r="103">
          <cell r="L103" t="str">
            <v>94 Administration of human resource programs</v>
          </cell>
          <cell r="M103">
            <v>0</v>
          </cell>
          <cell r="N103">
            <v>0</v>
          </cell>
          <cell r="O103">
            <v>0</v>
          </cell>
          <cell r="P103">
            <v>0</v>
          </cell>
          <cell r="Q103">
            <v>2</v>
          </cell>
          <cell r="R103">
            <v>0</v>
          </cell>
          <cell r="S103">
            <v>0</v>
          </cell>
          <cell r="T103">
            <v>0</v>
          </cell>
          <cell r="U103">
            <v>2</v>
          </cell>
        </row>
        <row r="104">
          <cell r="L104" t="str">
            <v>95 Administration of environmental quality and housing programs</v>
          </cell>
          <cell r="M104">
            <v>24</v>
          </cell>
          <cell r="N104">
            <v>9</v>
          </cell>
          <cell r="O104">
            <v>15</v>
          </cell>
          <cell r="P104">
            <v>13</v>
          </cell>
          <cell r="Q104">
            <v>3</v>
          </cell>
          <cell r="R104">
            <v>4</v>
          </cell>
          <cell r="S104">
            <v>1</v>
          </cell>
          <cell r="T104">
            <v>0</v>
          </cell>
          <cell r="U104">
            <v>70</v>
          </cell>
        </row>
        <row r="105">
          <cell r="L105" t="str">
            <v>96 Administration of economic programs</v>
          </cell>
          <cell r="M105">
            <v>1</v>
          </cell>
          <cell r="N105">
            <v>1</v>
          </cell>
          <cell r="O105">
            <v>0</v>
          </cell>
          <cell r="P105">
            <v>1</v>
          </cell>
          <cell r="Q105">
            <v>1</v>
          </cell>
          <cell r="R105">
            <v>0</v>
          </cell>
          <cell r="S105">
            <v>0</v>
          </cell>
          <cell r="T105">
            <v>0</v>
          </cell>
          <cell r="U105">
            <v>4</v>
          </cell>
        </row>
        <row r="106">
          <cell r="L106" t="str">
            <v>97 National security and international affairs</v>
          </cell>
          <cell r="M106">
            <v>0</v>
          </cell>
          <cell r="N106">
            <v>1</v>
          </cell>
          <cell r="O106">
            <v>0</v>
          </cell>
          <cell r="P106">
            <v>0</v>
          </cell>
          <cell r="Q106">
            <v>0</v>
          </cell>
          <cell r="R106">
            <v>0</v>
          </cell>
          <cell r="S106">
            <v>1</v>
          </cell>
          <cell r="T106">
            <v>1</v>
          </cell>
          <cell r="U106">
            <v>3</v>
          </cell>
        </row>
        <row r="107">
          <cell r="L107" t="str">
            <v>Public services all</v>
          </cell>
          <cell r="M107">
            <v>3777</v>
          </cell>
          <cell r="N107">
            <v>472</v>
          </cell>
          <cell r="O107">
            <v>364</v>
          </cell>
          <cell r="P107">
            <v>126</v>
          </cell>
          <cell r="Q107">
            <v>95</v>
          </cell>
          <cell r="R107">
            <v>62</v>
          </cell>
          <cell r="S107">
            <v>30</v>
          </cell>
          <cell r="T107">
            <v>9</v>
          </cell>
          <cell r="U107">
            <v>4949</v>
          </cell>
        </row>
        <row r="108">
          <cell r="L108" t="str">
            <v>Government</v>
          </cell>
          <cell r="M108">
            <v>3277</v>
          </cell>
          <cell r="N108">
            <v>405</v>
          </cell>
          <cell r="O108">
            <v>259</v>
          </cell>
          <cell r="P108">
            <v>91</v>
          </cell>
          <cell r="Q108">
            <v>68</v>
          </cell>
          <cell r="R108">
            <v>33</v>
          </cell>
          <cell r="S108">
            <v>9</v>
          </cell>
          <cell r="T108">
            <v>5</v>
          </cell>
          <cell r="U108">
            <v>4160</v>
          </cell>
        </row>
        <row r="109">
          <cell r="L109" t="str">
            <v>TOTAL</v>
          </cell>
          <cell r="M109">
            <v>42817</v>
          </cell>
          <cell r="N109">
            <v>10290</v>
          </cell>
          <cell r="O109">
            <v>8012</v>
          </cell>
          <cell r="P109">
            <v>3036</v>
          </cell>
          <cell r="Q109">
            <v>2007</v>
          </cell>
          <cell r="R109">
            <v>927</v>
          </cell>
          <cell r="S109">
            <v>222</v>
          </cell>
          <cell r="T109">
            <v>28</v>
          </cell>
          <cell r="U109">
            <v>67645</v>
          </cell>
        </row>
        <row r="110">
          <cell r="L110" t="str">
            <v>Unclassified</v>
          </cell>
          <cell r="M110">
            <v>3547</v>
          </cell>
          <cell r="N110">
            <v>739</v>
          </cell>
          <cell r="O110">
            <v>535</v>
          </cell>
          <cell r="P110">
            <v>153</v>
          </cell>
          <cell r="Q110">
            <v>68</v>
          </cell>
          <cell r="R110">
            <v>18</v>
          </cell>
          <cell r="S110">
            <v>4</v>
          </cell>
          <cell r="T110">
            <v>0</v>
          </cell>
          <cell r="U110">
            <v>5097</v>
          </cell>
        </row>
        <row r="111">
          <cell r="L111" t="str">
            <v>TOTAL</v>
          </cell>
          <cell r="M111">
            <v>39270</v>
          </cell>
          <cell r="N111">
            <v>9551</v>
          </cell>
          <cell r="O111">
            <v>7477</v>
          </cell>
          <cell r="P111">
            <v>2883</v>
          </cell>
          <cell r="Q111">
            <v>1939</v>
          </cell>
          <cell r="R111">
            <v>909</v>
          </cell>
          <cell r="S111">
            <v>218</v>
          </cell>
          <cell r="T111">
            <v>28</v>
          </cell>
          <cell r="U111">
            <v>62548</v>
          </cell>
        </row>
        <row r="112">
          <cell r="M112">
            <v>0</v>
          </cell>
          <cell r="N112">
            <v>0</v>
          </cell>
          <cell r="O112">
            <v>0</v>
          </cell>
          <cell r="P112">
            <v>0</v>
          </cell>
          <cell r="Q112">
            <v>0</v>
          </cell>
          <cell r="R112">
            <v>0</v>
          </cell>
          <cell r="S112">
            <v>0</v>
          </cell>
          <cell r="T112">
            <v>0</v>
          </cell>
          <cell r="U112">
            <v>0</v>
          </cell>
        </row>
        <row r="113">
          <cell r="L113" t="str">
            <v>Other Industries</v>
          </cell>
          <cell r="M113">
            <v>10515</v>
          </cell>
          <cell r="N113">
            <v>2756</v>
          </cell>
          <cell r="O113">
            <v>2335</v>
          </cell>
          <cell r="P113">
            <v>866</v>
          </cell>
          <cell r="Q113">
            <v>572</v>
          </cell>
          <cell r="R113">
            <v>210</v>
          </cell>
          <cell r="S113">
            <v>32</v>
          </cell>
          <cell r="T113">
            <v>2</v>
          </cell>
          <cell r="U113">
            <v>17362</v>
          </cell>
        </row>
        <row r="114">
          <cell r="M114">
            <v>8.2840927668916556E-2</v>
          </cell>
          <cell r="N114">
            <v>7.1817298347910591E-2</v>
          </cell>
          <cell r="O114">
            <v>6.6774837743384927E-2</v>
          </cell>
          <cell r="P114">
            <v>5.0395256916996048E-2</v>
          </cell>
          <cell r="Q114">
            <v>3.3881415047334329E-2</v>
          </cell>
          <cell r="R114">
            <v>1.9417475728155338E-2</v>
          </cell>
          <cell r="S114">
            <v>1.8018018018018018E-2</v>
          </cell>
          <cell r="T114">
            <v>0</v>
          </cell>
          <cell r="U114">
            <v>7.5349249759775291E-2</v>
          </cell>
        </row>
      </sheetData>
      <sheetData sheetId="18">
        <row r="5">
          <cell r="L5" t="str">
            <v>01 Agricultural production - crops</v>
          </cell>
          <cell r="O5">
            <v>120</v>
          </cell>
          <cell r="P5">
            <v>159</v>
          </cell>
          <cell r="Q5">
            <v>110</v>
          </cell>
          <cell r="R5">
            <v>65</v>
          </cell>
          <cell r="S5">
            <v>42</v>
          </cell>
          <cell r="T5">
            <v>19</v>
          </cell>
          <cell r="U5">
            <v>0</v>
          </cell>
          <cell r="V5">
            <v>0</v>
          </cell>
        </row>
        <row r="6">
          <cell r="L6" t="str">
            <v>02 Agriculture production livestock and animal specialities</v>
          </cell>
          <cell r="O6">
            <v>114</v>
          </cell>
          <cell r="P6">
            <v>44</v>
          </cell>
          <cell r="Q6">
            <v>80</v>
          </cell>
          <cell r="R6">
            <v>34</v>
          </cell>
          <cell r="S6">
            <v>31</v>
          </cell>
          <cell r="T6">
            <v>9</v>
          </cell>
          <cell r="U6">
            <v>2</v>
          </cell>
          <cell r="V6">
            <v>0</v>
          </cell>
        </row>
        <row r="7">
          <cell r="L7" t="str">
            <v>07 Agricultural services</v>
          </cell>
          <cell r="O7">
            <v>105</v>
          </cell>
          <cell r="P7">
            <v>39</v>
          </cell>
          <cell r="Q7">
            <v>27</v>
          </cell>
          <cell r="R7">
            <v>17</v>
          </cell>
          <cell r="S7">
            <v>8</v>
          </cell>
          <cell r="T7">
            <v>4</v>
          </cell>
          <cell r="U7">
            <v>0</v>
          </cell>
          <cell r="V7">
            <v>0</v>
          </cell>
        </row>
        <row r="8">
          <cell r="L8" t="str">
            <v>08 Forestry</v>
          </cell>
          <cell r="O8">
            <v>11</v>
          </cell>
          <cell r="P8">
            <v>14</v>
          </cell>
          <cell r="Q8">
            <v>3</v>
          </cell>
          <cell r="R8">
            <v>5</v>
          </cell>
          <cell r="S8">
            <v>1</v>
          </cell>
          <cell r="T8">
            <v>0</v>
          </cell>
          <cell r="U8">
            <v>1</v>
          </cell>
          <cell r="V8">
            <v>1</v>
          </cell>
        </row>
        <row r="9">
          <cell r="L9" t="str">
            <v>09 Fishing, hunting and trapping</v>
          </cell>
          <cell r="O9">
            <v>6</v>
          </cell>
          <cell r="P9">
            <v>1</v>
          </cell>
          <cell r="Q9">
            <v>6</v>
          </cell>
          <cell r="R9">
            <v>2</v>
          </cell>
          <cell r="S9">
            <v>0</v>
          </cell>
          <cell r="T9">
            <v>1</v>
          </cell>
          <cell r="U9">
            <v>0</v>
          </cell>
          <cell r="V9">
            <v>0</v>
          </cell>
        </row>
        <row r="10">
          <cell r="L10" t="str">
            <v>Agriculture, Fisheries and Forestry subtotal</v>
          </cell>
          <cell r="O10">
            <v>356</v>
          </cell>
          <cell r="P10">
            <v>257</v>
          </cell>
          <cell r="Q10">
            <v>226</v>
          </cell>
          <cell r="R10">
            <v>123</v>
          </cell>
          <cell r="S10">
            <v>82</v>
          </cell>
          <cell r="T10">
            <v>33</v>
          </cell>
          <cell r="U10">
            <v>3</v>
          </cell>
          <cell r="V10">
            <v>1</v>
          </cell>
        </row>
        <row r="12">
          <cell r="L12" t="str">
            <v>10 Metal mining</v>
          </cell>
          <cell r="O12">
            <v>1</v>
          </cell>
          <cell r="P12">
            <v>2</v>
          </cell>
          <cell r="Q12">
            <v>1</v>
          </cell>
          <cell r="R12">
            <v>2</v>
          </cell>
          <cell r="S12">
            <v>2</v>
          </cell>
          <cell r="T12">
            <v>2</v>
          </cell>
          <cell r="U12">
            <v>0</v>
          </cell>
          <cell r="V12">
            <v>0</v>
          </cell>
        </row>
        <row r="13">
          <cell r="L13" t="str">
            <v>12 Coal mining</v>
          </cell>
          <cell r="O13">
            <v>2</v>
          </cell>
          <cell r="P13">
            <v>4</v>
          </cell>
          <cell r="Q13">
            <v>4</v>
          </cell>
          <cell r="R13">
            <v>5</v>
          </cell>
          <cell r="S13">
            <v>3</v>
          </cell>
          <cell r="T13">
            <v>4</v>
          </cell>
          <cell r="U13">
            <v>7</v>
          </cell>
          <cell r="V13">
            <v>5</v>
          </cell>
        </row>
        <row r="14">
          <cell r="L14" t="str">
            <v>13 Oil and gas extraction</v>
          </cell>
          <cell r="O14">
            <v>808</v>
          </cell>
          <cell r="P14">
            <v>434</v>
          </cell>
          <cell r="Q14">
            <v>404</v>
          </cell>
          <cell r="R14">
            <v>173</v>
          </cell>
          <cell r="S14">
            <v>100</v>
          </cell>
          <cell r="T14">
            <v>27</v>
          </cell>
          <cell r="U14">
            <v>1</v>
          </cell>
          <cell r="V14">
            <v>0</v>
          </cell>
        </row>
        <row r="15">
          <cell r="L15" t="str">
            <v>14 Mining and quarrying of nonmetallic minerals, except fuels</v>
          </cell>
          <cell r="O15">
            <v>41</v>
          </cell>
          <cell r="P15">
            <v>16</v>
          </cell>
          <cell r="Q15">
            <v>27</v>
          </cell>
          <cell r="R15">
            <v>16</v>
          </cell>
          <cell r="S15">
            <v>31</v>
          </cell>
          <cell r="T15">
            <v>12</v>
          </cell>
          <cell r="U15">
            <v>1</v>
          </cell>
          <cell r="V15">
            <v>0</v>
          </cell>
        </row>
        <row r="16">
          <cell r="L16" t="str">
            <v>Mining subtotal</v>
          </cell>
          <cell r="O16">
            <v>852</v>
          </cell>
          <cell r="P16">
            <v>456</v>
          </cell>
          <cell r="Q16">
            <v>436</v>
          </cell>
          <cell r="R16">
            <v>196</v>
          </cell>
          <cell r="S16">
            <v>136</v>
          </cell>
          <cell r="T16">
            <v>45</v>
          </cell>
          <cell r="U16">
            <v>9</v>
          </cell>
          <cell r="V16">
            <v>5</v>
          </cell>
        </row>
        <row r="18">
          <cell r="L18" t="str">
            <v>15 Building construction-general contractors and operative builders</v>
          </cell>
          <cell r="O18">
            <v>685</v>
          </cell>
          <cell r="P18">
            <v>774</v>
          </cell>
          <cell r="Q18">
            <v>826</v>
          </cell>
          <cell r="R18">
            <v>425</v>
          </cell>
          <cell r="S18">
            <v>359</v>
          </cell>
          <cell r="T18">
            <v>118</v>
          </cell>
          <cell r="U18">
            <v>10</v>
          </cell>
          <cell r="V18">
            <v>1</v>
          </cell>
        </row>
        <row r="19">
          <cell r="L19" t="str">
            <v>16 Heavy construction other than building construction - contractors</v>
          </cell>
          <cell r="O19">
            <v>244</v>
          </cell>
          <cell r="P19">
            <v>292</v>
          </cell>
          <cell r="Q19">
            <v>555</v>
          </cell>
          <cell r="R19">
            <v>378</v>
          </cell>
          <cell r="S19">
            <v>206</v>
          </cell>
          <cell r="T19">
            <v>62</v>
          </cell>
          <cell r="U19">
            <v>8</v>
          </cell>
          <cell r="V19">
            <v>0</v>
          </cell>
        </row>
        <row r="20">
          <cell r="L20" t="str">
            <v>17 Construction - special trade contractors</v>
          </cell>
          <cell r="O20">
            <v>2490</v>
          </cell>
          <cell r="P20">
            <v>911</v>
          </cell>
          <cell r="Q20">
            <v>973</v>
          </cell>
          <cell r="R20">
            <v>299</v>
          </cell>
          <cell r="S20">
            <v>234</v>
          </cell>
          <cell r="T20">
            <v>64</v>
          </cell>
          <cell r="U20">
            <v>7</v>
          </cell>
          <cell r="V20">
            <v>0</v>
          </cell>
        </row>
        <row r="21">
          <cell r="L21" t="str">
            <v>Construction subtotal</v>
          </cell>
          <cell r="O21">
            <v>3419</v>
          </cell>
          <cell r="P21">
            <v>1977</v>
          </cell>
          <cell r="Q21">
            <v>2354</v>
          </cell>
          <cell r="R21">
            <v>1102</v>
          </cell>
          <cell r="S21">
            <v>799</v>
          </cell>
          <cell r="T21">
            <v>244</v>
          </cell>
          <cell r="U21">
            <v>25</v>
          </cell>
          <cell r="V21">
            <v>1</v>
          </cell>
        </row>
        <row r="23">
          <cell r="L23" t="str">
            <v>20 Food and kindred products</v>
          </cell>
          <cell r="O23">
            <v>267</v>
          </cell>
          <cell r="P23">
            <v>391</v>
          </cell>
          <cell r="Q23">
            <v>495</v>
          </cell>
          <cell r="R23">
            <v>488</v>
          </cell>
          <cell r="S23">
            <v>534</v>
          </cell>
          <cell r="T23">
            <v>284</v>
          </cell>
          <cell r="U23">
            <v>48</v>
          </cell>
          <cell r="V23">
            <v>1</v>
          </cell>
        </row>
        <row r="24">
          <cell r="L24" t="str">
            <v>21 Tobacco products</v>
          </cell>
          <cell r="O24">
            <v>2</v>
          </cell>
          <cell r="P24">
            <v>1</v>
          </cell>
          <cell r="Q24">
            <v>2</v>
          </cell>
          <cell r="R24">
            <v>3</v>
          </cell>
          <cell r="S24">
            <v>5</v>
          </cell>
          <cell r="T24">
            <v>4</v>
          </cell>
          <cell r="U24">
            <v>0</v>
          </cell>
          <cell r="V24">
            <v>0</v>
          </cell>
        </row>
        <row r="25">
          <cell r="L25" t="str">
            <v>22 Textile mill products</v>
          </cell>
          <cell r="O25">
            <v>122</v>
          </cell>
          <cell r="P25">
            <v>112</v>
          </cell>
          <cell r="Q25">
            <v>207</v>
          </cell>
          <cell r="R25">
            <v>106</v>
          </cell>
          <cell r="S25">
            <v>81</v>
          </cell>
          <cell r="T25">
            <v>67</v>
          </cell>
          <cell r="U25">
            <v>5</v>
          </cell>
          <cell r="V25">
            <v>0</v>
          </cell>
        </row>
        <row r="26">
          <cell r="L26" t="str">
            <v>23 Apparel and other finished products made from fabrics and similar materials</v>
          </cell>
          <cell r="O26">
            <v>186</v>
          </cell>
          <cell r="P26">
            <v>128</v>
          </cell>
          <cell r="Q26">
            <v>484</v>
          </cell>
          <cell r="R26">
            <v>184</v>
          </cell>
          <cell r="S26">
            <v>133</v>
          </cell>
          <cell r="T26">
            <v>69</v>
          </cell>
          <cell r="U26">
            <v>5</v>
          </cell>
          <cell r="V26">
            <v>0</v>
          </cell>
        </row>
        <row r="27">
          <cell r="L27" t="str">
            <v>24 Lumber and wood products, except furniture</v>
          </cell>
          <cell r="O27">
            <v>283</v>
          </cell>
          <cell r="P27">
            <v>249</v>
          </cell>
          <cell r="Q27">
            <v>313</v>
          </cell>
          <cell r="R27">
            <v>136</v>
          </cell>
          <cell r="S27">
            <v>100</v>
          </cell>
          <cell r="T27">
            <v>64</v>
          </cell>
          <cell r="U27">
            <v>5</v>
          </cell>
          <cell r="V27">
            <v>0</v>
          </cell>
        </row>
        <row r="28">
          <cell r="L28" t="str">
            <v>25 Furniture and fixtures</v>
          </cell>
          <cell r="O28">
            <v>351</v>
          </cell>
          <cell r="P28">
            <v>254</v>
          </cell>
          <cell r="Q28">
            <v>282</v>
          </cell>
          <cell r="R28">
            <v>172</v>
          </cell>
          <cell r="S28">
            <v>164</v>
          </cell>
          <cell r="T28">
            <v>110</v>
          </cell>
          <cell r="U28">
            <v>15</v>
          </cell>
          <cell r="V28">
            <v>2</v>
          </cell>
        </row>
        <row r="29">
          <cell r="L29" t="str">
            <v>26 Paper and allied products</v>
          </cell>
          <cell r="O29">
            <v>306</v>
          </cell>
          <cell r="P29">
            <v>161</v>
          </cell>
          <cell r="Q29">
            <v>239</v>
          </cell>
          <cell r="R29">
            <v>123</v>
          </cell>
          <cell r="S29">
            <v>125</v>
          </cell>
          <cell r="T29">
            <v>28</v>
          </cell>
          <cell r="U29">
            <v>2</v>
          </cell>
          <cell r="V29">
            <v>0</v>
          </cell>
        </row>
        <row r="30">
          <cell r="L30" t="str">
            <v>27 Printing, publishing, and allied industries</v>
          </cell>
          <cell r="O30">
            <v>572</v>
          </cell>
          <cell r="P30">
            <v>237</v>
          </cell>
          <cell r="Q30">
            <v>253</v>
          </cell>
          <cell r="R30">
            <v>120</v>
          </cell>
          <cell r="S30">
            <v>94</v>
          </cell>
          <cell r="T30">
            <v>26</v>
          </cell>
          <cell r="U30">
            <v>7</v>
          </cell>
          <cell r="V30">
            <v>0</v>
          </cell>
        </row>
        <row r="31">
          <cell r="L31" t="str">
            <v>28 Chemicals and allied products</v>
          </cell>
          <cell r="O31">
            <v>327</v>
          </cell>
          <cell r="P31">
            <v>199</v>
          </cell>
          <cell r="Q31">
            <v>262</v>
          </cell>
          <cell r="R31">
            <v>132</v>
          </cell>
          <cell r="S31">
            <v>132</v>
          </cell>
          <cell r="T31">
            <v>71</v>
          </cell>
          <cell r="U31">
            <v>17</v>
          </cell>
          <cell r="V31">
            <v>0</v>
          </cell>
        </row>
        <row r="32">
          <cell r="L32" t="str">
            <v>29 Petroleum refining and related industries</v>
          </cell>
          <cell r="O32">
            <v>91</v>
          </cell>
          <cell r="P32">
            <v>57</v>
          </cell>
          <cell r="Q32">
            <v>42</v>
          </cell>
          <cell r="R32">
            <v>22</v>
          </cell>
          <cell r="S32">
            <v>24</v>
          </cell>
          <cell r="T32">
            <v>8</v>
          </cell>
          <cell r="U32">
            <v>4</v>
          </cell>
          <cell r="V32">
            <v>0</v>
          </cell>
        </row>
        <row r="33">
          <cell r="L33" t="str">
            <v>30 Rubber and miscellaneous plastics products</v>
          </cell>
          <cell r="O33">
            <v>395</v>
          </cell>
          <cell r="P33">
            <v>398</v>
          </cell>
          <cell r="Q33">
            <v>366</v>
          </cell>
          <cell r="R33">
            <v>245</v>
          </cell>
          <cell r="S33">
            <v>176</v>
          </cell>
          <cell r="T33">
            <v>77</v>
          </cell>
          <cell r="U33">
            <v>9</v>
          </cell>
          <cell r="V33">
            <v>0</v>
          </cell>
        </row>
        <row r="34">
          <cell r="L34" t="str">
            <v>31 Leather and leather products</v>
          </cell>
          <cell r="O34">
            <v>83</v>
          </cell>
          <cell r="P34">
            <v>107</v>
          </cell>
          <cell r="Q34">
            <v>87</v>
          </cell>
          <cell r="R34">
            <v>39</v>
          </cell>
          <cell r="S34">
            <v>35</v>
          </cell>
          <cell r="T34">
            <v>16</v>
          </cell>
          <cell r="U34">
            <v>1</v>
          </cell>
          <cell r="V34">
            <v>0</v>
          </cell>
        </row>
        <row r="35">
          <cell r="L35" t="str">
            <v>32 Stone, clay, glass and concrete products</v>
          </cell>
          <cell r="O35">
            <v>334</v>
          </cell>
          <cell r="P35">
            <v>264</v>
          </cell>
          <cell r="Q35">
            <v>260</v>
          </cell>
          <cell r="R35">
            <v>151</v>
          </cell>
          <cell r="S35">
            <v>192</v>
          </cell>
          <cell r="T35">
            <v>91</v>
          </cell>
          <cell r="U35">
            <v>12</v>
          </cell>
          <cell r="V35">
            <v>0</v>
          </cell>
        </row>
        <row r="36">
          <cell r="L36" t="str">
            <v>33 Primary metal industries</v>
          </cell>
          <cell r="O36">
            <v>197</v>
          </cell>
          <cell r="P36">
            <v>217</v>
          </cell>
          <cell r="Q36">
            <v>263</v>
          </cell>
          <cell r="R36">
            <v>131</v>
          </cell>
          <cell r="S36">
            <v>118</v>
          </cell>
          <cell r="T36">
            <v>72</v>
          </cell>
          <cell r="U36">
            <v>19</v>
          </cell>
          <cell r="V36">
            <v>4</v>
          </cell>
        </row>
        <row r="37">
          <cell r="L37" t="str">
            <v>34 Fabricated metal products, except machinery and transportation equipment</v>
          </cell>
          <cell r="O37">
            <v>502</v>
          </cell>
          <cell r="P37">
            <v>381</v>
          </cell>
          <cell r="Q37">
            <v>448</v>
          </cell>
          <cell r="R37">
            <v>264</v>
          </cell>
          <cell r="S37">
            <v>237</v>
          </cell>
          <cell r="T37">
            <v>93</v>
          </cell>
          <cell r="U37">
            <v>12</v>
          </cell>
          <cell r="V37">
            <v>0</v>
          </cell>
        </row>
        <row r="38">
          <cell r="L38" t="str">
            <v>35 Industrial and commercial machinery and computer equipment</v>
          </cell>
          <cell r="O38">
            <v>646</v>
          </cell>
          <cell r="P38">
            <v>499</v>
          </cell>
          <cell r="Q38">
            <v>458</v>
          </cell>
          <cell r="R38">
            <v>277</v>
          </cell>
          <cell r="S38">
            <v>245</v>
          </cell>
          <cell r="T38">
            <v>134</v>
          </cell>
          <cell r="U38">
            <v>14</v>
          </cell>
          <cell r="V38">
            <v>0</v>
          </cell>
        </row>
        <row r="39">
          <cell r="L39" t="str">
            <v>36 Electronic and other electrical equipment and components, except computer equ</v>
          </cell>
          <cell r="O39">
            <v>401</v>
          </cell>
          <cell r="P39">
            <v>237</v>
          </cell>
          <cell r="Q39">
            <v>243</v>
          </cell>
          <cell r="R39">
            <v>217</v>
          </cell>
          <cell r="S39">
            <v>205</v>
          </cell>
          <cell r="T39">
            <v>125</v>
          </cell>
          <cell r="U39">
            <v>34</v>
          </cell>
          <cell r="V39">
            <v>4</v>
          </cell>
        </row>
        <row r="40">
          <cell r="L40" t="str">
            <v>37 Transportation equipment</v>
          </cell>
          <cell r="O40">
            <v>147</v>
          </cell>
          <cell r="P40">
            <v>77</v>
          </cell>
          <cell r="Q40">
            <v>133</v>
          </cell>
          <cell r="R40">
            <v>80</v>
          </cell>
          <cell r="S40">
            <v>93</v>
          </cell>
          <cell r="T40">
            <v>79</v>
          </cell>
          <cell r="U40">
            <v>31</v>
          </cell>
          <cell r="V40">
            <v>3</v>
          </cell>
        </row>
        <row r="41">
          <cell r="L41" t="str">
            <v>38 Measuring, analyzing, and controlling instruments; photographic, medical and</v>
          </cell>
          <cell r="O41">
            <v>293</v>
          </cell>
          <cell r="P41">
            <v>140</v>
          </cell>
          <cell r="Q41">
            <v>144</v>
          </cell>
          <cell r="R41">
            <v>63</v>
          </cell>
          <cell r="S41">
            <v>67</v>
          </cell>
          <cell r="T41">
            <v>38</v>
          </cell>
          <cell r="U41">
            <v>3</v>
          </cell>
          <cell r="V41">
            <v>0</v>
          </cell>
        </row>
        <row r="42">
          <cell r="L42" t="str">
            <v>39 Miscellaneous manufacturing industries</v>
          </cell>
          <cell r="O42">
            <v>276</v>
          </cell>
          <cell r="P42">
            <v>100</v>
          </cell>
          <cell r="Q42">
            <v>111</v>
          </cell>
          <cell r="R42">
            <v>54</v>
          </cell>
          <cell r="S42">
            <v>48</v>
          </cell>
          <cell r="T42">
            <v>12</v>
          </cell>
          <cell r="U42">
            <v>2</v>
          </cell>
          <cell r="V42">
            <v>0</v>
          </cell>
        </row>
        <row r="43">
          <cell r="L43" t="str">
            <v>Manufacturing</v>
          </cell>
          <cell r="O43">
            <v>5781</v>
          </cell>
          <cell r="P43">
            <v>4209</v>
          </cell>
          <cell r="Q43">
            <v>5092</v>
          </cell>
          <cell r="R43">
            <v>3007</v>
          </cell>
          <cell r="S43">
            <v>2808</v>
          </cell>
          <cell r="T43">
            <v>1468</v>
          </cell>
          <cell r="U43">
            <v>245</v>
          </cell>
          <cell r="V43">
            <v>14</v>
          </cell>
        </row>
        <row r="45">
          <cell r="L45" t="str">
            <v>40 Railroad transportation</v>
          </cell>
          <cell r="O45">
            <v>7</v>
          </cell>
          <cell r="P45">
            <v>1</v>
          </cell>
          <cell r="Q45">
            <v>2</v>
          </cell>
          <cell r="R45">
            <v>2</v>
          </cell>
          <cell r="S45">
            <v>4</v>
          </cell>
          <cell r="T45">
            <v>2</v>
          </cell>
          <cell r="U45">
            <v>5</v>
          </cell>
          <cell r="V45">
            <v>3</v>
          </cell>
        </row>
        <row r="46">
          <cell r="L46" t="str">
            <v>41 Local and suburban transit and interurban highway passenger transportation</v>
          </cell>
          <cell r="O46">
            <v>147</v>
          </cell>
          <cell r="P46">
            <v>24</v>
          </cell>
          <cell r="Q46">
            <v>54</v>
          </cell>
          <cell r="R46">
            <v>69</v>
          </cell>
          <cell r="S46">
            <v>161</v>
          </cell>
          <cell r="T46">
            <v>104</v>
          </cell>
          <cell r="U46">
            <v>12</v>
          </cell>
          <cell r="V46">
            <v>0</v>
          </cell>
        </row>
        <row r="47">
          <cell r="L47" t="str">
            <v>42 Motor freight transportation and warehousing</v>
          </cell>
          <cell r="O47">
            <v>696</v>
          </cell>
          <cell r="P47">
            <v>178</v>
          </cell>
          <cell r="Q47">
            <v>123</v>
          </cell>
          <cell r="R47">
            <v>58</v>
          </cell>
          <cell r="S47">
            <v>38</v>
          </cell>
          <cell r="T47">
            <v>16</v>
          </cell>
          <cell r="U47">
            <v>3</v>
          </cell>
          <cell r="V47">
            <v>0</v>
          </cell>
        </row>
        <row r="48">
          <cell r="L48" t="str">
            <v>44 Water transportation</v>
          </cell>
          <cell r="O48">
            <v>66</v>
          </cell>
          <cell r="P48">
            <v>26</v>
          </cell>
          <cell r="Q48">
            <v>21</v>
          </cell>
          <cell r="R48">
            <v>18</v>
          </cell>
          <cell r="S48">
            <v>10</v>
          </cell>
          <cell r="T48">
            <v>14</v>
          </cell>
          <cell r="U48">
            <v>1</v>
          </cell>
          <cell r="V48">
            <v>0</v>
          </cell>
        </row>
        <row r="49">
          <cell r="L49" t="str">
            <v>45 Transportation by air</v>
          </cell>
          <cell r="O49">
            <v>16</v>
          </cell>
          <cell r="P49">
            <v>4</v>
          </cell>
          <cell r="Q49">
            <v>3</v>
          </cell>
          <cell r="R49">
            <v>3</v>
          </cell>
          <cell r="S49">
            <v>5</v>
          </cell>
          <cell r="T49">
            <v>4</v>
          </cell>
          <cell r="U49">
            <v>2</v>
          </cell>
          <cell r="V49">
            <v>0</v>
          </cell>
        </row>
        <row r="50">
          <cell r="L50" t="str">
            <v>46 Pipelines, except natural gas</v>
          </cell>
          <cell r="O50">
            <v>3</v>
          </cell>
          <cell r="P50">
            <v>0</v>
          </cell>
          <cell r="Q50">
            <v>0</v>
          </cell>
          <cell r="R50">
            <v>0</v>
          </cell>
          <cell r="S50">
            <v>0</v>
          </cell>
          <cell r="T50">
            <v>1</v>
          </cell>
          <cell r="U50">
            <v>0</v>
          </cell>
          <cell r="V50">
            <v>0</v>
          </cell>
        </row>
        <row r="51">
          <cell r="L51" t="str">
            <v>47 Transportation services</v>
          </cell>
          <cell r="O51">
            <v>3071</v>
          </cell>
          <cell r="P51">
            <v>730</v>
          </cell>
          <cell r="Q51">
            <v>516</v>
          </cell>
          <cell r="R51">
            <v>237</v>
          </cell>
          <cell r="S51">
            <v>152</v>
          </cell>
          <cell r="T51">
            <v>63</v>
          </cell>
          <cell r="U51">
            <v>6</v>
          </cell>
          <cell r="V51">
            <v>0</v>
          </cell>
        </row>
        <row r="52">
          <cell r="L52" t="str">
            <v>Transport</v>
          </cell>
          <cell r="O52">
            <v>4006</v>
          </cell>
          <cell r="P52">
            <v>963</v>
          </cell>
          <cell r="Q52">
            <v>719</v>
          </cell>
          <cell r="R52">
            <v>387</v>
          </cell>
          <cell r="S52">
            <v>370</v>
          </cell>
          <cell r="T52">
            <v>204</v>
          </cell>
          <cell r="U52">
            <v>29</v>
          </cell>
          <cell r="V52">
            <v>3</v>
          </cell>
        </row>
        <row r="54">
          <cell r="L54" t="str">
            <v>48 Communications</v>
          </cell>
          <cell r="O54">
            <v>125</v>
          </cell>
          <cell r="P54">
            <v>82</v>
          </cell>
          <cell r="Q54">
            <v>59</v>
          </cell>
          <cell r="R54">
            <v>17</v>
          </cell>
          <cell r="S54">
            <v>24</v>
          </cell>
          <cell r="T54">
            <v>16</v>
          </cell>
          <cell r="U54">
            <v>7</v>
          </cell>
          <cell r="V54">
            <v>2</v>
          </cell>
        </row>
        <row r="56">
          <cell r="L56" t="str">
            <v>Utilities</v>
          </cell>
          <cell r="O56">
            <v>284</v>
          </cell>
          <cell r="P56">
            <v>102</v>
          </cell>
          <cell r="Q56">
            <v>166</v>
          </cell>
          <cell r="R56">
            <v>123</v>
          </cell>
          <cell r="S56">
            <v>136</v>
          </cell>
          <cell r="T56">
            <v>44</v>
          </cell>
          <cell r="U56">
            <v>23</v>
          </cell>
          <cell r="V56">
            <v>3</v>
          </cell>
        </row>
        <row r="58">
          <cell r="L58" t="str">
            <v>50 Wholesale trade - durable goods</v>
          </cell>
          <cell r="O58">
            <v>11929</v>
          </cell>
          <cell r="P58">
            <v>4115</v>
          </cell>
          <cell r="Q58">
            <v>2874</v>
          </cell>
          <cell r="R58">
            <v>1085</v>
          </cell>
          <cell r="S58">
            <v>590</v>
          </cell>
          <cell r="T58">
            <v>183</v>
          </cell>
          <cell r="U58">
            <v>24</v>
          </cell>
          <cell r="V58">
            <v>2</v>
          </cell>
        </row>
        <row r="59">
          <cell r="L59" t="str">
            <v>51 Wholesale trade - nondurable goods</v>
          </cell>
          <cell r="O59">
            <v>9252</v>
          </cell>
          <cell r="P59">
            <v>3713</v>
          </cell>
          <cell r="Q59">
            <v>2545</v>
          </cell>
          <cell r="R59">
            <v>1149</v>
          </cell>
          <cell r="S59">
            <v>740</v>
          </cell>
          <cell r="T59">
            <v>284</v>
          </cell>
          <cell r="U59">
            <v>29</v>
          </cell>
          <cell r="V59">
            <v>1</v>
          </cell>
        </row>
        <row r="60">
          <cell r="L60" t="str">
            <v>52 Building materials, hardware, garden supply and mobile home dealers</v>
          </cell>
          <cell r="O60">
            <v>2105</v>
          </cell>
          <cell r="P60">
            <v>614</v>
          </cell>
          <cell r="Q60">
            <v>401</v>
          </cell>
          <cell r="R60">
            <v>127</v>
          </cell>
          <cell r="S60">
            <v>61</v>
          </cell>
          <cell r="T60">
            <v>20</v>
          </cell>
          <cell r="U60">
            <v>1</v>
          </cell>
          <cell r="V60">
            <v>0</v>
          </cell>
        </row>
        <row r="61">
          <cell r="L61" t="str">
            <v>53 General merchandise stores</v>
          </cell>
          <cell r="O61">
            <v>84</v>
          </cell>
          <cell r="P61">
            <v>10</v>
          </cell>
          <cell r="Q61">
            <v>12</v>
          </cell>
          <cell r="R61">
            <v>8</v>
          </cell>
          <cell r="S61">
            <v>6</v>
          </cell>
          <cell r="T61">
            <v>4</v>
          </cell>
          <cell r="U61">
            <v>2</v>
          </cell>
          <cell r="V61">
            <v>0</v>
          </cell>
        </row>
        <row r="62">
          <cell r="L62" t="str">
            <v>54 Food stores</v>
          </cell>
          <cell r="O62">
            <v>345</v>
          </cell>
          <cell r="P62">
            <v>228</v>
          </cell>
          <cell r="Q62">
            <v>211</v>
          </cell>
          <cell r="R62">
            <v>137</v>
          </cell>
          <cell r="S62">
            <v>123</v>
          </cell>
          <cell r="T62">
            <v>29</v>
          </cell>
          <cell r="U62">
            <v>7</v>
          </cell>
          <cell r="V62">
            <v>7</v>
          </cell>
        </row>
        <row r="63">
          <cell r="L63" t="str">
            <v>55 Automotive dealers and gasoline service stations</v>
          </cell>
          <cell r="O63">
            <v>587</v>
          </cell>
          <cell r="P63">
            <v>284</v>
          </cell>
          <cell r="Q63">
            <v>362</v>
          </cell>
          <cell r="R63">
            <v>166</v>
          </cell>
          <cell r="S63">
            <v>60</v>
          </cell>
          <cell r="T63">
            <v>10</v>
          </cell>
          <cell r="U63">
            <v>3</v>
          </cell>
          <cell r="V63">
            <v>1</v>
          </cell>
        </row>
        <row r="64">
          <cell r="L64" t="str">
            <v>56 Apparel and accessory stores</v>
          </cell>
          <cell r="O64">
            <v>932</v>
          </cell>
          <cell r="P64">
            <v>164</v>
          </cell>
          <cell r="Q64">
            <v>141</v>
          </cell>
          <cell r="R64">
            <v>65</v>
          </cell>
          <cell r="S64">
            <v>30</v>
          </cell>
          <cell r="T64">
            <v>17</v>
          </cell>
          <cell r="U64">
            <v>0</v>
          </cell>
          <cell r="V64">
            <v>0</v>
          </cell>
        </row>
        <row r="65">
          <cell r="L65" t="str">
            <v>57 Home furniture, furnishings and equipment stores</v>
          </cell>
          <cell r="O65">
            <v>1582</v>
          </cell>
          <cell r="P65">
            <v>385</v>
          </cell>
          <cell r="Q65">
            <v>250</v>
          </cell>
          <cell r="R65">
            <v>110</v>
          </cell>
          <cell r="S65">
            <v>56</v>
          </cell>
          <cell r="T65">
            <v>18</v>
          </cell>
          <cell r="U65">
            <v>5</v>
          </cell>
          <cell r="V65">
            <v>0</v>
          </cell>
        </row>
        <row r="66">
          <cell r="L66" t="str">
            <v>58 Eating and drinking places</v>
          </cell>
          <cell r="O66">
            <v>282</v>
          </cell>
          <cell r="P66">
            <v>151</v>
          </cell>
          <cell r="Q66">
            <v>98</v>
          </cell>
          <cell r="R66">
            <v>32</v>
          </cell>
          <cell r="S66">
            <v>25</v>
          </cell>
          <cell r="T66">
            <v>8</v>
          </cell>
          <cell r="U66">
            <v>0</v>
          </cell>
          <cell r="V66">
            <v>2</v>
          </cell>
        </row>
        <row r="67">
          <cell r="L67" t="str">
            <v>59 Miscellaneous retail</v>
          </cell>
          <cell r="O67">
            <v>2789</v>
          </cell>
          <cell r="P67">
            <v>861</v>
          </cell>
          <cell r="Q67">
            <v>575</v>
          </cell>
          <cell r="R67">
            <v>193</v>
          </cell>
          <cell r="S67">
            <v>126</v>
          </cell>
          <cell r="T67">
            <v>36</v>
          </cell>
          <cell r="U67">
            <v>7</v>
          </cell>
          <cell r="V67">
            <v>1</v>
          </cell>
        </row>
        <row r="68">
          <cell r="L68" t="str">
            <v>Retail</v>
          </cell>
          <cell r="O68">
            <v>29887</v>
          </cell>
          <cell r="P68">
            <v>10525</v>
          </cell>
          <cell r="Q68">
            <v>7469</v>
          </cell>
          <cell r="R68">
            <v>3072</v>
          </cell>
          <cell r="S68">
            <v>1817</v>
          </cell>
          <cell r="T68">
            <v>609</v>
          </cell>
          <cell r="U68">
            <v>78</v>
          </cell>
          <cell r="V68">
            <v>14</v>
          </cell>
        </row>
        <row r="70">
          <cell r="L70" t="str">
            <v>60 Depository institutions</v>
          </cell>
          <cell r="O70">
            <v>30</v>
          </cell>
          <cell r="P70">
            <v>14</v>
          </cell>
          <cell r="Q70">
            <v>9</v>
          </cell>
          <cell r="R70">
            <v>12</v>
          </cell>
          <cell r="S70">
            <v>14</v>
          </cell>
          <cell r="T70">
            <v>27</v>
          </cell>
          <cell r="U70">
            <v>15</v>
          </cell>
          <cell r="V70">
            <v>9</v>
          </cell>
        </row>
        <row r="71">
          <cell r="L71" t="str">
            <v>61 Nondepository credit institutions</v>
          </cell>
          <cell r="O71">
            <v>152</v>
          </cell>
          <cell r="P71">
            <v>975</v>
          </cell>
          <cell r="Q71">
            <v>70</v>
          </cell>
          <cell r="R71">
            <v>39</v>
          </cell>
          <cell r="S71">
            <v>31</v>
          </cell>
          <cell r="T71">
            <v>7</v>
          </cell>
          <cell r="U71">
            <v>3</v>
          </cell>
          <cell r="V71">
            <v>0</v>
          </cell>
        </row>
        <row r="72">
          <cell r="L72" t="str">
            <v>62 Security and commodity brokers, dealers, exchanges and services</v>
          </cell>
          <cell r="O72">
            <v>188</v>
          </cell>
          <cell r="P72">
            <v>44</v>
          </cell>
          <cell r="Q72">
            <v>44</v>
          </cell>
          <cell r="R72">
            <v>12</v>
          </cell>
          <cell r="S72">
            <v>16</v>
          </cell>
          <cell r="T72">
            <v>2</v>
          </cell>
          <cell r="U72">
            <v>0</v>
          </cell>
          <cell r="V72">
            <v>1</v>
          </cell>
        </row>
        <row r="73">
          <cell r="L73" t="str">
            <v>63 Insurance carriers</v>
          </cell>
          <cell r="O73">
            <v>60</v>
          </cell>
          <cell r="P73">
            <v>15</v>
          </cell>
          <cell r="Q73">
            <v>14</v>
          </cell>
          <cell r="R73">
            <v>22</v>
          </cell>
          <cell r="S73">
            <v>15</v>
          </cell>
          <cell r="T73">
            <v>17</v>
          </cell>
          <cell r="U73">
            <v>4</v>
          </cell>
          <cell r="V73">
            <v>3</v>
          </cell>
        </row>
        <row r="74">
          <cell r="L74" t="str">
            <v>64 Insurance agents, brokers and service</v>
          </cell>
          <cell r="O74">
            <v>97</v>
          </cell>
          <cell r="P74">
            <v>26</v>
          </cell>
          <cell r="Q74">
            <v>41</v>
          </cell>
          <cell r="R74">
            <v>18</v>
          </cell>
          <cell r="S74">
            <v>11</v>
          </cell>
          <cell r="T74">
            <v>9</v>
          </cell>
          <cell r="U74">
            <v>0</v>
          </cell>
          <cell r="V74">
            <v>0</v>
          </cell>
        </row>
        <row r="75">
          <cell r="L75" t="str">
            <v>65 Real estate</v>
          </cell>
          <cell r="O75">
            <v>864</v>
          </cell>
          <cell r="P75">
            <v>288</v>
          </cell>
          <cell r="Q75">
            <v>222</v>
          </cell>
          <cell r="R75">
            <v>139</v>
          </cell>
          <cell r="S75">
            <v>103</v>
          </cell>
          <cell r="T75">
            <v>36</v>
          </cell>
          <cell r="U75">
            <v>2</v>
          </cell>
          <cell r="V75">
            <v>0</v>
          </cell>
        </row>
        <row r="76">
          <cell r="L76" t="str">
            <v>67 Holding and other investment offices</v>
          </cell>
          <cell r="O76">
            <v>104</v>
          </cell>
          <cell r="P76">
            <v>35</v>
          </cell>
          <cell r="Q76">
            <v>37</v>
          </cell>
          <cell r="R76">
            <v>9</v>
          </cell>
          <cell r="S76">
            <v>10</v>
          </cell>
          <cell r="T76">
            <v>2</v>
          </cell>
          <cell r="U76">
            <v>0</v>
          </cell>
          <cell r="V76">
            <v>0</v>
          </cell>
        </row>
        <row r="77">
          <cell r="L77" t="str">
            <v>Finance</v>
          </cell>
          <cell r="O77">
            <v>1495</v>
          </cell>
          <cell r="P77">
            <v>1397</v>
          </cell>
          <cell r="Q77">
            <v>437</v>
          </cell>
          <cell r="R77">
            <v>251</v>
          </cell>
          <cell r="S77">
            <v>200</v>
          </cell>
          <cell r="T77">
            <v>100</v>
          </cell>
          <cell r="U77">
            <v>24</v>
          </cell>
          <cell r="V77">
            <v>13</v>
          </cell>
        </row>
        <row r="79">
          <cell r="L79" t="str">
            <v>70 Hotels, rooming houses, camps and other lodging places</v>
          </cell>
          <cell r="O79">
            <v>92</v>
          </cell>
          <cell r="P79">
            <v>99</v>
          </cell>
          <cell r="Q79">
            <v>79</v>
          </cell>
          <cell r="R79">
            <v>33</v>
          </cell>
          <cell r="S79">
            <v>25</v>
          </cell>
          <cell r="T79">
            <v>10</v>
          </cell>
          <cell r="U79">
            <v>2</v>
          </cell>
          <cell r="V79">
            <v>0</v>
          </cell>
        </row>
        <row r="80">
          <cell r="L80" t="str">
            <v>72 Personal services</v>
          </cell>
          <cell r="O80">
            <v>328</v>
          </cell>
          <cell r="P80">
            <v>69</v>
          </cell>
          <cell r="Q80">
            <v>45</v>
          </cell>
          <cell r="R80">
            <v>35</v>
          </cell>
          <cell r="S80">
            <v>23</v>
          </cell>
          <cell r="T80">
            <v>8</v>
          </cell>
          <cell r="U80">
            <v>2</v>
          </cell>
          <cell r="V80">
            <v>0</v>
          </cell>
        </row>
        <row r="81">
          <cell r="L81" t="str">
            <v>73 Business services</v>
          </cell>
          <cell r="O81">
            <v>3783</v>
          </cell>
          <cell r="P81">
            <v>1293</v>
          </cell>
          <cell r="Q81">
            <v>842</v>
          </cell>
          <cell r="R81">
            <v>354</v>
          </cell>
          <cell r="S81">
            <v>223</v>
          </cell>
          <cell r="T81">
            <v>144</v>
          </cell>
          <cell r="U81">
            <v>42</v>
          </cell>
          <cell r="V81">
            <v>1</v>
          </cell>
        </row>
        <row r="82">
          <cell r="L82" t="str">
            <v>75 Automotive repair, services and parking</v>
          </cell>
          <cell r="O82">
            <v>607</v>
          </cell>
          <cell r="P82">
            <v>155</v>
          </cell>
          <cell r="Q82">
            <v>133</v>
          </cell>
          <cell r="R82">
            <v>56</v>
          </cell>
          <cell r="S82">
            <v>23</v>
          </cell>
          <cell r="T82">
            <v>9</v>
          </cell>
          <cell r="U82">
            <v>0</v>
          </cell>
          <cell r="V82">
            <v>1</v>
          </cell>
        </row>
        <row r="83">
          <cell r="L83" t="str">
            <v>76 Miscellaneous repair services</v>
          </cell>
          <cell r="O83">
            <v>428</v>
          </cell>
          <cell r="P83">
            <v>149</v>
          </cell>
          <cell r="Q83">
            <v>161</v>
          </cell>
          <cell r="R83">
            <v>75</v>
          </cell>
          <cell r="S83">
            <v>72</v>
          </cell>
          <cell r="T83">
            <v>29</v>
          </cell>
          <cell r="U83">
            <v>1</v>
          </cell>
          <cell r="V83">
            <v>2</v>
          </cell>
        </row>
        <row r="84">
          <cell r="L84" t="str">
            <v>78 Motion pictures</v>
          </cell>
          <cell r="O84">
            <v>53</v>
          </cell>
          <cell r="P84">
            <v>46</v>
          </cell>
          <cell r="Q84">
            <v>21</v>
          </cell>
          <cell r="R84">
            <v>11</v>
          </cell>
          <cell r="S84">
            <v>12</v>
          </cell>
          <cell r="T84">
            <v>2</v>
          </cell>
          <cell r="U84">
            <v>2</v>
          </cell>
          <cell r="V84">
            <v>0</v>
          </cell>
        </row>
        <row r="85">
          <cell r="L85" t="str">
            <v>79 Amusement and recreation services</v>
          </cell>
          <cell r="O85">
            <v>230</v>
          </cell>
          <cell r="P85">
            <v>54</v>
          </cell>
          <cell r="Q85">
            <v>47</v>
          </cell>
          <cell r="R85">
            <v>41</v>
          </cell>
          <cell r="S85">
            <v>30</v>
          </cell>
          <cell r="T85">
            <v>22</v>
          </cell>
          <cell r="U85">
            <v>2</v>
          </cell>
          <cell r="V85">
            <v>0</v>
          </cell>
        </row>
        <row r="86">
          <cell r="L86" t="str">
            <v>Hotels and other business services</v>
          </cell>
          <cell r="O86">
            <v>5521</v>
          </cell>
          <cell r="P86">
            <v>1865</v>
          </cell>
          <cell r="Q86">
            <v>1328</v>
          </cell>
          <cell r="R86">
            <v>605</v>
          </cell>
          <cell r="S86">
            <v>408</v>
          </cell>
          <cell r="T86">
            <v>224</v>
          </cell>
          <cell r="U86">
            <v>51</v>
          </cell>
          <cell r="V86">
            <v>4</v>
          </cell>
        </row>
        <row r="88">
          <cell r="L88" t="str">
            <v>Healthcare</v>
          </cell>
          <cell r="O88">
            <v>190</v>
          </cell>
          <cell r="P88">
            <v>99</v>
          </cell>
          <cell r="Q88">
            <v>64</v>
          </cell>
          <cell r="R88">
            <v>40</v>
          </cell>
          <cell r="S88">
            <v>122</v>
          </cell>
          <cell r="T88">
            <v>464</v>
          </cell>
          <cell r="U88">
            <v>79</v>
          </cell>
          <cell r="V88">
            <v>0</v>
          </cell>
        </row>
        <row r="90">
          <cell r="L90" t="str">
            <v>81 Legal services</v>
          </cell>
          <cell r="O90">
            <v>64</v>
          </cell>
          <cell r="P90">
            <v>45</v>
          </cell>
          <cell r="Q90">
            <v>12</v>
          </cell>
          <cell r="R90">
            <v>9</v>
          </cell>
          <cell r="S90">
            <v>9</v>
          </cell>
          <cell r="T90">
            <v>1</v>
          </cell>
          <cell r="U90">
            <v>0</v>
          </cell>
          <cell r="V90">
            <v>0</v>
          </cell>
        </row>
        <row r="92">
          <cell r="L92" t="str">
            <v>Education</v>
          </cell>
          <cell r="O92">
            <v>309</v>
          </cell>
          <cell r="P92">
            <v>39</v>
          </cell>
          <cell r="Q92">
            <v>127</v>
          </cell>
          <cell r="R92">
            <v>26</v>
          </cell>
          <cell r="S92">
            <v>28</v>
          </cell>
          <cell r="T92">
            <v>62</v>
          </cell>
          <cell r="U92">
            <v>48</v>
          </cell>
          <cell r="V92">
            <v>2</v>
          </cell>
        </row>
        <row r="94">
          <cell r="L94" t="str">
            <v>83 Social services</v>
          </cell>
          <cell r="O94">
            <v>74</v>
          </cell>
          <cell r="P94">
            <v>20</v>
          </cell>
          <cell r="Q94">
            <v>20</v>
          </cell>
          <cell r="R94">
            <v>10</v>
          </cell>
          <cell r="S94">
            <v>10</v>
          </cell>
          <cell r="T94">
            <v>8</v>
          </cell>
          <cell r="U94">
            <v>2</v>
          </cell>
          <cell r="V94">
            <v>0</v>
          </cell>
        </row>
        <row r="95">
          <cell r="L95" t="str">
            <v>84 Museums, art galleries, and botanical and zoological gardens</v>
          </cell>
          <cell r="O95">
            <v>24</v>
          </cell>
          <cell r="P95">
            <v>17</v>
          </cell>
          <cell r="Q95">
            <v>4</v>
          </cell>
          <cell r="R95">
            <v>5</v>
          </cell>
          <cell r="S95">
            <v>0</v>
          </cell>
          <cell r="T95">
            <v>2</v>
          </cell>
          <cell r="U95">
            <v>0</v>
          </cell>
          <cell r="V95">
            <v>0</v>
          </cell>
        </row>
        <row r="96">
          <cell r="L96" t="str">
            <v>86 Membership organisations</v>
          </cell>
          <cell r="O96">
            <v>125</v>
          </cell>
          <cell r="P96">
            <v>18</v>
          </cell>
          <cell r="Q96">
            <v>11</v>
          </cell>
          <cell r="R96">
            <v>11</v>
          </cell>
          <cell r="S96">
            <v>4</v>
          </cell>
          <cell r="T96">
            <v>1</v>
          </cell>
          <cell r="U96">
            <v>0</v>
          </cell>
          <cell r="V96">
            <v>0</v>
          </cell>
        </row>
        <row r="97">
          <cell r="L97" t="str">
            <v>87 Engineering, accounting, research, management and related services</v>
          </cell>
          <cell r="O97">
            <v>1847</v>
          </cell>
          <cell r="P97">
            <v>691</v>
          </cell>
          <cell r="Q97">
            <v>442</v>
          </cell>
          <cell r="R97">
            <v>232</v>
          </cell>
          <cell r="S97">
            <v>175</v>
          </cell>
          <cell r="T97">
            <v>92</v>
          </cell>
          <cell r="U97">
            <v>11</v>
          </cell>
          <cell r="V97">
            <v>0</v>
          </cell>
        </row>
        <row r="98">
          <cell r="L98" t="str">
            <v>88 Private Housleholds</v>
          </cell>
          <cell r="O98">
            <v>4</v>
          </cell>
          <cell r="P98">
            <v>0</v>
          </cell>
          <cell r="Q98">
            <v>0</v>
          </cell>
          <cell r="R98">
            <v>0</v>
          </cell>
          <cell r="S98">
            <v>0</v>
          </cell>
          <cell r="T98">
            <v>0</v>
          </cell>
          <cell r="U98">
            <v>0</v>
          </cell>
          <cell r="V98">
            <v>0</v>
          </cell>
        </row>
        <row r="99">
          <cell r="L99" t="str">
            <v>89 Miscellaneous services</v>
          </cell>
          <cell r="O99">
            <v>401</v>
          </cell>
          <cell r="P99">
            <v>287</v>
          </cell>
          <cell r="Q99">
            <v>163</v>
          </cell>
          <cell r="R99">
            <v>91</v>
          </cell>
          <cell r="S99">
            <v>51</v>
          </cell>
          <cell r="T99">
            <v>12</v>
          </cell>
          <cell r="U99">
            <v>4</v>
          </cell>
          <cell r="V99">
            <v>0</v>
          </cell>
        </row>
        <row r="100">
          <cell r="L100" t="str">
            <v>91 Executive, legislative, and general government, except finance</v>
          </cell>
          <cell r="O100">
            <v>3</v>
          </cell>
          <cell r="P100">
            <v>1</v>
          </cell>
          <cell r="Q100">
            <v>3</v>
          </cell>
          <cell r="R100">
            <v>2</v>
          </cell>
          <cell r="S100">
            <v>3</v>
          </cell>
          <cell r="T100">
            <v>4</v>
          </cell>
          <cell r="U100">
            <v>1</v>
          </cell>
          <cell r="V100">
            <v>0</v>
          </cell>
        </row>
        <row r="101">
          <cell r="L101" t="str">
            <v>92 Justice, public order, and safety</v>
          </cell>
          <cell r="O101">
            <v>24</v>
          </cell>
          <cell r="P101">
            <v>14</v>
          </cell>
          <cell r="Q101">
            <v>12</v>
          </cell>
          <cell r="R101">
            <v>5</v>
          </cell>
          <cell r="S101">
            <v>5</v>
          </cell>
          <cell r="T101">
            <v>1</v>
          </cell>
          <cell r="U101">
            <v>2</v>
          </cell>
          <cell r="V101">
            <v>1</v>
          </cell>
        </row>
        <row r="102">
          <cell r="L102" t="str">
            <v>93 Public finance, taxation and monetary policy</v>
          </cell>
          <cell r="O102">
            <v>1</v>
          </cell>
          <cell r="P102">
            <v>0</v>
          </cell>
          <cell r="Q102">
            <v>2</v>
          </cell>
          <cell r="R102">
            <v>1</v>
          </cell>
          <cell r="S102">
            <v>0</v>
          </cell>
          <cell r="T102">
            <v>0</v>
          </cell>
          <cell r="U102">
            <v>0</v>
          </cell>
          <cell r="V102">
            <v>0</v>
          </cell>
        </row>
        <row r="103">
          <cell r="L103" t="str">
            <v>94 Administration of human resource programs</v>
          </cell>
          <cell r="O103">
            <v>1</v>
          </cell>
          <cell r="P103">
            <v>1</v>
          </cell>
          <cell r="Q103">
            <v>2</v>
          </cell>
          <cell r="R103">
            <v>2</v>
          </cell>
          <cell r="S103">
            <v>2</v>
          </cell>
          <cell r="T103">
            <v>0</v>
          </cell>
          <cell r="U103">
            <v>0</v>
          </cell>
          <cell r="V103">
            <v>0</v>
          </cell>
        </row>
        <row r="104">
          <cell r="L104" t="str">
            <v>95 Administration of environmental quality and housing programs</v>
          </cell>
          <cell r="O104">
            <v>7</v>
          </cell>
          <cell r="P104">
            <v>10</v>
          </cell>
          <cell r="Q104">
            <v>8</v>
          </cell>
          <cell r="R104">
            <v>6</v>
          </cell>
          <cell r="S104">
            <v>1</v>
          </cell>
          <cell r="T104">
            <v>3</v>
          </cell>
          <cell r="U104">
            <v>0</v>
          </cell>
          <cell r="V104">
            <v>0</v>
          </cell>
        </row>
        <row r="105">
          <cell r="L105" t="str">
            <v>96 Administration of economic programs</v>
          </cell>
          <cell r="O105">
            <v>8</v>
          </cell>
          <cell r="P105">
            <v>7</v>
          </cell>
          <cell r="Q105">
            <v>3</v>
          </cell>
          <cell r="R105">
            <v>8</v>
          </cell>
          <cell r="S105">
            <v>8</v>
          </cell>
          <cell r="T105">
            <v>6</v>
          </cell>
          <cell r="U105">
            <v>2</v>
          </cell>
          <cell r="V105">
            <v>2</v>
          </cell>
        </row>
        <row r="106">
          <cell r="L106" t="str">
            <v>97 National security and international affairs</v>
          </cell>
          <cell r="O106">
            <v>2</v>
          </cell>
          <cell r="P106">
            <v>1</v>
          </cell>
          <cell r="Q106">
            <v>1</v>
          </cell>
          <cell r="R106">
            <v>0</v>
          </cell>
          <cell r="S106">
            <v>0</v>
          </cell>
          <cell r="T106">
            <v>0</v>
          </cell>
          <cell r="U106">
            <v>0</v>
          </cell>
          <cell r="V106">
            <v>0</v>
          </cell>
        </row>
        <row r="107">
          <cell r="L107" t="str">
            <v>Public services all</v>
          </cell>
          <cell r="O107">
            <v>3084</v>
          </cell>
          <cell r="P107">
            <v>1250</v>
          </cell>
          <cell r="Q107">
            <v>874</v>
          </cell>
          <cell r="R107">
            <v>448</v>
          </cell>
          <cell r="S107">
            <v>418</v>
          </cell>
          <cell r="T107">
            <v>656</v>
          </cell>
          <cell r="U107">
            <v>149</v>
          </cell>
          <cell r="V107">
            <v>5</v>
          </cell>
        </row>
        <row r="108">
          <cell r="L108" t="str">
            <v>Government</v>
          </cell>
          <cell r="O108">
            <v>2585</v>
          </cell>
          <cell r="P108">
            <v>1112</v>
          </cell>
          <cell r="Q108">
            <v>683</v>
          </cell>
          <cell r="R108">
            <v>382</v>
          </cell>
          <cell r="S108">
            <v>268</v>
          </cell>
          <cell r="T108">
            <v>130</v>
          </cell>
          <cell r="U108">
            <v>22</v>
          </cell>
          <cell r="V108">
            <v>3</v>
          </cell>
        </row>
        <row r="109">
          <cell r="L109" t="str">
            <v>TOTAL</v>
          </cell>
          <cell r="O109">
            <v>55276</v>
          </cell>
          <cell r="P109">
            <v>23216</v>
          </cell>
          <cell r="Q109">
            <v>19297</v>
          </cell>
          <cell r="R109">
            <v>9411</v>
          </cell>
          <cell r="S109">
            <v>7270</v>
          </cell>
          <cell r="T109">
            <v>3670</v>
          </cell>
          <cell r="U109">
            <v>651</v>
          </cell>
          <cell r="V109">
            <v>66</v>
          </cell>
        </row>
        <row r="110">
          <cell r="L110" t="str">
            <v>Unclassified</v>
          </cell>
          <cell r="O110">
            <v>466</v>
          </cell>
          <cell r="P110">
            <v>133</v>
          </cell>
          <cell r="Q110">
            <v>137</v>
          </cell>
          <cell r="R110">
            <v>80</v>
          </cell>
          <cell r="S110">
            <v>72</v>
          </cell>
          <cell r="T110">
            <v>27</v>
          </cell>
          <cell r="U110">
            <v>8</v>
          </cell>
          <cell r="V110">
            <v>1</v>
          </cell>
        </row>
        <row r="111">
          <cell r="L111" t="str">
            <v>TOTAL</v>
          </cell>
          <cell r="M111">
            <v>0</v>
          </cell>
          <cell r="N111">
            <v>0</v>
          </cell>
          <cell r="O111">
            <v>54810</v>
          </cell>
          <cell r="P111">
            <v>23083</v>
          </cell>
          <cell r="Q111">
            <v>19160</v>
          </cell>
          <cell r="R111">
            <v>9331</v>
          </cell>
          <cell r="S111">
            <v>7198</v>
          </cell>
          <cell r="T111">
            <v>3643</v>
          </cell>
          <cell r="U111">
            <v>643</v>
          </cell>
          <cell r="V111">
            <v>65</v>
          </cell>
        </row>
        <row r="112">
          <cell r="O112">
            <v>0</v>
          </cell>
          <cell r="P112">
            <v>0</v>
          </cell>
          <cell r="Q112">
            <v>0</v>
          </cell>
          <cell r="R112">
            <v>0</v>
          </cell>
          <cell r="S112">
            <v>0</v>
          </cell>
          <cell r="T112">
            <v>0</v>
          </cell>
          <cell r="U112">
            <v>0</v>
          </cell>
          <cell r="V112">
            <v>0</v>
          </cell>
        </row>
        <row r="113">
          <cell r="L113" t="str">
            <v>Other Industries</v>
          </cell>
          <cell r="M113">
            <v>0</v>
          </cell>
          <cell r="N113">
            <v>0</v>
          </cell>
          <cell r="O113">
            <v>10337</v>
          </cell>
          <cell r="P113">
            <v>4682</v>
          </cell>
          <cell r="Q113">
            <v>4415</v>
          </cell>
          <cell r="R113">
            <v>2052</v>
          </cell>
          <cell r="S113">
            <v>1458</v>
          </cell>
          <cell r="T113">
            <v>563</v>
          </cell>
          <cell r="U113">
            <v>95</v>
          </cell>
          <cell r="V113">
            <v>13</v>
          </cell>
        </row>
        <row r="114">
          <cell r="O114">
            <v>8.4304218829148268E-3</v>
          </cell>
          <cell r="P114">
            <v>5.728807718814611E-3</v>
          </cell>
          <cell r="Q114">
            <v>7.0995491527180389E-3</v>
          </cell>
          <cell r="R114">
            <v>8.5006906811178409E-3</v>
          </cell>
          <cell r="S114">
            <v>9.903713892709767E-3</v>
          </cell>
          <cell r="T114">
            <v>7.356948228882834E-3</v>
          </cell>
          <cell r="U114">
            <v>1.2288786482334869E-2</v>
          </cell>
        </row>
      </sheetData>
      <sheetData sheetId="19" refreshError="1"/>
      <sheetData sheetId="20">
        <row r="4">
          <cell r="L4" t="str">
            <v>01 Agricultural production - crops</v>
          </cell>
          <cell r="N4">
            <v>5</v>
          </cell>
          <cell r="O4">
            <v>9</v>
          </cell>
          <cell r="P4">
            <v>17</v>
          </cell>
          <cell r="Q4">
            <v>15</v>
          </cell>
          <cell r="R4">
            <v>23</v>
          </cell>
          <cell r="S4">
            <v>46</v>
          </cell>
          <cell r="T4">
            <v>13</v>
          </cell>
          <cell r="U4">
            <v>1</v>
          </cell>
          <cell r="V4">
            <v>1333</v>
          </cell>
        </row>
        <row r="5">
          <cell r="L5" t="str">
            <v>02 Agriculture production livestock and animal specialities</v>
          </cell>
          <cell r="N5">
            <v>0</v>
          </cell>
          <cell r="O5">
            <v>0</v>
          </cell>
          <cell r="P5">
            <v>5</v>
          </cell>
          <cell r="Q5">
            <v>2</v>
          </cell>
          <cell r="R5">
            <v>7</v>
          </cell>
          <cell r="S5">
            <v>47</v>
          </cell>
          <cell r="T5">
            <v>21</v>
          </cell>
          <cell r="U5">
            <v>2</v>
          </cell>
          <cell r="V5">
            <v>708</v>
          </cell>
        </row>
        <row r="6">
          <cell r="L6" t="str">
            <v>07 Agricultural services</v>
          </cell>
          <cell r="N6">
            <v>1</v>
          </cell>
          <cell r="O6">
            <v>8</v>
          </cell>
          <cell r="P6">
            <v>6</v>
          </cell>
          <cell r="Q6">
            <v>5</v>
          </cell>
          <cell r="R6">
            <v>6</v>
          </cell>
          <cell r="S6">
            <v>4</v>
          </cell>
          <cell r="T6">
            <v>2</v>
          </cell>
          <cell r="U6">
            <v>0</v>
          </cell>
          <cell r="V6">
            <v>319</v>
          </cell>
        </row>
        <row r="7">
          <cell r="L7" t="str">
            <v>08 Forestry</v>
          </cell>
          <cell r="N7">
            <v>2</v>
          </cell>
          <cell r="O7">
            <v>1</v>
          </cell>
          <cell r="P7">
            <v>2</v>
          </cell>
          <cell r="Q7">
            <v>2</v>
          </cell>
          <cell r="R7">
            <v>2</v>
          </cell>
          <cell r="S7">
            <v>5</v>
          </cell>
          <cell r="T7">
            <v>2</v>
          </cell>
          <cell r="U7">
            <v>0</v>
          </cell>
          <cell r="V7">
            <v>138</v>
          </cell>
        </row>
        <row r="8">
          <cell r="L8" t="str">
            <v>09 Fishing, hunting and trapping</v>
          </cell>
          <cell r="N8">
            <v>5</v>
          </cell>
          <cell r="O8">
            <v>0</v>
          </cell>
          <cell r="P8">
            <v>12</v>
          </cell>
          <cell r="Q8">
            <v>22</v>
          </cell>
          <cell r="R8">
            <v>27</v>
          </cell>
          <cell r="S8">
            <v>35</v>
          </cell>
          <cell r="T8">
            <v>18</v>
          </cell>
          <cell r="U8">
            <v>3</v>
          </cell>
          <cell r="V8">
            <v>306</v>
          </cell>
        </row>
        <row r="9">
          <cell r="L9" t="str">
            <v>Agriculture, Fisheries and Forestry subtotal</v>
          </cell>
          <cell r="N9">
            <v>13</v>
          </cell>
          <cell r="O9">
            <v>18</v>
          </cell>
          <cell r="P9">
            <v>42</v>
          </cell>
          <cell r="Q9">
            <v>46</v>
          </cell>
          <cell r="R9">
            <v>65</v>
          </cell>
          <cell r="S9">
            <v>137</v>
          </cell>
          <cell r="T9">
            <v>56</v>
          </cell>
          <cell r="U9">
            <v>6</v>
          </cell>
          <cell r="V9">
            <v>2804</v>
          </cell>
        </row>
        <row r="11">
          <cell r="L11" t="str">
            <v>10 Metal mining</v>
          </cell>
          <cell r="N11">
            <v>3</v>
          </cell>
          <cell r="O11">
            <v>0</v>
          </cell>
          <cell r="P11">
            <v>3</v>
          </cell>
          <cell r="Q11">
            <v>1</v>
          </cell>
          <cell r="R11">
            <v>6</v>
          </cell>
          <cell r="S11">
            <v>23</v>
          </cell>
          <cell r="T11">
            <v>13</v>
          </cell>
          <cell r="U11">
            <v>18</v>
          </cell>
          <cell r="V11">
            <v>279</v>
          </cell>
        </row>
        <row r="12">
          <cell r="L12" t="str">
            <v>12 Coal mining</v>
          </cell>
          <cell r="N12">
            <v>1</v>
          </cell>
          <cell r="O12">
            <v>0</v>
          </cell>
          <cell r="P12">
            <v>4</v>
          </cell>
          <cell r="Q12">
            <v>0</v>
          </cell>
          <cell r="R12">
            <v>3</v>
          </cell>
          <cell r="S12">
            <v>11</v>
          </cell>
          <cell r="T12">
            <v>21</v>
          </cell>
          <cell r="U12">
            <v>7</v>
          </cell>
          <cell r="V12">
            <v>156</v>
          </cell>
        </row>
        <row r="13">
          <cell r="L13" t="str">
            <v>13 Oil and gas extraction</v>
          </cell>
          <cell r="N13">
            <v>7</v>
          </cell>
          <cell r="O13">
            <v>4</v>
          </cell>
          <cell r="P13">
            <v>17</v>
          </cell>
          <cell r="Q13">
            <v>25</v>
          </cell>
          <cell r="R13">
            <v>35</v>
          </cell>
          <cell r="S13">
            <v>62</v>
          </cell>
          <cell r="T13">
            <v>44</v>
          </cell>
          <cell r="U13">
            <v>34</v>
          </cell>
          <cell r="V13">
            <v>812</v>
          </cell>
        </row>
        <row r="14">
          <cell r="L14" t="str">
            <v>14 Mining and quarrying of nonmetallic minerals, except fuels</v>
          </cell>
          <cell r="N14">
            <v>0</v>
          </cell>
          <cell r="O14">
            <v>1</v>
          </cell>
          <cell r="P14">
            <v>1</v>
          </cell>
          <cell r="Q14">
            <v>2</v>
          </cell>
          <cell r="R14">
            <v>5</v>
          </cell>
          <cell r="S14">
            <v>9</v>
          </cell>
          <cell r="T14">
            <v>4</v>
          </cell>
          <cell r="U14">
            <v>5</v>
          </cell>
          <cell r="V14">
            <v>227</v>
          </cell>
        </row>
        <row r="15">
          <cell r="L15" t="str">
            <v>Mining subtotal</v>
          </cell>
          <cell r="N15">
            <v>11</v>
          </cell>
          <cell r="O15">
            <v>5</v>
          </cell>
          <cell r="P15">
            <v>25</v>
          </cell>
          <cell r="Q15">
            <v>28</v>
          </cell>
          <cell r="R15">
            <v>49</v>
          </cell>
          <cell r="S15">
            <v>105</v>
          </cell>
          <cell r="T15">
            <v>82</v>
          </cell>
          <cell r="U15">
            <v>64</v>
          </cell>
          <cell r="V15">
            <v>1474</v>
          </cell>
        </row>
        <row r="17">
          <cell r="L17" t="str">
            <v>15 Building construction-general contractors and operative builders</v>
          </cell>
          <cell r="N17">
            <v>22</v>
          </cell>
          <cell r="O17">
            <v>37</v>
          </cell>
          <cell r="P17">
            <v>91</v>
          </cell>
          <cell r="Q17">
            <v>62</v>
          </cell>
          <cell r="R17">
            <v>85</v>
          </cell>
          <cell r="S17">
            <v>68</v>
          </cell>
          <cell r="T17">
            <v>24</v>
          </cell>
          <cell r="U17">
            <v>6</v>
          </cell>
          <cell r="V17">
            <v>11039</v>
          </cell>
        </row>
        <row r="18">
          <cell r="L18" t="str">
            <v>16 Heavy construction other than building construction - contractors</v>
          </cell>
          <cell r="N18">
            <v>5</v>
          </cell>
          <cell r="O18">
            <v>12</v>
          </cell>
          <cell r="P18">
            <v>22</v>
          </cell>
          <cell r="Q18">
            <v>26</v>
          </cell>
          <cell r="R18">
            <v>50</v>
          </cell>
          <cell r="S18">
            <v>61</v>
          </cell>
          <cell r="T18">
            <v>35</v>
          </cell>
          <cell r="U18">
            <v>3</v>
          </cell>
          <cell r="V18">
            <v>3393</v>
          </cell>
        </row>
        <row r="19">
          <cell r="L19" t="str">
            <v>17 Construction - special trade contractors</v>
          </cell>
          <cell r="N19">
            <v>13</v>
          </cell>
          <cell r="O19">
            <v>26</v>
          </cell>
          <cell r="P19">
            <v>46</v>
          </cell>
          <cell r="Q19">
            <v>27</v>
          </cell>
          <cell r="R19">
            <v>32</v>
          </cell>
          <cell r="S19">
            <v>19</v>
          </cell>
          <cell r="T19">
            <v>13</v>
          </cell>
          <cell r="U19">
            <v>0</v>
          </cell>
          <cell r="V19">
            <v>9369</v>
          </cell>
        </row>
        <row r="20">
          <cell r="L20" t="str">
            <v>Construction subtotal</v>
          </cell>
          <cell r="N20">
            <v>40</v>
          </cell>
          <cell r="O20">
            <v>75</v>
          </cell>
          <cell r="P20">
            <v>159</v>
          </cell>
          <cell r="Q20">
            <v>115</v>
          </cell>
          <cell r="R20">
            <v>167</v>
          </cell>
          <cell r="S20">
            <v>148</v>
          </cell>
          <cell r="T20">
            <v>72</v>
          </cell>
          <cell r="U20">
            <v>9</v>
          </cell>
          <cell r="V20">
            <v>23801</v>
          </cell>
        </row>
        <row r="22">
          <cell r="L22" t="str">
            <v>20 Food and kindred products</v>
          </cell>
          <cell r="N22">
            <v>15</v>
          </cell>
          <cell r="O22">
            <v>21</v>
          </cell>
          <cell r="P22">
            <v>75</v>
          </cell>
          <cell r="Q22">
            <v>88</v>
          </cell>
          <cell r="R22">
            <v>195</v>
          </cell>
          <cell r="S22">
            <v>294</v>
          </cell>
          <cell r="T22">
            <v>141</v>
          </cell>
          <cell r="U22">
            <v>11</v>
          </cell>
          <cell r="V22">
            <v>6333</v>
          </cell>
        </row>
        <row r="23">
          <cell r="L23" t="str">
            <v>21 Tobacco products</v>
          </cell>
          <cell r="N23">
            <v>0</v>
          </cell>
          <cell r="O23">
            <v>1</v>
          </cell>
          <cell r="P23">
            <v>1</v>
          </cell>
          <cell r="Q23">
            <v>2</v>
          </cell>
          <cell r="R23">
            <v>6</v>
          </cell>
          <cell r="S23">
            <v>24</v>
          </cell>
          <cell r="T23">
            <v>4</v>
          </cell>
          <cell r="U23">
            <v>0</v>
          </cell>
          <cell r="V23">
            <v>59</v>
          </cell>
        </row>
        <row r="24">
          <cell r="L24" t="str">
            <v>22 Textile mill products</v>
          </cell>
          <cell r="N24">
            <v>8</v>
          </cell>
          <cell r="O24">
            <v>8</v>
          </cell>
          <cell r="P24">
            <v>22</v>
          </cell>
          <cell r="Q24">
            <v>29</v>
          </cell>
          <cell r="R24">
            <v>31</v>
          </cell>
          <cell r="S24">
            <v>49</v>
          </cell>
          <cell r="T24">
            <v>50</v>
          </cell>
          <cell r="U24">
            <v>6</v>
          </cell>
          <cell r="V24">
            <v>1290</v>
          </cell>
        </row>
        <row r="25">
          <cell r="L25" t="str">
            <v>23 Apparel and other finished products made from fabrics and similar materials</v>
          </cell>
          <cell r="N25">
            <v>13</v>
          </cell>
          <cell r="O25">
            <v>30</v>
          </cell>
          <cell r="P25">
            <v>46</v>
          </cell>
          <cell r="Q25">
            <v>17</v>
          </cell>
          <cell r="R25">
            <v>31</v>
          </cell>
          <cell r="S25">
            <v>27</v>
          </cell>
          <cell r="T25">
            <v>10</v>
          </cell>
          <cell r="U25">
            <v>1</v>
          </cell>
          <cell r="V25">
            <v>1110</v>
          </cell>
        </row>
        <row r="26">
          <cell r="L26" t="str">
            <v>24 Lumber and wood products, except furniture</v>
          </cell>
          <cell r="N26">
            <v>6</v>
          </cell>
          <cell r="O26">
            <v>16</v>
          </cell>
          <cell r="P26">
            <v>21</v>
          </cell>
          <cell r="Q26">
            <v>27</v>
          </cell>
          <cell r="R26">
            <v>29</v>
          </cell>
          <cell r="S26">
            <v>49</v>
          </cell>
          <cell r="T26">
            <v>42</v>
          </cell>
          <cell r="U26">
            <v>1</v>
          </cell>
          <cell r="V26">
            <v>2402</v>
          </cell>
        </row>
        <row r="27">
          <cell r="L27" t="str">
            <v>25 Furniture and fixtures</v>
          </cell>
          <cell r="N27">
            <v>4</v>
          </cell>
          <cell r="O27">
            <v>10</v>
          </cell>
          <cell r="P27">
            <v>22</v>
          </cell>
          <cell r="Q27">
            <v>22</v>
          </cell>
          <cell r="R27">
            <v>23</v>
          </cell>
          <cell r="S27">
            <v>36</v>
          </cell>
          <cell r="T27">
            <v>10</v>
          </cell>
          <cell r="U27">
            <v>0</v>
          </cell>
          <cell r="V27">
            <v>1255</v>
          </cell>
        </row>
        <row r="28">
          <cell r="L28" t="str">
            <v>26 Paper and allied products</v>
          </cell>
          <cell r="N28">
            <v>2</v>
          </cell>
          <cell r="O28">
            <v>15</v>
          </cell>
          <cell r="P28">
            <v>32</v>
          </cell>
          <cell r="Q28">
            <v>25</v>
          </cell>
          <cell r="R28">
            <v>39</v>
          </cell>
          <cell r="S28">
            <v>47</v>
          </cell>
          <cell r="T28">
            <v>46</v>
          </cell>
          <cell r="U28">
            <v>4</v>
          </cell>
          <cell r="V28">
            <v>659</v>
          </cell>
        </row>
        <row r="29">
          <cell r="L29" t="str">
            <v>27 Printing, publishing, and allied industries</v>
          </cell>
          <cell r="N29">
            <v>21</v>
          </cell>
          <cell r="O29">
            <v>29</v>
          </cell>
          <cell r="P29">
            <v>69</v>
          </cell>
          <cell r="Q29">
            <v>54</v>
          </cell>
          <cell r="R29">
            <v>63</v>
          </cell>
          <cell r="S29">
            <v>51</v>
          </cell>
          <cell r="T29">
            <v>8</v>
          </cell>
          <cell r="U29">
            <v>2</v>
          </cell>
          <cell r="V29">
            <v>2910</v>
          </cell>
        </row>
        <row r="30">
          <cell r="L30" t="str">
            <v>28 Chemicals and allied products</v>
          </cell>
          <cell r="N30">
            <v>19</v>
          </cell>
          <cell r="O30">
            <v>34</v>
          </cell>
          <cell r="P30">
            <v>98</v>
          </cell>
          <cell r="Q30">
            <v>80</v>
          </cell>
          <cell r="R30">
            <v>85</v>
          </cell>
          <cell r="S30">
            <v>112</v>
          </cell>
          <cell r="T30">
            <v>107</v>
          </cell>
          <cell r="U30">
            <v>29</v>
          </cell>
          <cell r="V30">
            <v>1887</v>
          </cell>
        </row>
        <row r="31">
          <cell r="L31" t="str">
            <v>29 Petroleum refining and related industries</v>
          </cell>
          <cell r="N31">
            <v>2</v>
          </cell>
          <cell r="O31">
            <v>1</v>
          </cell>
          <cell r="P31">
            <v>6</v>
          </cell>
          <cell r="Q31">
            <v>4</v>
          </cell>
          <cell r="R31">
            <v>13</v>
          </cell>
          <cell r="S31">
            <v>12</v>
          </cell>
          <cell r="T31">
            <v>30</v>
          </cell>
          <cell r="U31">
            <v>13</v>
          </cell>
          <cell r="V31">
            <v>368</v>
          </cell>
        </row>
        <row r="32">
          <cell r="L32" t="str">
            <v>30 Rubber and miscellaneous plastics products</v>
          </cell>
          <cell r="N32">
            <v>13</v>
          </cell>
          <cell r="O32">
            <v>13</v>
          </cell>
          <cell r="P32">
            <v>45</v>
          </cell>
          <cell r="Q32">
            <v>49</v>
          </cell>
          <cell r="R32">
            <v>57</v>
          </cell>
          <cell r="S32">
            <v>41</v>
          </cell>
          <cell r="T32">
            <v>21</v>
          </cell>
          <cell r="U32">
            <v>7</v>
          </cell>
          <cell r="V32">
            <v>1950</v>
          </cell>
        </row>
        <row r="33">
          <cell r="L33" t="str">
            <v>31 Leather and leather products</v>
          </cell>
          <cell r="N33">
            <v>2</v>
          </cell>
          <cell r="O33">
            <v>3</v>
          </cell>
          <cell r="P33">
            <v>6</v>
          </cell>
          <cell r="Q33">
            <v>3</v>
          </cell>
          <cell r="R33">
            <v>1</v>
          </cell>
          <cell r="S33">
            <v>7</v>
          </cell>
          <cell r="T33">
            <v>10</v>
          </cell>
          <cell r="U33">
            <v>0</v>
          </cell>
          <cell r="V33">
            <v>126</v>
          </cell>
        </row>
        <row r="34">
          <cell r="L34" t="str">
            <v>32 Stone, clay, glass and concrete products</v>
          </cell>
          <cell r="N34">
            <v>2</v>
          </cell>
          <cell r="O34">
            <v>6</v>
          </cell>
          <cell r="P34">
            <v>24</v>
          </cell>
          <cell r="Q34">
            <v>25</v>
          </cell>
          <cell r="R34">
            <v>34</v>
          </cell>
          <cell r="S34">
            <v>75</v>
          </cell>
          <cell r="T34">
            <v>60</v>
          </cell>
          <cell r="U34">
            <v>5</v>
          </cell>
          <cell r="V34">
            <v>1660</v>
          </cell>
        </row>
        <row r="35">
          <cell r="L35" t="str">
            <v>33 Primary metal industries</v>
          </cell>
          <cell r="N35">
            <v>5</v>
          </cell>
          <cell r="O35">
            <v>11</v>
          </cell>
          <cell r="P35">
            <v>14</v>
          </cell>
          <cell r="Q35">
            <v>24</v>
          </cell>
          <cell r="R35">
            <v>41</v>
          </cell>
          <cell r="S35">
            <v>40</v>
          </cell>
          <cell r="T35">
            <v>70</v>
          </cell>
          <cell r="U35">
            <v>48</v>
          </cell>
          <cell r="V35">
            <v>1036</v>
          </cell>
        </row>
        <row r="36">
          <cell r="L36" t="str">
            <v>34 Fabricated metal products, except machinery and transportation equipment</v>
          </cell>
          <cell r="N36">
            <v>6</v>
          </cell>
          <cell r="O36">
            <v>9</v>
          </cell>
          <cell r="P36">
            <v>31</v>
          </cell>
          <cell r="Q36">
            <v>25</v>
          </cell>
          <cell r="R36">
            <v>28</v>
          </cell>
          <cell r="S36">
            <v>47</v>
          </cell>
          <cell r="T36">
            <v>39</v>
          </cell>
          <cell r="U36">
            <v>6</v>
          </cell>
          <cell r="V36">
            <v>2510</v>
          </cell>
        </row>
        <row r="37">
          <cell r="L37" t="str">
            <v>35 Industrial and commercial machinery and computer equipment</v>
          </cell>
          <cell r="N37">
            <v>11</v>
          </cell>
          <cell r="O37">
            <v>32</v>
          </cell>
          <cell r="P37">
            <v>53</v>
          </cell>
          <cell r="Q37">
            <v>59</v>
          </cell>
          <cell r="R37">
            <v>94</v>
          </cell>
          <cell r="S37">
            <v>109</v>
          </cell>
          <cell r="T37">
            <v>125</v>
          </cell>
          <cell r="U37">
            <v>30</v>
          </cell>
          <cell r="V37">
            <v>2981</v>
          </cell>
        </row>
        <row r="38">
          <cell r="L38" t="str">
            <v>36 Electronic and other electrical equipment and components, except computer equ</v>
          </cell>
          <cell r="N38">
            <v>8</v>
          </cell>
          <cell r="O38">
            <v>32</v>
          </cell>
          <cell r="P38">
            <v>67</v>
          </cell>
          <cell r="Q38">
            <v>65</v>
          </cell>
          <cell r="R38">
            <v>79</v>
          </cell>
          <cell r="S38">
            <v>106</v>
          </cell>
          <cell r="T38">
            <v>111</v>
          </cell>
          <cell r="U38">
            <v>19</v>
          </cell>
          <cell r="V38">
            <v>2310</v>
          </cell>
        </row>
        <row r="39">
          <cell r="L39" t="str">
            <v>37 Transportation equipment</v>
          </cell>
          <cell r="N39">
            <v>3</v>
          </cell>
          <cell r="O39">
            <v>6</v>
          </cell>
          <cell r="P39">
            <v>10</v>
          </cell>
          <cell r="Q39">
            <v>8</v>
          </cell>
          <cell r="R39">
            <v>34</v>
          </cell>
          <cell r="S39">
            <v>45</v>
          </cell>
          <cell r="T39">
            <v>91</v>
          </cell>
          <cell r="U39">
            <v>56</v>
          </cell>
          <cell r="V39">
            <v>692</v>
          </cell>
        </row>
        <row r="40">
          <cell r="L40" t="str">
            <v>38 Measuring, analyzing, and controlling instruments; photographic, medical and</v>
          </cell>
          <cell r="N40">
            <v>5</v>
          </cell>
          <cell r="O40">
            <v>20</v>
          </cell>
          <cell r="P40">
            <v>20</v>
          </cell>
          <cell r="Q40">
            <v>41</v>
          </cell>
          <cell r="R40">
            <v>31</v>
          </cell>
          <cell r="S40">
            <v>26</v>
          </cell>
          <cell r="T40">
            <v>34</v>
          </cell>
          <cell r="U40">
            <v>8</v>
          </cell>
          <cell r="V40">
            <v>776</v>
          </cell>
        </row>
        <row r="41">
          <cell r="L41" t="str">
            <v>39 Miscellaneous manufacturing industries</v>
          </cell>
          <cell r="N41">
            <v>11</v>
          </cell>
          <cell r="O41">
            <v>12</v>
          </cell>
          <cell r="P41">
            <v>21</v>
          </cell>
          <cell r="Q41">
            <v>14</v>
          </cell>
          <cell r="R41">
            <v>22</v>
          </cell>
          <cell r="S41">
            <v>15</v>
          </cell>
          <cell r="T41">
            <v>10</v>
          </cell>
          <cell r="U41">
            <v>0</v>
          </cell>
          <cell r="V41">
            <v>580</v>
          </cell>
        </row>
        <row r="42">
          <cell r="L42" t="str">
            <v>Manufacturing</v>
          </cell>
          <cell r="N42">
            <v>156</v>
          </cell>
          <cell r="O42">
            <v>309</v>
          </cell>
          <cell r="P42">
            <v>683</v>
          </cell>
          <cell r="Q42">
            <v>661</v>
          </cell>
          <cell r="R42">
            <v>936</v>
          </cell>
          <cell r="S42">
            <v>1212</v>
          </cell>
          <cell r="T42">
            <v>1019</v>
          </cell>
          <cell r="U42">
            <v>246</v>
          </cell>
          <cell r="V42">
            <v>32894</v>
          </cell>
        </row>
        <row r="44">
          <cell r="L44" t="str">
            <v>40 Railroad transportation</v>
          </cell>
          <cell r="N44">
            <v>0</v>
          </cell>
          <cell r="O44">
            <v>1</v>
          </cell>
          <cell r="P44">
            <v>2</v>
          </cell>
          <cell r="Q44">
            <v>1</v>
          </cell>
          <cell r="R44">
            <v>5</v>
          </cell>
          <cell r="S44">
            <v>1</v>
          </cell>
          <cell r="T44">
            <v>2</v>
          </cell>
          <cell r="U44">
            <v>6</v>
          </cell>
          <cell r="V44">
            <v>112</v>
          </cell>
        </row>
        <row r="45">
          <cell r="L45" t="str">
            <v>41 Local and suburban transit and interurban highway passenger transportation</v>
          </cell>
          <cell r="N45">
            <v>0</v>
          </cell>
          <cell r="O45">
            <v>4</v>
          </cell>
          <cell r="P45">
            <v>5</v>
          </cell>
          <cell r="Q45">
            <v>6</v>
          </cell>
          <cell r="R45">
            <v>4</v>
          </cell>
          <cell r="S45">
            <v>4</v>
          </cell>
          <cell r="T45">
            <v>2</v>
          </cell>
          <cell r="U45">
            <v>2</v>
          </cell>
          <cell r="V45">
            <v>678</v>
          </cell>
        </row>
        <row r="46">
          <cell r="L46" t="str">
            <v>42 Motor freight transportation and warehousing</v>
          </cell>
          <cell r="N46">
            <v>12</v>
          </cell>
          <cell r="O46">
            <v>26</v>
          </cell>
          <cell r="P46">
            <v>44</v>
          </cell>
          <cell r="Q46">
            <v>31</v>
          </cell>
          <cell r="R46">
            <v>30</v>
          </cell>
          <cell r="S46">
            <v>26</v>
          </cell>
          <cell r="T46">
            <v>3</v>
          </cell>
          <cell r="U46">
            <v>0</v>
          </cell>
          <cell r="V46">
            <v>1133</v>
          </cell>
        </row>
        <row r="47">
          <cell r="L47" t="str">
            <v>43 United States postal service</v>
          </cell>
          <cell r="N47">
            <v>0</v>
          </cell>
          <cell r="O47">
            <v>0</v>
          </cell>
          <cell r="P47">
            <v>0</v>
          </cell>
          <cell r="Q47">
            <v>0</v>
          </cell>
          <cell r="R47">
            <v>0</v>
          </cell>
          <cell r="S47">
            <v>0</v>
          </cell>
          <cell r="T47">
            <v>0</v>
          </cell>
          <cell r="U47">
            <v>0</v>
          </cell>
          <cell r="V47">
            <v>2</v>
          </cell>
        </row>
        <row r="48">
          <cell r="L48" t="str">
            <v>44 Water transportation</v>
          </cell>
          <cell r="N48">
            <v>12</v>
          </cell>
          <cell r="O48">
            <v>20</v>
          </cell>
          <cell r="P48">
            <v>28</v>
          </cell>
          <cell r="Q48">
            <v>12</v>
          </cell>
          <cell r="R48">
            <v>15</v>
          </cell>
          <cell r="S48">
            <v>28</v>
          </cell>
          <cell r="T48">
            <v>27</v>
          </cell>
          <cell r="U48">
            <v>2</v>
          </cell>
          <cell r="V48">
            <v>557</v>
          </cell>
        </row>
        <row r="49">
          <cell r="L49" t="str">
            <v>45 Transportation by air</v>
          </cell>
          <cell r="N49">
            <v>2</v>
          </cell>
          <cell r="O49">
            <v>5</v>
          </cell>
          <cell r="P49">
            <v>14</v>
          </cell>
          <cell r="Q49">
            <v>9</v>
          </cell>
          <cell r="R49">
            <v>12</v>
          </cell>
          <cell r="S49">
            <v>27</v>
          </cell>
          <cell r="T49">
            <v>28</v>
          </cell>
          <cell r="U49">
            <v>7</v>
          </cell>
          <cell r="V49">
            <v>329</v>
          </cell>
        </row>
        <row r="50">
          <cell r="L50" t="str">
            <v>46 Pipelines, except natural gas</v>
          </cell>
          <cell r="N50">
            <v>1</v>
          </cell>
          <cell r="O50">
            <v>0</v>
          </cell>
          <cell r="P50">
            <v>0</v>
          </cell>
          <cell r="Q50">
            <v>0</v>
          </cell>
          <cell r="R50">
            <v>2</v>
          </cell>
          <cell r="S50">
            <v>7</v>
          </cell>
          <cell r="T50">
            <v>2</v>
          </cell>
          <cell r="U50">
            <v>4</v>
          </cell>
          <cell r="V50">
            <v>42</v>
          </cell>
        </row>
        <row r="51">
          <cell r="L51" t="str">
            <v>47 Transportation services</v>
          </cell>
          <cell r="N51">
            <v>72</v>
          </cell>
          <cell r="O51">
            <v>151</v>
          </cell>
          <cell r="P51">
            <v>200</v>
          </cell>
          <cell r="Q51">
            <v>96</v>
          </cell>
          <cell r="R51">
            <v>88</v>
          </cell>
          <cell r="S51">
            <v>47</v>
          </cell>
          <cell r="T51">
            <v>9</v>
          </cell>
          <cell r="U51">
            <v>3</v>
          </cell>
          <cell r="V51">
            <v>6186</v>
          </cell>
        </row>
        <row r="52">
          <cell r="L52" t="str">
            <v>Transport</v>
          </cell>
          <cell r="N52">
            <v>99</v>
          </cell>
          <cell r="O52">
            <v>207</v>
          </cell>
          <cell r="P52">
            <v>293</v>
          </cell>
          <cell r="Q52">
            <v>155</v>
          </cell>
          <cell r="R52">
            <v>156</v>
          </cell>
          <cell r="S52">
            <v>140</v>
          </cell>
          <cell r="T52">
            <v>73</v>
          </cell>
          <cell r="U52">
            <v>24</v>
          </cell>
          <cell r="V52">
            <v>9039</v>
          </cell>
        </row>
        <row r="54">
          <cell r="L54" t="str">
            <v>48 Communications</v>
          </cell>
          <cell r="N54">
            <v>14</v>
          </cell>
          <cell r="O54">
            <v>51</v>
          </cell>
          <cell r="P54">
            <v>96</v>
          </cell>
          <cell r="Q54">
            <v>91</v>
          </cell>
          <cell r="R54">
            <v>79</v>
          </cell>
          <cell r="S54">
            <v>54</v>
          </cell>
          <cell r="T54">
            <v>74</v>
          </cell>
          <cell r="U54">
            <v>28</v>
          </cell>
          <cell r="V54">
            <v>1481</v>
          </cell>
        </row>
        <row r="56">
          <cell r="L56" t="str">
            <v>Utilities</v>
          </cell>
          <cell r="N56">
            <v>2</v>
          </cell>
          <cell r="O56">
            <v>3</v>
          </cell>
          <cell r="P56">
            <v>2</v>
          </cell>
          <cell r="Q56">
            <v>6</v>
          </cell>
          <cell r="R56">
            <v>15</v>
          </cell>
          <cell r="S56">
            <v>29</v>
          </cell>
          <cell r="T56">
            <v>53</v>
          </cell>
          <cell r="U56">
            <v>50</v>
          </cell>
          <cell r="V56">
            <v>1808</v>
          </cell>
        </row>
        <row r="58">
          <cell r="L58" t="str">
            <v>50 Wholesale trade - durable goods</v>
          </cell>
          <cell r="N58">
            <v>760</v>
          </cell>
          <cell r="O58">
            <v>1279</v>
          </cell>
          <cell r="P58">
            <v>1648</v>
          </cell>
          <cell r="Q58">
            <v>675</v>
          </cell>
          <cell r="R58">
            <v>524</v>
          </cell>
          <cell r="S58">
            <v>215</v>
          </cell>
          <cell r="T58">
            <v>62</v>
          </cell>
          <cell r="U58">
            <v>7</v>
          </cell>
          <cell r="V58">
            <v>35792</v>
          </cell>
        </row>
        <row r="59">
          <cell r="L59" t="str">
            <v>51 Wholesale trade - nondurable goods</v>
          </cell>
          <cell r="N59">
            <v>565</v>
          </cell>
          <cell r="O59">
            <v>930</v>
          </cell>
          <cell r="P59">
            <v>1170</v>
          </cell>
          <cell r="Q59">
            <v>517</v>
          </cell>
          <cell r="R59">
            <v>445</v>
          </cell>
          <cell r="S59">
            <v>196</v>
          </cell>
          <cell r="T59">
            <v>38</v>
          </cell>
          <cell r="U59">
            <v>6</v>
          </cell>
          <cell r="V59">
            <v>25656</v>
          </cell>
        </row>
        <row r="60">
          <cell r="L60" t="str">
            <v>52 Building materials, hardware, garden supply and mobile home dealers</v>
          </cell>
          <cell r="N60">
            <v>19</v>
          </cell>
          <cell r="O60">
            <v>23</v>
          </cell>
          <cell r="P60">
            <v>33</v>
          </cell>
          <cell r="Q60">
            <v>15</v>
          </cell>
          <cell r="R60">
            <v>12</v>
          </cell>
          <cell r="S60">
            <v>5</v>
          </cell>
          <cell r="T60">
            <v>4</v>
          </cell>
          <cell r="U60">
            <v>0</v>
          </cell>
          <cell r="V60">
            <v>1210</v>
          </cell>
        </row>
        <row r="61">
          <cell r="L61" t="str">
            <v>53 General merchandise stores</v>
          </cell>
          <cell r="N61">
            <v>31</v>
          </cell>
          <cell r="O61">
            <v>19</v>
          </cell>
          <cell r="P61">
            <v>8</v>
          </cell>
          <cell r="Q61">
            <v>6</v>
          </cell>
          <cell r="R61">
            <v>14</v>
          </cell>
          <cell r="S61">
            <v>11</v>
          </cell>
          <cell r="T61">
            <v>7</v>
          </cell>
          <cell r="U61">
            <v>1</v>
          </cell>
          <cell r="V61">
            <v>130</v>
          </cell>
        </row>
        <row r="62">
          <cell r="L62" t="str">
            <v>54 Food stores</v>
          </cell>
          <cell r="N62">
            <v>10</v>
          </cell>
          <cell r="O62">
            <v>11</v>
          </cell>
          <cell r="P62">
            <v>17</v>
          </cell>
          <cell r="Q62">
            <v>7</v>
          </cell>
          <cell r="R62">
            <v>25</v>
          </cell>
          <cell r="S62">
            <v>9</v>
          </cell>
          <cell r="T62">
            <v>14</v>
          </cell>
          <cell r="U62">
            <v>4</v>
          </cell>
          <cell r="V62">
            <v>7318</v>
          </cell>
        </row>
        <row r="63">
          <cell r="L63" t="str">
            <v>55 Automotive dealers and gasoline service stations</v>
          </cell>
          <cell r="N63">
            <v>14</v>
          </cell>
          <cell r="O63">
            <v>24</v>
          </cell>
          <cell r="P63">
            <v>39</v>
          </cell>
          <cell r="Q63">
            <v>42</v>
          </cell>
          <cell r="R63">
            <v>36</v>
          </cell>
          <cell r="S63">
            <v>16</v>
          </cell>
          <cell r="T63">
            <v>3</v>
          </cell>
          <cell r="U63">
            <v>0</v>
          </cell>
          <cell r="V63">
            <v>1252</v>
          </cell>
        </row>
        <row r="64">
          <cell r="L64" t="str">
            <v>56 Apparel and accessory stores</v>
          </cell>
          <cell r="N64">
            <v>83</v>
          </cell>
          <cell r="O64">
            <v>119</v>
          </cell>
          <cell r="P64">
            <v>52</v>
          </cell>
          <cell r="Q64">
            <v>21</v>
          </cell>
          <cell r="R64">
            <v>13</v>
          </cell>
          <cell r="S64">
            <v>8</v>
          </cell>
          <cell r="T64">
            <v>1</v>
          </cell>
          <cell r="U64">
            <v>0</v>
          </cell>
          <cell r="V64">
            <v>1543</v>
          </cell>
        </row>
        <row r="65">
          <cell r="L65" t="str">
            <v>57 Home furniture, furnishings and equipment stores</v>
          </cell>
          <cell r="N65">
            <v>19</v>
          </cell>
          <cell r="O65">
            <v>63</v>
          </cell>
          <cell r="P65">
            <v>57</v>
          </cell>
          <cell r="Q65">
            <v>30</v>
          </cell>
          <cell r="R65">
            <v>30</v>
          </cell>
          <cell r="S65">
            <v>16</v>
          </cell>
          <cell r="T65">
            <v>6</v>
          </cell>
          <cell r="U65">
            <v>0</v>
          </cell>
          <cell r="V65">
            <v>2422</v>
          </cell>
        </row>
        <row r="66">
          <cell r="L66" t="str">
            <v>58 Eating and drinking places</v>
          </cell>
          <cell r="N66">
            <v>2</v>
          </cell>
          <cell r="O66">
            <v>1</v>
          </cell>
          <cell r="P66">
            <v>8</v>
          </cell>
          <cell r="Q66">
            <v>8</v>
          </cell>
          <cell r="R66">
            <v>10</v>
          </cell>
          <cell r="S66">
            <v>7</v>
          </cell>
          <cell r="T66">
            <v>6</v>
          </cell>
          <cell r="U66">
            <v>2</v>
          </cell>
          <cell r="V66">
            <v>2958</v>
          </cell>
        </row>
        <row r="67">
          <cell r="L67" t="str">
            <v>59 Miscellaneous retail</v>
          </cell>
          <cell r="N67">
            <v>27</v>
          </cell>
          <cell r="O67">
            <v>61</v>
          </cell>
          <cell r="P67">
            <v>50</v>
          </cell>
          <cell r="Q67">
            <v>27</v>
          </cell>
          <cell r="R67">
            <v>31</v>
          </cell>
          <cell r="S67">
            <v>27</v>
          </cell>
          <cell r="T67">
            <v>6</v>
          </cell>
          <cell r="U67">
            <v>0</v>
          </cell>
          <cell r="V67">
            <v>6906</v>
          </cell>
        </row>
        <row r="68">
          <cell r="L68" t="str">
            <v>Retail</v>
          </cell>
          <cell r="N68">
            <v>1530</v>
          </cell>
          <cell r="O68">
            <v>2530</v>
          </cell>
          <cell r="P68">
            <v>3082</v>
          </cell>
          <cell r="Q68">
            <v>1348</v>
          </cell>
          <cell r="R68">
            <v>1140</v>
          </cell>
          <cell r="S68">
            <v>510</v>
          </cell>
          <cell r="T68">
            <v>147</v>
          </cell>
          <cell r="U68">
            <v>20</v>
          </cell>
          <cell r="V68">
            <v>85187</v>
          </cell>
        </row>
        <row r="70">
          <cell r="L70" t="str">
            <v>60 Depository institutions</v>
          </cell>
          <cell r="N70">
            <v>4</v>
          </cell>
          <cell r="O70">
            <v>2</v>
          </cell>
          <cell r="P70">
            <v>28</v>
          </cell>
          <cell r="Q70">
            <v>48</v>
          </cell>
          <cell r="R70">
            <v>106</v>
          </cell>
          <cell r="S70">
            <v>93</v>
          </cell>
          <cell r="T70">
            <v>52</v>
          </cell>
          <cell r="U70">
            <v>12</v>
          </cell>
          <cell r="V70">
            <v>540</v>
          </cell>
        </row>
        <row r="71">
          <cell r="L71" t="str">
            <v>61 Nondepository credit institutions</v>
          </cell>
          <cell r="N71">
            <v>7</v>
          </cell>
          <cell r="O71">
            <v>6</v>
          </cell>
          <cell r="P71">
            <v>12</v>
          </cell>
          <cell r="Q71">
            <v>4</v>
          </cell>
          <cell r="R71">
            <v>5</v>
          </cell>
          <cell r="S71">
            <v>1</v>
          </cell>
          <cell r="T71">
            <v>0</v>
          </cell>
          <cell r="U71">
            <v>0</v>
          </cell>
          <cell r="V71">
            <v>334</v>
          </cell>
        </row>
        <row r="72">
          <cell r="L72" t="str">
            <v>62 Security and commodity brokers, dealers, exchanges and services</v>
          </cell>
          <cell r="N72">
            <v>5</v>
          </cell>
          <cell r="O72">
            <v>13</v>
          </cell>
          <cell r="P72">
            <v>15</v>
          </cell>
          <cell r="Q72">
            <v>11</v>
          </cell>
          <cell r="R72">
            <v>7</v>
          </cell>
          <cell r="S72">
            <v>2</v>
          </cell>
          <cell r="T72">
            <v>1</v>
          </cell>
          <cell r="U72">
            <v>0</v>
          </cell>
          <cell r="V72">
            <v>1373</v>
          </cell>
        </row>
        <row r="73">
          <cell r="L73" t="str">
            <v>63 Insurance carriers</v>
          </cell>
          <cell r="N73">
            <v>3</v>
          </cell>
          <cell r="O73">
            <v>4</v>
          </cell>
          <cell r="P73">
            <v>8</v>
          </cell>
          <cell r="Q73">
            <v>11</v>
          </cell>
          <cell r="R73">
            <v>9</v>
          </cell>
          <cell r="S73">
            <v>7</v>
          </cell>
          <cell r="T73">
            <v>3</v>
          </cell>
          <cell r="U73">
            <v>1</v>
          </cell>
          <cell r="V73">
            <v>78</v>
          </cell>
        </row>
        <row r="74">
          <cell r="L74" t="str">
            <v>64 Insurance agents, brokers and service</v>
          </cell>
          <cell r="N74">
            <v>7</v>
          </cell>
          <cell r="O74">
            <v>9</v>
          </cell>
          <cell r="P74">
            <v>10</v>
          </cell>
          <cell r="Q74">
            <v>5</v>
          </cell>
          <cell r="R74">
            <v>10</v>
          </cell>
          <cell r="S74">
            <v>10</v>
          </cell>
          <cell r="T74">
            <v>1</v>
          </cell>
          <cell r="U74">
            <v>1</v>
          </cell>
          <cell r="V74">
            <v>116</v>
          </cell>
        </row>
        <row r="75">
          <cell r="L75" t="str">
            <v>65 Real estate</v>
          </cell>
          <cell r="N75">
            <v>13</v>
          </cell>
          <cell r="O75">
            <v>17</v>
          </cell>
          <cell r="P75">
            <v>19</v>
          </cell>
          <cell r="Q75">
            <v>11</v>
          </cell>
          <cell r="R75">
            <v>6</v>
          </cell>
          <cell r="S75">
            <v>4</v>
          </cell>
          <cell r="T75">
            <v>1</v>
          </cell>
          <cell r="U75">
            <v>0</v>
          </cell>
          <cell r="V75">
            <v>1210</v>
          </cell>
        </row>
        <row r="76">
          <cell r="L76" t="str">
            <v>67 Holding and other investment offices</v>
          </cell>
          <cell r="N76">
            <v>17</v>
          </cell>
          <cell r="O76">
            <v>33</v>
          </cell>
          <cell r="P76">
            <v>48</v>
          </cell>
          <cell r="Q76">
            <v>21</v>
          </cell>
          <cell r="R76">
            <v>44</v>
          </cell>
          <cell r="S76">
            <v>35</v>
          </cell>
          <cell r="T76">
            <v>25</v>
          </cell>
          <cell r="U76">
            <v>16</v>
          </cell>
          <cell r="V76">
            <v>463</v>
          </cell>
        </row>
        <row r="77">
          <cell r="L77" t="str">
            <v>Finance</v>
          </cell>
          <cell r="N77">
            <v>56</v>
          </cell>
          <cell r="O77">
            <v>84</v>
          </cell>
          <cell r="P77">
            <v>140</v>
          </cell>
          <cell r="Q77">
            <v>111</v>
          </cell>
          <cell r="R77">
            <v>187</v>
          </cell>
          <cell r="S77">
            <v>152</v>
          </cell>
          <cell r="T77">
            <v>83</v>
          </cell>
          <cell r="U77">
            <v>30</v>
          </cell>
          <cell r="V77">
            <v>4114</v>
          </cell>
        </row>
        <row r="79">
          <cell r="L79" t="str">
            <v>70 Hotels, rooming houses, camps and other lodging places</v>
          </cell>
          <cell r="N79">
            <v>1</v>
          </cell>
          <cell r="O79">
            <v>2</v>
          </cell>
          <cell r="P79">
            <v>2</v>
          </cell>
          <cell r="Q79">
            <v>5</v>
          </cell>
          <cell r="R79">
            <v>17</v>
          </cell>
          <cell r="S79">
            <v>28</v>
          </cell>
          <cell r="T79">
            <v>3</v>
          </cell>
          <cell r="U79">
            <v>0</v>
          </cell>
          <cell r="V79">
            <v>509</v>
          </cell>
        </row>
        <row r="80">
          <cell r="L80" t="str">
            <v>72 Personal services</v>
          </cell>
          <cell r="N80">
            <v>5</v>
          </cell>
          <cell r="O80">
            <v>10</v>
          </cell>
          <cell r="P80">
            <v>10</v>
          </cell>
          <cell r="Q80">
            <v>3</v>
          </cell>
          <cell r="R80">
            <v>4</v>
          </cell>
          <cell r="S80">
            <v>2</v>
          </cell>
          <cell r="T80">
            <v>2</v>
          </cell>
          <cell r="U80">
            <v>0</v>
          </cell>
          <cell r="V80">
            <v>1675</v>
          </cell>
        </row>
        <row r="81">
          <cell r="L81" t="str">
            <v>73 Business services</v>
          </cell>
          <cell r="N81">
            <v>170</v>
          </cell>
          <cell r="O81">
            <v>206</v>
          </cell>
          <cell r="P81">
            <v>341</v>
          </cell>
          <cell r="Q81">
            <v>175</v>
          </cell>
          <cell r="R81">
            <v>147</v>
          </cell>
          <cell r="S81">
            <v>99</v>
          </cell>
          <cell r="T81">
            <v>28</v>
          </cell>
          <cell r="U81">
            <v>2</v>
          </cell>
          <cell r="V81">
            <v>9230</v>
          </cell>
        </row>
        <row r="82">
          <cell r="L82" t="str">
            <v>75 Automotive repair, services and parking</v>
          </cell>
          <cell r="N82">
            <v>6</v>
          </cell>
          <cell r="O82">
            <v>15</v>
          </cell>
          <cell r="P82">
            <v>28</v>
          </cell>
          <cell r="Q82">
            <v>19</v>
          </cell>
          <cell r="R82">
            <v>14</v>
          </cell>
          <cell r="S82">
            <v>6</v>
          </cell>
          <cell r="T82">
            <v>2</v>
          </cell>
          <cell r="U82">
            <v>0</v>
          </cell>
          <cell r="V82">
            <v>2799</v>
          </cell>
        </row>
        <row r="83">
          <cell r="L83" t="str">
            <v>76 Miscellaneous repair services</v>
          </cell>
          <cell r="N83">
            <v>8</v>
          </cell>
          <cell r="O83">
            <v>25</v>
          </cell>
          <cell r="P83">
            <v>23</v>
          </cell>
          <cell r="Q83">
            <v>19</v>
          </cell>
          <cell r="R83">
            <v>16</v>
          </cell>
          <cell r="S83">
            <v>9</v>
          </cell>
          <cell r="T83">
            <v>8</v>
          </cell>
          <cell r="U83">
            <v>1</v>
          </cell>
          <cell r="V83">
            <v>7636</v>
          </cell>
        </row>
        <row r="84">
          <cell r="L84" t="str">
            <v>78 Motion pictures</v>
          </cell>
          <cell r="N84">
            <v>2</v>
          </cell>
          <cell r="O84">
            <v>8</v>
          </cell>
          <cell r="P84">
            <v>9</v>
          </cell>
          <cell r="Q84">
            <v>9</v>
          </cell>
          <cell r="R84">
            <v>2</v>
          </cell>
          <cell r="S84">
            <v>3</v>
          </cell>
          <cell r="T84">
            <v>0</v>
          </cell>
          <cell r="U84">
            <v>0</v>
          </cell>
          <cell r="V84">
            <v>306</v>
          </cell>
        </row>
        <row r="85">
          <cell r="L85" t="str">
            <v>79 Amusement and recreation services</v>
          </cell>
          <cell r="N85">
            <v>7</v>
          </cell>
          <cell r="O85">
            <v>12</v>
          </cell>
          <cell r="P85">
            <v>18</v>
          </cell>
          <cell r="Q85">
            <v>9</v>
          </cell>
          <cell r="R85">
            <v>13</v>
          </cell>
          <cell r="S85">
            <v>3</v>
          </cell>
          <cell r="T85">
            <v>5</v>
          </cell>
          <cell r="U85">
            <v>0</v>
          </cell>
          <cell r="V85">
            <v>1458</v>
          </cell>
        </row>
        <row r="86">
          <cell r="L86" t="str">
            <v>Hotels and other business services</v>
          </cell>
          <cell r="N86">
            <v>199</v>
          </cell>
          <cell r="O86">
            <v>278</v>
          </cell>
          <cell r="P86">
            <v>431</v>
          </cell>
          <cell r="Q86">
            <v>239</v>
          </cell>
          <cell r="R86">
            <v>213</v>
          </cell>
          <cell r="S86">
            <v>150</v>
          </cell>
          <cell r="T86">
            <v>48</v>
          </cell>
          <cell r="U86">
            <v>3</v>
          </cell>
          <cell r="V86">
            <v>23613</v>
          </cell>
        </row>
        <row r="88">
          <cell r="L88" t="str">
            <v>Healthcare</v>
          </cell>
          <cell r="N88">
            <v>3</v>
          </cell>
          <cell r="O88">
            <v>5</v>
          </cell>
          <cell r="P88">
            <v>11</v>
          </cell>
          <cell r="Q88">
            <v>11</v>
          </cell>
          <cell r="R88">
            <v>10</v>
          </cell>
          <cell r="S88">
            <v>8</v>
          </cell>
          <cell r="T88">
            <v>8</v>
          </cell>
          <cell r="U88">
            <v>1</v>
          </cell>
          <cell r="V88">
            <v>835</v>
          </cell>
        </row>
        <row r="90">
          <cell r="L90" t="str">
            <v>81 Legal services</v>
          </cell>
          <cell r="N90">
            <v>7</v>
          </cell>
          <cell r="O90">
            <v>16</v>
          </cell>
          <cell r="P90">
            <v>7</v>
          </cell>
          <cell r="Q90">
            <v>2</v>
          </cell>
          <cell r="R90">
            <v>3</v>
          </cell>
          <cell r="S90">
            <v>1</v>
          </cell>
          <cell r="T90">
            <v>1</v>
          </cell>
          <cell r="U90">
            <v>0</v>
          </cell>
          <cell r="V90">
            <v>612</v>
          </cell>
        </row>
        <row r="92">
          <cell r="L92" t="str">
            <v>Education</v>
          </cell>
          <cell r="N92">
            <v>11</v>
          </cell>
          <cell r="O92">
            <v>19</v>
          </cell>
          <cell r="P92">
            <v>8</v>
          </cell>
          <cell r="Q92">
            <v>7</v>
          </cell>
          <cell r="R92">
            <v>22</v>
          </cell>
          <cell r="S92">
            <v>24</v>
          </cell>
          <cell r="T92">
            <v>31</v>
          </cell>
          <cell r="U92">
            <v>5</v>
          </cell>
          <cell r="V92">
            <v>352</v>
          </cell>
        </row>
        <row r="94">
          <cell r="L94" t="str">
            <v>83 Social services</v>
          </cell>
          <cell r="N94">
            <v>33</v>
          </cell>
          <cell r="O94">
            <v>10</v>
          </cell>
          <cell r="P94">
            <v>8</v>
          </cell>
          <cell r="Q94">
            <v>4</v>
          </cell>
          <cell r="R94">
            <v>5</v>
          </cell>
          <cell r="S94">
            <v>0</v>
          </cell>
          <cell r="T94">
            <v>0</v>
          </cell>
          <cell r="U94">
            <v>0</v>
          </cell>
          <cell r="V94">
            <v>188</v>
          </cell>
        </row>
        <row r="95">
          <cell r="L95" t="str">
            <v>84 Museums, art galleries, and botanical and zoological gardens</v>
          </cell>
          <cell r="N95">
            <v>0</v>
          </cell>
          <cell r="O95">
            <v>1</v>
          </cell>
          <cell r="P95">
            <v>0</v>
          </cell>
          <cell r="Q95">
            <v>2</v>
          </cell>
          <cell r="R95">
            <v>1</v>
          </cell>
          <cell r="S95">
            <v>2</v>
          </cell>
          <cell r="T95">
            <v>0</v>
          </cell>
          <cell r="U95">
            <v>0</v>
          </cell>
          <cell r="V95">
            <v>89</v>
          </cell>
        </row>
        <row r="96">
          <cell r="L96" t="str">
            <v>86 Membership organisations</v>
          </cell>
          <cell r="N96">
            <v>20</v>
          </cell>
          <cell r="O96">
            <v>9</v>
          </cell>
          <cell r="P96">
            <v>11</v>
          </cell>
          <cell r="Q96">
            <v>6</v>
          </cell>
          <cell r="R96">
            <v>2</v>
          </cell>
          <cell r="S96">
            <v>1</v>
          </cell>
          <cell r="T96">
            <v>1</v>
          </cell>
          <cell r="U96">
            <v>0</v>
          </cell>
          <cell r="V96">
            <v>132</v>
          </cell>
        </row>
        <row r="97">
          <cell r="L97" t="str">
            <v>87 Engineering, accounting, research, management and related services</v>
          </cell>
          <cell r="N97">
            <v>112</v>
          </cell>
          <cell r="O97">
            <v>163</v>
          </cell>
          <cell r="P97">
            <v>168</v>
          </cell>
          <cell r="Q97">
            <v>109</v>
          </cell>
          <cell r="R97">
            <v>132</v>
          </cell>
          <cell r="S97">
            <v>133</v>
          </cell>
          <cell r="T97">
            <v>73</v>
          </cell>
          <cell r="U97">
            <v>15</v>
          </cell>
          <cell r="V97">
            <v>15036</v>
          </cell>
        </row>
        <row r="98">
          <cell r="L98" t="str">
            <v>89 Miscellaneous services</v>
          </cell>
          <cell r="N98">
            <v>37</v>
          </cell>
          <cell r="O98">
            <v>40</v>
          </cell>
          <cell r="P98">
            <v>34</v>
          </cell>
          <cell r="Q98">
            <v>11</v>
          </cell>
          <cell r="R98">
            <v>3</v>
          </cell>
          <cell r="S98">
            <v>7</v>
          </cell>
          <cell r="T98">
            <v>0</v>
          </cell>
          <cell r="U98">
            <v>1</v>
          </cell>
          <cell r="V98">
            <v>847</v>
          </cell>
        </row>
        <row r="99">
          <cell r="L99" t="str">
            <v>91 Executive, legislative, and general government, except finance</v>
          </cell>
          <cell r="N99">
            <v>0</v>
          </cell>
          <cell r="O99">
            <v>1</v>
          </cell>
          <cell r="P99">
            <v>1</v>
          </cell>
          <cell r="Q99">
            <v>3</v>
          </cell>
          <cell r="R99">
            <v>4</v>
          </cell>
          <cell r="S99">
            <v>3</v>
          </cell>
          <cell r="T99">
            <v>0</v>
          </cell>
          <cell r="U99">
            <v>0</v>
          </cell>
          <cell r="V99">
            <v>36</v>
          </cell>
        </row>
        <row r="100">
          <cell r="L100" t="str">
            <v>92 Justice, public order, and safety</v>
          </cell>
          <cell r="N100">
            <v>0</v>
          </cell>
          <cell r="O100">
            <v>1</v>
          </cell>
          <cell r="P100">
            <v>0</v>
          </cell>
          <cell r="Q100">
            <v>0</v>
          </cell>
          <cell r="R100">
            <v>1</v>
          </cell>
          <cell r="S100">
            <v>0</v>
          </cell>
          <cell r="T100">
            <v>0</v>
          </cell>
          <cell r="U100">
            <v>0</v>
          </cell>
          <cell r="V100">
            <v>12</v>
          </cell>
        </row>
        <row r="101">
          <cell r="L101" t="str">
            <v>93 Public finance, taxation and monetary policy</v>
          </cell>
          <cell r="N101">
            <v>0</v>
          </cell>
          <cell r="O101">
            <v>1</v>
          </cell>
          <cell r="P101">
            <v>1</v>
          </cell>
          <cell r="Q101">
            <v>0</v>
          </cell>
          <cell r="R101">
            <v>0</v>
          </cell>
          <cell r="S101">
            <v>0</v>
          </cell>
          <cell r="T101">
            <v>0</v>
          </cell>
          <cell r="U101">
            <v>0</v>
          </cell>
          <cell r="V101">
            <v>7</v>
          </cell>
        </row>
        <row r="102">
          <cell r="L102" t="str">
            <v>94 Administration of human resource programs</v>
          </cell>
          <cell r="N102">
            <v>4</v>
          </cell>
          <cell r="O102">
            <v>4</v>
          </cell>
          <cell r="P102">
            <v>0</v>
          </cell>
          <cell r="Q102">
            <v>3</v>
          </cell>
          <cell r="R102">
            <v>1</v>
          </cell>
          <cell r="S102">
            <v>1</v>
          </cell>
          <cell r="T102">
            <v>0</v>
          </cell>
          <cell r="U102">
            <v>0</v>
          </cell>
          <cell r="V102">
            <v>19</v>
          </cell>
        </row>
        <row r="103">
          <cell r="L103" t="str">
            <v>95 Administration of environmental quality and housing programs</v>
          </cell>
          <cell r="N103">
            <v>0</v>
          </cell>
          <cell r="O103">
            <v>1</v>
          </cell>
          <cell r="P103">
            <v>1</v>
          </cell>
          <cell r="Q103">
            <v>0</v>
          </cell>
          <cell r="R103">
            <v>0</v>
          </cell>
          <cell r="S103">
            <v>1</v>
          </cell>
          <cell r="T103">
            <v>2</v>
          </cell>
          <cell r="U103">
            <v>0</v>
          </cell>
          <cell r="V103">
            <v>17</v>
          </cell>
        </row>
        <row r="104">
          <cell r="L104" t="str">
            <v>96 Administration of economic programs</v>
          </cell>
          <cell r="N104">
            <v>0</v>
          </cell>
          <cell r="O104">
            <v>3</v>
          </cell>
          <cell r="P104">
            <v>1</v>
          </cell>
          <cell r="Q104">
            <v>3</v>
          </cell>
          <cell r="R104">
            <v>4</v>
          </cell>
          <cell r="S104">
            <v>0</v>
          </cell>
          <cell r="T104">
            <v>4</v>
          </cell>
          <cell r="U104">
            <v>1</v>
          </cell>
          <cell r="V104">
            <v>32</v>
          </cell>
        </row>
        <row r="105">
          <cell r="L105" t="str">
            <v>97 National security and international affairs</v>
          </cell>
          <cell r="N105">
            <v>0</v>
          </cell>
          <cell r="O105">
            <v>0</v>
          </cell>
          <cell r="P105">
            <v>0</v>
          </cell>
          <cell r="Q105">
            <v>1</v>
          </cell>
          <cell r="R105">
            <v>0</v>
          </cell>
          <cell r="S105">
            <v>0</v>
          </cell>
          <cell r="T105">
            <v>0</v>
          </cell>
          <cell r="U105">
            <v>0</v>
          </cell>
          <cell r="V105">
            <v>10</v>
          </cell>
        </row>
        <row r="106">
          <cell r="L106" t="str">
            <v>Public services all</v>
          </cell>
          <cell r="N106">
            <v>227</v>
          </cell>
          <cell r="O106">
            <v>274</v>
          </cell>
          <cell r="P106">
            <v>251</v>
          </cell>
          <cell r="Q106">
            <v>162</v>
          </cell>
          <cell r="R106">
            <v>188</v>
          </cell>
          <cell r="S106">
            <v>181</v>
          </cell>
          <cell r="T106">
            <v>120</v>
          </cell>
          <cell r="U106">
            <v>23</v>
          </cell>
          <cell r="V106">
            <v>18224</v>
          </cell>
        </row>
        <row r="107">
          <cell r="L107" t="str">
            <v>Government</v>
          </cell>
          <cell r="N107">
            <v>213</v>
          </cell>
          <cell r="O107">
            <v>250</v>
          </cell>
          <cell r="P107">
            <v>232</v>
          </cell>
          <cell r="Q107">
            <v>144</v>
          </cell>
          <cell r="R107">
            <v>156</v>
          </cell>
          <cell r="S107">
            <v>149</v>
          </cell>
          <cell r="T107">
            <v>81</v>
          </cell>
          <cell r="U107">
            <v>17</v>
          </cell>
          <cell r="V107">
            <v>17037</v>
          </cell>
        </row>
        <row r="108">
          <cell r="L108" t="str">
            <v>TOTAL</v>
          </cell>
          <cell r="N108">
            <v>2495</v>
          </cell>
          <cell r="O108">
            <v>3930</v>
          </cell>
          <cell r="P108">
            <v>5360</v>
          </cell>
          <cell r="Q108">
            <v>3177</v>
          </cell>
          <cell r="R108">
            <v>3833</v>
          </cell>
          <cell r="S108">
            <v>3695</v>
          </cell>
          <cell r="T108">
            <v>2344</v>
          </cell>
          <cell r="U108">
            <v>586</v>
          </cell>
          <cell r="V108">
            <v>217906</v>
          </cell>
        </row>
        <row r="109">
          <cell r="L109" t="str">
            <v>Unclassified</v>
          </cell>
          <cell r="N109">
            <v>148</v>
          </cell>
          <cell r="O109">
            <v>96</v>
          </cell>
          <cell r="P109">
            <v>156</v>
          </cell>
          <cell r="Q109">
            <v>215</v>
          </cell>
          <cell r="R109">
            <v>638</v>
          </cell>
          <cell r="S109">
            <v>877</v>
          </cell>
          <cell r="T109">
            <v>517</v>
          </cell>
          <cell r="U109">
            <v>83</v>
          </cell>
          <cell r="V109">
            <v>13467</v>
          </cell>
        </row>
        <row r="110">
          <cell r="L110" t="str">
            <v>TOTAL</v>
          </cell>
          <cell r="N110">
            <v>2347</v>
          </cell>
          <cell r="O110">
            <v>3834</v>
          </cell>
          <cell r="P110">
            <v>5204</v>
          </cell>
          <cell r="Q110">
            <v>2962</v>
          </cell>
          <cell r="R110">
            <v>3195</v>
          </cell>
          <cell r="S110">
            <v>2818</v>
          </cell>
          <cell r="T110">
            <v>1827</v>
          </cell>
          <cell r="U110">
            <v>503</v>
          </cell>
          <cell r="V110">
            <v>204439</v>
          </cell>
        </row>
        <row r="111">
          <cell r="N111">
            <v>0</v>
          </cell>
          <cell r="O111">
            <v>0</v>
          </cell>
          <cell r="P111">
            <v>0</v>
          </cell>
          <cell r="Q111">
            <v>0</v>
          </cell>
          <cell r="R111">
            <v>0</v>
          </cell>
          <cell r="S111">
            <v>0</v>
          </cell>
          <cell r="T111">
            <v>0</v>
          </cell>
          <cell r="U111">
            <v>0</v>
          </cell>
          <cell r="V111">
            <v>0</v>
          </cell>
        </row>
        <row r="112">
          <cell r="L112" t="str">
            <v>Other Industries</v>
          </cell>
          <cell r="M112">
            <v>0</v>
          </cell>
          <cell r="N112">
            <v>284</v>
          </cell>
          <cell r="O112">
            <v>110</v>
          </cell>
          <cell r="P112">
            <v>244</v>
          </cell>
          <cell r="Q112">
            <v>198</v>
          </cell>
          <cell r="R112">
            <v>294</v>
          </cell>
          <cell r="S112">
            <v>393</v>
          </cell>
          <cell r="T112">
            <v>215</v>
          </cell>
          <cell r="U112">
            <v>79</v>
          </cell>
          <cell r="V112">
            <v>29537</v>
          </cell>
        </row>
        <row r="113">
          <cell r="N113">
            <v>5.9318637274549099E-2</v>
          </cell>
          <cell r="O113">
            <v>2.4427480916030534E-2</v>
          </cell>
          <cell r="P113">
            <v>2.9104477611940297E-2</v>
          </cell>
          <cell r="Q113">
            <v>6.7673906200818382E-2</v>
          </cell>
          <cell r="R113">
            <v>0.16644925645708322</v>
          </cell>
          <cell r="S113">
            <v>0.23734776725304466</v>
          </cell>
          <cell r="T113">
            <v>0.22056313993174062</v>
          </cell>
          <cell r="U113">
            <v>0.14163822525597269</v>
          </cell>
          <cell r="V113">
            <v>6.1801877873945643E-2</v>
          </cell>
        </row>
      </sheetData>
      <sheetData sheetId="21">
        <row r="3">
          <cell r="M3" t="str">
            <v>1 to 9</v>
          </cell>
          <cell r="N3" t="str">
            <v>10 to 19</v>
          </cell>
          <cell r="O3" t="str">
            <v>20-49</v>
          </cell>
          <cell r="P3" t="str">
            <v>50-99</v>
          </cell>
          <cell r="Q3" t="str">
            <v>100-249</v>
          </cell>
          <cell r="R3" t="str">
            <v>250-999</v>
          </cell>
          <cell r="S3" t="str">
            <v>1000-4999</v>
          </cell>
          <cell r="T3" t="str">
            <v>5000+</v>
          </cell>
          <cell r="V3">
            <v>0</v>
          </cell>
        </row>
        <row r="4">
          <cell r="L4" t="str">
            <v>01 Agricultural production - crops</v>
          </cell>
          <cell r="M4">
            <v>510</v>
          </cell>
          <cell r="N4">
            <v>1078</v>
          </cell>
          <cell r="O4">
            <v>1148</v>
          </cell>
          <cell r="P4">
            <v>526</v>
          </cell>
          <cell r="Q4">
            <v>648</v>
          </cell>
          <cell r="R4">
            <v>397</v>
          </cell>
          <cell r="S4">
            <v>141</v>
          </cell>
          <cell r="T4">
            <v>30</v>
          </cell>
          <cell r="V4">
            <v>0</v>
          </cell>
        </row>
        <row r="5">
          <cell r="L5" t="str">
            <v>02 Agriculture production livestock and animal specialities</v>
          </cell>
          <cell r="M5">
            <v>582</v>
          </cell>
          <cell r="N5">
            <v>835</v>
          </cell>
          <cell r="O5">
            <v>1527</v>
          </cell>
          <cell r="P5">
            <v>504</v>
          </cell>
          <cell r="Q5">
            <v>451</v>
          </cell>
          <cell r="R5">
            <v>235</v>
          </cell>
          <cell r="S5">
            <v>58</v>
          </cell>
          <cell r="T5">
            <v>6</v>
          </cell>
          <cell r="V5">
            <v>0</v>
          </cell>
        </row>
        <row r="6">
          <cell r="L6" t="str">
            <v>07 Agricultural services</v>
          </cell>
          <cell r="M6">
            <v>668</v>
          </cell>
          <cell r="N6">
            <v>634</v>
          </cell>
          <cell r="O6">
            <v>976</v>
          </cell>
          <cell r="P6">
            <v>923</v>
          </cell>
          <cell r="Q6">
            <v>650</v>
          </cell>
          <cell r="R6">
            <v>243</v>
          </cell>
          <cell r="S6">
            <v>16</v>
          </cell>
          <cell r="T6">
            <v>3</v>
          </cell>
          <cell r="V6">
            <v>0</v>
          </cell>
        </row>
        <row r="7">
          <cell r="L7" t="str">
            <v>08 Forestry</v>
          </cell>
          <cell r="M7">
            <v>360</v>
          </cell>
          <cell r="N7">
            <v>438</v>
          </cell>
          <cell r="O7">
            <v>1022</v>
          </cell>
          <cell r="P7">
            <v>408</v>
          </cell>
          <cell r="Q7">
            <v>533</v>
          </cell>
          <cell r="R7">
            <v>263</v>
          </cell>
          <cell r="S7">
            <v>52</v>
          </cell>
          <cell r="T7">
            <v>13</v>
          </cell>
          <cell r="V7">
            <v>0</v>
          </cell>
        </row>
        <row r="8">
          <cell r="L8" t="str">
            <v>09 Fishing, hunting and trapping</v>
          </cell>
          <cell r="M8">
            <v>32</v>
          </cell>
          <cell r="N8">
            <v>57</v>
          </cell>
          <cell r="O8">
            <v>74</v>
          </cell>
          <cell r="P8">
            <v>44</v>
          </cell>
          <cell r="Q8">
            <v>69</v>
          </cell>
          <cell r="R8">
            <v>42</v>
          </cell>
          <cell r="S8">
            <v>19</v>
          </cell>
          <cell r="T8">
            <v>5</v>
          </cell>
          <cell r="V8">
            <v>0</v>
          </cell>
        </row>
        <row r="9">
          <cell r="L9" t="str">
            <v>Agriculture, Fisheries and Forestry subtotal</v>
          </cell>
          <cell r="M9">
            <v>2152</v>
          </cell>
          <cell r="N9">
            <v>3042</v>
          </cell>
          <cell r="O9">
            <v>4747</v>
          </cell>
          <cell r="P9">
            <v>2405</v>
          </cell>
          <cell r="Q9">
            <v>2351</v>
          </cell>
          <cell r="R9">
            <v>1180</v>
          </cell>
          <cell r="S9">
            <v>286</v>
          </cell>
          <cell r="T9">
            <v>57</v>
          </cell>
          <cell r="V9">
            <v>0</v>
          </cell>
        </row>
        <row r="11">
          <cell r="L11" t="str">
            <v>10 Metal mining</v>
          </cell>
          <cell r="M11">
            <v>48</v>
          </cell>
          <cell r="N11">
            <v>118</v>
          </cell>
          <cell r="O11">
            <v>411</v>
          </cell>
          <cell r="P11">
            <v>288</v>
          </cell>
          <cell r="Q11">
            <v>446</v>
          </cell>
          <cell r="R11">
            <v>439</v>
          </cell>
          <cell r="S11">
            <v>247</v>
          </cell>
          <cell r="T11">
            <v>35</v>
          </cell>
          <cell r="V11">
            <v>0</v>
          </cell>
        </row>
        <row r="12">
          <cell r="L12" t="str">
            <v>12 Coal mining</v>
          </cell>
          <cell r="M12">
            <v>65</v>
          </cell>
          <cell r="N12">
            <v>150</v>
          </cell>
          <cell r="O12">
            <v>579</v>
          </cell>
          <cell r="P12">
            <v>692</v>
          </cell>
          <cell r="Q12">
            <v>1443</v>
          </cell>
          <cell r="R12">
            <v>908</v>
          </cell>
          <cell r="S12">
            <v>477</v>
          </cell>
          <cell r="T12">
            <v>136</v>
          </cell>
          <cell r="V12">
            <v>0</v>
          </cell>
        </row>
        <row r="13">
          <cell r="L13" t="str">
            <v>13 Oil and gas extraction</v>
          </cell>
          <cell r="M13">
            <v>200</v>
          </cell>
          <cell r="N13">
            <v>145</v>
          </cell>
          <cell r="O13">
            <v>209</v>
          </cell>
          <cell r="P13">
            <v>109</v>
          </cell>
          <cell r="Q13">
            <v>156</v>
          </cell>
          <cell r="R13">
            <v>183</v>
          </cell>
          <cell r="S13">
            <v>107</v>
          </cell>
          <cell r="T13">
            <v>61</v>
          </cell>
          <cell r="V13">
            <v>0</v>
          </cell>
        </row>
        <row r="14">
          <cell r="L14" t="str">
            <v>14 Mining and quarrying of nonmetallic minerals, except fuels</v>
          </cell>
          <cell r="M14">
            <v>303</v>
          </cell>
          <cell r="N14">
            <v>591</v>
          </cell>
          <cell r="O14">
            <v>1155</v>
          </cell>
          <cell r="P14">
            <v>786</v>
          </cell>
          <cell r="Q14">
            <v>467</v>
          </cell>
          <cell r="R14">
            <v>258</v>
          </cell>
          <cell r="S14">
            <v>65</v>
          </cell>
          <cell r="T14">
            <v>5</v>
          </cell>
          <cell r="V14">
            <v>0</v>
          </cell>
        </row>
        <row r="15">
          <cell r="L15" t="str">
            <v>Mining subtotal</v>
          </cell>
          <cell r="M15">
            <v>616</v>
          </cell>
          <cell r="N15">
            <v>1004</v>
          </cell>
          <cell r="O15">
            <v>2354</v>
          </cell>
          <cell r="P15">
            <v>1875</v>
          </cell>
          <cell r="Q15">
            <v>2512</v>
          </cell>
          <cell r="R15">
            <v>1788</v>
          </cell>
          <cell r="S15">
            <v>896</v>
          </cell>
          <cell r="T15">
            <v>237</v>
          </cell>
          <cell r="V15">
            <v>0</v>
          </cell>
        </row>
        <row r="17">
          <cell r="L17" t="str">
            <v>15 Building construction-general contractors and operative builders</v>
          </cell>
          <cell r="M17">
            <v>662</v>
          </cell>
          <cell r="N17">
            <v>1589</v>
          </cell>
          <cell r="O17">
            <v>3632</v>
          </cell>
          <cell r="P17">
            <v>2605</v>
          </cell>
          <cell r="Q17">
            <v>5536</v>
          </cell>
          <cell r="R17">
            <v>5788</v>
          </cell>
          <cell r="S17">
            <v>2059</v>
          </cell>
          <cell r="T17">
            <v>157</v>
          </cell>
          <cell r="V17">
            <v>0</v>
          </cell>
        </row>
        <row r="18">
          <cell r="L18" t="str">
            <v>16 Heavy construction other than building construction - contractors</v>
          </cell>
          <cell r="M18">
            <v>515</v>
          </cell>
          <cell r="N18">
            <v>965</v>
          </cell>
          <cell r="O18">
            <v>2134</v>
          </cell>
          <cell r="P18">
            <v>1699</v>
          </cell>
          <cell r="Q18">
            <v>1851</v>
          </cell>
          <cell r="R18">
            <v>1381</v>
          </cell>
          <cell r="S18">
            <v>505</v>
          </cell>
          <cell r="T18">
            <v>66</v>
          </cell>
          <cell r="V18">
            <v>0</v>
          </cell>
        </row>
        <row r="19">
          <cell r="L19" t="str">
            <v>17 Construction - special trade contractors</v>
          </cell>
          <cell r="M19">
            <v>1950</v>
          </cell>
          <cell r="N19">
            <v>3211</v>
          </cell>
          <cell r="O19">
            <v>6130</v>
          </cell>
          <cell r="P19">
            <v>2219</v>
          </cell>
          <cell r="Q19">
            <v>1967</v>
          </cell>
          <cell r="R19">
            <v>1084</v>
          </cell>
          <cell r="S19">
            <v>343</v>
          </cell>
          <cell r="T19">
            <v>28</v>
          </cell>
          <cell r="V19">
            <v>0</v>
          </cell>
        </row>
        <row r="20">
          <cell r="L20" t="str">
            <v>Construction subtotal</v>
          </cell>
          <cell r="M20">
            <v>3127</v>
          </cell>
          <cell r="N20">
            <v>5765</v>
          </cell>
          <cell r="O20">
            <v>11896</v>
          </cell>
          <cell r="P20">
            <v>6523</v>
          </cell>
          <cell r="Q20">
            <v>9354</v>
          </cell>
          <cell r="R20">
            <v>8253</v>
          </cell>
          <cell r="S20">
            <v>2907</v>
          </cell>
          <cell r="T20">
            <v>251</v>
          </cell>
          <cell r="V20">
            <v>0</v>
          </cell>
        </row>
        <row r="22">
          <cell r="L22" t="str">
            <v>20 Food and kindred products</v>
          </cell>
          <cell r="M22">
            <v>7715</v>
          </cell>
          <cell r="N22">
            <v>10358</v>
          </cell>
          <cell r="O22">
            <v>16296</v>
          </cell>
          <cell r="P22">
            <v>11558</v>
          </cell>
          <cell r="Q22">
            <v>10316</v>
          </cell>
          <cell r="R22">
            <v>6150</v>
          </cell>
          <cell r="S22">
            <v>1522</v>
          </cell>
          <cell r="T22">
            <v>117</v>
          </cell>
          <cell r="V22">
            <v>0</v>
          </cell>
        </row>
        <row r="23">
          <cell r="L23" t="str">
            <v>21 Tobacco products</v>
          </cell>
          <cell r="M23">
            <v>14</v>
          </cell>
          <cell r="N23">
            <v>13</v>
          </cell>
          <cell r="O23">
            <v>62</v>
          </cell>
          <cell r="P23">
            <v>58</v>
          </cell>
          <cell r="Q23">
            <v>89</v>
          </cell>
          <cell r="R23">
            <v>117</v>
          </cell>
          <cell r="S23">
            <v>138</v>
          </cell>
          <cell r="T23">
            <v>11</v>
          </cell>
          <cell r="V23">
            <v>0</v>
          </cell>
        </row>
        <row r="24">
          <cell r="L24" t="str">
            <v>22 Textile mill products</v>
          </cell>
          <cell r="M24">
            <v>2802</v>
          </cell>
          <cell r="N24">
            <v>5423</v>
          </cell>
          <cell r="O24">
            <v>12171</v>
          </cell>
          <cell r="P24">
            <v>10809</v>
          </cell>
          <cell r="Q24">
            <v>12833</v>
          </cell>
          <cell r="R24">
            <v>8642</v>
          </cell>
          <cell r="S24">
            <v>3072</v>
          </cell>
          <cell r="T24">
            <v>295</v>
          </cell>
          <cell r="V24">
            <v>0</v>
          </cell>
        </row>
        <row r="25">
          <cell r="L25" t="str">
            <v>23 Apparel and other finished products made from fabrics and similar materials</v>
          </cell>
          <cell r="M25">
            <v>1677</v>
          </cell>
          <cell r="N25">
            <v>3651</v>
          </cell>
          <cell r="O25">
            <v>9320</v>
          </cell>
          <cell r="P25">
            <v>8131</v>
          </cell>
          <cell r="Q25">
            <v>17280</v>
          </cell>
          <cell r="R25">
            <v>9471</v>
          </cell>
          <cell r="S25">
            <v>1617</v>
          </cell>
          <cell r="T25">
            <v>74</v>
          </cell>
          <cell r="V25">
            <v>0</v>
          </cell>
        </row>
        <row r="26">
          <cell r="L26" t="str">
            <v>24 Lumber and wood products, except furniture</v>
          </cell>
          <cell r="M26">
            <v>1372</v>
          </cell>
          <cell r="N26">
            <v>2263</v>
          </cell>
          <cell r="O26">
            <v>4435</v>
          </cell>
          <cell r="P26">
            <v>3359</v>
          </cell>
          <cell r="Q26">
            <v>3025</v>
          </cell>
          <cell r="R26">
            <v>1327</v>
          </cell>
          <cell r="S26">
            <v>251</v>
          </cell>
          <cell r="T26">
            <v>62</v>
          </cell>
          <cell r="V26">
            <v>0</v>
          </cell>
        </row>
        <row r="27">
          <cell r="L27" t="str">
            <v>25 Furniture and fixtures</v>
          </cell>
          <cell r="M27">
            <v>986</v>
          </cell>
          <cell r="N27">
            <v>1889</v>
          </cell>
          <cell r="O27">
            <v>4098</v>
          </cell>
          <cell r="P27">
            <v>2761</v>
          </cell>
          <cell r="Q27">
            <v>2708</v>
          </cell>
          <cell r="R27">
            <v>1290</v>
          </cell>
          <cell r="S27">
            <v>314</v>
          </cell>
          <cell r="T27">
            <v>12</v>
          </cell>
          <cell r="V27">
            <v>0</v>
          </cell>
        </row>
        <row r="28">
          <cell r="L28" t="str">
            <v>26 Paper and allied products</v>
          </cell>
          <cell r="M28">
            <v>2363</v>
          </cell>
          <cell r="N28">
            <v>5008</v>
          </cell>
          <cell r="O28">
            <v>9806</v>
          </cell>
          <cell r="P28">
            <v>6227</v>
          </cell>
          <cell r="Q28">
            <v>5397</v>
          </cell>
          <cell r="R28">
            <v>2603</v>
          </cell>
          <cell r="S28">
            <v>635</v>
          </cell>
          <cell r="T28">
            <v>35</v>
          </cell>
          <cell r="V28">
            <v>0</v>
          </cell>
        </row>
        <row r="29">
          <cell r="L29" t="str">
            <v>27 Printing, publishing, and allied industries</v>
          </cell>
          <cell r="M29">
            <v>4508</v>
          </cell>
          <cell r="N29">
            <v>6891</v>
          </cell>
          <cell r="O29">
            <v>10503</v>
          </cell>
          <cell r="P29">
            <v>4191</v>
          </cell>
          <cell r="Q29">
            <v>3543</v>
          </cell>
          <cell r="R29">
            <v>1417</v>
          </cell>
          <cell r="S29">
            <v>175</v>
          </cell>
          <cell r="T29">
            <v>8</v>
          </cell>
          <cell r="V29">
            <v>0</v>
          </cell>
        </row>
        <row r="30">
          <cell r="L30" t="str">
            <v>28 Chemicals and allied products</v>
          </cell>
          <cell r="M30">
            <v>4171</v>
          </cell>
          <cell r="N30">
            <v>8575</v>
          </cell>
          <cell r="O30">
            <v>17558</v>
          </cell>
          <cell r="P30">
            <v>13170</v>
          </cell>
          <cell r="Q30">
            <v>10899</v>
          </cell>
          <cell r="R30">
            <v>6862</v>
          </cell>
          <cell r="S30">
            <v>2237</v>
          </cell>
          <cell r="T30">
            <v>222</v>
          </cell>
          <cell r="V30">
            <v>0</v>
          </cell>
        </row>
        <row r="31">
          <cell r="L31" t="str">
            <v>29 Petroleum refining and related industries</v>
          </cell>
          <cell r="M31">
            <v>525</v>
          </cell>
          <cell r="N31">
            <v>744</v>
          </cell>
          <cell r="O31">
            <v>1342</v>
          </cell>
          <cell r="P31">
            <v>634</v>
          </cell>
          <cell r="Q31">
            <v>572</v>
          </cell>
          <cell r="R31">
            <v>328</v>
          </cell>
          <cell r="S31">
            <v>161</v>
          </cell>
          <cell r="T31">
            <v>41</v>
          </cell>
          <cell r="V31">
            <v>0</v>
          </cell>
        </row>
        <row r="32">
          <cell r="L32" t="str">
            <v>30 Rubber and miscellaneous plastics products</v>
          </cell>
          <cell r="M32">
            <v>4006</v>
          </cell>
          <cell r="N32">
            <v>7780</v>
          </cell>
          <cell r="O32">
            <v>15911</v>
          </cell>
          <cell r="P32">
            <v>8931</v>
          </cell>
          <cell r="Q32">
            <v>8601</v>
          </cell>
          <cell r="R32">
            <v>4329</v>
          </cell>
          <cell r="S32">
            <v>1022</v>
          </cell>
          <cell r="T32">
            <v>67</v>
          </cell>
          <cell r="V32">
            <v>0</v>
          </cell>
        </row>
        <row r="33">
          <cell r="L33" t="str">
            <v>31 Leather and leather products</v>
          </cell>
          <cell r="M33">
            <v>482</v>
          </cell>
          <cell r="N33">
            <v>918</v>
          </cell>
          <cell r="O33">
            <v>2328</v>
          </cell>
          <cell r="P33">
            <v>2172</v>
          </cell>
          <cell r="Q33">
            <v>4243</v>
          </cell>
          <cell r="R33">
            <v>2916</v>
          </cell>
          <cell r="S33">
            <v>862</v>
          </cell>
          <cell r="T33">
            <v>68</v>
          </cell>
          <cell r="V33">
            <v>0</v>
          </cell>
        </row>
        <row r="34">
          <cell r="L34" t="str">
            <v>32 Stone, clay, glass and concrete products</v>
          </cell>
          <cell r="M34">
            <v>4495</v>
          </cell>
          <cell r="N34">
            <v>6781</v>
          </cell>
          <cell r="O34">
            <v>14058</v>
          </cell>
          <cell r="P34">
            <v>13282</v>
          </cell>
          <cell r="Q34">
            <v>12407</v>
          </cell>
          <cell r="R34">
            <v>6478</v>
          </cell>
          <cell r="S34">
            <v>1499</v>
          </cell>
          <cell r="T34">
            <v>84</v>
          </cell>
          <cell r="V34">
            <v>0</v>
          </cell>
        </row>
        <row r="35">
          <cell r="L35" t="str">
            <v>33 Primary metal industries</v>
          </cell>
          <cell r="M35">
            <v>3101</v>
          </cell>
          <cell r="N35">
            <v>6060</v>
          </cell>
          <cell r="O35">
            <v>12613</v>
          </cell>
          <cell r="P35">
            <v>9506</v>
          </cell>
          <cell r="Q35">
            <v>8418</v>
          </cell>
          <cell r="R35">
            <v>4857</v>
          </cell>
          <cell r="S35">
            <v>1519</v>
          </cell>
          <cell r="T35">
            <v>319</v>
          </cell>
          <cell r="V35">
            <v>0</v>
          </cell>
        </row>
        <row r="36">
          <cell r="L36" t="str">
            <v>34 Fabricated metal products, except machinery and transportation equipment</v>
          </cell>
          <cell r="M36">
            <v>5537</v>
          </cell>
          <cell r="N36">
            <v>10158</v>
          </cell>
          <cell r="O36">
            <v>20194</v>
          </cell>
          <cell r="P36">
            <v>13122</v>
          </cell>
          <cell r="Q36">
            <v>10620</v>
          </cell>
          <cell r="R36">
            <v>4864</v>
          </cell>
          <cell r="S36">
            <v>997</v>
          </cell>
          <cell r="T36">
            <v>58</v>
          </cell>
          <cell r="V36">
            <v>0</v>
          </cell>
        </row>
        <row r="37">
          <cell r="L37" t="str">
            <v>35 Industrial and commercial machinery and computer equipment</v>
          </cell>
          <cell r="M37">
            <v>4825</v>
          </cell>
          <cell r="N37">
            <v>10225</v>
          </cell>
          <cell r="O37">
            <v>24496</v>
          </cell>
          <cell r="P37">
            <v>18070</v>
          </cell>
          <cell r="Q37">
            <v>14625</v>
          </cell>
          <cell r="R37">
            <v>8145</v>
          </cell>
          <cell r="S37">
            <v>2618</v>
          </cell>
          <cell r="T37">
            <v>269</v>
          </cell>
          <cell r="V37">
            <v>0</v>
          </cell>
        </row>
        <row r="38">
          <cell r="L38" t="str">
            <v>36 Electronic and other electrical equipment and components, except computer equ</v>
          </cell>
          <cell r="M38">
            <v>3083</v>
          </cell>
          <cell r="N38">
            <v>6866</v>
          </cell>
          <cell r="O38">
            <v>17324</v>
          </cell>
          <cell r="P38">
            <v>14016</v>
          </cell>
          <cell r="Q38">
            <v>13966</v>
          </cell>
          <cell r="R38">
            <v>9141</v>
          </cell>
          <cell r="S38">
            <v>3184</v>
          </cell>
          <cell r="T38">
            <v>365</v>
          </cell>
          <cell r="V38">
            <v>0</v>
          </cell>
        </row>
        <row r="39">
          <cell r="L39" t="str">
            <v>37 Transportation equipment</v>
          </cell>
          <cell r="M39">
            <v>1057</v>
          </cell>
          <cell r="N39">
            <v>2510</v>
          </cell>
          <cell r="O39">
            <v>5822</v>
          </cell>
          <cell r="P39">
            <v>5219</v>
          </cell>
          <cell r="Q39">
            <v>5287</v>
          </cell>
          <cell r="R39">
            <v>3335</v>
          </cell>
          <cell r="S39">
            <v>1235</v>
          </cell>
          <cell r="T39">
            <v>221</v>
          </cell>
          <cell r="V39">
            <v>0</v>
          </cell>
        </row>
        <row r="40">
          <cell r="L40" t="str">
            <v>38 Measuring, analyzing, and controlling instruments; photographic, medical and</v>
          </cell>
          <cell r="M40">
            <v>1053</v>
          </cell>
          <cell r="N40">
            <v>2420</v>
          </cell>
          <cell r="O40">
            <v>5905</v>
          </cell>
          <cell r="P40">
            <v>4329</v>
          </cell>
          <cell r="Q40">
            <v>3568</v>
          </cell>
          <cell r="R40">
            <v>1863</v>
          </cell>
          <cell r="S40">
            <v>516</v>
          </cell>
          <cell r="T40">
            <v>44</v>
          </cell>
          <cell r="V40">
            <v>0</v>
          </cell>
        </row>
        <row r="41">
          <cell r="L41" t="str">
            <v>39 Miscellaneous manufacturing industries</v>
          </cell>
          <cell r="M41">
            <v>1753</v>
          </cell>
          <cell r="N41">
            <v>3011</v>
          </cell>
          <cell r="O41">
            <v>7047</v>
          </cell>
          <cell r="P41">
            <v>5200</v>
          </cell>
          <cell r="Q41">
            <v>6094</v>
          </cell>
          <cell r="R41">
            <v>3521</v>
          </cell>
          <cell r="S41">
            <v>787</v>
          </cell>
          <cell r="T41">
            <v>56</v>
          </cell>
          <cell r="V41">
            <v>0</v>
          </cell>
        </row>
        <row r="42">
          <cell r="L42" t="str">
            <v>Manufacturing</v>
          </cell>
          <cell r="M42">
            <v>55525</v>
          </cell>
          <cell r="N42">
            <v>101544</v>
          </cell>
          <cell r="O42">
            <v>211289</v>
          </cell>
          <cell r="P42">
            <v>154745</v>
          </cell>
          <cell r="Q42">
            <v>154491</v>
          </cell>
          <cell r="R42">
            <v>87656</v>
          </cell>
          <cell r="S42">
            <v>24361</v>
          </cell>
          <cell r="T42">
            <v>2428</v>
          </cell>
          <cell r="V42">
            <v>0</v>
          </cell>
        </row>
        <row r="44">
          <cell r="L44" t="str">
            <v>40 Railroad transportation</v>
          </cell>
          <cell r="M44">
            <v>246</v>
          </cell>
          <cell r="N44">
            <v>256</v>
          </cell>
          <cell r="O44">
            <v>387</v>
          </cell>
          <cell r="P44">
            <v>186</v>
          </cell>
          <cell r="Q44">
            <v>220</v>
          </cell>
          <cell r="R44">
            <v>179</v>
          </cell>
          <cell r="S44">
            <v>163</v>
          </cell>
          <cell r="T44">
            <v>18</v>
          </cell>
          <cell r="V44">
            <v>0</v>
          </cell>
        </row>
        <row r="45">
          <cell r="L45" t="str">
            <v>41 Local and suburban transit and interurban highway passenger transportation</v>
          </cell>
          <cell r="M45">
            <v>402</v>
          </cell>
          <cell r="N45">
            <v>510</v>
          </cell>
          <cell r="O45">
            <v>1029</v>
          </cell>
          <cell r="P45">
            <v>940</v>
          </cell>
          <cell r="Q45">
            <v>1242</v>
          </cell>
          <cell r="R45">
            <v>765</v>
          </cell>
          <cell r="S45">
            <v>275</v>
          </cell>
          <cell r="T45">
            <v>55</v>
          </cell>
          <cell r="V45">
            <v>0</v>
          </cell>
        </row>
        <row r="46">
          <cell r="L46" t="str">
            <v>42 Motor freight transportation and warehousing</v>
          </cell>
          <cell r="M46">
            <v>2849</v>
          </cell>
          <cell r="N46">
            <v>2941</v>
          </cell>
          <cell r="O46">
            <v>5027</v>
          </cell>
          <cell r="P46">
            <v>2172</v>
          </cell>
          <cell r="Q46">
            <v>1978</v>
          </cell>
          <cell r="R46">
            <v>752</v>
          </cell>
          <cell r="S46">
            <v>185</v>
          </cell>
          <cell r="T46">
            <v>11</v>
          </cell>
          <cell r="V46">
            <v>0</v>
          </cell>
        </row>
        <row r="47">
          <cell r="L47" t="str">
            <v>43 United States postal service</v>
          </cell>
          <cell r="M47">
            <v>9851</v>
          </cell>
          <cell r="N47">
            <v>2025</v>
          </cell>
          <cell r="O47">
            <v>972</v>
          </cell>
          <cell r="P47">
            <v>482</v>
          </cell>
          <cell r="Q47">
            <v>530</v>
          </cell>
          <cell r="R47">
            <v>206</v>
          </cell>
          <cell r="S47">
            <v>31</v>
          </cell>
          <cell r="T47">
            <v>2</v>
          </cell>
          <cell r="V47">
            <v>0</v>
          </cell>
        </row>
        <row r="48">
          <cell r="L48" t="str">
            <v>44 Water transportation</v>
          </cell>
          <cell r="M48">
            <v>524</v>
          </cell>
          <cell r="N48">
            <v>683</v>
          </cell>
          <cell r="O48">
            <v>886</v>
          </cell>
          <cell r="P48">
            <v>538</v>
          </cell>
          <cell r="Q48">
            <v>445</v>
          </cell>
          <cell r="R48">
            <v>255</v>
          </cell>
          <cell r="S48">
            <v>97</v>
          </cell>
          <cell r="T48">
            <v>19</v>
          </cell>
          <cell r="V48">
            <v>0</v>
          </cell>
        </row>
        <row r="49">
          <cell r="L49" t="str">
            <v>45 Transportation by air</v>
          </cell>
          <cell r="M49">
            <v>186</v>
          </cell>
          <cell r="N49">
            <v>309</v>
          </cell>
          <cell r="O49">
            <v>475</v>
          </cell>
          <cell r="P49">
            <v>164</v>
          </cell>
          <cell r="Q49">
            <v>124</v>
          </cell>
          <cell r="R49">
            <v>99</v>
          </cell>
          <cell r="S49">
            <v>52</v>
          </cell>
          <cell r="T49">
            <v>12</v>
          </cell>
          <cell r="V49">
            <v>0</v>
          </cell>
        </row>
        <row r="50">
          <cell r="L50" t="str">
            <v>46 Pipelines, except natural gas</v>
          </cell>
          <cell r="M50">
            <v>1</v>
          </cell>
          <cell r="N50">
            <v>1</v>
          </cell>
          <cell r="O50">
            <v>10</v>
          </cell>
          <cell r="P50">
            <v>5</v>
          </cell>
          <cell r="Q50">
            <v>5</v>
          </cell>
          <cell r="R50">
            <v>4</v>
          </cell>
          <cell r="S50">
            <v>5</v>
          </cell>
          <cell r="T50">
            <v>0</v>
          </cell>
          <cell r="V50">
            <v>0</v>
          </cell>
        </row>
        <row r="51">
          <cell r="L51" t="str">
            <v>47 Transportation services</v>
          </cell>
          <cell r="M51">
            <v>2215</v>
          </cell>
          <cell r="N51">
            <v>2682</v>
          </cell>
          <cell r="O51">
            <v>3283</v>
          </cell>
          <cell r="P51">
            <v>1246</v>
          </cell>
          <cell r="Q51">
            <v>1343</v>
          </cell>
          <cell r="R51">
            <v>605</v>
          </cell>
          <cell r="S51">
            <v>199</v>
          </cell>
          <cell r="T51">
            <v>24</v>
          </cell>
          <cell r="V51">
            <v>0</v>
          </cell>
        </row>
        <row r="52">
          <cell r="L52" t="str">
            <v>Transport</v>
          </cell>
          <cell r="M52">
            <v>16274</v>
          </cell>
          <cell r="N52">
            <v>9407</v>
          </cell>
          <cell r="O52">
            <v>12069</v>
          </cell>
          <cell r="P52">
            <v>5733</v>
          </cell>
          <cell r="Q52">
            <v>5887</v>
          </cell>
          <cell r="R52">
            <v>2865</v>
          </cell>
          <cell r="S52">
            <v>1007</v>
          </cell>
          <cell r="T52">
            <v>141</v>
          </cell>
          <cell r="V52">
            <v>0</v>
          </cell>
        </row>
        <row r="54">
          <cell r="L54" t="str">
            <v>48 Communications</v>
          </cell>
          <cell r="M54">
            <v>4315</v>
          </cell>
          <cell r="N54">
            <v>1470</v>
          </cell>
          <cell r="O54">
            <v>1792</v>
          </cell>
          <cell r="P54">
            <v>965</v>
          </cell>
          <cell r="Q54">
            <v>1551</v>
          </cell>
          <cell r="R54">
            <v>502</v>
          </cell>
          <cell r="S54">
            <v>148</v>
          </cell>
          <cell r="T54">
            <v>43</v>
          </cell>
          <cell r="V54">
            <v>0</v>
          </cell>
        </row>
        <row r="56">
          <cell r="L56" t="str">
            <v>Utilities</v>
          </cell>
          <cell r="M56">
            <v>3459</v>
          </cell>
          <cell r="N56">
            <v>4365</v>
          </cell>
          <cell r="O56">
            <v>5921</v>
          </cell>
          <cell r="P56">
            <v>3956</v>
          </cell>
          <cell r="Q56">
            <v>3540</v>
          </cell>
          <cell r="R56">
            <v>2822</v>
          </cell>
          <cell r="S56">
            <v>930</v>
          </cell>
          <cell r="T56">
            <v>73</v>
          </cell>
          <cell r="V56">
            <v>0</v>
          </cell>
        </row>
        <row r="58">
          <cell r="L58" t="str">
            <v>50 Wholesale trade - durable goods</v>
          </cell>
          <cell r="M58">
            <v>54958</v>
          </cell>
          <cell r="N58">
            <v>48784</v>
          </cell>
          <cell r="O58">
            <v>34312</v>
          </cell>
          <cell r="P58">
            <v>9471</v>
          </cell>
          <cell r="Q58">
            <v>7169</v>
          </cell>
          <cell r="R58">
            <v>2473</v>
          </cell>
          <cell r="S58">
            <v>513</v>
          </cell>
          <cell r="T58">
            <v>63</v>
          </cell>
          <cell r="V58">
            <v>0</v>
          </cell>
        </row>
        <row r="59">
          <cell r="L59" t="str">
            <v>51 Wholesale trade - nondurable goods</v>
          </cell>
          <cell r="M59">
            <v>32703</v>
          </cell>
          <cell r="N59">
            <v>33853</v>
          </cell>
          <cell r="O59">
            <v>28705</v>
          </cell>
          <cell r="P59">
            <v>10510</v>
          </cell>
          <cell r="Q59">
            <v>9416</v>
          </cell>
          <cell r="R59">
            <v>3382</v>
          </cell>
          <cell r="S59">
            <v>629</v>
          </cell>
          <cell r="T59">
            <v>74</v>
          </cell>
          <cell r="V59">
            <v>0</v>
          </cell>
        </row>
        <row r="60">
          <cell r="L60" t="str">
            <v>52 Building materials, hardware, garden supply and mobile home dealers</v>
          </cell>
          <cell r="M60">
            <v>7719</v>
          </cell>
          <cell r="N60">
            <v>1940</v>
          </cell>
          <cell r="O60">
            <v>1464</v>
          </cell>
          <cell r="P60">
            <v>337</v>
          </cell>
          <cell r="Q60">
            <v>295</v>
          </cell>
          <cell r="R60">
            <v>81</v>
          </cell>
          <cell r="S60">
            <v>17</v>
          </cell>
          <cell r="T60">
            <v>2</v>
          </cell>
          <cell r="V60">
            <v>0</v>
          </cell>
        </row>
        <row r="61">
          <cell r="L61" t="str">
            <v>53 General merchandise stores</v>
          </cell>
          <cell r="M61">
            <v>3245</v>
          </cell>
          <cell r="N61">
            <v>1258</v>
          </cell>
          <cell r="O61">
            <v>1859</v>
          </cell>
          <cell r="P61">
            <v>1437</v>
          </cell>
          <cell r="Q61">
            <v>2406</v>
          </cell>
          <cell r="R61">
            <v>1381</v>
          </cell>
          <cell r="S61">
            <v>400</v>
          </cell>
          <cell r="T61">
            <v>26</v>
          </cell>
          <cell r="V61">
            <v>0</v>
          </cell>
        </row>
        <row r="62">
          <cell r="L62" t="str">
            <v>54 Food stores</v>
          </cell>
          <cell r="M62">
            <v>5718</v>
          </cell>
          <cell r="N62">
            <v>2072</v>
          </cell>
          <cell r="O62">
            <v>2759</v>
          </cell>
          <cell r="P62">
            <v>795</v>
          </cell>
          <cell r="Q62">
            <v>908</v>
          </cell>
          <cell r="R62">
            <v>617</v>
          </cell>
          <cell r="S62">
            <v>138</v>
          </cell>
          <cell r="T62">
            <v>18</v>
          </cell>
          <cell r="V62">
            <v>0</v>
          </cell>
        </row>
        <row r="63">
          <cell r="L63" t="str">
            <v>55 Automotive dealers and gasoline service stations</v>
          </cell>
          <cell r="M63">
            <v>6580</v>
          </cell>
          <cell r="N63">
            <v>4505</v>
          </cell>
          <cell r="O63">
            <v>2683</v>
          </cell>
          <cell r="P63">
            <v>1006</v>
          </cell>
          <cell r="Q63">
            <v>703</v>
          </cell>
          <cell r="R63">
            <v>140</v>
          </cell>
          <cell r="S63">
            <v>25</v>
          </cell>
          <cell r="T63">
            <v>3</v>
          </cell>
          <cell r="V63">
            <v>0</v>
          </cell>
        </row>
        <row r="64">
          <cell r="L64" t="str">
            <v>56 Apparel and accessory stores</v>
          </cell>
          <cell r="M64">
            <v>1704</v>
          </cell>
          <cell r="N64">
            <v>1089</v>
          </cell>
          <cell r="O64">
            <v>759</v>
          </cell>
          <cell r="P64">
            <v>267</v>
          </cell>
          <cell r="Q64">
            <v>258</v>
          </cell>
          <cell r="R64">
            <v>142</v>
          </cell>
          <cell r="S64">
            <v>31</v>
          </cell>
          <cell r="T64">
            <v>0</v>
          </cell>
          <cell r="V64">
            <v>0</v>
          </cell>
        </row>
        <row r="65">
          <cell r="L65" t="str">
            <v>57 Home furniture, furnishings and equipment stores</v>
          </cell>
          <cell r="M65">
            <v>5977</v>
          </cell>
          <cell r="N65">
            <v>4189</v>
          </cell>
          <cell r="O65">
            <v>2956</v>
          </cell>
          <cell r="P65">
            <v>752</v>
          </cell>
          <cell r="Q65">
            <v>539</v>
          </cell>
          <cell r="R65">
            <v>206</v>
          </cell>
          <cell r="S65">
            <v>45</v>
          </cell>
          <cell r="T65">
            <v>2</v>
          </cell>
          <cell r="V65">
            <v>0</v>
          </cell>
        </row>
        <row r="66">
          <cell r="L66" t="str">
            <v>58 Eating and drinking places</v>
          </cell>
          <cell r="M66">
            <v>2396</v>
          </cell>
          <cell r="N66">
            <v>3548</v>
          </cell>
          <cell r="O66">
            <v>6142</v>
          </cell>
          <cell r="P66">
            <v>3393</v>
          </cell>
          <cell r="Q66">
            <v>4417</v>
          </cell>
          <cell r="R66">
            <v>1159</v>
          </cell>
          <cell r="S66">
            <v>117</v>
          </cell>
          <cell r="T66">
            <v>6</v>
          </cell>
          <cell r="V66">
            <v>0</v>
          </cell>
        </row>
        <row r="67">
          <cell r="L67" t="str">
            <v>59 Miscellaneous retail</v>
          </cell>
          <cell r="M67">
            <v>24776</v>
          </cell>
          <cell r="N67">
            <v>8790</v>
          </cell>
          <cell r="O67">
            <v>6750</v>
          </cell>
          <cell r="P67">
            <v>1942</v>
          </cell>
          <cell r="Q67">
            <v>1408</v>
          </cell>
          <cell r="R67">
            <v>468</v>
          </cell>
          <cell r="S67">
            <v>79</v>
          </cell>
          <cell r="T67">
            <v>9</v>
          </cell>
          <cell r="V67">
            <v>0</v>
          </cell>
        </row>
        <row r="68">
          <cell r="L68" t="str">
            <v>Retail</v>
          </cell>
          <cell r="M68">
            <v>145776</v>
          </cell>
          <cell r="N68">
            <v>110028</v>
          </cell>
          <cell r="O68">
            <v>88389</v>
          </cell>
          <cell r="P68">
            <v>29910</v>
          </cell>
          <cell r="Q68">
            <v>27519</v>
          </cell>
          <cell r="R68">
            <v>10049</v>
          </cell>
          <cell r="S68">
            <v>1994</v>
          </cell>
          <cell r="T68">
            <v>203</v>
          </cell>
          <cell r="V68">
            <v>0</v>
          </cell>
        </row>
        <row r="70">
          <cell r="L70" t="str">
            <v>60 Depository institutions</v>
          </cell>
          <cell r="M70">
            <v>14598</v>
          </cell>
          <cell r="N70">
            <v>6562</v>
          </cell>
          <cell r="O70">
            <v>5348</v>
          </cell>
          <cell r="P70">
            <v>1211</v>
          </cell>
          <cell r="Q70">
            <v>1104</v>
          </cell>
          <cell r="R70">
            <v>681</v>
          </cell>
          <cell r="S70">
            <v>90</v>
          </cell>
          <cell r="T70">
            <v>21</v>
          </cell>
          <cell r="V70">
            <v>0</v>
          </cell>
        </row>
        <row r="71">
          <cell r="L71" t="str">
            <v>61 Nondepository credit institutions</v>
          </cell>
          <cell r="M71">
            <v>4358</v>
          </cell>
          <cell r="N71">
            <v>3207</v>
          </cell>
          <cell r="O71">
            <v>1972</v>
          </cell>
          <cell r="P71">
            <v>430</v>
          </cell>
          <cell r="Q71">
            <v>258</v>
          </cell>
          <cell r="R71">
            <v>187</v>
          </cell>
          <cell r="S71">
            <v>14</v>
          </cell>
          <cell r="T71">
            <v>3</v>
          </cell>
          <cell r="V71">
            <v>0</v>
          </cell>
        </row>
        <row r="72">
          <cell r="L72" t="str">
            <v>62 Security and commodity brokers, dealers, exchanges and services</v>
          </cell>
          <cell r="M72">
            <v>473</v>
          </cell>
          <cell r="N72">
            <v>1019</v>
          </cell>
          <cell r="O72">
            <v>1843</v>
          </cell>
          <cell r="P72">
            <v>235</v>
          </cell>
          <cell r="Q72">
            <v>158</v>
          </cell>
          <cell r="R72">
            <v>82</v>
          </cell>
          <cell r="S72">
            <v>38</v>
          </cell>
          <cell r="T72">
            <v>2</v>
          </cell>
          <cell r="V72">
            <v>0</v>
          </cell>
        </row>
        <row r="73">
          <cell r="L73" t="str">
            <v>63 Insurance carriers</v>
          </cell>
          <cell r="M73">
            <v>803</v>
          </cell>
          <cell r="N73">
            <v>656</v>
          </cell>
          <cell r="O73">
            <v>816</v>
          </cell>
          <cell r="P73">
            <v>360</v>
          </cell>
          <cell r="Q73">
            <v>401</v>
          </cell>
          <cell r="R73">
            <v>208</v>
          </cell>
          <cell r="S73">
            <v>30</v>
          </cell>
          <cell r="T73">
            <v>7</v>
          </cell>
          <cell r="V73">
            <v>0</v>
          </cell>
        </row>
        <row r="74">
          <cell r="L74" t="str">
            <v>64 Insurance agents, brokers and service</v>
          </cell>
          <cell r="M74">
            <v>60</v>
          </cell>
          <cell r="N74">
            <v>52</v>
          </cell>
          <cell r="O74">
            <v>67</v>
          </cell>
          <cell r="P74">
            <v>17</v>
          </cell>
          <cell r="Q74">
            <v>13</v>
          </cell>
          <cell r="R74">
            <v>5</v>
          </cell>
          <cell r="S74">
            <v>1</v>
          </cell>
          <cell r="T74">
            <v>1</v>
          </cell>
          <cell r="V74">
            <v>0</v>
          </cell>
        </row>
        <row r="75">
          <cell r="L75" t="str">
            <v>65 Real estate</v>
          </cell>
          <cell r="M75">
            <v>4727</v>
          </cell>
          <cell r="N75">
            <v>6720</v>
          </cell>
          <cell r="O75">
            <v>12048</v>
          </cell>
          <cell r="P75">
            <v>3585</v>
          </cell>
          <cell r="Q75">
            <v>3202</v>
          </cell>
          <cell r="R75">
            <v>1178</v>
          </cell>
          <cell r="S75">
            <v>239</v>
          </cell>
          <cell r="T75">
            <v>19</v>
          </cell>
          <cell r="V75">
            <v>0</v>
          </cell>
        </row>
        <row r="76">
          <cell r="L76" t="str">
            <v>67 Holding and other investment offices</v>
          </cell>
          <cell r="M76">
            <v>798</v>
          </cell>
          <cell r="N76">
            <v>957</v>
          </cell>
          <cell r="O76">
            <v>1701</v>
          </cell>
          <cell r="P76">
            <v>640</v>
          </cell>
          <cell r="Q76">
            <v>601</v>
          </cell>
          <cell r="R76">
            <v>312</v>
          </cell>
          <cell r="S76">
            <v>168</v>
          </cell>
          <cell r="T76">
            <v>72</v>
          </cell>
          <cell r="V76">
            <v>0</v>
          </cell>
        </row>
        <row r="77">
          <cell r="L77" t="str">
            <v>Finance</v>
          </cell>
          <cell r="M77">
            <v>25817</v>
          </cell>
          <cell r="N77">
            <v>19173</v>
          </cell>
          <cell r="O77">
            <v>23795</v>
          </cell>
          <cell r="P77">
            <v>6478</v>
          </cell>
          <cell r="Q77">
            <v>5737</v>
          </cell>
          <cell r="R77">
            <v>2653</v>
          </cell>
          <cell r="S77">
            <v>580</v>
          </cell>
          <cell r="T77">
            <v>125</v>
          </cell>
          <cell r="V77">
            <v>0</v>
          </cell>
        </row>
        <row r="79">
          <cell r="L79" t="str">
            <v>70 Hotels, rooming houses, camps and other lodging places</v>
          </cell>
          <cell r="M79">
            <v>3040</v>
          </cell>
          <cell r="N79">
            <v>2545</v>
          </cell>
          <cell r="O79">
            <v>4497</v>
          </cell>
          <cell r="P79">
            <v>3568</v>
          </cell>
          <cell r="Q79">
            <v>3694</v>
          </cell>
          <cell r="R79">
            <v>2053</v>
          </cell>
          <cell r="S79">
            <v>143</v>
          </cell>
          <cell r="T79">
            <v>3</v>
          </cell>
          <cell r="V79">
            <v>0</v>
          </cell>
        </row>
        <row r="80">
          <cell r="L80" t="str">
            <v>72 Personal services</v>
          </cell>
          <cell r="M80">
            <v>1607</v>
          </cell>
          <cell r="N80">
            <v>1572</v>
          </cell>
          <cell r="O80">
            <v>2192</v>
          </cell>
          <cell r="P80">
            <v>546</v>
          </cell>
          <cell r="Q80">
            <v>370</v>
          </cell>
          <cell r="R80">
            <v>151</v>
          </cell>
          <cell r="S80">
            <v>27</v>
          </cell>
          <cell r="T80">
            <v>5</v>
          </cell>
          <cell r="V80">
            <v>0</v>
          </cell>
        </row>
        <row r="81">
          <cell r="L81" t="str">
            <v>73 Business services</v>
          </cell>
          <cell r="M81">
            <v>15037</v>
          </cell>
          <cell r="N81">
            <v>16613</v>
          </cell>
          <cell r="O81">
            <v>22045</v>
          </cell>
          <cell r="P81">
            <v>5592</v>
          </cell>
          <cell r="Q81">
            <v>3856</v>
          </cell>
          <cell r="R81">
            <v>1575</v>
          </cell>
          <cell r="S81">
            <v>336</v>
          </cell>
          <cell r="T81">
            <v>31</v>
          </cell>
          <cell r="V81">
            <v>0</v>
          </cell>
        </row>
        <row r="82">
          <cell r="L82" t="str">
            <v>75 Automotive repair, services and parking</v>
          </cell>
          <cell r="M82">
            <v>2578</v>
          </cell>
          <cell r="N82">
            <v>4608</v>
          </cell>
          <cell r="O82">
            <v>7996</v>
          </cell>
          <cell r="P82">
            <v>2232</v>
          </cell>
          <cell r="Q82">
            <v>1219</v>
          </cell>
          <cell r="R82">
            <v>302</v>
          </cell>
          <cell r="S82">
            <v>58</v>
          </cell>
          <cell r="T82">
            <v>3</v>
          </cell>
          <cell r="V82">
            <v>0</v>
          </cell>
        </row>
        <row r="83">
          <cell r="L83" t="str">
            <v>76 Miscellaneous repair services</v>
          </cell>
          <cell r="M83">
            <v>3417</v>
          </cell>
          <cell r="N83">
            <v>3196</v>
          </cell>
          <cell r="O83">
            <v>4214</v>
          </cell>
          <cell r="P83">
            <v>1297</v>
          </cell>
          <cell r="Q83">
            <v>1030</v>
          </cell>
          <cell r="R83">
            <v>401</v>
          </cell>
          <cell r="S83">
            <v>111</v>
          </cell>
          <cell r="T83">
            <v>8</v>
          </cell>
          <cell r="V83">
            <v>0</v>
          </cell>
        </row>
        <row r="84">
          <cell r="L84" t="str">
            <v>78 Motion pictures</v>
          </cell>
          <cell r="M84">
            <v>392</v>
          </cell>
          <cell r="N84">
            <v>412</v>
          </cell>
          <cell r="O84">
            <v>779</v>
          </cell>
          <cell r="P84">
            <v>254</v>
          </cell>
          <cell r="Q84">
            <v>173</v>
          </cell>
          <cell r="R84">
            <v>45</v>
          </cell>
          <cell r="S84">
            <v>8</v>
          </cell>
          <cell r="T84">
            <v>0</v>
          </cell>
          <cell r="V84">
            <v>0</v>
          </cell>
        </row>
        <row r="85">
          <cell r="L85" t="str">
            <v>79 Amusement and recreation services</v>
          </cell>
          <cell r="M85">
            <v>2460</v>
          </cell>
          <cell r="N85">
            <v>1680</v>
          </cell>
          <cell r="O85">
            <v>3009</v>
          </cell>
          <cell r="P85">
            <v>946</v>
          </cell>
          <cell r="Q85">
            <v>765</v>
          </cell>
          <cell r="R85">
            <v>266</v>
          </cell>
          <cell r="S85">
            <v>29</v>
          </cell>
          <cell r="T85">
            <v>4</v>
          </cell>
          <cell r="V85">
            <v>0</v>
          </cell>
        </row>
        <row r="86">
          <cell r="L86" t="str">
            <v>Hotels and other business services</v>
          </cell>
          <cell r="M86">
            <v>28531</v>
          </cell>
          <cell r="N86">
            <v>30626</v>
          </cell>
          <cell r="O86">
            <v>44732</v>
          </cell>
          <cell r="P86">
            <v>14435</v>
          </cell>
          <cell r="Q86">
            <v>11107</v>
          </cell>
          <cell r="R86">
            <v>4793</v>
          </cell>
          <cell r="S86">
            <v>712</v>
          </cell>
          <cell r="T86">
            <v>54</v>
          </cell>
          <cell r="V86">
            <v>0</v>
          </cell>
        </row>
        <row r="88">
          <cell r="L88" t="str">
            <v>Healthcare</v>
          </cell>
          <cell r="M88">
            <v>13870</v>
          </cell>
          <cell r="N88">
            <v>4120</v>
          </cell>
          <cell r="O88">
            <v>6928</v>
          </cell>
          <cell r="P88">
            <v>4596</v>
          </cell>
          <cell r="Q88">
            <v>6916</v>
          </cell>
          <cell r="R88">
            <v>3739</v>
          </cell>
          <cell r="S88">
            <v>602</v>
          </cell>
          <cell r="T88">
            <v>1</v>
          </cell>
          <cell r="V88">
            <v>0</v>
          </cell>
        </row>
        <row r="90">
          <cell r="L90" t="str">
            <v>81 Legal services</v>
          </cell>
          <cell r="M90">
            <v>2387</v>
          </cell>
          <cell r="N90">
            <v>2154</v>
          </cell>
          <cell r="O90">
            <v>1290</v>
          </cell>
          <cell r="P90">
            <v>161</v>
          </cell>
          <cell r="Q90">
            <v>48</v>
          </cell>
          <cell r="R90">
            <v>3</v>
          </cell>
          <cell r="S90">
            <v>2</v>
          </cell>
          <cell r="T90">
            <v>0</v>
          </cell>
          <cell r="V90">
            <v>0</v>
          </cell>
        </row>
        <row r="92">
          <cell r="L92" t="str">
            <v>Education</v>
          </cell>
          <cell r="M92">
            <v>12810</v>
          </cell>
          <cell r="N92">
            <v>17900</v>
          </cell>
          <cell r="O92">
            <v>24891</v>
          </cell>
          <cell r="P92">
            <v>24495</v>
          </cell>
          <cell r="Q92">
            <v>15568</v>
          </cell>
          <cell r="R92">
            <v>3413</v>
          </cell>
          <cell r="S92">
            <v>435</v>
          </cell>
          <cell r="T92">
            <v>43</v>
          </cell>
          <cell r="V92">
            <v>0</v>
          </cell>
        </row>
        <row r="94">
          <cell r="L94" t="str">
            <v>83 Social services</v>
          </cell>
          <cell r="M94">
            <v>4845</v>
          </cell>
          <cell r="N94">
            <v>3867</v>
          </cell>
          <cell r="O94">
            <v>5930</v>
          </cell>
          <cell r="P94">
            <v>1251</v>
          </cell>
          <cell r="Q94">
            <v>479</v>
          </cell>
          <cell r="R94">
            <v>126</v>
          </cell>
          <cell r="S94">
            <v>17</v>
          </cell>
          <cell r="T94">
            <v>4</v>
          </cell>
          <cell r="V94">
            <v>0</v>
          </cell>
        </row>
        <row r="95">
          <cell r="L95" t="str">
            <v>84 Museums, art galleries, and botanical and zoological gardens</v>
          </cell>
          <cell r="M95">
            <v>329</v>
          </cell>
          <cell r="N95">
            <v>364</v>
          </cell>
          <cell r="O95">
            <v>373</v>
          </cell>
          <cell r="P95">
            <v>73</v>
          </cell>
          <cell r="Q95">
            <v>67</v>
          </cell>
          <cell r="R95">
            <v>22</v>
          </cell>
          <cell r="S95">
            <v>0</v>
          </cell>
          <cell r="T95">
            <v>0</v>
          </cell>
          <cell r="V95">
            <v>0</v>
          </cell>
        </row>
        <row r="96">
          <cell r="L96" t="str">
            <v>86 Membership organisations</v>
          </cell>
          <cell r="M96">
            <v>3714</v>
          </cell>
          <cell r="N96">
            <v>2125</v>
          </cell>
          <cell r="O96">
            <v>1835</v>
          </cell>
          <cell r="P96">
            <v>528</v>
          </cell>
          <cell r="Q96">
            <v>485</v>
          </cell>
          <cell r="R96">
            <v>219</v>
          </cell>
          <cell r="S96">
            <v>49</v>
          </cell>
          <cell r="T96">
            <v>11</v>
          </cell>
          <cell r="V96">
            <v>0</v>
          </cell>
        </row>
        <row r="97">
          <cell r="L97" t="str">
            <v>87 Engineering, accounting, research, management and related services</v>
          </cell>
          <cell r="M97">
            <v>9397</v>
          </cell>
          <cell r="N97">
            <v>10241</v>
          </cell>
          <cell r="O97">
            <v>15450</v>
          </cell>
          <cell r="P97">
            <v>4509</v>
          </cell>
          <cell r="Q97">
            <v>3498</v>
          </cell>
          <cell r="R97">
            <v>1737</v>
          </cell>
          <cell r="S97">
            <v>551</v>
          </cell>
          <cell r="T97">
            <v>97</v>
          </cell>
          <cell r="V97">
            <v>0</v>
          </cell>
        </row>
        <row r="98">
          <cell r="L98" t="str">
            <v>88 Private Housleholds</v>
          </cell>
          <cell r="M98">
            <v>30</v>
          </cell>
          <cell r="N98">
            <v>6</v>
          </cell>
          <cell r="O98">
            <v>10</v>
          </cell>
          <cell r="P98">
            <v>4</v>
          </cell>
          <cell r="Q98">
            <v>5</v>
          </cell>
          <cell r="R98">
            <v>2</v>
          </cell>
          <cell r="S98">
            <v>1</v>
          </cell>
          <cell r="T98">
            <v>0</v>
          </cell>
          <cell r="V98">
            <v>0</v>
          </cell>
        </row>
        <row r="99">
          <cell r="L99" t="str">
            <v>89 Miscellaneous services</v>
          </cell>
          <cell r="M99">
            <v>897</v>
          </cell>
          <cell r="N99">
            <v>653</v>
          </cell>
          <cell r="O99">
            <v>481</v>
          </cell>
          <cell r="P99">
            <v>239</v>
          </cell>
          <cell r="Q99">
            <v>169</v>
          </cell>
          <cell r="R99">
            <v>61</v>
          </cell>
          <cell r="S99">
            <v>11</v>
          </cell>
          <cell r="T99">
            <v>0</v>
          </cell>
          <cell r="V99">
            <v>0</v>
          </cell>
        </row>
        <row r="100">
          <cell r="L100" t="str">
            <v>91 Executive, legislative, and general government, except finance</v>
          </cell>
          <cell r="M100">
            <v>2437</v>
          </cell>
          <cell r="N100">
            <v>1641</v>
          </cell>
          <cell r="O100">
            <v>3445</v>
          </cell>
          <cell r="P100">
            <v>2565</v>
          </cell>
          <cell r="Q100">
            <v>1472</v>
          </cell>
          <cell r="R100">
            <v>293</v>
          </cell>
          <cell r="S100">
            <v>51</v>
          </cell>
          <cell r="T100">
            <v>6</v>
          </cell>
          <cell r="V100">
            <v>0</v>
          </cell>
        </row>
        <row r="101">
          <cell r="L101" t="str">
            <v>92 Justice, public order, and safety</v>
          </cell>
          <cell r="M101">
            <v>656</v>
          </cell>
          <cell r="N101">
            <v>449</v>
          </cell>
          <cell r="O101">
            <v>835</v>
          </cell>
          <cell r="P101">
            <v>620</v>
          </cell>
          <cell r="Q101">
            <v>844</v>
          </cell>
          <cell r="R101">
            <v>436</v>
          </cell>
          <cell r="S101">
            <v>73</v>
          </cell>
          <cell r="T101">
            <v>3</v>
          </cell>
          <cell r="V101">
            <v>0</v>
          </cell>
        </row>
        <row r="102">
          <cell r="L102" t="str">
            <v>93 Public finance, taxation and monetary policy</v>
          </cell>
          <cell r="M102">
            <v>1048</v>
          </cell>
          <cell r="N102">
            <v>826</v>
          </cell>
          <cell r="O102">
            <v>845</v>
          </cell>
          <cell r="P102">
            <v>825</v>
          </cell>
          <cell r="Q102">
            <v>1215</v>
          </cell>
          <cell r="R102">
            <v>271</v>
          </cell>
          <cell r="S102">
            <v>31</v>
          </cell>
          <cell r="T102">
            <v>1</v>
          </cell>
          <cell r="V102">
            <v>0</v>
          </cell>
        </row>
        <row r="103">
          <cell r="L103" t="str">
            <v>94 Administration of human resource programs</v>
          </cell>
          <cell r="M103">
            <v>1990</v>
          </cell>
          <cell r="N103">
            <v>1865</v>
          </cell>
          <cell r="O103">
            <v>2542</v>
          </cell>
          <cell r="P103">
            <v>1387</v>
          </cell>
          <cell r="Q103">
            <v>942</v>
          </cell>
          <cell r="R103">
            <v>273</v>
          </cell>
          <cell r="S103">
            <v>11</v>
          </cell>
          <cell r="T103">
            <v>2</v>
          </cell>
          <cell r="V103">
            <v>0</v>
          </cell>
        </row>
        <row r="104">
          <cell r="L104" t="str">
            <v>95 Administration of environmental quality and housing programs</v>
          </cell>
          <cell r="M104">
            <v>2033</v>
          </cell>
          <cell r="N104">
            <v>1855</v>
          </cell>
          <cell r="O104">
            <v>3022</v>
          </cell>
          <cell r="P104">
            <v>1785</v>
          </cell>
          <cell r="Q104">
            <v>1480</v>
          </cell>
          <cell r="R104">
            <v>576</v>
          </cell>
          <cell r="S104">
            <v>50</v>
          </cell>
          <cell r="T104">
            <v>11</v>
          </cell>
          <cell r="V104">
            <v>0</v>
          </cell>
        </row>
        <row r="105">
          <cell r="L105" t="str">
            <v>96 Administration of economic programs</v>
          </cell>
          <cell r="M105">
            <v>10042</v>
          </cell>
          <cell r="N105">
            <v>2405</v>
          </cell>
          <cell r="O105">
            <v>3529</v>
          </cell>
          <cell r="P105">
            <v>1621</v>
          </cell>
          <cell r="Q105">
            <v>1548</v>
          </cell>
          <cell r="R105">
            <v>513</v>
          </cell>
          <cell r="S105">
            <v>97</v>
          </cell>
          <cell r="T105">
            <v>16</v>
          </cell>
          <cell r="V105">
            <v>0</v>
          </cell>
        </row>
        <row r="106">
          <cell r="L106" t="str">
            <v>97 National security and international affairs</v>
          </cell>
          <cell r="M106">
            <v>91</v>
          </cell>
          <cell r="N106">
            <v>89</v>
          </cell>
          <cell r="O106">
            <v>91</v>
          </cell>
          <cell r="P106">
            <v>36</v>
          </cell>
          <cell r="Q106">
            <v>32</v>
          </cell>
          <cell r="R106">
            <v>21</v>
          </cell>
          <cell r="S106">
            <v>8</v>
          </cell>
          <cell r="T106">
            <v>1</v>
          </cell>
          <cell r="V106">
            <v>0</v>
          </cell>
        </row>
        <row r="107">
          <cell r="L107" t="str">
            <v>Public services all</v>
          </cell>
          <cell r="M107">
            <v>66576</v>
          </cell>
          <cell r="N107">
            <v>50560</v>
          </cell>
          <cell r="O107">
            <v>71497</v>
          </cell>
          <cell r="P107">
            <v>44695</v>
          </cell>
          <cell r="Q107">
            <v>34768</v>
          </cell>
          <cell r="R107">
            <v>11705</v>
          </cell>
          <cell r="S107">
            <v>1989</v>
          </cell>
          <cell r="T107">
            <v>196</v>
          </cell>
          <cell r="V107">
            <v>0</v>
          </cell>
        </row>
        <row r="108">
          <cell r="L108" t="str">
            <v>Government</v>
          </cell>
          <cell r="M108">
            <v>39896</v>
          </cell>
          <cell r="N108">
            <v>28540</v>
          </cell>
          <cell r="O108">
            <v>39678</v>
          </cell>
          <cell r="P108">
            <v>15604</v>
          </cell>
          <cell r="Q108">
            <v>12284</v>
          </cell>
          <cell r="R108">
            <v>4553</v>
          </cell>
          <cell r="S108">
            <v>952</v>
          </cell>
          <cell r="T108">
            <v>152</v>
          </cell>
          <cell r="V108">
            <v>0</v>
          </cell>
        </row>
        <row r="109">
          <cell r="L109" t="str">
            <v>TOTAL</v>
          </cell>
          <cell r="M109">
            <v>358944</v>
          </cell>
          <cell r="N109">
            <v>343754</v>
          </cell>
          <cell r="O109">
            <v>489151</v>
          </cell>
          <cell r="P109">
            <v>277797</v>
          </cell>
          <cell r="Q109">
            <v>264729</v>
          </cell>
          <cell r="R109">
            <v>137818</v>
          </cell>
          <cell r="S109">
            <v>36828</v>
          </cell>
          <cell r="T109">
            <v>3970</v>
          </cell>
          <cell r="V109">
            <v>0</v>
          </cell>
        </row>
        <row r="110">
          <cell r="L110" t="str">
            <v>Unclassified</v>
          </cell>
          <cell r="M110">
            <v>6776</v>
          </cell>
          <cell r="N110">
            <v>6770</v>
          </cell>
          <cell r="O110">
            <v>10670</v>
          </cell>
          <cell r="P110">
            <v>6077</v>
          </cell>
          <cell r="Q110">
            <v>5912</v>
          </cell>
          <cell r="R110">
            <v>3552</v>
          </cell>
          <cell r="S110">
            <v>1018</v>
          </cell>
          <cell r="T110">
            <v>162</v>
          </cell>
          <cell r="V110">
            <v>0</v>
          </cell>
        </row>
        <row r="111">
          <cell r="L111" t="str">
            <v>TOTAL</v>
          </cell>
          <cell r="M111">
            <v>352168</v>
          </cell>
          <cell r="N111">
            <v>336984</v>
          </cell>
          <cell r="O111">
            <v>478481</v>
          </cell>
          <cell r="P111">
            <v>271720</v>
          </cell>
          <cell r="Q111">
            <v>258817</v>
          </cell>
          <cell r="R111">
            <v>134266</v>
          </cell>
          <cell r="S111">
            <v>35810</v>
          </cell>
          <cell r="T111">
            <v>3808</v>
          </cell>
          <cell r="V111">
            <v>0</v>
          </cell>
        </row>
        <row r="112">
          <cell r="M112">
            <v>0</v>
          </cell>
          <cell r="N112">
            <v>0</v>
          </cell>
          <cell r="O112">
            <v>0</v>
          </cell>
          <cell r="P112">
            <v>0</v>
          </cell>
          <cell r="Q112">
            <v>0</v>
          </cell>
          <cell r="R112">
            <v>0</v>
          </cell>
          <cell r="S112">
            <v>0</v>
          </cell>
          <cell r="T112">
            <v>0</v>
          </cell>
        </row>
        <row r="113">
          <cell r="L113" t="str">
            <v>Other Industries</v>
          </cell>
          <cell r="M113">
            <v>41128</v>
          </cell>
          <cell r="N113">
            <v>44061</v>
          </cell>
          <cell r="O113">
            <v>66811</v>
          </cell>
          <cell r="P113">
            <v>26364</v>
          </cell>
          <cell r="Q113">
            <v>26923</v>
          </cell>
          <cell r="R113">
            <v>16519</v>
          </cell>
          <cell r="S113">
            <v>4951</v>
          </cell>
          <cell r="T113">
            <v>642</v>
          </cell>
          <cell r="V113">
            <v>0</v>
          </cell>
        </row>
        <row r="114">
          <cell r="M114">
            <v>1.8877596505304448E-2</v>
          </cell>
          <cell r="N114">
            <v>1.9694316284319599E-2</v>
          </cell>
          <cell r="O114">
            <v>2.1813305093928051E-2</v>
          </cell>
          <cell r="P114">
            <v>2.1875686202514785E-2</v>
          </cell>
          <cell r="Q114">
            <v>2.2332271870478867E-2</v>
          </cell>
          <cell r="R114">
            <v>2.5773121072719094E-2</v>
          </cell>
          <cell r="S114">
            <v>2.7642011512979254E-2</v>
          </cell>
          <cell r="T114">
            <v>4.0806045340050376E-2</v>
          </cell>
        </row>
      </sheetData>
      <sheetData sheetId="22" refreshError="1"/>
      <sheetData sheetId="23">
        <row r="5">
          <cell r="L5" t="str">
            <v>01 Agricultural production - crops</v>
          </cell>
          <cell r="M5">
            <v>7</v>
          </cell>
          <cell r="N5">
            <v>3</v>
          </cell>
          <cell r="O5">
            <v>2</v>
          </cell>
          <cell r="P5">
            <v>0</v>
          </cell>
          <cell r="Q5">
            <v>0</v>
          </cell>
          <cell r="R5">
            <v>0</v>
          </cell>
          <cell r="S5">
            <v>0</v>
          </cell>
          <cell r="T5">
            <v>0</v>
          </cell>
          <cell r="U5">
            <v>12</v>
          </cell>
        </row>
        <row r="6">
          <cell r="L6" t="str">
            <v>02 Agriculture production livestock and animal specialities</v>
          </cell>
          <cell r="M6">
            <v>13</v>
          </cell>
          <cell r="N6">
            <v>2</v>
          </cell>
          <cell r="O6">
            <v>0</v>
          </cell>
          <cell r="P6">
            <v>0</v>
          </cell>
          <cell r="Q6">
            <v>0</v>
          </cell>
          <cell r="R6">
            <v>0</v>
          </cell>
          <cell r="S6">
            <v>0</v>
          </cell>
          <cell r="T6">
            <v>0</v>
          </cell>
          <cell r="U6">
            <v>15</v>
          </cell>
        </row>
        <row r="7">
          <cell r="L7" t="str">
            <v>07 Agricultural services</v>
          </cell>
          <cell r="M7">
            <v>55</v>
          </cell>
          <cell r="N7">
            <v>19</v>
          </cell>
          <cell r="O7">
            <v>8</v>
          </cell>
          <cell r="P7">
            <v>5</v>
          </cell>
          <cell r="Q7">
            <v>3</v>
          </cell>
          <cell r="R7">
            <v>2</v>
          </cell>
          <cell r="S7">
            <v>0</v>
          </cell>
          <cell r="T7">
            <v>0</v>
          </cell>
          <cell r="U7">
            <v>92</v>
          </cell>
        </row>
        <row r="8">
          <cell r="L8" t="str">
            <v>09 Fishing, hunting and trapping</v>
          </cell>
          <cell r="M8">
            <v>33</v>
          </cell>
          <cell r="N8">
            <v>2</v>
          </cell>
          <cell r="O8">
            <v>1</v>
          </cell>
          <cell r="P8">
            <v>0</v>
          </cell>
          <cell r="Q8">
            <v>0</v>
          </cell>
          <cell r="R8">
            <v>0</v>
          </cell>
          <cell r="S8">
            <v>0</v>
          </cell>
          <cell r="T8">
            <v>0</v>
          </cell>
          <cell r="U8">
            <v>36</v>
          </cell>
        </row>
        <row r="9">
          <cell r="L9" t="str">
            <v>Agriculture, Fisheries and Forestry subtotal</v>
          </cell>
          <cell r="M9">
            <v>108</v>
          </cell>
          <cell r="N9">
            <v>26</v>
          </cell>
          <cell r="O9">
            <v>11</v>
          </cell>
          <cell r="P9">
            <v>5</v>
          </cell>
          <cell r="Q9">
            <v>3</v>
          </cell>
          <cell r="R9">
            <v>2</v>
          </cell>
          <cell r="S9">
            <v>0</v>
          </cell>
          <cell r="T9">
            <v>0</v>
          </cell>
          <cell r="U9">
            <v>155</v>
          </cell>
        </row>
        <row r="11">
          <cell r="L11" t="str">
            <v>10 Metal mining</v>
          </cell>
          <cell r="M11">
            <v>5</v>
          </cell>
          <cell r="N11">
            <v>1</v>
          </cell>
          <cell r="O11">
            <v>0</v>
          </cell>
          <cell r="P11">
            <v>0</v>
          </cell>
          <cell r="Q11">
            <v>0</v>
          </cell>
          <cell r="R11">
            <v>0</v>
          </cell>
          <cell r="S11">
            <v>0</v>
          </cell>
          <cell r="T11">
            <v>0</v>
          </cell>
          <cell r="U11">
            <v>6</v>
          </cell>
        </row>
        <row r="12">
          <cell r="L12" t="str">
            <v>12 Coal mining</v>
          </cell>
          <cell r="M12">
            <v>1</v>
          </cell>
          <cell r="N12">
            <v>0</v>
          </cell>
          <cell r="O12">
            <v>0</v>
          </cell>
          <cell r="P12">
            <v>0</v>
          </cell>
          <cell r="Q12">
            <v>0</v>
          </cell>
          <cell r="R12">
            <v>0</v>
          </cell>
          <cell r="S12">
            <v>0</v>
          </cell>
          <cell r="T12">
            <v>0</v>
          </cell>
          <cell r="U12">
            <v>1</v>
          </cell>
        </row>
        <row r="13">
          <cell r="L13" t="str">
            <v>13 Oil and gas extraction</v>
          </cell>
          <cell r="M13">
            <v>6</v>
          </cell>
          <cell r="N13">
            <v>3</v>
          </cell>
          <cell r="O13">
            <v>1</v>
          </cell>
          <cell r="P13">
            <v>0</v>
          </cell>
          <cell r="Q13">
            <v>0</v>
          </cell>
          <cell r="R13">
            <v>0</v>
          </cell>
          <cell r="S13">
            <v>0</v>
          </cell>
          <cell r="T13">
            <v>0</v>
          </cell>
          <cell r="U13">
            <v>10</v>
          </cell>
        </row>
        <row r="14">
          <cell r="L14" t="str">
            <v>14 Mining and quarrying of nonmetallic minerals, except fuels</v>
          </cell>
          <cell r="M14">
            <v>6</v>
          </cell>
          <cell r="N14">
            <v>0</v>
          </cell>
          <cell r="O14">
            <v>1</v>
          </cell>
          <cell r="P14">
            <v>1</v>
          </cell>
          <cell r="Q14">
            <v>3</v>
          </cell>
          <cell r="R14">
            <v>2</v>
          </cell>
          <cell r="S14">
            <v>1</v>
          </cell>
          <cell r="T14">
            <v>0</v>
          </cell>
          <cell r="U14">
            <v>14</v>
          </cell>
        </row>
        <row r="15">
          <cell r="L15" t="str">
            <v>Mining subtotal</v>
          </cell>
          <cell r="M15">
            <v>18</v>
          </cell>
          <cell r="N15">
            <v>4</v>
          </cell>
          <cell r="O15">
            <v>2</v>
          </cell>
          <cell r="P15">
            <v>1</v>
          </cell>
          <cell r="Q15">
            <v>3</v>
          </cell>
          <cell r="R15">
            <v>2</v>
          </cell>
          <cell r="S15">
            <v>1</v>
          </cell>
          <cell r="T15">
            <v>0</v>
          </cell>
          <cell r="U15">
            <v>31</v>
          </cell>
        </row>
        <row r="17">
          <cell r="L17" t="str">
            <v>15 Building construction-general contractors and operative builders</v>
          </cell>
          <cell r="M17">
            <v>761</v>
          </cell>
          <cell r="N17">
            <v>302</v>
          </cell>
          <cell r="O17">
            <v>269</v>
          </cell>
          <cell r="P17">
            <v>85</v>
          </cell>
          <cell r="Q17">
            <v>58</v>
          </cell>
          <cell r="R17">
            <v>45</v>
          </cell>
          <cell r="S17">
            <v>22</v>
          </cell>
          <cell r="T17">
            <v>3</v>
          </cell>
          <cell r="U17">
            <v>1545</v>
          </cell>
        </row>
        <row r="18">
          <cell r="L18" t="str">
            <v>16 Heavy construction other than building construction - contractors</v>
          </cell>
          <cell r="M18">
            <v>273</v>
          </cell>
          <cell r="N18">
            <v>104</v>
          </cell>
          <cell r="O18">
            <v>104</v>
          </cell>
          <cell r="P18">
            <v>43</v>
          </cell>
          <cell r="Q18">
            <v>44</v>
          </cell>
          <cell r="R18">
            <v>20</v>
          </cell>
          <cell r="S18">
            <v>4</v>
          </cell>
          <cell r="T18">
            <v>0</v>
          </cell>
          <cell r="U18">
            <v>593</v>
          </cell>
        </row>
        <row r="19">
          <cell r="L19" t="str">
            <v>17 Construction - special trade contractors</v>
          </cell>
          <cell r="M19">
            <v>9897</v>
          </cell>
          <cell r="N19">
            <v>1416</v>
          </cell>
          <cell r="O19">
            <v>786</v>
          </cell>
          <cell r="P19">
            <v>170</v>
          </cell>
          <cell r="Q19">
            <v>104</v>
          </cell>
          <cell r="R19">
            <v>35</v>
          </cell>
          <cell r="S19">
            <v>10</v>
          </cell>
          <cell r="T19">
            <v>0</v>
          </cell>
          <cell r="U19">
            <v>12419</v>
          </cell>
        </row>
        <row r="20">
          <cell r="L20" t="str">
            <v>Construction subtotal</v>
          </cell>
          <cell r="M20">
            <v>10931</v>
          </cell>
          <cell r="N20">
            <v>1822</v>
          </cell>
          <cell r="O20">
            <v>1159</v>
          </cell>
          <cell r="P20">
            <v>298</v>
          </cell>
          <cell r="Q20">
            <v>206</v>
          </cell>
          <cell r="R20">
            <v>100</v>
          </cell>
          <cell r="S20">
            <v>36</v>
          </cell>
          <cell r="T20">
            <v>3</v>
          </cell>
          <cell r="U20">
            <v>14557</v>
          </cell>
        </row>
        <row r="22">
          <cell r="L22" t="str">
            <v>20 Food and kindred products</v>
          </cell>
          <cell r="M22">
            <v>511</v>
          </cell>
          <cell r="N22">
            <v>135</v>
          </cell>
          <cell r="O22">
            <v>98</v>
          </cell>
          <cell r="P22">
            <v>38</v>
          </cell>
          <cell r="Q22">
            <v>34</v>
          </cell>
          <cell r="R22">
            <v>21</v>
          </cell>
          <cell r="S22">
            <v>7</v>
          </cell>
          <cell r="T22">
            <v>1</v>
          </cell>
          <cell r="U22">
            <v>845</v>
          </cell>
        </row>
        <row r="23">
          <cell r="L23" t="str">
            <v>21 Tobacco products</v>
          </cell>
          <cell r="M23">
            <v>5</v>
          </cell>
          <cell r="N23">
            <v>0</v>
          </cell>
          <cell r="O23">
            <v>2</v>
          </cell>
          <cell r="P23">
            <v>0</v>
          </cell>
          <cell r="Q23">
            <v>0</v>
          </cell>
          <cell r="R23">
            <v>1</v>
          </cell>
          <cell r="S23">
            <v>0</v>
          </cell>
          <cell r="T23">
            <v>0</v>
          </cell>
          <cell r="U23">
            <v>8</v>
          </cell>
        </row>
        <row r="24">
          <cell r="L24" t="str">
            <v>22 Textile mill products</v>
          </cell>
          <cell r="M24">
            <v>1557</v>
          </cell>
          <cell r="N24">
            <v>478</v>
          </cell>
          <cell r="O24">
            <v>474</v>
          </cell>
          <cell r="P24">
            <v>151</v>
          </cell>
          <cell r="Q24">
            <v>56</v>
          </cell>
          <cell r="R24">
            <v>31</v>
          </cell>
          <cell r="S24">
            <v>0</v>
          </cell>
          <cell r="T24">
            <v>0</v>
          </cell>
          <cell r="U24">
            <v>2748</v>
          </cell>
        </row>
        <row r="25">
          <cell r="L25" t="str">
            <v>23 Apparel and other finished products made from fabrics and similar materials</v>
          </cell>
          <cell r="M25">
            <v>3265</v>
          </cell>
          <cell r="N25">
            <v>1212</v>
          </cell>
          <cell r="O25">
            <v>1180</v>
          </cell>
          <cell r="P25">
            <v>439</v>
          </cell>
          <cell r="Q25">
            <v>231</v>
          </cell>
          <cell r="R25">
            <v>82</v>
          </cell>
          <cell r="S25">
            <v>11</v>
          </cell>
          <cell r="T25">
            <v>2</v>
          </cell>
          <cell r="U25">
            <v>6423</v>
          </cell>
        </row>
        <row r="26">
          <cell r="L26" t="str">
            <v>24 Lumber and wood products, except furniture</v>
          </cell>
          <cell r="M26">
            <v>676</v>
          </cell>
          <cell r="N26">
            <v>54</v>
          </cell>
          <cell r="O26">
            <v>17</v>
          </cell>
          <cell r="P26">
            <v>7</v>
          </cell>
          <cell r="Q26">
            <v>3</v>
          </cell>
          <cell r="R26">
            <v>0</v>
          </cell>
          <cell r="S26">
            <v>0</v>
          </cell>
          <cell r="T26">
            <v>1</v>
          </cell>
          <cell r="U26">
            <v>758</v>
          </cell>
        </row>
        <row r="27">
          <cell r="L27" t="str">
            <v>25 Furniture and fixtures</v>
          </cell>
          <cell r="M27">
            <v>520</v>
          </cell>
          <cell r="N27">
            <v>78</v>
          </cell>
          <cell r="O27">
            <v>38</v>
          </cell>
          <cell r="P27">
            <v>7</v>
          </cell>
          <cell r="Q27">
            <v>9</v>
          </cell>
          <cell r="R27">
            <v>1</v>
          </cell>
          <cell r="S27">
            <v>0</v>
          </cell>
          <cell r="T27">
            <v>0</v>
          </cell>
          <cell r="U27">
            <v>654</v>
          </cell>
        </row>
        <row r="28">
          <cell r="L28" t="str">
            <v>26 Paper and allied products</v>
          </cell>
          <cell r="M28">
            <v>1280</v>
          </cell>
          <cell r="N28">
            <v>164</v>
          </cell>
          <cell r="O28">
            <v>73</v>
          </cell>
          <cell r="P28">
            <v>15</v>
          </cell>
          <cell r="Q28">
            <v>9</v>
          </cell>
          <cell r="R28">
            <v>3</v>
          </cell>
          <cell r="S28">
            <v>1</v>
          </cell>
          <cell r="T28">
            <v>0</v>
          </cell>
          <cell r="U28">
            <v>1545</v>
          </cell>
        </row>
        <row r="29">
          <cell r="L29" t="str">
            <v>27 Printing, publishing, and allied industries</v>
          </cell>
          <cell r="M29">
            <v>5283</v>
          </cell>
          <cell r="N29">
            <v>816</v>
          </cell>
          <cell r="O29">
            <v>489</v>
          </cell>
          <cell r="P29">
            <v>141</v>
          </cell>
          <cell r="Q29">
            <v>82</v>
          </cell>
          <cell r="R29">
            <v>44</v>
          </cell>
          <cell r="S29">
            <v>11</v>
          </cell>
          <cell r="T29">
            <v>1</v>
          </cell>
          <cell r="U29">
            <v>6867</v>
          </cell>
        </row>
        <row r="30">
          <cell r="L30" t="str">
            <v>28 Chemicals and allied products</v>
          </cell>
          <cell r="M30">
            <v>553</v>
          </cell>
          <cell r="N30">
            <v>97</v>
          </cell>
          <cell r="O30">
            <v>54</v>
          </cell>
          <cell r="P30">
            <v>18</v>
          </cell>
          <cell r="Q30">
            <v>16</v>
          </cell>
          <cell r="R30">
            <v>3</v>
          </cell>
          <cell r="S30">
            <v>1</v>
          </cell>
          <cell r="T30">
            <v>1</v>
          </cell>
          <cell r="U30">
            <v>743</v>
          </cell>
        </row>
        <row r="31">
          <cell r="L31" t="str">
            <v>29 Petroleum refining and related industries</v>
          </cell>
          <cell r="M31">
            <v>8</v>
          </cell>
          <cell r="N31">
            <v>4</v>
          </cell>
          <cell r="O31">
            <v>3</v>
          </cell>
          <cell r="P31">
            <v>1</v>
          </cell>
          <cell r="Q31">
            <v>1</v>
          </cell>
          <cell r="R31">
            <v>0</v>
          </cell>
          <cell r="S31">
            <v>0</v>
          </cell>
          <cell r="T31">
            <v>0</v>
          </cell>
          <cell r="U31">
            <v>17</v>
          </cell>
        </row>
        <row r="32">
          <cell r="L32" t="str">
            <v>30 Rubber and miscellaneous plastics products</v>
          </cell>
          <cell r="M32">
            <v>1852</v>
          </cell>
          <cell r="N32">
            <v>334</v>
          </cell>
          <cell r="O32">
            <v>144</v>
          </cell>
          <cell r="P32">
            <v>51</v>
          </cell>
          <cell r="Q32">
            <v>30</v>
          </cell>
          <cell r="R32">
            <v>10</v>
          </cell>
          <cell r="S32">
            <v>4</v>
          </cell>
          <cell r="T32">
            <v>1</v>
          </cell>
          <cell r="U32">
            <v>2427</v>
          </cell>
        </row>
        <row r="33">
          <cell r="L33" t="str">
            <v>31 Leather and leather products</v>
          </cell>
          <cell r="M33">
            <v>765</v>
          </cell>
          <cell r="N33">
            <v>177</v>
          </cell>
          <cell r="O33">
            <v>87</v>
          </cell>
          <cell r="P33">
            <v>21</v>
          </cell>
          <cell r="Q33">
            <v>21</v>
          </cell>
          <cell r="R33">
            <v>10</v>
          </cell>
          <cell r="S33">
            <v>4</v>
          </cell>
          <cell r="T33">
            <v>0</v>
          </cell>
          <cell r="U33">
            <v>1085</v>
          </cell>
        </row>
        <row r="34">
          <cell r="L34" t="str">
            <v>32 Stone, clay, glass and concrete products</v>
          </cell>
          <cell r="M34">
            <v>418</v>
          </cell>
          <cell r="N34">
            <v>86</v>
          </cell>
          <cell r="O34">
            <v>72</v>
          </cell>
          <cell r="P34">
            <v>33</v>
          </cell>
          <cell r="Q34">
            <v>21</v>
          </cell>
          <cell r="R34">
            <v>15</v>
          </cell>
          <cell r="S34">
            <v>4</v>
          </cell>
          <cell r="T34">
            <v>1</v>
          </cell>
          <cell r="U34">
            <v>650</v>
          </cell>
        </row>
        <row r="35">
          <cell r="L35" t="str">
            <v>33 Primary metal industries</v>
          </cell>
          <cell r="M35">
            <v>869</v>
          </cell>
          <cell r="N35">
            <v>78</v>
          </cell>
          <cell r="O35">
            <v>51</v>
          </cell>
          <cell r="P35">
            <v>7</v>
          </cell>
          <cell r="Q35">
            <v>5</v>
          </cell>
          <cell r="R35">
            <v>6</v>
          </cell>
          <cell r="S35">
            <v>3</v>
          </cell>
          <cell r="T35">
            <v>3</v>
          </cell>
          <cell r="U35">
            <v>1022</v>
          </cell>
        </row>
        <row r="36">
          <cell r="L36" t="str">
            <v>34 Fabricated metal products, except machinery and transportation equipment</v>
          </cell>
          <cell r="M36">
            <v>2241</v>
          </cell>
          <cell r="N36">
            <v>240</v>
          </cell>
          <cell r="O36">
            <v>104</v>
          </cell>
          <cell r="P36">
            <v>27</v>
          </cell>
          <cell r="Q36">
            <v>17</v>
          </cell>
          <cell r="R36">
            <v>4</v>
          </cell>
          <cell r="S36">
            <v>1</v>
          </cell>
          <cell r="T36">
            <v>0</v>
          </cell>
          <cell r="U36">
            <v>2634</v>
          </cell>
        </row>
        <row r="37">
          <cell r="L37" t="str">
            <v>35 Industrial and commercial machinery and computer equipment</v>
          </cell>
          <cell r="M37">
            <v>1654</v>
          </cell>
          <cell r="N37">
            <v>215</v>
          </cell>
          <cell r="O37">
            <v>145</v>
          </cell>
          <cell r="P37">
            <v>45</v>
          </cell>
          <cell r="Q37">
            <v>24</v>
          </cell>
          <cell r="R37">
            <v>8</v>
          </cell>
          <cell r="S37">
            <v>4</v>
          </cell>
          <cell r="T37">
            <v>1</v>
          </cell>
          <cell r="U37">
            <v>2096</v>
          </cell>
        </row>
        <row r="38">
          <cell r="L38" t="str">
            <v>36 Electronic and other electrical equipment and components, except computer equ</v>
          </cell>
          <cell r="M38">
            <v>1149</v>
          </cell>
          <cell r="N38">
            <v>284</v>
          </cell>
          <cell r="O38">
            <v>194</v>
          </cell>
          <cell r="P38">
            <v>61</v>
          </cell>
          <cell r="Q38">
            <v>64</v>
          </cell>
          <cell r="R38">
            <v>46</v>
          </cell>
          <cell r="S38">
            <v>3</v>
          </cell>
          <cell r="T38">
            <v>1</v>
          </cell>
          <cell r="U38">
            <v>1803</v>
          </cell>
        </row>
        <row r="39">
          <cell r="L39" t="str">
            <v>37 Transportation equipment</v>
          </cell>
          <cell r="M39">
            <v>330</v>
          </cell>
          <cell r="N39">
            <v>54</v>
          </cell>
          <cell r="O39">
            <v>32</v>
          </cell>
          <cell r="P39">
            <v>8</v>
          </cell>
          <cell r="Q39">
            <v>9</v>
          </cell>
          <cell r="R39">
            <v>4</v>
          </cell>
          <cell r="S39">
            <v>2</v>
          </cell>
          <cell r="T39">
            <v>1</v>
          </cell>
          <cell r="U39">
            <v>440</v>
          </cell>
        </row>
        <row r="40">
          <cell r="L40" t="str">
            <v>38 Measuring, analyzing, and controlling instruments; photographic, medical and</v>
          </cell>
          <cell r="M40">
            <v>1116</v>
          </cell>
          <cell r="N40">
            <v>301</v>
          </cell>
          <cell r="O40">
            <v>216</v>
          </cell>
          <cell r="P40">
            <v>50</v>
          </cell>
          <cell r="Q40">
            <v>21</v>
          </cell>
          <cell r="R40">
            <v>7</v>
          </cell>
          <cell r="S40">
            <v>3</v>
          </cell>
          <cell r="T40">
            <v>0</v>
          </cell>
          <cell r="U40">
            <v>1715</v>
          </cell>
        </row>
        <row r="41">
          <cell r="L41" t="str">
            <v>39 Miscellaneous manufacturing industries</v>
          </cell>
          <cell r="M41">
            <v>3276</v>
          </cell>
          <cell r="N41">
            <v>610</v>
          </cell>
          <cell r="O41">
            <v>356</v>
          </cell>
          <cell r="P41">
            <v>74</v>
          </cell>
          <cell r="Q41">
            <v>38</v>
          </cell>
          <cell r="R41">
            <v>20</v>
          </cell>
          <cell r="S41">
            <v>7</v>
          </cell>
          <cell r="T41">
            <v>0</v>
          </cell>
          <cell r="U41">
            <v>4381</v>
          </cell>
        </row>
        <row r="42">
          <cell r="L42" t="str">
            <v>Manufacturing</v>
          </cell>
          <cell r="M42">
            <v>27328</v>
          </cell>
          <cell r="N42">
            <v>5417</v>
          </cell>
          <cell r="O42">
            <v>3829</v>
          </cell>
          <cell r="P42">
            <v>1194</v>
          </cell>
          <cell r="Q42">
            <v>691</v>
          </cell>
          <cell r="R42">
            <v>316</v>
          </cell>
          <cell r="S42">
            <v>66</v>
          </cell>
          <cell r="T42">
            <v>14</v>
          </cell>
          <cell r="U42">
            <v>38861</v>
          </cell>
        </row>
        <row r="44">
          <cell r="L44" t="str">
            <v>40 Railroad transportation</v>
          </cell>
          <cell r="M44">
            <v>1</v>
          </cell>
          <cell r="N44">
            <v>1</v>
          </cell>
          <cell r="O44">
            <v>0</v>
          </cell>
          <cell r="P44">
            <v>0</v>
          </cell>
          <cell r="Q44">
            <v>0</v>
          </cell>
          <cell r="R44">
            <v>0</v>
          </cell>
          <cell r="S44">
            <v>0</v>
          </cell>
          <cell r="T44">
            <v>2</v>
          </cell>
          <cell r="U44">
            <v>4</v>
          </cell>
        </row>
        <row r="45">
          <cell r="L45" t="str">
            <v>41 Local and suburban transit and interurban highway passenger transportation</v>
          </cell>
          <cell r="M45">
            <v>113</v>
          </cell>
          <cell r="N45">
            <v>31</v>
          </cell>
          <cell r="O45">
            <v>34</v>
          </cell>
          <cell r="P45">
            <v>13</v>
          </cell>
          <cell r="Q45">
            <v>11</v>
          </cell>
          <cell r="R45">
            <v>3</v>
          </cell>
          <cell r="S45">
            <v>3</v>
          </cell>
          <cell r="T45">
            <v>2</v>
          </cell>
          <cell r="U45">
            <v>210</v>
          </cell>
        </row>
        <row r="46">
          <cell r="L46" t="str">
            <v>42 Motor freight transportation and warehousing</v>
          </cell>
          <cell r="M46">
            <v>1019</v>
          </cell>
          <cell r="N46">
            <v>343</v>
          </cell>
          <cell r="O46">
            <v>176</v>
          </cell>
          <cell r="P46">
            <v>55</v>
          </cell>
          <cell r="Q46">
            <v>40</v>
          </cell>
          <cell r="R46">
            <v>11</v>
          </cell>
          <cell r="S46">
            <v>2</v>
          </cell>
          <cell r="T46">
            <v>0</v>
          </cell>
          <cell r="U46">
            <v>1647</v>
          </cell>
        </row>
        <row r="47">
          <cell r="L47" t="str">
            <v>43 United States postal service</v>
          </cell>
          <cell r="M47">
            <v>0</v>
          </cell>
          <cell r="N47">
            <v>0</v>
          </cell>
          <cell r="O47">
            <v>0</v>
          </cell>
          <cell r="P47">
            <v>0</v>
          </cell>
          <cell r="Q47">
            <v>0</v>
          </cell>
          <cell r="R47">
            <v>0</v>
          </cell>
          <cell r="S47">
            <v>0</v>
          </cell>
          <cell r="T47">
            <v>1</v>
          </cell>
          <cell r="U47">
            <v>1</v>
          </cell>
        </row>
        <row r="48">
          <cell r="L48" t="str">
            <v>44 Water transportation</v>
          </cell>
          <cell r="M48">
            <v>1622</v>
          </cell>
          <cell r="N48">
            <v>192</v>
          </cell>
          <cell r="O48">
            <v>113</v>
          </cell>
          <cell r="P48">
            <v>41</v>
          </cell>
          <cell r="Q48">
            <v>34</v>
          </cell>
          <cell r="R48">
            <v>18</v>
          </cell>
          <cell r="S48">
            <v>8</v>
          </cell>
          <cell r="T48">
            <v>3</v>
          </cell>
          <cell r="U48">
            <v>2031</v>
          </cell>
        </row>
        <row r="49">
          <cell r="L49" t="str">
            <v>45 Transportation by air</v>
          </cell>
          <cell r="M49">
            <v>113</v>
          </cell>
          <cell r="N49">
            <v>72</v>
          </cell>
          <cell r="O49">
            <v>35</v>
          </cell>
          <cell r="P49">
            <v>11</v>
          </cell>
          <cell r="Q49">
            <v>12</v>
          </cell>
          <cell r="R49">
            <v>3</v>
          </cell>
          <cell r="S49">
            <v>8</v>
          </cell>
          <cell r="T49">
            <v>3</v>
          </cell>
          <cell r="U49">
            <v>257</v>
          </cell>
        </row>
        <row r="50">
          <cell r="L50" t="str">
            <v>46 Pipelines, except natural gas</v>
          </cell>
          <cell r="M50">
            <v>1</v>
          </cell>
          <cell r="N50">
            <v>0</v>
          </cell>
          <cell r="O50">
            <v>1</v>
          </cell>
          <cell r="P50">
            <v>0</v>
          </cell>
          <cell r="Q50">
            <v>0</v>
          </cell>
          <cell r="R50">
            <v>0</v>
          </cell>
          <cell r="S50">
            <v>0</v>
          </cell>
          <cell r="T50">
            <v>0</v>
          </cell>
          <cell r="U50">
            <v>2</v>
          </cell>
        </row>
        <row r="51">
          <cell r="L51" t="str">
            <v>47 Transportation services</v>
          </cell>
          <cell r="M51">
            <v>5151</v>
          </cell>
          <cell r="N51">
            <v>1142</v>
          </cell>
          <cell r="O51">
            <v>741</v>
          </cell>
          <cell r="P51">
            <v>238</v>
          </cell>
          <cell r="Q51">
            <v>163</v>
          </cell>
          <cell r="R51">
            <v>59</v>
          </cell>
          <cell r="S51">
            <v>18</v>
          </cell>
          <cell r="T51">
            <v>4</v>
          </cell>
          <cell r="U51">
            <v>7516</v>
          </cell>
        </row>
        <row r="52">
          <cell r="L52" t="str">
            <v>Transport</v>
          </cell>
          <cell r="M52">
            <v>8020</v>
          </cell>
          <cell r="N52">
            <v>1781</v>
          </cell>
          <cell r="O52">
            <v>1100</v>
          </cell>
          <cell r="P52">
            <v>358</v>
          </cell>
          <cell r="Q52">
            <v>260</v>
          </cell>
          <cell r="R52">
            <v>94</v>
          </cell>
          <cell r="S52">
            <v>39</v>
          </cell>
          <cell r="T52">
            <v>15</v>
          </cell>
          <cell r="U52">
            <v>11668</v>
          </cell>
        </row>
        <row r="54">
          <cell r="L54" t="str">
            <v>48 Communications</v>
          </cell>
          <cell r="M54">
            <v>697</v>
          </cell>
          <cell r="N54">
            <v>196</v>
          </cell>
          <cell r="O54">
            <v>162</v>
          </cell>
          <cell r="P54">
            <v>44</v>
          </cell>
          <cell r="Q54">
            <v>44</v>
          </cell>
          <cell r="R54">
            <v>41</v>
          </cell>
          <cell r="S54">
            <v>15</v>
          </cell>
          <cell r="T54">
            <v>5</v>
          </cell>
          <cell r="U54">
            <v>1205</v>
          </cell>
        </row>
        <row r="56">
          <cell r="L56" t="str">
            <v>Utilities</v>
          </cell>
          <cell r="M56">
            <v>29</v>
          </cell>
          <cell r="N56">
            <v>11</v>
          </cell>
          <cell r="O56">
            <v>12</v>
          </cell>
          <cell r="P56">
            <v>2</v>
          </cell>
          <cell r="Q56">
            <v>1</v>
          </cell>
          <cell r="R56">
            <v>3</v>
          </cell>
          <cell r="S56">
            <v>6</v>
          </cell>
          <cell r="T56">
            <v>3</v>
          </cell>
          <cell r="U56">
            <v>67</v>
          </cell>
        </row>
        <row r="58">
          <cell r="L58" t="str">
            <v>50 Wholesale trade - durable goods</v>
          </cell>
          <cell r="M58">
            <v>53572</v>
          </cell>
          <cell r="N58">
            <v>8327</v>
          </cell>
          <cell r="O58">
            <v>4335</v>
          </cell>
          <cell r="P58">
            <v>1183</v>
          </cell>
          <cell r="Q58">
            <v>630</v>
          </cell>
          <cell r="R58">
            <v>199</v>
          </cell>
          <cell r="S58">
            <v>46</v>
          </cell>
          <cell r="T58">
            <v>13</v>
          </cell>
          <cell r="U58">
            <v>68334</v>
          </cell>
        </row>
        <row r="59">
          <cell r="L59" t="str">
            <v>51 Wholesale trade - nondurable goods</v>
          </cell>
          <cell r="M59">
            <v>52850</v>
          </cell>
          <cell r="N59">
            <v>7233</v>
          </cell>
          <cell r="O59">
            <v>3819</v>
          </cell>
          <cell r="P59">
            <v>947</v>
          </cell>
          <cell r="Q59">
            <v>545</v>
          </cell>
          <cell r="R59">
            <v>178</v>
          </cell>
          <cell r="S59">
            <v>17</v>
          </cell>
          <cell r="T59">
            <v>9</v>
          </cell>
          <cell r="U59">
            <v>65618</v>
          </cell>
        </row>
        <row r="60">
          <cell r="L60" t="str">
            <v>52 Building materials, hardware, garden supply and mobile home dealers</v>
          </cell>
          <cell r="M60">
            <v>1694</v>
          </cell>
          <cell r="N60">
            <v>104</v>
          </cell>
          <cell r="O60">
            <v>27</v>
          </cell>
          <cell r="P60">
            <v>8</v>
          </cell>
          <cell r="Q60">
            <v>4</v>
          </cell>
          <cell r="R60">
            <v>1</v>
          </cell>
          <cell r="S60">
            <v>0</v>
          </cell>
          <cell r="T60">
            <v>0</v>
          </cell>
          <cell r="U60">
            <v>1839</v>
          </cell>
        </row>
        <row r="61">
          <cell r="L61" t="str">
            <v>53 General merchandise stores</v>
          </cell>
          <cell r="M61">
            <v>173</v>
          </cell>
          <cell r="N61">
            <v>12</v>
          </cell>
          <cell r="O61">
            <v>15</v>
          </cell>
          <cell r="P61">
            <v>7</v>
          </cell>
          <cell r="Q61">
            <v>14</v>
          </cell>
          <cell r="R61">
            <v>22</v>
          </cell>
          <cell r="S61">
            <v>4</v>
          </cell>
          <cell r="T61">
            <v>2</v>
          </cell>
          <cell r="U61">
            <v>249</v>
          </cell>
        </row>
        <row r="62">
          <cell r="L62" t="str">
            <v>54 Food stores</v>
          </cell>
          <cell r="M62">
            <v>8193</v>
          </cell>
          <cell r="N62">
            <v>284</v>
          </cell>
          <cell r="O62">
            <v>88</v>
          </cell>
          <cell r="P62">
            <v>25</v>
          </cell>
          <cell r="Q62">
            <v>18</v>
          </cell>
          <cell r="R62">
            <v>9</v>
          </cell>
          <cell r="S62">
            <v>4</v>
          </cell>
          <cell r="T62">
            <v>4</v>
          </cell>
          <cell r="U62">
            <v>8628</v>
          </cell>
        </row>
        <row r="63">
          <cell r="L63" t="str">
            <v>55 Automotive dealers and gasoline service stations</v>
          </cell>
          <cell r="M63">
            <v>809</v>
          </cell>
          <cell r="N63">
            <v>106</v>
          </cell>
          <cell r="O63">
            <v>49</v>
          </cell>
          <cell r="P63">
            <v>8</v>
          </cell>
          <cell r="Q63">
            <v>14</v>
          </cell>
          <cell r="R63">
            <v>5</v>
          </cell>
          <cell r="S63">
            <v>1</v>
          </cell>
          <cell r="T63">
            <v>0</v>
          </cell>
          <cell r="U63">
            <v>992</v>
          </cell>
        </row>
        <row r="64">
          <cell r="L64" t="str">
            <v>56 Apparel and accessory stores</v>
          </cell>
          <cell r="M64">
            <v>7757</v>
          </cell>
          <cell r="N64">
            <v>233</v>
          </cell>
          <cell r="O64">
            <v>152</v>
          </cell>
          <cell r="P64">
            <v>56</v>
          </cell>
          <cell r="Q64">
            <v>76</v>
          </cell>
          <cell r="R64">
            <v>28</v>
          </cell>
          <cell r="S64">
            <v>9</v>
          </cell>
          <cell r="T64">
            <v>0</v>
          </cell>
          <cell r="U64">
            <v>8312</v>
          </cell>
        </row>
        <row r="65">
          <cell r="L65" t="str">
            <v>57 Home furniture, furnishings and equipment stores</v>
          </cell>
          <cell r="M65">
            <v>4004</v>
          </cell>
          <cell r="N65">
            <v>314</v>
          </cell>
          <cell r="O65">
            <v>117</v>
          </cell>
          <cell r="P65">
            <v>45</v>
          </cell>
          <cell r="Q65">
            <v>27</v>
          </cell>
          <cell r="R65">
            <v>9</v>
          </cell>
          <cell r="S65">
            <v>1</v>
          </cell>
          <cell r="T65">
            <v>1</v>
          </cell>
          <cell r="U65">
            <v>4518</v>
          </cell>
        </row>
        <row r="66">
          <cell r="L66" t="str">
            <v>58 Eating and drinking places</v>
          </cell>
          <cell r="M66">
            <v>5575</v>
          </cell>
          <cell r="N66">
            <v>2409</v>
          </cell>
          <cell r="O66">
            <v>1570</v>
          </cell>
          <cell r="P66">
            <v>438</v>
          </cell>
          <cell r="Q66">
            <v>297</v>
          </cell>
          <cell r="R66">
            <v>72</v>
          </cell>
          <cell r="S66">
            <v>16</v>
          </cell>
          <cell r="T66">
            <v>4</v>
          </cell>
          <cell r="U66">
            <v>10385</v>
          </cell>
        </row>
        <row r="67">
          <cell r="L67" t="str">
            <v>59 Miscellaneous retail</v>
          </cell>
          <cell r="M67">
            <v>13903</v>
          </cell>
          <cell r="N67">
            <v>756</v>
          </cell>
          <cell r="O67">
            <v>307</v>
          </cell>
          <cell r="P67">
            <v>97</v>
          </cell>
          <cell r="Q67">
            <v>82</v>
          </cell>
          <cell r="R67">
            <v>32</v>
          </cell>
          <cell r="S67">
            <v>4</v>
          </cell>
          <cell r="T67">
            <v>0</v>
          </cell>
          <cell r="U67">
            <v>15181</v>
          </cell>
        </row>
        <row r="68">
          <cell r="L68" t="str">
            <v>Retail</v>
          </cell>
          <cell r="M68">
            <v>148530</v>
          </cell>
          <cell r="N68">
            <v>19778</v>
          </cell>
          <cell r="O68">
            <v>10479</v>
          </cell>
          <cell r="P68">
            <v>2814</v>
          </cell>
          <cell r="Q68">
            <v>1707</v>
          </cell>
          <cell r="R68">
            <v>555</v>
          </cell>
          <cell r="S68">
            <v>102</v>
          </cell>
          <cell r="T68">
            <v>33</v>
          </cell>
          <cell r="U68">
            <v>184056</v>
          </cell>
        </row>
        <row r="70">
          <cell r="L70" t="str">
            <v>60 Depository institutions</v>
          </cell>
          <cell r="M70">
            <v>1011</v>
          </cell>
          <cell r="N70">
            <v>153</v>
          </cell>
          <cell r="O70">
            <v>80</v>
          </cell>
          <cell r="P70">
            <v>53</v>
          </cell>
          <cell r="Q70">
            <v>34</v>
          </cell>
          <cell r="R70">
            <v>35</v>
          </cell>
          <cell r="S70">
            <v>21</v>
          </cell>
          <cell r="T70">
            <v>7</v>
          </cell>
          <cell r="U70">
            <v>1394</v>
          </cell>
        </row>
        <row r="71">
          <cell r="L71" t="str">
            <v>61 Nondepository credit institutions</v>
          </cell>
          <cell r="M71">
            <v>372</v>
          </cell>
          <cell r="N71">
            <v>57</v>
          </cell>
          <cell r="O71">
            <v>49</v>
          </cell>
          <cell r="P71">
            <v>19</v>
          </cell>
          <cell r="Q71">
            <v>16</v>
          </cell>
          <cell r="R71">
            <v>8</v>
          </cell>
          <cell r="S71">
            <v>4</v>
          </cell>
          <cell r="T71">
            <v>0</v>
          </cell>
          <cell r="U71">
            <v>525</v>
          </cell>
        </row>
        <row r="72">
          <cell r="L72" t="str">
            <v>62 Security and commodity brokers, dealers, exchanges and services</v>
          </cell>
          <cell r="M72">
            <v>1312</v>
          </cell>
          <cell r="N72">
            <v>470</v>
          </cell>
          <cell r="O72">
            <v>333</v>
          </cell>
          <cell r="P72">
            <v>103</v>
          </cell>
          <cell r="Q72">
            <v>131</v>
          </cell>
          <cell r="R72">
            <v>79</v>
          </cell>
          <cell r="S72">
            <v>5</v>
          </cell>
          <cell r="T72">
            <v>1</v>
          </cell>
          <cell r="U72">
            <v>2436</v>
          </cell>
        </row>
        <row r="73">
          <cell r="L73" t="str">
            <v>63 Insurance carriers</v>
          </cell>
          <cell r="M73">
            <v>73</v>
          </cell>
          <cell r="N73">
            <v>30</v>
          </cell>
          <cell r="O73">
            <v>36</v>
          </cell>
          <cell r="P73">
            <v>15</v>
          </cell>
          <cell r="Q73">
            <v>24</v>
          </cell>
          <cell r="R73">
            <v>7</v>
          </cell>
          <cell r="S73">
            <v>3</v>
          </cell>
          <cell r="T73">
            <v>0</v>
          </cell>
          <cell r="U73">
            <v>188</v>
          </cell>
        </row>
        <row r="74">
          <cell r="L74" t="str">
            <v>64 Insurance agents, brokers and service</v>
          </cell>
          <cell r="M74">
            <v>3899</v>
          </cell>
          <cell r="N74">
            <v>138</v>
          </cell>
          <cell r="O74">
            <v>97</v>
          </cell>
          <cell r="P74">
            <v>30</v>
          </cell>
          <cell r="Q74">
            <v>42</v>
          </cell>
          <cell r="R74">
            <v>17</v>
          </cell>
          <cell r="S74">
            <v>6</v>
          </cell>
          <cell r="T74">
            <v>1</v>
          </cell>
          <cell r="U74">
            <v>4230</v>
          </cell>
        </row>
        <row r="75">
          <cell r="L75" t="str">
            <v>65 Real estate</v>
          </cell>
          <cell r="M75">
            <v>11375</v>
          </cell>
          <cell r="N75">
            <v>646</v>
          </cell>
          <cell r="O75">
            <v>422</v>
          </cell>
          <cell r="P75">
            <v>137</v>
          </cell>
          <cell r="Q75">
            <v>184</v>
          </cell>
          <cell r="R75">
            <v>117</v>
          </cell>
          <cell r="S75">
            <v>61</v>
          </cell>
          <cell r="T75">
            <v>19</v>
          </cell>
          <cell r="U75">
            <v>12965</v>
          </cell>
        </row>
        <row r="76">
          <cell r="L76" t="str">
            <v>67 Holding and other investment offices</v>
          </cell>
          <cell r="M76">
            <v>3690</v>
          </cell>
          <cell r="N76">
            <v>429</v>
          </cell>
          <cell r="O76">
            <v>336</v>
          </cell>
          <cell r="P76">
            <v>127</v>
          </cell>
          <cell r="Q76">
            <v>175</v>
          </cell>
          <cell r="R76">
            <v>81</v>
          </cell>
          <cell r="S76">
            <v>31</v>
          </cell>
          <cell r="T76">
            <v>7</v>
          </cell>
          <cell r="U76">
            <v>4888</v>
          </cell>
        </row>
        <row r="77">
          <cell r="L77" t="str">
            <v>Finance</v>
          </cell>
          <cell r="M77">
            <v>21732</v>
          </cell>
          <cell r="N77">
            <v>1923</v>
          </cell>
          <cell r="O77">
            <v>1353</v>
          </cell>
          <cell r="P77">
            <v>484</v>
          </cell>
          <cell r="Q77">
            <v>606</v>
          </cell>
          <cell r="R77">
            <v>344</v>
          </cell>
          <cell r="S77">
            <v>131</v>
          </cell>
          <cell r="T77">
            <v>35</v>
          </cell>
          <cell r="U77">
            <v>26626</v>
          </cell>
        </row>
        <row r="79">
          <cell r="L79" t="str">
            <v>70 Hotels, rooming houses, camps and other lodging places</v>
          </cell>
          <cell r="M79">
            <v>512</v>
          </cell>
          <cell r="N79">
            <v>60</v>
          </cell>
          <cell r="O79">
            <v>32</v>
          </cell>
          <cell r="P79">
            <v>25</v>
          </cell>
          <cell r="Q79">
            <v>47</v>
          </cell>
          <cell r="R79">
            <v>46</v>
          </cell>
          <cell r="S79">
            <v>9</v>
          </cell>
          <cell r="T79">
            <v>2</v>
          </cell>
          <cell r="U79">
            <v>734</v>
          </cell>
        </row>
        <row r="80">
          <cell r="L80" t="str">
            <v>72 Personal services</v>
          </cell>
          <cell r="M80">
            <v>8215</v>
          </cell>
          <cell r="N80">
            <v>792</v>
          </cell>
          <cell r="O80">
            <v>206</v>
          </cell>
          <cell r="P80">
            <v>37</v>
          </cell>
          <cell r="Q80">
            <v>30</v>
          </cell>
          <cell r="R80">
            <v>11</v>
          </cell>
          <cell r="S80">
            <v>4</v>
          </cell>
          <cell r="T80">
            <v>0</v>
          </cell>
          <cell r="U80">
            <v>9297</v>
          </cell>
        </row>
        <row r="81">
          <cell r="L81" t="str">
            <v>73 Business services</v>
          </cell>
          <cell r="M81">
            <v>20810</v>
          </cell>
          <cell r="N81">
            <v>2282</v>
          </cell>
          <cell r="O81">
            <v>1202</v>
          </cell>
          <cell r="P81">
            <v>353</v>
          </cell>
          <cell r="Q81">
            <v>246</v>
          </cell>
          <cell r="R81">
            <v>145</v>
          </cell>
          <cell r="S81">
            <v>44</v>
          </cell>
          <cell r="T81">
            <v>10</v>
          </cell>
          <cell r="U81">
            <v>25103</v>
          </cell>
        </row>
        <row r="82">
          <cell r="L82" t="str">
            <v>75 Automotive repair, services and parking</v>
          </cell>
          <cell r="M82">
            <v>2559</v>
          </cell>
          <cell r="N82">
            <v>148</v>
          </cell>
          <cell r="O82">
            <v>48</v>
          </cell>
          <cell r="P82">
            <v>15</v>
          </cell>
          <cell r="Q82">
            <v>14</v>
          </cell>
          <cell r="R82">
            <v>10</v>
          </cell>
          <cell r="S82">
            <v>3</v>
          </cell>
          <cell r="T82">
            <v>0</v>
          </cell>
          <cell r="U82">
            <v>2797</v>
          </cell>
        </row>
        <row r="83">
          <cell r="L83" t="str">
            <v>76 Miscellaneous repair services</v>
          </cell>
          <cell r="M83">
            <v>1736</v>
          </cell>
          <cell r="N83">
            <v>64</v>
          </cell>
          <cell r="O83">
            <v>30</v>
          </cell>
          <cell r="P83">
            <v>15</v>
          </cell>
          <cell r="Q83">
            <v>6</v>
          </cell>
          <cell r="R83">
            <v>3</v>
          </cell>
          <cell r="S83">
            <v>1</v>
          </cell>
          <cell r="T83">
            <v>0</v>
          </cell>
          <cell r="U83">
            <v>1855</v>
          </cell>
        </row>
        <row r="84">
          <cell r="L84" t="str">
            <v>78 Motion pictures</v>
          </cell>
          <cell r="M84">
            <v>1111</v>
          </cell>
          <cell r="N84">
            <v>111</v>
          </cell>
          <cell r="O84">
            <v>67</v>
          </cell>
          <cell r="P84">
            <v>26</v>
          </cell>
          <cell r="Q84">
            <v>18</v>
          </cell>
          <cell r="R84">
            <v>9</v>
          </cell>
          <cell r="S84">
            <v>0</v>
          </cell>
          <cell r="T84">
            <v>0</v>
          </cell>
          <cell r="U84">
            <v>1342</v>
          </cell>
        </row>
        <row r="85">
          <cell r="L85" t="str">
            <v>79 Amusement and recreation services</v>
          </cell>
          <cell r="M85">
            <v>1735</v>
          </cell>
          <cell r="N85">
            <v>173</v>
          </cell>
          <cell r="O85">
            <v>158</v>
          </cell>
          <cell r="P85">
            <v>71</v>
          </cell>
          <cell r="Q85">
            <v>53</v>
          </cell>
          <cell r="R85">
            <v>26</v>
          </cell>
          <cell r="S85">
            <v>3</v>
          </cell>
          <cell r="T85">
            <v>0</v>
          </cell>
          <cell r="U85">
            <v>2221</v>
          </cell>
        </row>
        <row r="86">
          <cell r="L86" t="str">
            <v>Hotels and other business services</v>
          </cell>
          <cell r="M86">
            <v>36678</v>
          </cell>
          <cell r="N86">
            <v>3630</v>
          </cell>
          <cell r="O86">
            <v>1743</v>
          </cell>
          <cell r="P86">
            <v>542</v>
          </cell>
          <cell r="Q86">
            <v>414</v>
          </cell>
          <cell r="R86">
            <v>250</v>
          </cell>
          <cell r="S86">
            <v>64</v>
          </cell>
          <cell r="T86">
            <v>12</v>
          </cell>
          <cell r="U86">
            <v>43349</v>
          </cell>
        </row>
        <row r="88">
          <cell r="L88" t="str">
            <v>Healthcare</v>
          </cell>
          <cell r="M88">
            <v>6087</v>
          </cell>
          <cell r="N88">
            <v>340</v>
          </cell>
          <cell r="O88">
            <v>168</v>
          </cell>
          <cell r="P88">
            <v>51</v>
          </cell>
          <cell r="Q88">
            <v>33</v>
          </cell>
          <cell r="R88">
            <v>24</v>
          </cell>
          <cell r="S88">
            <v>15</v>
          </cell>
          <cell r="T88">
            <v>0</v>
          </cell>
          <cell r="U88">
            <v>6718</v>
          </cell>
        </row>
        <row r="90">
          <cell r="L90" t="str">
            <v>81 Legal services</v>
          </cell>
          <cell r="M90">
            <v>562</v>
          </cell>
          <cell r="N90">
            <v>262</v>
          </cell>
          <cell r="O90">
            <v>235</v>
          </cell>
          <cell r="P90">
            <v>74</v>
          </cell>
          <cell r="Q90">
            <v>34</v>
          </cell>
          <cell r="R90">
            <v>12</v>
          </cell>
          <cell r="S90">
            <v>0</v>
          </cell>
          <cell r="T90">
            <v>0</v>
          </cell>
          <cell r="U90">
            <v>1179</v>
          </cell>
        </row>
        <row r="92">
          <cell r="L92" t="str">
            <v>Education</v>
          </cell>
          <cell r="M92">
            <v>1864</v>
          </cell>
          <cell r="N92">
            <v>457</v>
          </cell>
          <cell r="O92">
            <v>444</v>
          </cell>
          <cell r="P92">
            <v>725</v>
          </cell>
          <cell r="Q92">
            <v>133</v>
          </cell>
          <cell r="R92">
            <v>19</v>
          </cell>
          <cell r="S92">
            <v>9</v>
          </cell>
          <cell r="T92">
            <v>2</v>
          </cell>
          <cell r="U92">
            <v>3653</v>
          </cell>
        </row>
        <row r="94">
          <cell r="L94" t="str">
            <v>83 Social services</v>
          </cell>
          <cell r="M94">
            <v>297</v>
          </cell>
          <cell r="N94">
            <v>157</v>
          </cell>
          <cell r="O94">
            <v>83</v>
          </cell>
          <cell r="P94">
            <v>29</v>
          </cell>
          <cell r="Q94">
            <v>26</v>
          </cell>
          <cell r="R94">
            <v>18</v>
          </cell>
          <cell r="S94">
            <v>3</v>
          </cell>
          <cell r="T94">
            <v>1</v>
          </cell>
          <cell r="U94">
            <v>615</v>
          </cell>
        </row>
        <row r="95">
          <cell r="L95" t="str">
            <v>84 Museums, art galleries, and botanical and zoological gardens</v>
          </cell>
          <cell r="M95">
            <v>37</v>
          </cell>
          <cell r="N95">
            <v>2</v>
          </cell>
          <cell r="O95">
            <v>1</v>
          </cell>
          <cell r="P95">
            <v>0</v>
          </cell>
          <cell r="Q95">
            <v>1</v>
          </cell>
          <cell r="R95">
            <v>0</v>
          </cell>
          <cell r="S95">
            <v>0</v>
          </cell>
          <cell r="T95">
            <v>0</v>
          </cell>
          <cell r="U95">
            <v>41</v>
          </cell>
        </row>
        <row r="96">
          <cell r="L96" t="str">
            <v>86 Membership organisations</v>
          </cell>
          <cell r="M96">
            <v>3712</v>
          </cell>
          <cell r="N96">
            <v>367</v>
          </cell>
          <cell r="O96">
            <v>218</v>
          </cell>
          <cell r="P96">
            <v>53</v>
          </cell>
          <cell r="Q96">
            <v>62</v>
          </cell>
          <cell r="R96">
            <v>24</v>
          </cell>
          <cell r="S96">
            <v>6</v>
          </cell>
          <cell r="T96">
            <v>1</v>
          </cell>
          <cell r="U96">
            <v>4446</v>
          </cell>
        </row>
        <row r="97">
          <cell r="L97" t="str">
            <v>87 Engineering, accounting, research, management and related services</v>
          </cell>
          <cell r="M97">
            <v>9931</v>
          </cell>
          <cell r="N97">
            <v>1361</v>
          </cell>
          <cell r="O97">
            <v>876</v>
          </cell>
          <cell r="P97">
            <v>304</v>
          </cell>
          <cell r="Q97">
            <v>225</v>
          </cell>
          <cell r="R97">
            <v>117</v>
          </cell>
          <cell r="S97">
            <v>38</v>
          </cell>
          <cell r="T97">
            <v>5</v>
          </cell>
          <cell r="U97">
            <v>12862</v>
          </cell>
        </row>
        <row r="98">
          <cell r="L98" t="str">
            <v>88 Private Housleholds</v>
          </cell>
          <cell r="M98">
            <v>1</v>
          </cell>
          <cell r="N98">
            <v>4</v>
          </cell>
          <cell r="O98">
            <v>0</v>
          </cell>
          <cell r="P98">
            <v>0</v>
          </cell>
          <cell r="Q98">
            <v>0</v>
          </cell>
          <cell r="R98">
            <v>0</v>
          </cell>
          <cell r="S98">
            <v>0</v>
          </cell>
          <cell r="T98">
            <v>0</v>
          </cell>
          <cell r="U98">
            <v>5</v>
          </cell>
        </row>
        <row r="99">
          <cell r="L99" t="str">
            <v>89 Miscellaneous services</v>
          </cell>
          <cell r="M99">
            <v>105</v>
          </cell>
          <cell r="N99">
            <v>31</v>
          </cell>
          <cell r="O99">
            <v>24</v>
          </cell>
          <cell r="P99">
            <v>17</v>
          </cell>
          <cell r="Q99">
            <v>13</v>
          </cell>
          <cell r="R99">
            <v>7</v>
          </cell>
          <cell r="S99">
            <v>1</v>
          </cell>
          <cell r="T99">
            <v>0</v>
          </cell>
          <cell r="U99">
            <v>198</v>
          </cell>
        </row>
        <row r="100">
          <cell r="L100" t="str">
            <v>91 Executive, legislative, and general government, except finance</v>
          </cell>
          <cell r="M100">
            <v>51</v>
          </cell>
          <cell r="N100">
            <v>3</v>
          </cell>
          <cell r="O100">
            <v>6</v>
          </cell>
          <cell r="P100">
            <v>3</v>
          </cell>
          <cell r="Q100">
            <v>8</v>
          </cell>
          <cell r="R100">
            <v>2</v>
          </cell>
          <cell r="S100">
            <v>1</v>
          </cell>
          <cell r="T100">
            <v>2</v>
          </cell>
          <cell r="U100">
            <v>76</v>
          </cell>
        </row>
        <row r="101">
          <cell r="L101" t="str">
            <v>92 Justice, public order, and safety</v>
          </cell>
          <cell r="M101">
            <v>2</v>
          </cell>
          <cell r="N101">
            <v>0</v>
          </cell>
          <cell r="O101">
            <v>3</v>
          </cell>
          <cell r="P101">
            <v>0</v>
          </cell>
          <cell r="Q101">
            <v>0</v>
          </cell>
          <cell r="R101">
            <v>1</v>
          </cell>
          <cell r="S101">
            <v>5</v>
          </cell>
          <cell r="T101">
            <v>2</v>
          </cell>
          <cell r="U101">
            <v>13</v>
          </cell>
        </row>
        <row r="102">
          <cell r="L102" t="str">
            <v>93 Public finance, taxation and monetary policy</v>
          </cell>
          <cell r="M102">
            <v>1</v>
          </cell>
          <cell r="N102">
            <v>0</v>
          </cell>
          <cell r="O102">
            <v>0</v>
          </cell>
          <cell r="P102">
            <v>0</v>
          </cell>
          <cell r="Q102">
            <v>1</v>
          </cell>
          <cell r="R102">
            <v>4</v>
          </cell>
          <cell r="S102">
            <v>2</v>
          </cell>
          <cell r="T102">
            <v>0</v>
          </cell>
          <cell r="U102">
            <v>8</v>
          </cell>
        </row>
        <row r="103">
          <cell r="L103" t="str">
            <v>94 Administration of human resource programs</v>
          </cell>
          <cell r="M103">
            <v>3</v>
          </cell>
          <cell r="N103">
            <v>4</v>
          </cell>
          <cell r="O103">
            <v>3</v>
          </cell>
          <cell r="P103">
            <v>1</v>
          </cell>
          <cell r="Q103">
            <v>5</v>
          </cell>
          <cell r="R103">
            <v>0</v>
          </cell>
          <cell r="S103">
            <v>1</v>
          </cell>
          <cell r="T103">
            <v>2</v>
          </cell>
          <cell r="U103">
            <v>19</v>
          </cell>
        </row>
        <row r="104">
          <cell r="L104" t="str">
            <v>95 Administration of environmental quality and housing programs</v>
          </cell>
          <cell r="M104">
            <v>1</v>
          </cell>
          <cell r="N104">
            <v>1</v>
          </cell>
          <cell r="O104">
            <v>0</v>
          </cell>
          <cell r="P104">
            <v>0</v>
          </cell>
          <cell r="Q104">
            <v>4</v>
          </cell>
          <cell r="R104">
            <v>3</v>
          </cell>
          <cell r="S104">
            <v>4</v>
          </cell>
          <cell r="T104">
            <v>3</v>
          </cell>
          <cell r="U104">
            <v>16</v>
          </cell>
        </row>
        <row r="105">
          <cell r="L105" t="str">
            <v>96 Administration of economic programs</v>
          </cell>
          <cell r="M105">
            <v>23</v>
          </cell>
          <cell r="N105">
            <v>2</v>
          </cell>
          <cell r="O105">
            <v>6</v>
          </cell>
          <cell r="P105">
            <v>1</v>
          </cell>
          <cell r="Q105">
            <v>4</v>
          </cell>
          <cell r="R105">
            <v>5</v>
          </cell>
          <cell r="S105">
            <v>4</v>
          </cell>
          <cell r="T105">
            <v>1</v>
          </cell>
          <cell r="U105">
            <v>46</v>
          </cell>
        </row>
        <row r="106">
          <cell r="L106" t="str">
            <v>97 National security and international affairs</v>
          </cell>
          <cell r="M106">
            <v>39</v>
          </cell>
          <cell r="N106">
            <v>14</v>
          </cell>
          <cell r="O106">
            <v>10</v>
          </cell>
          <cell r="P106">
            <v>3</v>
          </cell>
          <cell r="Q106">
            <v>3</v>
          </cell>
          <cell r="R106">
            <v>1</v>
          </cell>
          <cell r="S106">
            <v>0</v>
          </cell>
          <cell r="T106">
            <v>1</v>
          </cell>
          <cell r="U106">
            <v>72</v>
          </cell>
        </row>
        <row r="107">
          <cell r="L107" t="str">
            <v>Public services all</v>
          </cell>
          <cell r="M107">
            <v>22716</v>
          </cell>
          <cell r="N107">
            <v>3005</v>
          </cell>
          <cell r="O107">
            <v>2077</v>
          </cell>
          <cell r="P107">
            <v>1261</v>
          </cell>
          <cell r="Q107">
            <v>552</v>
          </cell>
          <cell r="R107">
            <v>237</v>
          </cell>
          <cell r="S107">
            <v>89</v>
          </cell>
          <cell r="T107">
            <v>20</v>
          </cell>
          <cell r="U107">
            <v>29967</v>
          </cell>
        </row>
        <row r="108">
          <cell r="L108" t="str">
            <v>Government</v>
          </cell>
          <cell r="M108">
            <v>14765</v>
          </cell>
          <cell r="N108">
            <v>2208</v>
          </cell>
          <cell r="O108">
            <v>1465</v>
          </cell>
          <cell r="P108">
            <v>485</v>
          </cell>
          <cell r="Q108">
            <v>386</v>
          </cell>
          <cell r="R108">
            <v>194</v>
          </cell>
          <cell r="S108">
            <v>65</v>
          </cell>
          <cell r="T108">
            <v>18</v>
          </cell>
          <cell r="U108">
            <v>19596</v>
          </cell>
        </row>
        <row r="109">
          <cell r="L109" t="str">
            <v>TOTAL</v>
          </cell>
          <cell r="M109">
            <v>280829</v>
          </cell>
          <cell r="N109">
            <v>38225</v>
          </cell>
          <cell r="O109">
            <v>22258</v>
          </cell>
          <cell r="P109">
            <v>7087</v>
          </cell>
          <cell r="Q109">
            <v>4541</v>
          </cell>
          <cell r="R109">
            <v>1961</v>
          </cell>
          <cell r="S109">
            <v>554</v>
          </cell>
          <cell r="T109">
            <v>144</v>
          </cell>
          <cell r="U109">
            <v>355761</v>
          </cell>
        </row>
        <row r="110">
          <cell r="L110" t="str">
            <v>Unclassified</v>
          </cell>
          <cell r="M110">
            <v>4042</v>
          </cell>
          <cell r="N110">
            <v>632</v>
          </cell>
          <cell r="O110">
            <v>331</v>
          </cell>
          <cell r="P110">
            <v>84</v>
          </cell>
          <cell r="Q110">
            <v>54</v>
          </cell>
          <cell r="R110">
            <v>17</v>
          </cell>
          <cell r="S110">
            <v>5</v>
          </cell>
          <cell r="T110">
            <v>4</v>
          </cell>
          <cell r="U110">
            <v>5219</v>
          </cell>
        </row>
        <row r="111">
          <cell r="L111" t="str">
            <v>TOTAL</v>
          </cell>
          <cell r="M111">
            <v>276787</v>
          </cell>
          <cell r="N111">
            <v>37593</v>
          </cell>
          <cell r="O111">
            <v>21927</v>
          </cell>
          <cell r="P111">
            <v>7003</v>
          </cell>
          <cell r="Q111">
            <v>4487</v>
          </cell>
          <cell r="R111">
            <v>1944</v>
          </cell>
          <cell r="S111">
            <v>549</v>
          </cell>
          <cell r="T111">
            <v>140</v>
          </cell>
          <cell r="U111">
            <v>350542</v>
          </cell>
        </row>
        <row r="112">
          <cell r="M112">
            <v>0</v>
          </cell>
          <cell r="N112">
            <v>0</v>
          </cell>
          <cell r="O112">
            <v>0</v>
          </cell>
          <cell r="P112">
            <v>0</v>
          </cell>
          <cell r="Q112">
            <v>0</v>
          </cell>
          <cell r="R112">
            <v>0</v>
          </cell>
          <cell r="S112">
            <v>0</v>
          </cell>
          <cell r="T112">
            <v>0</v>
          </cell>
          <cell r="U112">
            <v>0</v>
          </cell>
        </row>
        <row r="113">
          <cell r="L113" t="str">
            <v>Other Industries</v>
          </cell>
          <cell r="M113">
            <v>48994</v>
          </cell>
          <cell r="N113">
            <v>5940</v>
          </cell>
          <cell r="O113">
            <v>3312</v>
          </cell>
          <cell r="P113">
            <v>964</v>
          </cell>
          <cell r="Q113">
            <v>704</v>
          </cell>
          <cell r="R113">
            <v>407</v>
          </cell>
          <cell r="S113">
            <v>116</v>
          </cell>
          <cell r="T113">
            <v>20</v>
          </cell>
          <cell r="U113">
            <v>60476</v>
          </cell>
        </row>
        <row r="114">
          <cell r="M114">
            <v>1.4393100427662385E-2</v>
          </cell>
          <cell r="N114">
            <v>1.6533682145192935E-2</v>
          </cell>
          <cell r="O114">
            <v>1.4871057597268398E-2</v>
          </cell>
          <cell r="P114">
            <v>1.1852688020318894E-2</v>
          </cell>
          <cell r="Q114">
            <v>1.1891653820744329E-2</v>
          </cell>
          <cell r="R114">
            <v>8.6690464048954623E-3</v>
          </cell>
          <cell r="S114">
            <v>9.0252707581227436E-3</v>
          </cell>
          <cell r="T114">
            <v>2.7777777777777776E-2</v>
          </cell>
          <cell r="U114">
            <v>1.4669961013152088E-2</v>
          </cell>
        </row>
      </sheetData>
      <sheetData sheetId="24" refreshError="1"/>
      <sheetData sheetId="25">
        <row r="4">
          <cell r="L4" t="str">
            <v>01 Agricultural production - crops</v>
          </cell>
          <cell r="M4">
            <v>1600127</v>
          </cell>
          <cell r="N4">
            <v>0</v>
          </cell>
          <cell r="O4">
            <v>30</v>
          </cell>
          <cell r="P4">
            <v>25</v>
          </cell>
          <cell r="Q4">
            <v>97</v>
          </cell>
          <cell r="R4">
            <v>69</v>
          </cell>
          <cell r="S4">
            <v>45</v>
          </cell>
          <cell r="T4">
            <v>27</v>
          </cell>
          <cell r="U4">
            <v>7</v>
          </cell>
          <cell r="V4">
            <v>2</v>
          </cell>
        </row>
        <row r="5">
          <cell r="L5" t="str">
            <v>02 Agriculture production livestock and animal specialities</v>
          </cell>
          <cell r="M5">
            <v>25</v>
          </cell>
          <cell r="N5">
            <v>0</v>
          </cell>
          <cell r="O5">
            <v>3</v>
          </cell>
          <cell r="P5">
            <v>10</v>
          </cell>
          <cell r="Q5">
            <v>11</v>
          </cell>
          <cell r="R5">
            <v>8</v>
          </cell>
          <cell r="S5">
            <v>5</v>
          </cell>
          <cell r="T5">
            <v>4</v>
          </cell>
          <cell r="U5">
            <v>4</v>
          </cell>
          <cell r="V5">
            <v>0</v>
          </cell>
        </row>
        <row r="6">
          <cell r="L6" t="str">
            <v>07 Agricultural services</v>
          </cell>
          <cell r="M6">
            <v>102</v>
          </cell>
          <cell r="N6">
            <v>0</v>
          </cell>
          <cell r="O6">
            <v>7</v>
          </cell>
          <cell r="P6">
            <v>7</v>
          </cell>
          <cell r="Q6">
            <v>17</v>
          </cell>
          <cell r="R6">
            <v>7</v>
          </cell>
          <cell r="S6">
            <v>8</v>
          </cell>
          <cell r="T6">
            <v>5</v>
          </cell>
          <cell r="U6">
            <v>0</v>
          </cell>
          <cell r="V6">
            <v>0</v>
          </cell>
        </row>
        <row r="7">
          <cell r="L7" t="str">
            <v>08 Forestry</v>
          </cell>
          <cell r="M7">
            <v>10</v>
          </cell>
          <cell r="N7">
            <v>0</v>
          </cell>
          <cell r="O7">
            <v>4</v>
          </cell>
          <cell r="P7">
            <v>9</v>
          </cell>
          <cell r="Q7">
            <v>12</v>
          </cell>
          <cell r="R7">
            <v>9</v>
          </cell>
          <cell r="S7">
            <v>27</v>
          </cell>
          <cell r="T7">
            <v>4</v>
          </cell>
          <cell r="U7">
            <v>5</v>
          </cell>
          <cell r="V7">
            <v>2</v>
          </cell>
        </row>
        <row r="8">
          <cell r="L8" t="str">
            <v>09 Fishing, hunting and trapping</v>
          </cell>
          <cell r="M8">
            <v>1</v>
          </cell>
          <cell r="N8">
            <v>0</v>
          </cell>
          <cell r="O8">
            <v>3</v>
          </cell>
          <cell r="P8">
            <v>2</v>
          </cell>
          <cell r="Q8">
            <v>7</v>
          </cell>
          <cell r="R8">
            <v>6</v>
          </cell>
          <cell r="S8">
            <v>9</v>
          </cell>
          <cell r="T8">
            <v>3</v>
          </cell>
          <cell r="U8">
            <v>2</v>
          </cell>
          <cell r="V8">
            <v>0</v>
          </cell>
        </row>
        <row r="9">
          <cell r="L9" t="str">
            <v>Agriculture, Fisheries and Forestry subtotal</v>
          </cell>
          <cell r="M9">
            <v>1600265</v>
          </cell>
          <cell r="N9">
            <v>0</v>
          </cell>
          <cell r="O9">
            <v>47</v>
          </cell>
          <cell r="P9">
            <v>53</v>
          </cell>
          <cell r="Q9">
            <v>144</v>
          </cell>
          <cell r="R9">
            <v>99</v>
          </cell>
          <cell r="S9">
            <v>94</v>
          </cell>
          <cell r="T9">
            <v>43</v>
          </cell>
          <cell r="U9">
            <v>18</v>
          </cell>
          <cell r="V9">
            <v>4</v>
          </cell>
        </row>
        <row r="11">
          <cell r="L11" t="str">
            <v>10 Metal mining</v>
          </cell>
          <cell r="M11">
            <v>22</v>
          </cell>
          <cell r="N11">
            <v>0</v>
          </cell>
          <cell r="O11">
            <v>3</v>
          </cell>
          <cell r="P11">
            <v>6</v>
          </cell>
          <cell r="Q11">
            <v>27</v>
          </cell>
          <cell r="R11">
            <v>4</v>
          </cell>
          <cell r="S11">
            <v>21</v>
          </cell>
          <cell r="T11">
            <v>10</v>
          </cell>
          <cell r="U11">
            <v>7</v>
          </cell>
          <cell r="V11">
            <v>2</v>
          </cell>
        </row>
        <row r="12">
          <cell r="L12" t="str">
            <v>12 Coal mining</v>
          </cell>
          <cell r="M12">
            <v>16</v>
          </cell>
          <cell r="N12">
            <v>0</v>
          </cell>
          <cell r="O12">
            <v>1</v>
          </cell>
          <cell r="P12">
            <v>4</v>
          </cell>
          <cell r="Q12">
            <v>10</v>
          </cell>
          <cell r="R12">
            <v>4</v>
          </cell>
          <cell r="S12">
            <v>11</v>
          </cell>
          <cell r="T12">
            <v>0</v>
          </cell>
          <cell r="U12">
            <v>2</v>
          </cell>
          <cell r="V12">
            <v>7</v>
          </cell>
        </row>
        <row r="13">
          <cell r="L13" t="str">
            <v>13 Oil and gas extraction</v>
          </cell>
          <cell r="M13">
            <v>198</v>
          </cell>
          <cell r="N13">
            <v>0</v>
          </cell>
          <cell r="O13">
            <v>8</v>
          </cell>
          <cell r="P13">
            <v>13</v>
          </cell>
          <cell r="Q13">
            <v>9</v>
          </cell>
          <cell r="R13">
            <v>26</v>
          </cell>
          <cell r="S13">
            <v>20</v>
          </cell>
          <cell r="T13">
            <v>20</v>
          </cell>
          <cell r="U13">
            <v>6</v>
          </cell>
          <cell r="V13">
            <v>6</v>
          </cell>
        </row>
        <row r="14">
          <cell r="L14" t="str">
            <v>14 Mining and quarrying of nonmetallic minerals, except fuels</v>
          </cell>
          <cell r="M14">
            <v>25</v>
          </cell>
          <cell r="N14">
            <v>0</v>
          </cell>
          <cell r="O14">
            <v>21</v>
          </cell>
          <cell r="P14">
            <v>13</v>
          </cell>
          <cell r="Q14">
            <v>64</v>
          </cell>
          <cell r="R14">
            <v>41</v>
          </cell>
          <cell r="S14">
            <v>34</v>
          </cell>
          <cell r="T14">
            <v>15</v>
          </cell>
          <cell r="U14">
            <v>9</v>
          </cell>
          <cell r="V14">
            <v>1</v>
          </cell>
        </row>
        <row r="15">
          <cell r="L15" t="str">
            <v>Mining subtotal</v>
          </cell>
          <cell r="M15">
            <v>261</v>
          </cell>
          <cell r="N15">
            <v>0</v>
          </cell>
          <cell r="O15">
            <v>33</v>
          </cell>
          <cell r="P15">
            <v>36</v>
          </cell>
          <cell r="Q15">
            <v>110</v>
          </cell>
          <cell r="R15">
            <v>75</v>
          </cell>
          <cell r="S15">
            <v>86</v>
          </cell>
          <cell r="T15">
            <v>45</v>
          </cell>
          <cell r="U15">
            <v>24</v>
          </cell>
          <cell r="V15">
            <v>16</v>
          </cell>
        </row>
        <row r="17">
          <cell r="L17" t="str">
            <v>15 Building construction-general contractors and operative builders</v>
          </cell>
          <cell r="M17">
            <v>225</v>
          </cell>
          <cell r="N17">
            <v>0</v>
          </cell>
          <cell r="O17">
            <v>486</v>
          </cell>
          <cell r="P17">
            <v>570</v>
          </cell>
          <cell r="Q17">
            <v>484</v>
          </cell>
          <cell r="R17">
            <v>139</v>
          </cell>
          <cell r="S17">
            <v>103</v>
          </cell>
          <cell r="T17">
            <v>66</v>
          </cell>
          <cell r="U17">
            <v>18</v>
          </cell>
          <cell r="V17">
            <v>11</v>
          </cell>
        </row>
        <row r="18">
          <cell r="L18" t="str">
            <v>16 Heavy construction other than building construction - contractors</v>
          </cell>
          <cell r="M18">
            <v>159</v>
          </cell>
          <cell r="N18">
            <v>0</v>
          </cell>
          <cell r="O18">
            <v>96</v>
          </cell>
          <cell r="P18">
            <v>153</v>
          </cell>
          <cell r="Q18">
            <v>141</v>
          </cell>
          <cell r="R18">
            <v>56</v>
          </cell>
          <cell r="S18">
            <v>58</v>
          </cell>
          <cell r="T18">
            <v>48</v>
          </cell>
          <cell r="U18">
            <v>34</v>
          </cell>
          <cell r="V18">
            <v>10</v>
          </cell>
        </row>
        <row r="19">
          <cell r="L19" t="str">
            <v>17 Construction - special trade contractors</v>
          </cell>
          <cell r="M19">
            <v>325</v>
          </cell>
          <cell r="N19">
            <v>0</v>
          </cell>
          <cell r="O19">
            <v>115</v>
          </cell>
          <cell r="P19">
            <v>109</v>
          </cell>
          <cell r="Q19">
            <v>233</v>
          </cell>
          <cell r="R19">
            <v>41</v>
          </cell>
          <cell r="S19">
            <v>39</v>
          </cell>
          <cell r="T19">
            <v>16</v>
          </cell>
          <cell r="U19">
            <v>13</v>
          </cell>
          <cell r="V19">
            <v>4</v>
          </cell>
        </row>
        <row r="20">
          <cell r="L20" t="str">
            <v>Construction subtotal</v>
          </cell>
          <cell r="M20">
            <v>709</v>
          </cell>
          <cell r="N20">
            <v>0</v>
          </cell>
          <cell r="O20">
            <v>697</v>
          </cell>
          <cell r="P20">
            <v>832</v>
          </cell>
          <cell r="Q20">
            <v>858</v>
          </cell>
          <cell r="R20">
            <v>236</v>
          </cell>
          <cell r="S20">
            <v>200</v>
          </cell>
          <cell r="T20">
            <v>130</v>
          </cell>
          <cell r="U20">
            <v>65</v>
          </cell>
          <cell r="V20">
            <v>25</v>
          </cell>
        </row>
        <row r="22">
          <cell r="L22" t="str">
            <v>20 Food and kindred products</v>
          </cell>
          <cell r="M22">
            <v>3243</v>
          </cell>
          <cell r="N22">
            <v>0</v>
          </cell>
          <cell r="O22">
            <v>709</v>
          </cell>
          <cell r="P22">
            <v>711</v>
          </cell>
          <cell r="Q22">
            <v>1173</v>
          </cell>
          <cell r="R22">
            <v>429</v>
          </cell>
          <cell r="S22">
            <v>561</v>
          </cell>
          <cell r="T22">
            <v>409</v>
          </cell>
          <cell r="U22">
            <v>173</v>
          </cell>
          <cell r="V22">
            <v>24</v>
          </cell>
        </row>
        <row r="23">
          <cell r="L23" t="str">
            <v>21 Tobacco products</v>
          </cell>
          <cell r="M23">
            <v>57</v>
          </cell>
          <cell r="N23">
            <v>0</v>
          </cell>
          <cell r="O23">
            <v>24</v>
          </cell>
          <cell r="P23">
            <v>12</v>
          </cell>
          <cell r="Q23">
            <v>23</v>
          </cell>
          <cell r="R23">
            <v>12</v>
          </cell>
          <cell r="S23">
            <v>19</v>
          </cell>
          <cell r="T23">
            <v>24</v>
          </cell>
          <cell r="U23">
            <v>4</v>
          </cell>
          <cell r="V23">
            <v>2</v>
          </cell>
        </row>
        <row r="24">
          <cell r="L24" t="str">
            <v>22 Textile mill products</v>
          </cell>
          <cell r="M24">
            <v>1350</v>
          </cell>
          <cell r="N24">
            <v>0</v>
          </cell>
          <cell r="O24">
            <v>1552</v>
          </cell>
          <cell r="P24">
            <v>1520</v>
          </cell>
          <cell r="Q24">
            <v>1854</v>
          </cell>
          <cell r="R24">
            <v>699</v>
          </cell>
          <cell r="S24">
            <v>808</v>
          </cell>
          <cell r="T24">
            <v>654</v>
          </cell>
          <cell r="U24">
            <v>250</v>
          </cell>
          <cell r="V24">
            <v>66</v>
          </cell>
        </row>
        <row r="25">
          <cell r="L25" t="str">
            <v>23 Apparel and other finished products made from fabrics and similar materials</v>
          </cell>
          <cell r="M25">
            <v>554</v>
          </cell>
          <cell r="N25">
            <v>1</v>
          </cell>
          <cell r="O25">
            <v>1089</v>
          </cell>
          <cell r="P25">
            <v>894</v>
          </cell>
          <cell r="Q25">
            <v>852</v>
          </cell>
          <cell r="R25">
            <v>552</v>
          </cell>
          <cell r="S25">
            <v>492</v>
          </cell>
          <cell r="T25">
            <v>349</v>
          </cell>
          <cell r="U25">
            <v>75</v>
          </cell>
          <cell r="V25">
            <v>36</v>
          </cell>
        </row>
        <row r="26">
          <cell r="L26" t="str">
            <v>24 Lumber and wood products, except furniture</v>
          </cell>
          <cell r="M26">
            <v>293</v>
          </cell>
          <cell r="N26">
            <v>0</v>
          </cell>
          <cell r="O26">
            <v>291</v>
          </cell>
          <cell r="P26">
            <v>257</v>
          </cell>
          <cell r="Q26">
            <v>236</v>
          </cell>
          <cell r="R26">
            <v>92</v>
          </cell>
          <cell r="S26">
            <v>63</v>
          </cell>
          <cell r="T26">
            <v>34</v>
          </cell>
          <cell r="U26">
            <v>9</v>
          </cell>
          <cell r="V26">
            <v>1</v>
          </cell>
        </row>
        <row r="27">
          <cell r="L27" t="str">
            <v>25 Furniture and fixtures</v>
          </cell>
          <cell r="M27">
            <v>109</v>
          </cell>
          <cell r="N27">
            <v>0</v>
          </cell>
          <cell r="O27">
            <v>411</v>
          </cell>
          <cell r="P27">
            <v>360</v>
          </cell>
          <cell r="Q27">
            <v>290</v>
          </cell>
          <cell r="R27">
            <v>72</v>
          </cell>
          <cell r="S27">
            <v>54</v>
          </cell>
          <cell r="T27">
            <v>31</v>
          </cell>
          <cell r="U27">
            <v>5</v>
          </cell>
          <cell r="V27">
            <v>3</v>
          </cell>
        </row>
        <row r="28">
          <cell r="L28" t="str">
            <v>26 Paper and allied products</v>
          </cell>
          <cell r="M28">
            <v>508</v>
          </cell>
          <cell r="N28">
            <v>0</v>
          </cell>
          <cell r="O28">
            <v>831</v>
          </cell>
          <cell r="P28">
            <v>898</v>
          </cell>
          <cell r="Q28">
            <v>803</v>
          </cell>
          <cell r="R28">
            <v>319</v>
          </cell>
          <cell r="S28">
            <v>330</v>
          </cell>
          <cell r="T28">
            <v>213</v>
          </cell>
          <cell r="U28">
            <v>48</v>
          </cell>
          <cell r="V28">
            <v>5</v>
          </cell>
        </row>
        <row r="29">
          <cell r="L29" t="str">
            <v>27 Printing, publishing, and allied industries</v>
          </cell>
          <cell r="M29">
            <v>575</v>
          </cell>
          <cell r="N29">
            <v>0</v>
          </cell>
          <cell r="O29">
            <v>489</v>
          </cell>
          <cell r="P29">
            <v>412</v>
          </cell>
          <cell r="Q29">
            <v>520</v>
          </cell>
          <cell r="R29">
            <v>203</v>
          </cell>
          <cell r="S29">
            <v>172</v>
          </cell>
          <cell r="T29">
            <v>124</v>
          </cell>
          <cell r="U29">
            <v>46</v>
          </cell>
          <cell r="V29">
            <v>7</v>
          </cell>
        </row>
        <row r="30">
          <cell r="L30" t="str">
            <v>28 Chemicals and allied products</v>
          </cell>
          <cell r="M30">
            <v>4846</v>
          </cell>
          <cell r="N30">
            <v>1</v>
          </cell>
          <cell r="O30">
            <v>2685</v>
          </cell>
          <cell r="P30">
            <v>2733</v>
          </cell>
          <cell r="Q30">
            <v>3445</v>
          </cell>
          <cell r="R30">
            <v>1350</v>
          </cell>
          <cell r="S30">
            <v>1115</v>
          </cell>
          <cell r="T30">
            <v>1300</v>
          </cell>
          <cell r="U30">
            <v>264</v>
          </cell>
          <cell r="V30">
            <v>49</v>
          </cell>
        </row>
        <row r="31">
          <cell r="L31" t="str">
            <v>29 Petroleum refining and related industries</v>
          </cell>
          <cell r="M31">
            <v>199</v>
          </cell>
          <cell r="N31">
            <v>0</v>
          </cell>
          <cell r="O31">
            <v>96</v>
          </cell>
          <cell r="P31">
            <v>119</v>
          </cell>
          <cell r="Q31">
            <v>128</v>
          </cell>
          <cell r="R31">
            <v>58</v>
          </cell>
          <cell r="S31">
            <v>79</v>
          </cell>
          <cell r="T31">
            <v>50</v>
          </cell>
          <cell r="U31">
            <v>11</v>
          </cell>
          <cell r="V31">
            <v>5</v>
          </cell>
        </row>
        <row r="32">
          <cell r="L32" t="str">
            <v>30 Rubber and miscellaneous plastics products</v>
          </cell>
          <cell r="M32">
            <v>688</v>
          </cell>
          <cell r="N32">
            <v>0</v>
          </cell>
          <cell r="O32">
            <v>1290</v>
          </cell>
          <cell r="P32">
            <v>1281</v>
          </cell>
          <cell r="Q32">
            <v>1233</v>
          </cell>
          <cell r="R32">
            <v>431</v>
          </cell>
          <cell r="S32">
            <v>375</v>
          </cell>
          <cell r="T32">
            <v>374</v>
          </cell>
          <cell r="U32">
            <v>44</v>
          </cell>
          <cell r="V32">
            <v>7</v>
          </cell>
        </row>
        <row r="33">
          <cell r="L33" t="str">
            <v>31 Leather and leather products</v>
          </cell>
          <cell r="M33">
            <v>1640</v>
          </cell>
          <cell r="N33">
            <v>0</v>
          </cell>
          <cell r="O33">
            <v>400</v>
          </cell>
          <cell r="P33">
            <v>437</v>
          </cell>
          <cell r="Q33">
            <v>475</v>
          </cell>
          <cell r="R33">
            <v>295</v>
          </cell>
          <cell r="S33">
            <v>324</v>
          </cell>
          <cell r="T33">
            <v>196</v>
          </cell>
          <cell r="U33">
            <v>38</v>
          </cell>
          <cell r="V33">
            <v>4</v>
          </cell>
        </row>
        <row r="34">
          <cell r="L34" t="str">
            <v>32 Stone, clay, glass and concrete products</v>
          </cell>
          <cell r="M34">
            <v>3880</v>
          </cell>
          <cell r="N34">
            <v>0</v>
          </cell>
          <cell r="O34">
            <v>659</v>
          </cell>
          <cell r="P34">
            <v>585</v>
          </cell>
          <cell r="Q34">
            <v>709</v>
          </cell>
          <cell r="R34">
            <v>270</v>
          </cell>
          <cell r="S34">
            <v>308</v>
          </cell>
          <cell r="T34">
            <v>289</v>
          </cell>
          <cell r="U34">
            <v>97</v>
          </cell>
          <cell r="V34">
            <v>19</v>
          </cell>
        </row>
        <row r="35">
          <cell r="L35" t="str">
            <v>33 Primary metal industries</v>
          </cell>
          <cell r="M35">
            <v>1028</v>
          </cell>
          <cell r="N35">
            <v>0</v>
          </cell>
          <cell r="O35">
            <v>1162</v>
          </cell>
          <cell r="P35">
            <v>1074</v>
          </cell>
          <cell r="Q35">
            <v>1051</v>
          </cell>
          <cell r="R35">
            <v>776</v>
          </cell>
          <cell r="S35">
            <v>542</v>
          </cell>
          <cell r="T35">
            <v>713</v>
          </cell>
          <cell r="U35">
            <v>142</v>
          </cell>
          <cell r="V35">
            <v>40</v>
          </cell>
        </row>
        <row r="36">
          <cell r="L36" t="str">
            <v>34 Fabricated metal products, except machinery and transportation equipment</v>
          </cell>
          <cell r="M36">
            <v>684</v>
          </cell>
          <cell r="N36">
            <v>0</v>
          </cell>
          <cell r="O36">
            <v>1723</v>
          </cell>
          <cell r="P36">
            <v>1499</v>
          </cell>
          <cell r="Q36">
            <v>1524</v>
          </cell>
          <cell r="R36">
            <v>644</v>
          </cell>
          <cell r="S36">
            <v>524</v>
          </cell>
          <cell r="T36">
            <v>404</v>
          </cell>
          <cell r="U36">
            <v>61</v>
          </cell>
          <cell r="V36">
            <v>8</v>
          </cell>
        </row>
        <row r="37">
          <cell r="L37" t="str">
            <v>35 Industrial and commercial machinery and computer equipment</v>
          </cell>
          <cell r="M37">
            <v>1589</v>
          </cell>
          <cell r="N37">
            <v>0</v>
          </cell>
          <cell r="O37">
            <v>3156</v>
          </cell>
          <cell r="P37">
            <v>3218</v>
          </cell>
          <cell r="Q37">
            <v>3430</v>
          </cell>
          <cell r="R37">
            <v>1071</v>
          </cell>
          <cell r="S37">
            <v>885</v>
          </cell>
          <cell r="T37">
            <v>562</v>
          </cell>
          <cell r="U37">
            <v>170</v>
          </cell>
          <cell r="V37">
            <v>32</v>
          </cell>
        </row>
        <row r="38">
          <cell r="L38" t="str">
            <v>36 Electronic and other electrical equipment and components, except computer equ</v>
          </cell>
          <cell r="M38">
            <v>1350</v>
          </cell>
          <cell r="N38">
            <v>0</v>
          </cell>
          <cell r="O38">
            <v>1790</v>
          </cell>
          <cell r="P38">
            <v>1699</v>
          </cell>
          <cell r="Q38">
            <v>2098</v>
          </cell>
          <cell r="R38">
            <v>737</v>
          </cell>
          <cell r="S38">
            <v>802</v>
          </cell>
          <cell r="T38">
            <v>448</v>
          </cell>
          <cell r="U38">
            <v>125</v>
          </cell>
          <cell r="V38">
            <v>34</v>
          </cell>
        </row>
        <row r="39">
          <cell r="L39" t="str">
            <v>37 Transportation equipment</v>
          </cell>
          <cell r="M39">
            <v>646</v>
          </cell>
          <cell r="N39">
            <v>0</v>
          </cell>
          <cell r="O39">
            <v>608</v>
          </cell>
          <cell r="P39">
            <v>696</v>
          </cell>
          <cell r="Q39">
            <v>764</v>
          </cell>
          <cell r="R39">
            <v>317</v>
          </cell>
          <cell r="S39">
            <v>301</v>
          </cell>
          <cell r="T39">
            <v>281</v>
          </cell>
          <cell r="U39">
            <v>91</v>
          </cell>
          <cell r="V39">
            <v>28</v>
          </cell>
        </row>
        <row r="40">
          <cell r="L40" t="str">
            <v>38 Measuring, analyzing, and controlling instruments; photographic, medical and</v>
          </cell>
          <cell r="M40">
            <v>532</v>
          </cell>
          <cell r="N40">
            <v>1</v>
          </cell>
          <cell r="O40">
            <v>912</v>
          </cell>
          <cell r="P40">
            <v>845</v>
          </cell>
          <cell r="Q40">
            <v>919</v>
          </cell>
          <cell r="R40">
            <v>385</v>
          </cell>
          <cell r="S40">
            <v>230</v>
          </cell>
          <cell r="T40">
            <v>158</v>
          </cell>
          <cell r="U40">
            <v>29</v>
          </cell>
          <cell r="V40">
            <v>9</v>
          </cell>
        </row>
        <row r="41">
          <cell r="L41" t="str">
            <v>39 Miscellaneous manufacturing industries</v>
          </cell>
          <cell r="M41">
            <v>696</v>
          </cell>
          <cell r="N41">
            <v>0</v>
          </cell>
          <cell r="O41">
            <v>1485</v>
          </cell>
          <cell r="P41">
            <v>1083</v>
          </cell>
          <cell r="Q41">
            <v>1148</v>
          </cell>
          <cell r="R41">
            <v>299</v>
          </cell>
          <cell r="S41">
            <v>236</v>
          </cell>
          <cell r="T41">
            <v>163</v>
          </cell>
          <cell r="U41">
            <v>31</v>
          </cell>
          <cell r="V41">
            <v>8</v>
          </cell>
        </row>
        <row r="42">
          <cell r="L42" t="str">
            <v>Manufacturing</v>
          </cell>
          <cell r="M42">
            <v>24467</v>
          </cell>
          <cell r="N42">
            <v>3</v>
          </cell>
          <cell r="O42">
            <v>21362</v>
          </cell>
          <cell r="P42">
            <v>20333</v>
          </cell>
          <cell r="Q42">
            <v>22675</v>
          </cell>
          <cell r="R42">
            <v>9011</v>
          </cell>
          <cell r="S42">
            <v>8220</v>
          </cell>
          <cell r="T42">
            <v>6776</v>
          </cell>
          <cell r="U42">
            <v>1713</v>
          </cell>
          <cell r="V42">
            <v>387</v>
          </cell>
        </row>
        <row r="44">
          <cell r="L44" t="str">
            <v>40 Railroad transportation</v>
          </cell>
          <cell r="M44">
            <v>10</v>
          </cell>
          <cell r="N44">
            <v>0</v>
          </cell>
          <cell r="O44">
            <v>3</v>
          </cell>
          <cell r="P44">
            <v>7</v>
          </cell>
          <cell r="Q44">
            <v>7</v>
          </cell>
          <cell r="R44">
            <v>1</v>
          </cell>
          <cell r="S44">
            <v>4</v>
          </cell>
          <cell r="T44">
            <v>2</v>
          </cell>
          <cell r="U44">
            <v>0</v>
          </cell>
          <cell r="V44">
            <v>7</v>
          </cell>
        </row>
        <row r="45">
          <cell r="L45" t="str">
            <v>41 Local and suburban transit and interurban highway passenger transportation</v>
          </cell>
          <cell r="M45">
            <v>23</v>
          </cell>
          <cell r="N45">
            <v>0</v>
          </cell>
          <cell r="O45">
            <v>26</v>
          </cell>
          <cell r="P45">
            <v>13</v>
          </cell>
          <cell r="Q45">
            <v>37</v>
          </cell>
          <cell r="R45">
            <v>19</v>
          </cell>
          <cell r="S45">
            <v>14</v>
          </cell>
          <cell r="T45">
            <v>9</v>
          </cell>
          <cell r="U45">
            <v>8</v>
          </cell>
          <cell r="V45">
            <v>5</v>
          </cell>
        </row>
        <row r="46">
          <cell r="L46" t="str">
            <v>42 Motor freight transportation and warehousing</v>
          </cell>
          <cell r="M46">
            <v>373</v>
          </cell>
          <cell r="N46">
            <v>0</v>
          </cell>
          <cell r="O46">
            <v>76</v>
          </cell>
          <cell r="P46">
            <v>77</v>
          </cell>
          <cell r="Q46">
            <v>126</v>
          </cell>
          <cell r="R46">
            <v>25</v>
          </cell>
          <cell r="S46">
            <v>23</v>
          </cell>
          <cell r="T46">
            <v>19</v>
          </cell>
          <cell r="U46">
            <v>8</v>
          </cell>
          <cell r="V46">
            <v>1</v>
          </cell>
        </row>
        <row r="47">
          <cell r="L47" t="str">
            <v>43 United States postal service</v>
          </cell>
          <cell r="M47">
            <v>1</v>
          </cell>
          <cell r="N47">
            <v>0</v>
          </cell>
          <cell r="O47">
            <v>3</v>
          </cell>
          <cell r="P47">
            <v>0</v>
          </cell>
          <cell r="Q47">
            <v>1</v>
          </cell>
          <cell r="R47">
            <v>0</v>
          </cell>
          <cell r="S47">
            <v>0</v>
          </cell>
          <cell r="T47">
            <v>0</v>
          </cell>
          <cell r="U47">
            <v>0</v>
          </cell>
          <cell r="V47">
            <v>1</v>
          </cell>
        </row>
        <row r="48">
          <cell r="L48" t="str">
            <v>44 Water transportation</v>
          </cell>
          <cell r="M48">
            <v>30</v>
          </cell>
          <cell r="N48">
            <v>0</v>
          </cell>
          <cell r="O48">
            <v>30</v>
          </cell>
          <cell r="P48">
            <v>68</v>
          </cell>
          <cell r="Q48">
            <v>88</v>
          </cell>
          <cell r="R48">
            <v>25</v>
          </cell>
          <cell r="S48">
            <v>24</v>
          </cell>
          <cell r="T48">
            <v>19</v>
          </cell>
          <cell r="U48">
            <v>7</v>
          </cell>
          <cell r="V48">
            <v>1</v>
          </cell>
        </row>
        <row r="49">
          <cell r="L49" t="str">
            <v>45 Transportation by air</v>
          </cell>
          <cell r="M49">
            <v>290</v>
          </cell>
          <cell r="N49">
            <v>0</v>
          </cell>
          <cell r="O49">
            <v>13</v>
          </cell>
          <cell r="P49">
            <v>37</v>
          </cell>
          <cell r="Q49">
            <v>50</v>
          </cell>
          <cell r="R49">
            <v>12</v>
          </cell>
          <cell r="S49">
            <v>12</v>
          </cell>
          <cell r="T49">
            <v>12</v>
          </cell>
          <cell r="U49">
            <v>4</v>
          </cell>
          <cell r="V49">
            <v>5</v>
          </cell>
        </row>
        <row r="50">
          <cell r="L50" t="str">
            <v>46 Pipelines, except natural gas</v>
          </cell>
          <cell r="M50">
            <v>0</v>
          </cell>
          <cell r="N50">
            <v>0</v>
          </cell>
          <cell r="O50">
            <v>3</v>
          </cell>
          <cell r="P50">
            <v>3</v>
          </cell>
          <cell r="Q50">
            <v>20</v>
          </cell>
          <cell r="R50">
            <v>4</v>
          </cell>
          <cell r="S50">
            <v>6</v>
          </cell>
          <cell r="T50">
            <v>0</v>
          </cell>
          <cell r="U50">
            <v>1</v>
          </cell>
          <cell r="V50">
            <v>0</v>
          </cell>
        </row>
        <row r="51">
          <cell r="L51" t="str">
            <v>47 Transportation services</v>
          </cell>
          <cell r="M51">
            <v>2649</v>
          </cell>
          <cell r="N51">
            <v>0</v>
          </cell>
          <cell r="O51">
            <v>1848</v>
          </cell>
          <cell r="P51">
            <v>1779</v>
          </cell>
          <cell r="Q51">
            <v>1435</v>
          </cell>
          <cell r="R51">
            <v>308</v>
          </cell>
          <cell r="S51">
            <v>269</v>
          </cell>
          <cell r="T51">
            <v>155</v>
          </cell>
          <cell r="U51">
            <v>49</v>
          </cell>
          <cell r="V51">
            <v>12</v>
          </cell>
        </row>
        <row r="52">
          <cell r="L52" t="str">
            <v>Transport</v>
          </cell>
          <cell r="M52">
            <v>3376</v>
          </cell>
          <cell r="N52">
            <v>0</v>
          </cell>
          <cell r="O52">
            <v>2002</v>
          </cell>
          <cell r="P52">
            <v>1984</v>
          </cell>
          <cell r="Q52">
            <v>1764</v>
          </cell>
          <cell r="R52">
            <v>394</v>
          </cell>
          <cell r="S52">
            <v>352</v>
          </cell>
          <cell r="T52">
            <v>216</v>
          </cell>
          <cell r="U52">
            <v>77</v>
          </cell>
          <cell r="V52">
            <v>32</v>
          </cell>
        </row>
        <row r="54">
          <cell r="L54" t="str">
            <v>48 Communications</v>
          </cell>
          <cell r="M54">
            <v>399</v>
          </cell>
          <cell r="N54">
            <v>0</v>
          </cell>
          <cell r="O54">
            <v>106</v>
          </cell>
          <cell r="P54">
            <v>327</v>
          </cell>
          <cell r="Q54">
            <v>258</v>
          </cell>
          <cell r="R54">
            <v>107</v>
          </cell>
          <cell r="S54">
            <v>137</v>
          </cell>
          <cell r="T54">
            <v>84</v>
          </cell>
          <cell r="U54">
            <v>26</v>
          </cell>
          <cell r="V54">
            <v>11</v>
          </cell>
        </row>
        <row r="56">
          <cell r="L56" t="str">
            <v>Utilities</v>
          </cell>
          <cell r="M56">
            <v>273</v>
          </cell>
          <cell r="N56">
            <v>0</v>
          </cell>
          <cell r="O56">
            <v>48</v>
          </cell>
          <cell r="P56">
            <v>28</v>
          </cell>
          <cell r="Q56">
            <v>124</v>
          </cell>
          <cell r="R56">
            <v>49</v>
          </cell>
          <cell r="S56">
            <v>32</v>
          </cell>
          <cell r="T56">
            <v>29</v>
          </cell>
          <cell r="U56">
            <v>30</v>
          </cell>
          <cell r="V56">
            <v>40</v>
          </cell>
        </row>
        <row r="58">
          <cell r="L58" t="str">
            <v>50 Wholesale trade - durable goods</v>
          </cell>
          <cell r="M58">
            <v>10725</v>
          </cell>
          <cell r="N58">
            <v>1</v>
          </cell>
          <cell r="O58">
            <v>14230</v>
          </cell>
          <cell r="P58">
            <v>7316</v>
          </cell>
          <cell r="Q58">
            <v>5645</v>
          </cell>
          <cell r="R58">
            <v>1231</v>
          </cell>
          <cell r="S58">
            <v>793</v>
          </cell>
          <cell r="T58">
            <v>365</v>
          </cell>
          <cell r="U58">
            <v>70</v>
          </cell>
          <cell r="V58">
            <v>38</v>
          </cell>
        </row>
        <row r="59">
          <cell r="L59" t="str">
            <v>51 Wholesale trade - nondurable goods</v>
          </cell>
          <cell r="M59">
            <v>26438</v>
          </cell>
          <cell r="N59">
            <v>1</v>
          </cell>
          <cell r="O59">
            <v>10757</v>
          </cell>
          <cell r="P59">
            <v>6063</v>
          </cell>
          <cell r="Q59">
            <v>4628</v>
          </cell>
          <cell r="R59">
            <v>1119</v>
          </cell>
          <cell r="S59">
            <v>761</v>
          </cell>
          <cell r="T59">
            <v>466</v>
          </cell>
          <cell r="U59">
            <v>111</v>
          </cell>
          <cell r="V59">
            <v>64</v>
          </cell>
        </row>
        <row r="60">
          <cell r="L60" t="str">
            <v>52 Building materials, hardware, garden supply and mobile home dealers</v>
          </cell>
          <cell r="M60">
            <v>79</v>
          </cell>
          <cell r="N60">
            <v>0</v>
          </cell>
          <cell r="O60">
            <v>154</v>
          </cell>
          <cell r="P60">
            <v>43</v>
          </cell>
          <cell r="Q60">
            <v>23</v>
          </cell>
          <cell r="R60">
            <v>3</v>
          </cell>
          <cell r="S60">
            <v>5</v>
          </cell>
          <cell r="T60">
            <v>2</v>
          </cell>
          <cell r="U60">
            <v>1</v>
          </cell>
          <cell r="V60">
            <v>0</v>
          </cell>
        </row>
        <row r="61">
          <cell r="L61" t="str">
            <v>53 General merchandise stores</v>
          </cell>
          <cell r="M61">
            <v>12</v>
          </cell>
          <cell r="N61">
            <v>0</v>
          </cell>
          <cell r="O61">
            <v>19</v>
          </cell>
          <cell r="P61">
            <v>6</v>
          </cell>
          <cell r="Q61">
            <v>8</v>
          </cell>
          <cell r="R61">
            <v>11</v>
          </cell>
          <cell r="S61">
            <v>6</v>
          </cell>
          <cell r="T61">
            <v>8</v>
          </cell>
          <cell r="U61">
            <v>1</v>
          </cell>
          <cell r="V61">
            <v>0</v>
          </cell>
        </row>
        <row r="62">
          <cell r="L62" t="str">
            <v>54 Food stores</v>
          </cell>
          <cell r="M62">
            <v>122</v>
          </cell>
          <cell r="N62">
            <v>0</v>
          </cell>
          <cell r="O62">
            <v>46</v>
          </cell>
          <cell r="P62">
            <v>22</v>
          </cell>
          <cell r="Q62">
            <v>15</v>
          </cell>
          <cell r="R62">
            <v>11</v>
          </cell>
          <cell r="S62">
            <v>9</v>
          </cell>
          <cell r="T62">
            <v>0</v>
          </cell>
          <cell r="U62">
            <v>4</v>
          </cell>
          <cell r="V62">
            <v>1</v>
          </cell>
        </row>
        <row r="63">
          <cell r="L63" t="str">
            <v>55 Automotive dealers and gasoline service stations</v>
          </cell>
          <cell r="M63">
            <v>182</v>
          </cell>
          <cell r="N63">
            <v>0</v>
          </cell>
          <cell r="O63">
            <v>90</v>
          </cell>
          <cell r="P63">
            <v>64</v>
          </cell>
          <cell r="Q63">
            <v>115</v>
          </cell>
          <cell r="R63">
            <v>53</v>
          </cell>
          <cell r="S63">
            <v>34</v>
          </cell>
          <cell r="T63">
            <v>16</v>
          </cell>
          <cell r="U63">
            <v>1</v>
          </cell>
          <cell r="V63">
            <v>0</v>
          </cell>
        </row>
        <row r="64">
          <cell r="L64" t="str">
            <v>56 Apparel and accessory stores</v>
          </cell>
          <cell r="M64">
            <v>290</v>
          </cell>
          <cell r="N64">
            <v>0</v>
          </cell>
          <cell r="O64">
            <v>214</v>
          </cell>
          <cell r="P64">
            <v>59</v>
          </cell>
          <cell r="Q64">
            <v>34</v>
          </cell>
          <cell r="R64">
            <v>12</v>
          </cell>
          <cell r="S64">
            <v>12</v>
          </cell>
          <cell r="T64">
            <v>8</v>
          </cell>
          <cell r="U64">
            <v>2</v>
          </cell>
          <cell r="V64">
            <v>0</v>
          </cell>
        </row>
        <row r="65">
          <cell r="L65" t="str">
            <v>57 Home furniture, furnishings and equipment stores</v>
          </cell>
          <cell r="M65">
            <v>143</v>
          </cell>
          <cell r="N65">
            <v>0</v>
          </cell>
          <cell r="O65">
            <v>280</v>
          </cell>
          <cell r="P65">
            <v>123</v>
          </cell>
          <cell r="Q65">
            <v>69</v>
          </cell>
          <cell r="R65">
            <v>22</v>
          </cell>
          <cell r="S65">
            <v>6</v>
          </cell>
          <cell r="T65">
            <v>8</v>
          </cell>
          <cell r="U65">
            <v>3</v>
          </cell>
          <cell r="V65">
            <v>0</v>
          </cell>
        </row>
        <row r="66">
          <cell r="L66" t="str">
            <v>58 Eating and drinking places</v>
          </cell>
          <cell r="M66">
            <v>900</v>
          </cell>
          <cell r="N66">
            <v>0</v>
          </cell>
          <cell r="O66">
            <v>34</v>
          </cell>
          <cell r="P66">
            <v>39</v>
          </cell>
          <cell r="Q66">
            <v>52</v>
          </cell>
          <cell r="R66">
            <v>23</v>
          </cell>
          <cell r="S66">
            <v>26</v>
          </cell>
          <cell r="T66">
            <v>7</v>
          </cell>
          <cell r="U66">
            <v>4</v>
          </cell>
          <cell r="V66">
            <v>1</v>
          </cell>
        </row>
        <row r="67">
          <cell r="L67" t="str">
            <v>59 Miscellaneous retail</v>
          </cell>
          <cell r="M67">
            <v>828</v>
          </cell>
          <cell r="N67">
            <v>0</v>
          </cell>
          <cell r="O67">
            <v>548</v>
          </cell>
          <cell r="P67">
            <v>214</v>
          </cell>
          <cell r="Q67">
            <v>135</v>
          </cell>
          <cell r="R67">
            <v>39</v>
          </cell>
          <cell r="S67">
            <v>16</v>
          </cell>
          <cell r="T67">
            <v>15</v>
          </cell>
          <cell r="U67">
            <v>3</v>
          </cell>
          <cell r="V67">
            <v>2</v>
          </cell>
        </row>
        <row r="68">
          <cell r="L68" t="str">
            <v>Retail</v>
          </cell>
          <cell r="M68">
            <v>39719</v>
          </cell>
          <cell r="N68">
            <v>2</v>
          </cell>
          <cell r="O68">
            <v>26372</v>
          </cell>
          <cell r="P68">
            <v>13949</v>
          </cell>
          <cell r="Q68">
            <v>10724</v>
          </cell>
          <cell r="R68">
            <v>2524</v>
          </cell>
          <cell r="S68">
            <v>1668</v>
          </cell>
          <cell r="T68">
            <v>895</v>
          </cell>
          <cell r="U68">
            <v>200</v>
          </cell>
          <cell r="V68">
            <v>106</v>
          </cell>
        </row>
        <row r="70">
          <cell r="L70" t="str">
            <v>60 Depository institutions</v>
          </cell>
          <cell r="M70">
            <v>1568</v>
          </cell>
          <cell r="N70">
            <v>0</v>
          </cell>
          <cell r="O70">
            <v>310</v>
          </cell>
          <cell r="P70">
            <v>212</v>
          </cell>
          <cell r="Q70">
            <v>458</v>
          </cell>
          <cell r="R70">
            <v>94</v>
          </cell>
          <cell r="S70">
            <v>125</v>
          </cell>
          <cell r="T70">
            <v>237</v>
          </cell>
          <cell r="U70">
            <v>60</v>
          </cell>
          <cell r="V70">
            <v>66</v>
          </cell>
        </row>
        <row r="71">
          <cell r="L71" t="str">
            <v>61 Nondepository credit institutions</v>
          </cell>
          <cell r="M71">
            <v>164</v>
          </cell>
          <cell r="N71">
            <v>0</v>
          </cell>
          <cell r="O71">
            <v>502</v>
          </cell>
          <cell r="P71">
            <v>332</v>
          </cell>
          <cell r="Q71">
            <v>846</v>
          </cell>
          <cell r="R71">
            <v>93</v>
          </cell>
          <cell r="S71">
            <v>81</v>
          </cell>
          <cell r="T71">
            <v>60</v>
          </cell>
          <cell r="U71">
            <v>22</v>
          </cell>
          <cell r="V71">
            <v>4</v>
          </cell>
        </row>
        <row r="72">
          <cell r="L72" t="str">
            <v>62 Security and commodity brokers, dealers, exchanges and services</v>
          </cell>
          <cell r="M72">
            <v>310</v>
          </cell>
          <cell r="N72">
            <v>1</v>
          </cell>
          <cell r="O72">
            <v>734</v>
          </cell>
          <cell r="P72">
            <v>637</v>
          </cell>
          <cell r="Q72">
            <v>829</v>
          </cell>
          <cell r="R72">
            <v>136</v>
          </cell>
          <cell r="S72">
            <v>97</v>
          </cell>
          <cell r="T72">
            <v>47</v>
          </cell>
          <cell r="U72">
            <v>11</v>
          </cell>
          <cell r="V72">
            <v>0</v>
          </cell>
        </row>
        <row r="73">
          <cell r="L73" t="str">
            <v>63 Insurance carriers</v>
          </cell>
          <cell r="M73">
            <v>2811</v>
          </cell>
          <cell r="N73">
            <v>0</v>
          </cell>
          <cell r="O73">
            <v>33</v>
          </cell>
          <cell r="P73">
            <v>10</v>
          </cell>
          <cell r="Q73">
            <v>10</v>
          </cell>
          <cell r="R73">
            <v>5</v>
          </cell>
          <cell r="S73">
            <v>10</v>
          </cell>
          <cell r="T73">
            <v>12</v>
          </cell>
          <cell r="U73">
            <v>7</v>
          </cell>
          <cell r="V73">
            <v>13</v>
          </cell>
        </row>
        <row r="74">
          <cell r="L74" t="str">
            <v>64 Insurance agents, brokers and service</v>
          </cell>
          <cell r="M74">
            <v>38</v>
          </cell>
          <cell r="N74">
            <v>0</v>
          </cell>
          <cell r="O74">
            <v>76</v>
          </cell>
          <cell r="P74">
            <v>37</v>
          </cell>
          <cell r="Q74">
            <v>36</v>
          </cell>
          <cell r="R74">
            <v>7</v>
          </cell>
          <cell r="S74">
            <v>10</v>
          </cell>
          <cell r="T74">
            <v>4</v>
          </cell>
          <cell r="U74">
            <v>0</v>
          </cell>
          <cell r="V74">
            <v>1</v>
          </cell>
        </row>
        <row r="75">
          <cell r="L75" t="str">
            <v>65 Real estate</v>
          </cell>
          <cell r="M75">
            <v>238</v>
          </cell>
          <cell r="N75">
            <v>0</v>
          </cell>
          <cell r="O75">
            <v>225</v>
          </cell>
          <cell r="P75">
            <v>148</v>
          </cell>
          <cell r="Q75">
            <v>261</v>
          </cell>
          <cell r="R75">
            <v>69</v>
          </cell>
          <cell r="S75">
            <v>30</v>
          </cell>
          <cell r="T75">
            <v>22</v>
          </cell>
          <cell r="U75">
            <v>6</v>
          </cell>
          <cell r="V75">
            <v>1</v>
          </cell>
        </row>
        <row r="76">
          <cell r="L76" t="str">
            <v>67 Holding and other investment offices</v>
          </cell>
          <cell r="M76">
            <v>184</v>
          </cell>
          <cell r="N76">
            <v>0</v>
          </cell>
          <cell r="O76">
            <v>188</v>
          </cell>
          <cell r="P76">
            <v>68</v>
          </cell>
          <cell r="Q76">
            <v>91</v>
          </cell>
          <cell r="R76">
            <v>24</v>
          </cell>
          <cell r="S76">
            <v>18</v>
          </cell>
          <cell r="T76">
            <v>12</v>
          </cell>
          <cell r="U76">
            <v>10</v>
          </cell>
          <cell r="V76">
            <v>1</v>
          </cell>
        </row>
        <row r="77">
          <cell r="L77" t="str">
            <v>Finance</v>
          </cell>
          <cell r="M77">
            <v>5313</v>
          </cell>
          <cell r="N77">
            <v>1</v>
          </cell>
          <cell r="O77">
            <v>2068</v>
          </cell>
          <cell r="P77">
            <v>1444</v>
          </cell>
          <cell r="Q77">
            <v>2531</v>
          </cell>
          <cell r="R77">
            <v>428</v>
          </cell>
          <cell r="S77">
            <v>371</v>
          </cell>
          <cell r="T77">
            <v>394</v>
          </cell>
          <cell r="U77">
            <v>116</v>
          </cell>
          <cell r="V77">
            <v>86</v>
          </cell>
        </row>
        <row r="78">
          <cell r="L78">
            <v>2</v>
          </cell>
        </row>
        <row r="79">
          <cell r="L79" t="str">
            <v>70 Hotels, rooming houses, camps and other lodging places</v>
          </cell>
          <cell r="M79">
            <v>4334</v>
          </cell>
          <cell r="N79">
            <v>0</v>
          </cell>
          <cell r="O79">
            <v>221</v>
          </cell>
          <cell r="P79">
            <v>236</v>
          </cell>
          <cell r="Q79">
            <v>512</v>
          </cell>
          <cell r="R79">
            <v>185</v>
          </cell>
          <cell r="S79">
            <v>257</v>
          </cell>
          <cell r="T79">
            <v>159</v>
          </cell>
          <cell r="U79">
            <v>26</v>
          </cell>
          <cell r="V79">
            <v>10</v>
          </cell>
        </row>
        <row r="80">
          <cell r="L80" t="str">
            <v>72 Personal services</v>
          </cell>
          <cell r="M80">
            <v>134</v>
          </cell>
          <cell r="N80">
            <v>0</v>
          </cell>
          <cell r="O80">
            <v>203</v>
          </cell>
          <cell r="P80">
            <v>82</v>
          </cell>
          <cell r="Q80">
            <v>75</v>
          </cell>
          <cell r="R80">
            <v>17</v>
          </cell>
          <cell r="S80">
            <v>12</v>
          </cell>
          <cell r="T80">
            <v>5</v>
          </cell>
          <cell r="U80">
            <v>6</v>
          </cell>
          <cell r="V80">
            <v>0</v>
          </cell>
        </row>
        <row r="81">
          <cell r="L81" t="str">
            <v>73 Business services</v>
          </cell>
          <cell r="M81">
            <v>5868</v>
          </cell>
          <cell r="N81">
            <v>0</v>
          </cell>
          <cell r="O81">
            <v>4771</v>
          </cell>
          <cell r="P81">
            <v>5582</v>
          </cell>
          <cell r="Q81">
            <v>4934</v>
          </cell>
          <cell r="R81">
            <v>1841</v>
          </cell>
          <cell r="S81">
            <v>1158</v>
          </cell>
          <cell r="T81">
            <v>751</v>
          </cell>
          <cell r="U81">
            <v>281</v>
          </cell>
          <cell r="V81">
            <v>53</v>
          </cell>
        </row>
        <row r="82">
          <cell r="L82" t="str">
            <v>75 Automotive repair, services and parking</v>
          </cell>
          <cell r="M82">
            <v>60</v>
          </cell>
          <cell r="N82">
            <v>0</v>
          </cell>
          <cell r="O82">
            <v>280</v>
          </cell>
          <cell r="P82">
            <v>144</v>
          </cell>
          <cell r="Q82">
            <v>118</v>
          </cell>
          <cell r="R82">
            <v>31</v>
          </cell>
          <cell r="S82">
            <v>30</v>
          </cell>
          <cell r="T82">
            <v>12</v>
          </cell>
          <cell r="U82">
            <v>5</v>
          </cell>
          <cell r="V82">
            <v>5</v>
          </cell>
        </row>
        <row r="83">
          <cell r="L83" t="str">
            <v>76 Miscellaneous repair services</v>
          </cell>
          <cell r="M83">
            <v>159</v>
          </cell>
          <cell r="N83">
            <v>0</v>
          </cell>
          <cell r="O83">
            <v>1048</v>
          </cell>
          <cell r="P83">
            <v>518</v>
          </cell>
          <cell r="Q83">
            <v>313</v>
          </cell>
          <cell r="R83">
            <v>66</v>
          </cell>
          <cell r="S83">
            <v>40</v>
          </cell>
          <cell r="T83">
            <v>11</v>
          </cell>
          <cell r="U83">
            <v>4</v>
          </cell>
          <cell r="V83">
            <v>2</v>
          </cell>
        </row>
        <row r="84">
          <cell r="L84" t="str">
            <v>78 Motion pictures</v>
          </cell>
          <cell r="M84">
            <v>67</v>
          </cell>
          <cell r="N84">
            <v>0</v>
          </cell>
          <cell r="O84">
            <v>111</v>
          </cell>
          <cell r="P84">
            <v>108</v>
          </cell>
          <cell r="Q84">
            <v>71</v>
          </cell>
          <cell r="R84">
            <v>31</v>
          </cell>
          <cell r="S84">
            <v>28</v>
          </cell>
          <cell r="T84">
            <v>11</v>
          </cell>
          <cell r="U84">
            <v>0</v>
          </cell>
          <cell r="V84">
            <v>1</v>
          </cell>
        </row>
        <row r="85">
          <cell r="L85" t="str">
            <v>79 Amusement and recreation services</v>
          </cell>
          <cell r="M85">
            <v>42</v>
          </cell>
          <cell r="N85">
            <v>0</v>
          </cell>
          <cell r="O85">
            <v>284</v>
          </cell>
          <cell r="P85">
            <v>152</v>
          </cell>
          <cell r="Q85">
            <v>131</v>
          </cell>
          <cell r="R85">
            <v>36</v>
          </cell>
          <cell r="S85">
            <v>40</v>
          </cell>
          <cell r="T85">
            <v>18</v>
          </cell>
          <cell r="U85">
            <v>3</v>
          </cell>
          <cell r="V85">
            <v>3</v>
          </cell>
        </row>
        <row r="86">
          <cell r="L86" t="str">
            <v>Hotels and other business services</v>
          </cell>
          <cell r="M86">
            <v>10664</v>
          </cell>
          <cell r="N86">
            <v>0</v>
          </cell>
          <cell r="O86">
            <v>6918</v>
          </cell>
          <cell r="P86">
            <v>6822</v>
          </cell>
          <cell r="Q86">
            <v>6154</v>
          </cell>
          <cell r="R86">
            <v>2207</v>
          </cell>
          <cell r="S86">
            <v>1565</v>
          </cell>
          <cell r="T86">
            <v>967</v>
          </cell>
          <cell r="U86">
            <v>325</v>
          </cell>
          <cell r="V86">
            <v>74</v>
          </cell>
        </row>
        <row r="88">
          <cell r="L88" t="str">
            <v>Healthcare</v>
          </cell>
          <cell r="M88">
            <v>2936</v>
          </cell>
          <cell r="N88">
            <v>0</v>
          </cell>
          <cell r="O88">
            <v>268</v>
          </cell>
          <cell r="P88">
            <v>272</v>
          </cell>
          <cell r="Q88">
            <v>507</v>
          </cell>
          <cell r="R88">
            <v>165</v>
          </cell>
          <cell r="S88">
            <v>181</v>
          </cell>
          <cell r="T88">
            <v>131</v>
          </cell>
          <cell r="U88">
            <v>59</v>
          </cell>
          <cell r="V88">
            <v>5</v>
          </cell>
        </row>
        <row r="90">
          <cell r="L90" t="str">
            <v>81 Legal services</v>
          </cell>
          <cell r="M90">
            <v>33</v>
          </cell>
          <cell r="N90">
            <v>0</v>
          </cell>
          <cell r="O90">
            <v>156</v>
          </cell>
          <cell r="P90">
            <v>77</v>
          </cell>
          <cell r="Q90">
            <v>41</v>
          </cell>
          <cell r="R90">
            <v>25</v>
          </cell>
          <cell r="S90">
            <v>12</v>
          </cell>
          <cell r="T90">
            <v>2</v>
          </cell>
          <cell r="U90">
            <v>1</v>
          </cell>
          <cell r="V90">
            <v>1</v>
          </cell>
        </row>
        <row r="92">
          <cell r="L92" t="str">
            <v>Education</v>
          </cell>
          <cell r="M92">
            <v>776</v>
          </cell>
          <cell r="N92">
            <v>0</v>
          </cell>
          <cell r="O92">
            <v>755</v>
          </cell>
          <cell r="P92">
            <v>867</v>
          </cell>
          <cell r="Q92">
            <v>2363</v>
          </cell>
          <cell r="R92">
            <v>616</v>
          </cell>
          <cell r="S92">
            <v>803</v>
          </cell>
          <cell r="T92">
            <v>326</v>
          </cell>
          <cell r="U92">
            <v>86</v>
          </cell>
          <cell r="V92">
            <v>10</v>
          </cell>
        </row>
        <row r="94">
          <cell r="L94" t="str">
            <v>83 Social services</v>
          </cell>
          <cell r="M94">
            <v>80</v>
          </cell>
          <cell r="N94">
            <v>0</v>
          </cell>
          <cell r="O94">
            <v>158</v>
          </cell>
          <cell r="P94">
            <v>106</v>
          </cell>
          <cell r="Q94">
            <v>128</v>
          </cell>
          <cell r="R94">
            <v>28</v>
          </cell>
          <cell r="S94">
            <v>26</v>
          </cell>
          <cell r="T94">
            <v>20</v>
          </cell>
          <cell r="U94">
            <v>2</v>
          </cell>
          <cell r="V94">
            <v>1</v>
          </cell>
        </row>
        <row r="95">
          <cell r="L95" t="str">
            <v>84 Museums, art galleries, and botanical and zoological gardens</v>
          </cell>
          <cell r="M95">
            <v>13</v>
          </cell>
          <cell r="N95">
            <v>0</v>
          </cell>
          <cell r="O95">
            <v>14</v>
          </cell>
          <cell r="P95">
            <v>13</v>
          </cell>
          <cell r="Q95">
            <v>14</v>
          </cell>
          <cell r="R95">
            <v>3</v>
          </cell>
          <cell r="S95">
            <v>5</v>
          </cell>
          <cell r="T95">
            <v>0</v>
          </cell>
          <cell r="U95">
            <v>1</v>
          </cell>
          <cell r="V95">
            <v>0</v>
          </cell>
        </row>
        <row r="96">
          <cell r="L96" t="str">
            <v>86 Membership organisations</v>
          </cell>
          <cell r="M96">
            <v>287</v>
          </cell>
          <cell r="N96">
            <v>0</v>
          </cell>
          <cell r="O96">
            <v>150</v>
          </cell>
          <cell r="P96">
            <v>173</v>
          </cell>
          <cell r="Q96">
            <v>140</v>
          </cell>
          <cell r="R96">
            <v>42</v>
          </cell>
          <cell r="S96">
            <v>32</v>
          </cell>
          <cell r="T96">
            <v>21</v>
          </cell>
          <cell r="U96">
            <v>8</v>
          </cell>
          <cell r="V96">
            <v>4</v>
          </cell>
        </row>
        <row r="97">
          <cell r="L97" t="str">
            <v>87 Engineering, accounting, research, management and related services</v>
          </cell>
          <cell r="M97">
            <v>969</v>
          </cell>
          <cell r="N97">
            <v>0</v>
          </cell>
          <cell r="O97">
            <v>3548</v>
          </cell>
          <cell r="P97">
            <v>1694</v>
          </cell>
          <cell r="Q97">
            <v>1627</v>
          </cell>
          <cell r="R97">
            <v>473</v>
          </cell>
          <cell r="S97">
            <v>416</v>
          </cell>
          <cell r="T97">
            <v>276</v>
          </cell>
          <cell r="U97">
            <v>95</v>
          </cell>
          <cell r="V97">
            <v>20</v>
          </cell>
        </row>
        <row r="98">
          <cell r="L98" t="str">
            <v>88 Private Housleholds</v>
          </cell>
          <cell r="M98">
            <v>0</v>
          </cell>
          <cell r="N98">
            <v>0</v>
          </cell>
          <cell r="O98">
            <v>1</v>
          </cell>
          <cell r="P98">
            <v>0</v>
          </cell>
          <cell r="Q98">
            <v>0</v>
          </cell>
          <cell r="R98">
            <v>0</v>
          </cell>
          <cell r="S98">
            <v>0</v>
          </cell>
          <cell r="T98">
            <v>1</v>
          </cell>
          <cell r="U98">
            <v>0</v>
          </cell>
          <cell r="V98">
            <v>0</v>
          </cell>
        </row>
        <row r="99">
          <cell r="L99" t="str">
            <v>89 Miscellaneous services</v>
          </cell>
          <cell r="M99">
            <v>121</v>
          </cell>
          <cell r="N99">
            <v>0</v>
          </cell>
          <cell r="O99">
            <v>107</v>
          </cell>
          <cell r="P99">
            <v>89</v>
          </cell>
          <cell r="Q99">
            <v>90</v>
          </cell>
          <cell r="R99">
            <v>45</v>
          </cell>
          <cell r="S99">
            <v>36</v>
          </cell>
          <cell r="T99">
            <v>13</v>
          </cell>
          <cell r="U99">
            <v>5</v>
          </cell>
          <cell r="V99">
            <v>0</v>
          </cell>
        </row>
        <row r="100">
          <cell r="L100" t="str">
            <v>91 Executive, legislative, and general government, except finance</v>
          </cell>
          <cell r="M100">
            <v>128</v>
          </cell>
          <cell r="N100">
            <v>0</v>
          </cell>
          <cell r="O100">
            <v>9</v>
          </cell>
          <cell r="P100">
            <v>2</v>
          </cell>
          <cell r="Q100">
            <v>10</v>
          </cell>
          <cell r="R100">
            <v>9</v>
          </cell>
          <cell r="S100">
            <v>10</v>
          </cell>
          <cell r="T100">
            <v>26</v>
          </cell>
          <cell r="U100">
            <v>16</v>
          </cell>
          <cell r="V100">
            <v>7</v>
          </cell>
        </row>
        <row r="101">
          <cell r="L101" t="str">
            <v>92 Justice, public order, and safety</v>
          </cell>
          <cell r="M101">
            <v>12</v>
          </cell>
          <cell r="N101">
            <v>0</v>
          </cell>
          <cell r="O101">
            <v>1</v>
          </cell>
          <cell r="P101">
            <v>0</v>
          </cell>
          <cell r="Q101">
            <v>3</v>
          </cell>
          <cell r="R101">
            <v>3</v>
          </cell>
          <cell r="S101">
            <v>2</v>
          </cell>
          <cell r="T101">
            <v>3</v>
          </cell>
          <cell r="U101">
            <v>2</v>
          </cell>
          <cell r="V101">
            <v>2</v>
          </cell>
        </row>
        <row r="102">
          <cell r="L102" t="str">
            <v>93 Public finance, taxation and monetary policy</v>
          </cell>
          <cell r="M102">
            <v>21</v>
          </cell>
          <cell r="N102">
            <v>0</v>
          </cell>
          <cell r="O102">
            <v>1</v>
          </cell>
          <cell r="P102">
            <v>1</v>
          </cell>
          <cell r="Q102">
            <v>0</v>
          </cell>
          <cell r="R102">
            <v>0</v>
          </cell>
          <cell r="S102">
            <v>1</v>
          </cell>
          <cell r="T102">
            <v>1</v>
          </cell>
          <cell r="U102">
            <v>0</v>
          </cell>
          <cell r="V102">
            <v>2</v>
          </cell>
        </row>
        <row r="103">
          <cell r="L103" t="str">
            <v>94 Administration of human resource programs</v>
          </cell>
          <cell r="M103">
            <v>15</v>
          </cell>
          <cell r="N103">
            <v>0</v>
          </cell>
          <cell r="O103">
            <v>6</v>
          </cell>
          <cell r="P103">
            <v>8</v>
          </cell>
          <cell r="Q103">
            <v>15</v>
          </cell>
          <cell r="R103">
            <v>7</v>
          </cell>
          <cell r="S103">
            <v>5</v>
          </cell>
          <cell r="T103">
            <v>2</v>
          </cell>
          <cell r="U103">
            <v>2</v>
          </cell>
          <cell r="V103">
            <v>0</v>
          </cell>
        </row>
        <row r="104">
          <cell r="L104" t="str">
            <v>95 Administration of environmental quality and housing programs</v>
          </cell>
          <cell r="M104">
            <v>41</v>
          </cell>
          <cell r="N104">
            <v>0</v>
          </cell>
          <cell r="O104">
            <v>14</v>
          </cell>
          <cell r="P104">
            <v>7</v>
          </cell>
          <cell r="Q104">
            <v>10</v>
          </cell>
          <cell r="R104">
            <v>7</v>
          </cell>
          <cell r="S104">
            <v>3</v>
          </cell>
          <cell r="T104">
            <v>10</v>
          </cell>
          <cell r="U104">
            <v>6</v>
          </cell>
          <cell r="V104">
            <v>4</v>
          </cell>
        </row>
        <row r="105">
          <cell r="L105" t="str">
            <v>96 Administration of economic programs</v>
          </cell>
          <cell r="M105">
            <v>31</v>
          </cell>
          <cell r="N105">
            <v>0</v>
          </cell>
          <cell r="O105">
            <v>16</v>
          </cell>
          <cell r="P105">
            <v>3</v>
          </cell>
          <cell r="Q105">
            <v>4</v>
          </cell>
          <cell r="R105">
            <v>3</v>
          </cell>
          <cell r="S105">
            <v>8</v>
          </cell>
          <cell r="T105">
            <v>4</v>
          </cell>
          <cell r="U105">
            <v>9</v>
          </cell>
          <cell r="V105">
            <v>10</v>
          </cell>
        </row>
        <row r="106">
          <cell r="L106" t="str">
            <v>97 National security and international affairs</v>
          </cell>
          <cell r="M106">
            <v>23</v>
          </cell>
          <cell r="N106">
            <v>0</v>
          </cell>
          <cell r="O106">
            <v>28</v>
          </cell>
          <cell r="P106">
            <v>23</v>
          </cell>
          <cell r="Q106">
            <v>29</v>
          </cell>
          <cell r="R106">
            <v>13</v>
          </cell>
          <cell r="S106">
            <v>1</v>
          </cell>
          <cell r="T106">
            <v>7</v>
          </cell>
          <cell r="U106">
            <v>0</v>
          </cell>
          <cell r="V106">
            <v>0</v>
          </cell>
        </row>
        <row r="107">
          <cell r="L107" t="str">
            <v>Public services all</v>
          </cell>
          <cell r="O107">
            <v>5232</v>
          </cell>
          <cell r="P107">
            <v>3335</v>
          </cell>
          <cell r="Q107">
            <v>4981</v>
          </cell>
          <cell r="R107">
            <v>1439</v>
          </cell>
          <cell r="S107">
            <v>1541</v>
          </cell>
          <cell r="T107">
            <v>843</v>
          </cell>
          <cell r="U107">
            <v>292</v>
          </cell>
          <cell r="V107">
            <v>66</v>
          </cell>
        </row>
        <row r="108">
          <cell r="L108" t="str">
            <v>Government</v>
          </cell>
          <cell r="O108">
            <v>4209</v>
          </cell>
          <cell r="P108">
            <v>2196</v>
          </cell>
          <cell r="Q108">
            <v>2111</v>
          </cell>
          <cell r="R108">
            <v>658</v>
          </cell>
          <cell r="S108">
            <v>557</v>
          </cell>
          <cell r="T108">
            <v>386</v>
          </cell>
          <cell r="U108">
            <v>147</v>
          </cell>
          <cell r="V108">
            <v>51</v>
          </cell>
        </row>
        <row r="109">
          <cell r="L109" t="str">
            <v>TOTAL</v>
          </cell>
          <cell r="O109">
            <v>66063</v>
          </cell>
          <cell r="P109">
            <v>49854</v>
          </cell>
          <cell r="Q109">
            <v>50991</v>
          </cell>
          <cell r="R109">
            <v>16848</v>
          </cell>
          <cell r="S109">
            <v>14522</v>
          </cell>
          <cell r="T109">
            <v>10605</v>
          </cell>
          <cell r="U109">
            <v>2966</v>
          </cell>
          <cell r="V109">
            <v>901</v>
          </cell>
        </row>
        <row r="110">
          <cell r="L110" t="str">
            <v>Unclassified</v>
          </cell>
          <cell r="O110">
            <v>1178</v>
          </cell>
          <cell r="P110">
            <v>711</v>
          </cell>
          <cell r="Q110">
            <v>668</v>
          </cell>
          <cell r="R110">
            <v>279</v>
          </cell>
          <cell r="S110">
            <v>256</v>
          </cell>
          <cell r="T110">
            <v>183</v>
          </cell>
          <cell r="U110">
            <v>80</v>
          </cell>
          <cell r="V110">
            <v>54</v>
          </cell>
        </row>
        <row r="111">
          <cell r="L111" t="str">
            <v>TOTAL</v>
          </cell>
          <cell r="O111">
            <v>64885</v>
          </cell>
          <cell r="P111">
            <v>49143</v>
          </cell>
          <cell r="Q111">
            <v>50323</v>
          </cell>
          <cell r="R111">
            <v>16569</v>
          </cell>
          <cell r="S111">
            <v>14266</v>
          </cell>
          <cell r="T111">
            <v>10422</v>
          </cell>
          <cell r="U111">
            <v>2886</v>
          </cell>
          <cell r="V111">
            <v>847</v>
          </cell>
        </row>
        <row r="112">
          <cell r="O112">
            <v>0</v>
          </cell>
          <cell r="P112">
            <v>0</v>
          </cell>
          <cell r="Q112">
            <v>0</v>
          </cell>
          <cell r="R112">
            <v>0</v>
          </cell>
          <cell r="S112">
            <v>0</v>
          </cell>
          <cell r="T112">
            <v>0</v>
          </cell>
          <cell r="U112">
            <v>0</v>
          </cell>
          <cell r="V112">
            <v>0</v>
          </cell>
        </row>
        <row r="113">
          <cell r="L113" t="str">
            <v>Other Industries</v>
          </cell>
          <cell r="O113">
            <v>7957</v>
          </cell>
          <cell r="P113">
            <v>8147</v>
          </cell>
          <cell r="Q113">
            <v>7565</v>
          </cell>
          <cell r="R113">
            <v>2749</v>
          </cell>
          <cell r="S113">
            <v>2094</v>
          </cell>
          <cell r="T113">
            <v>1271</v>
          </cell>
          <cell r="U113">
            <v>459</v>
          </cell>
          <cell r="V113">
            <v>6.3754427390791027E-2</v>
          </cell>
        </row>
        <row r="114">
          <cell r="O114">
            <v>1.8155197657393849E-2</v>
          </cell>
          <cell r="P114">
            <v>1.4467981197729076E-2</v>
          </cell>
          <cell r="Q114">
            <v>1.3274248355622678E-2</v>
          </cell>
          <cell r="R114">
            <v>1.6838674633351439E-2</v>
          </cell>
          <cell r="S114">
            <v>1.7944763774008131E-2</v>
          </cell>
          <cell r="T114">
            <v>1.7559009786989061E-2</v>
          </cell>
          <cell r="U114">
            <v>2.7720027720027719E-2</v>
          </cell>
        </row>
      </sheetData>
      <sheetData sheetId="26">
        <row r="2">
          <cell r="L2">
            <v>1</v>
          </cell>
          <cell r="M2">
            <v>2</v>
          </cell>
          <cell r="N2">
            <v>3</v>
          </cell>
          <cell r="O2">
            <v>4</v>
          </cell>
          <cell r="P2">
            <v>5</v>
          </cell>
          <cell r="Q2">
            <v>6</v>
          </cell>
          <cell r="R2">
            <v>7</v>
          </cell>
          <cell r="S2">
            <v>8</v>
          </cell>
          <cell r="T2">
            <v>9</v>
          </cell>
          <cell r="U2">
            <v>10</v>
          </cell>
        </row>
        <row r="3">
          <cell r="M3" t="str">
            <v>&gt;&lt;</v>
          </cell>
          <cell r="N3" t="str">
            <v>1 to 9</v>
          </cell>
          <cell r="O3" t="str">
            <v>10 to 19</v>
          </cell>
          <cell r="P3" t="str">
            <v>20-49</v>
          </cell>
          <cell r="Q3" t="str">
            <v>50-99</v>
          </cell>
          <cell r="R3" t="str">
            <v>100-249</v>
          </cell>
          <cell r="S3" t="str">
            <v>250-999</v>
          </cell>
          <cell r="T3" t="str">
            <v>1000-4999</v>
          </cell>
          <cell r="U3" t="str">
            <v>5000+</v>
          </cell>
        </row>
        <row r="4">
          <cell r="L4" t="str">
            <v>01 Agricultural production - crops</v>
          </cell>
          <cell r="M4">
            <v>723</v>
          </cell>
          <cell r="N4">
            <v>2915</v>
          </cell>
          <cell r="O4">
            <v>281</v>
          </cell>
          <cell r="P4">
            <v>186</v>
          </cell>
          <cell r="Q4">
            <v>74</v>
          </cell>
          <cell r="R4">
            <v>35</v>
          </cell>
          <cell r="S4">
            <v>17</v>
          </cell>
          <cell r="T4">
            <v>0</v>
          </cell>
          <cell r="U4">
            <v>2</v>
          </cell>
        </row>
        <row r="5">
          <cell r="L5" t="str">
            <v>02 Agriculture production livestock and animal specialities</v>
          </cell>
          <cell r="M5">
            <v>712</v>
          </cell>
          <cell r="N5">
            <v>2903</v>
          </cell>
          <cell r="O5">
            <v>172</v>
          </cell>
          <cell r="P5">
            <v>105</v>
          </cell>
          <cell r="Q5">
            <v>40</v>
          </cell>
          <cell r="R5">
            <v>22</v>
          </cell>
          <cell r="S5">
            <v>7</v>
          </cell>
          <cell r="T5">
            <v>2</v>
          </cell>
          <cell r="U5">
            <v>0</v>
          </cell>
        </row>
        <row r="6">
          <cell r="L6" t="str">
            <v>07 Agricultural services</v>
          </cell>
          <cell r="M6">
            <v>1089</v>
          </cell>
          <cell r="N6">
            <v>3319</v>
          </cell>
          <cell r="O6">
            <v>387</v>
          </cell>
          <cell r="P6">
            <v>220</v>
          </cell>
          <cell r="Q6">
            <v>60</v>
          </cell>
          <cell r="R6">
            <v>25</v>
          </cell>
          <cell r="S6">
            <v>7</v>
          </cell>
          <cell r="T6">
            <v>1</v>
          </cell>
          <cell r="U6">
            <v>1</v>
          </cell>
        </row>
        <row r="7">
          <cell r="L7" t="str">
            <v>08 Forestry</v>
          </cell>
          <cell r="M7">
            <v>36</v>
          </cell>
          <cell r="N7">
            <v>142</v>
          </cell>
          <cell r="O7">
            <v>23</v>
          </cell>
          <cell r="P7">
            <v>30</v>
          </cell>
          <cell r="Q7">
            <v>10</v>
          </cell>
          <cell r="R7">
            <v>3</v>
          </cell>
          <cell r="S7">
            <v>6</v>
          </cell>
          <cell r="T7">
            <v>3</v>
          </cell>
          <cell r="U7">
            <v>1</v>
          </cell>
        </row>
        <row r="8">
          <cell r="L8" t="str">
            <v>09 Fishing, hunting and trapping</v>
          </cell>
          <cell r="M8">
            <v>85</v>
          </cell>
          <cell r="N8">
            <v>407</v>
          </cell>
          <cell r="O8">
            <v>44</v>
          </cell>
          <cell r="P8">
            <v>34</v>
          </cell>
          <cell r="Q8">
            <v>9</v>
          </cell>
          <cell r="R8">
            <v>9</v>
          </cell>
          <cell r="S8">
            <v>1</v>
          </cell>
          <cell r="T8">
            <v>0</v>
          </cell>
          <cell r="U8">
            <v>0</v>
          </cell>
        </row>
        <row r="9">
          <cell r="L9" t="str">
            <v>Agriculture, Fisheries and Forestry subtotal</v>
          </cell>
          <cell r="M9">
            <v>2645</v>
          </cell>
          <cell r="N9">
            <v>9686</v>
          </cell>
          <cell r="O9">
            <v>907</v>
          </cell>
          <cell r="P9">
            <v>575</v>
          </cell>
          <cell r="Q9">
            <v>193</v>
          </cell>
          <cell r="R9">
            <v>94</v>
          </cell>
          <cell r="S9">
            <v>38</v>
          </cell>
          <cell r="T9">
            <v>6</v>
          </cell>
          <cell r="U9">
            <v>4</v>
          </cell>
        </row>
        <row r="11">
          <cell r="L11" t="str">
            <v>10 Metal mining</v>
          </cell>
          <cell r="M11">
            <v>1986</v>
          </cell>
          <cell r="N11">
            <v>542</v>
          </cell>
          <cell r="O11">
            <v>133</v>
          </cell>
          <cell r="P11">
            <v>99</v>
          </cell>
          <cell r="Q11">
            <v>70</v>
          </cell>
          <cell r="R11">
            <v>80</v>
          </cell>
          <cell r="S11">
            <v>63</v>
          </cell>
          <cell r="T11">
            <v>24</v>
          </cell>
          <cell r="U11">
            <v>7</v>
          </cell>
        </row>
        <row r="12">
          <cell r="L12" t="str">
            <v>12 Coal mining</v>
          </cell>
          <cell r="M12">
            <v>1063</v>
          </cell>
          <cell r="N12">
            <v>108</v>
          </cell>
          <cell r="O12">
            <v>35</v>
          </cell>
          <cell r="P12">
            <v>37</v>
          </cell>
          <cell r="Q12">
            <v>42</v>
          </cell>
          <cell r="R12">
            <v>55</v>
          </cell>
          <cell r="S12">
            <v>30</v>
          </cell>
          <cell r="T12">
            <v>38</v>
          </cell>
          <cell r="U12">
            <v>4</v>
          </cell>
        </row>
        <row r="13">
          <cell r="L13" t="str">
            <v>13 Oil and gas extraction</v>
          </cell>
          <cell r="M13">
            <v>378</v>
          </cell>
          <cell r="N13">
            <v>280</v>
          </cell>
          <cell r="O13">
            <v>64</v>
          </cell>
          <cell r="P13">
            <v>81</v>
          </cell>
          <cell r="Q13">
            <v>40</v>
          </cell>
          <cell r="R13">
            <v>26</v>
          </cell>
          <cell r="S13">
            <v>22</v>
          </cell>
          <cell r="T13">
            <v>31</v>
          </cell>
          <cell r="U13">
            <v>2</v>
          </cell>
        </row>
        <row r="14">
          <cell r="L14" t="str">
            <v>14 Mining and quarrying of nonmetallic minerals, except fuels</v>
          </cell>
          <cell r="M14">
            <v>1020</v>
          </cell>
          <cell r="N14">
            <v>476</v>
          </cell>
          <cell r="O14">
            <v>117</v>
          </cell>
          <cell r="P14">
            <v>61</v>
          </cell>
          <cell r="Q14">
            <v>30</v>
          </cell>
          <cell r="R14">
            <v>14</v>
          </cell>
          <cell r="S14">
            <v>13</v>
          </cell>
          <cell r="T14">
            <v>7</v>
          </cell>
          <cell r="U14">
            <v>3</v>
          </cell>
        </row>
        <row r="15">
          <cell r="L15" t="str">
            <v>Mining subtotal</v>
          </cell>
          <cell r="M15">
            <v>4447</v>
          </cell>
          <cell r="N15">
            <v>1406</v>
          </cell>
          <cell r="O15">
            <v>349</v>
          </cell>
          <cell r="P15">
            <v>278</v>
          </cell>
          <cell r="Q15">
            <v>182</v>
          </cell>
          <cell r="R15">
            <v>175</v>
          </cell>
          <cell r="S15">
            <v>128</v>
          </cell>
          <cell r="T15">
            <v>100</v>
          </cell>
          <cell r="U15">
            <v>16</v>
          </cell>
        </row>
        <row r="17">
          <cell r="L17" t="str">
            <v>15 Building construction-general contractors and operative builders</v>
          </cell>
          <cell r="M17">
            <v>8845</v>
          </cell>
          <cell r="N17">
            <v>12000</v>
          </cell>
          <cell r="O17">
            <v>1198</v>
          </cell>
          <cell r="P17">
            <v>781</v>
          </cell>
          <cell r="Q17">
            <v>242</v>
          </cell>
          <cell r="R17">
            <v>127</v>
          </cell>
          <cell r="S17">
            <v>49</v>
          </cell>
          <cell r="T17">
            <v>10</v>
          </cell>
          <cell r="U17">
            <v>7</v>
          </cell>
        </row>
        <row r="18">
          <cell r="L18" t="str">
            <v>16 Heavy construction other than building construction - contractors</v>
          </cell>
          <cell r="M18">
            <v>772</v>
          </cell>
          <cell r="N18">
            <v>2205</v>
          </cell>
          <cell r="O18">
            <v>472</v>
          </cell>
          <cell r="P18">
            <v>362</v>
          </cell>
          <cell r="Q18">
            <v>140</v>
          </cell>
          <cell r="R18">
            <v>59</v>
          </cell>
          <cell r="S18">
            <v>27</v>
          </cell>
          <cell r="T18">
            <v>12</v>
          </cell>
          <cell r="U18">
            <v>4</v>
          </cell>
        </row>
        <row r="19">
          <cell r="L19" t="str">
            <v>17 Construction - special trade contractors</v>
          </cell>
          <cell r="M19">
            <v>22974</v>
          </cell>
          <cell r="N19">
            <v>22577</v>
          </cell>
          <cell r="O19">
            <v>2866</v>
          </cell>
          <cell r="P19">
            <v>1554</v>
          </cell>
          <cell r="Q19">
            <v>389</v>
          </cell>
          <cell r="R19">
            <v>156</v>
          </cell>
          <cell r="S19">
            <v>55</v>
          </cell>
          <cell r="T19">
            <v>15</v>
          </cell>
          <cell r="U19">
            <v>2</v>
          </cell>
        </row>
        <row r="20">
          <cell r="L20" t="str">
            <v>Construction subtotal</v>
          </cell>
          <cell r="M20">
            <v>32591</v>
          </cell>
          <cell r="N20">
            <v>36782</v>
          </cell>
          <cell r="O20">
            <v>4536</v>
          </cell>
          <cell r="P20">
            <v>2697</v>
          </cell>
          <cell r="Q20">
            <v>771</v>
          </cell>
          <cell r="R20">
            <v>342</v>
          </cell>
          <cell r="S20">
            <v>131</v>
          </cell>
          <cell r="T20">
            <v>37</v>
          </cell>
          <cell r="U20">
            <v>13</v>
          </cell>
        </row>
        <row r="22">
          <cell r="L22" t="str">
            <v>20 Food and kindred products</v>
          </cell>
          <cell r="M22">
            <v>2186</v>
          </cell>
          <cell r="N22">
            <v>1641</v>
          </cell>
          <cell r="O22">
            <v>655</v>
          </cell>
          <cell r="P22">
            <v>561</v>
          </cell>
          <cell r="Q22">
            <v>254</v>
          </cell>
          <cell r="R22">
            <v>195</v>
          </cell>
          <cell r="S22">
            <v>137</v>
          </cell>
          <cell r="T22">
            <v>46</v>
          </cell>
          <cell r="U22">
            <v>54</v>
          </cell>
        </row>
        <row r="23">
          <cell r="L23" t="str">
            <v>21 Tobacco products</v>
          </cell>
          <cell r="M23">
            <v>227</v>
          </cell>
          <cell r="N23">
            <v>7</v>
          </cell>
          <cell r="O23">
            <v>1</v>
          </cell>
          <cell r="P23">
            <v>2</v>
          </cell>
          <cell r="Q23">
            <v>0</v>
          </cell>
          <cell r="R23">
            <v>1</v>
          </cell>
          <cell r="S23">
            <v>2</v>
          </cell>
          <cell r="T23">
            <v>5</v>
          </cell>
          <cell r="U23">
            <v>0</v>
          </cell>
        </row>
        <row r="24">
          <cell r="L24" t="str">
            <v>22 Textile mill products</v>
          </cell>
          <cell r="M24">
            <v>537</v>
          </cell>
          <cell r="N24">
            <v>596</v>
          </cell>
          <cell r="O24">
            <v>138</v>
          </cell>
          <cell r="P24">
            <v>139</v>
          </cell>
          <cell r="Q24">
            <v>72</v>
          </cell>
          <cell r="R24">
            <v>38</v>
          </cell>
          <cell r="S24">
            <v>22</v>
          </cell>
          <cell r="T24">
            <v>7</v>
          </cell>
          <cell r="U24">
            <v>2</v>
          </cell>
        </row>
        <row r="25">
          <cell r="L25" t="str">
            <v>23 Apparel and other finished products made from fabrics and similar materials</v>
          </cell>
          <cell r="M25">
            <v>2509</v>
          </cell>
          <cell r="N25">
            <v>1789</v>
          </cell>
          <cell r="O25">
            <v>464</v>
          </cell>
          <cell r="P25">
            <v>296</v>
          </cell>
          <cell r="Q25">
            <v>109</v>
          </cell>
          <cell r="R25">
            <v>64</v>
          </cell>
          <cell r="S25">
            <v>11</v>
          </cell>
          <cell r="T25">
            <v>4</v>
          </cell>
          <cell r="U25">
            <v>1</v>
          </cell>
        </row>
        <row r="26">
          <cell r="L26" t="str">
            <v>24 Lumber and wood products, except furniture</v>
          </cell>
          <cell r="M26">
            <v>1742</v>
          </cell>
          <cell r="N26">
            <v>1889</v>
          </cell>
          <cell r="O26">
            <v>598</v>
          </cell>
          <cell r="P26">
            <v>397</v>
          </cell>
          <cell r="Q26">
            <v>116</v>
          </cell>
          <cell r="R26">
            <v>57</v>
          </cell>
          <cell r="S26">
            <v>12</v>
          </cell>
          <cell r="T26">
            <v>9</v>
          </cell>
          <cell r="U26">
            <v>1</v>
          </cell>
        </row>
        <row r="27">
          <cell r="L27" t="str">
            <v>25 Furniture and fixtures</v>
          </cell>
          <cell r="M27">
            <v>1772</v>
          </cell>
          <cell r="N27">
            <v>1842</v>
          </cell>
          <cell r="O27">
            <v>620</v>
          </cell>
          <cell r="P27">
            <v>448</v>
          </cell>
          <cell r="Q27">
            <v>149</v>
          </cell>
          <cell r="R27">
            <v>44</v>
          </cell>
          <cell r="S27">
            <v>15</v>
          </cell>
          <cell r="T27">
            <v>4</v>
          </cell>
          <cell r="U27">
            <v>2</v>
          </cell>
        </row>
        <row r="28">
          <cell r="L28" t="str">
            <v>26 Paper and allied products</v>
          </cell>
          <cell r="M28">
            <v>197</v>
          </cell>
          <cell r="N28">
            <v>308</v>
          </cell>
          <cell r="O28">
            <v>136</v>
          </cell>
          <cell r="P28">
            <v>129</v>
          </cell>
          <cell r="Q28">
            <v>38</v>
          </cell>
          <cell r="R28">
            <v>40</v>
          </cell>
          <cell r="S28">
            <v>21</v>
          </cell>
          <cell r="T28">
            <v>6</v>
          </cell>
          <cell r="U28">
            <v>10</v>
          </cell>
        </row>
        <row r="29">
          <cell r="L29" t="str">
            <v>27 Printing, publishing, and allied industries</v>
          </cell>
          <cell r="M29">
            <v>2699</v>
          </cell>
          <cell r="N29">
            <v>2771</v>
          </cell>
          <cell r="O29">
            <v>721</v>
          </cell>
          <cell r="P29">
            <v>515</v>
          </cell>
          <cell r="Q29">
            <v>222</v>
          </cell>
          <cell r="R29">
            <v>94</v>
          </cell>
          <cell r="S29">
            <v>54</v>
          </cell>
          <cell r="T29">
            <v>30</v>
          </cell>
          <cell r="U29">
            <v>29</v>
          </cell>
        </row>
        <row r="30">
          <cell r="L30" t="str">
            <v>28 Chemicals and allied products</v>
          </cell>
          <cell r="M30">
            <v>1101</v>
          </cell>
          <cell r="N30">
            <v>1074</v>
          </cell>
          <cell r="O30">
            <v>321</v>
          </cell>
          <cell r="P30">
            <v>280</v>
          </cell>
          <cell r="Q30">
            <v>126</v>
          </cell>
          <cell r="R30">
            <v>87</v>
          </cell>
          <cell r="S30">
            <v>56</v>
          </cell>
          <cell r="T30">
            <v>35</v>
          </cell>
          <cell r="U30">
            <v>3</v>
          </cell>
        </row>
        <row r="31">
          <cell r="L31" t="str">
            <v>29 Petroleum refining and related industries</v>
          </cell>
          <cell r="M31">
            <v>1588</v>
          </cell>
          <cell r="N31">
            <v>89</v>
          </cell>
          <cell r="O31">
            <v>33</v>
          </cell>
          <cell r="P31">
            <v>31</v>
          </cell>
          <cell r="Q31">
            <v>8</v>
          </cell>
          <cell r="R31">
            <v>5</v>
          </cell>
          <cell r="S31">
            <v>6</v>
          </cell>
          <cell r="T31">
            <v>7</v>
          </cell>
          <cell r="U31">
            <v>5</v>
          </cell>
        </row>
        <row r="32">
          <cell r="L32" t="str">
            <v>30 Rubber and miscellaneous plastics products</v>
          </cell>
          <cell r="M32">
            <v>393</v>
          </cell>
          <cell r="N32">
            <v>939</v>
          </cell>
          <cell r="O32">
            <v>353</v>
          </cell>
          <cell r="P32">
            <v>277</v>
          </cell>
          <cell r="Q32">
            <v>112</v>
          </cell>
          <cell r="R32">
            <v>62</v>
          </cell>
          <cell r="S32">
            <v>23</v>
          </cell>
          <cell r="T32">
            <v>13</v>
          </cell>
          <cell r="U32">
            <v>4</v>
          </cell>
        </row>
        <row r="33">
          <cell r="L33" t="str">
            <v>31 Leather and leather products</v>
          </cell>
          <cell r="M33">
            <v>218</v>
          </cell>
          <cell r="N33">
            <v>257</v>
          </cell>
          <cell r="O33">
            <v>63</v>
          </cell>
          <cell r="P33">
            <v>38</v>
          </cell>
          <cell r="Q33">
            <v>20</v>
          </cell>
          <cell r="R33">
            <v>13</v>
          </cell>
          <cell r="S33">
            <v>6</v>
          </cell>
          <cell r="T33">
            <v>0</v>
          </cell>
          <cell r="U33">
            <v>0</v>
          </cell>
        </row>
        <row r="34">
          <cell r="L34" t="str">
            <v>32 Stone, clay, glass and concrete products</v>
          </cell>
          <cell r="M34">
            <v>1396</v>
          </cell>
          <cell r="N34">
            <v>1269</v>
          </cell>
          <cell r="O34">
            <v>333</v>
          </cell>
          <cell r="P34">
            <v>235</v>
          </cell>
          <cell r="Q34">
            <v>66</v>
          </cell>
          <cell r="R34">
            <v>40</v>
          </cell>
          <cell r="S34">
            <v>20</v>
          </cell>
          <cell r="T34">
            <v>33</v>
          </cell>
          <cell r="U34">
            <v>12</v>
          </cell>
        </row>
        <row r="35">
          <cell r="L35" t="str">
            <v>33 Primary metal industries</v>
          </cell>
          <cell r="M35">
            <v>1219</v>
          </cell>
          <cell r="N35">
            <v>784</v>
          </cell>
          <cell r="O35">
            <v>242</v>
          </cell>
          <cell r="P35">
            <v>208</v>
          </cell>
          <cell r="Q35">
            <v>68</v>
          </cell>
          <cell r="R35">
            <v>31</v>
          </cell>
          <cell r="S35">
            <v>33</v>
          </cell>
          <cell r="T35">
            <v>15</v>
          </cell>
          <cell r="U35">
            <v>6</v>
          </cell>
        </row>
        <row r="36">
          <cell r="L36" t="str">
            <v>34 Fabricated metal products, except machinery and transportation equipment</v>
          </cell>
          <cell r="M36">
            <v>2164</v>
          </cell>
          <cell r="N36">
            <v>3910</v>
          </cell>
          <cell r="O36">
            <v>1378</v>
          </cell>
          <cell r="P36">
            <v>899</v>
          </cell>
          <cell r="Q36">
            <v>301</v>
          </cell>
          <cell r="R36">
            <v>132</v>
          </cell>
          <cell r="S36">
            <v>40</v>
          </cell>
          <cell r="T36">
            <v>21</v>
          </cell>
          <cell r="U36">
            <v>7</v>
          </cell>
        </row>
        <row r="37">
          <cell r="L37" t="str">
            <v>35 Industrial and commercial machinery and computer equipment</v>
          </cell>
          <cell r="M37">
            <v>1856</v>
          </cell>
          <cell r="N37">
            <v>2494</v>
          </cell>
          <cell r="O37">
            <v>850</v>
          </cell>
          <cell r="P37">
            <v>670</v>
          </cell>
          <cell r="Q37">
            <v>211</v>
          </cell>
          <cell r="R37">
            <v>119</v>
          </cell>
          <cell r="S37">
            <v>58</v>
          </cell>
          <cell r="T37">
            <v>11</v>
          </cell>
          <cell r="U37">
            <v>1</v>
          </cell>
        </row>
        <row r="38">
          <cell r="L38" t="str">
            <v>36 Electronic and other electrical equipment and components, except computer equ</v>
          </cell>
          <cell r="M38">
            <v>1211</v>
          </cell>
          <cell r="N38">
            <v>1385</v>
          </cell>
          <cell r="O38">
            <v>443</v>
          </cell>
          <cell r="P38">
            <v>339</v>
          </cell>
          <cell r="Q38">
            <v>115</v>
          </cell>
          <cell r="R38">
            <v>72</v>
          </cell>
          <cell r="S38">
            <v>52</v>
          </cell>
          <cell r="T38">
            <v>9</v>
          </cell>
          <cell r="U38">
            <v>0</v>
          </cell>
        </row>
        <row r="39">
          <cell r="L39" t="str">
            <v>37 Transportation equipment</v>
          </cell>
          <cell r="M39">
            <v>1244</v>
          </cell>
          <cell r="N39">
            <v>1034</v>
          </cell>
          <cell r="O39">
            <v>287</v>
          </cell>
          <cell r="P39">
            <v>249</v>
          </cell>
          <cell r="Q39">
            <v>106</v>
          </cell>
          <cell r="R39">
            <v>51</v>
          </cell>
          <cell r="S39">
            <v>46</v>
          </cell>
          <cell r="T39">
            <v>13</v>
          </cell>
          <cell r="U39">
            <v>5</v>
          </cell>
        </row>
        <row r="40">
          <cell r="L40" t="str">
            <v>38 Measuring, analyzing, and controlling instruments; photographic, medical and</v>
          </cell>
          <cell r="M40">
            <v>354</v>
          </cell>
          <cell r="N40">
            <v>632</v>
          </cell>
          <cell r="O40">
            <v>169</v>
          </cell>
          <cell r="P40">
            <v>156</v>
          </cell>
          <cell r="Q40">
            <v>50</v>
          </cell>
          <cell r="R40">
            <v>22</v>
          </cell>
          <cell r="S40">
            <v>14</v>
          </cell>
          <cell r="T40">
            <v>4</v>
          </cell>
          <cell r="U40">
            <v>0</v>
          </cell>
        </row>
        <row r="41">
          <cell r="L41" t="str">
            <v>39 Miscellaneous manufacturing industries</v>
          </cell>
          <cell r="M41">
            <v>7378</v>
          </cell>
          <cell r="N41">
            <v>2963</v>
          </cell>
          <cell r="O41">
            <v>521</v>
          </cell>
          <cell r="P41">
            <v>318</v>
          </cell>
          <cell r="Q41">
            <v>92</v>
          </cell>
          <cell r="R41">
            <v>62</v>
          </cell>
          <cell r="S41">
            <v>15</v>
          </cell>
          <cell r="T41">
            <v>5</v>
          </cell>
          <cell r="U41">
            <v>2</v>
          </cell>
        </row>
        <row r="42">
          <cell r="L42" t="str">
            <v>Manufacturing</v>
          </cell>
          <cell r="M42">
            <v>31991</v>
          </cell>
          <cell r="N42">
            <v>27673</v>
          </cell>
          <cell r="O42">
            <v>8326</v>
          </cell>
          <cell r="P42">
            <v>6187</v>
          </cell>
          <cell r="Q42">
            <v>2235</v>
          </cell>
          <cell r="R42">
            <v>1229</v>
          </cell>
          <cell r="S42">
            <v>643</v>
          </cell>
          <cell r="T42">
            <v>277</v>
          </cell>
          <cell r="U42">
            <v>144</v>
          </cell>
        </row>
        <row r="44">
          <cell r="L44" t="str">
            <v>40 Railroad transportation</v>
          </cell>
          <cell r="M44">
            <v>33</v>
          </cell>
          <cell r="N44">
            <v>8</v>
          </cell>
          <cell r="O44">
            <v>6</v>
          </cell>
          <cell r="P44">
            <v>9</v>
          </cell>
          <cell r="Q44">
            <v>2</v>
          </cell>
          <cell r="R44">
            <v>2</v>
          </cell>
          <cell r="S44">
            <v>4</v>
          </cell>
          <cell r="T44">
            <v>3</v>
          </cell>
          <cell r="U44">
            <v>1</v>
          </cell>
        </row>
        <row r="45">
          <cell r="L45" t="str">
            <v>41 Local and suburban transit and interurban highway passenger transportation</v>
          </cell>
          <cell r="M45">
            <v>917</v>
          </cell>
          <cell r="N45">
            <v>704</v>
          </cell>
          <cell r="O45">
            <v>181</v>
          </cell>
          <cell r="P45">
            <v>166</v>
          </cell>
          <cell r="Q45">
            <v>83</v>
          </cell>
          <cell r="R45">
            <v>67</v>
          </cell>
          <cell r="S45">
            <v>36</v>
          </cell>
          <cell r="T45">
            <v>12</v>
          </cell>
          <cell r="U45">
            <v>1</v>
          </cell>
        </row>
        <row r="46">
          <cell r="L46" t="str">
            <v>42 Motor freight transportation and warehousing</v>
          </cell>
          <cell r="M46">
            <v>2796</v>
          </cell>
          <cell r="N46">
            <v>4818</v>
          </cell>
          <cell r="O46">
            <v>822</v>
          </cell>
          <cell r="P46">
            <v>659</v>
          </cell>
          <cell r="Q46">
            <v>208</v>
          </cell>
          <cell r="R46">
            <v>139</v>
          </cell>
          <cell r="S46">
            <v>78</v>
          </cell>
          <cell r="T46">
            <v>13</v>
          </cell>
          <cell r="U46">
            <v>7</v>
          </cell>
        </row>
        <row r="47">
          <cell r="L47" t="str">
            <v>43 United States postal service</v>
          </cell>
          <cell r="M47">
            <v>70</v>
          </cell>
          <cell r="N47">
            <v>61</v>
          </cell>
          <cell r="O47">
            <v>1</v>
          </cell>
          <cell r="P47">
            <v>1</v>
          </cell>
          <cell r="Q47">
            <v>1</v>
          </cell>
          <cell r="R47">
            <v>0</v>
          </cell>
          <cell r="S47">
            <v>0</v>
          </cell>
          <cell r="T47">
            <v>0</v>
          </cell>
          <cell r="U47">
            <v>1</v>
          </cell>
        </row>
        <row r="48">
          <cell r="L48" t="str">
            <v>44 Water transportation</v>
          </cell>
          <cell r="M48">
            <v>577</v>
          </cell>
          <cell r="N48">
            <v>622</v>
          </cell>
          <cell r="O48">
            <v>92</v>
          </cell>
          <cell r="P48">
            <v>88</v>
          </cell>
          <cell r="Q48">
            <v>36</v>
          </cell>
          <cell r="R48">
            <v>33</v>
          </cell>
          <cell r="S48">
            <v>16</v>
          </cell>
          <cell r="T48">
            <v>6</v>
          </cell>
          <cell r="U48">
            <v>6</v>
          </cell>
        </row>
        <row r="49">
          <cell r="L49" t="str">
            <v>45 Transportation by air</v>
          </cell>
          <cell r="M49">
            <v>332</v>
          </cell>
          <cell r="N49">
            <v>696</v>
          </cell>
          <cell r="O49">
            <v>110</v>
          </cell>
          <cell r="P49">
            <v>94</v>
          </cell>
          <cell r="Q49">
            <v>38</v>
          </cell>
          <cell r="R49">
            <v>33</v>
          </cell>
          <cell r="S49">
            <v>16</v>
          </cell>
          <cell r="T49">
            <v>6</v>
          </cell>
          <cell r="U49">
            <v>13</v>
          </cell>
        </row>
        <row r="50">
          <cell r="L50" t="str">
            <v>46 Pipelines, except natural gas</v>
          </cell>
          <cell r="M50">
            <v>2776</v>
          </cell>
          <cell r="N50">
            <v>16</v>
          </cell>
          <cell r="O50">
            <v>5</v>
          </cell>
          <cell r="P50">
            <v>2</v>
          </cell>
          <cell r="Q50">
            <v>2</v>
          </cell>
          <cell r="R50">
            <v>2</v>
          </cell>
          <cell r="S50">
            <v>0</v>
          </cell>
          <cell r="T50">
            <v>1</v>
          </cell>
          <cell r="U50">
            <v>0</v>
          </cell>
        </row>
        <row r="51">
          <cell r="L51" t="str">
            <v>47 Transportation services</v>
          </cell>
          <cell r="M51">
            <v>1591</v>
          </cell>
          <cell r="N51">
            <v>4165</v>
          </cell>
          <cell r="O51">
            <v>552</v>
          </cell>
          <cell r="P51">
            <v>386</v>
          </cell>
          <cell r="Q51">
            <v>147</v>
          </cell>
          <cell r="R51">
            <v>116</v>
          </cell>
          <cell r="S51">
            <v>56</v>
          </cell>
          <cell r="T51">
            <v>17</v>
          </cell>
          <cell r="U51">
            <v>10</v>
          </cell>
        </row>
        <row r="52">
          <cell r="L52" t="str">
            <v>Transport</v>
          </cell>
          <cell r="M52">
            <v>9092</v>
          </cell>
          <cell r="N52">
            <v>11090</v>
          </cell>
          <cell r="O52">
            <v>1769</v>
          </cell>
          <cell r="P52">
            <v>1405</v>
          </cell>
          <cell r="Q52">
            <v>517</v>
          </cell>
          <cell r="R52">
            <v>392</v>
          </cell>
          <cell r="S52">
            <v>206</v>
          </cell>
          <cell r="T52">
            <v>58</v>
          </cell>
          <cell r="U52">
            <v>39</v>
          </cell>
        </row>
        <row r="54">
          <cell r="L54" t="str">
            <v>48 Communications</v>
          </cell>
          <cell r="M54">
            <v>1803</v>
          </cell>
          <cell r="N54">
            <v>774</v>
          </cell>
          <cell r="O54">
            <v>219</v>
          </cell>
          <cell r="P54">
            <v>230</v>
          </cell>
          <cell r="Q54">
            <v>92</v>
          </cell>
          <cell r="R54">
            <v>84</v>
          </cell>
          <cell r="S54">
            <v>65</v>
          </cell>
          <cell r="T54">
            <v>52</v>
          </cell>
          <cell r="U54">
            <v>14</v>
          </cell>
        </row>
        <row r="56">
          <cell r="L56" t="str">
            <v>Utilities</v>
          </cell>
          <cell r="M56">
            <v>408</v>
          </cell>
          <cell r="N56">
            <v>567</v>
          </cell>
          <cell r="O56">
            <v>159</v>
          </cell>
          <cell r="P56">
            <v>134</v>
          </cell>
          <cell r="Q56">
            <v>54</v>
          </cell>
          <cell r="R56">
            <v>55</v>
          </cell>
          <cell r="S56">
            <v>54</v>
          </cell>
          <cell r="T56">
            <v>39</v>
          </cell>
          <cell r="U56">
            <v>9</v>
          </cell>
        </row>
        <row r="58">
          <cell r="L58" t="str">
            <v>50 Wholesale trade - durable goods</v>
          </cell>
          <cell r="M58">
            <v>56704</v>
          </cell>
          <cell r="N58">
            <v>17640</v>
          </cell>
          <cell r="O58">
            <v>3616</v>
          </cell>
          <cell r="P58">
            <v>2288</v>
          </cell>
          <cell r="Q58">
            <v>683</v>
          </cell>
          <cell r="R58">
            <v>332</v>
          </cell>
          <cell r="S58">
            <v>155</v>
          </cell>
          <cell r="T58">
            <v>51</v>
          </cell>
          <cell r="U58">
            <v>18</v>
          </cell>
        </row>
        <row r="59">
          <cell r="L59" t="str">
            <v>51 Wholesale trade - nondurable goods</v>
          </cell>
          <cell r="M59">
            <v>5260</v>
          </cell>
          <cell r="N59">
            <v>11324</v>
          </cell>
          <cell r="O59">
            <v>2328</v>
          </cell>
          <cell r="P59">
            <v>1515</v>
          </cell>
          <cell r="Q59">
            <v>446</v>
          </cell>
          <cell r="R59">
            <v>280</v>
          </cell>
          <cell r="S59">
            <v>148</v>
          </cell>
          <cell r="T59">
            <v>45</v>
          </cell>
          <cell r="U59">
            <v>16</v>
          </cell>
        </row>
        <row r="60">
          <cell r="L60" t="str">
            <v>52 Building materials, hardware, garden supply and mobile home dealers</v>
          </cell>
          <cell r="M60">
            <v>2315</v>
          </cell>
          <cell r="N60">
            <v>4876</v>
          </cell>
          <cell r="O60">
            <v>659</v>
          </cell>
          <cell r="P60">
            <v>344</v>
          </cell>
          <cell r="Q60">
            <v>96</v>
          </cell>
          <cell r="R60">
            <v>44</v>
          </cell>
          <cell r="S60">
            <v>15</v>
          </cell>
          <cell r="T60">
            <v>1</v>
          </cell>
          <cell r="U60">
            <v>5</v>
          </cell>
        </row>
        <row r="61">
          <cell r="L61" t="str">
            <v>53 General merchandise stores</v>
          </cell>
          <cell r="M61">
            <v>1086</v>
          </cell>
          <cell r="N61">
            <v>1253</v>
          </cell>
          <cell r="O61">
            <v>103</v>
          </cell>
          <cell r="P61">
            <v>55</v>
          </cell>
          <cell r="Q61">
            <v>21</v>
          </cell>
          <cell r="R61">
            <v>11</v>
          </cell>
          <cell r="S61">
            <v>11</v>
          </cell>
          <cell r="T61">
            <v>9</v>
          </cell>
          <cell r="U61">
            <v>12</v>
          </cell>
        </row>
        <row r="62">
          <cell r="L62" t="str">
            <v>54 Food stores</v>
          </cell>
          <cell r="M62">
            <v>2943</v>
          </cell>
          <cell r="N62">
            <v>4254</v>
          </cell>
          <cell r="O62">
            <v>563</v>
          </cell>
          <cell r="P62">
            <v>367</v>
          </cell>
          <cell r="Q62">
            <v>91</v>
          </cell>
          <cell r="R62">
            <v>63</v>
          </cell>
          <cell r="S62">
            <v>26</v>
          </cell>
          <cell r="T62">
            <v>10</v>
          </cell>
          <cell r="U62">
            <v>7</v>
          </cell>
        </row>
        <row r="63">
          <cell r="L63" t="str">
            <v>55 Automotive dealers and gasoline service stations</v>
          </cell>
          <cell r="M63">
            <v>4500</v>
          </cell>
          <cell r="N63">
            <v>7465</v>
          </cell>
          <cell r="O63">
            <v>1154</v>
          </cell>
          <cell r="P63">
            <v>736</v>
          </cell>
          <cell r="Q63">
            <v>367</v>
          </cell>
          <cell r="R63">
            <v>216</v>
          </cell>
          <cell r="S63">
            <v>42</v>
          </cell>
          <cell r="T63">
            <v>17</v>
          </cell>
          <cell r="U63">
            <v>0</v>
          </cell>
        </row>
        <row r="64">
          <cell r="L64" t="str">
            <v>56 Apparel and accessory stores</v>
          </cell>
          <cell r="M64">
            <v>3049</v>
          </cell>
          <cell r="N64">
            <v>5499</v>
          </cell>
          <cell r="O64">
            <v>333</v>
          </cell>
          <cell r="P64">
            <v>220</v>
          </cell>
          <cell r="Q64">
            <v>77</v>
          </cell>
          <cell r="R64">
            <v>62</v>
          </cell>
          <cell r="S64">
            <v>34</v>
          </cell>
          <cell r="T64">
            <v>26</v>
          </cell>
          <cell r="U64">
            <v>4</v>
          </cell>
        </row>
        <row r="65">
          <cell r="L65" t="str">
            <v>57 Home furniture, furnishings and equipment stores</v>
          </cell>
          <cell r="M65">
            <v>3613</v>
          </cell>
          <cell r="N65">
            <v>7940</v>
          </cell>
          <cell r="O65">
            <v>1038</v>
          </cell>
          <cell r="P65">
            <v>463</v>
          </cell>
          <cell r="Q65">
            <v>122</v>
          </cell>
          <cell r="R65">
            <v>68</v>
          </cell>
          <cell r="S65">
            <v>41</v>
          </cell>
          <cell r="T65">
            <v>10</v>
          </cell>
          <cell r="U65">
            <v>2</v>
          </cell>
        </row>
        <row r="66">
          <cell r="L66" t="str">
            <v>58 Eating and drinking places</v>
          </cell>
          <cell r="M66">
            <v>7037</v>
          </cell>
          <cell r="N66">
            <v>6838</v>
          </cell>
          <cell r="O66">
            <v>1235</v>
          </cell>
          <cell r="P66">
            <v>953</v>
          </cell>
          <cell r="Q66">
            <v>253</v>
          </cell>
          <cell r="R66">
            <v>114</v>
          </cell>
          <cell r="S66">
            <v>38</v>
          </cell>
          <cell r="T66">
            <v>11</v>
          </cell>
          <cell r="U66">
            <v>13</v>
          </cell>
        </row>
        <row r="67">
          <cell r="L67" t="str">
            <v>59 Miscellaneous retail</v>
          </cell>
          <cell r="M67">
            <v>14597</v>
          </cell>
          <cell r="N67">
            <v>19856</v>
          </cell>
          <cell r="O67">
            <v>2138</v>
          </cell>
          <cell r="P67">
            <v>1025</v>
          </cell>
          <cell r="Q67">
            <v>229</v>
          </cell>
          <cell r="R67">
            <v>133</v>
          </cell>
          <cell r="S67">
            <v>50</v>
          </cell>
          <cell r="T67">
            <v>28</v>
          </cell>
          <cell r="U67">
            <v>12</v>
          </cell>
        </row>
        <row r="68">
          <cell r="L68" t="str">
            <v>Retail</v>
          </cell>
          <cell r="M68">
            <v>101104</v>
          </cell>
          <cell r="N68">
            <v>86945</v>
          </cell>
          <cell r="O68">
            <v>13167</v>
          </cell>
          <cell r="P68">
            <v>7966</v>
          </cell>
          <cell r="Q68">
            <v>2385</v>
          </cell>
          <cell r="R68">
            <v>1323</v>
          </cell>
          <cell r="S68">
            <v>560</v>
          </cell>
          <cell r="T68">
            <v>208</v>
          </cell>
          <cell r="U68">
            <v>89</v>
          </cell>
        </row>
        <row r="70">
          <cell r="L70" t="str">
            <v>60 Depository institutions</v>
          </cell>
          <cell r="M70">
            <v>1562</v>
          </cell>
          <cell r="N70">
            <v>256</v>
          </cell>
          <cell r="O70">
            <v>65</v>
          </cell>
          <cell r="P70">
            <v>82</v>
          </cell>
          <cell r="Q70">
            <v>56</v>
          </cell>
          <cell r="R70">
            <v>47</v>
          </cell>
          <cell r="S70">
            <v>34</v>
          </cell>
          <cell r="T70">
            <v>10</v>
          </cell>
          <cell r="U70">
            <v>8</v>
          </cell>
        </row>
        <row r="71">
          <cell r="L71" t="str">
            <v>61 Nondepository credit institutions</v>
          </cell>
          <cell r="M71">
            <v>992</v>
          </cell>
          <cell r="N71">
            <v>1384</v>
          </cell>
          <cell r="O71">
            <v>182</v>
          </cell>
          <cell r="P71">
            <v>125</v>
          </cell>
          <cell r="Q71">
            <v>58</v>
          </cell>
          <cell r="R71">
            <v>50</v>
          </cell>
          <cell r="S71">
            <v>28</v>
          </cell>
          <cell r="T71">
            <v>16</v>
          </cell>
          <cell r="U71">
            <v>9</v>
          </cell>
        </row>
        <row r="72">
          <cell r="L72" t="str">
            <v>62 Security and commodity brokers, dealers, exchanges and services</v>
          </cell>
          <cell r="M72">
            <v>541</v>
          </cell>
          <cell r="N72">
            <v>1174</v>
          </cell>
          <cell r="O72">
            <v>160</v>
          </cell>
          <cell r="P72">
            <v>126</v>
          </cell>
          <cell r="Q72">
            <v>62</v>
          </cell>
          <cell r="R72">
            <v>46</v>
          </cell>
          <cell r="S72">
            <v>41</v>
          </cell>
          <cell r="T72">
            <v>22</v>
          </cell>
          <cell r="U72">
            <v>3</v>
          </cell>
        </row>
        <row r="73">
          <cell r="L73" t="str">
            <v>63 Insurance carriers</v>
          </cell>
          <cell r="M73">
            <v>1123</v>
          </cell>
          <cell r="N73">
            <v>674</v>
          </cell>
          <cell r="O73">
            <v>73</v>
          </cell>
          <cell r="P73">
            <v>73</v>
          </cell>
          <cell r="Q73">
            <v>42</v>
          </cell>
          <cell r="R73">
            <v>54</v>
          </cell>
          <cell r="S73">
            <v>35</v>
          </cell>
          <cell r="T73">
            <v>18</v>
          </cell>
          <cell r="U73">
            <v>4</v>
          </cell>
        </row>
        <row r="74">
          <cell r="L74" t="str">
            <v>64 Insurance agents, brokers and service</v>
          </cell>
          <cell r="M74">
            <v>1213</v>
          </cell>
          <cell r="N74">
            <v>1861</v>
          </cell>
          <cell r="O74">
            <v>235</v>
          </cell>
          <cell r="P74">
            <v>139</v>
          </cell>
          <cell r="Q74">
            <v>48</v>
          </cell>
          <cell r="R74">
            <v>38</v>
          </cell>
          <cell r="S74">
            <v>30</v>
          </cell>
          <cell r="T74">
            <v>15</v>
          </cell>
          <cell r="U74">
            <v>7</v>
          </cell>
        </row>
        <row r="75">
          <cell r="L75" t="str">
            <v>65 Real estate</v>
          </cell>
          <cell r="M75">
            <v>4997</v>
          </cell>
          <cell r="N75">
            <v>8020</v>
          </cell>
          <cell r="O75">
            <v>1356</v>
          </cell>
          <cell r="P75">
            <v>725</v>
          </cell>
          <cell r="Q75">
            <v>173</v>
          </cell>
          <cell r="R75">
            <v>146</v>
          </cell>
          <cell r="S75">
            <v>76</v>
          </cell>
          <cell r="T75">
            <v>36</v>
          </cell>
          <cell r="U75">
            <v>7</v>
          </cell>
        </row>
        <row r="76">
          <cell r="L76" t="str">
            <v>67 Holding and other investment offices</v>
          </cell>
          <cell r="M76">
            <v>210443</v>
          </cell>
          <cell r="N76">
            <v>19382</v>
          </cell>
          <cell r="O76">
            <v>820</v>
          </cell>
          <cell r="P76">
            <v>794</v>
          </cell>
          <cell r="Q76">
            <v>464</v>
          </cell>
          <cell r="R76">
            <v>503</v>
          </cell>
          <cell r="S76">
            <v>455</v>
          </cell>
          <cell r="T76">
            <v>310</v>
          </cell>
          <cell r="U76">
            <v>121</v>
          </cell>
        </row>
        <row r="77">
          <cell r="L77" t="str">
            <v>Finance</v>
          </cell>
          <cell r="M77">
            <v>220871</v>
          </cell>
          <cell r="N77">
            <v>32751</v>
          </cell>
          <cell r="O77">
            <v>2891</v>
          </cell>
          <cell r="P77">
            <v>2064</v>
          </cell>
          <cell r="Q77">
            <v>903</v>
          </cell>
          <cell r="R77">
            <v>884</v>
          </cell>
          <cell r="S77">
            <v>699</v>
          </cell>
          <cell r="T77">
            <v>427</v>
          </cell>
          <cell r="U77">
            <v>159</v>
          </cell>
        </row>
        <row r="79">
          <cell r="L79" t="str">
            <v>70 Hotels, rooming houses, camps and other lodging places</v>
          </cell>
          <cell r="M79">
            <v>1705</v>
          </cell>
          <cell r="N79">
            <v>4018</v>
          </cell>
          <cell r="O79">
            <v>852</v>
          </cell>
          <cell r="P79">
            <v>780</v>
          </cell>
          <cell r="Q79">
            <v>300</v>
          </cell>
          <cell r="R79">
            <v>152</v>
          </cell>
          <cell r="S79">
            <v>89</v>
          </cell>
          <cell r="T79">
            <v>25</v>
          </cell>
          <cell r="U79">
            <v>3</v>
          </cell>
        </row>
        <row r="80">
          <cell r="L80" t="str">
            <v>72 Personal services</v>
          </cell>
          <cell r="M80">
            <v>9369</v>
          </cell>
          <cell r="N80">
            <v>6874</v>
          </cell>
          <cell r="O80">
            <v>447</v>
          </cell>
          <cell r="P80">
            <v>246</v>
          </cell>
          <cell r="Q80">
            <v>74</v>
          </cell>
          <cell r="R80">
            <v>41</v>
          </cell>
          <cell r="S80">
            <v>16</v>
          </cell>
          <cell r="T80">
            <v>3</v>
          </cell>
          <cell r="U80">
            <v>0</v>
          </cell>
        </row>
        <row r="81">
          <cell r="L81" t="str">
            <v>73 Business services</v>
          </cell>
          <cell r="M81">
            <v>17091</v>
          </cell>
          <cell r="N81">
            <v>25650</v>
          </cell>
          <cell r="O81">
            <v>3800</v>
          </cell>
          <cell r="P81">
            <v>2642</v>
          </cell>
          <cell r="Q81">
            <v>936</v>
          </cell>
          <cell r="R81">
            <v>643</v>
          </cell>
          <cell r="S81">
            <v>369</v>
          </cell>
          <cell r="T81">
            <v>122</v>
          </cell>
          <cell r="U81">
            <v>62</v>
          </cell>
        </row>
        <row r="82">
          <cell r="L82" t="str">
            <v>75 Automotive repair, services and parking</v>
          </cell>
          <cell r="M82">
            <v>6525</v>
          </cell>
          <cell r="N82">
            <v>10692</v>
          </cell>
          <cell r="O82">
            <v>1038</v>
          </cell>
          <cell r="P82">
            <v>372</v>
          </cell>
          <cell r="Q82">
            <v>73</v>
          </cell>
          <cell r="R82">
            <v>30</v>
          </cell>
          <cell r="S82">
            <v>16</v>
          </cell>
          <cell r="T82">
            <v>4</v>
          </cell>
          <cell r="U82">
            <v>1</v>
          </cell>
        </row>
        <row r="83">
          <cell r="L83" t="str">
            <v>76 Miscellaneous repair services</v>
          </cell>
          <cell r="M83">
            <v>7457</v>
          </cell>
          <cell r="N83">
            <v>6111</v>
          </cell>
          <cell r="O83">
            <v>557</v>
          </cell>
          <cell r="P83">
            <v>254</v>
          </cell>
          <cell r="Q83">
            <v>42</v>
          </cell>
          <cell r="R83">
            <v>32</v>
          </cell>
          <cell r="S83">
            <v>7</v>
          </cell>
          <cell r="T83">
            <v>3</v>
          </cell>
          <cell r="U83">
            <v>1</v>
          </cell>
        </row>
        <row r="84">
          <cell r="L84" t="str">
            <v>78 Motion pictures</v>
          </cell>
          <cell r="M84">
            <v>3372</v>
          </cell>
          <cell r="N84">
            <v>1423</v>
          </cell>
          <cell r="O84">
            <v>153</v>
          </cell>
          <cell r="P84">
            <v>103</v>
          </cell>
          <cell r="Q84">
            <v>28</v>
          </cell>
          <cell r="R84">
            <v>23</v>
          </cell>
          <cell r="S84">
            <v>8</v>
          </cell>
          <cell r="T84">
            <v>12</v>
          </cell>
          <cell r="U84">
            <v>0</v>
          </cell>
        </row>
        <row r="85">
          <cell r="L85" t="str">
            <v>79 Amusement and recreation services</v>
          </cell>
          <cell r="M85">
            <v>5654</v>
          </cell>
          <cell r="N85">
            <v>4336</v>
          </cell>
          <cell r="O85">
            <v>918</v>
          </cell>
          <cell r="P85">
            <v>787</v>
          </cell>
          <cell r="Q85">
            <v>317</v>
          </cell>
          <cell r="R85">
            <v>202</v>
          </cell>
          <cell r="S85">
            <v>63</v>
          </cell>
          <cell r="T85">
            <v>14</v>
          </cell>
          <cell r="U85">
            <v>6</v>
          </cell>
        </row>
        <row r="86">
          <cell r="L86" t="str">
            <v>Hotels and other business services</v>
          </cell>
          <cell r="M86">
            <v>51173</v>
          </cell>
          <cell r="N86">
            <v>59104</v>
          </cell>
          <cell r="O86">
            <v>7765</v>
          </cell>
          <cell r="P86">
            <v>5184</v>
          </cell>
          <cell r="Q86">
            <v>1770</v>
          </cell>
          <cell r="R86">
            <v>1123</v>
          </cell>
          <cell r="S86">
            <v>568</v>
          </cell>
          <cell r="T86">
            <v>183</v>
          </cell>
          <cell r="U86">
            <v>73</v>
          </cell>
        </row>
        <row r="88">
          <cell r="L88" t="str">
            <v>Healthcare</v>
          </cell>
          <cell r="M88">
            <v>7877</v>
          </cell>
          <cell r="N88">
            <v>11840</v>
          </cell>
          <cell r="O88">
            <v>1279</v>
          </cell>
          <cell r="P88">
            <v>655</v>
          </cell>
          <cell r="Q88">
            <v>294</v>
          </cell>
          <cell r="R88">
            <v>293</v>
          </cell>
          <cell r="S88">
            <v>198</v>
          </cell>
          <cell r="T88">
            <v>78</v>
          </cell>
          <cell r="U88">
            <v>45</v>
          </cell>
        </row>
        <row r="90">
          <cell r="L90" t="str">
            <v>81 Legal services</v>
          </cell>
          <cell r="M90">
            <v>862</v>
          </cell>
          <cell r="N90">
            <v>2736</v>
          </cell>
          <cell r="O90">
            <v>609</v>
          </cell>
          <cell r="P90">
            <v>452</v>
          </cell>
          <cell r="Q90">
            <v>139</v>
          </cell>
          <cell r="R90">
            <v>113</v>
          </cell>
          <cell r="S90">
            <v>50</v>
          </cell>
          <cell r="T90">
            <v>16</v>
          </cell>
          <cell r="U90">
            <v>0</v>
          </cell>
        </row>
        <row r="92">
          <cell r="L92" t="str">
            <v>Education</v>
          </cell>
          <cell r="M92">
            <v>1949</v>
          </cell>
          <cell r="N92">
            <v>2374</v>
          </cell>
          <cell r="O92">
            <v>515</v>
          </cell>
          <cell r="P92">
            <v>599</v>
          </cell>
          <cell r="Q92">
            <v>403</v>
          </cell>
          <cell r="R92">
            <v>417</v>
          </cell>
          <cell r="S92">
            <v>120</v>
          </cell>
          <cell r="T92">
            <v>62</v>
          </cell>
          <cell r="U92">
            <v>9</v>
          </cell>
        </row>
        <row r="94">
          <cell r="L94" t="str">
            <v>83 Social services</v>
          </cell>
          <cell r="M94">
            <v>2333</v>
          </cell>
          <cell r="N94">
            <v>1767</v>
          </cell>
          <cell r="O94">
            <v>710</v>
          </cell>
          <cell r="P94">
            <v>454</v>
          </cell>
          <cell r="Q94">
            <v>260</v>
          </cell>
          <cell r="R94">
            <v>190</v>
          </cell>
          <cell r="S94">
            <v>116</v>
          </cell>
          <cell r="T94">
            <v>34</v>
          </cell>
          <cell r="U94">
            <v>3</v>
          </cell>
        </row>
        <row r="95">
          <cell r="L95" t="str">
            <v>84 Museums, art galleries, and botanical and zoological gardens</v>
          </cell>
          <cell r="M95">
            <v>44</v>
          </cell>
          <cell r="N95">
            <v>216</v>
          </cell>
          <cell r="O95">
            <v>35</v>
          </cell>
          <cell r="P95">
            <v>20</v>
          </cell>
          <cell r="Q95">
            <v>16</v>
          </cell>
          <cell r="R95">
            <v>19</v>
          </cell>
          <cell r="S95">
            <v>14</v>
          </cell>
          <cell r="T95">
            <v>2</v>
          </cell>
          <cell r="U95">
            <v>0</v>
          </cell>
        </row>
        <row r="96">
          <cell r="L96" t="str">
            <v>86 Membership organisations</v>
          </cell>
          <cell r="M96">
            <v>1290</v>
          </cell>
          <cell r="N96">
            <v>1931</v>
          </cell>
          <cell r="O96">
            <v>556</v>
          </cell>
          <cell r="P96">
            <v>473</v>
          </cell>
          <cell r="Q96">
            <v>191</v>
          </cell>
          <cell r="R96">
            <v>124</v>
          </cell>
          <cell r="S96">
            <v>58</v>
          </cell>
          <cell r="T96">
            <v>15</v>
          </cell>
          <cell r="U96">
            <v>3</v>
          </cell>
        </row>
        <row r="97">
          <cell r="L97" t="str">
            <v>87 Engineering, accounting, research, management and related services</v>
          </cell>
          <cell r="M97">
            <v>6358</v>
          </cell>
          <cell r="N97">
            <v>20407</v>
          </cell>
          <cell r="O97">
            <v>3317</v>
          </cell>
          <cell r="P97">
            <v>2293</v>
          </cell>
          <cell r="Q97">
            <v>716</v>
          </cell>
          <cell r="R97">
            <v>493</v>
          </cell>
          <cell r="S97">
            <v>276</v>
          </cell>
          <cell r="T97">
            <v>112</v>
          </cell>
          <cell r="U97">
            <v>33</v>
          </cell>
        </row>
        <row r="98">
          <cell r="L98" t="str">
            <v>88 Private Housleholds</v>
          </cell>
          <cell r="M98">
            <v>12</v>
          </cell>
          <cell r="N98">
            <v>7</v>
          </cell>
          <cell r="O98">
            <v>1</v>
          </cell>
          <cell r="P98">
            <v>0</v>
          </cell>
          <cell r="Q98">
            <v>0</v>
          </cell>
          <cell r="R98">
            <v>0</v>
          </cell>
          <cell r="S98">
            <v>0</v>
          </cell>
          <cell r="T98">
            <v>0</v>
          </cell>
          <cell r="U98">
            <v>0</v>
          </cell>
        </row>
        <row r="99">
          <cell r="L99" t="str">
            <v>89 Miscellaneous services</v>
          </cell>
          <cell r="M99">
            <v>14141</v>
          </cell>
          <cell r="N99">
            <v>8120</v>
          </cell>
          <cell r="O99">
            <v>528</v>
          </cell>
          <cell r="P99">
            <v>289</v>
          </cell>
          <cell r="Q99">
            <v>91</v>
          </cell>
          <cell r="R99">
            <v>68</v>
          </cell>
          <cell r="S99">
            <v>27</v>
          </cell>
          <cell r="T99">
            <v>11</v>
          </cell>
          <cell r="U99">
            <v>2</v>
          </cell>
        </row>
        <row r="100">
          <cell r="L100" t="str">
            <v>91 Executive, legislative, and general government, except finance</v>
          </cell>
          <cell r="M100">
            <v>677</v>
          </cell>
          <cell r="N100">
            <v>337</v>
          </cell>
          <cell r="O100">
            <v>149</v>
          </cell>
          <cell r="P100">
            <v>270</v>
          </cell>
          <cell r="Q100">
            <v>207</v>
          </cell>
          <cell r="R100">
            <v>277</v>
          </cell>
          <cell r="S100">
            <v>251</v>
          </cell>
          <cell r="T100">
            <v>60</v>
          </cell>
          <cell r="U100">
            <v>8</v>
          </cell>
        </row>
        <row r="101">
          <cell r="L101" t="str">
            <v>92 Justice, public order, and safety</v>
          </cell>
          <cell r="M101">
            <v>479</v>
          </cell>
          <cell r="N101">
            <v>54</v>
          </cell>
          <cell r="O101">
            <v>13</v>
          </cell>
          <cell r="P101">
            <v>12</v>
          </cell>
          <cell r="Q101">
            <v>7</v>
          </cell>
          <cell r="R101">
            <v>10</v>
          </cell>
          <cell r="S101">
            <v>22</v>
          </cell>
          <cell r="T101">
            <v>16</v>
          </cell>
          <cell r="U101">
            <v>11</v>
          </cell>
        </row>
        <row r="102">
          <cell r="L102" t="str">
            <v>93 Public finance, taxation and monetary policy</v>
          </cell>
          <cell r="M102">
            <v>108</v>
          </cell>
          <cell r="N102">
            <v>21</v>
          </cell>
          <cell r="O102">
            <v>3</v>
          </cell>
          <cell r="P102">
            <v>5</v>
          </cell>
          <cell r="Q102">
            <v>6</v>
          </cell>
          <cell r="R102">
            <v>8</v>
          </cell>
          <cell r="S102">
            <v>6</v>
          </cell>
          <cell r="T102">
            <v>3</v>
          </cell>
          <cell r="U102">
            <v>2</v>
          </cell>
        </row>
        <row r="103">
          <cell r="L103" t="str">
            <v>94 Administration of human resource programs</v>
          </cell>
          <cell r="M103">
            <v>107</v>
          </cell>
          <cell r="N103">
            <v>45</v>
          </cell>
          <cell r="O103">
            <v>11</v>
          </cell>
          <cell r="P103">
            <v>22</v>
          </cell>
          <cell r="Q103">
            <v>12</v>
          </cell>
          <cell r="R103">
            <v>17</v>
          </cell>
          <cell r="S103">
            <v>17</v>
          </cell>
          <cell r="T103">
            <v>12</v>
          </cell>
          <cell r="U103">
            <v>10</v>
          </cell>
        </row>
        <row r="104">
          <cell r="L104" t="str">
            <v>95 Administration of environmental quality and housing programs</v>
          </cell>
          <cell r="M104">
            <v>350</v>
          </cell>
          <cell r="N104">
            <v>104</v>
          </cell>
          <cell r="O104">
            <v>35</v>
          </cell>
          <cell r="P104">
            <v>45</v>
          </cell>
          <cell r="Q104">
            <v>21</v>
          </cell>
          <cell r="R104">
            <v>25</v>
          </cell>
          <cell r="S104">
            <v>25</v>
          </cell>
          <cell r="T104">
            <v>15</v>
          </cell>
          <cell r="U104">
            <v>0</v>
          </cell>
        </row>
        <row r="105">
          <cell r="L105" t="str">
            <v>96 Administration of economic programs</v>
          </cell>
          <cell r="M105">
            <v>251</v>
          </cell>
          <cell r="N105">
            <v>91</v>
          </cell>
          <cell r="O105">
            <v>29</v>
          </cell>
          <cell r="P105">
            <v>32</v>
          </cell>
          <cell r="Q105">
            <v>19</v>
          </cell>
          <cell r="R105">
            <v>32</v>
          </cell>
          <cell r="S105">
            <v>33</v>
          </cell>
          <cell r="T105">
            <v>16</v>
          </cell>
          <cell r="U105">
            <v>3</v>
          </cell>
        </row>
        <row r="106">
          <cell r="L106" t="str">
            <v>97 National security and international affairs</v>
          </cell>
          <cell r="M106">
            <v>51</v>
          </cell>
          <cell r="N106">
            <v>33</v>
          </cell>
          <cell r="O106">
            <v>9</v>
          </cell>
          <cell r="P106">
            <v>6</v>
          </cell>
          <cell r="Q106">
            <v>3</v>
          </cell>
          <cell r="R106">
            <v>2</v>
          </cell>
          <cell r="S106">
            <v>1</v>
          </cell>
          <cell r="T106">
            <v>2</v>
          </cell>
          <cell r="U106">
            <v>1</v>
          </cell>
        </row>
        <row r="107">
          <cell r="L107" t="str">
            <v>Public services all</v>
          </cell>
          <cell r="M107">
            <v>36889</v>
          </cell>
          <cell r="N107">
            <v>50083</v>
          </cell>
          <cell r="O107">
            <v>7799</v>
          </cell>
          <cell r="P107">
            <v>5627</v>
          </cell>
          <cell r="Q107">
            <v>2385</v>
          </cell>
          <cell r="R107">
            <v>2088</v>
          </cell>
          <cell r="S107">
            <v>1214</v>
          </cell>
          <cell r="T107">
            <v>454</v>
          </cell>
          <cell r="U107">
            <v>130</v>
          </cell>
        </row>
        <row r="108">
          <cell r="L108" t="str">
            <v>Government</v>
          </cell>
          <cell r="M108">
            <v>27063</v>
          </cell>
          <cell r="N108">
            <v>35869</v>
          </cell>
          <cell r="O108">
            <v>6005</v>
          </cell>
          <cell r="P108">
            <v>4373</v>
          </cell>
          <cell r="Q108">
            <v>1688</v>
          </cell>
          <cell r="R108">
            <v>1378</v>
          </cell>
          <cell r="S108">
            <v>896</v>
          </cell>
          <cell r="T108">
            <v>314</v>
          </cell>
          <cell r="U108">
            <v>76</v>
          </cell>
        </row>
        <row r="109">
          <cell r="L109" t="str">
            <v>TOTAL</v>
          </cell>
          <cell r="M109">
            <v>1677779</v>
          </cell>
          <cell r="N109">
            <v>325495</v>
          </cell>
          <cell r="O109">
            <v>48338</v>
          </cell>
          <cell r="P109">
            <v>32631</v>
          </cell>
          <cell r="Q109">
            <v>11593</v>
          </cell>
          <cell r="R109">
            <v>7867</v>
          </cell>
          <cell r="S109">
            <v>4348</v>
          </cell>
          <cell r="T109">
            <v>1865</v>
          </cell>
          <cell r="U109">
            <v>711</v>
          </cell>
        </row>
        <row r="110">
          <cell r="L110" t="str">
            <v>Unclassified</v>
          </cell>
          <cell r="M110">
            <v>1184765</v>
          </cell>
          <cell r="N110">
            <v>8634</v>
          </cell>
          <cell r="O110">
            <v>451</v>
          </cell>
          <cell r="P110">
            <v>284</v>
          </cell>
          <cell r="Q110">
            <v>106</v>
          </cell>
          <cell r="R110">
            <v>78</v>
          </cell>
          <cell r="S110">
            <v>42</v>
          </cell>
          <cell r="T110">
            <v>24</v>
          </cell>
          <cell r="U110">
            <v>21</v>
          </cell>
        </row>
        <row r="111">
          <cell r="L111" t="str">
            <v>TOTAL</v>
          </cell>
          <cell r="M111">
            <v>493014</v>
          </cell>
          <cell r="N111">
            <v>316861</v>
          </cell>
          <cell r="O111">
            <v>47887</v>
          </cell>
          <cell r="P111">
            <v>32347</v>
          </cell>
          <cell r="Q111">
            <v>11487</v>
          </cell>
          <cell r="R111">
            <v>7789</v>
          </cell>
          <cell r="S111">
            <v>4306</v>
          </cell>
          <cell r="T111">
            <v>1841</v>
          </cell>
          <cell r="U111">
            <v>690</v>
          </cell>
        </row>
        <row r="112">
          <cell r="M112">
            <v>0</v>
          </cell>
          <cell r="N112">
            <v>0</v>
          </cell>
          <cell r="O112">
            <v>0</v>
          </cell>
          <cell r="P112">
            <v>0</v>
          </cell>
          <cell r="Q112">
            <v>0</v>
          </cell>
          <cell r="R112">
            <v>0</v>
          </cell>
          <cell r="S112">
            <v>0</v>
          </cell>
          <cell r="T112">
            <v>0</v>
          </cell>
          <cell r="U112">
            <v>0</v>
          </cell>
        </row>
        <row r="113">
          <cell r="L113" t="str">
            <v>Other Industries</v>
          </cell>
          <cell r="M113">
            <v>93521</v>
          </cell>
          <cell r="N113">
            <v>110488</v>
          </cell>
          <cell r="O113">
            <v>14385</v>
          </cell>
          <cell r="P113">
            <v>9416</v>
          </cell>
          <cell r="Q113">
            <v>3147</v>
          </cell>
          <cell r="R113">
            <v>1931</v>
          </cell>
          <cell r="S113">
            <v>980</v>
          </cell>
          <cell r="T113">
            <v>394</v>
          </cell>
          <cell r="U113">
            <v>120</v>
          </cell>
        </row>
        <row r="114">
          <cell r="M114">
            <v>0.70615081008881386</v>
          </cell>
          <cell r="N114">
            <v>2.6525753083764727E-2</v>
          </cell>
          <cell r="O114">
            <v>9.3301336422690218E-3</v>
          </cell>
          <cell r="P114">
            <v>8.7033802212619898E-3</v>
          </cell>
          <cell r="Q114">
            <v>9.1434486327956529E-3</v>
          </cell>
          <cell r="R114">
            <v>9.9148341171984237E-3</v>
          </cell>
          <cell r="S114">
            <v>9.659613615455382E-3</v>
          </cell>
          <cell r="T114">
            <v>1.2868632707774798E-2</v>
          </cell>
          <cell r="U114">
            <v>2.9535864978902954E-2</v>
          </cell>
        </row>
      </sheetData>
      <sheetData sheetId="27">
        <row r="5">
          <cell r="L5" t="str">
            <v>01 Agricultural production - crops</v>
          </cell>
          <cell r="M5">
            <v>8016</v>
          </cell>
          <cell r="N5">
            <v>3401</v>
          </cell>
          <cell r="O5">
            <v>299</v>
          </cell>
          <cell r="P5">
            <v>123</v>
          </cell>
          <cell r="Q5">
            <v>24</v>
          </cell>
          <cell r="R5">
            <v>7</v>
          </cell>
          <cell r="S5">
            <v>3</v>
          </cell>
          <cell r="T5">
            <v>1</v>
          </cell>
          <cell r="U5">
            <v>0</v>
          </cell>
          <cell r="V5">
            <v>4008</v>
          </cell>
        </row>
        <row r="6">
          <cell r="L6" t="str">
            <v>02 Agriculture production livestock and animal specialities</v>
          </cell>
          <cell r="M6">
            <v>150</v>
          </cell>
          <cell r="N6">
            <v>2288</v>
          </cell>
          <cell r="O6">
            <v>388</v>
          </cell>
          <cell r="P6">
            <v>273</v>
          </cell>
          <cell r="Q6">
            <v>70</v>
          </cell>
          <cell r="R6">
            <v>26</v>
          </cell>
          <cell r="S6">
            <v>17</v>
          </cell>
          <cell r="T6">
            <v>0</v>
          </cell>
          <cell r="U6">
            <v>0</v>
          </cell>
          <cell r="V6">
            <v>3329</v>
          </cell>
        </row>
        <row r="7">
          <cell r="L7" t="str">
            <v>07 Agricultural services</v>
          </cell>
          <cell r="M7">
            <v>267</v>
          </cell>
          <cell r="N7">
            <v>5645</v>
          </cell>
          <cell r="O7">
            <v>404</v>
          </cell>
          <cell r="P7">
            <v>135</v>
          </cell>
          <cell r="Q7">
            <v>35</v>
          </cell>
          <cell r="R7">
            <v>14</v>
          </cell>
          <cell r="S7">
            <v>3</v>
          </cell>
          <cell r="T7">
            <v>0</v>
          </cell>
          <cell r="U7">
            <v>0</v>
          </cell>
          <cell r="V7">
            <v>6405</v>
          </cell>
        </row>
        <row r="8">
          <cell r="L8" t="str">
            <v>08 Forestry</v>
          </cell>
          <cell r="M8">
            <v>169</v>
          </cell>
          <cell r="N8">
            <v>656</v>
          </cell>
          <cell r="O8">
            <v>86</v>
          </cell>
          <cell r="P8">
            <v>40</v>
          </cell>
          <cell r="Q8">
            <v>16</v>
          </cell>
          <cell r="R8">
            <v>2</v>
          </cell>
          <cell r="S8">
            <v>2</v>
          </cell>
          <cell r="T8">
            <v>0</v>
          </cell>
          <cell r="U8">
            <v>0</v>
          </cell>
          <cell r="V8">
            <v>834</v>
          </cell>
        </row>
        <row r="9">
          <cell r="L9" t="str">
            <v>09 Fishing, hunting and trapping</v>
          </cell>
          <cell r="M9">
            <v>197</v>
          </cell>
          <cell r="N9">
            <v>1360</v>
          </cell>
          <cell r="O9">
            <v>310</v>
          </cell>
          <cell r="P9">
            <v>266</v>
          </cell>
          <cell r="Q9">
            <v>85</v>
          </cell>
          <cell r="R9">
            <v>39</v>
          </cell>
          <cell r="S9">
            <v>1</v>
          </cell>
          <cell r="T9">
            <v>0</v>
          </cell>
          <cell r="U9">
            <v>0</v>
          </cell>
          <cell r="V9">
            <v>2258</v>
          </cell>
        </row>
        <row r="10">
          <cell r="L10" t="str">
            <v>Agriculture, Fisheries and Forestry subtotal</v>
          </cell>
          <cell r="M10">
            <v>8602</v>
          </cell>
          <cell r="N10">
            <v>13350</v>
          </cell>
          <cell r="O10">
            <v>1487</v>
          </cell>
          <cell r="P10">
            <v>837</v>
          </cell>
          <cell r="Q10">
            <v>230</v>
          </cell>
          <cell r="R10">
            <v>88</v>
          </cell>
          <cell r="S10">
            <v>26</v>
          </cell>
          <cell r="T10">
            <v>1</v>
          </cell>
          <cell r="U10">
            <v>0</v>
          </cell>
          <cell r="V10">
            <v>16834</v>
          </cell>
        </row>
        <row r="12">
          <cell r="L12" t="str">
            <v>10 Metal mining</v>
          </cell>
          <cell r="M12">
            <v>36</v>
          </cell>
          <cell r="N12">
            <v>57</v>
          </cell>
          <cell r="O12">
            <v>7</v>
          </cell>
          <cell r="P12">
            <v>5</v>
          </cell>
          <cell r="Q12">
            <v>4</v>
          </cell>
          <cell r="R12">
            <v>2</v>
          </cell>
          <cell r="S12">
            <v>0</v>
          </cell>
          <cell r="T12">
            <v>0</v>
          </cell>
          <cell r="U12">
            <v>0</v>
          </cell>
          <cell r="V12">
            <v>111</v>
          </cell>
        </row>
        <row r="13">
          <cell r="L13" t="str">
            <v>12 Coal mining</v>
          </cell>
          <cell r="M13">
            <v>12</v>
          </cell>
          <cell r="N13">
            <v>9</v>
          </cell>
          <cell r="O13">
            <v>5</v>
          </cell>
          <cell r="P13">
            <v>4</v>
          </cell>
          <cell r="Q13">
            <v>0</v>
          </cell>
          <cell r="R13">
            <v>0</v>
          </cell>
          <cell r="S13">
            <v>1</v>
          </cell>
          <cell r="T13">
            <v>0</v>
          </cell>
          <cell r="U13">
            <v>0</v>
          </cell>
          <cell r="V13">
            <v>31</v>
          </cell>
        </row>
        <row r="14">
          <cell r="L14" t="str">
            <v>13 Oil and gas extraction</v>
          </cell>
          <cell r="M14">
            <v>52</v>
          </cell>
          <cell r="N14">
            <v>67</v>
          </cell>
          <cell r="O14">
            <v>14</v>
          </cell>
          <cell r="P14">
            <v>10</v>
          </cell>
          <cell r="Q14">
            <v>8</v>
          </cell>
          <cell r="R14">
            <v>8</v>
          </cell>
          <cell r="S14">
            <v>4</v>
          </cell>
          <cell r="T14">
            <v>2</v>
          </cell>
          <cell r="U14">
            <v>0</v>
          </cell>
          <cell r="V14">
            <v>165</v>
          </cell>
        </row>
        <row r="15">
          <cell r="L15" t="str">
            <v>14 Mining and quarrying of nonmetallic minerals, except fuels</v>
          </cell>
          <cell r="M15">
            <v>254</v>
          </cell>
          <cell r="N15">
            <v>1088</v>
          </cell>
          <cell r="O15">
            <v>476</v>
          </cell>
          <cell r="P15">
            <v>246</v>
          </cell>
          <cell r="Q15">
            <v>52</v>
          </cell>
          <cell r="R15">
            <v>11</v>
          </cell>
          <cell r="S15">
            <v>2</v>
          </cell>
          <cell r="T15">
            <v>1</v>
          </cell>
          <cell r="U15">
            <v>0</v>
          </cell>
          <cell r="V15">
            <v>2130</v>
          </cell>
        </row>
        <row r="16">
          <cell r="L16" t="str">
            <v>Mining subtotal</v>
          </cell>
          <cell r="M16">
            <v>9153</v>
          </cell>
          <cell r="N16">
            <v>1221</v>
          </cell>
          <cell r="O16">
            <v>502</v>
          </cell>
          <cell r="P16">
            <v>265</v>
          </cell>
          <cell r="Q16">
            <v>64</v>
          </cell>
          <cell r="R16">
            <v>21</v>
          </cell>
          <cell r="S16">
            <v>7</v>
          </cell>
          <cell r="T16">
            <v>3</v>
          </cell>
          <cell r="U16">
            <v>0</v>
          </cell>
          <cell r="V16">
            <v>2437</v>
          </cell>
        </row>
        <row r="18">
          <cell r="L18" t="str">
            <v>15 Building construction-general contractors and operative builders</v>
          </cell>
          <cell r="M18">
            <v>7770</v>
          </cell>
          <cell r="N18">
            <v>108750</v>
          </cell>
          <cell r="O18">
            <v>8206</v>
          </cell>
          <cell r="P18">
            <v>3184</v>
          </cell>
          <cell r="Q18">
            <v>693</v>
          </cell>
          <cell r="R18">
            <v>279</v>
          </cell>
          <cell r="S18">
            <v>130</v>
          </cell>
          <cell r="T18">
            <v>29</v>
          </cell>
          <cell r="U18">
            <v>6</v>
          </cell>
          <cell r="V18">
            <v>129047</v>
          </cell>
        </row>
        <row r="19">
          <cell r="L19" t="str">
            <v>16 Heavy construction other than building construction - contractors</v>
          </cell>
          <cell r="M19">
            <v>8646</v>
          </cell>
          <cell r="N19">
            <v>79396</v>
          </cell>
          <cell r="O19">
            <v>18175</v>
          </cell>
          <cell r="P19">
            <v>7658</v>
          </cell>
          <cell r="Q19">
            <v>1265</v>
          </cell>
          <cell r="R19">
            <v>424</v>
          </cell>
          <cell r="S19">
            <v>163</v>
          </cell>
          <cell r="T19">
            <v>46</v>
          </cell>
          <cell r="U19">
            <v>5</v>
          </cell>
          <cell r="V19">
            <v>115778</v>
          </cell>
        </row>
        <row r="20">
          <cell r="L20" t="str">
            <v>17 Construction - special trade contractors</v>
          </cell>
          <cell r="M20">
            <v>9524</v>
          </cell>
          <cell r="N20">
            <v>185158</v>
          </cell>
          <cell r="O20">
            <v>24721</v>
          </cell>
          <cell r="P20">
            <v>8893</v>
          </cell>
          <cell r="Q20">
            <v>1473</v>
          </cell>
          <cell r="R20">
            <v>594</v>
          </cell>
          <cell r="S20">
            <v>234</v>
          </cell>
          <cell r="T20">
            <v>66</v>
          </cell>
          <cell r="U20">
            <v>8</v>
          </cell>
          <cell r="V20">
            <v>230671</v>
          </cell>
        </row>
        <row r="21">
          <cell r="L21" t="str">
            <v>Construction subtotal</v>
          </cell>
          <cell r="M21">
            <v>35347</v>
          </cell>
          <cell r="N21">
            <v>373304</v>
          </cell>
          <cell r="O21">
            <v>51102</v>
          </cell>
          <cell r="P21">
            <v>19735</v>
          </cell>
          <cell r="Q21">
            <v>3431</v>
          </cell>
          <cell r="R21">
            <v>1297</v>
          </cell>
          <cell r="S21">
            <v>527</v>
          </cell>
          <cell r="T21">
            <v>141</v>
          </cell>
          <cell r="U21">
            <v>19</v>
          </cell>
          <cell r="V21">
            <v>475496</v>
          </cell>
        </row>
        <row r="23">
          <cell r="L23" t="str">
            <v>20 Food and kindred products</v>
          </cell>
          <cell r="M23">
            <v>8885</v>
          </cell>
          <cell r="N23">
            <v>14936</v>
          </cell>
          <cell r="O23">
            <v>5477</v>
          </cell>
          <cell r="P23">
            <v>5025</v>
          </cell>
          <cell r="Q23">
            <v>1748</v>
          </cell>
          <cell r="R23">
            <v>967</v>
          </cell>
          <cell r="S23">
            <v>389</v>
          </cell>
          <cell r="T23">
            <v>71</v>
          </cell>
          <cell r="U23">
            <v>19</v>
          </cell>
          <cell r="V23">
            <v>37517</v>
          </cell>
        </row>
        <row r="24">
          <cell r="L24" t="str">
            <v>21 Tobacco products</v>
          </cell>
          <cell r="M24">
            <v>92</v>
          </cell>
          <cell r="N24">
            <v>0</v>
          </cell>
          <cell r="O24">
            <v>0</v>
          </cell>
          <cell r="P24">
            <v>1</v>
          </cell>
          <cell r="Q24">
            <v>0</v>
          </cell>
          <cell r="R24">
            <v>0</v>
          </cell>
          <cell r="S24">
            <v>0</v>
          </cell>
          <cell r="T24">
            <v>0</v>
          </cell>
          <cell r="U24">
            <v>1</v>
          </cell>
          <cell r="V24">
            <v>94</v>
          </cell>
        </row>
        <row r="25">
          <cell r="L25" t="str">
            <v>22 Textile mill products</v>
          </cell>
          <cell r="M25">
            <v>1071</v>
          </cell>
          <cell r="N25">
            <v>7247</v>
          </cell>
          <cell r="O25">
            <v>1810</v>
          </cell>
          <cell r="P25">
            <v>1331</v>
          </cell>
          <cell r="Q25">
            <v>449</v>
          </cell>
          <cell r="R25">
            <v>231</v>
          </cell>
          <cell r="S25">
            <v>53</v>
          </cell>
          <cell r="T25">
            <v>17</v>
          </cell>
          <cell r="U25">
            <v>5</v>
          </cell>
          <cell r="V25">
            <v>12214</v>
          </cell>
        </row>
        <row r="26">
          <cell r="L26" t="str">
            <v>23 Apparel and other finished products made from fabrics and similar materials</v>
          </cell>
          <cell r="M26">
            <v>1346</v>
          </cell>
          <cell r="N26">
            <v>7057</v>
          </cell>
          <cell r="O26">
            <v>1565</v>
          </cell>
          <cell r="P26">
            <v>1171</v>
          </cell>
          <cell r="Q26">
            <v>452</v>
          </cell>
          <cell r="R26">
            <v>238</v>
          </cell>
          <cell r="S26">
            <v>51</v>
          </cell>
          <cell r="T26">
            <v>19</v>
          </cell>
          <cell r="U26">
            <v>2</v>
          </cell>
          <cell r="V26">
            <v>11901</v>
          </cell>
        </row>
        <row r="27">
          <cell r="L27" t="str">
            <v>24 Lumber and wood products, except furniture</v>
          </cell>
          <cell r="M27">
            <v>1326</v>
          </cell>
          <cell r="N27">
            <v>5566</v>
          </cell>
          <cell r="O27">
            <v>1748</v>
          </cell>
          <cell r="P27">
            <v>955</v>
          </cell>
          <cell r="Q27">
            <v>263</v>
          </cell>
          <cell r="R27">
            <v>117</v>
          </cell>
          <cell r="S27">
            <v>25</v>
          </cell>
          <cell r="T27">
            <v>10</v>
          </cell>
          <cell r="U27">
            <v>1</v>
          </cell>
          <cell r="V27">
            <v>10011</v>
          </cell>
        </row>
        <row r="28">
          <cell r="L28" t="str">
            <v>25 Furniture and fixtures</v>
          </cell>
          <cell r="M28">
            <v>1325</v>
          </cell>
          <cell r="N28">
            <v>2693</v>
          </cell>
          <cell r="O28">
            <v>860</v>
          </cell>
          <cell r="P28">
            <v>692</v>
          </cell>
          <cell r="Q28">
            <v>203</v>
          </cell>
          <cell r="R28">
            <v>94</v>
          </cell>
          <cell r="S28">
            <v>28</v>
          </cell>
          <cell r="T28">
            <v>12</v>
          </cell>
          <cell r="U28">
            <v>1</v>
          </cell>
          <cell r="V28">
            <v>5908</v>
          </cell>
        </row>
        <row r="29">
          <cell r="L29" t="str">
            <v>26 Paper and allied products</v>
          </cell>
          <cell r="M29">
            <v>1205</v>
          </cell>
          <cell r="N29">
            <v>2666</v>
          </cell>
          <cell r="O29">
            <v>1283</v>
          </cell>
          <cell r="P29">
            <v>1239</v>
          </cell>
          <cell r="Q29">
            <v>423</v>
          </cell>
          <cell r="R29">
            <v>236</v>
          </cell>
          <cell r="S29">
            <v>77</v>
          </cell>
          <cell r="T29">
            <v>19</v>
          </cell>
          <cell r="U29">
            <v>5</v>
          </cell>
          <cell r="V29">
            <v>7153</v>
          </cell>
        </row>
        <row r="30">
          <cell r="L30" t="str">
            <v>27 Printing, publishing, and allied industries</v>
          </cell>
          <cell r="M30">
            <v>2959</v>
          </cell>
          <cell r="N30">
            <v>13558</v>
          </cell>
          <cell r="O30">
            <v>3689</v>
          </cell>
          <cell r="P30">
            <v>3253</v>
          </cell>
          <cell r="Q30">
            <v>1058</v>
          </cell>
          <cell r="R30">
            <v>511</v>
          </cell>
          <cell r="S30">
            <v>182</v>
          </cell>
          <cell r="T30">
            <v>26</v>
          </cell>
          <cell r="U30">
            <v>7</v>
          </cell>
          <cell r="V30">
            <v>25243</v>
          </cell>
        </row>
        <row r="31">
          <cell r="L31" t="str">
            <v>28 Chemicals and allied products</v>
          </cell>
          <cell r="M31">
            <v>5869</v>
          </cell>
          <cell r="N31">
            <v>4758</v>
          </cell>
          <cell r="O31">
            <v>1243</v>
          </cell>
          <cell r="P31">
            <v>1228</v>
          </cell>
          <cell r="Q31">
            <v>586</v>
          </cell>
          <cell r="R31">
            <v>444</v>
          </cell>
          <cell r="S31">
            <v>281</v>
          </cell>
          <cell r="T31">
            <v>93</v>
          </cell>
          <cell r="U31">
            <v>34</v>
          </cell>
          <cell r="V31">
            <v>14536</v>
          </cell>
        </row>
        <row r="32">
          <cell r="L32" t="str">
            <v>29 Petroleum refining and related industries</v>
          </cell>
          <cell r="M32">
            <v>380</v>
          </cell>
          <cell r="N32">
            <v>335</v>
          </cell>
          <cell r="O32">
            <v>106</v>
          </cell>
          <cell r="P32">
            <v>70</v>
          </cell>
          <cell r="Q32">
            <v>35</v>
          </cell>
          <cell r="R32">
            <v>21</v>
          </cell>
          <cell r="S32">
            <v>17</v>
          </cell>
          <cell r="T32">
            <v>3</v>
          </cell>
          <cell r="U32">
            <v>3</v>
          </cell>
          <cell r="V32">
            <v>970</v>
          </cell>
        </row>
        <row r="33">
          <cell r="L33" t="str">
            <v>30 Rubber and miscellaneous plastics products</v>
          </cell>
          <cell r="M33">
            <v>3338</v>
          </cell>
          <cell r="N33">
            <v>6715</v>
          </cell>
          <cell r="O33">
            <v>2599</v>
          </cell>
          <cell r="P33">
            <v>2373</v>
          </cell>
          <cell r="Q33">
            <v>869</v>
          </cell>
          <cell r="R33">
            <v>534</v>
          </cell>
          <cell r="S33">
            <v>186</v>
          </cell>
          <cell r="T33">
            <v>50</v>
          </cell>
          <cell r="U33">
            <v>10</v>
          </cell>
          <cell r="V33">
            <v>16674</v>
          </cell>
        </row>
        <row r="34">
          <cell r="L34" t="str">
            <v>31 Leather and leather products</v>
          </cell>
          <cell r="M34">
            <v>89</v>
          </cell>
          <cell r="N34">
            <v>1514</v>
          </cell>
          <cell r="O34">
            <v>375</v>
          </cell>
          <cell r="P34">
            <v>289</v>
          </cell>
          <cell r="Q34">
            <v>68</v>
          </cell>
          <cell r="R34">
            <v>27</v>
          </cell>
          <cell r="S34">
            <v>3</v>
          </cell>
          <cell r="T34">
            <v>1</v>
          </cell>
          <cell r="U34">
            <v>0</v>
          </cell>
          <cell r="V34">
            <v>2366</v>
          </cell>
        </row>
        <row r="35">
          <cell r="L35" t="str">
            <v>32 Stone, clay, glass and concrete products</v>
          </cell>
          <cell r="M35">
            <v>2890</v>
          </cell>
          <cell r="N35">
            <v>4986</v>
          </cell>
          <cell r="O35">
            <v>2668</v>
          </cell>
          <cell r="P35">
            <v>2040</v>
          </cell>
          <cell r="Q35">
            <v>561</v>
          </cell>
          <cell r="R35">
            <v>269</v>
          </cell>
          <cell r="S35">
            <v>99</v>
          </cell>
          <cell r="T35">
            <v>20</v>
          </cell>
          <cell r="U35">
            <v>11</v>
          </cell>
          <cell r="V35">
            <v>13544</v>
          </cell>
        </row>
        <row r="36">
          <cell r="L36" t="str">
            <v>33 Primary metal industries</v>
          </cell>
          <cell r="M36">
            <v>2106</v>
          </cell>
          <cell r="N36">
            <v>2734</v>
          </cell>
          <cell r="O36">
            <v>1265</v>
          </cell>
          <cell r="P36">
            <v>1243</v>
          </cell>
          <cell r="Q36">
            <v>579</v>
          </cell>
          <cell r="R36">
            <v>380</v>
          </cell>
          <cell r="S36">
            <v>161</v>
          </cell>
          <cell r="T36">
            <v>30</v>
          </cell>
          <cell r="U36">
            <v>16</v>
          </cell>
          <cell r="V36">
            <v>8514</v>
          </cell>
        </row>
        <row r="37">
          <cell r="L37" t="str">
            <v>34 Fabricated metal products, except machinery and transportation equipment</v>
          </cell>
          <cell r="M37">
            <v>4002</v>
          </cell>
          <cell r="N37">
            <v>14964</v>
          </cell>
          <cell r="O37">
            <v>6094</v>
          </cell>
          <cell r="P37">
            <v>5141</v>
          </cell>
          <cell r="Q37">
            <v>1660</v>
          </cell>
          <cell r="R37">
            <v>674</v>
          </cell>
          <cell r="S37">
            <v>207</v>
          </cell>
          <cell r="T37">
            <v>39</v>
          </cell>
          <cell r="U37">
            <v>7</v>
          </cell>
          <cell r="V37">
            <v>32788</v>
          </cell>
        </row>
        <row r="38">
          <cell r="L38" t="str">
            <v>35 Industrial and commercial machinery and computer equipment</v>
          </cell>
          <cell r="M38">
            <v>9069</v>
          </cell>
          <cell r="N38">
            <v>17734</v>
          </cell>
          <cell r="O38">
            <v>5872</v>
          </cell>
          <cell r="P38">
            <v>4980</v>
          </cell>
          <cell r="Q38">
            <v>1765</v>
          </cell>
          <cell r="R38">
            <v>1087</v>
          </cell>
          <cell r="S38">
            <v>448</v>
          </cell>
          <cell r="T38">
            <v>115</v>
          </cell>
          <cell r="U38">
            <v>37</v>
          </cell>
          <cell r="V38">
            <v>41107</v>
          </cell>
        </row>
        <row r="39">
          <cell r="L39" t="str">
            <v>36 Electronic and other electrical equipment and components, except computer equ</v>
          </cell>
          <cell r="M39">
            <v>7029</v>
          </cell>
          <cell r="N39">
            <v>10435</v>
          </cell>
          <cell r="O39">
            <v>2848</v>
          </cell>
          <cell r="P39">
            <v>3015</v>
          </cell>
          <cell r="Q39">
            <v>1438</v>
          </cell>
          <cell r="R39">
            <v>1014</v>
          </cell>
          <cell r="S39">
            <v>558</v>
          </cell>
          <cell r="T39">
            <v>146</v>
          </cell>
          <cell r="U39">
            <v>62</v>
          </cell>
          <cell r="V39">
            <v>26545</v>
          </cell>
        </row>
        <row r="40">
          <cell r="L40" t="str">
            <v>37 Transportation equipment</v>
          </cell>
          <cell r="M40">
            <v>2493</v>
          </cell>
          <cell r="N40">
            <v>3488</v>
          </cell>
          <cell r="O40">
            <v>1229</v>
          </cell>
          <cell r="P40">
            <v>1415</v>
          </cell>
          <cell r="Q40">
            <v>655</v>
          </cell>
          <cell r="R40">
            <v>494</v>
          </cell>
          <cell r="S40">
            <v>286</v>
          </cell>
          <cell r="T40">
            <v>74</v>
          </cell>
          <cell r="U40">
            <v>44</v>
          </cell>
          <cell r="V40">
            <v>10178</v>
          </cell>
        </row>
        <row r="41">
          <cell r="L41" t="str">
            <v>38 Measuring, analyzing, and controlling instruments; photographic, medical and</v>
          </cell>
          <cell r="M41">
            <v>2535</v>
          </cell>
          <cell r="N41">
            <v>4092</v>
          </cell>
          <cell r="O41">
            <v>965</v>
          </cell>
          <cell r="P41">
            <v>952</v>
          </cell>
          <cell r="Q41">
            <v>420</v>
          </cell>
          <cell r="R41">
            <v>258</v>
          </cell>
          <cell r="S41">
            <v>169</v>
          </cell>
          <cell r="T41">
            <v>46</v>
          </cell>
          <cell r="U41">
            <v>17</v>
          </cell>
          <cell r="V41">
            <v>9454</v>
          </cell>
        </row>
        <row r="42">
          <cell r="L42" t="str">
            <v>39 Miscellaneous manufacturing industries</v>
          </cell>
          <cell r="M42">
            <v>2179</v>
          </cell>
          <cell r="N42">
            <v>8861</v>
          </cell>
          <cell r="O42">
            <v>1737</v>
          </cell>
          <cell r="P42">
            <v>1203</v>
          </cell>
          <cell r="Q42">
            <v>330</v>
          </cell>
          <cell r="R42">
            <v>155</v>
          </cell>
          <cell r="S42">
            <v>59</v>
          </cell>
          <cell r="T42">
            <v>26</v>
          </cell>
          <cell r="U42">
            <v>4</v>
          </cell>
          <cell r="V42">
            <v>14554</v>
          </cell>
        </row>
        <row r="43">
          <cell r="L43" t="str">
            <v>Manufacturing</v>
          </cell>
          <cell r="M43">
            <v>105059</v>
          </cell>
          <cell r="N43">
            <v>134339</v>
          </cell>
          <cell r="O43">
            <v>43433</v>
          </cell>
          <cell r="P43">
            <v>37616</v>
          </cell>
          <cell r="Q43">
            <v>13562</v>
          </cell>
          <cell r="R43">
            <v>7751</v>
          </cell>
          <cell r="S43">
            <v>3279</v>
          </cell>
          <cell r="T43">
            <v>817</v>
          </cell>
          <cell r="U43">
            <v>286</v>
          </cell>
          <cell r="V43">
            <v>301271</v>
          </cell>
        </row>
        <row r="45">
          <cell r="L45" t="str">
            <v>40 Railroad transportation</v>
          </cell>
          <cell r="M45">
            <v>1325</v>
          </cell>
          <cell r="N45">
            <v>6</v>
          </cell>
          <cell r="O45">
            <v>9</v>
          </cell>
          <cell r="P45">
            <v>28</v>
          </cell>
          <cell r="Q45">
            <v>23</v>
          </cell>
          <cell r="R45">
            <v>19</v>
          </cell>
          <cell r="S45">
            <v>17</v>
          </cell>
          <cell r="T45">
            <v>4</v>
          </cell>
          <cell r="U45">
            <v>11</v>
          </cell>
          <cell r="V45">
            <v>1442</v>
          </cell>
        </row>
        <row r="46">
          <cell r="L46" t="str">
            <v>41 Local and suburban transit and interurban highway passenger transportation</v>
          </cell>
          <cell r="M46">
            <v>1154</v>
          </cell>
          <cell r="N46">
            <v>1425</v>
          </cell>
          <cell r="O46">
            <v>660</v>
          </cell>
          <cell r="P46">
            <v>1111</v>
          </cell>
          <cell r="Q46">
            <v>910</v>
          </cell>
          <cell r="R46">
            <v>865</v>
          </cell>
          <cell r="S46">
            <v>370</v>
          </cell>
          <cell r="T46">
            <v>40</v>
          </cell>
          <cell r="U46">
            <v>5</v>
          </cell>
          <cell r="V46">
            <v>6540</v>
          </cell>
        </row>
        <row r="47">
          <cell r="L47" t="str">
            <v>42 Motor freight transportation and warehousing</v>
          </cell>
          <cell r="M47">
            <v>9708</v>
          </cell>
          <cell r="N47">
            <v>12727</v>
          </cell>
          <cell r="O47">
            <v>7765</v>
          </cell>
          <cell r="P47">
            <v>8879</v>
          </cell>
          <cell r="Q47">
            <v>3293</v>
          </cell>
          <cell r="R47">
            <v>1597</v>
          </cell>
          <cell r="S47">
            <v>457</v>
          </cell>
          <cell r="T47">
            <v>77</v>
          </cell>
          <cell r="U47">
            <v>14</v>
          </cell>
          <cell r="V47">
            <v>44517</v>
          </cell>
        </row>
        <row r="48">
          <cell r="L48" t="str">
            <v>43 United States postal service</v>
          </cell>
          <cell r="M48">
            <v>85</v>
          </cell>
          <cell r="N48">
            <v>36</v>
          </cell>
          <cell r="O48">
            <v>2</v>
          </cell>
          <cell r="P48">
            <v>0</v>
          </cell>
          <cell r="Q48">
            <v>1</v>
          </cell>
          <cell r="R48">
            <v>0</v>
          </cell>
          <cell r="S48">
            <v>0</v>
          </cell>
          <cell r="T48">
            <v>0</v>
          </cell>
          <cell r="U48">
            <v>1</v>
          </cell>
          <cell r="V48">
            <v>125</v>
          </cell>
        </row>
        <row r="49">
          <cell r="L49" t="str">
            <v>44 Water transportation</v>
          </cell>
          <cell r="M49">
            <v>1292</v>
          </cell>
          <cell r="N49">
            <v>2563</v>
          </cell>
          <cell r="O49">
            <v>765</v>
          </cell>
          <cell r="P49">
            <v>816</v>
          </cell>
          <cell r="Q49">
            <v>344</v>
          </cell>
          <cell r="R49">
            <v>299</v>
          </cell>
          <cell r="S49">
            <v>140</v>
          </cell>
          <cell r="T49">
            <v>17</v>
          </cell>
          <cell r="U49">
            <v>3</v>
          </cell>
          <cell r="V49">
            <v>6239</v>
          </cell>
        </row>
        <row r="50">
          <cell r="L50" t="str">
            <v>45 Transportation by air</v>
          </cell>
          <cell r="M50">
            <v>534</v>
          </cell>
          <cell r="N50">
            <v>160</v>
          </cell>
          <cell r="O50">
            <v>117</v>
          </cell>
          <cell r="P50">
            <v>53</v>
          </cell>
          <cell r="Q50">
            <v>35</v>
          </cell>
          <cell r="R50">
            <v>25</v>
          </cell>
          <cell r="S50">
            <v>22</v>
          </cell>
          <cell r="T50">
            <v>8</v>
          </cell>
          <cell r="U50">
            <v>4</v>
          </cell>
          <cell r="V50">
            <v>958</v>
          </cell>
        </row>
        <row r="51">
          <cell r="L51" t="str">
            <v>46 Pipelines, except natural gas</v>
          </cell>
          <cell r="M51">
            <v>1</v>
          </cell>
          <cell r="N51">
            <v>0</v>
          </cell>
          <cell r="O51">
            <v>0</v>
          </cell>
          <cell r="P51">
            <v>0</v>
          </cell>
          <cell r="Q51">
            <v>0</v>
          </cell>
          <cell r="R51">
            <v>0</v>
          </cell>
          <cell r="S51">
            <v>0</v>
          </cell>
          <cell r="T51">
            <v>0</v>
          </cell>
          <cell r="U51">
            <v>0</v>
          </cell>
          <cell r="V51">
            <v>1</v>
          </cell>
        </row>
        <row r="52">
          <cell r="L52" t="str">
            <v>47 Transportation services</v>
          </cell>
          <cell r="M52">
            <v>2713</v>
          </cell>
          <cell r="N52">
            <v>5728</v>
          </cell>
          <cell r="O52">
            <v>853</v>
          </cell>
          <cell r="P52">
            <v>765</v>
          </cell>
          <cell r="Q52">
            <v>313</v>
          </cell>
          <cell r="R52">
            <v>200</v>
          </cell>
          <cell r="S52">
            <v>86</v>
          </cell>
          <cell r="T52">
            <v>24</v>
          </cell>
          <cell r="U52">
            <v>2</v>
          </cell>
          <cell r="V52">
            <v>10684</v>
          </cell>
        </row>
        <row r="53">
          <cell r="L53" t="str">
            <v>Transport</v>
          </cell>
          <cell r="M53">
            <v>121337</v>
          </cell>
          <cell r="N53">
            <v>22645</v>
          </cell>
          <cell r="O53">
            <v>10171</v>
          </cell>
          <cell r="P53">
            <v>11652</v>
          </cell>
          <cell r="Q53">
            <v>4919</v>
          </cell>
          <cell r="R53">
            <v>3005</v>
          </cell>
          <cell r="S53">
            <v>1092</v>
          </cell>
          <cell r="T53">
            <v>170</v>
          </cell>
          <cell r="U53">
            <v>40</v>
          </cell>
          <cell r="V53">
            <v>70506</v>
          </cell>
        </row>
        <row r="55">
          <cell r="L55" t="str">
            <v>48 Communications</v>
          </cell>
          <cell r="M55">
            <v>3552</v>
          </cell>
          <cell r="N55">
            <v>2865</v>
          </cell>
          <cell r="O55">
            <v>387</v>
          </cell>
          <cell r="P55">
            <v>369</v>
          </cell>
          <cell r="Q55">
            <v>165</v>
          </cell>
          <cell r="R55">
            <v>126</v>
          </cell>
          <cell r="S55">
            <v>67</v>
          </cell>
          <cell r="T55">
            <v>23</v>
          </cell>
          <cell r="U55">
            <v>7</v>
          </cell>
          <cell r="V55">
            <v>7561</v>
          </cell>
        </row>
        <row r="57">
          <cell r="L57" t="str">
            <v>Utilities</v>
          </cell>
          <cell r="M57">
            <v>2711</v>
          </cell>
          <cell r="N57">
            <v>6781</v>
          </cell>
          <cell r="O57">
            <v>1983</v>
          </cell>
          <cell r="P57">
            <v>1764</v>
          </cell>
          <cell r="Q57">
            <v>511</v>
          </cell>
          <cell r="R57">
            <v>201</v>
          </cell>
          <cell r="S57">
            <v>48</v>
          </cell>
          <cell r="T57">
            <v>12</v>
          </cell>
          <cell r="U57">
            <v>12</v>
          </cell>
          <cell r="V57">
            <v>14023</v>
          </cell>
        </row>
        <row r="59">
          <cell r="L59" t="str">
            <v>50 Wholesale trade - durable goods</v>
          </cell>
          <cell r="M59">
            <v>27060</v>
          </cell>
          <cell r="N59">
            <v>91952</v>
          </cell>
          <cell r="O59">
            <v>15744</v>
          </cell>
          <cell r="P59">
            <v>9520</v>
          </cell>
          <cell r="Q59">
            <v>3159</v>
          </cell>
          <cell r="R59">
            <v>1820</v>
          </cell>
          <cell r="S59">
            <v>729</v>
          </cell>
          <cell r="T59">
            <v>103</v>
          </cell>
          <cell r="U59">
            <v>14</v>
          </cell>
          <cell r="V59">
            <v>150101</v>
          </cell>
        </row>
        <row r="60">
          <cell r="L60" t="str">
            <v>51 Wholesale trade - nondurable goods</v>
          </cell>
          <cell r="M60">
            <v>21277</v>
          </cell>
          <cell r="N60">
            <v>69458</v>
          </cell>
          <cell r="O60">
            <v>14424</v>
          </cell>
          <cell r="P60">
            <v>9004</v>
          </cell>
          <cell r="Q60">
            <v>2632</v>
          </cell>
          <cell r="R60">
            <v>1227</v>
          </cell>
          <cell r="S60">
            <v>452</v>
          </cell>
          <cell r="T60">
            <v>84</v>
          </cell>
          <cell r="U60">
            <v>11</v>
          </cell>
          <cell r="V60">
            <v>118569</v>
          </cell>
        </row>
        <row r="61">
          <cell r="L61" t="str">
            <v>52 Building materials, hardware, garden supply and mobile home dealers</v>
          </cell>
          <cell r="M61">
            <v>339</v>
          </cell>
          <cell r="N61">
            <v>3817</v>
          </cell>
          <cell r="O61">
            <v>234</v>
          </cell>
          <cell r="P61">
            <v>80</v>
          </cell>
          <cell r="Q61">
            <v>17</v>
          </cell>
          <cell r="R61">
            <v>2</v>
          </cell>
          <cell r="S61">
            <v>3</v>
          </cell>
          <cell r="T61">
            <v>6</v>
          </cell>
          <cell r="U61">
            <v>0</v>
          </cell>
          <cell r="V61">
            <v>4498</v>
          </cell>
        </row>
        <row r="62">
          <cell r="L62" t="str">
            <v>53 General merchandise stores</v>
          </cell>
          <cell r="M62">
            <v>9446</v>
          </cell>
          <cell r="N62">
            <v>4929</v>
          </cell>
          <cell r="O62">
            <v>640</v>
          </cell>
          <cell r="P62">
            <v>575</v>
          </cell>
          <cell r="Q62">
            <v>313</v>
          </cell>
          <cell r="R62">
            <v>279</v>
          </cell>
          <cell r="S62">
            <v>204</v>
          </cell>
          <cell r="T62">
            <v>57</v>
          </cell>
          <cell r="U62">
            <v>16</v>
          </cell>
          <cell r="V62">
            <v>16459</v>
          </cell>
        </row>
        <row r="63">
          <cell r="L63" t="str">
            <v>54 Food stores</v>
          </cell>
          <cell r="M63">
            <v>8243</v>
          </cell>
          <cell r="N63">
            <v>25210</v>
          </cell>
          <cell r="O63">
            <v>2259</v>
          </cell>
          <cell r="P63">
            <v>1615</v>
          </cell>
          <cell r="Q63">
            <v>614</v>
          </cell>
          <cell r="R63">
            <v>366</v>
          </cell>
          <cell r="S63">
            <v>147</v>
          </cell>
          <cell r="T63">
            <v>40</v>
          </cell>
          <cell r="U63">
            <v>7</v>
          </cell>
          <cell r="V63">
            <v>38501</v>
          </cell>
        </row>
        <row r="64">
          <cell r="L64" t="str">
            <v>55 Automotive dealers and gasoline service stations</v>
          </cell>
          <cell r="M64">
            <v>6921</v>
          </cell>
          <cell r="N64">
            <v>29004</v>
          </cell>
          <cell r="O64">
            <v>3801</v>
          </cell>
          <cell r="P64">
            <v>2110</v>
          </cell>
          <cell r="Q64">
            <v>707</v>
          </cell>
          <cell r="R64">
            <v>588</v>
          </cell>
          <cell r="S64">
            <v>328</v>
          </cell>
          <cell r="T64">
            <v>36</v>
          </cell>
          <cell r="U64">
            <v>2</v>
          </cell>
          <cell r="V64">
            <v>43497</v>
          </cell>
        </row>
        <row r="65">
          <cell r="L65" t="str">
            <v>56 Apparel and accessory stores</v>
          </cell>
          <cell r="M65">
            <v>13688</v>
          </cell>
          <cell r="N65">
            <v>19473</v>
          </cell>
          <cell r="O65">
            <v>1623</v>
          </cell>
          <cell r="P65">
            <v>977</v>
          </cell>
          <cell r="Q65">
            <v>263</v>
          </cell>
          <cell r="R65">
            <v>145</v>
          </cell>
          <cell r="S65">
            <v>91</v>
          </cell>
          <cell r="T65">
            <v>20</v>
          </cell>
          <cell r="U65">
            <v>3</v>
          </cell>
          <cell r="V65">
            <v>36283</v>
          </cell>
        </row>
        <row r="66">
          <cell r="L66" t="str">
            <v>57 Home furniture, furnishings and equipment stores</v>
          </cell>
          <cell r="M66">
            <v>6571</v>
          </cell>
          <cell r="N66">
            <v>29839</v>
          </cell>
          <cell r="O66">
            <v>1862</v>
          </cell>
          <cell r="P66">
            <v>963</v>
          </cell>
          <cell r="Q66">
            <v>274</v>
          </cell>
          <cell r="R66">
            <v>142</v>
          </cell>
          <cell r="S66">
            <v>58</v>
          </cell>
          <cell r="T66">
            <v>16</v>
          </cell>
          <cell r="U66">
            <v>2</v>
          </cell>
          <cell r="V66">
            <v>39727</v>
          </cell>
        </row>
        <row r="67">
          <cell r="L67" t="str">
            <v>58 Eating and drinking places</v>
          </cell>
          <cell r="M67">
            <v>20169</v>
          </cell>
          <cell r="N67">
            <v>34135</v>
          </cell>
          <cell r="O67">
            <v>2990</v>
          </cell>
          <cell r="P67">
            <v>2447</v>
          </cell>
          <cell r="Q67">
            <v>817</v>
          </cell>
          <cell r="R67">
            <v>465</v>
          </cell>
          <cell r="S67">
            <v>171</v>
          </cell>
          <cell r="T67">
            <v>28</v>
          </cell>
          <cell r="U67">
            <v>4</v>
          </cell>
          <cell r="V67">
            <v>61226</v>
          </cell>
        </row>
        <row r="68">
          <cell r="L68" t="str">
            <v>59 Miscellaneous retail</v>
          </cell>
          <cell r="M68">
            <v>20667</v>
          </cell>
          <cell r="N68">
            <v>72469</v>
          </cell>
          <cell r="O68">
            <v>5753</v>
          </cell>
          <cell r="P68">
            <v>3497</v>
          </cell>
          <cell r="Q68">
            <v>1068</v>
          </cell>
          <cell r="R68">
            <v>596</v>
          </cell>
          <cell r="S68">
            <v>251</v>
          </cell>
          <cell r="T68">
            <v>50</v>
          </cell>
          <cell r="U68">
            <v>0</v>
          </cell>
          <cell r="V68">
            <v>104351</v>
          </cell>
        </row>
        <row r="69">
          <cell r="L69" t="str">
            <v>Retail</v>
          </cell>
          <cell r="M69">
            <v>116425</v>
          </cell>
          <cell r="N69">
            <v>380286</v>
          </cell>
          <cell r="O69">
            <v>49330</v>
          </cell>
          <cell r="P69">
            <v>30788</v>
          </cell>
          <cell r="Q69">
            <v>9864</v>
          </cell>
          <cell r="R69">
            <v>5630</v>
          </cell>
          <cell r="S69">
            <v>2434</v>
          </cell>
          <cell r="T69">
            <v>440</v>
          </cell>
          <cell r="U69">
            <v>59</v>
          </cell>
          <cell r="V69">
            <v>613212</v>
          </cell>
        </row>
        <row r="71">
          <cell r="L71" t="str">
            <v>60 Depository institutions</v>
          </cell>
          <cell r="M71">
            <v>23963</v>
          </cell>
          <cell r="N71">
            <v>58</v>
          </cell>
          <cell r="O71">
            <v>53</v>
          </cell>
          <cell r="P71">
            <v>45</v>
          </cell>
          <cell r="Q71">
            <v>60</v>
          </cell>
          <cell r="R71">
            <v>187</v>
          </cell>
          <cell r="S71">
            <v>192</v>
          </cell>
          <cell r="T71">
            <v>109</v>
          </cell>
          <cell r="U71">
            <v>11</v>
          </cell>
          <cell r="V71">
            <v>24678</v>
          </cell>
        </row>
        <row r="72">
          <cell r="L72" t="str">
            <v>61 Nondepository credit institutions</v>
          </cell>
          <cell r="M72">
            <v>5704</v>
          </cell>
          <cell r="N72">
            <v>4468</v>
          </cell>
          <cell r="O72">
            <v>519</v>
          </cell>
          <cell r="P72">
            <v>437</v>
          </cell>
          <cell r="Q72">
            <v>210</v>
          </cell>
          <cell r="R72">
            <v>130</v>
          </cell>
          <cell r="S72">
            <v>82</v>
          </cell>
          <cell r="T72">
            <v>36</v>
          </cell>
          <cell r="U72">
            <v>7</v>
          </cell>
          <cell r="V72">
            <v>11593</v>
          </cell>
        </row>
        <row r="73">
          <cell r="L73" t="str">
            <v>62 Security and commodity brokers, dealers, exchanges and services</v>
          </cell>
          <cell r="M73">
            <v>2107</v>
          </cell>
          <cell r="N73">
            <v>1799</v>
          </cell>
          <cell r="O73">
            <v>109</v>
          </cell>
          <cell r="P73">
            <v>134</v>
          </cell>
          <cell r="Q73">
            <v>77</v>
          </cell>
          <cell r="R73">
            <v>96</v>
          </cell>
          <cell r="S73">
            <v>55</v>
          </cell>
          <cell r="T73">
            <v>13</v>
          </cell>
          <cell r="U73">
            <v>4</v>
          </cell>
          <cell r="V73">
            <v>4394</v>
          </cell>
        </row>
        <row r="74">
          <cell r="L74" t="str">
            <v>63 Insurance carriers</v>
          </cell>
          <cell r="M74">
            <v>6733</v>
          </cell>
          <cell r="N74">
            <v>1818</v>
          </cell>
          <cell r="O74">
            <v>221</v>
          </cell>
          <cell r="P74">
            <v>136</v>
          </cell>
          <cell r="Q74">
            <v>47</v>
          </cell>
          <cell r="R74">
            <v>39</v>
          </cell>
          <cell r="S74">
            <v>33</v>
          </cell>
          <cell r="T74">
            <v>14</v>
          </cell>
          <cell r="U74">
            <v>21</v>
          </cell>
          <cell r="V74">
            <v>9062</v>
          </cell>
        </row>
        <row r="75">
          <cell r="L75" t="str">
            <v>64 Insurance agents, brokers and service</v>
          </cell>
          <cell r="M75">
            <v>463</v>
          </cell>
          <cell r="N75">
            <v>10043</v>
          </cell>
          <cell r="O75">
            <v>334</v>
          </cell>
          <cell r="P75">
            <v>282</v>
          </cell>
          <cell r="Q75">
            <v>78</v>
          </cell>
          <cell r="R75">
            <v>52</v>
          </cell>
          <cell r="S75">
            <v>15</v>
          </cell>
          <cell r="T75">
            <v>6</v>
          </cell>
          <cell r="U75">
            <v>0</v>
          </cell>
          <cell r="V75">
            <v>11273</v>
          </cell>
        </row>
        <row r="76">
          <cell r="L76" t="str">
            <v>65 Real estate</v>
          </cell>
          <cell r="M76">
            <v>5719</v>
          </cell>
          <cell r="N76">
            <v>106987</v>
          </cell>
          <cell r="O76">
            <v>4395</v>
          </cell>
          <cell r="P76">
            <v>2547</v>
          </cell>
          <cell r="Q76">
            <v>848</v>
          </cell>
          <cell r="R76">
            <v>487</v>
          </cell>
          <cell r="S76">
            <v>228</v>
          </cell>
          <cell r="T76">
            <v>49</v>
          </cell>
          <cell r="U76">
            <v>8</v>
          </cell>
          <cell r="V76">
            <v>121268</v>
          </cell>
        </row>
        <row r="77">
          <cell r="L77" t="str">
            <v>67 Holding and other investment offices</v>
          </cell>
          <cell r="M77">
            <v>452</v>
          </cell>
          <cell r="N77">
            <v>2916</v>
          </cell>
          <cell r="O77">
            <v>160</v>
          </cell>
          <cell r="P77">
            <v>119</v>
          </cell>
          <cell r="Q77">
            <v>55</v>
          </cell>
          <cell r="R77">
            <v>49</v>
          </cell>
          <cell r="S77">
            <v>67</v>
          </cell>
          <cell r="T77">
            <v>64</v>
          </cell>
          <cell r="U77">
            <v>50</v>
          </cell>
          <cell r="V77">
            <v>3932</v>
          </cell>
        </row>
        <row r="78">
          <cell r="L78" t="str">
            <v>Finance</v>
          </cell>
          <cell r="M78">
            <v>45141</v>
          </cell>
          <cell r="N78">
            <v>128089</v>
          </cell>
          <cell r="O78">
            <v>5791</v>
          </cell>
          <cell r="P78">
            <v>3700</v>
          </cell>
          <cell r="Q78">
            <v>1375</v>
          </cell>
          <cell r="R78">
            <v>1040</v>
          </cell>
          <cell r="S78">
            <v>672</v>
          </cell>
          <cell r="T78">
            <v>291</v>
          </cell>
          <cell r="U78">
            <v>101</v>
          </cell>
          <cell r="V78">
            <v>186200</v>
          </cell>
        </row>
        <row r="80">
          <cell r="L80" t="str">
            <v>70 Hotels, rooming houses, camps and other lodging places</v>
          </cell>
          <cell r="M80">
            <v>1060</v>
          </cell>
          <cell r="N80">
            <v>6568</v>
          </cell>
          <cell r="O80">
            <v>1836</v>
          </cell>
          <cell r="P80">
            <v>1913</v>
          </cell>
          <cell r="Q80">
            <v>694</v>
          </cell>
          <cell r="R80">
            <v>385</v>
          </cell>
          <cell r="S80">
            <v>133</v>
          </cell>
          <cell r="T80">
            <v>22</v>
          </cell>
          <cell r="U80">
            <v>2</v>
          </cell>
          <cell r="V80">
            <v>12613</v>
          </cell>
        </row>
        <row r="81">
          <cell r="L81" t="str">
            <v>72 Personal services</v>
          </cell>
          <cell r="M81">
            <v>3942</v>
          </cell>
          <cell r="N81">
            <v>16634</v>
          </cell>
          <cell r="O81">
            <v>2394</v>
          </cell>
          <cell r="P81">
            <v>2090</v>
          </cell>
          <cell r="Q81">
            <v>744</v>
          </cell>
          <cell r="R81">
            <v>414</v>
          </cell>
          <cell r="S81">
            <v>125</v>
          </cell>
          <cell r="T81">
            <v>13</v>
          </cell>
          <cell r="U81">
            <v>0</v>
          </cell>
          <cell r="V81">
            <v>26356</v>
          </cell>
        </row>
        <row r="82">
          <cell r="L82" t="str">
            <v>73 Business services</v>
          </cell>
          <cell r="M82">
            <v>22416</v>
          </cell>
          <cell r="N82">
            <v>93739</v>
          </cell>
          <cell r="O82">
            <v>10981</v>
          </cell>
          <cell r="P82">
            <v>10040</v>
          </cell>
          <cell r="Q82">
            <v>4196</v>
          </cell>
          <cell r="R82">
            <v>2967</v>
          </cell>
          <cell r="S82">
            <v>1486</v>
          </cell>
          <cell r="T82">
            <v>300</v>
          </cell>
          <cell r="U82">
            <v>29</v>
          </cell>
          <cell r="V82">
            <v>146154</v>
          </cell>
        </row>
        <row r="83">
          <cell r="L83" t="str">
            <v>75 Automotive repair, services and parking</v>
          </cell>
          <cell r="M83">
            <v>2409</v>
          </cell>
          <cell r="N83">
            <v>16585</v>
          </cell>
          <cell r="O83">
            <v>2424</v>
          </cell>
          <cell r="P83">
            <v>950</v>
          </cell>
          <cell r="Q83">
            <v>207</v>
          </cell>
          <cell r="R83">
            <v>76</v>
          </cell>
          <cell r="S83">
            <v>30</v>
          </cell>
          <cell r="T83">
            <v>4</v>
          </cell>
          <cell r="U83">
            <v>0</v>
          </cell>
          <cell r="V83">
            <v>22685</v>
          </cell>
        </row>
        <row r="84">
          <cell r="L84" t="str">
            <v>76 Miscellaneous repair services</v>
          </cell>
          <cell r="M84">
            <v>1826</v>
          </cell>
          <cell r="N84">
            <v>3855</v>
          </cell>
          <cell r="O84">
            <v>680</v>
          </cell>
          <cell r="P84">
            <v>461</v>
          </cell>
          <cell r="Q84">
            <v>149</v>
          </cell>
          <cell r="R84">
            <v>109</v>
          </cell>
          <cell r="S84">
            <v>75</v>
          </cell>
          <cell r="T84">
            <v>12</v>
          </cell>
          <cell r="U84">
            <v>2</v>
          </cell>
          <cell r="V84">
            <v>7169</v>
          </cell>
        </row>
        <row r="85">
          <cell r="L85" t="str">
            <v>78 Motion pictures</v>
          </cell>
          <cell r="M85">
            <v>471</v>
          </cell>
          <cell r="N85">
            <v>3935</v>
          </cell>
          <cell r="O85">
            <v>437</v>
          </cell>
          <cell r="P85">
            <v>383</v>
          </cell>
          <cell r="Q85">
            <v>141</v>
          </cell>
          <cell r="R85">
            <v>90</v>
          </cell>
          <cell r="S85">
            <v>20</v>
          </cell>
          <cell r="T85">
            <v>6</v>
          </cell>
          <cell r="U85">
            <v>0</v>
          </cell>
          <cell r="V85">
            <v>5483</v>
          </cell>
        </row>
        <row r="86">
          <cell r="L86" t="str">
            <v>79 Amusement and recreation services</v>
          </cell>
          <cell r="M86">
            <v>3440</v>
          </cell>
          <cell r="N86">
            <v>10538</v>
          </cell>
          <cell r="O86">
            <v>3574</v>
          </cell>
          <cell r="P86">
            <v>3047</v>
          </cell>
          <cell r="Q86">
            <v>1338</v>
          </cell>
          <cell r="R86">
            <v>612</v>
          </cell>
          <cell r="S86">
            <v>157</v>
          </cell>
          <cell r="T86">
            <v>15</v>
          </cell>
          <cell r="U86">
            <v>3</v>
          </cell>
          <cell r="V86">
            <v>22724</v>
          </cell>
        </row>
        <row r="87">
          <cell r="L87" t="str">
            <v>Hotels and other business services</v>
          </cell>
          <cell r="M87">
            <v>77717</v>
          </cell>
          <cell r="N87">
            <v>151854</v>
          </cell>
          <cell r="O87">
            <v>22326</v>
          </cell>
          <cell r="P87">
            <v>18884</v>
          </cell>
          <cell r="Q87">
            <v>7469</v>
          </cell>
          <cell r="R87">
            <v>4653</v>
          </cell>
          <cell r="S87">
            <v>2026</v>
          </cell>
          <cell r="T87">
            <v>372</v>
          </cell>
          <cell r="U87">
            <v>36</v>
          </cell>
          <cell r="V87">
            <v>243184</v>
          </cell>
        </row>
        <row r="89">
          <cell r="L89" t="str">
            <v>Healthcare</v>
          </cell>
          <cell r="M89">
            <v>1819</v>
          </cell>
          <cell r="N89">
            <v>24513</v>
          </cell>
          <cell r="O89">
            <v>2803</v>
          </cell>
          <cell r="P89">
            <v>2485</v>
          </cell>
          <cell r="Q89">
            <v>1993</v>
          </cell>
          <cell r="R89">
            <v>2525</v>
          </cell>
          <cell r="S89">
            <v>1266</v>
          </cell>
          <cell r="T89">
            <v>111</v>
          </cell>
          <cell r="U89">
            <v>8</v>
          </cell>
          <cell r="V89">
            <v>37523</v>
          </cell>
        </row>
        <row r="91">
          <cell r="L91" t="str">
            <v>81 Legal services</v>
          </cell>
          <cell r="M91">
            <v>29</v>
          </cell>
          <cell r="N91">
            <v>597</v>
          </cell>
          <cell r="O91">
            <v>57</v>
          </cell>
          <cell r="P91">
            <v>62</v>
          </cell>
          <cell r="Q91">
            <v>28</v>
          </cell>
          <cell r="R91">
            <v>23</v>
          </cell>
          <cell r="S91">
            <v>6</v>
          </cell>
          <cell r="T91">
            <v>0</v>
          </cell>
          <cell r="U91">
            <v>0</v>
          </cell>
          <cell r="V91">
            <v>802</v>
          </cell>
        </row>
        <row r="93">
          <cell r="L93" t="str">
            <v>Education</v>
          </cell>
          <cell r="M93">
            <v>15305</v>
          </cell>
          <cell r="N93">
            <v>56705</v>
          </cell>
          <cell r="O93">
            <v>1374</v>
          </cell>
          <cell r="P93">
            <v>1604</v>
          </cell>
          <cell r="Q93">
            <v>810</v>
          </cell>
          <cell r="R93">
            <v>655</v>
          </cell>
          <cell r="S93">
            <v>367</v>
          </cell>
          <cell r="T93">
            <v>92</v>
          </cell>
          <cell r="U93">
            <v>13</v>
          </cell>
          <cell r="V93">
            <v>76925</v>
          </cell>
        </row>
        <row r="95">
          <cell r="L95" t="str">
            <v>83 Social services</v>
          </cell>
          <cell r="M95">
            <v>1177</v>
          </cell>
          <cell r="N95">
            <v>6160</v>
          </cell>
          <cell r="O95">
            <v>1036</v>
          </cell>
          <cell r="P95">
            <v>1381</v>
          </cell>
          <cell r="Q95">
            <v>955</v>
          </cell>
          <cell r="R95">
            <v>632</v>
          </cell>
          <cell r="S95">
            <v>184</v>
          </cell>
          <cell r="T95">
            <v>13</v>
          </cell>
          <cell r="U95">
            <v>1</v>
          </cell>
          <cell r="V95">
            <v>11539</v>
          </cell>
        </row>
        <row r="96">
          <cell r="L96" t="str">
            <v>84 Museums, art galleries, and botanical and zoological gardens</v>
          </cell>
          <cell r="M96">
            <v>25</v>
          </cell>
          <cell r="N96">
            <v>256</v>
          </cell>
          <cell r="O96">
            <v>51</v>
          </cell>
          <cell r="P96">
            <v>61</v>
          </cell>
          <cell r="Q96">
            <v>17</v>
          </cell>
          <cell r="R96">
            <v>8</v>
          </cell>
          <cell r="S96">
            <v>0</v>
          </cell>
          <cell r="T96">
            <v>0</v>
          </cell>
          <cell r="U96">
            <v>0</v>
          </cell>
          <cell r="V96">
            <v>418</v>
          </cell>
        </row>
        <row r="97">
          <cell r="L97" t="str">
            <v>86 Membership organisations</v>
          </cell>
          <cell r="M97">
            <v>2335</v>
          </cell>
          <cell r="N97">
            <v>23866</v>
          </cell>
          <cell r="O97">
            <v>3119</v>
          </cell>
          <cell r="P97">
            <v>1911</v>
          </cell>
          <cell r="Q97">
            <v>759</v>
          </cell>
          <cell r="R97">
            <v>565</v>
          </cell>
          <cell r="S97">
            <v>432</v>
          </cell>
          <cell r="T97">
            <v>48</v>
          </cell>
          <cell r="U97">
            <v>3</v>
          </cell>
          <cell r="V97">
            <v>33038</v>
          </cell>
        </row>
        <row r="98">
          <cell r="L98" t="str">
            <v>87 Engineering, accounting, research, management and related services</v>
          </cell>
          <cell r="M98">
            <v>4699</v>
          </cell>
          <cell r="N98">
            <v>51096</v>
          </cell>
          <cell r="O98">
            <v>4650</v>
          </cell>
          <cell r="P98">
            <v>3159</v>
          </cell>
          <cell r="Q98">
            <v>973</v>
          </cell>
          <cell r="R98">
            <v>520</v>
          </cell>
          <cell r="S98">
            <v>247</v>
          </cell>
          <cell r="T98">
            <v>47</v>
          </cell>
          <cell r="U98">
            <v>7</v>
          </cell>
          <cell r="V98">
            <v>65398</v>
          </cell>
        </row>
        <row r="99">
          <cell r="L99" t="str">
            <v>89 Miscellaneous services</v>
          </cell>
          <cell r="M99">
            <v>657</v>
          </cell>
          <cell r="N99">
            <v>14067</v>
          </cell>
          <cell r="O99">
            <v>1080</v>
          </cell>
          <cell r="P99">
            <v>651</v>
          </cell>
          <cell r="Q99">
            <v>201</v>
          </cell>
          <cell r="R99">
            <v>119</v>
          </cell>
          <cell r="S99">
            <v>36</v>
          </cell>
          <cell r="T99">
            <v>7</v>
          </cell>
          <cell r="U99">
            <v>0</v>
          </cell>
          <cell r="V99">
            <v>16818</v>
          </cell>
        </row>
        <row r="100">
          <cell r="L100" t="str">
            <v>91 Executive, legislative, and general government, except finance</v>
          </cell>
          <cell r="M100">
            <v>8088</v>
          </cell>
          <cell r="N100">
            <v>430</v>
          </cell>
          <cell r="O100">
            <v>0</v>
          </cell>
          <cell r="P100">
            <v>0</v>
          </cell>
          <cell r="Q100">
            <v>0</v>
          </cell>
          <cell r="R100">
            <v>1</v>
          </cell>
          <cell r="S100">
            <v>3</v>
          </cell>
          <cell r="T100">
            <v>3</v>
          </cell>
          <cell r="U100">
            <v>10</v>
          </cell>
          <cell r="V100">
            <v>8535</v>
          </cell>
        </row>
        <row r="101">
          <cell r="L101" t="str">
            <v>92 Justice, public order, and safety</v>
          </cell>
          <cell r="M101">
            <v>762</v>
          </cell>
          <cell r="N101">
            <v>2673</v>
          </cell>
          <cell r="O101">
            <v>0</v>
          </cell>
          <cell r="P101">
            <v>1</v>
          </cell>
          <cell r="Q101">
            <v>1</v>
          </cell>
          <cell r="R101">
            <v>4</v>
          </cell>
          <cell r="S101">
            <v>1</v>
          </cell>
          <cell r="T101">
            <v>1</v>
          </cell>
          <cell r="U101">
            <v>2</v>
          </cell>
          <cell r="V101">
            <v>3445</v>
          </cell>
        </row>
        <row r="102">
          <cell r="L102" t="str">
            <v>93 Public finance, taxation and monetary policy</v>
          </cell>
          <cell r="M102">
            <v>26</v>
          </cell>
          <cell r="N102">
            <v>942</v>
          </cell>
          <cell r="O102">
            <v>0</v>
          </cell>
          <cell r="P102">
            <v>0</v>
          </cell>
          <cell r="Q102">
            <v>0</v>
          </cell>
          <cell r="R102">
            <v>0</v>
          </cell>
          <cell r="S102">
            <v>0</v>
          </cell>
          <cell r="T102">
            <v>0</v>
          </cell>
          <cell r="U102">
            <v>1</v>
          </cell>
          <cell r="V102">
            <v>969</v>
          </cell>
        </row>
        <row r="103">
          <cell r="L103" t="str">
            <v>94 Administration of human resource programs</v>
          </cell>
          <cell r="M103">
            <v>216</v>
          </cell>
          <cell r="N103">
            <v>1647</v>
          </cell>
          <cell r="O103">
            <v>0</v>
          </cell>
          <cell r="P103">
            <v>1</v>
          </cell>
          <cell r="Q103">
            <v>0</v>
          </cell>
          <cell r="R103">
            <v>0</v>
          </cell>
          <cell r="S103">
            <v>2</v>
          </cell>
          <cell r="T103">
            <v>0</v>
          </cell>
          <cell r="U103">
            <v>0</v>
          </cell>
          <cell r="V103">
            <v>1866</v>
          </cell>
        </row>
        <row r="104">
          <cell r="L104" t="str">
            <v>95 Administration of environmental quality and housing programs</v>
          </cell>
          <cell r="M104">
            <v>183</v>
          </cell>
          <cell r="N104">
            <v>1283</v>
          </cell>
          <cell r="O104">
            <v>1</v>
          </cell>
          <cell r="P104">
            <v>1</v>
          </cell>
          <cell r="Q104">
            <v>0</v>
          </cell>
          <cell r="R104">
            <v>1</v>
          </cell>
          <cell r="S104">
            <v>0</v>
          </cell>
          <cell r="T104">
            <v>0</v>
          </cell>
          <cell r="U104">
            <v>0</v>
          </cell>
          <cell r="V104">
            <v>1469</v>
          </cell>
        </row>
        <row r="105">
          <cell r="L105" t="str">
            <v>96 Administration of economic programs</v>
          </cell>
          <cell r="M105">
            <v>131</v>
          </cell>
          <cell r="N105">
            <v>631</v>
          </cell>
          <cell r="O105">
            <v>1</v>
          </cell>
          <cell r="P105">
            <v>0</v>
          </cell>
          <cell r="Q105">
            <v>0</v>
          </cell>
          <cell r="R105">
            <v>0</v>
          </cell>
          <cell r="S105">
            <v>2</v>
          </cell>
          <cell r="T105">
            <v>2</v>
          </cell>
          <cell r="U105">
            <v>3</v>
          </cell>
          <cell r="V105">
            <v>770</v>
          </cell>
        </row>
        <row r="106">
          <cell r="L106" t="str">
            <v>97 National security and international affairs</v>
          </cell>
          <cell r="M106">
            <v>70</v>
          </cell>
          <cell r="N106">
            <v>219</v>
          </cell>
          <cell r="O106">
            <v>0</v>
          </cell>
          <cell r="P106">
            <v>1</v>
          </cell>
          <cell r="Q106">
            <v>0</v>
          </cell>
          <cell r="R106">
            <v>0</v>
          </cell>
          <cell r="S106">
            <v>0</v>
          </cell>
          <cell r="T106">
            <v>0</v>
          </cell>
          <cell r="U106">
            <v>3</v>
          </cell>
          <cell r="V106">
            <v>293</v>
          </cell>
        </row>
        <row r="107">
          <cell r="L107" t="str">
            <v>Public services all</v>
          </cell>
          <cell r="M107">
            <v>35522</v>
          </cell>
          <cell r="N107">
            <v>185085</v>
          </cell>
          <cell r="O107">
            <v>14172</v>
          </cell>
          <cell r="P107">
            <v>11318</v>
          </cell>
          <cell r="Q107">
            <v>5737</v>
          </cell>
          <cell r="R107">
            <v>5053</v>
          </cell>
          <cell r="S107">
            <v>2546</v>
          </cell>
          <cell r="T107">
            <v>324</v>
          </cell>
          <cell r="U107">
            <v>51</v>
          </cell>
          <cell r="V107">
            <v>259808</v>
          </cell>
        </row>
        <row r="108">
          <cell r="L108" t="str">
            <v>Government</v>
          </cell>
          <cell r="M108">
            <v>18398</v>
          </cell>
          <cell r="N108">
            <v>103867</v>
          </cell>
          <cell r="O108">
            <v>9995</v>
          </cell>
          <cell r="P108">
            <v>7229</v>
          </cell>
          <cell r="Q108">
            <v>2934</v>
          </cell>
          <cell r="R108">
            <v>1873</v>
          </cell>
          <cell r="S108">
            <v>913</v>
          </cell>
          <cell r="T108">
            <v>121</v>
          </cell>
          <cell r="U108">
            <v>30</v>
          </cell>
          <cell r="V108">
            <v>145360</v>
          </cell>
        </row>
        <row r="109">
          <cell r="L109" t="str">
            <v>TOTAL</v>
          </cell>
          <cell r="M109">
            <v>0</v>
          </cell>
          <cell r="N109">
            <v>1400829</v>
          </cell>
          <cell r="O109">
            <v>200721</v>
          </cell>
          <cell r="P109">
            <v>136957</v>
          </cell>
          <cell r="Q109">
            <v>47340</v>
          </cell>
          <cell r="R109">
            <v>28871</v>
          </cell>
          <cell r="S109">
            <v>12728</v>
          </cell>
          <cell r="T109">
            <v>2594</v>
          </cell>
          <cell r="U109">
            <v>611</v>
          </cell>
          <cell r="V109">
            <v>2199647</v>
          </cell>
        </row>
        <row r="110">
          <cell r="L110" t="str">
            <v>Unclassified</v>
          </cell>
          <cell r="M110">
            <v>0</v>
          </cell>
          <cell r="N110">
            <v>1010</v>
          </cell>
          <cell r="O110">
            <v>37</v>
          </cell>
          <cell r="P110">
            <v>29</v>
          </cell>
          <cell r="Q110">
            <v>13</v>
          </cell>
          <cell r="R110">
            <v>6</v>
          </cell>
          <cell r="S110">
            <v>4</v>
          </cell>
          <cell r="T110">
            <v>0</v>
          </cell>
          <cell r="U110">
            <v>0</v>
          </cell>
          <cell r="V110">
            <v>9115</v>
          </cell>
        </row>
        <row r="111">
          <cell r="L111" t="str">
            <v>TOTAL</v>
          </cell>
          <cell r="N111">
            <v>1399819</v>
          </cell>
          <cell r="O111">
            <v>200684</v>
          </cell>
          <cell r="P111">
            <v>136928</v>
          </cell>
          <cell r="Q111">
            <v>47327</v>
          </cell>
          <cell r="R111">
            <v>28865</v>
          </cell>
          <cell r="S111">
            <v>12724</v>
          </cell>
          <cell r="T111">
            <v>2594</v>
          </cell>
          <cell r="U111">
            <v>611</v>
          </cell>
          <cell r="V111">
            <v>2190532</v>
          </cell>
        </row>
        <row r="112">
          <cell r="N112">
            <v>0</v>
          </cell>
          <cell r="O112">
            <v>0</v>
          </cell>
          <cell r="P112">
            <v>0</v>
          </cell>
          <cell r="Q112">
            <v>0</v>
          </cell>
          <cell r="R112">
            <v>0</v>
          </cell>
          <cell r="S112">
            <v>0</v>
          </cell>
          <cell r="T112">
            <v>0</v>
          </cell>
          <cell r="U112">
            <v>0</v>
          </cell>
        </row>
        <row r="113">
          <cell r="L113" t="str">
            <v>Other Industries</v>
          </cell>
          <cell r="O113">
            <v>29081</v>
          </cell>
          <cell r="P113">
            <v>12452</v>
          </cell>
          <cell r="Q113">
            <v>2948</v>
          </cell>
          <cell r="R113">
            <v>1256</v>
          </cell>
          <cell r="S113">
            <v>394</v>
          </cell>
          <cell r="T113">
            <v>82</v>
          </cell>
          <cell r="U113">
            <v>11</v>
          </cell>
          <cell r="V113">
            <v>4.1610896348466949E-3</v>
          </cell>
        </row>
        <row r="114">
          <cell r="N114">
            <v>7.2152185389682524E-4</v>
          </cell>
          <cell r="O114">
            <v>1.8436945645891053E-4</v>
          </cell>
          <cell r="P114">
            <v>2.1179013788268287E-4</v>
          </cell>
          <cell r="Q114">
            <v>2.7468464090265601E-4</v>
          </cell>
          <cell r="R114">
            <v>2.0786419539234368E-4</v>
          </cell>
          <cell r="S114">
            <v>3.1436655139893113E-4</v>
          </cell>
          <cell r="T114">
            <v>0</v>
          </cell>
          <cell r="U114">
            <v>0</v>
          </cell>
        </row>
      </sheetData>
      <sheetData sheetId="28">
        <row r="5">
          <cell r="L5" t="str">
            <v>01 Agricultural production - crops</v>
          </cell>
          <cell r="O5">
            <v>137</v>
          </cell>
          <cell r="P5">
            <v>25</v>
          </cell>
          <cell r="Q5">
            <v>14</v>
          </cell>
          <cell r="R5">
            <v>1</v>
          </cell>
          <cell r="S5">
            <v>3</v>
          </cell>
          <cell r="T5">
            <v>1</v>
          </cell>
          <cell r="U5">
            <v>0</v>
          </cell>
          <cell r="V5">
            <v>0</v>
          </cell>
        </row>
        <row r="6">
          <cell r="L6" t="str">
            <v>02 Agriculture production livestock and animal specialities</v>
          </cell>
          <cell r="O6">
            <v>68</v>
          </cell>
          <cell r="P6">
            <v>13</v>
          </cell>
          <cell r="Q6">
            <v>22</v>
          </cell>
          <cell r="R6">
            <v>3</v>
          </cell>
          <cell r="S6">
            <v>2</v>
          </cell>
          <cell r="T6">
            <v>1</v>
          </cell>
          <cell r="U6">
            <v>1</v>
          </cell>
          <cell r="V6">
            <v>0</v>
          </cell>
        </row>
        <row r="7">
          <cell r="L7" t="str">
            <v>07 Agricultural services</v>
          </cell>
          <cell r="O7">
            <v>143</v>
          </cell>
          <cell r="P7">
            <v>23</v>
          </cell>
          <cell r="Q7">
            <v>22</v>
          </cell>
          <cell r="R7">
            <v>3</v>
          </cell>
          <cell r="S7">
            <v>2</v>
          </cell>
          <cell r="T7">
            <v>0</v>
          </cell>
          <cell r="U7">
            <v>0</v>
          </cell>
          <cell r="V7">
            <v>0</v>
          </cell>
        </row>
        <row r="8">
          <cell r="L8" t="str">
            <v>08 Forestry</v>
          </cell>
          <cell r="O8">
            <v>42</v>
          </cell>
          <cell r="P8">
            <v>4</v>
          </cell>
          <cell r="Q8">
            <v>1</v>
          </cell>
          <cell r="R8">
            <v>1</v>
          </cell>
          <cell r="S8">
            <v>0</v>
          </cell>
          <cell r="T8">
            <v>1</v>
          </cell>
          <cell r="U8">
            <v>0</v>
          </cell>
          <cell r="V8">
            <v>0</v>
          </cell>
        </row>
        <row r="9">
          <cell r="L9" t="str">
            <v>09 Fishing, hunting and trapping</v>
          </cell>
          <cell r="O9">
            <v>138</v>
          </cell>
          <cell r="P9">
            <v>21</v>
          </cell>
          <cell r="Q9">
            <v>14</v>
          </cell>
          <cell r="R9">
            <v>23</v>
          </cell>
          <cell r="S9">
            <v>10</v>
          </cell>
          <cell r="T9">
            <v>6</v>
          </cell>
          <cell r="U9">
            <v>0</v>
          </cell>
          <cell r="V9">
            <v>0</v>
          </cell>
        </row>
        <row r="10">
          <cell r="L10" t="str">
            <v>Agriculture, Fisheries and Forestry subtotal</v>
          </cell>
          <cell r="O10">
            <v>528</v>
          </cell>
          <cell r="P10">
            <v>86</v>
          </cell>
          <cell r="Q10">
            <v>73</v>
          </cell>
          <cell r="R10">
            <v>31</v>
          </cell>
          <cell r="S10">
            <v>17</v>
          </cell>
          <cell r="T10">
            <v>9</v>
          </cell>
          <cell r="U10">
            <v>1</v>
          </cell>
          <cell r="V10">
            <v>0</v>
          </cell>
        </row>
        <row r="12">
          <cell r="L12" t="str">
            <v>10 Metal mining</v>
          </cell>
          <cell r="O12">
            <v>55</v>
          </cell>
          <cell r="P12">
            <v>2</v>
          </cell>
          <cell r="Q12">
            <v>9</v>
          </cell>
          <cell r="R12">
            <v>3</v>
          </cell>
          <cell r="S12">
            <v>7</v>
          </cell>
          <cell r="T12">
            <v>1</v>
          </cell>
          <cell r="U12">
            <v>0</v>
          </cell>
          <cell r="V12">
            <v>0</v>
          </cell>
        </row>
        <row r="13">
          <cell r="L13" t="str">
            <v>12 Coal mining</v>
          </cell>
          <cell r="O13">
            <v>30</v>
          </cell>
          <cell r="P13">
            <v>25</v>
          </cell>
          <cell r="Q13">
            <v>32</v>
          </cell>
          <cell r="R13">
            <v>10</v>
          </cell>
          <cell r="S13">
            <v>11</v>
          </cell>
          <cell r="T13">
            <v>6</v>
          </cell>
          <cell r="U13">
            <v>7</v>
          </cell>
          <cell r="V13">
            <v>0</v>
          </cell>
        </row>
        <row r="14">
          <cell r="L14" t="str">
            <v>14 Mining and quarrying of nonmetallic minerals, except fuels</v>
          </cell>
          <cell r="O14">
            <v>370</v>
          </cell>
          <cell r="P14">
            <v>160</v>
          </cell>
          <cell r="Q14">
            <v>132</v>
          </cell>
          <cell r="R14">
            <v>19</v>
          </cell>
          <cell r="S14">
            <v>5</v>
          </cell>
          <cell r="T14">
            <v>4</v>
          </cell>
          <cell r="U14">
            <v>0</v>
          </cell>
          <cell r="V14">
            <v>0</v>
          </cell>
        </row>
        <row r="15">
          <cell r="L15" t="str">
            <v>13 Oil and gas extraction</v>
          </cell>
          <cell r="O15">
            <v>9</v>
          </cell>
          <cell r="P15">
            <v>0</v>
          </cell>
          <cell r="Q15">
            <v>2</v>
          </cell>
          <cell r="R15">
            <v>1</v>
          </cell>
          <cell r="S15">
            <v>0</v>
          </cell>
          <cell r="T15">
            <v>2</v>
          </cell>
          <cell r="U15">
            <v>1</v>
          </cell>
          <cell r="V15">
            <v>0</v>
          </cell>
        </row>
        <row r="16">
          <cell r="L16" t="str">
            <v>Mining subtotal</v>
          </cell>
          <cell r="O16">
            <v>464</v>
          </cell>
          <cell r="P16">
            <v>187</v>
          </cell>
          <cell r="Q16">
            <v>175</v>
          </cell>
          <cell r="R16">
            <v>33</v>
          </cell>
          <cell r="S16">
            <v>23</v>
          </cell>
          <cell r="T16">
            <v>13</v>
          </cell>
          <cell r="U16">
            <v>8</v>
          </cell>
          <cell r="V16">
            <v>0</v>
          </cell>
        </row>
        <row r="18">
          <cell r="L18" t="str">
            <v>15 Building construction-general contractors and operative builders</v>
          </cell>
          <cell r="O18">
            <v>3726</v>
          </cell>
          <cell r="P18">
            <v>815</v>
          </cell>
          <cell r="Q18">
            <v>537</v>
          </cell>
          <cell r="R18">
            <v>127</v>
          </cell>
          <cell r="S18">
            <v>69</v>
          </cell>
          <cell r="T18">
            <v>53</v>
          </cell>
          <cell r="U18">
            <v>12</v>
          </cell>
          <cell r="V18">
            <v>2</v>
          </cell>
        </row>
        <row r="19">
          <cell r="L19" t="str">
            <v>16 Heavy construction other than building construction - contractors</v>
          </cell>
          <cell r="O19">
            <v>5807</v>
          </cell>
          <cell r="P19">
            <v>1337</v>
          </cell>
          <cell r="Q19">
            <v>577</v>
          </cell>
          <cell r="R19">
            <v>117</v>
          </cell>
          <cell r="S19">
            <v>64</v>
          </cell>
          <cell r="T19">
            <v>18</v>
          </cell>
          <cell r="U19">
            <v>12</v>
          </cell>
          <cell r="V19">
            <v>0</v>
          </cell>
        </row>
        <row r="20">
          <cell r="L20" t="str">
            <v>17 Construction - special trade contractors</v>
          </cell>
          <cell r="O20">
            <v>15158</v>
          </cell>
          <cell r="P20">
            <v>4285</v>
          </cell>
          <cell r="Q20">
            <v>2693</v>
          </cell>
          <cell r="R20">
            <v>626</v>
          </cell>
          <cell r="S20">
            <v>331</v>
          </cell>
          <cell r="T20">
            <v>67</v>
          </cell>
          <cell r="U20">
            <v>6</v>
          </cell>
          <cell r="V20">
            <v>0</v>
          </cell>
        </row>
        <row r="21">
          <cell r="L21" t="str">
            <v>Construction subtotal</v>
          </cell>
          <cell r="O21">
            <v>24691</v>
          </cell>
          <cell r="P21">
            <v>6437</v>
          </cell>
          <cell r="Q21">
            <v>3807</v>
          </cell>
          <cell r="R21">
            <v>870</v>
          </cell>
          <cell r="S21">
            <v>464</v>
          </cell>
          <cell r="T21">
            <v>138</v>
          </cell>
          <cell r="U21">
            <v>30</v>
          </cell>
          <cell r="V21">
            <v>2</v>
          </cell>
        </row>
        <row r="23">
          <cell r="L23" t="str">
            <v>20 Food and kindred products</v>
          </cell>
          <cell r="O23">
            <v>2862</v>
          </cell>
          <cell r="P23">
            <v>920</v>
          </cell>
          <cell r="Q23">
            <v>1132</v>
          </cell>
          <cell r="R23">
            <v>414</v>
          </cell>
          <cell r="S23">
            <v>234</v>
          </cell>
          <cell r="T23">
            <v>103</v>
          </cell>
          <cell r="U23">
            <v>37</v>
          </cell>
          <cell r="V23">
            <v>1</v>
          </cell>
        </row>
        <row r="24">
          <cell r="L24" t="str">
            <v>21 Tobacco products</v>
          </cell>
          <cell r="O24">
            <v>6</v>
          </cell>
          <cell r="P24">
            <v>2</v>
          </cell>
          <cell r="Q24">
            <v>0</v>
          </cell>
          <cell r="R24">
            <v>4</v>
          </cell>
          <cell r="S24">
            <v>4</v>
          </cell>
          <cell r="T24">
            <v>0</v>
          </cell>
          <cell r="U24">
            <v>1</v>
          </cell>
          <cell r="V24">
            <v>0</v>
          </cell>
        </row>
        <row r="25">
          <cell r="L25" t="str">
            <v>22 Textile mill products</v>
          </cell>
          <cell r="O25">
            <v>3537</v>
          </cell>
          <cell r="P25">
            <v>1090</v>
          </cell>
          <cell r="Q25">
            <v>1036</v>
          </cell>
          <cell r="R25">
            <v>474</v>
          </cell>
          <cell r="S25">
            <v>258</v>
          </cell>
          <cell r="T25">
            <v>60</v>
          </cell>
          <cell r="U25">
            <v>17</v>
          </cell>
          <cell r="V25">
            <v>3</v>
          </cell>
        </row>
        <row r="26">
          <cell r="L26" t="str">
            <v>23 Apparel and other finished products made from fabrics and similar materials</v>
          </cell>
          <cell r="O26">
            <v>3358</v>
          </cell>
          <cell r="P26">
            <v>751</v>
          </cell>
          <cell r="Q26">
            <v>743</v>
          </cell>
          <cell r="R26">
            <v>321</v>
          </cell>
          <cell r="S26">
            <v>185</v>
          </cell>
          <cell r="T26">
            <v>84</v>
          </cell>
          <cell r="U26">
            <v>7</v>
          </cell>
          <cell r="V26">
            <v>0</v>
          </cell>
        </row>
        <row r="27">
          <cell r="L27" t="str">
            <v>24 Lumber and wood products, except furniture</v>
          </cell>
          <cell r="O27">
            <v>1424</v>
          </cell>
          <cell r="P27">
            <v>551</v>
          </cell>
          <cell r="Q27">
            <v>379</v>
          </cell>
          <cell r="R27">
            <v>75</v>
          </cell>
          <cell r="S27">
            <v>32</v>
          </cell>
          <cell r="T27">
            <v>14</v>
          </cell>
          <cell r="U27">
            <v>0</v>
          </cell>
          <cell r="V27">
            <v>0</v>
          </cell>
        </row>
        <row r="28">
          <cell r="L28" t="str">
            <v>25 Furniture and fixtures</v>
          </cell>
          <cell r="O28">
            <v>436</v>
          </cell>
          <cell r="P28">
            <v>219</v>
          </cell>
          <cell r="Q28">
            <v>217</v>
          </cell>
          <cell r="R28">
            <v>46</v>
          </cell>
          <cell r="S28">
            <v>37</v>
          </cell>
          <cell r="T28">
            <v>13</v>
          </cell>
          <cell r="U28">
            <v>4</v>
          </cell>
          <cell r="V28">
            <v>0</v>
          </cell>
        </row>
        <row r="29">
          <cell r="L29" t="str">
            <v>26 Paper and allied products</v>
          </cell>
          <cell r="O29">
            <v>1150</v>
          </cell>
          <cell r="P29">
            <v>667</v>
          </cell>
          <cell r="Q29">
            <v>553</v>
          </cell>
          <cell r="R29">
            <v>182</v>
          </cell>
          <cell r="S29">
            <v>125</v>
          </cell>
          <cell r="T29">
            <v>28</v>
          </cell>
          <cell r="U29">
            <v>8</v>
          </cell>
          <cell r="V29">
            <v>0</v>
          </cell>
        </row>
        <row r="30">
          <cell r="L30" t="str">
            <v>27 Printing, publishing, and allied industries</v>
          </cell>
          <cell r="O30">
            <v>1661</v>
          </cell>
          <cell r="P30">
            <v>476</v>
          </cell>
          <cell r="Q30">
            <v>447</v>
          </cell>
          <cell r="R30">
            <v>166</v>
          </cell>
          <cell r="S30">
            <v>131</v>
          </cell>
          <cell r="T30">
            <v>61</v>
          </cell>
          <cell r="U30">
            <v>12</v>
          </cell>
          <cell r="V30">
            <v>0</v>
          </cell>
        </row>
        <row r="31">
          <cell r="L31" t="str">
            <v>28 Chemicals and allied products</v>
          </cell>
          <cell r="O31">
            <v>4435</v>
          </cell>
          <cell r="P31">
            <v>1484</v>
          </cell>
          <cell r="Q31">
            <v>1213</v>
          </cell>
          <cell r="R31">
            <v>526</v>
          </cell>
          <cell r="S31">
            <v>322</v>
          </cell>
          <cell r="T31">
            <v>160</v>
          </cell>
          <cell r="U31">
            <v>30</v>
          </cell>
          <cell r="V31">
            <v>2</v>
          </cell>
        </row>
        <row r="32">
          <cell r="L32" t="str">
            <v>29 Petroleum refining and related industries</v>
          </cell>
          <cell r="O32">
            <v>98</v>
          </cell>
          <cell r="P32">
            <v>38</v>
          </cell>
          <cell r="Q32">
            <v>44</v>
          </cell>
          <cell r="R32">
            <v>24</v>
          </cell>
          <cell r="S32">
            <v>13</v>
          </cell>
          <cell r="T32">
            <v>7</v>
          </cell>
          <cell r="U32">
            <v>4</v>
          </cell>
          <cell r="V32">
            <v>1</v>
          </cell>
        </row>
        <row r="33">
          <cell r="L33" t="str">
            <v>30 Rubber and miscellaneous plastics products</v>
          </cell>
          <cell r="O33">
            <v>1991</v>
          </cell>
          <cell r="P33">
            <v>1128</v>
          </cell>
          <cell r="Q33">
            <v>909</v>
          </cell>
          <cell r="R33">
            <v>291</v>
          </cell>
          <cell r="S33">
            <v>156</v>
          </cell>
          <cell r="T33">
            <v>53</v>
          </cell>
          <cell r="U33">
            <v>7</v>
          </cell>
          <cell r="V33">
            <v>2</v>
          </cell>
        </row>
        <row r="34">
          <cell r="L34" t="str">
            <v>31 Leather and leather products</v>
          </cell>
          <cell r="O34">
            <v>1934</v>
          </cell>
          <cell r="P34">
            <v>826</v>
          </cell>
          <cell r="Q34">
            <v>676</v>
          </cell>
          <cell r="R34">
            <v>247</v>
          </cell>
          <cell r="S34">
            <v>180</v>
          </cell>
          <cell r="T34">
            <v>75</v>
          </cell>
          <cell r="U34">
            <v>8</v>
          </cell>
          <cell r="V34">
            <v>2</v>
          </cell>
        </row>
        <row r="35">
          <cell r="L35" t="str">
            <v>32 Stone, clay, glass and concrete products</v>
          </cell>
          <cell r="O35">
            <v>2196</v>
          </cell>
          <cell r="P35">
            <v>1041</v>
          </cell>
          <cell r="Q35">
            <v>983</v>
          </cell>
          <cell r="R35">
            <v>334</v>
          </cell>
          <cell r="S35">
            <v>150</v>
          </cell>
          <cell r="T35">
            <v>65</v>
          </cell>
          <cell r="U35">
            <v>8</v>
          </cell>
          <cell r="V35">
            <v>0</v>
          </cell>
        </row>
        <row r="36">
          <cell r="L36" t="str">
            <v>33 Primary metal industries</v>
          </cell>
          <cell r="O36">
            <v>2545</v>
          </cell>
          <cell r="P36">
            <v>1053</v>
          </cell>
          <cell r="Q36">
            <v>1012</v>
          </cell>
          <cell r="R36">
            <v>368</v>
          </cell>
          <cell r="S36">
            <v>202</v>
          </cell>
          <cell r="T36">
            <v>67</v>
          </cell>
          <cell r="U36">
            <v>14</v>
          </cell>
          <cell r="V36">
            <v>2</v>
          </cell>
        </row>
        <row r="37">
          <cell r="L37" t="str">
            <v>34 Fabricated metal products, except machinery and transportation equipment</v>
          </cell>
          <cell r="O37">
            <v>3925</v>
          </cell>
          <cell r="P37">
            <v>1903</v>
          </cell>
          <cell r="Q37">
            <v>1520</v>
          </cell>
          <cell r="R37">
            <v>487</v>
          </cell>
          <cell r="S37">
            <v>231</v>
          </cell>
          <cell r="T37">
            <v>61</v>
          </cell>
          <cell r="U37">
            <v>8</v>
          </cell>
          <cell r="V37">
            <v>0</v>
          </cell>
        </row>
        <row r="38">
          <cell r="L38" t="str">
            <v>35 Industrial and commercial machinery and computer equipment</v>
          </cell>
          <cell r="O38">
            <v>13610</v>
          </cell>
          <cell r="P38">
            <v>4879</v>
          </cell>
          <cell r="Q38">
            <v>3683</v>
          </cell>
          <cell r="R38">
            <v>1019</v>
          </cell>
          <cell r="S38">
            <v>395</v>
          </cell>
          <cell r="T38">
            <v>116</v>
          </cell>
          <cell r="U38">
            <v>14</v>
          </cell>
          <cell r="V38">
            <v>2</v>
          </cell>
        </row>
        <row r="39">
          <cell r="L39" t="str">
            <v>36 Electronic and other electrical equipment and components, except computer equ</v>
          </cell>
          <cell r="O39">
            <v>8290</v>
          </cell>
          <cell r="P39">
            <v>3473</v>
          </cell>
          <cell r="Q39">
            <v>3754</v>
          </cell>
          <cell r="R39">
            <v>1443</v>
          </cell>
          <cell r="S39">
            <v>876</v>
          </cell>
          <cell r="T39">
            <v>312</v>
          </cell>
          <cell r="U39">
            <v>51</v>
          </cell>
          <cell r="V39">
            <v>7</v>
          </cell>
        </row>
        <row r="40">
          <cell r="L40" t="str">
            <v>37 Transportation equipment</v>
          </cell>
          <cell r="O40">
            <v>598</v>
          </cell>
          <cell r="P40">
            <v>423</v>
          </cell>
          <cell r="Q40">
            <v>591</v>
          </cell>
          <cell r="R40">
            <v>343</v>
          </cell>
          <cell r="S40">
            <v>210</v>
          </cell>
          <cell r="T40">
            <v>122</v>
          </cell>
          <cell r="U40">
            <v>19</v>
          </cell>
          <cell r="V40">
            <v>11</v>
          </cell>
        </row>
        <row r="41">
          <cell r="L41" t="str">
            <v>38 Measuring, analyzing, and controlling instruments; photographic, medical and</v>
          </cell>
          <cell r="O41">
            <v>2114</v>
          </cell>
          <cell r="P41">
            <v>924</v>
          </cell>
          <cell r="Q41">
            <v>755</v>
          </cell>
          <cell r="R41">
            <v>231</v>
          </cell>
          <cell r="S41">
            <v>132</v>
          </cell>
          <cell r="T41">
            <v>26</v>
          </cell>
          <cell r="U41">
            <v>2</v>
          </cell>
          <cell r="V41">
            <v>1</v>
          </cell>
        </row>
        <row r="42">
          <cell r="L42" t="str">
            <v>39 Miscellaneous manufacturing industries</v>
          </cell>
          <cell r="O42">
            <v>6488</v>
          </cell>
          <cell r="P42">
            <v>1812</v>
          </cell>
          <cell r="Q42">
            <v>1359</v>
          </cell>
          <cell r="R42">
            <v>377</v>
          </cell>
          <cell r="S42">
            <v>230</v>
          </cell>
          <cell r="T42">
            <v>57</v>
          </cell>
          <cell r="U42">
            <v>5</v>
          </cell>
          <cell r="V42">
            <v>1</v>
          </cell>
        </row>
        <row r="43">
          <cell r="L43" t="str">
            <v>Manufacturing</v>
          </cell>
          <cell r="O43">
            <v>62658</v>
          </cell>
          <cell r="P43">
            <v>23660</v>
          </cell>
          <cell r="Q43">
            <v>21006</v>
          </cell>
          <cell r="R43">
            <v>7372</v>
          </cell>
          <cell r="S43">
            <v>4103</v>
          </cell>
          <cell r="T43">
            <v>1484</v>
          </cell>
          <cell r="U43">
            <v>256</v>
          </cell>
          <cell r="V43">
            <v>35</v>
          </cell>
        </row>
        <row r="45">
          <cell r="L45" t="str">
            <v>40 Railroad transportation</v>
          </cell>
          <cell r="O45">
            <v>9</v>
          </cell>
          <cell r="P45">
            <v>2</v>
          </cell>
          <cell r="Q45">
            <v>3</v>
          </cell>
          <cell r="R45">
            <v>10</v>
          </cell>
          <cell r="S45">
            <v>102</v>
          </cell>
          <cell r="T45">
            <v>82</v>
          </cell>
          <cell r="U45">
            <v>2</v>
          </cell>
          <cell r="V45">
            <v>0</v>
          </cell>
        </row>
        <row r="46">
          <cell r="L46" t="str">
            <v>41 Local and suburban transit and interurban highway passenger transportation</v>
          </cell>
          <cell r="O46">
            <v>254</v>
          </cell>
          <cell r="P46">
            <v>79</v>
          </cell>
          <cell r="Q46">
            <v>175</v>
          </cell>
          <cell r="R46">
            <v>103</v>
          </cell>
          <cell r="S46">
            <v>166</v>
          </cell>
          <cell r="T46">
            <v>54</v>
          </cell>
          <cell r="U46">
            <v>2</v>
          </cell>
          <cell r="V46">
            <v>3</v>
          </cell>
        </row>
        <row r="47">
          <cell r="L47" t="str">
            <v>42 Motor freight transportation and warehousing</v>
          </cell>
          <cell r="O47">
            <v>2198</v>
          </cell>
          <cell r="P47">
            <v>464</v>
          </cell>
          <cell r="Q47">
            <v>494</v>
          </cell>
          <cell r="R47">
            <v>336</v>
          </cell>
          <cell r="S47">
            <v>364</v>
          </cell>
          <cell r="T47">
            <v>57</v>
          </cell>
          <cell r="U47">
            <v>0</v>
          </cell>
          <cell r="V47">
            <v>0</v>
          </cell>
        </row>
        <row r="48">
          <cell r="L48" t="str">
            <v>43 United States postal service</v>
          </cell>
          <cell r="O48">
            <v>14</v>
          </cell>
          <cell r="P48">
            <v>2</v>
          </cell>
          <cell r="Q48">
            <v>1</v>
          </cell>
          <cell r="R48">
            <v>0</v>
          </cell>
          <cell r="S48">
            <v>1</v>
          </cell>
          <cell r="T48">
            <v>1</v>
          </cell>
          <cell r="U48">
            <v>0</v>
          </cell>
          <cell r="V48">
            <v>1</v>
          </cell>
        </row>
        <row r="49">
          <cell r="L49" t="str">
            <v>44 Water transportation</v>
          </cell>
          <cell r="O49">
            <v>487</v>
          </cell>
          <cell r="P49">
            <v>155</v>
          </cell>
          <cell r="Q49">
            <v>148</v>
          </cell>
          <cell r="R49">
            <v>68</v>
          </cell>
          <cell r="S49">
            <v>46</v>
          </cell>
          <cell r="T49">
            <v>17</v>
          </cell>
          <cell r="U49">
            <v>4</v>
          </cell>
          <cell r="V49">
            <v>0</v>
          </cell>
        </row>
        <row r="50">
          <cell r="L50" t="str">
            <v>45 Transportation by air</v>
          </cell>
          <cell r="O50">
            <v>598</v>
          </cell>
          <cell r="P50">
            <v>79</v>
          </cell>
          <cell r="Q50">
            <v>74</v>
          </cell>
          <cell r="R50">
            <v>39</v>
          </cell>
          <cell r="S50">
            <v>14</v>
          </cell>
          <cell r="T50">
            <v>9</v>
          </cell>
          <cell r="U50">
            <v>2</v>
          </cell>
          <cell r="V50">
            <v>2</v>
          </cell>
        </row>
        <row r="51">
          <cell r="L51" t="str">
            <v>46 Pipelines, except natural gas</v>
          </cell>
          <cell r="O51">
            <v>2</v>
          </cell>
          <cell r="P51">
            <v>1</v>
          </cell>
          <cell r="Q51">
            <v>4</v>
          </cell>
          <cell r="R51">
            <v>0</v>
          </cell>
          <cell r="S51">
            <v>1</v>
          </cell>
          <cell r="T51">
            <v>1</v>
          </cell>
          <cell r="U51">
            <v>0</v>
          </cell>
          <cell r="V51">
            <v>0</v>
          </cell>
        </row>
        <row r="52">
          <cell r="L52" t="str">
            <v>47 Transportation services</v>
          </cell>
          <cell r="O52">
            <v>3894</v>
          </cell>
          <cell r="P52">
            <v>691</v>
          </cell>
          <cell r="Q52">
            <v>478</v>
          </cell>
          <cell r="R52">
            <v>159</v>
          </cell>
          <cell r="S52">
            <v>106</v>
          </cell>
          <cell r="T52">
            <v>34</v>
          </cell>
          <cell r="U52">
            <v>7</v>
          </cell>
          <cell r="V52">
            <v>0</v>
          </cell>
        </row>
        <row r="53">
          <cell r="L53" t="str">
            <v>Transport</v>
          </cell>
          <cell r="O53">
            <v>7456</v>
          </cell>
          <cell r="P53">
            <v>1473</v>
          </cell>
          <cell r="Q53">
            <v>1377</v>
          </cell>
          <cell r="R53">
            <v>715</v>
          </cell>
          <cell r="S53">
            <v>800</v>
          </cell>
          <cell r="T53">
            <v>255</v>
          </cell>
          <cell r="U53">
            <v>17</v>
          </cell>
          <cell r="V53">
            <v>6</v>
          </cell>
        </row>
        <row r="55">
          <cell r="L55" t="str">
            <v>48 Communications</v>
          </cell>
          <cell r="O55">
            <v>1432</v>
          </cell>
          <cell r="P55">
            <v>188</v>
          </cell>
          <cell r="Q55">
            <v>215</v>
          </cell>
          <cell r="R55">
            <v>91</v>
          </cell>
          <cell r="S55">
            <v>42</v>
          </cell>
          <cell r="T55">
            <v>16</v>
          </cell>
          <cell r="U55">
            <v>7</v>
          </cell>
          <cell r="V55">
            <v>2</v>
          </cell>
        </row>
        <row r="57">
          <cell r="L57" t="str">
            <v>Utilities</v>
          </cell>
          <cell r="O57">
            <v>701</v>
          </cell>
          <cell r="P57">
            <v>185</v>
          </cell>
          <cell r="Q57">
            <v>175</v>
          </cell>
          <cell r="R57">
            <v>46</v>
          </cell>
          <cell r="S57">
            <v>27</v>
          </cell>
          <cell r="T57">
            <v>9</v>
          </cell>
          <cell r="U57">
            <v>6</v>
          </cell>
          <cell r="V57">
            <v>2</v>
          </cell>
        </row>
        <row r="59">
          <cell r="L59" t="str">
            <v>50 Wholesale trade - durable goods</v>
          </cell>
          <cell r="O59">
            <v>32386</v>
          </cell>
          <cell r="P59">
            <v>4071</v>
          </cell>
          <cell r="Q59">
            <v>1805</v>
          </cell>
          <cell r="R59">
            <v>395</v>
          </cell>
          <cell r="S59">
            <v>158</v>
          </cell>
          <cell r="T59">
            <v>56</v>
          </cell>
          <cell r="U59">
            <v>10</v>
          </cell>
          <cell r="V59">
            <v>1</v>
          </cell>
        </row>
        <row r="60">
          <cell r="L60" t="str">
            <v>51 Wholesale trade - nondurable goods</v>
          </cell>
          <cell r="O60">
            <v>17219</v>
          </cell>
          <cell r="P60">
            <v>2148</v>
          </cell>
          <cell r="Q60">
            <v>1101</v>
          </cell>
          <cell r="R60">
            <v>314</v>
          </cell>
          <cell r="S60">
            <v>157</v>
          </cell>
          <cell r="T60">
            <v>50</v>
          </cell>
          <cell r="U60">
            <v>13</v>
          </cell>
          <cell r="V60">
            <v>1</v>
          </cell>
        </row>
        <row r="61">
          <cell r="L61" t="str">
            <v>52 Building materials, hardware, garden supply and mobile home dealers</v>
          </cell>
          <cell r="O61">
            <v>495</v>
          </cell>
          <cell r="P61">
            <v>59</v>
          </cell>
          <cell r="Q61">
            <v>30</v>
          </cell>
          <cell r="R61">
            <v>9</v>
          </cell>
          <cell r="S61">
            <v>3</v>
          </cell>
          <cell r="T61">
            <v>0</v>
          </cell>
          <cell r="U61">
            <v>1</v>
          </cell>
          <cell r="V61">
            <v>0</v>
          </cell>
        </row>
        <row r="62">
          <cell r="L62" t="str">
            <v>53 General merchandise stores</v>
          </cell>
          <cell r="O62">
            <v>973</v>
          </cell>
          <cell r="P62">
            <v>201</v>
          </cell>
          <cell r="Q62">
            <v>124</v>
          </cell>
          <cell r="R62">
            <v>45</v>
          </cell>
          <cell r="S62">
            <v>50</v>
          </cell>
          <cell r="T62">
            <v>41</v>
          </cell>
          <cell r="U62">
            <v>11</v>
          </cell>
          <cell r="V62">
            <v>3</v>
          </cell>
        </row>
        <row r="63">
          <cell r="L63" t="str">
            <v>54 Food stores</v>
          </cell>
          <cell r="O63">
            <v>67</v>
          </cell>
          <cell r="P63">
            <v>18</v>
          </cell>
          <cell r="Q63">
            <v>17</v>
          </cell>
          <cell r="R63">
            <v>7</v>
          </cell>
          <cell r="S63">
            <v>5</v>
          </cell>
          <cell r="T63">
            <v>2</v>
          </cell>
          <cell r="U63">
            <v>1</v>
          </cell>
          <cell r="V63">
            <v>0</v>
          </cell>
        </row>
        <row r="64">
          <cell r="L64" t="str">
            <v>55 Automotive dealers and gasoline service stations</v>
          </cell>
          <cell r="O64">
            <v>3197</v>
          </cell>
          <cell r="P64">
            <v>221</v>
          </cell>
          <cell r="Q64">
            <v>55</v>
          </cell>
          <cell r="R64">
            <v>4</v>
          </cell>
          <cell r="S64">
            <v>2</v>
          </cell>
          <cell r="T64">
            <v>3</v>
          </cell>
          <cell r="U64">
            <v>0</v>
          </cell>
          <cell r="V64">
            <v>0</v>
          </cell>
        </row>
        <row r="65">
          <cell r="L65" t="str">
            <v>56 Apparel and accessory stores</v>
          </cell>
          <cell r="O65">
            <v>116</v>
          </cell>
          <cell r="P65">
            <v>9</v>
          </cell>
          <cell r="Q65">
            <v>3</v>
          </cell>
          <cell r="R65">
            <v>1</v>
          </cell>
          <cell r="S65">
            <v>4</v>
          </cell>
          <cell r="T65">
            <v>0</v>
          </cell>
          <cell r="U65">
            <v>0</v>
          </cell>
          <cell r="V65">
            <v>0</v>
          </cell>
        </row>
        <row r="66">
          <cell r="L66" t="str">
            <v>57 Home furniture, furnishings and equipment stores</v>
          </cell>
          <cell r="O66">
            <v>1355</v>
          </cell>
          <cell r="P66">
            <v>146</v>
          </cell>
          <cell r="Q66">
            <v>52</v>
          </cell>
          <cell r="R66">
            <v>3</v>
          </cell>
          <cell r="S66">
            <v>2</v>
          </cell>
          <cell r="T66">
            <v>2</v>
          </cell>
          <cell r="U66">
            <v>1</v>
          </cell>
          <cell r="V66">
            <v>0</v>
          </cell>
        </row>
        <row r="67">
          <cell r="L67" t="str">
            <v>58 Eating and drinking places</v>
          </cell>
          <cell r="O67">
            <v>1824</v>
          </cell>
          <cell r="P67">
            <v>193</v>
          </cell>
          <cell r="Q67">
            <v>146</v>
          </cell>
          <cell r="R67">
            <v>43</v>
          </cell>
          <cell r="S67">
            <v>24</v>
          </cell>
          <cell r="T67">
            <v>11</v>
          </cell>
          <cell r="U67">
            <v>4</v>
          </cell>
          <cell r="V67">
            <v>2</v>
          </cell>
        </row>
        <row r="68">
          <cell r="L68" t="str">
            <v>59 Miscellaneous retail</v>
          </cell>
          <cell r="O68">
            <v>3571</v>
          </cell>
          <cell r="P68">
            <v>298</v>
          </cell>
          <cell r="Q68">
            <v>145</v>
          </cell>
          <cell r="R68">
            <v>30</v>
          </cell>
          <cell r="S68">
            <v>30</v>
          </cell>
          <cell r="T68">
            <v>10</v>
          </cell>
          <cell r="U68">
            <v>0</v>
          </cell>
          <cell r="V68">
            <v>2</v>
          </cell>
        </row>
        <row r="69">
          <cell r="L69" t="str">
            <v>Retail</v>
          </cell>
          <cell r="O69">
            <v>61203</v>
          </cell>
          <cell r="P69">
            <v>7364</v>
          </cell>
          <cell r="Q69">
            <v>3478</v>
          </cell>
          <cell r="R69">
            <v>851</v>
          </cell>
          <cell r="S69">
            <v>435</v>
          </cell>
          <cell r="T69">
            <v>175</v>
          </cell>
          <cell r="U69">
            <v>41</v>
          </cell>
          <cell r="V69">
            <v>9</v>
          </cell>
        </row>
        <row r="71">
          <cell r="L71" t="str">
            <v>60 Depository institutions</v>
          </cell>
          <cell r="O71">
            <v>36</v>
          </cell>
          <cell r="P71">
            <v>50</v>
          </cell>
          <cell r="Q71">
            <v>108</v>
          </cell>
          <cell r="R71">
            <v>47</v>
          </cell>
          <cell r="S71">
            <v>22</v>
          </cell>
          <cell r="T71">
            <v>3</v>
          </cell>
          <cell r="U71">
            <v>16</v>
          </cell>
          <cell r="V71">
            <v>9</v>
          </cell>
        </row>
        <row r="72">
          <cell r="L72" t="str">
            <v>61 Nondepository credit institutions</v>
          </cell>
          <cell r="O72">
            <v>170</v>
          </cell>
          <cell r="P72">
            <v>125</v>
          </cell>
          <cell r="Q72">
            <v>148</v>
          </cell>
          <cell r="R72">
            <v>51</v>
          </cell>
          <cell r="S72">
            <v>36</v>
          </cell>
          <cell r="T72">
            <v>11</v>
          </cell>
          <cell r="U72">
            <v>4</v>
          </cell>
          <cell r="V72">
            <v>0</v>
          </cell>
        </row>
        <row r="73">
          <cell r="L73" t="str">
            <v>62 Security and commodity brokers, dealers, exchanges and services</v>
          </cell>
          <cell r="O73">
            <v>1464</v>
          </cell>
          <cell r="P73">
            <v>140</v>
          </cell>
          <cell r="Q73">
            <v>107</v>
          </cell>
          <cell r="R73">
            <v>44</v>
          </cell>
          <cell r="S73">
            <v>17</v>
          </cell>
          <cell r="T73">
            <v>31</v>
          </cell>
          <cell r="U73">
            <v>14</v>
          </cell>
          <cell r="V73">
            <v>0</v>
          </cell>
        </row>
        <row r="74">
          <cell r="L74" t="str">
            <v>63 Insurance carriers</v>
          </cell>
          <cell r="O74">
            <v>48</v>
          </cell>
          <cell r="P74">
            <v>9</v>
          </cell>
          <cell r="Q74">
            <v>12</v>
          </cell>
          <cell r="R74">
            <v>6</v>
          </cell>
          <cell r="S74">
            <v>9</v>
          </cell>
          <cell r="T74">
            <v>26</v>
          </cell>
          <cell r="U74">
            <v>16</v>
          </cell>
          <cell r="V74">
            <v>3</v>
          </cell>
        </row>
        <row r="75">
          <cell r="L75" t="str">
            <v>64 Insurance agents, brokers and service</v>
          </cell>
          <cell r="O75">
            <v>1053</v>
          </cell>
          <cell r="P75">
            <v>41</v>
          </cell>
          <cell r="Q75">
            <v>35</v>
          </cell>
          <cell r="R75">
            <v>6</v>
          </cell>
          <cell r="S75">
            <v>6</v>
          </cell>
          <cell r="T75">
            <v>9</v>
          </cell>
          <cell r="U75">
            <v>2</v>
          </cell>
          <cell r="V75">
            <v>1</v>
          </cell>
        </row>
        <row r="76">
          <cell r="L76" t="str">
            <v>65 Real estate</v>
          </cell>
          <cell r="O76">
            <v>3855</v>
          </cell>
          <cell r="P76">
            <v>488</v>
          </cell>
          <cell r="Q76">
            <v>287</v>
          </cell>
          <cell r="R76">
            <v>80</v>
          </cell>
          <cell r="S76">
            <v>32</v>
          </cell>
          <cell r="T76">
            <v>20</v>
          </cell>
          <cell r="U76">
            <v>5</v>
          </cell>
          <cell r="V76">
            <v>0</v>
          </cell>
        </row>
        <row r="77">
          <cell r="L77" t="str">
            <v>67 Holding and other investment offices</v>
          </cell>
          <cell r="O77">
            <v>28</v>
          </cell>
          <cell r="P77">
            <v>15</v>
          </cell>
          <cell r="Q77">
            <v>19</v>
          </cell>
          <cell r="R77">
            <v>10</v>
          </cell>
          <cell r="S77">
            <v>2</v>
          </cell>
          <cell r="T77">
            <v>3</v>
          </cell>
          <cell r="U77">
            <v>4</v>
          </cell>
          <cell r="V77">
            <v>0</v>
          </cell>
        </row>
        <row r="78">
          <cell r="L78" t="str">
            <v>Finance</v>
          </cell>
          <cell r="O78">
            <v>6654</v>
          </cell>
          <cell r="P78">
            <v>868</v>
          </cell>
          <cell r="Q78">
            <v>716</v>
          </cell>
          <cell r="R78">
            <v>244</v>
          </cell>
          <cell r="S78">
            <v>124</v>
          </cell>
          <cell r="T78">
            <v>103</v>
          </cell>
          <cell r="U78">
            <v>61</v>
          </cell>
          <cell r="V78">
            <v>13</v>
          </cell>
        </row>
        <row r="80">
          <cell r="L80" t="str">
            <v>70 Hotels, rooming houses, camps and other lodging places</v>
          </cell>
          <cell r="O80">
            <v>266</v>
          </cell>
          <cell r="P80">
            <v>65</v>
          </cell>
          <cell r="Q80">
            <v>178</v>
          </cell>
          <cell r="R80">
            <v>106</v>
          </cell>
          <cell r="S80">
            <v>68</v>
          </cell>
          <cell r="T80">
            <v>59</v>
          </cell>
          <cell r="U80">
            <v>10</v>
          </cell>
          <cell r="V80">
            <v>0</v>
          </cell>
        </row>
        <row r="81">
          <cell r="L81" t="str">
            <v>72 Personal services</v>
          </cell>
          <cell r="O81">
            <v>774</v>
          </cell>
          <cell r="P81">
            <v>118</v>
          </cell>
          <cell r="Q81">
            <v>67</v>
          </cell>
          <cell r="R81">
            <v>34</v>
          </cell>
          <cell r="S81">
            <v>10</v>
          </cell>
          <cell r="T81">
            <v>3</v>
          </cell>
          <cell r="U81">
            <v>2</v>
          </cell>
          <cell r="V81">
            <v>0</v>
          </cell>
        </row>
        <row r="82">
          <cell r="L82" t="str">
            <v>73 Business services</v>
          </cell>
          <cell r="O82">
            <v>17435</v>
          </cell>
          <cell r="P82">
            <v>3309</v>
          </cell>
          <cell r="Q82">
            <v>2410</v>
          </cell>
          <cell r="R82">
            <v>865</v>
          </cell>
          <cell r="S82">
            <v>579</v>
          </cell>
          <cell r="T82">
            <v>286</v>
          </cell>
          <cell r="U82">
            <v>60</v>
          </cell>
          <cell r="V82">
            <v>5</v>
          </cell>
        </row>
        <row r="83">
          <cell r="L83" t="str">
            <v>75 Automotive repair, services and parking</v>
          </cell>
          <cell r="O83">
            <v>514</v>
          </cell>
          <cell r="P83">
            <v>271</v>
          </cell>
          <cell r="Q83">
            <v>252</v>
          </cell>
          <cell r="R83">
            <v>31</v>
          </cell>
          <cell r="S83">
            <v>3</v>
          </cell>
          <cell r="T83">
            <v>5</v>
          </cell>
          <cell r="U83">
            <v>0</v>
          </cell>
          <cell r="V83">
            <v>0</v>
          </cell>
        </row>
        <row r="84">
          <cell r="L84" t="str">
            <v>76 Miscellaneous repair services</v>
          </cell>
          <cell r="O84">
            <v>337</v>
          </cell>
          <cell r="P84">
            <v>181</v>
          </cell>
          <cell r="Q84">
            <v>129</v>
          </cell>
          <cell r="R84">
            <v>33</v>
          </cell>
          <cell r="S84">
            <v>17</v>
          </cell>
          <cell r="T84">
            <v>7</v>
          </cell>
          <cell r="U84">
            <v>2</v>
          </cell>
          <cell r="V84">
            <v>0</v>
          </cell>
        </row>
        <row r="85">
          <cell r="L85" t="str">
            <v>78 Motion pictures</v>
          </cell>
          <cell r="O85">
            <v>1119</v>
          </cell>
          <cell r="P85">
            <v>150</v>
          </cell>
          <cell r="Q85">
            <v>91</v>
          </cell>
          <cell r="R85">
            <v>20</v>
          </cell>
          <cell r="S85">
            <v>16</v>
          </cell>
          <cell r="T85">
            <v>2</v>
          </cell>
          <cell r="U85">
            <v>0</v>
          </cell>
          <cell r="V85">
            <v>0</v>
          </cell>
        </row>
        <row r="86">
          <cell r="L86" t="str">
            <v>79 Amusement and recreation services</v>
          </cell>
          <cell r="O86">
            <v>707</v>
          </cell>
          <cell r="P86">
            <v>105</v>
          </cell>
          <cell r="Q86">
            <v>109</v>
          </cell>
          <cell r="R86">
            <v>87</v>
          </cell>
          <cell r="S86">
            <v>41</v>
          </cell>
          <cell r="T86">
            <v>12</v>
          </cell>
          <cell r="U86">
            <v>2</v>
          </cell>
          <cell r="V86">
            <v>0</v>
          </cell>
        </row>
        <row r="87">
          <cell r="L87" t="str">
            <v>Hotels and other business services</v>
          </cell>
          <cell r="O87">
            <v>21152</v>
          </cell>
          <cell r="P87">
            <v>4199</v>
          </cell>
          <cell r="Q87">
            <v>3236</v>
          </cell>
          <cell r="R87">
            <v>1176</v>
          </cell>
          <cell r="S87">
            <v>734</v>
          </cell>
          <cell r="T87">
            <v>374</v>
          </cell>
          <cell r="U87">
            <v>76</v>
          </cell>
          <cell r="V87">
            <v>5</v>
          </cell>
        </row>
        <row r="89">
          <cell r="L89" t="str">
            <v>Healthcare</v>
          </cell>
          <cell r="O89">
            <v>795</v>
          </cell>
          <cell r="P89">
            <v>55</v>
          </cell>
          <cell r="Q89">
            <v>51</v>
          </cell>
          <cell r="R89">
            <v>61</v>
          </cell>
          <cell r="S89">
            <v>77</v>
          </cell>
          <cell r="T89">
            <v>50</v>
          </cell>
          <cell r="U89">
            <v>22</v>
          </cell>
          <cell r="V89">
            <v>1</v>
          </cell>
        </row>
        <row r="91">
          <cell r="L91" t="str">
            <v>81 Legal services</v>
          </cell>
          <cell r="O91">
            <v>278</v>
          </cell>
          <cell r="P91">
            <v>62</v>
          </cell>
          <cell r="Q91">
            <v>75</v>
          </cell>
          <cell r="R91">
            <v>14</v>
          </cell>
          <cell r="S91">
            <v>12</v>
          </cell>
          <cell r="T91">
            <v>5</v>
          </cell>
          <cell r="U91">
            <v>1</v>
          </cell>
          <cell r="V91">
            <v>0</v>
          </cell>
        </row>
        <row r="93">
          <cell r="L93" t="str">
            <v>Education</v>
          </cell>
          <cell r="O93">
            <v>966</v>
          </cell>
          <cell r="P93">
            <v>150</v>
          </cell>
          <cell r="Q93">
            <v>153</v>
          </cell>
          <cell r="R93">
            <v>84</v>
          </cell>
          <cell r="S93">
            <v>69</v>
          </cell>
          <cell r="T93">
            <v>49</v>
          </cell>
          <cell r="U93">
            <v>23</v>
          </cell>
          <cell r="V93">
            <v>4</v>
          </cell>
        </row>
        <row r="95">
          <cell r="L95" t="str">
            <v>83 Social services</v>
          </cell>
          <cell r="O95">
            <v>67</v>
          </cell>
          <cell r="P95">
            <v>13</v>
          </cell>
          <cell r="Q95">
            <v>15</v>
          </cell>
          <cell r="R95">
            <v>15</v>
          </cell>
          <cell r="S95">
            <v>7</v>
          </cell>
          <cell r="T95">
            <v>6</v>
          </cell>
          <cell r="U95">
            <v>3</v>
          </cell>
          <cell r="V95">
            <v>0</v>
          </cell>
        </row>
        <row r="96">
          <cell r="L96" t="str">
            <v>84 Museums, art galleries, and botanical and zoological gardens</v>
          </cell>
          <cell r="O96">
            <v>15</v>
          </cell>
          <cell r="P96">
            <v>2</v>
          </cell>
          <cell r="Q96">
            <v>6</v>
          </cell>
          <cell r="R96">
            <v>4</v>
          </cell>
          <cell r="S96">
            <v>2</v>
          </cell>
          <cell r="T96">
            <v>0</v>
          </cell>
          <cell r="U96">
            <v>1</v>
          </cell>
          <cell r="V96">
            <v>0</v>
          </cell>
        </row>
        <row r="97">
          <cell r="L97" t="str">
            <v>86 Membership organisations</v>
          </cell>
          <cell r="O97">
            <v>359</v>
          </cell>
          <cell r="P97">
            <v>97</v>
          </cell>
          <cell r="Q97">
            <v>86</v>
          </cell>
          <cell r="R97">
            <v>23</v>
          </cell>
          <cell r="S97">
            <v>18</v>
          </cell>
          <cell r="T97">
            <v>15</v>
          </cell>
          <cell r="U97">
            <v>5</v>
          </cell>
          <cell r="V97">
            <v>0</v>
          </cell>
        </row>
        <row r="98">
          <cell r="L98" t="str">
            <v>87 Engineering, accounting, research, management and related services</v>
          </cell>
          <cell r="O98">
            <v>5939</v>
          </cell>
          <cell r="P98">
            <v>1663</v>
          </cell>
          <cell r="Q98">
            <v>1197</v>
          </cell>
          <cell r="R98">
            <v>460</v>
          </cell>
          <cell r="S98">
            <v>329</v>
          </cell>
          <cell r="T98">
            <v>174</v>
          </cell>
          <cell r="U98">
            <v>43</v>
          </cell>
          <cell r="V98">
            <v>1</v>
          </cell>
        </row>
        <row r="99">
          <cell r="L99" t="str">
            <v>88 Private Housleholds</v>
          </cell>
          <cell r="O99">
            <v>4</v>
          </cell>
          <cell r="P99">
            <v>1</v>
          </cell>
          <cell r="Q99">
            <v>1</v>
          </cell>
          <cell r="R99">
            <v>0</v>
          </cell>
          <cell r="S99">
            <v>0</v>
          </cell>
          <cell r="T99">
            <v>1</v>
          </cell>
          <cell r="U99">
            <v>0</v>
          </cell>
          <cell r="V99">
            <v>0</v>
          </cell>
        </row>
        <row r="100">
          <cell r="L100" t="str">
            <v>89 Miscellaneous services</v>
          </cell>
          <cell r="O100">
            <v>80</v>
          </cell>
          <cell r="P100">
            <v>26</v>
          </cell>
          <cell r="Q100">
            <v>24</v>
          </cell>
          <cell r="R100">
            <v>8</v>
          </cell>
          <cell r="S100">
            <v>6</v>
          </cell>
          <cell r="T100">
            <v>3</v>
          </cell>
          <cell r="U100">
            <v>2</v>
          </cell>
          <cell r="V100">
            <v>0</v>
          </cell>
        </row>
        <row r="101">
          <cell r="L101" t="str">
            <v>91 Executive, legislative, and general government, except finance</v>
          </cell>
          <cell r="O101">
            <v>397</v>
          </cell>
          <cell r="P101">
            <v>337</v>
          </cell>
          <cell r="Q101">
            <v>377</v>
          </cell>
          <cell r="R101">
            <v>140</v>
          </cell>
          <cell r="S101">
            <v>31</v>
          </cell>
          <cell r="T101">
            <v>7</v>
          </cell>
          <cell r="U101">
            <v>6</v>
          </cell>
          <cell r="V101">
            <v>5</v>
          </cell>
        </row>
        <row r="102">
          <cell r="L102" t="str">
            <v>92 Justice, public order, and safety</v>
          </cell>
          <cell r="O102">
            <v>0</v>
          </cell>
          <cell r="P102">
            <v>0</v>
          </cell>
          <cell r="Q102">
            <v>0</v>
          </cell>
          <cell r="R102">
            <v>1</v>
          </cell>
          <cell r="S102">
            <v>0</v>
          </cell>
          <cell r="T102">
            <v>0</v>
          </cell>
          <cell r="U102">
            <v>0</v>
          </cell>
          <cell r="V102">
            <v>0</v>
          </cell>
        </row>
        <row r="103">
          <cell r="L103" t="str">
            <v>93 Public finance, taxation and monetary policy</v>
          </cell>
          <cell r="O103">
            <v>0</v>
          </cell>
          <cell r="P103">
            <v>0</v>
          </cell>
          <cell r="Q103">
            <v>2</v>
          </cell>
          <cell r="R103">
            <v>0</v>
          </cell>
          <cell r="S103">
            <v>0</v>
          </cell>
          <cell r="T103">
            <v>0</v>
          </cell>
          <cell r="U103">
            <v>0</v>
          </cell>
          <cell r="V103">
            <v>0</v>
          </cell>
        </row>
        <row r="104">
          <cell r="L104" t="str">
            <v>94 Administration of human resource programs</v>
          </cell>
          <cell r="O104">
            <v>2</v>
          </cell>
          <cell r="P104">
            <v>0</v>
          </cell>
          <cell r="Q104">
            <v>1</v>
          </cell>
          <cell r="R104">
            <v>1</v>
          </cell>
          <cell r="S104">
            <v>1</v>
          </cell>
          <cell r="T104">
            <v>3</v>
          </cell>
          <cell r="U104">
            <v>0</v>
          </cell>
          <cell r="V104">
            <v>0</v>
          </cell>
        </row>
        <row r="105">
          <cell r="L105" t="str">
            <v>95 Administration of environmental quality and housing programs</v>
          </cell>
          <cell r="O105">
            <v>2</v>
          </cell>
          <cell r="P105">
            <v>0</v>
          </cell>
          <cell r="Q105">
            <v>0</v>
          </cell>
          <cell r="R105">
            <v>0</v>
          </cell>
          <cell r="S105">
            <v>2</v>
          </cell>
          <cell r="T105">
            <v>0</v>
          </cell>
          <cell r="U105">
            <v>2</v>
          </cell>
          <cell r="V105">
            <v>0</v>
          </cell>
        </row>
        <row r="106">
          <cell r="L106" t="str">
            <v>96 Administration of economic programs</v>
          </cell>
          <cell r="O106">
            <v>2</v>
          </cell>
          <cell r="P106">
            <v>0</v>
          </cell>
          <cell r="Q106">
            <v>3</v>
          </cell>
          <cell r="R106">
            <v>0</v>
          </cell>
          <cell r="S106">
            <v>0</v>
          </cell>
          <cell r="T106">
            <v>2</v>
          </cell>
          <cell r="U106">
            <v>1</v>
          </cell>
          <cell r="V106">
            <v>0</v>
          </cell>
        </row>
        <row r="107">
          <cell r="L107" t="str">
            <v>97 National security and international affairs</v>
          </cell>
          <cell r="O107">
            <v>0</v>
          </cell>
          <cell r="P107">
            <v>2</v>
          </cell>
          <cell r="Q107">
            <v>2</v>
          </cell>
          <cell r="R107">
            <v>0</v>
          </cell>
          <cell r="S107">
            <v>0</v>
          </cell>
          <cell r="T107">
            <v>0</v>
          </cell>
          <cell r="U107">
            <v>0</v>
          </cell>
          <cell r="V107">
            <v>0</v>
          </cell>
        </row>
        <row r="108">
          <cell r="L108" t="str">
            <v>Public services all</v>
          </cell>
          <cell r="O108">
            <v>8906</v>
          </cell>
          <cell r="P108">
            <v>2408</v>
          </cell>
          <cell r="Q108">
            <v>1993</v>
          </cell>
          <cell r="R108">
            <v>811</v>
          </cell>
          <cell r="S108">
            <v>554</v>
          </cell>
          <cell r="T108">
            <v>315</v>
          </cell>
          <cell r="U108">
            <v>109</v>
          </cell>
          <cell r="V108">
            <v>11</v>
          </cell>
        </row>
        <row r="109">
          <cell r="L109" t="str">
            <v>Government</v>
          </cell>
          <cell r="O109">
            <v>7145</v>
          </cell>
          <cell r="P109">
            <v>2203</v>
          </cell>
          <cell r="Q109">
            <v>1789</v>
          </cell>
          <cell r="R109">
            <v>666</v>
          </cell>
          <cell r="S109">
            <v>408</v>
          </cell>
          <cell r="T109">
            <v>216</v>
          </cell>
          <cell r="U109">
            <v>64</v>
          </cell>
          <cell r="V109">
            <v>6</v>
          </cell>
        </row>
        <row r="110">
          <cell r="L110" t="str">
            <v>TOTAL</v>
          </cell>
          <cell r="O110">
            <v>235299</v>
          </cell>
          <cell r="P110">
            <v>56693</v>
          </cell>
          <cell r="Q110">
            <v>43594</v>
          </cell>
          <cell r="R110">
            <v>14755</v>
          </cell>
          <cell r="S110">
            <v>8541</v>
          </cell>
          <cell r="T110">
            <v>3258</v>
          </cell>
          <cell r="U110">
            <v>685</v>
          </cell>
          <cell r="V110">
            <v>89</v>
          </cell>
        </row>
        <row r="111">
          <cell r="L111" t="str">
            <v>Unclassified</v>
          </cell>
          <cell r="O111">
            <v>39454</v>
          </cell>
          <cell r="P111">
            <v>9638</v>
          </cell>
          <cell r="Q111">
            <v>7343</v>
          </cell>
          <cell r="R111">
            <v>2515</v>
          </cell>
          <cell r="S111">
            <v>1218</v>
          </cell>
          <cell r="T111">
            <v>367</v>
          </cell>
          <cell r="U111">
            <v>73</v>
          </cell>
          <cell r="V111">
            <v>4</v>
          </cell>
        </row>
        <row r="112">
          <cell r="L112" t="str">
            <v>TOTAL</v>
          </cell>
          <cell r="M112">
            <v>0</v>
          </cell>
          <cell r="N112">
            <v>0</v>
          </cell>
          <cell r="O112">
            <v>195845</v>
          </cell>
          <cell r="P112">
            <v>47055</v>
          </cell>
          <cell r="Q112">
            <v>36251</v>
          </cell>
          <cell r="R112">
            <v>12240</v>
          </cell>
          <cell r="S112">
            <v>7323</v>
          </cell>
          <cell r="T112">
            <v>2891</v>
          </cell>
          <cell r="U112">
            <v>612</v>
          </cell>
          <cell r="V112">
            <v>85</v>
          </cell>
        </row>
        <row r="113">
          <cell r="O113">
            <v>0</v>
          </cell>
          <cell r="P113">
            <v>0</v>
          </cell>
          <cell r="Q113">
            <v>0</v>
          </cell>
          <cell r="R113">
            <v>0</v>
          </cell>
          <cell r="S113">
            <v>0</v>
          </cell>
          <cell r="T113">
            <v>0</v>
          </cell>
          <cell r="U113">
            <v>0</v>
          </cell>
          <cell r="V113">
            <v>0</v>
          </cell>
        </row>
        <row r="114">
          <cell r="L114" t="str">
            <v>Other Industries</v>
          </cell>
          <cell r="O114">
            <v>48545</v>
          </cell>
          <cell r="P114">
            <v>11159</v>
          </cell>
          <cell r="Q114">
            <v>7581</v>
          </cell>
          <cell r="R114">
            <v>2215</v>
          </cell>
          <cell r="S114">
            <v>1292</v>
          </cell>
          <cell r="T114">
            <v>555</v>
          </cell>
          <cell r="U114">
            <v>123</v>
          </cell>
          <cell r="V114">
            <v>9</v>
          </cell>
        </row>
        <row r="115">
          <cell r="O115">
            <v>0.16767602072257001</v>
          </cell>
          <cell r="P115">
            <v>0.17000335138376871</v>
          </cell>
          <cell r="Q115">
            <v>0.16844061109326972</v>
          </cell>
          <cell r="R115">
            <v>0.17045069467976956</v>
          </cell>
          <cell r="S115">
            <v>0.1426062521952933</v>
          </cell>
          <cell r="T115">
            <v>0.11264579496623696</v>
          </cell>
          <cell r="U115">
            <v>0.10656934306569343</v>
          </cell>
          <cell r="V115">
            <v>4.49438202247191E-2</v>
          </cell>
        </row>
      </sheetData>
      <sheetData sheetId="29">
        <row r="5">
          <cell r="L5" t="str">
            <v>01 Agricultural production - crops</v>
          </cell>
          <cell r="O5">
            <v>51</v>
          </cell>
          <cell r="P5">
            <v>11</v>
          </cell>
          <cell r="Q5">
            <v>12</v>
          </cell>
          <cell r="R5">
            <v>4</v>
          </cell>
          <cell r="S5">
            <v>18</v>
          </cell>
          <cell r="T5">
            <v>5</v>
          </cell>
          <cell r="U5">
            <v>3</v>
          </cell>
          <cell r="V5">
            <v>2</v>
          </cell>
        </row>
        <row r="6">
          <cell r="L6" t="str">
            <v>02 Agriculture production livestock and animal specialities</v>
          </cell>
          <cell r="O6">
            <v>17</v>
          </cell>
          <cell r="P6">
            <v>9</v>
          </cell>
          <cell r="Q6">
            <v>8</v>
          </cell>
          <cell r="R6">
            <v>8</v>
          </cell>
          <cell r="S6">
            <v>9</v>
          </cell>
          <cell r="T6">
            <v>7</v>
          </cell>
          <cell r="U6">
            <v>2</v>
          </cell>
          <cell r="V6">
            <v>0</v>
          </cell>
        </row>
        <row r="7">
          <cell r="L7" t="str">
            <v>07 Agricultural services</v>
          </cell>
          <cell r="O7">
            <v>34</v>
          </cell>
          <cell r="P7">
            <v>14</v>
          </cell>
          <cell r="Q7">
            <v>24</v>
          </cell>
          <cell r="R7">
            <v>9</v>
          </cell>
          <cell r="S7">
            <v>8</v>
          </cell>
          <cell r="T7">
            <v>9</v>
          </cell>
          <cell r="U7">
            <v>5</v>
          </cell>
          <cell r="V7">
            <v>3</v>
          </cell>
        </row>
        <row r="8">
          <cell r="L8" t="str">
            <v>08 Forestry</v>
          </cell>
          <cell r="O8">
            <v>3</v>
          </cell>
          <cell r="P8">
            <v>6</v>
          </cell>
          <cell r="Q8">
            <v>4</v>
          </cell>
          <cell r="R8">
            <v>8</v>
          </cell>
          <cell r="S8">
            <v>17</v>
          </cell>
          <cell r="T8">
            <v>6</v>
          </cell>
          <cell r="U8">
            <v>6</v>
          </cell>
          <cell r="V8">
            <v>1</v>
          </cell>
        </row>
        <row r="9">
          <cell r="L9" t="str">
            <v>09 Fishing, hunting and trapping</v>
          </cell>
          <cell r="O9">
            <v>5</v>
          </cell>
          <cell r="P9">
            <v>2</v>
          </cell>
          <cell r="Q9">
            <v>1</v>
          </cell>
          <cell r="R9">
            <v>3</v>
          </cell>
          <cell r="S9">
            <v>0</v>
          </cell>
          <cell r="T9">
            <v>0</v>
          </cell>
          <cell r="U9">
            <v>0</v>
          </cell>
          <cell r="V9">
            <v>0</v>
          </cell>
        </row>
        <row r="10">
          <cell r="L10" t="str">
            <v>Agriculture, Fisheries and Forestry subtotal</v>
          </cell>
          <cell r="O10">
            <v>110</v>
          </cell>
          <cell r="P10">
            <v>42</v>
          </cell>
          <cell r="Q10">
            <v>49</v>
          </cell>
          <cell r="R10">
            <v>32</v>
          </cell>
          <cell r="S10">
            <v>52</v>
          </cell>
          <cell r="T10">
            <v>27</v>
          </cell>
          <cell r="U10">
            <v>16</v>
          </cell>
          <cell r="V10">
            <v>6</v>
          </cell>
        </row>
        <row r="12">
          <cell r="L12" t="str">
            <v>10 Metal mining</v>
          </cell>
          <cell r="O12">
            <v>5</v>
          </cell>
          <cell r="P12">
            <v>1</v>
          </cell>
          <cell r="Q12">
            <v>6</v>
          </cell>
          <cell r="R12">
            <v>2</v>
          </cell>
          <cell r="S12">
            <v>2</v>
          </cell>
          <cell r="T12">
            <v>2</v>
          </cell>
          <cell r="U12">
            <v>0</v>
          </cell>
          <cell r="V12">
            <v>0</v>
          </cell>
        </row>
        <row r="13">
          <cell r="L13" t="str">
            <v>12 Coal mining</v>
          </cell>
          <cell r="O13">
            <v>1</v>
          </cell>
          <cell r="P13">
            <v>0</v>
          </cell>
          <cell r="Q13">
            <v>0</v>
          </cell>
          <cell r="R13">
            <v>0</v>
          </cell>
          <cell r="S13">
            <v>0</v>
          </cell>
          <cell r="T13">
            <v>0</v>
          </cell>
          <cell r="U13">
            <v>0</v>
          </cell>
          <cell r="V13">
            <v>0</v>
          </cell>
        </row>
        <row r="14">
          <cell r="L14" t="str">
            <v>13 Oil and gas extraction</v>
          </cell>
          <cell r="O14">
            <v>30</v>
          </cell>
          <cell r="P14">
            <v>15</v>
          </cell>
          <cell r="Q14">
            <v>28</v>
          </cell>
          <cell r="R14">
            <v>17</v>
          </cell>
          <cell r="S14">
            <v>17</v>
          </cell>
          <cell r="T14">
            <v>5</v>
          </cell>
          <cell r="U14">
            <v>5</v>
          </cell>
          <cell r="V14">
            <v>1</v>
          </cell>
        </row>
        <row r="15">
          <cell r="L15" t="str">
            <v>14 Mining and quarrying of nonmetallic minerals, except fuels</v>
          </cell>
          <cell r="O15">
            <v>18</v>
          </cell>
          <cell r="P15">
            <v>17</v>
          </cell>
          <cell r="Q15">
            <v>28</v>
          </cell>
          <cell r="R15">
            <v>10</v>
          </cell>
          <cell r="S15">
            <v>18</v>
          </cell>
          <cell r="T15">
            <v>4</v>
          </cell>
          <cell r="U15">
            <v>1</v>
          </cell>
          <cell r="V15">
            <v>0</v>
          </cell>
        </row>
        <row r="16">
          <cell r="L16" t="str">
            <v>Mining subtotal</v>
          </cell>
          <cell r="O16">
            <v>54</v>
          </cell>
          <cell r="P16">
            <v>33</v>
          </cell>
          <cell r="Q16">
            <v>62</v>
          </cell>
          <cell r="R16">
            <v>29</v>
          </cell>
          <cell r="S16">
            <v>37</v>
          </cell>
          <cell r="T16">
            <v>11</v>
          </cell>
          <cell r="U16">
            <v>6</v>
          </cell>
          <cell r="V16">
            <v>1</v>
          </cell>
        </row>
        <row r="18">
          <cell r="L18" t="str">
            <v>15 Building construction-general contractors and operative builders</v>
          </cell>
          <cell r="O18">
            <v>586</v>
          </cell>
          <cell r="P18">
            <v>390</v>
          </cell>
          <cell r="Q18">
            <v>361</v>
          </cell>
          <cell r="R18">
            <v>126</v>
          </cell>
          <cell r="S18">
            <v>92</v>
          </cell>
          <cell r="T18">
            <v>21</v>
          </cell>
          <cell r="U18">
            <v>7</v>
          </cell>
          <cell r="V18">
            <v>0</v>
          </cell>
        </row>
        <row r="19">
          <cell r="L19" t="str">
            <v>16 Heavy construction other than building construction - contractors</v>
          </cell>
          <cell r="O19">
            <v>183</v>
          </cell>
          <cell r="P19">
            <v>150</v>
          </cell>
          <cell r="Q19">
            <v>199</v>
          </cell>
          <cell r="R19">
            <v>50</v>
          </cell>
          <cell r="S19">
            <v>66</v>
          </cell>
          <cell r="T19">
            <v>23</v>
          </cell>
          <cell r="U19">
            <v>4</v>
          </cell>
          <cell r="V19">
            <v>1</v>
          </cell>
        </row>
        <row r="20">
          <cell r="L20" t="str">
            <v>17 Construction - special trade contractors</v>
          </cell>
          <cell r="O20">
            <v>674</v>
          </cell>
          <cell r="P20">
            <v>421</v>
          </cell>
          <cell r="Q20">
            <v>309</v>
          </cell>
          <cell r="R20">
            <v>87</v>
          </cell>
          <cell r="S20">
            <v>52</v>
          </cell>
          <cell r="T20">
            <v>16</v>
          </cell>
          <cell r="U20">
            <v>4</v>
          </cell>
          <cell r="V20">
            <v>2</v>
          </cell>
        </row>
        <row r="21">
          <cell r="L21" t="str">
            <v>Construction subtotal</v>
          </cell>
          <cell r="O21">
            <v>1443</v>
          </cell>
          <cell r="P21">
            <v>961</v>
          </cell>
          <cell r="Q21">
            <v>869</v>
          </cell>
          <cell r="R21">
            <v>263</v>
          </cell>
          <cell r="S21">
            <v>210</v>
          </cell>
          <cell r="T21">
            <v>60</v>
          </cell>
          <cell r="U21">
            <v>15</v>
          </cell>
          <cell r="V21">
            <v>3</v>
          </cell>
        </row>
        <row r="23">
          <cell r="L23" t="str">
            <v>20 Food and kindred products</v>
          </cell>
          <cell r="O23">
            <v>189</v>
          </cell>
          <cell r="P23">
            <v>191</v>
          </cell>
          <cell r="Q23">
            <v>348</v>
          </cell>
          <cell r="R23">
            <v>292</v>
          </cell>
          <cell r="S23">
            <v>239</v>
          </cell>
          <cell r="T23">
            <v>119</v>
          </cell>
          <cell r="U23">
            <v>31</v>
          </cell>
          <cell r="V23">
            <v>6</v>
          </cell>
        </row>
        <row r="24">
          <cell r="L24" t="str">
            <v>21 Tobacco products</v>
          </cell>
          <cell r="O24">
            <v>1</v>
          </cell>
          <cell r="P24">
            <v>0</v>
          </cell>
          <cell r="Q24">
            <v>6</v>
          </cell>
          <cell r="R24">
            <v>3</v>
          </cell>
          <cell r="S24">
            <v>1</v>
          </cell>
          <cell r="T24">
            <v>5</v>
          </cell>
          <cell r="U24">
            <v>0</v>
          </cell>
          <cell r="V24">
            <v>0</v>
          </cell>
        </row>
        <row r="25">
          <cell r="L25" t="str">
            <v>22 Textile mill products</v>
          </cell>
          <cell r="O25">
            <v>83</v>
          </cell>
          <cell r="P25">
            <v>54</v>
          </cell>
          <cell r="Q25">
            <v>100</v>
          </cell>
          <cell r="R25">
            <v>79</v>
          </cell>
          <cell r="S25">
            <v>78</v>
          </cell>
          <cell r="T25">
            <v>57</v>
          </cell>
          <cell r="U25">
            <v>11</v>
          </cell>
          <cell r="V25">
            <v>2</v>
          </cell>
        </row>
        <row r="26">
          <cell r="L26" t="str">
            <v>23 Apparel and other finished products made from fabrics and similar materials</v>
          </cell>
          <cell r="O26">
            <v>139</v>
          </cell>
          <cell r="P26">
            <v>85</v>
          </cell>
          <cell r="Q26">
            <v>121</v>
          </cell>
          <cell r="R26">
            <v>69</v>
          </cell>
          <cell r="S26">
            <v>107</v>
          </cell>
          <cell r="T26">
            <v>86</v>
          </cell>
          <cell r="U26">
            <v>17</v>
          </cell>
          <cell r="V26">
            <v>0</v>
          </cell>
        </row>
        <row r="27">
          <cell r="L27" t="str">
            <v>24 Lumber and wood products, except furniture</v>
          </cell>
          <cell r="O27">
            <v>161</v>
          </cell>
          <cell r="P27">
            <v>124</v>
          </cell>
          <cell r="Q27">
            <v>197</v>
          </cell>
          <cell r="R27">
            <v>248</v>
          </cell>
          <cell r="S27">
            <v>235</v>
          </cell>
          <cell r="T27">
            <v>122</v>
          </cell>
          <cell r="U27">
            <v>37</v>
          </cell>
          <cell r="V27">
            <v>2</v>
          </cell>
        </row>
        <row r="28">
          <cell r="L28" t="str">
            <v>25 Furniture and fixtures</v>
          </cell>
          <cell r="O28">
            <v>174</v>
          </cell>
          <cell r="P28">
            <v>121</v>
          </cell>
          <cell r="Q28">
            <v>217</v>
          </cell>
          <cell r="R28">
            <v>178</v>
          </cell>
          <cell r="S28">
            <v>199</v>
          </cell>
          <cell r="T28">
            <v>101</v>
          </cell>
          <cell r="U28">
            <v>12</v>
          </cell>
          <cell r="V28">
            <v>0</v>
          </cell>
        </row>
        <row r="29">
          <cell r="L29" t="str">
            <v>26 Paper and allied products</v>
          </cell>
          <cell r="O29">
            <v>72</v>
          </cell>
          <cell r="P29">
            <v>118</v>
          </cell>
          <cell r="Q29">
            <v>192</v>
          </cell>
          <cell r="R29">
            <v>148</v>
          </cell>
          <cell r="S29">
            <v>127</v>
          </cell>
          <cell r="T29">
            <v>61</v>
          </cell>
          <cell r="U29">
            <v>5</v>
          </cell>
          <cell r="V29">
            <v>0</v>
          </cell>
        </row>
        <row r="30">
          <cell r="L30" t="str">
            <v>27 Printing, publishing, and allied industries</v>
          </cell>
          <cell r="O30">
            <v>308</v>
          </cell>
          <cell r="P30">
            <v>177</v>
          </cell>
          <cell r="Q30">
            <v>261</v>
          </cell>
          <cell r="R30">
            <v>99</v>
          </cell>
          <cell r="S30">
            <v>96</v>
          </cell>
          <cell r="T30">
            <v>35</v>
          </cell>
          <cell r="U30">
            <v>8</v>
          </cell>
          <cell r="V30">
            <v>0</v>
          </cell>
        </row>
        <row r="31">
          <cell r="L31" t="str">
            <v>28 Chemicals and allied products</v>
          </cell>
          <cell r="O31">
            <v>105</v>
          </cell>
          <cell r="P31">
            <v>143</v>
          </cell>
          <cell r="Q31">
            <v>335</v>
          </cell>
          <cell r="R31">
            <v>174</v>
          </cell>
          <cell r="S31">
            <v>165</v>
          </cell>
          <cell r="T31">
            <v>88</v>
          </cell>
          <cell r="U31">
            <v>13</v>
          </cell>
          <cell r="V31">
            <v>0</v>
          </cell>
        </row>
        <row r="32">
          <cell r="L32" t="str">
            <v>29 Petroleum refining and related industries</v>
          </cell>
          <cell r="O32">
            <v>14</v>
          </cell>
          <cell r="P32">
            <v>10</v>
          </cell>
          <cell r="Q32">
            <v>29</v>
          </cell>
          <cell r="R32">
            <v>8</v>
          </cell>
          <cell r="S32">
            <v>2</v>
          </cell>
          <cell r="T32">
            <v>7</v>
          </cell>
          <cell r="U32">
            <v>2</v>
          </cell>
          <cell r="V32">
            <v>0</v>
          </cell>
        </row>
        <row r="33">
          <cell r="L33" t="str">
            <v>30 Rubber and miscellaneous plastics products</v>
          </cell>
          <cell r="O33">
            <v>124</v>
          </cell>
          <cell r="P33">
            <v>180</v>
          </cell>
          <cell r="Q33">
            <v>335</v>
          </cell>
          <cell r="R33">
            <v>312</v>
          </cell>
          <cell r="S33">
            <v>359</v>
          </cell>
          <cell r="T33">
            <v>186</v>
          </cell>
          <cell r="U33">
            <v>30</v>
          </cell>
          <cell r="V33">
            <v>0</v>
          </cell>
        </row>
        <row r="34">
          <cell r="L34" t="str">
            <v>31 Leather and leather products</v>
          </cell>
          <cell r="O34">
            <v>72</v>
          </cell>
          <cell r="P34">
            <v>42</v>
          </cell>
          <cell r="Q34">
            <v>50</v>
          </cell>
          <cell r="R34">
            <v>24</v>
          </cell>
          <cell r="S34">
            <v>19</v>
          </cell>
          <cell r="T34">
            <v>6</v>
          </cell>
          <cell r="U34">
            <v>1</v>
          </cell>
          <cell r="V34">
            <v>0</v>
          </cell>
        </row>
        <row r="35">
          <cell r="L35" t="str">
            <v>32 Stone, clay, glass and concrete products</v>
          </cell>
          <cell r="O35">
            <v>74</v>
          </cell>
          <cell r="P35">
            <v>82</v>
          </cell>
          <cell r="Q35">
            <v>150</v>
          </cell>
          <cell r="R35">
            <v>95</v>
          </cell>
          <cell r="S35">
            <v>96</v>
          </cell>
          <cell r="T35">
            <v>71</v>
          </cell>
          <cell r="U35">
            <v>15</v>
          </cell>
          <cell r="V35">
            <v>1</v>
          </cell>
        </row>
        <row r="36">
          <cell r="L36" t="str">
            <v>33 Primary metal industries</v>
          </cell>
          <cell r="O36">
            <v>85</v>
          </cell>
          <cell r="P36">
            <v>72</v>
          </cell>
          <cell r="Q36">
            <v>159</v>
          </cell>
          <cell r="R36">
            <v>131</v>
          </cell>
          <cell r="S36">
            <v>125</v>
          </cell>
          <cell r="T36">
            <v>77</v>
          </cell>
          <cell r="U36">
            <v>10</v>
          </cell>
          <cell r="V36">
            <v>0</v>
          </cell>
        </row>
        <row r="37">
          <cell r="L37" t="str">
            <v>34 Fabricated metal products, except machinery and transportation equipment</v>
          </cell>
          <cell r="O37">
            <v>170</v>
          </cell>
          <cell r="P37">
            <v>181</v>
          </cell>
          <cell r="Q37">
            <v>315</v>
          </cell>
          <cell r="R37">
            <v>217</v>
          </cell>
          <cell r="S37">
            <v>219</v>
          </cell>
          <cell r="T37">
            <v>81</v>
          </cell>
          <cell r="U37">
            <v>7</v>
          </cell>
          <cell r="V37">
            <v>1</v>
          </cell>
        </row>
        <row r="38">
          <cell r="L38" t="str">
            <v>35 Industrial and commercial machinery and computer equipment</v>
          </cell>
          <cell r="O38">
            <v>195</v>
          </cell>
          <cell r="P38">
            <v>207</v>
          </cell>
          <cell r="Q38">
            <v>277</v>
          </cell>
          <cell r="R38">
            <v>169</v>
          </cell>
          <cell r="S38">
            <v>136</v>
          </cell>
          <cell r="T38">
            <v>100</v>
          </cell>
          <cell r="U38">
            <v>35</v>
          </cell>
          <cell r="V38">
            <v>4</v>
          </cell>
        </row>
        <row r="39">
          <cell r="L39" t="str">
            <v>36 Electronic and other electrical equipment and components, except computer equ</v>
          </cell>
          <cell r="O39">
            <v>154</v>
          </cell>
          <cell r="P39">
            <v>121</v>
          </cell>
          <cell r="Q39">
            <v>286</v>
          </cell>
          <cell r="R39">
            <v>259</v>
          </cell>
          <cell r="S39">
            <v>294</v>
          </cell>
          <cell r="T39">
            <v>291</v>
          </cell>
          <cell r="U39">
            <v>138</v>
          </cell>
          <cell r="V39">
            <v>17</v>
          </cell>
        </row>
        <row r="40">
          <cell r="L40" t="str">
            <v>37 Transportation equipment</v>
          </cell>
          <cell r="O40">
            <v>47</v>
          </cell>
          <cell r="P40">
            <v>49</v>
          </cell>
          <cell r="Q40">
            <v>97</v>
          </cell>
          <cell r="R40">
            <v>76</v>
          </cell>
          <cell r="S40">
            <v>86</v>
          </cell>
          <cell r="T40">
            <v>62</v>
          </cell>
          <cell r="U40">
            <v>15</v>
          </cell>
          <cell r="V40">
            <v>2</v>
          </cell>
        </row>
        <row r="41">
          <cell r="L41" t="str">
            <v>38 Measuring, analyzing, and controlling instruments; photographic, medical and</v>
          </cell>
          <cell r="O41">
            <v>45</v>
          </cell>
          <cell r="P41">
            <v>30</v>
          </cell>
          <cell r="Q41">
            <v>51</v>
          </cell>
          <cell r="R41">
            <v>30</v>
          </cell>
          <cell r="S41">
            <v>51</v>
          </cell>
          <cell r="T41">
            <v>35</v>
          </cell>
          <cell r="U41">
            <v>34</v>
          </cell>
          <cell r="V41">
            <v>2</v>
          </cell>
        </row>
        <row r="42">
          <cell r="L42" t="str">
            <v>39 Miscellaneous manufacturing industries</v>
          </cell>
          <cell r="O42">
            <v>120</v>
          </cell>
          <cell r="P42">
            <v>70</v>
          </cell>
          <cell r="Q42">
            <v>90</v>
          </cell>
          <cell r="R42">
            <v>54</v>
          </cell>
          <cell r="S42">
            <v>47</v>
          </cell>
          <cell r="T42">
            <v>16</v>
          </cell>
          <cell r="U42">
            <v>6</v>
          </cell>
          <cell r="V42">
            <v>0</v>
          </cell>
        </row>
        <row r="43">
          <cell r="L43" t="str">
            <v>Manufacturing</v>
          </cell>
          <cell r="O43">
            <v>2332</v>
          </cell>
          <cell r="P43">
            <v>2057</v>
          </cell>
          <cell r="Q43">
            <v>3616</v>
          </cell>
          <cell r="R43">
            <v>2665</v>
          </cell>
          <cell r="S43">
            <v>2681</v>
          </cell>
          <cell r="T43">
            <v>1606</v>
          </cell>
          <cell r="U43">
            <v>427</v>
          </cell>
          <cell r="V43">
            <v>37</v>
          </cell>
        </row>
        <row r="45">
          <cell r="L45" t="str">
            <v>40 Railroad transportation</v>
          </cell>
          <cell r="O45">
            <v>1</v>
          </cell>
          <cell r="P45">
            <v>1</v>
          </cell>
          <cell r="Q45">
            <v>3</v>
          </cell>
          <cell r="R45">
            <v>0</v>
          </cell>
          <cell r="S45">
            <v>0</v>
          </cell>
          <cell r="T45">
            <v>0</v>
          </cell>
          <cell r="U45">
            <v>0</v>
          </cell>
          <cell r="V45">
            <v>1</v>
          </cell>
        </row>
        <row r="46">
          <cell r="L46" t="str">
            <v>41 Local and suburban transit and interurban highway passenger transportation</v>
          </cell>
          <cell r="O46">
            <v>36</v>
          </cell>
          <cell r="P46">
            <v>37</v>
          </cell>
          <cell r="Q46">
            <v>37</v>
          </cell>
          <cell r="R46">
            <v>19</v>
          </cell>
          <cell r="S46">
            <v>29</v>
          </cell>
          <cell r="T46">
            <v>13</v>
          </cell>
          <cell r="U46">
            <v>7</v>
          </cell>
          <cell r="V46">
            <v>1</v>
          </cell>
        </row>
        <row r="47">
          <cell r="L47" t="str">
            <v>42 Motor freight transportation and warehousing</v>
          </cell>
          <cell r="O47">
            <v>66</v>
          </cell>
          <cell r="P47">
            <v>64</v>
          </cell>
          <cell r="Q47">
            <v>74</v>
          </cell>
          <cell r="R47">
            <v>39</v>
          </cell>
          <cell r="S47">
            <v>28</v>
          </cell>
          <cell r="T47">
            <v>8</v>
          </cell>
          <cell r="U47">
            <v>1</v>
          </cell>
          <cell r="V47">
            <v>1</v>
          </cell>
        </row>
        <row r="48">
          <cell r="L48" t="str">
            <v>43 United States postal service</v>
          </cell>
          <cell r="O48">
            <v>0</v>
          </cell>
          <cell r="P48">
            <v>0</v>
          </cell>
          <cell r="Q48">
            <v>0</v>
          </cell>
          <cell r="R48">
            <v>0</v>
          </cell>
          <cell r="S48">
            <v>0</v>
          </cell>
          <cell r="T48">
            <v>0</v>
          </cell>
          <cell r="U48">
            <v>0</v>
          </cell>
          <cell r="V48">
            <v>0</v>
          </cell>
        </row>
        <row r="49">
          <cell r="L49" t="str">
            <v>44 Water transportation</v>
          </cell>
          <cell r="O49">
            <v>21</v>
          </cell>
          <cell r="P49">
            <v>20</v>
          </cell>
          <cell r="Q49">
            <v>24</v>
          </cell>
          <cell r="R49">
            <v>20</v>
          </cell>
          <cell r="S49">
            <v>8</v>
          </cell>
          <cell r="T49">
            <v>7</v>
          </cell>
          <cell r="U49">
            <v>2</v>
          </cell>
          <cell r="V49">
            <v>1</v>
          </cell>
        </row>
        <row r="50">
          <cell r="L50" t="str">
            <v>45 Transportation by air</v>
          </cell>
          <cell r="O50">
            <v>18</v>
          </cell>
          <cell r="P50">
            <v>17</v>
          </cell>
          <cell r="Q50">
            <v>21</v>
          </cell>
          <cell r="R50">
            <v>5</v>
          </cell>
          <cell r="S50">
            <v>8</v>
          </cell>
          <cell r="T50">
            <v>11</v>
          </cell>
          <cell r="U50">
            <v>5</v>
          </cell>
          <cell r="V50">
            <v>2</v>
          </cell>
        </row>
        <row r="51">
          <cell r="L51" t="str">
            <v>47 Transportation services</v>
          </cell>
          <cell r="O51">
            <v>497</v>
          </cell>
          <cell r="P51">
            <v>410</v>
          </cell>
          <cell r="Q51">
            <v>346</v>
          </cell>
          <cell r="R51">
            <v>157</v>
          </cell>
          <cell r="S51">
            <v>113</v>
          </cell>
          <cell r="T51">
            <v>52</v>
          </cell>
          <cell r="U51">
            <v>8</v>
          </cell>
          <cell r="V51">
            <v>0</v>
          </cell>
        </row>
        <row r="52">
          <cell r="L52" t="str">
            <v>46 Pipelines, except natural gas</v>
          </cell>
          <cell r="O52">
            <v>0</v>
          </cell>
          <cell r="P52">
            <v>0</v>
          </cell>
          <cell r="Q52">
            <v>1</v>
          </cell>
          <cell r="R52">
            <v>2</v>
          </cell>
          <cell r="S52">
            <v>1</v>
          </cell>
          <cell r="T52">
            <v>0</v>
          </cell>
          <cell r="U52">
            <v>0</v>
          </cell>
          <cell r="V52">
            <v>0</v>
          </cell>
        </row>
        <row r="53">
          <cell r="L53" t="str">
            <v>Transport</v>
          </cell>
          <cell r="O53">
            <v>639</v>
          </cell>
          <cell r="P53">
            <v>549</v>
          </cell>
          <cell r="Q53">
            <v>506</v>
          </cell>
          <cell r="R53">
            <v>242</v>
          </cell>
          <cell r="S53">
            <v>187</v>
          </cell>
          <cell r="T53">
            <v>91</v>
          </cell>
          <cell r="U53">
            <v>23</v>
          </cell>
          <cell r="V53">
            <v>6</v>
          </cell>
        </row>
        <row r="55">
          <cell r="L55" t="str">
            <v>48 Communications</v>
          </cell>
          <cell r="O55">
            <v>42</v>
          </cell>
          <cell r="P55">
            <v>44</v>
          </cell>
          <cell r="Q55">
            <v>64</v>
          </cell>
          <cell r="R55">
            <v>31</v>
          </cell>
          <cell r="S55">
            <v>24</v>
          </cell>
          <cell r="T55">
            <v>12</v>
          </cell>
          <cell r="U55">
            <v>14</v>
          </cell>
          <cell r="V55">
            <v>1</v>
          </cell>
        </row>
        <row r="57">
          <cell r="L57" t="str">
            <v>Utilities</v>
          </cell>
          <cell r="O57">
            <v>18</v>
          </cell>
          <cell r="P57">
            <v>26</v>
          </cell>
          <cell r="Q57">
            <v>29</v>
          </cell>
          <cell r="R57">
            <v>25</v>
          </cell>
          <cell r="S57">
            <v>15</v>
          </cell>
          <cell r="T57">
            <v>7</v>
          </cell>
          <cell r="U57">
            <v>11</v>
          </cell>
          <cell r="V57">
            <v>1</v>
          </cell>
        </row>
        <row r="59">
          <cell r="L59" t="str">
            <v>50 Wholesale trade - durable goods</v>
          </cell>
          <cell r="O59">
            <v>8024</v>
          </cell>
          <cell r="P59">
            <v>3203</v>
          </cell>
          <cell r="Q59">
            <v>2132</v>
          </cell>
          <cell r="R59">
            <v>656</v>
          </cell>
          <cell r="S59">
            <v>431</v>
          </cell>
          <cell r="T59">
            <v>136</v>
          </cell>
          <cell r="U59">
            <v>29</v>
          </cell>
          <cell r="V59">
            <v>6</v>
          </cell>
        </row>
        <row r="60">
          <cell r="L60" t="str">
            <v>51 Wholesale trade - nondurable goods</v>
          </cell>
          <cell r="O60">
            <v>3506</v>
          </cell>
          <cell r="P60">
            <v>1391</v>
          </cell>
          <cell r="Q60">
            <v>1062</v>
          </cell>
          <cell r="R60">
            <v>330</v>
          </cell>
          <cell r="S60">
            <v>176</v>
          </cell>
          <cell r="T60">
            <v>74</v>
          </cell>
          <cell r="U60">
            <v>15</v>
          </cell>
          <cell r="V60">
            <v>0</v>
          </cell>
        </row>
        <row r="61">
          <cell r="L61" t="str">
            <v>52 Building materials, hardware, garden supply and mobile home dealers</v>
          </cell>
          <cell r="O61">
            <v>585</v>
          </cell>
          <cell r="P61">
            <v>179</v>
          </cell>
          <cell r="Q61">
            <v>55</v>
          </cell>
          <cell r="R61">
            <v>14</v>
          </cell>
          <cell r="S61">
            <v>14</v>
          </cell>
          <cell r="T61">
            <v>1</v>
          </cell>
          <cell r="U61">
            <v>0</v>
          </cell>
          <cell r="V61">
            <v>0</v>
          </cell>
        </row>
        <row r="62">
          <cell r="L62" t="str">
            <v>53 General merchandise stores</v>
          </cell>
          <cell r="O62">
            <v>59</v>
          </cell>
          <cell r="P62">
            <v>15</v>
          </cell>
          <cell r="Q62">
            <v>31</v>
          </cell>
          <cell r="R62">
            <v>29</v>
          </cell>
          <cell r="S62">
            <v>31</v>
          </cell>
          <cell r="T62">
            <v>11</v>
          </cell>
          <cell r="U62">
            <v>5</v>
          </cell>
          <cell r="V62">
            <v>2</v>
          </cell>
        </row>
        <row r="63">
          <cell r="L63" t="str">
            <v>54 Food stores</v>
          </cell>
          <cell r="O63">
            <v>563</v>
          </cell>
          <cell r="P63">
            <v>118</v>
          </cell>
          <cell r="Q63">
            <v>88</v>
          </cell>
          <cell r="R63">
            <v>72</v>
          </cell>
          <cell r="S63">
            <v>48</v>
          </cell>
          <cell r="T63">
            <v>20</v>
          </cell>
          <cell r="U63">
            <v>19</v>
          </cell>
          <cell r="V63">
            <v>1</v>
          </cell>
        </row>
        <row r="64">
          <cell r="L64" t="str">
            <v>55 Automotive dealers and gasoline service stations</v>
          </cell>
          <cell r="O64">
            <v>764</v>
          </cell>
          <cell r="P64">
            <v>248</v>
          </cell>
          <cell r="Q64">
            <v>86</v>
          </cell>
          <cell r="R64">
            <v>21</v>
          </cell>
          <cell r="S64">
            <v>9</v>
          </cell>
          <cell r="T64">
            <v>5</v>
          </cell>
          <cell r="U64">
            <v>2</v>
          </cell>
          <cell r="V64">
            <v>0</v>
          </cell>
        </row>
        <row r="65">
          <cell r="L65" t="str">
            <v>56 Apparel and accessory stores</v>
          </cell>
          <cell r="O65">
            <v>312</v>
          </cell>
          <cell r="P65">
            <v>67</v>
          </cell>
          <cell r="Q65">
            <v>29</v>
          </cell>
          <cell r="R65">
            <v>11</v>
          </cell>
          <cell r="S65">
            <v>12</v>
          </cell>
          <cell r="T65">
            <v>6</v>
          </cell>
          <cell r="U65">
            <v>0</v>
          </cell>
          <cell r="V65">
            <v>0</v>
          </cell>
        </row>
        <row r="66">
          <cell r="L66" t="str">
            <v>57 Home furniture, furnishings and equipment stores</v>
          </cell>
          <cell r="O66">
            <v>589</v>
          </cell>
          <cell r="P66">
            <v>145</v>
          </cell>
          <cell r="Q66">
            <v>93</v>
          </cell>
          <cell r="R66">
            <v>24</v>
          </cell>
          <cell r="S66">
            <v>12</v>
          </cell>
          <cell r="T66">
            <v>10</v>
          </cell>
          <cell r="U66">
            <v>2</v>
          </cell>
          <cell r="V66">
            <v>0</v>
          </cell>
        </row>
        <row r="67">
          <cell r="L67" t="str">
            <v>58 Eating and drinking places</v>
          </cell>
          <cell r="O67">
            <v>168</v>
          </cell>
          <cell r="P67">
            <v>87</v>
          </cell>
          <cell r="Q67">
            <v>61</v>
          </cell>
          <cell r="R67">
            <v>24</v>
          </cell>
          <cell r="S67">
            <v>25</v>
          </cell>
          <cell r="T67">
            <v>10</v>
          </cell>
          <cell r="U67">
            <v>7</v>
          </cell>
          <cell r="V67">
            <v>3</v>
          </cell>
        </row>
        <row r="68">
          <cell r="L68" t="str">
            <v>59 Miscellaneous retail</v>
          </cell>
          <cell r="O68">
            <v>1524</v>
          </cell>
          <cell r="P68">
            <v>228</v>
          </cell>
          <cell r="Q68">
            <v>146</v>
          </cell>
          <cell r="R68">
            <v>47</v>
          </cell>
          <cell r="S68">
            <v>34</v>
          </cell>
          <cell r="T68">
            <v>13</v>
          </cell>
          <cell r="U68">
            <v>4</v>
          </cell>
          <cell r="V68">
            <v>0</v>
          </cell>
        </row>
        <row r="69">
          <cell r="L69" t="str">
            <v>Retail</v>
          </cell>
          <cell r="O69">
            <v>16094</v>
          </cell>
          <cell r="P69">
            <v>5681</v>
          </cell>
          <cell r="Q69">
            <v>3783</v>
          </cell>
          <cell r="R69">
            <v>1228</v>
          </cell>
          <cell r="S69">
            <v>792</v>
          </cell>
          <cell r="T69">
            <v>286</v>
          </cell>
          <cell r="U69">
            <v>83</v>
          </cell>
          <cell r="V69">
            <v>12</v>
          </cell>
        </row>
        <row r="71">
          <cell r="L71" t="str">
            <v>60 Depository institutions</v>
          </cell>
          <cell r="O71">
            <v>18</v>
          </cell>
          <cell r="P71">
            <v>63</v>
          </cell>
          <cell r="Q71">
            <v>80</v>
          </cell>
          <cell r="R71">
            <v>14</v>
          </cell>
          <cell r="S71">
            <v>3</v>
          </cell>
          <cell r="T71">
            <v>9</v>
          </cell>
          <cell r="U71">
            <v>16</v>
          </cell>
          <cell r="V71">
            <v>7</v>
          </cell>
        </row>
        <row r="72">
          <cell r="L72" t="str">
            <v>61 Nondepository credit institutions</v>
          </cell>
          <cell r="O72">
            <v>48</v>
          </cell>
          <cell r="P72">
            <v>25</v>
          </cell>
          <cell r="Q72">
            <v>29</v>
          </cell>
          <cell r="R72">
            <v>24</v>
          </cell>
          <cell r="S72">
            <v>18</v>
          </cell>
          <cell r="T72">
            <v>14</v>
          </cell>
          <cell r="U72">
            <v>3</v>
          </cell>
          <cell r="V72">
            <v>3</v>
          </cell>
        </row>
        <row r="73">
          <cell r="L73" t="str">
            <v>62 Security and commodity brokers, dealers, exchanges and services</v>
          </cell>
          <cell r="O73">
            <v>57</v>
          </cell>
          <cell r="P73">
            <v>48</v>
          </cell>
          <cell r="Q73">
            <v>43</v>
          </cell>
          <cell r="R73">
            <v>23</v>
          </cell>
          <cell r="S73">
            <v>53</v>
          </cell>
          <cell r="T73">
            <v>19</v>
          </cell>
          <cell r="U73">
            <v>3</v>
          </cell>
          <cell r="V73">
            <v>1</v>
          </cell>
        </row>
        <row r="74">
          <cell r="L74" t="str">
            <v>63 Insurance carriers</v>
          </cell>
          <cell r="O74">
            <v>34</v>
          </cell>
          <cell r="P74">
            <v>9</v>
          </cell>
          <cell r="Q74">
            <v>5</v>
          </cell>
          <cell r="R74">
            <v>4</v>
          </cell>
          <cell r="S74">
            <v>14</v>
          </cell>
          <cell r="T74">
            <v>22</v>
          </cell>
          <cell r="U74">
            <v>5</v>
          </cell>
          <cell r="V74">
            <v>0</v>
          </cell>
        </row>
        <row r="75">
          <cell r="L75" t="str">
            <v>64 Insurance agents, brokers and service</v>
          </cell>
          <cell r="O75">
            <v>107</v>
          </cell>
          <cell r="P75">
            <v>42</v>
          </cell>
          <cell r="Q75">
            <v>33</v>
          </cell>
          <cell r="R75">
            <v>16</v>
          </cell>
          <cell r="S75">
            <v>26</v>
          </cell>
          <cell r="T75">
            <v>17</v>
          </cell>
          <cell r="U75">
            <v>3</v>
          </cell>
          <cell r="V75">
            <v>0</v>
          </cell>
        </row>
        <row r="76">
          <cell r="L76" t="str">
            <v>65 Real estate</v>
          </cell>
          <cell r="O76">
            <v>479</v>
          </cell>
          <cell r="P76">
            <v>376</v>
          </cell>
          <cell r="Q76">
            <v>368</v>
          </cell>
          <cell r="R76">
            <v>152</v>
          </cell>
          <cell r="S76">
            <v>140</v>
          </cell>
          <cell r="T76">
            <v>68</v>
          </cell>
          <cell r="U76">
            <v>14</v>
          </cell>
          <cell r="V76">
            <v>3</v>
          </cell>
        </row>
        <row r="77">
          <cell r="L77" t="str">
            <v>67 Holding and other investment offices</v>
          </cell>
          <cell r="O77">
            <v>403</v>
          </cell>
          <cell r="P77">
            <v>188</v>
          </cell>
          <cell r="Q77">
            <v>198</v>
          </cell>
          <cell r="R77">
            <v>101</v>
          </cell>
          <cell r="S77">
            <v>160</v>
          </cell>
          <cell r="T77">
            <v>221</v>
          </cell>
          <cell r="U77">
            <v>142</v>
          </cell>
          <cell r="V77">
            <v>42</v>
          </cell>
        </row>
        <row r="78">
          <cell r="L78" t="str">
            <v>Finance</v>
          </cell>
          <cell r="O78">
            <v>1146</v>
          </cell>
          <cell r="P78">
            <v>751</v>
          </cell>
          <cell r="Q78">
            <v>756</v>
          </cell>
          <cell r="R78">
            <v>334</v>
          </cell>
          <cell r="S78">
            <v>414</v>
          </cell>
          <cell r="T78">
            <v>370</v>
          </cell>
          <cell r="U78">
            <v>186</v>
          </cell>
          <cell r="V78">
            <v>56</v>
          </cell>
        </row>
        <row r="80">
          <cell r="L80" t="str">
            <v>70 Hotels, rooming houses, camps and other lodging places</v>
          </cell>
          <cell r="O80">
            <v>99</v>
          </cell>
          <cell r="P80">
            <v>74</v>
          </cell>
          <cell r="Q80">
            <v>115</v>
          </cell>
          <cell r="R80">
            <v>55</v>
          </cell>
          <cell r="S80">
            <v>78</v>
          </cell>
          <cell r="T80">
            <v>70</v>
          </cell>
          <cell r="U80">
            <v>4</v>
          </cell>
          <cell r="V80">
            <v>1</v>
          </cell>
        </row>
        <row r="81">
          <cell r="L81" t="str">
            <v>72 Personal services</v>
          </cell>
          <cell r="O81">
            <v>249</v>
          </cell>
          <cell r="P81">
            <v>34</v>
          </cell>
          <cell r="Q81">
            <v>23</v>
          </cell>
          <cell r="R81">
            <v>5</v>
          </cell>
          <cell r="S81">
            <v>10</v>
          </cell>
          <cell r="T81">
            <v>2</v>
          </cell>
          <cell r="U81">
            <v>0</v>
          </cell>
          <cell r="V81">
            <v>0</v>
          </cell>
        </row>
        <row r="82">
          <cell r="L82" t="str">
            <v>73 Business services</v>
          </cell>
          <cell r="O82">
            <v>900</v>
          </cell>
          <cell r="P82">
            <v>737</v>
          </cell>
          <cell r="Q82">
            <v>592</v>
          </cell>
          <cell r="R82">
            <v>214</v>
          </cell>
          <cell r="S82">
            <v>179</v>
          </cell>
          <cell r="T82">
            <v>90</v>
          </cell>
          <cell r="U82">
            <v>23</v>
          </cell>
          <cell r="V82">
            <v>4</v>
          </cell>
        </row>
        <row r="83">
          <cell r="L83" t="str">
            <v>75 Automotive repair, services and parking</v>
          </cell>
          <cell r="O83">
            <v>576</v>
          </cell>
          <cell r="P83">
            <v>119</v>
          </cell>
          <cell r="Q83">
            <v>52</v>
          </cell>
          <cell r="R83">
            <v>23</v>
          </cell>
          <cell r="S83">
            <v>19</v>
          </cell>
          <cell r="T83">
            <v>5</v>
          </cell>
          <cell r="U83">
            <v>0</v>
          </cell>
          <cell r="V83">
            <v>0</v>
          </cell>
        </row>
        <row r="84">
          <cell r="L84" t="str">
            <v>76 Miscellaneous repair services</v>
          </cell>
          <cell r="O84">
            <v>467</v>
          </cell>
          <cell r="P84">
            <v>113</v>
          </cell>
          <cell r="Q84">
            <v>62</v>
          </cell>
          <cell r="R84">
            <v>18</v>
          </cell>
          <cell r="S84">
            <v>7</v>
          </cell>
          <cell r="T84">
            <v>5</v>
          </cell>
          <cell r="U84">
            <v>2</v>
          </cell>
          <cell r="V84">
            <v>0</v>
          </cell>
        </row>
        <row r="85">
          <cell r="L85" t="str">
            <v>78 Motion pictures</v>
          </cell>
          <cell r="O85">
            <v>38</v>
          </cell>
          <cell r="P85">
            <v>21</v>
          </cell>
          <cell r="Q85">
            <v>19</v>
          </cell>
          <cell r="R85">
            <v>9</v>
          </cell>
          <cell r="S85">
            <v>2</v>
          </cell>
          <cell r="T85">
            <v>3</v>
          </cell>
          <cell r="U85">
            <v>0</v>
          </cell>
          <cell r="V85">
            <v>0</v>
          </cell>
        </row>
        <row r="86">
          <cell r="L86" t="str">
            <v>79 Amusement and recreation services</v>
          </cell>
          <cell r="O86">
            <v>148</v>
          </cell>
          <cell r="P86">
            <v>42</v>
          </cell>
          <cell r="Q86">
            <v>28</v>
          </cell>
          <cell r="R86">
            <v>30</v>
          </cell>
          <cell r="S86">
            <v>35</v>
          </cell>
          <cell r="T86">
            <v>12</v>
          </cell>
          <cell r="U86">
            <v>1</v>
          </cell>
          <cell r="V86">
            <v>0</v>
          </cell>
        </row>
        <row r="87">
          <cell r="L87" t="str">
            <v>Hotels and other business services</v>
          </cell>
          <cell r="O87">
            <v>2477</v>
          </cell>
          <cell r="P87">
            <v>1140</v>
          </cell>
          <cell r="Q87">
            <v>891</v>
          </cell>
          <cell r="R87">
            <v>354</v>
          </cell>
          <cell r="S87">
            <v>330</v>
          </cell>
          <cell r="T87">
            <v>187</v>
          </cell>
          <cell r="U87">
            <v>30</v>
          </cell>
          <cell r="V87">
            <v>5</v>
          </cell>
        </row>
        <row r="89">
          <cell r="L89" t="str">
            <v>Healthcare</v>
          </cell>
          <cell r="O89">
            <v>224</v>
          </cell>
          <cell r="P89">
            <v>45</v>
          </cell>
          <cell r="Q89">
            <v>41</v>
          </cell>
          <cell r="R89">
            <v>32</v>
          </cell>
          <cell r="S89">
            <v>37</v>
          </cell>
          <cell r="T89">
            <v>31</v>
          </cell>
          <cell r="U89">
            <v>7</v>
          </cell>
          <cell r="V89">
            <v>0</v>
          </cell>
        </row>
        <row r="91">
          <cell r="L91" t="str">
            <v>81 Legal services</v>
          </cell>
          <cell r="O91">
            <v>48</v>
          </cell>
          <cell r="P91">
            <v>23</v>
          </cell>
          <cell r="Q91">
            <v>14</v>
          </cell>
          <cell r="R91">
            <v>7</v>
          </cell>
          <cell r="S91">
            <v>3</v>
          </cell>
          <cell r="T91">
            <v>3</v>
          </cell>
          <cell r="U91">
            <v>0</v>
          </cell>
          <cell r="V91">
            <v>0</v>
          </cell>
        </row>
        <row r="93">
          <cell r="L93" t="str">
            <v>Education</v>
          </cell>
          <cell r="O93">
            <v>133</v>
          </cell>
          <cell r="P93">
            <v>62</v>
          </cell>
          <cell r="Q93">
            <v>65</v>
          </cell>
          <cell r="R93">
            <v>44</v>
          </cell>
          <cell r="S93">
            <v>34</v>
          </cell>
          <cell r="T93">
            <v>21</v>
          </cell>
          <cell r="U93">
            <v>6</v>
          </cell>
          <cell r="V93">
            <v>1</v>
          </cell>
        </row>
        <row r="95">
          <cell r="L95" t="str">
            <v>83 Social services</v>
          </cell>
          <cell r="O95">
            <v>36</v>
          </cell>
          <cell r="P95">
            <v>6</v>
          </cell>
          <cell r="Q95">
            <v>7</v>
          </cell>
          <cell r="R95">
            <v>5</v>
          </cell>
          <cell r="S95">
            <v>2</v>
          </cell>
          <cell r="T95">
            <v>4</v>
          </cell>
          <cell r="U95">
            <v>1</v>
          </cell>
          <cell r="V95">
            <v>0</v>
          </cell>
        </row>
        <row r="96">
          <cell r="L96" t="str">
            <v>84 Museums, art galleries, and botanical and zoological gardens</v>
          </cell>
          <cell r="O96">
            <v>4</v>
          </cell>
          <cell r="P96">
            <v>0</v>
          </cell>
          <cell r="Q96">
            <v>0</v>
          </cell>
          <cell r="R96">
            <v>2</v>
          </cell>
          <cell r="S96">
            <v>1</v>
          </cell>
          <cell r="T96">
            <v>1</v>
          </cell>
          <cell r="U96">
            <v>0</v>
          </cell>
          <cell r="V96">
            <v>0</v>
          </cell>
        </row>
        <row r="97">
          <cell r="L97" t="str">
            <v>86 Membership organisations</v>
          </cell>
          <cell r="O97">
            <v>21</v>
          </cell>
          <cell r="P97">
            <v>18</v>
          </cell>
          <cell r="Q97">
            <v>11</v>
          </cell>
          <cell r="R97">
            <v>10</v>
          </cell>
          <cell r="S97">
            <v>2</v>
          </cell>
          <cell r="T97">
            <v>2</v>
          </cell>
          <cell r="U97">
            <v>0</v>
          </cell>
          <cell r="V97">
            <v>0</v>
          </cell>
        </row>
        <row r="98">
          <cell r="L98" t="str">
            <v>87 Engineering, accounting, research, management and related services</v>
          </cell>
          <cell r="O98">
            <v>1192</v>
          </cell>
          <cell r="P98">
            <v>801</v>
          </cell>
          <cell r="Q98">
            <v>614</v>
          </cell>
          <cell r="R98">
            <v>235</v>
          </cell>
          <cell r="S98">
            <v>185</v>
          </cell>
          <cell r="T98">
            <v>128</v>
          </cell>
          <cell r="U98">
            <v>31</v>
          </cell>
          <cell r="V98">
            <v>5</v>
          </cell>
        </row>
        <row r="99">
          <cell r="L99" t="str">
            <v>88 Private Housleholds</v>
          </cell>
          <cell r="O99">
            <v>0</v>
          </cell>
          <cell r="P99">
            <v>0</v>
          </cell>
          <cell r="Q99">
            <v>0</v>
          </cell>
          <cell r="R99">
            <v>0</v>
          </cell>
          <cell r="S99">
            <v>0</v>
          </cell>
          <cell r="T99">
            <v>0</v>
          </cell>
          <cell r="U99">
            <v>0</v>
          </cell>
          <cell r="V99">
            <v>0</v>
          </cell>
        </row>
        <row r="100">
          <cell r="L100" t="str">
            <v>89 Miscellaneous services</v>
          </cell>
          <cell r="O100">
            <v>35</v>
          </cell>
          <cell r="P100">
            <v>28</v>
          </cell>
          <cell r="Q100">
            <v>19</v>
          </cell>
          <cell r="R100">
            <v>13</v>
          </cell>
          <cell r="S100">
            <v>7</v>
          </cell>
          <cell r="T100">
            <v>1</v>
          </cell>
          <cell r="U100">
            <v>2</v>
          </cell>
          <cell r="V100">
            <v>0</v>
          </cell>
        </row>
        <row r="101">
          <cell r="L101" t="str">
            <v>91 Executive, legislative, and general government, except finance</v>
          </cell>
          <cell r="O101">
            <v>1</v>
          </cell>
          <cell r="P101">
            <v>1</v>
          </cell>
          <cell r="Q101">
            <v>7</v>
          </cell>
          <cell r="R101">
            <v>7</v>
          </cell>
          <cell r="S101">
            <v>15</v>
          </cell>
          <cell r="T101">
            <v>21</v>
          </cell>
          <cell r="U101">
            <v>6</v>
          </cell>
          <cell r="V101">
            <v>3</v>
          </cell>
        </row>
        <row r="102">
          <cell r="L102" t="str">
            <v>92 Justice, public order, and safety</v>
          </cell>
          <cell r="O102">
            <v>2</v>
          </cell>
          <cell r="P102">
            <v>1</v>
          </cell>
          <cell r="Q102">
            <v>0</v>
          </cell>
          <cell r="R102">
            <v>0</v>
          </cell>
          <cell r="S102">
            <v>2</v>
          </cell>
          <cell r="T102">
            <v>2</v>
          </cell>
          <cell r="U102">
            <v>1</v>
          </cell>
          <cell r="V102">
            <v>0</v>
          </cell>
        </row>
        <row r="103">
          <cell r="L103" t="str">
            <v>93 Public finance, taxation and monetary policy</v>
          </cell>
          <cell r="O103">
            <v>2</v>
          </cell>
          <cell r="P103">
            <v>0</v>
          </cell>
          <cell r="Q103">
            <v>0</v>
          </cell>
          <cell r="R103">
            <v>1</v>
          </cell>
          <cell r="S103">
            <v>3</v>
          </cell>
          <cell r="T103">
            <v>0</v>
          </cell>
          <cell r="U103">
            <v>6</v>
          </cell>
          <cell r="V103">
            <v>2</v>
          </cell>
        </row>
        <row r="104">
          <cell r="L104" t="str">
            <v>94 Administration of human resource programs</v>
          </cell>
          <cell r="O104">
            <v>2</v>
          </cell>
          <cell r="P104">
            <v>3</v>
          </cell>
          <cell r="Q104">
            <v>5</v>
          </cell>
          <cell r="R104">
            <v>17</v>
          </cell>
          <cell r="S104">
            <v>19</v>
          </cell>
          <cell r="T104">
            <v>8</v>
          </cell>
          <cell r="U104">
            <v>7</v>
          </cell>
          <cell r="V104">
            <v>2</v>
          </cell>
        </row>
        <row r="105">
          <cell r="L105" t="str">
            <v>95 Administration of environmental quality and housing programs</v>
          </cell>
          <cell r="O105">
            <v>13</v>
          </cell>
          <cell r="P105">
            <v>11</v>
          </cell>
          <cell r="Q105">
            <v>9</v>
          </cell>
          <cell r="R105">
            <v>6</v>
          </cell>
          <cell r="S105">
            <v>13</v>
          </cell>
          <cell r="T105">
            <v>20</v>
          </cell>
          <cell r="U105">
            <v>9</v>
          </cell>
          <cell r="V105">
            <v>0</v>
          </cell>
        </row>
        <row r="106">
          <cell r="L106" t="str">
            <v>96 Administration of economic programs</v>
          </cell>
          <cell r="O106">
            <v>4</v>
          </cell>
          <cell r="P106">
            <v>4</v>
          </cell>
          <cell r="Q106">
            <v>3</v>
          </cell>
          <cell r="R106">
            <v>9</v>
          </cell>
          <cell r="S106">
            <v>12</v>
          </cell>
          <cell r="T106">
            <v>17</v>
          </cell>
          <cell r="U106">
            <v>16</v>
          </cell>
          <cell r="V106">
            <v>2</v>
          </cell>
        </row>
        <row r="107">
          <cell r="L107" t="str">
            <v>97 National security and international affairs</v>
          </cell>
          <cell r="O107">
            <v>22</v>
          </cell>
          <cell r="P107">
            <v>16</v>
          </cell>
          <cell r="Q107">
            <v>14</v>
          </cell>
          <cell r="R107">
            <v>5</v>
          </cell>
          <cell r="S107">
            <v>9</v>
          </cell>
          <cell r="T107">
            <v>2</v>
          </cell>
          <cell r="U107">
            <v>3</v>
          </cell>
          <cell r="V107">
            <v>1</v>
          </cell>
        </row>
        <row r="108">
          <cell r="L108" t="str">
            <v>Public services all</v>
          </cell>
          <cell r="O108">
            <v>1739</v>
          </cell>
          <cell r="P108">
            <v>1019</v>
          </cell>
          <cell r="Q108">
            <v>809</v>
          </cell>
          <cell r="R108">
            <v>393</v>
          </cell>
          <cell r="S108">
            <v>344</v>
          </cell>
          <cell r="T108">
            <v>261</v>
          </cell>
          <cell r="U108">
            <v>95</v>
          </cell>
          <cell r="V108">
            <v>16</v>
          </cell>
        </row>
        <row r="109">
          <cell r="L109" t="str">
            <v>Government</v>
          </cell>
          <cell r="O109">
            <v>1382</v>
          </cell>
          <cell r="P109">
            <v>912</v>
          </cell>
          <cell r="Q109">
            <v>703</v>
          </cell>
          <cell r="R109">
            <v>317</v>
          </cell>
          <cell r="S109">
            <v>273</v>
          </cell>
          <cell r="T109">
            <v>209</v>
          </cell>
          <cell r="U109">
            <v>82</v>
          </cell>
          <cell r="V109">
            <v>15</v>
          </cell>
        </row>
        <row r="110">
          <cell r="L110" t="str">
            <v>TOTAL</v>
          </cell>
          <cell r="O110">
            <v>28530</v>
          </cell>
          <cell r="P110">
            <v>13299</v>
          </cell>
          <cell r="Q110">
            <v>12170</v>
          </cell>
          <cell r="R110">
            <v>5863</v>
          </cell>
          <cell r="S110">
            <v>5281</v>
          </cell>
          <cell r="T110">
            <v>2999</v>
          </cell>
          <cell r="U110">
            <v>929</v>
          </cell>
          <cell r="V110">
            <v>145</v>
          </cell>
        </row>
        <row r="111">
          <cell r="L111" t="str">
            <v>Unclassified</v>
          </cell>
          <cell r="O111">
            <v>2436</v>
          </cell>
          <cell r="P111">
            <v>996</v>
          </cell>
          <cell r="Q111">
            <v>736</v>
          </cell>
          <cell r="R111">
            <v>267</v>
          </cell>
          <cell r="S111">
            <v>195</v>
          </cell>
          <cell r="T111">
            <v>81</v>
          </cell>
          <cell r="U111">
            <v>23</v>
          </cell>
          <cell r="V111">
            <v>1</v>
          </cell>
        </row>
        <row r="112">
          <cell r="L112" t="str">
            <v>TOTAL</v>
          </cell>
          <cell r="M112" t="e">
            <v>#REF!</v>
          </cell>
          <cell r="N112" t="e">
            <v>#REF!</v>
          </cell>
          <cell r="O112">
            <v>26094</v>
          </cell>
          <cell r="P112">
            <v>12303</v>
          </cell>
          <cell r="Q112">
            <v>11434</v>
          </cell>
          <cell r="R112">
            <v>5596</v>
          </cell>
          <cell r="S112">
            <v>5086</v>
          </cell>
          <cell r="T112">
            <v>2918</v>
          </cell>
          <cell r="U112">
            <v>906</v>
          </cell>
          <cell r="V112">
            <v>144</v>
          </cell>
        </row>
        <row r="113">
          <cell r="O113">
            <v>0</v>
          </cell>
          <cell r="P113">
            <v>0</v>
          </cell>
          <cell r="Q113">
            <v>0</v>
          </cell>
          <cell r="R113">
            <v>0</v>
          </cell>
          <cell r="S113">
            <v>0</v>
          </cell>
          <cell r="T113">
            <v>0</v>
          </cell>
          <cell r="U113">
            <v>0</v>
          </cell>
          <cell r="V113">
            <v>0</v>
          </cell>
        </row>
        <row r="114">
          <cell r="L114" t="str">
            <v>Other Industries</v>
          </cell>
          <cell r="O114">
            <v>4174</v>
          </cell>
          <cell r="P114">
            <v>2243</v>
          </cell>
          <cell r="Q114">
            <v>1949</v>
          </cell>
          <cell r="R114">
            <v>716</v>
          </cell>
          <cell r="S114">
            <v>656</v>
          </cell>
          <cell r="T114">
            <v>300</v>
          </cell>
          <cell r="U114">
            <v>81</v>
          </cell>
          <cell r="V114">
            <v>16</v>
          </cell>
        </row>
        <row r="115">
          <cell r="O115">
            <v>8.5383806519453209E-2</v>
          </cell>
          <cell r="P115">
            <v>7.489284908639747E-2</v>
          </cell>
          <cell r="Q115">
            <v>6.0476581758422347E-2</v>
          </cell>
          <cell r="R115">
            <v>4.5539826027630903E-2</v>
          </cell>
          <cell r="S115">
            <v>3.692482484377959E-2</v>
          </cell>
          <cell r="T115">
            <v>2.7009003001000332E-2</v>
          </cell>
          <cell r="U115">
            <v>2.4757804090419805E-2</v>
          </cell>
          <cell r="V115">
            <v>6.8965517241379309E-3</v>
          </cell>
        </row>
      </sheetData>
      <sheetData sheetId="30">
        <row r="2">
          <cell r="L2">
            <v>1</v>
          </cell>
          <cell r="M2">
            <v>2</v>
          </cell>
          <cell r="N2">
            <v>3</v>
          </cell>
          <cell r="O2">
            <v>4</v>
          </cell>
          <cell r="P2">
            <v>5</v>
          </cell>
          <cell r="Q2">
            <v>6</v>
          </cell>
          <cell r="R2">
            <v>7</v>
          </cell>
          <cell r="S2">
            <v>8</v>
          </cell>
          <cell r="T2">
            <v>9</v>
          </cell>
          <cell r="U2">
            <v>10</v>
          </cell>
        </row>
        <row r="3">
          <cell r="M3" t="str">
            <v>&gt;&lt;</v>
          </cell>
          <cell r="N3" t="str">
            <v>1 to 9</v>
          </cell>
          <cell r="O3" t="str">
            <v>10 to 19</v>
          </cell>
          <cell r="P3" t="str">
            <v>20-49</v>
          </cell>
          <cell r="Q3" t="str">
            <v>50-99</v>
          </cell>
          <cell r="R3" t="str">
            <v>100-249</v>
          </cell>
          <cell r="S3" t="str">
            <v>250-999</v>
          </cell>
          <cell r="T3" t="str">
            <v>1000-4999</v>
          </cell>
          <cell r="U3" t="str">
            <v>5000+</v>
          </cell>
        </row>
        <row r="4">
          <cell r="L4" t="str">
            <v>01 Agricultural production - crops</v>
          </cell>
          <cell r="M4">
            <v>56</v>
          </cell>
          <cell r="N4">
            <v>39</v>
          </cell>
          <cell r="O4">
            <v>9</v>
          </cell>
          <cell r="P4">
            <v>8</v>
          </cell>
          <cell r="Q4">
            <v>2</v>
          </cell>
          <cell r="R4">
            <v>2</v>
          </cell>
          <cell r="S4">
            <v>0</v>
          </cell>
          <cell r="T4">
            <v>0</v>
          </cell>
          <cell r="U4">
            <v>0</v>
          </cell>
        </row>
        <row r="5">
          <cell r="L5" t="str">
            <v>02 Agriculture production livestock and animal specialities</v>
          </cell>
          <cell r="M5">
            <v>62</v>
          </cell>
          <cell r="N5">
            <v>46</v>
          </cell>
          <cell r="O5">
            <v>8</v>
          </cell>
          <cell r="P5">
            <v>1</v>
          </cell>
          <cell r="Q5">
            <v>2</v>
          </cell>
          <cell r="R5">
            <v>2</v>
          </cell>
          <cell r="S5">
            <v>0</v>
          </cell>
          <cell r="T5">
            <v>0</v>
          </cell>
          <cell r="U5">
            <v>0</v>
          </cell>
        </row>
        <row r="6">
          <cell r="L6" t="str">
            <v>07 Agricultural services</v>
          </cell>
          <cell r="M6">
            <v>91</v>
          </cell>
          <cell r="N6">
            <v>148</v>
          </cell>
          <cell r="O6">
            <v>30</v>
          </cell>
          <cell r="P6">
            <v>28</v>
          </cell>
          <cell r="Q6">
            <v>11</v>
          </cell>
          <cell r="R6">
            <v>7</v>
          </cell>
          <cell r="S6">
            <v>2</v>
          </cell>
          <cell r="T6">
            <v>0</v>
          </cell>
          <cell r="U6">
            <v>0</v>
          </cell>
        </row>
        <row r="7">
          <cell r="L7" t="str">
            <v>08 Forestry</v>
          </cell>
          <cell r="M7">
            <v>17</v>
          </cell>
          <cell r="N7">
            <v>14</v>
          </cell>
          <cell r="O7">
            <v>3</v>
          </cell>
          <cell r="P7">
            <v>2</v>
          </cell>
          <cell r="Q7">
            <v>0</v>
          </cell>
          <cell r="R7">
            <v>1</v>
          </cell>
          <cell r="S7">
            <v>0</v>
          </cell>
          <cell r="T7">
            <v>0</v>
          </cell>
          <cell r="U7">
            <v>0</v>
          </cell>
        </row>
        <row r="8">
          <cell r="L8" t="str">
            <v>09 Fishing, hunting and trapping</v>
          </cell>
          <cell r="M8">
            <v>18</v>
          </cell>
          <cell r="N8">
            <v>14</v>
          </cell>
          <cell r="O8">
            <v>2</v>
          </cell>
          <cell r="P8">
            <v>1</v>
          </cell>
          <cell r="Q8">
            <v>0</v>
          </cell>
          <cell r="R8">
            <v>0</v>
          </cell>
          <cell r="S8">
            <v>0</v>
          </cell>
          <cell r="T8">
            <v>0</v>
          </cell>
          <cell r="U8">
            <v>0</v>
          </cell>
        </row>
        <row r="9">
          <cell r="L9" t="str">
            <v>Agriculture, Fisheries and Forestry subtotal</v>
          </cell>
          <cell r="M9">
            <v>244</v>
          </cell>
          <cell r="N9">
            <v>261</v>
          </cell>
          <cell r="O9">
            <v>52</v>
          </cell>
          <cell r="P9">
            <v>40</v>
          </cell>
          <cell r="Q9">
            <v>15</v>
          </cell>
          <cell r="R9">
            <v>12</v>
          </cell>
          <cell r="S9">
            <v>2</v>
          </cell>
          <cell r="T9">
            <v>0</v>
          </cell>
          <cell r="U9">
            <v>0</v>
          </cell>
        </row>
        <row r="11">
          <cell r="L11" t="str">
            <v>10 Metal mining</v>
          </cell>
          <cell r="M11">
            <v>1</v>
          </cell>
          <cell r="N11">
            <v>1</v>
          </cell>
          <cell r="O11">
            <v>1</v>
          </cell>
          <cell r="P11">
            <v>0</v>
          </cell>
          <cell r="Q11">
            <v>0</v>
          </cell>
          <cell r="R11">
            <v>0</v>
          </cell>
          <cell r="S11">
            <v>0</v>
          </cell>
          <cell r="T11">
            <v>0</v>
          </cell>
          <cell r="U11">
            <v>0</v>
          </cell>
        </row>
        <row r="12">
          <cell r="L12" t="str">
            <v>13 Oil and gas extraction</v>
          </cell>
          <cell r="M12">
            <v>89</v>
          </cell>
          <cell r="N12">
            <v>74</v>
          </cell>
          <cell r="O12">
            <v>25</v>
          </cell>
          <cell r="P12">
            <v>21</v>
          </cell>
          <cell r="Q12">
            <v>7</v>
          </cell>
          <cell r="R12">
            <v>9</v>
          </cell>
          <cell r="S12">
            <v>0</v>
          </cell>
          <cell r="T12">
            <v>0</v>
          </cell>
          <cell r="U12">
            <v>0</v>
          </cell>
        </row>
        <row r="13">
          <cell r="L13" t="str">
            <v>14 Mining and quarrying of nonmetallic minerals, except fuels</v>
          </cell>
          <cell r="M13">
            <v>36</v>
          </cell>
          <cell r="N13">
            <v>29</v>
          </cell>
          <cell r="O13">
            <v>17</v>
          </cell>
          <cell r="P13">
            <v>10</v>
          </cell>
          <cell r="Q13">
            <v>4</v>
          </cell>
          <cell r="R13">
            <v>2</v>
          </cell>
          <cell r="S13">
            <v>0</v>
          </cell>
          <cell r="T13">
            <v>0</v>
          </cell>
          <cell r="U13">
            <v>0</v>
          </cell>
        </row>
        <row r="14">
          <cell r="L14" t="str">
            <v>Mining subtotal</v>
          </cell>
          <cell r="M14">
            <v>126</v>
          </cell>
          <cell r="N14">
            <v>104</v>
          </cell>
          <cell r="O14">
            <v>43</v>
          </cell>
          <cell r="P14">
            <v>31</v>
          </cell>
          <cell r="Q14">
            <v>11</v>
          </cell>
          <cell r="R14">
            <v>11</v>
          </cell>
          <cell r="S14">
            <v>0</v>
          </cell>
          <cell r="T14">
            <v>0</v>
          </cell>
          <cell r="U14">
            <v>0</v>
          </cell>
        </row>
        <row r="16">
          <cell r="L16" t="str">
            <v>15 Building construction-general contractors and operative builders</v>
          </cell>
          <cell r="M16">
            <v>1703</v>
          </cell>
          <cell r="N16">
            <v>1698</v>
          </cell>
          <cell r="O16">
            <v>571</v>
          </cell>
          <cell r="P16">
            <v>419</v>
          </cell>
          <cell r="Q16">
            <v>161</v>
          </cell>
          <cell r="R16">
            <v>122</v>
          </cell>
          <cell r="S16">
            <v>41</v>
          </cell>
          <cell r="T16">
            <v>3</v>
          </cell>
          <cell r="U16">
            <v>0</v>
          </cell>
        </row>
        <row r="17">
          <cell r="L17" t="str">
            <v>16 Heavy construction other than building construction - contractors</v>
          </cell>
          <cell r="M17">
            <v>1206</v>
          </cell>
          <cell r="N17">
            <v>658</v>
          </cell>
          <cell r="O17">
            <v>416</v>
          </cell>
          <cell r="P17">
            <v>145</v>
          </cell>
          <cell r="Q17">
            <v>50</v>
          </cell>
          <cell r="R17">
            <v>48</v>
          </cell>
          <cell r="S17">
            <v>12</v>
          </cell>
          <cell r="T17">
            <v>3</v>
          </cell>
          <cell r="U17">
            <v>0</v>
          </cell>
        </row>
        <row r="18">
          <cell r="L18" t="str">
            <v>17 Construction - special trade contractors</v>
          </cell>
          <cell r="M18">
            <v>2110</v>
          </cell>
          <cell r="N18">
            <v>1856</v>
          </cell>
          <cell r="O18">
            <v>477</v>
          </cell>
          <cell r="P18">
            <v>381</v>
          </cell>
          <cell r="Q18">
            <v>108</v>
          </cell>
          <cell r="R18">
            <v>72</v>
          </cell>
          <cell r="S18">
            <v>19</v>
          </cell>
          <cell r="T18">
            <v>3</v>
          </cell>
          <cell r="U18">
            <v>0</v>
          </cell>
        </row>
        <row r="19">
          <cell r="L19" t="str">
            <v>Construction subtotal</v>
          </cell>
          <cell r="M19">
            <v>5019</v>
          </cell>
          <cell r="N19">
            <v>4212</v>
          </cell>
          <cell r="O19">
            <v>1464</v>
          </cell>
          <cell r="P19">
            <v>945</v>
          </cell>
          <cell r="Q19">
            <v>319</v>
          </cell>
          <cell r="R19">
            <v>242</v>
          </cell>
          <cell r="S19">
            <v>72</v>
          </cell>
          <cell r="T19">
            <v>9</v>
          </cell>
          <cell r="U19">
            <v>0</v>
          </cell>
        </row>
        <row r="21">
          <cell r="L21" t="str">
            <v>20 Food and kindred products</v>
          </cell>
          <cell r="M21">
            <v>546</v>
          </cell>
          <cell r="N21">
            <v>596</v>
          </cell>
          <cell r="O21">
            <v>154</v>
          </cell>
          <cell r="P21">
            <v>122</v>
          </cell>
          <cell r="Q21">
            <v>54</v>
          </cell>
          <cell r="R21">
            <v>50</v>
          </cell>
          <cell r="S21">
            <v>26</v>
          </cell>
          <cell r="T21">
            <v>1</v>
          </cell>
          <cell r="U21">
            <v>0</v>
          </cell>
        </row>
        <row r="22">
          <cell r="L22" t="str">
            <v>21 Tobacco products</v>
          </cell>
          <cell r="M22">
            <v>9</v>
          </cell>
          <cell r="N22">
            <v>0</v>
          </cell>
          <cell r="O22">
            <v>3</v>
          </cell>
          <cell r="P22">
            <v>2</v>
          </cell>
          <cell r="Q22">
            <v>0</v>
          </cell>
          <cell r="R22">
            <v>1</v>
          </cell>
          <cell r="S22">
            <v>1</v>
          </cell>
          <cell r="T22">
            <v>0</v>
          </cell>
          <cell r="U22">
            <v>0</v>
          </cell>
        </row>
        <row r="23">
          <cell r="L23" t="str">
            <v>22 Textile mill products</v>
          </cell>
          <cell r="M23">
            <v>236</v>
          </cell>
          <cell r="N23">
            <v>289</v>
          </cell>
          <cell r="O23">
            <v>108</v>
          </cell>
          <cell r="P23">
            <v>55</v>
          </cell>
          <cell r="Q23">
            <v>14</v>
          </cell>
          <cell r="R23">
            <v>13</v>
          </cell>
          <cell r="S23">
            <v>7</v>
          </cell>
          <cell r="T23">
            <v>0</v>
          </cell>
          <cell r="U23">
            <v>1</v>
          </cell>
        </row>
        <row r="24">
          <cell r="L24" t="str">
            <v>23 Apparel and other finished products made from fabrics and similar materials</v>
          </cell>
          <cell r="M24">
            <v>234</v>
          </cell>
          <cell r="N24">
            <v>209</v>
          </cell>
          <cell r="O24">
            <v>74</v>
          </cell>
          <cell r="P24">
            <v>78</v>
          </cell>
          <cell r="Q24">
            <v>31</v>
          </cell>
          <cell r="R24">
            <v>27</v>
          </cell>
          <cell r="S24">
            <v>8</v>
          </cell>
          <cell r="T24">
            <v>2</v>
          </cell>
          <cell r="U24">
            <v>1</v>
          </cell>
        </row>
        <row r="25">
          <cell r="L25" t="str">
            <v>24 Lumber and wood products, except furniture</v>
          </cell>
          <cell r="M25">
            <v>125</v>
          </cell>
          <cell r="N25">
            <v>238</v>
          </cell>
          <cell r="O25">
            <v>45</v>
          </cell>
          <cell r="P25">
            <v>27</v>
          </cell>
          <cell r="Q25">
            <v>11</v>
          </cell>
          <cell r="R25">
            <v>7</v>
          </cell>
          <cell r="S25">
            <v>1</v>
          </cell>
          <cell r="T25">
            <v>1</v>
          </cell>
          <cell r="U25">
            <v>0</v>
          </cell>
        </row>
        <row r="26">
          <cell r="L26" t="str">
            <v>25 Furniture and fixtures</v>
          </cell>
          <cell r="M26">
            <v>496</v>
          </cell>
          <cell r="N26">
            <v>867</v>
          </cell>
          <cell r="O26">
            <v>211</v>
          </cell>
          <cell r="P26">
            <v>102</v>
          </cell>
          <cell r="Q26">
            <v>25</v>
          </cell>
          <cell r="R26">
            <v>25</v>
          </cell>
          <cell r="S26">
            <v>3</v>
          </cell>
          <cell r="T26">
            <v>0</v>
          </cell>
          <cell r="U26">
            <v>0</v>
          </cell>
        </row>
        <row r="27">
          <cell r="L27" t="str">
            <v>26 Paper and allied products</v>
          </cell>
          <cell r="M27">
            <v>106</v>
          </cell>
          <cell r="N27">
            <v>158</v>
          </cell>
          <cell r="O27">
            <v>58</v>
          </cell>
          <cell r="P27">
            <v>68</v>
          </cell>
          <cell r="Q27">
            <v>29</v>
          </cell>
          <cell r="R27">
            <v>17</v>
          </cell>
          <cell r="S27">
            <v>7</v>
          </cell>
          <cell r="T27">
            <v>2</v>
          </cell>
          <cell r="U27">
            <v>0</v>
          </cell>
        </row>
        <row r="28">
          <cell r="L28" t="str">
            <v>27 Printing, publishing, and allied industries</v>
          </cell>
          <cell r="M28">
            <v>842</v>
          </cell>
          <cell r="N28">
            <v>1531</v>
          </cell>
          <cell r="O28">
            <v>377</v>
          </cell>
          <cell r="P28">
            <v>220</v>
          </cell>
          <cell r="Q28">
            <v>78</v>
          </cell>
          <cell r="R28">
            <v>44</v>
          </cell>
          <cell r="S28">
            <v>8</v>
          </cell>
          <cell r="T28">
            <v>3</v>
          </cell>
          <cell r="U28">
            <v>0</v>
          </cell>
        </row>
        <row r="29">
          <cell r="L29" t="str">
            <v>28 Chemicals and allied products</v>
          </cell>
          <cell r="M29">
            <v>320</v>
          </cell>
          <cell r="N29">
            <v>425</v>
          </cell>
          <cell r="O29">
            <v>146</v>
          </cell>
          <cell r="P29">
            <v>133</v>
          </cell>
          <cell r="Q29">
            <v>79</v>
          </cell>
          <cell r="R29">
            <v>46</v>
          </cell>
          <cell r="S29">
            <v>23</v>
          </cell>
          <cell r="T29">
            <v>2</v>
          </cell>
          <cell r="U29">
            <v>0</v>
          </cell>
        </row>
        <row r="30">
          <cell r="L30" t="str">
            <v>29 Petroleum refining and related industries</v>
          </cell>
          <cell r="M30">
            <v>39</v>
          </cell>
          <cell r="N30">
            <v>25</v>
          </cell>
          <cell r="O30">
            <v>12</v>
          </cell>
          <cell r="P30">
            <v>13</v>
          </cell>
          <cell r="Q30">
            <v>3</v>
          </cell>
          <cell r="R30">
            <v>2</v>
          </cell>
          <cell r="S30">
            <v>7</v>
          </cell>
          <cell r="T30">
            <v>2</v>
          </cell>
          <cell r="U30">
            <v>0</v>
          </cell>
        </row>
        <row r="31">
          <cell r="L31" t="str">
            <v>30 Rubber and miscellaneous plastics products</v>
          </cell>
          <cell r="M31">
            <v>173</v>
          </cell>
          <cell r="N31">
            <v>232</v>
          </cell>
          <cell r="O31">
            <v>107</v>
          </cell>
          <cell r="P31">
            <v>120</v>
          </cell>
          <cell r="Q31">
            <v>58</v>
          </cell>
          <cell r="R31">
            <v>63</v>
          </cell>
          <cell r="S31">
            <v>16</v>
          </cell>
          <cell r="T31">
            <v>5</v>
          </cell>
          <cell r="U31">
            <v>1</v>
          </cell>
        </row>
        <row r="32">
          <cell r="L32" t="str">
            <v>31 Leather and leather products</v>
          </cell>
          <cell r="M32">
            <v>34</v>
          </cell>
          <cell r="N32">
            <v>72</v>
          </cell>
          <cell r="O32">
            <v>26</v>
          </cell>
          <cell r="P32">
            <v>13</v>
          </cell>
          <cell r="Q32">
            <v>9</v>
          </cell>
          <cell r="R32">
            <v>1</v>
          </cell>
          <cell r="S32">
            <v>0</v>
          </cell>
          <cell r="T32">
            <v>0</v>
          </cell>
          <cell r="U32">
            <v>0</v>
          </cell>
        </row>
        <row r="33">
          <cell r="L33" t="str">
            <v>32 Stone, clay, glass and concrete products</v>
          </cell>
          <cell r="M33">
            <v>121</v>
          </cell>
          <cell r="N33">
            <v>178</v>
          </cell>
          <cell r="O33">
            <v>64</v>
          </cell>
          <cell r="P33">
            <v>49</v>
          </cell>
          <cell r="Q33">
            <v>24</v>
          </cell>
          <cell r="R33">
            <v>11</v>
          </cell>
          <cell r="S33">
            <v>8</v>
          </cell>
          <cell r="T33">
            <v>0</v>
          </cell>
          <cell r="U33">
            <v>1</v>
          </cell>
        </row>
        <row r="34">
          <cell r="L34" t="str">
            <v>33 Primary metal industries</v>
          </cell>
          <cell r="M34">
            <v>185</v>
          </cell>
          <cell r="N34">
            <v>213</v>
          </cell>
          <cell r="O34">
            <v>124</v>
          </cell>
          <cell r="P34">
            <v>79</v>
          </cell>
          <cell r="Q34">
            <v>23</v>
          </cell>
          <cell r="R34">
            <v>25</v>
          </cell>
          <cell r="S34">
            <v>5</v>
          </cell>
          <cell r="T34">
            <v>3</v>
          </cell>
          <cell r="U34">
            <v>1</v>
          </cell>
        </row>
        <row r="35">
          <cell r="L35" t="str">
            <v>34 Fabricated metal products, except machinery and transportation equipment</v>
          </cell>
          <cell r="M35">
            <v>422</v>
          </cell>
          <cell r="N35">
            <v>627</v>
          </cell>
          <cell r="O35">
            <v>222</v>
          </cell>
          <cell r="P35">
            <v>192</v>
          </cell>
          <cell r="Q35">
            <v>86</v>
          </cell>
          <cell r="R35">
            <v>61</v>
          </cell>
          <cell r="S35">
            <v>33</v>
          </cell>
          <cell r="T35">
            <v>6</v>
          </cell>
          <cell r="U35">
            <v>1</v>
          </cell>
        </row>
        <row r="36">
          <cell r="L36" t="str">
            <v>35 Industrial and commercial machinery and computer equipment</v>
          </cell>
          <cell r="M36">
            <v>954</v>
          </cell>
          <cell r="N36">
            <v>1126</v>
          </cell>
          <cell r="O36">
            <v>504</v>
          </cell>
          <cell r="P36">
            <v>291</v>
          </cell>
          <cell r="Q36">
            <v>108</v>
          </cell>
          <cell r="R36">
            <v>75</v>
          </cell>
          <cell r="S36">
            <v>40</v>
          </cell>
          <cell r="T36">
            <v>11</v>
          </cell>
          <cell r="U36">
            <v>3</v>
          </cell>
        </row>
        <row r="37">
          <cell r="L37" t="str">
            <v>36 Electronic and other electrical equipment and components, except computer equ</v>
          </cell>
          <cell r="M37">
            <v>660</v>
          </cell>
          <cell r="N37">
            <v>817</v>
          </cell>
          <cell r="O37">
            <v>213</v>
          </cell>
          <cell r="P37">
            <v>186</v>
          </cell>
          <cell r="Q37">
            <v>100</v>
          </cell>
          <cell r="R37">
            <v>96</v>
          </cell>
          <cell r="S37">
            <v>59</v>
          </cell>
          <cell r="T37">
            <v>39</v>
          </cell>
          <cell r="U37">
            <v>4</v>
          </cell>
        </row>
        <row r="38">
          <cell r="L38" t="str">
            <v>37 Transportation equipment</v>
          </cell>
          <cell r="M38">
            <v>407</v>
          </cell>
          <cell r="N38">
            <v>351</v>
          </cell>
          <cell r="O38">
            <v>119</v>
          </cell>
          <cell r="P38">
            <v>70</v>
          </cell>
          <cell r="Q38">
            <v>50</v>
          </cell>
          <cell r="R38">
            <v>38</v>
          </cell>
          <cell r="S38">
            <v>21</v>
          </cell>
          <cell r="T38">
            <v>4</v>
          </cell>
          <cell r="U38">
            <v>2</v>
          </cell>
        </row>
        <row r="39">
          <cell r="L39" t="str">
            <v>38 Measuring, analyzing, and controlling instruments; photographic, medical and</v>
          </cell>
          <cell r="M39">
            <v>209</v>
          </cell>
          <cell r="N39">
            <v>294</v>
          </cell>
          <cell r="O39">
            <v>59</v>
          </cell>
          <cell r="P39">
            <v>46</v>
          </cell>
          <cell r="Q39">
            <v>20</v>
          </cell>
          <cell r="R39">
            <v>18</v>
          </cell>
          <cell r="S39">
            <v>16</v>
          </cell>
          <cell r="T39">
            <v>4</v>
          </cell>
          <cell r="U39">
            <v>0</v>
          </cell>
        </row>
        <row r="40">
          <cell r="L40" t="str">
            <v>39 Miscellaneous manufacturing industries</v>
          </cell>
          <cell r="M40">
            <v>418</v>
          </cell>
          <cell r="N40">
            <v>586</v>
          </cell>
          <cell r="O40">
            <v>154</v>
          </cell>
          <cell r="P40">
            <v>91</v>
          </cell>
          <cell r="Q40">
            <v>21</v>
          </cell>
          <cell r="R40">
            <v>12</v>
          </cell>
          <cell r="S40">
            <v>3</v>
          </cell>
          <cell r="T40">
            <v>1</v>
          </cell>
          <cell r="U40">
            <v>0</v>
          </cell>
        </row>
        <row r="41">
          <cell r="L41" t="str">
            <v>Manufacturing</v>
          </cell>
          <cell r="M41">
            <v>6536</v>
          </cell>
          <cell r="N41">
            <v>8834</v>
          </cell>
          <cell r="O41">
            <v>2780</v>
          </cell>
          <cell r="P41">
            <v>1957</v>
          </cell>
          <cell r="Q41">
            <v>823</v>
          </cell>
          <cell r="R41">
            <v>632</v>
          </cell>
          <cell r="S41">
            <v>292</v>
          </cell>
          <cell r="T41">
            <v>86</v>
          </cell>
          <cell r="U41">
            <v>15</v>
          </cell>
        </row>
        <row r="43">
          <cell r="L43" t="str">
            <v>40 Railroad transportation</v>
          </cell>
          <cell r="M43">
            <v>4</v>
          </cell>
          <cell r="N43">
            <v>2</v>
          </cell>
          <cell r="O43">
            <v>0</v>
          </cell>
          <cell r="P43">
            <v>0</v>
          </cell>
          <cell r="Q43">
            <v>1</v>
          </cell>
          <cell r="R43">
            <v>3</v>
          </cell>
          <cell r="S43">
            <v>0</v>
          </cell>
          <cell r="T43">
            <v>0</v>
          </cell>
          <cell r="U43">
            <v>0</v>
          </cell>
        </row>
        <row r="44">
          <cell r="L44" t="str">
            <v>41 Local and suburban transit and interurban highway passenger transportation</v>
          </cell>
          <cell r="M44">
            <v>130</v>
          </cell>
          <cell r="N44">
            <v>174</v>
          </cell>
          <cell r="O44">
            <v>76</v>
          </cell>
          <cell r="P44">
            <v>22</v>
          </cell>
          <cell r="Q44">
            <v>6</v>
          </cell>
          <cell r="R44">
            <v>4</v>
          </cell>
          <cell r="S44">
            <v>4</v>
          </cell>
          <cell r="T44">
            <v>2</v>
          </cell>
          <cell r="U44">
            <v>2</v>
          </cell>
        </row>
        <row r="45">
          <cell r="L45" t="str">
            <v>42 Motor freight transportation and warehousing</v>
          </cell>
          <cell r="M45">
            <v>407</v>
          </cell>
          <cell r="N45">
            <v>371</v>
          </cell>
          <cell r="O45">
            <v>92</v>
          </cell>
          <cell r="P45">
            <v>116</v>
          </cell>
          <cell r="Q45">
            <v>46</v>
          </cell>
          <cell r="R45">
            <v>30</v>
          </cell>
          <cell r="S45">
            <v>12</v>
          </cell>
          <cell r="T45">
            <v>1</v>
          </cell>
          <cell r="U45">
            <v>0</v>
          </cell>
        </row>
        <row r="46">
          <cell r="L46" t="str">
            <v>43 United States postal service</v>
          </cell>
          <cell r="M46">
            <v>0</v>
          </cell>
          <cell r="N46">
            <v>1</v>
          </cell>
          <cell r="O46">
            <v>0</v>
          </cell>
          <cell r="P46">
            <v>0</v>
          </cell>
          <cell r="Q46">
            <v>0</v>
          </cell>
          <cell r="R46">
            <v>0</v>
          </cell>
          <cell r="S46">
            <v>0</v>
          </cell>
          <cell r="T46">
            <v>1</v>
          </cell>
          <cell r="U46">
            <v>0</v>
          </cell>
        </row>
        <row r="47">
          <cell r="L47" t="str">
            <v>44 Water transportation</v>
          </cell>
          <cell r="M47">
            <v>829</v>
          </cell>
          <cell r="N47">
            <v>524</v>
          </cell>
          <cell r="O47">
            <v>149</v>
          </cell>
          <cell r="P47">
            <v>65</v>
          </cell>
          <cell r="Q47">
            <v>28</v>
          </cell>
          <cell r="R47">
            <v>41</v>
          </cell>
          <cell r="S47">
            <v>5</v>
          </cell>
          <cell r="T47">
            <v>3</v>
          </cell>
          <cell r="U47">
            <v>2</v>
          </cell>
        </row>
        <row r="48">
          <cell r="L48" t="str">
            <v>45 Transportation by air</v>
          </cell>
          <cell r="M48">
            <v>127</v>
          </cell>
          <cell r="N48">
            <v>80</v>
          </cell>
          <cell r="O48">
            <v>47</v>
          </cell>
          <cell r="P48">
            <v>25</v>
          </cell>
          <cell r="Q48">
            <v>17</v>
          </cell>
          <cell r="R48">
            <v>10</v>
          </cell>
          <cell r="S48">
            <v>7</v>
          </cell>
          <cell r="T48">
            <v>7</v>
          </cell>
          <cell r="U48">
            <v>3</v>
          </cell>
        </row>
        <row r="49">
          <cell r="L49" t="str">
            <v>46 Pipelines, except natural gas</v>
          </cell>
          <cell r="M49">
            <v>1</v>
          </cell>
          <cell r="N49">
            <v>4</v>
          </cell>
          <cell r="O49">
            <v>0</v>
          </cell>
          <cell r="P49">
            <v>0</v>
          </cell>
          <cell r="Q49">
            <v>0</v>
          </cell>
          <cell r="R49">
            <v>0</v>
          </cell>
          <cell r="S49">
            <v>0</v>
          </cell>
          <cell r="T49">
            <v>0</v>
          </cell>
          <cell r="U49">
            <v>0</v>
          </cell>
        </row>
        <row r="50">
          <cell r="L50" t="str">
            <v>47 Transportation services</v>
          </cell>
          <cell r="M50">
            <v>1729</v>
          </cell>
          <cell r="N50">
            <v>2108</v>
          </cell>
          <cell r="O50">
            <v>536</v>
          </cell>
          <cell r="P50">
            <v>386</v>
          </cell>
          <cell r="Q50">
            <v>134</v>
          </cell>
          <cell r="R50">
            <v>95</v>
          </cell>
          <cell r="S50">
            <v>29</v>
          </cell>
          <cell r="T50">
            <v>8</v>
          </cell>
          <cell r="U50">
            <v>2</v>
          </cell>
        </row>
        <row r="51">
          <cell r="L51" t="str">
            <v>Transport</v>
          </cell>
          <cell r="M51">
            <v>3227</v>
          </cell>
          <cell r="N51">
            <v>3264</v>
          </cell>
          <cell r="O51">
            <v>900</v>
          </cell>
          <cell r="P51">
            <v>614</v>
          </cell>
          <cell r="Q51">
            <v>232</v>
          </cell>
          <cell r="R51">
            <v>183</v>
          </cell>
          <cell r="S51">
            <v>57</v>
          </cell>
          <cell r="T51">
            <v>22</v>
          </cell>
          <cell r="U51">
            <v>9</v>
          </cell>
        </row>
        <row r="53">
          <cell r="L53" t="str">
            <v>48 Communications</v>
          </cell>
          <cell r="M53">
            <v>414</v>
          </cell>
          <cell r="N53">
            <v>351</v>
          </cell>
          <cell r="O53">
            <v>120</v>
          </cell>
          <cell r="P53">
            <v>90</v>
          </cell>
          <cell r="Q53">
            <v>32</v>
          </cell>
          <cell r="R53">
            <v>23</v>
          </cell>
          <cell r="S53">
            <v>11</v>
          </cell>
          <cell r="T53">
            <v>4</v>
          </cell>
          <cell r="U53">
            <v>1</v>
          </cell>
        </row>
        <row r="55">
          <cell r="L55" t="str">
            <v>Utilities</v>
          </cell>
          <cell r="M55">
            <v>137</v>
          </cell>
          <cell r="N55">
            <v>70</v>
          </cell>
          <cell r="O55">
            <v>45</v>
          </cell>
          <cell r="P55">
            <v>67</v>
          </cell>
          <cell r="Q55">
            <v>13</v>
          </cell>
          <cell r="R55">
            <v>14</v>
          </cell>
          <cell r="S55">
            <v>7</v>
          </cell>
          <cell r="T55">
            <v>3</v>
          </cell>
          <cell r="U55">
            <v>0</v>
          </cell>
        </row>
        <row r="57">
          <cell r="L57" t="str">
            <v>50 Wholesale trade - durable goods</v>
          </cell>
          <cell r="M57">
            <v>14675</v>
          </cell>
          <cell r="N57">
            <v>15151</v>
          </cell>
          <cell r="O57">
            <v>2947</v>
          </cell>
          <cell r="P57">
            <v>1758</v>
          </cell>
          <cell r="Q57">
            <v>430</v>
          </cell>
          <cell r="R57">
            <v>241</v>
          </cell>
          <cell r="S57">
            <v>95</v>
          </cell>
          <cell r="T57">
            <v>14</v>
          </cell>
          <cell r="U57">
            <v>1</v>
          </cell>
        </row>
        <row r="58">
          <cell r="L58" t="str">
            <v>51 Wholesale trade - nondurable goods</v>
          </cell>
          <cell r="M58">
            <v>3285</v>
          </cell>
          <cell r="N58">
            <v>7456</v>
          </cell>
          <cell r="O58">
            <v>1408</v>
          </cell>
          <cell r="P58">
            <v>850</v>
          </cell>
          <cell r="Q58">
            <v>215</v>
          </cell>
          <cell r="R58">
            <v>129</v>
          </cell>
          <cell r="S58">
            <v>29</v>
          </cell>
          <cell r="T58">
            <v>4</v>
          </cell>
          <cell r="U58">
            <v>1</v>
          </cell>
        </row>
        <row r="59">
          <cell r="L59" t="str">
            <v>52 Building materials, hardware, garden supply and mobile home dealers</v>
          </cell>
          <cell r="M59">
            <v>277</v>
          </cell>
          <cell r="N59">
            <v>519</v>
          </cell>
          <cell r="O59">
            <v>62</v>
          </cell>
          <cell r="P59">
            <v>20</v>
          </cell>
          <cell r="Q59">
            <v>7</v>
          </cell>
          <cell r="R59">
            <v>2</v>
          </cell>
          <cell r="S59">
            <v>0</v>
          </cell>
          <cell r="T59">
            <v>0</v>
          </cell>
          <cell r="U59">
            <v>0</v>
          </cell>
        </row>
        <row r="60">
          <cell r="L60" t="str">
            <v>53 General merchandise stores</v>
          </cell>
          <cell r="M60">
            <v>434</v>
          </cell>
          <cell r="N60">
            <v>688</v>
          </cell>
          <cell r="O60">
            <v>24</v>
          </cell>
          <cell r="P60">
            <v>14</v>
          </cell>
          <cell r="Q60">
            <v>4</v>
          </cell>
          <cell r="R60">
            <v>9</v>
          </cell>
          <cell r="S60">
            <v>9</v>
          </cell>
          <cell r="T60">
            <v>3</v>
          </cell>
          <cell r="U60">
            <v>0</v>
          </cell>
        </row>
        <row r="61">
          <cell r="L61" t="str">
            <v>54 Food stores</v>
          </cell>
          <cell r="M61">
            <v>1301</v>
          </cell>
          <cell r="N61">
            <v>1755</v>
          </cell>
          <cell r="O61">
            <v>53</v>
          </cell>
          <cell r="P61">
            <v>35</v>
          </cell>
          <cell r="Q61">
            <v>15</v>
          </cell>
          <cell r="R61">
            <v>11</v>
          </cell>
          <cell r="S61">
            <v>6</v>
          </cell>
          <cell r="T61">
            <v>6</v>
          </cell>
          <cell r="U61">
            <v>3</v>
          </cell>
        </row>
        <row r="62">
          <cell r="L62" t="str">
            <v>55 Automotive dealers and gasoline service stations</v>
          </cell>
          <cell r="M62">
            <v>443</v>
          </cell>
          <cell r="N62">
            <v>856</v>
          </cell>
          <cell r="O62">
            <v>187</v>
          </cell>
          <cell r="P62">
            <v>54</v>
          </cell>
          <cell r="Q62">
            <v>10</v>
          </cell>
          <cell r="R62">
            <v>10</v>
          </cell>
          <cell r="S62">
            <v>4</v>
          </cell>
          <cell r="T62">
            <v>0</v>
          </cell>
          <cell r="U62">
            <v>0</v>
          </cell>
        </row>
        <row r="63">
          <cell r="L63" t="str">
            <v>56 Apparel and accessory stores</v>
          </cell>
          <cell r="M63">
            <v>1256</v>
          </cell>
          <cell r="N63">
            <v>1948</v>
          </cell>
          <cell r="O63">
            <v>86</v>
          </cell>
          <cell r="P63">
            <v>61</v>
          </cell>
          <cell r="Q63">
            <v>21</v>
          </cell>
          <cell r="R63">
            <v>17</v>
          </cell>
          <cell r="S63">
            <v>9</v>
          </cell>
          <cell r="T63">
            <v>0</v>
          </cell>
          <cell r="U63">
            <v>0</v>
          </cell>
        </row>
        <row r="64">
          <cell r="L64" t="str">
            <v>57 Home furniture, furnishings and equipment stores</v>
          </cell>
          <cell r="M64">
            <v>1137</v>
          </cell>
          <cell r="N64">
            <v>1977</v>
          </cell>
          <cell r="O64">
            <v>195</v>
          </cell>
          <cell r="P64">
            <v>115</v>
          </cell>
          <cell r="Q64">
            <v>26</v>
          </cell>
          <cell r="R64">
            <v>22</v>
          </cell>
          <cell r="S64">
            <v>7</v>
          </cell>
          <cell r="T64">
            <v>0</v>
          </cell>
          <cell r="U64">
            <v>0</v>
          </cell>
        </row>
        <row r="65">
          <cell r="L65" t="str">
            <v>58 Eating and drinking places</v>
          </cell>
          <cell r="M65">
            <v>3685</v>
          </cell>
          <cell r="N65">
            <v>2883</v>
          </cell>
          <cell r="O65">
            <v>531</v>
          </cell>
          <cell r="P65">
            <v>287</v>
          </cell>
          <cell r="Q65">
            <v>83</v>
          </cell>
          <cell r="R65">
            <v>53</v>
          </cell>
          <cell r="S65">
            <v>35</v>
          </cell>
          <cell r="T65">
            <v>7</v>
          </cell>
          <cell r="U65">
            <v>1</v>
          </cell>
        </row>
        <row r="66">
          <cell r="L66" t="str">
            <v>59 Miscellaneous retail</v>
          </cell>
          <cell r="M66">
            <v>3611</v>
          </cell>
          <cell r="N66">
            <v>4637</v>
          </cell>
          <cell r="O66">
            <v>286</v>
          </cell>
          <cell r="P66">
            <v>130</v>
          </cell>
          <cell r="Q66">
            <v>41</v>
          </cell>
          <cell r="R66">
            <v>29</v>
          </cell>
          <cell r="S66">
            <v>7</v>
          </cell>
          <cell r="T66">
            <v>2</v>
          </cell>
          <cell r="U66">
            <v>0</v>
          </cell>
        </row>
        <row r="67">
          <cell r="L67" t="str">
            <v>Retail</v>
          </cell>
          <cell r="M67">
            <v>30104</v>
          </cell>
          <cell r="N67">
            <v>37870</v>
          </cell>
          <cell r="O67">
            <v>5779</v>
          </cell>
          <cell r="P67">
            <v>3324</v>
          </cell>
          <cell r="Q67">
            <v>852</v>
          </cell>
          <cell r="R67">
            <v>523</v>
          </cell>
          <cell r="S67">
            <v>201</v>
          </cell>
          <cell r="T67">
            <v>36</v>
          </cell>
          <cell r="U67">
            <v>6</v>
          </cell>
        </row>
        <row r="69">
          <cell r="L69" t="str">
            <v>60 Depository institutions</v>
          </cell>
          <cell r="M69">
            <v>184</v>
          </cell>
          <cell r="N69">
            <v>271</v>
          </cell>
          <cell r="O69">
            <v>30</v>
          </cell>
          <cell r="P69">
            <v>63</v>
          </cell>
          <cell r="Q69">
            <v>48</v>
          </cell>
          <cell r="R69">
            <v>33</v>
          </cell>
          <cell r="S69">
            <v>16</v>
          </cell>
          <cell r="T69">
            <v>7</v>
          </cell>
          <cell r="U69">
            <v>4</v>
          </cell>
        </row>
        <row r="70">
          <cell r="L70" t="str">
            <v>61 Nondepository credit institutions</v>
          </cell>
          <cell r="M70">
            <v>114</v>
          </cell>
          <cell r="N70">
            <v>207</v>
          </cell>
          <cell r="O70">
            <v>60</v>
          </cell>
          <cell r="P70">
            <v>28</v>
          </cell>
          <cell r="Q70">
            <v>10</v>
          </cell>
          <cell r="R70">
            <v>8</v>
          </cell>
          <cell r="S70">
            <v>3</v>
          </cell>
          <cell r="T70">
            <v>0</v>
          </cell>
          <cell r="U70">
            <v>0</v>
          </cell>
        </row>
        <row r="71">
          <cell r="L71" t="str">
            <v>62 Security and commodity brokers, dealers, exchanges and services</v>
          </cell>
          <cell r="M71">
            <v>258</v>
          </cell>
          <cell r="N71">
            <v>209</v>
          </cell>
          <cell r="O71">
            <v>53</v>
          </cell>
          <cell r="P71">
            <v>39</v>
          </cell>
          <cell r="Q71">
            <v>30</v>
          </cell>
          <cell r="R71">
            <v>28</v>
          </cell>
          <cell r="S71">
            <v>8</v>
          </cell>
          <cell r="T71">
            <v>1</v>
          </cell>
          <cell r="U71">
            <v>1</v>
          </cell>
        </row>
        <row r="72">
          <cell r="L72" t="str">
            <v>63 Insurance carriers</v>
          </cell>
          <cell r="M72">
            <v>90</v>
          </cell>
          <cell r="N72">
            <v>130</v>
          </cell>
          <cell r="O72">
            <v>26</v>
          </cell>
          <cell r="P72">
            <v>30</v>
          </cell>
          <cell r="Q72">
            <v>26</v>
          </cell>
          <cell r="R72">
            <v>12</v>
          </cell>
          <cell r="S72">
            <v>5</v>
          </cell>
          <cell r="T72">
            <v>1</v>
          </cell>
          <cell r="U72">
            <v>0</v>
          </cell>
        </row>
        <row r="73">
          <cell r="L73" t="str">
            <v>64 Insurance agents, brokers and service</v>
          </cell>
          <cell r="M73">
            <v>166</v>
          </cell>
          <cell r="N73">
            <v>366</v>
          </cell>
          <cell r="O73">
            <v>96</v>
          </cell>
          <cell r="P73">
            <v>54</v>
          </cell>
          <cell r="Q73">
            <v>18</v>
          </cell>
          <cell r="R73">
            <v>12</v>
          </cell>
          <cell r="S73">
            <v>1</v>
          </cell>
          <cell r="T73">
            <v>0</v>
          </cell>
          <cell r="U73">
            <v>0</v>
          </cell>
        </row>
        <row r="74">
          <cell r="L74" t="str">
            <v>65 Real estate</v>
          </cell>
          <cell r="M74">
            <v>1527</v>
          </cell>
          <cell r="N74">
            <v>1469</v>
          </cell>
          <cell r="O74">
            <v>185</v>
          </cell>
          <cell r="P74">
            <v>154</v>
          </cell>
          <cell r="Q74">
            <v>65</v>
          </cell>
          <cell r="R74">
            <v>65</v>
          </cell>
          <cell r="S74">
            <v>22</v>
          </cell>
          <cell r="T74">
            <v>7</v>
          </cell>
          <cell r="U74">
            <v>1</v>
          </cell>
        </row>
        <row r="75">
          <cell r="L75" t="str">
            <v>67 Holding and other investment offices</v>
          </cell>
          <cell r="M75">
            <v>7503</v>
          </cell>
          <cell r="N75">
            <v>1940</v>
          </cell>
          <cell r="O75">
            <v>295</v>
          </cell>
          <cell r="P75">
            <v>242</v>
          </cell>
          <cell r="Q75">
            <v>143</v>
          </cell>
          <cell r="R75">
            <v>190</v>
          </cell>
          <cell r="S75">
            <v>160</v>
          </cell>
          <cell r="T75">
            <v>96</v>
          </cell>
          <cell r="U75">
            <v>36</v>
          </cell>
        </row>
        <row r="76">
          <cell r="L76" t="str">
            <v>Finance</v>
          </cell>
          <cell r="M76">
            <v>9842</v>
          </cell>
          <cell r="N76">
            <v>4592</v>
          </cell>
          <cell r="O76">
            <v>745</v>
          </cell>
          <cell r="P76">
            <v>610</v>
          </cell>
          <cell r="Q76">
            <v>340</v>
          </cell>
          <cell r="R76">
            <v>348</v>
          </cell>
          <cell r="S76">
            <v>215</v>
          </cell>
          <cell r="T76">
            <v>112</v>
          </cell>
          <cell r="U76">
            <v>42</v>
          </cell>
        </row>
        <row r="78">
          <cell r="L78" t="str">
            <v>70 Hotels, rooming houses, camps and other lodging places</v>
          </cell>
          <cell r="M78">
            <v>151</v>
          </cell>
          <cell r="N78">
            <v>109</v>
          </cell>
          <cell r="O78">
            <v>47</v>
          </cell>
          <cell r="P78">
            <v>73</v>
          </cell>
          <cell r="Q78">
            <v>17</v>
          </cell>
          <cell r="R78">
            <v>54</v>
          </cell>
          <cell r="S78">
            <v>61</v>
          </cell>
          <cell r="T78">
            <v>10</v>
          </cell>
          <cell r="U78">
            <v>0</v>
          </cell>
        </row>
        <row r="79">
          <cell r="L79" t="str">
            <v>72 Personal services</v>
          </cell>
          <cell r="M79">
            <v>1832</v>
          </cell>
          <cell r="N79">
            <v>2331</v>
          </cell>
          <cell r="O79">
            <v>86</v>
          </cell>
          <cell r="P79">
            <v>66</v>
          </cell>
          <cell r="Q79">
            <v>17</v>
          </cell>
          <cell r="R79">
            <v>10</v>
          </cell>
          <cell r="S79">
            <v>0</v>
          </cell>
          <cell r="T79">
            <v>1</v>
          </cell>
          <cell r="U79">
            <v>0</v>
          </cell>
        </row>
        <row r="80">
          <cell r="L80" t="str">
            <v>73 Business services</v>
          </cell>
          <cell r="M80">
            <v>8882</v>
          </cell>
          <cell r="N80">
            <v>8110</v>
          </cell>
          <cell r="O80">
            <v>1446</v>
          </cell>
          <cell r="P80">
            <v>807</v>
          </cell>
          <cell r="Q80">
            <v>289</v>
          </cell>
          <cell r="R80">
            <v>218</v>
          </cell>
          <cell r="S80">
            <v>63</v>
          </cell>
          <cell r="T80">
            <v>14</v>
          </cell>
          <cell r="U80">
            <v>1</v>
          </cell>
        </row>
        <row r="81">
          <cell r="L81" t="str">
            <v>75 Automotive repair, services and parking</v>
          </cell>
          <cell r="M81">
            <v>378</v>
          </cell>
          <cell r="N81">
            <v>1022</v>
          </cell>
          <cell r="O81">
            <v>158</v>
          </cell>
          <cell r="P81">
            <v>92</v>
          </cell>
          <cell r="Q81">
            <v>25</v>
          </cell>
          <cell r="R81">
            <v>15</v>
          </cell>
          <cell r="S81">
            <v>8</v>
          </cell>
          <cell r="T81">
            <v>1</v>
          </cell>
          <cell r="U81">
            <v>1</v>
          </cell>
        </row>
        <row r="82">
          <cell r="L82" t="str">
            <v>76 Miscellaneous repair services</v>
          </cell>
          <cell r="M82">
            <v>595</v>
          </cell>
          <cell r="N82">
            <v>1753</v>
          </cell>
          <cell r="O82">
            <v>197</v>
          </cell>
          <cell r="P82">
            <v>93</v>
          </cell>
          <cell r="Q82">
            <v>42</v>
          </cell>
          <cell r="R82">
            <v>39</v>
          </cell>
          <cell r="S82">
            <v>12</v>
          </cell>
          <cell r="T82">
            <v>4</v>
          </cell>
          <cell r="U82">
            <v>0</v>
          </cell>
        </row>
        <row r="83">
          <cell r="L83" t="str">
            <v>78 Motion pictures</v>
          </cell>
          <cell r="M83">
            <v>347</v>
          </cell>
          <cell r="N83">
            <v>434</v>
          </cell>
          <cell r="O83">
            <v>54</v>
          </cell>
          <cell r="P83">
            <v>21</v>
          </cell>
          <cell r="Q83">
            <v>7</v>
          </cell>
          <cell r="R83">
            <v>4</v>
          </cell>
          <cell r="S83">
            <v>3</v>
          </cell>
          <cell r="T83">
            <v>1</v>
          </cell>
          <cell r="U83">
            <v>0</v>
          </cell>
        </row>
        <row r="84">
          <cell r="L84" t="str">
            <v>79 Amusement and recreation services</v>
          </cell>
          <cell r="M84">
            <v>568</v>
          </cell>
          <cell r="N84">
            <v>780</v>
          </cell>
          <cell r="O84">
            <v>94</v>
          </cell>
          <cell r="P84">
            <v>85</v>
          </cell>
          <cell r="Q84">
            <v>20</v>
          </cell>
          <cell r="R84">
            <v>36</v>
          </cell>
          <cell r="S84">
            <v>16</v>
          </cell>
          <cell r="T84">
            <v>2</v>
          </cell>
          <cell r="U84">
            <v>1</v>
          </cell>
        </row>
        <row r="85">
          <cell r="L85" t="str">
            <v>Hotels and other business services</v>
          </cell>
          <cell r="M85">
            <v>12753</v>
          </cell>
          <cell r="N85">
            <v>14539</v>
          </cell>
          <cell r="O85">
            <v>2082</v>
          </cell>
          <cell r="P85">
            <v>1237</v>
          </cell>
          <cell r="Q85">
            <v>417</v>
          </cell>
          <cell r="R85">
            <v>376</v>
          </cell>
          <cell r="S85">
            <v>163</v>
          </cell>
          <cell r="T85">
            <v>33</v>
          </cell>
          <cell r="U85">
            <v>3</v>
          </cell>
        </row>
        <row r="87">
          <cell r="L87" t="str">
            <v>Healthcare</v>
          </cell>
          <cell r="M87">
            <v>832</v>
          </cell>
          <cell r="N87">
            <v>1222</v>
          </cell>
          <cell r="O87">
            <v>81</v>
          </cell>
          <cell r="P87">
            <v>40</v>
          </cell>
          <cell r="Q87">
            <v>22</v>
          </cell>
          <cell r="R87">
            <v>13</v>
          </cell>
          <cell r="S87">
            <v>17</v>
          </cell>
          <cell r="T87">
            <v>9</v>
          </cell>
          <cell r="U87">
            <v>1</v>
          </cell>
        </row>
        <row r="89">
          <cell r="L89" t="str">
            <v>81 Legal services</v>
          </cell>
          <cell r="M89">
            <v>71</v>
          </cell>
          <cell r="N89">
            <v>342</v>
          </cell>
          <cell r="O89">
            <v>88</v>
          </cell>
          <cell r="P89">
            <v>48</v>
          </cell>
          <cell r="Q89">
            <v>22</v>
          </cell>
          <cell r="R89">
            <v>12</v>
          </cell>
          <cell r="S89">
            <v>3</v>
          </cell>
          <cell r="T89">
            <v>0</v>
          </cell>
          <cell r="U89">
            <v>0</v>
          </cell>
        </row>
        <row r="91">
          <cell r="L91" t="str">
            <v>Education</v>
          </cell>
          <cell r="M91">
            <v>1265</v>
          </cell>
          <cell r="N91">
            <v>886</v>
          </cell>
          <cell r="O91">
            <v>174</v>
          </cell>
          <cell r="P91">
            <v>384</v>
          </cell>
          <cell r="Q91">
            <v>171</v>
          </cell>
          <cell r="R91">
            <v>73</v>
          </cell>
          <cell r="S91">
            <v>19</v>
          </cell>
          <cell r="T91">
            <v>8</v>
          </cell>
          <cell r="U91">
            <v>1</v>
          </cell>
        </row>
        <row r="93">
          <cell r="L93" t="str">
            <v>83 Social services</v>
          </cell>
          <cell r="M93">
            <v>760</v>
          </cell>
          <cell r="N93">
            <v>917</v>
          </cell>
          <cell r="O93">
            <v>102</v>
          </cell>
          <cell r="P93">
            <v>46</v>
          </cell>
          <cell r="Q93">
            <v>13</v>
          </cell>
          <cell r="R93">
            <v>9</v>
          </cell>
          <cell r="S93">
            <v>6</v>
          </cell>
          <cell r="T93">
            <v>0</v>
          </cell>
          <cell r="U93">
            <v>0</v>
          </cell>
        </row>
        <row r="94">
          <cell r="L94" t="str">
            <v>84 Museums, art galleries, and botanical and zoological gardens</v>
          </cell>
          <cell r="M94">
            <v>14</v>
          </cell>
          <cell r="N94">
            <v>31</v>
          </cell>
          <cell r="O94">
            <v>10</v>
          </cell>
          <cell r="P94">
            <v>7</v>
          </cell>
          <cell r="Q94">
            <v>4</v>
          </cell>
          <cell r="R94">
            <v>2</v>
          </cell>
          <cell r="S94">
            <v>0</v>
          </cell>
          <cell r="T94">
            <v>0</v>
          </cell>
          <cell r="U94">
            <v>0</v>
          </cell>
        </row>
        <row r="95">
          <cell r="L95" t="str">
            <v>86 Membership organisations</v>
          </cell>
          <cell r="M95">
            <v>153</v>
          </cell>
          <cell r="N95">
            <v>383</v>
          </cell>
          <cell r="O95">
            <v>92</v>
          </cell>
          <cell r="P95">
            <v>59</v>
          </cell>
          <cell r="Q95">
            <v>15</v>
          </cell>
          <cell r="R95">
            <v>27</v>
          </cell>
          <cell r="S95">
            <v>7</v>
          </cell>
          <cell r="T95">
            <v>1</v>
          </cell>
          <cell r="U95">
            <v>1</v>
          </cell>
        </row>
        <row r="96">
          <cell r="L96" t="str">
            <v>87 Engineering, accounting, research, management and related services</v>
          </cell>
          <cell r="M96">
            <v>5910</v>
          </cell>
          <cell r="N96">
            <v>6109</v>
          </cell>
          <cell r="O96">
            <v>1251</v>
          </cell>
          <cell r="P96">
            <v>784</v>
          </cell>
          <cell r="Q96">
            <v>251</v>
          </cell>
          <cell r="R96">
            <v>211</v>
          </cell>
          <cell r="S96">
            <v>94</v>
          </cell>
          <cell r="T96">
            <v>25</v>
          </cell>
          <cell r="U96">
            <v>2</v>
          </cell>
        </row>
        <row r="97">
          <cell r="L97" t="str">
            <v>88 Private Housleholds</v>
          </cell>
          <cell r="M97">
            <v>18</v>
          </cell>
          <cell r="N97">
            <v>22</v>
          </cell>
          <cell r="O97">
            <v>1</v>
          </cell>
          <cell r="P97">
            <v>0</v>
          </cell>
          <cell r="Q97">
            <v>0</v>
          </cell>
          <cell r="R97">
            <v>0</v>
          </cell>
          <cell r="S97">
            <v>0</v>
          </cell>
          <cell r="T97">
            <v>0</v>
          </cell>
          <cell r="U97">
            <v>0</v>
          </cell>
        </row>
        <row r="98">
          <cell r="L98" t="str">
            <v>89 Miscellaneous services</v>
          </cell>
          <cell r="M98">
            <v>1036</v>
          </cell>
          <cell r="N98">
            <v>382</v>
          </cell>
          <cell r="O98">
            <v>27</v>
          </cell>
          <cell r="P98">
            <v>18</v>
          </cell>
          <cell r="Q98">
            <v>5</v>
          </cell>
          <cell r="R98">
            <v>10</v>
          </cell>
          <cell r="S98">
            <v>3</v>
          </cell>
          <cell r="T98">
            <v>1</v>
          </cell>
          <cell r="U98">
            <v>0</v>
          </cell>
        </row>
        <row r="99">
          <cell r="L99" t="str">
            <v>91 Executive, legislative, and general government, except finance</v>
          </cell>
          <cell r="M99">
            <v>20</v>
          </cell>
          <cell r="N99">
            <v>5</v>
          </cell>
          <cell r="O99">
            <v>2</v>
          </cell>
          <cell r="P99">
            <v>3</v>
          </cell>
          <cell r="Q99">
            <v>11</v>
          </cell>
          <cell r="R99">
            <v>3</v>
          </cell>
          <cell r="S99">
            <v>4</v>
          </cell>
          <cell r="T99">
            <v>1</v>
          </cell>
          <cell r="U99">
            <v>0</v>
          </cell>
        </row>
        <row r="100">
          <cell r="L100" t="str">
            <v>92 Justice, public order, and safety</v>
          </cell>
          <cell r="M100">
            <v>7</v>
          </cell>
          <cell r="N100">
            <v>1</v>
          </cell>
          <cell r="O100">
            <v>2</v>
          </cell>
          <cell r="P100">
            <v>1</v>
          </cell>
          <cell r="Q100">
            <v>3</v>
          </cell>
          <cell r="R100">
            <v>1</v>
          </cell>
          <cell r="S100">
            <v>3</v>
          </cell>
          <cell r="T100">
            <v>0</v>
          </cell>
          <cell r="U100">
            <v>3</v>
          </cell>
        </row>
        <row r="101">
          <cell r="L101" t="str">
            <v>93 Public finance, taxation and monetary policy</v>
          </cell>
          <cell r="M101">
            <v>3</v>
          </cell>
          <cell r="N101">
            <v>1</v>
          </cell>
          <cell r="O101">
            <v>0</v>
          </cell>
          <cell r="P101">
            <v>0</v>
          </cell>
          <cell r="Q101">
            <v>1</v>
          </cell>
          <cell r="R101">
            <v>2</v>
          </cell>
          <cell r="S101">
            <v>0</v>
          </cell>
          <cell r="T101">
            <v>1</v>
          </cell>
          <cell r="U101">
            <v>0</v>
          </cell>
        </row>
        <row r="102">
          <cell r="L102" t="str">
            <v>94 Administration of human resource programs</v>
          </cell>
          <cell r="M102">
            <v>17</v>
          </cell>
          <cell r="N102">
            <v>4</v>
          </cell>
          <cell r="O102">
            <v>2</v>
          </cell>
          <cell r="P102">
            <v>4</v>
          </cell>
          <cell r="Q102">
            <v>2</v>
          </cell>
          <cell r="R102">
            <v>3</v>
          </cell>
          <cell r="S102">
            <v>1</v>
          </cell>
          <cell r="T102">
            <v>4</v>
          </cell>
          <cell r="U102">
            <v>2</v>
          </cell>
        </row>
        <row r="103">
          <cell r="L103" t="str">
            <v>95 Administration of environmental quality and housing programs</v>
          </cell>
          <cell r="M103">
            <v>12</v>
          </cell>
          <cell r="N103">
            <v>4</v>
          </cell>
          <cell r="O103">
            <v>5</v>
          </cell>
          <cell r="P103">
            <v>6</v>
          </cell>
          <cell r="Q103">
            <v>3</v>
          </cell>
          <cell r="R103">
            <v>5</v>
          </cell>
          <cell r="S103">
            <v>1</v>
          </cell>
          <cell r="T103">
            <v>6</v>
          </cell>
          <cell r="U103">
            <v>2</v>
          </cell>
        </row>
        <row r="104">
          <cell r="L104" t="str">
            <v>96 Administration of economic programs</v>
          </cell>
          <cell r="M104">
            <v>41</v>
          </cell>
          <cell r="N104">
            <v>19</v>
          </cell>
          <cell r="O104">
            <v>2</v>
          </cell>
          <cell r="P104">
            <v>0</v>
          </cell>
          <cell r="Q104">
            <v>3</v>
          </cell>
          <cell r="R104">
            <v>3</v>
          </cell>
          <cell r="S104">
            <v>7</v>
          </cell>
          <cell r="T104">
            <v>3</v>
          </cell>
          <cell r="U104">
            <v>2</v>
          </cell>
        </row>
        <row r="105">
          <cell r="L105" t="str">
            <v>97 National security and international affairs</v>
          </cell>
          <cell r="M105">
            <v>31</v>
          </cell>
          <cell r="N105">
            <v>10</v>
          </cell>
          <cell r="O105">
            <v>19</v>
          </cell>
          <cell r="P105">
            <v>6</v>
          </cell>
          <cell r="Q105">
            <v>6</v>
          </cell>
          <cell r="R105">
            <v>9</v>
          </cell>
          <cell r="S105">
            <v>2</v>
          </cell>
          <cell r="T105">
            <v>2</v>
          </cell>
          <cell r="U105">
            <v>2</v>
          </cell>
        </row>
        <row r="106">
          <cell r="L106" t="str">
            <v>Public services all</v>
          </cell>
          <cell r="M106">
            <v>10190</v>
          </cell>
          <cell r="N106">
            <v>10338</v>
          </cell>
          <cell r="O106">
            <v>1858</v>
          </cell>
          <cell r="P106">
            <v>1406</v>
          </cell>
          <cell r="Q106">
            <v>532</v>
          </cell>
          <cell r="R106">
            <v>383</v>
          </cell>
          <cell r="S106">
            <v>167</v>
          </cell>
          <cell r="T106">
            <v>61</v>
          </cell>
          <cell r="U106">
            <v>16</v>
          </cell>
        </row>
        <row r="107">
          <cell r="L107" t="str">
            <v>Government</v>
          </cell>
          <cell r="M107">
            <v>8093</v>
          </cell>
          <cell r="N107">
            <v>8230</v>
          </cell>
          <cell r="O107">
            <v>1603</v>
          </cell>
          <cell r="P107">
            <v>982</v>
          </cell>
          <cell r="Q107">
            <v>339</v>
          </cell>
          <cell r="R107">
            <v>297</v>
          </cell>
          <cell r="S107">
            <v>131</v>
          </cell>
          <cell r="T107">
            <v>44</v>
          </cell>
          <cell r="U107">
            <v>14</v>
          </cell>
        </row>
        <row r="108">
          <cell r="L108" t="str">
            <v>TOTAL</v>
          </cell>
          <cell r="M108">
            <v>181096</v>
          </cell>
          <cell r="N108">
            <v>163037</v>
          </cell>
          <cell r="O108">
            <v>16117</v>
          </cell>
          <cell r="P108">
            <v>10493</v>
          </cell>
          <cell r="Q108">
            <v>3628</v>
          </cell>
          <cell r="R108">
            <v>2771</v>
          </cell>
          <cell r="S108">
            <v>1192</v>
          </cell>
          <cell r="T108">
            <v>367</v>
          </cell>
          <cell r="U108">
            <v>94</v>
          </cell>
        </row>
        <row r="109">
          <cell r="L109" t="str">
            <v>Unclassified</v>
          </cell>
          <cell r="M109">
            <v>102504</v>
          </cell>
          <cell r="N109">
            <v>78602</v>
          </cell>
          <cell r="O109">
            <v>249</v>
          </cell>
          <cell r="P109">
            <v>172</v>
          </cell>
          <cell r="Q109">
            <v>42</v>
          </cell>
          <cell r="R109">
            <v>24</v>
          </cell>
          <cell r="S109">
            <v>5</v>
          </cell>
          <cell r="T109">
            <v>1</v>
          </cell>
          <cell r="U109">
            <v>2</v>
          </cell>
        </row>
        <row r="110">
          <cell r="L110" t="str">
            <v>TOTAL</v>
          </cell>
          <cell r="M110">
            <v>78592</v>
          </cell>
          <cell r="N110">
            <v>84435</v>
          </cell>
          <cell r="O110">
            <v>15868</v>
          </cell>
          <cell r="P110">
            <v>10321</v>
          </cell>
          <cell r="Q110">
            <v>3586</v>
          </cell>
          <cell r="R110">
            <v>2747</v>
          </cell>
          <cell r="S110">
            <v>1187</v>
          </cell>
          <cell r="T110">
            <v>366</v>
          </cell>
          <cell r="U110">
            <v>92</v>
          </cell>
        </row>
        <row r="111">
          <cell r="M111">
            <v>0</v>
          </cell>
          <cell r="N111">
            <v>0</v>
          </cell>
          <cell r="O111">
            <v>0</v>
          </cell>
          <cell r="P111">
            <v>0</v>
          </cell>
          <cell r="Q111">
            <v>0</v>
          </cell>
          <cell r="R111">
            <v>0</v>
          </cell>
          <cell r="S111">
            <v>0</v>
          </cell>
          <cell r="T111">
            <v>0</v>
          </cell>
          <cell r="U111">
            <v>0</v>
          </cell>
        </row>
        <row r="112">
          <cell r="L112" t="str">
            <v>Other Industries</v>
          </cell>
          <cell r="M112">
            <v>18627</v>
          </cell>
          <cell r="N112">
            <v>19809</v>
          </cell>
          <cell r="O112">
            <v>3849</v>
          </cell>
          <cell r="P112">
            <v>2391</v>
          </cell>
          <cell r="Q112">
            <v>816</v>
          </cell>
          <cell r="R112">
            <v>676</v>
          </cell>
          <cell r="S112">
            <v>251</v>
          </cell>
          <cell r="T112">
            <v>46</v>
          </cell>
          <cell r="U112">
            <v>4</v>
          </cell>
        </row>
        <row r="113">
          <cell r="M113">
            <v>0.56602023236294563</v>
          </cell>
          <cell r="N113">
            <v>0.48211142256052308</v>
          </cell>
          <cell r="O113">
            <v>1.5449525345908047E-2</v>
          </cell>
          <cell r="P113">
            <v>1.6391880301153149E-2</v>
          </cell>
          <cell r="Q113">
            <v>1.1576626240352812E-2</v>
          </cell>
          <cell r="R113">
            <v>8.6611331649224105E-3</v>
          </cell>
          <cell r="S113">
            <v>4.1946308724832215E-3</v>
          </cell>
          <cell r="T113">
            <v>2.7247956403269754E-3</v>
          </cell>
          <cell r="U113">
            <v>2.1276595744680851E-2</v>
          </cell>
        </row>
      </sheetData>
      <sheetData sheetId="31">
        <row r="4">
          <cell r="L4" t="str">
            <v>01 Agricultural production - crops</v>
          </cell>
          <cell r="N4">
            <v>66</v>
          </cell>
          <cell r="O4">
            <v>13</v>
          </cell>
          <cell r="P4">
            <v>6</v>
          </cell>
          <cell r="Q4">
            <v>3</v>
          </cell>
          <cell r="R4">
            <v>2</v>
          </cell>
          <cell r="S4">
            <v>0</v>
          </cell>
          <cell r="T4">
            <v>0</v>
          </cell>
          <cell r="U4">
            <v>0</v>
          </cell>
          <cell r="V4">
            <v>98</v>
          </cell>
        </row>
        <row r="5">
          <cell r="L5" t="str">
            <v>02 Agriculture production livestock and animal specialities</v>
          </cell>
          <cell r="N5">
            <v>10</v>
          </cell>
          <cell r="O5">
            <v>3</v>
          </cell>
          <cell r="P5">
            <v>11</v>
          </cell>
          <cell r="Q5">
            <v>6</v>
          </cell>
          <cell r="R5">
            <v>1</v>
          </cell>
          <cell r="S5">
            <v>0</v>
          </cell>
          <cell r="T5">
            <v>0</v>
          </cell>
          <cell r="U5">
            <v>0</v>
          </cell>
          <cell r="V5">
            <v>35</v>
          </cell>
        </row>
        <row r="6">
          <cell r="L6" t="str">
            <v>07 Agricultural services</v>
          </cell>
          <cell r="N6">
            <v>435</v>
          </cell>
          <cell r="O6">
            <v>8</v>
          </cell>
          <cell r="P6">
            <v>7</v>
          </cell>
          <cell r="Q6">
            <v>0</v>
          </cell>
          <cell r="R6">
            <v>0</v>
          </cell>
          <cell r="S6">
            <v>0</v>
          </cell>
          <cell r="T6">
            <v>1</v>
          </cell>
          <cell r="U6">
            <v>1</v>
          </cell>
          <cell r="V6">
            <v>509</v>
          </cell>
        </row>
        <row r="7">
          <cell r="L7" t="str">
            <v>08 Forestry</v>
          </cell>
          <cell r="N7">
            <v>5</v>
          </cell>
          <cell r="O7">
            <v>7</v>
          </cell>
          <cell r="P7">
            <v>1</v>
          </cell>
          <cell r="Q7">
            <v>0</v>
          </cell>
          <cell r="R7">
            <v>0</v>
          </cell>
          <cell r="S7">
            <v>0</v>
          </cell>
          <cell r="T7">
            <v>0</v>
          </cell>
          <cell r="U7">
            <v>0</v>
          </cell>
          <cell r="V7">
            <v>14</v>
          </cell>
        </row>
        <row r="8">
          <cell r="L8" t="str">
            <v>09 Fishing, hunting and trapping</v>
          </cell>
          <cell r="N8">
            <v>93</v>
          </cell>
          <cell r="O8">
            <v>72</v>
          </cell>
          <cell r="P8">
            <v>62</v>
          </cell>
          <cell r="Q8">
            <v>23</v>
          </cell>
          <cell r="R8">
            <v>3</v>
          </cell>
          <cell r="S8">
            <v>3</v>
          </cell>
          <cell r="T8">
            <v>0</v>
          </cell>
          <cell r="U8">
            <v>0</v>
          </cell>
          <cell r="V8">
            <v>272</v>
          </cell>
        </row>
        <row r="9">
          <cell r="L9" t="str">
            <v>Agriculture, Fisheries and Forestry subtotal</v>
          </cell>
          <cell r="N9">
            <v>609</v>
          </cell>
          <cell r="O9">
            <v>103</v>
          </cell>
          <cell r="P9">
            <v>87</v>
          </cell>
          <cell r="Q9">
            <v>32</v>
          </cell>
          <cell r="R9">
            <v>6</v>
          </cell>
          <cell r="S9">
            <v>3</v>
          </cell>
          <cell r="T9">
            <v>1</v>
          </cell>
          <cell r="U9">
            <v>1</v>
          </cell>
          <cell r="V9">
            <v>928</v>
          </cell>
        </row>
        <row r="11">
          <cell r="L11" t="str">
            <v>10 Metal mining</v>
          </cell>
          <cell r="N11">
            <v>37</v>
          </cell>
          <cell r="O11">
            <v>21</v>
          </cell>
          <cell r="P11">
            <v>14</v>
          </cell>
          <cell r="Q11">
            <v>4</v>
          </cell>
          <cell r="R11">
            <v>1</v>
          </cell>
          <cell r="S11">
            <v>0</v>
          </cell>
          <cell r="T11">
            <v>0</v>
          </cell>
          <cell r="U11">
            <v>0</v>
          </cell>
          <cell r="V11">
            <v>147</v>
          </cell>
        </row>
        <row r="12">
          <cell r="L12" t="str">
            <v>12 Coal mining</v>
          </cell>
          <cell r="N12">
            <v>1</v>
          </cell>
          <cell r="O12">
            <v>5</v>
          </cell>
          <cell r="P12">
            <v>3</v>
          </cell>
          <cell r="Q12">
            <v>2</v>
          </cell>
          <cell r="R12">
            <v>0</v>
          </cell>
          <cell r="S12">
            <v>0</v>
          </cell>
          <cell r="T12">
            <v>0</v>
          </cell>
          <cell r="U12">
            <v>0</v>
          </cell>
          <cell r="V12">
            <v>11</v>
          </cell>
        </row>
        <row r="13">
          <cell r="L13" t="str">
            <v>13 Oil and gas extraction</v>
          </cell>
          <cell r="N13">
            <v>5</v>
          </cell>
          <cell r="O13">
            <v>3</v>
          </cell>
          <cell r="P13">
            <v>5</v>
          </cell>
          <cell r="Q13">
            <v>2</v>
          </cell>
          <cell r="R13">
            <v>0</v>
          </cell>
          <cell r="S13">
            <v>0</v>
          </cell>
          <cell r="T13">
            <v>0</v>
          </cell>
          <cell r="U13">
            <v>0</v>
          </cell>
          <cell r="V13">
            <v>15</v>
          </cell>
        </row>
        <row r="14">
          <cell r="L14" t="str">
            <v>14 Mining and quarrying of nonmetallic minerals, except fuels</v>
          </cell>
          <cell r="N14">
            <v>26</v>
          </cell>
          <cell r="O14">
            <v>17</v>
          </cell>
          <cell r="P14">
            <v>11</v>
          </cell>
          <cell r="Q14">
            <v>0</v>
          </cell>
          <cell r="R14">
            <v>3</v>
          </cell>
          <cell r="S14">
            <v>0</v>
          </cell>
          <cell r="T14">
            <v>0</v>
          </cell>
          <cell r="U14">
            <v>0</v>
          </cell>
          <cell r="V14">
            <v>64</v>
          </cell>
        </row>
        <row r="15">
          <cell r="L15" t="str">
            <v>Mining subtotal</v>
          </cell>
          <cell r="N15">
            <v>69</v>
          </cell>
          <cell r="O15">
            <v>46</v>
          </cell>
          <cell r="P15">
            <v>33</v>
          </cell>
          <cell r="Q15">
            <v>8</v>
          </cell>
          <cell r="R15">
            <v>4</v>
          </cell>
          <cell r="S15">
            <v>0</v>
          </cell>
          <cell r="T15">
            <v>0</v>
          </cell>
          <cell r="U15">
            <v>0</v>
          </cell>
          <cell r="V15">
            <v>237</v>
          </cell>
        </row>
        <row r="17">
          <cell r="L17" t="str">
            <v>15 Building construction-general contractors and operative builders</v>
          </cell>
          <cell r="N17">
            <v>1642</v>
          </cell>
          <cell r="O17">
            <v>1228</v>
          </cell>
          <cell r="P17">
            <v>715</v>
          </cell>
          <cell r="Q17">
            <v>153</v>
          </cell>
          <cell r="R17">
            <v>65</v>
          </cell>
          <cell r="S17">
            <v>21</v>
          </cell>
          <cell r="T17">
            <v>0</v>
          </cell>
          <cell r="U17">
            <v>0</v>
          </cell>
          <cell r="V17">
            <v>4145</v>
          </cell>
        </row>
        <row r="18">
          <cell r="L18" t="str">
            <v>16 Heavy construction other than building construction - contractors</v>
          </cell>
          <cell r="N18">
            <v>2178</v>
          </cell>
          <cell r="O18">
            <v>741</v>
          </cell>
          <cell r="P18">
            <v>362</v>
          </cell>
          <cell r="Q18">
            <v>72</v>
          </cell>
          <cell r="R18">
            <v>34</v>
          </cell>
          <cell r="S18">
            <v>13</v>
          </cell>
          <cell r="T18">
            <v>3</v>
          </cell>
          <cell r="U18">
            <v>1</v>
          </cell>
          <cell r="V18">
            <v>3790</v>
          </cell>
        </row>
        <row r="19">
          <cell r="L19" t="str">
            <v>17 Construction - special trade contractors</v>
          </cell>
          <cell r="N19">
            <v>1220</v>
          </cell>
          <cell r="O19">
            <v>756</v>
          </cell>
          <cell r="P19">
            <v>405</v>
          </cell>
          <cell r="Q19">
            <v>76</v>
          </cell>
          <cell r="R19">
            <v>34</v>
          </cell>
          <cell r="S19">
            <v>9</v>
          </cell>
          <cell r="T19">
            <v>4</v>
          </cell>
          <cell r="U19">
            <v>0</v>
          </cell>
          <cell r="V19">
            <v>2876</v>
          </cell>
        </row>
        <row r="20">
          <cell r="L20" t="str">
            <v>Construction subtotal</v>
          </cell>
          <cell r="N20">
            <v>5040</v>
          </cell>
          <cell r="O20">
            <v>2725</v>
          </cell>
          <cell r="P20">
            <v>1482</v>
          </cell>
          <cell r="Q20">
            <v>301</v>
          </cell>
          <cell r="R20">
            <v>133</v>
          </cell>
          <cell r="S20">
            <v>43</v>
          </cell>
          <cell r="T20">
            <v>7</v>
          </cell>
          <cell r="U20">
            <v>1</v>
          </cell>
          <cell r="V20">
            <v>10811</v>
          </cell>
        </row>
        <row r="22">
          <cell r="L22" t="str">
            <v>20 Food and kindred products</v>
          </cell>
          <cell r="N22">
            <v>1725</v>
          </cell>
          <cell r="O22">
            <v>705</v>
          </cell>
          <cell r="P22">
            <v>605</v>
          </cell>
          <cell r="Q22">
            <v>235</v>
          </cell>
          <cell r="R22">
            <v>158</v>
          </cell>
          <cell r="S22">
            <v>74</v>
          </cell>
          <cell r="T22">
            <v>13</v>
          </cell>
          <cell r="U22">
            <v>3</v>
          </cell>
          <cell r="V22">
            <v>3596</v>
          </cell>
        </row>
        <row r="23">
          <cell r="L23" t="str">
            <v>21 Tobacco products</v>
          </cell>
          <cell r="N23">
            <v>2</v>
          </cell>
          <cell r="O23">
            <v>0</v>
          </cell>
          <cell r="P23">
            <v>1</v>
          </cell>
          <cell r="Q23">
            <v>1</v>
          </cell>
          <cell r="R23">
            <v>0</v>
          </cell>
          <cell r="S23">
            <v>1</v>
          </cell>
          <cell r="T23">
            <v>0</v>
          </cell>
          <cell r="U23">
            <v>0</v>
          </cell>
          <cell r="V23">
            <v>6</v>
          </cell>
        </row>
        <row r="24">
          <cell r="L24" t="str">
            <v>22 Textile mill products</v>
          </cell>
          <cell r="N24">
            <v>1283</v>
          </cell>
          <cell r="O24">
            <v>966</v>
          </cell>
          <cell r="P24">
            <v>739</v>
          </cell>
          <cell r="Q24">
            <v>286</v>
          </cell>
          <cell r="R24">
            <v>162</v>
          </cell>
          <cell r="S24">
            <v>66</v>
          </cell>
          <cell r="T24">
            <v>12</v>
          </cell>
          <cell r="U24">
            <v>3</v>
          </cell>
          <cell r="V24">
            <v>3628</v>
          </cell>
        </row>
        <row r="25">
          <cell r="L25" t="str">
            <v>23 Apparel and other finished products made from fabrics and similar materials</v>
          </cell>
          <cell r="N25">
            <v>753</v>
          </cell>
          <cell r="O25">
            <v>569</v>
          </cell>
          <cell r="P25">
            <v>523</v>
          </cell>
          <cell r="Q25">
            <v>206</v>
          </cell>
          <cell r="R25">
            <v>107</v>
          </cell>
          <cell r="S25">
            <v>35</v>
          </cell>
          <cell r="T25">
            <v>2</v>
          </cell>
          <cell r="U25">
            <v>1</v>
          </cell>
          <cell r="V25">
            <v>2271</v>
          </cell>
        </row>
        <row r="26">
          <cell r="L26" t="str">
            <v>24 Lumber and wood products, except furniture</v>
          </cell>
          <cell r="N26">
            <v>509</v>
          </cell>
          <cell r="O26">
            <v>262</v>
          </cell>
          <cell r="P26">
            <v>144</v>
          </cell>
          <cell r="Q26">
            <v>45</v>
          </cell>
          <cell r="R26">
            <v>15</v>
          </cell>
          <cell r="S26">
            <v>6</v>
          </cell>
          <cell r="T26">
            <v>0</v>
          </cell>
          <cell r="U26">
            <v>0</v>
          </cell>
          <cell r="V26">
            <v>1022</v>
          </cell>
        </row>
        <row r="27">
          <cell r="L27" t="str">
            <v>25 Furniture and fixtures</v>
          </cell>
          <cell r="N27">
            <v>488</v>
          </cell>
          <cell r="O27">
            <v>321</v>
          </cell>
          <cell r="P27">
            <v>245</v>
          </cell>
          <cell r="Q27">
            <v>74</v>
          </cell>
          <cell r="R27">
            <v>34</v>
          </cell>
          <cell r="S27">
            <v>13</v>
          </cell>
          <cell r="T27">
            <v>3</v>
          </cell>
          <cell r="U27">
            <v>0</v>
          </cell>
          <cell r="V27">
            <v>1207</v>
          </cell>
        </row>
        <row r="28">
          <cell r="L28" t="str">
            <v>26 Paper and allied products</v>
          </cell>
          <cell r="N28">
            <v>1036</v>
          </cell>
          <cell r="O28">
            <v>680</v>
          </cell>
          <cell r="P28">
            <v>415</v>
          </cell>
          <cell r="Q28">
            <v>115</v>
          </cell>
          <cell r="R28">
            <v>65</v>
          </cell>
          <cell r="S28">
            <v>32</v>
          </cell>
          <cell r="T28">
            <v>5</v>
          </cell>
          <cell r="U28">
            <v>0</v>
          </cell>
          <cell r="V28">
            <v>2419</v>
          </cell>
        </row>
        <row r="29">
          <cell r="L29" t="str">
            <v>27 Printing, publishing, and allied industries</v>
          </cell>
          <cell r="N29">
            <v>793</v>
          </cell>
          <cell r="O29">
            <v>398</v>
          </cell>
          <cell r="P29">
            <v>312</v>
          </cell>
          <cell r="Q29">
            <v>88</v>
          </cell>
          <cell r="R29">
            <v>60</v>
          </cell>
          <cell r="S29">
            <v>18</v>
          </cell>
          <cell r="T29">
            <v>5</v>
          </cell>
          <cell r="U29">
            <v>0</v>
          </cell>
          <cell r="V29">
            <v>1701</v>
          </cell>
        </row>
        <row r="30">
          <cell r="L30" t="str">
            <v>28 Chemicals and allied products</v>
          </cell>
          <cell r="N30">
            <v>1443</v>
          </cell>
          <cell r="O30">
            <v>939</v>
          </cell>
          <cell r="P30">
            <v>837</v>
          </cell>
          <cell r="Q30">
            <v>320</v>
          </cell>
          <cell r="R30">
            <v>209</v>
          </cell>
          <cell r="S30">
            <v>76</v>
          </cell>
          <cell r="T30">
            <v>11</v>
          </cell>
          <cell r="U30">
            <v>4</v>
          </cell>
          <cell r="V30">
            <v>3940</v>
          </cell>
        </row>
        <row r="31">
          <cell r="L31" t="str">
            <v>29 Petroleum refining and related industries</v>
          </cell>
          <cell r="N31">
            <v>72</v>
          </cell>
          <cell r="O31">
            <v>56</v>
          </cell>
          <cell r="P31">
            <v>33</v>
          </cell>
          <cell r="Q31">
            <v>4</v>
          </cell>
          <cell r="R31">
            <v>5</v>
          </cell>
          <cell r="S31">
            <v>0</v>
          </cell>
          <cell r="T31">
            <v>1</v>
          </cell>
          <cell r="U31">
            <v>1</v>
          </cell>
          <cell r="V31">
            <v>180</v>
          </cell>
        </row>
        <row r="32">
          <cell r="L32" t="str">
            <v>30 Rubber and miscellaneous plastics products</v>
          </cell>
          <cell r="N32">
            <v>3136</v>
          </cell>
          <cell r="O32">
            <v>1780</v>
          </cell>
          <cell r="P32">
            <v>1254</v>
          </cell>
          <cell r="Q32">
            <v>326</v>
          </cell>
          <cell r="R32">
            <v>152</v>
          </cell>
          <cell r="S32">
            <v>62</v>
          </cell>
          <cell r="T32">
            <v>7</v>
          </cell>
          <cell r="U32">
            <v>0</v>
          </cell>
          <cell r="V32">
            <v>6925</v>
          </cell>
        </row>
        <row r="33">
          <cell r="L33" t="str">
            <v>31 Leather and leather products</v>
          </cell>
          <cell r="N33">
            <v>286</v>
          </cell>
          <cell r="O33">
            <v>186</v>
          </cell>
          <cell r="P33">
            <v>159</v>
          </cell>
          <cell r="Q33">
            <v>58</v>
          </cell>
          <cell r="R33">
            <v>22</v>
          </cell>
          <cell r="S33">
            <v>13</v>
          </cell>
          <cell r="T33">
            <v>1</v>
          </cell>
          <cell r="U33">
            <v>0</v>
          </cell>
          <cell r="V33">
            <v>764</v>
          </cell>
        </row>
        <row r="34">
          <cell r="L34" t="str">
            <v>32 Stone, clay, glass and concrete products</v>
          </cell>
          <cell r="N34">
            <v>1260</v>
          </cell>
          <cell r="O34">
            <v>648</v>
          </cell>
          <cell r="P34">
            <v>562</v>
          </cell>
          <cell r="Q34">
            <v>171</v>
          </cell>
          <cell r="R34">
            <v>80</v>
          </cell>
          <cell r="S34">
            <v>31</v>
          </cell>
          <cell r="T34">
            <v>8</v>
          </cell>
          <cell r="U34">
            <v>0</v>
          </cell>
          <cell r="V34">
            <v>2951</v>
          </cell>
        </row>
        <row r="35">
          <cell r="L35" t="str">
            <v>33 Primary metal industries</v>
          </cell>
          <cell r="N35">
            <v>1242</v>
          </cell>
          <cell r="O35">
            <v>950</v>
          </cell>
          <cell r="P35">
            <v>808</v>
          </cell>
          <cell r="Q35">
            <v>235</v>
          </cell>
          <cell r="R35">
            <v>148</v>
          </cell>
          <cell r="S35">
            <v>64</v>
          </cell>
          <cell r="T35">
            <v>6</v>
          </cell>
          <cell r="U35">
            <v>1</v>
          </cell>
          <cell r="V35">
            <v>3525</v>
          </cell>
        </row>
        <row r="36">
          <cell r="L36" t="str">
            <v>34 Fabricated metal products, except machinery and transportation equipment</v>
          </cell>
          <cell r="N36">
            <v>4685</v>
          </cell>
          <cell r="O36">
            <v>2591</v>
          </cell>
          <cell r="P36">
            <v>1597</v>
          </cell>
          <cell r="Q36">
            <v>403</v>
          </cell>
          <cell r="R36">
            <v>176</v>
          </cell>
          <cell r="S36">
            <v>59</v>
          </cell>
          <cell r="T36">
            <v>6</v>
          </cell>
          <cell r="U36">
            <v>1</v>
          </cell>
          <cell r="V36">
            <v>9705</v>
          </cell>
        </row>
        <row r="37">
          <cell r="L37" t="str">
            <v>35 Industrial and commercial machinery and computer equipment</v>
          </cell>
          <cell r="N37">
            <v>5538</v>
          </cell>
          <cell r="O37">
            <v>3602</v>
          </cell>
          <cell r="P37">
            <v>2490</v>
          </cell>
          <cell r="Q37">
            <v>731</v>
          </cell>
          <cell r="R37">
            <v>406</v>
          </cell>
          <cell r="S37">
            <v>146</v>
          </cell>
          <cell r="T37">
            <v>29</v>
          </cell>
          <cell r="U37">
            <v>2</v>
          </cell>
          <cell r="V37">
            <v>13385</v>
          </cell>
        </row>
        <row r="38">
          <cell r="L38" t="str">
            <v>36 Electronic and other electrical equipment and components, except computer equ</v>
          </cell>
          <cell r="N38">
            <v>2598</v>
          </cell>
          <cell r="O38">
            <v>2381</v>
          </cell>
          <cell r="P38">
            <v>2204</v>
          </cell>
          <cell r="Q38">
            <v>886</v>
          </cell>
          <cell r="R38">
            <v>628</v>
          </cell>
          <cell r="S38">
            <v>314</v>
          </cell>
          <cell r="T38">
            <v>92</v>
          </cell>
          <cell r="U38">
            <v>11</v>
          </cell>
          <cell r="V38">
            <v>9397</v>
          </cell>
        </row>
        <row r="39">
          <cell r="L39" t="str">
            <v>37 Transportation equipment</v>
          </cell>
          <cell r="N39">
            <v>949</v>
          </cell>
          <cell r="O39">
            <v>760</v>
          </cell>
          <cell r="P39">
            <v>683</v>
          </cell>
          <cell r="Q39">
            <v>223</v>
          </cell>
          <cell r="R39">
            <v>195</v>
          </cell>
          <cell r="S39">
            <v>61</v>
          </cell>
          <cell r="T39">
            <v>16</v>
          </cell>
          <cell r="U39">
            <v>0</v>
          </cell>
          <cell r="V39">
            <v>2931</v>
          </cell>
        </row>
        <row r="40">
          <cell r="L40" t="str">
            <v>38 Measuring, analyzing, and controlling instruments; photographic, medical and</v>
          </cell>
          <cell r="N40">
            <v>457</v>
          </cell>
          <cell r="O40">
            <v>452</v>
          </cell>
          <cell r="P40">
            <v>438</v>
          </cell>
          <cell r="Q40">
            <v>194</v>
          </cell>
          <cell r="R40">
            <v>104</v>
          </cell>
          <cell r="S40">
            <v>46</v>
          </cell>
          <cell r="T40">
            <v>9</v>
          </cell>
          <cell r="U40">
            <v>0</v>
          </cell>
          <cell r="V40">
            <v>1818</v>
          </cell>
        </row>
        <row r="41">
          <cell r="L41" t="str">
            <v>39 Miscellaneous manufacturing industries</v>
          </cell>
          <cell r="N41">
            <v>2027</v>
          </cell>
          <cell r="O41">
            <v>1226</v>
          </cell>
          <cell r="P41">
            <v>867</v>
          </cell>
          <cell r="Q41">
            <v>252</v>
          </cell>
          <cell r="R41">
            <v>105</v>
          </cell>
          <cell r="S41">
            <v>30</v>
          </cell>
          <cell r="T41">
            <v>4</v>
          </cell>
          <cell r="U41">
            <v>1</v>
          </cell>
          <cell r="V41">
            <v>4675</v>
          </cell>
        </row>
        <row r="42">
          <cell r="L42" t="str">
            <v>Manufacturing</v>
          </cell>
          <cell r="N42">
            <v>30282</v>
          </cell>
          <cell r="O42">
            <v>19472</v>
          </cell>
          <cell r="P42">
            <v>14916</v>
          </cell>
          <cell r="Q42">
            <v>4853</v>
          </cell>
          <cell r="R42">
            <v>2831</v>
          </cell>
          <cell r="S42">
            <v>1147</v>
          </cell>
          <cell r="T42">
            <v>230</v>
          </cell>
          <cell r="U42">
            <v>28</v>
          </cell>
          <cell r="V42">
            <v>76046</v>
          </cell>
        </row>
        <row r="44">
          <cell r="L44" t="str">
            <v>40 Railroad transportation</v>
          </cell>
          <cell r="N44">
            <v>0</v>
          </cell>
          <cell r="O44">
            <v>0</v>
          </cell>
          <cell r="P44">
            <v>0</v>
          </cell>
          <cell r="Q44">
            <v>1</v>
          </cell>
          <cell r="R44">
            <v>0</v>
          </cell>
          <cell r="S44">
            <v>0</v>
          </cell>
          <cell r="T44">
            <v>0</v>
          </cell>
          <cell r="U44">
            <v>0</v>
          </cell>
          <cell r="V44">
            <v>1</v>
          </cell>
        </row>
        <row r="45">
          <cell r="L45" t="str">
            <v>41 Local and suburban transit and interurban highway passenger transportation</v>
          </cell>
          <cell r="N45">
            <v>97</v>
          </cell>
          <cell r="O45">
            <v>41</v>
          </cell>
          <cell r="P45">
            <v>24</v>
          </cell>
          <cell r="Q45">
            <v>7</v>
          </cell>
          <cell r="R45">
            <v>9</v>
          </cell>
          <cell r="S45">
            <v>10</v>
          </cell>
          <cell r="T45">
            <v>1</v>
          </cell>
          <cell r="U45">
            <v>0</v>
          </cell>
          <cell r="V45">
            <v>197</v>
          </cell>
        </row>
        <row r="46">
          <cell r="L46" t="str">
            <v>42 Motor freight transportation and warehousing</v>
          </cell>
          <cell r="N46">
            <v>1142</v>
          </cell>
          <cell r="O46">
            <v>616</v>
          </cell>
          <cell r="P46">
            <v>375</v>
          </cell>
          <cell r="Q46">
            <v>90</v>
          </cell>
          <cell r="R46">
            <v>56</v>
          </cell>
          <cell r="S46">
            <v>28</v>
          </cell>
          <cell r="T46">
            <v>13</v>
          </cell>
          <cell r="U46">
            <v>1</v>
          </cell>
          <cell r="V46">
            <v>2658</v>
          </cell>
        </row>
        <row r="47">
          <cell r="L47" t="str">
            <v>44 Water transportation</v>
          </cell>
          <cell r="N47">
            <v>85</v>
          </cell>
          <cell r="O47">
            <v>83</v>
          </cell>
          <cell r="P47">
            <v>66</v>
          </cell>
          <cell r="Q47">
            <v>21</v>
          </cell>
          <cell r="R47">
            <v>24</v>
          </cell>
          <cell r="S47">
            <v>9</v>
          </cell>
          <cell r="T47">
            <v>5</v>
          </cell>
          <cell r="U47">
            <v>0</v>
          </cell>
          <cell r="V47">
            <v>304</v>
          </cell>
        </row>
        <row r="48">
          <cell r="L48" t="str">
            <v>45 Transportation by air</v>
          </cell>
          <cell r="N48">
            <v>80</v>
          </cell>
          <cell r="O48">
            <v>160</v>
          </cell>
          <cell r="P48">
            <v>87</v>
          </cell>
          <cell r="Q48">
            <v>21</v>
          </cell>
          <cell r="R48">
            <v>21</v>
          </cell>
          <cell r="S48">
            <v>8</v>
          </cell>
          <cell r="T48">
            <v>7</v>
          </cell>
          <cell r="U48">
            <v>2</v>
          </cell>
          <cell r="V48">
            <v>399</v>
          </cell>
        </row>
        <row r="49">
          <cell r="L49" t="str">
            <v>46 Pipelines, except natural gas</v>
          </cell>
          <cell r="N49">
            <v>3</v>
          </cell>
          <cell r="O49">
            <v>0</v>
          </cell>
          <cell r="P49">
            <v>1</v>
          </cell>
          <cell r="Q49">
            <v>0</v>
          </cell>
          <cell r="R49">
            <v>0</v>
          </cell>
          <cell r="S49">
            <v>0</v>
          </cell>
          <cell r="T49">
            <v>0</v>
          </cell>
          <cell r="U49">
            <v>0</v>
          </cell>
          <cell r="V49">
            <v>4</v>
          </cell>
        </row>
        <row r="50">
          <cell r="L50" t="str">
            <v>47 Transportation services</v>
          </cell>
          <cell r="N50">
            <v>1336</v>
          </cell>
          <cell r="O50">
            <v>1302</v>
          </cell>
          <cell r="P50">
            <v>706</v>
          </cell>
          <cell r="Q50">
            <v>149</v>
          </cell>
          <cell r="R50">
            <v>117</v>
          </cell>
          <cell r="S50">
            <v>37</v>
          </cell>
          <cell r="T50">
            <v>4</v>
          </cell>
          <cell r="U50">
            <v>0</v>
          </cell>
          <cell r="V50">
            <v>4029</v>
          </cell>
        </row>
        <row r="51">
          <cell r="L51" t="str">
            <v>Transport</v>
          </cell>
          <cell r="N51">
            <v>2743</v>
          </cell>
          <cell r="O51">
            <v>2202</v>
          </cell>
          <cell r="P51">
            <v>1259</v>
          </cell>
          <cell r="Q51">
            <v>289</v>
          </cell>
          <cell r="R51">
            <v>227</v>
          </cell>
          <cell r="S51">
            <v>92</v>
          </cell>
          <cell r="T51">
            <v>30</v>
          </cell>
          <cell r="U51">
            <v>3</v>
          </cell>
          <cell r="V51">
            <v>7592</v>
          </cell>
        </row>
        <row r="53">
          <cell r="L53" t="str">
            <v>48 Communications</v>
          </cell>
          <cell r="N53">
            <v>43</v>
          </cell>
          <cell r="O53">
            <v>70</v>
          </cell>
          <cell r="P53">
            <v>77</v>
          </cell>
          <cell r="Q53">
            <v>69</v>
          </cell>
          <cell r="R53">
            <v>39</v>
          </cell>
          <cell r="S53">
            <v>23</v>
          </cell>
          <cell r="T53">
            <v>7</v>
          </cell>
          <cell r="U53">
            <v>1</v>
          </cell>
          <cell r="V53">
            <v>347</v>
          </cell>
        </row>
        <row r="55">
          <cell r="L55" t="str">
            <v>Utilities</v>
          </cell>
          <cell r="N55">
            <v>98</v>
          </cell>
          <cell r="O55">
            <v>44</v>
          </cell>
          <cell r="P55">
            <v>28</v>
          </cell>
          <cell r="Q55">
            <v>19</v>
          </cell>
          <cell r="R55">
            <v>12</v>
          </cell>
          <cell r="S55">
            <v>6</v>
          </cell>
          <cell r="T55">
            <v>0</v>
          </cell>
          <cell r="U55">
            <v>2</v>
          </cell>
          <cell r="V55">
            <v>232</v>
          </cell>
        </row>
        <row r="57">
          <cell r="L57" t="str">
            <v>50 Wholesale trade - durable goods</v>
          </cell>
          <cell r="N57">
            <v>21564</v>
          </cell>
          <cell r="O57">
            <v>9943</v>
          </cell>
          <cell r="P57">
            <v>4627</v>
          </cell>
          <cell r="Q57">
            <v>1058</v>
          </cell>
          <cell r="R57">
            <v>490</v>
          </cell>
          <cell r="S57">
            <v>133</v>
          </cell>
          <cell r="T57">
            <v>35</v>
          </cell>
          <cell r="U57">
            <v>2</v>
          </cell>
          <cell r="V57">
            <v>40052</v>
          </cell>
        </row>
        <row r="58">
          <cell r="L58" t="str">
            <v>51 Wholesale trade - nondurable goods</v>
          </cell>
          <cell r="N58">
            <v>12283</v>
          </cell>
          <cell r="O58">
            <v>5428</v>
          </cell>
          <cell r="P58">
            <v>2493</v>
          </cell>
          <cell r="Q58">
            <v>547</v>
          </cell>
          <cell r="R58">
            <v>270</v>
          </cell>
          <cell r="S58">
            <v>70</v>
          </cell>
          <cell r="T58">
            <v>7</v>
          </cell>
          <cell r="U58">
            <v>0</v>
          </cell>
          <cell r="V58">
            <v>21964</v>
          </cell>
        </row>
        <row r="59">
          <cell r="L59" t="str">
            <v>52 Building materials, hardware, garden supply and mobile home dealers</v>
          </cell>
          <cell r="N59">
            <v>607</v>
          </cell>
          <cell r="O59">
            <v>216</v>
          </cell>
          <cell r="P59">
            <v>63</v>
          </cell>
          <cell r="Q59">
            <v>7</v>
          </cell>
          <cell r="R59">
            <v>3</v>
          </cell>
          <cell r="S59">
            <v>0</v>
          </cell>
          <cell r="T59">
            <v>0</v>
          </cell>
          <cell r="U59">
            <v>0</v>
          </cell>
          <cell r="V59">
            <v>1023</v>
          </cell>
        </row>
        <row r="60">
          <cell r="L60" t="str">
            <v>53 General merchandise stores</v>
          </cell>
          <cell r="N60">
            <v>35</v>
          </cell>
          <cell r="O60">
            <v>23</v>
          </cell>
          <cell r="P60">
            <v>17</v>
          </cell>
          <cell r="Q60">
            <v>15</v>
          </cell>
          <cell r="R60">
            <v>16</v>
          </cell>
          <cell r="S60">
            <v>15</v>
          </cell>
          <cell r="T60">
            <v>12</v>
          </cell>
          <cell r="U60">
            <v>0</v>
          </cell>
          <cell r="V60">
            <v>147</v>
          </cell>
        </row>
        <row r="61">
          <cell r="L61" t="str">
            <v>54 Food stores</v>
          </cell>
          <cell r="N61">
            <v>321</v>
          </cell>
          <cell r="O61">
            <v>159</v>
          </cell>
          <cell r="P61">
            <v>83</v>
          </cell>
          <cell r="Q61">
            <v>20</v>
          </cell>
          <cell r="R61">
            <v>33</v>
          </cell>
          <cell r="S61">
            <v>18</v>
          </cell>
          <cell r="T61">
            <v>12</v>
          </cell>
          <cell r="U61">
            <v>3</v>
          </cell>
          <cell r="V61">
            <v>734</v>
          </cell>
        </row>
        <row r="62">
          <cell r="L62" t="str">
            <v>55 Automotive dealers and gasoline service stations</v>
          </cell>
          <cell r="N62">
            <v>363</v>
          </cell>
          <cell r="O62">
            <v>147</v>
          </cell>
          <cell r="P62">
            <v>51</v>
          </cell>
          <cell r="Q62">
            <v>13</v>
          </cell>
          <cell r="R62">
            <v>17</v>
          </cell>
          <cell r="S62">
            <v>6</v>
          </cell>
          <cell r="T62">
            <v>5</v>
          </cell>
          <cell r="U62">
            <v>0</v>
          </cell>
          <cell r="V62">
            <v>648</v>
          </cell>
        </row>
        <row r="63">
          <cell r="L63" t="str">
            <v>56 Apparel and accessory stores</v>
          </cell>
          <cell r="N63">
            <v>268</v>
          </cell>
          <cell r="O63">
            <v>94</v>
          </cell>
          <cell r="P63">
            <v>65</v>
          </cell>
          <cell r="Q63">
            <v>36</v>
          </cell>
          <cell r="R63">
            <v>14</v>
          </cell>
          <cell r="S63">
            <v>11</v>
          </cell>
          <cell r="T63">
            <v>4</v>
          </cell>
          <cell r="U63">
            <v>0</v>
          </cell>
          <cell r="V63">
            <v>532</v>
          </cell>
        </row>
        <row r="64">
          <cell r="L64" t="str">
            <v>57 Home furniture, furnishings and equipment stores</v>
          </cell>
          <cell r="N64">
            <v>1800</v>
          </cell>
          <cell r="O64">
            <v>784</v>
          </cell>
          <cell r="P64">
            <v>277</v>
          </cell>
          <cell r="Q64">
            <v>46</v>
          </cell>
          <cell r="R64">
            <v>30</v>
          </cell>
          <cell r="S64">
            <v>11</v>
          </cell>
          <cell r="T64">
            <v>2</v>
          </cell>
          <cell r="U64">
            <v>2</v>
          </cell>
          <cell r="V64">
            <v>3277</v>
          </cell>
        </row>
        <row r="65">
          <cell r="L65" t="str">
            <v>58 Eating and drinking places</v>
          </cell>
          <cell r="N65">
            <v>134</v>
          </cell>
          <cell r="O65">
            <v>144</v>
          </cell>
          <cell r="P65">
            <v>205</v>
          </cell>
          <cell r="Q65">
            <v>53</v>
          </cell>
          <cell r="R65">
            <v>44</v>
          </cell>
          <cell r="S65">
            <v>40</v>
          </cell>
          <cell r="T65">
            <v>11</v>
          </cell>
          <cell r="U65">
            <v>1</v>
          </cell>
          <cell r="V65">
            <v>728</v>
          </cell>
        </row>
        <row r="66">
          <cell r="L66" t="str">
            <v>59 Miscellaneous retail</v>
          </cell>
          <cell r="N66">
            <v>5258</v>
          </cell>
          <cell r="O66">
            <v>1020</v>
          </cell>
          <cell r="P66">
            <v>359</v>
          </cell>
          <cell r="Q66">
            <v>75</v>
          </cell>
          <cell r="R66">
            <v>49</v>
          </cell>
          <cell r="S66">
            <v>17</v>
          </cell>
          <cell r="T66">
            <v>9</v>
          </cell>
          <cell r="U66">
            <v>0</v>
          </cell>
          <cell r="V66">
            <v>9682</v>
          </cell>
        </row>
        <row r="67">
          <cell r="L67" t="str">
            <v>Retail</v>
          </cell>
          <cell r="N67">
            <v>42633</v>
          </cell>
          <cell r="O67">
            <v>17958</v>
          </cell>
          <cell r="P67">
            <v>8240</v>
          </cell>
          <cell r="Q67">
            <v>1870</v>
          </cell>
          <cell r="R67">
            <v>966</v>
          </cell>
          <cell r="S67">
            <v>321</v>
          </cell>
          <cell r="T67">
            <v>97</v>
          </cell>
          <cell r="U67">
            <v>8</v>
          </cell>
          <cell r="V67">
            <v>78787</v>
          </cell>
        </row>
        <row r="69">
          <cell r="L69" t="str">
            <v>60 Depository institutions</v>
          </cell>
          <cell r="N69">
            <v>40</v>
          </cell>
          <cell r="O69">
            <v>21</v>
          </cell>
          <cell r="P69">
            <v>55</v>
          </cell>
          <cell r="Q69">
            <v>94</v>
          </cell>
          <cell r="R69">
            <v>71</v>
          </cell>
          <cell r="S69">
            <v>23</v>
          </cell>
          <cell r="T69">
            <v>38</v>
          </cell>
          <cell r="U69">
            <v>10</v>
          </cell>
          <cell r="V69">
            <v>419</v>
          </cell>
        </row>
        <row r="70">
          <cell r="L70" t="str">
            <v>61 Nondepository credit institutions</v>
          </cell>
          <cell r="N70">
            <v>20</v>
          </cell>
          <cell r="O70">
            <v>17</v>
          </cell>
          <cell r="P70">
            <v>39</v>
          </cell>
          <cell r="Q70">
            <v>21</v>
          </cell>
          <cell r="R70">
            <v>16</v>
          </cell>
          <cell r="S70">
            <v>10</v>
          </cell>
          <cell r="T70">
            <v>1</v>
          </cell>
          <cell r="U70">
            <v>0</v>
          </cell>
          <cell r="V70">
            <v>131</v>
          </cell>
        </row>
        <row r="71">
          <cell r="L71" t="str">
            <v>62 Security and commodity brokers, dealers, exchanges and services</v>
          </cell>
          <cell r="N71">
            <v>560</v>
          </cell>
          <cell r="O71">
            <v>216</v>
          </cell>
          <cell r="P71">
            <v>185</v>
          </cell>
          <cell r="Q71">
            <v>107</v>
          </cell>
          <cell r="R71">
            <v>65</v>
          </cell>
          <cell r="S71">
            <v>33</v>
          </cell>
          <cell r="T71">
            <v>21</v>
          </cell>
          <cell r="U71">
            <v>0</v>
          </cell>
          <cell r="V71">
            <v>1309</v>
          </cell>
        </row>
        <row r="72">
          <cell r="L72" t="str">
            <v>63 Insurance carriers</v>
          </cell>
          <cell r="N72">
            <v>79</v>
          </cell>
          <cell r="O72">
            <v>40</v>
          </cell>
          <cell r="P72">
            <v>59</v>
          </cell>
          <cell r="Q72">
            <v>16</v>
          </cell>
          <cell r="R72">
            <v>16</v>
          </cell>
          <cell r="S72">
            <v>21</v>
          </cell>
          <cell r="T72">
            <v>15</v>
          </cell>
          <cell r="U72">
            <v>3</v>
          </cell>
          <cell r="V72">
            <v>268</v>
          </cell>
        </row>
        <row r="73">
          <cell r="L73" t="str">
            <v>64 Insurance agents, brokers and service</v>
          </cell>
          <cell r="N73">
            <v>12</v>
          </cell>
          <cell r="O73">
            <v>23</v>
          </cell>
          <cell r="P73">
            <v>15</v>
          </cell>
          <cell r="Q73">
            <v>3</v>
          </cell>
          <cell r="R73">
            <v>5</v>
          </cell>
          <cell r="S73">
            <v>9</v>
          </cell>
          <cell r="T73">
            <v>4</v>
          </cell>
          <cell r="U73">
            <v>0</v>
          </cell>
          <cell r="V73">
            <v>83</v>
          </cell>
        </row>
        <row r="74">
          <cell r="L74" t="str">
            <v>65 Real estate</v>
          </cell>
          <cell r="N74">
            <v>700</v>
          </cell>
          <cell r="O74">
            <v>340</v>
          </cell>
          <cell r="P74">
            <v>144</v>
          </cell>
          <cell r="Q74">
            <v>26</v>
          </cell>
          <cell r="R74">
            <v>20</v>
          </cell>
          <cell r="S74">
            <v>8</v>
          </cell>
          <cell r="T74">
            <v>6</v>
          </cell>
          <cell r="U74">
            <v>1</v>
          </cell>
          <cell r="V74">
            <v>1336</v>
          </cell>
        </row>
        <row r="75">
          <cell r="L75" t="str">
            <v>67 Holding and other investment offices</v>
          </cell>
          <cell r="N75">
            <v>299</v>
          </cell>
          <cell r="O75">
            <v>88</v>
          </cell>
          <cell r="P75">
            <v>46</v>
          </cell>
          <cell r="Q75">
            <v>17</v>
          </cell>
          <cell r="R75">
            <v>11</v>
          </cell>
          <cell r="S75">
            <v>6</v>
          </cell>
          <cell r="T75">
            <v>1</v>
          </cell>
          <cell r="U75">
            <v>2</v>
          </cell>
          <cell r="V75">
            <v>688</v>
          </cell>
        </row>
        <row r="76">
          <cell r="L76" t="str">
            <v>Finance</v>
          </cell>
          <cell r="N76">
            <v>1710</v>
          </cell>
          <cell r="O76">
            <v>745</v>
          </cell>
          <cell r="P76">
            <v>543</v>
          </cell>
          <cell r="Q76">
            <v>284</v>
          </cell>
          <cell r="R76">
            <v>204</v>
          </cell>
          <cell r="S76">
            <v>110</v>
          </cell>
          <cell r="T76">
            <v>86</v>
          </cell>
          <cell r="U76">
            <v>16</v>
          </cell>
          <cell r="V76">
            <v>4234</v>
          </cell>
        </row>
        <row r="78">
          <cell r="L78" t="str">
            <v>70 Hotels, rooming houses, camps and other lodging places</v>
          </cell>
          <cell r="N78">
            <v>365</v>
          </cell>
          <cell r="O78">
            <v>249</v>
          </cell>
          <cell r="P78">
            <v>176</v>
          </cell>
          <cell r="Q78">
            <v>42</v>
          </cell>
          <cell r="R78">
            <v>60</v>
          </cell>
          <cell r="S78">
            <v>43</v>
          </cell>
          <cell r="T78">
            <v>7</v>
          </cell>
          <cell r="U78">
            <v>0</v>
          </cell>
          <cell r="V78">
            <v>993</v>
          </cell>
        </row>
        <row r="79">
          <cell r="L79" t="str">
            <v>72 Personal services</v>
          </cell>
          <cell r="N79">
            <v>186</v>
          </cell>
          <cell r="O79">
            <v>82</v>
          </cell>
          <cell r="P79">
            <v>65</v>
          </cell>
          <cell r="Q79">
            <v>21</v>
          </cell>
          <cell r="R79">
            <v>18</v>
          </cell>
          <cell r="S79">
            <v>13</v>
          </cell>
          <cell r="T79">
            <v>2</v>
          </cell>
          <cell r="U79">
            <v>0</v>
          </cell>
          <cell r="V79">
            <v>396</v>
          </cell>
        </row>
        <row r="80">
          <cell r="L80" t="str">
            <v>73 Business services</v>
          </cell>
          <cell r="N80">
            <v>3872</v>
          </cell>
          <cell r="O80">
            <v>2229</v>
          </cell>
          <cell r="P80">
            <v>1390</v>
          </cell>
          <cell r="Q80">
            <v>411</v>
          </cell>
          <cell r="R80">
            <v>262</v>
          </cell>
          <cell r="S80">
            <v>114</v>
          </cell>
          <cell r="T80">
            <v>30</v>
          </cell>
          <cell r="U80">
            <v>1</v>
          </cell>
          <cell r="V80">
            <v>8972</v>
          </cell>
        </row>
        <row r="81">
          <cell r="L81" t="str">
            <v>75 Automotive repair, services and parking</v>
          </cell>
          <cell r="N81">
            <v>3511</v>
          </cell>
          <cell r="O81">
            <v>710</v>
          </cell>
          <cell r="P81">
            <v>370</v>
          </cell>
          <cell r="Q81">
            <v>80</v>
          </cell>
          <cell r="R81">
            <v>39</v>
          </cell>
          <cell r="S81">
            <v>26</v>
          </cell>
          <cell r="T81">
            <v>21</v>
          </cell>
          <cell r="U81">
            <v>1</v>
          </cell>
          <cell r="V81">
            <v>5124</v>
          </cell>
        </row>
        <row r="82">
          <cell r="L82" t="str">
            <v>76 Miscellaneous repair services</v>
          </cell>
          <cell r="N82">
            <v>182</v>
          </cell>
          <cell r="O82">
            <v>83</v>
          </cell>
          <cell r="P82">
            <v>43</v>
          </cell>
          <cell r="Q82">
            <v>10</v>
          </cell>
          <cell r="R82">
            <v>8</v>
          </cell>
          <cell r="S82">
            <v>8</v>
          </cell>
          <cell r="T82">
            <v>1</v>
          </cell>
          <cell r="U82">
            <v>0</v>
          </cell>
          <cell r="V82">
            <v>359</v>
          </cell>
        </row>
        <row r="83">
          <cell r="L83" t="str">
            <v>78 Motion pictures</v>
          </cell>
          <cell r="N83">
            <v>74</v>
          </cell>
          <cell r="O83">
            <v>49</v>
          </cell>
          <cell r="P83">
            <v>41</v>
          </cell>
          <cell r="Q83">
            <v>11</v>
          </cell>
          <cell r="R83">
            <v>10</v>
          </cell>
          <cell r="S83">
            <v>5</v>
          </cell>
          <cell r="T83">
            <v>0</v>
          </cell>
          <cell r="U83">
            <v>0</v>
          </cell>
          <cell r="V83">
            <v>204</v>
          </cell>
        </row>
        <row r="84">
          <cell r="L84" t="str">
            <v>79 Amusement and recreation services</v>
          </cell>
          <cell r="N84">
            <v>117</v>
          </cell>
          <cell r="O84">
            <v>94</v>
          </cell>
          <cell r="P84">
            <v>77</v>
          </cell>
          <cell r="Q84">
            <v>48</v>
          </cell>
          <cell r="R84">
            <v>44</v>
          </cell>
          <cell r="S84">
            <v>10</v>
          </cell>
          <cell r="T84">
            <v>3</v>
          </cell>
          <cell r="U84">
            <v>0</v>
          </cell>
          <cell r="V84">
            <v>439</v>
          </cell>
        </row>
        <row r="85">
          <cell r="L85" t="str">
            <v>Hotels and other business services</v>
          </cell>
          <cell r="N85">
            <v>8307</v>
          </cell>
          <cell r="O85">
            <v>3496</v>
          </cell>
          <cell r="P85">
            <v>2162</v>
          </cell>
          <cell r="Q85">
            <v>623</v>
          </cell>
          <cell r="R85">
            <v>441</v>
          </cell>
          <cell r="S85">
            <v>219</v>
          </cell>
          <cell r="T85">
            <v>64</v>
          </cell>
          <cell r="U85">
            <v>2</v>
          </cell>
          <cell r="V85">
            <v>16487</v>
          </cell>
        </row>
        <row r="87">
          <cell r="L87" t="str">
            <v>Healthcare</v>
          </cell>
          <cell r="N87">
            <v>7018</v>
          </cell>
          <cell r="O87">
            <v>433</v>
          </cell>
          <cell r="P87">
            <v>293</v>
          </cell>
          <cell r="Q87">
            <v>145</v>
          </cell>
          <cell r="R87">
            <v>101</v>
          </cell>
          <cell r="S87">
            <v>87</v>
          </cell>
          <cell r="T87">
            <v>49</v>
          </cell>
          <cell r="U87">
            <v>3</v>
          </cell>
          <cell r="V87">
            <v>9500</v>
          </cell>
        </row>
        <row r="89">
          <cell r="L89" t="str">
            <v>81 Legal services</v>
          </cell>
          <cell r="N89">
            <v>912</v>
          </cell>
          <cell r="O89">
            <v>72</v>
          </cell>
          <cell r="P89">
            <v>34</v>
          </cell>
          <cell r="Q89">
            <v>14</v>
          </cell>
          <cell r="R89">
            <v>10</v>
          </cell>
          <cell r="S89">
            <v>3</v>
          </cell>
          <cell r="T89">
            <v>0</v>
          </cell>
          <cell r="U89">
            <v>0</v>
          </cell>
          <cell r="V89">
            <v>1201</v>
          </cell>
        </row>
        <row r="91">
          <cell r="L91" t="str">
            <v>Education</v>
          </cell>
          <cell r="N91">
            <v>534</v>
          </cell>
          <cell r="O91">
            <v>794</v>
          </cell>
          <cell r="P91">
            <v>609</v>
          </cell>
          <cell r="Q91">
            <v>368</v>
          </cell>
          <cell r="R91">
            <v>697</v>
          </cell>
          <cell r="S91">
            <v>188</v>
          </cell>
          <cell r="T91">
            <v>16</v>
          </cell>
          <cell r="U91">
            <v>4</v>
          </cell>
          <cell r="V91">
            <v>3515</v>
          </cell>
        </row>
        <row r="93">
          <cell r="L93" t="str">
            <v>83 Social services</v>
          </cell>
          <cell r="N93">
            <v>59</v>
          </cell>
          <cell r="O93">
            <v>22</v>
          </cell>
          <cell r="P93">
            <v>13</v>
          </cell>
          <cell r="Q93">
            <v>7</v>
          </cell>
          <cell r="R93">
            <v>3</v>
          </cell>
          <cell r="S93">
            <v>4</v>
          </cell>
          <cell r="T93">
            <v>0</v>
          </cell>
          <cell r="U93">
            <v>0</v>
          </cell>
          <cell r="V93">
            <v>118</v>
          </cell>
        </row>
        <row r="94">
          <cell r="L94" t="str">
            <v>84 Museums, art galleries, and botanical and zoological gardens</v>
          </cell>
          <cell r="N94">
            <v>16</v>
          </cell>
          <cell r="O94">
            <v>6</v>
          </cell>
          <cell r="P94">
            <v>8</v>
          </cell>
          <cell r="Q94">
            <v>9</v>
          </cell>
          <cell r="R94">
            <v>10</v>
          </cell>
          <cell r="S94">
            <v>5</v>
          </cell>
          <cell r="T94">
            <v>0</v>
          </cell>
          <cell r="U94">
            <v>0</v>
          </cell>
          <cell r="V94">
            <v>64</v>
          </cell>
        </row>
        <row r="95">
          <cell r="L95" t="str">
            <v>86 Membership organisations</v>
          </cell>
          <cell r="N95">
            <v>1942</v>
          </cell>
          <cell r="O95">
            <v>179</v>
          </cell>
          <cell r="P95">
            <v>166</v>
          </cell>
          <cell r="Q95">
            <v>109</v>
          </cell>
          <cell r="R95">
            <v>57</v>
          </cell>
          <cell r="S95">
            <v>42</v>
          </cell>
          <cell r="T95">
            <v>12</v>
          </cell>
          <cell r="U95">
            <v>1</v>
          </cell>
          <cell r="V95">
            <v>2577</v>
          </cell>
        </row>
        <row r="96">
          <cell r="L96" t="str">
            <v>87 Engineering, accounting, research, management and related services</v>
          </cell>
          <cell r="N96">
            <v>2679</v>
          </cell>
          <cell r="O96">
            <v>1299</v>
          </cell>
          <cell r="P96">
            <v>632</v>
          </cell>
          <cell r="Q96">
            <v>201</v>
          </cell>
          <cell r="R96">
            <v>135</v>
          </cell>
          <cell r="S96">
            <v>62</v>
          </cell>
          <cell r="T96">
            <v>15</v>
          </cell>
          <cell r="U96">
            <v>3</v>
          </cell>
          <cell r="V96">
            <v>5442</v>
          </cell>
        </row>
        <row r="97">
          <cell r="L97" t="str">
            <v>88 Private Housleholds</v>
          </cell>
          <cell r="N97">
            <v>1</v>
          </cell>
          <cell r="O97">
            <v>2</v>
          </cell>
          <cell r="P97">
            <v>0</v>
          </cell>
          <cell r="Q97">
            <v>0</v>
          </cell>
          <cell r="R97">
            <v>0</v>
          </cell>
          <cell r="S97">
            <v>0</v>
          </cell>
          <cell r="T97">
            <v>0</v>
          </cell>
          <cell r="U97">
            <v>0</v>
          </cell>
          <cell r="V97">
            <v>3</v>
          </cell>
        </row>
        <row r="98">
          <cell r="L98" t="str">
            <v>89 Miscellaneous services</v>
          </cell>
          <cell r="N98">
            <v>2897</v>
          </cell>
          <cell r="O98">
            <v>191</v>
          </cell>
          <cell r="P98">
            <v>103</v>
          </cell>
          <cell r="Q98">
            <v>38</v>
          </cell>
          <cell r="R98">
            <v>20</v>
          </cell>
          <cell r="S98">
            <v>2</v>
          </cell>
          <cell r="T98">
            <v>5</v>
          </cell>
          <cell r="U98">
            <v>0</v>
          </cell>
          <cell r="V98">
            <v>3572</v>
          </cell>
        </row>
        <row r="99">
          <cell r="L99" t="str">
            <v>91 Executive, legislative, and general government, except finance</v>
          </cell>
          <cell r="N99">
            <v>7</v>
          </cell>
          <cell r="O99">
            <v>16</v>
          </cell>
          <cell r="P99">
            <v>64</v>
          </cell>
          <cell r="Q99">
            <v>32</v>
          </cell>
          <cell r="R99">
            <v>40</v>
          </cell>
          <cell r="S99">
            <v>35</v>
          </cell>
          <cell r="T99">
            <v>2</v>
          </cell>
          <cell r="U99">
            <v>2</v>
          </cell>
          <cell r="V99">
            <v>271</v>
          </cell>
        </row>
        <row r="100">
          <cell r="L100" t="str">
            <v>92 Justice, public order, and safety</v>
          </cell>
          <cell r="N100">
            <v>46</v>
          </cell>
          <cell r="O100">
            <v>22</v>
          </cell>
          <cell r="P100">
            <v>18</v>
          </cell>
          <cell r="Q100">
            <v>40</v>
          </cell>
          <cell r="R100">
            <v>79</v>
          </cell>
          <cell r="S100">
            <v>55</v>
          </cell>
          <cell r="T100">
            <v>9</v>
          </cell>
          <cell r="U100">
            <v>1</v>
          </cell>
          <cell r="V100">
            <v>280</v>
          </cell>
        </row>
        <row r="101">
          <cell r="L101" t="str">
            <v>93 Public finance, taxation and monetary policy</v>
          </cell>
          <cell r="N101">
            <v>1</v>
          </cell>
          <cell r="O101">
            <v>7</v>
          </cell>
          <cell r="P101">
            <v>16</v>
          </cell>
          <cell r="Q101">
            <v>16</v>
          </cell>
          <cell r="R101">
            <v>30</v>
          </cell>
          <cell r="S101">
            <v>12</v>
          </cell>
          <cell r="T101">
            <v>4</v>
          </cell>
          <cell r="U101">
            <v>0</v>
          </cell>
          <cell r="V101">
            <v>94</v>
          </cell>
        </row>
        <row r="102">
          <cell r="L102" t="str">
            <v>94 Administration of human resource programs</v>
          </cell>
          <cell r="N102">
            <v>9</v>
          </cell>
          <cell r="O102">
            <v>5</v>
          </cell>
          <cell r="P102">
            <v>32</v>
          </cell>
          <cell r="Q102">
            <v>18</v>
          </cell>
          <cell r="R102">
            <v>14</v>
          </cell>
          <cell r="S102">
            <v>13</v>
          </cell>
          <cell r="T102">
            <v>1</v>
          </cell>
          <cell r="U102">
            <v>0</v>
          </cell>
          <cell r="V102">
            <v>109</v>
          </cell>
        </row>
        <row r="103">
          <cell r="L103" t="str">
            <v>95 Administration of environmental quality and housing programs</v>
          </cell>
          <cell r="N103">
            <v>114</v>
          </cell>
          <cell r="O103">
            <v>30</v>
          </cell>
          <cell r="P103">
            <v>22</v>
          </cell>
          <cell r="Q103">
            <v>30</v>
          </cell>
          <cell r="R103">
            <v>28</v>
          </cell>
          <cell r="S103">
            <v>8</v>
          </cell>
          <cell r="T103">
            <v>1</v>
          </cell>
          <cell r="U103">
            <v>0</v>
          </cell>
          <cell r="V103">
            <v>250</v>
          </cell>
        </row>
        <row r="104">
          <cell r="L104" t="str">
            <v>96 Administration of economic programs</v>
          </cell>
          <cell r="N104">
            <v>36</v>
          </cell>
          <cell r="O104">
            <v>15</v>
          </cell>
          <cell r="P104">
            <v>32</v>
          </cell>
          <cell r="Q104">
            <v>29</v>
          </cell>
          <cell r="R104">
            <v>45</v>
          </cell>
          <cell r="S104">
            <v>30</v>
          </cell>
          <cell r="T104">
            <v>8</v>
          </cell>
          <cell r="U104">
            <v>2</v>
          </cell>
          <cell r="V104">
            <v>222</v>
          </cell>
        </row>
        <row r="105">
          <cell r="L105" t="str">
            <v>97 National security and international affairs</v>
          </cell>
          <cell r="N105">
            <v>9</v>
          </cell>
          <cell r="O105">
            <v>7</v>
          </cell>
          <cell r="P105">
            <v>5</v>
          </cell>
          <cell r="Q105">
            <v>0</v>
          </cell>
          <cell r="R105">
            <v>11</v>
          </cell>
          <cell r="S105">
            <v>5</v>
          </cell>
          <cell r="T105">
            <v>5</v>
          </cell>
          <cell r="U105">
            <v>1</v>
          </cell>
          <cell r="V105">
            <v>60</v>
          </cell>
        </row>
        <row r="106">
          <cell r="L106" t="str">
            <v>Public services all</v>
          </cell>
          <cell r="N106">
            <v>16280</v>
          </cell>
          <cell r="O106">
            <v>3100</v>
          </cell>
          <cell r="P106">
            <v>2047</v>
          </cell>
          <cell r="Q106">
            <v>1056</v>
          </cell>
          <cell r="R106">
            <v>1280</v>
          </cell>
          <cell r="S106">
            <v>551</v>
          </cell>
          <cell r="T106">
            <v>127</v>
          </cell>
          <cell r="U106">
            <v>17</v>
          </cell>
          <cell r="V106">
            <v>27278</v>
          </cell>
        </row>
        <row r="107">
          <cell r="L107" t="str">
            <v>Government</v>
          </cell>
          <cell r="N107">
            <v>8728</v>
          </cell>
          <cell r="O107">
            <v>1873</v>
          </cell>
          <cell r="P107">
            <v>1145</v>
          </cell>
          <cell r="Q107">
            <v>543</v>
          </cell>
          <cell r="R107">
            <v>482</v>
          </cell>
          <cell r="S107">
            <v>276</v>
          </cell>
          <cell r="T107">
            <v>62</v>
          </cell>
          <cell r="U107">
            <v>10</v>
          </cell>
          <cell r="V107">
            <v>14263</v>
          </cell>
        </row>
        <row r="108">
          <cell r="L108" t="str">
            <v>TOTAL</v>
          </cell>
          <cell r="N108">
            <v>109415</v>
          </cell>
          <cell r="O108">
            <v>50690</v>
          </cell>
          <cell r="P108">
            <v>31318</v>
          </cell>
          <cell r="Q108">
            <v>9524</v>
          </cell>
          <cell r="R108">
            <v>6243</v>
          </cell>
          <cell r="S108">
            <v>2542</v>
          </cell>
          <cell r="T108">
            <v>653</v>
          </cell>
          <cell r="U108">
            <v>80</v>
          </cell>
          <cell r="V108">
            <v>235058</v>
          </cell>
        </row>
        <row r="109">
          <cell r="L109" t="str">
            <v>Unclassified</v>
          </cell>
          <cell r="N109">
            <v>1601</v>
          </cell>
          <cell r="O109">
            <v>729</v>
          </cell>
          <cell r="P109">
            <v>444</v>
          </cell>
          <cell r="Q109">
            <v>120</v>
          </cell>
          <cell r="R109">
            <v>100</v>
          </cell>
          <cell r="S109">
            <v>27</v>
          </cell>
          <cell r="T109">
            <v>4</v>
          </cell>
          <cell r="U109">
            <v>1</v>
          </cell>
          <cell r="V109">
            <v>12079</v>
          </cell>
        </row>
        <row r="110">
          <cell r="L110" t="str">
            <v>TOTAL</v>
          </cell>
          <cell r="N110">
            <v>107814</v>
          </cell>
          <cell r="O110">
            <v>49961</v>
          </cell>
          <cell r="P110">
            <v>30874</v>
          </cell>
          <cell r="Q110">
            <v>9404</v>
          </cell>
          <cell r="R110">
            <v>6143</v>
          </cell>
          <cell r="S110">
            <v>2515</v>
          </cell>
          <cell r="T110">
            <v>649</v>
          </cell>
          <cell r="U110">
            <v>79</v>
          </cell>
          <cell r="V110">
            <v>222979</v>
          </cell>
        </row>
        <row r="111">
          <cell r="N111">
            <v>0</v>
          </cell>
          <cell r="O111">
            <v>0</v>
          </cell>
          <cell r="P111">
            <v>0</v>
          </cell>
          <cell r="Q111">
            <v>0</v>
          </cell>
          <cell r="R111">
            <v>0</v>
          </cell>
          <cell r="S111">
            <v>0</v>
          </cell>
          <cell r="T111">
            <v>0</v>
          </cell>
          <cell r="U111">
            <v>0</v>
          </cell>
          <cell r="V111">
            <v>0</v>
          </cell>
        </row>
        <row r="112">
          <cell r="L112" t="str">
            <v>Other Industries</v>
          </cell>
          <cell r="N112">
            <v>14980</v>
          </cell>
          <cell r="O112">
            <v>6512</v>
          </cell>
          <cell r="P112">
            <v>3875</v>
          </cell>
          <cell r="Q112">
            <v>1047</v>
          </cell>
          <cell r="R112">
            <v>633</v>
          </cell>
          <cell r="S112">
            <v>291</v>
          </cell>
          <cell r="T112">
            <v>79</v>
          </cell>
          <cell r="U112">
            <v>5</v>
          </cell>
          <cell r="V112">
            <v>30011</v>
          </cell>
        </row>
        <row r="113">
          <cell r="N113">
            <v>1.4632363021523558E-2</v>
          </cell>
          <cell r="O113">
            <v>1.4381534819491023E-2</v>
          </cell>
          <cell r="P113">
            <v>1.4177150520467462E-2</v>
          </cell>
          <cell r="Q113">
            <v>1.25997480050399E-2</v>
          </cell>
          <cell r="R113">
            <v>1.6017940092904054E-2</v>
          </cell>
          <cell r="S113">
            <v>1.0621557828481511E-2</v>
          </cell>
          <cell r="T113">
            <v>6.1255742725880554E-3</v>
          </cell>
          <cell r="U113">
            <v>1.2500000000000001E-2</v>
          </cell>
          <cell r="V113">
            <v>5.1387317172782887E-2</v>
          </cell>
        </row>
      </sheetData>
      <sheetData sheetId="32">
        <row r="4">
          <cell r="L4" t="str">
            <v>01 Agricultural production - crops</v>
          </cell>
          <cell r="N4">
            <v>43</v>
          </cell>
          <cell r="O4">
            <v>21</v>
          </cell>
          <cell r="P4">
            <v>41</v>
          </cell>
          <cell r="Q4">
            <v>19</v>
          </cell>
          <cell r="R4">
            <v>20</v>
          </cell>
          <cell r="S4">
            <v>7</v>
          </cell>
          <cell r="T4">
            <v>0</v>
          </cell>
          <cell r="U4">
            <v>0</v>
          </cell>
          <cell r="V4">
            <v>165</v>
          </cell>
        </row>
        <row r="5">
          <cell r="L5" t="str">
            <v>02 Agriculture production livestock and animal specialities</v>
          </cell>
          <cell r="N5">
            <v>28</v>
          </cell>
          <cell r="O5">
            <v>18</v>
          </cell>
          <cell r="P5">
            <v>32</v>
          </cell>
          <cell r="Q5">
            <v>21</v>
          </cell>
          <cell r="R5">
            <v>21</v>
          </cell>
          <cell r="S5">
            <v>12</v>
          </cell>
          <cell r="T5">
            <v>2</v>
          </cell>
          <cell r="U5">
            <v>1</v>
          </cell>
          <cell r="V5">
            <v>153</v>
          </cell>
        </row>
        <row r="6">
          <cell r="L6" t="str">
            <v>07 Agricultural services</v>
          </cell>
          <cell r="N6">
            <v>51</v>
          </cell>
          <cell r="O6">
            <v>26</v>
          </cell>
          <cell r="P6">
            <v>21</v>
          </cell>
          <cell r="Q6">
            <v>8</v>
          </cell>
          <cell r="R6">
            <v>8</v>
          </cell>
          <cell r="S6">
            <v>6</v>
          </cell>
          <cell r="T6">
            <v>0</v>
          </cell>
          <cell r="U6">
            <v>0</v>
          </cell>
          <cell r="V6">
            <v>145</v>
          </cell>
        </row>
        <row r="7">
          <cell r="L7" t="str">
            <v>08 Forestry</v>
          </cell>
          <cell r="N7">
            <v>28</v>
          </cell>
          <cell r="O7">
            <v>3</v>
          </cell>
          <cell r="P7">
            <v>2</v>
          </cell>
          <cell r="Q7">
            <v>2</v>
          </cell>
          <cell r="R7">
            <v>5</v>
          </cell>
          <cell r="S7">
            <v>1</v>
          </cell>
          <cell r="T7">
            <v>0</v>
          </cell>
          <cell r="U7">
            <v>0</v>
          </cell>
          <cell r="V7">
            <v>43</v>
          </cell>
        </row>
        <row r="8">
          <cell r="L8" t="str">
            <v>09 Fishing, hunting and trapping</v>
          </cell>
          <cell r="N8">
            <v>9</v>
          </cell>
          <cell r="O8">
            <v>7</v>
          </cell>
          <cell r="P8">
            <v>6</v>
          </cell>
          <cell r="Q8">
            <v>4</v>
          </cell>
          <cell r="R8">
            <v>6</v>
          </cell>
          <cell r="S8">
            <v>1</v>
          </cell>
          <cell r="T8">
            <v>0</v>
          </cell>
          <cell r="U8">
            <v>0</v>
          </cell>
          <cell r="V8">
            <v>39</v>
          </cell>
        </row>
        <row r="9">
          <cell r="L9" t="str">
            <v>Agriculture, Fisheries and Forestry subtotal</v>
          </cell>
          <cell r="N9">
            <v>159</v>
          </cell>
          <cell r="O9">
            <v>75</v>
          </cell>
          <cell r="P9">
            <v>102</v>
          </cell>
          <cell r="Q9">
            <v>54</v>
          </cell>
          <cell r="R9">
            <v>60</v>
          </cell>
          <cell r="S9">
            <v>27</v>
          </cell>
          <cell r="T9">
            <v>2</v>
          </cell>
          <cell r="U9">
            <v>1</v>
          </cell>
          <cell r="V9">
            <v>545</v>
          </cell>
        </row>
        <row r="11">
          <cell r="L11" t="str">
            <v>10 Metal mining</v>
          </cell>
          <cell r="N11">
            <v>32</v>
          </cell>
          <cell r="O11">
            <v>11</v>
          </cell>
          <cell r="P11">
            <v>25</v>
          </cell>
          <cell r="Q11">
            <v>5</v>
          </cell>
          <cell r="R11">
            <v>8</v>
          </cell>
          <cell r="S11">
            <v>7</v>
          </cell>
          <cell r="T11">
            <v>1</v>
          </cell>
          <cell r="U11">
            <v>0</v>
          </cell>
          <cell r="V11">
            <v>109</v>
          </cell>
        </row>
        <row r="12">
          <cell r="L12" t="str">
            <v>12 Coal mining</v>
          </cell>
          <cell r="N12">
            <v>2</v>
          </cell>
          <cell r="O12">
            <v>3</v>
          </cell>
          <cell r="P12">
            <v>2</v>
          </cell>
          <cell r="Q12">
            <v>3</v>
          </cell>
          <cell r="R12">
            <v>0</v>
          </cell>
          <cell r="S12">
            <v>1</v>
          </cell>
          <cell r="T12">
            <v>1</v>
          </cell>
          <cell r="U12">
            <v>0</v>
          </cell>
          <cell r="V12">
            <v>12</v>
          </cell>
        </row>
        <row r="13">
          <cell r="L13" t="str">
            <v>13 Oil and gas extraction</v>
          </cell>
          <cell r="N13">
            <v>12</v>
          </cell>
          <cell r="O13">
            <v>13</v>
          </cell>
          <cell r="P13">
            <v>13</v>
          </cell>
          <cell r="Q13">
            <v>3</v>
          </cell>
          <cell r="R13">
            <v>3</v>
          </cell>
          <cell r="S13">
            <v>3</v>
          </cell>
          <cell r="T13">
            <v>3</v>
          </cell>
          <cell r="U13">
            <v>0</v>
          </cell>
          <cell r="V13">
            <v>66</v>
          </cell>
        </row>
        <row r="14">
          <cell r="L14" t="str">
            <v>14 Mining and quarrying of nonmetallic minerals, except fuels</v>
          </cell>
          <cell r="N14">
            <v>53</v>
          </cell>
          <cell r="O14">
            <v>54</v>
          </cell>
          <cell r="P14">
            <v>74</v>
          </cell>
          <cell r="Q14">
            <v>30</v>
          </cell>
          <cell r="R14">
            <v>24</v>
          </cell>
          <cell r="S14">
            <v>5</v>
          </cell>
          <cell r="T14">
            <v>0</v>
          </cell>
          <cell r="U14">
            <v>0</v>
          </cell>
          <cell r="V14">
            <v>255</v>
          </cell>
        </row>
        <row r="15">
          <cell r="L15" t="str">
            <v>Mining subtotal</v>
          </cell>
          <cell r="N15">
            <v>99</v>
          </cell>
          <cell r="O15">
            <v>81</v>
          </cell>
          <cell r="P15">
            <v>114</v>
          </cell>
          <cell r="Q15">
            <v>41</v>
          </cell>
          <cell r="R15">
            <v>35</v>
          </cell>
          <cell r="S15">
            <v>16</v>
          </cell>
          <cell r="T15">
            <v>5</v>
          </cell>
          <cell r="U15">
            <v>0</v>
          </cell>
          <cell r="V15">
            <v>442</v>
          </cell>
        </row>
        <row r="17">
          <cell r="L17" t="str">
            <v>15 Building construction-general contractors and operative builders</v>
          </cell>
          <cell r="N17">
            <v>1967</v>
          </cell>
          <cell r="O17">
            <v>1047</v>
          </cell>
          <cell r="P17">
            <v>919</v>
          </cell>
          <cell r="Q17">
            <v>327</v>
          </cell>
          <cell r="R17">
            <v>264</v>
          </cell>
          <cell r="S17">
            <v>86</v>
          </cell>
          <cell r="T17">
            <v>12</v>
          </cell>
          <cell r="U17">
            <v>2</v>
          </cell>
          <cell r="V17">
            <v>4989</v>
          </cell>
        </row>
        <row r="18">
          <cell r="L18" t="str">
            <v>16 Heavy construction other than building construction - contractors</v>
          </cell>
          <cell r="N18">
            <v>474</v>
          </cell>
          <cell r="O18">
            <v>294</v>
          </cell>
          <cell r="P18">
            <v>276</v>
          </cell>
          <cell r="Q18">
            <v>113</v>
          </cell>
          <cell r="R18">
            <v>62</v>
          </cell>
          <cell r="S18">
            <v>40</v>
          </cell>
          <cell r="T18">
            <v>10</v>
          </cell>
          <cell r="U18">
            <v>2</v>
          </cell>
          <cell r="V18">
            <v>1301</v>
          </cell>
        </row>
        <row r="19">
          <cell r="L19" t="str">
            <v>17 Construction - special trade contractors</v>
          </cell>
          <cell r="N19">
            <v>1046</v>
          </cell>
          <cell r="O19">
            <v>670</v>
          </cell>
          <cell r="P19">
            <v>665</v>
          </cell>
          <cell r="Q19">
            <v>230</v>
          </cell>
          <cell r="R19">
            <v>144</v>
          </cell>
          <cell r="S19">
            <v>46</v>
          </cell>
          <cell r="T19">
            <v>10</v>
          </cell>
          <cell r="U19">
            <v>0</v>
          </cell>
          <cell r="V19">
            <v>3169</v>
          </cell>
        </row>
        <row r="20">
          <cell r="L20" t="str">
            <v>Construction subtotal</v>
          </cell>
          <cell r="N20">
            <v>3487</v>
          </cell>
          <cell r="O20">
            <v>2011</v>
          </cell>
          <cell r="P20">
            <v>1860</v>
          </cell>
          <cell r="Q20">
            <v>670</v>
          </cell>
          <cell r="R20">
            <v>470</v>
          </cell>
          <cell r="S20">
            <v>172</v>
          </cell>
          <cell r="T20">
            <v>32</v>
          </cell>
          <cell r="U20">
            <v>4</v>
          </cell>
          <cell r="V20">
            <v>9459</v>
          </cell>
        </row>
        <row r="22">
          <cell r="L22" t="str">
            <v>20 Food and kindred products</v>
          </cell>
          <cell r="N22">
            <v>395</v>
          </cell>
          <cell r="O22">
            <v>457</v>
          </cell>
          <cell r="P22">
            <v>547</v>
          </cell>
          <cell r="Q22">
            <v>241</v>
          </cell>
          <cell r="R22">
            <v>401</v>
          </cell>
          <cell r="S22">
            <v>401</v>
          </cell>
          <cell r="T22">
            <v>146</v>
          </cell>
          <cell r="U22">
            <v>25</v>
          </cell>
          <cell r="V22">
            <v>2876</v>
          </cell>
        </row>
        <row r="23">
          <cell r="L23" t="str">
            <v>21 Tobacco products</v>
          </cell>
          <cell r="N23">
            <v>8</v>
          </cell>
          <cell r="O23">
            <v>4</v>
          </cell>
          <cell r="P23">
            <v>2</v>
          </cell>
          <cell r="Q23">
            <v>2</v>
          </cell>
          <cell r="R23">
            <v>4</v>
          </cell>
          <cell r="S23">
            <v>2</v>
          </cell>
          <cell r="T23">
            <v>0</v>
          </cell>
          <cell r="U23">
            <v>1</v>
          </cell>
          <cell r="V23">
            <v>26</v>
          </cell>
        </row>
        <row r="24">
          <cell r="L24" t="str">
            <v>22 Textile mill products</v>
          </cell>
          <cell r="N24">
            <v>141</v>
          </cell>
          <cell r="O24">
            <v>135</v>
          </cell>
          <cell r="P24">
            <v>284</v>
          </cell>
          <cell r="Q24">
            <v>214</v>
          </cell>
          <cell r="R24">
            <v>273</v>
          </cell>
          <cell r="S24">
            <v>261</v>
          </cell>
          <cell r="T24">
            <v>77</v>
          </cell>
          <cell r="U24">
            <v>5</v>
          </cell>
          <cell r="V24">
            <v>1583</v>
          </cell>
        </row>
        <row r="25">
          <cell r="L25" t="str">
            <v>23 Apparel and other finished products made from fabrics and similar materials</v>
          </cell>
          <cell r="N25">
            <v>252</v>
          </cell>
          <cell r="O25">
            <v>199</v>
          </cell>
          <cell r="P25">
            <v>347</v>
          </cell>
          <cell r="Q25">
            <v>241</v>
          </cell>
          <cell r="R25">
            <v>309</v>
          </cell>
          <cell r="S25">
            <v>263</v>
          </cell>
          <cell r="T25">
            <v>83</v>
          </cell>
          <cell r="U25">
            <v>3</v>
          </cell>
          <cell r="V25">
            <v>2007</v>
          </cell>
        </row>
        <row r="26">
          <cell r="L26" t="str">
            <v>24 Lumber and wood products, except furniture</v>
          </cell>
          <cell r="N26">
            <v>122</v>
          </cell>
          <cell r="O26">
            <v>96</v>
          </cell>
          <cell r="P26">
            <v>152</v>
          </cell>
          <cell r="Q26">
            <v>84</v>
          </cell>
          <cell r="R26">
            <v>101</v>
          </cell>
          <cell r="S26">
            <v>80</v>
          </cell>
          <cell r="T26">
            <v>5</v>
          </cell>
          <cell r="U26">
            <v>0</v>
          </cell>
          <cell r="V26">
            <v>714</v>
          </cell>
        </row>
        <row r="27">
          <cell r="L27" t="str">
            <v>25 Furniture and fixtures</v>
          </cell>
          <cell r="N27">
            <v>138</v>
          </cell>
          <cell r="O27">
            <v>184</v>
          </cell>
          <cell r="P27">
            <v>201</v>
          </cell>
          <cell r="Q27">
            <v>117</v>
          </cell>
          <cell r="R27">
            <v>153</v>
          </cell>
          <cell r="S27">
            <v>120</v>
          </cell>
          <cell r="T27">
            <v>32</v>
          </cell>
          <cell r="U27">
            <v>0</v>
          </cell>
          <cell r="V27">
            <v>1130</v>
          </cell>
        </row>
        <row r="28">
          <cell r="L28" t="str">
            <v>26 Paper and allied products</v>
          </cell>
          <cell r="N28">
            <v>129</v>
          </cell>
          <cell r="O28">
            <v>183</v>
          </cell>
          <cell r="P28">
            <v>262</v>
          </cell>
          <cell r="Q28">
            <v>172</v>
          </cell>
          <cell r="R28">
            <v>203</v>
          </cell>
          <cell r="S28">
            <v>108</v>
          </cell>
          <cell r="T28">
            <v>20</v>
          </cell>
          <cell r="U28">
            <v>0</v>
          </cell>
          <cell r="V28">
            <v>1198</v>
          </cell>
        </row>
        <row r="29">
          <cell r="L29" t="str">
            <v>27 Printing, publishing, and allied industries</v>
          </cell>
          <cell r="N29">
            <v>467</v>
          </cell>
          <cell r="O29">
            <v>349</v>
          </cell>
          <cell r="P29">
            <v>356</v>
          </cell>
          <cell r="Q29">
            <v>128</v>
          </cell>
          <cell r="R29">
            <v>74</v>
          </cell>
          <cell r="S29">
            <v>39</v>
          </cell>
          <cell r="T29">
            <v>13</v>
          </cell>
          <cell r="U29">
            <v>0</v>
          </cell>
          <cell r="V29">
            <v>1566</v>
          </cell>
        </row>
        <row r="30">
          <cell r="L30" t="str">
            <v>28 Chemicals and allied products</v>
          </cell>
          <cell r="N30">
            <v>220</v>
          </cell>
          <cell r="O30">
            <v>215</v>
          </cell>
          <cell r="P30">
            <v>402</v>
          </cell>
          <cell r="Q30">
            <v>309</v>
          </cell>
          <cell r="R30">
            <v>325</v>
          </cell>
          <cell r="S30">
            <v>194</v>
          </cell>
          <cell r="T30">
            <v>30</v>
          </cell>
          <cell r="U30">
            <v>1</v>
          </cell>
          <cell r="V30">
            <v>1966</v>
          </cell>
        </row>
        <row r="31">
          <cell r="L31" t="str">
            <v>29 Petroleum refining and related industries</v>
          </cell>
          <cell r="N31">
            <v>14</v>
          </cell>
          <cell r="O31">
            <v>8</v>
          </cell>
          <cell r="P31">
            <v>12</v>
          </cell>
          <cell r="Q31">
            <v>16</v>
          </cell>
          <cell r="R31">
            <v>21</v>
          </cell>
          <cell r="S31">
            <v>20</v>
          </cell>
          <cell r="T31">
            <v>4</v>
          </cell>
          <cell r="U31">
            <v>1</v>
          </cell>
          <cell r="V31">
            <v>106</v>
          </cell>
        </row>
        <row r="32">
          <cell r="L32" t="str">
            <v>30 Rubber and miscellaneous plastics products</v>
          </cell>
          <cell r="N32">
            <v>192</v>
          </cell>
          <cell r="O32">
            <v>239</v>
          </cell>
          <cell r="P32">
            <v>426</v>
          </cell>
          <cell r="Q32">
            <v>325</v>
          </cell>
          <cell r="R32">
            <v>411</v>
          </cell>
          <cell r="S32">
            <v>251</v>
          </cell>
          <cell r="T32">
            <v>54</v>
          </cell>
          <cell r="U32">
            <v>2</v>
          </cell>
          <cell r="V32">
            <v>2203</v>
          </cell>
        </row>
        <row r="33">
          <cell r="L33" t="str">
            <v>31 Leather and leather products</v>
          </cell>
          <cell r="N33">
            <v>75</v>
          </cell>
          <cell r="O33">
            <v>79</v>
          </cell>
          <cell r="P33">
            <v>151</v>
          </cell>
          <cell r="Q33">
            <v>85</v>
          </cell>
          <cell r="R33">
            <v>112</v>
          </cell>
          <cell r="S33">
            <v>80</v>
          </cell>
          <cell r="T33">
            <v>34</v>
          </cell>
          <cell r="U33">
            <v>2</v>
          </cell>
          <cell r="V33">
            <v>720</v>
          </cell>
        </row>
        <row r="34">
          <cell r="L34" t="str">
            <v>32 Stone, clay, glass and concrete products</v>
          </cell>
          <cell r="N34">
            <v>197</v>
          </cell>
          <cell r="O34">
            <v>184</v>
          </cell>
          <cell r="P34">
            <v>290</v>
          </cell>
          <cell r="Q34">
            <v>172</v>
          </cell>
          <cell r="R34">
            <v>185</v>
          </cell>
          <cell r="S34">
            <v>129</v>
          </cell>
          <cell r="T34">
            <v>34</v>
          </cell>
          <cell r="U34">
            <v>1</v>
          </cell>
          <cell r="V34">
            <v>1371</v>
          </cell>
        </row>
        <row r="35">
          <cell r="L35" t="str">
            <v>33 Primary metal industries</v>
          </cell>
          <cell r="N35">
            <v>146</v>
          </cell>
          <cell r="O35">
            <v>150</v>
          </cell>
          <cell r="P35">
            <v>244</v>
          </cell>
          <cell r="Q35">
            <v>183</v>
          </cell>
          <cell r="R35">
            <v>218</v>
          </cell>
          <cell r="S35">
            <v>137</v>
          </cell>
          <cell r="T35">
            <v>16</v>
          </cell>
          <cell r="U35">
            <v>0</v>
          </cell>
          <cell r="V35">
            <v>1194</v>
          </cell>
        </row>
        <row r="36">
          <cell r="L36" t="str">
            <v>34 Fabricated metal products, except machinery and transportation equipment</v>
          </cell>
          <cell r="N36">
            <v>268</v>
          </cell>
          <cell r="O36">
            <v>283</v>
          </cell>
          <cell r="P36">
            <v>324</v>
          </cell>
          <cell r="Q36">
            <v>188</v>
          </cell>
          <cell r="R36">
            <v>216</v>
          </cell>
          <cell r="S36">
            <v>169</v>
          </cell>
          <cell r="T36">
            <v>27</v>
          </cell>
          <cell r="U36">
            <v>1</v>
          </cell>
          <cell r="V36">
            <v>1640</v>
          </cell>
        </row>
        <row r="37">
          <cell r="L37" t="str">
            <v>35 Industrial and commercial machinery and computer equipment</v>
          </cell>
          <cell r="N37">
            <v>418</v>
          </cell>
          <cell r="O37">
            <v>383</v>
          </cell>
          <cell r="P37">
            <v>461</v>
          </cell>
          <cell r="Q37">
            <v>257</v>
          </cell>
          <cell r="R37">
            <v>222</v>
          </cell>
          <cell r="S37">
            <v>135</v>
          </cell>
          <cell r="T37">
            <v>38</v>
          </cell>
          <cell r="U37">
            <v>8</v>
          </cell>
          <cell r="V37">
            <v>2085</v>
          </cell>
        </row>
        <row r="38">
          <cell r="L38" t="str">
            <v>36 Electronic and other electrical equipment and components, except computer equ</v>
          </cell>
          <cell r="N38">
            <v>130</v>
          </cell>
          <cell r="O38">
            <v>139</v>
          </cell>
          <cell r="P38">
            <v>236</v>
          </cell>
          <cell r="Q38">
            <v>180</v>
          </cell>
          <cell r="R38">
            <v>244</v>
          </cell>
          <cell r="S38">
            <v>230</v>
          </cell>
          <cell r="T38">
            <v>114</v>
          </cell>
          <cell r="U38">
            <v>13</v>
          </cell>
          <cell r="V38">
            <v>1484</v>
          </cell>
        </row>
        <row r="39">
          <cell r="L39" t="str">
            <v>37 Transportation equipment</v>
          </cell>
          <cell r="N39">
            <v>109</v>
          </cell>
          <cell r="O39">
            <v>125</v>
          </cell>
          <cell r="P39">
            <v>175</v>
          </cell>
          <cell r="Q39">
            <v>160</v>
          </cell>
          <cell r="R39">
            <v>184</v>
          </cell>
          <cell r="S39">
            <v>152</v>
          </cell>
          <cell r="T39">
            <v>52</v>
          </cell>
          <cell r="U39">
            <v>1</v>
          </cell>
          <cell r="V39">
            <v>1054</v>
          </cell>
        </row>
        <row r="40">
          <cell r="L40" t="str">
            <v>38 Measuring, analyzing, and controlling instruments; photographic, medical and</v>
          </cell>
          <cell r="N40">
            <v>50</v>
          </cell>
          <cell r="O40">
            <v>37</v>
          </cell>
          <cell r="P40">
            <v>54</v>
          </cell>
          <cell r="Q40">
            <v>42</v>
          </cell>
          <cell r="R40">
            <v>44</v>
          </cell>
          <cell r="S40">
            <v>30</v>
          </cell>
          <cell r="T40">
            <v>18</v>
          </cell>
          <cell r="U40">
            <v>3</v>
          </cell>
          <cell r="V40">
            <v>322</v>
          </cell>
        </row>
        <row r="41">
          <cell r="L41" t="str">
            <v>39 Miscellaneous manufacturing industries</v>
          </cell>
          <cell r="N41">
            <v>307</v>
          </cell>
          <cell r="O41">
            <v>279</v>
          </cell>
          <cell r="P41">
            <v>317</v>
          </cell>
          <cell r="Q41">
            <v>224</v>
          </cell>
          <cell r="R41">
            <v>256</v>
          </cell>
          <cell r="S41">
            <v>182</v>
          </cell>
          <cell r="T41">
            <v>41</v>
          </cell>
          <cell r="U41">
            <v>0</v>
          </cell>
          <cell r="V41">
            <v>1945</v>
          </cell>
        </row>
        <row r="42">
          <cell r="L42" t="str">
            <v>Manufacturing</v>
          </cell>
          <cell r="N42">
            <v>3778</v>
          </cell>
          <cell r="O42">
            <v>3728</v>
          </cell>
          <cell r="P42">
            <v>5243</v>
          </cell>
          <cell r="Q42">
            <v>3340</v>
          </cell>
          <cell r="R42">
            <v>3956</v>
          </cell>
          <cell r="S42">
            <v>2983</v>
          </cell>
          <cell r="T42">
            <v>838</v>
          </cell>
          <cell r="U42">
            <v>67</v>
          </cell>
          <cell r="V42">
            <v>27190</v>
          </cell>
        </row>
        <row r="44">
          <cell r="L44" t="str">
            <v>40 Railroad transportation</v>
          </cell>
          <cell r="N44">
            <v>0</v>
          </cell>
          <cell r="O44">
            <v>0</v>
          </cell>
          <cell r="P44">
            <v>3</v>
          </cell>
          <cell r="Q44">
            <v>0</v>
          </cell>
          <cell r="R44">
            <v>1</v>
          </cell>
          <cell r="S44">
            <v>0</v>
          </cell>
          <cell r="T44">
            <v>0</v>
          </cell>
          <cell r="U44">
            <v>0</v>
          </cell>
          <cell r="V44">
            <v>4</v>
          </cell>
        </row>
        <row r="45">
          <cell r="L45" t="str">
            <v>41 Local and suburban transit and interurban highway passenger transportation</v>
          </cell>
          <cell r="N45">
            <v>113</v>
          </cell>
          <cell r="O45">
            <v>74</v>
          </cell>
          <cell r="P45">
            <v>76</v>
          </cell>
          <cell r="Q45">
            <v>37</v>
          </cell>
          <cell r="R45">
            <v>38</v>
          </cell>
          <cell r="S45">
            <v>15</v>
          </cell>
          <cell r="T45">
            <v>5</v>
          </cell>
          <cell r="U45">
            <v>1</v>
          </cell>
          <cell r="V45">
            <v>369</v>
          </cell>
        </row>
        <row r="46">
          <cell r="L46" t="str">
            <v>42 Motor freight transportation and warehousing</v>
          </cell>
          <cell r="N46">
            <v>212</v>
          </cell>
          <cell r="O46">
            <v>132</v>
          </cell>
          <cell r="P46">
            <v>165</v>
          </cell>
          <cell r="Q46">
            <v>63</v>
          </cell>
          <cell r="R46">
            <v>56</v>
          </cell>
          <cell r="S46">
            <v>19</v>
          </cell>
          <cell r="T46">
            <v>4</v>
          </cell>
          <cell r="U46">
            <v>0</v>
          </cell>
          <cell r="V46">
            <v>699</v>
          </cell>
        </row>
        <row r="47">
          <cell r="L47" t="str">
            <v>43 United States postal service</v>
          </cell>
          <cell r="N47">
            <v>0</v>
          </cell>
          <cell r="O47">
            <v>0</v>
          </cell>
          <cell r="P47">
            <v>0</v>
          </cell>
          <cell r="Q47">
            <v>1</v>
          </cell>
          <cell r="R47">
            <v>1</v>
          </cell>
          <cell r="S47">
            <v>0</v>
          </cell>
          <cell r="T47">
            <v>0</v>
          </cell>
          <cell r="U47">
            <v>0</v>
          </cell>
          <cell r="V47">
            <v>2</v>
          </cell>
        </row>
        <row r="48">
          <cell r="L48" t="str">
            <v>44 Water transportation</v>
          </cell>
          <cell r="N48">
            <v>109</v>
          </cell>
          <cell r="O48">
            <v>65</v>
          </cell>
          <cell r="P48">
            <v>98</v>
          </cell>
          <cell r="Q48">
            <v>60</v>
          </cell>
          <cell r="R48">
            <v>44</v>
          </cell>
          <cell r="S48">
            <v>25</v>
          </cell>
          <cell r="T48">
            <v>0</v>
          </cell>
          <cell r="U48">
            <v>0</v>
          </cell>
          <cell r="V48">
            <v>429</v>
          </cell>
        </row>
        <row r="49">
          <cell r="L49" t="str">
            <v>45 Transportation by air</v>
          </cell>
          <cell r="N49">
            <v>25</v>
          </cell>
          <cell r="O49">
            <v>20</v>
          </cell>
          <cell r="P49">
            <v>20</v>
          </cell>
          <cell r="Q49">
            <v>18</v>
          </cell>
          <cell r="R49">
            <v>14</v>
          </cell>
          <cell r="S49">
            <v>10</v>
          </cell>
          <cell r="T49">
            <v>3</v>
          </cell>
          <cell r="U49">
            <v>1</v>
          </cell>
          <cell r="V49">
            <v>129</v>
          </cell>
        </row>
        <row r="50">
          <cell r="L50" t="str">
            <v>46 Pipelines, except natural gas</v>
          </cell>
          <cell r="N50">
            <v>3</v>
          </cell>
          <cell r="O50">
            <v>0</v>
          </cell>
          <cell r="P50">
            <v>2</v>
          </cell>
          <cell r="Q50">
            <v>0</v>
          </cell>
          <cell r="R50">
            <v>0</v>
          </cell>
          <cell r="S50">
            <v>1</v>
          </cell>
          <cell r="T50">
            <v>0</v>
          </cell>
          <cell r="U50">
            <v>0</v>
          </cell>
          <cell r="V50">
            <v>6</v>
          </cell>
        </row>
        <row r="51">
          <cell r="L51" t="str">
            <v>47 Transportation services</v>
          </cell>
          <cell r="N51">
            <v>1154</v>
          </cell>
          <cell r="O51">
            <v>647</v>
          </cell>
          <cell r="P51">
            <v>599</v>
          </cell>
          <cell r="Q51">
            <v>210</v>
          </cell>
          <cell r="R51">
            <v>152</v>
          </cell>
          <cell r="S51">
            <v>71</v>
          </cell>
          <cell r="T51">
            <v>18</v>
          </cell>
          <cell r="U51">
            <v>1</v>
          </cell>
          <cell r="V51">
            <v>3089</v>
          </cell>
        </row>
        <row r="52">
          <cell r="L52" t="str">
            <v>Transport</v>
          </cell>
          <cell r="N52">
            <v>1616</v>
          </cell>
          <cell r="O52">
            <v>938</v>
          </cell>
          <cell r="P52">
            <v>963</v>
          </cell>
          <cell r="Q52">
            <v>389</v>
          </cell>
          <cell r="R52">
            <v>306</v>
          </cell>
          <cell r="S52">
            <v>141</v>
          </cell>
          <cell r="T52">
            <v>30</v>
          </cell>
          <cell r="U52">
            <v>3</v>
          </cell>
          <cell r="V52">
            <v>4727</v>
          </cell>
        </row>
        <row r="54">
          <cell r="L54" t="str">
            <v>48 Communications</v>
          </cell>
          <cell r="N54">
            <v>18</v>
          </cell>
          <cell r="O54">
            <v>6</v>
          </cell>
          <cell r="P54">
            <v>22</v>
          </cell>
          <cell r="Q54">
            <v>17</v>
          </cell>
          <cell r="R54">
            <v>16</v>
          </cell>
          <cell r="S54">
            <v>13</v>
          </cell>
          <cell r="T54">
            <v>18</v>
          </cell>
          <cell r="U54">
            <v>2</v>
          </cell>
          <cell r="V54">
            <v>142</v>
          </cell>
        </row>
        <row r="56">
          <cell r="L56" t="str">
            <v>Utilities</v>
          </cell>
          <cell r="N56">
            <v>234</v>
          </cell>
          <cell r="O56">
            <v>96</v>
          </cell>
          <cell r="P56">
            <v>69</v>
          </cell>
          <cell r="Q56">
            <v>28</v>
          </cell>
          <cell r="R56">
            <v>16</v>
          </cell>
          <cell r="S56">
            <v>9</v>
          </cell>
          <cell r="T56">
            <v>0</v>
          </cell>
          <cell r="U56">
            <v>1</v>
          </cell>
          <cell r="V56">
            <v>488</v>
          </cell>
        </row>
        <row r="58">
          <cell r="L58" t="str">
            <v>50 Wholesale trade - durable goods</v>
          </cell>
          <cell r="N58">
            <v>6621</v>
          </cell>
          <cell r="O58">
            <v>3888</v>
          </cell>
          <cell r="P58">
            <v>2913</v>
          </cell>
          <cell r="Q58">
            <v>1020</v>
          </cell>
          <cell r="R58">
            <v>664</v>
          </cell>
          <cell r="S58">
            <v>243</v>
          </cell>
          <cell r="T58">
            <v>38</v>
          </cell>
          <cell r="U58">
            <v>3</v>
          </cell>
          <cell r="V58">
            <v>17546</v>
          </cell>
        </row>
        <row r="59">
          <cell r="L59" t="str">
            <v>51 Wholesale trade - nondurable goods</v>
          </cell>
          <cell r="N59">
            <v>4325</v>
          </cell>
          <cell r="O59">
            <v>2185</v>
          </cell>
          <cell r="P59">
            <v>1738</v>
          </cell>
          <cell r="Q59">
            <v>610</v>
          </cell>
          <cell r="R59">
            <v>492</v>
          </cell>
          <cell r="S59">
            <v>182</v>
          </cell>
          <cell r="T59">
            <v>34</v>
          </cell>
          <cell r="U59">
            <v>7</v>
          </cell>
          <cell r="V59">
            <v>10936</v>
          </cell>
        </row>
        <row r="60">
          <cell r="L60" t="str">
            <v>52 Building materials, hardware, garden supply and mobile home dealers</v>
          </cell>
          <cell r="N60">
            <v>1428</v>
          </cell>
          <cell r="O60">
            <v>454</v>
          </cell>
          <cell r="P60">
            <v>294</v>
          </cell>
          <cell r="Q60">
            <v>59</v>
          </cell>
          <cell r="R60">
            <v>39</v>
          </cell>
          <cell r="S60">
            <v>14</v>
          </cell>
          <cell r="T60">
            <v>0</v>
          </cell>
          <cell r="U60">
            <v>0</v>
          </cell>
          <cell r="V60">
            <v>2377</v>
          </cell>
        </row>
        <row r="61">
          <cell r="L61" t="str">
            <v>53 General merchandise stores</v>
          </cell>
          <cell r="N61">
            <v>12</v>
          </cell>
          <cell r="O61">
            <v>5</v>
          </cell>
          <cell r="P61">
            <v>4</v>
          </cell>
          <cell r="Q61">
            <v>25</v>
          </cell>
          <cell r="R61">
            <v>34</v>
          </cell>
          <cell r="S61">
            <v>30</v>
          </cell>
          <cell r="T61">
            <v>12</v>
          </cell>
          <cell r="U61">
            <v>4</v>
          </cell>
          <cell r="V61">
            <v>158</v>
          </cell>
        </row>
        <row r="62">
          <cell r="L62" t="str">
            <v>54 Food stores</v>
          </cell>
          <cell r="N62">
            <v>297</v>
          </cell>
          <cell r="O62">
            <v>158</v>
          </cell>
          <cell r="P62">
            <v>108</v>
          </cell>
          <cell r="Q62">
            <v>36</v>
          </cell>
          <cell r="R62">
            <v>22</v>
          </cell>
          <cell r="S62">
            <v>20</v>
          </cell>
          <cell r="T62">
            <v>4</v>
          </cell>
          <cell r="U62">
            <v>4</v>
          </cell>
          <cell r="V62">
            <v>792</v>
          </cell>
        </row>
        <row r="63">
          <cell r="L63" t="str">
            <v>55 Automotive dealers and gasoline service stations</v>
          </cell>
          <cell r="N63">
            <v>1807</v>
          </cell>
          <cell r="O63">
            <v>832</v>
          </cell>
          <cell r="P63">
            <v>647</v>
          </cell>
          <cell r="Q63">
            <v>200</v>
          </cell>
          <cell r="R63">
            <v>88</v>
          </cell>
          <cell r="S63">
            <v>24</v>
          </cell>
          <cell r="T63">
            <v>4</v>
          </cell>
          <cell r="U63">
            <v>0</v>
          </cell>
          <cell r="V63">
            <v>3680</v>
          </cell>
        </row>
        <row r="64">
          <cell r="L64" t="str">
            <v>56 Apparel and accessory stores</v>
          </cell>
          <cell r="N64">
            <v>88</v>
          </cell>
          <cell r="O64">
            <v>26</v>
          </cell>
          <cell r="P64">
            <v>21</v>
          </cell>
          <cell r="Q64">
            <v>12</v>
          </cell>
          <cell r="R64">
            <v>5</v>
          </cell>
          <cell r="S64">
            <v>5</v>
          </cell>
          <cell r="T64">
            <v>0</v>
          </cell>
          <cell r="U64">
            <v>0</v>
          </cell>
          <cell r="V64">
            <v>175</v>
          </cell>
        </row>
        <row r="65">
          <cell r="L65" t="str">
            <v>57 Home furniture, furnishings and equipment stores</v>
          </cell>
          <cell r="N65">
            <v>960</v>
          </cell>
          <cell r="O65">
            <v>369</v>
          </cell>
          <cell r="P65">
            <v>222</v>
          </cell>
          <cell r="Q65">
            <v>49</v>
          </cell>
          <cell r="R65">
            <v>30</v>
          </cell>
          <cell r="S65">
            <v>12</v>
          </cell>
          <cell r="T65">
            <v>1</v>
          </cell>
          <cell r="U65">
            <v>0</v>
          </cell>
          <cell r="V65">
            <v>1680</v>
          </cell>
        </row>
        <row r="66">
          <cell r="L66" t="str">
            <v>58 Eating and drinking places</v>
          </cell>
          <cell r="N66">
            <v>136</v>
          </cell>
          <cell r="O66">
            <v>176</v>
          </cell>
          <cell r="P66">
            <v>265</v>
          </cell>
          <cell r="Q66">
            <v>103</v>
          </cell>
          <cell r="R66">
            <v>82</v>
          </cell>
          <cell r="S66">
            <v>33</v>
          </cell>
          <cell r="T66">
            <v>15</v>
          </cell>
          <cell r="U66">
            <v>4</v>
          </cell>
          <cell r="V66">
            <v>960</v>
          </cell>
        </row>
        <row r="67">
          <cell r="L67" t="str">
            <v>59 Miscellaneous retail</v>
          </cell>
          <cell r="N67">
            <v>2707</v>
          </cell>
          <cell r="O67">
            <v>1075</v>
          </cell>
          <cell r="P67">
            <v>657</v>
          </cell>
          <cell r="Q67">
            <v>131</v>
          </cell>
          <cell r="R67">
            <v>109</v>
          </cell>
          <cell r="S67">
            <v>36</v>
          </cell>
          <cell r="T67">
            <v>7</v>
          </cell>
          <cell r="U67">
            <v>0</v>
          </cell>
          <cell r="V67">
            <v>4901</v>
          </cell>
        </row>
        <row r="68">
          <cell r="L68" t="str">
            <v>Retail</v>
          </cell>
          <cell r="N68">
            <v>18381</v>
          </cell>
          <cell r="O68">
            <v>9168</v>
          </cell>
          <cell r="P68">
            <v>6869</v>
          </cell>
          <cell r="Q68">
            <v>2245</v>
          </cell>
          <cell r="R68">
            <v>1565</v>
          </cell>
          <cell r="S68">
            <v>599</v>
          </cell>
          <cell r="T68">
            <v>115</v>
          </cell>
          <cell r="U68">
            <v>22</v>
          </cell>
          <cell r="V68">
            <v>43205</v>
          </cell>
        </row>
        <row r="70">
          <cell r="L70" t="str">
            <v>60 Depository institutions</v>
          </cell>
          <cell r="N70">
            <v>9</v>
          </cell>
          <cell r="O70">
            <v>5</v>
          </cell>
          <cell r="P70">
            <v>9</v>
          </cell>
          <cell r="Q70">
            <v>4</v>
          </cell>
          <cell r="R70">
            <v>6</v>
          </cell>
          <cell r="S70">
            <v>3</v>
          </cell>
          <cell r="T70">
            <v>11</v>
          </cell>
          <cell r="U70">
            <v>9</v>
          </cell>
          <cell r="V70">
            <v>105</v>
          </cell>
        </row>
        <row r="71">
          <cell r="L71" t="str">
            <v>61 Nondepository credit institutions</v>
          </cell>
          <cell r="N71">
            <v>910</v>
          </cell>
          <cell r="O71">
            <v>351</v>
          </cell>
          <cell r="P71">
            <v>248</v>
          </cell>
          <cell r="Q71">
            <v>105</v>
          </cell>
          <cell r="R71">
            <v>82</v>
          </cell>
          <cell r="S71">
            <v>40</v>
          </cell>
          <cell r="T71">
            <v>5</v>
          </cell>
          <cell r="U71">
            <v>0</v>
          </cell>
          <cell r="V71">
            <v>1978</v>
          </cell>
        </row>
        <row r="72">
          <cell r="L72" t="str">
            <v>62 Security and commodity brokers, dealers, exchanges and services</v>
          </cell>
          <cell r="N72">
            <v>56</v>
          </cell>
          <cell r="O72">
            <v>23</v>
          </cell>
          <cell r="P72">
            <v>20</v>
          </cell>
          <cell r="Q72">
            <v>10</v>
          </cell>
          <cell r="R72">
            <v>20</v>
          </cell>
          <cell r="S72">
            <v>23</v>
          </cell>
          <cell r="T72">
            <v>1</v>
          </cell>
          <cell r="U72">
            <v>0</v>
          </cell>
          <cell r="V72">
            <v>177</v>
          </cell>
        </row>
        <row r="73">
          <cell r="L73" t="str">
            <v>63 Insurance carriers</v>
          </cell>
          <cell r="N73">
            <v>52</v>
          </cell>
          <cell r="O73">
            <v>26</v>
          </cell>
          <cell r="P73">
            <v>24</v>
          </cell>
          <cell r="Q73">
            <v>20</v>
          </cell>
          <cell r="R73">
            <v>36</v>
          </cell>
          <cell r="S73">
            <v>38</v>
          </cell>
          <cell r="T73">
            <v>7</v>
          </cell>
          <cell r="U73">
            <v>1</v>
          </cell>
          <cell r="V73">
            <v>215</v>
          </cell>
        </row>
        <row r="74">
          <cell r="L74" t="str">
            <v>64 Insurance agents, brokers and service</v>
          </cell>
          <cell r="N74">
            <v>102</v>
          </cell>
          <cell r="O74">
            <v>43</v>
          </cell>
          <cell r="P74">
            <v>32</v>
          </cell>
          <cell r="Q74">
            <v>4</v>
          </cell>
          <cell r="R74">
            <v>7</v>
          </cell>
          <cell r="S74">
            <v>3</v>
          </cell>
          <cell r="T74">
            <v>3</v>
          </cell>
          <cell r="U74">
            <v>1</v>
          </cell>
          <cell r="V74">
            <v>201</v>
          </cell>
        </row>
        <row r="75">
          <cell r="L75" t="str">
            <v>65 Real estate</v>
          </cell>
          <cell r="N75">
            <v>1794</v>
          </cell>
          <cell r="O75">
            <v>529</v>
          </cell>
          <cell r="P75">
            <v>335</v>
          </cell>
          <cell r="Q75">
            <v>138</v>
          </cell>
          <cell r="R75">
            <v>108</v>
          </cell>
          <cell r="S75">
            <v>42</v>
          </cell>
          <cell r="T75">
            <v>7</v>
          </cell>
          <cell r="U75">
            <v>1</v>
          </cell>
          <cell r="V75">
            <v>3197</v>
          </cell>
        </row>
        <row r="76">
          <cell r="L76" t="str">
            <v>67 Holding and other investment offices</v>
          </cell>
          <cell r="N76">
            <v>192</v>
          </cell>
          <cell r="O76">
            <v>52</v>
          </cell>
          <cell r="P76">
            <v>48</v>
          </cell>
          <cell r="Q76">
            <v>19</v>
          </cell>
          <cell r="R76">
            <v>19</v>
          </cell>
          <cell r="S76">
            <v>13</v>
          </cell>
          <cell r="T76">
            <v>14</v>
          </cell>
          <cell r="U76">
            <v>1</v>
          </cell>
          <cell r="V76">
            <v>459</v>
          </cell>
        </row>
        <row r="77">
          <cell r="L77" t="str">
            <v>Finance</v>
          </cell>
          <cell r="N77">
            <v>3115</v>
          </cell>
          <cell r="O77">
            <v>1029</v>
          </cell>
          <cell r="P77">
            <v>716</v>
          </cell>
          <cell r="Q77">
            <v>300</v>
          </cell>
          <cell r="R77">
            <v>278</v>
          </cell>
          <cell r="S77">
            <v>162</v>
          </cell>
          <cell r="T77">
            <v>48</v>
          </cell>
          <cell r="U77">
            <v>13</v>
          </cell>
          <cell r="V77">
            <v>6332</v>
          </cell>
        </row>
        <row r="79">
          <cell r="L79" t="str">
            <v>70 Hotels, rooming houses, camps and other lodging places</v>
          </cell>
          <cell r="N79">
            <v>468</v>
          </cell>
          <cell r="O79">
            <v>213</v>
          </cell>
          <cell r="P79">
            <v>230</v>
          </cell>
          <cell r="Q79">
            <v>180</v>
          </cell>
          <cell r="R79">
            <v>266</v>
          </cell>
          <cell r="S79">
            <v>161</v>
          </cell>
          <cell r="T79">
            <v>12</v>
          </cell>
          <cell r="U79">
            <v>0</v>
          </cell>
          <cell r="V79">
            <v>1631</v>
          </cell>
        </row>
        <row r="80">
          <cell r="L80" t="str">
            <v>72 Personal services</v>
          </cell>
          <cell r="N80">
            <v>88</v>
          </cell>
          <cell r="O80">
            <v>60</v>
          </cell>
          <cell r="P80">
            <v>58</v>
          </cell>
          <cell r="Q80">
            <v>24</v>
          </cell>
          <cell r="R80">
            <v>22</v>
          </cell>
          <cell r="S80">
            <v>7</v>
          </cell>
          <cell r="T80">
            <v>0</v>
          </cell>
          <cell r="U80">
            <v>0</v>
          </cell>
          <cell r="V80">
            <v>344</v>
          </cell>
        </row>
        <row r="81">
          <cell r="L81" t="str">
            <v>73 Business services</v>
          </cell>
          <cell r="N81">
            <v>1690</v>
          </cell>
          <cell r="O81">
            <v>963</v>
          </cell>
          <cell r="P81">
            <v>799</v>
          </cell>
          <cell r="Q81">
            <v>301</v>
          </cell>
          <cell r="R81">
            <v>319</v>
          </cell>
          <cell r="S81">
            <v>150</v>
          </cell>
          <cell r="T81">
            <v>42</v>
          </cell>
          <cell r="U81">
            <v>4</v>
          </cell>
          <cell r="V81">
            <v>4649</v>
          </cell>
        </row>
        <row r="82">
          <cell r="L82" t="str">
            <v>75 Automotive repair, services and parking</v>
          </cell>
          <cell r="N82">
            <v>427</v>
          </cell>
          <cell r="O82">
            <v>311</v>
          </cell>
          <cell r="P82">
            <v>280</v>
          </cell>
          <cell r="Q82">
            <v>65</v>
          </cell>
          <cell r="R82">
            <v>32</v>
          </cell>
          <cell r="S82">
            <v>8</v>
          </cell>
          <cell r="T82">
            <v>1</v>
          </cell>
          <cell r="U82">
            <v>0</v>
          </cell>
          <cell r="V82">
            <v>1185</v>
          </cell>
        </row>
        <row r="83">
          <cell r="L83" t="str">
            <v>76 Miscellaneous repair services</v>
          </cell>
          <cell r="N83">
            <v>289</v>
          </cell>
          <cell r="O83">
            <v>131</v>
          </cell>
          <cell r="P83">
            <v>121</v>
          </cell>
          <cell r="Q83">
            <v>44</v>
          </cell>
          <cell r="R83">
            <v>35</v>
          </cell>
          <cell r="S83">
            <v>14</v>
          </cell>
          <cell r="T83">
            <v>1</v>
          </cell>
          <cell r="U83">
            <v>1</v>
          </cell>
          <cell r="V83">
            <v>708</v>
          </cell>
        </row>
        <row r="84">
          <cell r="L84" t="str">
            <v>78 Motion pictures</v>
          </cell>
          <cell r="N84">
            <v>96</v>
          </cell>
          <cell r="O84">
            <v>75</v>
          </cell>
          <cell r="P84">
            <v>59</v>
          </cell>
          <cell r="Q84">
            <v>18</v>
          </cell>
          <cell r="R84">
            <v>12</v>
          </cell>
          <cell r="S84">
            <v>10</v>
          </cell>
          <cell r="T84">
            <v>1</v>
          </cell>
          <cell r="U84">
            <v>0</v>
          </cell>
          <cell r="V84">
            <v>282</v>
          </cell>
        </row>
        <row r="85">
          <cell r="L85" t="str">
            <v>79 Amusement and recreation services</v>
          </cell>
          <cell r="N85">
            <v>109</v>
          </cell>
          <cell r="O85">
            <v>84</v>
          </cell>
          <cell r="P85">
            <v>96</v>
          </cell>
          <cell r="Q85">
            <v>47</v>
          </cell>
          <cell r="R85">
            <v>48</v>
          </cell>
          <cell r="S85">
            <v>15</v>
          </cell>
          <cell r="T85">
            <v>1</v>
          </cell>
          <cell r="U85">
            <v>0</v>
          </cell>
          <cell r="V85">
            <v>444</v>
          </cell>
        </row>
        <row r="86">
          <cell r="L86" t="str">
            <v>Hotels and other business services</v>
          </cell>
          <cell r="N86">
            <v>3167</v>
          </cell>
          <cell r="O86">
            <v>1837</v>
          </cell>
          <cell r="P86">
            <v>1643</v>
          </cell>
          <cell r="Q86">
            <v>679</v>
          </cell>
          <cell r="R86">
            <v>734</v>
          </cell>
          <cell r="S86">
            <v>365</v>
          </cell>
          <cell r="T86">
            <v>58</v>
          </cell>
          <cell r="U86">
            <v>5</v>
          </cell>
          <cell r="V86">
            <v>9243</v>
          </cell>
        </row>
        <row r="88">
          <cell r="L88" t="str">
            <v>Healthcare</v>
          </cell>
          <cell r="N88">
            <v>102</v>
          </cell>
          <cell r="O88">
            <v>43</v>
          </cell>
          <cell r="P88">
            <v>51</v>
          </cell>
          <cell r="Q88">
            <v>42</v>
          </cell>
          <cell r="R88">
            <v>91</v>
          </cell>
          <cell r="S88">
            <v>97</v>
          </cell>
          <cell r="T88">
            <v>18</v>
          </cell>
          <cell r="U88">
            <v>1</v>
          </cell>
          <cell r="V88">
            <v>504</v>
          </cell>
        </row>
        <row r="90">
          <cell r="L90" t="str">
            <v>81 Legal services</v>
          </cell>
          <cell r="N90">
            <v>161</v>
          </cell>
          <cell r="O90">
            <v>92</v>
          </cell>
          <cell r="P90">
            <v>65</v>
          </cell>
          <cell r="Q90">
            <v>25</v>
          </cell>
          <cell r="R90">
            <v>10</v>
          </cell>
          <cell r="S90">
            <v>3</v>
          </cell>
          <cell r="T90">
            <v>1</v>
          </cell>
          <cell r="U90">
            <v>0</v>
          </cell>
          <cell r="V90">
            <v>359</v>
          </cell>
        </row>
        <row r="92">
          <cell r="L92" t="str">
            <v>Education</v>
          </cell>
          <cell r="N92">
            <v>86</v>
          </cell>
          <cell r="O92">
            <v>51</v>
          </cell>
          <cell r="P92">
            <v>45</v>
          </cell>
          <cell r="Q92">
            <v>27</v>
          </cell>
          <cell r="R92">
            <v>22</v>
          </cell>
          <cell r="S92">
            <v>11</v>
          </cell>
          <cell r="T92">
            <v>8</v>
          </cell>
          <cell r="U92">
            <v>3</v>
          </cell>
          <cell r="V92">
            <v>428</v>
          </cell>
        </row>
        <row r="94">
          <cell r="L94" t="str">
            <v>83 Social services</v>
          </cell>
          <cell r="N94">
            <v>101</v>
          </cell>
          <cell r="O94">
            <v>39</v>
          </cell>
          <cell r="P94">
            <v>21</v>
          </cell>
          <cell r="Q94">
            <v>8</v>
          </cell>
          <cell r="R94">
            <v>4</v>
          </cell>
          <cell r="S94">
            <v>1</v>
          </cell>
          <cell r="T94">
            <v>0</v>
          </cell>
          <cell r="U94">
            <v>0</v>
          </cell>
          <cell r="V94">
            <v>188</v>
          </cell>
        </row>
        <row r="95">
          <cell r="L95" t="str">
            <v>84 Museums, art galleries, and botanical and zoological gardens</v>
          </cell>
          <cell r="N95">
            <v>3</v>
          </cell>
          <cell r="O95">
            <v>4</v>
          </cell>
          <cell r="P95">
            <v>2</v>
          </cell>
          <cell r="Q95">
            <v>5</v>
          </cell>
          <cell r="R95">
            <v>3</v>
          </cell>
          <cell r="S95">
            <v>3</v>
          </cell>
          <cell r="T95">
            <v>1</v>
          </cell>
          <cell r="U95">
            <v>0</v>
          </cell>
          <cell r="V95">
            <v>35</v>
          </cell>
        </row>
        <row r="96">
          <cell r="L96" t="str">
            <v>86 Membership organisations</v>
          </cell>
          <cell r="N96">
            <v>11</v>
          </cell>
          <cell r="O96">
            <v>5</v>
          </cell>
          <cell r="P96">
            <v>6</v>
          </cell>
          <cell r="Q96">
            <v>4</v>
          </cell>
          <cell r="R96">
            <v>0</v>
          </cell>
          <cell r="S96">
            <v>2</v>
          </cell>
          <cell r="T96">
            <v>1</v>
          </cell>
          <cell r="U96">
            <v>0</v>
          </cell>
          <cell r="V96">
            <v>42</v>
          </cell>
        </row>
        <row r="97">
          <cell r="L97" t="str">
            <v>87 Engineering, accounting, research, management and related services</v>
          </cell>
          <cell r="N97">
            <v>867</v>
          </cell>
          <cell r="O97">
            <v>509</v>
          </cell>
          <cell r="P97">
            <v>344</v>
          </cell>
          <cell r="Q97">
            <v>137</v>
          </cell>
          <cell r="R97">
            <v>84</v>
          </cell>
          <cell r="S97">
            <v>41</v>
          </cell>
          <cell r="T97">
            <v>9</v>
          </cell>
          <cell r="U97">
            <v>2</v>
          </cell>
          <cell r="V97">
            <v>2184</v>
          </cell>
        </row>
        <row r="98">
          <cell r="L98" t="str">
            <v>88 Private Housleholds</v>
          </cell>
          <cell r="N98">
            <v>1</v>
          </cell>
          <cell r="O98">
            <v>0</v>
          </cell>
          <cell r="P98">
            <v>1</v>
          </cell>
          <cell r="Q98">
            <v>0</v>
          </cell>
          <cell r="R98">
            <v>1</v>
          </cell>
          <cell r="S98">
            <v>0</v>
          </cell>
          <cell r="T98">
            <v>0</v>
          </cell>
          <cell r="U98">
            <v>0</v>
          </cell>
          <cell r="V98">
            <v>3</v>
          </cell>
        </row>
        <row r="99">
          <cell r="L99" t="str">
            <v>89 Miscellaneous services</v>
          </cell>
          <cell r="N99">
            <v>38</v>
          </cell>
          <cell r="O99">
            <v>11</v>
          </cell>
          <cell r="P99">
            <v>10</v>
          </cell>
          <cell r="Q99">
            <v>6</v>
          </cell>
          <cell r="R99">
            <v>5</v>
          </cell>
          <cell r="S99">
            <v>3</v>
          </cell>
          <cell r="T99">
            <v>0</v>
          </cell>
          <cell r="U99">
            <v>1</v>
          </cell>
          <cell r="V99">
            <v>126</v>
          </cell>
        </row>
        <row r="100">
          <cell r="L100" t="str">
            <v>91 Executive, legislative, and general government, except finance</v>
          </cell>
          <cell r="N100">
            <v>0</v>
          </cell>
          <cell r="O100">
            <v>0</v>
          </cell>
          <cell r="P100">
            <v>0</v>
          </cell>
          <cell r="Q100">
            <v>1</v>
          </cell>
          <cell r="R100">
            <v>1</v>
          </cell>
          <cell r="S100">
            <v>0</v>
          </cell>
          <cell r="T100">
            <v>1</v>
          </cell>
          <cell r="U100">
            <v>1</v>
          </cell>
          <cell r="V100">
            <v>27</v>
          </cell>
        </row>
        <row r="101">
          <cell r="L101" t="str">
            <v>92 Justice, public order, and safety</v>
          </cell>
          <cell r="N101">
            <v>0</v>
          </cell>
          <cell r="O101">
            <v>0</v>
          </cell>
          <cell r="P101">
            <v>0</v>
          </cell>
          <cell r="Q101">
            <v>0</v>
          </cell>
          <cell r="R101">
            <v>0</v>
          </cell>
          <cell r="S101">
            <v>1</v>
          </cell>
          <cell r="T101">
            <v>1</v>
          </cell>
          <cell r="U101">
            <v>0</v>
          </cell>
          <cell r="V101">
            <v>58</v>
          </cell>
        </row>
        <row r="102">
          <cell r="L102" t="str">
            <v>93 Public finance, taxation and monetary policy</v>
          </cell>
          <cell r="N102">
            <v>0</v>
          </cell>
          <cell r="O102">
            <v>0</v>
          </cell>
          <cell r="P102">
            <v>0</v>
          </cell>
          <cell r="Q102">
            <v>0</v>
          </cell>
          <cell r="R102">
            <v>0</v>
          </cell>
          <cell r="S102">
            <v>0</v>
          </cell>
          <cell r="T102">
            <v>2</v>
          </cell>
          <cell r="U102">
            <v>0</v>
          </cell>
          <cell r="V102">
            <v>139</v>
          </cell>
        </row>
        <row r="103">
          <cell r="L103" t="str">
            <v>94 Administration of human resource programs</v>
          </cell>
          <cell r="N103">
            <v>0</v>
          </cell>
          <cell r="O103">
            <v>1</v>
          </cell>
          <cell r="P103">
            <v>1</v>
          </cell>
          <cell r="Q103">
            <v>2</v>
          </cell>
          <cell r="R103">
            <v>2</v>
          </cell>
          <cell r="S103">
            <v>0</v>
          </cell>
          <cell r="T103">
            <v>0</v>
          </cell>
          <cell r="U103">
            <v>1</v>
          </cell>
          <cell r="V103">
            <v>211</v>
          </cell>
        </row>
        <row r="104">
          <cell r="L104" t="str">
            <v>95 Administration of environmental quality and housing programs</v>
          </cell>
          <cell r="N104">
            <v>2</v>
          </cell>
          <cell r="O104">
            <v>1</v>
          </cell>
          <cell r="P104">
            <v>2</v>
          </cell>
          <cell r="Q104">
            <v>0</v>
          </cell>
          <cell r="R104">
            <v>0</v>
          </cell>
          <cell r="S104">
            <v>3</v>
          </cell>
          <cell r="T104">
            <v>0</v>
          </cell>
          <cell r="U104">
            <v>0</v>
          </cell>
          <cell r="V104">
            <v>26</v>
          </cell>
        </row>
        <row r="105">
          <cell r="L105" t="str">
            <v>96 Administration of economic programs</v>
          </cell>
          <cell r="N105">
            <v>1</v>
          </cell>
          <cell r="O105">
            <v>0</v>
          </cell>
          <cell r="P105">
            <v>2</v>
          </cell>
          <cell r="Q105">
            <v>0</v>
          </cell>
          <cell r="R105">
            <v>3</v>
          </cell>
          <cell r="S105">
            <v>5</v>
          </cell>
          <cell r="T105">
            <v>3</v>
          </cell>
          <cell r="U105">
            <v>1</v>
          </cell>
          <cell r="V105">
            <v>105</v>
          </cell>
        </row>
        <row r="106">
          <cell r="L106" t="str">
            <v>97 National security and international affairs</v>
          </cell>
          <cell r="N106">
            <v>0</v>
          </cell>
          <cell r="O106">
            <v>0</v>
          </cell>
          <cell r="P106">
            <v>2</v>
          </cell>
          <cell r="Q106">
            <v>0</v>
          </cell>
          <cell r="R106">
            <v>0</v>
          </cell>
          <cell r="S106">
            <v>0</v>
          </cell>
          <cell r="T106">
            <v>0</v>
          </cell>
          <cell r="U106">
            <v>0</v>
          </cell>
          <cell r="V106">
            <v>163</v>
          </cell>
        </row>
        <row r="107">
          <cell r="L107" t="str">
            <v>Public services all</v>
          </cell>
          <cell r="N107">
            <v>1373</v>
          </cell>
          <cell r="O107">
            <v>756</v>
          </cell>
          <cell r="P107">
            <v>552</v>
          </cell>
          <cell r="Q107">
            <v>257</v>
          </cell>
          <cell r="R107">
            <v>226</v>
          </cell>
          <cell r="S107">
            <v>170</v>
          </cell>
          <cell r="T107">
            <v>45</v>
          </cell>
          <cell r="U107">
            <v>10</v>
          </cell>
          <cell r="V107">
            <v>4598</v>
          </cell>
        </row>
        <row r="108">
          <cell r="L108" t="str">
            <v>Government</v>
          </cell>
          <cell r="N108">
            <v>1185</v>
          </cell>
          <cell r="O108">
            <v>662</v>
          </cell>
          <cell r="P108">
            <v>456</v>
          </cell>
          <cell r="Q108">
            <v>188</v>
          </cell>
          <cell r="R108">
            <v>113</v>
          </cell>
          <cell r="S108">
            <v>62</v>
          </cell>
          <cell r="T108">
            <v>19</v>
          </cell>
          <cell r="U108">
            <v>6</v>
          </cell>
          <cell r="V108">
            <v>3666</v>
          </cell>
        </row>
        <row r="109">
          <cell r="L109" t="str">
            <v>TOTAL</v>
          </cell>
          <cell r="N109">
            <v>37423</v>
          </cell>
          <cell r="O109">
            <v>20729</v>
          </cell>
          <cell r="P109">
            <v>19075</v>
          </cell>
          <cell r="Q109">
            <v>8418</v>
          </cell>
          <cell r="R109">
            <v>8021</v>
          </cell>
          <cell r="S109">
            <v>4834</v>
          </cell>
          <cell r="T109">
            <v>1227</v>
          </cell>
          <cell r="U109">
            <v>130</v>
          </cell>
          <cell r="V109">
            <v>115221</v>
          </cell>
        </row>
        <row r="110">
          <cell r="L110" t="str">
            <v>Unclassified</v>
          </cell>
          <cell r="N110">
            <v>1996</v>
          </cell>
          <cell r="O110">
            <v>1004</v>
          </cell>
          <cell r="P110">
            <v>922</v>
          </cell>
          <cell r="Q110">
            <v>398</v>
          </cell>
          <cell r="R110">
            <v>359</v>
          </cell>
          <cell r="S110">
            <v>177</v>
          </cell>
          <cell r="T110">
            <v>36</v>
          </cell>
          <cell r="U110">
            <v>2</v>
          </cell>
          <cell r="V110">
            <v>8850</v>
          </cell>
        </row>
        <row r="111">
          <cell r="L111" t="str">
            <v>TOTAL</v>
          </cell>
          <cell r="N111">
            <v>35427</v>
          </cell>
          <cell r="O111">
            <v>19725</v>
          </cell>
          <cell r="P111">
            <v>18153</v>
          </cell>
          <cell r="Q111">
            <v>8020</v>
          </cell>
          <cell r="R111">
            <v>7662</v>
          </cell>
          <cell r="S111">
            <v>4657</v>
          </cell>
          <cell r="T111">
            <v>1191</v>
          </cell>
          <cell r="U111">
            <v>128</v>
          </cell>
          <cell r="V111">
            <v>106371</v>
          </cell>
        </row>
        <row r="112">
          <cell r="N112">
            <v>0</v>
          </cell>
          <cell r="O112">
            <v>0</v>
          </cell>
          <cell r="P112">
            <v>0</v>
          </cell>
          <cell r="Q112">
            <v>0</v>
          </cell>
          <cell r="R112">
            <v>0</v>
          </cell>
          <cell r="S112">
            <v>0</v>
          </cell>
          <cell r="T112">
            <v>0</v>
          </cell>
          <cell r="U112">
            <v>0</v>
          </cell>
          <cell r="V112">
            <v>0</v>
          </cell>
        </row>
        <row r="113">
          <cell r="L113" t="str">
            <v>Other Industries</v>
          </cell>
          <cell r="N113">
            <v>7091</v>
          </cell>
          <cell r="O113">
            <v>4102</v>
          </cell>
          <cell r="P113">
            <v>3806</v>
          </cell>
          <cell r="Q113">
            <v>1486</v>
          </cell>
          <cell r="R113">
            <v>1325</v>
          </cell>
          <cell r="S113">
            <v>596</v>
          </cell>
          <cell r="T113">
            <v>116</v>
          </cell>
          <cell r="U113">
            <v>12</v>
          </cell>
          <cell r="V113">
            <v>20190</v>
          </cell>
        </row>
        <row r="114">
          <cell r="N114">
            <v>5.333618363038773E-2</v>
          </cell>
          <cell r="O114">
            <v>4.8434560277871581E-2</v>
          </cell>
          <cell r="P114">
            <v>4.8335517693315858E-2</v>
          </cell>
          <cell r="Q114">
            <v>4.7279638869090042E-2</v>
          </cell>
          <cell r="R114">
            <v>4.47575115322279E-2</v>
          </cell>
          <cell r="S114">
            <v>3.6615639222176255E-2</v>
          </cell>
          <cell r="T114">
            <v>2.9339853300733496E-2</v>
          </cell>
          <cell r="U114">
            <v>1.5384615384615385E-2</v>
          </cell>
          <cell r="V114">
            <v>7.6808915041528883E-2</v>
          </cell>
        </row>
      </sheetData>
      <sheetData sheetId="33">
        <row r="4">
          <cell r="L4" t="str">
            <v>01 Agricultural production - crops</v>
          </cell>
          <cell r="N4">
            <v>78</v>
          </cell>
          <cell r="O4">
            <v>53</v>
          </cell>
          <cell r="P4">
            <v>127</v>
          </cell>
          <cell r="Q4">
            <v>74</v>
          </cell>
          <cell r="R4">
            <v>68</v>
          </cell>
          <cell r="S4">
            <v>57</v>
          </cell>
          <cell r="T4">
            <v>4</v>
          </cell>
          <cell r="U4">
            <v>0</v>
          </cell>
          <cell r="V4">
            <v>791</v>
          </cell>
        </row>
        <row r="5">
          <cell r="L5" t="str">
            <v>02 Agriculture production livestock and animal specialities</v>
          </cell>
          <cell r="N5">
            <v>66</v>
          </cell>
          <cell r="O5">
            <v>37</v>
          </cell>
          <cell r="P5">
            <v>62</v>
          </cell>
          <cell r="Q5">
            <v>22</v>
          </cell>
          <cell r="R5">
            <v>23</v>
          </cell>
          <cell r="S5">
            <v>14</v>
          </cell>
          <cell r="T5">
            <v>4</v>
          </cell>
          <cell r="U5">
            <v>3</v>
          </cell>
          <cell r="V5">
            <v>407</v>
          </cell>
        </row>
        <row r="6">
          <cell r="L6" t="str">
            <v>07 Agricultural services</v>
          </cell>
          <cell r="N6">
            <v>69</v>
          </cell>
          <cell r="O6">
            <v>16</v>
          </cell>
          <cell r="P6">
            <v>29</v>
          </cell>
          <cell r="Q6">
            <v>8</v>
          </cell>
          <cell r="R6">
            <v>9</v>
          </cell>
          <cell r="S6">
            <v>7</v>
          </cell>
          <cell r="T6">
            <v>0</v>
          </cell>
          <cell r="U6">
            <v>0</v>
          </cell>
          <cell r="V6">
            <v>229</v>
          </cell>
        </row>
        <row r="7">
          <cell r="L7" t="str">
            <v>08 Forestry</v>
          </cell>
          <cell r="N7">
            <v>16</v>
          </cell>
          <cell r="O7">
            <v>11</v>
          </cell>
          <cell r="P7">
            <v>9</v>
          </cell>
          <cell r="Q7">
            <v>12</v>
          </cell>
          <cell r="R7">
            <v>16</v>
          </cell>
          <cell r="S7">
            <v>12</v>
          </cell>
          <cell r="T7">
            <v>2</v>
          </cell>
          <cell r="U7">
            <v>0</v>
          </cell>
          <cell r="V7">
            <v>172</v>
          </cell>
        </row>
        <row r="8">
          <cell r="L8" t="str">
            <v>09 Fishing, hunting and trapping</v>
          </cell>
          <cell r="N8">
            <v>12</v>
          </cell>
          <cell r="O8">
            <v>7</v>
          </cell>
          <cell r="P8">
            <v>8</v>
          </cell>
          <cell r="Q8">
            <v>5</v>
          </cell>
          <cell r="R8">
            <v>8</v>
          </cell>
          <cell r="S8">
            <v>2</v>
          </cell>
          <cell r="T8">
            <v>2</v>
          </cell>
          <cell r="U8">
            <v>0</v>
          </cell>
          <cell r="V8">
            <v>86</v>
          </cell>
        </row>
        <row r="9">
          <cell r="L9" t="str">
            <v>Agriculture, Fisheries and Forestry subtotal</v>
          </cell>
          <cell r="N9">
            <v>241</v>
          </cell>
          <cell r="O9">
            <v>124</v>
          </cell>
          <cell r="P9">
            <v>235</v>
          </cell>
          <cell r="Q9">
            <v>121</v>
          </cell>
          <cell r="R9">
            <v>124</v>
          </cell>
          <cell r="S9">
            <v>92</v>
          </cell>
          <cell r="T9">
            <v>12</v>
          </cell>
          <cell r="U9">
            <v>3</v>
          </cell>
          <cell r="V9">
            <v>1685</v>
          </cell>
        </row>
        <row r="11">
          <cell r="L11" t="str">
            <v>10 Metal mining</v>
          </cell>
          <cell r="N11">
            <v>17</v>
          </cell>
          <cell r="O11">
            <v>18</v>
          </cell>
          <cell r="P11">
            <v>14</v>
          </cell>
          <cell r="Q11">
            <v>8</v>
          </cell>
          <cell r="R11">
            <v>14</v>
          </cell>
          <cell r="S11">
            <v>25</v>
          </cell>
          <cell r="T11">
            <v>15</v>
          </cell>
          <cell r="U11">
            <v>14</v>
          </cell>
          <cell r="V11">
            <v>217</v>
          </cell>
        </row>
        <row r="12">
          <cell r="L12" t="str">
            <v>12 Coal mining</v>
          </cell>
          <cell r="N12">
            <v>7</v>
          </cell>
          <cell r="O12">
            <v>7</v>
          </cell>
          <cell r="P12">
            <v>6</v>
          </cell>
          <cell r="Q12">
            <v>8</v>
          </cell>
          <cell r="R12">
            <v>11</v>
          </cell>
          <cell r="S12">
            <v>8</v>
          </cell>
          <cell r="T12">
            <v>5</v>
          </cell>
          <cell r="U12">
            <v>2</v>
          </cell>
          <cell r="V12">
            <v>112</v>
          </cell>
        </row>
        <row r="13">
          <cell r="L13" t="str">
            <v>13 Oil and gas extraction</v>
          </cell>
          <cell r="N13">
            <v>9</v>
          </cell>
          <cell r="O13">
            <v>5</v>
          </cell>
          <cell r="P13">
            <v>2</v>
          </cell>
          <cell r="Q13">
            <v>1</v>
          </cell>
          <cell r="R13">
            <v>4</v>
          </cell>
          <cell r="S13">
            <v>2</v>
          </cell>
          <cell r="T13">
            <v>2</v>
          </cell>
          <cell r="U13">
            <v>0</v>
          </cell>
          <cell r="V13">
            <v>37</v>
          </cell>
        </row>
        <row r="14">
          <cell r="L14" t="str">
            <v>14 Mining and quarrying of nonmetallic minerals, except fuels</v>
          </cell>
          <cell r="N14">
            <v>28</v>
          </cell>
          <cell r="O14">
            <v>20</v>
          </cell>
          <cell r="P14">
            <v>29</v>
          </cell>
          <cell r="Q14">
            <v>26</v>
          </cell>
          <cell r="R14">
            <v>17</v>
          </cell>
          <cell r="S14">
            <v>20</v>
          </cell>
          <cell r="T14">
            <v>5</v>
          </cell>
          <cell r="U14">
            <v>0</v>
          </cell>
          <cell r="V14">
            <v>261</v>
          </cell>
        </row>
        <row r="15">
          <cell r="L15" t="str">
            <v>Mining subtotal</v>
          </cell>
          <cell r="N15">
            <v>61</v>
          </cell>
          <cell r="O15">
            <v>50</v>
          </cell>
          <cell r="P15">
            <v>51</v>
          </cell>
          <cell r="Q15">
            <v>43</v>
          </cell>
          <cell r="R15">
            <v>46</v>
          </cell>
          <cell r="S15">
            <v>55</v>
          </cell>
          <cell r="T15">
            <v>27</v>
          </cell>
          <cell r="U15">
            <v>16</v>
          </cell>
          <cell r="V15">
            <v>627</v>
          </cell>
        </row>
        <row r="17">
          <cell r="L17" t="str">
            <v>15 Building construction-general contractors and operative builders</v>
          </cell>
          <cell r="N17">
            <v>416</v>
          </cell>
          <cell r="O17">
            <v>286</v>
          </cell>
          <cell r="P17">
            <v>358</v>
          </cell>
          <cell r="Q17">
            <v>178</v>
          </cell>
          <cell r="R17">
            <v>144</v>
          </cell>
          <cell r="S17">
            <v>53</v>
          </cell>
          <cell r="T17">
            <v>9</v>
          </cell>
          <cell r="U17">
            <v>1</v>
          </cell>
          <cell r="V17">
            <v>2254</v>
          </cell>
        </row>
        <row r="18">
          <cell r="L18" t="str">
            <v>16 Heavy construction other than building construction - contractors</v>
          </cell>
          <cell r="N18">
            <v>97</v>
          </cell>
          <cell r="O18">
            <v>80</v>
          </cell>
          <cell r="P18">
            <v>127</v>
          </cell>
          <cell r="Q18">
            <v>72</v>
          </cell>
          <cell r="R18">
            <v>71</v>
          </cell>
          <cell r="S18">
            <v>43</v>
          </cell>
          <cell r="T18">
            <v>7</v>
          </cell>
          <cell r="U18">
            <v>1</v>
          </cell>
          <cell r="V18">
            <v>771</v>
          </cell>
        </row>
        <row r="19">
          <cell r="L19" t="str">
            <v>17 Construction - special trade contractors</v>
          </cell>
          <cell r="N19">
            <v>762</v>
          </cell>
          <cell r="O19">
            <v>471</v>
          </cell>
          <cell r="P19">
            <v>469</v>
          </cell>
          <cell r="Q19">
            <v>210</v>
          </cell>
          <cell r="R19">
            <v>107</v>
          </cell>
          <cell r="S19">
            <v>56</v>
          </cell>
          <cell r="T19">
            <v>6</v>
          </cell>
          <cell r="U19">
            <v>0</v>
          </cell>
          <cell r="V19">
            <v>3003</v>
          </cell>
        </row>
        <row r="20">
          <cell r="L20" t="str">
            <v>Construction subtotal</v>
          </cell>
          <cell r="N20">
            <v>1275</v>
          </cell>
          <cell r="O20">
            <v>837</v>
          </cell>
          <cell r="P20">
            <v>954</v>
          </cell>
          <cell r="Q20">
            <v>460</v>
          </cell>
          <cell r="R20">
            <v>322</v>
          </cell>
          <cell r="S20">
            <v>152</v>
          </cell>
          <cell r="T20">
            <v>22</v>
          </cell>
          <cell r="U20">
            <v>2</v>
          </cell>
          <cell r="V20">
            <v>6028</v>
          </cell>
        </row>
        <row r="22">
          <cell r="L22" t="str">
            <v>20 Food and kindred products</v>
          </cell>
          <cell r="N22">
            <v>154</v>
          </cell>
          <cell r="O22">
            <v>131</v>
          </cell>
          <cell r="P22">
            <v>204</v>
          </cell>
          <cell r="Q22">
            <v>125</v>
          </cell>
          <cell r="R22">
            <v>101</v>
          </cell>
          <cell r="S22">
            <v>58</v>
          </cell>
          <cell r="T22">
            <v>31</v>
          </cell>
          <cell r="U22">
            <v>2</v>
          </cell>
          <cell r="V22">
            <v>1320</v>
          </cell>
        </row>
        <row r="23">
          <cell r="L23" t="str">
            <v>21 Tobacco products</v>
          </cell>
          <cell r="N23">
            <v>1</v>
          </cell>
          <cell r="O23">
            <v>1</v>
          </cell>
          <cell r="P23">
            <v>4</v>
          </cell>
          <cell r="Q23">
            <v>2</v>
          </cell>
          <cell r="R23">
            <v>0</v>
          </cell>
          <cell r="S23">
            <v>1</v>
          </cell>
          <cell r="T23">
            <v>2</v>
          </cell>
          <cell r="U23">
            <v>0</v>
          </cell>
          <cell r="V23">
            <v>20</v>
          </cell>
        </row>
        <row r="24">
          <cell r="L24" t="str">
            <v>22 Textile mill products</v>
          </cell>
          <cell r="N24">
            <v>87</v>
          </cell>
          <cell r="O24">
            <v>64</v>
          </cell>
          <cell r="P24">
            <v>110</v>
          </cell>
          <cell r="Q24">
            <v>81</v>
          </cell>
          <cell r="R24">
            <v>84</v>
          </cell>
          <cell r="S24">
            <v>59</v>
          </cell>
          <cell r="T24">
            <v>9</v>
          </cell>
          <cell r="U24">
            <v>2</v>
          </cell>
          <cell r="V24">
            <v>647</v>
          </cell>
        </row>
        <row r="25">
          <cell r="L25" t="str">
            <v>23 Apparel and other finished products made from fabrics and similar materials</v>
          </cell>
          <cell r="N25">
            <v>159</v>
          </cell>
          <cell r="O25">
            <v>93</v>
          </cell>
          <cell r="P25">
            <v>167</v>
          </cell>
          <cell r="Q25">
            <v>98</v>
          </cell>
          <cell r="R25">
            <v>113</v>
          </cell>
          <cell r="S25">
            <v>95</v>
          </cell>
          <cell r="T25">
            <v>18</v>
          </cell>
          <cell r="U25">
            <v>2</v>
          </cell>
          <cell r="V25">
            <v>975</v>
          </cell>
        </row>
        <row r="26">
          <cell r="L26" t="str">
            <v>24 Lumber and wood products, except furniture</v>
          </cell>
          <cell r="N26">
            <v>78</v>
          </cell>
          <cell r="O26">
            <v>78</v>
          </cell>
          <cell r="P26">
            <v>108</v>
          </cell>
          <cell r="Q26">
            <v>56</v>
          </cell>
          <cell r="R26">
            <v>43</v>
          </cell>
          <cell r="S26">
            <v>20</v>
          </cell>
          <cell r="T26">
            <v>4</v>
          </cell>
          <cell r="U26">
            <v>0</v>
          </cell>
          <cell r="V26">
            <v>540</v>
          </cell>
        </row>
        <row r="27">
          <cell r="L27" t="str">
            <v>25 Furniture and fixtures</v>
          </cell>
          <cell r="N27">
            <v>101</v>
          </cell>
          <cell r="O27">
            <v>99</v>
          </cell>
          <cell r="P27">
            <v>150</v>
          </cell>
          <cell r="Q27">
            <v>78</v>
          </cell>
          <cell r="R27">
            <v>74</v>
          </cell>
          <cell r="S27">
            <v>38</v>
          </cell>
          <cell r="T27">
            <v>3</v>
          </cell>
          <cell r="U27">
            <v>2</v>
          </cell>
          <cell r="V27">
            <v>739</v>
          </cell>
        </row>
        <row r="28">
          <cell r="L28" t="str">
            <v>26 Paper and allied products</v>
          </cell>
          <cell r="N28">
            <v>44</v>
          </cell>
          <cell r="O28">
            <v>42</v>
          </cell>
          <cell r="P28">
            <v>49</v>
          </cell>
          <cell r="Q28">
            <v>23</v>
          </cell>
          <cell r="R28">
            <v>24</v>
          </cell>
          <cell r="S28">
            <v>15</v>
          </cell>
          <cell r="T28">
            <v>11</v>
          </cell>
          <cell r="U28">
            <v>7</v>
          </cell>
          <cell r="V28">
            <v>343</v>
          </cell>
        </row>
        <row r="29">
          <cell r="L29" t="str">
            <v>27 Printing, publishing, and allied industries</v>
          </cell>
          <cell r="N29">
            <v>213</v>
          </cell>
          <cell r="O29">
            <v>137</v>
          </cell>
          <cell r="P29">
            <v>167</v>
          </cell>
          <cell r="Q29">
            <v>71</v>
          </cell>
          <cell r="R29">
            <v>54</v>
          </cell>
          <cell r="S29">
            <v>21</v>
          </cell>
          <cell r="T29">
            <v>7</v>
          </cell>
          <cell r="U29">
            <v>2</v>
          </cell>
          <cell r="V29">
            <v>916</v>
          </cell>
        </row>
        <row r="30">
          <cell r="L30" t="str">
            <v>28 Chemicals and allied products</v>
          </cell>
          <cell r="N30">
            <v>323</v>
          </cell>
          <cell r="O30">
            <v>220</v>
          </cell>
          <cell r="P30">
            <v>270</v>
          </cell>
          <cell r="Q30">
            <v>134</v>
          </cell>
          <cell r="R30">
            <v>121</v>
          </cell>
          <cell r="S30">
            <v>77</v>
          </cell>
          <cell r="T30">
            <v>16</v>
          </cell>
          <cell r="U30">
            <v>5</v>
          </cell>
          <cell r="V30">
            <v>1625</v>
          </cell>
        </row>
        <row r="31">
          <cell r="L31" t="str">
            <v>29 Petroleum refining and related industries</v>
          </cell>
          <cell r="N31">
            <v>15</v>
          </cell>
          <cell r="O31">
            <v>11</v>
          </cell>
          <cell r="P31">
            <v>16</v>
          </cell>
          <cell r="Q31">
            <v>7</v>
          </cell>
          <cell r="R31">
            <v>8</v>
          </cell>
          <cell r="S31">
            <v>5</v>
          </cell>
          <cell r="T31">
            <v>4</v>
          </cell>
          <cell r="U31">
            <v>0</v>
          </cell>
          <cell r="V31">
            <v>114</v>
          </cell>
        </row>
        <row r="32">
          <cell r="L32" t="str">
            <v>30 Rubber and miscellaneous plastics products</v>
          </cell>
          <cell r="N32">
            <v>72</v>
          </cell>
          <cell r="O32">
            <v>75</v>
          </cell>
          <cell r="P32">
            <v>106</v>
          </cell>
          <cell r="Q32">
            <v>56</v>
          </cell>
          <cell r="R32">
            <v>53</v>
          </cell>
          <cell r="S32">
            <v>36</v>
          </cell>
          <cell r="T32">
            <v>19</v>
          </cell>
          <cell r="U32">
            <v>2</v>
          </cell>
          <cell r="V32">
            <v>617</v>
          </cell>
        </row>
        <row r="33">
          <cell r="L33" t="str">
            <v>31 Leather and leather products</v>
          </cell>
          <cell r="N33">
            <v>39</v>
          </cell>
          <cell r="O33">
            <v>22</v>
          </cell>
          <cell r="P33">
            <v>50</v>
          </cell>
          <cell r="Q33">
            <v>36</v>
          </cell>
          <cell r="R33">
            <v>43</v>
          </cell>
          <cell r="S33">
            <v>25</v>
          </cell>
          <cell r="T33">
            <v>7</v>
          </cell>
          <cell r="U33">
            <v>1</v>
          </cell>
          <cell r="V33">
            <v>270</v>
          </cell>
        </row>
        <row r="34">
          <cell r="L34" t="str">
            <v>32 Stone, clay, glass and concrete products</v>
          </cell>
          <cell r="N34">
            <v>92</v>
          </cell>
          <cell r="O34">
            <v>74</v>
          </cell>
          <cell r="P34">
            <v>167</v>
          </cell>
          <cell r="Q34">
            <v>98</v>
          </cell>
          <cell r="R34">
            <v>57</v>
          </cell>
          <cell r="S34">
            <v>35</v>
          </cell>
          <cell r="T34">
            <v>11</v>
          </cell>
          <cell r="U34">
            <v>0</v>
          </cell>
          <cell r="V34">
            <v>828</v>
          </cell>
        </row>
        <row r="35">
          <cell r="L35" t="str">
            <v>33 Primary metal industries</v>
          </cell>
          <cell r="N35">
            <v>133</v>
          </cell>
          <cell r="O35">
            <v>98</v>
          </cell>
          <cell r="P35">
            <v>122</v>
          </cell>
          <cell r="Q35">
            <v>77</v>
          </cell>
          <cell r="R35">
            <v>45</v>
          </cell>
          <cell r="S35">
            <v>32</v>
          </cell>
          <cell r="T35">
            <v>24</v>
          </cell>
          <cell r="U35">
            <v>3</v>
          </cell>
          <cell r="V35">
            <v>789</v>
          </cell>
        </row>
        <row r="36">
          <cell r="L36" t="str">
            <v>34 Fabricated metal products, except machinery and transportation equipment</v>
          </cell>
          <cell r="N36">
            <v>243</v>
          </cell>
          <cell r="O36">
            <v>216</v>
          </cell>
          <cell r="P36">
            <v>295</v>
          </cell>
          <cell r="Q36">
            <v>127</v>
          </cell>
          <cell r="R36">
            <v>70</v>
          </cell>
          <cell r="S36">
            <v>36</v>
          </cell>
          <cell r="T36">
            <v>7</v>
          </cell>
          <cell r="U36">
            <v>1</v>
          </cell>
          <cell r="V36">
            <v>1365</v>
          </cell>
        </row>
        <row r="37">
          <cell r="L37" t="str">
            <v>35 Industrial and commercial machinery and computer equipment</v>
          </cell>
          <cell r="N37">
            <v>460</v>
          </cell>
          <cell r="O37">
            <v>336</v>
          </cell>
          <cell r="P37">
            <v>364</v>
          </cell>
          <cell r="Q37">
            <v>137</v>
          </cell>
          <cell r="R37">
            <v>104</v>
          </cell>
          <cell r="S37">
            <v>64</v>
          </cell>
          <cell r="T37">
            <v>10</v>
          </cell>
          <cell r="U37">
            <v>1</v>
          </cell>
          <cell r="V37">
            <v>2021</v>
          </cell>
        </row>
        <row r="38">
          <cell r="L38" t="str">
            <v>36 Electronic and other electrical equipment and components, except computer equ</v>
          </cell>
          <cell r="N38">
            <v>292</v>
          </cell>
          <cell r="O38">
            <v>157</v>
          </cell>
          <cell r="P38">
            <v>184</v>
          </cell>
          <cell r="Q38">
            <v>77</v>
          </cell>
          <cell r="R38">
            <v>70</v>
          </cell>
          <cell r="S38">
            <v>51</v>
          </cell>
          <cell r="T38">
            <v>21</v>
          </cell>
          <cell r="U38">
            <v>1</v>
          </cell>
          <cell r="V38">
            <v>1157</v>
          </cell>
        </row>
        <row r="39">
          <cell r="L39" t="str">
            <v>37 Transportation equipment</v>
          </cell>
          <cell r="N39">
            <v>139</v>
          </cell>
          <cell r="O39">
            <v>99</v>
          </cell>
          <cell r="P39">
            <v>124</v>
          </cell>
          <cell r="Q39">
            <v>55</v>
          </cell>
          <cell r="R39">
            <v>34</v>
          </cell>
          <cell r="S39">
            <v>39</v>
          </cell>
          <cell r="T39">
            <v>10</v>
          </cell>
          <cell r="U39">
            <v>3</v>
          </cell>
          <cell r="V39">
            <v>751</v>
          </cell>
        </row>
        <row r="40">
          <cell r="L40" t="str">
            <v>38 Measuring, analyzing, and controlling instruments; photographic, medical and</v>
          </cell>
          <cell r="N40">
            <v>105</v>
          </cell>
          <cell r="O40">
            <v>63</v>
          </cell>
          <cell r="P40">
            <v>66</v>
          </cell>
          <cell r="Q40">
            <v>35</v>
          </cell>
          <cell r="R40">
            <v>18</v>
          </cell>
          <cell r="S40">
            <v>5</v>
          </cell>
          <cell r="T40">
            <v>0</v>
          </cell>
          <cell r="U40">
            <v>0</v>
          </cell>
          <cell r="V40">
            <v>387</v>
          </cell>
        </row>
        <row r="41">
          <cell r="L41" t="str">
            <v>39 Miscellaneous manufacturing industries</v>
          </cell>
          <cell r="N41">
            <v>260</v>
          </cell>
          <cell r="O41">
            <v>199</v>
          </cell>
          <cell r="P41">
            <v>236</v>
          </cell>
          <cell r="Q41">
            <v>107</v>
          </cell>
          <cell r="R41">
            <v>77</v>
          </cell>
          <cell r="S41">
            <v>24</v>
          </cell>
          <cell r="T41">
            <v>5</v>
          </cell>
          <cell r="U41">
            <v>0</v>
          </cell>
          <cell r="V41">
            <v>1843</v>
          </cell>
        </row>
        <row r="42">
          <cell r="L42" t="str">
            <v>Manufacturing</v>
          </cell>
          <cell r="N42">
            <v>3010</v>
          </cell>
          <cell r="O42">
            <v>2215</v>
          </cell>
          <cell r="P42">
            <v>2959</v>
          </cell>
          <cell r="Q42">
            <v>1480</v>
          </cell>
          <cell r="R42">
            <v>1193</v>
          </cell>
          <cell r="S42">
            <v>736</v>
          </cell>
          <cell r="T42">
            <v>219</v>
          </cell>
          <cell r="U42">
            <v>34</v>
          </cell>
          <cell r="V42">
            <v>17267</v>
          </cell>
        </row>
        <row r="44">
          <cell r="L44" t="str">
            <v>40 Railroad transportation</v>
          </cell>
          <cell r="N44">
            <v>3</v>
          </cell>
          <cell r="O44">
            <v>4</v>
          </cell>
          <cell r="P44">
            <v>1</v>
          </cell>
          <cell r="Q44">
            <v>4</v>
          </cell>
          <cell r="R44">
            <v>0</v>
          </cell>
          <cell r="S44">
            <v>0</v>
          </cell>
          <cell r="T44">
            <v>0</v>
          </cell>
          <cell r="U44">
            <v>0</v>
          </cell>
          <cell r="V44">
            <v>19</v>
          </cell>
        </row>
        <row r="45">
          <cell r="L45" t="str">
            <v>41 Local and suburban transit and interurban highway passenger transportation</v>
          </cell>
          <cell r="N45">
            <v>15</v>
          </cell>
          <cell r="O45">
            <v>10</v>
          </cell>
          <cell r="P45">
            <v>12</v>
          </cell>
          <cell r="Q45">
            <v>5</v>
          </cell>
          <cell r="R45">
            <v>3</v>
          </cell>
          <cell r="S45">
            <v>6</v>
          </cell>
          <cell r="T45">
            <v>3</v>
          </cell>
          <cell r="U45">
            <v>1</v>
          </cell>
          <cell r="V45">
            <v>93</v>
          </cell>
        </row>
        <row r="46">
          <cell r="L46" t="str">
            <v>42 Motor freight transportation and warehousing</v>
          </cell>
          <cell r="N46">
            <v>194</v>
          </cell>
          <cell r="O46">
            <v>96</v>
          </cell>
          <cell r="P46">
            <v>147</v>
          </cell>
          <cell r="Q46">
            <v>78</v>
          </cell>
          <cell r="R46">
            <v>59</v>
          </cell>
          <cell r="S46">
            <v>34</v>
          </cell>
          <cell r="T46">
            <v>1</v>
          </cell>
          <cell r="U46">
            <v>0</v>
          </cell>
          <cell r="V46">
            <v>1051</v>
          </cell>
        </row>
        <row r="47">
          <cell r="L47" t="str">
            <v>43 United States postal service</v>
          </cell>
          <cell r="N47">
            <v>1</v>
          </cell>
          <cell r="O47">
            <v>0</v>
          </cell>
          <cell r="P47">
            <v>0</v>
          </cell>
          <cell r="Q47">
            <v>1</v>
          </cell>
          <cell r="R47">
            <v>0</v>
          </cell>
          <cell r="S47">
            <v>0</v>
          </cell>
          <cell r="T47">
            <v>0</v>
          </cell>
          <cell r="U47">
            <v>0</v>
          </cell>
          <cell r="V47">
            <v>5</v>
          </cell>
        </row>
        <row r="48">
          <cell r="L48" t="str">
            <v>44 Water transportation</v>
          </cell>
          <cell r="N48">
            <v>33</v>
          </cell>
          <cell r="O48">
            <v>8</v>
          </cell>
          <cell r="P48">
            <v>19</v>
          </cell>
          <cell r="Q48">
            <v>5</v>
          </cell>
          <cell r="R48">
            <v>6</v>
          </cell>
          <cell r="S48">
            <v>3</v>
          </cell>
          <cell r="T48">
            <v>1</v>
          </cell>
          <cell r="U48">
            <v>0</v>
          </cell>
          <cell r="V48">
            <v>126</v>
          </cell>
        </row>
        <row r="49">
          <cell r="L49" t="str">
            <v>45 Transportation by air</v>
          </cell>
          <cell r="N49">
            <v>42</v>
          </cell>
          <cell r="O49">
            <v>9</v>
          </cell>
          <cell r="P49">
            <v>16</v>
          </cell>
          <cell r="Q49">
            <v>13</v>
          </cell>
          <cell r="R49">
            <v>13</v>
          </cell>
          <cell r="S49">
            <v>8</v>
          </cell>
          <cell r="T49">
            <v>1</v>
          </cell>
          <cell r="U49">
            <v>0</v>
          </cell>
          <cell r="V49">
            <v>173</v>
          </cell>
        </row>
        <row r="50">
          <cell r="L50" t="str">
            <v>46 Pipelines, except natural gas</v>
          </cell>
          <cell r="N50">
            <v>1</v>
          </cell>
          <cell r="O50">
            <v>4</v>
          </cell>
          <cell r="P50">
            <v>1</v>
          </cell>
          <cell r="Q50">
            <v>1</v>
          </cell>
          <cell r="R50">
            <v>0</v>
          </cell>
          <cell r="S50">
            <v>0</v>
          </cell>
          <cell r="T50">
            <v>0</v>
          </cell>
          <cell r="U50">
            <v>0</v>
          </cell>
          <cell r="V50">
            <v>16</v>
          </cell>
        </row>
        <row r="51">
          <cell r="L51" t="str">
            <v>47 Transportation services</v>
          </cell>
          <cell r="N51">
            <v>378</v>
          </cell>
          <cell r="O51">
            <v>121</v>
          </cell>
          <cell r="P51">
            <v>135</v>
          </cell>
          <cell r="Q51">
            <v>50</v>
          </cell>
          <cell r="R51">
            <v>36</v>
          </cell>
          <cell r="S51">
            <v>25</v>
          </cell>
          <cell r="T51">
            <v>8</v>
          </cell>
          <cell r="U51">
            <v>1</v>
          </cell>
          <cell r="V51">
            <v>1686</v>
          </cell>
        </row>
        <row r="52">
          <cell r="L52" t="str">
            <v>Transport</v>
          </cell>
          <cell r="N52">
            <v>667</v>
          </cell>
          <cell r="O52">
            <v>252</v>
          </cell>
          <cell r="P52">
            <v>331</v>
          </cell>
          <cell r="Q52">
            <v>157</v>
          </cell>
          <cell r="R52">
            <v>117</v>
          </cell>
          <cell r="S52">
            <v>76</v>
          </cell>
          <cell r="T52">
            <v>14</v>
          </cell>
          <cell r="U52">
            <v>2</v>
          </cell>
          <cell r="V52">
            <v>3169</v>
          </cell>
        </row>
        <row r="54">
          <cell r="L54" t="str">
            <v>48 Communications</v>
          </cell>
          <cell r="N54">
            <v>139</v>
          </cell>
          <cell r="O54">
            <v>41</v>
          </cell>
          <cell r="P54">
            <v>61</v>
          </cell>
          <cell r="Q54">
            <v>19</v>
          </cell>
          <cell r="R54">
            <v>14</v>
          </cell>
          <cell r="S54">
            <v>12</v>
          </cell>
          <cell r="T54">
            <v>6</v>
          </cell>
          <cell r="U54">
            <v>1</v>
          </cell>
          <cell r="V54">
            <v>459</v>
          </cell>
        </row>
        <row r="56">
          <cell r="L56" t="str">
            <v>Utilities</v>
          </cell>
          <cell r="N56">
            <v>74</v>
          </cell>
          <cell r="O56">
            <v>32</v>
          </cell>
          <cell r="P56">
            <v>23</v>
          </cell>
          <cell r="Q56">
            <v>9</v>
          </cell>
          <cell r="R56">
            <v>9</v>
          </cell>
          <cell r="S56">
            <v>1</v>
          </cell>
          <cell r="T56">
            <v>4</v>
          </cell>
          <cell r="U56">
            <v>2</v>
          </cell>
          <cell r="V56">
            <v>254</v>
          </cell>
        </row>
        <row r="58">
          <cell r="L58" t="str">
            <v>50 Wholesale trade - durable goods</v>
          </cell>
          <cell r="N58">
            <v>3239</v>
          </cell>
          <cell r="O58">
            <v>1318</v>
          </cell>
          <cell r="P58">
            <v>1186</v>
          </cell>
          <cell r="Q58">
            <v>389</v>
          </cell>
          <cell r="R58">
            <v>258</v>
          </cell>
          <cell r="S58">
            <v>99</v>
          </cell>
          <cell r="T58">
            <v>27</v>
          </cell>
          <cell r="U58">
            <v>5</v>
          </cell>
          <cell r="V58">
            <v>8906</v>
          </cell>
        </row>
        <row r="59">
          <cell r="L59" t="str">
            <v>51 Wholesale trade - nondurable goods</v>
          </cell>
          <cell r="N59">
            <v>1370</v>
          </cell>
          <cell r="O59">
            <v>616</v>
          </cell>
          <cell r="P59">
            <v>538</v>
          </cell>
          <cell r="Q59">
            <v>230</v>
          </cell>
          <cell r="R59">
            <v>174</v>
          </cell>
          <cell r="S59">
            <v>82</v>
          </cell>
          <cell r="T59">
            <v>29</v>
          </cell>
          <cell r="U59">
            <v>4</v>
          </cell>
          <cell r="V59">
            <v>4244</v>
          </cell>
        </row>
        <row r="60">
          <cell r="L60" t="str">
            <v>52 Building materials, hardware, garden supply and mobile home dealers</v>
          </cell>
          <cell r="N60">
            <v>521</v>
          </cell>
          <cell r="O60">
            <v>220</v>
          </cell>
          <cell r="P60">
            <v>196</v>
          </cell>
          <cell r="Q60">
            <v>56</v>
          </cell>
          <cell r="R60">
            <v>38</v>
          </cell>
          <cell r="S60">
            <v>11</v>
          </cell>
          <cell r="T60">
            <v>2</v>
          </cell>
          <cell r="U60">
            <v>0</v>
          </cell>
          <cell r="V60">
            <v>1528</v>
          </cell>
        </row>
        <row r="61">
          <cell r="L61" t="str">
            <v>53 General merchandise stores</v>
          </cell>
          <cell r="N61">
            <v>976</v>
          </cell>
          <cell r="O61">
            <v>279</v>
          </cell>
          <cell r="P61">
            <v>169</v>
          </cell>
          <cell r="Q61">
            <v>55</v>
          </cell>
          <cell r="R61">
            <v>17</v>
          </cell>
          <cell r="S61">
            <v>4</v>
          </cell>
          <cell r="T61">
            <v>4</v>
          </cell>
          <cell r="U61">
            <v>1</v>
          </cell>
          <cell r="V61">
            <v>1791</v>
          </cell>
        </row>
        <row r="62">
          <cell r="L62" t="str">
            <v>54 Food stores</v>
          </cell>
          <cell r="N62">
            <v>580</v>
          </cell>
          <cell r="O62">
            <v>283</v>
          </cell>
          <cell r="P62">
            <v>307</v>
          </cell>
          <cell r="Q62">
            <v>110</v>
          </cell>
          <cell r="R62">
            <v>46</v>
          </cell>
          <cell r="S62">
            <v>19</v>
          </cell>
          <cell r="T62">
            <v>4</v>
          </cell>
          <cell r="U62">
            <v>4</v>
          </cell>
          <cell r="V62">
            <v>2103</v>
          </cell>
        </row>
        <row r="63">
          <cell r="L63" t="str">
            <v>55 Automotive dealers and gasoline service stations</v>
          </cell>
          <cell r="N63">
            <v>562</v>
          </cell>
          <cell r="O63">
            <v>423</v>
          </cell>
          <cell r="P63">
            <v>341</v>
          </cell>
          <cell r="Q63">
            <v>88</v>
          </cell>
          <cell r="R63">
            <v>40</v>
          </cell>
          <cell r="S63">
            <v>17</v>
          </cell>
          <cell r="T63">
            <v>3</v>
          </cell>
          <cell r="U63">
            <v>1</v>
          </cell>
          <cell r="V63">
            <v>2477</v>
          </cell>
        </row>
        <row r="64">
          <cell r="L64" t="str">
            <v>56 Apparel and accessory stores</v>
          </cell>
          <cell r="N64">
            <v>1615</v>
          </cell>
          <cell r="O64">
            <v>209</v>
          </cell>
          <cell r="P64">
            <v>145</v>
          </cell>
          <cell r="Q64">
            <v>35</v>
          </cell>
          <cell r="R64">
            <v>34</v>
          </cell>
          <cell r="S64">
            <v>21</v>
          </cell>
          <cell r="T64">
            <v>6</v>
          </cell>
          <cell r="U64">
            <v>3</v>
          </cell>
          <cell r="V64">
            <v>2535</v>
          </cell>
        </row>
        <row r="65">
          <cell r="L65" t="str">
            <v>57 Home furniture, furnishings and equipment stores</v>
          </cell>
          <cell r="N65">
            <v>716</v>
          </cell>
          <cell r="O65">
            <v>250</v>
          </cell>
          <cell r="P65">
            <v>158</v>
          </cell>
          <cell r="Q65">
            <v>48</v>
          </cell>
          <cell r="R65">
            <v>46</v>
          </cell>
          <cell r="S65">
            <v>14</v>
          </cell>
          <cell r="T65">
            <v>3</v>
          </cell>
          <cell r="U65">
            <v>4</v>
          </cell>
          <cell r="V65">
            <v>1768</v>
          </cell>
        </row>
        <row r="66">
          <cell r="L66" t="str">
            <v>58 Eating and drinking places</v>
          </cell>
          <cell r="N66">
            <v>335</v>
          </cell>
          <cell r="O66">
            <v>218</v>
          </cell>
          <cell r="P66">
            <v>158</v>
          </cell>
          <cell r="Q66">
            <v>40</v>
          </cell>
          <cell r="R66">
            <v>18</v>
          </cell>
          <cell r="S66">
            <v>7</v>
          </cell>
          <cell r="T66">
            <v>1</v>
          </cell>
          <cell r="U66">
            <v>0</v>
          </cell>
          <cell r="V66">
            <v>1422</v>
          </cell>
        </row>
        <row r="67">
          <cell r="L67" t="str">
            <v>59 Miscellaneous retail</v>
          </cell>
          <cell r="N67">
            <v>1568</v>
          </cell>
          <cell r="O67">
            <v>410</v>
          </cell>
          <cell r="P67">
            <v>318</v>
          </cell>
          <cell r="Q67">
            <v>105</v>
          </cell>
          <cell r="R67">
            <v>44</v>
          </cell>
          <cell r="S67">
            <v>34</v>
          </cell>
          <cell r="T67">
            <v>5</v>
          </cell>
          <cell r="U67">
            <v>1</v>
          </cell>
          <cell r="V67">
            <v>3911</v>
          </cell>
        </row>
        <row r="68">
          <cell r="L68" t="str">
            <v>Retail</v>
          </cell>
          <cell r="N68">
            <v>11482</v>
          </cell>
          <cell r="O68">
            <v>4226</v>
          </cell>
          <cell r="P68">
            <v>3516</v>
          </cell>
          <cell r="Q68">
            <v>1156</v>
          </cell>
          <cell r="R68">
            <v>715</v>
          </cell>
          <cell r="S68">
            <v>308</v>
          </cell>
          <cell r="T68">
            <v>84</v>
          </cell>
          <cell r="U68">
            <v>23</v>
          </cell>
          <cell r="V68">
            <v>30685</v>
          </cell>
        </row>
        <row r="70">
          <cell r="L70" t="str">
            <v>60 Depository institutions</v>
          </cell>
          <cell r="N70">
            <v>6</v>
          </cell>
          <cell r="O70">
            <v>6</v>
          </cell>
          <cell r="P70">
            <v>3</v>
          </cell>
          <cell r="Q70">
            <v>3</v>
          </cell>
          <cell r="R70">
            <v>6</v>
          </cell>
          <cell r="S70">
            <v>9</v>
          </cell>
          <cell r="T70">
            <v>6</v>
          </cell>
          <cell r="U70">
            <v>3</v>
          </cell>
          <cell r="V70">
            <v>97</v>
          </cell>
        </row>
        <row r="71">
          <cell r="L71" t="str">
            <v>61 Nondepository credit institutions</v>
          </cell>
          <cell r="N71">
            <v>58</v>
          </cell>
          <cell r="O71">
            <v>26</v>
          </cell>
          <cell r="P71">
            <v>21</v>
          </cell>
          <cell r="Q71">
            <v>7</v>
          </cell>
          <cell r="R71">
            <v>8</v>
          </cell>
          <cell r="S71">
            <v>5</v>
          </cell>
          <cell r="T71">
            <v>2</v>
          </cell>
          <cell r="U71">
            <v>0</v>
          </cell>
          <cell r="V71">
            <v>199</v>
          </cell>
        </row>
        <row r="72">
          <cell r="L72" t="str">
            <v>62 Security and commodity brokers, dealers, exchanges and services</v>
          </cell>
          <cell r="N72">
            <v>718</v>
          </cell>
          <cell r="O72">
            <v>174</v>
          </cell>
          <cell r="P72">
            <v>116</v>
          </cell>
          <cell r="Q72">
            <v>39</v>
          </cell>
          <cell r="R72">
            <v>28</v>
          </cell>
          <cell r="S72">
            <v>5</v>
          </cell>
          <cell r="T72">
            <v>4</v>
          </cell>
          <cell r="U72">
            <v>0</v>
          </cell>
          <cell r="V72">
            <v>1528</v>
          </cell>
        </row>
        <row r="73">
          <cell r="L73" t="str">
            <v>63 Insurance carriers</v>
          </cell>
          <cell r="N73">
            <v>31</v>
          </cell>
          <cell r="O73">
            <v>18</v>
          </cell>
          <cell r="P73">
            <v>8</v>
          </cell>
          <cell r="Q73">
            <v>4</v>
          </cell>
          <cell r="R73">
            <v>8</v>
          </cell>
          <cell r="S73">
            <v>5</v>
          </cell>
          <cell r="T73">
            <v>6</v>
          </cell>
          <cell r="U73">
            <v>1</v>
          </cell>
          <cell r="V73">
            <v>191</v>
          </cell>
        </row>
        <row r="74">
          <cell r="L74" t="str">
            <v>64 Insurance agents, brokers and service</v>
          </cell>
          <cell r="N74">
            <v>645</v>
          </cell>
          <cell r="O74">
            <v>81</v>
          </cell>
          <cell r="P74">
            <v>67</v>
          </cell>
          <cell r="Q74">
            <v>24</v>
          </cell>
          <cell r="R74">
            <v>19</v>
          </cell>
          <cell r="S74">
            <v>16</v>
          </cell>
          <cell r="T74">
            <v>7</v>
          </cell>
          <cell r="U74">
            <v>2</v>
          </cell>
          <cell r="V74">
            <v>1306</v>
          </cell>
        </row>
        <row r="75">
          <cell r="L75" t="str">
            <v>65 Real estate</v>
          </cell>
          <cell r="N75">
            <v>334</v>
          </cell>
          <cell r="O75">
            <v>89</v>
          </cell>
          <cell r="P75">
            <v>90</v>
          </cell>
          <cell r="Q75">
            <v>29</v>
          </cell>
          <cell r="R75">
            <v>28</v>
          </cell>
          <cell r="S75">
            <v>15</v>
          </cell>
          <cell r="T75">
            <v>1</v>
          </cell>
          <cell r="U75">
            <v>2</v>
          </cell>
          <cell r="V75">
            <v>1002</v>
          </cell>
        </row>
        <row r="76">
          <cell r="L76" t="str">
            <v>67 Holding and other investment offices</v>
          </cell>
          <cell r="N76">
            <v>97</v>
          </cell>
          <cell r="O76">
            <v>39</v>
          </cell>
          <cell r="P76">
            <v>34</v>
          </cell>
          <cell r="Q76">
            <v>29</v>
          </cell>
          <cell r="R76">
            <v>33</v>
          </cell>
          <cell r="S76">
            <v>42</v>
          </cell>
          <cell r="T76">
            <v>36</v>
          </cell>
          <cell r="U76">
            <v>23</v>
          </cell>
          <cell r="V76">
            <v>884</v>
          </cell>
        </row>
        <row r="77">
          <cell r="L77" t="str">
            <v>Finance</v>
          </cell>
          <cell r="N77">
            <v>1889</v>
          </cell>
          <cell r="O77">
            <v>433</v>
          </cell>
          <cell r="P77">
            <v>339</v>
          </cell>
          <cell r="Q77">
            <v>135</v>
          </cell>
          <cell r="R77">
            <v>130</v>
          </cell>
          <cell r="S77">
            <v>97</v>
          </cell>
          <cell r="T77">
            <v>62</v>
          </cell>
          <cell r="U77">
            <v>31</v>
          </cell>
          <cell r="V77">
            <v>5207</v>
          </cell>
        </row>
        <row r="79">
          <cell r="L79" t="str">
            <v>70 Hotels, rooming houses, camps and other lodging places</v>
          </cell>
          <cell r="N79">
            <v>80</v>
          </cell>
          <cell r="O79">
            <v>63</v>
          </cell>
          <cell r="P79">
            <v>120</v>
          </cell>
          <cell r="Q79">
            <v>53</v>
          </cell>
          <cell r="R79">
            <v>33</v>
          </cell>
          <cell r="S79">
            <v>14</v>
          </cell>
          <cell r="T79">
            <v>4</v>
          </cell>
          <cell r="U79">
            <v>0</v>
          </cell>
          <cell r="V79">
            <v>800</v>
          </cell>
        </row>
        <row r="80">
          <cell r="L80" t="str">
            <v>72 Personal services</v>
          </cell>
          <cell r="N80">
            <v>95</v>
          </cell>
          <cell r="O80">
            <v>26</v>
          </cell>
          <cell r="P80">
            <v>32</v>
          </cell>
          <cell r="Q80">
            <v>13</v>
          </cell>
          <cell r="R80">
            <v>11</v>
          </cell>
          <cell r="S80">
            <v>7</v>
          </cell>
          <cell r="T80">
            <v>3</v>
          </cell>
          <cell r="U80">
            <v>1</v>
          </cell>
          <cell r="V80">
            <v>300</v>
          </cell>
        </row>
        <row r="81">
          <cell r="L81" t="str">
            <v>73 Business services</v>
          </cell>
          <cell r="N81">
            <v>2014</v>
          </cell>
          <cell r="O81">
            <v>692</v>
          </cell>
          <cell r="P81">
            <v>578</v>
          </cell>
          <cell r="Q81">
            <v>227</v>
          </cell>
          <cell r="R81">
            <v>195</v>
          </cell>
          <cell r="S81">
            <v>126</v>
          </cell>
          <cell r="T81">
            <v>42</v>
          </cell>
          <cell r="U81">
            <v>9</v>
          </cell>
          <cell r="V81">
            <v>6555</v>
          </cell>
        </row>
        <row r="82">
          <cell r="L82" t="str">
            <v>75 Automotive repair, services and parking</v>
          </cell>
          <cell r="N82">
            <v>987</v>
          </cell>
          <cell r="O82">
            <v>546</v>
          </cell>
          <cell r="P82">
            <v>342</v>
          </cell>
          <cell r="Q82">
            <v>77</v>
          </cell>
          <cell r="R82">
            <v>31</v>
          </cell>
          <cell r="S82">
            <v>14</v>
          </cell>
          <cell r="T82">
            <v>0</v>
          </cell>
          <cell r="U82">
            <v>0</v>
          </cell>
          <cell r="V82">
            <v>4129</v>
          </cell>
        </row>
        <row r="83">
          <cell r="L83" t="str">
            <v>76 Miscellaneous repair services</v>
          </cell>
          <cell r="N83">
            <v>398</v>
          </cell>
          <cell r="O83">
            <v>150</v>
          </cell>
          <cell r="P83">
            <v>108</v>
          </cell>
          <cell r="Q83">
            <v>32</v>
          </cell>
          <cell r="R83">
            <v>13</v>
          </cell>
          <cell r="S83">
            <v>2</v>
          </cell>
          <cell r="T83">
            <v>0</v>
          </cell>
          <cell r="U83">
            <v>0</v>
          </cell>
          <cell r="V83">
            <v>1099</v>
          </cell>
        </row>
        <row r="84">
          <cell r="L84" t="str">
            <v>78 Motion pictures</v>
          </cell>
          <cell r="N84">
            <v>58</v>
          </cell>
          <cell r="O84">
            <v>15</v>
          </cell>
          <cell r="P84">
            <v>13</v>
          </cell>
          <cell r="Q84">
            <v>2</v>
          </cell>
          <cell r="R84">
            <v>3</v>
          </cell>
          <cell r="S84">
            <v>1</v>
          </cell>
          <cell r="T84">
            <v>0</v>
          </cell>
          <cell r="U84">
            <v>0</v>
          </cell>
          <cell r="V84">
            <v>182</v>
          </cell>
        </row>
        <row r="85">
          <cell r="L85" t="str">
            <v>79 Amusement and recreation services</v>
          </cell>
          <cell r="N85">
            <v>87</v>
          </cell>
          <cell r="O85">
            <v>29</v>
          </cell>
          <cell r="P85">
            <v>38</v>
          </cell>
          <cell r="Q85">
            <v>8</v>
          </cell>
          <cell r="R85">
            <v>9</v>
          </cell>
          <cell r="S85">
            <v>3</v>
          </cell>
          <cell r="T85">
            <v>4</v>
          </cell>
          <cell r="U85">
            <v>0</v>
          </cell>
          <cell r="V85">
            <v>347</v>
          </cell>
        </row>
        <row r="86">
          <cell r="L86" t="str">
            <v>Hotels and other business services</v>
          </cell>
          <cell r="N86">
            <v>3719</v>
          </cell>
          <cell r="O86">
            <v>1521</v>
          </cell>
          <cell r="P86">
            <v>1231</v>
          </cell>
          <cell r="Q86">
            <v>412</v>
          </cell>
          <cell r="R86">
            <v>295</v>
          </cell>
          <cell r="S86">
            <v>167</v>
          </cell>
          <cell r="T86">
            <v>53</v>
          </cell>
          <cell r="U86">
            <v>10</v>
          </cell>
          <cell r="V86">
            <v>13412</v>
          </cell>
        </row>
        <row r="88">
          <cell r="L88" t="str">
            <v>Healthcare</v>
          </cell>
          <cell r="N88">
            <v>126</v>
          </cell>
          <cell r="O88">
            <v>32</v>
          </cell>
          <cell r="P88">
            <v>46</v>
          </cell>
          <cell r="Q88">
            <v>19</v>
          </cell>
          <cell r="R88">
            <v>30</v>
          </cell>
          <cell r="S88">
            <v>18</v>
          </cell>
          <cell r="T88">
            <v>7</v>
          </cell>
          <cell r="U88">
            <v>1</v>
          </cell>
          <cell r="V88">
            <v>538</v>
          </cell>
        </row>
        <row r="90">
          <cell r="L90" t="str">
            <v>81 Legal services</v>
          </cell>
          <cell r="N90">
            <v>39</v>
          </cell>
          <cell r="O90">
            <v>35</v>
          </cell>
          <cell r="P90">
            <v>45</v>
          </cell>
          <cell r="Q90">
            <v>24</v>
          </cell>
          <cell r="R90">
            <v>9</v>
          </cell>
          <cell r="S90">
            <v>5</v>
          </cell>
          <cell r="T90">
            <v>3</v>
          </cell>
          <cell r="U90">
            <v>0</v>
          </cell>
          <cell r="V90">
            <v>318</v>
          </cell>
        </row>
        <row r="92">
          <cell r="L92" t="str">
            <v>Education</v>
          </cell>
          <cell r="N92">
            <v>94</v>
          </cell>
          <cell r="O92">
            <v>18</v>
          </cell>
          <cell r="P92">
            <v>31</v>
          </cell>
          <cell r="Q92">
            <v>13</v>
          </cell>
          <cell r="R92">
            <v>13</v>
          </cell>
          <cell r="S92">
            <v>10</v>
          </cell>
          <cell r="T92">
            <v>5</v>
          </cell>
          <cell r="U92">
            <v>1</v>
          </cell>
          <cell r="V92">
            <v>381</v>
          </cell>
        </row>
        <row r="94">
          <cell r="L94" t="str">
            <v>83 Social services</v>
          </cell>
          <cell r="N94">
            <v>67</v>
          </cell>
          <cell r="O94">
            <v>24</v>
          </cell>
          <cell r="P94">
            <v>19</v>
          </cell>
          <cell r="Q94">
            <v>13</v>
          </cell>
          <cell r="R94">
            <v>10</v>
          </cell>
          <cell r="S94">
            <v>4</v>
          </cell>
          <cell r="T94">
            <v>2</v>
          </cell>
          <cell r="U94">
            <v>0</v>
          </cell>
          <cell r="V94">
            <v>324</v>
          </cell>
        </row>
        <row r="95">
          <cell r="L95" t="str">
            <v>84 Museums, art galleries, and botanical and zoological gardens</v>
          </cell>
          <cell r="N95">
            <v>14</v>
          </cell>
          <cell r="O95">
            <v>3</v>
          </cell>
          <cell r="P95">
            <v>1</v>
          </cell>
          <cell r="Q95">
            <v>1</v>
          </cell>
          <cell r="R95">
            <v>0</v>
          </cell>
          <cell r="S95">
            <v>0</v>
          </cell>
          <cell r="T95">
            <v>0</v>
          </cell>
          <cell r="U95">
            <v>0</v>
          </cell>
          <cell r="V95">
            <v>29</v>
          </cell>
        </row>
        <row r="96">
          <cell r="L96" t="str">
            <v>86 Membership organisations</v>
          </cell>
          <cell r="N96">
            <v>39</v>
          </cell>
          <cell r="O96">
            <v>15</v>
          </cell>
          <cell r="P96">
            <v>15</v>
          </cell>
          <cell r="Q96">
            <v>7</v>
          </cell>
          <cell r="R96">
            <v>9</v>
          </cell>
          <cell r="S96">
            <v>5</v>
          </cell>
          <cell r="T96">
            <v>4</v>
          </cell>
          <cell r="U96">
            <v>0</v>
          </cell>
          <cell r="V96">
            <v>128</v>
          </cell>
        </row>
        <row r="97">
          <cell r="L97" t="str">
            <v>87 Engineering, accounting, research, management and related services</v>
          </cell>
          <cell r="N97">
            <v>756</v>
          </cell>
          <cell r="O97">
            <v>339</v>
          </cell>
          <cell r="P97">
            <v>351</v>
          </cell>
          <cell r="Q97">
            <v>145</v>
          </cell>
          <cell r="R97">
            <v>93</v>
          </cell>
          <cell r="S97">
            <v>52</v>
          </cell>
          <cell r="T97">
            <v>8</v>
          </cell>
          <cell r="U97">
            <v>3</v>
          </cell>
          <cell r="V97">
            <v>3411</v>
          </cell>
        </row>
        <row r="98">
          <cell r="L98" t="str">
            <v>88 Private Housleholds</v>
          </cell>
          <cell r="N98">
            <v>84</v>
          </cell>
          <cell r="O98">
            <v>62</v>
          </cell>
          <cell r="P98">
            <v>59</v>
          </cell>
          <cell r="Q98">
            <v>47</v>
          </cell>
          <cell r="R98">
            <v>25</v>
          </cell>
          <cell r="S98">
            <v>7</v>
          </cell>
          <cell r="T98">
            <v>1</v>
          </cell>
          <cell r="U98">
            <v>0</v>
          </cell>
          <cell r="V98">
            <v>568</v>
          </cell>
        </row>
        <row r="99">
          <cell r="L99" t="str">
            <v>89 Miscellaneous services</v>
          </cell>
          <cell r="N99">
            <v>238</v>
          </cell>
          <cell r="O99">
            <v>82</v>
          </cell>
          <cell r="P99">
            <v>62</v>
          </cell>
          <cell r="Q99">
            <v>23</v>
          </cell>
          <cell r="R99">
            <v>22</v>
          </cell>
          <cell r="S99">
            <v>8</v>
          </cell>
          <cell r="T99">
            <v>0</v>
          </cell>
          <cell r="U99">
            <v>1</v>
          </cell>
          <cell r="V99">
            <v>745</v>
          </cell>
        </row>
        <row r="100">
          <cell r="L100" t="str">
            <v>91 Executive, legislative, and general government, except finance</v>
          </cell>
          <cell r="N100">
            <v>12</v>
          </cell>
          <cell r="O100">
            <v>2</v>
          </cell>
          <cell r="P100">
            <v>2</v>
          </cell>
          <cell r="Q100">
            <v>3</v>
          </cell>
          <cell r="R100">
            <v>1</v>
          </cell>
          <cell r="S100">
            <v>2</v>
          </cell>
          <cell r="T100">
            <v>7</v>
          </cell>
          <cell r="U100">
            <v>3</v>
          </cell>
          <cell r="V100">
            <v>45</v>
          </cell>
        </row>
        <row r="101">
          <cell r="L101" t="str">
            <v>92 Justice, public order, and safety</v>
          </cell>
          <cell r="N101">
            <v>10</v>
          </cell>
          <cell r="O101">
            <v>2</v>
          </cell>
          <cell r="P101">
            <v>2</v>
          </cell>
          <cell r="Q101">
            <v>1</v>
          </cell>
          <cell r="R101">
            <v>0</v>
          </cell>
          <cell r="S101">
            <v>1</v>
          </cell>
          <cell r="T101">
            <v>0</v>
          </cell>
          <cell r="U101">
            <v>0</v>
          </cell>
          <cell r="V101">
            <v>37</v>
          </cell>
        </row>
        <row r="102">
          <cell r="L102" t="str">
            <v>93 Public finance, taxation and monetary policy</v>
          </cell>
          <cell r="N102">
            <v>3</v>
          </cell>
          <cell r="O102">
            <v>1</v>
          </cell>
          <cell r="P102">
            <v>0</v>
          </cell>
          <cell r="Q102">
            <v>0</v>
          </cell>
          <cell r="R102">
            <v>0</v>
          </cell>
          <cell r="S102">
            <v>2</v>
          </cell>
          <cell r="T102">
            <v>0</v>
          </cell>
          <cell r="U102">
            <v>0</v>
          </cell>
          <cell r="V102">
            <v>11</v>
          </cell>
        </row>
        <row r="103">
          <cell r="L103" t="str">
            <v>94 Administration of human resource programs</v>
          </cell>
          <cell r="N103">
            <v>4</v>
          </cell>
          <cell r="O103">
            <v>2</v>
          </cell>
          <cell r="P103">
            <v>5</v>
          </cell>
          <cell r="Q103">
            <v>3</v>
          </cell>
          <cell r="R103">
            <v>3</v>
          </cell>
          <cell r="S103">
            <v>5</v>
          </cell>
          <cell r="T103">
            <v>2</v>
          </cell>
          <cell r="U103">
            <v>0</v>
          </cell>
          <cell r="V103">
            <v>34</v>
          </cell>
        </row>
        <row r="104">
          <cell r="L104" t="str">
            <v>95 Administration of environmental quality and housing programs</v>
          </cell>
          <cell r="N104">
            <v>14</v>
          </cell>
          <cell r="O104">
            <v>9</v>
          </cell>
          <cell r="P104">
            <v>7</v>
          </cell>
          <cell r="Q104">
            <v>8</v>
          </cell>
          <cell r="R104">
            <v>7</v>
          </cell>
          <cell r="S104">
            <v>10</v>
          </cell>
          <cell r="T104">
            <v>4</v>
          </cell>
          <cell r="U104">
            <v>0</v>
          </cell>
          <cell r="V104">
            <v>96</v>
          </cell>
        </row>
        <row r="105">
          <cell r="L105" t="str">
            <v>96 Administration of economic programs</v>
          </cell>
          <cell r="N105">
            <v>18</v>
          </cell>
          <cell r="O105">
            <v>4</v>
          </cell>
          <cell r="P105">
            <v>1</v>
          </cell>
          <cell r="Q105">
            <v>3</v>
          </cell>
          <cell r="R105">
            <v>3</v>
          </cell>
          <cell r="S105">
            <v>2</v>
          </cell>
          <cell r="T105">
            <v>3</v>
          </cell>
          <cell r="U105">
            <v>0</v>
          </cell>
          <cell r="V105">
            <v>47</v>
          </cell>
        </row>
        <row r="106">
          <cell r="L106" t="str">
            <v>97 National security and international affairs</v>
          </cell>
          <cell r="N106">
            <v>3</v>
          </cell>
          <cell r="O106">
            <v>0</v>
          </cell>
          <cell r="P106">
            <v>1</v>
          </cell>
          <cell r="Q106">
            <v>0</v>
          </cell>
          <cell r="R106">
            <v>0</v>
          </cell>
          <cell r="S106">
            <v>0</v>
          </cell>
          <cell r="T106">
            <v>0</v>
          </cell>
          <cell r="U106">
            <v>0</v>
          </cell>
          <cell r="V106">
            <v>6</v>
          </cell>
        </row>
        <row r="107">
          <cell r="L107" t="str">
            <v>Public services all</v>
          </cell>
          <cell r="N107">
            <v>1521</v>
          </cell>
          <cell r="O107">
            <v>630</v>
          </cell>
          <cell r="P107">
            <v>647</v>
          </cell>
          <cell r="Q107">
            <v>310</v>
          </cell>
          <cell r="R107">
            <v>225</v>
          </cell>
          <cell r="S107">
            <v>131</v>
          </cell>
          <cell r="T107">
            <v>46</v>
          </cell>
          <cell r="U107">
            <v>9</v>
          </cell>
          <cell r="V107">
            <v>6718</v>
          </cell>
        </row>
        <row r="108">
          <cell r="L108" t="str">
            <v>Government</v>
          </cell>
          <cell r="N108">
            <v>1301</v>
          </cell>
          <cell r="O108">
            <v>580</v>
          </cell>
          <cell r="P108">
            <v>570</v>
          </cell>
          <cell r="Q108">
            <v>278</v>
          </cell>
          <cell r="R108">
            <v>182</v>
          </cell>
          <cell r="S108">
            <v>103</v>
          </cell>
          <cell r="T108">
            <v>34</v>
          </cell>
          <cell r="U108">
            <v>7</v>
          </cell>
          <cell r="V108">
            <v>5799</v>
          </cell>
        </row>
        <row r="109">
          <cell r="L109" t="str">
            <v>TOTAL</v>
          </cell>
          <cell r="N109">
            <v>44364</v>
          </cell>
          <cell r="O109">
            <v>12193</v>
          </cell>
          <cell r="P109">
            <v>12077</v>
          </cell>
          <cell r="Q109">
            <v>4961</v>
          </cell>
          <cell r="R109">
            <v>3653</v>
          </cell>
          <cell r="S109">
            <v>2053</v>
          </cell>
          <cell r="T109">
            <v>620</v>
          </cell>
          <cell r="U109">
            <v>149</v>
          </cell>
          <cell r="V109">
            <v>1199155</v>
          </cell>
        </row>
        <row r="110">
          <cell r="L110" t="str">
            <v>Unclassified</v>
          </cell>
          <cell r="N110">
            <v>20286</v>
          </cell>
          <cell r="O110">
            <v>1832</v>
          </cell>
          <cell r="P110">
            <v>1730</v>
          </cell>
          <cell r="Q110">
            <v>659</v>
          </cell>
          <cell r="R110">
            <v>463</v>
          </cell>
          <cell r="S110">
            <v>226</v>
          </cell>
          <cell r="T110">
            <v>71</v>
          </cell>
          <cell r="U110">
            <v>16</v>
          </cell>
          <cell r="V110">
            <v>1113644</v>
          </cell>
        </row>
        <row r="111">
          <cell r="L111" t="str">
            <v>TOTAL</v>
          </cell>
          <cell r="N111">
            <v>24078</v>
          </cell>
          <cell r="O111">
            <v>10361</v>
          </cell>
          <cell r="P111">
            <v>10347</v>
          </cell>
          <cell r="Q111">
            <v>4302</v>
          </cell>
          <cell r="R111">
            <v>3190</v>
          </cell>
          <cell r="S111">
            <v>1827</v>
          </cell>
          <cell r="T111">
            <v>549</v>
          </cell>
          <cell r="U111">
            <v>133</v>
          </cell>
          <cell r="V111">
            <v>85511</v>
          </cell>
        </row>
        <row r="112">
          <cell r="N112">
            <v>0</v>
          </cell>
          <cell r="O112">
            <v>0</v>
          </cell>
          <cell r="P112">
            <v>0</v>
          </cell>
          <cell r="Q112">
            <v>0</v>
          </cell>
          <cell r="R112">
            <v>0</v>
          </cell>
          <cell r="S112">
            <v>0</v>
          </cell>
          <cell r="T112">
            <v>0</v>
          </cell>
          <cell r="U112">
            <v>0</v>
          </cell>
          <cell r="V112">
            <v>0</v>
          </cell>
        </row>
        <row r="113">
          <cell r="L113" t="str">
            <v>Other Industries</v>
          </cell>
          <cell r="N113">
            <v>5474</v>
          </cell>
          <cell r="O113">
            <v>2608</v>
          </cell>
          <cell r="P113">
            <v>2577</v>
          </cell>
          <cell r="Q113">
            <v>1079</v>
          </cell>
          <cell r="R113">
            <v>810</v>
          </cell>
          <cell r="S113">
            <v>483</v>
          </cell>
          <cell r="T113">
            <v>123</v>
          </cell>
          <cell r="U113">
            <v>32</v>
          </cell>
          <cell r="V113">
            <v>22529</v>
          </cell>
        </row>
        <row r="114">
          <cell r="N114">
            <v>0.45726264538815253</v>
          </cell>
          <cell r="O114">
            <v>0.15025014352497335</v>
          </cell>
          <cell r="P114">
            <v>0.14324749523888383</v>
          </cell>
          <cell r="Q114">
            <v>0.13283612174964726</v>
          </cell>
          <cell r="R114">
            <v>0.12674514098001644</v>
          </cell>
          <cell r="S114">
            <v>0.1100828056502679</v>
          </cell>
          <cell r="T114">
            <v>0.11451612903225807</v>
          </cell>
          <cell r="U114">
            <v>0.10738255033557047</v>
          </cell>
          <cell r="V114">
            <v>0.92869061964466648</v>
          </cell>
        </row>
      </sheetData>
      <sheetData sheetId="34">
        <row r="2">
          <cell r="L2">
            <v>1</v>
          </cell>
          <cell r="M2">
            <v>2</v>
          </cell>
          <cell r="N2">
            <v>3</v>
          </cell>
          <cell r="O2">
            <v>4</v>
          </cell>
          <cell r="P2">
            <v>5</v>
          </cell>
          <cell r="Q2">
            <v>6</v>
          </cell>
          <cell r="R2">
            <v>7</v>
          </cell>
          <cell r="S2">
            <v>8</v>
          </cell>
          <cell r="T2">
            <v>9</v>
          </cell>
          <cell r="U2">
            <v>10</v>
          </cell>
        </row>
        <row r="3">
          <cell r="M3" t="str">
            <v>&gt;&lt;</v>
          </cell>
          <cell r="N3" t="str">
            <v>1 to 9</v>
          </cell>
          <cell r="O3" t="str">
            <v>10 to 19</v>
          </cell>
          <cell r="P3" t="str">
            <v>20-49</v>
          </cell>
          <cell r="Q3" t="str">
            <v>50-99</v>
          </cell>
          <cell r="R3" t="str">
            <v>100-249</v>
          </cell>
          <cell r="S3" t="str">
            <v>250-999</v>
          </cell>
          <cell r="T3" t="str">
            <v>1000-4999</v>
          </cell>
          <cell r="U3" t="str">
            <v>5000+</v>
          </cell>
        </row>
        <row r="4">
          <cell r="L4" t="str">
            <v>01 Agricultural production - crops</v>
          </cell>
          <cell r="M4">
            <v>2031</v>
          </cell>
          <cell r="N4">
            <v>14</v>
          </cell>
          <cell r="O4">
            <v>16</v>
          </cell>
          <cell r="P4">
            <v>16</v>
          </cell>
          <cell r="Q4">
            <v>15</v>
          </cell>
          <cell r="R4">
            <v>16</v>
          </cell>
          <cell r="S4">
            <v>3</v>
          </cell>
          <cell r="T4">
            <v>1</v>
          </cell>
          <cell r="U4">
            <v>3</v>
          </cell>
        </row>
        <row r="5">
          <cell r="L5" t="str">
            <v>02 Agriculture production livestock and animal specialities</v>
          </cell>
          <cell r="M5">
            <v>493</v>
          </cell>
          <cell r="N5">
            <v>10</v>
          </cell>
          <cell r="O5">
            <v>12</v>
          </cell>
          <cell r="P5">
            <v>19</v>
          </cell>
          <cell r="Q5">
            <v>7</v>
          </cell>
          <cell r="R5">
            <v>14</v>
          </cell>
          <cell r="S5">
            <v>11</v>
          </cell>
          <cell r="T5">
            <v>6</v>
          </cell>
          <cell r="U5">
            <v>0</v>
          </cell>
        </row>
        <row r="6">
          <cell r="L6" t="str">
            <v>07 Agricultural services</v>
          </cell>
          <cell r="M6">
            <v>667</v>
          </cell>
          <cell r="N6">
            <v>9</v>
          </cell>
          <cell r="O6">
            <v>9</v>
          </cell>
          <cell r="P6">
            <v>6</v>
          </cell>
          <cell r="Q6">
            <v>3</v>
          </cell>
          <cell r="R6">
            <v>4</v>
          </cell>
          <cell r="S6">
            <v>4</v>
          </cell>
          <cell r="T6">
            <v>2</v>
          </cell>
          <cell r="U6">
            <v>1</v>
          </cell>
        </row>
        <row r="7">
          <cell r="L7" t="str">
            <v>08 Forestry</v>
          </cell>
          <cell r="M7">
            <v>1247</v>
          </cell>
          <cell r="N7">
            <v>1</v>
          </cell>
          <cell r="O7">
            <v>0</v>
          </cell>
          <cell r="P7">
            <v>3</v>
          </cell>
          <cell r="Q7">
            <v>0</v>
          </cell>
          <cell r="R7">
            <v>0</v>
          </cell>
          <cell r="S7">
            <v>0</v>
          </cell>
          <cell r="T7">
            <v>0</v>
          </cell>
          <cell r="U7">
            <v>0</v>
          </cell>
        </row>
        <row r="8">
          <cell r="L8" t="str">
            <v>09 Fishing, hunting and trapping</v>
          </cell>
          <cell r="M8">
            <v>491</v>
          </cell>
          <cell r="N8">
            <v>6</v>
          </cell>
          <cell r="O8">
            <v>9</v>
          </cell>
          <cell r="P8">
            <v>8</v>
          </cell>
          <cell r="Q8">
            <v>8</v>
          </cell>
          <cell r="R8">
            <v>1</v>
          </cell>
          <cell r="S8">
            <v>0</v>
          </cell>
          <cell r="T8">
            <v>0</v>
          </cell>
          <cell r="U8">
            <v>0</v>
          </cell>
        </row>
        <row r="9">
          <cell r="L9" t="str">
            <v>Agriculture, Fisheries and Forestry subtotal</v>
          </cell>
          <cell r="M9">
            <v>4929</v>
          </cell>
          <cell r="N9">
            <v>40</v>
          </cell>
          <cell r="O9">
            <v>46</v>
          </cell>
          <cell r="P9">
            <v>52</v>
          </cell>
          <cell r="Q9">
            <v>33</v>
          </cell>
          <cell r="R9">
            <v>35</v>
          </cell>
          <cell r="S9">
            <v>18</v>
          </cell>
          <cell r="T9">
            <v>9</v>
          </cell>
          <cell r="U9">
            <v>4</v>
          </cell>
        </row>
        <row r="11">
          <cell r="L11" t="str">
            <v>10 Metal mining</v>
          </cell>
          <cell r="M11">
            <v>7</v>
          </cell>
          <cell r="N11">
            <v>1</v>
          </cell>
          <cell r="O11">
            <v>2</v>
          </cell>
          <cell r="P11">
            <v>3</v>
          </cell>
          <cell r="Q11">
            <v>7</v>
          </cell>
          <cell r="R11">
            <v>6</v>
          </cell>
          <cell r="S11">
            <v>8</v>
          </cell>
          <cell r="T11">
            <v>4</v>
          </cell>
          <cell r="U11">
            <v>3</v>
          </cell>
        </row>
        <row r="12">
          <cell r="L12" t="str">
            <v>12 Coal mining</v>
          </cell>
          <cell r="M12">
            <v>495</v>
          </cell>
          <cell r="N12">
            <v>0</v>
          </cell>
          <cell r="O12">
            <v>1</v>
          </cell>
          <cell r="P12">
            <v>1</v>
          </cell>
          <cell r="Q12">
            <v>1</v>
          </cell>
          <cell r="R12">
            <v>4</v>
          </cell>
          <cell r="S12">
            <v>8</v>
          </cell>
          <cell r="T12">
            <v>5</v>
          </cell>
          <cell r="U12">
            <v>6</v>
          </cell>
        </row>
        <row r="13">
          <cell r="L13" t="str">
            <v>13 Oil and gas extraction</v>
          </cell>
          <cell r="M13">
            <v>2326</v>
          </cell>
          <cell r="N13">
            <v>3</v>
          </cell>
          <cell r="O13">
            <v>1</v>
          </cell>
          <cell r="P13">
            <v>4</v>
          </cell>
          <cell r="Q13">
            <v>2</v>
          </cell>
          <cell r="R13">
            <v>2</v>
          </cell>
          <cell r="S13">
            <v>1</v>
          </cell>
          <cell r="T13">
            <v>0</v>
          </cell>
          <cell r="U13">
            <v>0</v>
          </cell>
        </row>
        <row r="14">
          <cell r="L14" t="str">
            <v>14 Mining and quarrying of nonmetallic minerals, except fuels</v>
          </cell>
          <cell r="M14">
            <v>1616</v>
          </cell>
          <cell r="N14">
            <v>5</v>
          </cell>
          <cell r="O14">
            <v>3</v>
          </cell>
          <cell r="P14">
            <v>21</v>
          </cell>
          <cell r="Q14">
            <v>23</v>
          </cell>
          <cell r="R14">
            <v>25</v>
          </cell>
          <cell r="S14">
            <v>22</v>
          </cell>
          <cell r="T14">
            <v>6</v>
          </cell>
          <cell r="U14">
            <v>1</v>
          </cell>
        </row>
        <row r="15">
          <cell r="L15" t="str">
            <v>Mining subtotal</v>
          </cell>
          <cell r="M15">
            <v>4444</v>
          </cell>
          <cell r="N15">
            <v>9</v>
          </cell>
          <cell r="O15">
            <v>7</v>
          </cell>
          <cell r="P15">
            <v>29</v>
          </cell>
          <cell r="Q15">
            <v>33</v>
          </cell>
          <cell r="R15">
            <v>37</v>
          </cell>
          <cell r="S15">
            <v>39</v>
          </cell>
          <cell r="T15">
            <v>15</v>
          </cell>
          <cell r="U15">
            <v>10</v>
          </cell>
        </row>
        <row r="17">
          <cell r="L17" t="str">
            <v>15 Building construction-general contractors and operative builders</v>
          </cell>
          <cell r="M17">
            <v>30181</v>
          </cell>
          <cell r="N17">
            <v>115</v>
          </cell>
          <cell r="O17">
            <v>114</v>
          </cell>
          <cell r="P17">
            <v>136</v>
          </cell>
          <cell r="Q17">
            <v>107</v>
          </cell>
          <cell r="R17">
            <v>117</v>
          </cell>
          <cell r="S17">
            <v>108</v>
          </cell>
          <cell r="T17">
            <v>54</v>
          </cell>
          <cell r="U17">
            <v>15</v>
          </cell>
        </row>
        <row r="18">
          <cell r="L18" t="str">
            <v>16 Heavy construction other than building construction - contractors</v>
          </cell>
          <cell r="M18">
            <v>77</v>
          </cell>
          <cell r="N18">
            <v>30</v>
          </cell>
          <cell r="O18">
            <v>40</v>
          </cell>
          <cell r="P18">
            <v>47</v>
          </cell>
          <cell r="Q18">
            <v>37</v>
          </cell>
          <cell r="R18">
            <v>55</v>
          </cell>
          <cell r="S18">
            <v>41</v>
          </cell>
          <cell r="T18">
            <v>22</v>
          </cell>
          <cell r="U18">
            <v>15</v>
          </cell>
        </row>
        <row r="19">
          <cell r="L19" t="str">
            <v>17 Construction - special trade contractors</v>
          </cell>
          <cell r="M19">
            <v>63</v>
          </cell>
          <cell r="N19">
            <v>95</v>
          </cell>
          <cell r="O19">
            <v>71</v>
          </cell>
          <cell r="P19">
            <v>136</v>
          </cell>
          <cell r="Q19">
            <v>68</v>
          </cell>
          <cell r="R19">
            <v>50</v>
          </cell>
          <cell r="S19">
            <v>33</v>
          </cell>
          <cell r="T19">
            <v>7</v>
          </cell>
          <cell r="U19">
            <v>2</v>
          </cell>
        </row>
        <row r="20">
          <cell r="L20" t="str">
            <v>Construction subtotal</v>
          </cell>
          <cell r="M20">
            <v>30321</v>
          </cell>
          <cell r="N20">
            <v>240</v>
          </cell>
          <cell r="O20">
            <v>225</v>
          </cell>
          <cell r="P20">
            <v>319</v>
          </cell>
          <cell r="Q20">
            <v>212</v>
          </cell>
          <cell r="R20">
            <v>222</v>
          </cell>
          <cell r="S20">
            <v>182</v>
          </cell>
          <cell r="T20">
            <v>83</v>
          </cell>
          <cell r="U20">
            <v>32</v>
          </cell>
        </row>
        <row r="22">
          <cell r="L22" t="str">
            <v>20 Food and kindred products</v>
          </cell>
          <cell r="M22">
            <v>8459</v>
          </cell>
          <cell r="N22">
            <v>49</v>
          </cell>
          <cell r="O22">
            <v>68</v>
          </cell>
          <cell r="P22">
            <v>200</v>
          </cell>
          <cell r="Q22">
            <v>140</v>
          </cell>
          <cell r="R22">
            <v>165</v>
          </cell>
          <cell r="S22">
            <v>125</v>
          </cell>
          <cell r="T22">
            <v>50</v>
          </cell>
          <cell r="U22">
            <v>31</v>
          </cell>
        </row>
        <row r="23">
          <cell r="L23" t="str">
            <v>21 Tobacco products</v>
          </cell>
          <cell r="M23">
            <v>3</v>
          </cell>
          <cell r="N23">
            <v>0</v>
          </cell>
          <cell r="O23">
            <v>0</v>
          </cell>
          <cell r="P23">
            <v>0</v>
          </cell>
          <cell r="Q23">
            <v>3</v>
          </cell>
          <cell r="R23">
            <v>3</v>
          </cell>
          <cell r="S23">
            <v>7</v>
          </cell>
          <cell r="T23">
            <v>1</v>
          </cell>
          <cell r="U23">
            <v>3</v>
          </cell>
        </row>
        <row r="24">
          <cell r="L24" t="str">
            <v>22 Textile mill products</v>
          </cell>
          <cell r="M24">
            <v>19956</v>
          </cell>
          <cell r="N24">
            <v>68</v>
          </cell>
          <cell r="O24">
            <v>66</v>
          </cell>
          <cell r="P24">
            <v>182</v>
          </cell>
          <cell r="Q24">
            <v>206</v>
          </cell>
          <cell r="R24">
            <v>332</v>
          </cell>
          <cell r="S24">
            <v>306</v>
          </cell>
          <cell r="T24">
            <v>110</v>
          </cell>
          <cell r="U24">
            <v>38</v>
          </cell>
        </row>
        <row r="25">
          <cell r="L25" t="str">
            <v>23 Apparel and other finished products made from fabrics and similar materials</v>
          </cell>
          <cell r="M25">
            <v>16236</v>
          </cell>
          <cell r="N25">
            <v>43</v>
          </cell>
          <cell r="O25">
            <v>77</v>
          </cell>
          <cell r="P25">
            <v>203</v>
          </cell>
          <cell r="Q25">
            <v>245</v>
          </cell>
          <cell r="R25">
            <v>288</v>
          </cell>
          <cell r="S25">
            <v>226</v>
          </cell>
          <cell r="T25">
            <v>75</v>
          </cell>
          <cell r="U25">
            <v>12</v>
          </cell>
        </row>
        <row r="26">
          <cell r="L26" t="str">
            <v>24 Lumber and wood products, except furniture</v>
          </cell>
          <cell r="M26">
            <v>29</v>
          </cell>
          <cell r="N26">
            <v>13</v>
          </cell>
          <cell r="O26">
            <v>21</v>
          </cell>
          <cell r="P26">
            <v>57</v>
          </cell>
          <cell r="Q26">
            <v>50</v>
          </cell>
          <cell r="R26">
            <v>40</v>
          </cell>
          <cell r="S26">
            <v>14</v>
          </cell>
          <cell r="T26">
            <v>2</v>
          </cell>
          <cell r="U26">
            <v>2</v>
          </cell>
        </row>
        <row r="27">
          <cell r="L27" t="str">
            <v>25 Furniture and fixtures</v>
          </cell>
          <cell r="M27">
            <v>7183</v>
          </cell>
          <cell r="N27">
            <v>16</v>
          </cell>
          <cell r="O27">
            <v>24</v>
          </cell>
          <cell r="P27">
            <v>65</v>
          </cell>
          <cell r="Q27">
            <v>51</v>
          </cell>
          <cell r="R27">
            <v>37</v>
          </cell>
          <cell r="S27">
            <v>31</v>
          </cell>
          <cell r="T27">
            <v>7</v>
          </cell>
          <cell r="U27">
            <v>4</v>
          </cell>
        </row>
        <row r="28">
          <cell r="L28" t="str">
            <v>26 Paper and allied products</v>
          </cell>
          <cell r="M28">
            <v>1953</v>
          </cell>
          <cell r="N28">
            <v>36</v>
          </cell>
          <cell r="O28">
            <v>57</v>
          </cell>
          <cell r="P28">
            <v>90</v>
          </cell>
          <cell r="Q28">
            <v>88</v>
          </cell>
          <cell r="R28">
            <v>84</v>
          </cell>
          <cell r="S28">
            <v>49</v>
          </cell>
          <cell r="T28">
            <v>18</v>
          </cell>
          <cell r="U28">
            <v>13</v>
          </cell>
        </row>
        <row r="29">
          <cell r="L29" t="str">
            <v>27 Printing, publishing, and allied industries</v>
          </cell>
          <cell r="M29">
            <v>5096</v>
          </cell>
          <cell r="N29">
            <v>34</v>
          </cell>
          <cell r="O29">
            <v>31</v>
          </cell>
          <cell r="P29">
            <v>65</v>
          </cell>
          <cell r="Q29">
            <v>30</v>
          </cell>
          <cell r="R29">
            <v>38</v>
          </cell>
          <cell r="S29">
            <v>16</v>
          </cell>
          <cell r="T29">
            <v>14</v>
          </cell>
          <cell r="U29">
            <v>8</v>
          </cell>
        </row>
        <row r="30">
          <cell r="L30" t="str">
            <v>28 Chemicals and allied products</v>
          </cell>
          <cell r="M30">
            <v>10515</v>
          </cell>
          <cell r="N30">
            <v>83</v>
          </cell>
          <cell r="O30">
            <v>132</v>
          </cell>
          <cell r="P30">
            <v>231</v>
          </cell>
          <cell r="Q30">
            <v>139</v>
          </cell>
          <cell r="R30">
            <v>95</v>
          </cell>
          <cell r="S30">
            <v>83</v>
          </cell>
          <cell r="T30">
            <v>36</v>
          </cell>
          <cell r="U30">
            <v>16</v>
          </cell>
        </row>
        <row r="31">
          <cell r="L31" t="str">
            <v>29 Petroleum refining and related industries</v>
          </cell>
          <cell r="M31">
            <v>667</v>
          </cell>
          <cell r="N31">
            <v>7</v>
          </cell>
          <cell r="O31">
            <v>5</v>
          </cell>
          <cell r="P31">
            <v>18</v>
          </cell>
          <cell r="Q31">
            <v>5</v>
          </cell>
          <cell r="R31">
            <v>12</v>
          </cell>
          <cell r="S31">
            <v>7</v>
          </cell>
          <cell r="T31">
            <v>6</v>
          </cell>
          <cell r="U31">
            <v>3</v>
          </cell>
        </row>
        <row r="32">
          <cell r="L32" t="str">
            <v>30 Rubber and miscellaneous plastics products</v>
          </cell>
          <cell r="M32">
            <v>3529</v>
          </cell>
          <cell r="N32">
            <v>58</v>
          </cell>
          <cell r="O32">
            <v>96</v>
          </cell>
          <cell r="P32">
            <v>208</v>
          </cell>
          <cell r="Q32">
            <v>109</v>
          </cell>
          <cell r="R32">
            <v>151</v>
          </cell>
          <cell r="S32">
            <v>70</v>
          </cell>
          <cell r="T32">
            <v>19</v>
          </cell>
          <cell r="U32">
            <v>10</v>
          </cell>
        </row>
        <row r="33">
          <cell r="L33" t="str">
            <v>31 Leather and leather products</v>
          </cell>
          <cell r="M33">
            <v>32</v>
          </cell>
          <cell r="N33">
            <v>23</v>
          </cell>
          <cell r="O33">
            <v>29</v>
          </cell>
          <cell r="P33">
            <v>87</v>
          </cell>
          <cell r="Q33">
            <v>67</v>
          </cell>
          <cell r="R33">
            <v>48</v>
          </cell>
          <cell r="S33">
            <v>26</v>
          </cell>
          <cell r="T33">
            <v>9</v>
          </cell>
          <cell r="U33">
            <v>2</v>
          </cell>
        </row>
        <row r="34">
          <cell r="L34" t="str">
            <v>32 Stone, clay, glass and concrete products</v>
          </cell>
          <cell r="M34">
            <v>1802</v>
          </cell>
          <cell r="N34">
            <v>19</v>
          </cell>
          <cell r="O34">
            <v>29</v>
          </cell>
          <cell r="P34">
            <v>65</v>
          </cell>
          <cell r="Q34">
            <v>51</v>
          </cell>
          <cell r="R34">
            <v>90</v>
          </cell>
          <cell r="S34">
            <v>85</v>
          </cell>
          <cell r="T34">
            <v>42</v>
          </cell>
          <cell r="U34">
            <v>21</v>
          </cell>
        </row>
        <row r="35">
          <cell r="L35" t="str">
            <v>33 Primary metal industries</v>
          </cell>
          <cell r="M35">
            <v>2366</v>
          </cell>
          <cell r="N35">
            <v>15</v>
          </cell>
          <cell r="O35">
            <v>28</v>
          </cell>
          <cell r="P35">
            <v>90</v>
          </cell>
          <cell r="Q35">
            <v>86</v>
          </cell>
          <cell r="R35">
            <v>117</v>
          </cell>
          <cell r="S35">
            <v>69</v>
          </cell>
          <cell r="T35">
            <v>24</v>
          </cell>
          <cell r="U35">
            <v>10</v>
          </cell>
        </row>
        <row r="36">
          <cell r="L36" t="str">
            <v>34 Fabricated metal products, except machinery and transportation equipment</v>
          </cell>
          <cell r="M36">
            <v>15124</v>
          </cell>
          <cell r="N36">
            <v>52</v>
          </cell>
          <cell r="O36">
            <v>75</v>
          </cell>
          <cell r="P36">
            <v>179</v>
          </cell>
          <cell r="Q36">
            <v>125</v>
          </cell>
          <cell r="R36">
            <v>134</v>
          </cell>
          <cell r="S36">
            <v>92</v>
          </cell>
          <cell r="T36">
            <v>28</v>
          </cell>
          <cell r="U36">
            <v>12</v>
          </cell>
        </row>
        <row r="37">
          <cell r="L37" t="str">
            <v>35 Industrial and commercial machinery and computer equipment</v>
          </cell>
          <cell r="M37">
            <v>13693</v>
          </cell>
          <cell r="N37">
            <v>92</v>
          </cell>
          <cell r="O37">
            <v>142</v>
          </cell>
          <cell r="P37">
            <v>264</v>
          </cell>
          <cell r="Q37">
            <v>162</v>
          </cell>
          <cell r="R37">
            <v>133</v>
          </cell>
          <cell r="S37">
            <v>62</v>
          </cell>
          <cell r="T37">
            <v>27</v>
          </cell>
          <cell r="U37">
            <v>13</v>
          </cell>
        </row>
        <row r="38">
          <cell r="L38" t="str">
            <v>36 Electronic and other electrical equipment and components, except computer equ</v>
          </cell>
          <cell r="M38">
            <v>15206</v>
          </cell>
          <cell r="N38">
            <v>49</v>
          </cell>
          <cell r="O38">
            <v>77</v>
          </cell>
          <cell r="P38">
            <v>146</v>
          </cell>
          <cell r="Q38">
            <v>109</v>
          </cell>
          <cell r="R38">
            <v>116</v>
          </cell>
          <cell r="S38">
            <v>80</v>
          </cell>
          <cell r="T38">
            <v>26</v>
          </cell>
          <cell r="U38">
            <v>13</v>
          </cell>
        </row>
        <row r="39">
          <cell r="L39" t="str">
            <v>37 Transportation equipment</v>
          </cell>
          <cell r="M39">
            <v>3778</v>
          </cell>
          <cell r="N39">
            <v>32</v>
          </cell>
          <cell r="O39">
            <v>39</v>
          </cell>
          <cell r="P39">
            <v>93</v>
          </cell>
          <cell r="Q39">
            <v>72</v>
          </cell>
          <cell r="R39">
            <v>101</v>
          </cell>
          <cell r="S39">
            <v>92</v>
          </cell>
          <cell r="T39">
            <v>36</v>
          </cell>
          <cell r="U39">
            <v>10</v>
          </cell>
        </row>
        <row r="40">
          <cell r="L40" t="str">
            <v>38 Measuring, analyzing, and controlling instruments; photographic, medical and</v>
          </cell>
          <cell r="M40">
            <v>3804</v>
          </cell>
          <cell r="N40">
            <v>38</v>
          </cell>
          <cell r="O40">
            <v>28</v>
          </cell>
          <cell r="P40">
            <v>51</v>
          </cell>
          <cell r="Q40">
            <v>34</v>
          </cell>
          <cell r="R40">
            <v>26</v>
          </cell>
          <cell r="S40">
            <v>13</v>
          </cell>
          <cell r="T40">
            <v>6</v>
          </cell>
          <cell r="U40">
            <v>2</v>
          </cell>
        </row>
        <row r="41">
          <cell r="L41" t="str">
            <v>39 Miscellaneous manufacturing industries</v>
          </cell>
          <cell r="M41">
            <v>3791</v>
          </cell>
          <cell r="N41">
            <v>27</v>
          </cell>
          <cell r="O41">
            <v>31</v>
          </cell>
          <cell r="P41">
            <v>69</v>
          </cell>
          <cell r="Q41">
            <v>46</v>
          </cell>
          <cell r="R41">
            <v>41</v>
          </cell>
          <cell r="S41">
            <v>27</v>
          </cell>
          <cell r="T41">
            <v>2</v>
          </cell>
          <cell r="U41">
            <v>3</v>
          </cell>
        </row>
        <row r="42">
          <cell r="L42" t="str">
            <v>Manufacturing</v>
          </cell>
          <cell r="M42">
            <v>133222</v>
          </cell>
          <cell r="N42">
            <v>754</v>
          </cell>
          <cell r="O42">
            <v>1055</v>
          </cell>
          <cell r="P42">
            <v>2363</v>
          </cell>
          <cell r="Q42">
            <v>1818</v>
          </cell>
          <cell r="R42">
            <v>2051</v>
          </cell>
          <cell r="S42">
            <v>1480</v>
          </cell>
          <cell r="T42">
            <v>538</v>
          </cell>
          <cell r="U42">
            <v>226</v>
          </cell>
        </row>
        <row r="44">
          <cell r="L44" t="str">
            <v>40 Railroad transportation</v>
          </cell>
          <cell r="M44">
            <v>1</v>
          </cell>
          <cell r="N44">
            <v>2</v>
          </cell>
          <cell r="O44">
            <v>0</v>
          </cell>
          <cell r="P44">
            <v>1</v>
          </cell>
          <cell r="Q44">
            <v>0</v>
          </cell>
          <cell r="R44">
            <v>0</v>
          </cell>
          <cell r="S44">
            <v>1</v>
          </cell>
          <cell r="T44">
            <v>0</v>
          </cell>
          <cell r="U44">
            <v>1</v>
          </cell>
        </row>
        <row r="45">
          <cell r="L45" t="str">
            <v>41 Local and suburban transit and interurban highway passenger transportation</v>
          </cell>
          <cell r="M45">
            <v>2826</v>
          </cell>
          <cell r="N45">
            <v>4</v>
          </cell>
          <cell r="O45">
            <v>7</v>
          </cell>
          <cell r="P45">
            <v>6</v>
          </cell>
          <cell r="Q45">
            <v>6</v>
          </cell>
          <cell r="R45">
            <v>5</v>
          </cell>
          <cell r="S45">
            <v>2</v>
          </cell>
          <cell r="T45">
            <v>4</v>
          </cell>
          <cell r="U45">
            <v>2</v>
          </cell>
        </row>
        <row r="46">
          <cell r="L46" t="str">
            <v>42 Motor freight transportation and warehousing</v>
          </cell>
          <cell r="M46">
            <v>26</v>
          </cell>
          <cell r="N46">
            <v>9</v>
          </cell>
          <cell r="O46">
            <v>14</v>
          </cell>
          <cell r="P46">
            <v>12</v>
          </cell>
          <cell r="Q46">
            <v>9</v>
          </cell>
          <cell r="R46">
            <v>9</v>
          </cell>
          <cell r="S46">
            <v>7</v>
          </cell>
          <cell r="T46">
            <v>9</v>
          </cell>
          <cell r="U46">
            <v>2</v>
          </cell>
        </row>
        <row r="47">
          <cell r="L47" t="str">
            <v>43 United States postal service</v>
          </cell>
          <cell r="M47">
            <v>1</v>
          </cell>
          <cell r="N47">
            <v>0</v>
          </cell>
          <cell r="O47">
            <v>0</v>
          </cell>
          <cell r="P47">
            <v>0</v>
          </cell>
          <cell r="Q47">
            <v>0</v>
          </cell>
          <cell r="R47">
            <v>0</v>
          </cell>
          <cell r="S47">
            <v>0</v>
          </cell>
          <cell r="T47">
            <v>0</v>
          </cell>
          <cell r="U47">
            <v>0</v>
          </cell>
        </row>
        <row r="48">
          <cell r="L48" t="str">
            <v>44 Water transportation</v>
          </cell>
          <cell r="M48">
            <v>10371</v>
          </cell>
          <cell r="N48">
            <v>35</v>
          </cell>
          <cell r="O48">
            <v>35</v>
          </cell>
          <cell r="P48">
            <v>41</v>
          </cell>
          <cell r="Q48">
            <v>30</v>
          </cell>
          <cell r="R48">
            <v>34</v>
          </cell>
          <cell r="S48">
            <v>23</v>
          </cell>
          <cell r="T48">
            <v>8</v>
          </cell>
          <cell r="U48">
            <v>4</v>
          </cell>
        </row>
        <row r="49">
          <cell r="L49" t="str">
            <v>45 Transportation by air</v>
          </cell>
          <cell r="M49">
            <v>27</v>
          </cell>
          <cell r="N49">
            <v>9</v>
          </cell>
          <cell r="O49">
            <v>9</v>
          </cell>
          <cell r="P49">
            <v>13</v>
          </cell>
          <cell r="Q49">
            <v>8</v>
          </cell>
          <cell r="R49">
            <v>8</v>
          </cell>
          <cell r="S49">
            <v>14</v>
          </cell>
          <cell r="T49">
            <v>8</v>
          </cell>
          <cell r="U49">
            <v>10</v>
          </cell>
        </row>
        <row r="50">
          <cell r="L50" t="str">
            <v>46 Pipelines, except natural gas</v>
          </cell>
          <cell r="M50">
            <v>1</v>
          </cell>
          <cell r="N50">
            <v>0</v>
          </cell>
          <cell r="O50">
            <v>0</v>
          </cell>
          <cell r="P50">
            <v>0</v>
          </cell>
          <cell r="Q50">
            <v>0</v>
          </cell>
          <cell r="R50">
            <v>0</v>
          </cell>
          <cell r="S50">
            <v>0</v>
          </cell>
          <cell r="T50">
            <v>0</v>
          </cell>
          <cell r="U50">
            <v>0</v>
          </cell>
        </row>
        <row r="51">
          <cell r="L51" t="str">
            <v>47 Transportation services</v>
          </cell>
          <cell r="M51">
            <v>1436</v>
          </cell>
          <cell r="N51">
            <v>218</v>
          </cell>
          <cell r="O51">
            <v>226</v>
          </cell>
          <cell r="P51">
            <v>337</v>
          </cell>
          <cell r="Q51">
            <v>156</v>
          </cell>
          <cell r="R51">
            <v>130</v>
          </cell>
          <cell r="S51">
            <v>56</v>
          </cell>
          <cell r="T51">
            <v>36</v>
          </cell>
          <cell r="U51">
            <v>4</v>
          </cell>
        </row>
        <row r="52">
          <cell r="L52" t="str">
            <v>Transport</v>
          </cell>
          <cell r="M52">
            <v>14689</v>
          </cell>
          <cell r="N52">
            <v>277</v>
          </cell>
          <cell r="O52">
            <v>291</v>
          </cell>
          <cell r="P52">
            <v>410</v>
          </cell>
          <cell r="Q52">
            <v>209</v>
          </cell>
          <cell r="R52">
            <v>186</v>
          </cell>
          <cell r="S52">
            <v>103</v>
          </cell>
          <cell r="T52">
            <v>65</v>
          </cell>
          <cell r="U52">
            <v>23</v>
          </cell>
        </row>
        <row r="54">
          <cell r="L54" t="str">
            <v>48 Communications</v>
          </cell>
          <cell r="M54">
            <v>34</v>
          </cell>
          <cell r="N54">
            <v>10</v>
          </cell>
          <cell r="O54">
            <v>9</v>
          </cell>
          <cell r="P54">
            <v>16</v>
          </cell>
          <cell r="Q54">
            <v>6</v>
          </cell>
          <cell r="R54">
            <v>14</v>
          </cell>
          <cell r="S54">
            <v>13</v>
          </cell>
          <cell r="T54">
            <v>3</v>
          </cell>
          <cell r="U54">
            <v>9</v>
          </cell>
        </row>
        <row r="56">
          <cell r="L56" t="str">
            <v>Utilities</v>
          </cell>
          <cell r="M56">
            <v>37</v>
          </cell>
          <cell r="N56">
            <v>18</v>
          </cell>
          <cell r="O56">
            <v>11</v>
          </cell>
          <cell r="P56">
            <v>19</v>
          </cell>
          <cell r="Q56">
            <v>12</v>
          </cell>
          <cell r="R56">
            <v>6</v>
          </cell>
          <cell r="S56">
            <v>23</v>
          </cell>
          <cell r="T56">
            <v>20</v>
          </cell>
          <cell r="U56">
            <v>18</v>
          </cell>
        </row>
        <row r="58">
          <cell r="L58" t="str">
            <v>50 Wholesale trade - durable goods</v>
          </cell>
          <cell r="M58">
            <v>4058</v>
          </cell>
          <cell r="N58">
            <v>2688</v>
          </cell>
          <cell r="O58">
            <v>1448</v>
          </cell>
          <cell r="P58">
            <v>1260</v>
          </cell>
          <cell r="Q58">
            <v>528</v>
          </cell>
          <cell r="R58">
            <v>424</v>
          </cell>
          <cell r="S58">
            <v>211</v>
          </cell>
          <cell r="T58">
            <v>94</v>
          </cell>
          <cell r="U58">
            <v>56</v>
          </cell>
        </row>
        <row r="59">
          <cell r="L59" t="str">
            <v>51 Wholesale trade - nondurable goods</v>
          </cell>
          <cell r="M59">
            <v>13078</v>
          </cell>
          <cell r="N59">
            <v>1733</v>
          </cell>
          <cell r="O59">
            <v>836</v>
          </cell>
          <cell r="P59">
            <v>800</v>
          </cell>
          <cell r="Q59">
            <v>392</v>
          </cell>
          <cell r="R59">
            <v>333</v>
          </cell>
          <cell r="S59">
            <v>248</v>
          </cell>
          <cell r="T59">
            <v>104</v>
          </cell>
          <cell r="U59">
            <v>48</v>
          </cell>
        </row>
        <row r="60">
          <cell r="L60" t="str">
            <v>52 Building materials, hardware, garden supply and mobile home dealers</v>
          </cell>
          <cell r="M60">
            <v>7</v>
          </cell>
          <cell r="N60">
            <v>8</v>
          </cell>
          <cell r="O60">
            <v>2</v>
          </cell>
          <cell r="P60">
            <v>2</v>
          </cell>
          <cell r="Q60">
            <v>1</v>
          </cell>
          <cell r="R60">
            <v>0</v>
          </cell>
          <cell r="S60">
            <v>3</v>
          </cell>
          <cell r="T60">
            <v>1</v>
          </cell>
          <cell r="U60">
            <v>2</v>
          </cell>
        </row>
        <row r="61">
          <cell r="L61" t="str">
            <v>53 General merchandise stores</v>
          </cell>
          <cell r="M61">
            <v>4</v>
          </cell>
          <cell r="N61">
            <v>6</v>
          </cell>
          <cell r="O61">
            <v>2</v>
          </cell>
          <cell r="P61">
            <v>9</v>
          </cell>
          <cell r="Q61">
            <v>0</v>
          </cell>
          <cell r="R61">
            <v>4</v>
          </cell>
          <cell r="S61">
            <v>6</v>
          </cell>
          <cell r="T61">
            <v>1</v>
          </cell>
          <cell r="U61">
            <v>1</v>
          </cell>
        </row>
        <row r="62">
          <cell r="L62" t="str">
            <v>54 Food stores</v>
          </cell>
          <cell r="M62">
            <v>16</v>
          </cell>
          <cell r="N62">
            <v>14</v>
          </cell>
          <cell r="O62">
            <v>10</v>
          </cell>
          <cell r="P62">
            <v>15</v>
          </cell>
          <cell r="Q62">
            <v>9</v>
          </cell>
          <cell r="R62">
            <v>13</v>
          </cell>
          <cell r="S62">
            <v>18</v>
          </cell>
          <cell r="T62">
            <v>14</v>
          </cell>
          <cell r="U62">
            <v>7</v>
          </cell>
        </row>
        <row r="63">
          <cell r="L63" t="str">
            <v>55 Automotive dealers and gasoline service stations</v>
          </cell>
          <cell r="M63">
            <v>30</v>
          </cell>
          <cell r="N63">
            <v>23</v>
          </cell>
          <cell r="O63">
            <v>27</v>
          </cell>
          <cell r="P63">
            <v>59</v>
          </cell>
          <cell r="Q63">
            <v>68</v>
          </cell>
          <cell r="R63">
            <v>46</v>
          </cell>
          <cell r="S63">
            <v>27</v>
          </cell>
          <cell r="T63">
            <v>9</v>
          </cell>
          <cell r="U63">
            <v>5</v>
          </cell>
        </row>
        <row r="64">
          <cell r="L64" t="str">
            <v>56 Apparel and accessory stores</v>
          </cell>
          <cell r="M64">
            <v>13</v>
          </cell>
          <cell r="N64">
            <v>27</v>
          </cell>
          <cell r="O64">
            <v>8</v>
          </cell>
          <cell r="P64">
            <v>11</v>
          </cell>
          <cell r="Q64">
            <v>8</v>
          </cell>
          <cell r="R64">
            <v>9</v>
          </cell>
          <cell r="S64">
            <v>8</v>
          </cell>
          <cell r="T64">
            <v>8</v>
          </cell>
          <cell r="U64">
            <v>3</v>
          </cell>
        </row>
        <row r="65">
          <cell r="L65" t="str">
            <v>57 Home furniture, furnishings and equipment stores</v>
          </cell>
          <cell r="M65">
            <v>20</v>
          </cell>
          <cell r="N65">
            <v>41</v>
          </cell>
          <cell r="O65">
            <v>25</v>
          </cell>
          <cell r="P65">
            <v>13</v>
          </cell>
          <cell r="Q65">
            <v>14</v>
          </cell>
          <cell r="R65">
            <v>9</v>
          </cell>
          <cell r="S65">
            <v>1</v>
          </cell>
          <cell r="T65">
            <v>1</v>
          </cell>
          <cell r="U65">
            <v>2</v>
          </cell>
        </row>
        <row r="66">
          <cell r="L66" t="str">
            <v>58 Eating and drinking places</v>
          </cell>
          <cell r="M66">
            <v>22</v>
          </cell>
          <cell r="N66">
            <v>11</v>
          </cell>
          <cell r="O66">
            <v>17</v>
          </cell>
          <cell r="P66">
            <v>47</v>
          </cell>
          <cell r="Q66">
            <v>17</v>
          </cell>
          <cell r="R66">
            <v>19</v>
          </cell>
          <cell r="S66">
            <v>12</v>
          </cell>
          <cell r="T66">
            <v>6</v>
          </cell>
          <cell r="U66">
            <v>0</v>
          </cell>
        </row>
        <row r="67">
          <cell r="L67" t="str">
            <v>59 Miscellaneous retail</v>
          </cell>
          <cell r="M67">
            <v>29</v>
          </cell>
          <cell r="N67">
            <v>92</v>
          </cell>
          <cell r="O67">
            <v>23</v>
          </cell>
          <cell r="P67">
            <v>20</v>
          </cell>
          <cell r="Q67">
            <v>15</v>
          </cell>
          <cell r="R67">
            <v>5</v>
          </cell>
          <cell r="S67">
            <v>14</v>
          </cell>
          <cell r="T67">
            <v>2</v>
          </cell>
          <cell r="U67">
            <v>0</v>
          </cell>
        </row>
        <row r="68">
          <cell r="L68" t="str">
            <v>Retail</v>
          </cell>
          <cell r="M68">
            <v>17277</v>
          </cell>
          <cell r="N68">
            <v>4643</v>
          </cell>
          <cell r="O68">
            <v>2398</v>
          </cell>
          <cell r="P68">
            <v>2236</v>
          </cell>
          <cell r="Q68">
            <v>1052</v>
          </cell>
          <cell r="R68">
            <v>862</v>
          </cell>
          <cell r="S68">
            <v>548</v>
          </cell>
          <cell r="T68">
            <v>240</v>
          </cell>
          <cell r="U68">
            <v>124</v>
          </cell>
        </row>
        <row r="70">
          <cell r="L70" t="str">
            <v>60 Depository institutions</v>
          </cell>
          <cell r="M70">
            <v>2817</v>
          </cell>
          <cell r="N70">
            <v>6</v>
          </cell>
          <cell r="O70">
            <v>1</v>
          </cell>
          <cell r="P70">
            <v>5</v>
          </cell>
          <cell r="Q70">
            <v>0</v>
          </cell>
          <cell r="R70">
            <v>5</v>
          </cell>
          <cell r="S70">
            <v>9</v>
          </cell>
          <cell r="T70">
            <v>14</v>
          </cell>
          <cell r="U70">
            <v>20</v>
          </cell>
        </row>
        <row r="71">
          <cell r="L71" t="str">
            <v>61 Nondepository credit institutions</v>
          </cell>
          <cell r="M71">
            <v>18</v>
          </cell>
          <cell r="N71">
            <v>4</v>
          </cell>
          <cell r="O71">
            <v>6</v>
          </cell>
          <cell r="P71">
            <v>13</v>
          </cell>
          <cell r="Q71">
            <v>7</v>
          </cell>
          <cell r="R71">
            <v>3</v>
          </cell>
          <cell r="S71">
            <v>2</v>
          </cell>
          <cell r="T71">
            <v>6</v>
          </cell>
          <cell r="U71">
            <v>4</v>
          </cell>
        </row>
        <row r="72">
          <cell r="L72" t="str">
            <v>62 Security and commodity brokers, dealers, exchanges and services</v>
          </cell>
          <cell r="M72">
            <v>10</v>
          </cell>
          <cell r="N72">
            <v>12</v>
          </cell>
          <cell r="O72">
            <v>9</v>
          </cell>
          <cell r="P72">
            <v>24</v>
          </cell>
          <cell r="Q72">
            <v>11</v>
          </cell>
          <cell r="R72">
            <v>7</v>
          </cell>
          <cell r="S72">
            <v>4</v>
          </cell>
          <cell r="T72">
            <v>7</v>
          </cell>
          <cell r="U72">
            <v>9</v>
          </cell>
        </row>
        <row r="73">
          <cell r="L73" t="str">
            <v>63 Insurance carriers</v>
          </cell>
          <cell r="M73">
            <v>5976</v>
          </cell>
          <cell r="N73">
            <v>3</v>
          </cell>
          <cell r="O73">
            <v>3</v>
          </cell>
          <cell r="P73">
            <v>1</v>
          </cell>
          <cell r="Q73">
            <v>1</v>
          </cell>
          <cell r="R73">
            <v>8</v>
          </cell>
          <cell r="S73">
            <v>9</v>
          </cell>
          <cell r="T73">
            <v>3</v>
          </cell>
          <cell r="U73">
            <v>5</v>
          </cell>
        </row>
        <row r="74">
          <cell r="L74" t="str">
            <v>64 Insurance agents, brokers and service</v>
          </cell>
          <cell r="M74">
            <v>29</v>
          </cell>
          <cell r="N74">
            <v>8</v>
          </cell>
          <cell r="O74">
            <v>4</v>
          </cell>
          <cell r="P74">
            <v>3</v>
          </cell>
          <cell r="Q74">
            <v>4</v>
          </cell>
          <cell r="R74">
            <v>7</v>
          </cell>
          <cell r="S74">
            <v>3</v>
          </cell>
          <cell r="T74">
            <v>3</v>
          </cell>
          <cell r="U74">
            <v>2</v>
          </cell>
        </row>
        <row r="75">
          <cell r="L75" t="str">
            <v>65 Real estate</v>
          </cell>
          <cell r="M75">
            <v>1523</v>
          </cell>
          <cell r="N75">
            <v>9</v>
          </cell>
          <cell r="O75">
            <v>2</v>
          </cell>
          <cell r="P75">
            <v>10</v>
          </cell>
          <cell r="Q75">
            <v>2</v>
          </cell>
          <cell r="R75">
            <v>4</v>
          </cell>
          <cell r="S75">
            <v>3</v>
          </cell>
          <cell r="T75">
            <v>1</v>
          </cell>
          <cell r="U75">
            <v>2</v>
          </cell>
        </row>
        <row r="76">
          <cell r="L76" t="str">
            <v>67 Holding and other investment offices</v>
          </cell>
          <cell r="M76">
            <v>85</v>
          </cell>
          <cell r="N76">
            <v>42</v>
          </cell>
          <cell r="O76">
            <v>19</v>
          </cell>
          <cell r="P76">
            <v>23</v>
          </cell>
          <cell r="Q76">
            <v>23</v>
          </cell>
          <cell r="R76">
            <v>26</v>
          </cell>
          <cell r="S76">
            <v>56</v>
          </cell>
          <cell r="T76">
            <v>83</v>
          </cell>
          <cell r="U76">
            <v>41</v>
          </cell>
        </row>
        <row r="77">
          <cell r="L77" t="str">
            <v>Finance</v>
          </cell>
          <cell r="M77">
            <v>10458</v>
          </cell>
          <cell r="N77">
            <v>84</v>
          </cell>
          <cell r="O77">
            <v>44</v>
          </cell>
          <cell r="P77">
            <v>79</v>
          </cell>
          <cell r="Q77">
            <v>48</v>
          </cell>
          <cell r="R77">
            <v>60</v>
          </cell>
          <cell r="S77">
            <v>86</v>
          </cell>
          <cell r="T77">
            <v>117</v>
          </cell>
          <cell r="U77">
            <v>83</v>
          </cell>
        </row>
        <row r="79">
          <cell r="L79" t="str">
            <v>70 Hotels, rooming houses, camps and other lodging places</v>
          </cell>
          <cell r="M79">
            <v>7179</v>
          </cell>
          <cell r="N79">
            <v>6</v>
          </cell>
          <cell r="O79">
            <v>2</v>
          </cell>
          <cell r="P79">
            <v>13</v>
          </cell>
          <cell r="Q79">
            <v>16</v>
          </cell>
          <cell r="R79">
            <v>22</v>
          </cell>
          <cell r="S79">
            <v>35</v>
          </cell>
          <cell r="T79">
            <v>19</v>
          </cell>
          <cell r="U79">
            <v>10</v>
          </cell>
        </row>
        <row r="80">
          <cell r="L80" t="str">
            <v>72 Personal services</v>
          </cell>
          <cell r="M80">
            <v>816</v>
          </cell>
          <cell r="N80">
            <v>5</v>
          </cell>
          <cell r="O80">
            <v>0</v>
          </cell>
          <cell r="P80">
            <v>6</v>
          </cell>
          <cell r="Q80">
            <v>1</v>
          </cell>
          <cell r="R80">
            <v>3</v>
          </cell>
          <cell r="S80">
            <v>1</v>
          </cell>
          <cell r="T80">
            <v>0</v>
          </cell>
          <cell r="U80">
            <v>0</v>
          </cell>
        </row>
        <row r="81">
          <cell r="L81" t="str">
            <v>73 Business services</v>
          </cell>
          <cell r="M81">
            <v>324</v>
          </cell>
          <cell r="N81">
            <v>269</v>
          </cell>
          <cell r="O81">
            <v>155</v>
          </cell>
          <cell r="P81">
            <v>180</v>
          </cell>
          <cell r="Q81">
            <v>104</v>
          </cell>
          <cell r="R81">
            <v>70</v>
          </cell>
          <cell r="S81">
            <v>52</v>
          </cell>
          <cell r="T81">
            <v>45</v>
          </cell>
          <cell r="U81">
            <v>38</v>
          </cell>
        </row>
        <row r="82">
          <cell r="L82" t="str">
            <v>75 Automotive repair, services and parking</v>
          </cell>
          <cell r="M82">
            <v>42</v>
          </cell>
          <cell r="N82">
            <v>17</v>
          </cell>
          <cell r="O82">
            <v>13</v>
          </cell>
          <cell r="P82">
            <v>10</v>
          </cell>
          <cell r="Q82">
            <v>6</v>
          </cell>
          <cell r="R82">
            <v>7</v>
          </cell>
          <cell r="S82">
            <v>1</v>
          </cell>
          <cell r="T82">
            <v>2</v>
          </cell>
          <cell r="U82">
            <v>1</v>
          </cell>
        </row>
        <row r="83">
          <cell r="L83" t="str">
            <v>76 Miscellaneous repair services</v>
          </cell>
          <cell r="M83">
            <v>11</v>
          </cell>
          <cell r="N83">
            <v>16</v>
          </cell>
          <cell r="O83">
            <v>6</v>
          </cell>
          <cell r="P83">
            <v>5</v>
          </cell>
          <cell r="Q83">
            <v>4</v>
          </cell>
          <cell r="R83">
            <v>5</v>
          </cell>
          <cell r="S83">
            <v>5</v>
          </cell>
          <cell r="T83">
            <v>1</v>
          </cell>
          <cell r="U83">
            <v>0</v>
          </cell>
        </row>
        <row r="84">
          <cell r="L84" t="str">
            <v>78 Motion pictures</v>
          </cell>
          <cell r="M84">
            <v>6680</v>
          </cell>
          <cell r="N84">
            <v>14</v>
          </cell>
          <cell r="O84">
            <v>7</v>
          </cell>
          <cell r="P84">
            <v>4</v>
          </cell>
          <cell r="Q84">
            <v>2</v>
          </cell>
          <cell r="R84">
            <v>5</v>
          </cell>
          <cell r="S84">
            <v>1</v>
          </cell>
          <cell r="T84">
            <v>1</v>
          </cell>
          <cell r="U84">
            <v>1</v>
          </cell>
        </row>
        <row r="85">
          <cell r="L85" t="str">
            <v>79 Amusement and recreation services</v>
          </cell>
          <cell r="M85">
            <v>531</v>
          </cell>
          <cell r="N85">
            <v>24</v>
          </cell>
          <cell r="O85">
            <v>17</v>
          </cell>
          <cell r="P85">
            <v>11</v>
          </cell>
          <cell r="Q85">
            <v>11</v>
          </cell>
          <cell r="R85">
            <v>9</v>
          </cell>
          <cell r="S85">
            <v>6</v>
          </cell>
          <cell r="T85">
            <v>0</v>
          </cell>
          <cell r="U85">
            <v>2</v>
          </cell>
        </row>
        <row r="86">
          <cell r="L86" t="str">
            <v>Hotels and other business services</v>
          </cell>
          <cell r="M86">
            <v>15583</v>
          </cell>
          <cell r="N86">
            <v>351</v>
          </cell>
          <cell r="O86">
            <v>200</v>
          </cell>
          <cell r="P86">
            <v>229</v>
          </cell>
          <cell r="Q86">
            <v>144</v>
          </cell>
          <cell r="R86">
            <v>121</v>
          </cell>
          <cell r="S86">
            <v>101</v>
          </cell>
          <cell r="T86">
            <v>68</v>
          </cell>
          <cell r="U86">
            <v>52</v>
          </cell>
        </row>
        <row r="88">
          <cell r="L88" t="str">
            <v>Healthcare</v>
          </cell>
          <cell r="M88">
            <v>4137</v>
          </cell>
          <cell r="N88">
            <v>17</v>
          </cell>
          <cell r="O88">
            <v>9</v>
          </cell>
          <cell r="P88">
            <v>9</v>
          </cell>
          <cell r="Q88">
            <v>7</v>
          </cell>
          <cell r="R88">
            <v>14</v>
          </cell>
          <cell r="S88">
            <v>18</v>
          </cell>
          <cell r="T88">
            <v>10</v>
          </cell>
          <cell r="U88">
            <v>4</v>
          </cell>
        </row>
        <row r="90">
          <cell r="L90" t="str">
            <v>81 Legal services</v>
          </cell>
          <cell r="M90">
            <v>16</v>
          </cell>
          <cell r="N90">
            <v>12</v>
          </cell>
          <cell r="O90">
            <v>3</v>
          </cell>
          <cell r="P90">
            <v>6</v>
          </cell>
          <cell r="Q90">
            <v>3</v>
          </cell>
          <cell r="R90">
            <v>0</v>
          </cell>
          <cell r="S90">
            <v>0</v>
          </cell>
          <cell r="T90">
            <v>0</v>
          </cell>
          <cell r="U90">
            <v>0</v>
          </cell>
        </row>
        <row r="92">
          <cell r="L92" t="str">
            <v>Education</v>
          </cell>
          <cell r="M92">
            <v>2109</v>
          </cell>
          <cell r="N92">
            <v>5</v>
          </cell>
          <cell r="O92">
            <v>7</v>
          </cell>
          <cell r="P92">
            <v>10</v>
          </cell>
          <cell r="Q92">
            <v>5</v>
          </cell>
          <cell r="R92">
            <v>13</v>
          </cell>
          <cell r="S92">
            <v>12</v>
          </cell>
          <cell r="T92">
            <v>13</v>
          </cell>
          <cell r="U92">
            <v>5</v>
          </cell>
        </row>
        <row r="94">
          <cell r="L94" t="str">
            <v>83 Social services</v>
          </cell>
          <cell r="M94">
            <v>9</v>
          </cell>
          <cell r="N94">
            <v>1</v>
          </cell>
          <cell r="O94">
            <v>4</v>
          </cell>
          <cell r="P94">
            <v>1</v>
          </cell>
          <cell r="Q94">
            <v>2</v>
          </cell>
          <cell r="R94">
            <v>0</v>
          </cell>
          <cell r="S94">
            <v>1</v>
          </cell>
          <cell r="T94">
            <v>1</v>
          </cell>
          <cell r="U94">
            <v>1</v>
          </cell>
        </row>
        <row r="95">
          <cell r="L95" t="str">
            <v>84 Museums, art galleries, and botanical and zoological gardens</v>
          </cell>
          <cell r="M95">
            <v>1</v>
          </cell>
          <cell r="N95">
            <v>0</v>
          </cell>
          <cell r="O95">
            <v>0</v>
          </cell>
          <cell r="P95">
            <v>0</v>
          </cell>
          <cell r="Q95">
            <v>0</v>
          </cell>
          <cell r="R95">
            <v>0</v>
          </cell>
          <cell r="S95">
            <v>0</v>
          </cell>
          <cell r="T95">
            <v>0</v>
          </cell>
          <cell r="U95">
            <v>0</v>
          </cell>
        </row>
        <row r="96">
          <cell r="L96" t="str">
            <v>86 Membership organisations</v>
          </cell>
          <cell r="M96">
            <v>19</v>
          </cell>
          <cell r="N96">
            <v>3</v>
          </cell>
          <cell r="O96">
            <v>8</v>
          </cell>
          <cell r="P96">
            <v>10</v>
          </cell>
          <cell r="Q96">
            <v>8</v>
          </cell>
          <cell r="R96">
            <v>1</v>
          </cell>
          <cell r="S96">
            <v>4</v>
          </cell>
          <cell r="T96">
            <v>2</v>
          </cell>
          <cell r="U96">
            <v>3</v>
          </cell>
        </row>
        <row r="97">
          <cell r="L97" t="str">
            <v>87 Engineering, accounting, research, management and related services</v>
          </cell>
          <cell r="M97">
            <v>4526</v>
          </cell>
          <cell r="N97">
            <v>216</v>
          </cell>
          <cell r="O97">
            <v>77</v>
          </cell>
          <cell r="P97">
            <v>105</v>
          </cell>
          <cell r="Q97">
            <v>57</v>
          </cell>
          <cell r="R97">
            <v>32</v>
          </cell>
          <cell r="S97">
            <v>29</v>
          </cell>
          <cell r="T97">
            <v>17</v>
          </cell>
          <cell r="U97">
            <v>6</v>
          </cell>
        </row>
        <row r="98">
          <cell r="L98" t="str">
            <v>89 Miscellaneous services</v>
          </cell>
          <cell r="M98">
            <v>26</v>
          </cell>
          <cell r="N98">
            <v>14</v>
          </cell>
          <cell r="O98">
            <v>5</v>
          </cell>
          <cell r="P98">
            <v>8</v>
          </cell>
          <cell r="Q98">
            <v>3</v>
          </cell>
          <cell r="R98">
            <v>8</v>
          </cell>
          <cell r="S98">
            <v>1</v>
          </cell>
          <cell r="T98">
            <v>1</v>
          </cell>
          <cell r="U98">
            <v>2</v>
          </cell>
        </row>
        <row r="99">
          <cell r="L99" t="str">
            <v>91 Executive, legislative, and general government, except finance</v>
          </cell>
          <cell r="M99">
            <v>22</v>
          </cell>
          <cell r="N99">
            <v>0</v>
          </cell>
          <cell r="O99">
            <v>1</v>
          </cell>
          <cell r="P99">
            <v>0</v>
          </cell>
          <cell r="Q99">
            <v>2</v>
          </cell>
          <cell r="R99">
            <v>0</v>
          </cell>
          <cell r="S99">
            <v>2</v>
          </cell>
          <cell r="T99">
            <v>6</v>
          </cell>
          <cell r="U99">
            <v>3</v>
          </cell>
        </row>
        <row r="100">
          <cell r="L100" t="str">
            <v>92 Justice, public order, and safety</v>
          </cell>
          <cell r="M100">
            <v>2</v>
          </cell>
          <cell r="N100">
            <v>0</v>
          </cell>
          <cell r="O100">
            <v>0</v>
          </cell>
          <cell r="P100">
            <v>0</v>
          </cell>
          <cell r="Q100">
            <v>0</v>
          </cell>
          <cell r="R100">
            <v>0</v>
          </cell>
          <cell r="S100">
            <v>0</v>
          </cell>
          <cell r="T100">
            <v>0</v>
          </cell>
          <cell r="U100">
            <v>0</v>
          </cell>
        </row>
        <row r="101">
          <cell r="L101" t="str">
            <v>93 Public finance, taxation and monetary policy</v>
          </cell>
          <cell r="M101">
            <v>4</v>
          </cell>
          <cell r="N101">
            <v>0</v>
          </cell>
          <cell r="O101">
            <v>0</v>
          </cell>
          <cell r="P101">
            <v>0</v>
          </cell>
          <cell r="Q101">
            <v>0</v>
          </cell>
          <cell r="R101">
            <v>0</v>
          </cell>
          <cell r="S101">
            <v>0</v>
          </cell>
          <cell r="T101">
            <v>0</v>
          </cell>
          <cell r="U101">
            <v>0</v>
          </cell>
        </row>
        <row r="102">
          <cell r="L102" t="str">
            <v>94 Administration of human resource programs</v>
          </cell>
          <cell r="M102">
            <v>4</v>
          </cell>
          <cell r="N102">
            <v>0</v>
          </cell>
          <cell r="O102">
            <v>0</v>
          </cell>
          <cell r="P102">
            <v>1</v>
          </cell>
          <cell r="Q102">
            <v>0</v>
          </cell>
          <cell r="R102">
            <v>0</v>
          </cell>
          <cell r="S102">
            <v>1</v>
          </cell>
          <cell r="T102">
            <v>0</v>
          </cell>
          <cell r="U102">
            <v>0</v>
          </cell>
        </row>
        <row r="103">
          <cell r="L103" t="str">
            <v>95 Administration of environmental quality and housing programs</v>
          </cell>
          <cell r="M103">
            <v>2</v>
          </cell>
          <cell r="N103">
            <v>0</v>
          </cell>
          <cell r="O103">
            <v>1</v>
          </cell>
          <cell r="P103">
            <v>0</v>
          </cell>
          <cell r="Q103">
            <v>0</v>
          </cell>
          <cell r="R103">
            <v>1</v>
          </cell>
          <cell r="S103">
            <v>1</v>
          </cell>
          <cell r="T103">
            <v>1</v>
          </cell>
          <cell r="U103">
            <v>0</v>
          </cell>
        </row>
        <row r="104">
          <cell r="L104" t="str">
            <v>96 Administration of economic programs</v>
          </cell>
          <cell r="M104">
            <v>3</v>
          </cell>
          <cell r="N104">
            <v>0</v>
          </cell>
          <cell r="O104">
            <v>0</v>
          </cell>
          <cell r="P104">
            <v>2</v>
          </cell>
          <cell r="Q104">
            <v>2</v>
          </cell>
          <cell r="R104">
            <v>1</v>
          </cell>
          <cell r="S104">
            <v>1</v>
          </cell>
          <cell r="T104">
            <v>2</v>
          </cell>
          <cell r="U104">
            <v>0</v>
          </cell>
        </row>
        <row r="105">
          <cell r="L105" t="str">
            <v>97 National security and international affairs</v>
          </cell>
          <cell r="M105">
            <v>14</v>
          </cell>
          <cell r="N105">
            <v>0</v>
          </cell>
          <cell r="O105">
            <v>0</v>
          </cell>
          <cell r="P105">
            <v>0</v>
          </cell>
          <cell r="Q105">
            <v>0</v>
          </cell>
          <cell r="R105">
            <v>0</v>
          </cell>
          <cell r="S105">
            <v>2</v>
          </cell>
          <cell r="T105">
            <v>1</v>
          </cell>
          <cell r="U105">
            <v>1</v>
          </cell>
        </row>
        <row r="106">
          <cell r="L106" t="str">
            <v>Public services all</v>
          </cell>
          <cell r="M106">
            <v>10894</v>
          </cell>
          <cell r="N106">
            <v>268</v>
          </cell>
          <cell r="O106">
            <v>115</v>
          </cell>
          <cell r="P106">
            <v>152</v>
          </cell>
          <cell r="Q106">
            <v>89</v>
          </cell>
          <cell r="R106">
            <v>70</v>
          </cell>
          <cell r="S106">
            <v>72</v>
          </cell>
          <cell r="T106">
            <v>54</v>
          </cell>
          <cell r="U106">
            <v>25</v>
          </cell>
        </row>
        <row r="107">
          <cell r="L107" t="str">
            <v>Government</v>
          </cell>
          <cell r="M107">
            <v>4648</v>
          </cell>
          <cell r="N107">
            <v>246</v>
          </cell>
          <cell r="O107">
            <v>99</v>
          </cell>
          <cell r="P107">
            <v>133</v>
          </cell>
          <cell r="Q107">
            <v>77</v>
          </cell>
          <cell r="R107">
            <v>43</v>
          </cell>
          <cell r="S107">
            <v>42</v>
          </cell>
          <cell r="T107">
            <v>31</v>
          </cell>
          <cell r="U107">
            <v>16</v>
          </cell>
        </row>
        <row r="108">
          <cell r="L108" t="str">
            <v>TOTAL</v>
          </cell>
          <cell r="M108">
            <v>246869</v>
          </cell>
          <cell r="N108">
            <v>7724</v>
          </cell>
          <cell r="O108">
            <v>4849</v>
          </cell>
          <cell r="P108">
            <v>6394</v>
          </cell>
          <cell r="Q108">
            <v>3891</v>
          </cell>
          <cell r="R108">
            <v>3882</v>
          </cell>
          <cell r="S108">
            <v>2782</v>
          </cell>
          <cell r="T108">
            <v>1246</v>
          </cell>
          <cell r="U108">
            <v>611</v>
          </cell>
        </row>
        <row r="109">
          <cell r="L109" t="str">
            <v>Unclassified</v>
          </cell>
          <cell r="M109">
            <v>4981</v>
          </cell>
          <cell r="N109">
            <v>1030</v>
          </cell>
          <cell r="O109">
            <v>448</v>
          </cell>
          <cell r="P109">
            <v>490</v>
          </cell>
          <cell r="Q109">
            <v>235</v>
          </cell>
          <cell r="R109">
            <v>218</v>
          </cell>
          <cell r="S109">
            <v>117</v>
          </cell>
          <cell r="T109">
            <v>34</v>
          </cell>
          <cell r="U109">
            <v>5</v>
          </cell>
        </row>
        <row r="110">
          <cell r="L110" t="str">
            <v>TOTAL</v>
          </cell>
          <cell r="M110">
            <v>241888</v>
          </cell>
          <cell r="N110">
            <v>6694</v>
          </cell>
          <cell r="O110">
            <v>4401</v>
          </cell>
          <cell r="P110">
            <v>5904</v>
          </cell>
          <cell r="Q110">
            <v>3656</v>
          </cell>
          <cell r="R110">
            <v>3664</v>
          </cell>
          <cell r="S110">
            <v>2665</v>
          </cell>
          <cell r="T110">
            <v>1212</v>
          </cell>
          <cell r="U110">
            <v>606</v>
          </cell>
        </row>
        <row r="111">
          <cell r="M111">
            <v>0</v>
          </cell>
          <cell r="N111">
            <v>0</v>
          </cell>
          <cell r="O111">
            <v>0</v>
          </cell>
          <cell r="P111">
            <v>0</v>
          </cell>
          <cell r="Q111">
            <v>0</v>
          </cell>
          <cell r="R111">
            <v>0</v>
          </cell>
          <cell r="S111">
            <v>0</v>
          </cell>
          <cell r="T111">
            <v>0</v>
          </cell>
          <cell r="U111">
            <v>0</v>
          </cell>
        </row>
        <row r="112">
          <cell r="L112" t="str">
            <v>Other Industries</v>
          </cell>
          <cell r="M112">
            <v>55327</v>
          </cell>
          <cell r="N112">
            <v>662</v>
          </cell>
          <cell r="O112">
            <v>490</v>
          </cell>
          <cell r="P112">
            <v>651</v>
          </cell>
          <cell r="Q112">
            <v>431</v>
          </cell>
          <cell r="R112">
            <v>429</v>
          </cell>
          <cell r="S112">
            <v>353</v>
          </cell>
          <cell r="T112">
            <v>178</v>
          </cell>
          <cell r="U112">
            <v>107</v>
          </cell>
        </row>
        <row r="113">
          <cell r="M113">
            <v>2.017669290190344E-2</v>
          </cell>
          <cell r="N113">
            <v>0.13335059554634904</v>
          </cell>
          <cell r="O113">
            <v>9.239018354299855E-2</v>
          </cell>
          <cell r="P113">
            <v>7.6634344698154513E-2</v>
          </cell>
          <cell r="Q113">
            <v>6.0395785145206889E-2</v>
          </cell>
          <cell r="R113">
            <v>5.6156620298815046E-2</v>
          </cell>
          <cell r="S113">
            <v>4.2056074766355138E-2</v>
          </cell>
          <cell r="T113">
            <v>2.7287319422150885E-2</v>
          </cell>
          <cell r="U113">
            <v>8.1833060556464818E-3</v>
          </cell>
        </row>
      </sheetData>
      <sheetData sheetId="35">
        <row r="4">
          <cell r="L4" t="str">
            <v>01 Agricultural production - crops</v>
          </cell>
          <cell r="M4">
            <v>666</v>
          </cell>
          <cell r="N4">
            <v>80</v>
          </cell>
          <cell r="O4">
            <v>124</v>
          </cell>
          <cell r="P4">
            <v>72</v>
          </cell>
          <cell r="Q4">
            <v>86</v>
          </cell>
          <cell r="R4">
            <v>65</v>
          </cell>
          <cell r="S4">
            <v>10</v>
          </cell>
          <cell r="T4">
            <v>0</v>
          </cell>
          <cell r="U4">
            <v>1103</v>
          </cell>
          <cell r="V4">
            <v>0</v>
          </cell>
        </row>
        <row r="5">
          <cell r="L5" t="str">
            <v>02 Agriculture production livestock and animal specialities</v>
          </cell>
          <cell r="M5">
            <v>1870</v>
          </cell>
          <cell r="N5">
            <v>136</v>
          </cell>
          <cell r="O5">
            <v>68</v>
          </cell>
          <cell r="P5">
            <v>25</v>
          </cell>
          <cell r="Q5">
            <v>18</v>
          </cell>
          <cell r="R5">
            <v>19</v>
          </cell>
          <cell r="S5">
            <v>2</v>
          </cell>
          <cell r="T5">
            <v>0</v>
          </cell>
          <cell r="U5">
            <v>2138</v>
          </cell>
          <cell r="V5">
            <v>0</v>
          </cell>
        </row>
        <row r="6">
          <cell r="L6" t="str">
            <v>07 Agricultural services</v>
          </cell>
          <cell r="M6">
            <v>442</v>
          </cell>
          <cell r="N6">
            <v>29</v>
          </cell>
          <cell r="O6">
            <v>20</v>
          </cell>
          <cell r="P6">
            <v>8</v>
          </cell>
          <cell r="Q6">
            <v>3</v>
          </cell>
          <cell r="R6">
            <v>2</v>
          </cell>
          <cell r="S6">
            <v>0</v>
          </cell>
          <cell r="T6">
            <v>0</v>
          </cell>
          <cell r="U6">
            <v>504</v>
          </cell>
          <cell r="V6">
            <v>0</v>
          </cell>
        </row>
        <row r="7">
          <cell r="L7" t="str">
            <v>08 Forestry</v>
          </cell>
          <cell r="M7">
            <v>69</v>
          </cell>
          <cell r="N7">
            <v>6</v>
          </cell>
          <cell r="O7">
            <v>8</v>
          </cell>
          <cell r="P7">
            <v>7</v>
          </cell>
          <cell r="Q7">
            <v>3</v>
          </cell>
          <cell r="R7">
            <v>0</v>
          </cell>
          <cell r="S7">
            <v>0</v>
          </cell>
          <cell r="T7">
            <v>0</v>
          </cell>
          <cell r="U7">
            <v>93</v>
          </cell>
          <cell r="V7">
            <v>0</v>
          </cell>
        </row>
        <row r="8">
          <cell r="L8" t="str">
            <v>09 Fishing, hunting and trapping</v>
          </cell>
          <cell r="M8">
            <v>250</v>
          </cell>
          <cell r="N8">
            <v>30</v>
          </cell>
          <cell r="O8">
            <v>26</v>
          </cell>
          <cell r="P8">
            <v>8</v>
          </cell>
          <cell r="Q8">
            <v>6</v>
          </cell>
          <cell r="R8">
            <v>5</v>
          </cell>
          <cell r="S8">
            <v>3</v>
          </cell>
          <cell r="T8">
            <v>0</v>
          </cell>
          <cell r="U8">
            <v>328</v>
          </cell>
          <cell r="V8">
            <v>0</v>
          </cell>
        </row>
        <row r="9">
          <cell r="L9" t="str">
            <v>Agriculture, Fisheries and Forestry subtotal</v>
          </cell>
          <cell r="M9">
            <v>3297</v>
          </cell>
          <cell r="N9">
            <v>281</v>
          </cell>
          <cell r="O9">
            <v>246</v>
          </cell>
          <cell r="P9">
            <v>120</v>
          </cell>
          <cell r="Q9">
            <v>116</v>
          </cell>
          <cell r="R9">
            <v>91</v>
          </cell>
          <cell r="S9">
            <v>15</v>
          </cell>
          <cell r="T9">
            <v>0</v>
          </cell>
          <cell r="U9">
            <v>4166</v>
          </cell>
          <cell r="V9">
            <v>0</v>
          </cell>
        </row>
        <row r="11">
          <cell r="L11" t="str">
            <v>10 Metal mining</v>
          </cell>
          <cell r="M11">
            <v>46</v>
          </cell>
          <cell r="N11">
            <v>4</v>
          </cell>
          <cell r="O11">
            <v>3</v>
          </cell>
          <cell r="P11">
            <v>2</v>
          </cell>
          <cell r="Q11">
            <v>1</v>
          </cell>
          <cell r="R11">
            <v>3</v>
          </cell>
          <cell r="S11">
            <v>2</v>
          </cell>
          <cell r="T11">
            <v>0</v>
          </cell>
          <cell r="U11">
            <v>61</v>
          </cell>
          <cell r="V11">
            <v>0</v>
          </cell>
        </row>
        <row r="12">
          <cell r="L12" t="str">
            <v>12 Coal mining</v>
          </cell>
          <cell r="M12">
            <v>50</v>
          </cell>
          <cell r="N12">
            <v>65</v>
          </cell>
          <cell r="O12">
            <v>10</v>
          </cell>
          <cell r="P12">
            <v>7</v>
          </cell>
          <cell r="Q12">
            <v>7</v>
          </cell>
          <cell r="R12">
            <v>5</v>
          </cell>
          <cell r="S12">
            <v>1</v>
          </cell>
          <cell r="T12">
            <v>0</v>
          </cell>
          <cell r="U12">
            <v>145</v>
          </cell>
          <cell r="V12">
            <v>0</v>
          </cell>
        </row>
        <row r="13">
          <cell r="L13" t="str">
            <v>13 Oil and gas extraction</v>
          </cell>
          <cell r="M13">
            <v>137</v>
          </cell>
          <cell r="N13">
            <v>19</v>
          </cell>
          <cell r="O13">
            <v>10</v>
          </cell>
          <cell r="P13">
            <v>7</v>
          </cell>
          <cell r="Q13">
            <v>8</v>
          </cell>
          <cell r="R13">
            <v>7</v>
          </cell>
          <cell r="S13">
            <v>0</v>
          </cell>
          <cell r="T13">
            <v>1</v>
          </cell>
          <cell r="U13">
            <v>189</v>
          </cell>
          <cell r="V13">
            <v>0</v>
          </cell>
        </row>
        <row r="14">
          <cell r="L14" t="str">
            <v>14 Mining and quarrying of nonmetallic minerals, except fuels</v>
          </cell>
          <cell r="M14">
            <v>173</v>
          </cell>
          <cell r="N14">
            <v>28</v>
          </cell>
          <cell r="O14">
            <v>14</v>
          </cell>
          <cell r="P14">
            <v>10</v>
          </cell>
          <cell r="Q14">
            <v>3</v>
          </cell>
          <cell r="R14">
            <v>0</v>
          </cell>
          <cell r="S14">
            <v>0</v>
          </cell>
          <cell r="T14">
            <v>0</v>
          </cell>
          <cell r="U14">
            <v>228</v>
          </cell>
          <cell r="V14">
            <v>0</v>
          </cell>
        </row>
        <row r="15">
          <cell r="L15" t="str">
            <v>Mining subtotal</v>
          </cell>
          <cell r="M15">
            <v>406</v>
          </cell>
          <cell r="N15">
            <v>116</v>
          </cell>
          <cell r="O15">
            <v>37</v>
          </cell>
          <cell r="P15">
            <v>26</v>
          </cell>
          <cell r="Q15">
            <v>19</v>
          </cell>
          <cell r="R15">
            <v>15</v>
          </cell>
          <cell r="S15">
            <v>3</v>
          </cell>
          <cell r="T15">
            <v>1</v>
          </cell>
          <cell r="U15">
            <v>623</v>
          </cell>
          <cell r="V15">
            <v>0</v>
          </cell>
        </row>
        <row r="17">
          <cell r="L17" t="str">
            <v>15 Building construction-general contractors and operative builders</v>
          </cell>
          <cell r="M17">
            <v>2476</v>
          </cell>
          <cell r="N17">
            <v>196</v>
          </cell>
          <cell r="O17">
            <v>125</v>
          </cell>
          <cell r="P17">
            <v>47</v>
          </cell>
          <cell r="Q17">
            <v>35</v>
          </cell>
          <cell r="R17">
            <v>16</v>
          </cell>
          <cell r="S17">
            <v>1</v>
          </cell>
          <cell r="T17">
            <v>0</v>
          </cell>
          <cell r="U17">
            <v>2896</v>
          </cell>
          <cell r="V17">
            <v>0</v>
          </cell>
        </row>
        <row r="18">
          <cell r="L18" t="str">
            <v>16 Heavy construction other than building construction - contractors</v>
          </cell>
          <cell r="M18">
            <v>253</v>
          </cell>
          <cell r="N18">
            <v>88</v>
          </cell>
          <cell r="O18">
            <v>56</v>
          </cell>
          <cell r="P18">
            <v>23</v>
          </cell>
          <cell r="Q18">
            <v>14</v>
          </cell>
          <cell r="R18">
            <v>17</v>
          </cell>
          <cell r="S18">
            <v>2</v>
          </cell>
          <cell r="T18">
            <v>0</v>
          </cell>
          <cell r="U18">
            <v>453</v>
          </cell>
          <cell r="V18">
            <v>0</v>
          </cell>
        </row>
        <row r="19">
          <cell r="L19" t="str">
            <v>17 Construction - special trade contractors</v>
          </cell>
          <cell r="M19">
            <v>201</v>
          </cell>
          <cell r="N19">
            <v>33</v>
          </cell>
          <cell r="O19">
            <v>28</v>
          </cell>
          <cell r="P19">
            <v>20</v>
          </cell>
          <cell r="Q19">
            <v>6</v>
          </cell>
          <cell r="R19">
            <v>6</v>
          </cell>
          <cell r="S19">
            <v>1</v>
          </cell>
          <cell r="T19">
            <v>0</v>
          </cell>
          <cell r="U19">
            <v>295</v>
          </cell>
          <cell r="V19">
            <v>0</v>
          </cell>
        </row>
        <row r="20">
          <cell r="L20" t="str">
            <v>Construction subtotal</v>
          </cell>
          <cell r="M20">
            <v>2930</v>
          </cell>
          <cell r="N20">
            <v>317</v>
          </cell>
          <cell r="O20">
            <v>209</v>
          </cell>
          <cell r="P20">
            <v>90</v>
          </cell>
          <cell r="Q20">
            <v>55</v>
          </cell>
          <cell r="R20">
            <v>39</v>
          </cell>
          <cell r="S20">
            <v>4</v>
          </cell>
          <cell r="T20">
            <v>0</v>
          </cell>
          <cell r="U20">
            <v>3644</v>
          </cell>
          <cell r="V20">
            <v>0</v>
          </cell>
        </row>
        <row r="22">
          <cell r="L22" t="str">
            <v>20 Food and kindred products</v>
          </cell>
          <cell r="M22">
            <v>1094</v>
          </cell>
          <cell r="N22">
            <v>193</v>
          </cell>
          <cell r="O22">
            <v>222</v>
          </cell>
          <cell r="P22">
            <v>88</v>
          </cell>
          <cell r="Q22">
            <v>66</v>
          </cell>
          <cell r="R22">
            <v>67</v>
          </cell>
          <cell r="S22">
            <v>26</v>
          </cell>
          <cell r="T22">
            <v>1</v>
          </cell>
          <cell r="U22">
            <v>1757</v>
          </cell>
          <cell r="V22">
            <v>0</v>
          </cell>
        </row>
        <row r="23">
          <cell r="L23" t="str">
            <v>21 Tobacco products</v>
          </cell>
          <cell r="M23">
            <v>3</v>
          </cell>
          <cell r="N23">
            <v>1</v>
          </cell>
          <cell r="O23">
            <v>1</v>
          </cell>
          <cell r="P23">
            <v>1</v>
          </cell>
          <cell r="Q23">
            <v>1</v>
          </cell>
          <cell r="R23">
            <v>0</v>
          </cell>
          <cell r="S23">
            <v>2</v>
          </cell>
          <cell r="T23">
            <v>0</v>
          </cell>
          <cell r="U23">
            <v>9</v>
          </cell>
          <cell r="V23">
            <v>0</v>
          </cell>
        </row>
        <row r="24">
          <cell r="L24" t="str">
            <v>22 Textile mill products</v>
          </cell>
          <cell r="M24">
            <v>1409</v>
          </cell>
          <cell r="N24">
            <v>269</v>
          </cell>
          <cell r="O24">
            <v>245</v>
          </cell>
          <cell r="P24">
            <v>97</v>
          </cell>
          <cell r="Q24">
            <v>63</v>
          </cell>
          <cell r="R24">
            <v>35</v>
          </cell>
          <cell r="S24">
            <v>17</v>
          </cell>
          <cell r="T24">
            <v>0</v>
          </cell>
          <cell r="U24">
            <v>2135</v>
          </cell>
          <cell r="V24">
            <v>0</v>
          </cell>
        </row>
        <row r="25">
          <cell r="L25" t="str">
            <v>23 Apparel and other finished products made from fabrics and similar materials</v>
          </cell>
          <cell r="M25">
            <v>111</v>
          </cell>
          <cell r="N25">
            <v>113</v>
          </cell>
          <cell r="O25">
            <v>123</v>
          </cell>
          <cell r="P25">
            <v>59</v>
          </cell>
          <cell r="Q25">
            <v>54</v>
          </cell>
          <cell r="R25">
            <v>40</v>
          </cell>
          <cell r="S25">
            <v>7</v>
          </cell>
          <cell r="T25">
            <v>0</v>
          </cell>
          <cell r="U25">
            <v>507</v>
          </cell>
          <cell r="V25">
            <v>0</v>
          </cell>
        </row>
        <row r="26">
          <cell r="L26" t="str">
            <v>24 Lumber and wood products, except furniture</v>
          </cell>
          <cell r="M26">
            <v>267</v>
          </cell>
          <cell r="N26">
            <v>50</v>
          </cell>
          <cell r="O26">
            <v>48</v>
          </cell>
          <cell r="P26">
            <v>7</v>
          </cell>
          <cell r="Q26">
            <v>6</v>
          </cell>
          <cell r="R26">
            <v>7</v>
          </cell>
          <cell r="S26">
            <v>0</v>
          </cell>
          <cell r="T26">
            <v>0</v>
          </cell>
          <cell r="U26">
            <v>385</v>
          </cell>
          <cell r="V26">
            <v>0</v>
          </cell>
        </row>
        <row r="27">
          <cell r="L27" t="str">
            <v>25 Furniture and fixtures</v>
          </cell>
          <cell r="M27">
            <v>454</v>
          </cell>
          <cell r="N27">
            <v>78</v>
          </cell>
          <cell r="O27">
            <v>72</v>
          </cell>
          <cell r="P27">
            <v>30</v>
          </cell>
          <cell r="Q27">
            <v>17</v>
          </cell>
          <cell r="R27">
            <v>12</v>
          </cell>
          <cell r="S27">
            <v>2</v>
          </cell>
          <cell r="T27">
            <v>0</v>
          </cell>
          <cell r="U27">
            <v>665</v>
          </cell>
          <cell r="V27">
            <v>0</v>
          </cell>
        </row>
        <row r="28">
          <cell r="L28" t="str">
            <v>26 Paper and allied products</v>
          </cell>
          <cell r="M28">
            <v>221</v>
          </cell>
          <cell r="N28">
            <v>49</v>
          </cell>
          <cell r="O28">
            <v>69</v>
          </cell>
          <cell r="P28">
            <v>29</v>
          </cell>
          <cell r="Q28">
            <v>47</v>
          </cell>
          <cell r="R28">
            <v>16</v>
          </cell>
          <cell r="S28">
            <v>4</v>
          </cell>
          <cell r="T28">
            <v>0</v>
          </cell>
          <cell r="U28">
            <v>435</v>
          </cell>
          <cell r="V28">
            <v>0</v>
          </cell>
        </row>
        <row r="29">
          <cell r="L29" t="str">
            <v>27 Printing, publishing, and allied industries</v>
          </cell>
          <cell r="M29">
            <v>421</v>
          </cell>
          <cell r="N29">
            <v>80</v>
          </cell>
          <cell r="O29">
            <v>77</v>
          </cell>
          <cell r="P29">
            <v>36</v>
          </cell>
          <cell r="Q29">
            <v>38</v>
          </cell>
          <cell r="R29">
            <v>24</v>
          </cell>
          <cell r="S29">
            <v>2</v>
          </cell>
          <cell r="T29">
            <v>0</v>
          </cell>
          <cell r="U29">
            <v>678</v>
          </cell>
          <cell r="V29">
            <v>0</v>
          </cell>
        </row>
        <row r="30">
          <cell r="L30" t="str">
            <v>28 Chemicals and allied products</v>
          </cell>
          <cell r="M30">
            <v>891</v>
          </cell>
          <cell r="N30">
            <v>148</v>
          </cell>
          <cell r="O30">
            <v>223</v>
          </cell>
          <cell r="P30">
            <v>123</v>
          </cell>
          <cell r="Q30">
            <v>105</v>
          </cell>
          <cell r="R30">
            <v>62</v>
          </cell>
          <cell r="S30">
            <v>6</v>
          </cell>
          <cell r="T30">
            <v>0</v>
          </cell>
          <cell r="U30">
            <v>1558</v>
          </cell>
          <cell r="V30">
            <v>0</v>
          </cell>
        </row>
        <row r="31">
          <cell r="L31" t="str">
            <v>29 Petroleum refining and related industries</v>
          </cell>
          <cell r="M31">
            <v>41</v>
          </cell>
          <cell r="N31">
            <v>8</v>
          </cell>
          <cell r="O31">
            <v>9</v>
          </cell>
          <cell r="P31">
            <v>4</v>
          </cell>
          <cell r="Q31">
            <v>4</v>
          </cell>
          <cell r="R31">
            <v>2</v>
          </cell>
          <cell r="S31">
            <v>0</v>
          </cell>
          <cell r="T31">
            <v>0</v>
          </cell>
          <cell r="U31">
            <v>68</v>
          </cell>
          <cell r="V31">
            <v>0</v>
          </cell>
        </row>
        <row r="32">
          <cell r="L32" t="str">
            <v>30 Rubber and miscellaneous plastics products</v>
          </cell>
          <cell r="M32">
            <v>689</v>
          </cell>
          <cell r="N32">
            <v>164</v>
          </cell>
          <cell r="O32">
            <v>164</v>
          </cell>
          <cell r="P32">
            <v>104</v>
          </cell>
          <cell r="Q32">
            <v>57</v>
          </cell>
          <cell r="R32">
            <v>29</v>
          </cell>
          <cell r="S32">
            <v>2</v>
          </cell>
          <cell r="T32">
            <v>0</v>
          </cell>
          <cell r="U32">
            <v>1209</v>
          </cell>
          <cell r="V32">
            <v>0</v>
          </cell>
        </row>
        <row r="33">
          <cell r="L33" t="str">
            <v>31 Leather and leather products</v>
          </cell>
          <cell r="M33">
            <v>245</v>
          </cell>
          <cell r="N33">
            <v>61</v>
          </cell>
          <cell r="O33">
            <v>45</v>
          </cell>
          <cell r="P33">
            <v>25</v>
          </cell>
          <cell r="Q33">
            <v>23</v>
          </cell>
          <cell r="R33">
            <v>7</v>
          </cell>
          <cell r="S33">
            <v>2</v>
          </cell>
          <cell r="T33">
            <v>0</v>
          </cell>
          <cell r="U33">
            <v>408</v>
          </cell>
          <cell r="V33">
            <v>0</v>
          </cell>
        </row>
        <row r="34">
          <cell r="L34" t="str">
            <v>32 Stone, clay, glass and concrete products</v>
          </cell>
          <cell r="M34">
            <v>199</v>
          </cell>
          <cell r="N34">
            <v>52</v>
          </cell>
          <cell r="O34">
            <v>68</v>
          </cell>
          <cell r="P34">
            <v>23</v>
          </cell>
          <cell r="Q34">
            <v>31</v>
          </cell>
          <cell r="R34">
            <v>21</v>
          </cell>
          <cell r="S34">
            <v>3</v>
          </cell>
          <cell r="T34">
            <v>1</v>
          </cell>
          <cell r="U34">
            <v>398</v>
          </cell>
          <cell r="V34">
            <v>0</v>
          </cell>
        </row>
        <row r="35">
          <cell r="L35" t="str">
            <v>33 Primary metal industries</v>
          </cell>
          <cell r="M35">
            <v>684</v>
          </cell>
          <cell r="N35">
            <v>145</v>
          </cell>
          <cell r="O35">
            <v>74</v>
          </cell>
          <cell r="P35">
            <v>25</v>
          </cell>
          <cell r="Q35">
            <v>22</v>
          </cell>
          <cell r="R35">
            <v>20</v>
          </cell>
          <cell r="S35">
            <v>1</v>
          </cell>
          <cell r="T35">
            <v>0</v>
          </cell>
          <cell r="U35">
            <v>971</v>
          </cell>
          <cell r="V35">
            <v>0</v>
          </cell>
        </row>
        <row r="36">
          <cell r="L36" t="str">
            <v>34 Fabricated metal products, except machinery and transportation equipment</v>
          </cell>
          <cell r="M36">
            <v>313</v>
          </cell>
          <cell r="N36">
            <v>66</v>
          </cell>
          <cell r="O36">
            <v>69</v>
          </cell>
          <cell r="P36">
            <v>23</v>
          </cell>
          <cell r="Q36">
            <v>24</v>
          </cell>
          <cell r="R36">
            <v>17</v>
          </cell>
          <cell r="S36">
            <v>0</v>
          </cell>
          <cell r="T36">
            <v>0</v>
          </cell>
          <cell r="U36">
            <v>512</v>
          </cell>
          <cell r="V36">
            <v>0</v>
          </cell>
        </row>
        <row r="37">
          <cell r="L37" t="str">
            <v>35 Industrial and commercial machinery and computer equipment</v>
          </cell>
          <cell r="M37">
            <v>576</v>
          </cell>
          <cell r="N37">
            <v>115</v>
          </cell>
          <cell r="O37">
            <v>82</v>
          </cell>
          <cell r="P37">
            <v>43</v>
          </cell>
          <cell r="Q37">
            <v>27</v>
          </cell>
          <cell r="R37">
            <v>9</v>
          </cell>
          <cell r="S37">
            <v>0</v>
          </cell>
          <cell r="T37">
            <v>0</v>
          </cell>
          <cell r="U37">
            <v>852</v>
          </cell>
          <cell r="V37">
            <v>0</v>
          </cell>
        </row>
        <row r="38">
          <cell r="L38" t="str">
            <v>36 Electronic and other electrical equipment and components, except computer equ</v>
          </cell>
          <cell r="M38">
            <v>268</v>
          </cell>
          <cell r="N38">
            <v>52</v>
          </cell>
          <cell r="O38">
            <v>65</v>
          </cell>
          <cell r="P38">
            <v>37</v>
          </cell>
          <cell r="Q38">
            <v>34</v>
          </cell>
          <cell r="R38">
            <v>16</v>
          </cell>
          <cell r="S38">
            <v>2</v>
          </cell>
          <cell r="T38">
            <v>0</v>
          </cell>
          <cell r="U38">
            <v>474</v>
          </cell>
          <cell r="V38">
            <v>0</v>
          </cell>
        </row>
        <row r="39">
          <cell r="L39" t="str">
            <v>37 Transportation equipment</v>
          </cell>
          <cell r="M39">
            <v>301</v>
          </cell>
          <cell r="N39">
            <v>50</v>
          </cell>
          <cell r="O39">
            <v>58</v>
          </cell>
          <cell r="P39">
            <v>23</v>
          </cell>
          <cell r="Q39">
            <v>22</v>
          </cell>
          <cell r="R39">
            <v>14</v>
          </cell>
          <cell r="S39">
            <v>5</v>
          </cell>
          <cell r="T39">
            <v>0</v>
          </cell>
          <cell r="U39">
            <v>473</v>
          </cell>
          <cell r="V39">
            <v>0</v>
          </cell>
        </row>
        <row r="40">
          <cell r="L40" t="str">
            <v>38 Measuring, analyzing, and controlling instruments; photographic, medical and</v>
          </cell>
          <cell r="M40">
            <v>665</v>
          </cell>
          <cell r="N40">
            <v>105</v>
          </cell>
          <cell r="O40">
            <v>52</v>
          </cell>
          <cell r="P40">
            <v>13</v>
          </cell>
          <cell r="Q40">
            <v>10</v>
          </cell>
          <cell r="R40">
            <v>3</v>
          </cell>
          <cell r="S40">
            <v>1</v>
          </cell>
          <cell r="T40">
            <v>0</v>
          </cell>
          <cell r="U40">
            <v>849</v>
          </cell>
          <cell r="V40">
            <v>0</v>
          </cell>
        </row>
        <row r="41">
          <cell r="L41" t="str">
            <v>39 Miscellaneous manufacturing industries</v>
          </cell>
          <cell r="M41">
            <v>421</v>
          </cell>
          <cell r="N41">
            <v>58</v>
          </cell>
          <cell r="O41">
            <v>40</v>
          </cell>
          <cell r="P41">
            <v>23</v>
          </cell>
          <cell r="Q41">
            <v>14</v>
          </cell>
          <cell r="R41">
            <v>7</v>
          </cell>
          <cell r="S41">
            <v>0</v>
          </cell>
          <cell r="T41">
            <v>0</v>
          </cell>
          <cell r="U41">
            <v>563</v>
          </cell>
          <cell r="V41">
            <v>0</v>
          </cell>
        </row>
        <row r="42">
          <cell r="L42" t="str">
            <v>Manufacturing</v>
          </cell>
          <cell r="M42">
            <v>9273</v>
          </cell>
          <cell r="N42">
            <v>1857</v>
          </cell>
          <cell r="O42">
            <v>1806</v>
          </cell>
          <cell r="P42">
            <v>813</v>
          </cell>
          <cell r="Q42">
            <v>665</v>
          </cell>
          <cell r="R42">
            <v>408</v>
          </cell>
          <cell r="S42">
            <v>82</v>
          </cell>
          <cell r="T42">
            <v>2</v>
          </cell>
          <cell r="U42">
            <v>14906</v>
          </cell>
          <cell r="V42">
            <v>0</v>
          </cell>
        </row>
        <row r="44">
          <cell r="L44" t="str">
            <v>40 Railroad transportation</v>
          </cell>
          <cell r="M44">
            <v>39</v>
          </cell>
          <cell r="N44">
            <v>1</v>
          </cell>
          <cell r="O44">
            <v>1</v>
          </cell>
          <cell r="P44">
            <v>0</v>
          </cell>
          <cell r="Q44">
            <v>2</v>
          </cell>
          <cell r="R44">
            <v>0</v>
          </cell>
          <cell r="S44">
            <v>0</v>
          </cell>
          <cell r="T44">
            <v>0</v>
          </cell>
          <cell r="U44">
            <v>43</v>
          </cell>
          <cell r="V44">
            <v>0</v>
          </cell>
        </row>
        <row r="45">
          <cell r="L45" t="str">
            <v>41 Local and suburban transit and interurban highway passenger transportation</v>
          </cell>
          <cell r="M45">
            <v>680</v>
          </cell>
          <cell r="N45">
            <v>64</v>
          </cell>
          <cell r="O45">
            <v>45</v>
          </cell>
          <cell r="P45">
            <v>24</v>
          </cell>
          <cell r="Q45">
            <v>37</v>
          </cell>
          <cell r="R45">
            <v>14</v>
          </cell>
          <cell r="S45">
            <v>4</v>
          </cell>
          <cell r="T45">
            <v>0</v>
          </cell>
          <cell r="U45">
            <v>868</v>
          </cell>
          <cell r="V45">
            <v>0</v>
          </cell>
        </row>
        <row r="46">
          <cell r="L46" t="str">
            <v>42 Motor freight transportation and warehousing</v>
          </cell>
          <cell r="M46">
            <v>1252</v>
          </cell>
          <cell r="N46">
            <v>121</v>
          </cell>
          <cell r="O46">
            <v>68</v>
          </cell>
          <cell r="P46">
            <v>25</v>
          </cell>
          <cell r="Q46">
            <v>15</v>
          </cell>
          <cell r="R46">
            <v>13</v>
          </cell>
          <cell r="S46">
            <v>3</v>
          </cell>
          <cell r="T46">
            <v>0</v>
          </cell>
          <cell r="U46">
            <v>1497</v>
          </cell>
          <cell r="V46">
            <v>0</v>
          </cell>
        </row>
        <row r="47">
          <cell r="L47" t="str">
            <v>43 United States postal service</v>
          </cell>
          <cell r="M47">
            <v>295</v>
          </cell>
          <cell r="N47">
            <v>27</v>
          </cell>
          <cell r="O47">
            <v>13</v>
          </cell>
          <cell r="P47">
            <v>2</v>
          </cell>
          <cell r="Q47">
            <v>2</v>
          </cell>
          <cell r="R47">
            <v>1</v>
          </cell>
          <cell r="S47">
            <v>1</v>
          </cell>
          <cell r="T47">
            <v>0</v>
          </cell>
          <cell r="U47">
            <v>341</v>
          </cell>
          <cell r="V47">
            <v>0</v>
          </cell>
        </row>
        <row r="48">
          <cell r="L48" t="str">
            <v>44 Water transportation</v>
          </cell>
          <cell r="M48">
            <v>92</v>
          </cell>
          <cell r="N48">
            <v>14</v>
          </cell>
          <cell r="O48">
            <v>11</v>
          </cell>
          <cell r="P48">
            <v>1</v>
          </cell>
          <cell r="Q48">
            <v>1</v>
          </cell>
          <cell r="R48">
            <v>0</v>
          </cell>
          <cell r="S48">
            <v>0</v>
          </cell>
          <cell r="T48">
            <v>0</v>
          </cell>
          <cell r="U48">
            <v>119</v>
          </cell>
          <cell r="V48">
            <v>0</v>
          </cell>
        </row>
        <row r="49">
          <cell r="L49" t="str">
            <v>45 Transportation by air</v>
          </cell>
          <cell r="M49">
            <v>712</v>
          </cell>
          <cell r="N49">
            <v>78</v>
          </cell>
          <cell r="O49">
            <v>58</v>
          </cell>
          <cell r="P49">
            <v>19</v>
          </cell>
          <cell r="Q49">
            <v>14</v>
          </cell>
          <cell r="R49">
            <v>12</v>
          </cell>
          <cell r="S49">
            <v>4</v>
          </cell>
          <cell r="T49">
            <v>0</v>
          </cell>
          <cell r="U49">
            <v>897</v>
          </cell>
          <cell r="V49">
            <v>0</v>
          </cell>
        </row>
        <row r="50">
          <cell r="L50" t="str">
            <v>46 Pipelines, except natural gas</v>
          </cell>
          <cell r="M50">
            <v>33</v>
          </cell>
          <cell r="N50">
            <v>2</v>
          </cell>
          <cell r="O50">
            <v>1</v>
          </cell>
          <cell r="P50">
            <v>1</v>
          </cell>
          <cell r="Q50">
            <v>0</v>
          </cell>
          <cell r="R50">
            <v>0</v>
          </cell>
          <cell r="S50">
            <v>0</v>
          </cell>
          <cell r="T50">
            <v>0</v>
          </cell>
          <cell r="U50">
            <v>37</v>
          </cell>
          <cell r="V50">
            <v>0</v>
          </cell>
        </row>
        <row r="51">
          <cell r="L51" t="str">
            <v>47 Transportation services</v>
          </cell>
          <cell r="M51">
            <v>714</v>
          </cell>
          <cell r="N51">
            <v>171</v>
          </cell>
          <cell r="O51">
            <v>96</v>
          </cell>
          <cell r="P51">
            <v>27</v>
          </cell>
          <cell r="Q51">
            <v>24</v>
          </cell>
          <cell r="R51">
            <v>13</v>
          </cell>
          <cell r="S51">
            <v>4</v>
          </cell>
          <cell r="T51">
            <v>0</v>
          </cell>
          <cell r="U51">
            <v>1049</v>
          </cell>
          <cell r="V51">
            <v>0</v>
          </cell>
        </row>
        <row r="52">
          <cell r="L52" t="str">
            <v>Transport</v>
          </cell>
          <cell r="M52">
            <v>3817</v>
          </cell>
          <cell r="N52">
            <v>478</v>
          </cell>
          <cell r="O52">
            <v>293</v>
          </cell>
          <cell r="P52">
            <v>99</v>
          </cell>
          <cell r="Q52">
            <v>95</v>
          </cell>
          <cell r="R52">
            <v>53</v>
          </cell>
          <cell r="S52">
            <v>16</v>
          </cell>
          <cell r="T52">
            <v>0</v>
          </cell>
          <cell r="U52">
            <v>4851</v>
          </cell>
          <cell r="V52">
            <v>0</v>
          </cell>
        </row>
        <row r="54">
          <cell r="L54" t="str">
            <v>48 Communications</v>
          </cell>
          <cell r="M54">
            <v>300</v>
          </cell>
          <cell r="N54">
            <v>60</v>
          </cell>
          <cell r="O54">
            <v>69</v>
          </cell>
          <cell r="P54">
            <v>31</v>
          </cell>
          <cell r="Q54">
            <v>28</v>
          </cell>
          <cell r="R54">
            <v>17</v>
          </cell>
          <cell r="S54">
            <v>14</v>
          </cell>
          <cell r="T54">
            <v>1</v>
          </cell>
          <cell r="U54">
            <v>520</v>
          </cell>
          <cell r="V54">
            <v>0</v>
          </cell>
        </row>
        <row r="56">
          <cell r="L56" t="str">
            <v>Utilities</v>
          </cell>
          <cell r="M56">
            <v>626</v>
          </cell>
          <cell r="N56">
            <v>56</v>
          </cell>
          <cell r="O56">
            <v>38</v>
          </cell>
          <cell r="P56">
            <v>16</v>
          </cell>
          <cell r="Q56">
            <v>20</v>
          </cell>
          <cell r="R56">
            <v>19</v>
          </cell>
          <cell r="S56">
            <v>4</v>
          </cell>
          <cell r="T56">
            <v>1</v>
          </cell>
          <cell r="U56">
            <v>780</v>
          </cell>
          <cell r="V56">
            <v>0</v>
          </cell>
        </row>
        <row r="58">
          <cell r="L58" t="str">
            <v>50 Wholesale trade - durable goods</v>
          </cell>
          <cell r="M58">
            <v>5997</v>
          </cell>
          <cell r="N58">
            <v>1159</v>
          </cell>
          <cell r="O58">
            <v>754</v>
          </cell>
          <cell r="P58">
            <v>232</v>
          </cell>
          <cell r="Q58">
            <v>137</v>
          </cell>
          <cell r="R58">
            <v>43</v>
          </cell>
          <cell r="S58">
            <v>7</v>
          </cell>
          <cell r="T58">
            <v>1</v>
          </cell>
          <cell r="U58">
            <v>8330</v>
          </cell>
          <cell r="V58">
            <v>0</v>
          </cell>
        </row>
        <row r="59">
          <cell r="L59" t="str">
            <v>51 Wholesale trade - nondurable goods</v>
          </cell>
          <cell r="M59">
            <v>5391</v>
          </cell>
          <cell r="N59">
            <v>1252</v>
          </cell>
          <cell r="O59">
            <v>988</v>
          </cell>
          <cell r="P59">
            <v>367</v>
          </cell>
          <cell r="Q59">
            <v>146</v>
          </cell>
          <cell r="R59">
            <v>67</v>
          </cell>
          <cell r="S59">
            <v>9</v>
          </cell>
          <cell r="T59">
            <v>1</v>
          </cell>
          <cell r="U59">
            <v>8221</v>
          </cell>
          <cell r="V59">
            <v>0</v>
          </cell>
        </row>
        <row r="60">
          <cell r="L60" t="str">
            <v>52 Building materials, hardware, garden supply and mobile home dealers</v>
          </cell>
          <cell r="M60">
            <v>2357</v>
          </cell>
          <cell r="N60">
            <v>228</v>
          </cell>
          <cell r="O60">
            <v>130</v>
          </cell>
          <cell r="P60">
            <v>40</v>
          </cell>
          <cell r="Q60">
            <v>29</v>
          </cell>
          <cell r="R60">
            <v>22</v>
          </cell>
          <cell r="S60">
            <v>1</v>
          </cell>
          <cell r="T60">
            <v>1</v>
          </cell>
          <cell r="U60">
            <v>2808</v>
          </cell>
          <cell r="V60">
            <v>0</v>
          </cell>
        </row>
        <row r="61">
          <cell r="L61" t="str">
            <v>53 General merchandise stores</v>
          </cell>
          <cell r="M61">
            <v>1148</v>
          </cell>
          <cell r="N61">
            <v>59</v>
          </cell>
          <cell r="O61">
            <v>22</v>
          </cell>
          <cell r="P61">
            <v>3</v>
          </cell>
          <cell r="Q61">
            <v>3</v>
          </cell>
          <cell r="R61">
            <v>2</v>
          </cell>
          <cell r="S61">
            <v>2</v>
          </cell>
          <cell r="T61">
            <v>1</v>
          </cell>
          <cell r="U61">
            <v>1240</v>
          </cell>
          <cell r="V61">
            <v>0</v>
          </cell>
        </row>
        <row r="62">
          <cell r="L62" t="str">
            <v>54 Food stores</v>
          </cell>
          <cell r="M62">
            <v>851</v>
          </cell>
          <cell r="N62">
            <v>109</v>
          </cell>
          <cell r="O62">
            <v>72</v>
          </cell>
          <cell r="P62">
            <v>24</v>
          </cell>
          <cell r="Q62">
            <v>8</v>
          </cell>
          <cell r="R62">
            <v>1</v>
          </cell>
          <cell r="S62">
            <v>2</v>
          </cell>
          <cell r="T62">
            <v>0</v>
          </cell>
          <cell r="U62">
            <v>1067</v>
          </cell>
          <cell r="V62">
            <v>0</v>
          </cell>
        </row>
        <row r="63">
          <cell r="L63" t="str">
            <v>55 Automotive dealers and gasoline service stations</v>
          </cell>
          <cell r="M63">
            <v>3136</v>
          </cell>
          <cell r="N63">
            <v>477</v>
          </cell>
          <cell r="O63">
            <v>213</v>
          </cell>
          <cell r="P63">
            <v>62</v>
          </cell>
          <cell r="Q63">
            <v>36</v>
          </cell>
          <cell r="R63">
            <v>11</v>
          </cell>
          <cell r="S63">
            <v>0</v>
          </cell>
          <cell r="T63">
            <v>0</v>
          </cell>
          <cell r="U63">
            <v>3935</v>
          </cell>
          <cell r="V63">
            <v>0</v>
          </cell>
        </row>
        <row r="64">
          <cell r="L64" t="str">
            <v>56 Apparel and accessory stores</v>
          </cell>
          <cell r="M64">
            <v>1250</v>
          </cell>
          <cell r="N64">
            <v>143</v>
          </cell>
          <cell r="O64">
            <v>94</v>
          </cell>
          <cell r="P64">
            <v>17</v>
          </cell>
          <cell r="Q64">
            <v>7</v>
          </cell>
          <cell r="R64">
            <v>5</v>
          </cell>
          <cell r="S64">
            <v>1</v>
          </cell>
          <cell r="T64">
            <v>0</v>
          </cell>
          <cell r="U64">
            <v>1517</v>
          </cell>
          <cell r="V64">
            <v>0</v>
          </cell>
        </row>
        <row r="65">
          <cell r="L65" t="str">
            <v>57 Home furniture, furnishings and equipment stores</v>
          </cell>
          <cell r="M65">
            <v>2147</v>
          </cell>
          <cell r="N65">
            <v>138</v>
          </cell>
          <cell r="O65">
            <v>63</v>
          </cell>
          <cell r="P65">
            <v>16</v>
          </cell>
          <cell r="Q65">
            <v>10</v>
          </cell>
          <cell r="R65">
            <v>6</v>
          </cell>
          <cell r="S65">
            <v>1</v>
          </cell>
          <cell r="T65">
            <v>0</v>
          </cell>
          <cell r="U65">
            <v>2381</v>
          </cell>
          <cell r="V65">
            <v>0</v>
          </cell>
        </row>
        <row r="66">
          <cell r="L66" t="str">
            <v>58 Eating and drinking places</v>
          </cell>
          <cell r="M66">
            <v>898</v>
          </cell>
          <cell r="N66">
            <v>157</v>
          </cell>
          <cell r="O66">
            <v>89</v>
          </cell>
          <cell r="P66">
            <v>26</v>
          </cell>
          <cell r="Q66">
            <v>12</v>
          </cell>
          <cell r="R66">
            <v>5</v>
          </cell>
          <cell r="S66">
            <v>0</v>
          </cell>
          <cell r="T66">
            <v>1</v>
          </cell>
          <cell r="U66">
            <v>1188</v>
          </cell>
          <cell r="V66">
            <v>0</v>
          </cell>
        </row>
        <row r="67">
          <cell r="L67" t="str">
            <v>59 Miscellaneous retail</v>
          </cell>
          <cell r="M67">
            <v>3975</v>
          </cell>
          <cell r="N67">
            <v>358</v>
          </cell>
          <cell r="O67">
            <v>163</v>
          </cell>
          <cell r="P67">
            <v>45</v>
          </cell>
          <cell r="Q67">
            <v>26</v>
          </cell>
          <cell r="R67">
            <v>7</v>
          </cell>
          <cell r="S67">
            <v>1</v>
          </cell>
          <cell r="T67">
            <v>1</v>
          </cell>
          <cell r="U67">
            <v>4576</v>
          </cell>
          <cell r="V67">
            <v>0</v>
          </cell>
        </row>
        <row r="68">
          <cell r="L68" t="str">
            <v>Retail</v>
          </cell>
          <cell r="M68">
            <v>27150</v>
          </cell>
          <cell r="N68">
            <v>4080</v>
          </cell>
          <cell r="O68">
            <v>2588</v>
          </cell>
          <cell r="P68">
            <v>832</v>
          </cell>
          <cell r="Q68">
            <v>414</v>
          </cell>
          <cell r="R68">
            <v>169</v>
          </cell>
          <cell r="S68">
            <v>24</v>
          </cell>
          <cell r="T68">
            <v>6</v>
          </cell>
          <cell r="U68">
            <v>35263</v>
          </cell>
          <cell r="V68">
            <v>0</v>
          </cell>
        </row>
        <row r="70">
          <cell r="L70" t="str">
            <v>60 Depository institutions</v>
          </cell>
          <cell r="M70">
            <v>331</v>
          </cell>
          <cell r="N70">
            <v>12</v>
          </cell>
          <cell r="O70">
            <v>25</v>
          </cell>
          <cell r="P70">
            <v>25</v>
          </cell>
          <cell r="Q70">
            <v>28</v>
          </cell>
          <cell r="R70">
            <v>30</v>
          </cell>
          <cell r="S70">
            <v>15</v>
          </cell>
          <cell r="T70">
            <v>3</v>
          </cell>
          <cell r="U70">
            <v>469</v>
          </cell>
          <cell r="V70">
            <v>0</v>
          </cell>
        </row>
        <row r="71">
          <cell r="L71" t="str">
            <v>61 Nondepository credit institutions</v>
          </cell>
          <cell r="M71">
            <v>2605</v>
          </cell>
          <cell r="N71">
            <v>57</v>
          </cell>
          <cell r="O71">
            <v>25</v>
          </cell>
          <cell r="P71">
            <v>19</v>
          </cell>
          <cell r="Q71">
            <v>8</v>
          </cell>
          <cell r="R71">
            <v>4</v>
          </cell>
          <cell r="S71">
            <v>1</v>
          </cell>
          <cell r="T71">
            <v>1</v>
          </cell>
          <cell r="U71">
            <v>2720</v>
          </cell>
          <cell r="V71">
            <v>0</v>
          </cell>
        </row>
        <row r="72">
          <cell r="L72" t="str">
            <v>62 Security and commodity brokers, dealers, exchanges and services</v>
          </cell>
          <cell r="M72">
            <v>297</v>
          </cell>
          <cell r="N72">
            <v>12</v>
          </cell>
          <cell r="O72">
            <v>14</v>
          </cell>
          <cell r="P72">
            <v>7</v>
          </cell>
          <cell r="Q72">
            <v>7</v>
          </cell>
          <cell r="R72">
            <v>2</v>
          </cell>
          <cell r="S72">
            <v>0</v>
          </cell>
          <cell r="T72">
            <v>0</v>
          </cell>
          <cell r="U72">
            <v>339</v>
          </cell>
          <cell r="V72">
            <v>0</v>
          </cell>
        </row>
        <row r="73">
          <cell r="L73" t="str">
            <v>63 Insurance carriers</v>
          </cell>
          <cell r="M73">
            <v>108</v>
          </cell>
          <cell r="N73">
            <v>3</v>
          </cell>
          <cell r="O73">
            <v>5</v>
          </cell>
          <cell r="P73">
            <v>5</v>
          </cell>
          <cell r="Q73">
            <v>3</v>
          </cell>
          <cell r="R73">
            <v>7</v>
          </cell>
          <cell r="S73">
            <v>4</v>
          </cell>
          <cell r="T73">
            <v>1</v>
          </cell>
          <cell r="U73">
            <v>136</v>
          </cell>
          <cell r="V73">
            <v>0</v>
          </cell>
        </row>
        <row r="74">
          <cell r="L74" t="str">
            <v>64 Insurance agents, brokers and service</v>
          </cell>
          <cell r="M74">
            <v>1746</v>
          </cell>
          <cell r="N74">
            <v>46</v>
          </cell>
          <cell r="O74">
            <v>22</v>
          </cell>
          <cell r="P74">
            <v>5</v>
          </cell>
          <cell r="Q74">
            <v>9</v>
          </cell>
          <cell r="R74">
            <v>12</v>
          </cell>
          <cell r="S74">
            <v>0</v>
          </cell>
          <cell r="T74">
            <v>0</v>
          </cell>
          <cell r="U74">
            <v>1840</v>
          </cell>
          <cell r="V74">
            <v>0</v>
          </cell>
        </row>
        <row r="75">
          <cell r="L75" t="str">
            <v>65 Real estate</v>
          </cell>
          <cell r="M75">
            <v>5670</v>
          </cell>
          <cell r="N75">
            <v>195</v>
          </cell>
          <cell r="O75">
            <v>75</v>
          </cell>
          <cell r="P75">
            <v>24</v>
          </cell>
          <cell r="Q75">
            <v>18</v>
          </cell>
          <cell r="R75">
            <v>5</v>
          </cell>
          <cell r="S75">
            <v>0</v>
          </cell>
          <cell r="T75">
            <v>0</v>
          </cell>
          <cell r="U75">
            <v>5987</v>
          </cell>
          <cell r="V75">
            <v>0</v>
          </cell>
        </row>
        <row r="76">
          <cell r="L76" t="str">
            <v>67 Holding and other investment offices</v>
          </cell>
          <cell r="M76">
            <v>102</v>
          </cell>
          <cell r="N76">
            <v>28</v>
          </cell>
          <cell r="O76">
            <v>24</v>
          </cell>
          <cell r="P76">
            <v>7</v>
          </cell>
          <cell r="Q76">
            <v>13</v>
          </cell>
          <cell r="R76">
            <v>2</v>
          </cell>
          <cell r="S76">
            <v>1</v>
          </cell>
          <cell r="T76">
            <v>0</v>
          </cell>
          <cell r="U76">
            <v>177</v>
          </cell>
          <cell r="V76">
            <v>0</v>
          </cell>
        </row>
        <row r="77">
          <cell r="L77" t="str">
            <v>Finance</v>
          </cell>
          <cell r="M77">
            <v>10859</v>
          </cell>
          <cell r="N77">
            <v>353</v>
          </cell>
          <cell r="O77">
            <v>190</v>
          </cell>
          <cell r="P77">
            <v>92</v>
          </cell>
          <cell r="Q77">
            <v>86</v>
          </cell>
          <cell r="R77">
            <v>62</v>
          </cell>
          <cell r="S77">
            <v>21</v>
          </cell>
          <cell r="T77">
            <v>5</v>
          </cell>
          <cell r="U77">
            <v>11668</v>
          </cell>
          <cell r="V77">
            <v>0</v>
          </cell>
        </row>
        <row r="79">
          <cell r="L79" t="str">
            <v>70 Hotels, rooming houses, camps and other lodging places</v>
          </cell>
          <cell r="M79">
            <v>556</v>
          </cell>
          <cell r="N79">
            <v>83</v>
          </cell>
          <cell r="O79">
            <v>78</v>
          </cell>
          <cell r="P79">
            <v>26</v>
          </cell>
          <cell r="Q79">
            <v>19</v>
          </cell>
          <cell r="R79">
            <v>5</v>
          </cell>
          <cell r="S79">
            <v>1</v>
          </cell>
          <cell r="T79">
            <v>0</v>
          </cell>
          <cell r="U79">
            <v>768</v>
          </cell>
          <cell r="V79">
            <v>0</v>
          </cell>
        </row>
        <row r="80">
          <cell r="L80" t="str">
            <v>72 Personal services</v>
          </cell>
          <cell r="M80">
            <v>296</v>
          </cell>
          <cell r="N80">
            <v>39</v>
          </cell>
          <cell r="O80">
            <v>19</v>
          </cell>
          <cell r="P80">
            <v>8</v>
          </cell>
          <cell r="Q80">
            <v>5</v>
          </cell>
          <cell r="R80">
            <v>2</v>
          </cell>
          <cell r="S80">
            <v>1</v>
          </cell>
          <cell r="T80">
            <v>0</v>
          </cell>
          <cell r="U80">
            <v>370</v>
          </cell>
          <cell r="V80">
            <v>0</v>
          </cell>
        </row>
        <row r="81">
          <cell r="L81" t="str">
            <v>73 Business services</v>
          </cell>
          <cell r="M81">
            <v>6852</v>
          </cell>
          <cell r="N81">
            <v>492</v>
          </cell>
          <cell r="O81">
            <v>269</v>
          </cell>
          <cell r="P81">
            <v>137</v>
          </cell>
          <cell r="Q81">
            <v>128</v>
          </cell>
          <cell r="R81">
            <v>71</v>
          </cell>
          <cell r="S81">
            <v>15</v>
          </cell>
          <cell r="T81">
            <v>0</v>
          </cell>
          <cell r="U81">
            <v>7964</v>
          </cell>
          <cell r="V81">
            <v>0</v>
          </cell>
        </row>
        <row r="82">
          <cell r="L82" t="str">
            <v>75 Automotive repair, services and parking</v>
          </cell>
          <cell r="M82">
            <v>14</v>
          </cell>
          <cell r="N82">
            <v>11</v>
          </cell>
          <cell r="O82">
            <v>7</v>
          </cell>
          <cell r="P82">
            <v>1</v>
          </cell>
          <cell r="Q82">
            <v>1</v>
          </cell>
          <cell r="R82">
            <v>2</v>
          </cell>
          <cell r="S82">
            <v>0</v>
          </cell>
          <cell r="T82">
            <v>0</v>
          </cell>
          <cell r="U82">
            <v>36</v>
          </cell>
          <cell r="V82">
            <v>0</v>
          </cell>
        </row>
        <row r="83">
          <cell r="L83" t="str">
            <v>76 Miscellaneous repair services</v>
          </cell>
          <cell r="M83">
            <v>1532</v>
          </cell>
          <cell r="N83">
            <v>94</v>
          </cell>
          <cell r="O83">
            <v>51</v>
          </cell>
          <cell r="P83">
            <v>26</v>
          </cell>
          <cell r="Q83">
            <v>21</v>
          </cell>
          <cell r="R83">
            <v>25</v>
          </cell>
          <cell r="S83">
            <v>6</v>
          </cell>
          <cell r="T83">
            <v>0</v>
          </cell>
          <cell r="U83">
            <v>1755</v>
          </cell>
          <cell r="V83">
            <v>0</v>
          </cell>
        </row>
        <row r="84">
          <cell r="L84" t="str">
            <v>78 Motion pictures</v>
          </cell>
          <cell r="M84">
            <v>61</v>
          </cell>
          <cell r="N84">
            <v>7</v>
          </cell>
          <cell r="O84">
            <v>6</v>
          </cell>
          <cell r="P84">
            <v>3</v>
          </cell>
          <cell r="Q84">
            <v>0</v>
          </cell>
          <cell r="R84">
            <v>1</v>
          </cell>
          <cell r="S84">
            <v>0</v>
          </cell>
          <cell r="T84">
            <v>0</v>
          </cell>
          <cell r="U84">
            <v>78</v>
          </cell>
          <cell r="V84">
            <v>0</v>
          </cell>
        </row>
        <row r="85">
          <cell r="L85" t="str">
            <v>79 Amusement and recreation services</v>
          </cell>
          <cell r="M85">
            <v>388</v>
          </cell>
          <cell r="N85">
            <v>42</v>
          </cell>
          <cell r="O85">
            <v>10</v>
          </cell>
          <cell r="P85">
            <v>12</v>
          </cell>
          <cell r="Q85">
            <v>5</v>
          </cell>
          <cell r="R85">
            <v>4</v>
          </cell>
          <cell r="S85">
            <v>2</v>
          </cell>
          <cell r="T85">
            <v>0</v>
          </cell>
          <cell r="U85">
            <v>463</v>
          </cell>
          <cell r="V85">
            <v>0</v>
          </cell>
        </row>
        <row r="86">
          <cell r="L86" t="str">
            <v>Hotels and other business services</v>
          </cell>
          <cell r="M86">
            <v>9699</v>
          </cell>
          <cell r="N86">
            <v>768</v>
          </cell>
          <cell r="O86">
            <v>440</v>
          </cell>
          <cell r="P86">
            <v>213</v>
          </cell>
          <cell r="Q86">
            <v>179</v>
          </cell>
          <cell r="R86">
            <v>110</v>
          </cell>
          <cell r="S86">
            <v>25</v>
          </cell>
          <cell r="T86">
            <v>0</v>
          </cell>
          <cell r="U86">
            <v>11434</v>
          </cell>
          <cell r="V86">
            <v>0</v>
          </cell>
        </row>
        <row r="88">
          <cell r="L88" t="str">
            <v>Healthcare</v>
          </cell>
          <cell r="M88">
            <v>3262</v>
          </cell>
          <cell r="N88">
            <v>216</v>
          </cell>
          <cell r="O88">
            <v>121</v>
          </cell>
          <cell r="P88">
            <v>38</v>
          </cell>
          <cell r="Q88">
            <v>33</v>
          </cell>
          <cell r="R88">
            <v>31</v>
          </cell>
          <cell r="S88">
            <v>13</v>
          </cell>
          <cell r="T88">
            <v>1</v>
          </cell>
          <cell r="U88">
            <v>3715</v>
          </cell>
          <cell r="V88">
            <v>0</v>
          </cell>
        </row>
        <row r="90">
          <cell r="L90" t="str">
            <v>81 Legal services</v>
          </cell>
          <cell r="M90">
            <v>797</v>
          </cell>
          <cell r="N90">
            <v>30</v>
          </cell>
          <cell r="O90">
            <v>13</v>
          </cell>
          <cell r="P90">
            <v>7</v>
          </cell>
          <cell r="Q90">
            <v>5</v>
          </cell>
          <cell r="R90">
            <v>0</v>
          </cell>
          <cell r="S90">
            <v>0</v>
          </cell>
          <cell r="T90">
            <v>0</v>
          </cell>
          <cell r="U90">
            <v>852</v>
          </cell>
          <cell r="V90">
            <v>0</v>
          </cell>
        </row>
        <row r="92">
          <cell r="L92" t="str">
            <v>Education</v>
          </cell>
          <cell r="M92">
            <v>860</v>
          </cell>
          <cell r="N92">
            <v>119</v>
          </cell>
          <cell r="O92">
            <v>90</v>
          </cell>
          <cell r="P92">
            <v>26</v>
          </cell>
          <cell r="Q92">
            <v>12</v>
          </cell>
          <cell r="R92">
            <v>19</v>
          </cell>
          <cell r="S92">
            <v>17</v>
          </cell>
          <cell r="T92">
            <v>1</v>
          </cell>
          <cell r="U92">
            <v>1144</v>
          </cell>
          <cell r="V92">
            <v>0</v>
          </cell>
        </row>
        <row r="94">
          <cell r="L94" t="str">
            <v>83 Social services</v>
          </cell>
          <cell r="M94">
            <v>268</v>
          </cell>
          <cell r="N94">
            <v>41</v>
          </cell>
          <cell r="O94">
            <v>31</v>
          </cell>
          <cell r="P94">
            <v>2</v>
          </cell>
          <cell r="Q94">
            <v>3</v>
          </cell>
          <cell r="R94">
            <v>5</v>
          </cell>
          <cell r="S94">
            <v>1</v>
          </cell>
          <cell r="T94">
            <v>0</v>
          </cell>
          <cell r="U94">
            <v>351</v>
          </cell>
          <cell r="V94">
            <v>0</v>
          </cell>
        </row>
        <row r="95">
          <cell r="L95" t="str">
            <v>84 Museums, art galleries, and botanical and zoological gardens</v>
          </cell>
          <cell r="M95">
            <v>16</v>
          </cell>
          <cell r="N95">
            <v>3</v>
          </cell>
          <cell r="O95">
            <v>1</v>
          </cell>
          <cell r="P95">
            <v>0</v>
          </cell>
          <cell r="Q95">
            <v>0</v>
          </cell>
          <cell r="R95">
            <v>0</v>
          </cell>
          <cell r="S95">
            <v>0</v>
          </cell>
          <cell r="T95">
            <v>0</v>
          </cell>
          <cell r="U95">
            <v>20</v>
          </cell>
          <cell r="V95">
            <v>0</v>
          </cell>
        </row>
        <row r="96">
          <cell r="L96" t="str">
            <v>86 Membership organisations</v>
          </cell>
          <cell r="M96">
            <v>135</v>
          </cell>
          <cell r="N96">
            <v>16</v>
          </cell>
          <cell r="O96">
            <v>10</v>
          </cell>
          <cell r="P96">
            <v>2</v>
          </cell>
          <cell r="Q96">
            <v>5</v>
          </cell>
          <cell r="R96">
            <v>5</v>
          </cell>
          <cell r="S96">
            <v>3</v>
          </cell>
          <cell r="T96">
            <v>0</v>
          </cell>
          <cell r="U96">
            <v>176</v>
          </cell>
          <cell r="V96">
            <v>0</v>
          </cell>
        </row>
        <row r="97">
          <cell r="L97" t="str">
            <v>87 Engineering, accounting, research, management and related services</v>
          </cell>
          <cell r="M97">
            <v>11726</v>
          </cell>
          <cell r="N97">
            <v>718</v>
          </cell>
          <cell r="O97">
            <v>398</v>
          </cell>
          <cell r="P97">
            <v>103</v>
          </cell>
          <cell r="Q97">
            <v>82</v>
          </cell>
          <cell r="R97">
            <v>27</v>
          </cell>
          <cell r="S97">
            <v>6</v>
          </cell>
          <cell r="T97">
            <v>1</v>
          </cell>
          <cell r="U97">
            <v>13061</v>
          </cell>
          <cell r="V97">
            <v>0</v>
          </cell>
        </row>
        <row r="98">
          <cell r="L98" t="str">
            <v>88 Private Housleholds</v>
          </cell>
          <cell r="M98">
            <v>2</v>
          </cell>
          <cell r="N98">
            <v>0</v>
          </cell>
          <cell r="O98">
            <v>0</v>
          </cell>
          <cell r="P98">
            <v>0</v>
          </cell>
          <cell r="Q98">
            <v>0</v>
          </cell>
          <cell r="R98">
            <v>0</v>
          </cell>
          <cell r="S98">
            <v>0</v>
          </cell>
          <cell r="T98">
            <v>0</v>
          </cell>
          <cell r="U98">
            <v>2</v>
          </cell>
          <cell r="V98">
            <v>0</v>
          </cell>
        </row>
        <row r="99">
          <cell r="L99" t="str">
            <v>89 Miscellaneous services</v>
          </cell>
          <cell r="M99">
            <v>506</v>
          </cell>
          <cell r="N99">
            <v>34</v>
          </cell>
          <cell r="O99">
            <v>15</v>
          </cell>
          <cell r="P99">
            <v>5</v>
          </cell>
          <cell r="Q99">
            <v>4</v>
          </cell>
          <cell r="R99">
            <v>2</v>
          </cell>
          <cell r="S99">
            <v>1</v>
          </cell>
          <cell r="T99">
            <v>0</v>
          </cell>
          <cell r="U99">
            <v>567</v>
          </cell>
          <cell r="V99">
            <v>0</v>
          </cell>
        </row>
        <row r="100">
          <cell r="L100" t="str">
            <v>91 Executive, legislative, and general government, except finance</v>
          </cell>
          <cell r="M100">
            <v>4</v>
          </cell>
          <cell r="N100">
            <v>1</v>
          </cell>
          <cell r="O100">
            <v>2</v>
          </cell>
          <cell r="P100">
            <v>0</v>
          </cell>
          <cell r="Q100">
            <v>3</v>
          </cell>
          <cell r="R100">
            <v>8</v>
          </cell>
          <cell r="S100">
            <v>2</v>
          </cell>
          <cell r="T100">
            <v>2</v>
          </cell>
          <cell r="U100">
            <v>22</v>
          </cell>
          <cell r="V100">
            <v>0</v>
          </cell>
        </row>
        <row r="101">
          <cell r="L101" t="str">
            <v>92 Justice, public order, and safety</v>
          </cell>
          <cell r="M101">
            <v>2</v>
          </cell>
          <cell r="N101">
            <v>2</v>
          </cell>
          <cell r="O101">
            <v>0</v>
          </cell>
          <cell r="P101">
            <v>0</v>
          </cell>
          <cell r="Q101">
            <v>0</v>
          </cell>
          <cell r="R101">
            <v>1</v>
          </cell>
          <cell r="S101">
            <v>0</v>
          </cell>
          <cell r="T101">
            <v>2</v>
          </cell>
          <cell r="U101">
            <v>7</v>
          </cell>
          <cell r="V101">
            <v>0</v>
          </cell>
        </row>
        <row r="102">
          <cell r="L102" t="str">
            <v>93 Public finance, taxation and monetary policy</v>
          </cell>
          <cell r="M102">
            <v>1</v>
          </cell>
          <cell r="N102">
            <v>0</v>
          </cell>
          <cell r="O102">
            <v>0</v>
          </cell>
          <cell r="P102">
            <v>0</v>
          </cell>
          <cell r="Q102">
            <v>1</v>
          </cell>
          <cell r="R102">
            <v>0</v>
          </cell>
          <cell r="S102">
            <v>1</v>
          </cell>
          <cell r="T102">
            <v>1</v>
          </cell>
          <cell r="U102">
            <v>4</v>
          </cell>
          <cell r="V102">
            <v>0</v>
          </cell>
        </row>
        <row r="103">
          <cell r="L103" t="str">
            <v>94 Administration of human resource programs</v>
          </cell>
          <cell r="M103">
            <v>18</v>
          </cell>
          <cell r="N103">
            <v>5</v>
          </cell>
          <cell r="O103">
            <v>6</v>
          </cell>
          <cell r="P103">
            <v>1</v>
          </cell>
          <cell r="Q103">
            <v>3</v>
          </cell>
          <cell r="R103">
            <v>8</v>
          </cell>
          <cell r="S103">
            <v>4</v>
          </cell>
          <cell r="T103">
            <v>0</v>
          </cell>
          <cell r="U103">
            <v>45</v>
          </cell>
          <cell r="V103">
            <v>0</v>
          </cell>
        </row>
        <row r="104">
          <cell r="L104" t="str">
            <v>95 Administration of environmental quality and housing programs</v>
          </cell>
          <cell r="M104">
            <v>29</v>
          </cell>
          <cell r="N104">
            <v>7</v>
          </cell>
          <cell r="O104">
            <v>4</v>
          </cell>
          <cell r="P104">
            <v>2</v>
          </cell>
          <cell r="Q104">
            <v>1</v>
          </cell>
          <cell r="R104">
            <v>1</v>
          </cell>
          <cell r="S104">
            <v>0</v>
          </cell>
          <cell r="T104">
            <v>0</v>
          </cell>
          <cell r="U104">
            <v>44</v>
          </cell>
          <cell r="V104">
            <v>0</v>
          </cell>
        </row>
        <row r="105">
          <cell r="L105" t="str">
            <v>96 Administration of economic programs</v>
          </cell>
          <cell r="M105">
            <v>1</v>
          </cell>
          <cell r="N105">
            <v>2</v>
          </cell>
          <cell r="O105">
            <v>1</v>
          </cell>
          <cell r="P105">
            <v>3</v>
          </cell>
          <cell r="Q105">
            <v>4</v>
          </cell>
          <cell r="R105">
            <v>5</v>
          </cell>
          <cell r="S105">
            <v>1</v>
          </cell>
          <cell r="T105">
            <v>0</v>
          </cell>
          <cell r="U105">
            <v>17</v>
          </cell>
          <cell r="V105">
            <v>0</v>
          </cell>
        </row>
        <row r="106">
          <cell r="L106" t="str">
            <v>97 National security and international affairs</v>
          </cell>
          <cell r="M106">
            <v>1</v>
          </cell>
          <cell r="N106">
            <v>0</v>
          </cell>
          <cell r="O106">
            <v>0</v>
          </cell>
          <cell r="P106">
            <v>0</v>
          </cell>
          <cell r="Q106">
            <v>2</v>
          </cell>
          <cell r="R106">
            <v>1</v>
          </cell>
          <cell r="S106">
            <v>1</v>
          </cell>
          <cell r="T106">
            <v>0</v>
          </cell>
          <cell r="U106">
            <v>5</v>
          </cell>
          <cell r="V106">
            <v>0</v>
          </cell>
        </row>
        <row r="107">
          <cell r="L107" t="str">
            <v>Public services all</v>
          </cell>
          <cell r="M107">
            <v>17628</v>
          </cell>
          <cell r="N107">
            <v>1194</v>
          </cell>
          <cell r="O107">
            <v>692</v>
          </cell>
          <cell r="P107">
            <v>189</v>
          </cell>
          <cell r="Q107">
            <v>158</v>
          </cell>
          <cell r="R107">
            <v>113</v>
          </cell>
          <cell r="S107">
            <v>50</v>
          </cell>
          <cell r="T107">
            <v>8</v>
          </cell>
          <cell r="U107">
            <v>20032</v>
          </cell>
          <cell r="V107">
            <v>0</v>
          </cell>
        </row>
        <row r="108">
          <cell r="L108" t="str">
            <v>Government</v>
          </cell>
          <cell r="M108">
            <v>13506</v>
          </cell>
          <cell r="N108">
            <v>859</v>
          </cell>
          <cell r="O108">
            <v>481</v>
          </cell>
          <cell r="P108">
            <v>125</v>
          </cell>
          <cell r="Q108">
            <v>113</v>
          </cell>
          <cell r="R108">
            <v>63</v>
          </cell>
          <cell r="S108">
            <v>20</v>
          </cell>
          <cell r="T108">
            <v>6</v>
          </cell>
          <cell r="U108">
            <v>15173</v>
          </cell>
          <cell r="V108">
            <v>0</v>
          </cell>
        </row>
        <row r="109">
          <cell r="L109" t="str">
            <v>TOTAL</v>
          </cell>
          <cell r="M109">
            <v>93306</v>
          </cell>
          <cell r="N109">
            <v>12426</v>
          </cell>
          <cell r="O109">
            <v>9091</v>
          </cell>
          <cell r="P109">
            <v>3540</v>
          </cell>
          <cell r="Q109">
            <v>2456</v>
          </cell>
          <cell r="R109">
            <v>1413</v>
          </cell>
          <cell r="S109">
            <v>308</v>
          </cell>
          <cell r="T109">
            <v>27</v>
          </cell>
          <cell r="U109">
            <v>122567</v>
          </cell>
          <cell r="V109">
            <v>0</v>
          </cell>
        </row>
        <row r="110">
          <cell r="L110" t="str">
            <v>Unclassified</v>
          </cell>
          <cell r="M110">
            <v>7321</v>
          </cell>
          <cell r="N110">
            <v>2866</v>
          </cell>
          <cell r="O110">
            <v>2483</v>
          </cell>
          <cell r="P110">
            <v>1019</v>
          </cell>
          <cell r="Q110">
            <v>621</v>
          </cell>
          <cell r="R110">
            <v>317</v>
          </cell>
          <cell r="S110">
            <v>50</v>
          </cell>
          <cell r="T110">
            <v>3</v>
          </cell>
          <cell r="U110">
            <v>14680</v>
          </cell>
          <cell r="V110">
            <v>0</v>
          </cell>
        </row>
        <row r="111">
          <cell r="L111" t="str">
            <v>TOTAL</v>
          </cell>
          <cell r="M111">
            <v>85985</v>
          </cell>
          <cell r="N111">
            <v>9560</v>
          </cell>
          <cell r="O111">
            <v>6608</v>
          </cell>
          <cell r="P111">
            <v>2521</v>
          </cell>
          <cell r="Q111">
            <v>1835</v>
          </cell>
          <cell r="R111">
            <v>1096</v>
          </cell>
          <cell r="S111">
            <v>258</v>
          </cell>
          <cell r="T111">
            <v>24</v>
          </cell>
          <cell r="U111">
            <v>107887</v>
          </cell>
          <cell r="V111">
            <v>0</v>
          </cell>
        </row>
        <row r="112">
          <cell r="M112">
            <v>0</v>
          </cell>
          <cell r="N112">
            <v>0</v>
          </cell>
          <cell r="O112">
            <v>0</v>
          </cell>
          <cell r="P112">
            <v>0</v>
          </cell>
          <cell r="Q112">
            <v>0</v>
          </cell>
          <cell r="R112">
            <v>0</v>
          </cell>
          <cell r="S112">
            <v>0</v>
          </cell>
          <cell r="T112">
            <v>0</v>
          </cell>
          <cell r="U112">
            <v>0</v>
          </cell>
        </row>
        <row r="113">
          <cell r="L113" t="str">
            <v>Other Industries</v>
          </cell>
          <cell r="N113">
            <v>1572</v>
          </cell>
          <cell r="O113">
            <v>1014</v>
          </cell>
          <cell r="P113">
            <v>487</v>
          </cell>
          <cell r="Q113">
            <v>402</v>
          </cell>
          <cell r="R113">
            <v>272</v>
          </cell>
          <cell r="S113">
            <v>61</v>
          </cell>
          <cell r="T113">
            <v>2</v>
          </cell>
          <cell r="U113">
            <v>21239</v>
          </cell>
          <cell r="V113">
            <v>0</v>
          </cell>
        </row>
        <row r="115">
          <cell r="M115">
            <v>7.8462263948727837E-2</v>
          </cell>
          <cell r="N115">
            <v>0.23064542089167875</v>
          </cell>
          <cell r="O115">
            <v>0.27312726872731274</v>
          </cell>
          <cell r="P115">
            <v>0.28785310734463276</v>
          </cell>
          <cell r="Q115">
            <v>0.25285016286644951</v>
          </cell>
          <cell r="R115">
            <v>0.22434536447275299</v>
          </cell>
          <cell r="S115">
            <v>0.16233766233766234</v>
          </cell>
          <cell r="T115">
            <v>0.1111111111111111</v>
          </cell>
          <cell r="U115">
            <v>0.11977122716555028</v>
          </cell>
        </row>
      </sheetData>
      <sheetData sheetId="36">
        <row r="5">
          <cell r="L5" t="str">
            <v>01 Agricultural production - crops</v>
          </cell>
          <cell r="O5">
            <v>1661</v>
          </cell>
          <cell r="P5">
            <v>213</v>
          </cell>
          <cell r="Q5">
            <v>170</v>
          </cell>
          <cell r="R5">
            <v>86</v>
          </cell>
          <cell r="S5">
            <v>68</v>
          </cell>
          <cell r="T5">
            <v>22</v>
          </cell>
          <cell r="U5">
            <v>24</v>
          </cell>
          <cell r="V5">
            <v>1</v>
          </cell>
        </row>
        <row r="6">
          <cell r="L6" t="str">
            <v>02 Agriculture production livestock and animal specialities</v>
          </cell>
          <cell r="O6">
            <v>721</v>
          </cell>
          <cell r="P6">
            <v>139</v>
          </cell>
          <cell r="Q6">
            <v>103</v>
          </cell>
          <cell r="R6">
            <v>40</v>
          </cell>
          <cell r="S6">
            <v>15</v>
          </cell>
          <cell r="T6">
            <v>16</v>
          </cell>
          <cell r="U6">
            <v>5</v>
          </cell>
          <cell r="V6">
            <v>0</v>
          </cell>
        </row>
        <row r="7">
          <cell r="L7" t="str">
            <v>07 Agricultural services</v>
          </cell>
          <cell r="O7">
            <v>860</v>
          </cell>
          <cell r="P7">
            <v>89</v>
          </cell>
          <cell r="Q7">
            <v>57</v>
          </cell>
          <cell r="R7">
            <v>15</v>
          </cell>
          <cell r="S7">
            <v>5</v>
          </cell>
          <cell r="T7">
            <v>2</v>
          </cell>
          <cell r="U7">
            <v>0</v>
          </cell>
          <cell r="V7">
            <v>0</v>
          </cell>
        </row>
        <row r="8">
          <cell r="L8" t="str">
            <v>08 Forestry</v>
          </cell>
          <cell r="O8">
            <v>260</v>
          </cell>
          <cell r="P8">
            <v>15</v>
          </cell>
          <cell r="Q8">
            <v>2</v>
          </cell>
          <cell r="R8">
            <v>6</v>
          </cell>
          <cell r="S8">
            <v>0</v>
          </cell>
          <cell r="T8">
            <v>0</v>
          </cell>
          <cell r="U8">
            <v>0</v>
          </cell>
          <cell r="V8">
            <v>0</v>
          </cell>
        </row>
        <row r="9">
          <cell r="L9" t="str">
            <v>09 Fishing, hunting and trapping</v>
          </cell>
          <cell r="O9">
            <v>601</v>
          </cell>
          <cell r="P9">
            <v>115</v>
          </cell>
          <cell r="Q9">
            <v>101</v>
          </cell>
          <cell r="R9">
            <v>47</v>
          </cell>
          <cell r="S9">
            <v>34</v>
          </cell>
          <cell r="T9">
            <v>15</v>
          </cell>
          <cell r="U9">
            <v>0</v>
          </cell>
          <cell r="V9">
            <v>0</v>
          </cell>
        </row>
        <row r="10">
          <cell r="L10" t="str">
            <v>Agriculture, Fisheries and Forestry subtotal</v>
          </cell>
          <cell r="O10">
            <v>4103</v>
          </cell>
          <cell r="P10">
            <v>571</v>
          </cell>
          <cell r="Q10">
            <v>433</v>
          </cell>
          <cell r="R10">
            <v>194</v>
          </cell>
          <cell r="S10">
            <v>122</v>
          </cell>
          <cell r="T10">
            <v>55</v>
          </cell>
          <cell r="U10">
            <v>29</v>
          </cell>
          <cell r="V10">
            <v>1</v>
          </cell>
        </row>
        <row r="12">
          <cell r="L12" t="str">
            <v>10 Metal mining</v>
          </cell>
          <cell r="O12">
            <v>272</v>
          </cell>
          <cell r="P12">
            <v>56</v>
          </cell>
          <cell r="Q12">
            <v>57</v>
          </cell>
          <cell r="R12">
            <v>48</v>
          </cell>
          <cell r="S12">
            <v>55</v>
          </cell>
          <cell r="T12">
            <v>40</v>
          </cell>
          <cell r="U12">
            <v>7</v>
          </cell>
          <cell r="V12">
            <v>0</v>
          </cell>
        </row>
        <row r="13">
          <cell r="L13" t="str">
            <v>12 Coal mining</v>
          </cell>
          <cell r="O13">
            <v>25</v>
          </cell>
          <cell r="P13">
            <v>2</v>
          </cell>
          <cell r="Q13">
            <v>2</v>
          </cell>
          <cell r="R13">
            <v>2</v>
          </cell>
          <cell r="S13">
            <v>0</v>
          </cell>
          <cell r="T13">
            <v>0</v>
          </cell>
          <cell r="U13">
            <v>0</v>
          </cell>
          <cell r="V13">
            <v>0</v>
          </cell>
        </row>
        <row r="14">
          <cell r="L14" t="str">
            <v>13 Oil and gas extraction</v>
          </cell>
          <cell r="O14">
            <v>87</v>
          </cell>
          <cell r="P14">
            <v>28</v>
          </cell>
          <cell r="Q14">
            <v>31</v>
          </cell>
          <cell r="R14">
            <v>13</v>
          </cell>
          <cell r="S14">
            <v>19</v>
          </cell>
          <cell r="T14">
            <v>6</v>
          </cell>
          <cell r="U14">
            <v>1</v>
          </cell>
          <cell r="V14">
            <v>0</v>
          </cell>
        </row>
        <row r="15">
          <cell r="L15" t="str">
            <v>14 Mining and quarrying of nonmetallic minerals, except fuels</v>
          </cell>
          <cell r="O15">
            <v>415</v>
          </cell>
          <cell r="P15">
            <v>56</v>
          </cell>
          <cell r="Q15">
            <v>55</v>
          </cell>
          <cell r="R15">
            <v>29</v>
          </cell>
          <cell r="S15">
            <v>33</v>
          </cell>
          <cell r="T15">
            <v>10</v>
          </cell>
          <cell r="U15">
            <v>2</v>
          </cell>
          <cell r="V15">
            <v>0</v>
          </cell>
        </row>
        <row r="16">
          <cell r="L16" t="str">
            <v>Mining subtotal</v>
          </cell>
          <cell r="O16">
            <v>799</v>
          </cell>
          <cell r="P16">
            <v>142</v>
          </cell>
          <cell r="Q16">
            <v>145</v>
          </cell>
          <cell r="R16">
            <v>92</v>
          </cell>
          <cell r="S16">
            <v>107</v>
          </cell>
          <cell r="T16">
            <v>56</v>
          </cell>
          <cell r="U16">
            <v>10</v>
          </cell>
          <cell r="V16">
            <v>0</v>
          </cell>
        </row>
        <row r="18">
          <cell r="L18" t="str">
            <v>15 Building construction-general contractors and operative builders</v>
          </cell>
          <cell r="O18">
            <v>4675</v>
          </cell>
          <cell r="P18">
            <v>1079</v>
          </cell>
          <cell r="Q18">
            <v>339</v>
          </cell>
          <cell r="R18">
            <v>145</v>
          </cell>
          <cell r="S18">
            <v>81</v>
          </cell>
          <cell r="T18">
            <v>30</v>
          </cell>
          <cell r="U18">
            <v>5</v>
          </cell>
          <cell r="V18">
            <v>1</v>
          </cell>
        </row>
        <row r="19">
          <cell r="L19" t="str">
            <v>16 Heavy construction other than building construction - contractors</v>
          </cell>
          <cell r="O19">
            <v>92</v>
          </cell>
          <cell r="P19">
            <v>60</v>
          </cell>
          <cell r="Q19">
            <v>69</v>
          </cell>
          <cell r="R19">
            <v>25</v>
          </cell>
          <cell r="S19">
            <v>24</v>
          </cell>
          <cell r="T19">
            <v>21</v>
          </cell>
          <cell r="U19">
            <v>2</v>
          </cell>
          <cell r="V19">
            <v>0</v>
          </cell>
        </row>
        <row r="20">
          <cell r="L20" t="str">
            <v>17 Construction - special trade contractors</v>
          </cell>
          <cell r="O20">
            <v>804</v>
          </cell>
          <cell r="P20">
            <v>137</v>
          </cell>
          <cell r="Q20">
            <v>108</v>
          </cell>
          <cell r="R20">
            <v>50</v>
          </cell>
          <cell r="S20">
            <v>26</v>
          </cell>
          <cell r="T20">
            <v>14</v>
          </cell>
          <cell r="U20">
            <v>1</v>
          </cell>
          <cell r="V20">
            <v>0</v>
          </cell>
        </row>
        <row r="21">
          <cell r="L21" t="str">
            <v>Construction subtotal</v>
          </cell>
          <cell r="O21">
            <v>5571</v>
          </cell>
          <cell r="P21">
            <v>1276</v>
          </cell>
          <cell r="Q21">
            <v>516</v>
          </cell>
          <cell r="R21">
            <v>220</v>
          </cell>
          <cell r="S21">
            <v>131</v>
          </cell>
          <cell r="T21">
            <v>65</v>
          </cell>
          <cell r="U21">
            <v>8</v>
          </cell>
          <cell r="V21">
            <v>1</v>
          </cell>
        </row>
        <row r="23">
          <cell r="L23" t="str">
            <v>20 Food and kindred products</v>
          </cell>
          <cell r="O23">
            <v>4117</v>
          </cell>
          <cell r="P23">
            <v>361</v>
          </cell>
          <cell r="Q23">
            <v>286</v>
          </cell>
          <cell r="R23">
            <v>143</v>
          </cell>
          <cell r="S23">
            <v>119</v>
          </cell>
          <cell r="T23">
            <v>52</v>
          </cell>
          <cell r="U23">
            <v>16</v>
          </cell>
          <cell r="V23">
            <v>0</v>
          </cell>
        </row>
        <row r="24">
          <cell r="L24" t="str">
            <v>21 Tobacco products</v>
          </cell>
          <cell r="O24">
            <v>1</v>
          </cell>
          <cell r="P24">
            <v>1</v>
          </cell>
          <cell r="Q24">
            <v>2</v>
          </cell>
          <cell r="R24">
            <v>0</v>
          </cell>
          <cell r="S24">
            <v>1</v>
          </cell>
          <cell r="T24">
            <v>0</v>
          </cell>
          <cell r="U24">
            <v>0</v>
          </cell>
          <cell r="V24">
            <v>0</v>
          </cell>
        </row>
        <row r="25">
          <cell r="L25" t="str">
            <v>22 Textile mill products</v>
          </cell>
          <cell r="O25">
            <v>3768</v>
          </cell>
          <cell r="P25">
            <v>279</v>
          </cell>
          <cell r="Q25">
            <v>206</v>
          </cell>
          <cell r="R25">
            <v>81</v>
          </cell>
          <cell r="S25">
            <v>62</v>
          </cell>
          <cell r="T25">
            <v>33</v>
          </cell>
          <cell r="U25">
            <v>17</v>
          </cell>
          <cell r="V25">
            <v>3</v>
          </cell>
        </row>
        <row r="26">
          <cell r="L26" t="str">
            <v>23 Apparel and other finished products made from fabrics and similar materials</v>
          </cell>
          <cell r="O26">
            <v>355</v>
          </cell>
          <cell r="P26">
            <v>128</v>
          </cell>
          <cell r="Q26">
            <v>101</v>
          </cell>
          <cell r="R26">
            <v>53</v>
          </cell>
          <cell r="S26">
            <v>46</v>
          </cell>
          <cell r="T26">
            <v>33</v>
          </cell>
          <cell r="U26">
            <v>9</v>
          </cell>
          <cell r="V26">
            <v>1</v>
          </cell>
        </row>
        <row r="27">
          <cell r="L27" t="str">
            <v>24 Lumber and wood products, except furniture</v>
          </cell>
          <cell r="O27">
            <v>800</v>
          </cell>
          <cell r="P27">
            <v>76</v>
          </cell>
          <cell r="Q27">
            <v>38</v>
          </cell>
          <cell r="R27">
            <v>10</v>
          </cell>
          <cell r="S27">
            <v>13</v>
          </cell>
          <cell r="T27">
            <v>3</v>
          </cell>
          <cell r="U27">
            <v>1</v>
          </cell>
          <cell r="V27">
            <v>0</v>
          </cell>
        </row>
        <row r="28">
          <cell r="L28" t="str">
            <v>25 Furniture and fixtures</v>
          </cell>
          <cell r="O28">
            <v>1207</v>
          </cell>
          <cell r="P28">
            <v>113</v>
          </cell>
          <cell r="Q28">
            <v>73</v>
          </cell>
          <cell r="R28">
            <v>23</v>
          </cell>
          <cell r="S28">
            <v>12</v>
          </cell>
          <cell r="T28">
            <v>3</v>
          </cell>
          <cell r="U28">
            <v>0</v>
          </cell>
          <cell r="V28">
            <v>0</v>
          </cell>
        </row>
        <row r="29">
          <cell r="L29" t="str">
            <v>26 Paper and allied products</v>
          </cell>
          <cell r="O29">
            <v>205</v>
          </cell>
          <cell r="P29">
            <v>66</v>
          </cell>
          <cell r="Q29">
            <v>94</v>
          </cell>
          <cell r="R29">
            <v>33</v>
          </cell>
          <cell r="S29">
            <v>22</v>
          </cell>
          <cell r="T29">
            <v>11</v>
          </cell>
          <cell r="U29">
            <v>0</v>
          </cell>
          <cell r="V29">
            <v>0</v>
          </cell>
        </row>
        <row r="30">
          <cell r="L30" t="str">
            <v>27 Printing, publishing, and allied industries</v>
          </cell>
          <cell r="O30">
            <v>4020</v>
          </cell>
          <cell r="P30">
            <v>234</v>
          </cell>
          <cell r="Q30">
            <v>124</v>
          </cell>
          <cell r="R30">
            <v>42</v>
          </cell>
          <cell r="S30">
            <v>23</v>
          </cell>
          <cell r="T30">
            <v>12</v>
          </cell>
          <cell r="U30">
            <v>0</v>
          </cell>
          <cell r="V30">
            <v>0</v>
          </cell>
        </row>
        <row r="31">
          <cell r="L31" t="str">
            <v>28 Chemicals and allied products</v>
          </cell>
          <cell r="O31">
            <v>1212</v>
          </cell>
          <cell r="P31">
            <v>268</v>
          </cell>
          <cell r="Q31">
            <v>160</v>
          </cell>
          <cell r="R31">
            <v>62</v>
          </cell>
          <cell r="S31">
            <v>36</v>
          </cell>
          <cell r="T31">
            <v>24</v>
          </cell>
          <cell r="U31">
            <v>8</v>
          </cell>
          <cell r="V31">
            <v>1</v>
          </cell>
        </row>
        <row r="32">
          <cell r="L32" t="str">
            <v>29 Petroleum refining and related industries</v>
          </cell>
          <cell r="O32">
            <v>14</v>
          </cell>
          <cell r="P32">
            <v>4</v>
          </cell>
          <cell r="Q32">
            <v>5</v>
          </cell>
          <cell r="R32">
            <v>2</v>
          </cell>
          <cell r="S32">
            <v>0</v>
          </cell>
          <cell r="T32">
            <v>2</v>
          </cell>
          <cell r="U32">
            <v>1</v>
          </cell>
          <cell r="V32">
            <v>0</v>
          </cell>
        </row>
        <row r="33">
          <cell r="L33" t="str">
            <v>30 Rubber and miscellaneous plastics products</v>
          </cell>
          <cell r="O33">
            <v>272</v>
          </cell>
          <cell r="P33">
            <v>111</v>
          </cell>
          <cell r="Q33">
            <v>121</v>
          </cell>
          <cell r="R33">
            <v>39</v>
          </cell>
          <cell r="S33">
            <v>33</v>
          </cell>
          <cell r="T33">
            <v>5</v>
          </cell>
          <cell r="U33">
            <v>0</v>
          </cell>
          <cell r="V33">
            <v>0</v>
          </cell>
        </row>
        <row r="34">
          <cell r="L34" t="str">
            <v>31 Leather and leather products</v>
          </cell>
          <cell r="O34">
            <v>882</v>
          </cell>
          <cell r="P34">
            <v>134</v>
          </cell>
          <cell r="Q34">
            <v>108</v>
          </cell>
          <cell r="R34">
            <v>33</v>
          </cell>
          <cell r="S34">
            <v>10</v>
          </cell>
          <cell r="T34">
            <v>3</v>
          </cell>
          <cell r="U34">
            <v>0</v>
          </cell>
          <cell r="V34">
            <v>1</v>
          </cell>
        </row>
        <row r="35">
          <cell r="L35" t="str">
            <v>32 Stone, clay, glass and concrete products</v>
          </cell>
          <cell r="O35">
            <v>566</v>
          </cell>
          <cell r="P35">
            <v>67</v>
          </cell>
          <cell r="Q35">
            <v>48</v>
          </cell>
          <cell r="R35">
            <v>26</v>
          </cell>
          <cell r="S35">
            <v>21</v>
          </cell>
          <cell r="T35">
            <v>14</v>
          </cell>
          <cell r="U35">
            <v>0</v>
          </cell>
          <cell r="V35">
            <v>0</v>
          </cell>
        </row>
        <row r="36">
          <cell r="L36" t="str">
            <v>33 Primary metal industries</v>
          </cell>
          <cell r="O36">
            <v>1136</v>
          </cell>
          <cell r="P36">
            <v>73</v>
          </cell>
          <cell r="Q36">
            <v>51</v>
          </cell>
          <cell r="R36">
            <v>21</v>
          </cell>
          <cell r="S36">
            <v>14</v>
          </cell>
          <cell r="T36">
            <v>6</v>
          </cell>
          <cell r="U36">
            <v>2</v>
          </cell>
          <cell r="V36">
            <v>0</v>
          </cell>
        </row>
        <row r="37">
          <cell r="L37" t="str">
            <v>34 Fabricated metal products, except machinery and transportation equipment</v>
          </cell>
          <cell r="O37">
            <v>1071</v>
          </cell>
          <cell r="P37">
            <v>165</v>
          </cell>
          <cell r="Q37">
            <v>136</v>
          </cell>
          <cell r="R37">
            <v>36</v>
          </cell>
          <cell r="S37">
            <v>17</v>
          </cell>
          <cell r="T37">
            <v>4</v>
          </cell>
          <cell r="U37">
            <v>0</v>
          </cell>
          <cell r="V37">
            <v>0</v>
          </cell>
        </row>
        <row r="38">
          <cell r="L38" t="str">
            <v>35 Industrial and commercial machinery and computer equipment</v>
          </cell>
          <cell r="O38">
            <v>519</v>
          </cell>
          <cell r="P38">
            <v>83</v>
          </cell>
          <cell r="Q38">
            <v>60</v>
          </cell>
          <cell r="R38">
            <v>20</v>
          </cell>
          <cell r="S38">
            <v>14</v>
          </cell>
          <cell r="T38">
            <v>2</v>
          </cell>
          <cell r="U38">
            <v>0</v>
          </cell>
          <cell r="V38">
            <v>0</v>
          </cell>
        </row>
        <row r="39">
          <cell r="L39" t="str">
            <v>36 Electronic and other electrical equipment and components, except computer equ</v>
          </cell>
          <cell r="O39">
            <v>414</v>
          </cell>
          <cell r="P39">
            <v>81</v>
          </cell>
          <cell r="Q39">
            <v>80</v>
          </cell>
          <cell r="R39">
            <v>29</v>
          </cell>
          <cell r="S39">
            <v>16</v>
          </cell>
          <cell r="T39">
            <v>6</v>
          </cell>
          <cell r="U39">
            <v>1</v>
          </cell>
          <cell r="V39">
            <v>0</v>
          </cell>
        </row>
        <row r="40">
          <cell r="L40" t="str">
            <v>37 Transportation equipment</v>
          </cell>
          <cell r="O40">
            <v>492</v>
          </cell>
          <cell r="P40">
            <v>50</v>
          </cell>
          <cell r="Q40">
            <v>49</v>
          </cell>
          <cell r="R40">
            <v>18</v>
          </cell>
          <cell r="S40">
            <v>10</v>
          </cell>
          <cell r="T40">
            <v>2</v>
          </cell>
          <cell r="U40">
            <v>0</v>
          </cell>
          <cell r="V40">
            <v>0</v>
          </cell>
        </row>
        <row r="41">
          <cell r="L41" t="str">
            <v>38 Measuring, analyzing, and controlling instruments; photographic, medical and</v>
          </cell>
          <cell r="O41">
            <v>111</v>
          </cell>
          <cell r="P41">
            <v>17</v>
          </cell>
          <cell r="Q41">
            <v>9</v>
          </cell>
          <cell r="R41">
            <v>5</v>
          </cell>
          <cell r="S41">
            <v>3</v>
          </cell>
          <cell r="T41">
            <v>0</v>
          </cell>
          <cell r="U41">
            <v>0</v>
          </cell>
          <cell r="V41">
            <v>0</v>
          </cell>
        </row>
        <row r="42">
          <cell r="L42" t="str">
            <v>39 Miscellaneous manufacturing industries</v>
          </cell>
          <cell r="O42">
            <v>870</v>
          </cell>
          <cell r="P42">
            <v>83</v>
          </cell>
          <cell r="Q42">
            <v>53</v>
          </cell>
          <cell r="R42">
            <v>18</v>
          </cell>
          <cell r="S42">
            <v>12</v>
          </cell>
          <cell r="T42">
            <v>4</v>
          </cell>
          <cell r="U42">
            <v>1</v>
          </cell>
          <cell r="V42">
            <v>0</v>
          </cell>
        </row>
        <row r="43">
          <cell r="L43" t="str">
            <v>Manufacturing</v>
          </cell>
          <cell r="O43">
            <v>22032</v>
          </cell>
          <cell r="P43">
            <v>2394</v>
          </cell>
          <cell r="Q43">
            <v>1804</v>
          </cell>
          <cell r="R43">
            <v>694</v>
          </cell>
          <cell r="S43">
            <v>484</v>
          </cell>
          <cell r="T43">
            <v>219</v>
          </cell>
          <cell r="U43">
            <v>56</v>
          </cell>
          <cell r="V43">
            <v>6</v>
          </cell>
        </row>
        <row r="45">
          <cell r="L45" t="str">
            <v>40 Railroad transportation</v>
          </cell>
          <cell r="O45">
            <v>4</v>
          </cell>
          <cell r="P45">
            <v>0</v>
          </cell>
          <cell r="Q45">
            <v>0</v>
          </cell>
          <cell r="R45">
            <v>1</v>
          </cell>
          <cell r="S45">
            <v>4</v>
          </cell>
          <cell r="T45">
            <v>0</v>
          </cell>
          <cell r="U45">
            <v>0</v>
          </cell>
          <cell r="V45">
            <v>0</v>
          </cell>
        </row>
        <row r="46">
          <cell r="L46" t="str">
            <v>41 Local and suburban transit and interurban highway passenger transportation</v>
          </cell>
          <cell r="O46">
            <v>7885</v>
          </cell>
          <cell r="P46">
            <v>340</v>
          </cell>
          <cell r="Q46">
            <v>136</v>
          </cell>
          <cell r="R46">
            <v>50</v>
          </cell>
          <cell r="S46">
            <v>25</v>
          </cell>
          <cell r="T46">
            <v>13</v>
          </cell>
          <cell r="U46">
            <v>0</v>
          </cell>
          <cell r="V46">
            <v>2</v>
          </cell>
        </row>
        <row r="47">
          <cell r="L47" t="str">
            <v>42 Motor freight transportation and warehousing</v>
          </cell>
          <cell r="O47">
            <v>1216</v>
          </cell>
          <cell r="P47">
            <v>159</v>
          </cell>
          <cell r="Q47">
            <v>118</v>
          </cell>
          <cell r="R47">
            <v>41</v>
          </cell>
          <cell r="S47">
            <v>34</v>
          </cell>
          <cell r="T47">
            <v>7</v>
          </cell>
          <cell r="U47">
            <v>1</v>
          </cell>
          <cell r="V47">
            <v>0</v>
          </cell>
        </row>
        <row r="48">
          <cell r="L48" t="str">
            <v>43 United States postal service</v>
          </cell>
          <cell r="O48">
            <v>62</v>
          </cell>
          <cell r="P48">
            <v>3</v>
          </cell>
          <cell r="Q48">
            <v>1</v>
          </cell>
          <cell r="R48">
            <v>1</v>
          </cell>
          <cell r="S48">
            <v>1</v>
          </cell>
          <cell r="T48">
            <v>1</v>
          </cell>
          <cell r="U48">
            <v>1</v>
          </cell>
          <cell r="V48">
            <v>0</v>
          </cell>
        </row>
        <row r="49">
          <cell r="L49" t="str">
            <v>44 Water transportation</v>
          </cell>
          <cell r="O49">
            <v>124</v>
          </cell>
          <cell r="P49">
            <v>36</v>
          </cell>
          <cell r="Q49">
            <v>34</v>
          </cell>
          <cell r="R49">
            <v>13</v>
          </cell>
          <cell r="S49">
            <v>5</v>
          </cell>
          <cell r="T49">
            <v>3</v>
          </cell>
          <cell r="U49">
            <v>1</v>
          </cell>
          <cell r="V49">
            <v>0</v>
          </cell>
        </row>
        <row r="50">
          <cell r="L50" t="str">
            <v>45 Transportation by air</v>
          </cell>
          <cell r="O50">
            <v>138</v>
          </cell>
          <cell r="P50">
            <v>31</v>
          </cell>
          <cell r="Q50">
            <v>31</v>
          </cell>
          <cell r="R50">
            <v>10</v>
          </cell>
          <cell r="S50">
            <v>4</v>
          </cell>
          <cell r="T50">
            <v>9</v>
          </cell>
          <cell r="U50">
            <v>3</v>
          </cell>
          <cell r="V50">
            <v>0</v>
          </cell>
        </row>
        <row r="51">
          <cell r="L51" t="str">
            <v>46 Pipelines, except natural gas</v>
          </cell>
          <cell r="O51">
            <v>6</v>
          </cell>
          <cell r="P51">
            <v>1</v>
          </cell>
          <cell r="Q51">
            <v>0</v>
          </cell>
          <cell r="R51">
            <v>0</v>
          </cell>
          <cell r="S51">
            <v>0</v>
          </cell>
          <cell r="T51">
            <v>0</v>
          </cell>
          <cell r="U51">
            <v>0</v>
          </cell>
          <cell r="V51">
            <v>0</v>
          </cell>
        </row>
        <row r="52">
          <cell r="L52" t="str">
            <v>47 Transportation services</v>
          </cell>
          <cell r="O52">
            <v>2487</v>
          </cell>
          <cell r="P52">
            <v>254</v>
          </cell>
          <cell r="Q52">
            <v>156</v>
          </cell>
          <cell r="R52">
            <v>50</v>
          </cell>
          <cell r="S52">
            <v>14</v>
          </cell>
          <cell r="T52">
            <v>6</v>
          </cell>
          <cell r="U52">
            <v>1</v>
          </cell>
          <cell r="V52">
            <v>1</v>
          </cell>
        </row>
        <row r="53">
          <cell r="L53" t="str">
            <v>Transport</v>
          </cell>
          <cell r="O53">
            <v>11922</v>
          </cell>
          <cell r="P53">
            <v>824</v>
          </cell>
          <cell r="Q53">
            <v>476</v>
          </cell>
          <cell r="R53">
            <v>166</v>
          </cell>
          <cell r="S53">
            <v>87</v>
          </cell>
          <cell r="T53">
            <v>39</v>
          </cell>
          <cell r="U53">
            <v>7</v>
          </cell>
          <cell r="V53">
            <v>3</v>
          </cell>
        </row>
        <row r="55">
          <cell r="L55" t="str">
            <v>48 Communications</v>
          </cell>
          <cell r="O55">
            <v>1656</v>
          </cell>
          <cell r="P55">
            <v>87</v>
          </cell>
          <cell r="Q55">
            <v>49</v>
          </cell>
          <cell r="R55">
            <v>21</v>
          </cell>
          <cell r="S55">
            <v>7</v>
          </cell>
          <cell r="T55">
            <v>10</v>
          </cell>
          <cell r="U55">
            <v>2</v>
          </cell>
          <cell r="V55">
            <v>0</v>
          </cell>
        </row>
        <row r="57">
          <cell r="L57" t="str">
            <v>Utilities</v>
          </cell>
          <cell r="O57">
            <v>195</v>
          </cell>
          <cell r="P57">
            <v>37</v>
          </cell>
          <cell r="Q57">
            <v>27</v>
          </cell>
          <cell r="R57">
            <v>18</v>
          </cell>
          <cell r="S57">
            <v>28</v>
          </cell>
          <cell r="T57">
            <v>21</v>
          </cell>
          <cell r="U57">
            <v>2</v>
          </cell>
          <cell r="V57">
            <v>0</v>
          </cell>
        </row>
        <row r="59">
          <cell r="L59" t="str">
            <v>50 Wholesale trade - durable goods</v>
          </cell>
          <cell r="O59">
            <v>20607</v>
          </cell>
          <cell r="P59">
            <v>1499</v>
          </cell>
          <cell r="Q59">
            <v>738</v>
          </cell>
          <cell r="R59">
            <v>167</v>
          </cell>
          <cell r="S59">
            <v>62</v>
          </cell>
          <cell r="T59">
            <v>16</v>
          </cell>
          <cell r="U59">
            <v>1</v>
          </cell>
          <cell r="V59">
            <v>6</v>
          </cell>
        </row>
        <row r="60">
          <cell r="L60" t="str">
            <v>51 Wholesale trade - nondurable goods</v>
          </cell>
          <cell r="O60">
            <v>11345</v>
          </cell>
          <cell r="P60">
            <v>1395</v>
          </cell>
          <cell r="Q60">
            <v>714</v>
          </cell>
          <cell r="R60">
            <v>193</v>
          </cell>
          <cell r="S60">
            <v>96</v>
          </cell>
          <cell r="T60">
            <v>39</v>
          </cell>
          <cell r="U60">
            <v>4</v>
          </cell>
          <cell r="V60">
            <v>15</v>
          </cell>
        </row>
        <row r="61">
          <cell r="L61" t="str">
            <v>52 Building materials, hardware, garden supply and mobile home dealers</v>
          </cell>
          <cell r="O61">
            <v>6772</v>
          </cell>
          <cell r="P61">
            <v>141</v>
          </cell>
          <cell r="Q61">
            <v>34</v>
          </cell>
          <cell r="R61">
            <v>5</v>
          </cell>
          <cell r="S61">
            <v>3</v>
          </cell>
          <cell r="T61">
            <v>3</v>
          </cell>
          <cell r="U61">
            <v>1</v>
          </cell>
          <cell r="V61">
            <v>6</v>
          </cell>
        </row>
        <row r="62">
          <cell r="L62" t="str">
            <v>53 General merchandise stores</v>
          </cell>
          <cell r="O62">
            <v>55</v>
          </cell>
          <cell r="P62">
            <v>14</v>
          </cell>
          <cell r="Q62">
            <v>3</v>
          </cell>
          <cell r="R62">
            <v>10</v>
          </cell>
          <cell r="S62">
            <v>12</v>
          </cell>
          <cell r="T62">
            <v>1</v>
          </cell>
          <cell r="U62">
            <v>2</v>
          </cell>
          <cell r="V62">
            <v>0</v>
          </cell>
        </row>
        <row r="63">
          <cell r="L63" t="str">
            <v>54 Food stores</v>
          </cell>
          <cell r="O63">
            <v>6046</v>
          </cell>
          <cell r="P63">
            <v>72</v>
          </cell>
          <cell r="Q63">
            <v>41</v>
          </cell>
          <cell r="R63">
            <v>14</v>
          </cell>
          <cell r="S63">
            <v>9</v>
          </cell>
          <cell r="T63">
            <v>1</v>
          </cell>
          <cell r="U63">
            <v>3</v>
          </cell>
          <cell r="V63">
            <v>1</v>
          </cell>
        </row>
        <row r="64">
          <cell r="L64" t="str">
            <v>55 Automotive dealers and gasoline service stations</v>
          </cell>
          <cell r="O64">
            <v>2329</v>
          </cell>
          <cell r="P64">
            <v>437</v>
          </cell>
          <cell r="Q64">
            <v>160</v>
          </cell>
          <cell r="R64">
            <v>41</v>
          </cell>
          <cell r="S64">
            <v>17</v>
          </cell>
          <cell r="T64">
            <v>4</v>
          </cell>
          <cell r="U64">
            <v>0</v>
          </cell>
          <cell r="V64">
            <v>1</v>
          </cell>
        </row>
        <row r="65">
          <cell r="L65" t="str">
            <v>56 Apparel and accessory stores</v>
          </cell>
          <cell r="O65">
            <v>3763</v>
          </cell>
          <cell r="P65">
            <v>73</v>
          </cell>
          <cell r="Q65">
            <v>24</v>
          </cell>
          <cell r="R65">
            <v>3</v>
          </cell>
          <cell r="S65">
            <v>4</v>
          </cell>
          <cell r="T65">
            <v>1</v>
          </cell>
          <cell r="U65">
            <v>0</v>
          </cell>
          <cell r="V65">
            <v>0</v>
          </cell>
        </row>
        <row r="66">
          <cell r="L66" t="str">
            <v>57 Home furniture, furnishings and equipment stores</v>
          </cell>
          <cell r="O66">
            <v>606</v>
          </cell>
          <cell r="P66">
            <v>218</v>
          </cell>
          <cell r="Q66">
            <v>99</v>
          </cell>
          <cell r="R66">
            <v>25</v>
          </cell>
          <cell r="S66">
            <v>3</v>
          </cell>
          <cell r="T66">
            <v>8</v>
          </cell>
          <cell r="U66">
            <v>0</v>
          </cell>
          <cell r="V66">
            <v>0</v>
          </cell>
        </row>
        <row r="67">
          <cell r="L67" t="str">
            <v>58 Eating and drinking places</v>
          </cell>
          <cell r="O67">
            <v>7027</v>
          </cell>
          <cell r="P67">
            <v>417</v>
          </cell>
          <cell r="Q67">
            <v>179</v>
          </cell>
          <cell r="R67">
            <v>42</v>
          </cell>
          <cell r="S67">
            <v>27</v>
          </cell>
          <cell r="T67">
            <v>9</v>
          </cell>
          <cell r="U67">
            <v>2</v>
          </cell>
          <cell r="V67">
            <v>2</v>
          </cell>
        </row>
        <row r="68">
          <cell r="L68" t="str">
            <v>59 Miscellaneous retail</v>
          </cell>
          <cell r="O68">
            <v>21181</v>
          </cell>
          <cell r="P68">
            <v>345</v>
          </cell>
          <cell r="Q68">
            <v>114</v>
          </cell>
          <cell r="R68">
            <v>32</v>
          </cell>
          <cell r="S68">
            <v>8</v>
          </cell>
          <cell r="T68">
            <v>6</v>
          </cell>
          <cell r="U68">
            <v>4</v>
          </cell>
          <cell r="V68">
            <v>1</v>
          </cell>
        </row>
        <row r="69">
          <cell r="L69" t="str">
            <v>Retail</v>
          </cell>
          <cell r="O69">
            <v>79731</v>
          </cell>
          <cell r="P69">
            <v>4611</v>
          </cell>
          <cell r="Q69">
            <v>2106</v>
          </cell>
          <cell r="R69">
            <v>532</v>
          </cell>
          <cell r="S69">
            <v>241</v>
          </cell>
          <cell r="T69">
            <v>88</v>
          </cell>
          <cell r="U69">
            <v>17</v>
          </cell>
          <cell r="V69">
            <v>32</v>
          </cell>
        </row>
        <row r="71">
          <cell r="L71" t="str">
            <v>60 Depository institutions</v>
          </cell>
          <cell r="O71">
            <v>215</v>
          </cell>
          <cell r="P71">
            <v>25</v>
          </cell>
          <cell r="Q71">
            <v>27</v>
          </cell>
          <cell r="R71">
            <v>10</v>
          </cell>
          <cell r="S71">
            <v>8</v>
          </cell>
          <cell r="T71">
            <v>8</v>
          </cell>
          <cell r="U71">
            <v>8</v>
          </cell>
          <cell r="V71">
            <v>1</v>
          </cell>
        </row>
        <row r="72">
          <cell r="L72" t="str">
            <v>61 Nondepository credit institutions</v>
          </cell>
          <cell r="O72">
            <v>198</v>
          </cell>
          <cell r="P72">
            <v>30</v>
          </cell>
          <cell r="Q72">
            <v>22</v>
          </cell>
          <cell r="R72">
            <v>16</v>
          </cell>
          <cell r="S72">
            <v>13</v>
          </cell>
          <cell r="T72">
            <v>9</v>
          </cell>
          <cell r="U72">
            <v>0</v>
          </cell>
          <cell r="V72">
            <v>0</v>
          </cell>
        </row>
        <row r="73">
          <cell r="L73" t="str">
            <v>62 Security and commodity brokers, dealers, exchanges and services</v>
          </cell>
          <cell r="O73">
            <v>46</v>
          </cell>
          <cell r="P73">
            <v>13</v>
          </cell>
          <cell r="Q73">
            <v>17</v>
          </cell>
          <cell r="R73">
            <v>2</v>
          </cell>
          <cell r="S73">
            <v>1</v>
          </cell>
          <cell r="T73">
            <v>0</v>
          </cell>
          <cell r="U73">
            <v>0</v>
          </cell>
          <cell r="V73">
            <v>0</v>
          </cell>
        </row>
        <row r="74">
          <cell r="L74" t="str">
            <v>63 Insurance carriers</v>
          </cell>
          <cell r="O74">
            <v>426</v>
          </cell>
          <cell r="P74">
            <v>21</v>
          </cell>
          <cell r="Q74">
            <v>9</v>
          </cell>
          <cell r="R74">
            <v>5</v>
          </cell>
          <cell r="S74">
            <v>10</v>
          </cell>
          <cell r="T74">
            <v>11</v>
          </cell>
          <cell r="U74">
            <v>4</v>
          </cell>
          <cell r="V74">
            <v>0</v>
          </cell>
        </row>
        <row r="75">
          <cell r="L75" t="str">
            <v>64 Insurance agents, brokers and service</v>
          </cell>
          <cell r="O75">
            <v>6</v>
          </cell>
          <cell r="P75">
            <v>8</v>
          </cell>
          <cell r="Q75">
            <v>3</v>
          </cell>
          <cell r="R75">
            <v>4</v>
          </cell>
          <cell r="S75">
            <v>2</v>
          </cell>
          <cell r="T75">
            <v>1</v>
          </cell>
          <cell r="U75">
            <v>0</v>
          </cell>
          <cell r="V75">
            <v>0</v>
          </cell>
        </row>
        <row r="76">
          <cell r="L76" t="str">
            <v>65 Real estate</v>
          </cell>
          <cell r="O76">
            <v>2248</v>
          </cell>
          <cell r="P76">
            <v>108</v>
          </cell>
          <cell r="Q76">
            <v>64</v>
          </cell>
          <cell r="R76">
            <v>14</v>
          </cell>
          <cell r="S76">
            <v>7</v>
          </cell>
          <cell r="T76">
            <v>1</v>
          </cell>
          <cell r="U76">
            <v>0</v>
          </cell>
          <cell r="V76">
            <v>0</v>
          </cell>
        </row>
        <row r="77">
          <cell r="L77" t="str">
            <v>67 Holding and other investment offices</v>
          </cell>
          <cell r="O77">
            <v>53</v>
          </cell>
          <cell r="P77">
            <v>16</v>
          </cell>
          <cell r="Q77">
            <v>11</v>
          </cell>
          <cell r="R77">
            <v>3</v>
          </cell>
          <cell r="S77">
            <v>3</v>
          </cell>
          <cell r="T77">
            <v>0</v>
          </cell>
          <cell r="U77">
            <v>2</v>
          </cell>
          <cell r="V77">
            <v>0</v>
          </cell>
        </row>
        <row r="78">
          <cell r="L78" t="str">
            <v>Finance</v>
          </cell>
          <cell r="O78">
            <v>3192</v>
          </cell>
          <cell r="P78">
            <v>221</v>
          </cell>
          <cell r="Q78">
            <v>153</v>
          </cell>
          <cell r="R78">
            <v>54</v>
          </cell>
          <cell r="S78">
            <v>44</v>
          </cell>
          <cell r="T78">
            <v>30</v>
          </cell>
          <cell r="U78">
            <v>14</v>
          </cell>
          <cell r="V78">
            <v>1</v>
          </cell>
        </row>
        <row r="80">
          <cell r="L80" t="str">
            <v>70 Hotels, rooming houses, camps and other lodging places</v>
          </cell>
          <cell r="O80">
            <v>2626</v>
          </cell>
          <cell r="P80">
            <v>151</v>
          </cell>
          <cell r="Q80">
            <v>67</v>
          </cell>
          <cell r="R80">
            <v>34</v>
          </cell>
          <cell r="S80">
            <v>12</v>
          </cell>
          <cell r="T80">
            <v>9</v>
          </cell>
          <cell r="U80">
            <v>0</v>
          </cell>
          <cell r="V80">
            <v>2</v>
          </cell>
        </row>
        <row r="81">
          <cell r="L81" t="str">
            <v>72 Personal services</v>
          </cell>
          <cell r="O81">
            <v>2283</v>
          </cell>
          <cell r="P81">
            <v>72</v>
          </cell>
          <cell r="Q81">
            <v>44</v>
          </cell>
          <cell r="R81">
            <v>9</v>
          </cell>
          <cell r="S81">
            <v>8</v>
          </cell>
          <cell r="T81">
            <v>2</v>
          </cell>
          <cell r="U81">
            <v>0</v>
          </cell>
          <cell r="V81">
            <v>0</v>
          </cell>
        </row>
        <row r="82">
          <cell r="L82" t="str">
            <v>73 Business services</v>
          </cell>
          <cell r="O82">
            <v>19884</v>
          </cell>
          <cell r="P82">
            <v>1222</v>
          </cell>
          <cell r="Q82">
            <v>929</v>
          </cell>
          <cell r="R82">
            <v>401</v>
          </cell>
          <cell r="S82">
            <v>281</v>
          </cell>
          <cell r="T82">
            <v>142</v>
          </cell>
          <cell r="U82">
            <v>23</v>
          </cell>
          <cell r="V82">
            <v>9</v>
          </cell>
        </row>
        <row r="83">
          <cell r="L83" t="str">
            <v>75 Automotive repair, services and parking</v>
          </cell>
          <cell r="O83">
            <v>2517</v>
          </cell>
          <cell r="P83">
            <v>135</v>
          </cell>
          <cell r="Q83">
            <v>59</v>
          </cell>
          <cell r="R83">
            <v>14</v>
          </cell>
          <cell r="S83">
            <v>4</v>
          </cell>
          <cell r="T83">
            <v>2</v>
          </cell>
          <cell r="U83">
            <v>0</v>
          </cell>
          <cell r="V83">
            <v>0</v>
          </cell>
        </row>
        <row r="84">
          <cell r="L84" t="str">
            <v>76 Miscellaneous repair services</v>
          </cell>
          <cell r="O84">
            <v>1007</v>
          </cell>
          <cell r="P84">
            <v>67</v>
          </cell>
          <cell r="Q84">
            <v>46</v>
          </cell>
          <cell r="R84">
            <v>11</v>
          </cell>
          <cell r="S84">
            <v>7</v>
          </cell>
          <cell r="T84">
            <v>3</v>
          </cell>
          <cell r="U84">
            <v>0</v>
          </cell>
          <cell r="V84">
            <v>0</v>
          </cell>
        </row>
        <row r="85">
          <cell r="L85" t="str">
            <v>78 Motion pictures</v>
          </cell>
          <cell r="O85">
            <v>231</v>
          </cell>
          <cell r="P85">
            <v>20</v>
          </cell>
          <cell r="Q85">
            <v>3</v>
          </cell>
          <cell r="R85">
            <v>1</v>
          </cell>
          <cell r="S85">
            <v>2</v>
          </cell>
          <cell r="T85">
            <v>1</v>
          </cell>
          <cell r="U85">
            <v>0</v>
          </cell>
          <cell r="V85">
            <v>0</v>
          </cell>
        </row>
        <row r="86">
          <cell r="L86" t="str">
            <v>79 Amusement and recreation services</v>
          </cell>
          <cell r="O86">
            <v>1338</v>
          </cell>
          <cell r="P86">
            <v>126</v>
          </cell>
          <cell r="Q86">
            <v>79</v>
          </cell>
          <cell r="R86">
            <v>33</v>
          </cell>
          <cell r="S86">
            <v>27</v>
          </cell>
          <cell r="T86">
            <v>14</v>
          </cell>
          <cell r="U86">
            <v>0</v>
          </cell>
          <cell r="V86">
            <v>0</v>
          </cell>
        </row>
        <row r="87">
          <cell r="L87" t="str">
            <v>Hotels and other business services</v>
          </cell>
          <cell r="O87">
            <v>29886</v>
          </cell>
          <cell r="P87">
            <v>1793</v>
          </cell>
          <cell r="Q87">
            <v>1227</v>
          </cell>
          <cell r="R87">
            <v>503</v>
          </cell>
          <cell r="S87">
            <v>341</v>
          </cell>
          <cell r="T87">
            <v>173</v>
          </cell>
          <cell r="U87">
            <v>23</v>
          </cell>
          <cell r="V87">
            <v>11</v>
          </cell>
        </row>
        <row r="89">
          <cell r="L89" t="str">
            <v>Healthcare</v>
          </cell>
          <cell r="O89">
            <v>2670</v>
          </cell>
          <cell r="P89">
            <v>230</v>
          </cell>
          <cell r="Q89">
            <v>102</v>
          </cell>
          <cell r="R89">
            <v>45</v>
          </cell>
          <cell r="S89">
            <v>75</v>
          </cell>
          <cell r="T89">
            <v>81</v>
          </cell>
          <cell r="U89">
            <v>13</v>
          </cell>
          <cell r="V89">
            <v>8</v>
          </cell>
        </row>
        <row r="91">
          <cell r="L91" t="str">
            <v>81 Legal services</v>
          </cell>
          <cell r="O91">
            <v>955</v>
          </cell>
          <cell r="P91">
            <v>92</v>
          </cell>
          <cell r="Q91">
            <v>35</v>
          </cell>
          <cell r="R91">
            <v>8</v>
          </cell>
          <cell r="S91">
            <v>1</v>
          </cell>
          <cell r="T91">
            <v>0</v>
          </cell>
          <cell r="U91">
            <v>0</v>
          </cell>
          <cell r="V91">
            <v>6</v>
          </cell>
        </row>
        <row r="93">
          <cell r="L93" t="str">
            <v>Education</v>
          </cell>
          <cell r="O93">
            <v>4786</v>
          </cell>
          <cell r="P93">
            <v>496</v>
          </cell>
          <cell r="Q93">
            <v>352</v>
          </cell>
          <cell r="R93">
            <v>136</v>
          </cell>
          <cell r="S93">
            <v>78</v>
          </cell>
          <cell r="T93">
            <v>44</v>
          </cell>
          <cell r="U93">
            <v>21</v>
          </cell>
          <cell r="V93">
            <v>6</v>
          </cell>
        </row>
        <row r="95">
          <cell r="L95" t="str">
            <v>83 Social services</v>
          </cell>
          <cell r="O95">
            <v>91</v>
          </cell>
          <cell r="P95">
            <v>15</v>
          </cell>
          <cell r="Q95">
            <v>8</v>
          </cell>
          <cell r="R95">
            <v>2</v>
          </cell>
          <cell r="S95">
            <v>3</v>
          </cell>
          <cell r="T95">
            <v>2</v>
          </cell>
          <cell r="U95">
            <v>0</v>
          </cell>
          <cell r="V95">
            <v>0</v>
          </cell>
        </row>
        <row r="96">
          <cell r="L96" t="str">
            <v>84 Museums, art galleries, and botanical and zoological gardens</v>
          </cell>
          <cell r="O96">
            <v>31</v>
          </cell>
          <cell r="P96">
            <v>9</v>
          </cell>
          <cell r="Q96">
            <v>4</v>
          </cell>
          <cell r="R96">
            <v>0</v>
          </cell>
          <cell r="S96">
            <v>2</v>
          </cell>
          <cell r="T96">
            <v>0</v>
          </cell>
          <cell r="U96">
            <v>0</v>
          </cell>
          <cell r="V96">
            <v>0</v>
          </cell>
        </row>
        <row r="97">
          <cell r="L97" t="str">
            <v>86 Membership organisations</v>
          </cell>
          <cell r="O97">
            <v>3614</v>
          </cell>
          <cell r="P97">
            <v>296</v>
          </cell>
          <cell r="Q97">
            <v>186</v>
          </cell>
          <cell r="R97">
            <v>43</v>
          </cell>
          <cell r="S97">
            <v>30</v>
          </cell>
          <cell r="T97">
            <v>14</v>
          </cell>
          <cell r="U97">
            <v>1</v>
          </cell>
          <cell r="V97">
            <v>4</v>
          </cell>
        </row>
        <row r="98">
          <cell r="L98" t="str">
            <v>87 Engineering, accounting, research, management and related services</v>
          </cell>
          <cell r="O98">
            <v>8657</v>
          </cell>
          <cell r="P98">
            <v>540</v>
          </cell>
          <cell r="Q98">
            <v>279</v>
          </cell>
          <cell r="R98">
            <v>105</v>
          </cell>
          <cell r="S98">
            <v>46</v>
          </cell>
          <cell r="T98">
            <v>33</v>
          </cell>
          <cell r="U98">
            <v>2</v>
          </cell>
          <cell r="V98">
            <v>5</v>
          </cell>
        </row>
        <row r="99">
          <cell r="L99" t="str">
            <v>88 Private Housleholds</v>
          </cell>
          <cell r="O99">
            <v>8</v>
          </cell>
          <cell r="P99">
            <v>0</v>
          </cell>
          <cell r="Q99">
            <v>0</v>
          </cell>
          <cell r="R99">
            <v>0</v>
          </cell>
          <cell r="S99">
            <v>0</v>
          </cell>
          <cell r="T99">
            <v>0</v>
          </cell>
          <cell r="U99">
            <v>0</v>
          </cell>
          <cell r="V99">
            <v>0</v>
          </cell>
        </row>
        <row r="100">
          <cell r="L100" t="str">
            <v>89 Miscellaneous services</v>
          </cell>
          <cell r="O100">
            <v>31</v>
          </cell>
          <cell r="P100">
            <v>9</v>
          </cell>
          <cell r="Q100">
            <v>11</v>
          </cell>
          <cell r="R100">
            <v>5</v>
          </cell>
          <cell r="S100">
            <v>3</v>
          </cell>
          <cell r="T100">
            <v>0</v>
          </cell>
          <cell r="U100">
            <v>0</v>
          </cell>
          <cell r="V100">
            <v>0</v>
          </cell>
        </row>
        <row r="101">
          <cell r="L101" t="str">
            <v>91 Executive, legislative, and general government, except finance</v>
          </cell>
          <cell r="O101">
            <v>1064</v>
          </cell>
          <cell r="P101">
            <v>211</v>
          </cell>
          <cell r="Q101">
            <v>202</v>
          </cell>
          <cell r="R101">
            <v>137</v>
          </cell>
          <cell r="S101">
            <v>138</v>
          </cell>
          <cell r="T101">
            <v>115</v>
          </cell>
          <cell r="U101">
            <v>62</v>
          </cell>
          <cell r="V101">
            <v>17</v>
          </cell>
        </row>
        <row r="102">
          <cell r="L102" t="str">
            <v>92 Justice, public order, and safety</v>
          </cell>
          <cell r="O102">
            <v>77</v>
          </cell>
          <cell r="P102">
            <v>6</v>
          </cell>
          <cell r="Q102">
            <v>15</v>
          </cell>
          <cell r="R102">
            <v>11</v>
          </cell>
          <cell r="S102">
            <v>6</v>
          </cell>
          <cell r="T102">
            <v>5</v>
          </cell>
          <cell r="U102">
            <v>4</v>
          </cell>
          <cell r="V102">
            <v>0</v>
          </cell>
        </row>
        <row r="103">
          <cell r="L103" t="str">
            <v>93 Public finance, taxation and monetary policy</v>
          </cell>
          <cell r="O103">
            <v>1</v>
          </cell>
          <cell r="P103">
            <v>0</v>
          </cell>
          <cell r="Q103">
            <v>0</v>
          </cell>
          <cell r="R103">
            <v>0</v>
          </cell>
          <cell r="S103">
            <v>0</v>
          </cell>
          <cell r="T103">
            <v>1</v>
          </cell>
          <cell r="U103">
            <v>2</v>
          </cell>
          <cell r="V103">
            <v>1</v>
          </cell>
        </row>
        <row r="104">
          <cell r="L104" t="str">
            <v>94 Administration of human resource programs</v>
          </cell>
          <cell r="O104">
            <v>0</v>
          </cell>
          <cell r="P104">
            <v>1</v>
          </cell>
          <cell r="Q104">
            <v>4</v>
          </cell>
          <cell r="R104">
            <v>0</v>
          </cell>
          <cell r="S104">
            <v>1</v>
          </cell>
          <cell r="T104">
            <v>7</v>
          </cell>
          <cell r="U104">
            <v>1</v>
          </cell>
          <cell r="V104">
            <v>1</v>
          </cell>
        </row>
        <row r="105">
          <cell r="L105" t="str">
            <v>95 Administration of environmental quality and housing programs</v>
          </cell>
          <cell r="O105">
            <v>2</v>
          </cell>
          <cell r="P105">
            <v>1</v>
          </cell>
          <cell r="Q105">
            <v>1</v>
          </cell>
          <cell r="R105">
            <v>1</v>
          </cell>
          <cell r="S105">
            <v>0</v>
          </cell>
          <cell r="T105">
            <v>1</v>
          </cell>
          <cell r="U105">
            <v>0</v>
          </cell>
          <cell r="V105">
            <v>0</v>
          </cell>
        </row>
        <row r="106">
          <cell r="L106" t="str">
            <v>96 Administration of economic programs</v>
          </cell>
          <cell r="O106">
            <v>117</v>
          </cell>
          <cell r="P106">
            <v>32</v>
          </cell>
          <cell r="Q106">
            <v>23</v>
          </cell>
          <cell r="R106">
            <v>14</v>
          </cell>
          <cell r="S106">
            <v>16</v>
          </cell>
          <cell r="T106">
            <v>16</v>
          </cell>
          <cell r="U106">
            <v>13</v>
          </cell>
          <cell r="V106">
            <v>8</v>
          </cell>
        </row>
        <row r="107">
          <cell r="L107" t="str">
            <v>97 National security and international affairs</v>
          </cell>
          <cell r="O107">
            <v>55</v>
          </cell>
          <cell r="P107">
            <v>13</v>
          </cell>
          <cell r="Q107">
            <v>17</v>
          </cell>
          <cell r="R107">
            <v>5</v>
          </cell>
          <cell r="S107">
            <v>5</v>
          </cell>
          <cell r="T107">
            <v>4</v>
          </cell>
          <cell r="U107">
            <v>6</v>
          </cell>
          <cell r="V107">
            <v>2</v>
          </cell>
        </row>
        <row r="108">
          <cell r="L108" t="str">
            <v>Public services all</v>
          </cell>
          <cell r="O108">
            <v>22159</v>
          </cell>
          <cell r="P108">
            <v>1951</v>
          </cell>
          <cell r="Q108">
            <v>1239</v>
          </cell>
          <cell r="R108">
            <v>512</v>
          </cell>
          <cell r="S108">
            <v>404</v>
          </cell>
          <cell r="T108">
            <v>323</v>
          </cell>
          <cell r="U108">
            <v>125</v>
          </cell>
          <cell r="V108">
            <v>58</v>
          </cell>
        </row>
        <row r="109">
          <cell r="L109" t="str">
            <v>Government</v>
          </cell>
          <cell r="O109">
            <v>14703</v>
          </cell>
          <cell r="P109">
            <v>1225</v>
          </cell>
          <cell r="Q109">
            <v>785</v>
          </cell>
          <cell r="R109">
            <v>331</v>
          </cell>
          <cell r="S109">
            <v>251</v>
          </cell>
          <cell r="T109">
            <v>198</v>
          </cell>
          <cell r="U109">
            <v>91</v>
          </cell>
          <cell r="V109">
            <v>44</v>
          </cell>
        </row>
        <row r="110">
          <cell r="L110" t="str">
            <v>TOTAL</v>
          </cell>
          <cell r="O110">
            <v>181465</v>
          </cell>
          <cell r="P110">
            <v>13956</v>
          </cell>
          <cell r="Q110">
            <v>8222</v>
          </cell>
          <cell r="R110">
            <v>3018</v>
          </cell>
          <cell r="S110">
            <v>2013</v>
          </cell>
          <cell r="T110">
            <v>1091</v>
          </cell>
          <cell r="U110">
            <v>372</v>
          </cell>
          <cell r="V110">
            <v>325</v>
          </cell>
        </row>
        <row r="111">
          <cell r="L111" t="str">
            <v>Unclassified</v>
          </cell>
          <cell r="O111">
            <v>219</v>
          </cell>
          <cell r="P111">
            <v>49</v>
          </cell>
          <cell r="Q111">
            <v>47</v>
          </cell>
          <cell r="R111">
            <v>12</v>
          </cell>
          <cell r="S111">
            <v>17</v>
          </cell>
          <cell r="T111">
            <v>12</v>
          </cell>
          <cell r="U111">
            <v>79</v>
          </cell>
          <cell r="V111">
            <v>212</v>
          </cell>
        </row>
        <row r="112">
          <cell r="L112" t="str">
            <v>TOTAL</v>
          </cell>
          <cell r="M112">
            <v>0</v>
          </cell>
          <cell r="N112">
            <v>0</v>
          </cell>
          <cell r="O112">
            <v>181246</v>
          </cell>
          <cell r="P112">
            <v>13907</v>
          </cell>
          <cell r="Q112">
            <v>8175</v>
          </cell>
          <cell r="R112">
            <v>3006</v>
          </cell>
          <cell r="S112">
            <v>1996</v>
          </cell>
          <cell r="T112">
            <v>1079</v>
          </cell>
          <cell r="U112">
            <v>293</v>
          </cell>
          <cell r="V112">
            <v>113</v>
          </cell>
        </row>
        <row r="113">
          <cell r="O113">
            <v>0</v>
          </cell>
          <cell r="P113">
            <v>0</v>
          </cell>
          <cell r="Q113">
            <v>0</v>
          </cell>
          <cell r="R113">
            <v>0</v>
          </cell>
          <cell r="S113">
            <v>0</v>
          </cell>
          <cell r="T113">
            <v>0</v>
          </cell>
          <cell r="U113">
            <v>0</v>
          </cell>
          <cell r="V113">
            <v>0</v>
          </cell>
        </row>
        <row r="114">
          <cell r="L114" t="str">
            <v>Other Industries</v>
          </cell>
          <cell r="N114">
            <v>0</v>
          </cell>
          <cell r="O114">
            <v>42970</v>
          </cell>
          <cell r="P114">
            <v>3961</v>
          </cell>
          <cell r="Q114">
            <v>2405</v>
          </cell>
          <cell r="R114">
            <v>1038</v>
          </cell>
          <cell r="S114">
            <v>709</v>
          </cell>
          <cell r="T114">
            <v>359</v>
          </cell>
          <cell r="U114">
            <v>72</v>
          </cell>
          <cell r="V114">
            <v>19</v>
          </cell>
        </row>
        <row r="115">
          <cell r="O115">
            <v>1.2068442950431213E-3</v>
          </cell>
          <cell r="P115">
            <v>3.5110346804241902E-3</v>
          </cell>
          <cell r="Q115">
            <v>5.7163707127219658E-3</v>
          </cell>
          <cell r="R115">
            <v>3.9761431411530811E-3</v>
          </cell>
          <cell r="S115">
            <v>8.4451068057625443E-3</v>
          </cell>
          <cell r="T115">
            <v>1.0999083409715857E-2</v>
          </cell>
          <cell r="U115">
            <v>0.21236559139784947</v>
          </cell>
          <cell r="V115">
            <v>0.65230769230769226</v>
          </cell>
        </row>
      </sheetData>
      <sheetData sheetId="37">
        <row r="4">
          <cell r="L4" t="str">
            <v>01 Agricultural production - crops</v>
          </cell>
          <cell r="O4">
            <v>0</v>
          </cell>
          <cell r="P4">
            <v>2</v>
          </cell>
          <cell r="Q4">
            <v>1</v>
          </cell>
          <cell r="R4">
            <v>2</v>
          </cell>
          <cell r="S4">
            <v>2</v>
          </cell>
          <cell r="T4">
            <v>5</v>
          </cell>
          <cell r="U4">
            <v>4</v>
          </cell>
          <cell r="V4">
            <v>0</v>
          </cell>
        </row>
        <row r="5">
          <cell r="L5" t="str">
            <v>02 Agriculture production livestock and animal specialities</v>
          </cell>
          <cell r="O5">
            <v>0</v>
          </cell>
          <cell r="P5">
            <v>0</v>
          </cell>
          <cell r="Q5">
            <v>0</v>
          </cell>
          <cell r="R5">
            <v>3</v>
          </cell>
          <cell r="S5">
            <v>4</v>
          </cell>
          <cell r="T5">
            <v>2</v>
          </cell>
          <cell r="U5">
            <v>4</v>
          </cell>
          <cell r="V5">
            <v>3</v>
          </cell>
        </row>
        <row r="6">
          <cell r="L6" t="str">
            <v>07 Agricultural services</v>
          </cell>
          <cell r="O6">
            <v>1</v>
          </cell>
          <cell r="P6">
            <v>3</v>
          </cell>
          <cell r="Q6">
            <v>6</v>
          </cell>
          <cell r="R6">
            <v>0</v>
          </cell>
          <cell r="S6">
            <v>0</v>
          </cell>
          <cell r="T6">
            <v>1</v>
          </cell>
          <cell r="U6">
            <v>4</v>
          </cell>
          <cell r="V6">
            <v>0</v>
          </cell>
        </row>
        <row r="7">
          <cell r="L7" t="str">
            <v>09 Fishing, hunting and trapping</v>
          </cell>
          <cell r="O7">
            <v>0</v>
          </cell>
          <cell r="P7">
            <v>0</v>
          </cell>
          <cell r="Q7">
            <v>0</v>
          </cell>
          <cell r="R7">
            <v>0</v>
          </cell>
          <cell r="S7">
            <v>0</v>
          </cell>
          <cell r="T7">
            <v>0</v>
          </cell>
          <cell r="U7">
            <v>3</v>
          </cell>
          <cell r="V7">
            <v>0</v>
          </cell>
        </row>
        <row r="8">
          <cell r="L8" t="str">
            <v>Agriculture, Fisheries and Forestry subtotal</v>
          </cell>
          <cell r="O8">
            <v>1</v>
          </cell>
          <cell r="P8">
            <v>5</v>
          </cell>
          <cell r="Q8">
            <v>7</v>
          </cell>
          <cell r="R8">
            <v>5</v>
          </cell>
          <cell r="S8">
            <v>6</v>
          </cell>
          <cell r="T8">
            <v>8</v>
          </cell>
          <cell r="U8">
            <v>15</v>
          </cell>
          <cell r="V8">
            <v>3</v>
          </cell>
        </row>
        <row r="9">
          <cell r="L9">
            <v>32</v>
          </cell>
        </row>
        <row r="10">
          <cell r="L10" t="str">
            <v>10 Metal mining</v>
          </cell>
          <cell r="O10">
            <v>2</v>
          </cell>
          <cell r="P10">
            <v>0</v>
          </cell>
          <cell r="Q10">
            <v>0</v>
          </cell>
          <cell r="R10">
            <v>1</v>
          </cell>
          <cell r="S10">
            <v>1</v>
          </cell>
          <cell r="T10">
            <v>5</v>
          </cell>
          <cell r="U10">
            <v>0</v>
          </cell>
          <cell r="V10">
            <v>0</v>
          </cell>
        </row>
        <row r="11">
          <cell r="L11" t="str">
            <v>13 Oil and gas extraction</v>
          </cell>
          <cell r="O11">
            <v>0</v>
          </cell>
          <cell r="P11">
            <v>2</v>
          </cell>
          <cell r="Q11">
            <v>3</v>
          </cell>
          <cell r="R11">
            <v>2</v>
          </cell>
          <cell r="S11">
            <v>3</v>
          </cell>
          <cell r="T11">
            <v>3</v>
          </cell>
          <cell r="U11">
            <v>1</v>
          </cell>
          <cell r="V11">
            <v>4</v>
          </cell>
        </row>
        <row r="12">
          <cell r="L12" t="str">
            <v>14 Mining and quarrying of nonmetallic minerals, except fuels</v>
          </cell>
          <cell r="O12">
            <v>0</v>
          </cell>
          <cell r="P12">
            <v>0</v>
          </cell>
          <cell r="Q12">
            <v>1</v>
          </cell>
          <cell r="R12">
            <v>1</v>
          </cell>
          <cell r="S12">
            <v>2</v>
          </cell>
          <cell r="T12">
            <v>3</v>
          </cell>
          <cell r="U12">
            <v>0</v>
          </cell>
          <cell r="V12">
            <v>0</v>
          </cell>
        </row>
        <row r="13">
          <cell r="L13" t="str">
            <v>Mining subtotal</v>
          </cell>
          <cell r="O13">
            <v>2</v>
          </cell>
          <cell r="P13">
            <v>2</v>
          </cell>
          <cell r="Q13">
            <v>4</v>
          </cell>
          <cell r="R13">
            <v>4</v>
          </cell>
          <cell r="S13">
            <v>6</v>
          </cell>
          <cell r="T13">
            <v>11</v>
          </cell>
          <cell r="U13">
            <v>1</v>
          </cell>
          <cell r="V13">
            <v>4</v>
          </cell>
        </row>
        <row r="14">
          <cell r="L14">
            <v>46</v>
          </cell>
        </row>
        <row r="15">
          <cell r="L15" t="str">
            <v>15 Building construction-general contractors and operative builders</v>
          </cell>
          <cell r="O15">
            <v>18</v>
          </cell>
          <cell r="P15">
            <v>20</v>
          </cell>
          <cell r="Q15">
            <v>38</v>
          </cell>
          <cell r="R15">
            <v>33</v>
          </cell>
          <cell r="S15">
            <v>62</v>
          </cell>
          <cell r="T15">
            <v>89</v>
          </cell>
          <cell r="U15">
            <v>65</v>
          </cell>
          <cell r="V15">
            <v>19</v>
          </cell>
        </row>
        <row r="16">
          <cell r="L16" t="str">
            <v>16 Heavy construction other than building construction - contractors</v>
          </cell>
          <cell r="O16">
            <v>4</v>
          </cell>
          <cell r="P16">
            <v>3</v>
          </cell>
          <cell r="Q16">
            <v>12</v>
          </cell>
          <cell r="R16">
            <v>9</v>
          </cell>
          <cell r="S16">
            <v>22</v>
          </cell>
          <cell r="T16">
            <v>41</v>
          </cell>
          <cell r="U16">
            <v>27</v>
          </cell>
          <cell r="V16">
            <v>5</v>
          </cell>
        </row>
        <row r="17">
          <cell r="L17" t="str">
            <v>17 Construction - special trade contractors</v>
          </cell>
          <cell r="O17">
            <v>6</v>
          </cell>
          <cell r="P17">
            <v>21</v>
          </cell>
          <cell r="Q17">
            <v>26</v>
          </cell>
          <cell r="R17">
            <v>21</v>
          </cell>
          <cell r="S17">
            <v>25</v>
          </cell>
          <cell r="T17">
            <v>36</v>
          </cell>
          <cell r="U17">
            <v>27</v>
          </cell>
          <cell r="V17">
            <v>2</v>
          </cell>
        </row>
        <row r="18">
          <cell r="L18" t="str">
            <v>Construction subtotal</v>
          </cell>
          <cell r="O18">
            <v>28</v>
          </cell>
          <cell r="P18">
            <v>44</v>
          </cell>
          <cell r="Q18">
            <v>76</v>
          </cell>
          <cell r="R18">
            <v>63</v>
          </cell>
          <cell r="S18">
            <v>109</v>
          </cell>
          <cell r="T18">
            <v>166</v>
          </cell>
          <cell r="U18">
            <v>119</v>
          </cell>
          <cell r="V18">
            <v>26</v>
          </cell>
        </row>
        <row r="20">
          <cell r="L20" t="str">
            <v>20 Food and kindred products</v>
          </cell>
          <cell r="O20">
            <v>6</v>
          </cell>
          <cell r="P20">
            <v>16</v>
          </cell>
          <cell r="Q20">
            <v>45</v>
          </cell>
          <cell r="R20">
            <v>39</v>
          </cell>
          <cell r="S20">
            <v>52</v>
          </cell>
          <cell r="T20">
            <v>62</v>
          </cell>
          <cell r="U20">
            <v>30</v>
          </cell>
          <cell r="V20">
            <v>11</v>
          </cell>
        </row>
        <row r="21">
          <cell r="L21" t="str">
            <v>22 Textile mill products</v>
          </cell>
          <cell r="O21">
            <v>3</v>
          </cell>
          <cell r="P21">
            <v>1</v>
          </cell>
          <cell r="Q21">
            <v>10</v>
          </cell>
          <cell r="R21">
            <v>3</v>
          </cell>
          <cell r="S21">
            <v>11</v>
          </cell>
          <cell r="T21">
            <v>9</v>
          </cell>
          <cell r="U21">
            <v>3</v>
          </cell>
          <cell r="V21">
            <v>2</v>
          </cell>
        </row>
        <row r="22">
          <cell r="L22" t="str">
            <v>23 Apparel and other finished products made from fabrics and similar materials</v>
          </cell>
          <cell r="O22">
            <v>4</v>
          </cell>
          <cell r="P22">
            <v>2</v>
          </cell>
          <cell r="Q22">
            <v>7</v>
          </cell>
          <cell r="R22">
            <v>5</v>
          </cell>
          <cell r="S22">
            <v>12</v>
          </cell>
          <cell r="T22">
            <v>4</v>
          </cell>
          <cell r="U22">
            <v>1</v>
          </cell>
          <cell r="V22">
            <v>0</v>
          </cell>
        </row>
        <row r="23">
          <cell r="L23" t="str">
            <v>24 Lumber and wood products, except furniture</v>
          </cell>
          <cell r="O23">
            <v>0</v>
          </cell>
          <cell r="P23">
            <v>1</v>
          </cell>
          <cell r="Q23">
            <v>6</v>
          </cell>
          <cell r="R23">
            <v>5</v>
          </cell>
          <cell r="S23">
            <v>10</v>
          </cell>
          <cell r="T23">
            <v>6</v>
          </cell>
          <cell r="U23">
            <v>1</v>
          </cell>
          <cell r="V23">
            <v>0</v>
          </cell>
        </row>
        <row r="24">
          <cell r="L24" t="str">
            <v>25 Furniture and fixtures</v>
          </cell>
          <cell r="O24">
            <v>1</v>
          </cell>
          <cell r="P24">
            <v>4</v>
          </cell>
          <cell r="Q24">
            <v>11</v>
          </cell>
          <cell r="R24">
            <v>11</v>
          </cell>
          <cell r="S24">
            <v>15</v>
          </cell>
          <cell r="T24">
            <v>17</v>
          </cell>
          <cell r="U24">
            <v>4</v>
          </cell>
          <cell r="V24">
            <v>0</v>
          </cell>
        </row>
        <row r="25">
          <cell r="L25" t="str">
            <v>26 Paper and allied products</v>
          </cell>
          <cell r="O25">
            <v>2</v>
          </cell>
          <cell r="P25">
            <v>5</v>
          </cell>
          <cell r="Q25">
            <v>16</v>
          </cell>
          <cell r="R25">
            <v>15</v>
          </cell>
          <cell r="S25">
            <v>25</v>
          </cell>
          <cell r="T25">
            <v>22</v>
          </cell>
          <cell r="U25">
            <v>6</v>
          </cell>
          <cell r="V25">
            <v>2</v>
          </cell>
        </row>
        <row r="26">
          <cell r="L26" t="str">
            <v>27 Printing, publishing, and allied industries</v>
          </cell>
          <cell r="O26">
            <v>1</v>
          </cell>
          <cell r="P26">
            <v>2</v>
          </cell>
          <cell r="Q26">
            <v>7</v>
          </cell>
          <cell r="R26">
            <v>7</v>
          </cell>
          <cell r="S26">
            <v>10</v>
          </cell>
          <cell r="T26">
            <v>6</v>
          </cell>
          <cell r="U26">
            <v>2</v>
          </cell>
          <cell r="V26">
            <v>0</v>
          </cell>
        </row>
        <row r="27">
          <cell r="L27" t="str">
            <v>28 Chemicals and allied products</v>
          </cell>
          <cell r="O27">
            <v>7</v>
          </cell>
          <cell r="P27">
            <v>15</v>
          </cell>
          <cell r="Q27">
            <v>53</v>
          </cell>
          <cell r="R27">
            <v>42</v>
          </cell>
          <cell r="S27">
            <v>55</v>
          </cell>
          <cell r="T27">
            <v>46</v>
          </cell>
          <cell r="U27">
            <v>18</v>
          </cell>
          <cell r="V27">
            <v>10</v>
          </cell>
        </row>
        <row r="28">
          <cell r="L28" t="str">
            <v>29 Petroleum refining and related industries</v>
          </cell>
          <cell r="O28">
            <v>0</v>
          </cell>
          <cell r="P28">
            <v>0</v>
          </cell>
          <cell r="Q28">
            <v>2</v>
          </cell>
          <cell r="R28">
            <v>3</v>
          </cell>
          <cell r="S28">
            <v>3</v>
          </cell>
          <cell r="T28">
            <v>5</v>
          </cell>
          <cell r="U28">
            <v>4</v>
          </cell>
          <cell r="V28">
            <v>2</v>
          </cell>
        </row>
        <row r="29">
          <cell r="L29" t="str">
            <v>30 Rubber and miscellaneous plastics products</v>
          </cell>
          <cell r="O29">
            <v>2</v>
          </cell>
          <cell r="P29">
            <v>3</v>
          </cell>
          <cell r="Q29">
            <v>23</v>
          </cell>
          <cell r="R29">
            <v>18</v>
          </cell>
          <cell r="S29">
            <v>29</v>
          </cell>
          <cell r="T29">
            <v>22</v>
          </cell>
          <cell r="U29">
            <v>5</v>
          </cell>
          <cell r="V29">
            <v>4</v>
          </cell>
        </row>
        <row r="30">
          <cell r="L30" t="str">
            <v>31 Leather and leather products</v>
          </cell>
          <cell r="O30">
            <v>0</v>
          </cell>
          <cell r="P30">
            <v>0</v>
          </cell>
          <cell r="Q30">
            <v>7</v>
          </cell>
          <cell r="R30">
            <v>7</v>
          </cell>
          <cell r="S30">
            <v>5</v>
          </cell>
          <cell r="T30">
            <v>3</v>
          </cell>
          <cell r="U30">
            <v>0</v>
          </cell>
          <cell r="V30">
            <v>0</v>
          </cell>
        </row>
        <row r="31">
          <cell r="L31" t="str">
            <v>32 Stone, clay, glass and concrete products</v>
          </cell>
          <cell r="O31">
            <v>1</v>
          </cell>
          <cell r="P31">
            <v>4</v>
          </cell>
          <cell r="Q31">
            <v>20</v>
          </cell>
          <cell r="R31">
            <v>23</v>
          </cell>
          <cell r="S31">
            <v>34</v>
          </cell>
          <cell r="T31">
            <v>40</v>
          </cell>
          <cell r="U31">
            <v>11</v>
          </cell>
          <cell r="V31">
            <v>0</v>
          </cell>
        </row>
        <row r="32">
          <cell r="L32" t="str">
            <v>33 Primary metal industries</v>
          </cell>
          <cell r="O32">
            <v>1</v>
          </cell>
          <cell r="P32">
            <v>2</v>
          </cell>
          <cell r="Q32">
            <v>21</v>
          </cell>
          <cell r="R32">
            <v>13</v>
          </cell>
          <cell r="S32">
            <v>38</v>
          </cell>
          <cell r="T32">
            <v>29</v>
          </cell>
          <cell r="U32">
            <v>6</v>
          </cell>
          <cell r="V32">
            <v>5</v>
          </cell>
        </row>
        <row r="33">
          <cell r="L33" t="str">
            <v>34 Fabricated metal products, except machinery and transportation equipment</v>
          </cell>
          <cell r="O33">
            <v>1</v>
          </cell>
          <cell r="P33">
            <v>3</v>
          </cell>
          <cell r="Q33">
            <v>21</v>
          </cell>
          <cell r="R33">
            <v>14</v>
          </cell>
          <cell r="S33">
            <v>28</v>
          </cell>
          <cell r="T33">
            <v>21</v>
          </cell>
          <cell r="U33">
            <v>3</v>
          </cell>
          <cell r="V33">
            <v>2</v>
          </cell>
        </row>
        <row r="34">
          <cell r="L34" t="str">
            <v>35 Industrial and commercial machinery and computer equipment</v>
          </cell>
          <cell r="O34">
            <v>1</v>
          </cell>
          <cell r="P34">
            <v>1</v>
          </cell>
          <cell r="Q34">
            <v>17</v>
          </cell>
          <cell r="R34">
            <v>17</v>
          </cell>
          <cell r="S34">
            <v>26</v>
          </cell>
          <cell r="T34">
            <v>14</v>
          </cell>
          <cell r="U34">
            <v>5</v>
          </cell>
          <cell r="V34">
            <v>4</v>
          </cell>
        </row>
        <row r="35">
          <cell r="L35" t="str">
            <v>36 Electronic and other electrical equipment and components, except computer equ</v>
          </cell>
          <cell r="O35">
            <v>1</v>
          </cell>
          <cell r="P35">
            <v>5</v>
          </cell>
          <cell r="Q35">
            <v>16</v>
          </cell>
          <cell r="R35">
            <v>20</v>
          </cell>
          <cell r="S35">
            <v>19</v>
          </cell>
          <cell r="T35">
            <v>14</v>
          </cell>
          <cell r="U35">
            <v>11</v>
          </cell>
          <cell r="V35">
            <v>2</v>
          </cell>
        </row>
        <row r="36">
          <cell r="L36" t="str">
            <v>37 Transportation equipment</v>
          </cell>
          <cell r="O36">
            <v>0</v>
          </cell>
          <cell r="P36">
            <v>2</v>
          </cell>
          <cell r="Q36">
            <v>2</v>
          </cell>
          <cell r="R36">
            <v>5</v>
          </cell>
          <cell r="S36">
            <v>4</v>
          </cell>
          <cell r="T36">
            <v>7</v>
          </cell>
          <cell r="U36">
            <v>3</v>
          </cell>
          <cell r="V36">
            <v>3</v>
          </cell>
        </row>
        <row r="37">
          <cell r="L37" t="str">
            <v>38 Measuring, analyzing, and controlling instruments; photographic, medical and</v>
          </cell>
          <cell r="O37">
            <v>1</v>
          </cell>
          <cell r="P37">
            <v>0</v>
          </cell>
          <cell r="Q37">
            <v>7</v>
          </cell>
          <cell r="R37">
            <v>8</v>
          </cell>
          <cell r="S37">
            <v>9</v>
          </cell>
          <cell r="T37">
            <v>7</v>
          </cell>
          <cell r="U37">
            <v>1</v>
          </cell>
          <cell r="V37">
            <v>1</v>
          </cell>
        </row>
        <row r="38">
          <cell r="L38" t="str">
            <v>39 Miscellaneous manufacturing industries</v>
          </cell>
          <cell r="O38">
            <v>2</v>
          </cell>
          <cell r="P38">
            <v>1</v>
          </cell>
          <cell r="Q38">
            <v>5</v>
          </cell>
          <cell r="R38">
            <v>5</v>
          </cell>
          <cell r="S38">
            <v>6</v>
          </cell>
          <cell r="T38">
            <v>4</v>
          </cell>
          <cell r="U38">
            <v>3</v>
          </cell>
          <cell r="V38">
            <v>0</v>
          </cell>
        </row>
        <row r="39">
          <cell r="L39" t="str">
            <v>Manufacturing</v>
          </cell>
          <cell r="O39">
            <v>34</v>
          </cell>
          <cell r="P39">
            <v>67</v>
          </cell>
          <cell r="Q39">
            <v>296</v>
          </cell>
          <cell r="R39">
            <v>260</v>
          </cell>
          <cell r="S39">
            <v>391</v>
          </cell>
          <cell r="T39">
            <v>338</v>
          </cell>
          <cell r="U39">
            <v>117</v>
          </cell>
          <cell r="V39">
            <v>48</v>
          </cell>
        </row>
        <row r="41">
          <cell r="L41" t="str">
            <v>41 Local and suburban transit and interurban highway passenger transportation</v>
          </cell>
          <cell r="O41">
            <v>0</v>
          </cell>
          <cell r="P41">
            <v>0</v>
          </cell>
          <cell r="Q41">
            <v>1</v>
          </cell>
          <cell r="R41">
            <v>2</v>
          </cell>
          <cell r="S41">
            <v>2</v>
          </cell>
          <cell r="T41">
            <v>2</v>
          </cell>
          <cell r="U41">
            <v>1</v>
          </cell>
          <cell r="V41">
            <v>0</v>
          </cell>
        </row>
        <row r="42">
          <cell r="L42" t="str">
            <v>42 Motor freight transportation and warehousing</v>
          </cell>
          <cell r="O42">
            <v>0</v>
          </cell>
          <cell r="P42">
            <v>1</v>
          </cell>
          <cell r="Q42">
            <v>1</v>
          </cell>
          <cell r="R42">
            <v>0</v>
          </cell>
          <cell r="S42">
            <v>3</v>
          </cell>
          <cell r="T42">
            <v>1</v>
          </cell>
          <cell r="U42">
            <v>1</v>
          </cell>
          <cell r="V42">
            <v>1</v>
          </cell>
        </row>
        <row r="43">
          <cell r="L43" t="str">
            <v>44 Water transportation</v>
          </cell>
          <cell r="O43">
            <v>2</v>
          </cell>
          <cell r="P43">
            <v>1</v>
          </cell>
          <cell r="Q43">
            <v>6</v>
          </cell>
          <cell r="R43">
            <v>4</v>
          </cell>
          <cell r="S43">
            <v>3</v>
          </cell>
          <cell r="T43">
            <v>4</v>
          </cell>
          <cell r="U43">
            <v>4</v>
          </cell>
          <cell r="V43">
            <v>0</v>
          </cell>
        </row>
        <row r="44">
          <cell r="L44" t="str">
            <v>45 Transportation by air</v>
          </cell>
          <cell r="O44">
            <v>1</v>
          </cell>
          <cell r="P44">
            <v>4</v>
          </cell>
          <cell r="Q44">
            <v>2</v>
          </cell>
          <cell r="R44">
            <v>1</v>
          </cell>
          <cell r="S44">
            <v>2</v>
          </cell>
          <cell r="T44">
            <v>1</v>
          </cell>
          <cell r="U44">
            <v>4</v>
          </cell>
          <cell r="V44">
            <v>1</v>
          </cell>
        </row>
        <row r="45">
          <cell r="L45" t="str">
            <v>47 Transportation services</v>
          </cell>
          <cell r="O45">
            <v>15</v>
          </cell>
          <cell r="P45">
            <v>18</v>
          </cell>
          <cell r="Q45">
            <v>27</v>
          </cell>
          <cell r="R45">
            <v>17</v>
          </cell>
          <cell r="S45">
            <v>21</v>
          </cell>
          <cell r="T45">
            <v>23</v>
          </cell>
          <cell r="U45">
            <v>16</v>
          </cell>
          <cell r="V45">
            <v>5</v>
          </cell>
        </row>
        <row r="46">
          <cell r="L46" t="str">
            <v>Transport</v>
          </cell>
          <cell r="O46">
            <v>18</v>
          </cell>
          <cell r="P46">
            <v>24</v>
          </cell>
          <cell r="Q46">
            <v>37</v>
          </cell>
          <cell r="R46">
            <v>24</v>
          </cell>
          <cell r="S46">
            <v>31</v>
          </cell>
          <cell r="T46">
            <v>31</v>
          </cell>
          <cell r="U46">
            <v>26</v>
          </cell>
          <cell r="V46">
            <v>7</v>
          </cell>
        </row>
        <row r="48">
          <cell r="L48" t="str">
            <v>48 Communications</v>
          </cell>
          <cell r="O48">
            <v>2</v>
          </cell>
          <cell r="P48">
            <v>0</v>
          </cell>
          <cell r="Q48">
            <v>7</v>
          </cell>
          <cell r="R48">
            <v>7</v>
          </cell>
          <cell r="S48">
            <v>5</v>
          </cell>
          <cell r="T48">
            <v>5</v>
          </cell>
          <cell r="U48">
            <v>1</v>
          </cell>
          <cell r="V48">
            <v>3</v>
          </cell>
        </row>
        <row r="50">
          <cell r="L50" t="str">
            <v>Utilities</v>
          </cell>
          <cell r="O50">
            <v>2</v>
          </cell>
          <cell r="P50">
            <v>3</v>
          </cell>
          <cell r="Q50">
            <v>5</v>
          </cell>
          <cell r="R50">
            <v>2</v>
          </cell>
          <cell r="S50">
            <v>2</v>
          </cell>
          <cell r="T50">
            <v>4</v>
          </cell>
          <cell r="U50">
            <v>3</v>
          </cell>
          <cell r="V50">
            <v>3</v>
          </cell>
        </row>
        <row r="52">
          <cell r="L52" t="str">
            <v>50 Wholesale trade - durable goods</v>
          </cell>
          <cell r="O52">
            <v>336</v>
          </cell>
          <cell r="P52">
            <v>556</v>
          </cell>
          <cell r="Q52">
            <v>707</v>
          </cell>
          <cell r="R52">
            <v>404</v>
          </cell>
          <cell r="S52">
            <v>409</v>
          </cell>
          <cell r="T52">
            <v>274</v>
          </cell>
          <cell r="U52">
            <v>147</v>
          </cell>
          <cell r="V52">
            <v>31</v>
          </cell>
        </row>
        <row r="53">
          <cell r="L53" t="str">
            <v>51 Wholesale trade - nondurable goods</v>
          </cell>
          <cell r="O53">
            <v>339</v>
          </cell>
          <cell r="P53">
            <v>370</v>
          </cell>
          <cell r="Q53">
            <v>430</v>
          </cell>
          <cell r="R53">
            <v>208</v>
          </cell>
          <cell r="S53">
            <v>177</v>
          </cell>
          <cell r="T53">
            <v>144</v>
          </cell>
          <cell r="U53">
            <v>62</v>
          </cell>
          <cell r="V53">
            <v>17</v>
          </cell>
        </row>
        <row r="54">
          <cell r="L54" t="str">
            <v>52 Building materials, hardware, garden supply and mobile home dealers</v>
          </cell>
          <cell r="O54">
            <v>14</v>
          </cell>
          <cell r="P54">
            <v>13</v>
          </cell>
          <cell r="Q54">
            <v>18</v>
          </cell>
          <cell r="R54">
            <v>8</v>
          </cell>
          <cell r="S54">
            <v>6</v>
          </cell>
          <cell r="T54">
            <v>2</v>
          </cell>
          <cell r="U54">
            <v>0</v>
          </cell>
          <cell r="V54">
            <v>0</v>
          </cell>
        </row>
        <row r="55">
          <cell r="L55" t="str">
            <v>53 General merchandise stores</v>
          </cell>
          <cell r="O55">
            <v>0</v>
          </cell>
          <cell r="P55">
            <v>0</v>
          </cell>
          <cell r="Q55">
            <v>1</v>
          </cell>
          <cell r="R55">
            <v>0</v>
          </cell>
          <cell r="S55">
            <v>2</v>
          </cell>
          <cell r="T55">
            <v>0</v>
          </cell>
          <cell r="U55">
            <v>3</v>
          </cell>
          <cell r="V55">
            <v>0</v>
          </cell>
        </row>
        <row r="56">
          <cell r="L56" t="str">
            <v>54 Food stores</v>
          </cell>
          <cell r="O56">
            <v>2</v>
          </cell>
          <cell r="P56">
            <v>9</v>
          </cell>
          <cell r="Q56">
            <v>11</v>
          </cell>
          <cell r="R56">
            <v>7</v>
          </cell>
          <cell r="S56">
            <v>4</v>
          </cell>
          <cell r="T56">
            <v>10</v>
          </cell>
          <cell r="U56">
            <v>2</v>
          </cell>
          <cell r="V56">
            <v>1</v>
          </cell>
        </row>
        <row r="57">
          <cell r="L57" t="str">
            <v>55 Automotive dealers and gasoline service stations</v>
          </cell>
          <cell r="O57">
            <v>3</v>
          </cell>
          <cell r="P57">
            <v>7</v>
          </cell>
          <cell r="Q57">
            <v>4</v>
          </cell>
          <cell r="R57">
            <v>2</v>
          </cell>
          <cell r="S57">
            <v>6</v>
          </cell>
          <cell r="T57">
            <v>5</v>
          </cell>
          <cell r="U57">
            <v>2</v>
          </cell>
          <cell r="V57">
            <v>0</v>
          </cell>
        </row>
        <row r="58">
          <cell r="L58" t="str">
            <v>56 Apparel and accessory stores</v>
          </cell>
          <cell r="O58">
            <v>58</v>
          </cell>
          <cell r="P58">
            <v>38</v>
          </cell>
          <cell r="Q58">
            <v>31</v>
          </cell>
          <cell r="R58">
            <v>13</v>
          </cell>
          <cell r="S58">
            <v>9</v>
          </cell>
          <cell r="T58">
            <v>4</v>
          </cell>
          <cell r="U58">
            <v>2</v>
          </cell>
          <cell r="V58">
            <v>0</v>
          </cell>
        </row>
        <row r="59">
          <cell r="L59" t="str">
            <v>57 Home furniture, furnishings and equipment stores</v>
          </cell>
          <cell r="O59">
            <v>13</v>
          </cell>
          <cell r="P59">
            <v>18</v>
          </cell>
          <cell r="Q59">
            <v>19</v>
          </cell>
          <cell r="R59">
            <v>10</v>
          </cell>
          <cell r="S59">
            <v>3</v>
          </cell>
          <cell r="T59">
            <v>6</v>
          </cell>
          <cell r="U59">
            <v>0</v>
          </cell>
          <cell r="V59">
            <v>0</v>
          </cell>
        </row>
        <row r="60">
          <cell r="L60" t="str">
            <v>58 Eating and drinking places</v>
          </cell>
          <cell r="O60">
            <v>0</v>
          </cell>
          <cell r="P60">
            <v>1</v>
          </cell>
          <cell r="Q60">
            <v>1</v>
          </cell>
          <cell r="R60">
            <v>2</v>
          </cell>
          <cell r="S60">
            <v>5</v>
          </cell>
          <cell r="T60">
            <v>2</v>
          </cell>
          <cell r="U60">
            <v>1</v>
          </cell>
          <cell r="V60">
            <v>2</v>
          </cell>
        </row>
        <row r="61">
          <cell r="L61" t="str">
            <v>59 Miscellaneous retail</v>
          </cell>
          <cell r="O61">
            <v>38</v>
          </cell>
          <cell r="P61">
            <v>28</v>
          </cell>
          <cell r="Q61">
            <v>39</v>
          </cell>
          <cell r="R61">
            <v>14</v>
          </cell>
          <cell r="S61">
            <v>13</v>
          </cell>
          <cell r="T61">
            <v>14</v>
          </cell>
          <cell r="U61">
            <v>7</v>
          </cell>
          <cell r="V61">
            <v>0</v>
          </cell>
        </row>
        <row r="62">
          <cell r="L62" t="str">
            <v>Retail</v>
          </cell>
          <cell r="O62">
            <v>803</v>
          </cell>
          <cell r="P62">
            <v>1040</v>
          </cell>
          <cell r="Q62">
            <v>1261</v>
          </cell>
          <cell r="R62">
            <v>668</v>
          </cell>
          <cell r="S62">
            <v>634</v>
          </cell>
          <cell r="T62">
            <v>461</v>
          </cell>
          <cell r="U62">
            <v>226</v>
          </cell>
          <cell r="V62">
            <v>51</v>
          </cell>
        </row>
        <row r="64">
          <cell r="L64" t="str">
            <v>60 Depository institutions</v>
          </cell>
          <cell r="O64">
            <v>0</v>
          </cell>
          <cell r="P64">
            <v>1</v>
          </cell>
          <cell r="Q64">
            <v>2</v>
          </cell>
          <cell r="R64">
            <v>2</v>
          </cell>
          <cell r="S64">
            <v>0</v>
          </cell>
          <cell r="T64">
            <v>3</v>
          </cell>
          <cell r="U64">
            <v>11</v>
          </cell>
          <cell r="V64">
            <v>1</v>
          </cell>
        </row>
        <row r="65">
          <cell r="L65" t="str">
            <v>61 Nondepository credit institutions</v>
          </cell>
          <cell r="O65">
            <v>0</v>
          </cell>
          <cell r="P65">
            <v>1</v>
          </cell>
          <cell r="Q65">
            <v>1</v>
          </cell>
          <cell r="R65">
            <v>0</v>
          </cell>
          <cell r="S65">
            <v>1</v>
          </cell>
          <cell r="T65">
            <v>0</v>
          </cell>
          <cell r="U65">
            <v>0</v>
          </cell>
          <cell r="V65">
            <v>0</v>
          </cell>
        </row>
        <row r="66">
          <cell r="L66" t="str">
            <v>62 Security and commodity brokers, dealers, exchanges and services</v>
          </cell>
          <cell r="O66">
            <v>1</v>
          </cell>
          <cell r="P66">
            <v>2</v>
          </cell>
          <cell r="Q66">
            <v>5</v>
          </cell>
          <cell r="R66">
            <v>1</v>
          </cell>
          <cell r="S66">
            <v>1</v>
          </cell>
          <cell r="T66">
            <v>2</v>
          </cell>
          <cell r="U66">
            <v>0</v>
          </cell>
          <cell r="V66">
            <v>0</v>
          </cell>
        </row>
        <row r="67">
          <cell r="L67" t="str">
            <v>63 Insurance carriers</v>
          </cell>
          <cell r="O67">
            <v>0</v>
          </cell>
          <cell r="P67">
            <v>2</v>
          </cell>
          <cell r="Q67">
            <v>4</v>
          </cell>
          <cell r="R67">
            <v>2</v>
          </cell>
          <cell r="S67">
            <v>2</v>
          </cell>
          <cell r="T67">
            <v>3</v>
          </cell>
          <cell r="U67">
            <v>0</v>
          </cell>
          <cell r="V67">
            <v>0</v>
          </cell>
        </row>
        <row r="68">
          <cell r="L68" t="str">
            <v>64 Insurance agents, brokers and service</v>
          </cell>
          <cell r="O68">
            <v>3</v>
          </cell>
          <cell r="P68">
            <v>1</v>
          </cell>
          <cell r="Q68">
            <v>2</v>
          </cell>
          <cell r="R68">
            <v>3</v>
          </cell>
          <cell r="S68">
            <v>0</v>
          </cell>
          <cell r="T68">
            <v>1</v>
          </cell>
          <cell r="U68">
            <v>1</v>
          </cell>
          <cell r="V68">
            <v>1</v>
          </cell>
        </row>
        <row r="69">
          <cell r="L69" t="str">
            <v>65 Real estate</v>
          </cell>
          <cell r="O69">
            <v>10</v>
          </cell>
          <cell r="P69">
            <v>3</v>
          </cell>
          <cell r="Q69">
            <v>9</v>
          </cell>
          <cell r="R69">
            <v>1</v>
          </cell>
          <cell r="S69">
            <v>4</v>
          </cell>
          <cell r="T69">
            <v>6</v>
          </cell>
          <cell r="U69">
            <v>1</v>
          </cell>
          <cell r="V69">
            <v>0</v>
          </cell>
        </row>
        <row r="70">
          <cell r="L70" t="str">
            <v>67 Holding and other investment offices</v>
          </cell>
          <cell r="O70">
            <v>9</v>
          </cell>
          <cell r="P70">
            <v>11</v>
          </cell>
          <cell r="Q70">
            <v>11</v>
          </cell>
          <cell r="R70">
            <v>4</v>
          </cell>
          <cell r="S70">
            <v>12</v>
          </cell>
          <cell r="T70">
            <v>11</v>
          </cell>
          <cell r="U70">
            <v>18</v>
          </cell>
          <cell r="V70">
            <v>13</v>
          </cell>
        </row>
        <row r="71">
          <cell r="L71" t="str">
            <v>Finance</v>
          </cell>
          <cell r="O71">
            <v>23</v>
          </cell>
          <cell r="P71">
            <v>21</v>
          </cell>
          <cell r="Q71">
            <v>34</v>
          </cell>
          <cell r="R71">
            <v>13</v>
          </cell>
          <cell r="S71">
            <v>20</v>
          </cell>
          <cell r="T71">
            <v>26</v>
          </cell>
          <cell r="U71">
            <v>31</v>
          </cell>
          <cell r="V71">
            <v>15</v>
          </cell>
        </row>
        <row r="73">
          <cell r="L73" t="str">
            <v>70 Hotels, rooming houses, camps and other lodging places</v>
          </cell>
          <cell r="O73">
            <v>0</v>
          </cell>
          <cell r="P73">
            <v>3</v>
          </cell>
          <cell r="Q73">
            <v>1</v>
          </cell>
          <cell r="R73">
            <v>1</v>
          </cell>
          <cell r="S73">
            <v>12</v>
          </cell>
          <cell r="T73">
            <v>10</v>
          </cell>
          <cell r="U73">
            <v>0</v>
          </cell>
          <cell r="V73">
            <v>1</v>
          </cell>
        </row>
        <row r="74">
          <cell r="L74" t="str">
            <v>72 Personal services</v>
          </cell>
          <cell r="O74">
            <v>3</v>
          </cell>
          <cell r="P74">
            <v>2</v>
          </cell>
          <cell r="Q74">
            <v>2</v>
          </cell>
          <cell r="R74">
            <v>2</v>
          </cell>
          <cell r="S74">
            <v>2</v>
          </cell>
          <cell r="T74">
            <v>1</v>
          </cell>
          <cell r="U74">
            <v>0</v>
          </cell>
          <cell r="V74">
            <v>0</v>
          </cell>
        </row>
        <row r="75">
          <cell r="L75" t="str">
            <v>73 Business services</v>
          </cell>
          <cell r="O75">
            <v>34</v>
          </cell>
          <cell r="P75">
            <v>50</v>
          </cell>
          <cell r="Q75">
            <v>85</v>
          </cell>
          <cell r="R75">
            <v>43</v>
          </cell>
          <cell r="S75">
            <v>47</v>
          </cell>
          <cell r="T75">
            <v>36</v>
          </cell>
          <cell r="U75">
            <v>13</v>
          </cell>
          <cell r="V75">
            <v>8</v>
          </cell>
        </row>
        <row r="76">
          <cell r="L76" t="str">
            <v>75 Automotive repair, services and parking</v>
          </cell>
          <cell r="O76">
            <v>0</v>
          </cell>
          <cell r="P76">
            <v>1</v>
          </cell>
          <cell r="Q76">
            <v>3</v>
          </cell>
          <cell r="R76">
            <v>2</v>
          </cell>
          <cell r="S76">
            <v>5</v>
          </cell>
          <cell r="T76">
            <v>7</v>
          </cell>
          <cell r="U76">
            <v>1</v>
          </cell>
          <cell r="V76">
            <v>1</v>
          </cell>
        </row>
        <row r="77">
          <cell r="L77" t="str">
            <v>76 Miscellaneous repair services</v>
          </cell>
          <cell r="O77">
            <v>2</v>
          </cell>
          <cell r="P77">
            <v>1</v>
          </cell>
          <cell r="Q77">
            <v>5</v>
          </cell>
          <cell r="R77">
            <v>2</v>
          </cell>
          <cell r="S77">
            <v>3</v>
          </cell>
          <cell r="T77">
            <v>6</v>
          </cell>
          <cell r="U77">
            <v>1</v>
          </cell>
          <cell r="V77">
            <v>0</v>
          </cell>
        </row>
        <row r="78">
          <cell r="L78" t="str">
            <v>78 Motion pictures</v>
          </cell>
          <cell r="O78">
            <v>0</v>
          </cell>
          <cell r="P78">
            <v>1</v>
          </cell>
          <cell r="Q78">
            <v>0</v>
          </cell>
          <cell r="R78">
            <v>0</v>
          </cell>
          <cell r="S78">
            <v>0</v>
          </cell>
          <cell r="T78">
            <v>2</v>
          </cell>
          <cell r="U78">
            <v>0</v>
          </cell>
          <cell r="V78">
            <v>0</v>
          </cell>
        </row>
        <row r="79">
          <cell r="L79" t="str">
            <v>79 Amusement and recreation services</v>
          </cell>
          <cell r="O79">
            <v>2</v>
          </cell>
          <cell r="P79">
            <v>0</v>
          </cell>
          <cell r="Q79">
            <v>1</v>
          </cell>
          <cell r="R79">
            <v>0</v>
          </cell>
          <cell r="S79">
            <v>1</v>
          </cell>
          <cell r="T79">
            <v>4</v>
          </cell>
          <cell r="U79">
            <v>2</v>
          </cell>
          <cell r="V79">
            <v>0</v>
          </cell>
        </row>
        <row r="80">
          <cell r="L80" t="str">
            <v>Hotels and other business services</v>
          </cell>
          <cell r="O80">
            <v>41</v>
          </cell>
          <cell r="P80">
            <v>58</v>
          </cell>
          <cell r="Q80">
            <v>97</v>
          </cell>
          <cell r="R80">
            <v>50</v>
          </cell>
          <cell r="S80">
            <v>70</v>
          </cell>
          <cell r="T80">
            <v>66</v>
          </cell>
          <cell r="U80">
            <v>17</v>
          </cell>
          <cell r="V80">
            <v>10</v>
          </cell>
        </row>
        <row r="82">
          <cell r="L82" t="str">
            <v>Healthcare</v>
          </cell>
          <cell r="O82">
            <v>2</v>
          </cell>
          <cell r="P82">
            <v>1</v>
          </cell>
          <cell r="Q82">
            <v>1</v>
          </cell>
          <cell r="R82">
            <v>2</v>
          </cell>
          <cell r="S82">
            <v>5</v>
          </cell>
          <cell r="T82">
            <v>17</v>
          </cell>
          <cell r="U82">
            <v>10</v>
          </cell>
          <cell r="V82">
            <v>5</v>
          </cell>
        </row>
        <row r="84">
          <cell r="L84" t="str">
            <v>81 Legal services</v>
          </cell>
          <cell r="O84">
            <v>0</v>
          </cell>
          <cell r="P84">
            <v>4</v>
          </cell>
          <cell r="Q84">
            <v>3</v>
          </cell>
          <cell r="R84">
            <v>0</v>
          </cell>
          <cell r="S84">
            <v>1</v>
          </cell>
          <cell r="T84">
            <v>0</v>
          </cell>
          <cell r="U84">
            <v>0</v>
          </cell>
          <cell r="V84">
            <v>0</v>
          </cell>
        </row>
        <row r="86">
          <cell r="L86" t="str">
            <v>Education</v>
          </cell>
          <cell r="O86">
            <v>2</v>
          </cell>
          <cell r="P86">
            <v>2</v>
          </cell>
          <cell r="Q86">
            <v>7</v>
          </cell>
          <cell r="R86">
            <v>6</v>
          </cell>
          <cell r="S86">
            <v>1</v>
          </cell>
          <cell r="T86">
            <v>2</v>
          </cell>
          <cell r="U86">
            <v>3</v>
          </cell>
          <cell r="V86">
            <v>1</v>
          </cell>
        </row>
        <row r="88">
          <cell r="L88" t="str">
            <v>83 Social services</v>
          </cell>
          <cell r="O88">
            <v>1</v>
          </cell>
          <cell r="P88">
            <v>1</v>
          </cell>
          <cell r="Q88">
            <v>2</v>
          </cell>
          <cell r="R88">
            <v>1</v>
          </cell>
          <cell r="S88">
            <v>2</v>
          </cell>
          <cell r="T88">
            <v>0</v>
          </cell>
          <cell r="U88">
            <v>1</v>
          </cell>
          <cell r="V88">
            <v>0</v>
          </cell>
        </row>
        <row r="89">
          <cell r="L89" t="str">
            <v>84 Museums, art galleries, and botanical and zoological gardens</v>
          </cell>
          <cell r="O89">
            <v>0</v>
          </cell>
          <cell r="P89">
            <v>0</v>
          </cell>
          <cell r="Q89">
            <v>2</v>
          </cell>
          <cell r="R89">
            <v>1</v>
          </cell>
          <cell r="S89">
            <v>0</v>
          </cell>
          <cell r="T89">
            <v>1</v>
          </cell>
          <cell r="U89">
            <v>0</v>
          </cell>
          <cell r="V89">
            <v>0</v>
          </cell>
        </row>
        <row r="90">
          <cell r="L90" t="str">
            <v>86 Membership organisations</v>
          </cell>
          <cell r="O90">
            <v>1</v>
          </cell>
          <cell r="P90">
            <v>1</v>
          </cell>
          <cell r="Q90">
            <v>3</v>
          </cell>
          <cell r="R90">
            <v>1</v>
          </cell>
          <cell r="S90">
            <v>2</v>
          </cell>
          <cell r="T90">
            <v>1</v>
          </cell>
          <cell r="U90">
            <v>0</v>
          </cell>
          <cell r="V90">
            <v>0</v>
          </cell>
        </row>
        <row r="91">
          <cell r="L91" t="str">
            <v>87 Engineering, accounting, research, management and related services</v>
          </cell>
          <cell r="O91">
            <v>23</v>
          </cell>
          <cell r="P91">
            <v>33</v>
          </cell>
          <cell r="Q91">
            <v>57</v>
          </cell>
          <cell r="R91">
            <v>32</v>
          </cell>
          <cell r="S91">
            <v>34</v>
          </cell>
          <cell r="T91">
            <v>37</v>
          </cell>
          <cell r="U91">
            <v>23</v>
          </cell>
          <cell r="V91">
            <v>12</v>
          </cell>
        </row>
        <row r="92">
          <cell r="L92" t="str">
            <v>89 Miscellaneous services</v>
          </cell>
          <cell r="O92">
            <v>2</v>
          </cell>
          <cell r="P92">
            <v>5</v>
          </cell>
          <cell r="Q92">
            <v>3</v>
          </cell>
          <cell r="R92">
            <v>2</v>
          </cell>
          <cell r="S92">
            <v>8</v>
          </cell>
          <cell r="T92">
            <v>4</v>
          </cell>
          <cell r="U92">
            <v>4</v>
          </cell>
          <cell r="V92">
            <v>1</v>
          </cell>
        </row>
        <row r="93">
          <cell r="L93" t="str">
            <v>91 Executive, legislative, and general government, except finance</v>
          </cell>
          <cell r="O93">
            <v>2</v>
          </cell>
          <cell r="P93">
            <v>0</v>
          </cell>
          <cell r="Q93">
            <v>0</v>
          </cell>
          <cell r="R93">
            <v>0</v>
          </cell>
          <cell r="S93">
            <v>0</v>
          </cell>
          <cell r="T93">
            <v>0</v>
          </cell>
          <cell r="U93">
            <v>1</v>
          </cell>
          <cell r="V93">
            <v>0</v>
          </cell>
        </row>
        <row r="94">
          <cell r="L94" t="str">
            <v>92 Justice, public order, and safety</v>
          </cell>
          <cell r="O94">
            <v>0</v>
          </cell>
          <cell r="P94">
            <v>1</v>
          </cell>
          <cell r="Q94">
            <v>0</v>
          </cell>
          <cell r="R94">
            <v>0</v>
          </cell>
          <cell r="S94">
            <v>0</v>
          </cell>
          <cell r="T94">
            <v>0</v>
          </cell>
          <cell r="U94">
            <v>0</v>
          </cell>
          <cell r="V94">
            <v>0</v>
          </cell>
        </row>
        <row r="95">
          <cell r="L95" t="str">
            <v>93 Public finance, taxation and monetary policy</v>
          </cell>
          <cell r="O95">
            <v>0</v>
          </cell>
          <cell r="P95">
            <v>0</v>
          </cell>
          <cell r="Q95">
            <v>0</v>
          </cell>
          <cell r="R95">
            <v>0</v>
          </cell>
          <cell r="S95">
            <v>0</v>
          </cell>
          <cell r="T95">
            <v>0</v>
          </cell>
          <cell r="U95">
            <v>0</v>
          </cell>
          <cell r="V95">
            <v>0</v>
          </cell>
        </row>
        <row r="96">
          <cell r="L96" t="str">
            <v>95 Administration of environmental quality and housing programs</v>
          </cell>
          <cell r="O96">
            <v>0</v>
          </cell>
          <cell r="P96">
            <v>0</v>
          </cell>
          <cell r="Q96">
            <v>1</v>
          </cell>
          <cell r="R96">
            <v>1</v>
          </cell>
          <cell r="S96">
            <v>1</v>
          </cell>
          <cell r="T96">
            <v>0</v>
          </cell>
          <cell r="U96">
            <v>0</v>
          </cell>
          <cell r="V96">
            <v>1</v>
          </cell>
        </row>
        <row r="97">
          <cell r="L97" t="str">
            <v>96 Administration of economic programs</v>
          </cell>
          <cell r="O97">
            <v>1</v>
          </cell>
          <cell r="P97">
            <v>1</v>
          </cell>
          <cell r="Q97">
            <v>1</v>
          </cell>
          <cell r="R97">
            <v>0</v>
          </cell>
          <cell r="S97">
            <v>0</v>
          </cell>
          <cell r="T97">
            <v>1</v>
          </cell>
          <cell r="U97">
            <v>0</v>
          </cell>
          <cell r="V97">
            <v>1</v>
          </cell>
        </row>
        <row r="98">
          <cell r="L98" t="str">
            <v>97 National security and international affairs</v>
          </cell>
          <cell r="O98">
            <v>0</v>
          </cell>
          <cell r="P98">
            <v>0</v>
          </cell>
          <cell r="Q98">
            <v>0</v>
          </cell>
          <cell r="R98">
            <v>0</v>
          </cell>
          <cell r="S98">
            <v>0</v>
          </cell>
          <cell r="T98">
            <v>0</v>
          </cell>
          <cell r="U98">
            <v>0</v>
          </cell>
          <cell r="V98">
            <v>0</v>
          </cell>
        </row>
        <row r="99">
          <cell r="L99" t="str">
            <v>Public services all</v>
          </cell>
          <cell r="O99">
            <v>34</v>
          </cell>
          <cell r="P99">
            <v>49</v>
          </cell>
          <cell r="Q99">
            <v>80</v>
          </cell>
          <cell r="R99">
            <v>46</v>
          </cell>
          <cell r="S99">
            <v>54</v>
          </cell>
          <cell r="T99">
            <v>63</v>
          </cell>
          <cell r="U99">
            <v>42</v>
          </cell>
          <cell r="V99">
            <v>21</v>
          </cell>
        </row>
        <row r="100">
          <cell r="L100" t="str">
            <v>Government</v>
          </cell>
          <cell r="O100">
            <v>30</v>
          </cell>
          <cell r="P100">
            <v>46</v>
          </cell>
          <cell r="Q100">
            <v>72</v>
          </cell>
          <cell r="R100">
            <v>38</v>
          </cell>
          <cell r="S100">
            <v>48</v>
          </cell>
          <cell r="T100">
            <v>44</v>
          </cell>
          <cell r="U100">
            <v>29</v>
          </cell>
          <cell r="V100">
            <v>15</v>
          </cell>
        </row>
        <row r="101">
          <cell r="L101" t="str">
            <v>TOTAL</v>
          </cell>
          <cell r="O101">
            <v>1245</v>
          </cell>
          <cell r="P101">
            <v>1563</v>
          </cell>
          <cell r="Q101">
            <v>2183</v>
          </cell>
          <cell r="R101">
            <v>1293</v>
          </cell>
          <cell r="S101">
            <v>1461</v>
          </cell>
          <cell r="T101">
            <v>1273</v>
          </cell>
          <cell r="U101">
            <v>623</v>
          </cell>
          <cell r="V101">
            <v>194</v>
          </cell>
        </row>
        <row r="102">
          <cell r="L102" t="str">
            <v>Unclassified</v>
          </cell>
          <cell r="O102">
            <v>257</v>
          </cell>
          <cell r="P102">
            <v>250</v>
          </cell>
          <cell r="Q102">
            <v>279</v>
          </cell>
          <cell r="R102">
            <v>151</v>
          </cell>
          <cell r="S102">
            <v>133</v>
          </cell>
          <cell r="T102">
            <v>94</v>
          </cell>
          <cell r="U102">
            <v>25</v>
          </cell>
          <cell r="V102">
            <v>3</v>
          </cell>
        </row>
        <row r="103">
          <cell r="L103" t="str">
            <v>TOTAL</v>
          </cell>
          <cell r="O103">
            <v>988</v>
          </cell>
          <cell r="P103">
            <v>1313</v>
          </cell>
          <cell r="Q103">
            <v>1904</v>
          </cell>
          <cell r="R103">
            <v>1142</v>
          </cell>
          <cell r="S103">
            <v>1328</v>
          </cell>
          <cell r="T103">
            <v>1179</v>
          </cell>
          <cell r="U103">
            <v>598</v>
          </cell>
          <cell r="V103">
            <v>191</v>
          </cell>
        </row>
        <row r="104">
          <cell r="O104">
            <v>0</v>
          </cell>
          <cell r="P104">
            <v>0</v>
          </cell>
          <cell r="Q104">
            <v>0</v>
          </cell>
          <cell r="R104">
            <v>0</v>
          </cell>
          <cell r="S104">
            <v>0</v>
          </cell>
          <cell r="T104">
            <v>0</v>
          </cell>
          <cell r="U104">
            <v>0</v>
          </cell>
          <cell r="V104">
            <v>0</v>
          </cell>
        </row>
        <row r="105">
          <cell r="L105" t="str">
            <v>Other Industries</v>
          </cell>
          <cell r="N105">
            <v>0</v>
          </cell>
          <cell r="O105">
            <v>20</v>
          </cell>
          <cell r="P105">
            <v>26</v>
          </cell>
          <cell r="Q105">
            <v>39</v>
          </cell>
          <cell r="R105">
            <v>27</v>
          </cell>
          <cell r="S105">
            <v>38</v>
          </cell>
          <cell r="T105">
            <v>53</v>
          </cell>
          <cell r="U105">
            <v>39</v>
          </cell>
          <cell r="V105">
            <v>12</v>
          </cell>
        </row>
        <row r="106">
          <cell r="O106">
            <v>0.20642570281124498</v>
          </cell>
          <cell r="P106">
            <v>0.1599488163787588</v>
          </cell>
          <cell r="Q106">
            <v>0.12780577187356848</v>
          </cell>
          <cell r="R106">
            <v>0.11678267594740913</v>
          </cell>
          <cell r="S106">
            <v>9.1033538672142367E-2</v>
          </cell>
          <cell r="T106">
            <v>7.3841319717203452E-2</v>
          </cell>
          <cell r="U106">
            <v>4.0128410914927769E-2</v>
          </cell>
          <cell r="V106">
            <v>1.5463917525773196E-2</v>
          </cell>
        </row>
      </sheetData>
      <sheetData sheetId="38">
        <row r="2">
          <cell r="L2">
            <v>1</v>
          </cell>
          <cell r="M2">
            <v>2</v>
          </cell>
          <cell r="N2">
            <v>3</v>
          </cell>
          <cell r="O2">
            <v>4</v>
          </cell>
          <cell r="P2">
            <v>5</v>
          </cell>
          <cell r="Q2">
            <v>6</v>
          </cell>
          <cell r="R2">
            <v>7</v>
          </cell>
          <cell r="S2">
            <v>8</v>
          </cell>
          <cell r="T2">
            <v>9</v>
          </cell>
          <cell r="U2">
            <v>10</v>
          </cell>
          <cell r="V2">
            <v>11</v>
          </cell>
        </row>
        <row r="3">
          <cell r="M3" t="str">
            <v>&gt;&lt;</v>
          </cell>
          <cell r="N3" t="str">
            <v>1 to 9</v>
          </cell>
          <cell r="O3" t="str">
            <v>10 to 19</v>
          </cell>
          <cell r="P3" t="str">
            <v>20-49</v>
          </cell>
          <cell r="Q3" t="str">
            <v>50-99</v>
          </cell>
          <cell r="R3" t="str">
            <v>100-249</v>
          </cell>
          <cell r="S3" t="str">
            <v>250-999</v>
          </cell>
          <cell r="T3" t="str">
            <v>1000-4999</v>
          </cell>
          <cell r="U3" t="str">
            <v>5000+</v>
          </cell>
          <cell r="V3" t="str">
            <v>TOTAL</v>
          </cell>
        </row>
        <row r="4">
          <cell r="L4" t="str">
            <v>Unclassified</v>
          </cell>
        </row>
        <row r="5">
          <cell r="L5" t="str">
            <v>01 Agricultural production - crops</v>
          </cell>
          <cell r="N5">
            <v>5</v>
          </cell>
          <cell r="O5">
            <v>1</v>
          </cell>
          <cell r="P5">
            <v>9</v>
          </cell>
          <cell r="Q5">
            <v>6</v>
          </cell>
          <cell r="R5">
            <v>1</v>
          </cell>
          <cell r="S5">
            <v>7</v>
          </cell>
          <cell r="T5">
            <v>0</v>
          </cell>
          <cell r="U5">
            <v>0</v>
          </cell>
          <cell r="V5">
            <v>68</v>
          </cell>
        </row>
        <row r="6">
          <cell r="L6" t="str">
            <v>02 Agriculture production livestock and animal specialities</v>
          </cell>
          <cell r="N6">
            <v>11</v>
          </cell>
          <cell r="O6">
            <v>2</v>
          </cell>
          <cell r="P6">
            <v>20</v>
          </cell>
          <cell r="Q6">
            <v>7</v>
          </cell>
          <cell r="R6">
            <v>6</v>
          </cell>
          <cell r="S6">
            <v>4</v>
          </cell>
          <cell r="T6">
            <v>2</v>
          </cell>
          <cell r="U6">
            <v>0</v>
          </cell>
          <cell r="V6">
            <v>76</v>
          </cell>
        </row>
        <row r="7">
          <cell r="L7" t="str">
            <v>07 Agricultural services</v>
          </cell>
          <cell r="N7">
            <v>4</v>
          </cell>
          <cell r="O7">
            <v>3</v>
          </cell>
          <cell r="P7">
            <v>1</v>
          </cell>
          <cell r="Q7">
            <v>0</v>
          </cell>
          <cell r="R7">
            <v>4</v>
          </cell>
          <cell r="S7">
            <v>2</v>
          </cell>
          <cell r="T7">
            <v>0</v>
          </cell>
          <cell r="U7">
            <v>0</v>
          </cell>
          <cell r="V7">
            <v>33</v>
          </cell>
        </row>
        <row r="8">
          <cell r="L8" t="str">
            <v>08 Forestry</v>
          </cell>
          <cell r="N8">
            <v>1</v>
          </cell>
          <cell r="O8">
            <v>0</v>
          </cell>
          <cell r="P8">
            <v>1</v>
          </cell>
          <cell r="Q8">
            <v>1</v>
          </cell>
          <cell r="R8">
            <v>0</v>
          </cell>
          <cell r="S8">
            <v>0</v>
          </cell>
          <cell r="T8">
            <v>0</v>
          </cell>
          <cell r="U8">
            <v>0</v>
          </cell>
          <cell r="V8">
            <v>5</v>
          </cell>
        </row>
        <row r="9">
          <cell r="L9" t="str">
            <v>09 Fishing, hunting and trapping</v>
          </cell>
          <cell r="N9">
            <v>1</v>
          </cell>
          <cell r="O9">
            <v>3</v>
          </cell>
          <cell r="P9">
            <v>5</v>
          </cell>
          <cell r="Q9">
            <v>5</v>
          </cell>
          <cell r="R9">
            <v>3</v>
          </cell>
          <cell r="S9">
            <v>2</v>
          </cell>
          <cell r="T9">
            <v>0</v>
          </cell>
          <cell r="U9">
            <v>0</v>
          </cell>
          <cell r="V9">
            <v>29</v>
          </cell>
        </row>
        <row r="10">
          <cell r="L10" t="str">
            <v>Agriculture, Fisheries and Forestry subtotal</v>
          </cell>
          <cell r="N10">
            <v>22</v>
          </cell>
          <cell r="O10">
            <v>9</v>
          </cell>
          <cell r="P10">
            <v>36</v>
          </cell>
          <cell r="Q10">
            <v>19</v>
          </cell>
          <cell r="R10">
            <v>14</v>
          </cell>
          <cell r="S10">
            <v>15</v>
          </cell>
          <cell r="T10">
            <v>2</v>
          </cell>
          <cell r="U10">
            <v>0</v>
          </cell>
          <cell r="V10">
            <v>211</v>
          </cell>
        </row>
        <row r="12">
          <cell r="L12" t="str">
            <v>10 Metal mining</v>
          </cell>
          <cell r="N12">
            <v>7</v>
          </cell>
          <cell r="O12">
            <v>4</v>
          </cell>
          <cell r="P12">
            <v>3</v>
          </cell>
          <cell r="Q12">
            <v>1</v>
          </cell>
          <cell r="R12">
            <v>5</v>
          </cell>
          <cell r="S12">
            <v>2</v>
          </cell>
          <cell r="T12">
            <v>2</v>
          </cell>
          <cell r="U12">
            <v>2</v>
          </cell>
          <cell r="V12">
            <v>53</v>
          </cell>
        </row>
        <row r="13">
          <cell r="L13" t="str">
            <v>12 Coal mining</v>
          </cell>
          <cell r="N13">
            <v>0</v>
          </cell>
          <cell r="O13">
            <v>0</v>
          </cell>
          <cell r="P13">
            <v>0</v>
          </cell>
          <cell r="Q13">
            <v>1</v>
          </cell>
          <cell r="R13">
            <v>1</v>
          </cell>
          <cell r="S13">
            <v>3</v>
          </cell>
          <cell r="T13">
            <v>1</v>
          </cell>
          <cell r="U13">
            <v>0</v>
          </cell>
          <cell r="V13">
            <v>12</v>
          </cell>
        </row>
        <row r="14">
          <cell r="L14" t="str">
            <v>13 Oil and gas extraction</v>
          </cell>
          <cell r="N14">
            <v>9</v>
          </cell>
          <cell r="O14">
            <v>12</v>
          </cell>
          <cell r="P14">
            <v>25</v>
          </cell>
          <cell r="Q14">
            <v>14</v>
          </cell>
          <cell r="R14">
            <v>18</v>
          </cell>
          <cell r="S14">
            <v>12</v>
          </cell>
          <cell r="T14">
            <v>4</v>
          </cell>
          <cell r="U14">
            <v>2</v>
          </cell>
          <cell r="V14">
            <v>188</v>
          </cell>
        </row>
        <row r="15">
          <cell r="L15" t="str">
            <v>14 Mining and quarrying of nonmetallic minerals, except fuels</v>
          </cell>
          <cell r="N15">
            <v>5</v>
          </cell>
          <cell r="O15">
            <v>7</v>
          </cell>
          <cell r="P15">
            <v>15</v>
          </cell>
          <cell r="Q15">
            <v>6</v>
          </cell>
          <cell r="R15">
            <v>3</v>
          </cell>
          <cell r="S15">
            <v>2</v>
          </cell>
          <cell r="T15">
            <v>1</v>
          </cell>
          <cell r="U15">
            <v>0</v>
          </cell>
          <cell r="V15">
            <v>61</v>
          </cell>
        </row>
        <row r="16">
          <cell r="L16" t="str">
            <v>Mining subtotal</v>
          </cell>
          <cell r="N16">
            <v>21</v>
          </cell>
          <cell r="O16">
            <v>23</v>
          </cell>
          <cell r="P16">
            <v>43</v>
          </cell>
          <cell r="Q16">
            <v>22</v>
          </cell>
          <cell r="R16">
            <v>27</v>
          </cell>
          <cell r="S16">
            <v>19</v>
          </cell>
          <cell r="T16">
            <v>8</v>
          </cell>
          <cell r="U16">
            <v>4</v>
          </cell>
          <cell r="V16">
            <v>314</v>
          </cell>
        </row>
        <row r="18">
          <cell r="L18" t="str">
            <v>15 Building construction-general contractors and operative builders</v>
          </cell>
          <cell r="N18">
            <v>145</v>
          </cell>
          <cell r="O18">
            <v>94</v>
          </cell>
          <cell r="P18">
            <v>139</v>
          </cell>
          <cell r="Q18">
            <v>88</v>
          </cell>
          <cell r="R18">
            <v>82</v>
          </cell>
          <cell r="S18">
            <v>32</v>
          </cell>
          <cell r="T18">
            <v>5</v>
          </cell>
          <cell r="U18">
            <v>0</v>
          </cell>
          <cell r="V18">
            <v>1352</v>
          </cell>
        </row>
        <row r="19">
          <cell r="L19" t="str">
            <v>16 Heavy construction other than building construction - contractors</v>
          </cell>
          <cell r="N19">
            <v>64</v>
          </cell>
          <cell r="O19">
            <v>40</v>
          </cell>
          <cell r="P19">
            <v>66</v>
          </cell>
          <cell r="Q19">
            <v>42</v>
          </cell>
          <cell r="R19">
            <v>26</v>
          </cell>
          <cell r="S19">
            <v>23</v>
          </cell>
          <cell r="T19">
            <v>4</v>
          </cell>
          <cell r="U19">
            <v>0</v>
          </cell>
          <cell r="V19">
            <v>589</v>
          </cell>
        </row>
        <row r="20">
          <cell r="L20" t="str">
            <v>17 Construction - special trade contractors</v>
          </cell>
          <cell r="N20">
            <v>110</v>
          </cell>
          <cell r="O20">
            <v>59</v>
          </cell>
          <cell r="P20">
            <v>69</v>
          </cell>
          <cell r="Q20">
            <v>38</v>
          </cell>
          <cell r="R20">
            <v>20</v>
          </cell>
          <cell r="S20">
            <v>11</v>
          </cell>
          <cell r="T20">
            <v>0</v>
          </cell>
          <cell r="U20">
            <v>0</v>
          </cell>
          <cell r="V20">
            <v>571</v>
          </cell>
        </row>
        <row r="21">
          <cell r="L21" t="str">
            <v>Construction subtotal</v>
          </cell>
          <cell r="N21">
            <v>319</v>
          </cell>
          <cell r="O21">
            <v>193</v>
          </cell>
          <cell r="P21">
            <v>274</v>
          </cell>
          <cell r="Q21">
            <v>168</v>
          </cell>
          <cell r="R21">
            <v>128</v>
          </cell>
          <cell r="S21">
            <v>66</v>
          </cell>
          <cell r="T21">
            <v>9</v>
          </cell>
          <cell r="U21">
            <v>0</v>
          </cell>
          <cell r="V21">
            <v>2512</v>
          </cell>
        </row>
        <row r="23">
          <cell r="L23" t="str">
            <v>20 Food and kindred products</v>
          </cell>
          <cell r="N23">
            <v>66</v>
          </cell>
          <cell r="O23">
            <v>77</v>
          </cell>
          <cell r="P23">
            <v>126</v>
          </cell>
          <cell r="Q23">
            <v>108</v>
          </cell>
          <cell r="R23">
            <v>93</v>
          </cell>
          <cell r="S23">
            <v>91</v>
          </cell>
          <cell r="T23">
            <v>18</v>
          </cell>
          <cell r="U23">
            <v>0</v>
          </cell>
          <cell r="V23">
            <v>938</v>
          </cell>
        </row>
        <row r="24">
          <cell r="L24" t="str">
            <v>21 Tobacco products</v>
          </cell>
          <cell r="N24">
            <v>0</v>
          </cell>
          <cell r="O24">
            <v>1</v>
          </cell>
          <cell r="P24">
            <v>0</v>
          </cell>
          <cell r="Q24">
            <v>0</v>
          </cell>
          <cell r="R24">
            <v>0</v>
          </cell>
          <cell r="S24">
            <v>3</v>
          </cell>
          <cell r="T24">
            <v>0</v>
          </cell>
          <cell r="U24">
            <v>0</v>
          </cell>
          <cell r="V24">
            <v>6</v>
          </cell>
        </row>
        <row r="25">
          <cell r="L25" t="str">
            <v>22 Textile mill products</v>
          </cell>
          <cell r="N25">
            <v>30</v>
          </cell>
          <cell r="O25">
            <v>22</v>
          </cell>
          <cell r="P25">
            <v>64</v>
          </cell>
          <cell r="Q25">
            <v>37</v>
          </cell>
          <cell r="R25">
            <v>51</v>
          </cell>
          <cell r="S25">
            <v>25</v>
          </cell>
          <cell r="T25">
            <v>1</v>
          </cell>
          <cell r="U25">
            <v>0</v>
          </cell>
          <cell r="V25">
            <v>435</v>
          </cell>
        </row>
        <row r="26">
          <cell r="L26" t="str">
            <v>23 Apparel and other finished products made from fabrics and similar materials</v>
          </cell>
          <cell r="N26">
            <v>75</v>
          </cell>
          <cell r="O26">
            <v>77</v>
          </cell>
          <cell r="P26">
            <v>102</v>
          </cell>
          <cell r="Q26">
            <v>51</v>
          </cell>
          <cell r="R26">
            <v>34</v>
          </cell>
          <cell r="S26">
            <v>16</v>
          </cell>
          <cell r="T26">
            <v>1</v>
          </cell>
          <cell r="U26">
            <v>0</v>
          </cell>
          <cell r="V26">
            <v>1277</v>
          </cell>
        </row>
        <row r="27">
          <cell r="L27" t="str">
            <v>24 Lumber and wood products, except furniture</v>
          </cell>
          <cell r="N27">
            <v>22</v>
          </cell>
          <cell r="O27">
            <v>19</v>
          </cell>
          <cell r="P27">
            <v>28</v>
          </cell>
          <cell r="Q27">
            <v>20</v>
          </cell>
          <cell r="R27">
            <v>11</v>
          </cell>
          <cell r="S27">
            <v>5</v>
          </cell>
          <cell r="T27">
            <v>0</v>
          </cell>
          <cell r="U27">
            <v>0</v>
          </cell>
          <cell r="V27">
            <v>202</v>
          </cell>
        </row>
        <row r="28">
          <cell r="L28" t="str">
            <v>25 Furniture and fixtures</v>
          </cell>
          <cell r="N28">
            <v>58</v>
          </cell>
          <cell r="O28">
            <v>42</v>
          </cell>
          <cell r="P28">
            <v>69</v>
          </cell>
          <cell r="Q28">
            <v>40</v>
          </cell>
          <cell r="R28">
            <v>23</v>
          </cell>
          <cell r="S28">
            <v>5</v>
          </cell>
          <cell r="T28">
            <v>0</v>
          </cell>
          <cell r="U28">
            <v>0</v>
          </cell>
          <cell r="V28">
            <v>407</v>
          </cell>
        </row>
        <row r="29">
          <cell r="L29" t="str">
            <v>26 Paper and allied products</v>
          </cell>
          <cell r="N29">
            <v>20</v>
          </cell>
          <cell r="O29">
            <v>25</v>
          </cell>
          <cell r="P29">
            <v>54</v>
          </cell>
          <cell r="Q29">
            <v>30</v>
          </cell>
          <cell r="R29">
            <v>33</v>
          </cell>
          <cell r="S29">
            <v>13</v>
          </cell>
          <cell r="T29">
            <v>3</v>
          </cell>
          <cell r="U29">
            <v>0</v>
          </cell>
          <cell r="V29">
            <v>351</v>
          </cell>
        </row>
        <row r="30">
          <cell r="L30" t="str">
            <v>27 Printing, publishing, and allied industries</v>
          </cell>
          <cell r="N30">
            <v>66</v>
          </cell>
          <cell r="O30">
            <v>56</v>
          </cell>
          <cell r="P30">
            <v>59</v>
          </cell>
          <cell r="Q30">
            <v>49</v>
          </cell>
          <cell r="R30">
            <v>33</v>
          </cell>
          <cell r="S30">
            <v>9</v>
          </cell>
          <cell r="T30">
            <v>3</v>
          </cell>
          <cell r="U30">
            <v>0</v>
          </cell>
          <cell r="V30">
            <v>836</v>
          </cell>
        </row>
        <row r="31">
          <cell r="L31" t="str">
            <v>28 Chemicals and allied products</v>
          </cell>
          <cell r="N31">
            <v>112</v>
          </cell>
          <cell r="O31">
            <v>108</v>
          </cell>
          <cell r="P31">
            <v>168</v>
          </cell>
          <cell r="Q31">
            <v>99</v>
          </cell>
          <cell r="R31">
            <v>92</v>
          </cell>
          <cell r="S31">
            <v>49</v>
          </cell>
          <cell r="T31">
            <v>9</v>
          </cell>
          <cell r="U31">
            <v>0</v>
          </cell>
          <cell r="V31">
            <v>973</v>
          </cell>
        </row>
        <row r="32">
          <cell r="L32" t="str">
            <v>29 Petroleum refining and related industries</v>
          </cell>
          <cell r="N32">
            <v>4</v>
          </cell>
          <cell r="O32">
            <v>10</v>
          </cell>
          <cell r="P32">
            <v>10</v>
          </cell>
          <cell r="Q32">
            <v>10</v>
          </cell>
          <cell r="R32">
            <v>7</v>
          </cell>
          <cell r="S32">
            <v>2</v>
          </cell>
          <cell r="T32">
            <v>2</v>
          </cell>
          <cell r="U32">
            <v>0</v>
          </cell>
          <cell r="V32">
            <v>87</v>
          </cell>
        </row>
        <row r="33">
          <cell r="L33" t="str">
            <v>30 Rubber and miscellaneous plastics products</v>
          </cell>
          <cell r="N33">
            <v>27</v>
          </cell>
          <cell r="O33">
            <v>47</v>
          </cell>
          <cell r="P33">
            <v>95</v>
          </cell>
          <cell r="Q33">
            <v>71</v>
          </cell>
          <cell r="R33">
            <v>45</v>
          </cell>
          <cell r="S33">
            <v>21</v>
          </cell>
          <cell r="T33">
            <v>3</v>
          </cell>
          <cell r="U33">
            <v>0</v>
          </cell>
          <cell r="V33">
            <v>664</v>
          </cell>
        </row>
        <row r="34">
          <cell r="L34" t="str">
            <v>31 Leather and leather products</v>
          </cell>
          <cell r="N34">
            <v>38</v>
          </cell>
          <cell r="O34">
            <v>36</v>
          </cell>
          <cell r="P34">
            <v>60</v>
          </cell>
          <cell r="Q34">
            <v>44</v>
          </cell>
          <cell r="R34">
            <v>38</v>
          </cell>
          <cell r="S34">
            <v>7</v>
          </cell>
          <cell r="T34">
            <v>0</v>
          </cell>
          <cell r="U34">
            <v>0</v>
          </cell>
          <cell r="V34">
            <v>966</v>
          </cell>
        </row>
        <row r="35">
          <cell r="L35" t="str">
            <v>32 Stone, clay, glass and concrete products</v>
          </cell>
          <cell r="N35">
            <v>28</v>
          </cell>
          <cell r="O35">
            <v>37</v>
          </cell>
          <cell r="P35">
            <v>61</v>
          </cell>
          <cell r="Q35">
            <v>43</v>
          </cell>
          <cell r="R35">
            <v>31</v>
          </cell>
          <cell r="S35">
            <v>24</v>
          </cell>
          <cell r="T35">
            <v>1</v>
          </cell>
          <cell r="U35">
            <v>0</v>
          </cell>
          <cell r="V35">
            <v>478</v>
          </cell>
        </row>
        <row r="36">
          <cell r="L36" t="str">
            <v>33 Primary metal industries</v>
          </cell>
          <cell r="N36">
            <v>20</v>
          </cell>
          <cell r="O36">
            <v>32</v>
          </cell>
          <cell r="P36">
            <v>57</v>
          </cell>
          <cell r="Q36">
            <v>42</v>
          </cell>
          <cell r="R36">
            <v>40</v>
          </cell>
          <cell r="S36">
            <v>24</v>
          </cell>
          <cell r="T36">
            <v>5</v>
          </cell>
          <cell r="U36">
            <v>0</v>
          </cell>
          <cell r="V36">
            <v>450</v>
          </cell>
        </row>
        <row r="37">
          <cell r="L37" t="str">
            <v>34 Fabricated metal products, except machinery and transportation equipment</v>
          </cell>
          <cell r="N37">
            <v>63</v>
          </cell>
          <cell r="O37">
            <v>59</v>
          </cell>
          <cell r="P37">
            <v>107</v>
          </cell>
          <cell r="Q37">
            <v>75</v>
          </cell>
          <cell r="R37">
            <v>53</v>
          </cell>
          <cell r="S37">
            <v>20</v>
          </cell>
          <cell r="T37">
            <v>1</v>
          </cell>
          <cell r="U37">
            <v>0</v>
          </cell>
          <cell r="V37">
            <v>768</v>
          </cell>
        </row>
        <row r="38">
          <cell r="L38" t="str">
            <v>35 Industrial and commercial machinery and computer equipment</v>
          </cell>
          <cell r="N38">
            <v>86</v>
          </cell>
          <cell r="O38">
            <v>70</v>
          </cell>
          <cell r="P38">
            <v>94</v>
          </cell>
          <cell r="Q38">
            <v>55</v>
          </cell>
          <cell r="R38">
            <v>33</v>
          </cell>
          <cell r="S38">
            <v>9</v>
          </cell>
          <cell r="T38">
            <v>0</v>
          </cell>
          <cell r="U38">
            <v>0</v>
          </cell>
          <cell r="V38">
            <v>826</v>
          </cell>
        </row>
        <row r="39">
          <cell r="L39" t="str">
            <v>36 Electronic and other electrical equipment and components, except computer equ</v>
          </cell>
          <cell r="N39">
            <v>66</v>
          </cell>
          <cell r="O39">
            <v>54</v>
          </cell>
          <cell r="P39">
            <v>95</v>
          </cell>
          <cell r="Q39">
            <v>62</v>
          </cell>
          <cell r="R39">
            <v>39</v>
          </cell>
          <cell r="S39">
            <v>18</v>
          </cell>
          <cell r="T39">
            <v>1</v>
          </cell>
          <cell r="U39">
            <v>0</v>
          </cell>
          <cell r="V39">
            <v>582</v>
          </cell>
        </row>
        <row r="40">
          <cell r="L40" t="str">
            <v>37 Transportation equipment</v>
          </cell>
          <cell r="N40">
            <v>34</v>
          </cell>
          <cell r="O40">
            <v>22</v>
          </cell>
          <cell r="P40">
            <v>54</v>
          </cell>
          <cell r="Q40">
            <v>37</v>
          </cell>
          <cell r="R40">
            <v>36</v>
          </cell>
          <cell r="S40">
            <v>14</v>
          </cell>
          <cell r="T40">
            <v>4</v>
          </cell>
          <cell r="U40">
            <v>0</v>
          </cell>
          <cell r="V40">
            <v>339</v>
          </cell>
        </row>
        <row r="41">
          <cell r="L41" t="str">
            <v>38 Measuring, analyzing, and controlling instruments; photographic, medical and</v>
          </cell>
          <cell r="N41">
            <v>27</v>
          </cell>
          <cell r="O41">
            <v>14</v>
          </cell>
          <cell r="P41">
            <v>29</v>
          </cell>
          <cell r="Q41">
            <v>11</v>
          </cell>
          <cell r="R41">
            <v>7</v>
          </cell>
          <cell r="S41">
            <v>2</v>
          </cell>
          <cell r="T41">
            <v>0</v>
          </cell>
          <cell r="U41">
            <v>0</v>
          </cell>
          <cell r="V41">
            <v>164</v>
          </cell>
        </row>
        <row r="42">
          <cell r="L42" t="str">
            <v>39 Miscellaneous manufacturing industries</v>
          </cell>
          <cell r="N42">
            <v>29</v>
          </cell>
          <cell r="O42">
            <v>24</v>
          </cell>
          <cell r="P42">
            <v>40</v>
          </cell>
          <cell r="Q42">
            <v>27</v>
          </cell>
          <cell r="R42">
            <v>14</v>
          </cell>
          <cell r="S42">
            <v>7</v>
          </cell>
          <cell r="T42">
            <v>0</v>
          </cell>
          <cell r="U42">
            <v>0</v>
          </cell>
          <cell r="V42">
            <v>318</v>
          </cell>
        </row>
        <row r="43">
          <cell r="L43" t="str">
            <v>Manufacturing</v>
          </cell>
          <cell r="N43">
            <v>871</v>
          </cell>
          <cell r="O43">
            <v>832</v>
          </cell>
          <cell r="P43">
            <v>1372</v>
          </cell>
          <cell r="Q43">
            <v>911</v>
          </cell>
          <cell r="R43">
            <v>713</v>
          </cell>
          <cell r="S43">
            <v>364</v>
          </cell>
          <cell r="T43">
            <v>52</v>
          </cell>
          <cell r="U43">
            <v>0</v>
          </cell>
          <cell r="V43">
            <v>11067</v>
          </cell>
        </row>
        <row r="45">
          <cell r="L45" t="str">
            <v>40 Railroad transportation</v>
          </cell>
          <cell r="N45">
            <v>0</v>
          </cell>
          <cell r="O45">
            <v>0</v>
          </cell>
          <cell r="P45">
            <v>0</v>
          </cell>
          <cell r="Q45">
            <v>0</v>
          </cell>
          <cell r="R45">
            <v>0</v>
          </cell>
          <cell r="S45">
            <v>0</v>
          </cell>
          <cell r="T45">
            <v>0</v>
          </cell>
          <cell r="U45">
            <v>0</v>
          </cell>
          <cell r="V45">
            <v>1</v>
          </cell>
        </row>
        <row r="46">
          <cell r="L46" t="str">
            <v>41 Local and suburban transit and interurban highway passenger transportation</v>
          </cell>
          <cell r="N46">
            <v>5</v>
          </cell>
          <cell r="O46">
            <v>8</v>
          </cell>
          <cell r="P46">
            <v>6</v>
          </cell>
          <cell r="Q46">
            <v>6</v>
          </cell>
          <cell r="R46">
            <v>8</v>
          </cell>
          <cell r="S46">
            <v>3</v>
          </cell>
          <cell r="T46">
            <v>0</v>
          </cell>
          <cell r="U46">
            <v>1</v>
          </cell>
          <cell r="V46">
            <v>72</v>
          </cell>
        </row>
        <row r="47">
          <cell r="L47" t="str">
            <v>42 Motor freight transportation and warehousing</v>
          </cell>
          <cell r="N47">
            <v>23</v>
          </cell>
          <cell r="O47">
            <v>11</v>
          </cell>
          <cell r="P47">
            <v>34</v>
          </cell>
          <cell r="Q47">
            <v>21</v>
          </cell>
          <cell r="R47">
            <v>14</v>
          </cell>
          <cell r="S47">
            <v>4</v>
          </cell>
          <cell r="T47">
            <v>1</v>
          </cell>
          <cell r="U47">
            <v>0</v>
          </cell>
          <cell r="V47">
            <v>189</v>
          </cell>
        </row>
        <row r="48">
          <cell r="L48" t="str">
            <v>43 United States postal service</v>
          </cell>
          <cell r="N48">
            <v>0</v>
          </cell>
          <cell r="O48">
            <v>0</v>
          </cell>
          <cell r="P48">
            <v>0</v>
          </cell>
          <cell r="Q48">
            <v>0</v>
          </cell>
          <cell r="R48">
            <v>0</v>
          </cell>
          <cell r="S48">
            <v>0</v>
          </cell>
          <cell r="T48">
            <v>0</v>
          </cell>
          <cell r="U48">
            <v>0</v>
          </cell>
          <cell r="V48">
            <v>3</v>
          </cell>
        </row>
        <row r="49">
          <cell r="L49" t="str">
            <v>44 Water transportation</v>
          </cell>
          <cell r="N49">
            <v>13</v>
          </cell>
          <cell r="O49">
            <v>17</v>
          </cell>
          <cell r="P49">
            <v>13</v>
          </cell>
          <cell r="Q49">
            <v>8</v>
          </cell>
          <cell r="R49">
            <v>11</v>
          </cell>
          <cell r="S49">
            <v>5</v>
          </cell>
          <cell r="T49">
            <v>1</v>
          </cell>
          <cell r="U49">
            <v>0</v>
          </cell>
          <cell r="V49">
            <v>120</v>
          </cell>
        </row>
        <row r="50">
          <cell r="L50" t="str">
            <v>45 Transportation by air</v>
          </cell>
          <cell r="N50">
            <v>14</v>
          </cell>
          <cell r="O50">
            <v>4</v>
          </cell>
          <cell r="P50">
            <v>18</v>
          </cell>
          <cell r="Q50">
            <v>7</v>
          </cell>
          <cell r="R50">
            <v>4</v>
          </cell>
          <cell r="S50">
            <v>5</v>
          </cell>
          <cell r="T50">
            <v>2</v>
          </cell>
          <cell r="U50">
            <v>0</v>
          </cell>
          <cell r="V50">
            <v>105</v>
          </cell>
        </row>
        <row r="51">
          <cell r="L51" t="str">
            <v>46 Pipelines, except natural gas</v>
          </cell>
          <cell r="N51">
            <v>0</v>
          </cell>
          <cell r="O51">
            <v>0</v>
          </cell>
          <cell r="P51">
            <v>1</v>
          </cell>
          <cell r="Q51">
            <v>0</v>
          </cell>
          <cell r="R51">
            <v>0</v>
          </cell>
          <cell r="S51">
            <v>0</v>
          </cell>
          <cell r="T51">
            <v>0</v>
          </cell>
          <cell r="U51">
            <v>0</v>
          </cell>
          <cell r="V51">
            <v>3</v>
          </cell>
        </row>
        <row r="52">
          <cell r="L52" t="str">
            <v>47 Transportation services</v>
          </cell>
          <cell r="N52">
            <v>135</v>
          </cell>
          <cell r="O52">
            <v>59</v>
          </cell>
          <cell r="P52">
            <v>52</v>
          </cell>
          <cell r="Q52">
            <v>22</v>
          </cell>
          <cell r="R52">
            <v>21</v>
          </cell>
          <cell r="S52">
            <v>4</v>
          </cell>
          <cell r="T52">
            <v>2</v>
          </cell>
          <cell r="U52">
            <v>1</v>
          </cell>
          <cell r="V52">
            <v>614</v>
          </cell>
        </row>
        <row r="53">
          <cell r="L53" t="str">
            <v>Transport</v>
          </cell>
          <cell r="N53">
            <v>190</v>
          </cell>
          <cell r="O53">
            <v>99</v>
          </cell>
          <cell r="P53">
            <v>124</v>
          </cell>
          <cell r="Q53">
            <v>64</v>
          </cell>
          <cell r="R53">
            <v>58</v>
          </cell>
          <cell r="S53">
            <v>21</v>
          </cell>
          <cell r="T53">
            <v>6</v>
          </cell>
          <cell r="U53">
            <v>2</v>
          </cell>
          <cell r="V53">
            <v>1107</v>
          </cell>
        </row>
        <row r="55">
          <cell r="L55" t="str">
            <v>48 Communications</v>
          </cell>
          <cell r="N55">
            <v>39</v>
          </cell>
          <cell r="O55">
            <v>21</v>
          </cell>
          <cell r="P55">
            <v>26</v>
          </cell>
          <cell r="Q55">
            <v>15</v>
          </cell>
          <cell r="R55">
            <v>15</v>
          </cell>
          <cell r="S55">
            <v>4</v>
          </cell>
          <cell r="T55">
            <v>5</v>
          </cell>
          <cell r="U55">
            <v>1</v>
          </cell>
          <cell r="V55">
            <v>475</v>
          </cell>
        </row>
        <row r="57">
          <cell r="L57" t="str">
            <v>Utilities</v>
          </cell>
          <cell r="N57">
            <v>10</v>
          </cell>
          <cell r="O57">
            <v>8</v>
          </cell>
          <cell r="P57">
            <v>2</v>
          </cell>
          <cell r="Q57">
            <v>3</v>
          </cell>
          <cell r="R57">
            <v>11</v>
          </cell>
          <cell r="S57">
            <v>9</v>
          </cell>
          <cell r="T57">
            <v>6</v>
          </cell>
          <cell r="U57">
            <v>1</v>
          </cell>
          <cell r="V57">
            <v>110</v>
          </cell>
        </row>
        <row r="59">
          <cell r="L59" t="str">
            <v>50 Wholesale trade - durable goods</v>
          </cell>
          <cell r="N59">
            <v>2574</v>
          </cell>
          <cell r="O59">
            <v>1200</v>
          </cell>
          <cell r="P59">
            <v>899</v>
          </cell>
          <cell r="Q59">
            <v>293</v>
          </cell>
          <cell r="R59">
            <v>94</v>
          </cell>
          <cell r="S59">
            <v>37</v>
          </cell>
          <cell r="T59">
            <v>2</v>
          </cell>
          <cell r="U59">
            <v>0</v>
          </cell>
          <cell r="V59">
            <v>8232</v>
          </cell>
        </row>
        <row r="60">
          <cell r="L60" t="str">
            <v>51 Wholesale trade - nondurable goods</v>
          </cell>
          <cell r="N60">
            <v>1343</v>
          </cell>
          <cell r="O60">
            <v>494</v>
          </cell>
          <cell r="P60">
            <v>424</v>
          </cell>
          <cell r="Q60">
            <v>159</v>
          </cell>
          <cell r="R60">
            <v>78</v>
          </cell>
          <cell r="S60">
            <v>43</v>
          </cell>
          <cell r="T60">
            <v>3</v>
          </cell>
          <cell r="U60">
            <v>1</v>
          </cell>
          <cell r="V60">
            <v>4341</v>
          </cell>
        </row>
        <row r="61">
          <cell r="L61" t="str">
            <v>52 Building materials, hardware, garden supply and mobile home dealers</v>
          </cell>
          <cell r="N61">
            <v>288</v>
          </cell>
          <cell r="O61">
            <v>85</v>
          </cell>
          <cell r="P61">
            <v>38</v>
          </cell>
          <cell r="Q61">
            <v>9</v>
          </cell>
          <cell r="R61">
            <v>0</v>
          </cell>
          <cell r="S61">
            <v>0</v>
          </cell>
          <cell r="T61">
            <v>1</v>
          </cell>
          <cell r="U61">
            <v>0</v>
          </cell>
          <cell r="V61">
            <v>752</v>
          </cell>
        </row>
        <row r="62">
          <cell r="L62" t="str">
            <v>53 General merchandise stores</v>
          </cell>
          <cell r="N62">
            <v>102</v>
          </cell>
          <cell r="O62">
            <v>33</v>
          </cell>
          <cell r="P62">
            <v>19</v>
          </cell>
          <cell r="Q62">
            <v>10</v>
          </cell>
          <cell r="R62">
            <v>7</v>
          </cell>
          <cell r="S62">
            <v>2</v>
          </cell>
          <cell r="T62">
            <v>3</v>
          </cell>
          <cell r="U62">
            <v>1</v>
          </cell>
          <cell r="V62">
            <v>247</v>
          </cell>
        </row>
        <row r="63">
          <cell r="L63" t="str">
            <v>54 Food stores</v>
          </cell>
          <cell r="N63">
            <v>128</v>
          </cell>
          <cell r="O63">
            <v>60</v>
          </cell>
          <cell r="P63">
            <v>42</v>
          </cell>
          <cell r="Q63">
            <v>11</v>
          </cell>
          <cell r="R63">
            <v>8</v>
          </cell>
          <cell r="S63">
            <v>12</v>
          </cell>
          <cell r="T63">
            <v>4</v>
          </cell>
          <cell r="U63">
            <v>2</v>
          </cell>
          <cell r="V63">
            <v>391</v>
          </cell>
        </row>
        <row r="64">
          <cell r="L64" t="str">
            <v>55 Automotive dealers and gasoline service stations</v>
          </cell>
          <cell r="N64">
            <v>137</v>
          </cell>
          <cell r="O64">
            <v>62</v>
          </cell>
          <cell r="P64">
            <v>99</v>
          </cell>
          <cell r="Q64">
            <v>27</v>
          </cell>
          <cell r="R64">
            <v>7</v>
          </cell>
          <cell r="S64">
            <v>1</v>
          </cell>
          <cell r="T64">
            <v>0</v>
          </cell>
          <cell r="U64">
            <v>0</v>
          </cell>
          <cell r="V64">
            <v>542</v>
          </cell>
        </row>
        <row r="65">
          <cell r="L65" t="str">
            <v>56 Apparel and accessory stores</v>
          </cell>
          <cell r="N65">
            <v>217</v>
          </cell>
          <cell r="O65">
            <v>43</v>
          </cell>
          <cell r="P65">
            <v>28</v>
          </cell>
          <cell r="Q65">
            <v>13</v>
          </cell>
          <cell r="R65">
            <v>6</v>
          </cell>
          <cell r="S65">
            <v>4</v>
          </cell>
          <cell r="T65">
            <v>0</v>
          </cell>
          <cell r="U65">
            <v>0</v>
          </cell>
          <cell r="V65">
            <v>605</v>
          </cell>
        </row>
        <row r="66">
          <cell r="L66" t="str">
            <v>57 Home furniture, furnishings and equipment stores</v>
          </cell>
          <cell r="N66">
            <v>874</v>
          </cell>
          <cell r="O66">
            <v>148</v>
          </cell>
          <cell r="P66">
            <v>75</v>
          </cell>
          <cell r="Q66">
            <v>24</v>
          </cell>
          <cell r="R66">
            <v>10</v>
          </cell>
          <cell r="S66">
            <v>1</v>
          </cell>
          <cell r="T66">
            <v>2</v>
          </cell>
          <cell r="U66">
            <v>1</v>
          </cell>
          <cell r="V66">
            <v>1537</v>
          </cell>
        </row>
        <row r="67">
          <cell r="L67" t="str">
            <v>58 Eating and drinking places</v>
          </cell>
          <cell r="N67">
            <v>11</v>
          </cell>
          <cell r="O67">
            <v>6</v>
          </cell>
          <cell r="P67">
            <v>12</v>
          </cell>
          <cell r="Q67">
            <v>2</v>
          </cell>
          <cell r="R67">
            <v>3</v>
          </cell>
          <cell r="S67">
            <v>5</v>
          </cell>
          <cell r="T67">
            <v>4</v>
          </cell>
          <cell r="U67">
            <v>0</v>
          </cell>
          <cell r="V67">
            <v>85</v>
          </cell>
        </row>
        <row r="68">
          <cell r="L68" t="str">
            <v>59 Miscellaneous retail</v>
          </cell>
          <cell r="N68">
            <v>399</v>
          </cell>
          <cell r="O68">
            <v>84</v>
          </cell>
          <cell r="P68">
            <v>67</v>
          </cell>
          <cell r="Q68">
            <v>15</v>
          </cell>
          <cell r="R68">
            <v>11</v>
          </cell>
          <cell r="S68">
            <v>3</v>
          </cell>
          <cell r="T68">
            <v>2</v>
          </cell>
          <cell r="U68">
            <v>0</v>
          </cell>
          <cell r="V68">
            <v>929</v>
          </cell>
        </row>
        <row r="69">
          <cell r="L69" t="str">
            <v>Retail</v>
          </cell>
          <cell r="N69">
            <v>6073</v>
          </cell>
          <cell r="O69">
            <v>2215</v>
          </cell>
          <cell r="P69">
            <v>1703</v>
          </cell>
          <cell r="Q69">
            <v>563</v>
          </cell>
          <cell r="R69">
            <v>224</v>
          </cell>
          <cell r="S69">
            <v>108</v>
          </cell>
          <cell r="T69">
            <v>21</v>
          </cell>
          <cell r="U69">
            <v>5</v>
          </cell>
          <cell r="V69">
            <v>17661</v>
          </cell>
        </row>
        <row r="71">
          <cell r="L71" t="str">
            <v>60 Depository institutions</v>
          </cell>
          <cell r="N71">
            <v>11</v>
          </cell>
          <cell r="O71">
            <v>6</v>
          </cell>
          <cell r="P71">
            <v>8</v>
          </cell>
          <cell r="Q71">
            <v>5</v>
          </cell>
          <cell r="R71">
            <v>13</v>
          </cell>
          <cell r="S71">
            <v>19</v>
          </cell>
          <cell r="T71">
            <v>14</v>
          </cell>
          <cell r="U71">
            <v>2</v>
          </cell>
          <cell r="V71">
            <v>160</v>
          </cell>
        </row>
        <row r="72">
          <cell r="L72" t="str">
            <v>61 Nondepository credit institutions</v>
          </cell>
          <cell r="N72">
            <v>14</v>
          </cell>
          <cell r="O72">
            <v>7</v>
          </cell>
          <cell r="P72">
            <v>17</v>
          </cell>
          <cell r="Q72">
            <v>13</v>
          </cell>
          <cell r="R72">
            <v>3</v>
          </cell>
          <cell r="S72">
            <v>9</v>
          </cell>
          <cell r="T72">
            <v>0</v>
          </cell>
          <cell r="U72">
            <v>0</v>
          </cell>
          <cell r="V72">
            <v>91</v>
          </cell>
        </row>
        <row r="73">
          <cell r="L73" t="str">
            <v>62 Security and commodity brokers, dealers, exchanges and services</v>
          </cell>
          <cell r="N73">
            <v>13</v>
          </cell>
          <cell r="O73">
            <v>12</v>
          </cell>
          <cell r="P73">
            <v>16</v>
          </cell>
          <cell r="Q73">
            <v>3</v>
          </cell>
          <cell r="R73">
            <v>3</v>
          </cell>
          <cell r="S73">
            <v>1</v>
          </cell>
          <cell r="T73">
            <v>0</v>
          </cell>
          <cell r="U73">
            <v>0</v>
          </cell>
          <cell r="V73">
            <v>134</v>
          </cell>
        </row>
        <row r="74">
          <cell r="L74" t="str">
            <v>63 Insurance carriers</v>
          </cell>
          <cell r="N74">
            <v>4</v>
          </cell>
          <cell r="O74">
            <v>4</v>
          </cell>
          <cell r="P74">
            <v>6</v>
          </cell>
          <cell r="Q74">
            <v>3</v>
          </cell>
          <cell r="R74">
            <v>5</v>
          </cell>
          <cell r="S74">
            <v>4</v>
          </cell>
          <cell r="T74">
            <v>1</v>
          </cell>
          <cell r="U74">
            <v>0</v>
          </cell>
          <cell r="V74">
            <v>41</v>
          </cell>
        </row>
        <row r="75">
          <cell r="L75" t="str">
            <v>64 Insurance agents, brokers and service</v>
          </cell>
          <cell r="N75">
            <v>7</v>
          </cell>
          <cell r="O75">
            <v>7</v>
          </cell>
          <cell r="P75">
            <v>10</v>
          </cell>
          <cell r="Q75">
            <v>10</v>
          </cell>
          <cell r="R75">
            <v>21</v>
          </cell>
          <cell r="S75">
            <v>14</v>
          </cell>
          <cell r="T75">
            <v>0</v>
          </cell>
          <cell r="U75">
            <v>0</v>
          </cell>
          <cell r="V75">
            <v>127</v>
          </cell>
        </row>
        <row r="76">
          <cell r="L76" t="str">
            <v>65 Real estate</v>
          </cell>
          <cell r="N76">
            <v>128</v>
          </cell>
          <cell r="O76">
            <v>44</v>
          </cell>
          <cell r="P76">
            <v>30</v>
          </cell>
          <cell r="Q76">
            <v>16</v>
          </cell>
          <cell r="R76">
            <v>4</v>
          </cell>
          <cell r="S76">
            <v>3</v>
          </cell>
          <cell r="T76">
            <v>0</v>
          </cell>
          <cell r="U76">
            <v>0</v>
          </cell>
          <cell r="V76">
            <v>493</v>
          </cell>
        </row>
        <row r="77">
          <cell r="L77" t="str">
            <v>67 Holding and other investment offices</v>
          </cell>
          <cell r="N77">
            <v>96</v>
          </cell>
          <cell r="O77">
            <v>39</v>
          </cell>
          <cell r="P77">
            <v>38</v>
          </cell>
          <cell r="Q77">
            <v>8</v>
          </cell>
          <cell r="R77">
            <v>10</v>
          </cell>
          <cell r="S77">
            <v>11</v>
          </cell>
          <cell r="T77">
            <v>2</v>
          </cell>
          <cell r="U77">
            <v>2</v>
          </cell>
          <cell r="V77">
            <v>434</v>
          </cell>
        </row>
        <row r="78">
          <cell r="L78" t="str">
            <v>Finance</v>
          </cell>
          <cell r="N78">
            <v>273</v>
          </cell>
          <cell r="O78">
            <v>119</v>
          </cell>
          <cell r="P78">
            <v>125</v>
          </cell>
          <cell r="Q78">
            <v>58</v>
          </cell>
          <cell r="R78">
            <v>59</v>
          </cell>
          <cell r="S78">
            <v>61</v>
          </cell>
          <cell r="T78">
            <v>17</v>
          </cell>
          <cell r="U78">
            <v>4</v>
          </cell>
          <cell r="V78">
            <v>1480</v>
          </cell>
        </row>
        <row r="80">
          <cell r="L80" t="str">
            <v>70 Hotels, rooming houses, camps and other lodging places</v>
          </cell>
          <cell r="N80">
            <v>8</v>
          </cell>
          <cell r="O80">
            <v>3</v>
          </cell>
          <cell r="P80">
            <v>5</v>
          </cell>
          <cell r="Q80">
            <v>6</v>
          </cell>
          <cell r="R80">
            <v>6</v>
          </cell>
          <cell r="S80">
            <v>8</v>
          </cell>
          <cell r="T80">
            <v>1</v>
          </cell>
          <cell r="U80">
            <v>0</v>
          </cell>
          <cell r="V80">
            <v>72</v>
          </cell>
        </row>
        <row r="81">
          <cell r="L81" t="str">
            <v>72 Personal services</v>
          </cell>
          <cell r="N81">
            <v>16</v>
          </cell>
          <cell r="O81">
            <v>2</v>
          </cell>
          <cell r="P81">
            <v>9</v>
          </cell>
          <cell r="Q81">
            <v>4</v>
          </cell>
          <cell r="R81">
            <v>2</v>
          </cell>
          <cell r="S81">
            <v>1</v>
          </cell>
          <cell r="T81">
            <v>0</v>
          </cell>
          <cell r="U81">
            <v>0</v>
          </cell>
          <cell r="V81">
            <v>122</v>
          </cell>
        </row>
        <row r="82">
          <cell r="L82" t="str">
            <v>73 Business services</v>
          </cell>
          <cell r="N82">
            <v>242</v>
          </cell>
          <cell r="O82">
            <v>136</v>
          </cell>
          <cell r="P82">
            <v>121</v>
          </cell>
          <cell r="Q82">
            <v>61</v>
          </cell>
          <cell r="R82">
            <v>30</v>
          </cell>
          <cell r="S82">
            <v>22</v>
          </cell>
          <cell r="T82">
            <v>5</v>
          </cell>
          <cell r="U82">
            <v>1</v>
          </cell>
          <cell r="V82">
            <v>1833</v>
          </cell>
        </row>
        <row r="83">
          <cell r="L83" t="str">
            <v>75 Automotive repair, services and parking</v>
          </cell>
          <cell r="N83">
            <v>37</v>
          </cell>
          <cell r="O83">
            <v>20</v>
          </cell>
          <cell r="P83">
            <v>25</v>
          </cell>
          <cell r="Q83">
            <v>5</v>
          </cell>
          <cell r="R83">
            <v>3</v>
          </cell>
          <cell r="S83">
            <v>1</v>
          </cell>
          <cell r="T83">
            <v>0</v>
          </cell>
          <cell r="U83">
            <v>0</v>
          </cell>
          <cell r="V83">
            <v>253</v>
          </cell>
        </row>
        <row r="84">
          <cell r="L84" t="str">
            <v>76 Miscellaneous repair services</v>
          </cell>
          <cell r="N84">
            <v>93</v>
          </cell>
          <cell r="O84">
            <v>39</v>
          </cell>
          <cell r="P84">
            <v>29</v>
          </cell>
          <cell r="Q84">
            <v>11</v>
          </cell>
          <cell r="R84">
            <v>9</v>
          </cell>
          <cell r="S84">
            <v>6</v>
          </cell>
          <cell r="T84">
            <v>0</v>
          </cell>
          <cell r="U84">
            <v>0</v>
          </cell>
          <cell r="V84">
            <v>431</v>
          </cell>
        </row>
        <row r="85">
          <cell r="L85" t="str">
            <v>78 Motion pictures</v>
          </cell>
          <cell r="N85">
            <v>18</v>
          </cell>
          <cell r="O85">
            <v>3</v>
          </cell>
          <cell r="P85">
            <v>3</v>
          </cell>
          <cell r="Q85">
            <v>2</v>
          </cell>
          <cell r="R85">
            <v>0</v>
          </cell>
          <cell r="S85">
            <v>0</v>
          </cell>
          <cell r="T85">
            <v>2</v>
          </cell>
          <cell r="U85">
            <v>0</v>
          </cell>
          <cell r="V85">
            <v>77</v>
          </cell>
        </row>
        <row r="86">
          <cell r="L86" t="str">
            <v>79 Amusement and recreation services</v>
          </cell>
          <cell r="N86">
            <v>13</v>
          </cell>
          <cell r="O86">
            <v>5</v>
          </cell>
          <cell r="P86">
            <v>5</v>
          </cell>
          <cell r="Q86">
            <v>6</v>
          </cell>
          <cell r="R86">
            <v>0</v>
          </cell>
          <cell r="S86">
            <v>0</v>
          </cell>
          <cell r="T86">
            <v>1</v>
          </cell>
          <cell r="U86">
            <v>1</v>
          </cell>
          <cell r="V86">
            <v>93</v>
          </cell>
        </row>
        <row r="87">
          <cell r="L87" t="str">
            <v>Hotels and other business services</v>
          </cell>
          <cell r="N87">
            <v>427</v>
          </cell>
          <cell r="O87">
            <v>208</v>
          </cell>
          <cell r="P87">
            <v>197</v>
          </cell>
          <cell r="Q87">
            <v>95</v>
          </cell>
          <cell r="R87">
            <v>50</v>
          </cell>
          <cell r="S87">
            <v>38</v>
          </cell>
          <cell r="T87">
            <v>9</v>
          </cell>
          <cell r="U87">
            <v>2</v>
          </cell>
          <cell r="V87">
            <v>2881</v>
          </cell>
        </row>
        <row r="89">
          <cell r="L89" t="str">
            <v>Healthcare</v>
          </cell>
          <cell r="N89">
            <v>19</v>
          </cell>
          <cell r="O89">
            <v>10</v>
          </cell>
          <cell r="P89">
            <v>17</v>
          </cell>
          <cell r="Q89">
            <v>13</v>
          </cell>
          <cell r="R89">
            <v>17</v>
          </cell>
          <cell r="S89">
            <v>17</v>
          </cell>
          <cell r="T89">
            <v>4</v>
          </cell>
          <cell r="U89">
            <v>0</v>
          </cell>
          <cell r="V89">
            <v>298</v>
          </cell>
        </row>
        <row r="91">
          <cell r="L91" t="str">
            <v>81 Legal services</v>
          </cell>
          <cell r="N91">
            <v>7</v>
          </cell>
          <cell r="O91">
            <v>2</v>
          </cell>
          <cell r="P91">
            <v>1</v>
          </cell>
          <cell r="Q91">
            <v>2</v>
          </cell>
          <cell r="R91">
            <v>2</v>
          </cell>
          <cell r="S91">
            <v>0</v>
          </cell>
          <cell r="T91">
            <v>0</v>
          </cell>
          <cell r="U91">
            <v>0</v>
          </cell>
          <cell r="V91">
            <v>46</v>
          </cell>
        </row>
        <row r="93">
          <cell r="L93" t="str">
            <v>Education</v>
          </cell>
          <cell r="N93">
            <v>16</v>
          </cell>
          <cell r="O93">
            <v>9</v>
          </cell>
          <cell r="P93">
            <v>7</v>
          </cell>
          <cell r="Q93">
            <v>6</v>
          </cell>
          <cell r="R93">
            <v>3</v>
          </cell>
          <cell r="S93">
            <v>1</v>
          </cell>
          <cell r="T93">
            <v>3</v>
          </cell>
          <cell r="U93">
            <v>1</v>
          </cell>
          <cell r="V93">
            <v>225</v>
          </cell>
        </row>
        <row r="95">
          <cell r="L95" t="str">
            <v>83 Social services</v>
          </cell>
          <cell r="N95">
            <v>6</v>
          </cell>
          <cell r="O95">
            <v>3</v>
          </cell>
          <cell r="P95">
            <v>2</v>
          </cell>
          <cell r="Q95">
            <v>1</v>
          </cell>
          <cell r="R95">
            <v>0</v>
          </cell>
          <cell r="S95">
            <v>0</v>
          </cell>
          <cell r="T95">
            <v>0</v>
          </cell>
          <cell r="U95">
            <v>0</v>
          </cell>
          <cell r="V95">
            <v>41</v>
          </cell>
        </row>
        <row r="96">
          <cell r="L96" t="str">
            <v>84 Museums, art galleries, and botanical and zoological gardens</v>
          </cell>
          <cell r="N96">
            <v>1</v>
          </cell>
          <cell r="O96">
            <v>0</v>
          </cell>
          <cell r="P96">
            <v>0</v>
          </cell>
          <cell r="Q96">
            <v>0</v>
          </cell>
          <cell r="R96">
            <v>0</v>
          </cell>
          <cell r="S96">
            <v>0</v>
          </cell>
          <cell r="T96">
            <v>0</v>
          </cell>
          <cell r="U96">
            <v>0</v>
          </cell>
          <cell r="V96">
            <v>19</v>
          </cell>
        </row>
        <row r="97">
          <cell r="L97" t="str">
            <v>86 Membership organisations</v>
          </cell>
          <cell r="N97">
            <v>11</v>
          </cell>
          <cell r="O97">
            <v>2</v>
          </cell>
          <cell r="P97">
            <v>7</v>
          </cell>
          <cell r="Q97">
            <v>1</v>
          </cell>
          <cell r="R97">
            <v>1</v>
          </cell>
          <cell r="S97">
            <v>0</v>
          </cell>
          <cell r="T97">
            <v>1</v>
          </cell>
          <cell r="U97">
            <v>0</v>
          </cell>
          <cell r="V97">
            <v>72</v>
          </cell>
        </row>
        <row r="98">
          <cell r="L98" t="str">
            <v>87 Engineering, accounting, research, management and related services</v>
          </cell>
          <cell r="N98">
            <v>231</v>
          </cell>
          <cell r="O98">
            <v>105</v>
          </cell>
          <cell r="P98">
            <v>104</v>
          </cell>
          <cell r="Q98">
            <v>43</v>
          </cell>
          <cell r="R98">
            <v>52</v>
          </cell>
          <cell r="S98">
            <v>33</v>
          </cell>
          <cell r="T98">
            <v>11</v>
          </cell>
          <cell r="U98">
            <v>1</v>
          </cell>
          <cell r="V98">
            <v>1569</v>
          </cell>
        </row>
        <row r="99">
          <cell r="L99" t="str">
            <v>88 Private Housleholds</v>
          </cell>
          <cell r="N99">
            <v>0</v>
          </cell>
          <cell r="O99">
            <v>0</v>
          </cell>
          <cell r="P99">
            <v>0</v>
          </cell>
          <cell r="Q99">
            <v>0</v>
          </cell>
          <cell r="R99">
            <v>0</v>
          </cell>
          <cell r="S99">
            <v>0</v>
          </cell>
          <cell r="T99">
            <v>0</v>
          </cell>
          <cell r="U99">
            <v>0</v>
          </cell>
          <cell r="V99">
            <v>1</v>
          </cell>
        </row>
        <row r="100">
          <cell r="L100" t="str">
            <v>89 Miscellaneous services</v>
          </cell>
          <cell r="N100">
            <v>6</v>
          </cell>
          <cell r="O100">
            <v>2</v>
          </cell>
          <cell r="P100">
            <v>6</v>
          </cell>
          <cell r="Q100">
            <v>1</v>
          </cell>
          <cell r="R100">
            <v>1</v>
          </cell>
          <cell r="S100">
            <v>0</v>
          </cell>
          <cell r="T100">
            <v>0</v>
          </cell>
          <cell r="U100">
            <v>0</v>
          </cell>
          <cell r="V100">
            <v>47</v>
          </cell>
        </row>
        <row r="101">
          <cell r="L101" t="str">
            <v>91 Executive, legislative, and general government, except finance</v>
          </cell>
          <cell r="N101">
            <v>1</v>
          </cell>
          <cell r="O101">
            <v>0</v>
          </cell>
          <cell r="P101">
            <v>0</v>
          </cell>
          <cell r="Q101">
            <v>1</v>
          </cell>
          <cell r="R101">
            <v>1</v>
          </cell>
          <cell r="S101">
            <v>0</v>
          </cell>
          <cell r="T101">
            <v>1</v>
          </cell>
          <cell r="U101">
            <v>0</v>
          </cell>
          <cell r="V101">
            <v>18</v>
          </cell>
        </row>
        <row r="102">
          <cell r="L102" t="str">
            <v>92 Justice, public order, and safety</v>
          </cell>
          <cell r="N102">
            <v>1</v>
          </cell>
          <cell r="O102">
            <v>0</v>
          </cell>
          <cell r="P102">
            <v>0</v>
          </cell>
          <cell r="Q102">
            <v>0</v>
          </cell>
          <cell r="R102">
            <v>1</v>
          </cell>
          <cell r="S102">
            <v>2</v>
          </cell>
          <cell r="T102">
            <v>0</v>
          </cell>
          <cell r="U102">
            <v>0</v>
          </cell>
          <cell r="V102">
            <v>8</v>
          </cell>
        </row>
        <row r="103">
          <cell r="L103" t="str">
            <v>93 Public finance, taxation and monetary policy</v>
          </cell>
          <cell r="N103">
            <v>0</v>
          </cell>
          <cell r="O103">
            <v>1</v>
          </cell>
          <cell r="P103">
            <v>1</v>
          </cell>
          <cell r="Q103">
            <v>0</v>
          </cell>
          <cell r="R103">
            <v>0</v>
          </cell>
          <cell r="S103">
            <v>0</v>
          </cell>
          <cell r="T103">
            <v>0</v>
          </cell>
          <cell r="U103">
            <v>0</v>
          </cell>
          <cell r="V103">
            <v>8</v>
          </cell>
        </row>
        <row r="104">
          <cell r="L104" t="str">
            <v>94 Administration of human resource programs</v>
          </cell>
          <cell r="N104">
            <v>4</v>
          </cell>
          <cell r="O104">
            <v>1</v>
          </cell>
          <cell r="P104">
            <v>0</v>
          </cell>
          <cell r="Q104">
            <v>0</v>
          </cell>
          <cell r="R104">
            <v>1</v>
          </cell>
          <cell r="S104">
            <v>0</v>
          </cell>
          <cell r="T104">
            <v>0</v>
          </cell>
          <cell r="U104">
            <v>1</v>
          </cell>
          <cell r="V104">
            <v>18</v>
          </cell>
        </row>
        <row r="105">
          <cell r="L105" t="str">
            <v>95 Administration of environmental quality and housing programs</v>
          </cell>
          <cell r="N105">
            <v>3</v>
          </cell>
          <cell r="O105">
            <v>1</v>
          </cell>
          <cell r="P105">
            <v>1</v>
          </cell>
          <cell r="Q105">
            <v>1</v>
          </cell>
          <cell r="R105">
            <v>2</v>
          </cell>
          <cell r="S105">
            <v>1</v>
          </cell>
          <cell r="T105">
            <v>0</v>
          </cell>
          <cell r="U105">
            <v>0</v>
          </cell>
          <cell r="V105">
            <v>16</v>
          </cell>
        </row>
        <row r="106">
          <cell r="L106" t="str">
            <v>96 Administration of economic programs</v>
          </cell>
          <cell r="N106">
            <v>2</v>
          </cell>
          <cell r="O106">
            <v>0</v>
          </cell>
          <cell r="P106">
            <v>2</v>
          </cell>
          <cell r="Q106">
            <v>0</v>
          </cell>
          <cell r="R106">
            <v>0</v>
          </cell>
          <cell r="S106">
            <v>2</v>
          </cell>
          <cell r="T106">
            <v>2</v>
          </cell>
          <cell r="U106">
            <v>0</v>
          </cell>
          <cell r="V106">
            <v>26</v>
          </cell>
        </row>
        <row r="107">
          <cell r="L107" t="str">
            <v>97 National security and international affairs</v>
          </cell>
          <cell r="N107">
            <v>0</v>
          </cell>
          <cell r="O107">
            <v>0</v>
          </cell>
          <cell r="P107">
            <v>0</v>
          </cell>
          <cell r="Q107">
            <v>0</v>
          </cell>
          <cell r="R107">
            <v>0</v>
          </cell>
          <cell r="S107">
            <v>1</v>
          </cell>
          <cell r="T107">
            <v>0</v>
          </cell>
          <cell r="U107">
            <v>0</v>
          </cell>
          <cell r="V107">
            <v>24</v>
          </cell>
        </row>
        <row r="108">
          <cell r="L108" t="str">
            <v>Public services all</v>
          </cell>
          <cell r="N108">
            <v>308</v>
          </cell>
          <cell r="O108">
            <v>136</v>
          </cell>
          <cell r="P108">
            <v>148</v>
          </cell>
          <cell r="Q108">
            <v>69</v>
          </cell>
          <cell r="R108">
            <v>81</v>
          </cell>
          <cell r="S108">
            <v>57</v>
          </cell>
          <cell r="T108">
            <v>22</v>
          </cell>
          <cell r="U108">
            <v>3</v>
          </cell>
          <cell r="V108">
            <v>2436</v>
          </cell>
        </row>
        <row r="109">
          <cell r="L109" t="str">
            <v>Government</v>
          </cell>
          <cell r="N109">
            <v>273</v>
          </cell>
          <cell r="O109">
            <v>117</v>
          </cell>
          <cell r="P109">
            <v>124</v>
          </cell>
          <cell r="Q109">
            <v>50</v>
          </cell>
          <cell r="R109">
            <v>61</v>
          </cell>
          <cell r="S109">
            <v>39</v>
          </cell>
          <cell r="T109">
            <v>15</v>
          </cell>
          <cell r="U109">
            <v>2</v>
          </cell>
          <cell r="V109">
            <v>1913</v>
          </cell>
        </row>
        <row r="110">
          <cell r="L110" t="str">
            <v>TOTAL</v>
          </cell>
          <cell r="N110">
            <v>8795</v>
          </cell>
          <cell r="O110">
            <v>3947</v>
          </cell>
          <cell r="P110">
            <v>4146</v>
          </cell>
          <cell r="Q110">
            <v>2035</v>
          </cell>
          <cell r="R110">
            <v>1403</v>
          </cell>
          <cell r="S110">
            <v>774</v>
          </cell>
          <cell r="T110">
            <v>158</v>
          </cell>
          <cell r="U110">
            <v>22</v>
          </cell>
          <cell r="V110">
            <v>70092</v>
          </cell>
        </row>
        <row r="111">
          <cell r="L111" t="str">
            <v>Unclassified</v>
          </cell>
          <cell r="N111">
            <v>242</v>
          </cell>
          <cell r="O111">
            <v>84</v>
          </cell>
          <cell r="P111">
            <v>96</v>
          </cell>
          <cell r="Q111">
            <v>48</v>
          </cell>
          <cell r="R111">
            <v>23</v>
          </cell>
          <cell r="S111">
            <v>12</v>
          </cell>
          <cell r="T111">
            <v>1</v>
          </cell>
          <cell r="U111">
            <v>0</v>
          </cell>
          <cell r="V111">
            <v>29838</v>
          </cell>
        </row>
        <row r="112">
          <cell r="L112" t="str">
            <v>TOTAL</v>
          </cell>
          <cell r="M112">
            <v>0</v>
          </cell>
          <cell r="N112">
            <v>8553</v>
          </cell>
          <cell r="O112">
            <v>3863</v>
          </cell>
          <cell r="P112">
            <v>4050</v>
          </cell>
          <cell r="Q112">
            <v>1987</v>
          </cell>
          <cell r="R112">
            <v>1380</v>
          </cell>
          <cell r="S112">
            <v>762</v>
          </cell>
          <cell r="T112">
            <v>157</v>
          </cell>
          <cell r="U112">
            <v>22</v>
          </cell>
          <cell r="V112">
            <v>40254</v>
          </cell>
        </row>
        <row r="113">
          <cell r="N113">
            <v>0</v>
          </cell>
          <cell r="O113">
            <v>0</v>
          </cell>
          <cell r="P113">
            <v>0</v>
          </cell>
          <cell r="Q113">
            <v>0</v>
          </cell>
          <cell r="R113">
            <v>0</v>
          </cell>
          <cell r="S113">
            <v>0</v>
          </cell>
          <cell r="T113">
            <v>0</v>
          </cell>
          <cell r="U113">
            <v>0</v>
          </cell>
          <cell r="V113">
            <v>0</v>
          </cell>
        </row>
        <row r="114">
          <cell r="L114" t="str">
            <v>Other Industries</v>
          </cell>
          <cell r="N114">
            <v>835</v>
          </cell>
          <cell r="O114">
            <v>456</v>
          </cell>
          <cell r="P114">
            <v>577</v>
          </cell>
          <cell r="Q114">
            <v>321</v>
          </cell>
          <cell r="R114">
            <v>236</v>
          </cell>
          <cell r="S114">
            <v>142</v>
          </cell>
          <cell r="T114">
            <v>33</v>
          </cell>
          <cell r="U114">
            <v>7</v>
          </cell>
          <cell r="V114">
            <v>6439</v>
          </cell>
        </row>
        <row r="115">
          <cell r="N115">
            <v>2.7515633882888003E-2</v>
          </cell>
          <cell r="O115">
            <v>2.1281986318723082E-2</v>
          </cell>
          <cell r="P115">
            <v>2.3154848046309694E-2</v>
          </cell>
          <cell r="Q115">
            <v>2.3587223587223587E-2</v>
          </cell>
          <cell r="R115">
            <v>1.6393442622950821E-2</v>
          </cell>
          <cell r="S115">
            <v>1.5503875968992248E-2</v>
          </cell>
          <cell r="T115">
            <v>6.3291139240506328E-3</v>
          </cell>
          <cell r="U115">
            <v>0</v>
          </cell>
          <cell r="V115">
            <v>0.42569765451121383</v>
          </cell>
        </row>
        <row r="117">
          <cell r="N117">
            <v>0</v>
          </cell>
          <cell r="O117">
            <v>0</v>
          </cell>
          <cell r="P117">
            <v>0</v>
          </cell>
          <cell r="Q117">
            <v>0</v>
          </cell>
          <cell r="R117">
            <v>0</v>
          </cell>
          <cell r="S117">
            <v>0</v>
          </cell>
          <cell r="T117">
            <v>0</v>
          </cell>
          <cell r="U117">
            <v>0</v>
          </cell>
          <cell r="V117">
            <v>0</v>
          </cell>
        </row>
      </sheetData>
      <sheetData sheetId="39">
        <row r="4">
          <cell r="L4" t="str">
            <v>02 Agriculture production livestock and animal specialities</v>
          </cell>
          <cell r="N4">
            <v>0</v>
          </cell>
          <cell r="O4">
            <v>1</v>
          </cell>
          <cell r="P4">
            <v>0</v>
          </cell>
          <cell r="Q4">
            <v>0</v>
          </cell>
          <cell r="R4">
            <v>1</v>
          </cell>
          <cell r="S4">
            <v>0</v>
          </cell>
          <cell r="T4">
            <v>0</v>
          </cell>
          <cell r="U4">
            <v>0</v>
          </cell>
          <cell r="V4">
            <v>3</v>
          </cell>
        </row>
        <row r="5">
          <cell r="L5" t="str">
            <v>07 Agricultural services</v>
          </cell>
          <cell r="N5">
            <v>0</v>
          </cell>
          <cell r="O5">
            <v>2</v>
          </cell>
          <cell r="P5">
            <v>0</v>
          </cell>
          <cell r="Q5">
            <v>0</v>
          </cell>
          <cell r="R5">
            <v>0</v>
          </cell>
          <cell r="S5">
            <v>1</v>
          </cell>
          <cell r="T5">
            <v>0</v>
          </cell>
          <cell r="U5">
            <v>0</v>
          </cell>
          <cell r="V5">
            <v>3</v>
          </cell>
        </row>
        <row r="6">
          <cell r="L6" t="str">
            <v>Agriculture, Fisheries and Forestry subtotal</v>
          </cell>
          <cell r="N6">
            <v>0</v>
          </cell>
          <cell r="O6">
            <v>3</v>
          </cell>
          <cell r="P6">
            <v>0</v>
          </cell>
          <cell r="Q6">
            <v>0</v>
          </cell>
          <cell r="R6">
            <v>1</v>
          </cell>
          <cell r="S6">
            <v>1</v>
          </cell>
          <cell r="T6">
            <v>0</v>
          </cell>
          <cell r="U6">
            <v>0</v>
          </cell>
          <cell r="V6">
            <v>6</v>
          </cell>
        </row>
        <row r="8">
          <cell r="L8" t="str">
            <v>13 Oil and gas extraction</v>
          </cell>
          <cell r="N8">
            <v>5</v>
          </cell>
          <cell r="O8">
            <v>6</v>
          </cell>
          <cell r="P8">
            <v>6</v>
          </cell>
          <cell r="Q8">
            <v>5</v>
          </cell>
          <cell r="R8">
            <v>5</v>
          </cell>
          <cell r="S8">
            <v>9</v>
          </cell>
          <cell r="T8">
            <v>3</v>
          </cell>
          <cell r="U8">
            <v>5</v>
          </cell>
          <cell r="V8">
            <v>58</v>
          </cell>
        </row>
        <row r="9">
          <cell r="L9" t="str">
            <v>Mining subtotal</v>
          </cell>
          <cell r="N9">
            <v>5</v>
          </cell>
          <cell r="O9">
            <v>6</v>
          </cell>
          <cell r="P9">
            <v>6</v>
          </cell>
          <cell r="Q9">
            <v>5</v>
          </cell>
          <cell r="R9">
            <v>5</v>
          </cell>
          <cell r="S9">
            <v>9</v>
          </cell>
          <cell r="T9">
            <v>3</v>
          </cell>
          <cell r="U9">
            <v>5</v>
          </cell>
          <cell r="V9">
            <v>58</v>
          </cell>
        </row>
        <row r="11">
          <cell r="L11" t="str">
            <v>15 Building construction-general contractors and operative builders</v>
          </cell>
          <cell r="N11">
            <v>4</v>
          </cell>
          <cell r="O11">
            <v>2</v>
          </cell>
          <cell r="P11">
            <v>10</v>
          </cell>
          <cell r="Q11">
            <v>9</v>
          </cell>
          <cell r="R11">
            <v>17</v>
          </cell>
          <cell r="S11">
            <v>15</v>
          </cell>
          <cell r="T11">
            <v>10</v>
          </cell>
          <cell r="U11">
            <v>4</v>
          </cell>
          <cell r="V11">
            <v>79</v>
          </cell>
        </row>
        <row r="12">
          <cell r="L12" t="str">
            <v>16 Heavy construction other than building construction - contractors</v>
          </cell>
          <cell r="N12">
            <v>3</v>
          </cell>
          <cell r="O12">
            <v>3</v>
          </cell>
          <cell r="P12">
            <v>4</v>
          </cell>
          <cell r="Q12">
            <v>8</v>
          </cell>
          <cell r="R12">
            <v>7</v>
          </cell>
          <cell r="S12">
            <v>4</v>
          </cell>
          <cell r="T12">
            <v>8</v>
          </cell>
          <cell r="U12">
            <v>0</v>
          </cell>
          <cell r="V12">
            <v>49</v>
          </cell>
        </row>
        <row r="13">
          <cell r="L13" t="str">
            <v>17 Construction - special trade contractors</v>
          </cell>
          <cell r="N13">
            <v>6</v>
          </cell>
          <cell r="O13">
            <v>12</v>
          </cell>
          <cell r="P13">
            <v>8</v>
          </cell>
          <cell r="Q13">
            <v>11</v>
          </cell>
          <cell r="R13">
            <v>17</v>
          </cell>
          <cell r="S13">
            <v>17</v>
          </cell>
          <cell r="T13">
            <v>11</v>
          </cell>
          <cell r="U13">
            <v>0</v>
          </cell>
          <cell r="V13">
            <v>89</v>
          </cell>
        </row>
        <row r="14">
          <cell r="L14" t="str">
            <v>Construction subtotal</v>
          </cell>
          <cell r="N14">
            <v>13</v>
          </cell>
          <cell r="O14">
            <v>17</v>
          </cell>
          <cell r="P14">
            <v>22</v>
          </cell>
          <cell r="Q14">
            <v>28</v>
          </cell>
          <cell r="R14">
            <v>41</v>
          </cell>
          <cell r="S14">
            <v>36</v>
          </cell>
          <cell r="T14">
            <v>29</v>
          </cell>
          <cell r="U14">
            <v>4</v>
          </cell>
          <cell r="V14">
            <v>217</v>
          </cell>
        </row>
        <row r="16">
          <cell r="L16" t="str">
            <v>20 Food and kindred products</v>
          </cell>
          <cell r="N16">
            <v>1</v>
          </cell>
          <cell r="O16">
            <v>1</v>
          </cell>
          <cell r="P16">
            <v>7</v>
          </cell>
          <cell r="Q16">
            <v>2</v>
          </cell>
          <cell r="R16">
            <v>4</v>
          </cell>
          <cell r="S16">
            <v>1</v>
          </cell>
          <cell r="T16">
            <v>1</v>
          </cell>
          <cell r="U16">
            <v>0</v>
          </cell>
          <cell r="V16">
            <v>19</v>
          </cell>
        </row>
        <row r="17">
          <cell r="L17" t="str">
            <v>22 Textile mill products</v>
          </cell>
          <cell r="N17">
            <v>1</v>
          </cell>
          <cell r="O17">
            <v>0</v>
          </cell>
          <cell r="P17">
            <v>0</v>
          </cell>
          <cell r="Q17">
            <v>1</v>
          </cell>
          <cell r="R17">
            <v>0</v>
          </cell>
          <cell r="S17">
            <v>0</v>
          </cell>
          <cell r="T17">
            <v>0</v>
          </cell>
          <cell r="U17">
            <v>0</v>
          </cell>
          <cell r="V17">
            <v>2</v>
          </cell>
        </row>
        <row r="18">
          <cell r="L18" t="str">
            <v>23 Apparel and other finished products made from fabrics and similar materials</v>
          </cell>
          <cell r="N18">
            <v>0</v>
          </cell>
          <cell r="O18">
            <v>0</v>
          </cell>
          <cell r="P18">
            <v>0</v>
          </cell>
          <cell r="Q18">
            <v>1</v>
          </cell>
          <cell r="R18">
            <v>0</v>
          </cell>
          <cell r="S18">
            <v>10</v>
          </cell>
          <cell r="T18">
            <v>3</v>
          </cell>
          <cell r="U18">
            <v>0</v>
          </cell>
          <cell r="V18">
            <v>14</v>
          </cell>
        </row>
        <row r="19">
          <cell r="L19" t="str">
            <v>24 Lumber and wood products, except furniture</v>
          </cell>
          <cell r="N19">
            <v>1</v>
          </cell>
          <cell r="O19">
            <v>0</v>
          </cell>
          <cell r="P19">
            <v>2</v>
          </cell>
          <cell r="Q19">
            <v>1</v>
          </cell>
          <cell r="R19">
            <v>1</v>
          </cell>
          <cell r="S19">
            <v>0</v>
          </cell>
          <cell r="T19">
            <v>0</v>
          </cell>
          <cell r="U19">
            <v>0</v>
          </cell>
          <cell r="V19">
            <v>7</v>
          </cell>
        </row>
        <row r="20">
          <cell r="L20" t="str">
            <v>25 Furniture and fixtures</v>
          </cell>
          <cell r="N20">
            <v>1</v>
          </cell>
          <cell r="O20">
            <v>0</v>
          </cell>
          <cell r="P20">
            <v>0</v>
          </cell>
          <cell r="Q20">
            <v>3</v>
          </cell>
          <cell r="R20">
            <v>1</v>
          </cell>
          <cell r="S20">
            <v>0</v>
          </cell>
          <cell r="T20">
            <v>0</v>
          </cell>
          <cell r="U20">
            <v>0</v>
          </cell>
          <cell r="V20">
            <v>5</v>
          </cell>
        </row>
        <row r="21">
          <cell r="L21" t="str">
            <v>26 Paper and allied products</v>
          </cell>
          <cell r="N21">
            <v>0</v>
          </cell>
          <cell r="O21">
            <v>0</v>
          </cell>
          <cell r="P21">
            <v>4</v>
          </cell>
          <cell r="Q21">
            <v>0</v>
          </cell>
          <cell r="R21">
            <v>0</v>
          </cell>
          <cell r="S21">
            <v>1</v>
          </cell>
          <cell r="T21">
            <v>0</v>
          </cell>
          <cell r="U21">
            <v>0</v>
          </cell>
          <cell r="V21">
            <v>5</v>
          </cell>
        </row>
        <row r="22">
          <cell r="L22" t="str">
            <v>27 Printing, publishing, and allied industries</v>
          </cell>
          <cell r="N22">
            <v>0</v>
          </cell>
          <cell r="O22">
            <v>1</v>
          </cell>
          <cell r="P22">
            <v>2</v>
          </cell>
          <cell r="Q22">
            <v>1</v>
          </cell>
          <cell r="R22">
            <v>2</v>
          </cell>
          <cell r="S22">
            <v>1</v>
          </cell>
          <cell r="T22">
            <v>0</v>
          </cell>
          <cell r="U22">
            <v>0</v>
          </cell>
          <cell r="V22">
            <v>9</v>
          </cell>
        </row>
        <row r="23">
          <cell r="L23" t="str">
            <v>28 Chemicals and allied products</v>
          </cell>
          <cell r="N23">
            <v>1</v>
          </cell>
          <cell r="O23">
            <v>2</v>
          </cell>
          <cell r="P23">
            <v>3</v>
          </cell>
          <cell r="Q23">
            <v>3</v>
          </cell>
          <cell r="R23">
            <v>6</v>
          </cell>
          <cell r="S23">
            <v>5</v>
          </cell>
          <cell r="T23">
            <v>2</v>
          </cell>
          <cell r="U23">
            <v>1</v>
          </cell>
          <cell r="V23">
            <v>25</v>
          </cell>
        </row>
        <row r="24">
          <cell r="L24" t="str">
            <v>29 Petroleum refining and related industries</v>
          </cell>
          <cell r="N24">
            <v>0</v>
          </cell>
          <cell r="O24">
            <v>0</v>
          </cell>
          <cell r="P24">
            <v>1</v>
          </cell>
          <cell r="Q24">
            <v>1</v>
          </cell>
          <cell r="R24">
            <v>0</v>
          </cell>
          <cell r="S24">
            <v>0</v>
          </cell>
          <cell r="T24">
            <v>0</v>
          </cell>
          <cell r="U24">
            <v>0</v>
          </cell>
          <cell r="V24">
            <v>3</v>
          </cell>
        </row>
        <row r="25">
          <cell r="L25" t="str">
            <v>30 Rubber and miscellaneous plastics products</v>
          </cell>
          <cell r="N25">
            <v>0</v>
          </cell>
          <cell r="O25">
            <v>0</v>
          </cell>
          <cell r="P25">
            <v>3</v>
          </cell>
          <cell r="Q25">
            <v>2</v>
          </cell>
          <cell r="R25">
            <v>2</v>
          </cell>
          <cell r="S25">
            <v>0</v>
          </cell>
          <cell r="T25">
            <v>1</v>
          </cell>
          <cell r="U25">
            <v>0</v>
          </cell>
          <cell r="V25">
            <v>8</v>
          </cell>
        </row>
        <row r="26">
          <cell r="L26" t="str">
            <v>31 Leather and leather products</v>
          </cell>
          <cell r="N26">
            <v>0</v>
          </cell>
          <cell r="O26">
            <v>0</v>
          </cell>
          <cell r="P26">
            <v>0</v>
          </cell>
          <cell r="Q26">
            <v>1</v>
          </cell>
          <cell r="R26">
            <v>0</v>
          </cell>
          <cell r="S26">
            <v>0</v>
          </cell>
          <cell r="T26">
            <v>0</v>
          </cell>
          <cell r="U26">
            <v>0</v>
          </cell>
          <cell r="V26">
            <v>1</v>
          </cell>
        </row>
        <row r="27">
          <cell r="L27" t="str">
            <v>32 Stone, clay, glass and concrete products</v>
          </cell>
          <cell r="N27">
            <v>0</v>
          </cell>
          <cell r="O27">
            <v>3</v>
          </cell>
          <cell r="P27">
            <v>1</v>
          </cell>
          <cell r="Q27">
            <v>1</v>
          </cell>
          <cell r="R27">
            <v>6</v>
          </cell>
          <cell r="S27">
            <v>2</v>
          </cell>
          <cell r="T27">
            <v>0</v>
          </cell>
          <cell r="U27">
            <v>0</v>
          </cell>
          <cell r="V27">
            <v>13</v>
          </cell>
        </row>
        <row r="28">
          <cell r="L28" t="str">
            <v>33 Primary metal industries</v>
          </cell>
          <cell r="N28">
            <v>0</v>
          </cell>
          <cell r="O28">
            <v>0</v>
          </cell>
          <cell r="P28">
            <v>1</v>
          </cell>
          <cell r="Q28">
            <v>1</v>
          </cell>
          <cell r="R28">
            <v>0</v>
          </cell>
          <cell r="S28">
            <v>1</v>
          </cell>
          <cell r="T28">
            <v>3</v>
          </cell>
          <cell r="U28">
            <v>0</v>
          </cell>
          <cell r="V28">
            <v>8</v>
          </cell>
        </row>
        <row r="29">
          <cell r="L29" t="str">
            <v>34 Fabricated metal products, except machinery and transportation equipment</v>
          </cell>
          <cell r="N29">
            <v>1</v>
          </cell>
          <cell r="O29">
            <v>1</v>
          </cell>
          <cell r="P29">
            <v>5</v>
          </cell>
          <cell r="Q29">
            <v>3</v>
          </cell>
          <cell r="R29">
            <v>1</v>
          </cell>
          <cell r="S29">
            <v>1</v>
          </cell>
          <cell r="T29">
            <v>0</v>
          </cell>
          <cell r="U29">
            <v>0</v>
          </cell>
          <cell r="V29">
            <v>15</v>
          </cell>
        </row>
        <row r="30">
          <cell r="L30" t="str">
            <v>35 Industrial and commercial machinery and computer equipment</v>
          </cell>
          <cell r="N30">
            <v>1</v>
          </cell>
          <cell r="O30">
            <v>1</v>
          </cell>
          <cell r="P30">
            <v>1</v>
          </cell>
          <cell r="Q30">
            <v>0</v>
          </cell>
          <cell r="R30">
            <v>1</v>
          </cell>
          <cell r="S30">
            <v>0</v>
          </cell>
          <cell r="T30">
            <v>0</v>
          </cell>
          <cell r="U30">
            <v>0</v>
          </cell>
          <cell r="V30">
            <v>7</v>
          </cell>
        </row>
        <row r="31">
          <cell r="L31" t="str">
            <v>36 Electronic and other electrical equipment and components, except computer equ</v>
          </cell>
          <cell r="N31">
            <v>0</v>
          </cell>
          <cell r="O31">
            <v>0</v>
          </cell>
          <cell r="P31">
            <v>2</v>
          </cell>
          <cell r="Q31">
            <v>3</v>
          </cell>
          <cell r="R31">
            <v>1</v>
          </cell>
          <cell r="S31">
            <v>2</v>
          </cell>
          <cell r="T31">
            <v>0</v>
          </cell>
          <cell r="U31">
            <v>0</v>
          </cell>
          <cell r="V31">
            <v>8</v>
          </cell>
        </row>
        <row r="32">
          <cell r="L32" t="str">
            <v>37 Transportation equipment</v>
          </cell>
          <cell r="N32">
            <v>0</v>
          </cell>
          <cell r="O32">
            <v>1</v>
          </cell>
          <cell r="P32">
            <v>1</v>
          </cell>
          <cell r="Q32">
            <v>0</v>
          </cell>
          <cell r="R32">
            <v>1</v>
          </cell>
          <cell r="S32">
            <v>1</v>
          </cell>
          <cell r="T32">
            <v>1</v>
          </cell>
          <cell r="U32">
            <v>0</v>
          </cell>
          <cell r="V32">
            <v>6</v>
          </cell>
        </row>
        <row r="33">
          <cell r="L33" t="str">
            <v>38 Measuring, analyzing, and controlling instruments; photographic, medical and</v>
          </cell>
          <cell r="N33">
            <v>2</v>
          </cell>
          <cell r="O33">
            <v>0</v>
          </cell>
          <cell r="P33">
            <v>1</v>
          </cell>
          <cell r="Q33">
            <v>0</v>
          </cell>
          <cell r="R33">
            <v>1</v>
          </cell>
          <cell r="S33">
            <v>0</v>
          </cell>
          <cell r="T33">
            <v>0</v>
          </cell>
          <cell r="U33">
            <v>0</v>
          </cell>
          <cell r="V33">
            <v>4</v>
          </cell>
        </row>
        <row r="34">
          <cell r="L34" t="str">
            <v>39 Miscellaneous manufacturing industries</v>
          </cell>
          <cell r="N34">
            <v>0</v>
          </cell>
          <cell r="O34">
            <v>0</v>
          </cell>
          <cell r="P34">
            <v>1</v>
          </cell>
          <cell r="Q34">
            <v>0</v>
          </cell>
          <cell r="R34">
            <v>0</v>
          </cell>
          <cell r="S34">
            <v>0</v>
          </cell>
          <cell r="T34">
            <v>1</v>
          </cell>
          <cell r="U34">
            <v>0</v>
          </cell>
          <cell r="V34">
            <v>2</v>
          </cell>
        </row>
        <row r="35">
          <cell r="L35" t="str">
            <v>Manufacturing</v>
          </cell>
          <cell r="N35">
            <v>9</v>
          </cell>
          <cell r="O35">
            <v>10</v>
          </cell>
          <cell r="P35">
            <v>35</v>
          </cell>
          <cell r="Q35">
            <v>24</v>
          </cell>
          <cell r="R35">
            <v>27</v>
          </cell>
          <cell r="S35">
            <v>25</v>
          </cell>
          <cell r="T35">
            <v>12</v>
          </cell>
          <cell r="U35">
            <v>1</v>
          </cell>
          <cell r="V35">
            <v>161</v>
          </cell>
        </row>
        <row r="37">
          <cell r="L37" t="str">
            <v>41 Local and suburban transit and interurban highway passenger transportation</v>
          </cell>
          <cell r="N37">
            <v>0</v>
          </cell>
          <cell r="O37">
            <v>0</v>
          </cell>
          <cell r="P37">
            <v>0</v>
          </cell>
          <cell r="Q37">
            <v>0</v>
          </cell>
          <cell r="R37">
            <v>1</v>
          </cell>
          <cell r="S37">
            <v>0</v>
          </cell>
          <cell r="T37">
            <v>0</v>
          </cell>
          <cell r="U37">
            <v>0</v>
          </cell>
          <cell r="V37">
            <v>1</v>
          </cell>
        </row>
        <row r="38">
          <cell r="L38" t="str">
            <v>42 Motor freight transportation and warehousing</v>
          </cell>
          <cell r="N38">
            <v>1</v>
          </cell>
          <cell r="O38">
            <v>1</v>
          </cell>
          <cell r="P38">
            <v>0</v>
          </cell>
          <cell r="Q38">
            <v>0</v>
          </cell>
          <cell r="R38">
            <v>0</v>
          </cell>
          <cell r="S38">
            <v>1</v>
          </cell>
          <cell r="T38">
            <v>0</v>
          </cell>
          <cell r="U38">
            <v>0</v>
          </cell>
          <cell r="V38">
            <v>3</v>
          </cell>
        </row>
        <row r="39">
          <cell r="L39" t="str">
            <v>44 Water transportation</v>
          </cell>
          <cell r="N39">
            <v>1</v>
          </cell>
          <cell r="O39">
            <v>0</v>
          </cell>
          <cell r="P39">
            <v>0</v>
          </cell>
          <cell r="Q39">
            <v>0</v>
          </cell>
          <cell r="R39">
            <v>1</v>
          </cell>
          <cell r="S39">
            <v>0</v>
          </cell>
          <cell r="T39">
            <v>2</v>
          </cell>
          <cell r="U39">
            <v>0</v>
          </cell>
          <cell r="V39">
            <v>7</v>
          </cell>
        </row>
        <row r="40">
          <cell r="L40" t="str">
            <v>45 Transportation by air</v>
          </cell>
          <cell r="N40">
            <v>0</v>
          </cell>
          <cell r="O40">
            <v>2</v>
          </cell>
          <cell r="P40">
            <v>2</v>
          </cell>
          <cell r="Q40">
            <v>1</v>
          </cell>
          <cell r="R40">
            <v>3</v>
          </cell>
          <cell r="S40">
            <v>0</v>
          </cell>
          <cell r="T40">
            <v>1</v>
          </cell>
          <cell r="U40">
            <v>2</v>
          </cell>
          <cell r="V40">
            <v>12</v>
          </cell>
        </row>
        <row r="41">
          <cell r="L41" t="str">
            <v>46 Pipelines, except natural gas</v>
          </cell>
          <cell r="N41">
            <v>0</v>
          </cell>
          <cell r="O41">
            <v>0</v>
          </cell>
          <cell r="P41">
            <v>1</v>
          </cell>
          <cell r="Q41">
            <v>0</v>
          </cell>
          <cell r="R41">
            <v>0</v>
          </cell>
          <cell r="S41">
            <v>0</v>
          </cell>
          <cell r="T41">
            <v>0</v>
          </cell>
          <cell r="U41">
            <v>0</v>
          </cell>
          <cell r="V41">
            <v>1</v>
          </cell>
        </row>
        <row r="42">
          <cell r="L42" t="str">
            <v>47 Transportation services</v>
          </cell>
          <cell r="N42">
            <v>9</v>
          </cell>
          <cell r="O42">
            <v>9</v>
          </cell>
          <cell r="P42">
            <v>7</v>
          </cell>
          <cell r="Q42">
            <v>6</v>
          </cell>
          <cell r="R42">
            <v>4</v>
          </cell>
          <cell r="S42">
            <v>6</v>
          </cell>
          <cell r="T42">
            <v>5</v>
          </cell>
          <cell r="U42">
            <v>2</v>
          </cell>
          <cell r="V42">
            <v>56</v>
          </cell>
        </row>
        <row r="43">
          <cell r="L43" t="str">
            <v>Transport</v>
          </cell>
          <cell r="N43">
            <v>11</v>
          </cell>
          <cell r="O43">
            <v>12</v>
          </cell>
          <cell r="P43">
            <v>10</v>
          </cell>
          <cell r="Q43">
            <v>7</v>
          </cell>
          <cell r="R43">
            <v>9</v>
          </cell>
          <cell r="S43">
            <v>7</v>
          </cell>
          <cell r="T43">
            <v>8</v>
          </cell>
          <cell r="U43">
            <v>4</v>
          </cell>
          <cell r="V43">
            <v>80</v>
          </cell>
        </row>
        <row r="45">
          <cell r="L45" t="str">
            <v>48 Communications</v>
          </cell>
          <cell r="N45">
            <v>1</v>
          </cell>
          <cell r="O45">
            <v>2</v>
          </cell>
          <cell r="P45">
            <v>1</v>
          </cell>
          <cell r="Q45">
            <v>2</v>
          </cell>
          <cell r="R45">
            <v>1</v>
          </cell>
          <cell r="S45">
            <v>2</v>
          </cell>
          <cell r="T45">
            <v>1</v>
          </cell>
          <cell r="U45">
            <v>0</v>
          </cell>
          <cell r="V45">
            <v>11</v>
          </cell>
        </row>
        <row r="47">
          <cell r="L47" t="str">
            <v>Utilities</v>
          </cell>
          <cell r="N47">
            <v>1</v>
          </cell>
          <cell r="O47">
            <v>0</v>
          </cell>
          <cell r="P47">
            <v>0</v>
          </cell>
          <cell r="Q47">
            <v>1</v>
          </cell>
          <cell r="R47">
            <v>0</v>
          </cell>
          <cell r="S47">
            <v>0</v>
          </cell>
          <cell r="T47">
            <v>3</v>
          </cell>
          <cell r="U47">
            <v>0</v>
          </cell>
          <cell r="V47">
            <v>7</v>
          </cell>
        </row>
        <row r="49">
          <cell r="L49" t="str">
            <v>50 Wholesale trade - durable goods</v>
          </cell>
          <cell r="N49">
            <v>113</v>
          </cell>
          <cell r="O49">
            <v>144</v>
          </cell>
          <cell r="P49">
            <v>181</v>
          </cell>
          <cell r="Q49">
            <v>79</v>
          </cell>
          <cell r="R49">
            <v>69</v>
          </cell>
          <cell r="S49">
            <v>67</v>
          </cell>
          <cell r="T49">
            <v>57</v>
          </cell>
          <cell r="U49">
            <v>4</v>
          </cell>
          <cell r="V49">
            <v>752</v>
          </cell>
        </row>
        <row r="50">
          <cell r="L50" t="str">
            <v>51 Wholesale trade - nondurable goods</v>
          </cell>
          <cell r="N50">
            <v>50</v>
          </cell>
          <cell r="O50">
            <v>63</v>
          </cell>
          <cell r="P50">
            <v>77</v>
          </cell>
          <cell r="Q50">
            <v>34</v>
          </cell>
          <cell r="R50">
            <v>27</v>
          </cell>
          <cell r="S50">
            <v>23</v>
          </cell>
          <cell r="T50">
            <v>13</v>
          </cell>
          <cell r="U50">
            <v>0</v>
          </cell>
          <cell r="V50">
            <v>308</v>
          </cell>
        </row>
        <row r="51">
          <cell r="L51" t="str">
            <v>52 Building materials, hardware, garden supply and mobile home dealers</v>
          </cell>
          <cell r="N51">
            <v>12</v>
          </cell>
          <cell r="O51">
            <v>4</v>
          </cell>
          <cell r="P51">
            <v>2</v>
          </cell>
          <cell r="Q51">
            <v>1</v>
          </cell>
          <cell r="R51">
            <v>0</v>
          </cell>
          <cell r="S51">
            <v>0</v>
          </cell>
          <cell r="T51">
            <v>1</v>
          </cell>
          <cell r="U51">
            <v>0</v>
          </cell>
          <cell r="V51">
            <v>21</v>
          </cell>
        </row>
        <row r="52">
          <cell r="L52" t="str">
            <v>53 General merchandise stores</v>
          </cell>
          <cell r="N52">
            <v>0</v>
          </cell>
          <cell r="O52">
            <v>1</v>
          </cell>
          <cell r="P52">
            <v>0</v>
          </cell>
          <cell r="Q52">
            <v>0</v>
          </cell>
          <cell r="R52">
            <v>0</v>
          </cell>
          <cell r="S52">
            <v>1</v>
          </cell>
          <cell r="T52">
            <v>3</v>
          </cell>
          <cell r="U52">
            <v>1</v>
          </cell>
          <cell r="V52">
            <v>6</v>
          </cell>
        </row>
        <row r="53">
          <cell r="L53" t="str">
            <v>54 Food stores</v>
          </cell>
          <cell r="N53">
            <v>4</v>
          </cell>
          <cell r="O53">
            <v>8</v>
          </cell>
          <cell r="P53">
            <v>6</v>
          </cell>
          <cell r="Q53">
            <v>3</v>
          </cell>
          <cell r="R53">
            <v>2</v>
          </cell>
          <cell r="S53">
            <v>2</v>
          </cell>
          <cell r="T53">
            <v>0</v>
          </cell>
          <cell r="U53">
            <v>0</v>
          </cell>
          <cell r="V53">
            <v>25</v>
          </cell>
        </row>
        <row r="54">
          <cell r="L54" t="str">
            <v>55 Automotive dealers and gasoline service stations</v>
          </cell>
          <cell r="N54">
            <v>0</v>
          </cell>
          <cell r="O54">
            <v>0</v>
          </cell>
          <cell r="P54">
            <v>2</v>
          </cell>
          <cell r="Q54">
            <v>3</v>
          </cell>
          <cell r="R54">
            <v>0</v>
          </cell>
          <cell r="S54">
            <v>2</v>
          </cell>
          <cell r="T54">
            <v>1</v>
          </cell>
          <cell r="U54">
            <v>0</v>
          </cell>
          <cell r="V54">
            <v>8</v>
          </cell>
        </row>
        <row r="55">
          <cell r="L55" t="str">
            <v>56 Apparel and accessory stores</v>
          </cell>
          <cell r="N55">
            <v>11</v>
          </cell>
          <cell r="O55">
            <v>7</v>
          </cell>
          <cell r="P55">
            <v>5</v>
          </cell>
          <cell r="Q55">
            <v>3</v>
          </cell>
          <cell r="R55">
            <v>1</v>
          </cell>
          <cell r="S55">
            <v>2</v>
          </cell>
          <cell r="T55">
            <v>0</v>
          </cell>
          <cell r="U55">
            <v>0</v>
          </cell>
          <cell r="V55">
            <v>31</v>
          </cell>
        </row>
        <row r="56">
          <cell r="L56" t="str">
            <v>57 Home furniture, furnishings and equipment stores</v>
          </cell>
          <cell r="N56">
            <v>14</v>
          </cell>
          <cell r="O56">
            <v>7</v>
          </cell>
          <cell r="P56">
            <v>4</v>
          </cell>
          <cell r="Q56">
            <v>3</v>
          </cell>
          <cell r="R56">
            <v>3</v>
          </cell>
          <cell r="S56">
            <v>5</v>
          </cell>
          <cell r="T56">
            <v>1</v>
          </cell>
          <cell r="U56">
            <v>0</v>
          </cell>
          <cell r="V56">
            <v>38</v>
          </cell>
        </row>
        <row r="57">
          <cell r="L57" t="str">
            <v>58 Eating and drinking places</v>
          </cell>
          <cell r="N57">
            <v>0</v>
          </cell>
          <cell r="O57">
            <v>0</v>
          </cell>
          <cell r="P57">
            <v>2</v>
          </cell>
          <cell r="Q57">
            <v>3</v>
          </cell>
          <cell r="R57">
            <v>0</v>
          </cell>
          <cell r="S57">
            <v>1</v>
          </cell>
          <cell r="T57">
            <v>0</v>
          </cell>
          <cell r="U57">
            <v>0</v>
          </cell>
          <cell r="V57">
            <v>8</v>
          </cell>
        </row>
        <row r="58">
          <cell r="L58" t="str">
            <v>59 Miscellaneous retail</v>
          </cell>
          <cell r="N58">
            <v>14</v>
          </cell>
          <cell r="O58">
            <v>13</v>
          </cell>
          <cell r="P58">
            <v>7</v>
          </cell>
          <cell r="Q58">
            <v>4</v>
          </cell>
          <cell r="R58">
            <v>0</v>
          </cell>
          <cell r="S58">
            <v>0</v>
          </cell>
          <cell r="T58">
            <v>0</v>
          </cell>
          <cell r="U58">
            <v>0</v>
          </cell>
          <cell r="V58">
            <v>39</v>
          </cell>
        </row>
        <row r="59">
          <cell r="L59" t="str">
            <v>Retail</v>
          </cell>
          <cell r="N59">
            <v>218</v>
          </cell>
          <cell r="O59">
            <v>247</v>
          </cell>
          <cell r="P59">
            <v>286</v>
          </cell>
          <cell r="Q59">
            <v>133</v>
          </cell>
          <cell r="R59">
            <v>102</v>
          </cell>
          <cell r="S59">
            <v>103</v>
          </cell>
          <cell r="T59">
            <v>76</v>
          </cell>
          <cell r="U59">
            <v>5</v>
          </cell>
          <cell r="V59">
            <v>1236</v>
          </cell>
        </row>
        <row r="61">
          <cell r="L61" t="str">
            <v>60 Depository institutions</v>
          </cell>
          <cell r="N61">
            <v>1</v>
          </cell>
          <cell r="O61">
            <v>7</v>
          </cell>
          <cell r="P61">
            <v>3</v>
          </cell>
          <cell r="Q61">
            <v>5</v>
          </cell>
          <cell r="R61">
            <v>3</v>
          </cell>
          <cell r="S61">
            <v>4</v>
          </cell>
          <cell r="T61">
            <v>2</v>
          </cell>
          <cell r="U61">
            <v>0</v>
          </cell>
          <cell r="V61">
            <v>29</v>
          </cell>
        </row>
        <row r="62">
          <cell r="L62" t="str">
            <v>61 Nondepository credit institutions</v>
          </cell>
          <cell r="N62">
            <v>0</v>
          </cell>
          <cell r="O62">
            <v>0</v>
          </cell>
          <cell r="P62">
            <v>0</v>
          </cell>
          <cell r="Q62">
            <v>0</v>
          </cell>
          <cell r="R62">
            <v>0</v>
          </cell>
          <cell r="S62">
            <v>0</v>
          </cell>
          <cell r="T62">
            <v>0</v>
          </cell>
          <cell r="U62">
            <v>0</v>
          </cell>
          <cell r="V62">
            <v>1</v>
          </cell>
        </row>
        <row r="63">
          <cell r="L63" t="str">
            <v>62 Security and commodity brokers, dealers, exchanges and services</v>
          </cell>
          <cell r="N63">
            <v>0</v>
          </cell>
          <cell r="O63">
            <v>0</v>
          </cell>
          <cell r="P63">
            <v>2</v>
          </cell>
          <cell r="Q63">
            <v>0</v>
          </cell>
          <cell r="R63">
            <v>0</v>
          </cell>
          <cell r="S63">
            <v>0</v>
          </cell>
          <cell r="T63">
            <v>0</v>
          </cell>
          <cell r="U63">
            <v>0</v>
          </cell>
          <cell r="V63">
            <v>2</v>
          </cell>
        </row>
        <row r="64">
          <cell r="L64" t="str">
            <v>63 Insurance carriers</v>
          </cell>
          <cell r="N64">
            <v>0</v>
          </cell>
          <cell r="O64">
            <v>0</v>
          </cell>
          <cell r="P64">
            <v>1</v>
          </cell>
          <cell r="Q64">
            <v>0</v>
          </cell>
          <cell r="R64">
            <v>1</v>
          </cell>
          <cell r="S64">
            <v>0</v>
          </cell>
          <cell r="T64">
            <v>0</v>
          </cell>
          <cell r="U64">
            <v>0</v>
          </cell>
          <cell r="V64">
            <v>3</v>
          </cell>
        </row>
        <row r="65">
          <cell r="L65" t="str">
            <v>64 Insurance agents, brokers and service</v>
          </cell>
          <cell r="N65">
            <v>0</v>
          </cell>
          <cell r="O65">
            <v>0</v>
          </cell>
          <cell r="P65">
            <v>0</v>
          </cell>
          <cell r="Q65">
            <v>1</v>
          </cell>
          <cell r="R65">
            <v>1</v>
          </cell>
          <cell r="S65">
            <v>0</v>
          </cell>
          <cell r="T65">
            <v>0</v>
          </cell>
          <cell r="U65">
            <v>0</v>
          </cell>
          <cell r="V65">
            <v>3</v>
          </cell>
        </row>
        <row r="66">
          <cell r="L66" t="str">
            <v>65 Real estate</v>
          </cell>
          <cell r="N66">
            <v>4</v>
          </cell>
          <cell r="O66">
            <v>2</v>
          </cell>
          <cell r="P66">
            <v>2</v>
          </cell>
          <cell r="Q66">
            <v>0</v>
          </cell>
          <cell r="R66">
            <v>0</v>
          </cell>
          <cell r="S66">
            <v>1</v>
          </cell>
          <cell r="T66">
            <v>0</v>
          </cell>
          <cell r="U66">
            <v>0</v>
          </cell>
          <cell r="V66">
            <v>10</v>
          </cell>
        </row>
        <row r="67">
          <cell r="L67" t="str">
            <v>67 Holding and other investment offices</v>
          </cell>
          <cell r="N67">
            <v>0</v>
          </cell>
          <cell r="O67">
            <v>2</v>
          </cell>
          <cell r="P67">
            <v>4</v>
          </cell>
          <cell r="Q67">
            <v>2</v>
          </cell>
          <cell r="R67">
            <v>6</v>
          </cell>
          <cell r="S67">
            <v>9</v>
          </cell>
          <cell r="T67">
            <v>9</v>
          </cell>
          <cell r="U67">
            <v>0</v>
          </cell>
          <cell r="V67">
            <v>34</v>
          </cell>
        </row>
        <row r="68">
          <cell r="L68" t="str">
            <v>Finance</v>
          </cell>
          <cell r="N68">
            <v>5</v>
          </cell>
          <cell r="O68">
            <v>11</v>
          </cell>
          <cell r="P68">
            <v>12</v>
          </cell>
          <cell r="Q68">
            <v>8</v>
          </cell>
          <cell r="R68">
            <v>11</v>
          </cell>
          <cell r="S68">
            <v>14</v>
          </cell>
          <cell r="T68">
            <v>11</v>
          </cell>
          <cell r="U68">
            <v>0</v>
          </cell>
          <cell r="V68">
            <v>82</v>
          </cell>
        </row>
        <row r="70">
          <cell r="L70" t="str">
            <v>70 Hotels, rooming houses, camps and other lodging places</v>
          </cell>
          <cell r="N70">
            <v>0</v>
          </cell>
          <cell r="O70">
            <v>0</v>
          </cell>
          <cell r="P70">
            <v>1</v>
          </cell>
          <cell r="Q70">
            <v>0</v>
          </cell>
          <cell r="R70">
            <v>2</v>
          </cell>
          <cell r="S70">
            <v>1</v>
          </cell>
          <cell r="T70">
            <v>3</v>
          </cell>
          <cell r="U70">
            <v>1</v>
          </cell>
          <cell r="V70">
            <v>11</v>
          </cell>
        </row>
        <row r="71">
          <cell r="L71" t="str">
            <v>72 Personal services</v>
          </cell>
          <cell r="N71">
            <v>2</v>
          </cell>
          <cell r="O71">
            <v>2</v>
          </cell>
          <cell r="P71">
            <v>4</v>
          </cell>
          <cell r="Q71">
            <v>0</v>
          </cell>
          <cell r="R71">
            <v>1</v>
          </cell>
          <cell r="S71">
            <v>0</v>
          </cell>
          <cell r="T71">
            <v>0</v>
          </cell>
          <cell r="U71">
            <v>0</v>
          </cell>
          <cell r="V71">
            <v>11</v>
          </cell>
        </row>
        <row r="72">
          <cell r="L72" t="str">
            <v>73 Business services</v>
          </cell>
          <cell r="N72">
            <v>12</v>
          </cell>
          <cell r="O72">
            <v>23</v>
          </cell>
          <cell r="P72">
            <v>16</v>
          </cell>
          <cell r="Q72">
            <v>10</v>
          </cell>
          <cell r="R72">
            <v>10</v>
          </cell>
          <cell r="S72">
            <v>7</v>
          </cell>
          <cell r="T72">
            <v>1</v>
          </cell>
          <cell r="U72">
            <v>0</v>
          </cell>
          <cell r="V72">
            <v>90</v>
          </cell>
        </row>
        <row r="73">
          <cell r="L73" t="str">
            <v>75 Automotive repair, services and parking</v>
          </cell>
          <cell r="N73">
            <v>2</v>
          </cell>
          <cell r="O73">
            <v>0</v>
          </cell>
          <cell r="P73">
            <v>0</v>
          </cell>
          <cell r="Q73">
            <v>1</v>
          </cell>
          <cell r="R73">
            <v>1</v>
          </cell>
          <cell r="S73">
            <v>1</v>
          </cell>
          <cell r="T73">
            <v>0</v>
          </cell>
          <cell r="U73">
            <v>0</v>
          </cell>
          <cell r="V73">
            <v>8</v>
          </cell>
        </row>
        <row r="74">
          <cell r="L74" t="str">
            <v>76 Miscellaneous repair services</v>
          </cell>
          <cell r="N74">
            <v>3</v>
          </cell>
          <cell r="O74">
            <v>1</v>
          </cell>
          <cell r="P74">
            <v>1</v>
          </cell>
          <cell r="Q74">
            <v>1</v>
          </cell>
          <cell r="R74">
            <v>0</v>
          </cell>
          <cell r="S74">
            <v>1</v>
          </cell>
          <cell r="T74">
            <v>1</v>
          </cell>
          <cell r="U74">
            <v>1</v>
          </cell>
          <cell r="V74">
            <v>10</v>
          </cell>
        </row>
        <row r="75">
          <cell r="L75" t="str">
            <v>78 Motion pictures</v>
          </cell>
          <cell r="N75">
            <v>0</v>
          </cell>
          <cell r="O75">
            <v>0</v>
          </cell>
          <cell r="P75">
            <v>0</v>
          </cell>
          <cell r="Q75">
            <v>1</v>
          </cell>
          <cell r="R75">
            <v>0</v>
          </cell>
          <cell r="S75">
            <v>0</v>
          </cell>
          <cell r="T75">
            <v>0</v>
          </cell>
          <cell r="U75">
            <v>0</v>
          </cell>
          <cell r="V75">
            <v>1</v>
          </cell>
        </row>
        <row r="76">
          <cell r="L76" t="str">
            <v>79 Amusement and recreation services</v>
          </cell>
          <cell r="N76">
            <v>2</v>
          </cell>
          <cell r="O76">
            <v>1</v>
          </cell>
          <cell r="P76">
            <v>4</v>
          </cell>
          <cell r="Q76">
            <v>0</v>
          </cell>
          <cell r="R76">
            <v>4</v>
          </cell>
          <cell r="S76">
            <v>0</v>
          </cell>
          <cell r="T76">
            <v>1</v>
          </cell>
          <cell r="U76">
            <v>0</v>
          </cell>
          <cell r="V76">
            <v>12</v>
          </cell>
        </row>
        <row r="77">
          <cell r="L77" t="str">
            <v>Hotels and other business services</v>
          </cell>
          <cell r="N77">
            <v>21</v>
          </cell>
          <cell r="O77">
            <v>27</v>
          </cell>
          <cell r="P77">
            <v>26</v>
          </cell>
          <cell r="Q77">
            <v>13</v>
          </cell>
          <cell r="R77">
            <v>18</v>
          </cell>
          <cell r="S77">
            <v>10</v>
          </cell>
          <cell r="T77">
            <v>6</v>
          </cell>
          <cell r="U77">
            <v>2</v>
          </cell>
          <cell r="V77">
            <v>143</v>
          </cell>
        </row>
        <row r="79">
          <cell r="L79" t="str">
            <v>Healthcare</v>
          </cell>
          <cell r="N79">
            <v>1</v>
          </cell>
          <cell r="O79">
            <v>3</v>
          </cell>
          <cell r="P79">
            <v>1</v>
          </cell>
          <cell r="Q79">
            <v>1</v>
          </cell>
          <cell r="R79">
            <v>0</v>
          </cell>
          <cell r="S79">
            <v>0</v>
          </cell>
          <cell r="T79">
            <v>0</v>
          </cell>
          <cell r="U79">
            <v>2</v>
          </cell>
          <cell r="V79">
            <v>9</v>
          </cell>
        </row>
        <row r="81">
          <cell r="L81" t="str">
            <v>81 Legal services</v>
          </cell>
          <cell r="N81">
            <v>0</v>
          </cell>
          <cell r="O81">
            <v>0</v>
          </cell>
          <cell r="P81">
            <v>0</v>
          </cell>
          <cell r="Q81">
            <v>0</v>
          </cell>
          <cell r="R81">
            <v>0</v>
          </cell>
          <cell r="S81">
            <v>0</v>
          </cell>
          <cell r="T81">
            <v>2</v>
          </cell>
          <cell r="U81">
            <v>0</v>
          </cell>
          <cell r="V81">
            <v>2</v>
          </cell>
        </row>
        <row r="83">
          <cell r="L83" t="str">
            <v>Education</v>
          </cell>
          <cell r="N83">
            <v>1</v>
          </cell>
          <cell r="O83">
            <v>1</v>
          </cell>
          <cell r="P83">
            <v>1</v>
          </cell>
          <cell r="Q83">
            <v>0</v>
          </cell>
          <cell r="R83">
            <v>0</v>
          </cell>
          <cell r="S83">
            <v>1</v>
          </cell>
          <cell r="T83">
            <v>0</v>
          </cell>
          <cell r="U83">
            <v>0</v>
          </cell>
          <cell r="V83">
            <v>8</v>
          </cell>
        </row>
        <row r="85">
          <cell r="L85" t="str">
            <v>83 Social services</v>
          </cell>
          <cell r="N85">
            <v>1</v>
          </cell>
          <cell r="O85">
            <v>0</v>
          </cell>
          <cell r="P85">
            <v>0</v>
          </cell>
          <cell r="Q85">
            <v>0</v>
          </cell>
          <cell r="R85">
            <v>0</v>
          </cell>
          <cell r="S85">
            <v>0</v>
          </cell>
          <cell r="T85">
            <v>0</v>
          </cell>
          <cell r="U85">
            <v>0</v>
          </cell>
          <cell r="V85">
            <v>1</v>
          </cell>
        </row>
        <row r="86">
          <cell r="L86" t="str">
            <v>86 Membership organisations</v>
          </cell>
          <cell r="N86">
            <v>0</v>
          </cell>
          <cell r="O86">
            <v>0</v>
          </cell>
          <cell r="P86">
            <v>0</v>
          </cell>
          <cell r="Q86">
            <v>0</v>
          </cell>
          <cell r="R86">
            <v>0</v>
          </cell>
          <cell r="S86">
            <v>0</v>
          </cell>
          <cell r="T86">
            <v>0</v>
          </cell>
          <cell r="U86">
            <v>0</v>
          </cell>
          <cell r="V86">
            <v>1</v>
          </cell>
        </row>
        <row r="87">
          <cell r="L87" t="str">
            <v>87 Engineering, accounting, research, management and related services</v>
          </cell>
          <cell r="N87">
            <v>22</v>
          </cell>
          <cell r="O87">
            <v>10</v>
          </cell>
          <cell r="P87">
            <v>14</v>
          </cell>
          <cell r="Q87">
            <v>9</v>
          </cell>
          <cell r="R87">
            <v>7</v>
          </cell>
          <cell r="S87">
            <v>15</v>
          </cell>
          <cell r="T87">
            <v>13</v>
          </cell>
          <cell r="U87">
            <v>5</v>
          </cell>
          <cell r="V87">
            <v>111</v>
          </cell>
        </row>
        <row r="88">
          <cell r="L88" t="str">
            <v>89 Miscellaneous services</v>
          </cell>
          <cell r="N88">
            <v>2</v>
          </cell>
          <cell r="O88">
            <v>2</v>
          </cell>
          <cell r="P88">
            <v>2</v>
          </cell>
          <cell r="Q88">
            <v>0</v>
          </cell>
          <cell r="R88">
            <v>0</v>
          </cell>
          <cell r="S88">
            <v>0</v>
          </cell>
          <cell r="T88">
            <v>1</v>
          </cell>
          <cell r="U88">
            <v>0</v>
          </cell>
          <cell r="V88">
            <v>8</v>
          </cell>
        </row>
        <row r="89">
          <cell r="L89" t="str">
            <v>91 Executive, legislative, and general government, except finance</v>
          </cell>
          <cell r="N89">
            <v>0</v>
          </cell>
          <cell r="O89">
            <v>0</v>
          </cell>
          <cell r="P89">
            <v>0</v>
          </cell>
          <cell r="Q89">
            <v>0</v>
          </cell>
          <cell r="R89">
            <v>0</v>
          </cell>
          <cell r="S89">
            <v>1</v>
          </cell>
          <cell r="T89">
            <v>0</v>
          </cell>
          <cell r="U89">
            <v>0</v>
          </cell>
          <cell r="V89">
            <v>3</v>
          </cell>
        </row>
        <row r="90">
          <cell r="L90" t="str">
            <v>92 Justice, public order, and safety</v>
          </cell>
          <cell r="N90">
            <v>1</v>
          </cell>
          <cell r="O90">
            <v>0</v>
          </cell>
          <cell r="P90">
            <v>0</v>
          </cell>
          <cell r="Q90">
            <v>0</v>
          </cell>
          <cell r="R90">
            <v>0</v>
          </cell>
          <cell r="S90">
            <v>1</v>
          </cell>
          <cell r="T90">
            <v>0</v>
          </cell>
          <cell r="U90">
            <v>0</v>
          </cell>
          <cell r="V90">
            <v>2</v>
          </cell>
        </row>
        <row r="91">
          <cell r="L91" t="str">
            <v>93 Public finance, taxation and monetary policy</v>
          </cell>
          <cell r="N91">
            <v>0</v>
          </cell>
          <cell r="O91">
            <v>0</v>
          </cell>
          <cell r="P91">
            <v>0</v>
          </cell>
          <cell r="Q91">
            <v>0</v>
          </cell>
          <cell r="R91">
            <v>1</v>
          </cell>
          <cell r="S91">
            <v>0</v>
          </cell>
          <cell r="T91">
            <v>0</v>
          </cell>
          <cell r="U91">
            <v>0</v>
          </cell>
          <cell r="V91">
            <v>2</v>
          </cell>
        </row>
        <row r="92">
          <cell r="L92" t="str">
            <v>94 Administration of human resource programs</v>
          </cell>
          <cell r="N92">
            <v>1</v>
          </cell>
          <cell r="O92">
            <v>1</v>
          </cell>
          <cell r="P92">
            <v>0</v>
          </cell>
          <cell r="Q92">
            <v>0</v>
          </cell>
          <cell r="R92">
            <v>1</v>
          </cell>
          <cell r="S92">
            <v>0</v>
          </cell>
          <cell r="T92">
            <v>0</v>
          </cell>
          <cell r="U92">
            <v>1</v>
          </cell>
          <cell r="V92">
            <v>5</v>
          </cell>
        </row>
        <row r="93">
          <cell r="L93" t="str">
            <v>95 Administration of environmental quality and housing programs</v>
          </cell>
          <cell r="N93">
            <v>0</v>
          </cell>
          <cell r="O93">
            <v>0</v>
          </cell>
          <cell r="P93">
            <v>1</v>
          </cell>
          <cell r="Q93">
            <v>0</v>
          </cell>
          <cell r="R93">
            <v>0</v>
          </cell>
          <cell r="S93">
            <v>0</v>
          </cell>
          <cell r="T93">
            <v>0</v>
          </cell>
          <cell r="U93">
            <v>0</v>
          </cell>
          <cell r="V93">
            <v>2</v>
          </cell>
        </row>
        <row r="94">
          <cell r="L94" t="str">
            <v>96 Administration of economic programs</v>
          </cell>
          <cell r="N94">
            <v>0</v>
          </cell>
          <cell r="O94">
            <v>0</v>
          </cell>
          <cell r="P94">
            <v>0</v>
          </cell>
          <cell r="Q94">
            <v>1</v>
          </cell>
          <cell r="R94">
            <v>1</v>
          </cell>
          <cell r="S94">
            <v>0</v>
          </cell>
          <cell r="T94">
            <v>0</v>
          </cell>
          <cell r="U94">
            <v>0</v>
          </cell>
          <cell r="V94">
            <v>4</v>
          </cell>
        </row>
        <row r="95">
          <cell r="L95" t="str">
            <v>97 National security and international affairs</v>
          </cell>
          <cell r="N95">
            <v>0</v>
          </cell>
          <cell r="O95">
            <v>0</v>
          </cell>
          <cell r="P95">
            <v>0</v>
          </cell>
          <cell r="Q95">
            <v>0</v>
          </cell>
          <cell r="R95">
            <v>1</v>
          </cell>
          <cell r="S95">
            <v>0</v>
          </cell>
          <cell r="T95">
            <v>1</v>
          </cell>
          <cell r="U95">
            <v>0</v>
          </cell>
          <cell r="V95">
            <v>2</v>
          </cell>
        </row>
        <row r="96">
          <cell r="L96" t="str">
            <v>Public services all</v>
          </cell>
          <cell r="N96">
            <v>29</v>
          </cell>
          <cell r="O96">
            <v>17</v>
          </cell>
          <cell r="P96">
            <v>19</v>
          </cell>
          <cell r="Q96">
            <v>11</v>
          </cell>
          <cell r="R96">
            <v>11</v>
          </cell>
          <cell r="S96">
            <v>18</v>
          </cell>
          <cell r="T96">
            <v>17</v>
          </cell>
          <cell r="U96">
            <v>8</v>
          </cell>
          <cell r="V96">
            <v>160</v>
          </cell>
        </row>
        <row r="97">
          <cell r="L97" t="str">
            <v>Government</v>
          </cell>
          <cell r="N97">
            <v>28</v>
          </cell>
          <cell r="O97">
            <v>14</v>
          </cell>
          <cell r="P97">
            <v>18</v>
          </cell>
          <cell r="Q97">
            <v>10</v>
          </cell>
          <cell r="R97">
            <v>11</v>
          </cell>
          <cell r="S97">
            <v>18</v>
          </cell>
          <cell r="T97">
            <v>15</v>
          </cell>
          <cell r="U97">
            <v>6</v>
          </cell>
          <cell r="V97">
            <v>149</v>
          </cell>
        </row>
        <row r="98">
          <cell r="L98" t="str">
            <v>TOTAL</v>
          </cell>
          <cell r="N98">
            <v>375</v>
          </cell>
          <cell r="O98">
            <v>410</v>
          </cell>
          <cell r="P98">
            <v>476</v>
          </cell>
          <cell r="Q98">
            <v>252</v>
          </cell>
          <cell r="R98">
            <v>247</v>
          </cell>
          <cell r="S98">
            <v>233</v>
          </cell>
          <cell r="T98">
            <v>169</v>
          </cell>
          <cell r="U98">
            <v>30</v>
          </cell>
          <cell r="V98">
            <v>2495</v>
          </cell>
        </row>
        <row r="99">
          <cell r="L99" t="str">
            <v>Unclassified</v>
          </cell>
          <cell r="N99">
            <v>62</v>
          </cell>
          <cell r="O99">
            <v>58</v>
          </cell>
          <cell r="P99">
            <v>59</v>
          </cell>
          <cell r="Q99">
            <v>20</v>
          </cell>
          <cell r="R99">
            <v>21</v>
          </cell>
          <cell r="S99">
            <v>8</v>
          </cell>
          <cell r="T99">
            <v>3</v>
          </cell>
          <cell r="U99">
            <v>1</v>
          </cell>
          <cell r="V99">
            <v>334</v>
          </cell>
        </row>
        <row r="100">
          <cell r="L100" t="str">
            <v>TOTAL</v>
          </cell>
          <cell r="N100">
            <v>313</v>
          </cell>
          <cell r="O100">
            <v>352</v>
          </cell>
          <cell r="P100">
            <v>417</v>
          </cell>
          <cell r="Q100">
            <v>232</v>
          </cell>
          <cell r="R100">
            <v>226</v>
          </cell>
          <cell r="S100">
            <v>225</v>
          </cell>
          <cell r="T100">
            <v>166</v>
          </cell>
          <cell r="U100">
            <v>29</v>
          </cell>
          <cell r="V100">
            <v>2161</v>
          </cell>
        </row>
        <row r="101">
          <cell r="N101">
            <v>0</v>
          </cell>
          <cell r="O101">
            <v>0</v>
          </cell>
          <cell r="P101">
            <v>0</v>
          </cell>
          <cell r="Q101">
            <v>0</v>
          </cell>
          <cell r="R101">
            <v>0</v>
          </cell>
          <cell r="S101">
            <v>0</v>
          </cell>
          <cell r="T101">
            <v>0</v>
          </cell>
          <cell r="U101">
            <v>0</v>
          </cell>
          <cell r="V101">
            <v>0</v>
          </cell>
        </row>
        <row r="102">
          <cell r="L102" t="str">
            <v>Other Industries</v>
          </cell>
          <cell r="N102">
            <v>40</v>
          </cell>
          <cell r="O102">
            <v>55</v>
          </cell>
          <cell r="P102">
            <v>55</v>
          </cell>
          <cell r="Q102">
            <v>48</v>
          </cell>
          <cell r="R102">
            <v>66</v>
          </cell>
          <cell r="S102">
            <v>58</v>
          </cell>
          <cell r="T102">
            <v>41</v>
          </cell>
          <cell r="U102">
            <v>11</v>
          </cell>
          <cell r="V102">
            <v>437</v>
          </cell>
        </row>
        <row r="103">
          <cell r="N103">
            <v>0.16533333333333333</v>
          </cell>
          <cell r="O103">
            <v>0.14146341463414633</v>
          </cell>
          <cell r="P103">
            <v>0.12394957983193278</v>
          </cell>
          <cell r="Q103">
            <v>7.9365079365079361E-2</v>
          </cell>
          <cell r="R103">
            <v>8.5020242914979755E-2</v>
          </cell>
          <cell r="S103">
            <v>3.4334763948497854E-2</v>
          </cell>
          <cell r="T103">
            <v>1.7751479289940829E-2</v>
          </cell>
          <cell r="U103">
            <v>3.3333333333333333E-2</v>
          </cell>
          <cell r="V103">
            <v>0.13386773547094188</v>
          </cell>
        </row>
      </sheetData>
      <sheetData sheetId="40">
        <row r="2">
          <cell r="L2">
            <v>1</v>
          </cell>
          <cell r="M2">
            <v>2</v>
          </cell>
          <cell r="N2">
            <v>3</v>
          </cell>
          <cell r="O2">
            <v>4</v>
          </cell>
          <cell r="P2">
            <v>5</v>
          </cell>
          <cell r="Q2">
            <v>6</v>
          </cell>
          <cell r="R2">
            <v>7</v>
          </cell>
          <cell r="S2">
            <v>8</v>
          </cell>
          <cell r="T2">
            <v>9</v>
          </cell>
          <cell r="U2">
            <v>10</v>
          </cell>
          <cell r="V2">
            <v>11</v>
          </cell>
        </row>
        <row r="3">
          <cell r="M3" t="str">
            <v>&gt;&lt;</v>
          </cell>
          <cell r="N3">
            <v>0</v>
          </cell>
          <cell r="O3" t="str">
            <v>1 to 9</v>
          </cell>
          <cell r="P3" t="str">
            <v>10 to 19</v>
          </cell>
          <cell r="Q3" t="str">
            <v>20-49</v>
          </cell>
          <cell r="R3" t="str">
            <v>50-99</v>
          </cell>
          <cell r="S3" t="str">
            <v>100-249</v>
          </cell>
          <cell r="T3" t="str">
            <v>250-999</v>
          </cell>
          <cell r="U3" t="str">
            <v>1000-4999</v>
          </cell>
          <cell r="V3" t="str">
            <v>5000+</v>
          </cell>
        </row>
        <row r="4">
          <cell r="L4" t="str">
            <v>Unclassified</v>
          </cell>
          <cell r="M4">
            <v>21263</v>
          </cell>
          <cell r="N4">
            <v>1</v>
          </cell>
          <cell r="O4">
            <v>182</v>
          </cell>
          <cell r="P4">
            <v>77</v>
          </cell>
          <cell r="Q4">
            <v>68</v>
          </cell>
          <cell r="R4">
            <v>26</v>
          </cell>
          <cell r="S4">
            <v>24</v>
          </cell>
          <cell r="T4">
            <v>18</v>
          </cell>
          <cell r="U4">
            <v>6</v>
          </cell>
          <cell r="V4">
            <v>2</v>
          </cell>
        </row>
        <row r="5">
          <cell r="L5" t="str">
            <v>01 Agricultural production - crops</v>
          </cell>
          <cell r="O5">
            <v>2</v>
          </cell>
          <cell r="P5">
            <v>1</v>
          </cell>
          <cell r="Q5">
            <v>0</v>
          </cell>
          <cell r="R5">
            <v>0</v>
          </cell>
          <cell r="S5">
            <v>1</v>
          </cell>
          <cell r="T5">
            <v>2</v>
          </cell>
          <cell r="U5">
            <v>0</v>
          </cell>
          <cell r="V5">
            <v>0</v>
          </cell>
        </row>
        <row r="6">
          <cell r="L6" t="str">
            <v>02 Agriculture production livestock and animal specialities</v>
          </cell>
          <cell r="O6">
            <v>0</v>
          </cell>
          <cell r="P6">
            <v>0</v>
          </cell>
          <cell r="Q6">
            <v>0</v>
          </cell>
          <cell r="R6">
            <v>0</v>
          </cell>
          <cell r="S6">
            <v>1</v>
          </cell>
          <cell r="T6">
            <v>0</v>
          </cell>
          <cell r="U6">
            <v>2</v>
          </cell>
          <cell r="V6">
            <v>0</v>
          </cell>
        </row>
        <row r="7">
          <cell r="L7" t="str">
            <v>07 Agricultural services</v>
          </cell>
          <cell r="O7">
            <v>2</v>
          </cell>
          <cell r="P7">
            <v>0</v>
          </cell>
          <cell r="Q7">
            <v>0</v>
          </cell>
          <cell r="R7">
            <v>1</v>
          </cell>
          <cell r="S7">
            <v>1</v>
          </cell>
          <cell r="T7">
            <v>0</v>
          </cell>
          <cell r="U7">
            <v>0</v>
          </cell>
          <cell r="V7">
            <v>0</v>
          </cell>
        </row>
        <row r="8">
          <cell r="L8" t="str">
            <v>08 Forestry</v>
          </cell>
          <cell r="O8">
            <v>0</v>
          </cell>
          <cell r="P8">
            <v>0</v>
          </cell>
          <cell r="Q8">
            <v>0</v>
          </cell>
          <cell r="R8">
            <v>0</v>
          </cell>
          <cell r="S8">
            <v>0</v>
          </cell>
          <cell r="T8">
            <v>0</v>
          </cell>
          <cell r="U8">
            <v>0</v>
          </cell>
          <cell r="V8">
            <v>0</v>
          </cell>
        </row>
        <row r="9">
          <cell r="L9" t="str">
            <v>Agriculture, Fisheries and Forestry subtotal</v>
          </cell>
          <cell r="O9">
            <v>4</v>
          </cell>
          <cell r="P9">
            <v>1</v>
          </cell>
          <cell r="Q9">
            <v>0</v>
          </cell>
          <cell r="R9">
            <v>1</v>
          </cell>
          <cell r="S9">
            <v>3</v>
          </cell>
          <cell r="T9">
            <v>2</v>
          </cell>
          <cell r="U9">
            <v>2</v>
          </cell>
          <cell r="V9">
            <v>0</v>
          </cell>
        </row>
        <row r="11">
          <cell r="L11" t="str">
            <v>10 Metal mining</v>
          </cell>
          <cell r="O11">
            <v>1</v>
          </cell>
          <cell r="P11">
            <v>0</v>
          </cell>
          <cell r="Q11">
            <v>0</v>
          </cell>
          <cell r="R11">
            <v>0</v>
          </cell>
          <cell r="S11">
            <v>0</v>
          </cell>
          <cell r="T11">
            <v>0</v>
          </cell>
          <cell r="U11">
            <v>1</v>
          </cell>
          <cell r="V11">
            <v>0</v>
          </cell>
        </row>
        <row r="12">
          <cell r="L12" t="str">
            <v>13 Oil and gas extraction</v>
          </cell>
          <cell r="O12">
            <v>18</v>
          </cell>
          <cell r="P12">
            <v>16</v>
          </cell>
          <cell r="Q12">
            <v>10</v>
          </cell>
          <cell r="R12">
            <v>8</v>
          </cell>
          <cell r="S12">
            <v>15</v>
          </cell>
          <cell r="T12">
            <v>12</v>
          </cell>
          <cell r="U12">
            <v>11</v>
          </cell>
          <cell r="V12">
            <v>7</v>
          </cell>
        </row>
        <row r="13">
          <cell r="L13" t="str">
            <v>14 Mining and quarrying of nonmetallic minerals, except fuels</v>
          </cell>
          <cell r="O13">
            <v>0</v>
          </cell>
          <cell r="P13">
            <v>0</v>
          </cell>
          <cell r="Q13">
            <v>0</v>
          </cell>
          <cell r="R13">
            <v>1</v>
          </cell>
          <cell r="S13">
            <v>0</v>
          </cell>
          <cell r="T13">
            <v>0</v>
          </cell>
          <cell r="U13">
            <v>0</v>
          </cell>
          <cell r="V13">
            <v>0</v>
          </cell>
        </row>
        <row r="14">
          <cell r="L14" t="str">
            <v>Mining subtotal</v>
          </cell>
          <cell r="O14">
            <v>19</v>
          </cell>
          <cell r="P14">
            <v>16</v>
          </cell>
          <cell r="Q14">
            <v>10</v>
          </cell>
          <cell r="R14">
            <v>9</v>
          </cell>
          <cell r="S14">
            <v>15</v>
          </cell>
          <cell r="T14">
            <v>12</v>
          </cell>
          <cell r="U14">
            <v>12</v>
          </cell>
          <cell r="V14">
            <v>7</v>
          </cell>
        </row>
        <row r="16">
          <cell r="L16" t="str">
            <v>15 Building construction-general contractors and operative builders</v>
          </cell>
          <cell r="O16">
            <v>9</v>
          </cell>
          <cell r="P16">
            <v>7</v>
          </cell>
          <cell r="Q16">
            <v>21</v>
          </cell>
          <cell r="R16">
            <v>14</v>
          </cell>
          <cell r="S16">
            <v>40</v>
          </cell>
          <cell r="T16">
            <v>56</v>
          </cell>
          <cell r="U16">
            <v>53</v>
          </cell>
          <cell r="V16">
            <v>25</v>
          </cell>
        </row>
        <row r="17">
          <cell r="L17" t="str">
            <v>16 Heavy construction other than building construction - contractors</v>
          </cell>
          <cell r="O17">
            <v>5</v>
          </cell>
          <cell r="P17">
            <v>7</v>
          </cell>
          <cell r="Q17">
            <v>9</v>
          </cell>
          <cell r="R17">
            <v>8</v>
          </cell>
          <cell r="S17">
            <v>12</v>
          </cell>
          <cell r="T17">
            <v>16</v>
          </cell>
          <cell r="U17">
            <v>28</v>
          </cell>
          <cell r="V17">
            <v>6</v>
          </cell>
        </row>
        <row r="18">
          <cell r="L18" t="str">
            <v>17 Construction - special trade contractors</v>
          </cell>
          <cell r="O18">
            <v>30</v>
          </cell>
          <cell r="P18">
            <v>29</v>
          </cell>
          <cell r="Q18">
            <v>46</v>
          </cell>
          <cell r="R18">
            <v>50</v>
          </cell>
          <cell r="S18">
            <v>59</v>
          </cell>
          <cell r="T18">
            <v>53</v>
          </cell>
          <cell r="U18">
            <v>32</v>
          </cell>
          <cell r="V18">
            <v>14</v>
          </cell>
        </row>
        <row r="19">
          <cell r="L19" t="str">
            <v>Construction subtotal</v>
          </cell>
          <cell r="O19">
            <v>44</v>
          </cell>
          <cell r="P19">
            <v>43</v>
          </cell>
          <cell r="Q19">
            <v>76</v>
          </cell>
          <cell r="R19">
            <v>72</v>
          </cell>
          <cell r="S19">
            <v>111</v>
          </cell>
          <cell r="T19">
            <v>125</v>
          </cell>
          <cell r="U19">
            <v>113</v>
          </cell>
          <cell r="V19">
            <v>45</v>
          </cell>
        </row>
        <row r="21">
          <cell r="L21" t="str">
            <v>20 Food and kindred products</v>
          </cell>
          <cell r="O21">
            <v>10</v>
          </cell>
          <cell r="P21">
            <v>11</v>
          </cell>
          <cell r="Q21">
            <v>19</v>
          </cell>
          <cell r="R21">
            <v>15</v>
          </cell>
          <cell r="S21">
            <v>20</v>
          </cell>
          <cell r="T21">
            <v>26</v>
          </cell>
          <cell r="U21">
            <v>17</v>
          </cell>
          <cell r="V21">
            <v>4</v>
          </cell>
        </row>
        <row r="22">
          <cell r="L22" t="str">
            <v>21 Tobacco products</v>
          </cell>
          <cell r="O22">
            <v>0</v>
          </cell>
          <cell r="P22">
            <v>0</v>
          </cell>
          <cell r="Q22">
            <v>5</v>
          </cell>
          <cell r="R22">
            <v>2</v>
          </cell>
          <cell r="S22">
            <v>1</v>
          </cell>
          <cell r="T22">
            <v>1</v>
          </cell>
          <cell r="U22">
            <v>0</v>
          </cell>
          <cell r="V22">
            <v>0</v>
          </cell>
        </row>
        <row r="23">
          <cell r="L23" t="str">
            <v>22 Textile mill products</v>
          </cell>
          <cell r="O23">
            <v>3</v>
          </cell>
          <cell r="P23">
            <v>1</v>
          </cell>
          <cell r="Q23">
            <v>9</v>
          </cell>
          <cell r="R23">
            <v>10</v>
          </cell>
          <cell r="S23">
            <v>17</v>
          </cell>
          <cell r="T23">
            <v>8</v>
          </cell>
          <cell r="U23">
            <v>4</v>
          </cell>
          <cell r="V23">
            <v>0</v>
          </cell>
        </row>
        <row r="24">
          <cell r="L24" t="str">
            <v>23 Apparel and other finished products made from fabrics and similar materials</v>
          </cell>
          <cell r="O24">
            <v>17</v>
          </cell>
          <cell r="P24">
            <v>7</v>
          </cell>
          <cell r="Q24">
            <v>9</v>
          </cell>
          <cell r="R24">
            <v>14</v>
          </cell>
          <cell r="S24">
            <v>30</v>
          </cell>
          <cell r="T24">
            <v>53</v>
          </cell>
          <cell r="U24">
            <v>8</v>
          </cell>
          <cell r="V24">
            <v>5</v>
          </cell>
        </row>
        <row r="25">
          <cell r="L25" t="str">
            <v>24 Lumber and wood products, except furniture</v>
          </cell>
          <cell r="O25">
            <v>0</v>
          </cell>
          <cell r="P25">
            <v>2</v>
          </cell>
          <cell r="Q25">
            <v>3</v>
          </cell>
          <cell r="R25">
            <v>5</v>
          </cell>
          <cell r="S25">
            <v>7</v>
          </cell>
          <cell r="T25">
            <v>6</v>
          </cell>
          <cell r="U25">
            <v>2</v>
          </cell>
          <cell r="V25">
            <v>0</v>
          </cell>
        </row>
        <row r="26">
          <cell r="L26" t="str">
            <v>25 Furniture and fixtures</v>
          </cell>
          <cell r="O26">
            <v>7</v>
          </cell>
          <cell r="P26">
            <v>6</v>
          </cell>
          <cell r="Q26">
            <v>16</v>
          </cell>
          <cell r="R26">
            <v>14</v>
          </cell>
          <cell r="S26">
            <v>21</v>
          </cell>
          <cell r="T26">
            <v>16</v>
          </cell>
          <cell r="U26">
            <v>2</v>
          </cell>
          <cell r="V26">
            <v>1</v>
          </cell>
        </row>
        <row r="27">
          <cell r="L27" t="str">
            <v>26 Paper and allied products</v>
          </cell>
          <cell r="O27">
            <v>11</v>
          </cell>
          <cell r="P27">
            <v>9</v>
          </cell>
          <cell r="Q27">
            <v>21</v>
          </cell>
          <cell r="R27">
            <v>12</v>
          </cell>
          <cell r="S27">
            <v>29</v>
          </cell>
          <cell r="T27">
            <v>10</v>
          </cell>
          <cell r="U27">
            <v>4</v>
          </cell>
          <cell r="V27">
            <v>2</v>
          </cell>
        </row>
        <row r="28">
          <cell r="L28" t="str">
            <v>27 Printing, publishing, and allied industries</v>
          </cell>
          <cell r="O28">
            <v>5</v>
          </cell>
          <cell r="P28">
            <v>10</v>
          </cell>
          <cell r="Q28">
            <v>9</v>
          </cell>
          <cell r="R28">
            <v>14</v>
          </cell>
          <cell r="S28">
            <v>20</v>
          </cell>
          <cell r="T28">
            <v>11</v>
          </cell>
          <cell r="U28">
            <v>4</v>
          </cell>
          <cell r="V28">
            <v>3</v>
          </cell>
        </row>
        <row r="29">
          <cell r="L29" t="str">
            <v>28 Chemicals and allied products</v>
          </cell>
          <cell r="O29">
            <v>18</v>
          </cell>
          <cell r="P29">
            <v>28</v>
          </cell>
          <cell r="Q29">
            <v>45</v>
          </cell>
          <cell r="R29">
            <v>42</v>
          </cell>
          <cell r="S29">
            <v>25</v>
          </cell>
          <cell r="T29">
            <v>22</v>
          </cell>
          <cell r="U29">
            <v>2</v>
          </cell>
          <cell r="V29">
            <v>8</v>
          </cell>
        </row>
        <row r="30">
          <cell r="L30" t="str">
            <v>29 Petroleum refining and related industries</v>
          </cell>
          <cell r="O30">
            <v>1</v>
          </cell>
          <cell r="P30">
            <v>1</v>
          </cell>
          <cell r="Q30">
            <v>6</v>
          </cell>
          <cell r="R30">
            <v>8</v>
          </cell>
          <cell r="S30">
            <v>3</v>
          </cell>
          <cell r="T30">
            <v>3</v>
          </cell>
          <cell r="U30">
            <v>3</v>
          </cell>
          <cell r="V30">
            <v>0</v>
          </cell>
        </row>
        <row r="31">
          <cell r="L31" t="str">
            <v>30 Rubber and miscellaneous plastics products</v>
          </cell>
          <cell r="O31">
            <v>7</v>
          </cell>
          <cell r="P31">
            <v>8</v>
          </cell>
          <cell r="Q31">
            <v>30</v>
          </cell>
          <cell r="R31">
            <v>13</v>
          </cell>
          <cell r="S31">
            <v>32</v>
          </cell>
          <cell r="T31">
            <v>13</v>
          </cell>
          <cell r="U31">
            <v>8</v>
          </cell>
          <cell r="V31">
            <v>0</v>
          </cell>
        </row>
        <row r="32">
          <cell r="L32" t="str">
            <v>31 Leather and leather products</v>
          </cell>
          <cell r="O32">
            <v>1</v>
          </cell>
          <cell r="P32">
            <v>2</v>
          </cell>
          <cell r="Q32">
            <v>4</v>
          </cell>
          <cell r="R32">
            <v>2</v>
          </cell>
          <cell r="S32">
            <v>1</v>
          </cell>
          <cell r="T32">
            <v>1</v>
          </cell>
          <cell r="U32">
            <v>0</v>
          </cell>
          <cell r="V32">
            <v>0</v>
          </cell>
        </row>
        <row r="33">
          <cell r="L33" t="str">
            <v>32 Stone, clay, glass and concrete products</v>
          </cell>
          <cell r="O33">
            <v>7</v>
          </cell>
          <cell r="P33">
            <v>9</v>
          </cell>
          <cell r="Q33">
            <v>23</v>
          </cell>
          <cell r="R33">
            <v>15</v>
          </cell>
          <cell r="S33">
            <v>30</v>
          </cell>
          <cell r="T33">
            <v>35</v>
          </cell>
          <cell r="U33">
            <v>10</v>
          </cell>
          <cell r="V33">
            <v>5</v>
          </cell>
        </row>
        <row r="34">
          <cell r="L34" t="str">
            <v>33 Primary metal industries</v>
          </cell>
          <cell r="O34">
            <v>10</v>
          </cell>
          <cell r="P34">
            <v>15</v>
          </cell>
          <cell r="Q34">
            <v>21</v>
          </cell>
          <cell r="R34">
            <v>18</v>
          </cell>
          <cell r="S34">
            <v>25</v>
          </cell>
          <cell r="T34">
            <v>20</v>
          </cell>
          <cell r="U34">
            <v>15</v>
          </cell>
          <cell r="V34">
            <v>2</v>
          </cell>
        </row>
        <row r="35">
          <cell r="L35" t="str">
            <v>34 Fabricated metal products, except machinery and transportation equipment</v>
          </cell>
          <cell r="O35">
            <v>9</v>
          </cell>
          <cell r="P35">
            <v>18</v>
          </cell>
          <cell r="Q35">
            <v>27</v>
          </cell>
          <cell r="R35">
            <v>23</v>
          </cell>
          <cell r="S35">
            <v>32</v>
          </cell>
          <cell r="T35">
            <v>22</v>
          </cell>
          <cell r="U35">
            <v>14</v>
          </cell>
          <cell r="V35">
            <v>0</v>
          </cell>
        </row>
        <row r="36">
          <cell r="L36" t="str">
            <v>35 Industrial and commercial machinery and computer equipment</v>
          </cell>
          <cell r="O36">
            <v>22</v>
          </cell>
          <cell r="P36">
            <v>15</v>
          </cell>
          <cell r="Q36">
            <v>27</v>
          </cell>
          <cell r="R36">
            <v>19</v>
          </cell>
          <cell r="S36">
            <v>20</v>
          </cell>
          <cell r="T36">
            <v>13</v>
          </cell>
          <cell r="U36">
            <v>7</v>
          </cell>
          <cell r="V36">
            <v>7</v>
          </cell>
        </row>
        <row r="37">
          <cell r="L37" t="str">
            <v>36 Electronic and other electrical equipment and components, except computer equ</v>
          </cell>
          <cell r="O37">
            <v>7</v>
          </cell>
          <cell r="P37">
            <v>8</v>
          </cell>
          <cell r="Q37">
            <v>27</v>
          </cell>
          <cell r="R37">
            <v>18</v>
          </cell>
          <cell r="S37">
            <v>15</v>
          </cell>
          <cell r="T37">
            <v>8</v>
          </cell>
          <cell r="U37">
            <v>4</v>
          </cell>
          <cell r="V37">
            <v>4</v>
          </cell>
        </row>
        <row r="38">
          <cell r="L38" t="str">
            <v>37 Transportation equipment</v>
          </cell>
          <cell r="O38">
            <v>5</v>
          </cell>
          <cell r="P38">
            <v>5</v>
          </cell>
          <cell r="Q38">
            <v>9</v>
          </cell>
          <cell r="R38">
            <v>9</v>
          </cell>
          <cell r="S38">
            <v>10</v>
          </cell>
          <cell r="T38">
            <v>12</v>
          </cell>
          <cell r="U38">
            <v>6</v>
          </cell>
          <cell r="V38">
            <v>1</v>
          </cell>
        </row>
        <row r="39">
          <cell r="L39" t="str">
            <v>38 Measuring, analyzing, and controlling instruments; photographic, medical and</v>
          </cell>
          <cell r="O39">
            <v>4</v>
          </cell>
          <cell r="P39">
            <v>5</v>
          </cell>
          <cell r="Q39">
            <v>5</v>
          </cell>
          <cell r="R39">
            <v>5</v>
          </cell>
          <cell r="S39">
            <v>4</v>
          </cell>
          <cell r="T39">
            <v>3</v>
          </cell>
          <cell r="U39">
            <v>0</v>
          </cell>
          <cell r="V39">
            <v>0</v>
          </cell>
        </row>
        <row r="40">
          <cell r="L40" t="str">
            <v>39 Miscellaneous manufacturing industries</v>
          </cell>
          <cell r="O40">
            <v>13</v>
          </cell>
          <cell r="P40">
            <v>9</v>
          </cell>
          <cell r="Q40">
            <v>25</v>
          </cell>
          <cell r="R40">
            <v>9</v>
          </cell>
          <cell r="S40">
            <v>6</v>
          </cell>
          <cell r="T40">
            <v>6</v>
          </cell>
          <cell r="U40">
            <v>5</v>
          </cell>
          <cell r="V40">
            <v>0</v>
          </cell>
        </row>
        <row r="41">
          <cell r="L41" t="str">
            <v>Manufacturing</v>
          </cell>
          <cell r="O41">
            <v>157</v>
          </cell>
          <cell r="P41">
            <v>169</v>
          </cell>
          <cell r="Q41">
            <v>340</v>
          </cell>
          <cell r="R41">
            <v>267</v>
          </cell>
          <cell r="S41">
            <v>348</v>
          </cell>
          <cell r="T41">
            <v>289</v>
          </cell>
          <cell r="U41">
            <v>115</v>
          </cell>
          <cell r="V41">
            <v>42</v>
          </cell>
        </row>
        <row r="43">
          <cell r="L43" t="str">
            <v>41 Local and suburban transit and interurban highway passenger transportation</v>
          </cell>
          <cell r="O43">
            <v>0</v>
          </cell>
          <cell r="P43">
            <v>3</v>
          </cell>
          <cell r="Q43">
            <v>0</v>
          </cell>
          <cell r="R43">
            <v>1</v>
          </cell>
          <cell r="S43">
            <v>1</v>
          </cell>
          <cell r="T43">
            <v>1</v>
          </cell>
          <cell r="U43">
            <v>0</v>
          </cell>
          <cell r="V43">
            <v>0</v>
          </cell>
        </row>
        <row r="44">
          <cell r="L44" t="str">
            <v>42 Motor freight transportation and warehousing</v>
          </cell>
          <cell r="O44">
            <v>2</v>
          </cell>
          <cell r="P44">
            <v>5</v>
          </cell>
          <cell r="Q44">
            <v>1</v>
          </cell>
          <cell r="R44">
            <v>4</v>
          </cell>
          <cell r="S44">
            <v>6</v>
          </cell>
          <cell r="T44">
            <v>3</v>
          </cell>
          <cell r="U44">
            <v>4</v>
          </cell>
          <cell r="V44">
            <v>0</v>
          </cell>
        </row>
        <row r="45">
          <cell r="L45" t="str">
            <v>44 Water transportation</v>
          </cell>
          <cell r="O45">
            <v>17</v>
          </cell>
          <cell r="P45">
            <v>9</v>
          </cell>
          <cell r="Q45">
            <v>12</v>
          </cell>
          <cell r="R45">
            <v>6</v>
          </cell>
          <cell r="S45">
            <v>7</v>
          </cell>
          <cell r="T45">
            <v>9</v>
          </cell>
          <cell r="U45">
            <v>4</v>
          </cell>
          <cell r="V45">
            <v>2</v>
          </cell>
        </row>
        <row r="46">
          <cell r="L46" t="str">
            <v>45 Transportation by air</v>
          </cell>
          <cell r="O46">
            <v>3</v>
          </cell>
          <cell r="P46">
            <v>10</v>
          </cell>
          <cell r="Q46">
            <v>7</v>
          </cell>
          <cell r="R46">
            <v>3</v>
          </cell>
          <cell r="S46">
            <v>3</v>
          </cell>
          <cell r="T46">
            <v>8</v>
          </cell>
          <cell r="U46">
            <v>6</v>
          </cell>
          <cell r="V46">
            <v>2</v>
          </cell>
        </row>
        <row r="47">
          <cell r="L47" t="str">
            <v>46 Pipelines, except natural gas</v>
          </cell>
          <cell r="O47">
            <v>0</v>
          </cell>
          <cell r="P47">
            <v>0</v>
          </cell>
          <cell r="Q47">
            <v>1</v>
          </cell>
          <cell r="R47">
            <v>0</v>
          </cell>
          <cell r="S47">
            <v>0</v>
          </cell>
          <cell r="T47">
            <v>0</v>
          </cell>
          <cell r="U47">
            <v>1</v>
          </cell>
          <cell r="V47">
            <v>0</v>
          </cell>
        </row>
        <row r="48">
          <cell r="L48" t="str">
            <v>47 Transportation services</v>
          </cell>
          <cell r="O48">
            <v>90</v>
          </cell>
          <cell r="P48">
            <v>75</v>
          </cell>
          <cell r="Q48">
            <v>93</v>
          </cell>
          <cell r="R48">
            <v>41</v>
          </cell>
          <cell r="S48">
            <v>35</v>
          </cell>
          <cell r="T48">
            <v>43</v>
          </cell>
          <cell r="U48">
            <v>16</v>
          </cell>
          <cell r="V48">
            <v>11</v>
          </cell>
        </row>
        <row r="49">
          <cell r="L49" t="str">
            <v>Transport</v>
          </cell>
          <cell r="O49">
            <v>112</v>
          </cell>
          <cell r="P49">
            <v>102</v>
          </cell>
          <cell r="Q49">
            <v>114</v>
          </cell>
          <cell r="R49">
            <v>55</v>
          </cell>
          <cell r="S49">
            <v>52</v>
          </cell>
          <cell r="T49">
            <v>64</v>
          </cell>
          <cell r="U49">
            <v>31</v>
          </cell>
          <cell r="V49">
            <v>15</v>
          </cell>
        </row>
        <row r="51">
          <cell r="L51" t="str">
            <v>48 Communications</v>
          </cell>
          <cell r="O51">
            <v>14</v>
          </cell>
          <cell r="P51">
            <v>4</v>
          </cell>
          <cell r="Q51">
            <v>2</v>
          </cell>
          <cell r="R51">
            <v>1</v>
          </cell>
          <cell r="S51">
            <v>10</v>
          </cell>
          <cell r="T51">
            <v>11</v>
          </cell>
          <cell r="U51">
            <v>5</v>
          </cell>
          <cell r="V51">
            <v>3</v>
          </cell>
        </row>
        <row r="53">
          <cell r="L53" t="str">
            <v>Utilities</v>
          </cell>
          <cell r="O53">
            <v>2</v>
          </cell>
          <cell r="P53">
            <v>5</v>
          </cell>
          <cell r="Q53">
            <v>6</v>
          </cell>
          <cell r="R53">
            <v>3</v>
          </cell>
          <cell r="S53">
            <v>6</v>
          </cell>
          <cell r="T53">
            <v>6</v>
          </cell>
          <cell r="U53">
            <v>12</v>
          </cell>
          <cell r="V53">
            <v>2</v>
          </cell>
        </row>
        <row r="55">
          <cell r="L55" t="str">
            <v>50 Wholesale trade - durable goods</v>
          </cell>
          <cell r="O55">
            <v>3045</v>
          </cell>
          <cell r="P55">
            <v>1219</v>
          </cell>
          <cell r="Q55">
            <v>1032</v>
          </cell>
          <cell r="R55">
            <v>394</v>
          </cell>
          <cell r="S55">
            <v>383</v>
          </cell>
          <cell r="T55">
            <v>250</v>
          </cell>
          <cell r="U55">
            <v>158</v>
          </cell>
          <cell r="V55">
            <v>76</v>
          </cell>
        </row>
        <row r="56">
          <cell r="L56" t="str">
            <v>51 Wholesale trade - nondurable goods</v>
          </cell>
          <cell r="O56">
            <v>2138</v>
          </cell>
          <cell r="P56">
            <v>629</v>
          </cell>
          <cell r="Q56">
            <v>439</v>
          </cell>
          <cell r="R56">
            <v>210</v>
          </cell>
          <cell r="S56">
            <v>182</v>
          </cell>
          <cell r="T56">
            <v>137</v>
          </cell>
          <cell r="U56">
            <v>73</v>
          </cell>
          <cell r="V56">
            <v>19</v>
          </cell>
        </row>
        <row r="57">
          <cell r="L57" t="str">
            <v>52 Building materials, hardware, garden supply and mobile home dealers</v>
          </cell>
          <cell r="O57">
            <v>23</v>
          </cell>
          <cell r="P57">
            <v>5</v>
          </cell>
          <cell r="Q57">
            <v>4</v>
          </cell>
          <cell r="R57">
            <v>0</v>
          </cell>
          <cell r="S57">
            <v>3</v>
          </cell>
          <cell r="T57">
            <v>4</v>
          </cell>
          <cell r="U57">
            <v>0</v>
          </cell>
          <cell r="V57">
            <v>0</v>
          </cell>
        </row>
        <row r="58">
          <cell r="L58" t="str">
            <v>53 General merchandise stores</v>
          </cell>
          <cell r="O58">
            <v>11</v>
          </cell>
          <cell r="P58">
            <v>3</v>
          </cell>
          <cell r="Q58">
            <v>1</v>
          </cell>
          <cell r="R58">
            <v>2</v>
          </cell>
          <cell r="S58">
            <v>3</v>
          </cell>
          <cell r="T58">
            <v>4</v>
          </cell>
          <cell r="U58">
            <v>2</v>
          </cell>
          <cell r="V58">
            <v>0</v>
          </cell>
        </row>
        <row r="59">
          <cell r="L59" t="str">
            <v>54 Food stores</v>
          </cell>
          <cell r="O59">
            <v>12</v>
          </cell>
          <cell r="P59">
            <v>0</v>
          </cell>
          <cell r="Q59">
            <v>6</v>
          </cell>
          <cell r="R59">
            <v>1</v>
          </cell>
          <cell r="S59">
            <v>6</v>
          </cell>
          <cell r="T59">
            <v>6</v>
          </cell>
          <cell r="U59">
            <v>6</v>
          </cell>
          <cell r="V59">
            <v>5</v>
          </cell>
        </row>
        <row r="60">
          <cell r="L60" t="str">
            <v>55 Automotive dealers and gasoline service stations</v>
          </cell>
          <cell r="O60">
            <v>32</v>
          </cell>
          <cell r="P60">
            <v>7</v>
          </cell>
          <cell r="Q60">
            <v>7</v>
          </cell>
          <cell r="R60">
            <v>3</v>
          </cell>
          <cell r="S60">
            <v>4</v>
          </cell>
          <cell r="T60">
            <v>5</v>
          </cell>
          <cell r="U60">
            <v>4</v>
          </cell>
          <cell r="V60">
            <v>0</v>
          </cell>
        </row>
        <row r="61">
          <cell r="L61" t="str">
            <v>56 Apparel and accessory stores</v>
          </cell>
          <cell r="O61">
            <v>87</v>
          </cell>
          <cell r="P61">
            <v>20</v>
          </cell>
          <cell r="Q61">
            <v>17</v>
          </cell>
          <cell r="R61">
            <v>12</v>
          </cell>
          <cell r="S61">
            <v>8</v>
          </cell>
          <cell r="T61">
            <v>10</v>
          </cell>
          <cell r="U61">
            <v>6</v>
          </cell>
          <cell r="V61">
            <v>0</v>
          </cell>
        </row>
        <row r="62">
          <cell r="L62" t="str">
            <v>57 Home furniture, furnishings and equipment stores</v>
          </cell>
          <cell r="O62">
            <v>30</v>
          </cell>
          <cell r="P62">
            <v>27</v>
          </cell>
          <cell r="Q62">
            <v>20</v>
          </cell>
          <cell r="R62">
            <v>6</v>
          </cell>
          <cell r="S62">
            <v>7</v>
          </cell>
          <cell r="T62">
            <v>4</v>
          </cell>
          <cell r="U62">
            <v>5</v>
          </cell>
          <cell r="V62">
            <v>0</v>
          </cell>
        </row>
        <row r="63">
          <cell r="L63" t="str">
            <v>58 Eating and drinking places</v>
          </cell>
          <cell r="O63">
            <v>2</v>
          </cell>
          <cell r="P63">
            <v>0</v>
          </cell>
          <cell r="Q63">
            <v>2</v>
          </cell>
          <cell r="R63">
            <v>1</v>
          </cell>
          <cell r="S63">
            <v>4</v>
          </cell>
          <cell r="T63">
            <v>4</v>
          </cell>
          <cell r="U63">
            <v>2</v>
          </cell>
          <cell r="V63">
            <v>1</v>
          </cell>
        </row>
        <row r="64">
          <cell r="L64" t="str">
            <v>59 Miscellaneous retail</v>
          </cell>
          <cell r="O64">
            <v>99</v>
          </cell>
          <cell r="P64">
            <v>48</v>
          </cell>
          <cell r="Q64">
            <v>33</v>
          </cell>
          <cell r="R64">
            <v>11</v>
          </cell>
          <cell r="S64">
            <v>12</v>
          </cell>
          <cell r="T64">
            <v>7</v>
          </cell>
          <cell r="U64">
            <v>8</v>
          </cell>
          <cell r="V64">
            <v>1</v>
          </cell>
        </row>
        <row r="65">
          <cell r="L65" t="str">
            <v>Retail</v>
          </cell>
          <cell r="O65">
            <v>5479</v>
          </cell>
          <cell r="P65">
            <v>1958</v>
          </cell>
          <cell r="Q65">
            <v>1561</v>
          </cell>
          <cell r="R65">
            <v>640</v>
          </cell>
          <cell r="S65">
            <v>612</v>
          </cell>
          <cell r="T65">
            <v>431</v>
          </cell>
          <cell r="U65">
            <v>264</v>
          </cell>
          <cell r="V65">
            <v>102</v>
          </cell>
        </row>
        <row r="67">
          <cell r="L67" t="str">
            <v>60 Depository institutions</v>
          </cell>
          <cell r="O67">
            <v>12</v>
          </cell>
          <cell r="P67">
            <v>8</v>
          </cell>
          <cell r="Q67">
            <v>15</v>
          </cell>
          <cell r="R67">
            <v>7</v>
          </cell>
          <cell r="S67">
            <v>25</v>
          </cell>
          <cell r="T67">
            <v>16</v>
          </cell>
          <cell r="U67">
            <v>11</v>
          </cell>
          <cell r="V67">
            <v>4</v>
          </cell>
        </row>
        <row r="68">
          <cell r="L68" t="str">
            <v>61 Nondepository credit institutions</v>
          </cell>
          <cell r="O68">
            <v>0</v>
          </cell>
          <cell r="P68">
            <v>3</v>
          </cell>
          <cell r="Q68">
            <v>1</v>
          </cell>
          <cell r="R68">
            <v>1</v>
          </cell>
          <cell r="S68">
            <v>0</v>
          </cell>
          <cell r="T68">
            <v>0</v>
          </cell>
          <cell r="U68">
            <v>0</v>
          </cell>
          <cell r="V68">
            <v>0</v>
          </cell>
        </row>
        <row r="69">
          <cell r="L69" t="str">
            <v>62 Security and commodity brokers, dealers, exchanges and services</v>
          </cell>
          <cell r="O69">
            <v>14</v>
          </cell>
          <cell r="P69">
            <v>7</v>
          </cell>
          <cell r="Q69">
            <v>4</v>
          </cell>
          <cell r="R69">
            <v>0</v>
          </cell>
          <cell r="S69">
            <v>1</v>
          </cell>
          <cell r="T69">
            <v>2</v>
          </cell>
          <cell r="U69">
            <v>6</v>
          </cell>
          <cell r="V69">
            <v>1</v>
          </cell>
        </row>
        <row r="70">
          <cell r="L70" t="str">
            <v>63 Insurance carriers</v>
          </cell>
          <cell r="O70">
            <v>0</v>
          </cell>
          <cell r="P70">
            <v>1</v>
          </cell>
          <cell r="Q70">
            <v>4</v>
          </cell>
          <cell r="R70">
            <v>1</v>
          </cell>
          <cell r="S70">
            <v>6</v>
          </cell>
          <cell r="T70">
            <v>4</v>
          </cell>
          <cell r="U70">
            <v>3</v>
          </cell>
          <cell r="V70">
            <v>1</v>
          </cell>
        </row>
        <row r="71">
          <cell r="L71" t="str">
            <v>64 Insurance agents, brokers and service</v>
          </cell>
          <cell r="O71">
            <v>9</v>
          </cell>
          <cell r="P71">
            <v>7</v>
          </cell>
          <cell r="Q71">
            <v>8</v>
          </cell>
          <cell r="R71">
            <v>7</v>
          </cell>
          <cell r="S71">
            <v>5</v>
          </cell>
          <cell r="T71">
            <v>2</v>
          </cell>
          <cell r="U71">
            <v>0</v>
          </cell>
          <cell r="V71">
            <v>3</v>
          </cell>
        </row>
        <row r="72">
          <cell r="L72" t="str">
            <v>65 Real estate</v>
          </cell>
          <cell r="O72">
            <v>20</v>
          </cell>
          <cell r="P72">
            <v>14</v>
          </cell>
          <cell r="Q72">
            <v>14</v>
          </cell>
          <cell r="R72">
            <v>12</v>
          </cell>
          <cell r="S72">
            <v>9</v>
          </cell>
          <cell r="T72">
            <v>7</v>
          </cell>
          <cell r="U72">
            <v>6</v>
          </cell>
          <cell r="V72">
            <v>0</v>
          </cell>
        </row>
        <row r="73">
          <cell r="L73" t="str">
            <v>67 Holding and other investment offices</v>
          </cell>
          <cell r="O73">
            <v>30</v>
          </cell>
          <cell r="P73">
            <v>16</v>
          </cell>
          <cell r="Q73">
            <v>28</v>
          </cell>
          <cell r="R73">
            <v>15</v>
          </cell>
          <cell r="S73">
            <v>26</v>
          </cell>
          <cell r="T73">
            <v>36</v>
          </cell>
          <cell r="U73">
            <v>53</v>
          </cell>
          <cell r="V73">
            <v>16</v>
          </cell>
        </row>
        <row r="74">
          <cell r="L74" t="str">
            <v>Finance</v>
          </cell>
          <cell r="O74">
            <v>85</v>
          </cell>
          <cell r="P74">
            <v>56</v>
          </cell>
          <cell r="Q74">
            <v>74</v>
          </cell>
          <cell r="R74">
            <v>43</v>
          </cell>
          <cell r="S74">
            <v>72</v>
          </cell>
          <cell r="T74">
            <v>67</v>
          </cell>
          <cell r="U74">
            <v>79</v>
          </cell>
          <cell r="V74">
            <v>25</v>
          </cell>
        </row>
        <row r="76">
          <cell r="L76" t="str">
            <v>70 Hotels, rooming houses, camps and other lodging places</v>
          </cell>
          <cell r="O76">
            <v>6</v>
          </cell>
          <cell r="P76">
            <v>3</v>
          </cell>
          <cell r="Q76">
            <v>3</v>
          </cell>
          <cell r="R76">
            <v>7</v>
          </cell>
          <cell r="S76">
            <v>12</v>
          </cell>
          <cell r="T76">
            <v>36</v>
          </cell>
          <cell r="U76">
            <v>8</v>
          </cell>
          <cell r="V76">
            <v>2</v>
          </cell>
        </row>
        <row r="77">
          <cell r="L77" t="str">
            <v>72 Personal services</v>
          </cell>
          <cell r="O77">
            <v>0</v>
          </cell>
          <cell r="P77">
            <v>2</v>
          </cell>
          <cell r="Q77">
            <v>2</v>
          </cell>
          <cell r="R77">
            <v>1</v>
          </cell>
          <cell r="S77">
            <v>1</v>
          </cell>
          <cell r="T77">
            <v>1</v>
          </cell>
          <cell r="U77">
            <v>0</v>
          </cell>
          <cell r="V77">
            <v>0</v>
          </cell>
        </row>
        <row r="78">
          <cell r="L78" t="str">
            <v>73 Business services</v>
          </cell>
          <cell r="O78">
            <v>163</v>
          </cell>
          <cell r="P78">
            <v>127</v>
          </cell>
          <cell r="Q78">
            <v>116</v>
          </cell>
          <cell r="R78">
            <v>69</v>
          </cell>
          <cell r="S78">
            <v>56</v>
          </cell>
          <cell r="T78">
            <v>44</v>
          </cell>
          <cell r="U78">
            <v>27</v>
          </cell>
          <cell r="V78">
            <v>17</v>
          </cell>
        </row>
        <row r="79">
          <cell r="L79" t="str">
            <v>75 Automotive repair, services and parking</v>
          </cell>
          <cell r="O79">
            <v>0</v>
          </cell>
          <cell r="P79">
            <v>2</v>
          </cell>
          <cell r="Q79">
            <v>3</v>
          </cell>
          <cell r="R79">
            <v>1</v>
          </cell>
          <cell r="S79">
            <v>3</v>
          </cell>
          <cell r="T79">
            <v>0</v>
          </cell>
          <cell r="U79">
            <v>0</v>
          </cell>
          <cell r="V79">
            <v>1</v>
          </cell>
        </row>
        <row r="80">
          <cell r="L80" t="str">
            <v>76 Miscellaneous repair services</v>
          </cell>
          <cell r="O80">
            <v>8</v>
          </cell>
          <cell r="P80">
            <v>7</v>
          </cell>
          <cell r="Q80">
            <v>6</v>
          </cell>
          <cell r="R80">
            <v>4</v>
          </cell>
          <cell r="S80">
            <v>1</v>
          </cell>
          <cell r="T80">
            <v>2</v>
          </cell>
          <cell r="U80">
            <v>3</v>
          </cell>
          <cell r="V80">
            <v>1</v>
          </cell>
        </row>
        <row r="81">
          <cell r="L81" t="str">
            <v>78 Motion pictures</v>
          </cell>
          <cell r="O81">
            <v>5</v>
          </cell>
          <cell r="P81">
            <v>3</v>
          </cell>
          <cell r="Q81">
            <v>2</v>
          </cell>
          <cell r="R81">
            <v>3</v>
          </cell>
          <cell r="S81">
            <v>0</v>
          </cell>
          <cell r="T81">
            <v>1</v>
          </cell>
          <cell r="U81">
            <v>0</v>
          </cell>
          <cell r="V81">
            <v>0</v>
          </cell>
        </row>
        <row r="82">
          <cell r="L82" t="str">
            <v>79 Amusement and recreation services</v>
          </cell>
          <cell r="O82">
            <v>4</v>
          </cell>
          <cell r="P82">
            <v>3</v>
          </cell>
          <cell r="Q82">
            <v>9</v>
          </cell>
          <cell r="R82">
            <v>3</v>
          </cell>
          <cell r="S82">
            <v>1</v>
          </cell>
          <cell r="T82">
            <v>1</v>
          </cell>
          <cell r="U82">
            <v>1</v>
          </cell>
          <cell r="V82">
            <v>0</v>
          </cell>
        </row>
        <row r="83">
          <cell r="L83" t="str">
            <v>Hotels and other business services</v>
          </cell>
          <cell r="O83">
            <v>186</v>
          </cell>
          <cell r="P83">
            <v>147</v>
          </cell>
          <cell r="Q83">
            <v>141</v>
          </cell>
          <cell r="R83">
            <v>88</v>
          </cell>
          <cell r="S83">
            <v>74</v>
          </cell>
          <cell r="T83">
            <v>85</v>
          </cell>
          <cell r="U83">
            <v>39</v>
          </cell>
          <cell r="V83">
            <v>21</v>
          </cell>
        </row>
        <row r="85">
          <cell r="L85" t="str">
            <v>Healthcare</v>
          </cell>
          <cell r="O85">
            <v>2</v>
          </cell>
          <cell r="P85">
            <v>5</v>
          </cell>
          <cell r="Q85">
            <v>2</v>
          </cell>
          <cell r="R85">
            <v>0</v>
          </cell>
          <cell r="S85">
            <v>1</v>
          </cell>
          <cell r="T85">
            <v>6</v>
          </cell>
          <cell r="U85">
            <v>1</v>
          </cell>
          <cell r="V85">
            <v>7</v>
          </cell>
        </row>
        <row r="87">
          <cell r="L87" t="str">
            <v>81 Legal services</v>
          </cell>
          <cell r="O87">
            <v>3</v>
          </cell>
          <cell r="P87">
            <v>7</v>
          </cell>
          <cell r="Q87">
            <v>5</v>
          </cell>
          <cell r="R87">
            <v>2</v>
          </cell>
          <cell r="S87">
            <v>0</v>
          </cell>
          <cell r="T87">
            <v>0</v>
          </cell>
          <cell r="U87">
            <v>1</v>
          </cell>
          <cell r="V87">
            <v>0</v>
          </cell>
        </row>
        <row r="89">
          <cell r="L89" t="str">
            <v>Education</v>
          </cell>
          <cell r="O89">
            <v>6</v>
          </cell>
          <cell r="P89">
            <v>4</v>
          </cell>
          <cell r="Q89">
            <v>10</v>
          </cell>
          <cell r="R89">
            <v>5</v>
          </cell>
          <cell r="S89">
            <v>6</v>
          </cell>
          <cell r="T89">
            <v>6</v>
          </cell>
          <cell r="U89">
            <v>3</v>
          </cell>
          <cell r="V89">
            <v>1</v>
          </cell>
        </row>
        <row r="91">
          <cell r="L91" t="str">
            <v>83 Social services</v>
          </cell>
          <cell r="O91">
            <v>0</v>
          </cell>
          <cell r="P91">
            <v>6</v>
          </cell>
          <cell r="Q91">
            <v>1</v>
          </cell>
          <cell r="R91">
            <v>0</v>
          </cell>
          <cell r="S91">
            <v>0</v>
          </cell>
          <cell r="T91">
            <v>1</v>
          </cell>
          <cell r="U91">
            <v>0</v>
          </cell>
          <cell r="V91">
            <v>0</v>
          </cell>
        </row>
        <row r="92">
          <cell r="L92" t="str">
            <v>86 Membership organisations</v>
          </cell>
          <cell r="O92">
            <v>1</v>
          </cell>
          <cell r="P92">
            <v>0</v>
          </cell>
          <cell r="Q92">
            <v>1</v>
          </cell>
          <cell r="R92">
            <v>0</v>
          </cell>
          <cell r="S92">
            <v>0</v>
          </cell>
          <cell r="T92">
            <v>2</v>
          </cell>
          <cell r="U92">
            <v>1</v>
          </cell>
          <cell r="V92">
            <v>0</v>
          </cell>
        </row>
        <row r="93">
          <cell r="L93" t="str">
            <v>87 Engineering, accounting, research, management and related services</v>
          </cell>
          <cell r="O93">
            <v>156</v>
          </cell>
          <cell r="P93">
            <v>69</v>
          </cell>
          <cell r="Q93">
            <v>80</v>
          </cell>
          <cell r="R93">
            <v>35</v>
          </cell>
          <cell r="S93">
            <v>40</v>
          </cell>
          <cell r="T93">
            <v>47</v>
          </cell>
          <cell r="U93">
            <v>27</v>
          </cell>
          <cell r="V93">
            <v>17</v>
          </cell>
        </row>
        <row r="94">
          <cell r="L94" t="str">
            <v>89 Miscellaneous services</v>
          </cell>
          <cell r="O94">
            <v>8</v>
          </cell>
          <cell r="P94">
            <v>2</v>
          </cell>
          <cell r="Q94">
            <v>5</v>
          </cell>
          <cell r="R94">
            <v>3</v>
          </cell>
          <cell r="S94">
            <v>1</v>
          </cell>
          <cell r="T94">
            <v>4</v>
          </cell>
          <cell r="U94">
            <v>0</v>
          </cell>
          <cell r="V94">
            <v>0</v>
          </cell>
        </row>
        <row r="95">
          <cell r="L95" t="str">
            <v>91 Executive, legislative, and general government, except finance</v>
          </cell>
          <cell r="O95">
            <v>1</v>
          </cell>
          <cell r="P95">
            <v>1</v>
          </cell>
          <cell r="Q95">
            <v>0</v>
          </cell>
          <cell r="R95">
            <v>0</v>
          </cell>
          <cell r="S95">
            <v>0</v>
          </cell>
          <cell r="T95">
            <v>1</v>
          </cell>
          <cell r="U95">
            <v>0</v>
          </cell>
          <cell r="V95">
            <v>1</v>
          </cell>
        </row>
        <row r="96">
          <cell r="L96" t="str">
            <v>94 Administration of human resource programs</v>
          </cell>
          <cell r="O96">
            <v>0</v>
          </cell>
          <cell r="P96">
            <v>0</v>
          </cell>
          <cell r="Q96">
            <v>0</v>
          </cell>
          <cell r="R96">
            <v>0</v>
          </cell>
          <cell r="S96">
            <v>0</v>
          </cell>
          <cell r="T96">
            <v>0</v>
          </cell>
          <cell r="U96">
            <v>0</v>
          </cell>
          <cell r="V96">
            <v>1</v>
          </cell>
        </row>
        <row r="97">
          <cell r="L97" t="str">
            <v>95 Administration of environmental quality and housing programs</v>
          </cell>
          <cell r="O97">
            <v>1</v>
          </cell>
          <cell r="P97">
            <v>0</v>
          </cell>
          <cell r="Q97">
            <v>2</v>
          </cell>
          <cell r="R97">
            <v>0</v>
          </cell>
          <cell r="S97">
            <v>0</v>
          </cell>
          <cell r="T97">
            <v>0</v>
          </cell>
          <cell r="U97">
            <v>0</v>
          </cell>
          <cell r="V97">
            <v>0</v>
          </cell>
        </row>
        <row r="98">
          <cell r="L98" t="str">
            <v>96 Administration of economic programs</v>
          </cell>
          <cell r="O98">
            <v>0</v>
          </cell>
          <cell r="P98">
            <v>0</v>
          </cell>
          <cell r="Q98">
            <v>0</v>
          </cell>
          <cell r="R98">
            <v>1</v>
          </cell>
          <cell r="S98">
            <v>0</v>
          </cell>
          <cell r="T98">
            <v>0</v>
          </cell>
          <cell r="U98">
            <v>1</v>
          </cell>
          <cell r="V98">
            <v>2</v>
          </cell>
        </row>
        <row r="99">
          <cell r="L99" t="str">
            <v>97 National security and international affairs</v>
          </cell>
          <cell r="O99">
            <v>0</v>
          </cell>
          <cell r="P99">
            <v>0</v>
          </cell>
          <cell r="Q99">
            <v>0</v>
          </cell>
          <cell r="R99">
            <v>0</v>
          </cell>
          <cell r="S99">
            <v>0</v>
          </cell>
          <cell r="T99">
            <v>1</v>
          </cell>
          <cell r="U99">
            <v>0</v>
          </cell>
          <cell r="V99">
            <v>1</v>
          </cell>
        </row>
        <row r="100">
          <cell r="L100" t="str">
            <v>Public services all</v>
          </cell>
          <cell r="O100">
            <v>178</v>
          </cell>
          <cell r="P100">
            <v>94</v>
          </cell>
          <cell r="Q100">
            <v>106</v>
          </cell>
          <cell r="R100">
            <v>46</v>
          </cell>
          <cell r="S100">
            <v>48</v>
          </cell>
          <cell r="T100">
            <v>68</v>
          </cell>
          <cell r="U100">
            <v>34</v>
          </cell>
          <cell r="V100">
            <v>30</v>
          </cell>
        </row>
        <row r="101">
          <cell r="L101" t="str">
            <v>Government</v>
          </cell>
          <cell r="O101">
            <v>170</v>
          </cell>
          <cell r="P101">
            <v>85</v>
          </cell>
          <cell r="Q101">
            <v>94</v>
          </cell>
          <cell r="R101">
            <v>41</v>
          </cell>
          <cell r="S101">
            <v>41</v>
          </cell>
          <cell r="T101">
            <v>56</v>
          </cell>
          <cell r="U101">
            <v>30</v>
          </cell>
          <cell r="V101">
            <v>22</v>
          </cell>
        </row>
        <row r="102">
          <cell r="L102" t="str">
            <v>TOTAL</v>
          </cell>
          <cell r="O102">
            <v>6462</v>
          </cell>
          <cell r="P102">
            <v>2672</v>
          </cell>
          <cell r="Q102">
            <v>2498</v>
          </cell>
          <cell r="R102">
            <v>1251</v>
          </cell>
          <cell r="S102">
            <v>1375</v>
          </cell>
          <cell r="T102">
            <v>1178</v>
          </cell>
          <cell r="U102">
            <v>712</v>
          </cell>
          <cell r="V102">
            <v>294</v>
          </cell>
        </row>
        <row r="103">
          <cell r="L103" t="str">
            <v>Unclassified</v>
          </cell>
          <cell r="O103">
            <v>182</v>
          </cell>
          <cell r="P103">
            <v>77</v>
          </cell>
          <cell r="Q103">
            <v>68</v>
          </cell>
          <cell r="R103">
            <v>26</v>
          </cell>
          <cell r="S103">
            <v>24</v>
          </cell>
          <cell r="T103">
            <v>18</v>
          </cell>
          <cell r="U103">
            <v>6</v>
          </cell>
          <cell r="V103">
            <v>2</v>
          </cell>
        </row>
        <row r="104">
          <cell r="L104" t="str">
            <v>TOTAL</v>
          </cell>
          <cell r="O104">
            <v>6280</v>
          </cell>
          <cell r="P104">
            <v>2595</v>
          </cell>
          <cell r="Q104">
            <v>2430</v>
          </cell>
          <cell r="R104">
            <v>1225</v>
          </cell>
          <cell r="S104">
            <v>1351</v>
          </cell>
          <cell r="T104">
            <v>1160</v>
          </cell>
          <cell r="U104">
            <v>706</v>
          </cell>
          <cell r="V104">
            <v>292</v>
          </cell>
        </row>
        <row r="105">
          <cell r="M105">
            <v>0</v>
          </cell>
          <cell r="N105">
            <v>0</v>
          </cell>
          <cell r="O105">
            <v>0</v>
          </cell>
          <cell r="P105">
            <v>0</v>
          </cell>
          <cell r="Q105">
            <v>0</v>
          </cell>
          <cell r="R105">
            <v>0</v>
          </cell>
          <cell r="S105">
            <v>0</v>
          </cell>
          <cell r="T105">
            <v>0</v>
          </cell>
          <cell r="U105">
            <v>0</v>
          </cell>
          <cell r="V105">
            <v>0</v>
          </cell>
        </row>
        <row r="106">
          <cell r="L106" t="str">
            <v>Other Industries</v>
          </cell>
          <cell r="O106">
            <v>270</v>
          </cell>
          <cell r="P106">
            <v>218</v>
          </cell>
          <cell r="Q106">
            <v>234</v>
          </cell>
          <cell r="R106">
            <v>173</v>
          </cell>
          <cell r="S106">
            <v>213</v>
          </cell>
          <cell r="T106">
            <v>235</v>
          </cell>
          <cell r="U106">
            <v>172</v>
          </cell>
          <cell r="V106">
            <v>76</v>
          </cell>
        </row>
        <row r="107">
          <cell r="N107">
            <v>0</v>
          </cell>
          <cell r="O107">
            <v>2.816465490560198E-2</v>
          </cell>
          <cell r="P107">
            <v>2.8817365269461079E-2</v>
          </cell>
          <cell r="Q107">
            <v>2.722177742193755E-2</v>
          </cell>
          <cell r="R107">
            <v>2.0783373301358914E-2</v>
          </cell>
          <cell r="S107">
            <v>1.7454545454545455E-2</v>
          </cell>
          <cell r="T107">
            <v>1.5280135823429542E-2</v>
          </cell>
          <cell r="U107">
            <v>8.4269662921348312E-3</v>
          </cell>
          <cell r="V107">
            <v>6.8027210884353739E-3</v>
          </cell>
        </row>
        <row r="109">
          <cell r="O109">
            <v>0</v>
          </cell>
          <cell r="P109">
            <v>0</v>
          </cell>
          <cell r="Q109">
            <v>0</v>
          </cell>
          <cell r="R109">
            <v>0</v>
          </cell>
          <cell r="S109">
            <v>0</v>
          </cell>
          <cell r="T109">
            <v>0</v>
          </cell>
          <cell r="U109">
            <v>0</v>
          </cell>
          <cell r="V109">
            <v>0</v>
          </cell>
        </row>
      </sheetData>
      <sheetData sheetId="41">
        <row r="4">
          <cell r="M4" t="str">
            <v>&gt;&lt;</v>
          </cell>
          <cell r="N4">
            <v>39692</v>
          </cell>
          <cell r="O4">
            <v>43739</v>
          </cell>
          <cell r="P4" t="str">
            <v>20-49</v>
          </cell>
          <cell r="Q4" t="str">
            <v>50-99</v>
          </cell>
          <cell r="R4" t="str">
            <v>100-249</v>
          </cell>
          <cell r="S4" t="str">
            <v>250-999</v>
          </cell>
          <cell r="T4" t="str">
            <v>1000-4999</v>
          </cell>
          <cell r="U4" t="str">
            <v>5000+</v>
          </cell>
          <cell r="V4" t="str">
            <v>TOTAL</v>
          </cell>
        </row>
        <row r="5">
          <cell r="L5" t="str">
            <v>Unclassified</v>
          </cell>
          <cell r="M5">
            <v>16018</v>
          </cell>
          <cell r="N5">
            <v>163</v>
          </cell>
          <cell r="O5">
            <v>136</v>
          </cell>
          <cell r="P5">
            <v>73</v>
          </cell>
          <cell r="Q5">
            <v>34</v>
          </cell>
          <cell r="R5">
            <v>22</v>
          </cell>
          <cell r="S5">
            <v>17</v>
          </cell>
          <cell r="T5">
            <v>7</v>
          </cell>
          <cell r="U5">
            <v>2</v>
          </cell>
          <cell r="V5">
            <v>16472</v>
          </cell>
        </row>
        <row r="6">
          <cell r="L6" t="str">
            <v>01 Agricultural production - crops</v>
          </cell>
          <cell r="M6">
            <v>211</v>
          </cell>
          <cell r="N6">
            <v>2</v>
          </cell>
          <cell r="O6">
            <v>3</v>
          </cell>
          <cell r="P6">
            <v>12</v>
          </cell>
          <cell r="Q6">
            <v>1</v>
          </cell>
          <cell r="R6">
            <v>2</v>
          </cell>
          <cell r="S6">
            <v>2</v>
          </cell>
          <cell r="T6">
            <v>0</v>
          </cell>
          <cell r="U6">
            <v>0</v>
          </cell>
          <cell r="V6">
            <v>233</v>
          </cell>
        </row>
        <row r="7">
          <cell r="L7" t="str">
            <v>02 Agriculture production livestock and animal specialities</v>
          </cell>
          <cell r="M7">
            <v>68</v>
          </cell>
          <cell r="N7">
            <v>2</v>
          </cell>
          <cell r="O7">
            <v>4</v>
          </cell>
          <cell r="P7">
            <v>5</v>
          </cell>
          <cell r="Q7">
            <v>3</v>
          </cell>
          <cell r="R7">
            <v>2</v>
          </cell>
          <cell r="S7">
            <v>3</v>
          </cell>
          <cell r="T7">
            <v>1</v>
          </cell>
          <cell r="U7">
            <v>0</v>
          </cell>
          <cell r="V7">
            <v>88</v>
          </cell>
        </row>
        <row r="8">
          <cell r="L8" t="str">
            <v>07 Agricultural services</v>
          </cell>
          <cell r="M8">
            <v>48</v>
          </cell>
          <cell r="N8">
            <v>0</v>
          </cell>
          <cell r="O8">
            <v>0</v>
          </cell>
          <cell r="P8">
            <v>2</v>
          </cell>
          <cell r="Q8">
            <v>0</v>
          </cell>
          <cell r="R8">
            <v>0</v>
          </cell>
          <cell r="S8">
            <v>0</v>
          </cell>
          <cell r="T8">
            <v>0</v>
          </cell>
          <cell r="U8">
            <v>0</v>
          </cell>
          <cell r="V8">
            <v>50</v>
          </cell>
        </row>
        <row r="9">
          <cell r="L9" t="str">
            <v>08 Forestry</v>
          </cell>
          <cell r="M9">
            <v>37</v>
          </cell>
          <cell r="N9">
            <v>0</v>
          </cell>
          <cell r="O9">
            <v>0</v>
          </cell>
          <cell r="P9">
            <v>0</v>
          </cell>
          <cell r="Q9">
            <v>0</v>
          </cell>
          <cell r="R9">
            <v>1</v>
          </cell>
          <cell r="S9">
            <v>0</v>
          </cell>
          <cell r="T9">
            <v>0</v>
          </cell>
          <cell r="U9">
            <v>0</v>
          </cell>
          <cell r="V9">
            <v>38</v>
          </cell>
        </row>
        <row r="10">
          <cell r="L10" t="str">
            <v>09 Fishing, hunting and trapping</v>
          </cell>
          <cell r="M10">
            <v>8</v>
          </cell>
          <cell r="N10">
            <v>0</v>
          </cell>
          <cell r="O10">
            <v>1</v>
          </cell>
          <cell r="P10">
            <v>0</v>
          </cell>
          <cell r="Q10">
            <v>0</v>
          </cell>
          <cell r="R10">
            <v>0</v>
          </cell>
          <cell r="S10">
            <v>0</v>
          </cell>
          <cell r="T10">
            <v>0</v>
          </cell>
          <cell r="U10">
            <v>0</v>
          </cell>
          <cell r="V10">
            <v>9</v>
          </cell>
        </row>
        <row r="11">
          <cell r="L11" t="str">
            <v>Agriculture, Fisheries and Forestry subtotal</v>
          </cell>
          <cell r="P11">
            <v>19</v>
          </cell>
          <cell r="Q11">
            <v>4</v>
          </cell>
          <cell r="R11">
            <v>5</v>
          </cell>
          <cell r="S11">
            <v>5</v>
          </cell>
          <cell r="T11">
            <v>1</v>
          </cell>
          <cell r="U11">
            <v>0</v>
          </cell>
        </row>
        <row r="13">
          <cell r="L13" t="str">
            <v>10 Metal mining</v>
          </cell>
          <cell r="M13">
            <v>7</v>
          </cell>
          <cell r="N13">
            <v>0</v>
          </cell>
          <cell r="O13">
            <v>1</v>
          </cell>
          <cell r="P13">
            <v>3</v>
          </cell>
          <cell r="Q13">
            <v>0</v>
          </cell>
          <cell r="R13">
            <v>0</v>
          </cell>
          <cell r="S13">
            <v>3</v>
          </cell>
          <cell r="T13">
            <v>3</v>
          </cell>
          <cell r="U13">
            <v>0</v>
          </cell>
          <cell r="V13">
            <v>17</v>
          </cell>
        </row>
        <row r="14">
          <cell r="L14" t="str">
            <v>12 Coal mining</v>
          </cell>
          <cell r="M14">
            <v>6</v>
          </cell>
          <cell r="N14">
            <v>0</v>
          </cell>
          <cell r="O14">
            <v>0</v>
          </cell>
          <cell r="P14">
            <v>1</v>
          </cell>
          <cell r="Q14">
            <v>0</v>
          </cell>
          <cell r="R14">
            <v>0</v>
          </cell>
          <cell r="S14">
            <v>2</v>
          </cell>
          <cell r="T14">
            <v>0</v>
          </cell>
          <cell r="U14">
            <v>0</v>
          </cell>
          <cell r="V14">
            <v>9</v>
          </cell>
        </row>
        <row r="15">
          <cell r="L15" t="str">
            <v>13 Oil and gas extraction</v>
          </cell>
          <cell r="M15">
            <v>3</v>
          </cell>
          <cell r="N15">
            <v>0</v>
          </cell>
          <cell r="O15">
            <v>1</v>
          </cell>
          <cell r="P15">
            <v>2</v>
          </cell>
          <cell r="Q15">
            <v>1</v>
          </cell>
          <cell r="R15">
            <v>0</v>
          </cell>
          <cell r="S15">
            <v>1</v>
          </cell>
          <cell r="T15">
            <v>0</v>
          </cell>
          <cell r="U15">
            <v>0</v>
          </cell>
          <cell r="V15">
            <v>8</v>
          </cell>
        </row>
        <row r="16">
          <cell r="L16" t="str">
            <v>14 Mining and quarrying of nonmetallic minerals, except fuels</v>
          </cell>
          <cell r="M16">
            <v>43</v>
          </cell>
          <cell r="N16">
            <v>0</v>
          </cell>
          <cell r="O16">
            <v>1</v>
          </cell>
          <cell r="P16">
            <v>3</v>
          </cell>
          <cell r="Q16">
            <v>3</v>
          </cell>
          <cell r="R16">
            <v>3</v>
          </cell>
          <cell r="S16">
            <v>0</v>
          </cell>
          <cell r="T16">
            <v>2</v>
          </cell>
          <cell r="U16">
            <v>0</v>
          </cell>
          <cell r="V16">
            <v>55</v>
          </cell>
        </row>
        <row r="17">
          <cell r="L17" t="str">
            <v>Mining subtotal</v>
          </cell>
          <cell r="P17">
            <v>9</v>
          </cell>
          <cell r="Q17">
            <v>4</v>
          </cell>
          <cell r="R17">
            <v>3</v>
          </cell>
          <cell r="S17">
            <v>6</v>
          </cell>
          <cell r="T17">
            <v>5</v>
          </cell>
          <cell r="U17">
            <v>0</v>
          </cell>
        </row>
        <row r="19">
          <cell r="L19" t="str">
            <v>15 Building construction-general contractors and operative builders</v>
          </cell>
          <cell r="M19">
            <v>1105</v>
          </cell>
          <cell r="N19">
            <v>16</v>
          </cell>
          <cell r="O19">
            <v>48</v>
          </cell>
          <cell r="P19">
            <v>75</v>
          </cell>
          <cell r="Q19">
            <v>27</v>
          </cell>
          <cell r="R19">
            <v>39</v>
          </cell>
          <cell r="S19">
            <v>20</v>
          </cell>
          <cell r="T19">
            <v>6</v>
          </cell>
          <cell r="U19">
            <v>0</v>
          </cell>
          <cell r="V19">
            <v>1336</v>
          </cell>
        </row>
        <row r="20">
          <cell r="L20" t="str">
            <v>16 Heavy construction other than building construction - contractors</v>
          </cell>
          <cell r="M20">
            <v>123</v>
          </cell>
          <cell r="N20">
            <v>5</v>
          </cell>
          <cell r="O20">
            <v>3</v>
          </cell>
          <cell r="P20">
            <v>10</v>
          </cell>
          <cell r="Q20">
            <v>12</v>
          </cell>
          <cell r="R20">
            <v>19</v>
          </cell>
          <cell r="S20">
            <v>16</v>
          </cell>
          <cell r="T20">
            <v>2</v>
          </cell>
          <cell r="U20">
            <v>0</v>
          </cell>
          <cell r="V20">
            <v>190</v>
          </cell>
        </row>
        <row r="21">
          <cell r="L21" t="str">
            <v>17 Construction - special trade contractors</v>
          </cell>
          <cell r="M21">
            <v>417</v>
          </cell>
          <cell r="N21">
            <v>12</v>
          </cell>
          <cell r="O21">
            <v>21</v>
          </cell>
          <cell r="P21">
            <v>22</v>
          </cell>
          <cell r="Q21">
            <v>8</v>
          </cell>
          <cell r="R21">
            <v>4</v>
          </cell>
          <cell r="S21">
            <v>2</v>
          </cell>
          <cell r="T21">
            <v>2</v>
          </cell>
          <cell r="U21">
            <v>0</v>
          </cell>
          <cell r="V21">
            <v>488</v>
          </cell>
        </row>
        <row r="22">
          <cell r="L22" t="str">
            <v>Construction subtotal</v>
          </cell>
          <cell r="P22">
            <v>107</v>
          </cell>
          <cell r="Q22">
            <v>47</v>
          </cell>
          <cell r="R22">
            <v>62</v>
          </cell>
          <cell r="S22">
            <v>38</v>
          </cell>
          <cell r="T22">
            <v>10</v>
          </cell>
          <cell r="U22">
            <v>0</v>
          </cell>
        </row>
        <row r="24">
          <cell r="L24" t="str">
            <v>20 Food and kindred products</v>
          </cell>
          <cell r="M24">
            <v>788</v>
          </cell>
          <cell r="N24">
            <v>13</v>
          </cell>
          <cell r="O24">
            <v>23</v>
          </cell>
          <cell r="P24">
            <v>62</v>
          </cell>
          <cell r="Q24">
            <v>61</v>
          </cell>
          <cell r="R24">
            <v>93</v>
          </cell>
          <cell r="S24">
            <v>50</v>
          </cell>
          <cell r="T24">
            <v>9</v>
          </cell>
          <cell r="U24">
            <v>0</v>
          </cell>
          <cell r="V24">
            <v>1099</v>
          </cell>
        </row>
        <row r="25">
          <cell r="L25" t="str">
            <v>21 Tobacco products</v>
          </cell>
          <cell r="M25">
            <v>3</v>
          </cell>
          <cell r="N25">
            <v>0</v>
          </cell>
          <cell r="O25">
            <v>0</v>
          </cell>
          <cell r="P25">
            <v>0</v>
          </cell>
          <cell r="Q25">
            <v>1</v>
          </cell>
          <cell r="R25">
            <v>1</v>
          </cell>
          <cell r="S25">
            <v>6</v>
          </cell>
          <cell r="T25">
            <v>2</v>
          </cell>
          <cell r="U25">
            <v>0</v>
          </cell>
          <cell r="V25">
            <v>13</v>
          </cell>
        </row>
        <row r="26">
          <cell r="L26" t="str">
            <v>22 Textile mill products</v>
          </cell>
          <cell r="M26">
            <v>106</v>
          </cell>
          <cell r="N26">
            <v>5</v>
          </cell>
          <cell r="O26">
            <v>6</v>
          </cell>
          <cell r="P26">
            <v>18</v>
          </cell>
          <cell r="Q26">
            <v>11</v>
          </cell>
          <cell r="R26">
            <v>36</v>
          </cell>
          <cell r="S26">
            <v>41</v>
          </cell>
          <cell r="T26">
            <v>9</v>
          </cell>
          <cell r="U26">
            <v>0</v>
          </cell>
          <cell r="V26">
            <v>232</v>
          </cell>
        </row>
        <row r="27">
          <cell r="L27" t="str">
            <v>23 Apparel and other finished products made from fabrics and similar materials</v>
          </cell>
          <cell r="M27">
            <v>391</v>
          </cell>
          <cell r="N27">
            <v>6</v>
          </cell>
          <cell r="O27">
            <v>14</v>
          </cell>
          <cell r="P27">
            <v>23</v>
          </cell>
          <cell r="Q27">
            <v>27</v>
          </cell>
          <cell r="R27">
            <v>34</v>
          </cell>
          <cell r="S27">
            <v>31</v>
          </cell>
          <cell r="T27">
            <v>4</v>
          </cell>
          <cell r="U27">
            <v>0</v>
          </cell>
          <cell r="V27">
            <v>530</v>
          </cell>
        </row>
        <row r="28">
          <cell r="L28" t="str">
            <v>24 Lumber and wood products, except furniture</v>
          </cell>
          <cell r="M28">
            <v>155</v>
          </cell>
          <cell r="N28">
            <v>2</v>
          </cell>
          <cell r="O28">
            <v>8</v>
          </cell>
          <cell r="P28">
            <v>15</v>
          </cell>
          <cell r="Q28">
            <v>4</v>
          </cell>
          <cell r="R28">
            <v>10</v>
          </cell>
          <cell r="S28">
            <v>2</v>
          </cell>
          <cell r="T28">
            <v>0</v>
          </cell>
          <cell r="U28">
            <v>0</v>
          </cell>
          <cell r="V28">
            <v>196</v>
          </cell>
        </row>
        <row r="29">
          <cell r="L29" t="str">
            <v>25 Furniture and fixtures</v>
          </cell>
          <cell r="M29">
            <v>134</v>
          </cell>
          <cell r="N29">
            <v>5</v>
          </cell>
          <cell r="O29">
            <v>7</v>
          </cell>
          <cell r="P29">
            <v>13</v>
          </cell>
          <cell r="Q29">
            <v>13</v>
          </cell>
          <cell r="R29">
            <v>19</v>
          </cell>
          <cell r="S29">
            <v>11</v>
          </cell>
          <cell r="T29">
            <v>0</v>
          </cell>
          <cell r="U29">
            <v>0</v>
          </cell>
          <cell r="V29">
            <v>202</v>
          </cell>
        </row>
        <row r="30">
          <cell r="L30" t="str">
            <v>26 Paper and allied products</v>
          </cell>
          <cell r="M30">
            <v>45</v>
          </cell>
          <cell r="N30">
            <v>6</v>
          </cell>
          <cell r="O30">
            <v>11</v>
          </cell>
          <cell r="P30">
            <v>15</v>
          </cell>
          <cell r="Q30">
            <v>6</v>
          </cell>
          <cell r="R30">
            <v>15</v>
          </cell>
          <cell r="S30">
            <v>17</v>
          </cell>
          <cell r="T30">
            <v>0</v>
          </cell>
          <cell r="U30">
            <v>0</v>
          </cell>
          <cell r="V30">
            <v>115</v>
          </cell>
        </row>
        <row r="31">
          <cell r="L31" t="str">
            <v>27 Printing, publishing, and allied industries</v>
          </cell>
          <cell r="M31">
            <v>272</v>
          </cell>
          <cell r="N31">
            <v>17</v>
          </cell>
          <cell r="O31">
            <v>23</v>
          </cell>
          <cell r="P31">
            <v>15</v>
          </cell>
          <cell r="Q31">
            <v>12</v>
          </cell>
          <cell r="R31">
            <v>17</v>
          </cell>
          <cell r="S31">
            <v>7</v>
          </cell>
          <cell r="T31">
            <v>0</v>
          </cell>
          <cell r="U31">
            <v>0</v>
          </cell>
          <cell r="V31">
            <v>363</v>
          </cell>
        </row>
        <row r="32">
          <cell r="L32" t="str">
            <v>28 Chemicals and allied products</v>
          </cell>
          <cell r="M32">
            <v>123</v>
          </cell>
          <cell r="N32">
            <v>17</v>
          </cell>
          <cell r="O32">
            <v>19</v>
          </cell>
          <cell r="P32">
            <v>38</v>
          </cell>
          <cell r="Q32">
            <v>29</v>
          </cell>
          <cell r="R32">
            <v>28</v>
          </cell>
          <cell r="S32">
            <v>28</v>
          </cell>
          <cell r="T32">
            <v>9</v>
          </cell>
          <cell r="U32">
            <v>0</v>
          </cell>
          <cell r="V32">
            <v>291</v>
          </cell>
        </row>
        <row r="33">
          <cell r="L33" t="str">
            <v>29 Petroleum refining and related industries</v>
          </cell>
          <cell r="M33">
            <v>7</v>
          </cell>
          <cell r="N33">
            <v>0</v>
          </cell>
          <cell r="O33">
            <v>1</v>
          </cell>
          <cell r="P33">
            <v>2</v>
          </cell>
          <cell r="Q33">
            <v>2</v>
          </cell>
          <cell r="R33">
            <v>1</v>
          </cell>
          <cell r="S33">
            <v>1</v>
          </cell>
          <cell r="T33">
            <v>1</v>
          </cell>
          <cell r="U33">
            <v>0</v>
          </cell>
          <cell r="V33">
            <v>15</v>
          </cell>
        </row>
        <row r="34">
          <cell r="L34" t="str">
            <v>30 Rubber and miscellaneous plastics products</v>
          </cell>
          <cell r="M34">
            <v>98</v>
          </cell>
          <cell r="N34">
            <v>9</v>
          </cell>
          <cell r="O34">
            <v>27</v>
          </cell>
          <cell r="P34">
            <v>28</v>
          </cell>
          <cell r="Q34">
            <v>26</v>
          </cell>
          <cell r="R34">
            <v>17</v>
          </cell>
          <cell r="S34">
            <v>12</v>
          </cell>
          <cell r="T34">
            <v>2</v>
          </cell>
          <cell r="U34">
            <v>0</v>
          </cell>
          <cell r="V34">
            <v>219</v>
          </cell>
        </row>
        <row r="35">
          <cell r="L35" t="str">
            <v>31 Leather and leather products</v>
          </cell>
          <cell r="M35">
            <v>66</v>
          </cell>
          <cell r="N35">
            <v>1</v>
          </cell>
          <cell r="O35">
            <v>0</v>
          </cell>
          <cell r="P35">
            <v>4</v>
          </cell>
          <cell r="Q35">
            <v>2</v>
          </cell>
          <cell r="R35">
            <v>4</v>
          </cell>
          <cell r="S35">
            <v>7</v>
          </cell>
          <cell r="T35">
            <v>2</v>
          </cell>
          <cell r="U35">
            <v>0</v>
          </cell>
          <cell r="V35">
            <v>86</v>
          </cell>
        </row>
        <row r="36">
          <cell r="L36" t="str">
            <v>32 Stone, clay, glass and concrete products</v>
          </cell>
          <cell r="M36">
            <v>148</v>
          </cell>
          <cell r="N36">
            <v>0</v>
          </cell>
          <cell r="O36">
            <v>3</v>
          </cell>
          <cell r="P36">
            <v>9</v>
          </cell>
          <cell r="Q36">
            <v>13</v>
          </cell>
          <cell r="R36">
            <v>14</v>
          </cell>
          <cell r="S36">
            <v>15</v>
          </cell>
          <cell r="T36">
            <v>2</v>
          </cell>
          <cell r="U36">
            <v>0</v>
          </cell>
          <cell r="V36">
            <v>204</v>
          </cell>
        </row>
        <row r="37">
          <cell r="L37" t="str">
            <v>33 Primary metal industries</v>
          </cell>
          <cell r="M37">
            <v>71</v>
          </cell>
          <cell r="N37">
            <v>1</v>
          </cell>
          <cell r="O37">
            <v>4</v>
          </cell>
          <cell r="P37">
            <v>12</v>
          </cell>
          <cell r="Q37">
            <v>11</v>
          </cell>
          <cell r="R37">
            <v>10</v>
          </cell>
          <cell r="S37">
            <v>15</v>
          </cell>
          <cell r="T37">
            <v>2</v>
          </cell>
          <cell r="U37">
            <v>1</v>
          </cell>
          <cell r="V37">
            <v>127</v>
          </cell>
        </row>
        <row r="38">
          <cell r="L38" t="str">
            <v>34 Fabricated metal products, except machinery and transportation equipment</v>
          </cell>
          <cell r="M38">
            <v>266</v>
          </cell>
          <cell r="N38">
            <v>8</v>
          </cell>
          <cell r="O38">
            <v>21</v>
          </cell>
          <cell r="P38">
            <v>30</v>
          </cell>
          <cell r="Q38">
            <v>22</v>
          </cell>
          <cell r="R38">
            <v>20</v>
          </cell>
          <cell r="S38">
            <v>14</v>
          </cell>
          <cell r="T38">
            <v>3</v>
          </cell>
          <cell r="U38">
            <v>2</v>
          </cell>
          <cell r="V38">
            <v>386</v>
          </cell>
        </row>
        <row r="39">
          <cell r="L39" t="str">
            <v>35 Industrial and commercial machinery and computer equipment</v>
          </cell>
          <cell r="M39">
            <v>319</v>
          </cell>
          <cell r="N39">
            <v>12</v>
          </cell>
          <cell r="O39">
            <v>30</v>
          </cell>
          <cell r="P39">
            <v>37</v>
          </cell>
          <cell r="Q39">
            <v>33</v>
          </cell>
          <cell r="R39">
            <v>39</v>
          </cell>
          <cell r="S39">
            <v>31</v>
          </cell>
          <cell r="T39">
            <v>10</v>
          </cell>
          <cell r="U39">
            <v>0</v>
          </cell>
          <cell r="V39">
            <v>511</v>
          </cell>
        </row>
        <row r="40">
          <cell r="L40" t="str">
            <v>36 Electronic and other electrical equipment and components, except computer equ</v>
          </cell>
          <cell r="M40">
            <v>174</v>
          </cell>
          <cell r="N40">
            <v>12</v>
          </cell>
          <cell r="O40">
            <v>23</v>
          </cell>
          <cell r="P40">
            <v>31</v>
          </cell>
          <cell r="Q40">
            <v>28</v>
          </cell>
          <cell r="R40">
            <v>30</v>
          </cell>
          <cell r="S40">
            <v>31</v>
          </cell>
          <cell r="T40">
            <v>7</v>
          </cell>
          <cell r="U40">
            <v>0</v>
          </cell>
          <cell r="V40">
            <v>336</v>
          </cell>
        </row>
        <row r="41">
          <cell r="L41" t="str">
            <v>37 Transportation equipment</v>
          </cell>
          <cell r="M41">
            <v>74</v>
          </cell>
          <cell r="N41">
            <v>3</v>
          </cell>
          <cell r="O41">
            <v>7</v>
          </cell>
          <cell r="P41">
            <v>10</v>
          </cell>
          <cell r="Q41">
            <v>9</v>
          </cell>
          <cell r="R41">
            <v>9</v>
          </cell>
          <cell r="S41">
            <v>12</v>
          </cell>
          <cell r="T41">
            <v>3</v>
          </cell>
          <cell r="U41">
            <v>0</v>
          </cell>
          <cell r="V41">
            <v>127</v>
          </cell>
        </row>
        <row r="42">
          <cell r="L42" t="str">
            <v>38 Measuring, analyzing, and controlling instruments; photographic, medical and</v>
          </cell>
          <cell r="M42">
            <v>142</v>
          </cell>
          <cell r="N42">
            <v>1</v>
          </cell>
          <cell r="O42">
            <v>5</v>
          </cell>
          <cell r="P42">
            <v>13</v>
          </cell>
          <cell r="Q42">
            <v>5</v>
          </cell>
          <cell r="R42">
            <v>6</v>
          </cell>
          <cell r="S42">
            <v>7</v>
          </cell>
          <cell r="T42">
            <v>1</v>
          </cell>
          <cell r="U42">
            <v>0</v>
          </cell>
          <cell r="V42">
            <v>180</v>
          </cell>
        </row>
        <row r="43">
          <cell r="L43" t="str">
            <v>39 Miscellaneous manufacturing industries</v>
          </cell>
          <cell r="M43">
            <v>90</v>
          </cell>
          <cell r="N43">
            <v>9</v>
          </cell>
          <cell r="O43">
            <v>4</v>
          </cell>
          <cell r="P43">
            <v>4</v>
          </cell>
          <cell r="Q43">
            <v>3</v>
          </cell>
          <cell r="R43">
            <v>10</v>
          </cell>
          <cell r="S43">
            <v>1</v>
          </cell>
          <cell r="T43">
            <v>0</v>
          </cell>
          <cell r="U43">
            <v>0</v>
          </cell>
          <cell r="V43">
            <v>121</v>
          </cell>
        </row>
        <row r="44">
          <cell r="L44" t="str">
            <v>Manufacturing</v>
          </cell>
          <cell r="P44">
            <v>379</v>
          </cell>
          <cell r="Q44">
            <v>318</v>
          </cell>
          <cell r="R44">
            <v>413</v>
          </cell>
          <cell r="S44">
            <v>339</v>
          </cell>
          <cell r="T44">
            <v>66</v>
          </cell>
          <cell r="U44">
            <v>3</v>
          </cell>
        </row>
        <row r="46">
          <cell r="L46" t="str">
            <v>40 Railroad transportation</v>
          </cell>
          <cell r="M46">
            <v>2</v>
          </cell>
          <cell r="N46">
            <v>1</v>
          </cell>
          <cell r="O46">
            <v>2</v>
          </cell>
          <cell r="P46">
            <v>0</v>
          </cell>
          <cell r="Q46">
            <v>1</v>
          </cell>
          <cell r="R46">
            <v>0</v>
          </cell>
          <cell r="S46">
            <v>1</v>
          </cell>
          <cell r="T46">
            <v>0</v>
          </cell>
          <cell r="U46">
            <v>0</v>
          </cell>
          <cell r="V46">
            <v>7</v>
          </cell>
        </row>
        <row r="47">
          <cell r="L47" t="str">
            <v>41 Local and suburban transit and interurban highway passenger transportation</v>
          </cell>
          <cell r="M47">
            <v>288</v>
          </cell>
          <cell r="N47">
            <v>1</v>
          </cell>
          <cell r="O47">
            <v>1</v>
          </cell>
          <cell r="P47">
            <v>3</v>
          </cell>
          <cell r="Q47">
            <v>0</v>
          </cell>
          <cell r="R47">
            <v>2</v>
          </cell>
          <cell r="S47">
            <v>3</v>
          </cell>
          <cell r="T47">
            <v>1</v>
          </cell>
          <cell r="U47">
            <v>0</v>
          </cell>
          <cell r="V47">
            <v>299</v>
          </cell>
        </row>
        <row r="48">
          <cell r="L48" t="str">
            <v>42 Motor freight transportation and warehousing</v>
          </cell>
          <cell r="M48">
            <v>136</v>
          </cell>
          <cell r="N48">
            <v>56</v>
          </cell>
          <cell r="O48">
            <v>57</v>
          </cell>
          <cell r="P48">
            <v>37</v>
          </cell>
          <cell r="Q48">
            <v>17</v>
          </cell>
          <cell r="R48">
            <v>5</v>
          </cell>
          <cell r="S48">
            <v>3</v>
          </cell>
          <cell r="T48">
            <v>2</v>
          </cell>
          <cell r="U48">
            <v>0</v>
          </cell>
          <cell r="V48">
            <v>313</v>
          </cell>
        </row>
        <row r="49">
          <cell r="L49" t="str">
            <v>43 United States postal service</v>
          </cell>
          <cell r="M49">
            <v>1</v>
          </cell>
          <cell r="N49">
            <v>0</v>
          </cell>
          <cell r="O49">
            <v>0</v>
          </cell>
          <cell r="P49">
            <v>0</v>
          </cell>
          <cell r="Q49">
            <v>0</v>
          </cell>
          <cell r="R49">
            <v>0</v>
          </cell>
          <cell r="S49">
            <v>0</v>
          </cell>
          <cell r="T49">
            <v>0</v>
          </cell>
          <cell r="U49">
            <v>0</v>
          </cell>
          <cell r="V49">
            <v>1</v>
          </cell>
        </row>
        <row r="50">
          <cell r="L50" t="str">
            <v>44 Water transportation</v>
          </cell>
          <cell r="M50">
            <v>61</v>
          </cell>
          <cell r="N50">
            <v>5</v>
          </cell>
          <cell r="O50">
            <v>4</v>
          </cell>
          <cell r="P50">
            <v>6</v>
          </cell>
          <cell r="Q50">
            <v>3</v>
          </cell>
          <cell r="R50">
            <v>1</v>
          </cell>
          <cell r="S50">
            <v>1</v>
          </cell>
          <cell r="T50">
            <v>1</v>
          </cell>
          <cell r="U50">
            <v>2</v>
          </cell>
          <cell r="V50">
            <v>84</v>
          </cell>
        </row>
        <row r="51">
          <cell r="L51" t="str">
            <v>45 Transportation by air</v>
          </cell>
          <cell r="M51">
            <v>39</v>
          </cell>
          <cell r="N51">
            <v>2</v>
          </cell>
          <cell r="O51">
            <v>5</v>
          </cell>
          <cell r="P51">
            <v>7</v>
          </cell>
          <cell r="Q51">
            <v>4</v>
          </cell>
          <cell r="R51">
            <v>6</v>
          </cell>
          <cell r="S51">
            <v>6</v>
          </cell>
          <cell r="T51">
            <v>2</v>
          </cell>
          <cell r="U51">
            <v>0</v>
          </cell>
          <cell r="V51">
            <v>71</v>
          </cell>
        </row>
        <row r="52">
          <cell r="L52" t="str">
            <v>46 Pipelines, except natural gas</v>
          </cell>
          <cell r="M52">
            <v>499</v>
          </cell>
          <cell r="N52">
            <v>0</v>
          </cell>
          <cell r="O52">
            <v>0</v>
          </cell>
          <cell r="P52">
            <v>0</v>
          </cell>
          <cell r="Q52">
            <v>0</v>
          </cell>
          <cell r="R52">
            <v>0</v>
          </cell>
          <cell r="S52">
            <v>0</v>
          </cell>
          <cell r="T52">
            <v>1</v>
          </cell>
          <cell r="U52">
            <v>0</v>
          </cell>
          <cell r="V52">
            <v>500</v>
          </cell>
        </row>
        <row r="53">
          <cell r="L53" t="str">
            <v>47 Transportation services</v>
          </cell>
          <cell r="M53">
            <v>495</v>
          </cell>
          <cell r="N53">
            <v>60</v>
          </cell>
          <cell r="O53">
            <v>54</v>
          </cell>
          <cell r="P53">
            <v>62</v>
          </cell>
          <cell r="Q53">
            <v>16</v>
          </cell>
          <cell r="R53">
            <v>11</v>
          </cell>
          <cell r="S53">
            <v>10</v>
          </cell>
          <cell r="T53">
            <v>0</v>
          </cell>
          <cell r="U53">
            <v>0</v>
          </cell>
          <cell r="V53">
            <v>708</v>
          </cell>
        </row>
        <row r="54">
          <cell r="L54" t="str">
            <v>Transport</v>
          </cell>
          <cell r="P54">
            <v>115</v>
          </cell>
          <cell r="Q54">
            <v>41</v>
          </cell>
          <cell r="R54">
            <v>25</v>
          </cell>
          <cell r="S54">
            <v>24</v>
          </cell>
          <cell r="T54">
            <v>7</v>
          </cell>
          <cell r="U54">
            <v>2</v>
          </cell>
        </row>
        <row r="56">
          <cell r="L56" t="str">
            <v>48 Communications</v>
          </cell>
          <cell r="P56">
            <v>12</v>
          </cell>
          <cell r="Q56">
            <v>3</v>
          </cell>
          <cell r="R56">
            <v>10</v>
          </cell>
          <cell r="S56">
            <v>7</v>
          </cell>
          <cell r="T56">
            <v>4</v>
          </cell>
          <cell r="U56">
            <v>1</v>
          </cell>
        </row>
        <row r="58">
          <cell r="L58" t="str">
            <v>Utilities</v>
          </cell>
          <cell r="P58">
            <v>3</v>
          </cell>
          <cell r="Q58">
            <v>4</v>
          </cell>
          <cell r="R58">
            <v>4</v>
          </cell>
          <cell r="S58">
            <v>3</v>
          </cell>
          <cell r="T58">
            <v>9</v>
          </cell>
          <cell r="U58">
            <v>2</v>
          </cell>
        </row>
        <row r="60">
          <cell r="L60" t="str">
            <v>50 Wholesale trade - durable goods</v>
          </cell>
          <cell r="M60">
            <v>3854</v>
          </cell>
          <cell r="N60">
            <v>751</v>
          </cell>
          <cell r="O60">
            <v>615</v>
          </cell>
          <cell r="P60">
            <v>372</v>
          </cell>
          <cell r="Q60">
            <v>150</v>
          </cell>
          <cell r="R60">
            <v>78</v>
          </cell>
          <cell r="S60">
            <v>21</v>
          </cell>
          <cell r="T60">
            <v>3</v>
          </cell>
          <cell r="U60">
            <v>0</v>
          </cell>
          <cell r="V60">
            <v>5844</v>
          </cell>
        </row>
        <row r="61">
          <cell r="L61" t="str">
            <v>51 Wholesale trade - nondurable goods</v>
          </cell>
          <cell r="M61">
            <v>4785</v>
          </cell>
          <cell r="N61">
            <v>434</v>
          </cell>
          <cell r="O61">
            <v>379</v>
          </cell>
          <cell r="P61">
            <v>258</v>
          </cell>
          <cell r="Q61">
            <v>73</v>
          </cell>
          <cell r="R61">
            <v>59</v>
          </cell>
          <cell r="S61">
            <v>32</v>
          </cell>
          <cell r="T61">
            <v>6</v>
          </cell>
          <cell r="U61">
            <v>0</v>
          </cell>
          <cell r="V61">
            <v>6026</v>
          </cell>
        </row>
        <row r="62">
          <cell r="L62" t="str">
            <v>52 Building materials, hardware, garden supply and mobile home dealers</v>
          </cell>
          <cell r="M62">
            <v>50</v>
          </cell>
          <cell r="N62">
            <v>8</v>
          </cell>
          <cell r="O62">
            <v>19</v>
          </cell>
          <cell r="P62">
            <v>6</v>
          </cell>
          <cell r="Q62">
            <v>4</v>
          </cell>
          <cell r="R62">
            <v>1</v>
          </cell>
          <cell r="S62">
            <v>1</v>
          </cell>
          <cell r="T62">
            <v>0</v>
          </cell>
          <cell r="U62">
            <v>0</v>
          </cell>
          <cell r="V62">
            <v>89</v>
          </cell>
        </row>
        <row r="63">
          <cell r="L63" t="str">
            <v>53 General merchandise stores</v>
          </cell>
          <cell r="M63">
            <v>1655</v>
          </cell>
          <cell r="N63">
            <v>2</v>
          </cell>
          <cell r="O63">
            <v>0</v>
          </cell>
          <cell r="P63">
            <v>1</v>
          </cell>
          <cell r="Q63">
            <v>1</v>
          </cell>
          <cell r="R63">
            <v>1</v>
          </cell>
          <cell r="S63">
            <v>1</v>
          </cell>
          <cell r="T63">
            <v>1</v>
          </cell>
          <cell r="U63">
            <v>0</v>
          </cell>
          <cell r="V63">
            <v>1662</v>
          </cell>
        </row>
        <row r="64">
          <cell r="L64" t="str">
            <v>54 Food stores</v>
          </cell>
          <cell r="M64">
            <v>581</v>
          </cell>
          <cell r="N64">
            <v>10</v>
          </cell>
          <cell r="O64">
            <v>7</v>
          </cell>
          <cell r="P64">
            <v>0</v>
          </cell>
          <cell r="Q64">
            <v>1</v>
          </cell>
          <cell r="R64">
            <v>5</v>
          </cell>
          <cell r="S64">
            <v>2</v>
          </cell>
          <cell r="T64">
            <v>0</v>
          </cell>
          <cell r="U64">
            <v>0</v>
          </cell>
          <cell r="V64">
            <v>606</v>
          </cell>
        </row>
        <row r="65">
          <cell r="L65" t="str">
            <v>55 Automotive dealers and gasoline service stations</v>
          </cell>
          <cell r="M65">
            <v>136</v>
          </cell>
          <cell r="N65">
            <v>8</v>
          </cell>
          <cell r="O65">
            <v>12</v>
          </cell>
          <cell r="P65">
            <v>7</v>
          </cell>
          <cell r="Q65">
            <v>1</v>
          </cell>
          <cell r="R65">
            <v>3</v>
          </cell>
          <cell r="S65">
            <v>0</v>
          </cell>
          <cell r="T65">
            <v>0</v>
          </cell>
          <cell r="U65">
            <v>0</v>
          </cell>
          <cell r="V65">
            <v>167</v>
          </cell>
        </row>
        <row r="66">
          <cell r="L66" t="str">
            <v>56 Apparel and accessory stores</v>
          </cell>
          <cell r="M66">
            <v>335</v>
          </cell>
          <cell r="N66">
            <v>19</v>
          </cell>
          <cell r="O66">
            <v>19</v>
          </cell>
          <cell r="P66">
            <v>6</v>
          </cell>
          <cell r="Q66">
            <v>5</v>
          </cell>
          <cell r="R66">
            <v>0</v>
          </cell>
          <cell r="S66">
            <v>0</v>
          </cell>
          <cell r="T66">
            <v>0</v>
          </cell>
          <cell r="U66">
            <v>0</v>
          </cell>
          <cell r="V66">
            <v>384</v>
          </cell>
        </row>
        <row r="67">
          <cell r="L67" t="str">
            <v>57 Home furniture, furnishings and equipment stores</v>
          </cell>
          <cell r="M67">
            <v>642</v>
          </cell>
          <cell r="N67">
            <v>12</v>
          </cell>
          <cell r="O67">
            <v>19</v>
          </cell>
          <cell r="P67">
            <v>18</v>
          </cell>
          <cell r="Q67">
            <v>3</v>
          </cell>
          <cell r="R67">
            <v>3</v>
          </cell>
          <cell r="S67">
            <v>0</v>
          </cell>
          <cell r="T67">
            <v>0</v>
          </cell>
          <cell r="U67">
            <v>0</v>
          </cell>
          <cell r="V67">
            <v>697</v>
          </cell>
        </row>
        <row r="68">
          <cell r="L68" t="str">
            <v>58 Eating and drinking places</v>
          </cell>
          <cell r="M68">
            <v>692</v>
          </cell>
          <cell r="N68">
            <v>2</v>
          </cell>
          <cell r="O68">
            <v>4</v>
          </cell>
          <cell r="P68">
            <v>1</v>
          </cell>
          <cell r="Q68">
            <v>2</v>
          </cell>
          <cell r="R68">
            <v>1</v>
          </cell>
          <cell r="S68">
            <v>2</v>
          </cell>
          <cell r="T68">
            <v>0</v>
          </cell>
          <cell r="U68">
            <v>0</v>
          </cell>
          <cell r="V68">
            <v>704</v>
          </cell>
        </row>
        <row r="69">
          <cell r="L69" t="str">
            <v>59 Miscellaneous retail</v>
          </cell>
          <cell r="M69">
            <v>528</v>
          </cell>
          <cell r="N69">
            <v>45</v>
          </cell>
          <cell r="O69">
            <v>30</v>
          </cell>
          <cell r="P69">
            <v>20</v>
          </cell>
          <cell r="Q69">
            <v>4</v>
          </cell>
          <cell r="R69">
            <v>3</v>
          </cell>
          <cell r="S69">
            <v>2</v>
          </cell>
          <cell r="T69">
            <v>1</v>
          </cell>
          <cell r="U69">
            <v>0</v>
          </cell>
          <cell r="V69">
            <v>633</v>
          </cell>
        </row>
        <row r="70">
          <cell r="L70" t="str">
            <v>Retail</v>
          </cell>
          <cell r="P70">
            <v>689</v>
          </cell>
          <cell r="Q70">
            <v>244</v>
          </cell>
          <cell r="R70">
            <v>154</v>
          </cell>
          <cell r="S70">
            <v>61</v>
          </cell>
          <cell r="T70">
            <v>11</v>
          </cell>
          <cell r="U70">
            <v>0</v>
          </cell>
        </row>
        <row r="72">
          <cell r="L72" t="str">
            <v>60 Depository institutions</v>
          </cell>
          <cell r="M72">
            <v>154</v>
          </cell>
          <cell r="N72">
            <v>0</v>
          </cell>
          <cell r="O72">
            <v>0</v>
          </cell>
          <cell r="P72">
            <v>7</v>
          </cell>
          <cell r="Q72">
            <v>7</v>
          </cell>
          <cell r="R72">
            <v>5</v>
          </cell>
          <cell r="S72">
            <v>14</v>
          </cell>
          <cell r="T72">
            <v>9</v>
          </cell>
          <cell r="U72">
            <v>0</v>
          </cell>
          <cell r="V72">
            <v>196</v>
          </cell>
        </row>
        <row r="73">
          <cell r="L73" t="str">
            <v>61 Nondepository credit institutions</v>
          </cell>
          <cell r="M73">
            <v>278</v>
          </cell>
          <cell r="N73">
            <v>1</v>
          </cell>
          <cell r="O73">
            <v>5</v>
          </cell>
          <cell r="P73">
            <v>1</v>
          </cell>
          <cell r="Q73">
            <v>2</v>
          </cell>
          <cell r="R73">
            <v>1</v>
          </cell>
          <cell r="S73">
            <v>0</v>
          </cell>
          <cell r="T73">
            <v>0</v>
          </cell>
          <cell r="U73">
            <v>0</v>
          </cell>
          <cell r="V73">
            <v>288</v>
          </cell>
        </row>
        <row r="74">
          <cell r="L74" t="str">
            <v>62 Security and commodity brokers, dealers, exchanges and services</v>
          </cell>
          <cell r="M74">
            <v>173</v>
          </cell>
          <cell r="N74">
            <v>9</v>
          </cell>
          <cell r="O74">
            <v>4</v>
          </cell>
          <cell r="P74">
            <v>3</v>
          </cell>
          <cell r="Q74">
            <v>2</v>
          </cell>
          <cell r="R74">
            <v>1</v>
          </cell>
          <cell r="S74">
            <v>1</v>
          </cell>
          <cell r="T74">
            <v>0</v>
          </cell>
          <cell r="U74">
            <v>0</v>
          </cell>
          <cell r="V74">
            <v>193</v>
          </cell>
        </row>
        <row r="75">
          <cell r="L75" t="str">
            <v>63 Insurance carriers</v>
          </cell>
          <cell r="M75">
            <v>35</v>
          </cell>
          <cell r="N75">
            <v>1</v>
          </cell>
          <cell r="O75">
            <v>0</v>
          </cell>
          <cell r="P75">
            <v>3</v>
          </cell>
          <cell r="Q75">
            <v>2</v>
          </cell>
          <cell r="R75">
            <v>2</v>
          </cell>
          <cell r="S75">
            <v>1</v>
          </cell>
          <cell r="T75">
            <v>3</v>
          </cell>
          <cell r="U75">
            <v>0</v>
          </cell>
          <cell r="V75">
            <v>47</v>
          </cell>
        </row>
        <row r="76">
          <cell r="L76" t="str">
            <v>64 Insurance agents, brokers and service</v>
          </cell>
          <cell r="M76">
            <v>6</v>
          </cell>
          <cell r="N76">
            <v>2</v>
          </cell>
          <cell r="O76">
            <v>1</v>
          </cell>
          <cell r="P76">
            <v>4</v>
          </cell>
          <cell r="Q76">
            <v>1</v>
          </cell>
          <cell r="R76">
            <v>1</v>
          </cell>
          <cell r="S76">
            <v>1</v>
          </cell>
          <cell r="T76">
            <v>1</v>
          </cell>
          <cell r="U76">
            <v>0</v>
          </cell>
          <cell r="V76">
            <v>17</v>
          </cell>
        </row>
        <row r="77">
          <cell r="L77" t="str">
            <v>65 Real estate</v>
          </cell>
          <cell r="M77">
            <v>365</v>
          </cell>
          <cell r="N77">
            <v>7</v>
          </cell>
          <cell r="O77">
            <v>8</v>
          </cell>
          <cell r="P77">
            <v>2</v>
          </cell>
          <cell r="Q77">
            <v>2</v>
          </cell>
          <cell r="R77">
            <v>0</v>
          </cell>
          <cell r="S77">
            <v>1</v>
          </cell>
          <cell r="T77">
            <v>0</v>
          </cell>
          <cell r="U77">
            <v>0</v>
          </cell>
          <cell r="V77">
            <v>385</v>
          </cell>
        </row>
        <row r="78">
          <cell r="L78" t="str">
            <v>67 Holding and other investment offices</v>
          </cell>
          <cell r="M78">
            <v>34</v>
          </cell>
          <cell r="N78">
            <v>9</v>
          </cell>
          <cell r="O78">
            <v>24</v>
          </cell>
          <cell r="P78">
            <v>32</v>
          </cell>
          <cell r="Q78">
            <v>15</v>
          </cell>
          <cell r="R78">
            <v>8</v>
          </cell>
          <cell r="S78">
            <v>11</v>
          </cell>
          <cell r="T78">
            <v>10</v>
          </cell>
          <cell r="U78">
            <v>1</v>
          </cell>
          <cell r="V78">
            <v>144</v>
          </cell>
        </row>
        <row r="79">
          <cell r="L79" t="str">
            <v>Finance</v>
          </cell>
          <cell r="P79">
            <v>52</v>
          </cell>
          <cell r="Q79">
            <v>31</v>
          </cell>
          <cell r="R79">
            <v>18</v>
          </cell>
          <cell r="S79">
            <v>29</v>
          </cell>
          <cell r="T79">
            <v>23</v>
          </cell>
          <cell r="U79">
            <v>1</v>
          </cell>
        </row>
        <row r="81">
          <cell r="L81" t="str">
            <v>70 Hotels, rooming houses, camps and other lodging places</v>
          </cell>
          <cell r="M81">
            <v>289</v>
          </cell>
          <cell r="N81">
            <v>3</v>
          </cell>
          <cell r="O81">
            <v>2</v>
          </cell>
          <cell r="P81">
            <v>9</v>
          </cell>
          <cell r="Q81">
            <v>2</v>
          </cell>
          <cell r="R81">
            <v>6</v>
          </cell>
          <cell r="S81">
            <v>1</v>
          </cell>
          <cell r="T81">
            <v>1</v>
          </cell>
          <cell r="U81">
            <v>0</v>
          </cell>
          <cell r="V81">
            <v>313</v>
          </cell>
        </row>
        <row r="82">
          <cell r="L82" t="str">
            <v>72 Personal services</v>
          </cell>
          <cell r="M82">
            <v>88</v>
          </cell>
          <cell r="N82">
            <v>3</v>
          </cell>
          <cell r="O82">
            <v>0</v>
          </cell>
          <cell r="P82">
            <v>2</v>
          </cell>
          <cell r="Q82">
            <v>2</v>
          </cell>
          <cell r="R82">
            <v>0</v>
          </cell>
          <cell r="S82">
            <v>0</v>
          </cell>
          <cell r="T82">
            <v>0</v>
          </cell>
          <cell r="U82">
            <v>0</v>
          </cell>
          <cell r="V82">
            <v>95</v>
          </cell>
        </row>
        <row r="83">
          <cell r="L83" t="str">
            <v>73 Business services</v>
          </cell>
          <cell r="M83">
            <v>1520</v>
          </cell>
          <cell r="N83">
            <v>93</v>
          </cell>
          <cell r="O83">
            <v>89</v>
          </cell>
          <cell r="P83">
            <v>61</v>
          </cell>
          <cell r="Q83">
            <v>24</v>
          </cell>
          <cell r="R83">
            <v>16</v>
          </cell>
          <cell r="S83">
            <v>12</v>
          </cell>
          <cell r="T83">
            <v>5</v>
          </cell>
          <cell r="U83">
            <v>0</v>
          </cell>
          <cell r="V83">
            <v>1820</v>
          </cell>
        </row>
        <row r="84">
          <cell r="L84" t="str">
            <v>75 Automotive repair, services and parking</v>
          </cell>
          <cell r="M84">
            <v>200</v>
          </cell>
          <cell r="N84">
            <v>6</v>
          </cell>
          <cell r="O84">
            <v>9</v>
          </cell>
          <cell r="P84">
            <v>4</v>
          </cell>
          <cell r="Q84">
            <v>2</v>
          </cell>
          <cell r="R84">
            <v>0</v>
          </cell>
          <cell r="S84">
            <v>1</v>
          </cell>
          <cell r="T84">
            <v>0</v>
          </cell>
          <cell r="U84">
            <v>0</v>
          </cell>
          <cell r="V84">
            <v>222</v>
          </cell>
        </row>
        <row r="85">
          <cell r="L85" t="str">
            <v>76 Miscellaneous repair services</v>
          </cell>
          <cell r="M85">
            <v>70</v>
          </cell>
          <cell r="N85">
            <v>6</v>
          </cell>
          <cell r="O85">
            <v>10</v>
          </cell>
          <cell r="P85">
            <v>5</v>
          </cell>
          <cell r="Q85">
            <v>4</v>
          </cell>
          <cell r="R85">
            <v>3</v>
          </cell>
          <cell r="S85">
            <v>1</v>
          </cell>
          <cell r="T85">
            <v>1</v>
          </cell>
          <cell r="U85">
            <v>0</v>
          </cell>
          <cell r="V85">
            <v>100</v>
          </cell>
        </row>
        <row r="86">
          <cell r="L86" t="str">
            <v>78 Motion pictures</v>
          </cell>
          <cell r="M86">
            <v>125</v>
          </cell>
          <cell r="N86">
            <v>2</v>
          </cell>
          <cell r="O86">
            <v>1</v>
          </cell>
          <cell r="P86">
            <v>3</v>
          </cell>
          <cell r="Q86">
            <v>0</v>
          </cell>
          <cell r="R86">
            <v>2</v>
          </cell>
          <cell r="S86">
            <v>1</v>
          </cell>
          <cell r="T86">
            <v>0</v>
          </cell>
          <cell r="U86">
            <v>0</v>
          </cell>
          <cell r="V86">
            <v>134</v>
          </cell>
        </row>
        <row r="87">
          <cell r="L87" t="str">
            <v>79 Amusement and recreation services</v>
          </cell>
          <cell r="M87">
            <v>193</v>
          </cell>
          <cell r="N87">
            <v>5</v>
          </cell>
          <cell r="O87">
            <v>3</v>
          </cell>
          <cell r="P87">
            <v>6</v>
          </cell>
          <cell r="Q87">
            <v>3</v>
          </cell>
          <cell r="R87">
            <v>3</v>
          </cell>
          <cell r="S87">
            <v>1</v>
          </cell>
          <cell r="T87">
            <v>0</v>
          </cell>
          <cell r="U87">
            <v>0</v>
          </cell>
          <cell r="V87">
            <v>214</v>
          </cell>
        </row>
        <row r="88">
          <cell r="L88" t="str">
            <v>Hotels and other business services</v>
          </cell>
          <cell r="P88">
            <v>90</v>
          </cell>
          <cell r="Q88">
            <v>37</v>
          </cell>
          <cell r="R88">
            <v>30</v>
          </cell>
          <cell r="S88">
            <v>17</v>
          </cell>
          <cell r="T88">
            <v>7</v>
          </cell>
          <cell r="U88">
            <v>0</v>
          </cell>
        </row>
        <row r="90">
          <cell r="L90" t="str">
            <v>Healthcare</v>
          </cell>
          <cell r="P90">
            <v>2</v>
          </cell>
          <cell r="Q90">
            <v>0</v>
          </cell>
          <cell r="R90">
            <v>1</v>
          </cell>
          <cell r="S90">
            <v>2</v>
          </cell>
          <cell r="T90">
            <v>2</v>
          </cell>
          <cell r="U90">
            <v>0</v>
          </cell>
          <cell r="V90">
            <v>405</v>
          </cell>
        </row>
        <row r="92">
          <cell r="L92" t="str">
            <v>81 Legal services</v>
          </cell>
          <cell r="P92">
            <v>2</v>
          </cell>
          <cell r="Q92">
            <v>1</v>
          </cell>
          <cell r="R92">
            <v>0</v>
          </cell>
          <cell r="S92">
            <v>0</v>
          </cell>
          <cell r="T92">
            <v>0</v>
          </cell>
          <cell r="U92">
            <v>0</v>
          </cell>
        </row>
        <row r="94">
          <cell r="L94" t="str">
            <v>Education</v>
          </cell>
          <cell r="P94">
            <v>12</v>
          </cell>
          <cell r="Q94">
            <v>3</v>
          </cell>
          <cell r="R94">
            <v>2</v>
          </cell>
          <cell r="S94">
            <v>3</v>
          </cell>
          <cell r="T94">
            <v>1</v>
          </cell>
          <cell r="U94">
            <v>0</v>
          </cell>
        </row>
        <row r="96">
          <cell r="L96" t="str">
            <v>83 Social services</v>
          </cell>
          <cell r="M96">
            <v>4</v>
          </cell>
          <cell r="N96">
            <v>12</v>
          </cell>
          <cell r="O96">
            <v>1</v>
          </cell>
          <cell r="P96">
            <v>1</v>
          </cell>
          <cell r="Q96">
            <v>2</v>
          </cell>
          <cell r="R96">
            <v>0</v>
          </cell>
          <cell r="S96">
            <v>0</v>
          </cell>
          <cell r="T96">
            <v>0</v>
          </cell>
          <cell r="U96">
            <v>1</v>
          </cell>
          <cell r="V96">
            <v>21</v>
          </cell>
        </row>
        <row r="97">
          <cell r="L97" t="str">
            <v>84 Museums, art galleries, and botanical and zoological gardens</v>
          </cell>
          <cell r="M97">
            <v>7</v>
          </cell>
          <cell r="N97">
            <v>2</v>
          </cell>
          <cell r="O97">
            <v>1</v>
          </cell>
          <cell r="P97">
            <v>1</v>
          </cell>
          <cell r="Q97">
            <v>0</v>
          </cell>
          <cell r="R97">
            <v>0</v>
          </cell>
          <cell r="S97">
            <v>0</v>
          </cell>
          <cell r="T97">
            <v>0</v>
          </cell>
          <cell r="U97">
            <v>0</v>
          </cell>
          <cell r="V97">
            <v>11</v>
          </cell>
        </row>
        <row r="98">
          <cell r="L98" t="str">
            <v>86 Membership organisations</v>
          </cell>
          <cell r="M98">
            <v>5</v>
          </cell>
          <cell r="N98">
            <v>17</v>
          </cell>
          <cell r="O98">
            <v>6</v>
          </cell>
          <cell r="P98">
            <v>2</v>
          </cell>
          <cell r="Q98">
            <v>0</v>
          </cell>
          <cell r="R98">
            <v>1</v>
          </cell>
          <cell r="S98">
            <v>1</v>
          </cell>
          <cell r="T98">
            <v>0</v>
          </cell>
          <cell r="U98">
            <v>0</v>
          </cell>
          <cell r="V98">
            <v>32</v>
          </cell>
        </row>
        <row r="99">
          <cell r="L99" t="str">
            <v>87 Engineering, accounting, research, management and related services</v>
          </cell>
          <cell r="M99">
            <v>1758</v>
          </cell>
          <cell r="N99">
            <v>98</v>
          </cell>
          <cell r="O99">
            <v>74</v>
          </cell>
          <cell r="P99">
            <v>52</v>
          </cell>
          <cell r="Q99">
            <v>25</v>
          </cell>
          <cell r="R99">
            <v>17</v>
          </cell>
          <cell r="S99">
            <v>11</v>
          </cell>
          <cell r="T99">
            <v>1</v>
          </cell>
          <cell r="U99">
            <v>1</v>
          </cell>
          <cell r="V99">
            <v>2037</v>
          </cell>
        </row>
        <row r="100">
          <cell r="L100" t="str">
            <v>89 Miscellaneous services</v>
          </cell>
          <cell r="M100">
            <v>83</v>
          </cell>
          <cell r="N100">
            <v>10</v>
          </cell>
          <cell r="O100">
            <v>4</v>
          </cell>
          <cell r="P100">
            <v>5</v>
          </cell>
          <cell r="Q100">
            <v>1</v>
          </cell>
          <cell r="R100">
            <v>1</v>
          </cell>
          <cell r="S100">
            <v>1</v>
          </cell>
          <cell r="T100">
            <v>0</v>
          </cell>
          <cell r="U100">
            <v>0</v>
          </cell>
          <cell r="V100">
            <v>105</v>
          </cell>
        </row>
        <row r="101">
          <cell r="L101" t="str">
            <v>91 Executive, legislative, and general government, except finance</v>
          </cell>
          <cell r="M101">
            <v>4</v>
          </cell>
          <cell r="N101">
            <v>0</v>
          </cell>
          <cell r="O101">
            <v>0</v>
          </cell>
          <cell r="P101">
            <v>0</v>
          </cell>
          <cell r="Q101">
            <v>1</v>
          </cell>
          <cell r="R101">
            <v>0</v>
          </cell>
          <cell r="S101">
            <v>1</v>
          </cell>
          <cell r="T101">
            <v>0</v>
          </cell>
          <cell r="U101">
            <v>0</v>
          </cell>
          <cell r="V101">
            <v>6</v>
          </cell>
        </row>
        <row r="102">
          <cell r="L102" t="str">
            <v>92 Justice, public order, and safety</v>
          </cell>
          <cell r="M102">
            <v>1</v>
          </cell>
          <cell r="N102">
            <v>0</v>
          </cell>
          <cell r="O102">
            <v>0</v>
          </cell>
          <cell r="P102">
            <v>0</v>
          </cell>
          <cell r="Q102">
            <v>0</v>
          </cell>
          <cell r="R102">
            <v>0</v>
          </cell>
          <cell r="S102">
            <v>0</v>
          </cell>
          <cell r="T102">
            <v>0</v>
          </cell>
          <cell r="U102">
            <v>0</v>
          </cell>
          <cell r="V102">
            <v>1</v>
          </cell>
        </row>
        <row r="103">
          <cell r="L103" t="str">
            <v>94 Administration of human resource programs</v>
          </cell>
          <cell r="M103">
            <v>0</v>
          </cell>
          <cell r="N103">
            <v>1</v>
          </cell>
          <cell r="O103">
            <v>0</v>
          </cell>
          <cell r="P103">
            <v>0</v>
          </cell>
          <cell r="Q103">
            <v>0</v>
          </cell>
          <cell r="R103">
            <v>0</v>
          </cell>
          <cell r="S103">
            <v>1</v>
          </cell>
          <cell r="T103">
            <v>0</v>
          </cell>
          <cell r="U103">
            <v>0</v>
          </cell>
          <cell r="V103">
            <v>2</v>
          </cell>
        </row>
        <row r="104">
          <cell r="L104" t="str">
            <v>96 Administration of economic programs</v>
          </cell>
          <cell r="M104">
            <v>0</v>
          </cell>
          <cell r="N104">
            <v>0</v>
          </cell>
          <cell r="O104">
            <v>1</v>
          </cell>
          <cell r="P104">
            <v>0</v>
          </cell>
          <cell r="Q104">
            <v>0</v>
          </cell>
          <cell r="R104">
            <v>2</v>
          </cell>
          <cell r="S104">
            <v>0</v>
          </cell>
          <cell r="T104">
            <v>0</v>
          </cell>
          <cell r="U104">
            <v>0</v>
          </cell>
          <cell r="V104">
            <v>3</v>
          </cell>
        </row>
        <row r="105">
          <cell r="L105" t="str">
            <v>97 National security and international affairs</v>
          </cell>
          <cell r="M105">
            <v>0</v>
          </cell>
          <cell r="N105">
            <v>1</v>
          </cell>
          <cell r="O105">
            <v>1</v>
          </cell>
          <cell r="P105">
            <v>0</v>
          </cell>
          <cell r="Q105">
            <v>0</v>
          </cell>
          <cell r="R105">
            <v>0</v>
          </cell>
          <cell r="S105">
            <v>0</v>
          </cell>
          <cell r="T105">
            <v>0</v>
          </cell>
          <cell r="U105">
            <v>1</v>
          </cell>
          <cell r="V105">
            <v>3</v>
          </cell>
        </row>
        <row r="106">
          <cell r="L106" t="str">
            <v>Public services all</v>
          </cell>
          <cell r="P106">
            <v>77</v>
          </cell>
          <cell r="Q106">
            <v>33</v>
          </cell>
          <cell r="R106">
            <v>24</v>
          </cell>
          <cell r="S106">
            <v>20</v>
          </cell>
          <cell r="T106">
            <v>4</v>
          </cell>
          <cell r="U106">
            <v>3</v>
          </cell>
        </row>
        <row r="107">
          <cell r="L107" t="str">
            <v>Government</v>
          </cell>
          <cell r="P107">
            <v>63</v>
          </cell>
          <cell r="Q107">
            <v>30</v>
          </cell>
          <cell r="R107">
            <v>21</v>
          </cell>
          <cell r="S107">
            <v>15</v>
          </cell>
          <cell r="T107">
            <v>1</v>
          </cell>
          <cell r="U107">
            <v>3</v>
          </cell>
        </row>
        <row r="108">
          <cell r="L108" t="str">
            <v>TOTAL</v>
          </cell>
          <cell r="P108">
            <v>1625</v>
          </cell>
          <cell r="Q108">
            <v>800</v>
          </cell>
          <cell r="R108">
            <v>770</v>
          </cell>
          <cell r="S108">
            <v>566</v>
          </cell>
          <cell r="T108">
            <v>154</v>
          </cell>
          <cell r="U108">
            <v>14</v>
          </cell>
        </row>
        <row r="109">
          <cell r="L109" t="str">
            <v>Unclassified</v>
          </cell>
          <cell r="P109">
            <v>73</v>
          </cell>
          <cell r="Q109">
            <v>34</v>
          </cell>
          <cell r="R109">
            <v>22</v>
          </cell>
          <cell r="S109">
            <v>17</v>
          </cell>
          <cell r="T109">
            <v>7</v>
          </cell>
          <cell r="U109">
            <v>2</v>
          </cell>
        </row>
        <row r="110">
          <cell r="L110" t="str">
            <v>TOTAL</v>
          </cell>
          <cell r="P110">
            <v>1625</v>
          </cell>
          <cell r="Q110">
            <v>800</v>
          </cell>
          <cell r="R110">
            <v>770</v>
          </cell>
          <cell r="S110">
            <v>566</v>
          </cell>
          <cell r="T110">
            <v>154</v>
          </cell>
          <cell r="U110">
            <v>14</v>
          </cell>
        </row>
        <row r="111">
          <cell r="P111">
            <v>0</v>
          </cell>
          <cell r="Q111">
            <v>0</v>
          </cell>
          <cell r="R111">
            <v>0</v>
          </cell>
          <cell r="S111">
            <v>0</v>
          </cell>
          <cell r="T111">
            <v>0</v>
          </cell>
          <cell r="U111">
            <v>0</v>
          </cell>
        </row>
        <row r="112">
          <cell r="L112" t="str">
            <v>Other Industries</v>
          </cell>
          <cell r="P112">
            <v>239</v>
          </cell>
          <cell r="Q112">
            <v>96</v>
          </cell>
          <cell r="R112">
            <v>110</v>
          </cell>
          <cell r="S112">
            <v>73</v>
          </cell>
          <cell r="T112">
            <v>27</v>
          </cell>
          <cell r="U112">
            <v>1</v>
          </cell>
        </row>
      </sheetData>
      <sheetData sheetId="42">
        <row r="4">
          <cell r="M4" t="str">
            <v>Unclassified</v>
          </cell>
          <cell r="N4">
            <v>153</v>
          </cell>
          <cell r="O4">
            <v>0</v>
          </cell>
          <cell r="P4">
            <v>57</v>
          </cell>
          <cell r="Q4">
            <v>37</v>
          </cell>
          <cell r="R4">
            <v>34</v>
          </cell>
          <cell r="S4">
            <v>23</v>
          </cell>
          <cell r="T4">
            <v>14</v>
          </cell>
          <cell r="U4">
            <v>9</v>
          </cell>
          <cell r="V4">
            <v>1</v>
          </cell>
          <cell r="W4">
            <v>0</v>
          </cell>
          <cell r="X4">
            <v>328</v>
          </cell>
        </row>
        <row r="5">
          <cell r="M5" t="str">
            <v>02 Agriculture production livestock and animal specialities</v>
          </cell>
          <cell r="N5">
            <v>0</v>
          </cell>
          <cell r="O5">
            <v>0</v>
          </cell>
          <cell r="P5">
            <v>0</v>
          </cell>
          <cell r="Q5">
            <v>0</v>
          </cell>
          <cell r="R5">
            <v>0</v>
          </cell>
          <cell r="S5">
            <v>3</v>
          </cell>
          <cell r="T5">
            <v>0</v>
          </cell>
          <cell r="U5">
            <v>0</v>
          </cell>
          <cell r="V5">
            <v>0</v>
          </cell>
          <cell r="W5">
            <v>0</v>
          </cell>
          <cell r="X5">
            <v>3</v>
          </cell>
        </row>
        <row r="6">
          <cell r="M6" t="str">
            <v>07 Agricultural services</v>
          </cell>
          <cell r="N6">
            <v>0</v>
          </cell>
          <cell r="O6">
            <v>0</v>
          </cell>
          <cell r="P6">
            <v>0</v>
          </cell>
          <cell r="Q6">
            <v>1</v>
          </cell>
          <cell r="R6">
            <v>1</v>
          </cell>
          <cell r="S6">
            <v>0</v>
          </cell>
          <cell r="T6">
            <v>0</v>
          </cell>
          <cell r="U6">
            <v>0</v>
          </cell>
          <cell r="V6">
            <v>1</v>
          </cell>
          <cell r="W6">
            <v>0</v>
          </cell>
          <cell r="X6">
            <v>3</v>
          </cell>
        </row>
        <row r="7">
          <cell r="M7" t="str">
            <v>09 Fishing, hunting and trapping</v>
          </cell>
          <cell r="N7">
            <v>0</v>
          </cell>
          <cell r="O7">
            <v>0</v>
          </cell>
          <cell r="P7">
            <v>1</v>
          </cell>
          <cell r="Q7">
            <v>2</v>
          </cell>
          <cell r="R7">
            <v>0</v>
          </cell>
          <cell r="S7">
            <v>0</v>
          </cell>
          <cell r="T7">
            <v>0</v>
          </cell>
          <cell r="U7">
            <v>0</v>
          </cell>
          <cell r="V7">
            <v>0</v>
          </cell>
          <cell r="W7">
            <v>0</v>
          </cell>
          <cell r="X7">
            <v>3</v>
          </cell>
        </row>
        <row r="8">
          <cell r="M8" t="str">
            <v>Agriculture, Fisheries and Forestry subtotal</v>
          </cell>
          <cell r="R8">
            <v>1</v>
          </cell>
          <cell r="S8">
            <v>3</v>
          </cell>
          <cell r="T8">
            <v>0</v>
          </cell>
          <cell r="U8">
            <v>0</v>
          </cell>
          <cell r="V8">
            <v>1</v>
          </cell>
          <cell r="W8">
            <v>0</v>
          </cell>
        </row>
        <row r="10">
          <cell r="M10" t="str">
            <v>10 Metal mining</v>
          </cell>
          <cell r="N10">
            <v>0</v>
          </cell>
          <cell r="O10">
            <v>0</v>
          </cell>
          <cell r="P10">
            <v>0</v>
          </cell>
          <cell r="Q10">
            <v>0</v>
          </cell>
          <cell r="R10">
            <v>1</v>
          </cell>
          <cell r="S10">
            <v>0</v>
          </cell>
          <cell r="T10">
            <v>0</v>
          </cell>
          <cell r="U10">
            <v>0</v>
          </cell>
          <cell r="V10">
            <v>0</v>
          </cell>
          <cell r="W10">
            <v>0</v>
          </cell>
          <cell r="X10">
            <v>1</v>
          </cell>
        </row>
        <row r="11">
          <cell r="M11" t="str">
            <v>13 Oil and gas extraction</v>
          </cell>
          <cell r="N11">
            <v>2</v>
          </cell>
          <cell r="O11">
            <v>0</v>
          </cell>
          <cell r="P11">
            <v>1</v>
          </cell>
          <cell r="Q11">
            <v>1</v>
          </cell>
          <cell r="R11">
            <v>0</v>
          </cell>
          <cell r="S11">
            <v>0</v>
          </cell>
          <cell r="T11">
            <v>1</v>
          </cell>
          <cell r="U11">
            <v>1</v>
          </cell>
          <cell r="V11">
            <v>1</v>
          </cell>
          <cell r="W11">
            <v>0</v>
          </cell>
          <cell r="X11">
            <v>7</v>
          </cell>
        </row>
        <row r="12">
          <cell r="M12" t="str">
            <v>14 Mining and quarrying of nonmetallic minerals, except fuels</v>
          </cell>
          <cell r="N12">
            <v>0</v>
          </cell>
          <cell r="O12">
            <v>0</v>
          </cell>
          <cell r="P12">
            <v>1</v>
          </cell>
          <cell r="Q12">
            <v>1</v>
          </cell>
          <cell r="R12">
            <v>0</v>
          </cell>
          <cell r="S12">
            <v>0</v>
          </cell>
          <cell r="T12">
            <v>0</v>
          </cell>
          <cell r="U12">
            <v>0</v>
          </cell>
          <cell r="V12">
            <v>1</v>
          </cell>
          <cell r="W12">
            <v>0</v>
          </cell>
          <cell r="X12">
            <v>3</v>
          </cell>
        </row>
        <row r="13">
          <cell r="M13" t="str">
            <v>Mining subtotal</v>
          </cell>
          <cell r="R13">
            <v>1</v>
          </cell>
          <cell r="S13">
            <v>0</v>
          </cell>
          <cell r="T13">
            <v>1</v>
          </cell>
          <cell r="U13">
            <v>1</v>
          </cell>
          <cell r="V13">
            <v>2</v>
          </cell>
          <cell r="W13">
            <v>0</v>
          </cell>
        </row>
        <row r="15">
          <cell r="M15" t="str">
            <v>15 Building construction-general contractors and operative builders</v>
          </cell>
          <cell r="N15">
            <v>6</v>
          </cell>
          <cell r="O15">
            <v>0</v>
          </cell>
          <cell r="P15">
            <v>3</v>
          </cell>
          <cell r="Q15">
            <v>4</v>
          </cell>
          <cell r="R15">
            <v>13</v>
          </cell>
          <cell r="S15">
            <v>10</v>
          </cell>
          <cell r="T15">
            <v>12</v>
          </cell>
          <cell r="U15">
            <v>22</v>
          </cell>
          <cell r="V15">
            <v>2</v>
          </cell>
          <cell r="W15">
            <v>2</v>
          </cell>
          <cell r="X15">
            <v>74</v>
          </cell>
        </row>
        <row r="16">
          <cell r="M16" t="str">
            <v>16 Heavy construction other than building construction - contractors</v>
          </cell>
          <cell r="N16">
            <v>4</v>
          </cell>
          <cell r="O16">
            <v>0</v>
          </cell>
          <cell r="P16">
            <v>3</v>
          </cell>
          <cell r="Q16">
            <v>2</v>
          </cell>
          <cell r="R16">
            <v>2</v>
          </cell>
          <cell r="S16">
            <v>1</v>
          </cell>
          <cell r="T16">
            <v>7</v>
          </cell>
          <cell r="U16">
            <v>6</v>
          </cell>
          <cell r="V16">
            <v>0</v>
          </cell>
          <cell r="W16">
            <v>0</v>
          </cell>
          <cell r="X16">
            <v>25</v>
          </cell>
        </row>
        <row r="17">
          <cell r="M17" t="str">
            <v>17 Construction - special trade contractors</v>
          </cell>
          <cell r="N17">
            <v>5</v>
          </cell>
          <cell r="O17">
            <v>0</v>
          </cell>
          <cell r="P17">
            <v>2</v>
          </cell>
          <cell r="Q17">
            <v>5</v>
          </cell>
          <cell r="R17">
            <v>10</v>
          </cell>
          <cell r="S17">
            <v>6</v>
          </cell>
          <cell r="T17">
            <v>8</v>
          </cell>
          <cell r="U17">
            <v>11</v>
          </cell>
          <cell r="V17">
            <v>3</v>
          </cell>
          <cell r="W17">
            <v>0</v>
          </cell>
          <cell r="X17">
            <v>50</v>
          </cell>
        </row>
        <row r="18">
          <cell r="M18" t="str">
            <v>Construction subtotal</v>
          </cell>
          <cell r="R18">
            <v>25</v>
          </cell>
          <cell r="S18">
            <v>17</v>
          </cell>
          <cell r="T18">
            <v>27</v>
          </cell>
          <cell r="U18">
            <v>39</v>
          </cell>
          <cell r="V18">
            <v>5</v>
          </cell>
          <cell r="W18">
            <v>2</v>
          </cell>
        </row>
        <row r="20">
          <cell r="M20" t="str">
            <v>20 Food and kindred products</v>
          </cell>
          <cell r="N20">
            <v>1</v>
          </cell>
          <cell r="O20">
            <v>0</v>
          </cell>
          <cell r="P20">
            <v>3</v>
          </cell>
          <cell r="Q20">
            <v>1</v>
          </cell>
          <cell r="R20">
            <v>4</v>
          </cell>
          <cell r="S20">
            <v>7</v>
          </cell>
          <cell r="T20">
            <v>9</v>
          </cell>
          <cell r="U20">
            <v>8</v>
          </cell>
          <cell r="V20">
            <v>0</v>
          </cell>
          <cell r="W20">
            <v>0</v>
          </cell>
          <cell r="X20">
            <v>33</v>
          </cell>
        </row>
        <row r="21">
          <cell r="M21" t="str">
            <v>21 Tobacco products</v>
          </cell>
          <cell r="N21">
            <v>0</v>
          </cell>
          <cell r="O21">
            <v>0</v>
          </cell>
          <cell r="P21">
            <v>0</v>
          </cell>
          <cell r="Q21">
            <v>0</v>
          </cell>
          <cell r="R21">
            <v>0</v>
          </cell>
          <cell r="S21">
            <v>1</v>
          </cell>
          <cell r="T21">
            <v>0</v>
          </cell>
          <cell r="U21">
            <v>0</v>
          </cell>
          <cell r="V21">
            <v>0</v>
          </cell>
          <cell r="W21">
            <v>0</v>
          </cell>
          <cell r="X21">
            <v>1</v>
          </cell>
        </row>
        <row r="22">
          <cell r="M22" t="str">
            <v>22 Textile mill products</v>
          </cell>
          <cell r="N22">
            <v>1</v>
          </cell>
          <cell r="O22">
            <v>0</v>
          </cell>
          <cell r="P22">
            <v>1</v>
          </cell>
          <cell r="Q22">
            <v>2</v>
          </cell>
          <cell r="R22">
            <v>1</v>
          </cell>
          <cell r="S22">
            <v>0</v>
          </cell>
          <cell r="T22">
            <v>2</v>
          </cell>
          <cell r="U22">
            <v>2</v>
          </cell>
          <cell r="V22">
            <v>4</v>
          </cell>
          <cell r="W22">
            <v>0</v>
          </cell>
          <cell r="X22">
            <v>13</v>
          </cell>
        </row>
        <row r="23">
          <cell r="M23" t="str">
            <v>23 Apparel and other finished products made from fabrics and similar materials</v>
          </cell>
          <cell r="N23">
            <v>0</v>
          </cell>
          <cell r="O23">
            <v>0</v>
          </cell>
          <cell r="P23">
            <v>1</v>
          </cell>
          <cell r="Q23">
            <v>1</v>
          </cell>
          <cell r="R23">
            <v>3</v>
          </cell>
          <cell r="S23">
            <v>3</v>
          </cell>
          <cell r="T23">
            <v>1</v>
          </cell>
          <cell r="U23">
            <v>8</v>
          </cell>
          <cell r="V23">
            <v>1</v>
          </cell>
          <cell r="W23">
            <v>0</v>
          </cell>
          <cell r="X23">
            <v>18</v>
          </cell>
        </row>
        <row r="24">
          <cell r="M24" t="str">
            <v>24 Lumber and wood products, except furniture</v>
          </cell>
          <cell r="N24">
            <v>1</v>
          </cell>
          <cell r="O24">
            <v>0</v>
          </cell>
          <cell r="P24">
            <v>3</v>
          </cell>
          <cell r="Q24">
            <v>0</v>
          </cell>
          <cell r="R24">
            <v>0</v>
          </cell>
          <cell r="S24">
            <v>0</v>
          </cell>
          <cell r="T24">
            <v>2</v>
          </cell>
          <cell r="U24">
            <v>0</v>
          </cell>
          <cell r="V24">
            <v>0</v>
          </cell>
          <cell r="W24">
            <v>0</v>
          </cell>
          <cell r="X24">
            <v>6</v>
          </cell>
        </row>
        <row r="25">
          <cell r="M25" t="str">
            <v>25 Furniture and fixtures</v>
          </cell>
          <cell r="N25">
            <v>3</v>
          </cell>
          <cell r="O25">
            <v>0</v>
          </cell>
          <cell r="P25">
            <v>0</v>
          </cell>
          <cell r="Q25">
            <v>4</v>
          </cell>
          <cell r="R25">
            <v>8</v>
          </cell>
          <cell r="S25">
            <v>2</v>
          </cell>
          <cell r="T25">
            <v>2</v>
          </cell>
          <cell r="U25">
            <v>1</v>
          </cell>
          <cell r="V25">
            <v>0</v>
          </cell>
          <cell r="W25">
            <v>0</v>
          </cell>
          <cell r="X25">
            <v>20</v>
          </cell>
        </row>
        <row r="26">
          <cell r="M26" t="str">
            <v>26 Paper and allied products</v>
          </cell>
          <cell r="N26">
            <v>0</v>
          </cell>
          <cell r="O26">
            <v>0</v>
          </cell>
          <cell r="P26">
            <v>1</v>
          </cell>
          <cell r="Q26">
            <v>1</v>
          </cell>
          <cell r="R26">
            <v>0</v>
          </cell>
          <cell r="S26">
            <v>3</v>
          </cell>
          <cell r="T26">
            <v>2</v>
          </cell>
          <cell r="U26">
            <v>1</v>
          </cell>
          <cell r="V26">
            <v>0</v>
          </cell>
          <cell r="W26">
            <v>0</v>
          </cell>
          <cell r="X26">
            <v>8</v>
          </cell>
        </row>
        <row r="27">
          <cell r="M27" t="str">
            <v>27 Printing, publishing, and allied industries</v>
          </cell>
          <cell r="N27">
            <v>2</v>
          </cell>
          <cell r="O27">
            <v>0</v>
          </cell>
          <cell r="P27">
            <v>1</v>
          </cell>
          <cell r="Q27">
            <v>0</v>
          </cell>
          <cell r="R27">
            <v>1</v>
          </cell>
          <cell r="S27">
            <v>3</v>
          </cell>
          <cell r="T27">
            <v>3</v>
          </cell>
          <cell r="U27">
            <v>4</v>
          </cell>
          <cell r="V27">
            <v>0</v>
          </cell>
          <cell r="W27">
            <v>0</v>
          </cell>
          <cell r="X27">
            <v>14</v>
          </cell>
        </row>
        <row r="28">
          <cell r="M28" t="str">
            <v>28 Chemicals and allied products</v>
          </cell>
          <cell r="N28">
            <v>2</v>
          </cell>
          <cell r="O28">
            <v>0</v>
          </cell>
          <cell r="P28">
            <v>3</v>
          </cell>
          <cell r="Q28">
            <v>3</v>
          </cell>
          <cell r="R28">
            <v>8</v>
          </cell>
          <cell r="S28">
            <v>7</v>
          </cell>
          <cell r="T28">
            <v>2</v>
          </cell>
          <cell r="U28">
            <v>0</v>
          </cell>
          <cell r="V28">
            <v>0</v>
          </cell>
          <cell r="W28">
            <v>0</v>
          </cell>
          <cell r="X28">
            <v>25</v>
          </cell>
        </row>
        <row r="29">
          <cell r="M29" t="str">
            <v>29 Petroleum refining and related industries</v>
          </cell>
          <cell r="N29">
            <v>1</v>
          </cell>
          <cell r="O29">
            <v>0</v>
          </cell>
          <cell r="P29">
            <v>0</v>
          </cell>
          <cell r="Q29">
            <v>0</v>
          </cell>
          <cell r="R29">
            <v>0</v>
          </cell>
          <cell r="S29">
            <v>0</v>
          </cell>
          <cell r="T29">
            <v>2</v>
          </cell>
          <cell r="U29">
            <v>1</v>
          </cell>
          <cell r="V29">
            <v>0</v>
          </cell>
          <cell r="W29">
            <v>0</v>
          </cell>
          <cell r="X29">
            <v>4</v>
          </cell>
        </row>
        <row r="30">
          <cell r="M30" t="str">
            <v>30 Rubber and miscellaneous plastics products</v>
          </cell>
          <cell r="N30">
            <v>0</v>
          </cell>
          <cell r="O30">
            <v>0</v>
          </cell>
          <cell r="P30">
            <v>5</v>
          </cell>
          <cell r="Q30">
            <v>1</v>
          </cell>
          <cell r="R30">
            <v>3</v>
          </cell>
          <cell r="S30">
            <v>2</v>
          </cell>
          <cell r="T30">
            <v>2</v>
          </cell>
          <cell r="U30">
            <v>2</v>
          </cell>
          <cell r="V30">
            <v>0</v>
          </cell>
          <cell r="W30">
            <v>0</v>
          </cell>
          <cell r="X30">
            <v>15</v>
          </cell>
        </row>
        <row r="31">
          <cell r="M31" t="str">
            <v>32 Stone, clay, glass and concrete products</v>
          </cell>
          <cell r="N31">
            <v>1</v>
          </cell>
          <cell r="O31">
            <v>0</v>
          </cell>
          <cell r="P31">
            <v>0</v>
          </cell>
          <cell r="Q31">
            <v>2</v>
          </cell>
          <cell r="R31">
            <v>1</v>
          </cell>
          <cell r="S31">
            <v>1</v>
          </cell>
          <cell r="T31">
            <v>4</v>
          </cell>
          <cell r="U31">
            <v>3</v>
          </cell>
          <cell r="V31">
            <v>2</v>
          </cell>
          <cell r="W31">
            <v>0</v>
          </cell>
          <cell r="X31">
            <v>14</v>
          </cell>
        </row>
        <row r="32">
          <cell r="M32" t="str">
            <v>33 Primary metal industries</v>
          </cell>
          <cell r="N32">
            <v>0</v>
          </cell>
          <cell r="O32">
            <v>0</v>
          </cell>
          <cell r="P32">
            <v>1</v>
          </cell>
          <cell r="Q32">
            <v>2</v>
          </cell>
          <cell r="R32">
            <v>3</v>
          </cell>
          <cell r="S32">
            <v>3</v>
          </cell>
          <cell r="T32">
            <v>2</v>
          </cell>
          <cell r="U32">
            <v>7</v>
          </cell>
          <cell r="V32">
            <v>2</v>
          </cell>
          <cell r="W32">
            <v>2</v>
          </cell>
          <cell r="X32">
            <v>22</v>
          </cell>
        </row>
        <row r="33">
          <cell r="M33" t="str">
            <v>34 Fabricated metal products, except machinery and transportation equipment</v>
          </cell>
          <cell r="N33">
            <v>1</v>
          </cell>
          <cell r="O33">
            <v>0</v>
          </cell>
          <cell r="P33">
            <v>1</v>
          </cell>
          <cell r="Q33">
            <v>1</v>
          </cell>
          <cell r="R33">
            <v>4</v>
          </cell>
          <cell r="S33">
            <v>3</v>
          </cell>
          <cell r="T33">
            <v>1</v>
          </cell>
          <cell r="U33">
            <v>4</v>
          </cell>
          <cell r="V33">
            <v>1</v>
          </cell>
          <cell r="W33">
            <v>0</v>
          </cell>
          <cell r="X33">
            <v>16</v>
          </cell>
        </row>
        <row r="34">
          <cell r="M34" t="str">
            <v>35 Industrial and commercial machinery and computer equipment</v>
          </cell>
          <cell r="N34">
            <v>6</v>
          </cell>
          <cell r="O34">
            <v>0</v>
          </cell>
          <cell r="P34">
            <v>0</v>
          </cell>
          <cell r="Q34">
            <v>2</v>
          </cell>
          <cell r="R34">
            <v>2</v>
          </cell>
          <cell r="S34">
            <v>0</v>
          </cell>
          <cell r="T34">
            <v>2</v>
          </cell>
          <cell r="U34">
            <v>3</v>
          </cell>
          <cell r="V34">
            <v>0</v>
          </cell>
          <cell r="W34">
            <v>0</v>
          </cell>
          <cell r="X34">
            <v>15</v>
          </cell>
        </row>
        <row r="35">
          <cell r="M35" t="str">
            <v>36 Electronic and other electrical equipment and components, except computer equ</v>
          </cell>
          <cell r="N35">
            <v>1</v>
          </cell>
          <cell r="O35">
            <v>0</v>
          </cell>
          <cell r="P35">
            <v>0</v>
          </cell>
          <cell r="Q35">
            <v>0</v>
          </cell>
          <cell r="R35">
            <v>3</v>
          </cell>
          <cell r="S35">
            <v>3</v>
          </cell>
          <cell r="T35">
            <v>2</v>
          </cell>
          <cell r="U35">
            <v>0</v>
          </cell>
          <cell r="V35">
            <v>0</v>
          </cell>
          <cell r="W35">
            <v>0</v>
          </cell>
          <cell r="X35">
            <v>9</v>
          </cell>
        </row>
        <row r="36">
          <cell r="M36" t="str">
            <v>37 Transportation equipment</v>
          </cell>
          <cell r="N36">
            <v>0</v>
          </cell>
          <cell r="O36">
            <v>0</v>
          </cell>
          <cell r="P36">
            <v>1</v>
          </cell>
          <cell r="Q36">
            <v>3</v>
          </cell>
          <cell r="R36">
            <v>2</v>
          </cell>
          <cell r="S36">
            <v>1</v>
          </cell>
          <cell r="T36">
            <v>4</v>
          </cell>
          <cell r="U36">
            <v>2</v>
          </cell>
          <cell r="V36">
            <v>1</v>
          </cell>
          <cell r="W36">
            <v>0</v>
          </cell>
          <cell r="X36">
            <v>14</v>
          </cell>
        </row>
        <row r="37">
          <cell r="M37" t="str">
            <v>38 Measuring, analyzing, and controlling instruments; photographic, medical and</v>
          </cell>
          <cell r="N37">
            <v>2</v>
          </cell>
          <cell r="O37">
            <v>0</v>
          </cell>
          <cell r="P37">
            <v>1</v>
          </cell>
          <cell r="Q37">
            <v>0</v>
          </cell>
          <cell r="R37">
            <v>0</v>
          </cell>
          <cell r="S37">
            <v>0</v>
          </cell>
          <cell r="T37">
            <v>1</v>
          </cell>
          <cell r="U37">
            <v>0</v>
          </cell>
          <cell r="V37">
            <v>0</v>
          </cell>
          <cell r="W37">
            <v>0</v>
          </cell>
          <cell r="X37">
            <v>4</v>
          </cell>
        </row>
        <row r="38">
          <cell r="M38" t="str">
            <v>39 Miscellaneous manufacturing industries</v>
          </cell>
          <cell r="N38">
            <v>0</v>
          </cell>
          <cell r="O38">
            <v>0</v>
          </cell>
          <cell r="P38">
            <v>2</v>
          </cell>
          <cell r="Q38">
            <v>1</v>
          </cell>
          <cell r="R38">
            <v>4</v>
          </cell>
          <cell r="S38">
            <v>0</v>
          </cell>
          <cell r="T38">
            <v>2</v>
          </cell>
          <cell r="U38">
            <v>1</v>
          </cell>
          <cell r="V38">
            <v>0</v>
          </cell>
          <cell r="W38">
            <v>0</v>
          </cell>
          <cell r="X38">
            <v>10</v>
          </cell>
        </row>
        <row r="39">
          <cell r="M39" t="str">
            <v>Manufacturing</v>
          </cell>
          <cell r="R39">
            <v>47</v>
          </cell>
          <cell r="S39">
            <v>39</v>
          </cell>
          <cell r="T39">
            <v>45</v>
          </cell>
          <cell r="U39">
            <v>47</v>
          </cell>
          <cell r="V39">
            <v>11</v>
          </cell>
          <cell r="W39">
            <v>2</v>
          </cell>
        </row>
        <row r="41">
          <cell r="M41" t="str">
            <v>41 Local and suburban transit and interurban highway passenger transportation</v>
          </cell>
          <cell r="N41">
            <v>0</v>
          </cell>
          <cell r="O41">
            <v>0</v>
          </cell>
          <cell r="P41">
            <v>0</v>
          </cell>
          <cell r="Q41">
            <v>0</v>
          </cell>
          <cell r="R41">
            <v>0</v>
          </cell>
          <cell r="S41">
            <v>0</v>
          </cell>
          <cell r="T41">
            <v>0</v>
          </cell>
          <cell r="U41">
            <v>3</v>
          </cell>
          <cell r="V41">
            <v>0</v>
          </cell>
          <cell r="W41">
            <v>0</v>
          </cell>
          <cell r="X41">
            <v>3</v>
          </cell>
        </row>
        <row r="42">
          <cell r="M42" t="str">
            <v>44 Water transportation</v>
          </cell>
          <cell r="N42">
            <v>1</v>
          </cell>
          <cell r="O42">
            <v>0</v>
          </cell>
          <cell r="P42">
            <v>2</v>
          </cell>
          <cell r="Q42">
            <v>0</v>
          </cell>
          <cell r="R42">
            <v>2</v>
          </cell>
          <cell r="S42">
            <v>1</v>
          </cell>
          <cell r="T42">
            <v>1</v>
          </cell>
          <cell r="U42">
            <v>2</v>
          </cell>
          <cell r="V42">
            <v>0</v>
          </cell>
          <cell r="W42">
            <v>0</v>
          </cell>
          <cell r="X42">
            <v>9</v>
          </cell>
        </row>
        <row r="43">
          <cell r="M43" t="str">
            <v>45 Transportation by air</v>
          </cell>
          <cell r="N43">
            <v>1</v>
          </cell>
          <cell r="O43">
            <v>0</v>
          </cell>
          <cell r="P43">
            <v>2</v>
          </cell>
          <cell r="Q43">
            <v>1</v>
          </cell>
          <cell r="R43">
            <v>2</v>
          </cell>
          <cell r="S43">
            <v>3</v>
          </cell>
          <cell r="T43">
            <v>1</v>
          </cell>
          <cell r="U43">
            <v>2</v>
          </cell>
          <cell r="V43">
            <v>0</v>
          </cell>
          <cell r="W43">
            <v>1</v>
          </cell>
          <cell r="X43">
            <v>13</v>
          </cell>
        </row>
        <row r="44">
          <cell r="M44" t="str">
            <v>46 Pipelines, except natural gas</v>
          </cell>
          <cell r="N44">
            <v>0</v>
          </cell>
          <cell r="O44">
            <v>0</v>
          </cell>
          <cell r="P44">
            <v>0</v>
          </cell>
          <cell r="Q44">
            <v>0</v>
          </cell>
          <cell r="R44">
            <v>0</v>
          </cell>
          <cell r="S44">
            <v>0</v>
          </cell>
          <cell r="T44">
            <v>1</v>
          </cell>
          <cell r="U44">
            <v>0</v>
          </cell>
          <cell r="V44">
            <v>0</v>
          </cell>
          <cell r="W44">
            <v>0</v>
          </cell>
          <cell r="X44">
            <v>1</v>
          </cell>
        </row>
        <row r="45">
          <cell r="M45" t="str">
            <v>47 Transportation services</v>
          </cell>
          <cell r="N45">
            <v>6</v>
          </cell>
          <cell r="O45">
            <v>0</v>
          </cell>
          <cell r="P45">
            <v>9</v>
          </cell>
          <cell r="Q45">
            <v>8</v>
          </cell>
          <cell r="R45">
            <v>18</v>
          </cell>
          <cell r="S45">
            <v>7</v>
          </cell>
          <cell r="T45">
            <v>3</v>
          </cell>
          <cell r="U45">
            <v>3</v>
          </cell>
          <cell r="V45">
            <v>0</v>
          </cell>
          <cell r="W45">
            <v>1</v>
          </cell>
          <cell r="X45">
            <v>55</v>
          </cell>
        </row>
        <row r="46">
          <cell r="M46" t="str">
            <v>Transport</v>
          </cell>
          <cell r="R46">
            <v>22</v>
          </cell>
          <cell r="S46">
            <v>11</v>
          </cell>
          <cell r="T46">
            <v>6</v>
          </cell>
          <cell r="U46">
            <v>10</v>
          </cell>
          <cell r="V46">
            <v>0</v>
          </cell>
          <cell r="W46">
            <v>2</v>
          </cell>
        </row>
        <row r="48">
          <cell r="M48" t="str">
            <v>48 Communications</v>
          </cell>
          <cell r="R48">
            <v>1</v>
          </cell>
          <cell r="S48">
            <v>3</v>
          </cell>
          <cell r="T48">
            <v>1</v>
          </cell>
          <cell r="U48">
            <v>3</v>
          </cell>
          <cell r="V48">
            <v>0</v>
          </cell>
          <cell r="W48">
            <v>0</v>
          </cell>
        </row>
        <row r="50">
          <cell r="M50" t="str">
            <v>Utilities</v>
          </cell>
          <cell r="R50">
            <v>1</v>
          </cell>
          <cell r="S50">
            <v>3</v>
          </cell>
          <cell r="T50">
            <v>1</v>
          </cell>
          <cell r="U50">
            <v>0</v>
          </cell>
          <cell r="V50">
            <v>1</v>
          </cell>
          <cell r="W50">
            <v>0</v>
          </cell>
        </row>
        <row r="52">
          <cell r="M52" t="str">
            <v>50 Wholesale trade - durable goods</v>
          </cell>
          <cell r="N52">
            <v>33</v>
          </cell>
          <cell r="O52">
            <v>0</v>
          </cell>
          <cell r="P52">
            <v>141</v>
          </cell>
          <cell r="Q52">
            <v>86</v>
          </cell>
          <cell r="R52">
            <v>104</v>
          </cell>
          <cell r="S52">
            <v>68</v>
          </cell>
          <cell r="T52">
            <v>51</v>
          </cell>
          <cell r="U52">
            <v>26</v>
          </cell>
          <cell r="V52">
            <v>12</v>
          </cell>
          <cell r="W52">
            <v>1</v>
          </cell>
          <cell r="X52">
            <v>522</v>
          </cell>
        </row>
        <row r="53">
          <cell r="M53" t="str">
            <v>51 Wholesale trade - nondurable goods</v>
          </cell>
          <cell r="N53">
            <v>11</v>
          </cell>
          <cell r="O53">
            <v>0</v>
          </cell>
          <cell r="P53">
            <v>93</v>
          </cell>
          <cell r="Q53">
            <v>55</v>
          </cell>
          <cell r="R53">
            <v>60</v>
          </cell>
          <cell r="S53">
            <v>26</v>
          </cell>
          <cell r="T53">
            <v>28</v>
          </cell>
          <cell r="U53">
            <v>17</v>
          </cell>
          <cell r="V53">
            <v>7</v>
          </cell>
          <cell r="W53">
            <v>1</v>
          </cell>
          <cell r="X53">
            <v>298</v>
          </cell>
        </row>
        <row r="54">
          <cell r="M54" t="str">
            <v>52 Building materials, hardware, garden supply and mobile home dealers</v>
          </cell>
          <cell r="N54">
            <v>0</v>
          </cell>
          <cell r="O54">
            <v>0</v>
          </cell>
          <cell r="P54">
            <v>9</v>
          </cell>
          <cell r="Q54">
            <v>6</v>
          </cell>
          <cell r="R54">
            <v>9</v>
          </cell>
          <cell r="S54">
            <v>4</v>
          </cell>
          <cell r="T54">
            <v>3</v>
          </cell>
          <cell r="U54">
            <v>0</v>
          </cell>
          <cell r="V54">
            <v>0</v>
          </cell>
          <cell r="W54">
            <v>0</v>
          </cell>
          <cell r="X54">
            <v>31</v>
          </cell>
        </row>
        <row r="55">
          <cell r="M55" t="str">
            <v>53 General merchandise stores</v>
          </cell>
          <cell r="N55">
            <v>0</v>
          </cell>
          <cell r="O55">
            <v>0</v>
          </cell>
          <cell r="P55">
            <v>0</v>
          </cell>
          <cell r="Q55">
            <v>1</v>
          </cell>
          <cell r="R55">
            <v>1</v>
          </cell>
          <cell r="S55">
            <v>0</v>
          </cell>
          <cell r="T55">
            <v>1</v>
          </cell>
          <cell r="U55">
            <v>1</v>
          </cell>
          <cell r="V55">
            <v>0</v>
          </cell>
          <cell r="W55">
            <v>0</v>
          </cell>
          <cell r="X55">
            <v>4</v>
          </cell>
        </row>
        <row r="56">
          <cell r="M56" t="str">
            <v>54 Food stores</v>
          </cell>
          <cell r="N56">
            <v>0</v>
          </cell>
          <cell r="O56">
            <v>0</v>
          </cell>
          <cell r="P56">
            <v>13</v>
          </cell>
          <cell r="Q56">
            <v>3</v>
          </cell>
          <cell r="R56">
            <v>5</v>
          </cell>
          <cell r="S56">
            <v>0</v>
          </cell>
          <cell r="T56">
            <v>4</v>
          </cell>
          <cell r="U56">
            <v>5</v>
          </cell>
          <cell r="V56">
            <v>0</v>
          </cell>
          <cell r="W56">
            <v>0</v>
          </cell>
          <cell r="X56">
            <v>30</v>
          </cell>
        </row>
        <row r="57">
          <cell r="M57" t="str">
            <v>55 Automotive dealers and gasoline service stations</v>
          </cell>
          <cell r="N57">
            <v>1</v>
          </cell>
          <cell r="O57">
            <v>0</v>
          </cell>
          <cell r="P57">
            <v>2</v>
          </cell>
          <cell r="Q57">
            <v>4</v>
          </cell>
          <cell r="R57">
            <v>2</v>
          </cell>
          <cell r="S57">
            <v>1</v>
          </cell>
          <cell r="T57">
            <v>2</v>
          </cell>
          <cell r="U57">
            <v>1</v>
          </cell>
          <cell r="V57">
            <v>0</v>
          </cell>
          <cell r="W57">
            <v>0</v>
          </cell>
          <cell r="X57">
            <v>13</v>
          </cell>
        </row>
        <row r="58">
          <cell r="M58" t="str">
            <v>56 Apparel and accessory stores</v>
          </cell>
          <cell r="N58">
            <v>1</v>
          </cell>
          <cell r="O58">
            <v>0</v>
          </cell>
          <cell r="P58">
            <v>24</v>
          </cell>
          <cell r="Q58">
            <v>4</v>
          </cell>
          <cell r="R58">
            <v>11</v>
          </cell>
          <cell r="S58">
            <v>2</v>
          </cell>
          <cell r="T58">
            <v>1</v>
          </cell>
          <cell r="U58">
            <v>2</v>
          </cell>
          <cell r="V58">
            <v>1</v>
          </cell>
          <cell r="W58">
            <v>0</v>
          </cell>
          <cell r="X58">
            <v>46</v>
          </cell>
        </row>
        <row r="59">
          <cell r="M59" t="str">
            <v>57 Home furniture, furnishings and equipment stores</v>
          </cell>
          <cell r="N59">
            <v>0</v>
          </cell>
          <cell r="O59">
            <v>0</v>
          </cell>
          <cell r="P59">
            <v>19</v>
          </cell>
          <cell r="Q59">
            <v>12</v>
          </cell>
          <cell r="R59">
            <v>14</v>
          </cell>
          <cell r="S59">
            <v>6</v>
          </cell>
          <cell r="T59">
            <v>1</v>
          </cell>
          <cell r="U59">
            <v>2</v>
          </cell>
          <cell r="V59">
            <v>1</v>
          </cell>
          <cell r="W59">
            <v>0</v>
          </cell>
          <cell r="X59">
            <v>55</v>
          </cell>
        </row>
        <row r="60">
          <cell r="M60" t="str">
            <v>58 Eating and drinking places</v>
          </cell>
          <cell r="N60">
            <v>3</v>
          </cell>
          <cell r="O60">
            <v>0</v>
          </cell>
          <cell r="P60">
            <v>0</v>
          </cell>
          <cell r="Q60">
            <v>0</v>
          </cell>
          <cell r="R60">
            <v>3</v>
          </cell>
          <cell r="S60">
            <v>1</v>
          </cell>
          <cell r="T60">
            <v>1</v>
          </cell>
          <cell r="U60">
            <v>1</v>
          </cell>
          <cell r="V60">
            <v>0</v>
          </cell>
          <cell r="W60">
            <v>0</v>
          </cell>
          <cell r="X60">
            <v>9</v>
          </cell>
        </row>
        <row r="61">
          <cell r="M61" t="str">
            <v>59 Miscellaneous retail</v>
          </cell>
          <cell r="N61">
            <v>7</v>
          </cell>
          <cell r="O61">
            <v>0</v>
          </cell>
          <cell r="P61">
            <v>35</v>
          </cell>
          <cell r="Q61">
            <v>12</v>
          </cell>
          <cell r="R61">
            <v>16</v>
          </cell>
          <cell r="S61">
            <v>3</v>
          </cell>
          <cell r="T61">
            <v>1</v>
          </cell>
          <cell r="U61">
            <v>5</v>
          </cell>
          <cell r="V61">
            <v>1</v>
          </cell>
          <cell r="W61">
            <v>0</v>
          </cell>
          <cell r="X61">
            <v>80</v>
          </cell>
        </row>
        <row r="62">
          <cell r="M62" t="str">
            <v>Retail</v>
          </cell>
          <cell r="R62">
            <v>225</v>
          </cell>
          <cell r="S62">
            <v>111</v>
          </cell>
          <cell r="T62">
            <v>93</v>
          </cell>
          <cell r="U62">
            <v>60</v>
          </cell>
          <cell r="V62">
            <v>22</v>
          </cell>
          <cell r="W62">
            <v>2</v>
          </cell>
        </row>
        <row r="64">
          <cell r="M64" t="str">
            <v>60 Depository institutions</v>
          </cell>
          <cell r="N64">
            <v>16</v>
          </cell>
          <cell r="O64">
            <v>0</v>
          </cell>
          <cell r="P64">
            <v>12</v>
          </cell>
          <cell r="Q64">
            <v>6</v>
          </cell>
          <cell r="R64">
            <v>9</v>
          </cell>
          <cell r="S64">
            <v>10</v>
          </cell>
          <cell r="T64">
            <v>14</v>
          </cell>
          <cell r="U64">
            <v>8</v>
          </cell>
          <cell r="V64">
            <v>2</v>
          </cell>
          <cell r="W64">
            <v>2</v>
          </cell>
          <cell r="X64">
            <v>79</v>
          </cell>
        </row>
        <row r="65">
          <cell r="M65" t="str">
            <v>61 Nondepository credit institutions</v>
          </cell>
          <cell r="N65">
            <v>0</v>
          </cell>
          <cell r="O65">
            <v>0</v>
          </cell>
          <cell r="P65">
            <v>1</v>
          </cell>
          <cell r="Q65">
            <v>0</v>
          </cell>
          <cell r="R65">
            <v>0</v>
          </cell>
          <cell r="S65">
            <v>1</v>
          </cell>
          <cell r="T65">
            <v>1</v>
          </cell>
          <cell r="U65">
            <v>0</v>
          </cell>
          <cell r="V65">
            <v>0</v>
          </cell>
          <cell r="W65">
            <v>0</v>
          </cell>
          <cell r="X65">
            <v>3</v>
          </cell>
        </row>
        <row r="66">
          <cell r="M66" t="str">
            <v>62 Security and commodity brokers, dealers, exchanges and services</v>
          </cell>
          <cell r="N66">
            <v>4</v>
          </cell>
          <cell r="O66">
            <v>0</v>
          </cell>
          <cell r="P66">
            <v>6</v>
          </cell>
          <cell r="Q66">
            <v>5</v>
          </cell>
          <cell r="R66">
            <v>5</v>
          </cell>
          <cell r="S66">
            <v>4</v>
          </cell>
          <cell r="T66">
            <v>1</v>
          </cell>
          <cell r="U66">
            <v>0</v>
          </cell>
          <cell r="V66">
            <v>0</v>
          </cell>
          <cell r="W66">
            <v>0</v>
          </cell>
          <cell r="X66">
            <v>25</v>
          </cell>
        </row>
        <row r="67">
          <cell r="M67" t="str">
            <v>63 Insurance carriers</v>
          </cell>
          <cell r="N67">
            <v>1</v>
          </cell>
          <cell r="O67">
            <v>0</v>
          </cell>
          <cell r="P67">
            <v>2</v>
          </cell>
          <cell r="Q67">
            <v>1</v>
          </cell>
          <cell r="R67">
            <v>0</v>
          </cell>
          <cell r="S67">
            <v>3</v>
          </cell>
          <cell r="T67">
            <v>1</v>
          </cell>
          <cell r="U67">
            <v>0</v>
          </cell>
          <cell r="V67">
            <v>0</v>
          </cell>
          <cell r="W67">
            <v>0</v>
          </cell>
          <cell r="X67">
            <v>8</v>
          </cell>
        </row>
        <row r="68">
          <cell r="M68" t="str">
            <v>64 Insurance agents, brokers and service</v>
          </cell>
          <cell r="N68">
            <v>3</v>
          </cell>
          <cell r="O68">
            <v>0</v>
          </cell>
          <cell r="P68">
            <v>6</v>
          </cell>
          <cell r="Q68">
            <v>2</v>
          </cell>
          <cell r="R68">
            <v>2</v>
          </cell>
          <cell r="S68">
            <v>2</v>
          </cell>
          <cell r="T68">
            <v>2</v>
          </cell>
          <cell r="U68">
            <v>0</v>
          </cell>
          <cell r="V68">
            <v>0</v>
          </cell>
          <cell r="W68">
            <v>0</v>
          </cell>
          <cell r="X68">
            <v>17</v>
          </cell>
        </row>
        <row r="69">
          <cell r="M69" t="str">
            <v>65 Real estate</v>
          </cell>
          <cell r="N69">
            <v>6</v>
          </cell>
          <cell r="O69">
            <v>0</v>
          </cell>
          <cell r="P69">
            <v>6</v>
          </cell>
          <cell r="Q69">
            <v>9</v>
          </cell>
          <cell r="R69">
            <v>10</v>
          </cell>
          <cell r="S69">
            <v>2</v>
          </cell>
          <cell r="T69">
            <v>1</v>
          </cell>
          <cell r="U69">
            <v>0</v>
          </cell>
          <cell r="V69">
            <v>0</v>
          </cell>
          <cell r="W69">
            <v>0</v>
          </cell>
          <cell r="X69">
            <v>34</v>
          </cell>
        </row>
        <row r="70">
          <cell r="M70" t="str">
            <v>67 Holding and other investment offices</v>
          </cell>
          <cell r="N70">
            <v>5</v>
          </cell>
          <cell r="O70">
            <v>0</v>
          </cell>
          <cell r="P70">
            <v>8</v>
          </cell>
          <cell r="Q70">
            <v>3</v>
          </cell>
          <cell r="R70">
            <v>6</v>
          </cell>
          <cell r="S70">
            <v>1</v>
          </cell>
          <cell r="T70">
            <v>4</v>
          </cell>
          <cell r="U70">
            <v>0</v>
          </cell>
          <cell r="V70">
            <v>1</v>
          </cell>
          <cell r="W70">
            <v>2</v>
          </cell>
          <cell r="X70">
            <v>30</v>
          </cell>
        </row>
        <row r="71">
          <cell r="M71" t="str">
            <v>Finance</v>
          </cell>
          <cell r="R71">
            <v>32</v>
          </cell>
          <cell r="S71">
            <v>23</v>
          </cell>
          <cell r="T71">
            <v>24</v>
          </cell>
          <cell r="U71">
            <v>8</v>
          </cell>
          <cell r="V71">
            <v>3</v>
          </cell>
          <cell r="W71">
            <v>4</v>
          </cell>
        </row>
        <row r="73">
          <cell r="M73" t="str">
            <v>70 Hotels, rooming houses, camps and other lodging places</v>
          </cell>
          <cell r="N73">
            <v>5</v>
          </cell>
          <cell r="O73">
            <v>0</v>
          </cell>
          <cell r="P73">
            <v>0</v>
          </cell>
          <cell r="Q73">
            <v>2</v>
          </cell>
          <cell r="R73">
            <v>1</v>
          </cell>
          <cell r="S73">
            <v>0</v>
          </cell>
          <cell r="T73">
            <v>2</v>
          </cell>
          <cell r="U73">
            <v>7</v>
          </cell>
          <cell r="V73">
            <v>0</v>
          </cell>
          <cell r="W73">
            <v>0</v>
          </cell>
          <cell r="X73">
            <v>17</v>
          </cell>
        </row>
        <row r="74">
          <cell r="M74" t="str">
            <v>72 Personal services</v>
          </cell>
          <cell r="N74">
            <v>2</v>
          </cell>
          <cell r="O74">
            <v>0</v>
          </cell>
          <cell r="P74">
            <v>3</v>
          </cell>
          <cell r="Q74">
            <v>1</v>
          </cell>
          <cell r="R74">
            <v>3</v>
          </cell>
          <cell r="S74">
            <v>2</v>
          </cell>
          <cell r="T74">
            <v>1</v>
          </cell>
          <cell r="U74">
            <v>2</v>
          </cell>
          <cell r="V74">
            <v>1</v>
          </cell>
          <cell r="W74">
            <v>0</v>
          </cell>
          <cell r="X74">
            <v>15</v>
          </cell>
        </row>
        <row r="75">
          <cell r="M75" t="str">
            <v>73 Business services</v>
          </cell>
          <cell r="N75">
            <v>40</v>
          </cell>
          <cell r="O75">
            <v>2</v>
          </cell>
          <cell r="P75">
            <v>36</v>
          </cell>
          <cell r="Q75">
            <v>20</v>
          </cell>
          <cell r="R75">
            <v>19</v>
          </cell>
          <cell r="S75">
            <v>10</v>
          </cell>
          <cell r="T75">
            <v>9</v>
          </cell>
          <cell r="U75">
            <v>7</v>
          </cell>
          <cell r="V75">
            <v>4</v>
          </cell>
          <cell r="W75">
            <v>1</v>
          </cell>
          <cell r="X75">
            <v>148</v>
          </cell>
        </row>
        <row r="76">
          <cell r="M76" t="str">
            <v>75 Automotive repair, services and parking</v>
          </cell>
          <cell r="N76">
            <v>4</v>
          </cell>
          <cell r="O76">
            <v>0</v>
          </cell>
          <cell r="P76">
            <v>6</v>
          </cell>
          <cell r="Q76">
            <v>3</v>
          </cell>
          <cell r="R76">
            <v>4</v>
          </cell>
          <cell r="S76">
            <v>2</v>
          </cell>
          <cell r="T76">
            <v>2</v>
          </cell>
          <cell r="U76">
            <v>2</v>
          </cell>
          <cell r="V76">
            <v>0</v>
          </cell>
          <cell r="W76">
            <v>0</v>
          </cell>
          <cell r="X76">
            <v>23</v>
          </cell>
        </row>
        <row r="77">
          <cell r="M77" t="str">
            <v>76 Miscellaneous repair services</v>
          </cell>
          <cell r="N77">
            <v>1</v>
          </cell>
          <cell r="O77">
            <v>0</v>
          </cell>
          <cell r="P77">
            <v>5</v>
          </cell>
          <cell r="Q77">
            <v>3</v>
          </cell>
          <cell r="R77">
            <v>0</v>
          </cell>
          <cell r="S77">
            <v>0</v>
          </cell>
          <cell r="T77">
            <v>0</v>
          </cell>
          <cell r="U77">
            <v>1</v>
          </cell>
          <cell r="V77">
            <v>1</v>
          </cell>
          <cell r="W77">
            <v>0</v>
          </cell>
          <cell r="X77">
            <v>11</v>
          </cell>
        </row>
        <row r="78">
          <cell r="M78" t="str">
            <v>78 Motion pictures</v>
          </cell>
          <cell r="N78">
            <v>0</v>
          </cell>
          <cell r="O78">
            <v>0</v>
          </cell>
          <cell r="P78">
            <v>2</v>
          </cell>
          <cell r="Q78">
            <v>0</v>
          </cell>
          <cell r="R78">
            <v>0</v>
          </cell>
          <cell r="S78">
            <v>0</v>
          </cell>
          <cell r="T78">
            <v>0</v>
          </cell>
          <cell r="U78">
            <v>0</v>
          </cell>
          <cell r="V78">
            <v>0</v>
          </cell>
          <cell r="W78">
            <v>0</v>
          </cell>
          <cell r="X78">
            <v>2</v>
          </cell>
        </row>
        <row r="79">
          <cell r="M79" t="str">
            <v>79 Amusement and recreation services</v>
          </cell>
          <cell r="N79">
            <v>3</v>
          </cell>
          <cell r="O79">
            <v>0</v>
          </cell>
          <cell r="P79">
            <v>1</v>
          </cell>
          <cell r="Q79">
            <v>0</v>
          </cell>
          <cell r="R79">
            <v>1</v>
          </cell>
          <cell r="S79">
            <v>1</v>
          </cell>
          <cell r="T79">
            <v>0</v>
          </cell>
          <cell r="U79">
            <v>0</v>
          </cell>
          <cell r="V79">
            <v>0</v>
          </cell>
          <cell r="W79">
            <v>0</v>
          </cell>
          <cell r="X79">
            <v>6</v>
          </cell>
        </row>
        <row r="80">
          <cell r="M80" t="str">
            <v>Hotels and other business services</v>
          </cell>
          <cell r="R80">
            <v>28</v>
          </cell>
          <cell r="S80">
            <v>15</v>
          </cell>
          <cell r="T80">
            <v>14</v>
          </cell>
          <cell r="U80">
            <v>19</v>
          </cell>
          <cell r="V80">
            <v>6</v>
          </cell>
          <cell r="W80">
            <v>1</v>
          </cell>
        </row>
        <row r="82">
          <cell r="M82" t="str">
            <v>Healthcare</v>
          </cell>
          <cell r="R82">
            <v>1</v>
          </cell>
          <cell r="S82">
            <v>0</v>
          </cell>
          <cell r="T82">
            <v>0</v>
          </cell>
          <cell r="U82">
            <v>1</v>
          </cell>
          <cell r="V82">
            <v>0</v>
          </cell>
          <cell r="W82">
            <v>1</v>
          </cell>
        </row>
        <row r="84">
          <cell r="M84" t="str">
            <v>81 Legal services</v>
          </cell>
          <cell r="R84">
            <v>1</v>
          </cell>
          <cell r="S84">
            <v>0</v>
          </cell>
          <cell r="T84">
            <v>0</v>
          </cell>
          <cell r="U84">
            <v>1</v>
          </cell>
          <cell r="V84">
            <v>0</v>
          </cell>
          <cell r="W84">
            <v>0</v>
          </cell>
        </row>
        <row r="86">
          <cell r="M86" t="str">
            <v>Education</v>
          </cell>
          <cell r="R86">
            <v>4</v>
          </cell>
          <cell r="S86">
            <v>4</v>
          </cell>
          <cell r="T86">
            <v>0</v>
          </cell>
          <cell r="U86">
            <v>1</v>
          </cell>
          <cell r="V86">
            <v>1</v>
          </cell>
          <cell r="W86">
            <v>0</v>
          </cell>
        </row>
        <row r="88">
          <cell r="M88" t="str">
            <v>83 Social services</v>
          </cell>
          <cell r="N88">
            <v>1</v>
          </cell>
          <cell r="O88">
            <v>0</v>
          </cell>
          <cell r="P88">
            <v>2</v>
          </cell>
          <cell r="Q88">
            <v>0</v>
          </cell>
          <cell r="R88">
            <v>0</v>
          </cell>
          <cell r="S88">
            <v>0</v>
          </cell>
          <cell r="T88">
            <v>0</v>
          </cell>
          <cell r="U88">
            <v>0</v>
          </cell>
          <cell r="V88">
            <v>0</v>
          </cell>
          <cell r="W88">
            <v>0</v>
          </cell>
          <cell r="X88">
            <v>3</v>
          </cell>
        </row>
        <row r="89">
          <cell r="M89" t="str">
            <v>84 Museums, art galleries, and botanical and zoological gardens</v>
          </cell>
          <cell r="N89">
            <v>0</v>
          </cell>
          <cell r="O89">
            <v>0</v>
          </cell>
          <cell r="P89">
            <v>2</v>
          </cell>
          <cell r="Q89">
            <v>0</v>
          </cell>
          <cell r="R89">
            <v>0</v>
          </cell>
          <cell r="S89">
            <v>0</v>
          </cell>
          <cell r="T89">
            <v>0</v>
          </cell>
          <cell r="U89">
            <v>0</v>
          </cell>
          <cell r="V89">
            <v>0</v>
          </cell>
          <cell r="W89">
            <v>0</v>
          </cell>
          <cell r="X89">
            <v>2</v>
          </cell>
        </row>
        <row r="90">
          <cell r="M90" t="str">
            <v>86 Membership organisations</v>
          </cell>
          <cell r="N90">
            <v>0</v>
          </cell>
          <cell r="O90">
            <v>0</v>
          </cell>
          <cell r="P90">
            <v>0</v>
          </cell>
          <cell r="Q90">
            <v>0</v>
          </cell>
          <cell r="R90">
            <v>0</v>
          </cell>
          <cell r="S90">
            <v>1</v>
          </cell>
          <cell r="T90">
            <v>0</v>
          </cell>
          <cell r="U90">
            <v>0</v>
          </cell>
          <cell r="V90">
            <v>0</v>
          </cell>
          <cell r="W90">
            <v>0</v>
          </cell>
          <cell r="X90">
            <v>1</v>
          </cell>
        </row>
        <row r="91">
          <cell r="M91" t="str">
            <v>87 Engineering, accounting, research, management and related services</v>
          </cell>
          <cell r="N91">
            <v>23</v>
          </cell>
          <cell r="O91">
            <v>1</v>
          </cell>
          <cell r="P91">
            <v>35</v>
          </cell>
          <cell r="Q91">
            <v>13</v>
          </cell>
          <cell r="R91">
            <v>10</v>
          </cell>
          <cell r="S91">
            <v>8</v>
          </cell>
          <cell r="T91">
            <v>10</v>
          </cell>
          <cell r="U91">
            <v>10</v>
          </cell>
          <cell r="V91">
            <v>3</v>
          </cell>
          <cell r="W91">
            <v>1</v>
          </cell>
          <cell r="X91">
            <v>114</v>
          </cell>
        </row>
        <row r="92">
          <cell r="M92" t="str">
            <v>89 Miscellaneous services</v>
          </cell>
          <cell r="N92">
            <v>3</v>
          </cell>
          <cell r="O92">
            <v>0</v>
          </cell>
          <cell r="P92">
            <v>0</v>
          </cell>
          <cell r="Q92">
            <v>1</v>
          </cell>
          <cell r="R92">
            <v>2</v>
          </cell>
          <cell r="S92">
            <v>2</v>
          </cell>
          <cell r="T92">
            <v>1</v>
          </cell>
          <cell r="U92">
            <v>2</v>
          </cell>
          <cell r="V92">
            <v>0</v>
          </cell>
          <cell r="W92">
            <v>0</v>
          </cell>
          <cell r="X92">
            <v>11</v>
          </cell>
        </row>
        <row r="93">
          <cell r="M93" t="str">
            <v>91 Executive, legislative, and general government, except finance</v>
          </cell>
          <cell r="N93">
            <v>5</v>
          </cell>
          <cell r="O93">
            <v>0</v>
          </cell>
          <cell r="P93">
            <v>1</v>
          </cell>
          <cell r="Q93">
            <v>0</v>
          </cell>
          <cell r="R93">
            <v>1</v>
          </cell>
          <cell r="S93">
            <v>0</v>
          </cell>
          <cell r="T93">
            <v>0</v>
          </cell>
          <cell r="U93">
            <v>0</v>
          </cell>
          <cell r="V93">
            <v>1</v>
          </cell>
          <cell r="W93">
            <v>0</v>
          </cell>
          <cell r="X93">
            <v>8</v>
          </cell>
        </row>
        <row r="94">
          <cell r="M94" t="str">
            <v>93 Public finance, taxation and monetary policy</v>
          </cell>
          <cell r="N94">
            <v>0</v>
          </cell>
          <cell r="O94">
            <v>0</v>
          </cell>
          <cell r="P94">
            <v>0</v>
          </cell>
          <cell r="Q94">
            <v>0</v>
          </cell>
          <cell r="R94">
            <v>0</v>
          </cell>
          <cell r="S94">
            <v>0</v>
          </cell>
          <cell r="T94">
            <v>0</v>
          </cell>
          <cell r="U94">
            <v>1</v>
          </cell>
          <cell r="V94">
            <v>0</v>
          </cell>
          <cell r="W94">
            <v>0</v>
          </cell>
          <cell r="X94">
            <v>1</v>
          </cell>
        </row>
        <row r="95">
          <cell r="M95" t="str">
            <v>95 Administration of environmental quality and housing programs</v>
          </cell>
          <cell r="N95">
            <v>0</v>
          </cell>
          <cell r="O95">
            <v>0</v>
          </cell>
          <cell r="P95">
            <v>0</v>
          </cell>
          <cell r="Q95">
            <v>0</v>
          </cell>
          <cell r="R95">
            <v>0</v>
          </cell>
          <cell r="S95">
            <v>1</v>
          </cell>
          <cell r="T95">
            <v>1</v>
          </cell>
          <cell r="U95">
            <v>0</v>
          </cell>
          <cell r="V95">
            <v>0</v>
          </cell>
          <cell r="W95">
            <v>0</v>
          </cell>
          <cell r="X95">
            <v>2</v>
          </cell>
        </row>
        <row r="96">
          <cell r="M96" t="str">
            <v>96 Administration of economic programs</v>
          </cell>
          <cell r="N96">
            <v>1</v>
          </cell>
          <cell r="O96">
            <v>0</v>
          </cell>
          <cell r="P96">
            <v>0</v>
          </cell>
          <cell r="Q96">
            <v>0</v>
          </cell>
          <cell r="R96">
            <v>0</v>
          </cell>
          <cell r="S96">
            <v>0</v>
          </cell>
          <cell r="T96">
            <v>0</v>
          </cell>
          <cell r="U96">
            <v>1</v>
          </cell>
          <cell r="V96">
            <v>0</v>
          </cell>
          <cell r="W96">
            <v>0</v>
          </cell>
          <cell r="X96">
            <v>2</v>
          </cell>
        </row>
        <row r="97">
          <cell r="M97" t="str">
            <v>97 National security and international affairs</v>
          </cell>
          <cell r="N97">
            <v>4</v>
          </cell>
          <cell r="O97">
            <v>0</v>
          </cell>
          <cell r="P97">
            <v>0</v>
          </cell>
          <cell r="Q97">
            <v>0</v>
          </cell>
          <cell r="R97">
            <v>0</v>
          </cell>
          <cell r="S97">
            <v>0</v>
          </cell>
          <cell r="T97">
            <v>1</v>
          </cell>
          <cell r="U97">
            <v>0</v>
          </cell>
          <cell r="V97">
            <v>0</v>
          </cell>
          <cell r="W97">
            <v>1</v>
          </cell>
          <cell r="X97">
            <v>6</v>
          </cell>
        </row>
        <row r="98">
          <cell r="M98" t="str">
            <v>Public services all</v>
          </cell>
          <cell r="R98">
            <v>19</v>
          </cell>
          <cell r="S98">
            <v>16</v>
          </cell>
          <cell r="T98">
            <v>13</v>
          </cell>
          <cell r="U98">
            <v>17</v>
          </cell>
          <cell r="V98">
            <v>5</v>
          </cell>
          <cell r="W98">
            <v>3</v>
          </cell>
        </row>
        <row r="99">
          <cell r="M99" t="str">
            <v>Government</v>
          </cell>
          <cell r="R99">
            <v>14</v>
          </cell>
          <cell r="S99">
            <v>12</v>
          </cell>
          <cell r="T99">
            <v>13</v>
          </cell>
          <cell r="U99">
            <v>15</v>
          </cell>
          <cell r="V99">
            <v>4</v>
          </cell>
          <cell r="W99">
            <v>2</v>
          </cell>
        </row>
        <row r="100">
          <cell r="M100" t="str">
            <v>TOTAL</v>
          </cell>
          <cell r="R100">
            <v>436</v>
          </cell>
          <cell r="S100">
            <v>264</v>
          </cell>
          <cell r="T100">
            <v>239</v>
          </cell>
          <cell r="U100">
            <v>213</v>
          </cell>
          <cell r="V100">
            <v>57</v>
          </cell>
          <cell r="W100">
            <v>16</v>
          </cell>
          <cell r="X100">
            <v>2546</v>
          </cell>
        </row>
        <row r="101">
          <cell r="M101" t="str">
            <v>Unclassified</v>
          </cell>
          <cell r="R101">
            <v>34</v>
          </cell>
          <cell r="S101">
            <v>23</v>
          </cell>
          <cell r="T101">
            <v>14</v>
          </cell>
          <cell r="U101">
            <v>9</v>
          </cell>
          <cell r="V101">
            <v>1</v>
          </cell>
          <cell r="W101">
            <v>0</v>
          </cell>
          <cell r="X101">
            <v>328</v>
          </cell>
        </row>
        <row r="102">
          <cell r="M102" t="str">
            <v>TOTAL</v>
          </cell>
          <cell r="R102">
            <v>436</v>
          </cell>
          <cell r="S102">
            <v>264</v>
          </cell>
          <cell r="T102">
            <v>239</v>
          </cell>
          <cell r="U102">
            <v>213</v>
          </cell>
          <cell r="V102">
            <v>57</v>
          </cell>
          <cell r="W102">
            <v>16</v>
          </cell>
        </row>
        <row r="103">
          <cell r="R103">
            <v>0</v>
          </cell>
          <cell r="S103">
            <v>0</v>
          </cell>
          <cell r="T103">
            <v>0</v>
          </cell>
          <cell r="U103">
            <v>0</v>
          </cell>
          <cell r="V103">
            <v>0</v>
          </cell>
          <cell r="W103">
            <v>0</v>
          </cell>
        </row>
        <row r="104">
          <cell r="M104" t="str">
            <v>Other Industries</v>
          </cell>
          <cell r="R104">
            <v>57</v>
          </cell>
          <cell r="S104">
            <v>38</v>
          </cell>
          <cell r="T104">
            <v>43</v>
          </cell>
          <cell r="U104">
            <v>63</v>
          </cell>
          <cell r="V104">
            <v>14</v>
          </cell>
          <cell r="W104">
            <v>3</v>
          </cell>
        </row>
      </sheetData>
      <sheetData sheetId="43">
        <row r="2">
          <cell r="L2" t="str">
            <v>Croatia</v>
          </cell>
        </row>
        <row r="4">
          <cell r="M4" t="str">
            <v>&gt;&lt;</v>
          </cell>
          <cell r="N4">
            <v>39692</v>
          </cell>
          <cell r="O4">
            <v>43739</v>
          </cell>
          <cell r="P4" t="str">
            <v>20-49</v>
          </cell>
          <cell r="Q4" t="str">
            <v>50-99</v>
          </cell>
          <cell r="R4" t="str">
            <v>100-249</v>
          </cell>
          <cell r="S4" t="str">
            <v>250-999</v>
          </cell>
          <cell r="T4" t="str">
            <v>1000-4999</v>
          </cell>
          <cell r="U4" t="str">
            <v>5000+</v>
          </cell>
          <cell r="V4" t="str">
            <v>TOTAL</v>
          </cell>
        </row>
        <row r="5">
          <cell r="L5" t="str">
            <v>Unclassified</v>
          </cell>
          <cell r="M5">
            <v>21030</v>
          </cell>
          <cell r="N5">
            <v>65</v>
          </cell>
          <cell r="O5">
            <v>19</v>
          </cell>
          <cell r="P5">
            <v>17</v>
          </cell>
          <cell r="Q5">
            <v>29</v>
          </cell>
          <cell r="R5">
            <v>23</v>
          </cell>
          <cell r="S5">
            <v>20</v>
          </cell>
          <cell r="T5">
            <v>3</v>
          </cell>
          <cell r="U5">
            <v>1</v>
          </cell>
          <cell r="V5">
            <v>21207</v>
          </cell>
        </row>
        <row r="6">
          <cell r="L6" t="str">
            <v>01 Agricultural production - crops</v>
          </cell>
          <cell r="M6">
            <v>1021</v>
          </cell>
          <cell r="N6">
            <v>21</v>
          </cell>
          <cell r="O6">
            <v>5</v>
          </cell>
          <cell r="P6">
            <v>15</v>
          </cell>
          <cell r="Q6">
            <v>14</v>
          </cell>
          <cell r="R6">
            <v>14</v>
          </cell>
          <cell r="S6">
            <v>15</v>
          </cell>
          <cell r="T6">
            <v>2</v>
          </cell>
          <cell r="U6">
            <v>0</v>
          </cell>
          <cell r="V6">
            <v>1107</v>
          </cell>
        </row>
        <row r="7">
          <cell r="L7" t="str">
            <v>02 Agriculture production livestock and animal specialities</v>
          </cell>
          <cell r="M7">
            <v>369</v>
          </cell>
          <cell r="N7">
            <v>12</v>
          </cell>
          <cell r="O7">
            <v>5</v>
          </cell>
          <cell r="P7">
            <v>12</v>
          </cell>
          <cell r="Q7">
            <v>7</v>
          </cell>
          <cell r="R7">
            <v>7</v>
          </cell>
          <cell r="S7">
            <v>5</v>
          </cell>
          <cell r="T7">
            <v>1</v>
          </cell>
          <cell r="U7">
            <v>0</v>
          </cell>
          <cell r="V7">
            <v>418</v>
          </cell>
        </row>
        <row r="8">
          <cell r="L8" t="str">
            <v>07 Agricultural services</v>
          </cell>
          <cell r="M8">
            <v>305</v>
          </cell>
          <cell r="N8">
            <v>2</v>
          </cell>
          <cell r="O8">
            <v>4</v>
          </cell>
          <cell r="P8">
            <v>3</v>
          </cell>
          <cell r="Q8">
            <v>3</v>
          </cell>
          <cell r="R8">
            <v>3</v>
          </cell>
          <cell r="S8">
            <v>2</v>
          </cell>
          <cell r="T8">
            <v>0</v>
          </cell>
          <cell r="U8">
            <v>0</v>
          </cell>
          <cell r="V8">
            <v>322</v>
          </cell>
        </row>
        <row r="9">
          <cell r="L9" t="str">
            <v>08 Forestry</v>
          </cell>
          <cell r="M9">
            <v>70</v>
          </cell>
          <cell r="N9">
            <v>0</v>
          </cell>
          <cell r="O9">
            <v>0</v>
          </cell>
          <cell r="P9">
            <v>0</v>
          </cell>
          <cell r="Q9">
            <v>0</v>
          </cell>
          <cell r="R9">
            <v>0</v>
          </cell>
          <cell r="S9">
            <v>0</v>
          </cell>
          <cell r="T9">
            <v>0</v>
          </cell>
          <cell r="U9">
            <v>1</v>
          </cell>
          <cell r="V9">
            <v>71</v>
          </cell>
        </row>
        <row r="10">
          <cell r="L10" t="str">
            <v>09 Fishing, hunting and trapping</v>
          </cell>
          <cell r="M10">
            <v>252</v>
          </cell>
          <cell r="N10">
            <v>6</v>
          </cell>
          <cell r="O10">
            <v>4</v>
          </cell>
          <cell r="P10">
            <v>6</v>
          </cell>
          <cell r="Q10">
            <v>4</v>
          </cell>
          <cell r="R10">
            <v>2</v>
          </cell>
          <cell r="S10">
            <v>1</v>
          </cell>
          <cell r="T10">
            <v>0</v>
          </cell>
          <cell r="U10">
            <v>0</v>
          </cell>
          <cell r="V10">
            <v>275</v>
          </cell>
        </row>
        <row r="11">
          <cell r="L11" t="str">
            <v>Agriculture, Fisheries and Forestry subtotal</v>
          </cell>
          <cell r="P11">
            <v>36</v>
          </cell>
          <cell r="Q11">
            <v>28</v>
          </cell>
          <cell r="R11">
            <v>26</v>
          </cell>
          <cell r="S11">
            <v>23</v>
          </cell>
          <cell r="T11">
            <v>3</v>
          </cell>
          <cell r="U11">
            <v>1</v>
          </cell>
        </row>
        <row r="13">
          <cell r="L13" t="str">
            <v>10 Metal mining</v>
          </cell>
          <cell r="M13">
            <v>5</v>
          </cell>
          <cell r="N13">
            <v>1</v>
          </cell>
          <cell r="O13">
            <v>0</v>
          </cell>
          <cell r="P13">
            <v>0</v>
          </cell>
          <cell r="Q13">
            <v>1</v>
          </cell>
          <cell r="R13">
            <v>0</v>
          </cell>
          <cell r="S13">
            <v>0</v>
          </cell>
          <cell r="T13">
            <v>0</v>
          </cell>
          <cell r="U13">
            <v>0</v>
          </cell>
          <cell r="V13">
            <v>7</v>
          </cell>
        </row>
        <row r="14">
          <cell r="L14" t="str">
            <v>12 Coal mining</v>
          </cell>
          <cell r="M14">
            <v>2</v>
          </cell>
          <cell r="N14">
            <v>1</v>
          </cell>
          <cell r="O14">
            <v>0</v>
          </cell>
          <cell r="P14">
            <v>1</v>
          </cell>
          <cell r="Q14">
            <v>0</v>
          </cell>
          <cell r="R14">
            <v>0</v>
          </cell>
          <cell r="S14">
            <v>0</v>
          </cell>
          <cell r="T14">
            <v>0</v>
          </cell>
          <cell r="U14">
            <v>0</v>
          </cell>
          <cell r="V14">
            <v>4</v>
          </cell>
        </row>
        <row r="15">
          <cell r="L15" t="str">
            <v>13 Oil and gas extraction</v>
          </cell>
          <cell r="M15">
            <v>16</v>
          </cell>
          <cell r="N15">
            <v>1</v>
          </cell>
          <cell r="O15">
            <v>0</v>
          </cell>
          <cell r="P15">
            <v>2</v>
          </cell>
          <cell r="Q15">
            <v>1</v>
          </cell>
          <cell r="R15">
            <v>1</v>
          </cell>
          <cell r="S15">
            <v>1</v>
          </cell>
          <cell r="T15">
            <v>1</v>
          </cell>
          <cell r="U15">
            <v>1</v>
          </cell>
          <cell r="V15">
            <v>24</v>
          </cell>
        </row>
        <row r="16">
          <cell r="L16" t="str">
            <v>14 Mining and quarrying of nonmetallic minerals, except fuels</v>
          </cell>
          <cell r="M16">
            <v>182</v>
          </cell>
          <cell r="N16">
            <v>5</v>
          </cell>
          <cell r="O16">
            <v>5</v>
          </cell>
          <cell r="P16">
            <v>5</v>
          </cell>
          <cell r="Q16">
            <v>9</v>
          </cell>
          <cell r="R16">
            <v>5</v>
          </cell>
          <cell r="S16">
            <v>2</v>
          </cell>
          <cell r="T16">
            <v>0</v>
          </cell>
          <cell r="U16">
            <v>0</v>
          </cell>
          <cell r="V16">
            <v>213</v>
          </cell>
        </row>
        <row r="17">
          <cell r="L17" t="str">
            <v>Mining subtotal</v>
          </cell>
          <cell r="P17">
            <v>8</v>
          </cell>
          <cell r="Q17">
            <v>11</v>
          </cell>
          <cell r="R17">
            <v>6</v>
          </cell>
          <cell r="S17">
            <v>3</v>
          </cell>
          <cell r="T17">
            <v>1</v>
          </cell>
          <cell r="U17">
            <v>1</v>
          </cell>
        </row>
        <row r="19">
          <cell r="L19" t="str">
            <v>15 Building construction-general contractors and operative builders</v>
          </cell>
          <cell r="M19">
            <v>5680</v>
          </cell>
          <cell r="N19">
            <v>87</v>
          </cell>
          <cell r="O19">
            <v>49</v>
          </cell>
          <cell r="P19">
            <v>83</v>
          </cell>
          <cell r="Q19">
            <v>54</v>
          </cell>
          <cell r="R19">
            <v>36</v>
          </cell>
          <cell r="S19">
            <v>25</v>
          </cell>
          <cell r="T19">
            <v>5</v>
          </cell>
          <cell r="U19">
            <v>0</v>
          </cell>
          <cell r="V19">
            <v>6019</v>
          </cell>
        </row>
        <row r="20">
          <cell r="L20" t="str">
            <v>16 Heavy construction other than building construction - contractors</v>
          </cell>
          <cell r="M20">
            <v>166</v>
          </cell>
          <cell r="N20">
            <v>8</v>
          </cell>
          <cell r="O20">
            <v>6</v>
          </cell>
          <cell r="P20">
            <v>4</v>
          </cell>
          <cell r="Q20">
            <v>8</v>
          </cell>
          <cell r="R20">
            <v>14</v>
          </cell>
          <cell r="S20">
            <v>12</v>
          </cell>
          <cell r="T20">
            <v>3</v>
          </cell>
          <cell r="U20">
            <v>0</v>
          </cell>
          <cell r="V20">
            <v>221</v>
          </cell>
        </row>
        <row r="21">
          <cell r="L21" t="str">
            <v>17 Construction - special trade contractors</v>
          </cell>
          <cell r="M21">
            <v>3468</v>
          </cell>
          <cell r="N21">
            <v>95</v>
          </cell>
          <cell r="O21">
            <v>45</v>
          </cell>
          <cell r="P21">
            <v>81</v>
          </cell>
          <cell r="Q21">
            <v>30</v>
          </cell>
          <cell r="R21">
            <v>20</v>
          </cell>
          <cell r="S21">
            <v>6</v>
          </cell>
          <cell r="T21">
            <v>1</v>
          </cell>
          <cell r="U21">
            <v>0</v>
          </cell>
          <cell r="V21">
            <v>3746</v>
          </cell>
        </row>
        <row r="22">
          <cell r="L22" t="str">
            <v>Construction subtotal</v>
          </cell>
          <cell r="P22">
            <v>168</v>
          </cell>
          <cell r="Q22">
            <v>92</v>
          </cell>
          <cell r="R22">
            <v>70</v>
          </cell>
          <cell r="S22">
            <v>43</v>
          </cell>
          <cell r="T22">
            <v>9</v>
          </cell>
          <cell r="U22">
            <v>0</v>
          </cell>
        </row>
        <row r="24">
          <cell r="L24" t="str">
            <v>20 Food and kindred products</v>
          </cell>
          <cell r="M24">
            <v>1199</v>
          </cell>
          <cell r="N24">
            <v>39</v>
          </cell>
          <cell r="O24">
            <v>32</v>
          </cell>
          <cell r="P24">
            <v>52</v>
          </cell>
          <cell r="Q24">
            <v>25</v>
          </cell>
          <cell r="R24">
            <v>45</v>
          </cell>
          <cell r="S24">
            <v>54</v>
          </cell>
          <cell r="T24">
            <v>8</v>
          </cell>
          <cell r="U24">
            <v>1</v>
          </cell>
          <cell r="V24">
            <v>1455</v>
          </cell>
        </row>
        <row r="25">
          <cell r="L25" t="str">
            <v>21 Tobacco products</v>
          </cell>
          <cell r="M25">
            <v>4</v>
          </cell>
          <cell r="N25">
            <v>0</v>
          </cell>
          <cell r="O25">
            <v>2</v>
          </cell>
          <cell r="P25">
            <v>0</v>
          </cell>
          <cell r="Q25">
            <v>0</v>
          </cell>
          <cell r="R25">
            <v>1</v>
          </cell>
          <cell r="S25">
            <v>1</v>
          </cell>
          <cell r="T25">
            <v>1</v>
          </cell>
          <cell r="U25">
            <v>0</v>
          </cell>
          <cell r="V25">
            <v>9</v>
          </cell>
        </row>
        <row r="26">
          <cell r="L26" t="str">
            <v>22 Textile mill products</v>
          </cell>
          <cell r="M26">
            <v>236</v>
          </cell>
          <cell r="N26">
            <v>22</v>
          </cell>
          <cell r="O26">
            <v>10</v>
          </cell>
          <cell r="P26">
            <v>23</v>
          </cell>
          <cell r="Q26">
            <v>12</v>
          </cell>
          <cell r="R26">
            <v>5</v>
          </cell>
          <cell r="S26">
            <v>24</v>
          </cell>
          <cell r="T26">
            <v>5</v>
          </cell>
          <cell r="U26">
            <v>0</v>
          </cell>
          <cell r="V26">
            <v>337</v>
          </cell>
        </row>
        <row r="27">
          <cell r="L27" t="str">
            <v>23 Apparel and other finished products made from fabrics and similar materials</v>
          </cell>
          <cell r="M27">
            <v>453</v>
          </cell>
          <cell r="N27">
            <v>21</v>
          </cell>
          <cell r="O27">
            <v>14</v>
          </cell>
          <cell r="P27">
            <v>18</v>
          </cell>
          <cell r="Q27">
            <v>16</v>
          </cell>
          <cell r="R27">
            <v>16</v>
          </cell>
          <cell r="S27">
            <v>23</v>
          </cell>
          <cell r="T27">
            <v>1</v>
          </cell>
          <cell r="U27">
            <v>0</v>
          </cell>
          <cell r="V27">
            <v>562</v>
          </cell>
        </row>
        <row r="28">
          <cell r="L28" t="str">
            <v>24 Lumber and wood products, except furniture</v>
          </cell>
          <cell r="M28">
            <v>712</v>
          </cell>
          <cell r="N28">
            <v>33</v>
          </cell>
          <cell r="O28">
            <v>11</v>
          </cell>
          <cell r="P28">
            <v>17</v>
          </cell>
          <cell r="Q28">
            <v>14</v>
          </cell>
          <cell r="R28">
            <v>18</v>
          </cell>
          <cell r="S28">
            <v>12</v>
          </cell>
          <cell r="T28">
            <v>3</v>
          </cell>
          <cell r="U28">
            <v>0</v>
          </cell>
          <cell r="V28">
            <v>820</v>
          </cell>
        </row>
        <row r="29">
          <cell r="L29" t="str">
            <v>25 Furniture and fixtures</v>
          </cell>
          <cell r="M29">
            <v>399</v>
          </cell>
          <cell r="N29">
            <v>30</v>
          </cell>
          <cell r="O29">
            <v>10</v>
          </cell>
          <cell r="P29">
            <v>21</v>
          </cell>
          <cell r="Q29">
            <v>9</v>
          </cell>
          <cell r="R29">
            <v>13</v>
          </cell>
          <cell r="S29">
            <v>12</v>
          </cell>
          <cell r="T29">
            <v>2</v>
          </cell>
          <cell r="U29">
            <v>0</v>
          </cell>
          <cell r="V29">
            <v>496</v>
          </cell>
        </row>
        <row r="30">
          <cell r="L30" t="str">
            <v>26 Paper and allied products</v>
          </cell>
          <cell r="M30">
            <v>145</v>
          </cell>
          <cell r="N30">
            <v>19</v>
          </cell>
          <cell r="O30">
            <v>13</v>
          </cell>
          <cell r="P30">
            <v>9</v>
          </cell>
          <cell r="Q30">
            <v>7</v>
          </cell>
          <cell r="R30">
            <v>9</v>
          </cell>
          <cell r="S30">
            <v>6</v>
          </cell>
          <cell r="T30">
            <v>1</v>
          </cell>
          <cell r="U30">
            <v>0</v>
          </cell>
          <cell r="V30">
            <v>209</v>
          </cell>
        </row>
        <row r="31">
          <cell r="L31" t="str">
            <v>27 Printing, publishing, and allied industries</v>
          </cell>
          <cell r="M31">
            <v>1347</v>
          </cell>
          <cell r="N31">
            <v>51</v>
          </cell>
          <cell r="O31">
            <v>40</v>
          </cell>
          <cell r="P31">
            <v>25</v>
          </cell>
          <cell r="Q31">
            <v>25</v>
          </cell>
          <cell r="R31">
            <v>14</v>
          </cell>
          <cell r="S31">
            <v>8</v>
          </cell>
          <cell r="T31">
            <v>0</v>
          </cell>
          <cell r="U31">
            <v>0</v>
          </cell>
          <cell r="V31">
            <v>1510</v>
          </cell>
        </row>
        <row r="32">
          <cell r="L32" t="str">
            <v>28 Chemicals and allied products</v>
          </cell>
          <cell r="M32">
            <v>200</v>
          </cell>
          <cell r="N32">
            <v>42</v>
          </cell>
          <cell r="O32">
            <v>17</v>
          </cell>
          <cell r="P32">
            <v>30</v>
          </cell>
          <cell r="Q32">
            <v>15</v>
          </cell>
          <cell r="R32">
            <v>18</v>
          </cell>
          <cell r="S32">
            <v>13</v>
          </cell>
          <cell r="T32">
            <v>4</v>
          </cell>
          <cell r="U32">
            <v>0</v>
          </cell>
          <cell r="V32">
            <v>339</v>
          </cell>
        </row>
        <row r="33">
          <cell r="L33" t="str">
            <v>29 Petroleum refining and related industries</v>
          </cell>
          <cell r="M33">
            <v>6</v>
          </cell>
          <cell r="N33">
            <v>1</v>
          </cell>
          <cell r="O33">
            <v>0</v>
          </cell>
          <cell r="P33">
            <v>4</v>
          </cell>
          <cell r="Q33">
            <v>2</v>
          </cell>
          <cell r="R33">
            <v>0</v>
          </cell>
          <cell r="S33">
            <v>1</v>
          </cell>
          <cell r="T33">
            <v>1</v>
          </cell>
          <cell r="U33">
            <v>0</v>
          </cell>
          <cell r="V33">
            <v>15</v>
          </cell>
        </row>
        <row r="34">
          <cell r="L34" t="str">
            <v>30 Rubber and miscellaneous plastics products</v>
          </cell>
          <cell r="M34">
            <v>493</v>
          </cell>
          <cell r="N34">
            <v>54</v>
          </cell>
          <cell r="O34">
            <v>35</v>
          </cell>
          <cell r="P34">
            <v>26</v>
          </cell>
          <cell r="Q34">
            <v>19</v>
          </cell>
          <cell r="R34">
            <v>10</v>
          </cell>
          <cell r="S34">
            <v>6</v>
          </cell>
          <cell r="T34">
            <v>2</v>
          </cell>
          <cell r="U34">
            <v>0</v>
          </cell>
          <cell r="V34">
            <v>645</v>
          </cell>
        </row>
        <row r="35">
          <cell r="L35" t="str">
            <v>31 Leather and leather products</v>
          </cell>
          <cell r="M35">
            <v>114</v>
          </cell>
          <cell r="N35">
            <v>3</v>
          </cell>
          <cell r="O35">
            <v>2</v>
          </cell>
          <cell r="P35">
            <v>13</v>
          </cell>
          <cell r="Q35">
            <v>2</v>
          </cell>
          <cell r="R35">
            <v>11</v>
          </cell>
          <cell r="S35">
            <v>7</v>
          </cell>
          <cell r="T35">
            <v>3</v>
          </cell>
          <cell r="U35">
            <v>0</v>
          </cell>
          <cell r="V35">
            <v>155</v>
          </cell>
        </row>
        <row r="36">
          <cell r="L36" t="str">
            <v>32 Stone, clay, glass and concrete products</v>
          </cell>
          <cell r="M36">
            <v>476</v>
          </cell>
          <cell r="N36">
            <v>25</v>
          </cell>
          <cell r="O36">
            <v>12</v>
          </cell>
          <cell r="P36">
            <v>16</v>
          </cell>
          <cell r="Q36">
            <v>19</v>
          </cell>
          <cell r="R36">
            <v>20</v>
          </cell>
          <cell r="S36">
            <v>18</v>
          </cell>
          <cell r="T36">
            <v>1</v>
          </cell>
          <cell r="U36">
            <v>0</v>
          </cell>
          <cell r="V36">
            <v>587</v>
          </cell>
        </row>
        <row r="37">
          <cell r="L37" t="str">
            <v>33 Primary metal industries</v>
          </cell>
          <cell r="M37">
            <v>188</v>
          </cell>
          <cell r="N37">
            <v>19</v>
          </cell>
          <cell r="O37">
            <v>11</v>
          </cell>
          <cell r="P37">
            <v>12</v>
          </cell>
          <cell r="Q37">
            <v>14</v>
          </cell>
          <cell r="R37">
            <v>20</v>
          </cell>
          <cell r="S37">
            <v>9</v>
          </cell>
          <cell r="T37">
            <v>0</v>
          </cell>
          <cell r="U37">
            <v>0</v>
          </cell>
          <cell r="V37">
            <v>273</v>
          </cell>
        </row>
        <row r="38">
          <cell r="L38" t="str">
            <v>34 Fabricated metal products, except machinery and transportation equipment</v>
          </cell>
          <cell r="M38">
            <v>1449</v>
          </cell>
          <cell r="N38">
            <v>60</v>
          </cell>
          <cell r="O38">
            <v>31</v>
          </cell>
          <cell r="P38">
            <v>42</v>
          </cell>
          <cell r="Q38">
            <v>26</v>
          </cell>
          <cell r="R38">
            <v>35</v>
          </cell>
          <cell r="S38">
            <v>13</v>
          </cell>
          <cell r="T38">
            <v>1</v>
          </cell>
          <cell r="U38">
            <v>0</v>
          </cell>
          <cell r="V38">
            <v>1657</v>
          </cell>
        </row>
        <row r="39">
          <cell r="L39" t="str">
            <v>35 Industrial and commercial machinery and computer equipment</v>
          </cell>
          <cell r="M39">
            <v>587</v>
          </cell>
          <cell r="N39">
            <v>62</v>
          </cell>
          <cell r="O39">
            <v>26</v>
          </cell>
          <cell r="P39">
            <v>33</v>
          </cell>
          <cell r="Q39">
            <v>25</v>
          </cell>
          <cell r="R39">
            <v>33</v>
          </cell>
          <cell r="S39">
            <v>7</v>
          </cell>
          <cell r="T39">
            <v>1</v>
          </cell>
          <cell r="U39">
            <v>0</v>
          </cell>
          <cell r="V39">
            <v>774</v>
          </cell>
        </row>
        <row r="40">
          <cell r="L40" t="str">
            <v>36 Electronic and other electrical equipment and components, except computer equ</v>
          </cell>
          <cell r="M40">
            <v>425</v>
          </cell>
          <cell r="N40">
            <v>34</v>
          </cell>
          <cell r="O40">
            <v>23</v>
          </cell>
          <cell r="P40">
            <v>24</v>
          </cell>
          <cell r="Q40">
            <v>13</v>
          </cell>
          <cell r="R40">
            <v>20</v>
          </cell>
          <cell r="S40">
            <v>17</v>
          </cell>
          <cell r="T40">
            <v>4</v>
          </cell>
          <cell r="U40">
            <v>0</v>
          </cell>
          <cell r="V40">
            <v>560</v>
          </cell>
        </row>
        <row r="41">
          <cell r="L41" t="str">
            <v>37 Transportation equipment</v>
          </cell>
          <cell r="M41">
            <v>367</v>
          </cell>
          <cell r="N41">
            <v>14</v>
          </cell>
          <cell r="O41">
            <v>13</v>
          </cell>
          <cell r="P41">
            <v>11</v>
          </cell>
          <cell r="Q41">
            <v>13</v>
          </cell>
          <cell r="R41">
            <v>12</v>
          </cell>
          <cell r="S41">
            <v>10</v>
          </cell>
          <cell r="T41">
            <v>6</v>
          </cell>
          <cell r="U41">
            <v>0</v>
          </cell>
          <cell r="V41">
            <v>446</v>
          </cell>
        </row>
        <row r="42">
          <cell r="L42" t="str">
            <v>38 Measuring, analyzing, and controlling instruments; photographic, medical and</v>
          </cell>
          <cell r="M42">
            <v>286</v>
          </cell>
          <cell r="N42">
            <v>22</v>
          </cell>
          <cell r="O42">
            <v>5</v>
          </cell>
          <cell r="P42">
            <v>6</v>
          </cell>
          <cell r="Q42">
            <v>4</v>
          </cell>
          <cell r="R42">
            <v>2</v>
          </cell>
          <cell r="S42">
            <v>1</v>
          </cell>
          <cell r="T42">
            <v>0</v>
          </cell>
          <cell r="U42">
            <v>0</v>
          </cell>
          <cell r="V42">
            <v>326</v>
          </cell>
        </row>
        <row r="43">
          <cell r="L43" t="str">
            <v>39 Miscellaneous manufacturing industries</v>
          </cell>
          <cell r="M43">
            <v>192</v>
          </cell>
          <cell r="N43">
            <v>10</v>
          </cell>
          <cell r="O43">
            <v>6</v>
          </cell>
          <cell r="P43">
            <v>5</v>
          </cell>
          <cell r="Q43">
            <v>5</v>
          </cell>
          <cell r="R43">
            <v>2</v>
          </cell>
          <cell r="S43">
            <v>2</v>
          </cell>
          <cell r="T43">
            <v>0</v>
          </cell>
          <cell r="U43">
            <v>0</v>
          </cell>
          <cell r="V43">
            <v>222</v>
          </cell>
        </row>
        <row r="44">
          <cell r="L44" t="str">
            <v>Manufacturing</v>
          </cell>
          <cell r="P44">
            <v>387</v>
          </cell>
          <cell r="Q44">
            <v>265</v>
          </cell>
          <cell r="R44">
            <v>304</v>
          </cell>
          <cell r="S44">
            <v>244</v>
          </cell>
          <cell r="T44">
            <v>44</v>
          </cell>
          <cell r="U44">
            <v>1</v>
          </cell>
        </row>
        <row r="46">
          <cell r="L46" t="str">
            <v>40 Railroad transportation</v>
          </cell>
          <cell r="M46">
            <v>25</v>
          </cell>
          <cell r="N46">
            <v>0</v>
          </cell>
          <cell r="O46">
            <v>1</v>
          </cell>
          <cell r="P46">
            <v>0</v>
          </cell>
          <cell r="Q46">
            <v>0</v>
          </cell>
          <cell r="R46">
            <v>0</v>
          </cell>
          <cell r="S46">
            <v>0</v>
          </cell>
          <cell r="T46">
            <v>0</v>
          </cell>
          <cell r="U46">
            <v>1</v>
          </cell>
          <cell r="V46">
            <v>27</v>
          </cell>
        </row>
        <row r="47">
          <cell r="L47" t="str">
            <v>41 Local and suburban transit and interurban highway passenger transportation</v>
          </cell>
          <cell r="M47">
            <v>300</v>
          </cell>
          <cell r="N47">
            <v>6</v>
          </cell>
          <cell r="O47">
            <v>1</v>
          </cell>
          <cell r="P47">
            <v>4</v>
          </cell>
          <cell r="Q47">
            <v>6</v>
          </cell>
          <cell r="R47">
            <v>7</v>
          </cell>
          <cell r="S47">
            <v>10</v>
          </cell>
          <cell r="T47">
            <v>1</v>
          </cell>
          <cell r="U47">
            <v>0</v>
          </cell>
          <cell r="V47">
            <v>335</v>
          </cell>
        </row>
        <row r="48">
          <cell r="L48" t="str">
            <v>42 Motor freight transportation and warehousing</v>
          </cell>
          <cell r="M48">
            <v>105</v>
          </cell>
          <cell r="N48">
            <v>128</v>
          </cell>
          <cell r="O48">
            <v>23</v>
          </cell>
          <cell r="P48">
            <v>22</v>
          </cell>
          <cell r="Q48">
            <v>9</v>
          </cell>
          <cell r="R48">
            <v>7</v>
          </cell>
          <cell r="S48">
            <v>3</v>
          </cell>
          <cell r="T48">
            <v>1</v>
          </cell>
          <cell r="U48">
            <v>0</v>
          </cell>
          <cell r="V48">
            <v>298</v>
          </cell>
        </row>
        <row r="49">
          <cell r="L49" t="str">
            <v>44 Water transportation</v>
          </cell>
          <cell r="M49">
            <v>829</v>
          </cell>
          <cell r="N49">
            <v>13</v>
          </cell>
          <cell r="O49">
            <v>3</v>
          </cell>
          <cell r="P49">
            <v>4</v>
          </cell>
          <cell r="Q49">
            <v>2</v>
          </cell>
          <cell r="R49">
            <v>10</v>
          </cell>
          <cell r="S49">
            <v>6</v>
          </cell>
          <cell r="T49">
            <v>1</v>
          </cell>
          <cell r="U49">
            <v>0</v>
          </cell>
          <cell r="V49">
            <v>868</v>
          </cell>
        </row>
        <row r="50">
          <cell r="L50" t="str">
            <v>45 Transportation by air</v>
          </cell>
          <cell r="M50">
            <v>29</v>
          </cell>
          <cell r="N50">
            <v>1</v>
          </cell>
          <cell r="O50">
            <v>2</v>
          </cell>
          <cell r="P50">
            <v>0</v>
          </cell>
          <cell r="Q50">
            <v>3</v>
          </cell>
          <cell r="R50">
            <v>2</v>
          </cell>
          <cell r="S50">
            <v>3</v>
          </cell>
          <cell r="T50">
            <v>1</v>
          </cell>
          <cell r="U50">
            <v>0</v>
          </cell>
          <cell r="V50">
            <v>41</v>
          </cell>
        </row>
        <row r="51">
          <cell r="L51" t="str">
            <v>46 Pipelines, except natural gas</v>
          </cell>
          <cell r="M51">
            <v>2</v>
          </cell>
          <cell r="N51">
            <v>0</v>
          </cell>
          <cell r="O51">
            <v>0</v>
          </cell>
          <cell r="P51">
            <v>0</v>
          </cell>
          <cell r="Q51">
            <v>0</v>
          </cell>
          <cell r="R51">
            <v>0</v>
          </cell>
          <cell r="S51">
            <v>1</v>
          </cell>
          <cell r="T51">
            <v>0</v>
          </cell>
          <cell r="U51">
            <v>0</v>
          </cell>
          <cell r="V51">
            <v>3</v>
          </cell>
        </row>
        <row r="52">
          <cell r="L52" t="str">
            <v>47 Transportation services</v>
          </cell>
          <cell r="M52">
            <v>3369</v>
          </cell>
          <cell r="N52">
            <v>97</v>
          </cell>
          <cell r="O52">
            <v>36</v>
          </cell>
          <cell r="P52">
            <v>27</v>
          </cell>
          <cell r="Q52">
            <v>16</v>
          </cell>
          <cell r="R52">
            <v>8</v>
          </cell>
          <cell r="S52">
            <v>9</v>
          </cell>
          <cell r="T52">
            <v>1</v>
          </cell>
          <cell r="U52">
            <v>0</v>
          </cell>
          <cell r="V52">
            <v>3563</v>
          </cell>
        </row>
        <row r="53">
          <cell r="L53" t="str">
            <v>Transport</v>
          </cell>
          <cell r="P53">
            <v>57</v>
          </cell>
          <cell r="Q53">
            <v>36</v>
          </cell>
          <cell r="R53">
            <v>34</v>
          </cell>
          <cell r="S53">
            <v>32</v>
          </cell>
          <cell r="T53">
            <v>5</v>
          </cell>
          <cell r="U53">
            <v>1</v>
          </cell>
        </row>
        <row r="55">
          <cell r="L55" t="str">
            <v>48 Communications</v>
          </cell>
          <cell r="P55">
            <v>6</v>
          </cell>
          <cell r="Q55">
            <v>4</v>
          </cell>
          <cell r="R55">
            <v>2</v>
          </cell>
          <cell r="S55">
            <v>1</v>
          </cell>
          <cell r="T55">
            <v>1</v>
          </cell>
          <cell r="U55">
            <v>1</v>
          </cell>
        </row>
        <row r="57">
          <cell r="L57" t="str">
            <v>Utilities</v>
          </cell>
          <cell r="P57">
            <v>14</v>
          </cell>
          <cell r="Q57">
            <v>18</v>
          </cell>
          <cell r="R57">
            <v>17</v>
          </cell>
          <cell r="S57">
            <v>8</v>
          </cell>
          <cell r="T57">
            <v>3</v>
          </cell>
          <cell r="U57">
            <v>1</v>
          </cell>
        </row>
        <row r="59">
          <cell r="L59" t="str">
            <v>50 Wholesale trade - durable goods</v>
          </cell>
          <cell r="M59">
            <v>3491</v>
          </cell>
          <cell r="N59">
            <v>1212</v>
          </cell>
          <cell r="O59">
            <v>386</v>
          </cell>
          <cell r="P59">
            <v>306</v>
          </cell>
          <cell r="Q59">
            <v>74</v>
          </cell>
          <cell r="R59">
            <v>63</v>
          </cell>
          <cell r="S59">
            <v>28</v>
          </cell>
          <cell r="T59">
            <v>3</v>
          </cell>
          <cell r="U59">
            <v>0</v>
          </cell>
          <cell r="V59">
            <v>5563</v>
          </cell>
        </row>
        <row r="60">
          <cell r="L60" t="str">
            <v>51 Wholesale trade - nondurable goods</v>
          </cell>
          <cell r="M60">
            <v>3811</v>
          </cell>
          <cell r="N60">
            <v>622</v>
          </cell>
          <cell r="O60">
            <v>236</v>
          </cell>
          <cell r="P60">
            <v>173</v>
          </cell>
          <cell r="Q60">
            <v>66</v>
          </cell>
          <cell r="R60">
            <v>38</v>
          </cell>
          <cell r="S60">
            <v>38</v>
          </cell>
          <cell r="T60">
            <v>5</v>
          </cell>
          <cell r="U60">
            <v>0</v>
          </cell>
          <cell r="V60">
            <v>4989</v>
          </cell>
        </row>
        <row r="61">
          <cell r="L61" t="str">
            <v>52 Building materials, hardware, garden supply and mobile home dealers</v>
          </cell>
          <cell r="M61">
            <v>302</v>
          </cell>
          <cell r="N61">
            <v>41</v>
          </cell>
          <cell r="O61">
            <v>16</v>
          </cell>
          <cell r="P61">
            <v>6</v>
          </cell>
          <cell r="Q61">
            <v>1</v>
          </cell>
          <cell r="R61">
            <v>1</v>
          </cell>
          <cell r="S61">
            <v>1</v>
          </cell>
          <cell r="T61">
            <v>0</v>
          </cell>
          <cell r="U61">
            <v>0</v>
          </cell>
          <cell r="V61">
            <v>368</v>
          </cell>
        </row>
        <row r="62">
          <cell r="L62" t="str">
            <v>53 General merchandise stores</v>
          </cell>
          <cell r="M62">
            <v>2061</v>
          </cell>
          <cell r="N62">
            <v>11</v>
          </cell>
          <cell r="O62">
            <v>6</v>
          </cell>
          <cell r="P62">
            <v>9</v>
          </cell>
          <cell r="Q62">
            <v>3</v>
          </cell>
          <cell r="R62">
            <v>4</v>
          </cell>
          <cell r="S62">
            <v>1</v>
          </cell>
          <cell r="T62">
            <v>0</v>
          </cell>
          <cell r="U62">
            <v>0</v>
          </cell>
          <cell r="V62">
            <v>2095</v>
          </cell>
        </row>
        <row r="63">
          <cell r="L63" t="str">
            <v>54 Food stores</v>
          </cell>
          <cell r="M63">
            <v>2066</v>
          </cell>
          <cell r="N63">
            <v>23</v>
          </cell>
          <cell r="O63">
            <v>6</v>
          </cell>
          <cell r="P63">
            <v>10</v>
          </cell>
          <cell r="Q63">
            <v>9</v>
          </cell>
          <cell r="R63">
            <v>9</v>
          </cell>
          <cell r="S63">
            <v>7</v>
          </cell>
          <cell r="T63">
            <v>1</v>
          </cell>
          <cell r="U63">
            <v>1</v>
          </cell>
          <cell r="V63">
            <v>2132</v>
          </cell>
        </row>
        <row r="64">
          <cell r="L64" t="str">
            <v>55 Automotive dealers and gasoline service stations</v>
          </cell>
          <cell r="M64">
            <v>99</v>
          </cell>
          <cell r="N64">
            <v>27</v>
          </cell>
          <cell r="O64">
            <v>10</v>
          </cell>
          <cell r="P64">
            <v>14</v>
          </cell>
          <cell r="Q64">
            <v>2</v>
          </cell>
          <cell r="R64">
            <v>3</v>
          </cell>
          <cell r="S64">
            <v>1</v>
          </cell>
          <cell r="T64">
            <v>0</v>
          </cell>
          <cell r="U64">
            <v>0</v>
          </cell>
          <cell r="V64">
            <v>156</v>
          </cell>
        </row>
        <row r="65">
          <cell r="L65" t="str">
            <v>56 Apparel and accessory stores</v>
          </cell>
          <cell r="M65">
            <v>687</v>
          </cell>
          <cell r="N65">
            <v>49</v>
          </cell>
          <cell r="O65">
            <v>18</v>
          </cell>
          <cell r="P65">
            <v>10</v>
          </cell>
          <cell r="Q65">
            <v>4</v>
          </cell>
          <cell r="R65">
            <v>1</v>
          </cell>
          <cell r="S65">
            <v>2</v>
          </cell>
          <cell r="T65">
            <v>0</v>
          </cell>
          <cell r="U65">
            <v>0</v>
          </cell>
          <cell r="V65">
            <v>771</v>
          </cell>
        </row>
        <row r="66">
          <cell r="L66" t="str">
            <v>57 Home furniture, furnishings and equipment stores</v>
          </cell>
          <cell r="M66">
            <v>1633</v>
          </cell>
          <cell r="N66">
            <v>63</v>
          </cell>
          <cell r="O66">
            <v>17</v>
          </cell>
          <cell r="P66">
            <v>16</v>
          </cell>
          <cell r="Q66">
            <v>4</v>
          </cell>
          <cell r="R66">
            <v>9</v>
          </cell>
          <cell r="S66">
            <v>0</v>
          </cell>
          <cell r="T66">
            <v>0</v>
          </cell>
          <cell r="U66">
            <v>0</v>
          </cell>
          <cell r="V66">
            <v>1742</v>
          </cell>
        </row>
        <row r="67">
          <cell r="L67" t="str">
            <v>58 Eating and drinking places</v>
          </cell>
          <cell r="M67">
            <v>2551</v>
          </cell>
          <cell r="N67">
            <v>20</v>
          </cell>
          <cell r="O67">
            <v>12</v>
          </cell>
          <cell r="P67">
            <v>13</v>
          </cell>
          <cell r="Q67">
            <v>7</v>
          </cell>
          <cell r="R67">
            <v>8</v>
          </cell>
          <cell r="S67">
            <v>0</v>
          </cell>
          <cell r="T67">
            <v>1</v>
          </cell>
          <cell r="U67">
            <v>0</v>
          </cell>
          <cell r="V67">
            <v>2612</v>
          </cell>
        </row>
        <row r="68">
          <cell r="L68" t="str">
            <v>59 Miscellaneous retail</v>
          </cell>
          <cell r="M68">
            <v>1082</v>
          </cell>
          <cell r="N68">
            <v>122</v>
          </cell>
          <cell r="O68">
            <v>38</v>
          </cell>
          <cell r="P68">
            <v>46</v>
          </cell>
          <cell r="Q68">
            <v>15</v>
          </cell>
          <cell r="R68">
            <v>13</v>
          </cell>
          <cell r="S68">
            <v>18</v>
          </cell>
          <cell r="T68">
            <v>3</v>
          </cell>
          <cell r="U68">
            <v>0</v>
          </cell>
          <cell r="V68">
            <v>1337</v>
          </cell>
        </row>
        <row r="69">
          <cell r="L69" t="str">
            <v>Retail</v>
          </cell>
          <cell r="P69">
            <v>603</v>
          </cell>
          <cell r="Q69">
            <v>185</v>
          </cell>
          <cell r="R69">
            <v>149</v>
          </cell>
          <cell r="S69">
            <v>96</v>
          </cell>
          <cell r="T69">
            <v>13</v>
          </cell>
          <cell r="U69">
            <v>1</v>
          </cell>
        </row>
        <row r="71">
          <cell r="L71" t="str">
            <v>60 Depository institutions</v>
          </cell>
          <cell r="M71">
            <v>212</v>
          </cell>
          <cell r="N71">
            <v>5</v>
          </cell>
          <cell r="O71">
            <v>1</v>
          </cell>
          <cell r="P71">
            <v>9</v>
          </cell>
          <cell r="Q71">
            <v>11</v>
          </cell>
          <cell r="R71">
            <v>11</v>
          </cell>
          <cell r="S71">
            <v>7</v>
          </cell>
          <cell r="T71">
            <v>7</v>
          </cell>
          <cell r="U71">
            <v>0</v>
          </cell>
          <cell r="V71">
            <v>263</v>
          </cell>
        </row>
        <row r="72">
          <cell r="L72" t="str">
            <v>61 Nondepository credit institutions</v>
          </cell>
          <cell r="M72">
            <v>294</v>
          </cell>
          <cell r="N72">
            <v>3</v>
          </cell>
          <cell r="O72">
            <v>2</v>
          </cell>
          <cell r="P72">
            <v>2</v>
          </cell>
          <cell r="Q72">
            <v>2</v>
          </cell>
          <cell r="R72">
            <v>1</v>
          </cell>
          <cell r="S72">
            <v>0</v>
          </cell>
          <cell r="T72">
            <v>0</v>
          </cell>
          <cell r="U72">
            <v>0</v>
          </cell>
          <cell r="V72">
            <v>304</v>
          </cell>
        </row>
        <row r="73">
          <cell r="L73" t="str">
            <v>62 Security and commodity brokers, dealers, exchanges and services</v>
          </cell>
          <cell r="M73">
            <v>198</v>
          </cell>
          <cell r="N73">
            <v>11</v>
          </cell>
          <cell r="O73">
            <v>2</v>
          </cell>
          <cell r="P73">
            <v>2</v>
          </cell>
          <cell r="Q73">
            <v>0</v>
          </cell>
          <cell r="R73">
            <v>0</v>
          </cell>
          <cell r="S73">
            <v>0</v>
          </cell>
          <cell r="T73">
            <v>0</v>
          </cell>
          <cell r="U73">
            <v>0</v>
          </cell>
          <cell r="V73">
            <v>213</v>
          </cell>
        </row>
        <row r="74">
          <cell r="L74" t="str">
            <v>63 Insurance carriers</v>
          </cell>
          <cell r="M74">
            <v>18</v>
          </cell>
          <cell r="N74">
            <v>2</v>
          </cell>
          <cell r="O74">
            <v>1</v>
          </cell>
          <cell r="P74">
            <v>4</v>
          </cell>
          <cell r="Q74">
            <v>5</v>
          </cell>
          <cell r="R74">
            <v>1</v>
          </cell>
          <cell r="S74">
            <v>4</v>
          </cell>
          <cell r="T74">
            <v>2</v>
          </cell>
          <cell r="U74">
            <v>0</v>
          </cell>
          <cell r="V74">
            <v>37</v>
          </cell>
        </row>
        <row r="75">
          <cell r="L75" t="str">
            <v>64 Insurance agents, brokers and service</v>
          </cell>
          <cell r="M75">
            <v>2</v>
          </cell>
          <cell r="N75">
            <v>5</v>
          </cell>
          <cell r="O75">
            <v>1</v>
          </cell>
          <cell r="P75">
            <v>0</v>
          </cell>
          <cell r="Q75">
            <v>0</v>
          </cell>
          <cell r="R75">
            <v>0</v>
          </cell>
          <cell r="S75">
            <v>0</v>
          </cell>
          <cell r="T75">
            <v>0</v>
          </cell>
          <cell r="U75">
            <v>0</v>
          </cell>
          <cell r="V75">
            <v>8</v>
          </cell>
        </row>
        <row r="76">
          <cell r="L76" t="str">
            <v>65 Real estate</v>
          </cell>
          <cell r="M76">
            <v>2521</v>
          </cell>
          <cell r="N76">
            <v>24</v>
          </cell>
          <cell r="O76">
            <v>7</v>
          </cell>
          <cell r="P76">
            <v>4</v>
          </cell>
          <cell r="Q76">
            <v>3</v>
          </cell>
          <cell r="R76">
            <v>0</v>
          </cell>
          <cell r="S76">
            <v>1</v>
          </cell>
          <cell r="T76">
            <v>0</v>
          </cell>
          <cell r="U76">
            <v>0</v>
          </cell>
          <cell r="V76">
            <v>2560</v>
          </cell>
        </row>
        <row r="77">
          <cell r="L77" t="str">
            <v>67 Holding and other investment offices</v>
          </cell>
          <cell r="M77">
            <v>120</v>
          </cell>
          <cell r="N77">
            <v>8</v>
          </cell>
          <cell r="O77">
            <v>8</v>
          </cell>
          <cell r="P77">
            <v>3</v>
          </cell>
          <cell r="Q77">
            <v>2</v>
          </cell>
          <cell r="R77">
            <v>3</v>
          </cell>
          <cell r="S77">
            <v>1</v>
          </cell>
          <cell r="T77">
            <v>3</v>
          </cell>
          <cell r="U77">
            <v>0</v>
          </cell>
          <cell r="V77">
            <v>148</v>
          </cell>
        </row>
        <row r="78">
          <cell r="L78" t="str">
            <v>Finance</v>
          </cell>
          <cell r="P78">
            <v>24</v>
          </cell>
          <cell r="Q78">
            <v>23</v>
          </cell>
          <cell r="R78">
            <v>16</v>
          </cell>
          <cell r="S78">
            <v>13</v>
          </cell>
          <cell r="T78">
            <v>12</v>
          </cell>
          <cell r="U78">
            <v>0</v>
          </cell>
        </row>
        <row r="80">
          <cell r="L80" t="str">
            <v>70 Hotels, rooming houses, camps and other lodging places</v>
          </cell>
          <cell r="M80">
            <v>1249</v>
          </cell>
          <cell r="N80">
            <v>14</v>
          </cell>
          <cell r="O80">
            <v>7</v>
          </cell>
          <cell r="P80">
            <v>22</v>
          </cell>
          <cell r="Q80">
            <v>22</v>
          </cell>
          <cell r="R80">
            <v>36</v>
          </cell>
          <cell r="S80">
            <v>20</v>
          </cell>
          <cell r="T80">
            <v>3</v>
          </cell>
          <cell r="U80">
            <v>0</v>
          </cell>
          <cell r="V80">
            <v>1373</v>
          </cell>
        </row>
        <row r="81">
          <cell r="L81" t="str">
            <v>72 Personal services</v>
          </cell>
          <cell r="M81">
            <v>1054</v>
          </cell>
          <cell r="N81">
            <v>13</v>
          </cell>
          <cell r="O81">
            <v>2</v>
          </cell>
          <cell r="P81">
            <v>4</v>
          </cell>
          <cell r="Q81">
            <v>3</v>
          </cell>
          <cell r="R81">
            <v>2</v>
          </cell>
          <cell r="S81">
            <v>0</v>
          </cell>
          <cell r="T81">
            <v>0</v>
          </cell>
          <cell r="U81">
            <v>0</v>
          </cell>
          <cell r="V81">
            <v>1078</v>
          </cell>
        </row>
        <row r="82">
          <cell r="L82" t="str">
            <v>73 Business services</v>
          </cell>
          <cell r="M82">
            <v>2730</v>
          </cell>
          <cell r="N82">
            <v>246</v>
          </cell>
          <cell r="O82">
            <v>76</v>
          </cell>
          <cell r="P82">
            <v>59</v>
          </cell>
          <cell r="Q82">
            <v>29</v>
          </cell>
          <cell r="R82">
            <v>16</v>
          </cell>
          <cell r="S82">
            <v>9</v>
          </cell>
          <cell r="T82">
            <v>3</v>
          </cell>
          <cell r="U82">
            <v>2</v>
          </cell>
          <cell r="V82">
            <v>3170</v>
          </cell>
        </row>
        <row r="83">
          <cell r="L83" t="str">
            <v>75 Automotive repair, services and parking</v>
          </cell>
          <cell r="M83">
            <v>998</v>
          </cell>
          <cell r="N83">
            <v>23</v>
          </cell>
          <cell r="O83">
            <v>10</v>
          </cell>
          <cell r="P83">
            <v>12</v>
          </cell>
          <cell r="Q83">
            <v>5</v>
          </cell>
          <cell r="R83">
            <v>3</v>
          </cell>
          <cell r="S83">
            <v>1</v>
          </cell>
          <cell r="T83">
            <v>0</v>
          </cell>
          <cell r="U83">
            <v>0</v>
          </cell>
          <cell r="V83">
            <v>1052</v>
          </cell>
        </row>
        <row r="84">
          <cell r="L84" t="str">
            <v>76 Miscellaneous repair services</v>
          </cell>
          <cell r="M84">
            <v>401</v>
          </cell>
          <cell r="N84">
            <v>38</v>
          </cell>
          <cell r="O84">
            <v>7</v>
          </cell>
          <cell r="P84">
            <v>6</v>
          </cell>
          <cell r="Q84">
            <v>5</v>
          </cell>
          <cell r="R84">
            <v>2</v>
          </cell>
          <cell r="S84">
            <v>2</v>
          </cell>
          <cell r="T84">
            <v>1</v>
          </cell>
          <cell r="U84">
            <v>0</v>
          </cell>
          <cell r="V84">
            <v>462</v>
          </cell>
        </row>
        <row r="85">
          <cell r="L85" t="str">
            <v>78 Motion pictures</v>
          </cell>
          <cell r="M85">
            <v>383</v>
          </cell>
          <cell r="N85">
            <v>8</v>
          </cell>
          <cell r="O85">
            <v>4</v>
          </cell>
          <cell r="P85">
            <v>7</v>
          </cell>
          <cell r="Q85">
            <v>1</v>
          </cell>
          <cell r="R85">
            <v>0</v>
          </cell>
          <cell r="S85">
            <v>0</v>
          </cell>
          <cell r="T85">
            <v>0</v>
          </cell>
          <cell r="U85">
            <v>0</v>
          </cell>
          <cell r="V85">
            <v>403</v>
          </cell>
        </row>
        <row r="86">
          <cell r="L86" t="str">
            <v>79 Amusement and recreation services</v>
          </cell>
          <cell r="M86">
            <v>552</v>
          </cell>
          <cell r="N86">
            <v>11</v>
          </cell>
          <cell r="O86">
            <v>2</v>
          </cell>
          <cell r="P86">
            <v>7</v>
          </cell>
          <cell r="Q86">
            <v>1</v>
          </cell>
          <cell r="R86">
            <v>1</v>
          </cell>
          <cell r="S86">
            <v>2</v>
          </cell>
          <cell r="T86">
            <v>1</v>
          </cell>
          <cell r="U86">
            <v>0</v>
          </cell>
          <cell r="V86">
            <v>577</v>
          </cell>
        </row>
        <row r="87">
          <cell r="L87" t="str">
            <v>Hotels and other business services</v>
          </cell>
          <cell r="P87">
            <v>117</v>
          </cell>
          <cell r="Q87">
            <v>66</v>
          </cell>
          <cell r="R87">
            <v>60</v>
          </cell>
          <cell r="S87">
            <v>34</v>
          </cell>
          <cell r="T87">
            <v>8</v>
          </cell>
          <cell r="U87">
            <v>2</v>
          </cell>
        </row>
        <row r="89">
          <cell r="L89" t="str">
            <v>Healthcare</v>
          </cell>
          <cell r="P89">
            <v>1</v>
          </cell>
          <cell r="Q89">
            <v>2</v>
          </cell>
          <cell r="R89">
            <v>2</v>
          </cell>
          <cell r="S89">
            <v>3</v>
          </cell>
          <cell r="T89">
            <v>2</v>
          </cell>
          <cell r="U89">
            <v>0</v>
          </cell>
        </row>
        <row r="91">
          <cell r="L91" t="str">
            <v>81 Legal services</v>
          </cell>
          <cell r="P91">
            <v>1</v>
          </cell>
          <cell r="Q91">
            <v>0</v>
          </cell>
          <cell r="R91">
            <v>0</v>
          </cell>
          <cell r="S91">
            <v>0</v>
          </cell>
          <cell r="T91">
            <v>0</v>
          </cell>
          <cell r="U91">
            <v>0</v>
          </cell>
        </row>
        <row r="93">
          <cell r="L93" t="str">
            <v>Education</v>
          </cell>
          <cell r="P93">
            <v>14</v>
          </cell>
          <cell r="Q93">
            <v>4</v>
          </cell>
          <cell r="R93">
            <v>4</v>
          </cell>
          <cell r="S93">
            <v>4</v>
          </cell>
          <cell r="T93">
            <v>0</v>
          </cell>
          <cell r="U93">
            <v>0</v>
          </cell>
        </row>
        <row r="95">
          <cell r="L95" t="str">
            <v>83 Social services</v>
          </cell>
          <cell r="M95">
            <v>112</v>
          </cell>
          <cell r="N95">
            <v>1</v>
          </cell>
          <cell r="O95">
            <v>0</v>
          </cell>
          <cell r="P95">
            <v>1</v>
          </cell>
          <cell r="Q95">
            <v>0</v>
          </cell>
          <cell r="R95">
            <v>0</v>
          </cell>
          <cell r="S95">
            <v>0</v>
          </cell>
          <cell r="T95">
            <v>0</v>
          </cell>
          <cell r="U95">
            <v>0</v>
          </cell>
          <cell r="V95">
            <v>114</v>
          </cell>
        </row>
        <row r="96">
          <cell r="L96" t="str">
            <v>84 Museums, art galleries, and botanical and zoological gardens</v>
          </cell>
          <cell r="M96">
            <v>21</v>
          </cell>
          <cell r="N96">
            <v>0</v>
          </cell>
          <cell r="O96">
            <v>1</v>
          </cell>
          <cell r="P96">
            <v>1</v>
          </cell>
          <cell r="Q96">
            <v>0</v>
          </cell>
          <cell r="R96">
            <v>0</v>
          </cell>
          <cell r="S96">
            <v>0</v>
          </cell>
          <cell r="T96">
            <v>0</v>
          </cell>
          <cell r="U96">
            <v>0</v>
          </cell>
          <cell r="V96">
            <v>23</v>
          </cell>
        </row>
        <row r="97">
          <cell r="L97" t="str">
            <v>86 Membership organisations</v>
          </cell>
          <cell r="M97">
            <v>39</v>
          </cell>
          <cell r="N97">
            <v>11</v>
          </cell>
          <cell r="O97">
            <v>0</v>
          </cell>
          <cell r="P97">
            <v>1</v>
          </cell>
          <cell r="Q97">
            <v>0</v>
          </cell>
          <cell r="R97">
            <v>1</v>
          </cell>
          <cell r="S97">
            <v>1</v>
          </cell>
          <cell r="T97">
            <v>0</v>
          </cell>
          <cell r="U97">
            <v>0</v>
          </cell>
          <cell r="V97">
            <v>53</v>
          </cell>
        </row>
        <row r="98">
          <cell r="L98" t="str">
            <v>87 Engineering, accounting, research, management and related services</v>
          </cell>
          <cell r="M98">
            <v>7757</v>
          </cell>
          <cell r="N98">
            <v>191</v>
          </cell>
          <cell r="O98">
            <v>66</v>
          </cell>
          <cell r="P98">
            <v>71</v>
          </cell>
          <cell r="Q98">
            <v>28</v>
          </cell>
          <cell r="R98">
            <v>24</v>
          </cell>
          <cell r="S98">
            <v>8</v>
          </cell>
          <cell r="T98">
            <v>1</v>
          </cell>
          <cell r="U98">
            <v>0</v>
          </cell>
          <cell r="V98">
            <v>8146</v>
          </cell>
        </row>
        <row r="99">
          <cell r="L99" t="str">
            <v>89 Miscellaneous services</v>
          </cell>
          <cell r="M99">
            <v>97</v>
          </cell>
          <cell r="N99">
            <v>7</v>
          </cell>
          <cell r="O99">
            <v>1</v>
          </cell>
          <cell r="P99">
            <v>4</v>
          </cell>
          <cell r="Q99">
            <v>1</v>
          </cell>
          <cell r="R99">
            <v>2</v>
          </cell>
          <cell r="S99">
            <v>0</v>
          </cell>
          <cell r="T99">
            <v>0</v>
          </cell>
          <cell r="U99">
            <v>0</v>
          </cell>
          <cell r="V99">
            <v>112</v>
          </cell>
        </row>
        <row r="100">
          <cell r="L100" t="str">
            <v>91 Executive, legislative, and general government, except finance</v>
          </cell>
          <cell r="M100">
            <v>7</v>
          </cell>
          <cell r="N100">
            <v>0</v>
          </cell>
          <cell r="O100">
            <v>0</v>
          </cell>
          <cell r="P100">
            <v>0</v>
          </cell>
          <cell r="Q100">
            <v>1</v>
          </cell>
          <cell r="R100">
            <v>0</v>
          </cell>
          <cell r="S100">
            <v>0</v>
          </cell>
          <cell r="T100">
            <v>0</v>
          </cell>
          <cell r="U100">
            <v>0</v>
          </cell>
          <cell r="V100">
            <v>8</v>
          </cell>
        </row>
        <row r="101">
          <cell r="L101" t="str">
            <v>92 Justice, public order, and safety</v>
          </cell>
          <cell r="M101">
            <v>12</v>
          </cell>
          <cell r="N101">
            <v>0</v>
          </cell>
          <cell r="O101">
            <v>1</v>
          </cell>
          <cell r="P101">
            <v>1</v>
          </cell>
          <cell r="Q101">
            <v>0</v>
          </cell>
          <cell r="R101">
            <v>0</v>
          </cell>
          <cell r="S101">
            <v>2</v>
          </cell>
          <cell r="T101">
            <v>0</v>
          </cell>
          <cell r="U101">
            <v>0</v>
          </cell>
          <cell r="V101">
            <v>16</v>
          </cell>
        </row>
        <row r="102">
          <cell r="L102" t="str">
            <v>93 Public finance, taxation and monetary policy</v>
          </cell>
          <cell r="M102">
            <v>0</v>
          </cell>
          <cell r="N102">
            <v>0</v>
          </cell>
          <cell r="O102">
            <v>0</v>
          </cell>
          <cell r="P102">
            <v>0</v>
          </cell>
          <cell r="Q102">
            <v>0</v>
          </cell>
          <cell r="R102">
            <v>0</v>
          </cell>
          <cell r="S102">
            <v>0</v>
          </cell>
          <cell r="T102">
            <v>1</v>
          </cell>
          <cell r="U102">
            <v>0</v>
          </cell>
          <cell r="V102">
            <v>1</v>
          </cell>
        </row>
        <row r="103">
          <cell r="L103" t="str">
            <v>94 Administration of human resource programs</v>
          </cell>
          <cell r="M103">
            <v>3</v>
          </cell>
          <cell r="N103">
            <v>0</v>
          </cell>
          <cell r="O103">
            <v>0</v>
          </cell>
          <cell r="P103">
            <v>0</v>
          </cell>
          <cell r="Q103">
            <v>0</v>
          </cell>
          <cell r="R103">
            <v>0</v>
          </cell>
          <cell r="S103">
            <v>0</v>
          </cell>
          <cell r="T103">
            <v>0</v>
          </cell>
          <cell r="U103">
            <v>0</v>
          </cell>
          <cell r="V103">
            <v>3</v>
          </cell>
        </row>
        <row r="104">
          <cell r="L104" t="str">
            <v>95 Administration of environmental quality and housing programs</v>
          </cell>
          <cell r="M104">
            <v>1</v>
          </cell>
          <cell r="N104">
            <v>4</v>
          </cell>
          <cell r="O104">
            <v>2</v>
          </cell>
          <cell r="P104">
            <v>1</v>
          </cell>
          <cell r="Q104">
            <v>2</v>
          </cell>
          <cell r="R104">
            <v>2</v>
          </cell>
          <cell r="S104">
            <v>1</v>
          </cell>
          <cell r="T104">
            <v>0</v>
          </cell>
          <cell r="U104">
            <v>0</v>
          </cell>
          <cell r="V104">
            <v>13</v>
          </cell>
        </row>
        <row r="105">
          <cell r="L105" t="str">
            <v>96 Administration of economic programs</v>
          </cell>
          <cell r="M105">
            <v>4</v>
          </cell>
          <cell r="N105">
            <v>1</v>
          </cell>
          <cell r="O105">
            <v>0</v>
          </cell>
          <cell r="P105">
            <v>0</v>
          </cell>
          <cell r="Q105">
            <v>0</v>
          </cell>
          <cell r="R105">
            <v>0</v>
          </cell>
          <cell r="S105">
            <v>1</v>
          </cell>
          <cell r="T105">
            <v>0</v>
          </cell>
          <cell r="U105">
            <v>0</v>
          </cell>
          <cell r="V105">
            <v>6</v>
          </cell>
        </row>
        <row r="106">
          <cell r="L106" t="str">
            <v>97 National security and international affairs</v>
          </cell>
          <cell r="M106">
            <v>2</v>
          </cell>
          <cell r="N106">
            <v>0</v>
          </cell>
          <cell r="O106">
            <v>0</v>
          </cell>
          <cell r="P106">
            <v>0</v>
          </cell>
          <cell r="Q106">
            <v>0</v>
          </cell>
          <cell r="R106">
            <v>0</v>
          </cell>
          <cell r="S106">
            <v>0</v>
          </cell>
          <cell r="T106">
            <v>0</v>
          </cell>
          <cell r="U106">
            <v>0</v>
          </cell>
          <cell r="V106">
            <v>2</v>
          </cell>
        </row>
        <row r="107">
          <cell r="L107" t="str">
            <v>Public services all</v>
          </cell>
          <cell r="P107">
            <v>96</v>
          </cell>
          <cell r="Q107">
            <v>38</v>
          </cell>
          <cell r="R107">
            <v>35</v>
          </cell>
          <cell r="S107">
            <v>20</v>
          </cell>
          <cell r="T107">
            <v>4</v>
          </cell>
          <cell r="U107">
            <v>0</v>
          </cell>
        </row>
        <row r="108">
          <cell r="L108" t="str">
            <v>Government</v>
          </cell>
          <cell r="P108">
            <v>81</v>
          </cell>
          <cell r="Q108">
            <v>38</v>
          </cell>
          <cell r="R108">
            <v>35</v>
          </cell>
          <cell r="S108">
            <v>20</v>
          </cell>
          <cell r="T108">
            <v>4</v>
          </cell>
          <cell r="U108">
            <v>0</v>
          </cell>
        </row>
        <row r="109">
          <cell r="L109" t="str">
            <v>TOTAL</v>
          </cell>
          <cell r="M109">
            <v>85099</v>
          </cell>
          <cell r="N109">
            <v>3966</v>
          </cell>
          <cell r="O109">
            <v>1484</v>
          </cell>
          <cell r="P109">
            <v>1533</v>
          </cell>
          <cell r="Q109">
            <v>795</v>
          </cell>
          <cell r="R109">
            <v>742</v>
          </cell>
          <cell r="S109">
            <v>537</v>
          </cell>
          <cell r="T109">
            <v>106</v>
          </cell>
          <cell r="U109">
            <v>10</v>
          </cell>
          <cell r="V109">
            <v>94272</v>
          </cell>
        </row>
        <row r="110">
          <cell r="L110" t="str">
            <v>Unclassified</v>
          </cell>
          <cell r="P110">
            <v>17</v>
          </cell>
          <cell r="Q110">
            <v>29</v>
          </cell>
          <cell r="R110">
            <v>23</v>
          </cell>
          <cell r="S110">
            <v>20</v>
          </cell>
          <cell r="T110">
            <v>3</v>
          </cell>
          <cell r="U110">
            <v>1</v>
          </cell>
        </row>
        <row r="111">
          <cell r="L111" t="str">
            <v>TOTAL</v>
          </cell>
          <cell r="P111">
            <v>1533</v>
          </cell>
          <cell r="Q111">
            <v>795</v>
          </cell>
          <cell r="R111">
            <v>742</v>
          </cell>
          <cell r="S111">
            <v>537</v>
          </cell>
          <cell r="T111">
            <v>106</v>
          </cell>
          <cell r="U111">
            <v>10</v>
          </cell>
        </row>
        <row r="112">
          <cell r="P112">
            <v>0</v>
          </cell>
          <cell r="Q112">
            <v>0</v>
          </cell>
          <cell r="R112">
            <v>0</v>
          </cell>
          <cell r="S112">
            <v>0</v>
          </cell>
          <cell r="T112">
            <v>0</v>
          </cell>
          <cell r="U112">
            <v>0</v>
          </cell>
        </row>
        <row r="113">
          <cell r="L113" t="str">
            <v>Other Industries</v>
          </cell>
          <cell r="P113">
            <v>336</v>
          </cell>
          <cell r="Q113">
            <v>201</v>
          </cell>
          <cell r="R113">
            <v>164</v>
          </cell>
          <cell r="S113">
            <v>104</v>
          </cell>
          <cell r="T113">
            <v>22</v>
          </cell>
          <cell r="U113">
            <v>5</v>
          </cell>
        </row>
      </sheetData>
      <sheetData sheetId="44">
        <row r="3">
          <cell r="L3" t="str">
            <v>Romania</v>
          </cell>
        </row>
        <row r="5">
          <cell r="M5" t="str">
            <v>&gt;&lt;</v>
          </cell>
          <cell r="N5">
            <v>39692</v>
          </cell>
          <cell r="O5">
            <v>43739</v>
          </cell>
          <cell r="P5" t="str">
            <v>20-49</v>
          </cell>
          <cell r="Q5" t="str">
            <v>50-99</v>
          </cell>
          <cell r="R5" t="str">
            <v>100-249</v>
          </cell>
          <cell r="S5" t="str">
            <v>250-999</v>
          </cell>
          <cell r="T5" t="str">
            <v>1000-4999</v>
          </cell>
          <cell r="U5" t="str">
            <v>5000+</v>
          </cell>
          <cell r="V5" t="str">
            <v>TOTAL</v>
          </cell>
        </row>
        <row r="6">
          <cell r="L6" t="str">
            <v>Unclassified</v>
          </cell>
          <cell r="M6">
            <v>350005</v>
          </cell>
          <cell r="N6">
            <v>577</v>
          </cell>
          <cell r="O6">
            <v>254</v>
          </cell>
          <cell r="P6">
            <v>255</v>
          </cell>
          <cell r="Q6">
            <v>158</v>
          </cell>
          <cell r="R6">
            <v>170</v>
          </cell>
          <cell r="S6">
            <v>106</v>
          </cell>
          <cell r="T6">
            <v>41</v>
          </cell>
          <cell r="U6">
            <v>4</v>
          </cell>
          <cell r="V6">
            <v>351570</v>
          </cell>
        </row>
        <row r="7">
          <cell r="L7" t="str">
            <v>01 Agricultural production - crops</v>
          </cell>
          <cell r="M7">
            <v>5567</v>
          </cell>
          <cell r="N7">
            <v>41</v>
          </cell>
          <cell r="O7">
            <v>35</v>
          </cell>
          <cell r="P7">
            <v>30</v>
          </cell>
          <cell r="Q7">
            <v>18</v>
          </cell>
          <cell r="R7">
            <v>29</v>
          </cell>
          <cell r="S7">
            <v>18</v>
          </cell>
          <cell r="T7">
            <v>1</v>
          </cell>
          <cell r="U7">
            <v>1</v>
          </cell>
          <cell r="V7">
            <v>5740</v>
          </cell>
        </row>
        <row r="8">
          <cell r="L8" t="str">
            <v>02 Agriculture production livestock and animal specialities</v>
          </cell>
          <cell r="M8">
            <v>1389</v>
          </cell>
          <cell r="N8">
            <v>7</v>
          </cell>
          <cell r="O8">
            <v>6</v>
          </cell>
          <cell r="P8">
            <v>12</v>
          </cell>
          <cell r="Q8">
            <v>7</v>
          </cell>
          <cell r="R8">
            <v>9</v>
          </cell>
          <cell r="S8">
            <v>19</v>
          </cell>
          <cell r="T8">
            <v>4</v>
          </cell>
          <cell r="U8">
            <v>0</v>
          </cell>
          <cell r="V8">
            <v>1453</v>
          </cell>
        </row>
        <row r="9">
          <cell r="L9" t="str">
            <v>07 Agricultural services</v>
          </cell>
          <cell r="M9">
            <v>3162</v>
          </cell>
          <cell r="N9">
            <v>16</v>
          </cell>
          <cell r="O9">
            <v>7</v>
          </cell>
          <cell r="P9">
            <v>4</v>
          </cell>
          <cell r="Q9">
            <v>8</v>
          </cell>
          <cell r="R9">
            <v>4</v>
          </cell>
          <cell r="S9">
            <v>4</v>
          </cell>
          <cell r="T9">
            <v>1</v>
          </cell>
          <cell r="U9">
            <v>0</v>
          </cell>
          <cell r="V9">
            <v>3206</v>
          </cell>
        </row>
        <row r="10">
          <cell r="L10" t="str">
            <v>08 Forestry</v>
          </cell>
          <cell r="M10">
            <v>1925</v>
          </cell>
          <cell r="N10">
            <v>6</v>
          </cell>
          <cell r="O10">
            <v>5</v>
          </cell>
          <cell r="P10">
            <v>8</v>
          </cell>
          <cell r="Q10">
            <v>2</v>
          </cell>
          <cell r="R10">
            <v>4</v>
          </cell>
          <cell r="S10">
            <v>4</v>
          </cell>
          <cell r="T10">
            <v>0</v>
          </cell>
          <cell r="U10">
            <v>0</v>
          </cell>
          <cell r="V10">
            <v>1954</v>
          </cell>
        </row>
        <row r="11">
          <cell r="L11" t="str">
            <v>09 Fishing, hunting and trapping</v>
          </cell>
          <cell r="M11">
            <v>384</v>
          </cell>
          <cell r="N11">
            <v>0</v>
          </cell>
          <cell r="O11">
            <v>1</v>
          </cell>
          <cell r="P11">
            <v>1</v>
          </cell>
          <cell r="Q11">
            <v>1</v>
          </cell>
          <cell r="R11">
            <v>2</v>
          </cell>
          <cell r="S11">
            <v>1</v>
          </cell>
          <cell r="T11">
            <v>0</v>
          </cell>
          <cell r="U11">
            <v>0</v>
          </cell>
          <cell r="V11">
            <v>390</v>
          </cell>
        </row>
        <row r="12">
          <cell r="L12" t="str">
            <v>Agriculture, Fisheries and Forestry subtotal</v>
          </cell>
          <cell r="P12">
            <v>55</v>
          </cell>
          <cell r="Q12">
            <v>36</v>
          </cell>
          <cell r="R12">
            <v>48</v>
          </cell>
          <cell r="S12">
            <v>46</v>
          </cell>
          <cell r="T12">
            <v>6</v>
          </cell>
          <cell r="U12">
            <v>1</v>
          </cell>
        </row>
        <row r="14">
          <cell r="L14" t="str">
            <v>10 Metal mining</v>
          </cell>
          <cell r="M14">
            <v>42</v>
          </cell>
          <cell r="N14">
            <v>0</v>
          </cell>
          <cell r="O14">
            <v>0</v>
          </cell>
          <cell r="P14">
            <v>1</v>
          </cell>
          <cell r="Q14">
            <v>0</v>
          </cell>
          <cell r="R14">
            <v>2</v>
          </cell>
          <cell r="S14">
            <v>2</v>
          </cell>
          <cell r="T14">
            <v>0</v>
          </cell>
          <cell r="U14">
            <v>0</v>
          </cell>
          <cell r="V14">
            <v>47</v>
          </cell>
        </row>
        <row r="15">
          <cell r="L15" t="str">
            <v>12 Coal mining</v>
          </cell>
          <cell r="M15">
            <v>28</v>
          </cell>
          <cell r="N15">
            <v>1</v>
          </cell>
          <cell r="O15">
            <v>0</v>
          </cell>
          <cell r="P15">
            <v>0</v>
          </cell>
          <cell r="Q15">
            <v>1</v>
          </cell>
          <cell r="R15">
            <v>1</v>
          </cell>
          <cell r="S15">
            <v>0</v>
          </cell>
          <cell r="T15">
            <v>0</v>
          </cell>
          <cell r="U15">
            <v>1</v>
          </cell>
          <cell r="V15">
            <v>32</v>
          </cell>
        </row>
        <row r="16">
          <cell r="L16" t="str">
            <v>13 Oil and gas extraction</v>
          </cell>
          <cell r="M16">
            <v>105</v>
          </cell>
          <cell r="N16">
            <v>4</v>
          </cell>
          <cell r="O16">
            <v>2</v>
          </cell>
          <cell r="P16">
            <v>5</v>
          </cell>
          <cell r="Q16">
            <v>0</v>
          </cell>
          <cell r="R16">
            <v>3</v>
          </cell>
          <cell r="S16">
            <v>9</v>
          </cell>
          <cell r="T16">
            <v>1</v>
          </cell>
          <cell r="U16">
            <v>2</v>
          </cell>
          <cell r="V16">
            <v>131</v>
          </cell>
        </row>
        <row r="17">
          <cell r="L17" t="str">
            <v>14 Mining and quarrying of nonmetallic minerals, except fuels</v>
          </cell>
          <cell r="M17">
            <v>433</v>
          </cell>
          <cell r="N17">
            <v>3</v>
          </cell>
          <cell r="O17">
            <v>4</v>
          </cell>
          <cell r="P17">
            <v>5</v>
          </cell>
          <cell r="Q17">
            <v>1</v>
          </cell>
          <cell r="R17">
            <v>4</v>
          </cell>
          <cell r="S17">
            <v>7</v>
          </cell>
          <cell r="T17">
            <v>3</v>
          </cell>
          <cell r="U17">
            <v>0</v>
          </cell>
          <cell r="V17">
            <v>460</v>
          </cell>
        </row>
        <row r="18">
          <cell r="L18" t="str">
            <v>Mining subtotal</v>
          </cell>
          <cell r="P18">
            <v>11</v>
          </cell>
          <cell r="Q18">
            <v>2</v>
          </cell>
          <cell r="R18">
            <v>10</v>
          </cell>
          <cell r="S18">
            <v>18</v>
          </cell>
          <cell r="T18">
            <v>4</v>
          </cell>
          <cell r="U18">
            <v>3</v>
          </cell>
        </row>
        <row r="20">
          <cell r="L20" t="str">
            <v>15 Building construction-general contractors and operative builders</v>
          </cell>
          <cell r="M20">
            <v>9488</v>
          </cell>
          <cell r="N20">
            <v>68</v>
          </cell>
          <cell r="O20">
            <v>49</v>
          </cell>
          <cell r="P20">
            <v>75</v>
          </cell>
          <cell r="Q20">
            <v>86</v>
          </cell>
          <cell r="R20">
            <v>118</v>
          </cell>
          <cell r="S20">
            <v>71</v>
          </cell>
          <cell r="T20">
            <v>6</v>
          </cell>
          <cell r="U20">
            <v>4</v>
          </cell>
          <cell r="V20">
            <v>9965</v>
          </cell>
        </row>
        <row r="21">
          <cell r="L21" t="str">
            <v>16 Heavy construction other than building construction - contractors</v>
          </cell>
          <cell r="M21">
            <v>505</v>
          </cell>
          <cell r="N21">
            <v>12</v>
          </cell>
          <cell r="O21">
            <v>5</v>
          </cell>
          <cell r="P21">
            <v>16</v>
          </cell>
          <cell r="Q21">
            <v>13</v>
          </cell>
          <cell r="R21">
            <v>51</v>
          </cell>
          <cell r="S21">
            <v>22</v>
          </cell>
          <cell r="T21">
            <v>9</v>
          </cell>
          <cell r="U21">
            <v>2</v>
          </cell>
          <cell r="V21">
            <v>635</v>
          </cell>
        </row>
        <row r="22">
          <cell r="L22" t="str">
            <v>17 Construction - special trade contractors</v>
          </cell>
          <cell r="M22">
            <v>10929</v>
          </cell>
          <cell r="N22">
            <v>51</v>
          </cell>
          <cell r="O22">
            <v>31</v>
          </cell>
          <cell r="P22">
            <v>72</v>
          </cell>
          <cell r="Q22">
            <v>36</v>
          </cell>
          <cell r="R22">
            <v>50</v>
          </cell>
          <cell r="S22">
            <v>22</v>
          </cell>
          <cell r="T22">
            <v>7</v>
          </cell>
          <cell r="U22">
            <v>0</v>
          </cell>
          <cell r="V22">
            <v>11198</v>
          </cell>
        </row>
        <row r="23">
          <cell r="L23" t="str">
            <v>Construction subtotal</v>
          </cell>
          <cell r="P23">
            <v>163</v>
          </cell>
          <cell r="Q23">
            <v>135</v>
          </cell>
          <cell r="R23">
            <v>219</v>
          </cell>
          <cell r="S23">
            <v>115</v>
          </cell>
          <cell r="T23">
            <v>22</v>
          </cell>
          <cell r="U23">
            <v>6</v>
          </cell>
        </row>
        <row r="25">
          <cell r="L25" t="str">
            <v>20 Food and kindred products</v>
          </cell>
          <cell r="M25">
            <v>13450</v>
          </cell>
          <cell r="N25">
            <v>56</v>
          </cell>
          <cell r="O25">
            <v>56</v>
          </cell>
          <cell r="P25">
            <v>123</v>
          </cell>
          <cell r="Q25">
            <v>110</v>
          </cell>
          <cell r="R25">
            <v>127</v>
          </cell>
          <cell r="S25">
            <v>129</v>
          </cell>
          <cell r="T25">
            <v>20</v>
          </cell>
          <cell r="U25">
            <v>2</v>
          </cell>
          <cell r="V25">
            <v>14073</v>
          </cell>
        </row>
        <row r="26">
          <cell r="L26" t="str">
            <v>21 Tobacco products</v>
          </cell>
          <cell r="M26">
            <v>30</v>
          </cell>
          <cell r="N26">
            <v>0</v>
          </cell>
          <cell r="O26">
            <v>2</v>
          </cell>
          <cell r="P26">
            <v>0</v>
          </cell>
          <cell r="Q26">
            <v>2</v>
          </cell>
          <cell r="R26">
            <v>2</v>
          </cell>
          <cell r="S26">
            <v>2</v>
          </cell>
          <cell r="T26">
            <v>1</v>
          </cell>
          <cell r="U26">
            <v>0</v>
          </cell>
          <cell r="V26">
            <v>39</v>
          </cell>
        </row>
        <row r="27">
          <cell r="L27" t="str">
            <v>22 Textile mill products</v>
          </cell>
          <cell r="M27">
            <v>3442</v>
          </cell>
          <cell r="N27">
            <v>23</v>
          </cell>
          <cell r="O27">
            <v>12</v>
          </cell>
          <cell r="P27">
            <v>21</v>
          </cell>
          <cell r="Q27">
            <v>26</v>
          </cell>
          <cell r="R27">
            <v>54</v>
          </cell>
          <cell r="S27">
            <v>71</v>
          </cell>
          <cell r="T27">
            <v>16</v>
          </cell>
          <cell r="U27">
            <v>0</v>
          </cell>
          <cell r="V27">
            <v>3665</v>
          </cell>
        </row>
        <row r="28">
          <cell r="L28" t="str">
            <v>23 Apparel and other finished products made from fabrics and similar materials</v>
          </cell>
          <cell r="M28">
            <v>4970</v>
          </cell>
          <cell r="N28">
            <v>31</v>
          </cell>
          <cell r="O28">
            <v>16</v>
          </cell>
          <cell r="P28">
            <v>38</v>
          </cell>
          <cell r="Q28">
            <v>41</v>
          </cell>
          <cell r="R28">
            <v>54</v>
          </cell>
          <cell r="S28">
            <v>87</v>
          </cell>
          <cell r="T28">
            <v>34</v>
          </cell>
          <cell r="U28">
            <v>0</v>
          </cell>
          <cell r="V28">
            <v>5271</v>
          </cell>
        </row>
        <row r="29">
          <cell r="L29" t="str">
            <v>24 Lumber and wood products, except furniture</v>
          </cell>
          <cell r="M29">
            <v>7529</v>
          </cell>
          <cell r="N29">
            <v>36</v>
          </cell>
          <cell r="O29">
            <v>32</v>
          </cell>
          <cell r="P29">
            <v>58</v>
          </cell>
          <cell r="Q29">
            <v>36</v>
          </cell>
          <cell r="R29">
            <v>39</v>
          </cell>
          <cell r="S29">
            <v>24</v>
          </cell>
          <cell r="T29">
            <v>4</v>
          </cell>
          <cell r="U29">
            <v>0</v>
          </cell>
          <cell r="V29">
            <v>7758</v>
          </cell>
        </row>
        <row r="30">
          <cell r="L30" t="str">
            <v>25 Furniture and fixtures</v>
          </cell>
          <cell r="M30">
            <v>2747</v>
          </cell>
          <cell r="N30">
            <v>20</v>
          </cell>
          <cell r="O30">
            <v>17</v>
          </cell>
          <cell r="P30">
            <v>26</v>
          </cell>
          <cell r="Q30">
            <v>20</v>
          </cell>
          <cell r="R30">
            <v>52</v>
          </cell>
          <cell r="S30">
            <v>57</v>
          </cell>
          <cell r="T30">
            <v>17</v>
          </cell>
          <cell r="U30">
            <v>0</v>
          </cell>
          <cell r="V30">
            <v>2956</v>
          </cell>
        </row>
        <row r="31">
          <cell r="L31" t="str">
            <v>26 Paper and allied products</v>
          </cell>
          <cell r="M31">
            <v>656</v>
          </cell>
          <cell r="N31">
            <v>16</v>
          </cell>
          <cell r="O31">
            <v>22</v>
          </cell>
          <cell r="P31">
            <v>28</v>
          </cell>
          <cell r="Q31">
            <v>19</v>
          </cell>
          <cell r="R31">
            <v>28</v>
          </cell>
          <cell r="S31">
            <v>11</v>
          </cell>
          <cell r="T31">
            <v>2</v>
          </cell>
          <cell r="U31">
            <v>0</v>
          </cell>
          <cell r="V31">
            <v>782</v>
          </cell>
        </row>
        <row r="32">
          <cell r="L32" t="str">
            <v>27 Printing, publishing, and allied industries</v>
          </cell>
          <cell r="M32">
            <v>3174</v>
          </cell>
          <cell r="N32">
            <v>35</v>
          </cell>
          <cell r="O32">
            <v>26</v>
          </cell>
          <cell r="P32">
            <v>38</v>
          </cell>
          <cell r="Q32">
            <v>33</v>
          </cell>
          <cell r="R32">
            <v>32</v>
          </cell>
          <cell r="S32">
            <v>18</v>
          </cell>
          <cell r="T32">
            <v>0</v>
          </cell>
          <cell r="U32">
            <v>0</v>
          </cell>
          <cell r="V32">
            <v>3356</v>
          </cell>
        </row>
        <row r="33">
          <cell r="L33" t="str">
            <v>28 Chemicals and allied products</v>
          </cell>
          <cell r="M33">
            <v>1177</v>
          </cell>
          <cell r="N33">
            <v>35</v>
          </cell>
          <cell r="O33">
            <v>32</v>
          </cell>
          <cell r="P33">
            <v>54</v>
          </cell>
          <cell r="Q33">
            <v>51</v>
          </cell>
          <cell r="R33">
            <v>36</v>
          </cell>
          <cell r="S33">
            <v>34</v>
          </cell>
          <cell r="T33">
            <v>15</v>
          </cell>
          <cell r="U33">
            <v>3</v>
          </cell>
          <cell r="V33">
            <v>1437</v>
          </cell>
        </row>
        <row r="34">
          <cell r="L34" t="str">
            <v>29 Petroleum refining and related industries</v>
          </cell>
          <cell r="M34">
            <v>52</v>
          </cell>
          <cell r="N34">
            <v>2</v>
          </cell>
          <cell r="O34">
            <v>1</v>
          </cell>
          <cell r="P34">
            <v>0</v>
          </cell>
          <cell r="Q34">
            <v>6</v>
          </cell>
          <cell r="R34">
            <v>6</v>
          </cell>
          <cell r="S34">
            <v>3</v>
          </cell>
          <cell r="T34">
            <v>3</v>
          </cell>
          <cell r="U34">
            <v>1</v>
          </cell>
          <cell r="V34">
            <v>74</v>
          </cell>
        </row>
        <row r="35">
          <cell r="L35" t="str">
            <v>30 Rubber and miscellaneous plastics products</v>
          </cell>
          <cell r="M35">
            <v>1809</v>
          </cell>
          <cell r="N35">
            <v>40</v>
          </cell>
          <cell r="O35">
            <v>36</v>
          </cell>
          <cell r="P35">
            <v>72</v>
          </cell>
          <cell r="Q35">
            <v>54</v>
          </cell>
          <cell r="R35">
            <v>46</v>
          </cell>
          <cell r="S35">
            <v>25</v>
          </cell>
          <cell r="T35">
            <v>7</v>
          </cell>
          <cell r="U35">
            <v>1</v>
          </cell>
          <cell r="V35">
            <v>2090</v>
          </cell>
        </row>
        <row r="36">
          <cell r="L36" t="str">
            <v>31 Leather and leather products</v>
          </cell>
          <cell r="M36">
            <v>1814</v>
          </cell>
          <cell r="N36">
            <v>16</v>
          </cell>
          <cell r="O36">
            <v>12</v>
          </cell>
          <cell r="P36">
            <v>31</v>
          </cell>
          <cell r="Q36">
            <v>27</v>
          </cell>
          <cell r="R36">
            <v>49</v>
          </cell>
          <cell r="S36">
            <v>27</v>
          </cell>
          <cell r="T36">
            <v>13</v>
          </cell>
          <cell r="U36">
            <v>0</v>
          </cell>
          <cell r="V36">
            <v>1989</v>
          </cell>
        </row>
        <row r="37">
          <cell r="L37" t="str">
            <v>32 Stone, clay, glass and concrete products</v>
          </cell>
          <cell r="M37">
            <v>2151</v>
          </cell>
          <cell r="N37">
            <v>16</v>
          </cell>
          <cell r="O37">
            <v>9</v>
          </cell>
          <cell r="P37">
            <v>28</v>
          </cell>
          <cell r="Q37">
            <v>24</v>
          </cell>
          <cell r="R37">
            <v>30</v>
          </cell>
          <cell r="S37">
            <v>48</v>
          </cell>
          <cell r="T37">
            <v>12</v>
          </cell>
          <cell r="U37">
            <v>0</v>
          </cell>
          <cell r="V37">
            <v>2318</v>
          </cell>
        </row>
        <row r="38">
          <cell r="L38" t="str">
            <v>33 Primary metal industries</v>
          </cell>
          <cell r="M38">
            <v>1594</v>
          </cell>
          <cell r="N38">
            <v>21</v>
          </cell>
          <cell r="O38">
            <v>19</v>
          </cell>
          <cell r="P38">
            <v>22</v>
          </cell>
          <cell r="Q38">
            <v>24</v>
          </cell>
          <cell r="R38">
            <v>31</v>
          </cell>
          <cell r="S38">
            <v>32</v>
          </cell>
          <cell r="T38">
            <v>20</v>
          </cell>
          <cell r="U38">
            <v>1</v>
          </cell>
          <cell r="V38">
            <v>1764</v>
          </cell>
        </row>
        <row r="39">
          <cell r="L39" t="str">
            <v>34 Fabricated metal products, except machinery and transportation equipment</v>
          </cell>
          <cell r="M39">
            <v>4281</v>
          </cell>
          <cell r="N39">
            <v>36</v>
          </cell>
          <cell r="O39">
            <v>33</v>
          </cell>
          <cell r="P39">
            <v>75</v>
          </cell>
          <cell r="Q39">
            <v>50</v>
          </cell>
          <cell r="R39">
            <v>50</v>
          </cell>
          <cell r="S39">
            <v>51</v>
          </cell>
          <cell r="T39">
            <v>5</v>
          </cell>
          <cell r="U39">
            <v>2</v>
          </cell>
          <cell r="V39">
            <v>4583</v>
          </cell>
        </row>
        <row r="40">
          <cell r="L40" t="str">
            <v>35 Industrial and commercial machinery and computer equipment</v>
          </cell>
          <cell r="M40">
            <v>1279</v>
          </cell>
          <cell r="N40">
            <v>35</v>
          </cell>
          <cell r="O40">
            <v>32</v>
          </cell>
          <cell r="P40">
            <v>65</v>
          </cell>
          <cell r="Q40">
            <v>50</v>
          </cell>
          <cell r="R40">
            <v>48</v>
          </cell>
          <cell r="S40">
            <v>77</v>
          </cell>
          <cell r="T40">
            <v>21</v>
          </cell>
          <cell r="U40">
            <v>1</v>
          </cell>
          <cell r="V40">
            <v>1608</v>
          </cell>
        </row>
        <row r="41">
          <cell r="L41" t="str">
            <v>36 Electronic and other electrical equipment and components, except computer equ</v>
          </cell>
          <cell r="M41">
            <v>961</v>
          </cell>
          <cell r="N41">
            <v>29</v>
          </cell>
          <cell r="O41">
            <v>23</v>
          </cell>
          <cell r="P41">
            <v>43</v>
          </cell>
          <cell r="Q41">
            <v>38</v>
          </cell>
          <cell r="R41">
            <v>39</v>
          </cell>
          <cell r="S41">
            <v>47</v>
          </cell>
          <cell r="T41">
            <v>18</v>
          </cell>
          <cell r="U41">
            <v>1</v>
          </cell>
          <cell r="V41">
            <v>1199</v>
          </cell>
        </row>
        <row r="42">
          <cell r="L42" t="str">
            <v>37 Transportation equipment</v>
          </cell>
          <cell r="M42">
            <v>764</v>
          </cell>
          <cell r="N42">
            <v>12</v>
          </cell>
          <cell r="O42">
            <v>7</v>
          </cell>
          <cell r="P42">
            <v>15</v>
          </cell>
          <cell r="Q42">
            <v>11</v>
          </cell>
          <cell r="R42">
            <v>32</v>
          </cell>
          <cell r="S42">
            <v>32</v>
          </cell>
          <cell r="T42">
            <v>32</v>
          </cell>
          <cell r="U42">
            <v>5</v>
          </cell>
          <cell r="V42">
            <v>910</v>
          </cell>
        </row>
        <row r="43">
          <cell r="L43" t="str">
            <v>38 Measuring, analyzing, and controlling instruments; photographic, medical and</v>
          </cell>
          <cell r="M43">
            <v>797</v>
          </cell>
          <cell r="N43">
            <v>16</v>
          </cell>
          <cell r="O43">
            <v>13</v>
          </cell>
          <cell r="P43">
            <v>16</v>
          </cell>
          <cell r="Q43">
            <v>6</v>
          </cell>
          <cell r="R43">
            <v>13</v>
          </cell>
          <cell r="S43">
            <v>5</v>
          </cell>
          <cell r="T43">
            <v>2</v>
          </cell>
          <cell r="U43">
            <v>0</v>
          </cell>
          <cell r="V43">
            <v>868</v>
          </cell>
        </row>
        <row r="44">
          <cell r="L44" t="str">
            <v>39 Miscellaneous manufacturing industries</v>
          </cell>
          <cell r="M44">
            <v>1024</v>
          </cell>
          <cell r="N44">
            <v>17</v>
          </cell>
          <cell r="O44">
            <v>11</v>
          </cell>
          <cell r="P44">
            <v>8</v>
          </cell>
          <cell r="Q44">
            <v>7</v>
          </cell>
          <cell r="R44">
            <v>15</v>
          </cell>
          <cell r="S44">
            <v>2</v>
          </cell>
          <cell r="T44">
            <v>0</v>
          </cell>
          <cell r="U44">
            <v>0</v>
          </cell>
          <cell r="V44">
            <v>1084</v>
          </cell>
        </row>
        <row r="45">
          <cell r="L45" t="str">
            <v>Manufacturing</v>
          </cell>
          <cell r="P45">
            <v>761</v>
          </cell>
          <cell r="Q45">
            <v>635</v>
          </cell>
          <cell r="R45">
            <v>783</v>
          </cell>
          <cell r="S45">
            <v>782</v>
          </cell>
          <cell r="T45">
            <v>242</v>
          </cell>
          <cell r="U45">
            <v>17</v>
          </cell>
        </row>
        <row r="47">
          <cell r="L47" t="str">
            <v>40 Railroad transportation</v>
          </cell>
          <cell r="M47">
            <v>80</v>
          </cell>
          <cell r="N47">
            <v>1</v>
          </cell>
          <cell r="O47">
            <v>1</v>
          </cell>
          <cell r="P47">
            <v>2</v>
          </cell>
          <cell r="Q47">
            <v>0</v>
          </cell>
          <cell r="R47">
            <v>0</v>
          </cell>
          <cell r="S47">
            <v>1</v>
          </cell>
          <cell r="T47">
            <v>0</v>
          </cell>
          <cell r="U47">
            <v>4</v>
          </cell>
          <cell r="V47">
            <v>89</v>
          </cell>
        </row>
        <row r="48">
          <cell r="L48" t="str">
            <v>41 Local and suburban transit and interurban highway passenger transportation</v>
          </cell>
          <cell r="M48">
            <v>6225</v>
          </cell>
          <cell r="N48">
            <v>13</v>
          </cell>
          <cell r="O48">
            <v>11</v>
          </cell>
          <cell r="P48">
            <v>5</v>
          </cell>
          <cell r="Q48">
            <v>7</v>
          </cell>
          <cell r="R48">
            <v>3</v>
          </cell>
          <cell r="S48">
            <v>2</v>
          </cell>
          <cell r="T48">
            <v>5</v>
          </cell>
          <cell r="U48">
            <v>1</v>
          </cell>
          <cell r="V48">
            <v>6272</v>
          </cell>
        </row>
        <row r="49">
          <cell r="L49" t="str">
            <v>42 Motor freight transportation and warehousing</v>
          </cell>
          <cell r="M49">
            <v>458</v>
          </cell>
          <cell r="N49">
            <v>451</v>
          </cell>
          <cell r="O49">
            <v>218</v>
          </cell>
          <cell r="P49">
            <v>171</v>
          </cell>
          <cell r="Q49">
            <v>73</v>
          </cell>
          <cell r="R49">
            <v>51</v>
          </cell>
          <cell r="S49">
            <v>21</v>
          </cell>
          <cell r="T49">
            <v>1</v>
          </cell>
          <cell r="U49">
            <v>0</v>
          </cell>
          <cell r="V49">
            <v>1444</v>
          </cell>
        </row>
        <row r="50">
          <cell r="L50" t="str">
            <v>43 United States postal service</v>
          </cell>
          <cell r="M50">
            <v>24</v>
          </cell>
          <cell r="N50">
            <v>0</v>
          </cell>
          <cell r="O50">
            <v>0</v>
          </cell>
          <cell r="P50">
            <v>0</v>
          </cell>
          <cell r="Q50">
            <v>0</v>
          </cell>
          <cell r="R50">
            <v>0</v>
          </cell>
          <cell r="S50">
            <v>0</v>
          </cell>
          <cell r="T50">
            <v>0</v>
          </cell>
          <cell r="U50">
            <v>1</v>
          </cell>
          <cell r="V50">
            <v>25</v>
          </cell>
        </row>
        <row r="51">
          <cell r="L51" t="str">
            <v>44 Water transportation</v>
          </cell>
          <cell r="M51">
            <v>416</v>
          </cell>
          <cell r="N51">
            <v>13</v>
          </cell>
          <cell r="O51">
            <v>9</v>
          </cell>
          <cell r="P51">
            <v>9</v>
          </cell>
          <cell r="Q51">
            <v>4</v>
          </cell>
          <cell r="R51">
            <v>8</v>
          </cell>
          <cell r="S51">
            <v>5</v>
          </cell>
          <cell r="T51">
            <v>2</v>
          </cell>
          <cell r="U51">
            <v>0</v>
          </cell>
          <cell r="V51">
            <v>466</v>
          </cell>
        </row>
        <row r="52">
          <cell r="L52" t="str">
            <v>45 Transportation by air</v>
          </cell>
          <cell r="M52">
            <v>64</v>
          </cell>
          <cell r="N52">
            <v>1</v>
          </cell>
          <cell r="O52">
            <v>1</v>
          </cell>
          <cell r="P52">
            <v>4</v>
          </cell>
          <cell r="Q52">
            <v>1</v>
          </cell>
          <cell r="R52">
            <v>2</v>
          </cell>
          <cell r="S52">
            <v>4</v>
          </cell>
          <cell r="T52">
            <v>1</v>
          </cell>
          <cell r="U52">
            <v>0</v>
          </cell>
          <cell r="V52">
            <v>78</v>
          </cell>
        </row>
        <row r="53">
          <cell r="L53" t="str">
            <v>46 Pipelines, except natural gas</v>
          </cell>
          <cell r="M53">
            <v>9666</v>
          </cell>
          <cell r="N53">
            <v>1</v>
          </cell>
          <cell r="O53">
            <v>1</v>
          </cell>
          <cell r="P53">
            <v>0</v>
          </cell>
          <cell r="Q53">
            <v>0</v>
          </cell>
          <cell r="R53">
            <v>1</v>
          </cell>
          <cell r="S53">
            <v>0</v>
          </cell>
          <cell r="T53">
            <v>0</v>
          </cell>
          <cell r="U53">
            <v>0</v>
          </cell>
          <cell r="V53">
            <v>9669</v>
          </cell>
        </row>
        <row r="54">
          <cell r="L54" t="str">
            <v>47 Transportation services</v>
          </cell>
          <cell r="M54">
            <v>2321</v>
          </cell>
          <cell r="N54">
            <v>66</v>
          </cell>
          <cell r="O54">
            <v>38</v>
          </cell>
          <cell r="P54">
            <v>39</v>
          </cell>
          <cell r="Q54">
            <v>19</v>
          </cell>
          <cell r="R54">
            <v>9</v>
          </cell>
          <cell r="S54">
            <v>9</v>
          </cell>
          <cell r="T54">
            <v>1</v>
          </cell>
          <cell r="U54">
            <v>1</v>
          </cell>
          <cell r="V54">
            <v>2503</v>
          </cell>
        </row>
        <row r="55">
          <cell r="L55" t="str">
            <v>Transport</v>
          </cell>
          <cell r="P55">
            <v>230</v>
          </cell>
          <cell r="Q55">
            <v>104</v>
          </cell>
          <cell r="R55">
            <v>74</v>
          </cell>
          <cell r="S55">
            <v>42</v>
          </cell>
          <cell r="T55">
            <v>10</v>
          </cell>
          <cell r="U55">
            <v>7</v>
          </cell>
        </row>
        <row r="57">
          <cell r="L57" t="str">
            <v>48 Communications</v>
          </cell>
          <cell r="P57">
            <v>25</v>
          </cell>
          <cell r="Q57">
            <v>17</v>
          </cell>
          <cell r="R57">
            <v>14</v>
          </cell>
          <cell r="S57">
            <v>9</v>
          </cell>
          <cell r="T57">
            <v>9</v>
          </cell>
          <cell r="U57">
            <v>1</v>
          </cell>
        </row>
        <row r="59">
          <cell r="L59" t="str">
            <v>Utilities</v>
          </cell>
          <cell r="P59">
            <v>8</v>
          </cell>
          <cell r="Q59">
            <v>4</v>
          </cell>
          <cell r="R59">
            <v>16</v>
          </cell>
          <cell r="S59">
            <v>18</v>
          </cell>
          <cell r="T59">
            <v>23</v>
          </cell>
          <cell r="U59">
            <v>9</v>
          </cell>
        </row>
        <row r="61">
          <cell r="L61" t="str">
            <v>50 Wholesale trade - durable goods</v>
          </cell>
          <cell r="M61">
            <v>23425</v>
          </cell>
          <cell r="N61">
            <v>1260</v>
          </cell>
          <cell r="O61">
            <v>710</v>
          </cell>
          <cell r="P61">
            <v>626</v>
          </cell>
          <cell r="Q61">
            <v>225</v>
          </cell>
          <cell r="R61">
            <v>144</v>
          </cell>
          <cell r="S61">
            <v>34</v>
          </cell>
          <cell r="T61">
            <v>4</v>
          </cell>
          <cell r="U61">
            <v>1</v>
          </cell>
          <cell r="V61">
            <v>26429</v>
          </cell>
        </row>
        <row r="62">
          <cell r="L62" t="str">
            <v>51 Wholesale trade - nondurable goods</v>
          </cell>
          <cell r="M62">
            <v>44538</v>
          </cell>
          <cell r="N62">
            <v>764</v>
          </cell>
          <cell r="O62">
            <v>391</v>
          </cell>
          <cell r="P62">
            <v>367</v>
          </cell>
          <cell r="Q62">
            <v>144</v>
          </cell>
          <cell r="R62">
            <v>117</v>
          </cell>
          <cell r="S62">
            <v>51</v>
          </cell>
          <cell r="T62">
            <v>6</v>
          </cell>
          <cell r="U62">
            <v>1</v>
          </cell>
          <cell r="V62">
            <v>46379</v>
          </cell>
        </row>
        <row r="63">
          <cell r="L63" t="str">
            <v>52 Building materials, hardware, garden supply and mobile home dealers</v>
          </cell>
          <cell r="M63">
            <v>916</v>
          </cell>
          <cell r="N63">
            <v>33</v>
          </cell>
          <cell r="O63">
            <v>19</v>
          </cell>
          <cell r="P63">
            <v>19</v>
          </cell>
          <cell r="Q63">
            <v>8</v>
          </cell>
          <cell r="R63">
            <v>2</v>
          </cell>
          <cell r="S63">
            <v>1</v>
          </cell>
          <cell r="T63">
            <v>1</v>
          </cell>
          <cell r="U63">
            <v>0</v>
          </cell>
          <cell r="V63">
            <v>999</v>
          </cell>
        </row>
        <row r="64">
          <cell r="L64" t="str">
            <v>53 General merchandise stores</v>
          </cell>
          <cell r="M64">
            <v>3227</v>
          </cell>
          <cell r="N64">
            <v>3</v>
          </cell>
          <cell r="O64">
            <v>2</v>
          </cell>
          <cell r="P64">
            <v>2</v>
          </cell>
          <cell r="Q64">
            <v>3</v>
          </cell>
          <cell r="R64">
            <v>3</v>
          </cell>
          <cell r="S64">
            <v>3</v>
          </cell>
          <cell r="T64">
            <v>1</v>
          </cell>
          <cell r="U64">
            <v>0</v>
          </cell>
          <cell r="V64">
            <v>3244</v>
          </cell>
        </row>
        <row r="65">
          <cell r="L65" t="str">
            <v>54 Food stores</v>
          </cell>
          <cell r="M65">
            <v>103771</v>
          </cell>
          <cell r="N65">
            <v>44</v>
          </cell>
          <cell r="O65">
            <v>11</v>
          </cell>
          <cell r="P65">
            <v>16</v>
          </cell>
          <cell r="Q65">
            <v>12</v>
          </cell>
          <cell r="R65">
            <v>8</v>
          </cell>
          <cell r="S65">
            <v>4</v>
          </cell>
          <cell r="T65">
            <v>3</v>
          </cell>
          <cell r="U65">
            <v>0</v>
          </cell>
          <cell r="V65">
            <v>103869</v>
          </cell>
        </row>
        <row r="66">
          <cell r="L66" t="str">
            <v>55 Automotive dealers and gasoline service stations</v>
          </cell>
          <cell r="M66">
            <v>1035</v>
          </cell>
          <cell r="N66">
            <v>20</v>
          </cell>
          <cell r="O66">
            <v>14</v>
          </cell>
          <cell r="P66">
            <v>19</v>
          </cell>
          <cell r="Q66">
            <v>10</v>
          </cell>
          <cell r="R66">
            <v>8</v>
          </cell>
          <cell r="S66">
            <v>2</v>
          </cell>
          <cell r="T66">
            <v>0</v>
          </cell>
          <cell r="U66">
            <v>0</v>
          </cell>
          <cell r="V66">
            <v>1108</v>
          </cell>
        </row>
        <row r="67">
          <cell r="L67" t="str">
            <v>56 Apparel and accessory stores</v>
          </cell>
          <cell r="M67">
            <v>5140</v>
          </cell>
          <cell r="N67">
            <v>21</v>
          </cell>
          <cell r="O67">
            <v>10</v>
          </cell>
          <cell r="P67">
            <v>10</v>
          </cell>
          <cell r="Q67">
            <v>2</v>
          </cell>
          <cell r="R67">
            <v>1</v>
          </cell>
          <cell r="S67">
            <v>1</v>
          </cell>
          <cell r="T67">
            <v>1</v>
          </cell>
          <cell r="U67">
            <v>0</v>
          </cell>
          <cell r="V67">
            <v>5186</v>
          </cell>
        </row>
        <row r="68">
          <cell r="L68" t="str">
            <v>57 Home furniture, furnishings and equipment stores</v>
          </cell>
          <cell r="M68">
            <v>9168</v>
          </cell>
          <cell r="N68">
            <v>40</v>
          </cell>
          <cell r="O68">
            <v>27</v>
          </cell>
          <cell r="P68">
            <v>22</v>
          </cell>
          <cell r="Q68">
            <v>16</v>
          </cell>
          <cell r="R68">
            <v>6</v>
          </cell>
          <cell r="S68">
            <v>3</v>
          </cell>
          <cell r="T68">
            <v>2</v>
          </cell>
          <cell r="U68">
            <v>0</v>
          </cell>
          <cell r="V68">
            <v>9284</v>
          </cell>
        </row>
        <row r="69">
          <cell r="L69" t="str">
            <v>58 Eating and drinking places</v>
          </cell>
          <cell r="M69">
            <v>15771</v>
          </cell>
          <cell r="N69">
            <v>20</v>
          </cell>
          <cell r="O69">
            <v>13</v>
          </cell>
          <cell r="P69">
            <v>15</v>
          </cell>
          <cell r="Q69">
            <v>5</v>
          </cell>
          <cell r="R69">
            <v>4</v>
          </cell>
          <cell r="S69">
            <v>3</v>
          </cell>
          <cell r="T69">
            <v>0</v>
          </cell>
          <cell r="U69">
            <v>0</v>
          </cell>
          <cell r="V69">
            <v>15831</v>
          </cell>
        </row>
        <row r="70">
          <cell r="L70" t="str">
            <v>59 Miscellaneous retail</v>
          </cell>
          <cell r="M70">
            <v>20016</v>
          </cell>
          <cell r="N70">
            <v>77</v>
          </cell>
          <cell r="O70">
            <v>47</v>
          </cell>
          <cell r="P70">
            <v>24</v>
          </cell>
          <cell r="Q70">
            <v>17</v>
          </cell>
          <cell r="R70">
            <v>12</v>
          </cell>
          <cell r="S70">
            <v>8</v>
          </cell>
          <cell r="T70">
            <v>3</v>
          </cell>
          <cell r="U70">
            <v>0</v>
          </cell>
          <cell r="V70">
            <v>20204</v>
          </cell>
        </row>
        <row r="71">
          <cell r="L71" t="str">
            <v>Retail</v>
          </cell>
          <cell r="P71">
            <v>1120</v>
          </cell>
          <cell r="Q71">
            <v>442</v>
          </cell>
          <cell r="R71">
            <v>305</v>
          </cell>
          <cell r="S71">
            <v>110</v>
          </cell>
          <cell r="T71">
            <v>21</v>
          </cell>
          <cell r="U71">
            <v>2</v>
          </cell>
        </row>
        <row r="73">
          <cell r="L73" t="str">
            <v>60 Depository institutions</v>
          </cell>
          <cell r="M73">
            <v>1580</v>
          </cell>
          <cell r="N73">
            <v>1</v>
          </cell>
          <cell r="O73">
            <v>2</v>
          </cell>
          <cell r="P73">
            <v>1</v>
          </cell>
          <cell r="Q73">
            <v>1</v>
          </cell>
          <cell r="R73">
            <v>2</v>
          </cell>
          <cell r="S73">
            <v>10</v>
          </cell>
          <cell r="T73">
            <v>7</v>
          </cell>
          <cell r="U73">
            <v>2</v>
          </cell>
          <cell r="V73">
            <v>1606</v>
          </cell>
        </row>
        <row r="74">
          <cell r="L74" t="str">
            <v>61 Nondepository credit institutions</v>
          </cell>
          <cell r="M74">
            <v>1537</v>
          </cell>
          <cell r="N74">
            <v>12</v>
          </cell>
          <cell r="O74">
            <v>5</v>
          </cell>
          <cell r="P74">
            <v>11</v>
          </cell>
          <cell r="Q74">
            <v>9</v>
          </cell>
          <cell r="R74">
            <v>2</v>
          </cell>
          <cell r="S74">
            <v>0</v>
          </cell>
          <cell r="T74">
            <v>0</v>
          </cell>
          <cell r="U74">
            <v>0</v>
          </cell>
          <cell r="V74">
            <v>1576</v>
          </cell>
        </row>
        <row r="75">
          <cell r="L75" t="str">
            <v>62 Security and commodity brokers, dealers, exchanges and services</v>
          </cell>
          <cell r="M75">
            <v>623</v>
          </cell>
          <cell r="N75">
            <v>8</v>
          </cell>
          <cell r="O75">
            <v>10</v>
          </cell>
          <cell r="P75">
            <v>5</v>
          </cell>
          <cell r="Q75">
            <v>2</v>
          </cell>
          <cell r="R75">
            <v>0</v>
          </cell>
          <cell r="S75">
            <v>0</v>
          </cell>
          <cell r="T75">
            <v>1</v>
          </cell>
          <cell r="U75">
            <v>0</v>
          </cell>
          <cell r="V75">
            <v>649</v>
          </cell>
        </row>
        <row r="76">
          <cell r="L76" t="str">
            <v>63 Insurance carriers</v>
          </cell>
          <cell r="M76">
            <v>714</v>
          </cell>
          <cell r="N76">
            <v>1</v>
          </cell>
          <cell r="O76">
            <v>2</v>
          </cell>
          <cell r="P76">
            <v>1</v>
          </cell>
          <cell r="Q76">
            <v>3</v>
          </cell>
          <cell r="R76">
            <v>3</v>
          </cell>
          <cell r="S76">
            <v>5</v>
          </cell>
          <cell r="T76">
            <v>2</v>
          </cell>
          <cell r="U76">
            <v>0</v>
          </cell>
          <cell r="V76">
            <v>731</v>
          </cell>
        </row>
        <row r="77">
          <cell r="L77" t="str">
            <v>64 Insurance agents, brokers and service</v>
          </cell>
          <cell r="M77">
            <v>4</v>
          </cell>
          <cell r="N77">
            <v>0</v>
          </cell>
          <cell r="O77">
            <v>2</v>
          </cell>
          <cell r="P77">
            <v>2</v>
          </cell>
          <cell r="Q77">
            <v>0</v>
          </cell>
          <cell r="R77">
            <v>1</v>
          </cell>
          <cell r="S77">
            <v>0</v>
          </cell>
          <cell r="T77">
            <v>2</v>
          </cell>
          <cell r="U77">
            <v>0</v>
          </cell>
          <cell r="V77">
            <v>11</v>
          </cell>
        </row>
        <row r="78">
          <cell r="L78" t="str">
            <v>65 Real estate</v>
          </cell>
          <cell r="M78">
            <v>5453</v>
          </cell>
          <cell r="N78">
            <v>46</v>
          </cell>
          <cell r="O78">
            <v>8</v>
          </cell>
          <cell r="P78">
            <v>6</v>
          </cell>
          <cell r="Q78">
            <v>5</v>
          </cell>
          <cell r="R78">
            <v>5</v>
          </cell>
          <cell r="S78">
            <v>0</v>
          </cell>
          <cell r="T78">
            <v>0</v>
          </cell>
          <cell r="U78">
            <v>1</v>
          </cell>
          <cell r="V78">
            <v>5524</v>
          </cell>
        </row>
        <row r="79">
          <cell r="L79" t="str">
            <v>67 Holding and other investment offices</v>
          </cell>
          <cell r="M79">
            <v>230</v>
          </cell>
          <cell r="N79">
            <v>7</v>
          </cell>
          <cell r="O79">
            <v>3</v>
          </cell>
          <cell r="P79">
            <v>1</v>
          </cell>
          <cell r="Q79">
            <v>2</v>
          </cell>
          <cell r="R79">
            <v>2</v>
          </cell>
          <cell r="S79">
            <v>0</v>
          </cell>
          <cell r="T79">
            <v>0</v>
          </cell>
          <cell r="U79">
            <v>0</v>
          </cell>
          <cell r="V79">
            <v>245</v>
          </cell>
        </row>
        <row r="80">
          <cell r="L80" t="str">
            <v>Finance</v>
          </cell>
          <cell r="P80">
            <v>27</v>
          </cell>
          <cell r="Q80">
            <v>22</v>
          </cell>
          <cell r="R80">
            <v>15</v>
          </cell>
          <cell r="S80">
            <v>15</v>
          </cell>
          <cell r="T80">
            <v>12</v>
          </cell>
          <cell r="U80">
            <v>3</v>
          </cell>
        </row>
        <row r="82">
          <cell r="L82" t="str">
            <v>70 Hotels, rooming houses, camps and other lodging places</v>
          </cell>
          <cell r="M82">
            <v>1830</v>
          </cell>
          <cell r="N82">
            <v>6</v>
          </cell>
          <cell r="O82">
            <v>6</v>
          </cell>
          <cell r="P82">
            <v>6</v>
          </cell>
          <cell r="Q82">
            <v>7</v>
          </cell>
          <cell r="R82">
            <v>4</v>
          </cell>
          <cell r="S82">
            <v>7</v>
          </cell>
          <cell r="T82">
            <v>1</v>
          </cell>
          <cell r="U82">
            <v>0</v>
          </cell>
          <cell r="V82">
            <v>1867</v>
          </cell>
        </row>
        <row r="83">
          <cell r="L83" t="str">
            <v>72 Personal services</v>
          </cell>
          <cell r="M83">
            <v>3081</v>
          </cell>
          <cell r="N83">
            <v>17</v>
          </cell>
          <cell r="O83">
            <v>2</v>
          </cell>
          <cell r="P83">
            <v>0</v>
          </cell>
          <cell r="Q83">
            <v>1</v>
          </cell>
          <cell r="R83">
            <v>1</v>
          </cell>
          <cell r="S83">
            <v>0</v>
          </cell>
          <cell r="T83">
            <v>0</v>
          </cell>
          <cell r="U83">
            <v>0</v>
          </cell>
          <cell r="V83">
            <v>3102</v>
          </cell>
        </row>
        <row r="84">
          <cell r="L84" t="str">
            <v>73 Business services</v>
          </cell>
          <cell r="M84">
            <v>13158</v>
          </cell>
          <cell r="N84">
            <v>198</v>
          </cell>
          <cell r="O84">
            <v>100</v>
          </cell>
          <cell r="P84">
            <v>109</v>
          </cell>
          <cell r="Q84">
            <v>50</v>
          </cell>
          <cell r="R84">
            <v>43</v>
          </cell>
          <cell r="S84">
            <v>21</v>
          </cell>
          <cell r="T84">
            <v>10</v>
          </cell>
          <cell r="U84">
            <v>0</v>
          </cell>
          <cell r="V84">
            <v>13689</v>
          </cell>
        </row>
        <row r="85">
          <cell r="L85" t="str">
            <v>75 Automotive repair, services and parking</v>
          </cell>
          <cell r="M85">
            <v>5993</v>
          </cell>
          <cell r="N85">
            <v>28</v>
          </cell>
          <cell r="O85">
            <v>13</v>
          </cell>
          <cell r="P85">
            <v>12</v>
          </cell>
          <cell r="Q85">
            <v>5</v>
          </cell>
          <cell r="R85">
            <v>9</v>
          </cell>
          <cell r="S85">
            <v>3</v>
          </cell>
          <cell r="T85">
            <v>3</v>
          </cell>
          <cell r="U85">
            <v>0</v>
          </cell>
          <cell r="V85">
            <v>6066</v>
          </cell>
        </row>
        <row r="86">
          <cell r="L86" t="str">
            <v>76 Miscellaneous repair services</v>
          </cell>
          <cell r="M86">
            <v>2288</v>
          </cell>
          <cell r="N86">
            <v>17</v>
          </cell>
          <cell r="O86">
            <v>12</v>
          </cell>
          <cell r="P86">
            <v>9</v>
          </cell>
          <cell r="Q86">
            <v>6</v>
          </cell>
          <cell r="R86">
            <v>11</v>
          </cell>
          <cell r="S86">
            <v>6</v>
          </cell>
          <cell r="T86">
            <v>2</v>
          </cell>
          <cell r="U86">
            <v>0</v>
          </cell>
          <cell r="V86">
            <v>2351</v>
          </cell>
        </row>
        <row r="87">
          <cell r="L87" t="str">
            <v>78 Motion pictures</v>
          </cell>
          <cell r="M87">
            <v>975</v>
          </cell>
          <cell r="N87">
            <v>2</v>
          </cell>
          <cell r="O87">
            <v>0</v>
          </cell>
          <cell r="P87">
            <v>2</v>
          </cell>
          <cell r="Q87">
            <v>1</v>
          </cell>
          <cell r="R87">
            <v>1</v>
          </cell>
          <cell r="S87">
            <v>1</v>
          </cell>
          <cell r="T87">
            <v>0</v>
          </cell>
          <cell r="U87">
            <v>0</v>
          </cell>
          <cell r="V87">
            <v>982</v>
          </cell>
        </row>
        <row r="88">
          <cell r="L88" t="str">
            <v>79 Amusement and recreation services</v>
          </cell>
          <cell r="M88">
            <v>2487</v>
          </cell>
          <cell r="N88">
            <v>8</v>
          </cell>
          <cell r="O88">
            <v>3</v>
          </cell>
          <cell r="P88">
            <v>2</v>
          </cell>
          <cell r="Q88">
            <v>3</v>
          </cell>
          <cell r="R88">
            <v>7</v>
          </cell>
          <cell r="S88">
            <v>7</v>
          </cell>
          <cell r="T88">
            <v>0</v>
          </cell>
          <cell r="U88">
            <v>0</v>
          </cell>
          <cell r="V88">
            <v>2517</v>
          </cell>
        </row>
        <row r="89">
          <cell r="L89" t="str">
            <v>Hotels and other business services</v>
          </cell>
          <cell r="P89">
            <v>140</v>
          </cell>
          <cell r="Q89">
            <v>73</v>
          </cell>
          <cell r="R89">
            <v>76</v>
          </cell>
          <cell r="S89">
            <v>45</v>
          </cell>
          <cell r="T89">
            <v>16</v>
          </cell>
          <cell r="U89">
            <v>0</v>
          </cell>
        </row>
        <row r="91">
          <cell r="L91" t="str">
            <v>Healthcare</v>
          </cell>
          <cell r="P91">
            <v>2</v>
          </cell>
          <cell r="Q91">
            <v>3</v>
          </cell>
          <cell r="R91">
            <v>2</v>
          </cell>
          <cell r="S91">
            <v>2</v>
          </cell>
          <cell r="T91">
            <v>2</v>
          </cell>
          <cell r="U91">
            <v>0</v>
          </cell>
        </row>
        <row r="93">
          <cell r="L93" t="str">
            <v>81 Legal services</v>
          </cell>
          <cell r="P93">
            <v>2</v>
          </cell>
          <cell r="Q93">
            <v>2</v>
          </cell>
          <cell r="R93">
            <v>1</v>
          </cell>
          <cell r="S93">
            <v>0</v>
          </cell>
          <cell r="T93">
            <v>0</v>
          </cell>
          <cell r="U93">
            <v>0</v>
          </cell>
        </row>
        <row r="95">
          <cell r="L95" t="str">
            <v>Education</v>
          </cell>
          <cell r="P95">
            <v>9</v>
          </cell>
          <cell r="Q95">
            <v>1</v>
          </cell>
          <cell r="R95">
            <v>7</v>
          </cell>
          <cell r="S95">
            <v>3</v>
          </cell>
          <cell r="T95">
            <v>5</v>
          </cell>
          <cell r="U95">
            <v>0</v>
          </cell>
        </row>
        <row r="97">
          <cell r="L97" t="str">
            <v>83 Social services</v>
          </cell>
          <cell r="M97">
            <v>74</v>
          </cell>
          <cell r="N97">
            <v>2</v>
          </cell>
          <cell r="O97">
            <v>1</v>
          </cell>
          <cell r="P97">
            <v>2</v>
          </cell>
          <cell r="Q97">
            <v>0</v>
          </cell>
          <cell r="R97">
            <v>1</v>
          </cell>
          <cell r="S97">
            <v>0</v>
          </cell>
          <cell r="T97">
            <v>0</v>
          </cell>
          <cell r="U97">
            <v>0</v>
          </cell>
          <cell r="V97">
            <v>80</v>
          </cell>
        </row>
        <row r="98">
          <cell r="L98" t="str">
            <v>84 Museums, art galleries, and botanical and zoological gardens</v>
          </cell>
          <cell r="M98">
            <v>40</v>
          </cell>
          <cell r="N98">
            <v>0</v>
          </cell>
          <cell r="O98">
            <v>0</v>
          </cell>
          <cell r="P98">
            <v>1</v>
          </cell>
          <cell r="Q98">
            <v>1</v>
          </cell>
          <cell r="R98">
            <v>0</v>
          </cell>
          <cell r="S98">
            <v>0</v>
          </cell>
          <cell r="T98">
            <v>0</v>
          </cell>
          <cell r="U98">
            <v>0</v>
          </cell>
          <cell r="V98">
            <v>42</v>
          </cell>
        </row>
        <row r="99">
          <cell r="L99" t="str">
            <v>86 Membership organisations</v>
          </cell>
          <cell r="M99">
            <v>96</v>
          </cell>
          <cell r="N99">
            <v>6</v>
          </cell>
          <cell r="O99">
            <v>1</v>
          </cell>
          <cell r="P99">
            <v>1</v>
          </cell>
          <cell r="Q99">
            <v>0</v>
          </cell>
          <cell r="R99">
            <v>0</v>
          </cell>
          <cell r="S99">
            <v>1</v>
          </cell>
          <cell r="T99">
            <v>1</v>
          </cell>
          <cell r="U99">
            <v>0</v>
          </cell>
          <cell r="V99">
            <v>106</v>
          </cell>
        </row>
        <row r="100">
          <cell r="L100" t="str">
            <v>87 Engineering, accounting, research, management and related services</v>
          </cell>
          <cell r="M100">
            <v>16083</v>
          </cell>
          <cell r="N100">
            <v>260</v>
          </cell>
          <cell r="O100">
            <v>94</v>
          </cell>
          <cell r="P100">
            <v>69</v>
          </cell>
          <cell r="Q100">
            <v>36</v>
          </cell>
          <cell r="R100">
            <v>46</v>
          </cell>
          <cell r="S100">
            <v>26</v>
          </cell>
          <cell r="T100">
            <v>3</v>
          </cell>
          <cell r="U100">
            <v>2</v>
          </cell>
          <cell r="V100">
            <v>16619</v>
          </cell>
        </row>
        <row r="101">
          <cell r="L101" t="str">
            <v>88 Private Housleholds</v>
          </cell>
          <cell r="M101">
            <v>42</v>
          </cell>
          <cell r="N101">
            <v>0</v>
          </cell>
          <cell r="O101">
            <v>0</v>
          </cell>
          <cell r="P101">
            <v>0</v>
          </cell>
          <cell r="Q101">
            <v>0</v>
          </cell>
          <cell r="R101">
            <v>0</v>
          </cell>
          <cell r="S101">
            <v>0</v>
          </cell>
          <cell r="T101">
            <v>0</v>
          </cell>
          <cell r="U101">
            <v>0</v>
          </cell>
          <cell r="V101">
            <v>42</v>
          </cell>
        </row>
        <row r="102">
          <cell r="L102" t="str">
            <v>89 Miscellaneous services</v>
          </cell>
          <cell r="M102">
            <v>5814</v>
          </cell>
          <cell r="N102">
            <v>16</v>
          </cell>
          <cell r="O102">
            <v>5</v>
          </cell>
          <cell r="P102">
            <v>7</v>
          </cell>
          <cell r="Q102">
            <v>2</v>
          </cell>
          <cell r="R102">
            <v>1</v>
          </cell>
          <cell r="S102">
            <v>1</v>
          </cell>
          <cell r="T102">
            <v>2</v>
          </cell>
          <cell r="U102">
            <v>0</v>
          </cell>
          <cell r="V102">
            <v>5848</v>
          </cell>
        </row>
        <row r="103">
          <cell r="L103" t="str">
            <v>91 Executive, legislative, and general government, except finance</v>
          </cell>
          <cell r="M103">
            <v>17</v>
          </cell>
          <cell r="N103">
            <v>0</v>
          </cell>
          <cell r="O103">
            <v>0</v>
          </cell>
          <cell r="P103">
            <v>0</v>
          </cell>
          <cell r="Q103">
            <v>0</v>
          </cell>
          <cell r="R103">
            <v>1</v>
          </cell>
          <cell r="S103">
            <v>3</v>
          </cell>
          <cell r="T103">
            <v>1</v>
          </cell>
          <cell r="U103">
            <v>0</v>
          </cell>
          <cell r="V103">
            <v>22</v>
          </cell>
        </row>
        <row r="104">
          <cell r="L104" t="str">
            <v>92 Justice, public order, and safety</v>
          </cell>
          <cell r="M104">
            <v>30</v>
          </cell>
          <cell r="N104">
            <v>0</v>
          </cell>
          <cell r="O104">
            <v>1</v>
          </cell>
          <cell r="P104">
            <v>0</v>
          </cell>
          <cell r="Q104">
            <v>0</v>
          </cell>
          <cell r="R104">
            <v>0</v>
          </cell>
          <cell r="S104">
            <v>1</v>
          </cell>
          <cell r="T104">
            <v>0</v>
          </cell>
          <cell r="U104">
            <v>0</v>
          </cell>
          <cell r="V104">
            <v>32</v>
          </cell>
        </row>
        <row r="105">
          <cell r="L105" t="str">
            <v>93 Public finance, taxation and monetary policy</v>
          </cell>
          <cell r="M105">
            <v>3</v>
          </cell>
          <cell r="N105">
            <v>0</v>
          </cell>
          <cell r="O105">
            <v>0</v>
          </cell>
          <cell r="P105">
            <v>0</v>
          </cell>
          <cell r="Q105">
            <v>0</v>
          </cell>
          <cell r="R105">
            <v>0</v>
          </cell>
          <cell r="S105">
            <v>0</v>
          </cell>
          <cell r="T105">
            <v>0</v>
          </cell>
          <cell r="U105">
            <v>0</v>
          </cell>
          <cell r="V105">
            <v>3</v>
          </cell>
        </row>
        <row r="106">
          <cell r="L106" t="str">
            <v>94 Administration of human resource programs</v>
          </cell>
          <cell r="M106">
            <v>58</v>
          </cell>
          <cell r="N106">
            <v>0</v>
          </cell>
          <cell r="O106">
            <v>0</v>
          </cell>
          <cell r="P106">
            <v>0</v>
          </cell>
          <cell r="Q106">
            <v>0</v>
          </cell>
          <cell r="R106">
            <v>0</v>
          </cell>
          <cell r="S106">
            <v>0</v>
          </cell>
          <cell r="T106">
            <v>0</v>
          </cell>
          <cell r="U106">
            <v>0</v>
          </cell>
          <cell r="V106">
            <v>58</v>
          </cell>
        </row>
        <row r="107">
          <cell r="L107" t="str">
            <v>95 Administration of environmental quality and housing programs</v>
          </cell>
          <cell r="M107">
            <v>1</v>
          </cell>
          <cell r="N107">
            <v>1</v>
          </cell>
          <cell r="O107">
            <v>0</v>
          </cell>
          <cell r="P107">
            <v>0</v>
          </cell>
          <cell r="Q107">
            <v>0</v>
          </cell>
          <cell r="R107">
            <v>2</v>
          </cell>
          <cell r="S107">
            <v>0</v>
          </cell>
          <cell r="T107">
            <v>1</v>
          </cell>
          <cell r="U107">
            <v>0</v>
          </cell>
          <cell r="V107">
            <v>5</v>
          </cell>
        </row>
        <row r="108">
          <cell r="L108" t="str">
            <v>96 Administration of economic programs</v>
          </cell>
          <cell r="M108">
            <v>14</v>
          </cell>
          <cell r="N108">
            <v>0</v>
          </cell>
          <cell r="O108">
            <v>0</v>
          </cell>
          <cell r="P108">
            <v>0</v>
          </cell>
          <cell r="Q108">
            <v>1</v>
          </cell>
          <cell r="R108">
            <v>0</v>
          </cell>
          <cell r="S108">
            <v>0</v>
          </cell>
          <cell r="T108">
            <v>2</v>
          </cell>
          <cell r="U108">
            <v>1</v>
          </cell>
          <cell r="V108">
            <v>18</v>
          </cell>
        </row>
        <row r="109">
          <cell r="L109" t="str">
            <v>97 National security and international affairs</v>
          </cell>
          <cell r="M109">
            <v>18</v>
          </cell>
          <cell r="N109">
            <v>1</v>
          </cell>
          <cell r="O109">
            <v>0</v>
          </cell>
          <cell r="P109">
            <v>0</v>
          </cell>
          <cell r="Q109">
            <v>0</v>
          </cell>
          <cell r="R109">
            <v>0</v>
          </cell>
          <cell r="S109">
            <v>0</v>
          </cell>
          <cell r="T109">
            <v>0</v>
          </cell>
          <cell r="U109">
            <v>0</v>
          </cell>
          <cell r="V109">
            <v>19</v>
          </cell>
        </row>
        <row r="110">
          <cell r="L110" t="str">
            <v>Public services all</v>
          </cell>
          <cell r="P110">
            <v>93</v>
          </cell>
          <cell r="Q110">
            <v>46</v>
          </cell>
          <cell r="R110">
            <v>61</v>
          </cell>
          <cell r="S110">
            <v>37</v>
          </cell>
          <cell r="T110">
            <v>17</v>
          </cell>
          <cell r="U110">
            <v>3</v>
          </cell>
        </row>
        <row r="111">
          <cell r="L111" t="str">
            <v>Government</v>
          </cell>
          <cell r="P111">
            <v>82</v>
          </cell>
          <cell r="Q111">
            <v>42</v>
          </cell>
          <cell r="R111">
            <v>52</v>
          </cell>
          <cell r="S111">
            <v>32</v>
          </cell>
          <cell r="T111">
            <v>10</v>
          </cell>
          <cell r="U111">
            <v>3</v>
          </cell>
        </row>
        <row r="112">
          <cell r="L112" t="str">
            <v>TOTAL</v>
          </cell>
          <cell r="M112">
            <v>754336</v>
          </cell>
          <cell r="N112">
            <v>4797</v>
          </cell>
          <cell r="O112">
            <v>2646</v>
          </cell>
          <cell r="P112">
            <v>2888</v>
          </cell>
          <cell r="Q112">
            <v>1674</v>
          </cell>
          <cell r="R112">
            <v>1791</v>
          </cell>
          <cell r="S112">
            <v>1343</v>
          </cell>
          <cell r="T112">
            <v>423</v>
          </cell>
          <cell r="U112">
            <v>56</v>
          </cell>
        </row>
        <row r="113">
          <cell r="L113" t="str">
            <v>Unclassified</v>
          </cell>
          <cell r="P113">
            <v>255</v>
          </cell>
          <cell r="Q113">
            <v>158</v>
          </cell>
          <cell r="R113">
            <v>170</v>
          </cell>
          <cell r="S113">
            <v>106</v>
          </cell>
          <cell r="T113">
            <v>41</v>
          </cell>
          <cell r="U113">
            <v>4</v>
          </cell>
        </row>
        <row r="114">
          <cell r="L114" t="str">
            <v>TOTAL</v>
          </cell>
          <cell r="P114">
            <v>2888</v>
          </cell>
          <cell r="Q114">
            <v>1674</v>
          </cell>
          <cell r="R114">
            <v>1791</v>
          </cell>
          <cell r="S114">
            <v>1343</v>
          </cell>
          <cell r="T114">
            <v>423</v>
          </cell>
          <cell r="U114">
            <v>56</v>
          </cell>
        </row>
        <row r="115">
          <cell r="P115">
            <v>0</v>
          </cell>
          <cell r="Q115">
            <v>0</v>
          </cell>
          <cell r="R115">
            <v>0</v>
          </cell>
          <cell r="S115">
            <v>0</v>
          </cell>
          <cell r="T115">
            <v>0</v>
          </cell>
          <cell r="U115">
            <v>0</v>
          </cell>
        </row>
        <row r="116">
          <cell r="L116" t="str">
            <v>Other Industries</v>
          </cell>
          <cell r="P116">
            <v>396</v>
          </cell>
          <cell r="Q116">
            <v>265</v>
          </cell>
          <cell r="R116">
            <v>368</v>
          </cell>
          <cell r="S116">
            <v>233</v>
          </cell>
          <cell r="T116">
            <v>57</v>
          </cell>
          <cell r="U116">
            <v>11</v>
          </cell>
        </row>
      </sheetData>
      <sheetData sheetId="45">
        <row r="2">
          <cell r="L2" t="str">
            <v>Egypt</v>
          </cell>
        </row>
        <row r="3">
          <cell r="M3" t="str">
            <v>&gt;&lt;</v>
          </cell>
          <cell r="N3">
            <v>39692</v>
          </cell>
          <cell r="O3">
            <v>43739</v>
          </cell>
          <cell r="P3" t="str">
            <v>20-49</v>
          </cell>
          <cell r="Q3" t="str">
            <v>50-99</v>
          </cell>
          <cell r="R3" t="str">
            <v>100-249</v>
          </cell>
          <cell r="S3" t="str">
            <v>250-999</v>
          </cell>
          <cell r="T3" t="str">
            <v>1000-4999</v>
          </cell>
          <cell r="U3" t="str">
            <v>5000+</v>
          </cell>
          <cell r="V3" t="str">
            <v>TOTAL</v>
          </cell>
        </row>
        <row r="4">
          <cell r="L4" t="str">
            <v>Unclassified</v>
          </cell>
          <cell r="M4">
            <v>438</v>
          </cell>
          <cell r="N4">
            <v>133</v>
          </cell>
          <cell r="O4">
            <v>131</v>
          </cell>
          <cell r="P4">
            <v>123</v>
          </cell>
          <cell r="Q4">
            <v>50</v>
          </cell>
          <cell r="R4">
            <v>55</v>
          </cell>
          <cell r="S4">
            <v>45</v>
          </cell>
          <cell r="T4">
            <v>21</v>
          </cell>
          <cell r="U4">
            <v>8</v>
          </cell>
          <cell r="V4">
            <v>1004</v>
          </cell>
        </row>
        <row r="5">
          <cell r="L5" t="str">
            <v>01 Agricultural production - crops</v>
          </cell>
          <cell r="M5">
            <v>3</v>
          </cell>
          <cell r="N5">
            <v>4</v>
          </cell>
          <cell r="O5">
            <v>8</v>
          </cell>
          <cell r="P5">
            <v>15</v>
          </cell>
          <cell r="Q5">
            <v>5</v>
          </cell>
          <cell r="R5">
            <v>9</v>
          </cell>
          <cell r="S5">
            <v>5</v>
          </cell>
          <cell r="T5">
            <v>1</v>
          </cell>
          <cell r="U5">
            <v>0</v>
          </cell>
          <cell r="V5">
            <v>50</v>
          </cell>
        </row>
        <row r="6">
          <cell r="L6" t="str">
            <v>02 Agriculture production livestock and animal specialities</v>
          </cell>
          <cell r="M6">
            <v>3</v>
          </cell>
          <cell r="N6">
            <v>1</v>
          </cell>
          <cell r="O6">
            <v>2</v>
          </cell>
          <cell r="P6">
            <v>4</v>
          </cell>
          <cell r="Q6">
            <v>3</v>
          </cell>
          <cell r="R6">
            <v>4</v>
          </cell>
          <cell r="S6">
            <v>5</v>
          </cell>
          <cell r="T6">
            <v>2</v>
          </cell>
          <cell r="U6">
            <v>1</v>
          </cell>
          <cell r="V6">
            <v>25</v>
          </cell>
        </row>
        <row r="7">
          <cell r="L7" t="str">
            <v>07 Agricultural services</v>
          </cell>
          <cell r="M7">
            <v>2</v>
          </cell>
          <cell r="N7">
            <v>2</v>
          </cell>
          <cell r="O7">
            <v>7</v>
          </cell>
          <cell r="P7">
            <v>14</v>
          </cell>
          <cell r="Q7">
            <v>6</v>
          </cell>
          <cell r="R7">
            <v>9</v>
          </cell>
          <cell r="S7">
            <v>2</v>
          </cell>
          <cell r="T7">
            <v>1</v>
          </cell>
          <cell r="U7">
            <v>0</v>
          </cell>
          <cell r="V7">
            <v>43</v>
          </cell>
        </row>
        <row r="8">
          <cell r="L8" t="str">
            <v>08 Forestry</v>
          </cell>
          <cell r="M8">
            <v>1</v>
          </cell>
          <cell r="N8">
            <v>0</v>
          </cell>
          <cell r="O8">
            <v>1</v>
          </cell>
          <cell r="P8">
            <v>0</v>
          </cell>
          <cell r="Q8">
            <v>0</v>
          </cell>
          <cell r="R8">
            <v>0</v>
          </cell>
          <cell r="S8">
            <v>0</v>
          </cell>
          <cell r="T8">
            <v>0</v>
          </cell>
          <cell r="U8">
            <v>0</v>
          </cell>
          <cell r="V8">
            <v>2</v>
          </cell>
        </row>
        <row r="9">
          <cell r="L9" t="str">
            <v>09 Fishing, hunting and trapping</v>
          </cell>
          <cell r="M9">
            <v>0</v>
          </cell>
          <cell r="N9">
            <v>0</v>
          </cell>
          <cell r="O9">
            <v>0</v>
          </cell>
          <cell r="P9">
            <v>0</v>
          </cell>
          <cell r="Q9">
            <v>1</v>
          </cell>
          <cell r="R9">
            <v>0</v>
          </cell>
          <cell r="S9">
            <v>1</v>
          </cell>
          <cell r="T9">
            <v>0</v>
          </cell>
          <cell r="U9">
            <v>0</v>
          </cell>
          <cell r="V9">
            <v>2</v>
          </cell>
        </row>
        <row r="10">
          <cell r="L10" t="str">
            <v>Agriculture, Fisheries and Forestry subtotal</v>
          </cell>
          <cell r="P10">
            <v>33</v>
          </cell>
          <cell r="Q10">
            <v>15</v>
          </cell>
          <cell r="R10">
            <v>22</v>
          </cell>
          <cell r="S10">
            <v>13</v>
          </cell>
          <cell r="T10">
            <v>4</v>
          </cell>
          <cell r="U10">
            <v>1</v>
          </cell>
        </row>
        <row r="12">
          <cell r="L12" t="str">
            <v>10 Metal mining</v>
          </cell>
          <cell r="M12">
            <v>0</v>
          </cell>
          <cell r="N12">
            <v>0</v>
          </cell>
          <cell r="O12">
            <v>0</v>
          </cell>
          <cell r="P12">
            <v>1</v>
          </cell>
          <cell r="Q12">
            <v>0</v>
          </cell>
          <cell r="R12">
            <v>0</v>
          </cell>
          <cell r="S12">
            <v>1</v>
          </cell>
          <cell r="T12">
            <v>0</v>
          </cell>
          <cell r="U12">
            <v>0</v>
          </cell>
          <cell r="V12">
            <v>2</v>
          </cell>
        </row>
        <row r="13">
          <cell r="L13" t="str">
            <v>12 Coal mining</v>
          </cell>
          <cell r="M13">
            <v>0</v>
          </cell>
          <cell r="N13">
            <v>0</v>
          </cell>
          <cell r="O13">
            <v>0</v>
          </cell>
          <cell r="P13">
            <v>1</v>
          </cell>
          <cell r="Q13">
            <v>0</v>
          </cell>
          <cell r="R13">
            <v>0</v>
          </cell>
          <cell r="S13">
            <v>0</v>
          </cell>
          <cell r="T13">
            <v>0</v>
          </cell>
          <cell r="U13">
            <v>0</v>
          </cell>
          <cell r="V13">
            <v>1</v>
          </cell>
        </row>
        <row r="14">
          <cell r="L14" t="str">
            <v>13 Oil and gas extraction</v>
          </cell>
          <cell r="M14">
            <v>21</v>
          </cell>
          <cell r="N14">
            <v>3</v>
          </cell>
          <cell r="O14">
            <v>13</v>
          </cell>
          <cell r="P14">
            <v>20</v>
          </cell>
          <cell r="Q14">
            <v>21</v>
          </cell>
          <cell r="R14">
            <v>15</v>
          </cell>
          <cell r="S14">
            <v>16</v>
          </cell>
          <cell r="T14">
            <v>14</v>
          </cell>
          <cell r="U14">
            <v>0</v>
          </cell>
          <cell r="V14">
            <v>123</v>
          </cell>
        </row>
        <row r="15">
          <cell r="L15" t="str">
            <v>14 Mining and quarrying of nonmetallic minerals, except fuels</v>
          </cell>
          <cell r="M15">
            <v>2</v>
          </cell>
          <cell r="N15">
            <v>1</v>
          </cell>
          <cell r="O15">
            <v>5</v>
          </cell>
          <cell r="P15">
            <v>2</v>
          </cell>
          <cell r="Q15">
            <v>1</v>
          </cell>
          <cell r="R15">
            <v>3</v>
          </cell>
          <cell r="S15">
            <v>0</v>
          </cell>
          <cell r="T15">
            <v>4</v>
          </cell>
          <cell r="U15">
            <v>0</v>
          </cell>
          <cell r="V15">
            <v>18</v>
          </cell>
        </row>
        <row r="16">
          <cell r="L16" t="str">
            <v>Mining subtotal</v>
          </cell>
          <cell r="P16">
            <v>24</v>
          </cell>
          <cell r="Q16">
            <v>22</v>
          </cell>
          <cell r="R16">
            <v>18</v>
          </cell>
          <cell r="S16">
            <v>17</v>
          </cell>
          <cell r="T16">
            <v>18</v>
          </cell>
          <cell r="U16">
            <v>0</v>
          </cell>
        </row>
        <row r="18">
          <cell r="L18" t="str">
            <v>15 Building construction-general contractors and operative builders</v>
          </cell>
          <cell r="M18">
            <v>23</v>
          </cell>
          <cell r="N18">
            <v>14</v>
          </cell>
          <cell r="O18">
            <v>22</v>
          </cell>
          <cell r="P18">
            <v>29</v>
          </cell>
          <cell r="Q18">
            <v>20</v>
          </cell>
          <cell r="R18">
            <v>24</v>
          </cell>
          <cell r="S18">
            <v>22</v>
          </cell>
          <cell r="T18">
            <v>7</v>
          </cell>
          <cell r="U18">
            <v>4</v>
          </cell>
          <cell r="V18">
            <v>165</v>
          </cell>
        </row>
        <row r="19">
          <cell r="L19" t="str">
            <v>16 Heavy construction other than building construction - contractors</v>
          </cell>
          <cell r="M19">
            <v>15</v>
          </cell>
          <cell r="N19">
            <v>5</v>
          </cell>
          <cell r="O19">
            <v>7</v>
          </cell>
          <cell r="P19">
            <v>16</v>
          </cell>
          <cell r="Q19">
            <v>9</v>
          </cell>
          <cell r="R19">
            <v>19</v>
          </cell>
          <cell r="S19">
            <v>15</v>
          </cell>
          <cell r="T19">
            <v>19</v>
          </cell>
          <cell r="U19">
            <v>10</v>
          </cell>
          <cell r="V19">
            <v>115</v>
          </cell>
        </row>
        <row r="20">
          <cell r="L20" t="str">
            <v>17 Construction - special trade contractors</v>
          </cell>
          <cell r="M20">
            <v>19</v>
          </cell>
          <cell r="N20">
            <v>17</v>
          </cell>
          <cell r="O20">
            <v>18</v>
          </cell>
          <cell r="P20">
            <v>36</v>
          </cell>
          <cell r="Q20">
            <v>17</v>
          </cell>
          <cell r="R20">
            <v>10</v>
          </cell>
          <cell r="S20">
            <v>8</v>
          </cell>
          <cell r="T20">
            <v>13</v>
          </cell>
          <cell r="U20">
            <v>1</v>
          </cell>
          <cell r="V20">
            <v>139</v>
          </cell>
        </row>
        <row r="21">
          <cell r="L21" t="str">
            <v>Construction subtotal</v>
          </cell>
          <cell r="P21">
            <v>81</v>
          </cell>
          <cell r="Q21">
            <v>46</v>
          </cell>
          <cell r="R21">
            <v>53</v>
          </cell>
          <cell r="S21">
            <v>45</v>
          </cell>
          <cell r="T21">
            <v>39</v>
          </cell>
          <cell r="U21">
            <v>15</v>
          </cell>
        </row>
        <row r="23">
          <cell r="L23" t="str">
            <v>20 Food and kindred products</v>
          </cell>
          <cell r="M23">
            <v>16</v>
          </cell>
          <cell r="N23">
            <v>8</v>
          </cell>
          <cell r="O23">
            <v>20</v>
          </cell>
          <cell r="P23">
            <v>57</v>
          </cell>
          <cell r="Q23">
            <v>63</v>
          </cell>
          <cell r="R23">
            <v>82</v>
          </cell>
          <cell r="S23">
            <v>72</v>
          </cell>
          <cell r="T23">
            <v>48</v>
          </cell>
          <cell r="U23">
            <v>11</v>
          </cell>
          <cell r="V23">
            <v>377</v>
          </cell>
        </row>
        <row r="24">
          <cell r="L24" t="str">
            <v>21 Tobacco products</v>
          </cell>
          <cell r="M24">
            <v>3</v>
          </cell>
          <cell r="N24">
            <v>1</v>
          </cell>
          <cell r="O24">
            <v>1</v>
          </cell>
          <cell r="P24">
            <v>0</v>
          </cell>
          <cell r="Q24">
            <v>0</v>
          </cell>
          <cell r="R24">
            <v>2</v>
          </cell>
          <cell r="S24">
            <v>2</v>
          </cell>
          <cell r="T24">
            <v>1</v>
          </cell>
          <cell r="U24">
            <v>2</v>
          </cell>
          <cell r="V24">
            <v>12</v>
          </cell>
        </row>
        <row r="25">
          <cell r="L25" t="str">
            <v>22 Textile mill products</v>
          </cell>
          <cell r="M25">
            <v>14</v>
          </cell>
          <cell r="N25">
            <v>9</v>
          </cell>
          <cell r="O25">
            <v>20</v>
          </cell>
          <cell r="P25">
            <v>27</v>
          </cell>
          <cell r="Q25">
            <v>31</v>
          </cell>
          <cell r="R25">
            <v>51</v>
          </cell>
          <cell r="S25">
            <v>50</v>
          </cell>
          <cell r="T25">
            <v>31</v>
          </cell>
          <cell r="U25">
            <v>12</v>
          </cell>
          <cell r="V25">
            <v>245</v>
          </cell>
        </row>
        <row r="26">
          <cell r="L26" t="str">
            <v>23 Apparel and other finished products made from fabrics and similar materials</v>
          </cell>
          <cell r="M26">
            <v>4</v>
          </cell>
          <cell r="N26">
            <v>7</v>
          </cell>
          <cell r="O26">
            <v>16</v>
          </cell>
          <cell r="P26">
            <v>21</v>
          </cell>
          <cell r="Q26">
            <v>20</v>
          </cell>
          <cell r="R26">
            <v>34</v>
          </cell>
          <cell r="S26">
            <v>41</v>
          </cell>
          <cell r="T26">
            <v>18</v>
          </cell>
          <cell r="U26">
            <v>1</v>
          </cell>
          <cell r="V26">
            <v>162</v>
          </cell>
        </row>
        <row r="27">
          <cell r="L27" t="str">
            <v>24 Lumber and wood products, except furniture</v>
          </cell>
          <cell r="M27">
            <v>1</v>
          </cell>
          <cell r="N27">
            <v>0</v>
          </cell>
          <cell r="O27">
            <v>3</v>
          </cell>
          <cell r="P27">
            <v>6</v>
          </cell>
          <cell r="Q27">
            <v>4</v>
          </cell>
          <cell r="R27">
            <v>6</v>
          </cell>
          <cell r="S27">
            <v>1</v>
          </cell>
          <cell r="T27">
            <v>1</v>
          </cell>
          <cell r="U27">
            <v>1</v>
          </cell>
          <cell r="V27">
            <v>23</v>
          </cell>
        </row>
        <row r="28">
          <cell r="L28" t="str">
            <v>25 Furniture and fixtures</v>
          </cell>
          <cell r="M28">
            <v>7</v>
          </cell>
          <cell r="N28">
            <v>3</v>
          </cell>
          <cell r="O28">
            <v>3</v>
          </cell>
          <cell r="P28">
            <v>15</v>
          </cell>
          <cell r="Q28">
            <v>17</v>
          </cell>
          <cell r="R28">
            <v>12</v>
          </cell>
          <cell r="S28">
            <v>7</v>
          </cell>
          <cell r="T28">
            <v>6</v>
          </cell>
          <cell r="U28">
            <v>0</v>
          </cell>
          <cell r="V28">
            <v>70</v>
          </cell>
        </row>
        <row r="29">
          <cell r="L29" t="str">
            <v>26 Paper and allied products</v>
          </cell>
          <cell r="M29">
            <v>7</v>
          </cell>
          <cell r="N29">
            <v>3</v>
          </cell>
          <cell r="O29">
            <v>12</v>
          </cell>
          <cell r="P29">
            <v>29</v>
          </cell>
          <cell r="Q29">
            <v>25</v>
          </cell>
          <cell r="R29">
            <v>30</v>
          </cell>
          <cell r="S29">
            <v>26</v>
          </cell>
          <cell r="T29">
            <v>10</v>
          </cell>
          <cell r="U29">
            <v>0</v>
          </cell>
          <cell r="V29">
            <v>142</v>
          </cell>
        </row>
        <row r="30">
          <cell r="L30" t="str">
            <v>27 Printing, publishing, and allied industries</v>
          </cell>
          <cell r="M30">
            <v>5</v>
          </cell>
          <cell r="N30">
            <v>5</v>
          </cell>
          <cell r="O30">
            <v>7</v>
          </cell>
          <cell r="P30">
            <v>11</v>
          </cell>
          <cell r="Q30">
            <v>11</v>
          </cell>
          <cell r="R30">
            <v>15</v>
          </cell>
          <cell r="S30">
            <v>17</v>
          </cell>
          <cell r="T30">
            <v>3</v>
          </cell>
          <cell r="U30">
            <v>2</v>
          </cell>
          <cell r="V30">
            <v>76</v>
          </cell>
        </row>
        <row r="31">
          <cell r="L31" t="str">
            <v>28 Chemicals and allied products</v>
          </cell>
          <cell r="M31">
            <v>35</v>
          </cell>
          <cell r="N31">
            <v>18</v>
          </cell>
          <cell r="O31">
            <v>36</v>
          </cell>
          <cell r="P31">
            <v>93</v>
          </cell>
          <cell r="Q31">
            <v>77</v>
          </cell>
          <cell r="R31">
            <v>114</v>
          </cell>
          <cell r="S31">
            <v>93</v>
          </cell>
          <cell r="T31">
            <v>48</v>
          </cell>
          <cell r="U31">
            <v>3</v>
          </cell>
          <cell r="V31">
            <v>517</v>
          </cell>
        </row>
        <row r="32">
          <cell r="L32" t="str">
            <v>29 Petroleum refining and related industries</v>
          </cell>
          <cell r="M32">
            <v>3</v>
          </cell>
          <cell r="N32">
            <v>0</v>
          </cell>
          <cell r="O32">
            <v>3</v>
          </cell>
          <cell r="P32">
            <v>2</v>
          </cell>
          <cell r="Q32">
            <v>3</v>
          </cell>
          <cell r="R32">
            <v>1</v>
          </cell>
          <cell r="S32">
            <v>7</v>
          </cell>
          <cell r="T32">
            <v>2</v>
          </cell>
          <cell r="U32">
            <v>1</v>
          </cell>
          <cell r="V32">
            <v>22</v>
          </cell>
        </row>
        <row r="33">
          <cell r="L33" t="str">
            <v>30 Rubber and miscellaneous plastics products</v>
          </cell>
          <cell r="M33">
            <v>9</v>
          </cell>
          <cell r="N33">
            <v>6</v>
          </cell>
          <cell r="O33">
            <v>9</v>
          </cell>
          <cell r="P33">
            <v>29</v>
          </cell>
          <cell r="Q33">
            <v>27</v>
          </cell>
          <cell r="R33">
            <v>40</v>
          </cell>
          <cell r="S33">
            <v>34</v>
          </cell>
          <cell r="T33">
            <v>5</v>
          </cell>
          <cell r="U33">
            <v>0</v>
          </cell>
          <cell r="V33">
            <v>159</v>
          </cell>
        </row>
        <row r="34">
          <cell r="L34" t="str">
            <v>31 Leather and leather products</v>
          </cell>
          <cell r="M34">
            <v>5</v>
          </cell>
          <cell r="N34">
            <v>1</v>
          </cell>
          <cell r="O34">
            <v>10</v>
          </cell>
          <cell r="P34">
            <v>18</v>
          </cell>
          <cell r="Q34">
            <v>14</v>
          </cell>
          <cell r="R34">
            <v>14</v>
          </cell>
          <cell r="S34">
            <v>6</v>
          </cell>
          <cell r="T34">
            <v>0</v>
          </cell>
          <cell r="U34">
            <v>0</v>
          </cell>
          <cell r="V34">
            <v>68</v>
          </cell>
        </row>
        <row r="35">
          <cell r="L35" t="str">
            <v>32 Stone, clay, glass and concrete products</v>
          </cell>
          <cell r="M35">
            <v>6</v>
          </cell>
          <cell r="N35">
            <v>2</v>
          </cell>
          <cell r="O35">
            <v>12</v>
          </cell>
          <cell r="P35">
            <v>22</v>
          </cell>
          <cell r="Q35">
            <v>16</v>
          </cell>
          <cell r="R35">
            <v>18</v>
          </cell>
          <cell r="S35">
            <v>47</v>
          </cell>
          <cell r="T35">
            <v>28</v>
          </cell>
          <cell r="U35">
            <v>3</v>
          </cell>
          <cell r="V35">
            <v>154</v>
          </cell>
        </row>
        <row r="36">
          <cell r="L36" t="str">
            <v>33 Primary metal industries</v>
          </cell>
          <cell r="M36">
            <v>10</v>
          </cell>
          <cell r="N36">
            <v>2</v>
          </cell>
          <cell r="O36">
            <v>7</v>
          </cell>
          <cell r="P36">
            <v>17</v>
          </cell>
          <cell r="Q36">
            <v>14</v>
          </cell>
          <cell r="R36">
            <v>27</v>
          </cell>
          <cell r="S36">
            <v>29</v>
          </cell>
          <cell r="T36">
            <v>18</v>
          </cell>
          <cell r="U36">
            <v>3</v>
          </cell>
          <cell r="V36">
            <v>127</v>
          </cell>
        </row>
        <row r="37">
          <cell r="L37" t="str">
            <v>34 Fabricated metal products, except machinery and transportation equipment</v>
          </cell>
          <cell r="M37">
            <v>8</v>
          </cell>
          <cell r="N37">
            <v>4</v>
          </cell>
          <cell r="O37">
            <v>7</v>
          </cell>
          <cell r="P37">
            <v>21</v>
          </cell>
          <cell r="Q37">
            <v>19</v>
          </cell>
          <cell r="R37">
            <v>30</v>
          </cell>
          <cell r="S37">
            <v>15</v>
          </cell>
          <cell r="T37">
            <v>8</v>
          </cell>
          <cell r="U37">
            <v>0</v>
          </cell>
          <cell r="V37">
            <v>112</v>
          </cell>
        </row>
        <row r="38">
          <cell r="L38" t="str">
            <v>35 Industrial and commercial machinery and computer equipment</v>
          </cell>
          <cell r="M38">
            <v>10</v>
          </cell>
          <cell r="N38">
            <v>7</v>
          </cell>
          <cell r="O38">
            <v>10</v>
          </cell>
          <cell r="P38">
            <v>41</v>
          </cell>
          <cell r="Q38">
            <v>26</v>
          </cell>
          <cell r="R38">
            <v>43</v>
          </cell>
          <cell r="S38">
            <v>18</v>
          </cell>
          <cell r="T38">
            <v>15</v>
          </cell>
          <cell r="U38">
            <v>0</v>
          </cell>
          <cell r="V38">
            <v>170</v>
          </cell>
        </row>
        <row r="39">
          <cell r="L39" t="str">
            <v>36 Electronic and other electrical equipment and components, except computer equ</v>
          </cell>
          <cell r="M39">
            <v>14</v>
          </cell>
          <cell r="N39">
            <v>9</v>
          </cell>
          <cell r="O39">
            <v>10</v>
          </cell>
          <cell r="P39">
            <v>25</v>
          </cell>
          <cell r="Q39">
            <v>41</v>
          </cell>
          <cell r="R39">
            <v>41</v>
          </cell>
          <cell r="S39">
            <v>31</v>
          </cell>
          <cell r="T39">
            <v>22</v>
          </cell>
          <cell r="U39">
            <v>3</v>
          </cell>
          <cell r="V39">
            <v>196</v>
          </cell>
        </row>
        <row r="40">
          <cell r="L40" t="str">
            <v>37 Transportation equipment</v>
          </cell>
          <cell r="M40">
            <v>3</v>
          </cell>
          <cell r="N40">
            <v>2</v>
          </cell>
          <cell r="O40">
            <v>2</v>
          </cell>
          <cell r="P40">
            <v>12</v>
          </cell>
          <cell r="Q40">
            <v>10</v>
          </cell>
          <cell r="R40">
            <v>13</v>
          </cell>
          <cell r="S40">
            <v>22</v>
          </cell>
          <cell r="T40">
            <v>12</v>
          </cell>
          <cell r="U40">
            <v>4</v>
          </cell>
          <cell r="V40">
            <v>80</v>
          </cell>
        </row>
        <row r="41">
          <cell r="L41" t="str">
            <v>38 Measuring, analyzing, and controlling instruments; photographic, medical and</v>
          </cell>
          <cell r="M41">
            <v>3</v>
          </cell>
          <cell r="N41">
            <v>6</v>
          </cell>
          <cell r="O41">
            <v>4</v>
          </cell>
          <cell r="P41">
            <v>14</v>
          </cell>
          <cell r="Q41">
            <v>6</v>
          </cell>
          <cell r="R41">
            <v>14</v>
          </cell>
          <cell r="S41">
            <v>7</v>
          </cell>
          <cell r="T41">
            <v>2</v>
          </cell>
          <cell r="U41">
            <v>0</v>
          </cell>
          <cell r="V41">
            <v>56</v>
          </cell>
        </row>
        <row r="42">
          <cell r="L42" t="str">
            <v>39 Miscellaneous manufacturing industries</v>
          </cell>
          <cell r="M42">
            <v>4</v>
          </cell>
          <cell r="N42">
            <v>2</v>
          </cell>
          <cell r="O42">
            <v>0</v>
          </cell>
          <cell r="P42">
            <v>8</v>
          </cell>
          <cell r="Q42">
            <v>8</v>
          </cell>
          <cell r="R42">
            <v>5</v>
          </cell>
          <cell r="S42">
            <v>5</v>
          </cell>
          <cell r="T42">
            <v>3</v>
          </cell>
          <cell r="U42">
            <v>0</v>
          </cell>
          <cell r="V42">
            <v>35</v>
          </cell>
        </row>
        <row r="43">
          <cell r="L43" t="str">
            <v>Manufacturing</v>
          </cell>
          <cell r="P43">
            <v>468</v>
          </cell>
          <cell r="Q43">
            <v>432</v>
          </cell>
          <cell r="R43">
            <v>592</v>
          </cell>
          <cell r="S43">
            <v>530</v>
          </cell>
          <cell r="T43">
            <v>281</v>
          </cell>
          <cell r="U43">
            <v>46</v>
          </cell>
        </row>
        <row r="45">
          <cell r="L45" t="str">
            <v>41 Local and suburban transit and interurban highway passenger transportation</v>
          </cell>
          <cell r="M45">
            <v>2</v>
          </cell>
          <cell r="N45">
            <v>1</v>
          </cell>
          <cell r="O45">
            <v>0</v>
          </cell>
          <cell r="P45">
            <v>2</v>
          </cell>
          <cell r="Q45">
            <v>0</v>
          </cell>
          <cell r="R45">
            <v>0</v>
          </cell>
          <cell r="S45">
            <v>1</v>
          </cell>
          <cell r="T45">
            <v>0</v>
          </cell>
          <cell r="U45">
            <v>1</v>
          </cell>
          <cell r="V45">
            <v>7</v>
          </cell>
        </row>
        <row r="46">
          <cell r="L46" t="str">
            <v>42 Motor freight transportation and warehousing</v>
          </cell>
          <cell r="M46">
            <v>1</v>
          </cell>
          <cell r="N46">
            <v>3</v>
          </cell>
          <cell r="O46">
            <v>0</v>
          </cell>
          <cell r="P46">
            <v>2</v>
          </cell>
          <cell r="Q46">
            <v>1</v>
          </cell>
          <cell r="R46">
            <v>0</v>
          </cell>
          <cell r="S46">
            <v>0</v>
          </cell>
          <cell r="T46">
            <v>2</v>
          </cell>
          <cell r="U46">
            <v>0</v>
          </cell>
          <cell r="V46">
            <v>9</v>
          </cell>
        </row>
        <row r="47">
          <cell r="L47" t="str">
            <v>44 Water transportation</v>
          </cell>
          <cell r="M47">
            <v>10</v>
          </cell>
          <cell r="N47">
            <v>5</v>
          </cell>
          <cell r="O47">
            <v>12</v>
          </cell>
          <cell r="P47">
            <v>27</v>
          </cell>
          <cell r="Q47">
            <v>10</v>
          </cell>
          <cell r="R47">
            <v>8</v>
          </cell>
          <cell r="S47">
            <v>10</v>
          </cell>
          <cell r="T47">
            <v>5</v>
          </cell>
          <cell r="U47">
            <v>0</v>
          </cell>
          <cell r="V47">
            <v>87</v>
          </cell>
        </row>
        <row r="48">
          <cell r="L48" t="str">
            <v>45 Transportation by air</v>
          </cell>
          <cell r="M48">
            <v>4</v>
          </cell>
          <cell r="N48">
            <v>1</v>
          </cell>
          <cell r="O48">
            <v>6</v>
          </cell>
          <cell r="P48">
            <v>5</v>
          </cell>
          <cell r="Q48">
            <v>4</v>
          </cell>
          <cell r="R48">
            <v>6</v>
          </cell>
          <cell r="S48">
            <v>5</v>
          </cell>
          <cell r="T48">
            <v>0</v>
          </cell>
          <cell r="U48">
            <v>2</v>
          </cell>
          <cell r="V48">
            <v>33</v>
          </cell>
        </row>
        <row r="49">
          <cell r="L49" t="str">
            <v>46 Pipelines, except natural gas</v>
          </cell>
          <cell r="M49">
            <v>0</v>
          </cell>
          <cell r="N49">
            <v>0</v>
          </cell>
          <cell r="O49">
            <v>2</v>
          </cell>
          <cell r="P49">
            <v>0</v>
          </cell>
          <cell r="Q49">
            <v>0</v>
          </cell>
          <cell r="R49">
            <v>0</v>
          </cell>
          <cell r="S49">
            <v>1</v>
          </cell>
          <cell r="T49">
            <v>0</v>
          </cell>
          <cell r="U49">
            <v>0</v>
          </cell>
          <cell r="V49">
            <v>3</v>
          </cell>
        </row>
        <row r="50">
          <cell r="L50" t="str">
            <v>47 Transportation services</v>
          </cell>
          <cell r="M50">
            <v>29</v>
          </cell>
          <cell r="N50">
            <v>15</v>
          </cell>
          <cell r="O50">
            <v>53</v>
          </cell>
          <cell r="P50">
            <v>63</v>
          </cell>
          <cell r="Q50">
            <v>24</v>
          </cell>
          <cell r="R50">
            <v>21</v>
          </cell>
          <cell r="S50">
            <v>15</v>
          </cell>
          <cell r="T50">
            <v>2</v>
          </cell>
          <cell r="U50">
            <v>3</v>
          </cell>
          <cell r="V50">
            <v>225</v>
          </cell>
        </row>
        <row r="51">
          <cell r="L51" t="str">
            <v>Transport</v>
          </cell>
          <cell r="P51">
            <v>99</v>
          </cell>
          <cell r="Q51">
            <v>39</v>
          </cell>
          <cell r="R51">
            <v>35</v>
          </cell>
          <cell r="S51">
            <v>32</v>
          </cell>
          <cell r="T51">
            <v>9</v>
          </cell>
          <cell r="U51">
            <v>6</v>
          </cell>
        </row>
        <row r="53">
          <cell r="L53" t="str">
            <v>48 Communications</v>
          </cell>
          <cell r="P53">
            <v>11</v>
          </cell>
          <cell r="Q53">
            <v>9</v>
          </cell>
          <cell r="R53">
            <v>8</v>
          </cell>
          <cell r="S53">
            <v>5</v>
          </cell>
          <cell r="T53">
            <v>4</v>
          </cell>
          <cell r="U53">
            <v>3</v>
          </cell>
        </row>
        <row r="55">
          <cell r="L55" t="str">
            <v>Utilities</v>
          </cell>
          <cell r="P55">
            <v>4</v>
          </cell>
          <cell r="Q55">
            <v>0</v>
          </cell>
          <cell r="R55">
            <v>2</v>
          </cell>
          <cell r="S55">
            <v>2</v>
          </cell>
          <cell r="T55">
            <v>6</v>
          </cell>
          <cell r="U55">
            <v>2</v>
          </cell>
        </row>
        <row r="57">
          <cell r="L57" t="str">
            <v>50 Wholesale trade - durable goods</v>
          </cell>
          <cell r="M57">
            <v>175</v>
          </cell>
          <cell r="N57">
            <v>544</v>
          </cell>
          <cell r="O57">
            <v>787</v>
          </cell>
          <cell r="P57">
            <v>831</v>
          </cell>
          <cell r="Q57">
            <v>256</v>
          </cell>
          <cell r="R57">
            <v>142</v>
          </cell>
          <cell r="S57">
            <v>77</v>
          </cell>
          <cell r="T57">
            <v>15</v>
          </cell>
          <cell r="U57">
            <v>2</v>
          </cell>
          <cell r="V57">
            <v>2829</v>
          </cell>
        </row>
        <row r="58">
          <cell r="L58" t="str">
            <v>51 Wholesale trade - nondurable goods</v>
          </cell>
          <cell r="M58">
            <v>83</v>
          </cell>
          <cell r="N58">
            <v>288</v>
          </cell>
          <cell r="O58">
            <v>328</v>
          </cell>
          <cell r="P58">
            <v>377</v>
          </cell>
          <cell r="Q58">
            <v>137</v>
          </cell>
          <cell r="R58">
            <v>74</v>
          </cell>
          <cell r="S58">
            <v>45</v>
          </cell>
          <cell r="T58">
            <v>19</v>
          </cell>
          <cell r="U58">
            <v>2</v>
          </cell>
          <cell r="V58">
            <v>1353</v>
          </cell>
        </row>
        <row r="59">
          <cell r="L59" t="str">
            <v>52 Building materials, hardware, garden supply and mobile home dealers</v>
          </cell>
          <cell r="M59">
            <v>0</v>
          </cell>
          <cell r="N59">
            <v>2</v>
          </cell>
          <cell r="O59">
            <v>1</v>
          </cell>
          <cell r="P59">
            <v>3</v>
          </cell>
          <cell r="Q59">
            <v>1</v>
          </cell>
          <cell r="R59">
            <v>0</v>
          </cell>
          <cell r="S59">
            <v>0</v>
          </cell>
          <cell r="T59">
            <v>0</v>
          </cell>
          <cell r="U59">
            <v>0</v>
          </cell>
          <cell r="V59">
            <v>7</v>
          </cell>
        </row>
        <row r="60">
          <cell r="L60" t="str">
            <v>53 General merchandise stores</v>
          </cell>
          <cell r="M60">
            <v>0</v>
          </cell>
          <cell r="N60">
            <v>1</v>
          </cell>
          <cell r="O60">
            <v>1</v>
          </cell>
          <cell r="P60">
            <v>1</v>
          </cell>
          <cell r="Q60">
            <v>2</v>
          </cell>
          <cell r="R60">
            <v>2</v>
          </cell>
          <cell r="S60">
            <v>0</v>
          </cell>
          <cell r="T60">
            <v>0</v>
          </cell>
          <cell r="U60">
            <v>0</v>
          </cell>
          <cell r="V60">
            <v>7</v>
          </cell>
        </row>
        <row r="61">
          <cell r="L61" t="str">
            <v>54 Food stores</v>
          </cell>
          <cell r="M61">
            <v>2</v>
          </cell>
          <cell r="N61">
            <v>2</v>
          </cell>
          <cell r="O61">
            <v>1</v>
          </cell>
          <cell r="P61">
            <v>4</v>
          </cell>
          <cell r="Q61">
            <v>0</v>
          </cell>
          <cell r="R61">
            <v>3</v>
          </cell>
          <cell r="S61">
            <v>0</v>
          </cell>
          <cell r="T61">
            <v>0</v>
          </cell>
          <cell r="U61">
            <v>0</v>
          </cell>
          <cell r="V61">
            <v>12</v>
          </cell>
        </row>
        <row r="62">
          <cell r="L62" t="str">
            <v>55 Automotive dealers and gasoline service stations</v>
          </cell>
          <cell r="M62">
            <v>3</v>
          </cell>
          <cell r="N62">
            <v>2</v>
          </cell>
          <cell r="O62">
            <v>4</v>
          </cell>
          <cell r="P62">
            <v>0</v>
          </cell>
          <cell r="Q62">
            <v>0</v>
          </cell>
          <cell r="R62">
            <v>1</v>
          </cell>
          <cell r="S62">
            <v>0</v>
          </cell>
          <cell r="T62">
            <v>1</v>
          </cell>
          <cell r="U62">
            <v>0</v>
          </cell>
          <cell r="V62">
            <v>11</v>
          </cell>
        </row>
        <row r="63">
          <cell r="L63" t="str">
            <v>56 Apparel and accessory stores</v>
          </cell>
          <cell r="M63">
            <v>13</v>
          </cell>
          <cell r="N63">
            <v>3</v>
          </cell>
          <cell r="O63">
            <v>2</v>
          </cell>
          <cell r="P63">
            <v>1</v>
          </cell>
          <cell r="Q63">
            <v>0</v>
          </cell>
          <cell r="R63">
            <v>0</v>
          </cell>
          <cell r="S63">
            <v>0</v>
          </cell>
          <cell r="T63">
            <v>0</v>
          </cell>
          <cell r="U63">
            <v>1</v>
          </cell>
          <cell r="V63">
            <v>20</v>
          </cell>
        </row>
        <row r="64">
          <cell r="L64" t="str">
            <v>57 Home furniture, furnishings and equipment stores</v>
          </cell>
          <cell r="M64">
            <v>3</v>
          </cell>
          <cell r="N64">
            <v>2</v>
          </cell>
          <cell r="O64">
            <v>3</v>
          </cell>
          <cell r="P64">
            <v>3</v>
          </cell>
          <cell r="Q64">
            <v>1</v>
          </cell>
          <cell r="R64">
            <v>2</v>
          </cell>
          <cell r="S64">
            <v>1</v>
          </cell>
          <cell r="T64">
            <v>0</v>
          </cell>
          <cell r="U64">
            <v>0</v>
          </cell>
          <cell r="V64">
            <v>15</v>
          </cell>
        </row>
        <row r="65">
          <cell r="L65" t="str">
            <v>58 Eating and drinking places</v>
          </cell>
          <cell r="M65">
            <v>3</v>
          </cell>
          <cell r="N65">
            <v>0</v>
          </cell>
          <cell r="O65">
            <v>0</v>
          </cell>
          <cell r="P65">
            <v>1</v>
          </cell>
          <cell r="Q65">
            <v>1</v>
          </cell>
          <cell r="R65">
            <v>0</v>
          </cell>
          <cell r="S65">
            <v>2</v>
          </cell>
          <cell r="T65">
            <v>0</v>
          </cell>
          <cell r="U65">
            <v>0</v>
          </cell>
          <cell r="V65">
            <v>7</v>
          </cell>
        </row>
        <row r="66">
          <cell r="L66" t="str">
            <v>59 Miscellaneous retail</v>
          </cell>
          <cell r="M66">
            <v>2</v>
          </cell>
          <cell r="N66">
            <v>5</v>
          </cell>
          <cell r="O66">
            <v>12</v>
          </cell>
          <cell r="P66">
            <v>8</v>
          </cell>
          <cell r="Q66">
            <v>3</v>
          </cell>
          <cell r="R66">
            <v>1</v>
          </cell>
          <cell r="S66">
            <v>3</v>
          </cell>
          <cell r="T66">
            <v>1</v>
          </cell>
          <cell r="U66">
            <v>0</v>
          </cell>
          <cell r="V66">
            <v>35</v>
          </cell>
        </row>
        <row r="67">
          <cell r="L67" t="str">
            <v>Retail</v>
          </cell>
          <cell r="P67">
            <v>1229</v>
          </cell>
          <cell r="Q67">
            <v>401</v>
          </cell>
          <cell r="R67">
            <v>225</v>
          </cell>
          <cell r="S67">
            <v>128</v>
          </cell>
          <cell r="T67">
            <v>36</v>
          </cell>
          <cell r="U67">
            <v>5</v>
          </cell>
        </row>
        <row r="69">
          <cell r="L69" t="str">
            <v>60 Depository institutions</v>
          </cell>
          <cell r="M69">
            <v>19</v>
          </cell>
          <cell r="N69">
            <v>1</v>
          </cell>
          <cell r="O69">
            <v>2</v>
          </cell>
          <cell r="P69">
            <v>1</v>
          </cell>
          <cell r="Q69">
            <v>1</v>
          </cell>
          <cell r="R69">
            <v>0</v>
          </cell>
          <cell r="S69">
            <v>9</v>
          </cell>
          <cell r="T69">
            <v>16</v>
          </cell>
          <cell r="U69">
            <v>6</v>
          </cell>
          <cell r="V69">
            <v>55</v>
          </cell>
        </row>
        <row r="70">
          <cell r="L70" t="str">
            <v>61 Nondepository credit institutions</v>
          </cell>
          <cell r="M70">
            <v>0</v>
          </cell>
          <cell r="N70">
            <v>0</v>
          </cell>
          <cell r="O70">
            <v>0</v>
          </cell>
          <cell r="P70">
            <v>0</v>
          </cell>
          <cell r="Q70">
            <v>1</v>
          </cell>
          <cell r="R70">
            <v>0</v>
          </cell>
          <cell r="S70">
            <v>0</v>
          </cell>
          <cell r="T70">
            <v>0</v>
          </cell>
          <cell r="U70">
            <v>0</v>
          </cell>
          <cell r="V70">
            <v>1</v>
          </cell>
        </row>
        <row r="71">
          <cell r="L71" t="str">
            <v>62 Security and commodity brokers, dealers, exchanges and services</v>
          </cell>
          <cell r="M71">
            <v>1</v>
          </cell>
          <cell r="N71">
            <v>1</v>
          </cell>
          <cell r="O71">
            <v>3</v>
          </cell>
          <cell r="P71">
            <v>6</v>
          </cell>
          <cell r="Q71">
            <v>4</v>
          </cell>
          <cell r="R71">
            <v>1</v>
          </cell>
          <cell r="S71">
            <v>3</v>
          </cell>
          <cell r="T71">
            <v>0</v>
          </cell>
          <cell r="U71">
            <v>0</v>
          </cell>
          <cell r="V71">
            <v>19</v>
          </cell>
        </row>
        <row r="72">
          <cell r="L72" t="str">
            <v>63 Insurance carriers</v>
          </cell>
          <cell r="M72">
            <v>4</v>
          </cell>
          <cell r="N72">
            <v>0</v>
          </cell>
          <cell r="O72">
            <v>2</v>
          </cell>
          <cell r="P72">
            <v>1</v>
          </cell>
          <cell r="Q72">
            <v>0</v>
          </cell>
          <cell r="R72">
            <v>4</v>
          </cell>
          <cell r="S72">
            <v>1</v>
          </cell>
          <cell r="T72">
            <v>2</v>
          </cell>
          <cell r="U72">
            <v>0</v>
          </cell>
          <cell r="V72">
            <v>14</v>
          </cell>
        </row>
        <row r="73">
          <cell r="L73" t="str">
            <v>64 Insurance agents, brokers and service</v>
          </cell>
          <cell r="M73">
            <v>3</v>
          </cell>
          <cell r="N73">
            <v>0</v>
          </cell>
          <cell r="O73">
            <v>2</v>
          </cell>
          <cell r="P73">
            <v>1</v>
          </cell>
          <cell r="Q73">
            <v>0</v>
          </cell>
          <cell r="R73">
            <v>0</v>
          </cell>
          <cell r="S73">
            <v>0</v>
          </cell>
          <cell r="T73">
            <v>0</v>
          </cell>
          <cell r="U73">
            <v>0</v>
          </cell>
          <cell r="V73">
            <v>6</v>
          </cell>
        </row>
        <row r="74">
          <cell r="L74" t="str">
            <v>65 Real estate</v>
          </cell>
          <cell r="M74">
            <v>2</v>
          </cell>
          <cell r="N74">
            <v>3</v>
          </cell>
          <cell r="O74">
            <v>2</v>
          </cell>
          <cell r="P74">
            <v>2</v>
          </cell>
          <cell r="Q74">
            <v>1</v>
          </cell>
          <cell r="R74">
            <v>0</v>
          </cell>
          <cell r="S74">
            <v>0</v>
          </cell>
          <cell r="T74">
            <v>0</v>
          </cell>
          <cell r="U74">
            <v>0</v>
          </cell>
          <cell r="V74">
            <v>10</v>
          </cell>
        </row>
        <row r="75">
          <cell r="L75" t="str">
            <v>67 Holding and other investment offices</v>
          </cell>
          <cell r="M75">
            <v>10</v>
          </cell>
          <cell r="N75">
            <v>6</v>
          </cell>
          <cell r="O75">
            <v>16</v>
          </cell>
          <cell r="P75">
            <v>33</v>
          </cell>
          <cell r="Q75">
            <v>14</v>
          </cell>
          <cell r="R75">
            <v>25</v>
          </cell>
          <cell r="S75">
            <v>20</v>
          </cell>
          <cell r="T75">
            <v>12</v>
          </cell>
          <cell r="U75">
            <v>6</v>
          </cell>
          <cell r="V75">
            <v>142</v>
          </cell>
        </row>
        <row r="76">
          <cell r="L76" t="str">
            <v>Finance</v>
          </cell>
          <cell r="P76">
            <v>44</v>
          </cell>
          <cell r="Q76">
            <v>21</v>
          </cell>
          <cell r="R76">
            <v>30</v>
          </cell>
          <cell r="S76">
            <v>33</v>
          </cell>
          <cell r="T76">
            <v>30</v>
          </cell>
          <cell r="U76">
            <v>12</v>
          </cell>
        </row>
        <row r="78">
          <cell r="L78" t="str">
            <v>70 Hotels, rooming houses, camps and other lodging places</v>
          </cell>
          <cell r="M78">
            <v>27</v>
          </cell>
          <cell r="N78">
            <v>3</v>
          </cell>
          <cell r="O78">
            <v>2</v>
          </cell>
          <cell r="P78">
            <v>15</v>
          </cell>
          <cell r="Q78">
            <v>5</v>
          </cell>
          <cell r="R78">
            <v>12</v>
          </cell>
          <cell r="S78">
            <v>10</v>
          </cell>
          <cell r="T78">
            <v>4</v>
          </cell>
          <cell r="U78">
            <v>0</v>
          </cell>
          <cell r="V78">
            <v>78</v>
          </cell>
        </row>
        <row r="79">
          <cell r="L79" t="str">
            <v>72 Personal services</v>
          </cell>
          <cell r="M79">
            <v>1</v>
          </cell>
          <cell r="N79">
            <v>2</v>
          </cell>
          <cell r="O79">
            <v>1</v>
          </cell>
          <cell r="P79">
            <v>1</v>
          </cell>
          <cell r="Q79">
            <v>0</v>
          </cell>
          <cell r="R79">
            <v>0</v>
          </cell>
          <cell r="S79">
            <v>0</v>
          </cell>
          <cell r="T79">
            <v>0</v>
          </cell>
          <cell r="U79">
            <v>0</v>
          </cell>
          <cell r="V79">
            <v>5</v>
          </cell>
        </row>
        <row r="80">
          <cell r="L80" t="str">
            <v>73 Business services</v>
          </cell>
          <cell r="M80">
            <v>106</v>
          </cell>
          <cell r="N80">
            <v>43</v>
          </cell>
          <cell r="O80">
            <v>66</v>
          </cell>
          <cell r="P80">
            <v>83</v>
          </cell>
          <cell r="Q80">
            <v>36</v>
          </cell>
          <cell r="R80">
            <v>36</v>
          </cell>
          <cell r="S80">
            <v>24</v>
          </cell>
          <cell r="T80">
            <v>7</v>
          </cell>
          <cell r="U80">
            <v>1</v>
          </cell>
          <cell r="V80">
            <v>402</v>
          </cell>
        </row>
        <row r="81">
          <cell r="L81" t="str">
            <v>75 Automotive repair, services and parking</v>
          </cell>
          <cell r="M81">
            <v>8</v>
          </cell>
          <cell r="N81">
            <v>0</v>
          </cell>
          <cell r="O81">
            <v>3</v>
          </cell>
          <cell r="P81">
            <v>5</v>
          </cell>
          <cell r="Q81">
            <v>0</v>
          </cell>
          <cell r="R81">
            <v>1</v>
          </cell>
          <cell r="S81">
            <v>0</v>
          </cell>
          <cell r="T81">
            <v>0</v>
          </cell>
          <cell r="U81">
            <v>1</v>
          </cell>
          <cell r="V81">
            <v>18</v>
          </cell>
        </row>
        <row r="82">
          <cell r="L82" t="str">
            <v>76 Miscellaneous repair services</v>
          </cell>
          <cell r="M82">
            <v>0</v>
          </cell>
          <cell r="N82">
            <v>4</v>
          </cell>
          <cell r="O82">
            <v>1</v>
          </cell>
          <cell r="P82">
            <v>10</v>
          </cell>
          <cell r="Q82">
            <v>2</v>
          </cell>
          <cell r="R82">
            <v>1</v>
          </cell>
          <cell r="S82">
            <v>1</v>
          </cell>
          <cell r="T82">
            <v>2</v>
          </cell>
          <cell r="U82">
            <v>0</v>
          </cell>
          <cell r="V82">
            <v>21</v>
          </cell>
        </row>
        <row r="83">
          <cell r="L83" t="str">
            <v>78 Motion pictures</v>
          </cell>
          <cell r="M83">
            <v>0</v>
          </cell>
          <cell r="N83">
            <v>3</v>
          </cell>
          <cell r="O83">
            <v>1</v>
          </cell>
          <cell r="P83">
            <v>0</v>
          </cell>
          <cell r="Q83">
            <v>0</v>
          </cell>
          <cell r="R83">
            <v>0</v>
          </cell>
          <cell r="S83">
            <v>1</v>
          </cell>
          <cell r="T83">
            <v>0</v>
          </cell>
          <cell r="U83">
            <v>0</v>
          </cell>
          <cell r="V83">
            <v>5</v>
          </cell>
        </row>
        <row r="84">
          <cell r="L84" t="str">
            <v>79 Amusement and recreation services</v>
          </cell>
          <cell r="M84">
            <v>2</v>
          </cell>
          <cell r="N84">
            <v>2</v>
          </cell>
          <cell r="O84">
            <v>4</v>
          </cell>
          <cell r="P84">
            <v>5</v>
          </cell>
          <cell r="Q84">
            <v>2</v>
          </cell>
          <cell r="R84">
            <v>3</v>
          </cell>
          <cell r="S84">
            <v>2</v>
          </cell>
          <cell r="T84">
            <v>0</v>
          </cell>
          <cell r="U84">
            <v>0</v>
          </cell>
          <cell r="V84">
            <v>20</v>
          </cell>
        </row>
        <row r="85">
          <cell r="L85" t="str">
            <v>Hotels and other business services</v>
          </cell>
          <cell r="P85">
            <v>119</v>
          </cell>
          <cell r="Q85">
            <v>45</v>
          </cell>
          <cell r="R85">
            <v>53</v>
          </cell>
          <cell r="S85">
            <v>38</v>
          </cell>
          <cell r="T85">
            <v>13</v>
          </cell>
          <cell r="U85">
            <v>2</v>
          </cell>
        </row>
        <row r="87">
          <cell r="L87" t="str">
            <v>Healthcare</v>
          </cell>
          <cell r="P87">
            <v>4</v>
          </cell>
          <cell r="Q87">
            <v>3</v>
          </cell>
          <cell r="R87">
            <v>3</v>
          </cell>
          <cell r="S87">
            <v>7</v>
          </cell>
          <cell r="T87">
            <v>2</v>
          </cell>
          <cell r="U87">
            <v>0</v>
          </cell>
          <cell r="V87">
            <v>27</v>
          </cell>
        </row>
        <row r="89">
          <cell r="L89" t="str">
            <v>81 Legal services</v>
          </cell>
          <cell r="P89">
            <v>2</v>
          </cell>
          <cell r="Q89">
            <v>0</v>
          </cell>
          <cell r="R89">
            <v>0</v>
          </cell>
          <cell r="S89">
            <v>0</v>
          </cell>
          <cell r="T89">
            <v>0</v>
          </cell>
          <cell r="U89">
            <v>0</v>
          </cell>
          <cell r="V89">
            <v>11</v>
          </cell>
        </row>
        <row r="91">
          <cell r="L91" t="str">
            <v>Education</v>
          </cell>
          <cell r="P91">
            <v>8</v>
          </cell>
          <cell r="Q91">
            <v>6</v>
          </cell>
          <cell r="R91">
            <v>2</v>
          </cell>
          <cell r="S91">
            <v>1</v>
          </cell>
          <cell r="T91">
            <v>4</v>
          </cell>
          <cell r="U91">
            <v>1</v>
          </cell>
          <cell r="V91">
            <v>39</v>
          </cell>
        </row>
        <row r="93">
          <cell r="L93" t="str">
            <v>83 Social services</v>
          </cell>
          <cell r="M93">
            <v>7</v>
          </cell>
          <cell r="N93">
            <v>1</v>
          </cell>
          <cell r="O93">
            <v>0</v>
          </cell>
          <cell r="P93">
            <v>5</v>
          </cell>
          <cell r="Q93">
            <v>2</v>
          </cell>
          <cell r="R93">
            <v>0</v>
          </cell>
          <cell r="S93">
            <v>0</v>
          </cell>
          <cell r="T93">
            <v>0</v>
          </cell>
          <cell r="U93">
            <v>0</v>
          </cell>
          <cell r="V93">
            <v>15</v>
          </cell>
        </row>
        <row r="94">
          <cell r="L94" t="str">
            <v>86 Membership organisations</v>
          </cell>
          <cell r="M94">
            <v>4</v>
          </cell>
          <cell r="N94">
            <v>1</v>
          </cell>
          <cell r="O94">
            <v>3</v>
          </cell>
          <cell r="P94">
            <v>2</v>
          </cell>
          <cell r="Q94">
            <v>1</v>
          </cell>
          <cell r="R94">
            <v>2</v>
          </cell>
          <cell r="S94">
            <v>0</v>
          </cell>
          <cell r="T94">
            <v>0</v>
          </cell>
          <cell r="U94">
            <v>0</v>
          </cell>
          <cell r="V94">
            <v>13</v>
          </cell>
        </row>
        <row r="95">
          <cell r="L95" t="str">
            <v>87 Engineering, accounting, research, management and related services</v>
          </cell>
          <cell r="M95">
            <v>64</v>
          </cell>
          <cell r="N95">
            <v>47</v>
          </cell>
          <cell r="O95">
            <v>47</v>
          </cell>
          <cell r="P95">
            <v>67</v>
          </cell>
          <cell r="Q95">
            <v>24</v>
          </cell>
          <cell r="R95">
            <v>29</v>
          </cell>
          <cell r="S95">
            <v>15</v>
          </cell>
          <cell r="T95">
            <v>12</v>
          </cell>
          <cell r="U95">
            <v>1</v>
          </cell>
          <cell r="V95">
            <v>306</v>
          </cell>
        </row>
        <row r="96">
          <cell r="L96" t="str">
            <v>89 Miscellaneous services</v>
          </cell>
          <cell r="M96">
            <v>20</v>
          </cell>
          <cell r="N96">
            <v>4</v>
          </cell>
          <cell r="O96">
            <v>3</v>
          </cell>
          <cell r="P96">
            <v>7</v>
          </cell>
          <cell r="Q96">
            <v>2</v>
          </cell>
          <cell r="R96">
            <v>1</v>
          </cell>
          <cell r="S96">
            <v>2</v>
          </cell>
          <cell r="T96">
            <v>0</v>
          </cell>
          <cell r="U96">
            <v>0</v>
          </cell>
          <cell r="V96">
            <v>39</v>
          </cell>
        </row>
        <row r="97">
          <cell r="L97" t="str">
            <v>91 Executive, legislative, and general government, except finance</v>
          </cell>
          <cell r="M97">
            <v>9</v>
          </cell>
          <cell r="N97">
            <v>0</v>
          </cell>
          <cell r="O97">
            <v>0</v>
          </cell>
          <cell r="P97">
            <v>0</v>
          </cell>
          <cell r="Q97">
            <v>1</v>
          </cell>
          <cell r="R97">
            <v>1</v>
          </cell>
          <cell r="S97">
            <v>2</v>
          </cell>
          <cell r="T97">
            <v>0</v>
          </cell>
          <cell r="U97">
            <v>0</v>
          </cell>
          <cell r="V97">
            <v>13</v>
          </cell>
        </row>
        <row r="98">
          <cell r="L98" t="str">
            <v>92 Justice, public order, and safety</v>
          </cell>
          <cell r="M98">
            <v>0</v>
          </cell>
          <cell r="N98">
            <v>1</v>
          </cell>
          <cell r="O98">
            <v>1</v>
          </cell>
          <cell r="P98">
            <v>0</v>
          </cell>
          <cell r="Q98">
            <v>0</v>
          </cell>
          <cell r="R98">
            <v>0</v>
          </cell>
          <cell r="S98">
            <v>0</v>
          </cell>
          <cell r="T98">
            <v>0</v>
          </cell>
          <cell r="U98">
            <v>0</v>
          </cell>
          <cell r="V98">
            <v>2</v>
          </cell>
        </row>
        <row r="99">
          <cell r="L99" t="str">
            <v>93 Public finance, taxation and monetary policy</v>
          </cell>
          <cell r="M99">
            <v>0</v>
          </cell>
          <cell r="N99">
            <v>1</v>
          </cell>
          <cell r="O99">
            <v>1</v>
          </cell>
          <cell r="P99">
            <v>0</v>
          </cell>
          <cell r="Q99">
            <v>0</v>
          </cell>
          <cell r="R99">
            <v>0</v>
          </cell>
          <cell r="S99">
            <v>0</v>
          </cell>
          <cell r="T99">
            <v>0</v>
          </cell>
          <cell r="U99">
            <v>0</v>
          </cell>
          <cell r="V99">
            <v>2</v>
          </cell>
        </row>
        <row r="100">
          <cell r="L100" t="str">
            <v>94 Administration of human resource programs</v>
          </cell>
          <cell r="M100">
            <v>0</v>
          </cell>
          <cell r="N100">
            <v>1</v>
          </cell>
          <cell r="O100">
            <v>0</v>
          </cell>
          <cell r="P100">
            <v>0</v>
          </cell>
          <cell r="Q100">
            <v>0</v>
          </cell>
          <cell r="R100">
            <v>0</v>
          </cell>
          <cell r="S100">
            <v>0</v>
          </cell>
          <cell r="T100">
            <v>0</v>
          </cell>
          <cell r="U100">
            <v>1</v>
          </cell>
          <cell r="V100">
            <v>2</v>
          </cell>
        </row>
        <row r="101">
          <cell r="L101" t="str">
            <v>95 Administration of environmental quality and housing programs</v>
          </cell>
          <cell r="M101">
            <v>3</v>
          </cell>
          <cell r="N101">
            <v>1</v>
          </cell>
          <cell r="O101">
            <v>0</v>
          </cell>
          <cell r="P101">
            <v>2</v>
          </cell>
          <cell r="Q101">
            <v>0</v>
          </cell>
          <cell r="R101">
            <v>0</v>
          </cell>
          <cell r="S101">
            <v>1</v>
          </cell>
          <cell r="T101">
            <v>1</v>
          </cell>
          <cell r="U101">
            <v>0</v>
          </cell>
          <cell r="V101">
            <v>8</v>
          </cell>
        </row>
        <row r="102">
          <cell r="L102" t="str">
            <v>96 Administration of economic programs</v>
          </cell>
          <cell r="M102">
            <v>1</v>
          </cell>
          <cell r="N102">
            <v>1</v>
          </cell>
          <cell r="O102">
            <v>0</v>
          </cell>
          <cell r="P102">
            <v>0</v>
          </cell>
          <cell r="Q102">
            <v>0</v>
          </cell>
          <cell r="R102">
            <v>0</v>
          </cell>
          <cell r="S102">
            <v>1</v>
          </cell>
          <cell r="T102">
            <v>4</v>
          </cell>
          <cell r="U102">
            <v>0</v>
          </cell>
          <cell r="V102">
            <v>7</v>
          </cell>
        </row>
        <row r="103">
          <cell r="L103" t="str">
            <v>97 National security and international affairs</v>
          </cell>
          <cell r="M103">
            <v>3</v>
          </cell>
          <cell r="N103">
            <v>0</v>
          </cell>
          <cell r="O103">
            <v>0</v>
          </cell>
          <cell r="P103">
            <v>0</v>
          </cell>
          <cell r="Q103">
            <v>1</v>
          </cell>
          <cell r="R103">
            <v>0</v>
          </cell>
          <cell r="S103">
            <v>1</v>
          </cell>
          <cell r="T103">
            <v>0</v>
          </cell>
          <cell r="U103">
            <v>0</v>
          </cell>
          <cell r="V103">
            <v>5</v>
          </cell>
        </row>
        <row r="104">
          <cell r="L104" t="str">
            <v>Public services all</v>
          </cell>
          <cell r="P104">
            <v>97</v>
          </cell>
          <cell r="Q104">
            <v>40</v>
          </cell>
          <cell r="R104">
            <v>38</v>
          </cell>
          <cell r="S104">
            <v>30</v>
          </cell>
          <cell r="T104">
            <v>23</v>
          </cell>
          <cell r="U104">
            <v>3</v>
          </cell>
        </row>
        <row r="105">
          <cell r="L105" t="str">
            <v>Government</v>
          </cell>
          <cell r="P105">
            <v>85</v>
          </cell>
          <cell r="Q105">
            <v>31</v>
          </cell>
          <cell r="R105">
            <v>33</v>
          </cell>
          <cell r="S105">
            <v>22</v>
          </cell>
          <cell r="T105">
            <v>17</v>
          </cell>
          <cell r="U105">
            <v>2</v>
          </cell>
        </row>
        <row r="106">
          <cell r="L106" t="str">
            <v>TOTAL</v>
          </cell>
          <cell r="M106">
            <v>1357</v>
          </cell>
          <cell r="N106">
            <v>1296</v>
          </cell>
          <cell r="O106">
            <v>1796</v>
          </cell>
          <cell r="P106">
            <v>2332</v>
          </cell>
          <cell r="Q106">
            <v>1120</v>
          </cell>
          <cell r="R106">
            <v>1131</v>
          </cell>
          <cell r="S106">
            <v>918</v>
          </cell>
          <cell r="T106">
            <v>484</v>
          </cell>
          <cell r="U106">
            <v>103</v>
          </cell>
          <cell r="V106">
            <v>10537</v>
          </cell>
        </row>
        <row r="107">
          <cell r="L107" t="str">
            <v>Unclassified</v>
          </cell>
          <cell r="P107">
            <v>123</v>
          </cell>
          <cell r="Q107">
            <v>50</v>
          </cell>
          <cell r="R107">
            <v>55</v>
          </cell>
          <cell r="S107">
            <v>45</v>
          </cell>
          <cell r="T107">
            <v>21</v>
          </cell>
          <cell r="U107">
            <v>8</v>
          </cell>
        </row>
        <row r="108">
          <cell r="L108" t="str">
            <v>TOTAL</v>
          </cell>
          <cell r="P108">
            <v>2332</v>
          </cell>
          <cell r="Q108">
            <v>1120</v>
          </cell>
          <cell r="R108">
            <v>1131</v>
          </cell>
          <cell r="S108">
            <v>918</v>
          </cell>
          <cell r="T108">
            <v>484</v>
          </cell>
          <cell r="U108">
            <v>103</v>
          </cell>
        </row>
        <row r="109">
          <cell r="P109">
            <v>0</v>
          </cell>
          <cell r="Q109">
            <v>0</v>
          </cell>
          <cell r="R109">
            <v>0</v>
          </cell>
          <cell r="S109">
            <v>0</v>
          </cell>
          <cell r="T109">
            <v>0</v>
          </cell>
          <cell r="U109">
            <v>0</v>
          </cell>
        </row>
        <row r="110">
          <cell r="L110" t="str">
            <v>Other Industries</v>
          </cell>
          <cell r="P110">
            <v>270</v>
          </cell>
          <cell r="Q110">
            <v>137</v>
          </cell>
          <cell r="R110">
            <v>154</v>
          </cell>
          <cell r="S110">
            <v>118</v>
          </cell>
          <cell r="T110">
            <v>78</v>
          </cell>
          <cell r="U110">
            <v>21</v>
          </cell>
        </row>
      </sheetData>
      <sheetData sheetId="46">
        <row r="2">
          <cell r="L2" t="str">
            <v>Kuwait</v>
          </cell>
        </row>
        <row r="3">
          <cell r="M3" t="str">
            <v>&gt;&lt;</v>
          </cell>
          <cell r="N3">
            <v>39692</v>
          </cell>
          <cell r="O3">
            <v>43739</v>
          </cell>
          <cell r="P3" t="str">
            <v>20-49</v>
          </cell>
          <cell r="Q3" t="str">
            <v>50-99</v>
          </cell>
          <cell r="R3" t="str">
            <v>100-249</v>
          </cell>
          <cell r="S3" t="str">
            <v>250-999</v>
          </cell>
          <cell r="T3" t="str">
            <v>1000-4999</v>
          </cell>
          <cell r="U3" t="str">
            <v>5000+</v>
          </cell>
          <cell r="V3" t="str">
            <v>TOTAL</v>
          </cell>
        </row>
        <row r="4">
          <cell r="L4" t="str">
            <v>Unclassified</v>
          </cell>
          <cell r="M4">
            <v>269</v>
          </cell>
          <cell r="N4">
            <v>163</v>
          </cell>
          <cell r="O4">
            <v>111</v>
          </cell>
          <cell r="P4">
            <v>98</v>
          </cell>
          <cell r="Q4">
            <v>46</v>
          </cell>
          <cell r="R4">
            <v>30</v>
          </cell>
          <cell r="S4">
            <v>12</v>
          </cell>
          <cell r="T4">
            <v>4</v>
          </cell>
          <cell r="U4">
            <v>1</v>
          </cell>
          <cell r="V4">
            <v>734</v>
          </cell>
        </row>
        <row r="5">
          <cell r="L5" t="str">
            <v>07 Agricultural services</v>
          </cell>
          <cell r="M5">
            <v>3</v>
          </cell>
          <cell r="N5">
            <v>2</v>
          </cell>
          <cell r="O5">
            <v>1</v>
          </cell>
          <cell r="P5">
            <v>0</v>
          </cell>
          <cell r="Q5">
            <v>1</v>
          </cell>
          <cell r="R5">
            <v>0</v>
          </cell>
          <cell r="S5">
            <v>0</v>
          </cell>
          <cell r="T5">
            <v>0</v>
          </cell>
          <cell r="U5">
            <v>0</v>
          </cell>
          <cell r="V5">
            <v>7</v>
          </cell>
        </row>
        <row r="6">
          <cell r="L6" t="str">
            <v>09 Fishing, hunting and trapping</v>
          </cell>
          <cell r="M6">
            <v>0</v>
          </cell>
          <cell r="N6">
            <v>0</v>
          </cell>
          <cell r="O6">
            <v>2</v>
          </cell>
          <cell r="P6">
            <v>2</v>
          </cell>
          <cell r="Q6">
            <v>0</v>
          </cell>
          <cell r="R6">
            <v>1</v>
          </cell>
          <cell r="S6">
            <v>0</v>
          </cell>
          <cell r="T6">
            <v>0</v>
          </cell>
          <cell r="U6">
            <v>0</v>
          </cell>
          <cell r="V6">
            <v>5</v>
          </cell>
        </row>
        <row r="7">
          <cell r="L7" t="str">
            <v>Agriculture, Fisheries and Forestry subtotal</v>
          </cell>
          <cell r="P7">
            <v>2</v>
          </cell>
          <cell r="Q7">
            <v>1</v>
          </cell>
          <cell r="R7">
            <v>1</v>
          </cell>
          <cell r="S7">
            <v>0</v>
          </cell>
          <cell r="T7">
            <v>0</v>
          </cell>
          <cell r="U7">
            <v>0</v>
          </cell>
        </row>
        <row r="9">
          <cell r="L9" t="str">
            <v>10 Metal mining</v>
          </cell>
          <cell r="M9">
            <v>0</v>
          </cell>
          <cell r="N9">
            <v>0</v>
          </cell>
          <cell r="O9">
            <v>0</v>
          </cell>
          <cell r="P9">
            <v>0</v>
          </cell>
          <cell r="Q9">
            <v>1</v>
          </cell>
          <cell r="R9">
            <v>0</v>
          </cell>
          <cell r="S9">
            <v>0</v>
          </cell>
          <cell r="T9">
            <v>0</v>
          </cell>
          <cell r="U9">
            <v>0</v>
          </cell>
          <cell r="V9">
            <v>1</v>
          </cell>
        </row>
        <row r="10">
          <cell r="L10" t="str">
            <v>13 Oil and gas extraction</v>
          </cell>
          <cell r="M10">
            <v>12</v>
          </cell>
          <cell r="N10">
            <v>7</v>
          </cell>
          <cell r="O10">
            <v>5</v>
          </cell>
          <cell r="P10">
            <v>8</v>
          </cell>
          <cell r="Q10">
            <v>3</v>
          </cell>
          <cell r="R10">
            <v>2</v>
          </cell>
          <cell r="S10">
            <v>4</v>
          </cell>
          <cell r="T10">
            <v>6</v>
          </cell>
          <cell r="U10">
            <v>5</v>
          </cell>
          <cell r="V10">
            <v>52</v>
          </cell>
        </row>
        <row r="11">
          <cell r="L11" t="str">
            <v>14 Mining and quarrying of nonmetallic minerals, except fuels</v>
          </cell>
          <cell r="M11">
            <v>1</v>
          </cell>
          <cell r="N11">
            <v>0</v>
          </cell>
          <cell r="O11">
            <v>0</v>
          </cell>
          <cell r="P11">
            <v>0</v>
          </cell>
          <cell r="Q11">
            <v>1</v>
          </cell>
          <cell r="R11">
            <v>1</v>
          </cell>
          <cell r="S11">
            <v>0</v>
          </cell>
          <cell r="T11">
            <v>0</v>
          </cell>
          <cell r="U11">
            <v>0</v>
          </cell>
          <cell r="V11">
            <v>3</v>
          </cell>
        </row>
        <row r="12">
          <cell r="L12" t="str">
            <v>Mining subtotal</v>
          </cell>
          <cell r="P12">
            <v>8</v>
          </cell>
          <cell r="Q12">
            <v>5</v>
          </cell>
          <cell r="R12">
            <v>3</v>
          </cell>
          <cell r="S12">
            <v>4</v>
          </cell>
          <cell r="T12">
            <v>6</v>
          </cell>
          <cell r="U12">
            <v>5</v>
          </cell>
        </row>
        <row r="14">
          <cell r="L14" t="str">
            <v>15 Building construction-general contractors and operative builders</v>
          </cell>
          <cell r="M14">
            <v>26</v>
          </cell>
          <cell r="N14">
            <v>30</v>
          </cell>
          <cell r="O14">
            <v>31</v>
          </cell>
          <cell r="P14">
            <v>39</v>
          </cell>
          <cell r="Q14">
            <v>35</v>
          </cell>
          <cell r="R14">
            <v>44</v>
          </cell>
          <cell r="S14">
            <v>27</v>
          </cell>
          <cell r="T14">
            <v>13</v>
          </cell>
          <cell r="U14">
            <v>1</v>
          </cell>
          <cell r="V14">
            <v>246</v>
          </cell>
        </row>
        <row r="15">
          <cell r="L15" t="str">
            <v>16 Heavy construction other than building construction - contractors</v>
          </cell>
          <cell r="M15">
            <v>6</v>
          </cell>
          <cell r="N15">
            <v>8</v>
          </cell>
          <cell r="O15">
            <v>4</v>
          </cell>
          <cell r="P15">
            <v>11</v>
          </cell>
          <cell r="Q15">
            <v>9</v>
          </cell>
          <cell r="R15">
            <v>16</v>
          </cell>
          <cell r="S15">
            <v>12</v>
          </cell>
          <cell r="T15">
            <v>9</v>
          </cell>
          <cell r="U15">
            <v>3</v>
          </cell>
          <cell r="V15">
            <v>78</v>
          </cell>
        </row>
        <row r="16">
          <cell r="L16" t="str">
            <v>17 Construction - special trade contractors</v>
          </cell>
          <cell r="M16">
            <v>13</v>
          </cell>
          <cell r="N16">
            <v>15</v>
          </cell>
          <cell r="O16">
            <v>16</v>
          </cell>
          <cell r="P16">
            <v>42</v>
          </cell>
          <cell r="Q16">
            <v>17</v>
          </cell>
          <cell r="R16">
            <v>11</v>
          </cell>
          <cell r="S16">
            <v>16</v>
          </cell>
          <cell r="T16">
            <v>4</v>
          </cell>
          <cell r="U16">
            <v>3</v>
          </cell>
          <cell r="V16">
            <v>137</v>
          </cell>
        </row>
        <row r="17">
          <cell r="L17" t="str">
            <v>Construction subtotal</v>
          </cell>
          <cell r="P17">
            <v>92</v>
          </cell>
          <cell r="Q17">
            <v>61</v>
          </cell>
          <cell r="R17">
            <v>71</v>
          </cell>
          <cell r="S17">
            <v>55</v>
          </cell>
          <cell r="T17">
            <v>26</v>
          </cell>
          <cell r="U17">
            <v>7</v>
          </cell>
        </row>
        <row r="19">
          <cell r="L19" t="str">
            <v>20 Food and kindred products</v>
          </cell>
          <cell r="M19">
            <v>4</v>
          </cell>
          <cell r="N19">
            <v>3</v>
          </cell>
          <cell r="O19">
            <v>2</v>
          </cell>
          <cell r="P19">
            <v>9</v>
          </cell>
          <cell r="Q19">
            <v>10</v>
          </cell>
          <cell r="R19">
            <v>11</v>
          </cell>
          <cell r="S19">
            <v>11</v>
          </cell>
          <cell r="T19">
            <v>7</v>
          </cell>
          <cell r="U19">
            <v>0</v>
          </cell>
          <cell r="V19">
            <v>57</v>
          </cell>
        </row>
        <row r="20">
          <cell r="L20" t="str">
            <v>22 Textile mill products</v>
          </cell>
          <cell r="M20">
            <v>0</v>
          </cell>
          <cell r="N20">
            <v>0</v>
          </cell>
          <cell r="O20">
            <v>0</v>
          </cell>
          <cell r="P20">
            <v>0</v>
          </cell>
          <cell r="Q20">
            <v>0</v>
          </cell>
          <cell r="R20">
            <v>5</v>
          </cell>
          <cell r="S20">
            <v>0</v>
          </cell>
          <cell r="T20">
            <v>0</v>
          </cell>
          <cell r="U20">
            <v>0</v>
          </cell>
          <cell r="V20">
            <v>5</v>
          </cell>
        </row>
        <row r="21">
          <cell r="L21" t="str">
            <v>23 Apparel and other finished products made from fabrics and similar materials</v>
          </cell>
          <cell r="M21">
            <v>2</v>
          </cell>
          <cell r="N21">
            <v>2</v>
          </cell>
          <cell r="O21">
            <v>0</v>
          </cell>
          <cell r="P21">
            <v>6</v>
          </cell>
          <cell r="Q21">
            <v>4</v>
          </cell>
          <cell r="R21">
            <v>1</v>
          </cell>
          <cell r="S21">
            <v>1</v>
          </cell>
          <cell r="T21">
            <v>0</v>
          </cell>
          <cell r="U21">
            <v>0</v>
          </cell>
          <cell r="V21">
            <v>16</v>
          </cell>
        </row>
        <row r="22">
          <cell r="L22" t="str">
            <v>24 Lumber and wood products, except furniture</v>
          </cell>
          <cell r="M22">
            <v>1</v>
          </cell>
          <cell r="N22">
            <v>0</v>
          </cell>
          <cell r="O22">
            <v>2</v>
          </cell>
          <cell r="P22">
            <v>2</v>
          </cell>
          <cell r="Q22">
            <v>1</v>
          </cell>
          <cell r="R22">
            <v>1</v>
          </cell>
          <cell r="S22">
            <v>0</v>
          </cell>
          <cell r="T22">
            <v>0</v>
          </cell>
          <cell r="U22">
            <v>0</v>
          </cell>
          <cell r="V22">
            <v>7</v>
          </cell>
        </row>
        <row r="23">
          <cell r="L23" t="str">
            <v>25 Furniture and fixtures</v>
          </cell>
          <cell r="M23">
            <v>1</v>
          </cell>
          <cell r="N23">
            <v>0</v>
          </cell>
          <cell r="O23">
            <v>1</v>
          </cell>
          <cell r="P23">
            <v>9</v>
          </cell>
          <cell r="Q23">
            <v>12</v>
          </cell>
          <cell r="R23">
            <v>8</v>
          </cell>
          <cell r="S23">
            <v>6</v>
          </cell>
          <cell r="T23">
            <v>0</v>
          </cell>
          <cell r="U23">
            <v>0</v>
          </cell>
          <cell r="V23">
            <v>37</v>
          </cell>
        </row>
        <row r="24">
          <cell r="L24" t="str">
            <v>26 Paper and allied products</v>
          </cell>
          <cell r="M24">
            <v>2</v>
          </cell>
          <cell r="N24">
            <v>0</v>
          </cell>
          <cell r="O24">
            <v>0</v>
          </cell>
          <cell r="P24">
            <v>4</v>
          </cell>
          <cell r="Q24">
            <v>3</v>
          </cell>
          <cell r="R24">
            <v>6</v>
          </cell>
          <cell r="S24">
            <v>2</v>
          </cell>
          <cell r="T24">
            <v>0</v>
          </cell>
          <cell r="U24">
            <v>0</v>
          </cell>
          <cell r="V24">
            <v>17</v>
          </cell>
        </row>
        <row r="25">
          <cell r="L25" t="str">
            <v>27 Printing, publishing, and allied industries</v>
          </cell>
          <cell r="M25">
            <v>1</v>
          </cell>
          <cell r="N25">
            <v>0</v>
          </cell>
          <cell r="O25">
            <v>1</v>
          </cell>
          <cell r="P25">
            <v>6</v>
          </cell>
          <cell r="Q25">
            <v>3</v>
          </cell>
          <cell r="R25">
            <v>6</v>
          </cell>
          <cell r="S25">
            <v>3</v>
          </cell>
          <cell r="T25">
            <v>0</v>
          </cell>
          <cell r="U25">
            <v>0</v>
          </cell>
          <cell r="V25">
            <v>20</v>
          </cell>
        </row>
        <row r="26">
          <cell r="L26" t="str">
            <v>28 Chemicals and allied products</v>
          </cell>
          <cell r="M26">
            <v>3</v>
          </cell>
          <cell r="N26">
            <v>3</v>
          </cell>
          <cell r="O26">
            <v>2</v>
          </cell>
          <cell r="P26">
            <v>9</v>
          </cell>
          <cell r="Q26">
            <v>6</v>
          </cell>
          <cell r="R26">
            <v>9</v>
          </cell>
          <cell r="S26">
            <v>2</v>
          </cell>
          <cell r="T26">
            <v>5</v>
          </cell>
          <cell r="U26">
            <v>2</v>
          </cell>
          <cell r="V26">
            <v>41</v>
          </cell>
        </row>
        <row r="27">
          <cell r="L27" t="str">
            <v>29 Petroleum refining and related industries</v>
          </cell>
          <cell r="M27">
            <v>0</v>
          </cell>
          <cell r="N27">
            <v>0</v>
          </cell>
          <cell r="O27">
            <v>0</v>
          </cell>
          <cell r="P27">
            <v>1</v>
          </cell>
          <cell r="Q27">
            <v>0</v>
          </cell>
          <cell r="R27">
            <v>1</v>
          </cell>
          <cell r="S27">
            <v>0</v>
          </cell>
          <cell r="T27">
            <v>1</v>
          </cell>
          <cell r="U27">
            <v>0</v>
          </cell>
          <cell r="V27">
            <v>3</v>
          </cell>
        </row>
        <row r="28">
          <cell r="L28" t="str">
            <v>30 Rubber and miscellaneous plastics products</v>
          </cell>
          <cell r="M28">
            <v>1</v>
          </cell>
          <cell r="N28">
            <v>0</v>
          </cell>
          <cell r="O28">
            <v>0</v>
          </cell>
          <cell r="P28">
            <v>6</v>
          </cell>
          <cell r="Q28">
            <v>4</v>
          </cell>
          <cell r="R28">
            <v>4</v>
          </cell>
          <cell r="S28">
            <v>4</v>
          </cell>
          <cell r="T28">
            <v>0</v>
          </cell>
          <cell r="U28">
            <v>0</v>
          </cell>
          <cell r="V28">
            <v>19</v>
          </cell>
        </row>
        <row r="29">
          <cell r="L29" t="str">
            <v>31 Leather and leather products</v>
          </cell>
          <cell r="M29">
            <v>0</v>
          </cell>
          <cell r="N29">
            <v>0</v>
          </cell>
          <cell r="O29">
            <v>0</v>
          </cell>
          <cell r="P29">
            <v>1</v>
          </cell>
          <cell r="Q29">
            <v>5</v>
          </cell>
          <cell r="R29">
            <v>0</v>
          </cell>
          <cell r="S29">
            <v>0</v>
          </cell>
          <cell r="T29">
            <v>0</v>
          </cell>
          <cell r="U29">
            <v>0</v>
          </cell>
          <cell r="V29">
            <v>6</v>
          </cell>
        </row>
        <row r="30">
          <cell r="L30" t="str">
            <v>32 Stone, clay, glass and concrete products</v>
          </cell>
          <cell r="M30">
            <v>1</v>
          </cell>
          <cell r="N30">
            <v>0</v>
          </cell>
          <cell r="O30">
            <v>3</v>
          </cell>
          <cell r="P30">
            <v>6</v>
          </cell>
          <cell r="Q30">
            <v>4</v>
          </cell>
          <cell r="R30">
            <v>6</v>
          </cell>
          <cell r="S30">
            <v>7</v>
          </cell>
          <cell r="T30">
            <v>2</v>
          </cell>
          <cell r="U30">
            <v>1</v>
          </cell>
          <cell r="V30">
            <v>30</v>
          </cell>
        </row>
        <row r="31">
          <cell r="L31" t="str">
            <v>33 Primary metal industries</v>
          </cell>
          <cell r="M31">
            <v>1</v>
          </cell>
          <cell r="N31">
            <v>0</v>
          </cell>
          <cell r="O31">
            <v>0</v>
          </cell>
          <cell r="P31">
            <v>4</v>
          </cell>
          <cell r="Q31">
            <v>9</v>
          </cell>
          <cell r="R31">
            <v>5</v>
          </cell>
          <cell r="S31">
            <v>4</v>
          </cell>
          <cell r="T31">
            <v>0</v>
          </cell>
          <cell r="U31">
            <v>0</v>
          </cell>
          <cell r="V31">
            <v>23</v>
          </cell>
        </row>
        <row r="32">
          <cell r="L32" t="str">
            <v>34 Fabricated metal products, except machinery and transportation equipment</v>
          </cell>
          <cell r="M32">
            <v>1</v>
          </cell>
          <cell r="N32">
            <v>1</v>
          </cell>
          <cell r="O32">
            <v>8</v>
          </cell>
          <cell r="P32">
            <v>8</v>
          </cell>
          <cell r="Q32">
            <v>3</v>
          </cell>
          <cell r="R32">
            <v>7</v>
          </cell>
          <cell r="S32">
            <v>2</v>
          </cell>
          <cell r="T32">
            <v>0</v>
          </cell>
          <cell r="U32">
            <v>0</v>
          </cell>
          <cell r="V32">
            <v>30</v>
          </cell>
        </row>
        <row r="33">
          <cell r="L33" t="str">
            <v>35 Industrial and commercial machinery and computer equipment</v>
          </cell>
          <cell r="M33">
            <v>5</v>
          </cell>
          <cell r="N33">
            <v>3</v>
          </cell>
          <cell r="O33">
            <v>3</v>
          </cell>
          <cell r="P33">
            <v>5</v>
          </cell>
          <cell r="Q33">
            <v>2</v>
          </cell>
          <cell r="R33">
            <v>12</v>
          </cell>
          <cell r="S33">
            <v>6</v>
          </cell>
          <cell r="T33">
            <v>1</v>
          </cell>
          <cell r="U33">
            <v>0</v>
          </cell>
          <cell r="V33">
            <v>37</v>
          </cell>
        </row>
        <row r="34">
          <cell r="L34" t="str">
            <v>36 Electronic and other electrical equipment and components, except computer equ</v>
          </cell>
          <cell r="M34">
            <v>4</v>
          </cell>
          <cell r="N34">
            <v>1</v>
          </cell>
          <cell r="O34">
            <v>6</v>
          </cell>
          <cell r="P34">
            <v>8</v>
          </cell>
          <cell r="Q34">
            <v>8</v>
          </cell>
          <cell r="R34">
            <v>2</v>
          </cell>
          <cell r="S34">
            <v>3</v>
          </cell>
          <cell r="T34">
            <v>2</v>
          </cell>
          <cell r="U34">
            <v>0</v>
          </cell>
          <cell r="V34">
            <v>34</v>
          </cell>
        </row>
        <row r="35">
          <cell r="L35" t="str">
            <v>37 Transportation equipment</v>
          </cell>
          <cell r="M35">
            <v>0</v>
          </cell>
          <cell r="N35">
            <v>2</v>
          </cell>
          <cell r="O35">
            <v>3</v>
          </cell>
          <cell r="P35">
            <v>3</v>
          </cell>
          <cell r="Q35">
            <v>3</v>
          </cell>
          <cell r="R35">
            <v>1</v>
          </cell>
          <cell r="S35">
            <v>0</v>
          </cell>
          <cell r="T35">
            <v>1</v>
          </cell>
          <cell r="U35">
            <v>0</v>
          </cell>
          <cell r="V35">
            <v>13</v>
          </cell>
        </row>
        <row r="36">
          <cell r="L36" t="str">
            <v>38 Measuring, analyzing, and controlling instruments; photographic, medical and</v>
          </cell>
          <cell r="M36">
            <v>0</v>
          </cell>
          <cell r="N36">
            <v>0</v>
          </cell>
          <cell r="O36">
            <v>1</v>
          </cell>
          <cell r="P36">
            <v>0</v>
          </cell>
          <cell r="Q36">
            <v>0</v>
          </cell>
          <cell r="R36">
            <v>0</v>
          </cell>
          <cell r="S36">
            <v>0</v>
          </cell>
          <cell r="T36">
            <v>0</v>
          </cell>
          <cell r="U36">
            <v>1</v>
          </cell>
          <cell r="V36">
            <v>2</v>
          </cell>
        </row>
        <row r="37">
          <cell r="L37" t="str">
            <v>39 Miscellaneous manufacturing industries</v>
          </cell>
          <cell r="M37">
            <v>2</v>
          </cell>
          <cell r="N37">
            <v>3</v>
          </cell>
          <cell r="O37">
            <v>4</v>
          </cell>
          <cell r="P37">
            <v>4</v>
          </cell>
          <cell r="Q37">
            <v>4</v>
          </cell>
          <cell r="R37">
            <v>1</v>
          </cell>
          <cell r="S37">
            <v>1</v>
          </cell>
          <cell r="T37">
            <v>0</v>
          </cell>
          <cell r="U37">
            <v>0</v>
          </cell>
          <cell r="V37">
            <v>19</v>
          </cell>
        </row>
        <row r="38">
          <cell r="L38" t="str">
            <v>Manufacturing</v>
          </cell>
          <cell r="P38">
            <v>91</v>
          </cell>
          <cell r="Q38">
            <v>81</v>
          </cell>
          <cell r="R38">
            <v>86</v>
          </cell>
          <cell r="S38">
            <v>52</v>
          </cell>
          <cell r="T38">
            <v>19</v>
          </cell>
          <cell r="U38">
            <v>4</v>
          </cell>
        </row>
        <row r="40">
          <cell r="L40" t="str">
            <v>41 Local and suburban transit and interurban highway passenger transportation</v>
          </cell>
          <cell r="M40">
            <v>2</v>
          </cell>
          <cell r="N40">
            <v>0</v>
          </cell>
          <cell r="O40">
            <v>0</v>
          </cell>
          <cell r="P40">
            <v>1</v>
          </cell>
          <cell r="Q40">
            <v>0</v>
          </cell>
          <cell r="R40">
            <v>1</v>
          </cell>
          <cell r="S40">
            <v>1</v>
          </cell>
          <cell r="T40">
            <v>0</v>
          </cell>
          <cell r="U40">
            <v>0</v>
          </cell>
          <cell r="V40">
            <v>5</v>
          </cell>
        </row>
        <row r="41">
          <cell r="L41" t="str">
            <v>42 Motor freight transportation and warehousing</v>
          </cell>
          <cell r="M41">
            <v>3</v>
          </cell>
          <cell r="N41">
            <v>1</v>
          </cell>
          <cell r="O41">
            <v>8</v>
          </cell>
          <cell r="P41">
            <v>10</v>
          </cell>
          <cell r="Q41">
            <v>11</v>
          </cell>
          <cell r="R41">
            <v>4</v>
          </cell>
          <cell r="S41">
            <v>5</v>
          </cell>
          <cell r="T41">
            <v>1</v>
          </cell>
          <cell r="U41">
            <v>2</v>
          </cell>
          <cell r="V41">
            <v>45</v>
          </cell>
        </row>
        <row r="42">
          <cell r="L42" t="str">
            <v>44 Water transportation</v>
          </cell>
          <cell r="M42">
            <v>1</v>
          </cell>
          <cell r="N42">
            <v>3</v>
          </cell>
          <cell r="O42">
            <v>5</v>
          </cell>
          <cell r="P42">
            <v>6</v>
          </cell>
          <cell r="Q42">
            <v>2</v>
          </cell>
          <cell r="R42">
            <v>4</v>
          </cell>
          <cell r="S42">
            <v>2</v>
          </cell>
          <cell r="T42">
            <v>1</v>
          </cell>
          <cell r="U42">
            <v>2</v>
          </cell>
          <cell r="V42">
            <v>26</v>
          </cell>
        </row>
        <row r="43">
          <cell r="L43" t="str">
            <v>45 Transportation by air</v>
          </cell>
          <cell r="M43">
            <v>0</v>
          </cell>
          <cell r="N43">
            <v>2</v>
          </cell>
          <cell r="O43">
            <v>3</v>
          </cell>
          <cell r="P43">
            <v>2</v>
          </cell>
          <cell r="Q43">
            <v>1</v>
          </cell>
          <cell r="R43">
            <v>0</v>
          </cell>
          <cell r="S43">
            <v>0</v>
          </cell>
          <cell r="T43">
            <v>3</v>
          </cell>
          <cell r="U43">
            <v>0</v>
          </cell>
          <cell r="V43">
            <v>11</v>
          </cell>
        </row>
        <row r="44">
          <cell r="L44" t="str">
            <v>47 Transportation services</v>
          </cell>
          <cell r="M44">
            <v>19</v>
          </cell>
          <cell r="N44">
            <v>10</v>
          </cell>
          <cell r="O44">
            <v>44</v>
          </cell>
          <cell r="P44">
            <v>53</v>
          </cell>
          <cell r="Q44">
            <v>25</v>
          </cell>
          <cell r="R44">
            <v>14</v>
          </cell>
          <cell r="S44">
            <v>13</v>
          </cell>
          <cell r="T44">
            <v>8</v>
          </cell>
          <cell r="U44">
            <v>2</v>
          </cell>
          <cell r="V44">
            <v>188</v>
          </cell>
        </row>
        <row r="45">
          <cell r="L45" t="str">
            <v>Transport</v>
          </cell>
          <cell r="P45">
            <v>72</v>
          </cell>
          <cell r="Q45">
            <v>39</v>
          </cell>
          <cell r="R45">
            <v>23</v>
          </cell>
          <cell r="S45">
            <v>21</v>
          </cell>
          <cell r="T45">
            <v>13</v>
          </cell>
          <cell r="U45">
            <v>6</v>
          </cell>
        </row>
        <row r="47">
          <cell r="L47" t="str">
            <v>48 Communications</v>
          </cell>
          <cell r="P47">
            <v>7</v>
          </cell>
          <cell r="Q47">
            <v>4</v>
          </cell>
          <cell r="R47">
            <v>1</v>
          </cell>
          <cell r="S47">
            <v>2</v>
          </cell>
          <cell r="T47">
            <v>1</v>
          </cell>
          <cell r="U47">
            <v>0</v>
          </cell>
        </row>
        <row r="49">
          <cell r="L49" t="str">
            <v>Utilities</v>
          </cell>
          <cell r="P49">
            <v>2</v>
          </cell>
          <cell r="Q49">
            <v>1</v>
          </cell>
          <cell r="R49">
            <v>1</v>
          </cell>
          <cell r="S49">
            <v>2</v>
          </cell>
          <cell r="T49">
            <v>3</v>
          </cell>
          <cell r="U49">
            <v>0</v>
          </cell>
        </row>
        <row r="51">
          <cell r="L51" t="str">
            <v>50 Wholesale trade - durable goods</v>
          </cell>
          <cell r="M51">
            <v>107</v>
          </cell>
          <cell r="N51">
            <v>269</v>
          </cell>
          <cell r="O51">
            <v>347</v>
          </cell>
          <cell r="P51">
            <v>435</v>
          </cell>
          <cell r="Q51">
            <v>204</v>
          </cell>
          <cell r="R51">
            <v>153</v>
          </cell>
          <cell r="S51">
            <v>97</v>
          </cell>
          <cell r="T51">
            <v>57</v>
          </cell>
          <cell r="U51">
            <v>11</v>
          </cell>
          <cell r="V51">
            <v>1680</v>
          </cell>
        </row>
        <row r="52">
          <cell r="L52" t="str">
            <v>51 Wholesale trade - nondurable goods</v>
          </cell>
          <cell r="M52">
            <v>78</v>
          </cell>
          <cell r="N52">
            <v>212</v>
          </cell>
          <cell r="O52">
            <v>172</v>
          </cell>
          <cell r="P52">
            <v>231</v>
          </cell>
          <cell r="Q52">
            <v>89</v>
          </cell>
          <cell r="R52">
            <v>74</v>
          </cell>
          <cell r="S52">
            <v>34</v>
          </cell>
          <cell r="T52">
            <v>20</v>
          </cell>
          <cell r="U52">
            <v>3</v>
          </cell>
          <cell r="V52">
            <v>913</v>
          </cell>
        </row>
        <row r="53">
          <cell r="L53" t="str">
            <v>52 Building materials, hardware, garden supply and mobile home dealers</v>
          </cell>
          <cell r="M53">
            <v>1</v>
          </cell>
          <cell r="N53">
            <v>11</v>
          </cell>
          <cell r="O53">
            <v>15</v>
          </cell>
          <cell r="P53">
            <v>12</v>
          </cell>
          <cell r="Q53">
            <v>8</v>
          </cell>
          <cell r="R53">
            <v>1</v>
          </cell>
          <cell r="S53">
            <v>1</v>
          </cell>
          <cell r="T53">
            <v>1</v>
          </cell>
          <cell r="U53">
            <v>1</v>
          </cell>
          <cell r="V53">
            <v>51</v>
          </cell>
        </row>
        <row r="54">
          <cell r="L54" t="str">
            <v>53 General merchandise stores</v>
          </cell>
          <cell r="M54">
            <v>6</v>
          </cell>
          <cell r="N54">
            <v>5</v>
          </cell>
          <cell r="O54">
            <v>2</v>
          </cell>
          <cell r="P54">
            <v>5</v>
          </cell>
          <cell r="Q54">
            <v>1</v>
          </cell>
          <cell r="R54">
            <v>4</v>
          </cell>
          <cell r="S54">
            <v>4</v>
          </cell>
          <cell r="T54">
            <v>0</v>
          </cell>
          <cell r="U54">
            <v>0</v>
          </cell>
          <cell r="V54">
            <v>27</v>
          </cell>
        </row>
        <row r="55">
          <cell r="L55" t="str">
            <v>54 Food stores</v>
          </cell>
          <cell r="M55">
            <v>0</v>
          </cell>
          <cell r="N55">
            <v>4</v>
          </cell>
          <cell r="O55">
            <v>3</v>
          </cell>
          <cell r="P55">
            <v>4</v>
          </cell>
          <cell r="Q55">
            <v>1</v>
          </cell>
          <cell r="R55">
            <v>2</v>
          </cell>
          <cell r="S55">
            <v>0</v>
          </cell>
          <cell r="T55">
            <v>1</v>
          </cell>
          <cell r="U55">
            <v>0</v>
          </cell>
          <cell r="V55">
            <v>15</v>
          </cell>
        </row>
        <row r="56">
          <cell r="L56" t="str">
            <v>55 Automotive dealers and gasoline service stations</v>
          </cell>
          <cell r="M56">
            <v>3</v>
          </cell>
          <cell r="N56">
            <v>3</v>
          </cell>
          <cell r="O56">
            <v>4</v>
          </cell>
          <cell r="P56">
            <v>4</v>
          </cell>
          <cell r="Q56">
            <v>2</v>
          </cell>
          <cell r="R56">
            <v>4</v>
          </cell>
          <cell r="S56">
            <v>3</v>
          </cell>
          <cell r="T56">
            <v>2</v>
          </cell>
          <cell r="U56">
            <v>0</v>
          </cell>
          <cell r="V56">
            <v>25</v>
          </cell>
        </row>
        <row r="57">
          <cell r="L57" t="str">
            <v>56 Apparel and accessory stores</v>
          </cell>
          <cell r="M57">
            <v>6</v>
          </cell>
          <cell r="N57">
            <v>65</v>
          </cell>
          <cell r="O57">
            <v>34</v>
          </cell>
          <cell r="P57">
            <v>19</v>
          </cell>
          <cell r="Q57">
            <v>6</v>
          </cell>
          <cell r="R57">
            <v>10</v>
          </cell>
          <cell r="S57">
            <v>2</v>
          </cell>
          <cell r="T57">
            <v>0</v>
          </cell>
          <cell r="U57">
            <v>1</v>
          </cell>
          <cell r="V57">
            <v>143</v>
          </cell>
        </row>
        <row r="58">
          <cell r="L58" t="str">
            <v>57 Home furniture, furnishings and equipment stores</v>
          </cell>
          <cell r="M58">
            <v>2</v>
          </cell>
          <cell r="N58">
            <v>16</v>
          </cell>
          <cell r="O58">
            <v>17</v>
          </cell>
          <cell r="P58">
            <v>9</v>
          </cell>
          <cell r="Q58">
            <v>8</v>
          </cell>
          <cell r="R58">
            <v>3</v>
          </cell>
          <cell r="S58">
            <v>0</v>
          </cell>
          <cell r="T58">
            <v>0</v>
          </cell>
          <cell r="U58">
            <v>0</v>
          </cell>
          <cell r="V58">
            <v>55</v>
          </cell>
        </row>
        <row r="59">
          <cell r="L59" t="str">
            <v>58 Eating and drinking places</v>
          </cell>
          <cell r="M59">
            <v>7</v>
          </cell>
          <cell r="N59">
            <v>0</v>
          </cell>
          <cell r="O59">
            <v>3</v>
          </cell>
          <cell r="P59">
            <v>1</v>
          </cell>
          <cell r="Q59">
            <v>1</v>
          </cell>
          <cell r="R59">
            <v>4</v>
          </cell>
          <cell r="S59">
            <v>6</v>
          </cell>
          <cell r="T59">
            <v>4</v>
          </cell>
          <cell r="U59">
            <v>0</v>
          </cell>
          <cell r="V59">
            <v>26</v>
          </cell>
        </row>
        <row r="60">
          <cell r="L60" t="str">
            <v>59 Miscellaneous retail</v>
          </cell>
          <cell r="M60">
            <v>10</v>
          </cell>
          <cell r="N60">
            <v>29</v>
          </cell>
          <cell r="O60">
            <v>27</v>
          </cell>
          <cell r="P60">
            <v>15</v>
          </cell>
          <cell r="Q60">
            <v>8</v>
          </cell>
          <cell r="R60">
            <v>9</v>
          </cell>
          <cell r="S60">
            <v>0</v>
          </cell>
          <cell r="T60">
            <v>1</v>
          </cell>
          <cell r="U60">
            <v>0</v>
          </cell>
          <cell r="V60">
            <v>99</v>
          </cell>
        </row>
        <row r="61">
          <cell r="L61" t="str">
            <v>Retail</v>
          </cell>
          <cell r="P61">
            <v>735</v>
          </cell>
          <cell r="Q61">
            <v>328</v>
          </cell>
          <cell r="R61">
            <v>264</v>
          </cell>
          <cell r="S61">
            <v>147</v>
          </cell>
          <cell r="T61">
            <v>86</v>
          </cell>
          <cell r="U61">
            <v>16</v>
          </cell>
        </row>
        <row r="63">
          <cell r="L63" t="str">
            <v>60 Depository institutions</v>
          </cell>
          <cell r="M63">
            <v>1</v>
          </cell>
          <cell r="N63">
            <v>2</v>
          </cell>
          <cell r="O63">
            <v>2</v>
          </cell>
          <cell r="P63">
            <v>6</v>
          </cell>
          <cell r="Q63">
            <v>2</v>
          </cell>
          <cell r="R63">
            <v>5</v>
          </cell>
          <cell r="S63">
            <v>8</v>
          </cell>
          <cell r="T63">
            <v>3</v>
          </cell>
          <cell r="U63">
            <v>0</v>
          </cell>
          <cell r="V63">
            <v>29</v>
          </cell>
        </row>
        <row r="64">
          <cell r="L64" t="str">
            <v>61 Nondepository credit institutions</v>
          </cell>
          <cell r="M64">
            <v>0</v>
          </cell>
          <cell r="N64">
            <v>1</v>
          </cell>
          <cell r="O64">
            <v>1</v>
          </cell>
          <cell r="P64">
            <v>2</v>
          </cell>
          <cell r="Q64">
            <v>0</v>
          </cell>
          <cell r="R64">
            <v>0</v>
          </cell>
          <cell r="S64">
            <v>0</v>
          </cell>
          <cell r="T64">
            <v>1</v>
          </cell>
          <cell r="U64">
            <v>0</v>
          </cell>
          <cell r="V64">
            <v>5</v>
          </cell>
        </row>
        <row r="65">
          <cell r="L65" t="str">
            <v>62 Security and commodity brokers, dealers, exchanges and services</v>
          </cell>
          <cell r="M65">
            <v>3</v>
          </cell>
          <cell r="N65">
            <v>2</v>
          </cell>
          <cell r="O65">
            <v>6</v>
          </cell>
          <cell r="P65">
            <v>1</v>
          </cell>
          <cell r="Q65">
            <v>3</v>
          </cell>
          <cell r="R65">
            <v>3</v>
          </cell>
          <cell r="S65">
            <v>3</v>
          </cell>
          <cell r="T65">
            <v>1</v>
          </cell>
          <cell r="U65">
            <v>0</v>
          </cell>
          <cell r="V65">
            <v>22</v>
          </cell>
        </row>
        <row r="66">
          <cell r="L66" t="str">
            <v>63 Insurance carriers</v>
          </cell>
          <cell r="M66">
            <v>2</v>
          </cell>
          <cell r="N66">
            <v>0</v>
          </cell>
          <cell r="O66">
            <v>1</v>
          </cell>
          <cell r="P66">
            <v>1</v>
          </cell>
          <cell r="Q66">
            <v>0</v>
          </cell>
          <cell r="R66">
            <v>0</v>
          </cell>
          <cell r="S66">
            <v>1</v>
          </cell>
          <cell r="T66">
            <v>0</v>
          </cell>
          <cell r="U66">
            <v>0</v>
          </cell>
          <cell r="V66">
            <v>5</v>
          </cell>
        </row>
        <row r="67">
          <cell r="L67" t="str">
            <v>64 Insurance agents, brokers and service</v>
          </cell>
          <cell r="M67">
            <v>3</v>
          </cell>
          <cell r="N67">
            <v>1</v>
          </cell>
          <cell r="O67">
            <v>0</v>
          </cell>
          <cell r="P67">
            <v>0</v>
          </cell>
          <cell r="Q67">
            <v>0</v>
          </cell>
          <cell r="R67">
            <v>1</v>
          </cell>
          <cell r="S67">
            <v>3</v>
          </cell>
          <cell r="T67">
            <v>0</v>
          </cell>
          <cell r="U67">
            <v>0</v>
          </cell>
          <cell r="V67">
            <v>8</v>
          </cell>
        </row>
        <row r="68">
          <cell r="L68" t="str">
            <v>65 Real estate</v>
          </cell>
          <cell r="M68">
            <v>6</v>
          </cell>
          <cell r="N68">
            <v>6</v>
          </cell>
          <cell r="O68">
            <v>9</v>
          </cell>
          <cell r="P68">
            <v>13</v>
          </cell>
          <cell r="Q68">
            <v>4</v>
          </cell>
          <cell r="R68">
            <v>3</v>
          </cell>
          <cell r="S68">
            <v>6</v>
          </cell>
          <cell r="T68">
            <v>1</v>
          </cell>
          <cell r="U68">
            <v>0</v>
          </cell>
          <cell r="V68">
            <v>48</v>
          </cell>
        </row>
        <row r="69">
          <cell r="L69" t="str">
            <v>67 Holding and other investment offices</v>
          </cell>
          <cell r="M69">
            <v>4</v>
          </cell>
          <cell r="N69">
            <v>3</v>
          </cell>
          <cell r="O69">
            <v>6</v>
          </cell>
          <cell r="P69">
            <v>17</v>
          </cell>
          <cell r="Q69">
            <v>9</v>
          </cell>
          <cell r="R69">
            <v>4</v>
          </cell>
          <cell r="S69">
            <v>5</v>
          </cell>
          <cell r="T69">
            <v>6</v>
          </cell>
          <cell r="U69">
            <v>1</v>
          </cell>
          <cell r="V69">
            <v>55</v>
          </cell>
        </row>
        <row r="70">
          <cell r="L70" t="str">
            <v>Finance</v>
          </cell>
          <cell r="P70">
            <v>40</v>
          </cell>
          <cell r="Q70">
            <v>18</v>
          </cell>
          <cell r="R70">
            <v>16</v>
          </cell>
          <cell r="S70">
            <v>26</v>
          </cell>
          <cell r="T70">
            <v>12</v>
          </cell>
          <cell r="U70">
            <v>1</v>
          </cell>
        </row>
        <row r="72">
          <cell r="L72" t="str">
            <v>70 Hotels, rooming houses, camps and other lodging places</v>
          </cell>
          <cell r="M72">
            <v>2</v>
          </cell>
          <cell r="N72">
            <v>0</v>
          </cell>
          <cell r="O72">
            <v>3</v>
          </cell>
          <cell r="P72">
            <v>1</v>
          </cell>
          <cell r="Q72">
            <v>1</v>
          </cell>
          <cell r="R72">
            <v>3</v>
          </cell>
          <cell r="S72">
            <v>5</v>
          </cell>
          <cell r="T72">
            <v>2</v>
          </cell>
          <cell r="U72">
            <v>0</v>
          </cell>
          <cell r="V72">
            <v>17</v>
          </cell>
        </row>
        <row r="73">
          <cell r="L73" t="str">
            <v>72 Personal services</v>
          </cell>
          <cell r="M73">
            <v>2</v>
          </cell>
          <cell r="N73">
            <v>3</v>
          </cell>
          <cell r="O73">
            <v>1</v>
          </cell>
          <cell r="P73">
            <v>0</v>
          </cell>
          <cell r="Q73">
            <v>0</v>
          </cell>
          <cell r="R73">
            <v>1</v>
          </cell>
          <cell r="S73">
            <v>0</v>
          </cell>
          <cell r="T73">
            <v>0</v>
          </cell>
          <cell r="U73">
            <v>0</v>
          </cell>
          <cell r="V73">
            <v>7</v>
          </cell>
        </row>
        <row r="74">
          <cell r="L74" t="str">
            <v>73 Business services</v>
          </cell>
          <cell r="M74">
            <v>40</v>
          </cell>
          <cell r="N74">
            <v>44</v>
          </cell>
          <cell r="O74">
            <v>42</v>
          </cell>
          <cell r="P74">
            <v>53</v>
          </cell>
          <cell r="Q74">
            <v>32</v>
          </cell>
          <cell r="R74">
            <v>19</v>
          </cell>
          <cell r="S74">
            <v>23</v>
          </cell>
          <cell r="T74">
            <v>10</v>
          </cell>
          <cell r="U74">
            <v>5</v>
          </cell>
          <cell r="V74">
            <v>268</v>
          </cell>
        </row>
        <row r="75">
          <cell r="L75" t="str">
            <v>75 Automotive repair, services and parking</v>
          </cell>
          <cell r="M75">
            <v>4</v>
          </cell>
          <cell r="N75">
            <v>0</v>
          </cell>
          <cell r="O75">
            <v>3</v>
          </cell>
          <cell r="P75">
            <v>5</v>
          </cell>
          <cell r="Q75">
            <v>1</v>
          </cell>
          <cell r="R75">
            <v>1</v>
          </cell>
          <cell r="S75">
            <v>3</v>
          </cell>
          <cell r="T75">
            <v>0</v>
          </cell>
          <cell r="U75">
            <v>0</v>
          </cell>
          <cell r="V75">
            <v>17</v>
          </cell>
        </row>
        <row r="76">
          <cell r="L76" t="str">
            <v>76 Miscellaneous repair services</v>
          </cell>
          <cell r="M76">
            <v>1</v>
          </cell>
          <cell r="N76">
            <v>1</v>
          </cell>
          <cell r="O76">
            <v>3</v>
          </cell>
          <cell r="P76">
            <v>3</v>
          </cell>
          <cell r="Q76">
            <v>1</v>
          </cell>
          <cell r="R76">
            <v>1</v>
          </cell>
          <cell r="S76">
            <v>2</v>
          </cell>
          <cell r="T76">
            <v>2</v>
          </cell>
          <cell r="U76">
            <v>1</v>
          </cell>
          <cell r="V76">
            <v>15</v>
          </cell>
        </row>
        <row r="77">
          <cell r="L77" t="str">
            <v>79 Amusement and recreation services</v>
          </cell>
          <cell r="M77">
            <v>1</v>
          </cell>
          <cell r="N77">
            <v>1</v>
          </cell>
          <cell r="O77">
            <v>3</v>
          </cell>
          <cell r="P77">
            <v>3</v>
          </cell>
          <cell r="Q77">
            <v>1</v>
          </cell>
          <cell r="R77">
            <v>1</v>
          </cell>
          <cell r="S77">
            <v>0</v>
          </cell>
          <cell r="T77">
            <v>0</v>
          </cell>
          <cell r="U77">
            <v>0</v>
          </cell>
          <cell r="V77">
            <v>10</v>
          </cell>
        </row>
        <row r="78">
          <cell r="L78" t="str">
            <v>Hotels and other business services</v>
          </cell>
          <cell r="P78">
            <v>65</v>
          </cell>
          <cell r="Q78">
            <v>36</v>
          </cell>
          <cell r="R78">
            <v>26</v>
          </cell>
          <cell r="S78">
            <v>33</v>
          </cell>
          <cell r="T78">
            <v>14</v>
          </cell>
          <cell r="U78">
            <v>6</v>
          </cell>
        </row>
        <row r="80">
          <cell r="L80" t="str">
            <v>Healthcare</v>
          </cell>
          <cell r="P80">
            <v>3</v>
          </cell>
          <cell r="Q80">
            <v>2</v>
          </cell>
          <cell r="R80">
            <v>0</v>
          </cell>
          <cell r="S80">
            <v>3</v>
          </cell>
          <cell r="T80">
            <v>0</v>
          </cell>
          <cell r="U80">
            <v>0</v>
          </cell>
        </row>
        <row r="82">
          <cell r="L82" t="str">
            <v>81 Legal services</v>
          </cell>
          <cell r="P82">
            <v>1</v>
          </cell>
          <cell r="Q82">
            <v>0</v>
          </cell>
          <cell r="R82">
            <v>0</v>
          </cell>
          <cell r="S82">
            <v>0</v>
          </cell>
          <cell r="T82">
            <v>0</v>
          </cell>
          <cell r="U82">
            <v>0</v>
          </cell>
        </row>
        <row r="84">
          <cell r="L84" t="str">
            <v>Education</v>
          </cell>
          <cell r="P84">
            <v>8</v>
          </cell>
          <cell r="Q84">
            <v>2</v>
          </cell>
          <cell r="R84">
            <v>2</v>
          </cell>
          <cell r="S84">
            <v>2</v>
          </cell>
          <cell r="T84">
            <v>2</v>
          </cell>
          <cell r="U84">
            <v>0</v>
          </cell>
        </row>
        <row r="86">
          <cell r="L86" t="str">
            <v>83 Social services</v>
          </cell>
          <cell r="M86">
            <v>1</v>
          </cell>
          <cell r="N86">
            <v>1</v>
          </cell>
          <cell r="O86">
            <v>0</v>
          </cell>
          <cell r="P86">
            <v>1</v>
          </cell>
          <cell r="Q86">
            <v>1</v>
          </cell>
          <cell r="R86">
            <v>0</v>
          </cell>
          <cell r="S86">
            <v>1</v>
          </cell>
          <cell r="T86">
            <v>0</v>
          </cell>
          <cell r="U86">
            <v>0</v>
          </cell>
          <cell r="V86">
            <v>5</v>
          </cell>
        </row>
        <row r="87">
          <cell r="L87" t="str">
            <v>86 Membership organisations</v>
          </cell>
          <cell r="M87">
            <v>1</v>
          </cell>
          <cell r="N87">
            <v>0</v>
          </cell>
          <cell r="O87">
            <v>1</v>
          </cell>
          <cell r="P87">
            <v>0</v>
          </cell>
          <cell r="Q87">
            <v>0</v>
          </cell>
          <cell r="R87">
            <v>0</v>
          </cell>
          <cell r="S87">
            <v>0</v>
          </cell>
          <cell r="T87">
            <v>0</v>
          </cell>
          <cell r="U87">
            <v>0</v>
          </cell>
          <cell r="V87">
            <v>2</v>
          </cell>
        </row>
        <row r="88">
          <cell r="L88" t="str">
            <v>87 Engineering, accounting, research, management and related services</v>
          </cell>
          <cell r="M88">
            <v>32</v>
          </cell>
          <cell r="N88">
            <v>16</v>
          </cell>
          <cell r="O88">
            <v>18</v>
          </cell>
          <cell r="P88">
            <v>27</v>
          </cell>
          <cell r="Q88">
            <v>21</v>
          </cell>
          <cell r="R88">
            <v>12</v>
          </cell>
          <cell r="S88">
            <v>17</v>
          </cell>
          <cell r="T88">
            <v>18</v>
          </cell>
          <cell r="U88">
            <v>1</v>
          </cell>
          <cell r="V88">
            <v>162</v>
          </cell>
        </row>
        <row r="89">
          <cell r="L89" t="str">
            <v>89 Miscellaneous services</v>
          </cell>
          <cell r="M89">
            <v>4</v>
          </cell>
          <cell r="N89">
            <v>3</v>
          </cell>
          <cell r="O89">
            <v>3</v>
          </cell>
          <cell r="P89">
            <v>5</v>
          </cell>
          <cell r="Q89">
            <v>0</v>
          </cell>
          <cell r="R89">
            <v>2</v>
          </cell>
          <cell r="S89">
            <v>0</v>
          </cell>
          <cell r="T89">
            <v>0</v>
          </cell>
          <cell r="U89">
            <v>1</v>
          </cell>
          <cell r="V89">
            <v>18</v>
          </cell>
        </row>
        <row r="90">
          <cell r="L90" t="str">
            <v>91 Executive, legislative, and general government, except finance</v>
          </cell>
          <cell r="M90">
            <v>3</v>
          </cell>
          <cell r="N90">
            <v>0</v>
          </cell>
          <cell r="O90">
            <v>0</v>
          </cell>
          <cell r="P90">
            <v>0</v>
          </cell>
          <cell r="Q90">
            <v>0</v>
          </cell>
          <cell r="R90">
            <v>0</v>
          </cell>
          <cell r="S90">
            <v>0</v>
          </cell>
          <cell r="T90">
            <v>0</v>
          </cell>
          <cell r="U90">
            <v>0</v>
          </cell>
          <cell r="V90">
            <v>3</v>
          </cell>
        </row>
        <row r="91">
          <cell r="L91" t="str">
            <v>92 Justice, public order, and safety</v>
          </cell>
          <cell r="M91">
            <v>1</v>
          </cell>
          <cell r="N91">
            <v>0</v>
          </cell>
          <cell r="O91">
            <v>0</v>
          </cell>
          <cell r="P91">
            <v>0</v>
          </cell>
          <cell r="Q91">
            <v>0</v>
          </cell>
          <cell r="R91">
            <v>0</v>
          </cell>
          <cell r="S91">
            <v>0</v>
          </cell>
          <cell r="T91">
            <v>0</v>
          </cell>
          <cell r="U91">
            <v>0</v>
          </cell>
          <cell r="V91">
            <v>1</v>
          </cell>
        </row>
        <row r="92">
          <cell r="L92" t="str">
            <v>94 Administration of human resource programs</v>
          </cell>
          <cell r="M92">
            <v>0</v>
          </cell>
          <cell r="N92">
            <v>0</v>
          </cell>
          <cell r="O92">
            <v>0</v>
          </cell>
          <cell r="P92">
            <v>0</v>
          </cell>
          <cell r="Q92">
            <v>0</v>
          </cell>
          <cell r="R92">
            <v>0</v>
          </cell>
          <cell r="S92">
            <v>0</v>
          </cell>
          <cell r="T92">
            <v>1</v>
          </cell>
          <cell r="U92">
            <v>1</v>
          </cell>
          <cell r="V92">
            <v>2</v>
          </cell>
        </row>
        <row r="93">
          <cell r="L93" t="str">
            <v>95 Administration of environmental quality and housing programs</v>
          </cell>
          <cell r="M93">
            <v>0</v>
          </cell>
          <cell r="N93">
            <v>2</v>
          </cell>
          <cell r="O93">
            <v>0</v>
          </cell>
          <cell r="P93">
            <v>0</v>
          </cell>
          <cell r="Q93">
            <v>1</v>
          </cell>
          <cell r="R93">
            <v>0</v>
          </cell>
          <cell r="S93">
            <v>0</v>
          </cell>
          <cell r="T93">
            <v>0</v>
          </cell>
          <cell r="U93">
            <v>0</v>
          </cell>
          <cell r="V93">
            <v>3</v>
          </cell>
        </row>
        <row r="94">
          <cell r="L94" t="str">
            <v>96 Administration of economic programs</v>
          </cell>
          <cell r="M94">
            <v>1</v>
          </cell>
          <cell r="N94">
            <v>0</v>
          </cell>
          <cell r="O94">
            <v>0</v>
          </cell>
          <cell r="P94">
            <v>0</v>
          </cell>
          <cell r="Q94">
            <v>0</v>
          </cell>
          <cell r="R94">
            <v>0</v>
          </cell>
          <cell r="S94">
            <v>0</v>
          </cell>
          <cell r="T94">
            <v>0</v>
          </cell>
          <cell r="U94">
            <v>0</v>
          </cell>
          <cell r="V94">
            <v>1</v>
          </cell>
        </row>
        <row r="95">
          <cell r="L95" t="str">
            <v>97 National security and international affairs</v>
          </cell>
          <cell r="M95">
            <v>1</v>
          </cell>
          <cell r="N95">
            <v>0</v>
          </cell>
          <cell r="O95">
            <v>1</v>
          </cell>
          <cell r="P95">
            <v>0</v>
          </cell>
          <cell r="Q95">
            <v>0</v>
          </cell>
          <cell r="R95">
            <v>0</v>
          </cell>
          <cell r="S95">
            <v>1</v>
          </cell>
          <cell r="T95">
            <v>0</v>
          </cell>
          <cell r="U95">
            <v>1</v>
          </cell>
          <cell r="V95">
            <v>4</v>
          </cell>
        </row>
        <row r="96">
          <cell r="L96" t="str">
            <v>Public services all</v>
          </cell>
          <cell r="P96">
            <v>45</v>
          </cell>
          <cell r="Q96">
            <v>27</v>
          </cell>
          <cell r="R96">
            <v>16</v>
          </cell>
          <cell r="S96">
            <v>24</v>
          </cell>
          <cell r="T96">
            <v>21</v>
          </cell>
          <cell r="U96">
            <v>4</v>
          </cell>
        </row>
        <row r="97">
          <cell r="L97" t="str">
            <v>Government</v>
          </cell>
          <cell r="P97">
            <v>34</v>
          </cell>
          <cell r="Q97">
            <v>23</v>
          </cell>
          <cell r="R97">
            <v>14</v>
          </cell>
          <cell r="S97">
            <v>19</v>
          </cell>
          <cell r="T97">
            <v>19</v>
          </cell>
          <cell r="U97">
            <v>4</v>
          </cell>
        </row>
        <row r="98">
          <cell r="L98" t="str">
            <v>TOTAL</v>
          </cell>
          <cell r="M98">
            <v>735</v>
          </cell>
          <cell r="N98">
            <v>963</v>
          </cell>
          <cell r="O98">
            <v>1004</v>
          </cell>
          <cell r="P98">
            <v>1257</v>
          </cell>
          <cell r="Q98">
            <v>647</v>
          </cell>
          <cell r="R98">
            <v>538</v>
          </cell>
          <cell r="S98">
            <v>378</v>
          </cell>
          <cell r="T98">
            <v>205</v>
          </cell>
          <cell r="U98">
            <v>50</v>
          </cell>
          <cell r="V98">
            <v>5777</v>
          </cell>
        </row>
        <row r="99">
          <cell r="L99" t="str">
            <v>Unclassified</v>
          </cell>
          <cell r="P99">
            <v>98</v>
          </cell>
          <cell r="Q99">
            <v>46</v>
          </cell>
          <cell r="R99">
            <v>30</v>
          </cell>
          <cell r="S99">
            <v>12</v>
          </cell>
          <cell r="T99">
            <v>4</v>
          </cell>
          <cell r="U99">
            <v>1</v>
          </cell>
        </row>
        <row r="100">
          <cell r="L100" t="str">
            <v>TOTAL</v>
          </cell>
          <cell r="P100">
            <v>1257</v>
          </cell>
          <cell r="Q100">
            <v>647</v>
          </cell>
          <cell r="R100">
            <v>538</v>
          </cell>
          <cell r="S100">
            <v>378</v>
          </cell>
          <cell r="T100">
            <v>205</v>
          </cell>
          <cell r="U100">
            <v>50</v>
          </cell>
        </row>
        <row r="101">
          <cell r="P101">
            <v>0</v>
          </cell>
          <cell r="Q101">
            <v>0</v>
          </cell>
          <cell r="R101">
            <v>0</v>
          </cell>
          <cell r="S101">
            <v>0</v>
          </cell>
          <cell r="T101">
            <v>0</v>
          </cell>
          <cell r="U101">
            <v>0</v>
          </cell>
        </row>
        <row r="102">
          <cell r="L102" t="str">
            <v>Other Industries</v>
          </cell>
          <cell r="P102">
            <v>175</v>
          </cell>
          <cell r="Q102">
            <v>107</v>
          </cell>
          <cell r="R102">
            <v>102</v>
          </cell>
          <cell r="S102">
            <v>94</v>
          </cell>
          <cell r="T102">
            <v>47</v>
          </cell>
          <cell r="U102">
            <v>18</v>
          </cell>
        </row>
      </sheetData>
      <sheetData sheetId="47" refreshError="1"/>
      <sheetData sheetId="4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untries"/>
      <sheetName val="Parameters"/>
      <sheetName val="Households"/>
      <sheetName val="Population"/>
      <sheetName val="Youn population %"/>
      <sheetName val="Businesses"/>
      <sheetName val="Exchange rates from € to $"/>
      <sheetName val="Exchange rate from local to €"/>
      <sheetName val="DSL ARPU"/>
      <sheetName val="Cable modem ARPU"/>
      <sheetName val="FTTH ARPU"/>
      <sheetName val="Other ARPU"/>
      <sheetName val="FTTx kick off year"/>
      <sheetName val="Cable modem ceilings"/>
      <sheetName val="FTTx ceilings"/>
      <sheetName val="Dial-up Internet"/>
      <sheetName val="Consumer dial-up Internet"/>
      <sheetName val="Total fixed line"/>
      <sheetName val="Residential fixed line"/>
      <sheetName val="Total DSL"/>
      <sheetName val="Consumer DSL"/>
      <sheetName val="Total Cable modem"/>
      <sheetName val="Consumer cable modem"/>
      <sheetName val="Total FTTx"/>
      <sheetName val="Total Other"/>
      <sheetName val="Enterprise other"/>
      <sheetName val="Con Mobile broadband (Total)"/>
      <sheetName val="Con Mobile broadband (Handsets)"/>
      <sheetName val="Con Mobile broadband (laptops)"/>
      <sheetName val="total Mobile broadband"/>
      <sheetName val="CHECK-tracking"/>
      <sheetName val="CHECK - market size "/>
      <sheetName val="World"/>
      <sheetName val="North America"/>
      <sheetName val="Latin America"/>
      <sheetName val="Europe"/>
      <sheetName val="Western Europe"/>
      <sheetName val="Eastern Europe"/>
      <sheetName val="Asia-Pacific"/>
      <sheetName val="Middle East and Africa"/>
      <sheetName val="Canada"/>
      <sheetName val="United States"/>
      <sheetName val="Argentina"/>
      <sheetName val="Brazil"/>
      <sheetName val="Chile"/>
      <sheetName val="Mexico"/>
      <sheetName val="Rest of SCA"/>
      <sheetName val="Austria"/>
      <sheetName val="Belgium"/>
      <sheetName val="Denmark"/>
      <sheetName val="Finland"/>
      <sheetName val="France"/>
      <sheetName val="Germany"/>
      <sheetName val="Greece"/>
      <sheetName val="Ireland"/>
      <sheetName val="Italy"/>
      <sheetName val="Netherlands"/>
      <sheetName val="Norway"/>
      <sheetName val="Portugal"/>
      <sheetName val="Spain"/>
      <sheetName val="Sweden"/>
      <sheetName val="Switzerland"/>
      <sheetName val="United Kingdom"/>
      <sheetName val="Rest of Europe-West"/>
      <sheetName val="Czech Republic"/>
      <sheetName val="Hungary"/>
      <sheetName val="Poland"/>
      <sheetName val="Russian Federation"/>
      <sheetName val="Slovak Republic"/>
      <sheetName val="Ukraine"/>
      <sheetName val="Rest of Europe-East"/>
      <sheetName val="China"/>
      <sheetName val="Hong Kong"/>
      <sheetName val="India"/>
      <sheetName val="Australia"/>
      <sheetName val="Indonesia"/>
      <sheetName val="Japan"/>
      <sheetName val="Korea"/>
      <sheetName val="Malaysia"/>
      <sheetName val="New Zealand"/>
      <sheetName val="Pakistan"/>
      <sheetName val="Philippines"/>
      <sheetName val="Singapore"/>
      <sheetName val="Taiwan"/>
      <sheetName val="Thailand"/>
      <sheetName val="Vietnam"/>
      <sheetName val="Rest of AP - West"/>
      <sheetName val="Rest of AP - East"/>
      <sheetName val="Egypt"/>
      <sheetName val="Israel"/>
      <sheetName val="Oman"/>
      <sheetName val="Saudi Arabia"/>
      <sheetName val="South Africa"/>
      <sheetName val="Turkey"/>
      <sheetName val="United Arab Emirates"/>
      <sheetName val="Rest of Africa"/>
      <sheetName val="Rest of Middle East"/>
      <sheetName val="Charts &amp; Tables"/>
    </sheetNames>
    <sheetDataSet>
      <sheetData sheetId="0">
        <row r="7">
          <cell r="B7" t="str">
            <v>Canada</v>
          </cell>
          <cell r="C7" t="str">
            <v>A</v>
          </cell>
        </row>
        <row r="8">
          <cell r="B8" t="str">
            <v>United States</v>
          </cell>
          <cell r="C8" t="str">
            <v>United States</v>
          </cell>
        </row>
        <row r="9">
          <cell r="B9" t="str">
            <v>Argentina</v>
          </cell>
          <cell r="C9" t="str">
            <v>D</v>
          </cell>
        </row>
        <row r="10">
          <cell r="B10" t="str">
            <v>Brazil</v>
          </cell>
          <cell r="C10" t="str">
            <v>Brazil</v>
          </cell>
        </row>
        <row r="11">
          <cell r="B11" t="str">
            <v>Chile</v>
          </cell>
          <cell r="C11" t="str">
            <v>Chile</v>
          </cell>
        </row>
        <row r="12">
          <cell r="B12" t="str">
            <v>Mexico</v>
          </cell>
          <cell r="C12" t="str">
            <v>C</v>
          </cell>
        </row>
        <row r="13">
          <cell r="B13" t="str">
            <v>Rest of SCA</v>
          </cell>
          <cell r="C13" t="str">
            <v>D</v>
          </cell>
        </row>
        <row r="14">
          <cell r="B14" t="str">
            <v>Austria</v>
          </cell>
          <cell r="C14" t="str">
            <v>B</v>
          </cell>
        </row>
        <row r="15">
          <cell r="B15" t="str">
            <v>Belgium</v>
          </cell>
          <cell r="C15" t="str">
            <v>Belgium</v>
          </cell>
        </row>
        <row r="16">
          <cell r="B16" t="str">
            <v>Denmark</v>
          </cell>
          <cell r="C16" t="str">
            <v>A</v>
          </cell>
        </row>
        <row r="17">
          <cell r="B17" t="str">
            <v>Finland</v>
          </cell>
          <cell r="C17" t="str">
            <v>A</v>
          </cell>
        </row>
        <row r="18">
          <cell r="B18" t="str">
            <v>France</v>
          </cell>
          <cell r="C18" t="str">
            <v>B</v>
          </cell>
        </row>
        <row r="19">
          <cell r="B19" t="str">
            <v>Germany</v>
          </cell>
          <cell r="C19" t="str">
            <v>A</v>
          </cell>
        </row>
        <row r="20">
          <cell r="B20" t="str">
            <v>Greece</v>
          </cell>
          <cell r="C20" t="str">
            <v>D</v>
          </cell>
        </row>
        <row r="21">
          <cell r="B21" t="str">
            <v>Ireland</v>
          </cell>
          <cell r="C21" t="str">
            <v>A</v>
          </cell>
        </row>
        <row r="22">
          <cell r="B22" t="str">
            <v>Italy</v>
          </cell>
          <cell r="C22" t="str">
            <v>B</v>
          </cell>
        </row>
        <row r="23">
          <cell r="B23" t="str">
            <v>Netherlands</v>
          </cell>
          <cell r="C23" t="str">
            <v>A</v>
          </cell>
        </row>
        <row r="24">
          <cell r="B24" t="str">
            <v>Norway</v>
          </cell>
          <cell r="C24" t="str">
            <v>A</v>
          </cell>
        </row>
        <row r="25">
          <cell r="B25" t="str">
            <v>Portugal</v>
          </cell>
          <cell r="C25" t="str">
            <v>D</v>
          </cell>
        </row>
        <row r="26">
          <cell r="B26" t="str">
            <v>Spain</v>
          </cell>
          <cell r="C26" t="str">
            <v>B</v>
          </cell>
        </row>
        <row r="27">
          <cell r="B27" t="str">
            <v>Sweden</v>
          </cell>
          <cell r="C27" t="str">
            <v>A</v>
          </cell>
        </row>
        <row r="28">
          <cell r="B28" t="str">
            <v>Switzerland</v>
          </cell>
          <cell r="C28" t="str">
            <v>A</v>
          </cell>
        </row>
        <row r="29">
          <cell r="B29" t="str">
            <v>United Kingdom</v>
          </cell>
          <cell r="C29" t="str">
            <v>B</v>
          </cell>
        </row>
        <row r="30">
          <cell r="B30" t="str">
            <v>Rest of Europe-West</v>
          </cell>
          <cell r="C30" t="str">
            <v>C</v>
          </cell>
        </row>
        <row r="31">
          <cell r="B31" t="str">
            <v>Czech Republic</v>
          </cell>
          <cell r="C31" t="str">
            <v>B</v>
          </cell>
        </row>
        <row r="32">
          <cell r="B32" t="str">
            <v>Hungary</v>
          </cell>
          <cell r="C32" t="str">
            <v>B</v>
          </cell>
        </row>
        <row r="33">
          <cell r="B33" t="str">
            <v>Poland</v>
          </cell>
          <cell r="C33" t="str">
            <v>C</v>
          </cell>
        </row>
        <row r="34">
          <cell r="B34" t="str">
            <v>Russian Federation</v>
          </cell>
          <cell r="C34" t="str">
            <v>D</v>
          </cell>
        </row>
        <row r="35">
          <cell r="B35" t="str">
            <v>Slovak Republic</v>
          </cell>
          <cell r="C35" t="str">
            <v>B</v>
          </cell>
        </row>
        <row r="36">
          <cell r="B36" t="str">
            <v>Ukraine</v>
          </cell>
          <cell r="C36" t="str">
            <v>D</v>
          </cell>
        </row>
        <row r="37">
          <cell r="B37" t="str">
            <v>Rest of Europe-East</v>
          </cell>
          <cell r="C37" t="str">
            <v>D</v>
          </cell>
        </row>
        <row r="38">
          <cell r="B38" t="str">
            <v>China</v>
          </cell>
          <cell r="C38" t="str">
            <v>D</v>
          </cell>
        </row>
        <row r="39">
          <cell r="B39" t="str">
            <v>Hong Kong</v>
          </cell>
          <cell r="C39" t="str">
            <v>A</v>
          </cell>
        </row>
        <row r="40">
          <cell r="B40" t="str">
            <v>India</v>
          </cell>
          <cell r="C40" t="str">
            <v>D</v>
          </cell>
        </row>
        <row r="41">
          <cell r="B41" t="str">
            <v>Australia</v>
          </cell>
          <cell r="C41" t="str">
            <v>A</v>
          </cell>
        </row>
        <row r="42">
          <cell r="B42" t="str">
            <v>Indonesia</v>
          </cell>
          <cell r="C42" t="str">
            <v>D</v>
          </cell>
        </row>
        <row r="43">
          <cell r="B43" t="str">
            <v>Japan</v>
          </cell>
          <cell r="C43" t="str">
            <v>A</v>
          </cell>
        </row>
        <row r="44">
          <cell r="B44" t="str">
            <v>Korea</v>
          </cell>
          <cell r="C44" t="str">
            <v>A</v>
          </cell>
        </row>
        <row r="45">
          <cell r="B45" t="str">
            <v>Malaysia</v>
          </cell>
          <cell r="C45" t="str">
            <v>A</v>
          </cell>
        </row>
        <row r="46">
          <cell r="B46" t="str">
            <v>New Zealand</v>
          </cell>
          <cell r="C46" t="str">
            <v>A</v>
          </cell>
        </row>
        <row r="47">
          <cell r="B47" t="str">
            <v>Pakistan</v>
          </cell>
          <cell r="C47" t="str">
            <v>B</v>
          </cell>
        </row>
        <row r="48">
          <cell r="B48" t="str">
            <v>Philippines</v>
          </cell>
          <cell r="C48" t="str">
            <v>B</v>
          </cell>
        </row>
        <row r="49">
          <cell r="B49" t="str">
            <v>Singapore</v>
          </cell>
          <cell r="C49" t="str">
            <v>A</v>
          </cell>
        </row>
        <row r="50">
          <cell r="B50" t="str">
            <v>Taiwan</v>
          </cell>
          <cell r="C50" t="str">
            <v>A</v>
          </cell>
        </row>
        <row r="51">
          <cell r="B51" t="str">
            <v>Thailand</v>
          </cell>
          <cell r="C51" t="str">
            <v>D</v>
          </cell>
        </row>
        <row r="52">
          <cell r="B52" t="str">
            <v>Vietnam</v>
          </cell>
          <cell r="C52" t="str">
            <v>B</v>
          </cell>
        </row>
        <row r="53">
          <cell r="B53" t="str">
            <v>Rest of AP - West</v>
          </cell>
          <cell r="C53" t="str">
            <v>B</v>
          </cell>
        </row>
        <row r="54">
          <cell r="B54" t="str">
            <v>Rest of AP - East</v>
          </cell>
          <cell r="C54" t="str">
            <v>B</v>
          </cell>
        </row>
        <row r="55">
          <cell r="B55" t="str">
            <v>Egypt</v>
          </cell>
          <cell r="C55" t="str">
            <v>D</v>
          </cell>
        </row>
        <row r="56">
          <cell r="B56" t="str">
            <v>Israel</v>
          </cell>
          <cell r="C56" t="str">
            <v>A</v>
          </cell>
        </row>
        <row r="57">
          <cell r="B57" t="str">
            <v>Oman</v>
          </cell>
          <cell r="C57" t="str">
            <v>D</v>
          </cell>
        </row>
        <row r="58">
          <cell r="B58" t="str">
            <v>Saudi Arabia</v>
          </cell>
          <cell r="C58" t="str">
            <v>D</v>
          </cell>
        </row>
        <row r="59">
          <cell r="B59" t="str">
            <v>South Africa</v>
          </cell>
          <cell r="C59" t="str">
            <v>B</v>
          </cell>
        </row>
        <row r="60">
          <cell r="B60" t="str">
            <v>Turkey</v>
          </cell>
          <cell r="C60" t="str">
            <v>B</v>
          </cell>
        </row>
        <row r="61">
          <cell r="B61" t="str">
            <v>United Arab Emirates</v>
          </cell>
          <cell r="C61" t="str">
            <v>A</v>
          </cell>
        </row>
        <row r="62">
          <cell r="B62" t="str">
            <v>Rest of Africa</v>
          </cell>
          <cell r="C62" t="str">
            <v>D</v>
          </cell>
        </row>
        <row r="63">
          <cell r="B63" t="str">
            <v>Rest of Middle East</v>
          </cell>
          <cell r="C63" t="str">
            <v>B</v>
          </cell>
        </row>
      </sheetData>
      <sheetData sheetId="1">
        <row r="10">
          <cell r="C10">
            <v>0.15</v>
          </cell>
        </row>
        <row r="11">
          <cell r="C11">
            <v>0.05</v>
          </cell>
        </row>
        <row r="12">
          <cell r="C12">
            <v>7.4999999999999997E-2</v>
          </cell>
        </row>
        <row r="13">
          <cell r="C13">
            <v>0.05</v>
          </cell>
        </row>
        <row r="14">
          <cell r="C14">
            <v>0.05</v>
          </cell>
        </row>
      </sheetData>
      <sheetData sheetId="2">
        <row r="8">
          <cell r="B8" t="str">
            <v>Canada</v>
          </cell>
          <cell r="C8">
            <v>13720.556</v>
          </cell>
          <cell r="D8">
            <v>13823.884</v>
          </cell>
          <cell r="E8">
            <v>13929.867</v>
          </cell>
          <cell r="F8">
            <v>14037.813</v>
          </cell>
          <cell r="G8">
            <v>14147.013999999999</v>
          </cell>
          <cell r="H8">
            <v>14256.986999999999</v>
          </cell>
        </row>
        <row r="9">
          <cell r="B9" t="str">
            <v>United States</v>
          </cell>
          <cell r="C9">
            <v>123977.673</v>
          </cell>
          <cell r="D9">
            <v>124947.90300000001</v>
          </cell>
          <cell r="E9">
            <v>125945.91</v>
          </cell>
          <cell r="F9">
            <v>126963.216</v>
          </cell>
          <cell r="G9">
            <v>127999.55100000001</v>
          </cell>
          <cell r="H9">
            <v>129055.727</v>
          </cell>
        </row>
        <row r="10">
          <cell r="B10" t="str">
            <v>Argentina</v>
          </cell>
          <cell r="C10">
            <v>11151.098</v>
          </cell>
          <cell r="D10">
            <v>11254.973</v>
          </cell>
          <cell r="E10">
            <v>11357.22</v>
          </cell>
          <cell r="F10">
            <v>11456.316000000001</v>
          </cell>
          <cell r="G10">
            <v>11552.361999999999</v>
          </cell>
          <cell r="H10">
            <v>11646.712</v>
          </cell>
        </row>
        <row r="11">
          <cell r="B11" t="str">
            <v>Brazil</v>
          </cell>
          <cell r="C11">
            <v>65778.510999999999</v>
          </cell>
          <cell r="D11">
            <v>67027.521999999997</v>
          </cell>
          <cell r="E11">
            <v>68226.087</v>
          </cell>
          <cell r="F11">
            <v>69372.998999999996</v>
          </cell>
          <cell r="G11">
            <v>70471.172000000006</v>
          </cell>
          <cell r="H11">
            <v>71524.767000000007</v>
          </cell>
        </row>
        <row r="12">
          <cell r="B12" t="str">
            <v>Chile</v>
          </cell>
          <cell r="C12">
            <v>4528.3580000000002</v>
          </cell>
          <cell r="D12">
            <v>4590.4120000000003</v>
          </cell>
          <cell r="E12">
            <v>4650.1289999999999</v>
          </cell>
          <cell r="F12">
            <v>4707.598</v>
          </cell>
          <cell r="G12">
            <v>4763.0029999999997</v>
          </cell>
          <cell r="H12">
            <v>4816.5169999999998</v>
          </cell>
        </row>
        <row r="13">
          <cell r="B13" t="str">
            <v>Mexico</v>
          </cell>
          <cell r="C13">
            <v>20828.572</v>
          </cell>
          <cell r="D13">
            <v>21089.763999999999</v>
          </cell>
          <cell r="E13">
            <v>21349.775000000001</v>
          </cell>
          <cell r="F13">
            <v>21608.496999999999</v>
          </cell>
          <cell r="G13">
            <v>21865.59</v>
          </cell>
          <cell r="H13">
            <v>22120.68</v>
          </cell>
        </row>
        <row r="14">
          <cell r="B14" t="str">
            <v>Rest of SCA</v>
          </cell>
          <cell r="C14">
            <v>43740.123900999992</v>
          </cell>
          <cell r="D14">
            <v>44479.8179762</v>
          </cell>
          <cell r="E14">
            <v>44888.760999999999</v>
          </cell>
          <cell r="F14">
            <v>45613.897999999994</v>
          </cell>
          <cell r="G14">
            <v>46339.872000000003</v>
          </cell>
          <cell r="H14">
            <v>47066.876999999993</v>
          </cell>
        </row>
        <row r="15">
          <cell r="B15" t="str">
            <v>Austria</v>
          </cell>
          <cell r="C15">
            <v>3375.1680000000001</v>
          </cell>
          <cell r="D15">
            <v>3377.5349999999999</v>
          </cell>
          <cell r="E15">
            <v>3379.489</v>
          </cell>
          <cell r="F15">
            <v>3381.0859999999998</v>
          </cell>
          <cell r="G15">
            <v>3382.37</v>
          </cell>
          <cell r="H15">
            <v>3383.384</v>
          </cell>
        </row>
        <row r="16">
          <cell r="B16" t="str">
            <v>Belgium</v>
          </cell>
          <cell r="C16">
            <v>4389.9210000000003</v>
          </cell>
          <cell r="D16">
            <v>4380.62</v>
          </cell>
          <cell r="E16">
            <v>4376.1210000000001</v>
          </cell>
          <cell r="F16">
            <v>4374.4380000000001</v>
          </cell>
          <cell r="G16">
            <v>4374.3370000000004</v>
          </cell>
          <cell r="H16">
            <v>4375.0640000000003</v>
          </cell>
        </row>
        <row r="17">
          <cell r="B17" t="str">
            <v>Denmark</v>
          </cell>
          <cell r="C17">
            <v>1994.5340000000001</v>
          </cell>
          <cell r="D17">
            <v>1997.1220000000001</v>
          </cell>
          <cell r="E17">
            <v>2000.3589999999999</v>
          </cell>
          <cell r="F17">
            <v>2004.018</v>
          </cell>
          <cell r="G17">
            <v>2007.8989999999999</v>
          </cell>
          <cell r="H17">
            <v>2011.8679999999999</v>
          </cell>
        </row>
        <row r="18">
          <cell r="B18" t="str">
            <v>Finland</v>
          </cell>
          <cell r="C18">
            <v>2355.096</v>
          </cell>
          <cell r="D18">
            <v>2354.768</v>
          </cell>
          <cell r="E18">
            <v>2355.328</v>
          </cell>
          <cell r="F18">
            <v>2356.3069999999998</v>
          </cell>
          <cell r="G18">
            <v>2357.4679999999998</v>
          </cell>
          <cell r="H18">
            <v>2358.6819999999998</v>
          </cell>
        </row>
        <row r="19">
          <cell r="B19" t="str">
            <v>France</v>
          </cell>
          <cell r="C19">
            <v>27413.821</v>
          </cell>
          <cell r="D19">
            <v>27540.482</v>
          </cell>
          <cell r="E19">
            <v>27674.714</v>
          </cell>
          <cell r="F19">
            <v>27811.192999999999</v>
          </cell>
          <cell r="G19">
            <v>27946.713</v>
          </cell>
          <cell r="H19">
            <v>28079.3</v>
          </cell>
        </row>
        <row r="20">
          <cell r="B20" t="str">
            <v>Germany</v>
          </cell>
          <cell r="C20">
            <v>38717.338000000003</v>
          </cell>
          <cell r="D20">
            <v>38803.694000000003</v>
          </cell>
          <cell r="E20">
            <v>38878.074000000001</v>
          </cell>
          <cell r="F20">
            <v>38941.697999999997</v>
          </cell>
          <cell r="G20">
            <v>38995.152999999998</v>
          </cell>
          <cell r="H20">
            <v>39038.819000000003</v>
          </cell>
        </row>
        <row r="21">
          <cell r="B21" t="str">
            <v>Greece</v>
          </cell>
          <cell r="C21">
            <v>3811.2689999999998</v>
          </cell>
          <cell r="D21">
            <v>3817.152</v>
          </cell>
          <cell r="E21">
            <v>3822.3530000000001</v>
          </cell>
          <cell r="F21">
            <v>3826.808</v>
          </cell>
          <cell r="G21">
            <v>3830.4369999999999</v>
          </cell>
          <cell r="H21">
            <v>3833.1750000000002</v>
          </cell>
        </row>
        <row r="22">
          <cell r="B22" t="str">
            <v>Ireland</v>
          </cell>
          <cell r="C22">
            <v>1403.1410000000001</v>
          </cell>
          <cell r="D22">
            <v>1417.1669999999999</v>
          </cell>
          <cell r="E22">
            <v>1431.816</v>
          </cell>
          <cell r="F22">
            <v>1446.8430000000001</v>
          </cell>
          <cell r="G22">
            <v>1462.0440000000001</v>
          </cell>
          <cell r="H22">
            <v>1477.249</v>
          </cell>
        </row>
        <row r="23">
          <cell r="B23" t="str">
            <v>Italy</v>
          </cell>
          <cell r="C23">
            <v>25807.652999999998</v>
          </cell>
          <cell r="D23">
            <v>25728.237000000001</v>
          </cell>
          <cell r="E23">
            <v>25663.119999999999</v>
          </cell>
          <cell r="F23">
            <v>25606.405999999999</v>
          </cell>
          <cell r="G23">
            <v>25553.878000000001</v>
          </cell>
          <cell r="H23">
            <v>25502.688999999998</v>
          </cell>
        </row>
        <row r="24">
          <cell r="B24" t="str">
            <v>Netherlands</v>
          </cell>
          <cell r="C24">
            <v>7480.241</v>
          </cell>
          <cell r="D24">
            <v>7566.9229999999998</v>
          </cell>
          <cell r="E24">
            <v>7652.9970000000003</v>
          </cell>
          <cell r="F24">
            <v>7738.6450000000004</v>
          </cell>
          <cell r="G24">
            <v>7824.0510000000004</v>
          </cell>
          <cell r="H24">
            <v>7909.4049999999997</v>
          </cell>
        </row>
        <row r="25">
          <cell r="B25" t="str">
            <v>Norway</v>
          </cell>
          <cell r="C25">
            <v>2041.1690000000001</v>
          </cell>
          <cell r="D25">
            <v>2041.5239999999999</v>
          </cell>
          <cell r="E25">
            <v>2044.2670000000001</v>
          </cell>
          <cell r="F25">
            <v>2048.4789999999998</v>
          </cell>
          <cell r="G25">
            <v>2053.596</v>
          </cell>
          <cell r="H25">
            <v>2059.2860000000001</v>
          </cell>
        </row>
        <row r="26">
          <cell r="B26" t="str">
            <v>Portugal</v>
          </cell>
          <cell r="C26">
            <v>3906.6190000000001</v>
          </cell>
          <cell r="D26">
            <v>3914.8440000000001</v>
          </cell>
          <cell r="E26">
            <v>3923.6010000000001</v>
          </cell>
          <cell r="F26">
            <v>3932.2069999999999</v>
          </cell>
          <cell r="G26">
            <v>3940.22</v>
          </cell>
          <cell r="H26">
            <v>3947.3710000000001</v>
          </cell>
        </row>
        <row r="27">
          <cell r="B27" t="str">
            <v>Spain</v>
          </cell>
          <cell r="C27">
            <v>14351.851000000001</v>
          </cell>
          <cell r="D27">
            <v>14357.628000000001</v>
          </cell>
          <cell r="E27">
            <v>14364.094999999999</v>
          </cell>
          <cell r="F27">
            <v>14369.221</v>
          </cell>
          <cell r="G27">
            <v>14371.594999999999</v>
          </cell>
          <cell r="H27">
            <v>14370.300999999999</v>
          </cell>
        </row>
        <row r="28">
          <cell r="B28" t="str">
            <v>Sweden</v>
          </cell>
          <cell r="C28">
            <v>4281.933</v>
          </cell>
          <cell r="D28">
            <v>4288.7139999999999</v>
          </cell>
          <cell r="E28">
            <v>4295.4759999999997</v>
          </cell>
          <cell r="F28">
            <v>4302.3050000000003</v>
          </cell>
          <cell r="G28">
            <v>4309.2619999999997</v>
          </cell>
          <cell r="H28">
            <v>4316.4030000000002</v>
          </cell>
        </row>
        <row r="29">
          <cell r="B29" t="str">
            <v>Switzerland</v>
          </cell>
          <cell r="C29">
            <v>3952.5529999999999</v>
          </cell>
          <cell r="D29">
            <v>3988.7280000000001</v>
          </cell>
          <cell r="E29">
            <v>4022.2130000000002</v>
          </cell>
          <cell r="F29">
            <v>4052.953</v>
          </cell>
          <cell r="G29">
            <v>4081.7440000000001</v>
          </cell>
          <cell r="H29">
            <v>4109.4369999999999</v>
          </cell>
        </row>
        <row r="30">
          <cell r="B30" t="str">
            <v>United Kingdom</v>
          </cell>
          <cell r="C30">
            <v>27435.371999999999</v>
          </cell>
          <cell r="D30">
            <v>27704.969000000001</v>
          </cell>
          <cell r="E30">
            <v>27979.133999999998</v>
          </cell>
          <cell r="F30">
            <v>28258.284</v>
          </cell>
          <cell r="G30">
            <v>28542.504000000001</v>
          </cell>
          <cell r="H30">
            <v>28831.823</v>
          </cell>
        </row>
        <row r="31">
          <cell r="B31" t="str">
            <v>Rest of Europe-West</v>
          </cell>
          <cell r="C31">
            <v>1176.066</v>
          </cell>
          <cell r="D31">
            <v>1179.0059999999999</v>
          </cell>
          <cell r="E31">
            <v>1181.944</v>
          </cell>
          <cell r="F31">
            <v>1184.7930000000001</v>
          </cell>
          <cell r="G31">
            <v>1187.519</v>
          </cell>
          <cell r="H31">
            <v>1190.1190000000001</v>
          </cell>
        </row>
        <row r="32">
          <cell r="B32" t="str">
            <v>Czech Republic</v>
          </cell>
          <cell r="C32">
            <v>4815.0929999999998</v>
          </cell>
          <cell r="D32">
            <v>4804.665</v>
          </cell>
          <cell r="E32">
            <v>4796.3339999999998</v>
          </cell>
          <cell r="F32">
            <v>4789.0529999999999</v>
          </cell>
          <cell r="G32">
            <v>4782.1400000000003</v>
          </cell>
          <cell r="H32">
            <v>4775.1570000000002</v>
          </cell>
        </row>
        <row r="33">
          <cell r="B33" t="str">
            <v>Hungary</v>
          </cell>
          <cell r="C33">
            <v>4302.2430000000004</v>
          </cell>
          <cell r="D33">
            <v>4291.357</v>
          </cell>
          <cell r="E33">
            <v>4280.4160000000002</v>
          </cell>
          <cell r="F33">
            <v>4269.3810000000003</v>
          </cell>
          <cell r="G33">
            <v>4258.2049999999999</v>
          </cell>
          <cell r="H33">
            <v>4246.8530000000001</v>
          </cell>
        </row>
        <row r="34">
          <cell r="B34" t="str">
            <v>Poland</v>
          </cell>
          <cell r="C34">
            <v>14162.118</v>
          </cell>
          <cell r="D34">
            <v>14162.493</v>
          </cell>
          <cell r="E34">
            <v>14161.668</v>
          </cell>
          <cell r="F34">
            <v>14159.373</v>
          </cell>
          <cell r="G34">
            <v>14155.239</v>
          </cell>
          <cell r="H34">
            <v>14148.901</v>
          </cell>
        </row>
        <row r="35">
          <cell r="B35" t="str">
            <v>Russian Federation</v>
          </cell>
          <cell r="C35">
            <v>54047.786999999997</v>
          </cell>
          <cell r="D35">
            <v>53789.487000000001</v>
          </cell>
          <cell r="E35">
            <v>53536.85</v>
          </cell>
          <cell r="F35">
            <v>53287.961000000003</v>
          </cell>
          <cell r="G35">
            <v>53039.35</v>
          </cell>
          <cell r="H35">
            <v>52787.911</v>
          </cell>
        </row>
        <row r="36">
          <cell r="B36" t="str">
            <v>Slovak Republic</v>
          </cell>
          <cell r="C36">
            <v>2564.364</v>
          </cell>
          <cell r="D36">
            <v>2564.4879999999998</v>
          </cell>
          <cell r="E36">
            <v>2565.8870000000002</v>
          </cell>
          <cell r="F36">
            <v>2567.9609999999998</v>
          </cell>
          <cell r="G36">
            <v>2570.306</v>
          </cell>
          <cell r="H36">
            <v>2572.6480000000001</v>
          </cell>
        </row>
        <row r="37">
          <cell r="B37" t="str">
            <v>Ukraine</v>
          </cell>
          <cell r="C37">
            <v>16888.192999999999</v>
          </cell>
          <cell r="D37">
            <v>16747.644</v>
          </cell>
          <cell r="E37">
            <v>16619.764999999999</v>
          </cell>
          <cell r="F37">
            <v>16501.208999999999</v>
          </cell>
          <cell r="G37">
            <v>16388.384999999998</v>
          </cell>
          <cell r="H37">
            <v>16278.745000000001</v>
          </cell>
        </row>
        <row r="38">
          <cell r="B38" t="str">
            <v>Rest of Europe-East</v>
          </cell>
          <cell r="C38">
            <v>25568.307000000001</v>
          </cell>
          <cell r="D38">
            <v>25562.868000000002</v>
          </cell>
          <cell r="E38">
            <v>25551.167000000001</v>
          </cell>
          <cell r="F38">
            <v>25533.253000000001</v>
          </cell>
          <cell r="G38">
            <v>25510.944</v>
          </cell>
          <cell r="H38">
            <v>25485.933999999997</v>
          </cell>
        </row>
        <row r="39">
          <cell r="B39" t="str">
            <v>China</v>
          </cell>
          <cell r="C39">
            <v>429709.38900000002</v>
          </cell>
          <cell r="D39">
            <v>437519.478</v>
          </cell>
          <cell r="E39">
            <v>445448.36900000001</v>
          </cell>
          <cell r="F39">
            <v>453499.19500000001</v>
          </cell>
          <cell r="G39">
            <v>461646.59100000001</v>
          </cell>
          <cell r="H39">
            <v>469830.967</v>
          </cell>
        </row>
        <row r="40">
          <cell r="B40" t="str">
            <v>Hong Kong</v>
          </cell>
          <cell r="C40">
            <v>2492.2289999999998</v>
          </cell>
          <cell r="D40">
            <v>2514.1149999999998</v>
          </cell>
          <cell r="E40">
            <v>2533.9920000000002</v>
          </cell>
          <cell r="F40">
            <v>2552.0790000000002</v>
          </cell>
          <cell r="G40">
            <v>2568.5540000000001</v>
          </cell>
          <cell r="H40">
            <v>2583.59</v>
          </cell>
        </row>
        <row r="41">
          <cell r="B41" t="str">
            <v>India</v>
          </cell>
          <cell r="C41">
            <v>212734.022</v>
          </cell>
          <cell r="D41">
            <v>216402.348</v>
          </cell>
          <cell r="E41">
            <v>220033.47200000001</v>
          </cell>
          <cell r="F41">
            <v>223625.99400000001</v>
          </cell>
          <cell r="G41">
            <v>227187.571</v>
          </cell>
          <cell r="H41">
            <v>230726.66</v>
          </cell>
        </row>
        <row r="42">
          <cell r="B42" t="str">
            <v>Australia</v>
          </cell>
          <cell r="C42">
            <v>7786.4979999999996</v>
          </cell>
          <cell r="D42">
            <v>7841.1080000000002</v>
          </cell>
          <cell r="E42">
            <v>7897.9</v>
          </cell>
          <cell r="F42">
            <v>7955.7370000000001</v>
          </cell>
          <cell r="G42">
            <v>8013.9740000000002</v>
          </cell>
          <cell r="H42">
            <v>8072.1660000000002</v>
          </cell>
        </row>
        <row r="43">
          <cell r="B43" t="str">
            <v>Indonesia</v>
          </cell>
          <cell r="C43">
            <v>56510.288999999997</v>
          </cell>
          <cell r="D43">
            <v>57094.58</v>
          </cell>
          <cell r="E43">
            <v>57688.648000000001</v>
          </cell>
          <cell r="F43">
            <v>58285.364000000001</v>
          </cell>
          <cell r="G43">
            <v>58882.517999999996</v>
          </cell>
          <cell r="H43">
            <v>59479.218999999997</v>
          </cell>
        </row>
        <row r="44">
          <cell r="B44" t="str">
            <v>Japan</v>
          </cell>
          <cell r="C44">
            <v>47014.135999999999</v>
          </cell>
          <cell r="D44">
            <v>46960.612999999998</v>
          </cell>
          <cell r="E44">
            <v>46883.233999999997</v>
          </cell>
          <cell r="F44">
            <v>46782.055999999997</v>
          </cell>
          <cell r="G44">
            <v>46660.762999999999</v>
          </cell>
          <cell r="H44">
            <v>46523.055</v>
          </cell>
        </row>
        <row r="45">
          <cell r="B45" t="str">
            <v>Korea</v>
          </cell>
          <cell r="C45">
            <v>19021.338</v>
          </cell>
          <cell r="D45">
            <v>19353.618999999999</v>
          </cell>
          <cell r="E45">
            <v>19672.384999999998</v>
          </cell>
          <cell r="F45">
            <v>19976.183000000001</v>
          </cell>
          <cell r="G45">
            <v>20264.579000000002</v>
          </cell>
          <cell r="H45">
            <v>20538.092000000001</v>
          </cell>
        </row>
        <row r="46">
          <cell r="B46" t="str">
            <v>Malaysia</v>
          </cell>
          <cell r="C46">
            <v>5520.9859999999999</v>
          </cell>
          <cell r="D46">
            <v>5641.3130000000001</v>
          </cell>
          <cell r="E46">
            <v>5760.6180000000004</v>
          </cell>
          <cell r="F46">
            <v>5879.0450000000001</v>
          </cell>
          <cell r="G46">
            <v>5996.81</v>
          </cell>
          <cell r="H46">
            <v>6114.0640000000003</v>
          </cell>
        </row>
        <row r="47">
          <cell r="B47" t="str">
            <v>New Zealand</v>
          </cell>
          <cell r="C47">
            <v>1413.3140000000001</v>
          </cell>
          <cell r="D47">
            <v>1426.548</v>
          </cell>
          <cell r="E47">
            <v>1439.405</v>
          </cell>
          <cell r="F47">
            <v>1451.8910000000001</v>
          </cell>
          <cell r="G47">
            <v>1464.0160000000001</v>
          </cell>
          <cell r="H47">
            <v>1475.7909999999999</v>
          </cell>
        </row>
        <row r="48">
          <cell r="B48" t="str">
            <v>Pakistan</v>
          </cell>
          <cell r="C48">
            <v>22844.851999999999</v>
          </cell>
          <cell r="D48">
            <v>23297.901000000002</v>
          </cell>
          <cell r="E48">
            <v>23751.866000000002</v>
          </cell>
          <cell r="F48">
            <v>24204.812999999998</v>
          </cell>
          <cell r="G48">
            <v>24658.875</v>
          </cell>
          <cell r="H48">
            <v>25115.903999999999</v>
          </cell>
        </row>
        <row r="49">
          <cell r="B49" t="str">
            <v>Philippines</v>
          </cell>
          <cell r="C49">
            <v>20329.839</v>
          </cell>
          <cell r="D49">
            <v>20835.268</v>
          </cell>
          <cell r="E49">
            <v>21338.3</v>
          </cell>
          <cell r="F49">
            <v>21838.345000000001</v>
          </cell>
          <cell r="G49">
            <v>22335.605</v>
          </cell>
          <cell r="H49">
            <v>22830.294999999998</v>
          </cell>
        </row>
        <row r="50">
          <cell r="B50" t="str">
            <v>Singapore</v>
          </cell>
          <cell r="C50">
            <v>1446.0640000000001</v>
          </cell>
          <cell r="D50">
            <v>1494.5329999999999</v>
          </cell>
          <cell r="E50">
            <v>1543.799</v>
          </cell>
          <cell r="F50">
            <v>1593.9639999999999</v>
          </cell>
          <cell r="G50">
            <v>1645.8610000000001</v>
          </cell>
          <cell r="H50">
            <v>1700.4</v>
          </cell>
        </row>
        <row r="51">
          <cell r="B51" t="str">
            <v>Taiwan</v>
          </cell>
          <cell r="C51">
            <v>8000</v>
          </cell>
          <cell r="D51">
            <v>8000</v>
          </cell>
          <cell r="E51">
            <v>8000</v>
          </cell>
          <cell r="F51">
            <v>8000</v>
          </cell>
          <cell r="G51">
            <v>8000</v>
          </cell>
          <cell r="H51">
            <v>8000</v>
          </cell>
        </row>
        <row r="52">
          <cell r="B52" t="str">
            <v>Thailand</v>
          </cell>
          <cell r="C52">
            <v>15422.763000000001</v>
          </cell>
          <cell r="D52">
            <v>15557.704</v>
          </cell>
          <cell r="E52">
            <v>15685.811</v>
          </cell>
          <cell r="F52">
            <v>15807.199000000001</v>
          </cell>
          <cell r="G52">
            <v>15922.137000000001</v>
          </cell>
          <cell r="H52">
            <v>16030.81</v>
          </cell>
        </row>
        <row r="53">
          <cell r="B53" t="str">
            <v>Vietnam</v>
          </cell>
          <cell r="C53">
            <v>18082.251</v>
          </cell>
          <cell r="D53">
            <v>18323.66</v>
          </cell>
          <cell r="E53">
            <v>18565.974999999999</v>
          </cell>
          <cell r="F53">
            <v>18808.95</v>
          </cell>
          <cell r="G53">
            <v>19053.932000000001</v>
          </cell>
          <cell r="H53">
            <v>19302.503000000001</v>
          </cell>
        </row>
        <row r="54">
          <cell r="B54" t="str">
            <v>Rest of AP - West</v>
          </cell>
          <cell r="C54">
            <v>74317.3312898</v>
          </cell>
          <cell r="D54">
            <v>75738.934869599994</v>
          </cell>
          <cell r="E54">
            <v>72463.311000000016</v>
          </cell>
          <cell r="F54">
            <v>73830.201000000001</v>
          </cell>
          <cell r="G54">
            <v>75200.94</v>
          </cell>
          <cell r="H54">
            <v>76574.513999999981</v>
          </cell>
        </row>
        <row r="55">
          <cell r="B55" t="str">
            <v>Rest of AP - East</v>
          </cell>
          <cell r="C55">
            <v>21585.804000000004</v>
          </cell>
          <cell r="D55">
            <v>22033.175999999992</v>
          </cell>
          <cell r="E55">
            <v>22282.444000000003</v>
          </cell>
          <cell r="F55">
            <v>22751.49</v>
          </cell>
          <cell r="G55">
            <v>23236.625000000004</v>
          </cell>
          <cell r="H55">
            <v>23741.39</v>
          </cell>
        </row>
        <row r="56">
          <cell r="B56" t="str">
            <v>Egypt</v>
          </cell>
          <cell r="C56">
            <v>20269.362000000001</v>
          </cell>
          <cell r="D56">
            <v>20855.163</v>
          </cell>
          <cell r="E56">
            <v>21438.489000000001</v>
          </cell>
          <cell r="F56">
            <v>22018.174999999999</v>
          </cell>
          <cell r="G56">
            <v>22594.39</v>
          </cell>
          <cell r="H56">
            <v>23167.45</v>
          </cell>
        </row>
        <row r="57">
          <cell r="B57" t="str">
            <v>Israel</v>
          </cell>
          <cell r="C57">
            <v>1935.8589999999999</v>
          </cell>
          <cell r="D57">
            <v>1958.835</v>
          </cell>
          <cell r="E57">
            <v>1981.432</v>
          </cell>
          <cell r="F57">
            <v>2003.6679999999999</v>
          </cell>
          <cell r="G57">
            <v>2025.575</v>
          </cell>
          <cell r="H57">
            <v>2047.181</v>
          </cell>
        </row>
        <row r="58">
          <cell r="B58" t="str">
            <v>Oman</v>
          </cell>
          <cell r="C58">
            <v>427.32</v>
          </cell>
          <cell r="D58">
            <v>441.25900000000001</v>
          </cell>
          <cell r="E58">
            <v>455.42500000000001</v>
          </cell>
          <cell r="F58">
            <v>469.76900000000001</v>
          </cell>
          <cell r="G58">
            <v>484.29899999999998</v>
          </cell>
          <cell r="H58">
            <v>499.05799999999999</v>
          </cell>
        </row>
        <row r="59">
          <cell r="B59" t="str">
            <v>Saudi Arabia</v>
          </cell>
          <cell r="C59">
            <v>4113.9610000000002</v>
          </cell>
          <cell r="D59">
            <v>4197.4859999999999</v>
          </cell>
          <cell r="E59">
            <v>4277.9620000000004</v>
          </cell>
          <cell r="F59">
            <v>4355.5079999999998</v>
          </cell>
          <cell r="G59">
            <v>4430.2280000000001</v>
          </cell>
          <cell r="H59">
            <v>4502.2610000000004</v>
          </cell>
        </row>
        <row r="60">
          <cell r="B60" t="str">
            <v>South Africa</v>
          </cell>
          <cell r="C60">
            <v>7856.7550000000001</v>
          </cell>
          <cell r="D60">
            <v>7681.7745613999996</v>
          </cell>
          <cell r="E60">
            <v>7681.7745613999996</v>
          </cell>
          <cell r="F60">
            <v>7681.7745613999996</v>
          </cell>
          <cell r="G60">
            <v>7681.7745613999996</v>
          </cell>
          <cell r="H60">
            <v>7681.7745613999996</v>
          </cell>
        </row>
        <row r="61">
          <cell r="B61" t="str">
            <v>Turkey</v>
          </cell>
          <cell r="C61">
            <v>16974.48</v>
          </cell>
          <cell r="D61">
            <v>17251.07</v>
          </cell>
          <cell r="E61">
            <v>17522.792000000001</v>
          </cell>
          <cell r="F61">
            <v>17789.184000000001</v>
          </cell>
          <cell r="G61">
            <v>18050.687000000002</v>
          </cell>
          <cell r="H61">
            <v>18307.724999999999</v>
          </cell>
        </row>
        <row r="62">
          <cell r="B62" t="str">
            <v>United Arab Emirates</v>
          </cell>
          <cell r="C62">
            <v>806.81799999999998</v>
          </cell>
          <cell r="D62">
            <v>840.39099999999996</v>
          </cell>
          <cell r="E62">
            <v>873.92700000000002</v>
          </cell>
          <cell r="F62">
            <v>907.47699999999998</v>
          </cell>
          <cell r="G62">
            <v>940.298</v>
          </cell>
          <cell r="H62">
            <v>971.76499999999999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nput ONNA"/>
      <sheetName val="Input ONE"/>
      <sheetName val="Input ONAP"/>
      <sheetName val="Input CALA"/>
      <sheetName val="Global"/>
      <sheetName val="Vendor list"/>
      <sheetName val="Range names"/>
      <sheetName val="ONNA historicals"/>
      <sheetName val="ONE history 98-02"/>
      <sheetName val="ONAP country Q-Q"/>
      <sheetName val="ONAP country annual"/>
      <sheetName val="ONAP country annual-prod"/>
      <sheetName val="Row, SLTE historical"/>
    </sheetNames>
    <sheetDataSet>
      <sheetData sheetId="0">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Total Optical Networking (ON)</v>
          </cell>
          <cell r="K7" t="str">
            <v>SONET ADM %metro</v>
          </cell>
          <cell r="L7" t="str">
            <v>OED %metro</v>
          </cell>
          <cell r="M7" t="str">
            <v>DCS %metro</v>
          </cell>
          <cell r="N7" t="str">
            <v>OCS %metro</v>
          </cell>
        </row>
        <row r="8">
          <cell r="B8" t="str">
            <v>ADTRAN</v>
          </cell>
        </row>
        <row r="9">
          <cell r="B9" t="str">
            <v>ADVA</v>
          </cell>
          <cell r="C9">
            <v>0</v>
          </cell>
          <cell r="D9">
            <v>0</v>
          </cell>
          <cell r="E9">
            <v>0</v>
          </cell>
          <cell r="F9">
            <v>0</v>
          </cell>
          <cell r="G9">
            <v>3.9</v>
          </cell>
          <cell r="H9">
            <v>0</v>
          </cell>
          <cell r="I9">
            <v>0</v>
          </cell>
          <cell r="J9">
            <v>3.9</v>
          </cell>
          <cell r="K9">
            <v>0</v>
          </cell>
          <cell r="L9">
            <v>0</v>
          </cell>
          <cell r="M9">
            <v>0</v>
          </cell>
          <cell r="N9">
            <v>0</v>
          </cell>
        </row>
        <row r="10">
          <cell r="B10" t="str">
            <v>Alcatel-Lucent</v>
          </cell>
          <cell r="C10">
            <v>76</v>
          </cell>
          <cell r="D10">
            <v>4</v>
          </cell>
          <cell r="E10">
            <v>88</v>
          </cell>
          <cell r="F10">
            <v>16</v>
          </cell>
          <cell r="G10">
            <v>5</v>
          </cell>
          <cell r="H10">
            <v>34</v>
          </cell>
          <cell r="I10">
            <v>4</v>
          </cell>
          <cell r="J10">
            <v>227</v>
          </cell>
          <cell r="K10">
            <v>0.7</v>
          </cell>
          <cell r="L10">
            <v>0.7</v>
          </cell>
          <cell r="M10">
            <v>0.65</v>
          </cell>
          <cell r="N10">
            <v>0.7</v>
          </cell>
        </row>
        <row r="11">
          <cell r="B11" t="str">
            <v>Alidian</v>
          </cell>
          <cell r="C11">
            <v>0</v>
          </cell>
          <cell r="D11">
            <v>2</v>
          </cell>
          <cell r="E11">
            <v>0</v>
          </cell>
          <cell r="F11">
            <v>0</v>
          </cell>
          <cell r="G11">
            <v>0</v>
          </cell>
          <cell r="H11">
            <v>0</v>
          </cell>
          <cell r="I11">
            <v>0</v>
          </cell>
          <cell r="J11">
            <v>2</v>
          </cell>
        </row>
        <row r="12">
          <cell r="B12" t="str">
            <v>ANDA</v>
          </cell>
        </row>
        <row r="13">
          <cell r="B13" t="str">
            <v>Appian</v>
          </cell>
          <cell r="C13">
            <v>0</v>
          </cell>
          <cell r="D13">
            <v>0</v>
          </cell>
          <cell r="E13">
            <v>0</v>
          </cell>
          <cell r="F13">
            <v>0</v>
          </cell>
          <cell r="G13">
            <v>0</v>
          </cell>
          <cell r="H13">
            <v>0</v>
          </cell>
          <cell r="I13">
            <v>0</v>
          </cell>
          <cell r="J13">
            <v>0</v>
          </cell>
        </row>
        <row r="14">
          <cell r="B14" t="str">
            <v>Atrica</v>
          </cell>
          <cell r="C14">
            <v>0</v>
          </cell>
          <cell r="D14">
            <v>0.2</v>
          </cell>
          <cell r="E14">
            <v>0</v>
          </cell>
          <cell r="F14">
            <v>0</v>
          </cell>
          <cell r="G14">
            <v>0</v>
          </cell>
          <cell r="H14">
            <v>0</v>
          </cell>
          <cell r="I14">
            <v>0</v>
          </cell>
          <cell r="J14">
            <v>0.2</v>
          </cell>
        </row>
        <row r="15">
          <cell r="B15" t="str">
            <v>Calient</v>
          </cell>
          <cell r="C15">
            <v>0</v>
          </cell>
          <cell r="D15">
            <v>0</v>
          </cell>
          <cell r="E15">
            <v>0</v>
          </cell>
          <cell r="F15">
            <v>0</v>
          </cell>
          <cell r="G15">
            <v>0</v>
          </cell>
          <cell r="H15">
            <v>0</v>
          </cell>
          <cell r="I15">
            <v>0</v>
          </cell>
          <cell r="J15">
            <v>0</v>
          </cell>
          <cell r="K15">
            <v>0</v>
          </cell>
          <cell r="L15">
            <v>0</v>
          </cell>
          <cell r="M15">
            <v>0</v>
          </cell>
          <cell r="N15">
            <v>0</v>
          </cell>
        </row>
        <row r="16">
          <cell r="B16" t="str">
            <v>Ciena</v>
          </cell>
          <cell r="C16">
            <v>0</v>
          </cell>
          <cell r="D16">
            <v>0</v>
          </cell>
          <cell r="E16">
            <v>0</v>
          </cell>
          <cell r="F16">
            <v>35</v>
          </cell>
          <cell r="G16">
            <v>25</v>
          </cell>
          <cell r="H16">
            <v>19</v>
          </cell>
          <cell r="I16">
            <v>9</v>
          </cell>
          <cell r="J16">
            <v>88</v>
          </cell>
          <cell r="K16">
            <v>0</v>
          </cell>
          <cell r="L16">
            <v>1</v>
          </cell>
          <cell r="M16">
            <v>0</v>
          </cell>
          <cell r="N16">
            <v>0</v>
          </cell>
        </row>
        <row r="17">
          <cell r="B17" t="str">
            <v>Cisco</v>
          </cell>
          <cell r="C17">
            <v>0</v>
          </cell>
          <cell r="D17">
            <v>69</v>
          </cell>
          <cell r="E17">
            <v>0</v>
          </cell>
          <cell r="F17">
            <v>0</v>
          </cell>
          <cell r="G17">
            <v>9</v>
          </cell>
          <cell r="H17">
            <v>3</v>
          </cell>
          <cell r="I17">
            <v>1</v>
          </cell>
          <cell r="J17">
            <v>82</v>
          </cell>
          <cell r="K17">
            <v>0</v>
          </cell>
          <cell r="L17">
            <v>0.7</v>
          </cell>
          <cell r="M17">
            <v>0</v>
          </cell>
          <cell r="N17">
            <v>1</v>
          </cell>
        </row>
        <row r="18">
          <cell r="B18" t="str">
            <v>Coriolis</v>
          </cell>
          <cell r="C18">
            <v>0</v>
          </cell>
          <cell r="D18">
            <v>0</v>
          </cell>
          <cell r="E18">
            <v>0</v>
          </cell>
          <cell r="F18">
            <v>0</v>
          </cell>
          <cell r="G18">
            <v>0</v>
          </cell>
          <cell r="H18">
            <v>0</v>
          </cell>
          <cell r="I18">
            <v>0</v>
          </cell>
          <cell r="J18">
            <v>0</v>
          </cell>
        </row>
        <row r="19">
          <cell r="B19" t="str">
            <v>Corrigent</v>
          </cell>
        </row>
        <row r="20">
          <cell r="B20" t="str">
            <v>Corvis</v>
          </cell>
          <cell r="C20">
            <v>0</v>
          </cell>
          <cell r="D20">
            <v>0</v>
          </cell>
          <cell r="E20">
            <v>0</v>
          </cell>
          <cell r="F20">
            <v>1</v>
          </cell>
          <cell r="G20">
            <v>0</v>
          </cell>
          <cell r="H20">
            <v>0</v>
          </cell>
          <cell r="I20">
            <v>6</v>
          </cell>
          <cell r="J20">
            <v>7</v>
          </cell>
          <cell r="K20">
            <v>0</v>
          </cell>
          <cell r="L20">
            <v>0</v>
          </cell>
          <cell r="M20">
            <v>0</v>
          </cell>
          <cell r="N20">
            <v>0</v>
          </cell>
        </row>
        <row r="21">
          <cell r="B21" t="str">
            <v>Datang</v>
          </cell>
          <cell r="C21">
            <v>0</v>
          </cell>
          <cell r="D21">
            <v>0</v>
          </cell>
          <cell r="E21">
            <v>0</v>
          </cell>
          <cell r="F21">
            <v>0</v>
          </cell>
          <cell r="G21">
            <v>0</v>
          </cell>
          <cell r="H21">
            <v>0</v>
          </cell>
          <cell r="I21">
            <v>0</v>
          </cell>
          <cell r="J21">
            <v>0</v>
          </cell>
          <cell r="K21">
            <v>0</v>
          </cell>
          <cell r="L21">
            <v>0</v>
          </cell>
          <cell r="M21">
            <v>0</v>
          </cell>
          <cell r="N21">
            <v>0</v>
          </cell>
        </row>
        <row r="22">
          <cell r="B22" t="str">
            <v>Eastcom</v>
          </cell>
          <cell r="C22">
            <v>0</v>
          </cell>
          <cell r="D22">
            <v>0</v>
          </cell>
          <cell r="E22">
            <v>0</v>
          </cell>
          <cell r="F22">
            <v>0</v>
          </cell>
          <cell r="G22">
            <v>0</v>
          </cell>
          <cell r="H22">
            <v>0</v>
          </cell>
          <cell r="I22">
            <v>0</v>
          </cell>
          <cell r="J22">
            <v>0</v>
          </cell>
        </row>
        <row r="23">
          <cell r="B23" t="str">
            <v>ECI Telecom</v>
          </cell>
          <cell r="C23">
            <v>0</v>
          </cell>
          <cell r="D23">
            <v>0</v>
          </cell>
          <cell r="E23">
            <v>1</v>
          </cell>
          <cell r="F23">
            <v>0</v>
          </cell>
          <cell r="G23">
            <v>0</v>
          </cell>
          <cell r="H23">
            <v>0</v>
          </cell>
          <cell r="I23">
            <v>0</v>
          </cell>
          <cell r="J23">
            <v>1</v>
          </cell>
          <cell r="K23">
            <v>0</v>
          </cell>
          <cell r="L23">
            <v>0</v>
          </cell>
          <cell r="M23">
            <v>0</v>
          </cell>
          <cell r="N23">
            <v>0</v>
          </cell>
        </row>
        <row r="24">
          <cell r="B24" t="str">
            <v>Ericsson</v>
          </cell>
          <cell r="C24">
            <v>0</v>
          </cell>
          <cell r="D24">
            <v>0</v>
          </cell>
          <cell r="E24">
            <v>0</v>
          </cell>
          <cell r="F24">
            <v>0</v>
          </cell>
          <cell r="G24">
            <v>1</v>
          </cell>
          <cell r="H24">
            <v>0</v>
          </cell>
          <cell r="I24">
            <v>0</v>
          </cell>
          <cell r="J24">
            <v>1</v>
          </cell>
          <cell r="K24">
            <v>0</v>
          </cell>
          <cell r="L24">
            <v>0</v>
          </cell>
          <cell r="M24">
            <v>0</v>
          </cell>
          <cell r="N24">
            <v>0</v>
          </cell>
        </row>
        <row r="25">
          <cell r="B25" t="str">
            <v>FiberHome</v>
          </cell>
          <cell r="C25">
            <v>0</v>
          </cell>
          <cell r="D25">
            <v>0</v>
          </cell>
          <cell r="E25">
            <v>0</v>
          </cell>
          <cell r="F25">
            <v>0</v>
          </cell>
          <cell r="G25">
            <v>0</v>
          </cell>
          <cell r="H25">
            <v>0</v>
          </cell>
          <cell r="I25">
            <v>0</v>
          </cell>
          <cell r="J25">
            <v>0</v>
          </cell>
          <cell r="K25">
            <v>0</v>
          </cell>
          <cell r="L25">
            <v>0</v>
          </cell>
          <cell r="M25">
            <v>0</v>
          </cell>
          <cell r="N25">
            <v>0</v>
          </cell>
        </row>
        <row r="26">
          <cell r="B26" t="str">
            <v>Fujitsu</v>
          </cell>
          <cell r="C26">
            <v>141.05000000000001</v>
          </cell>
          <cell r="D26">
            <v>18.850000000000001</v>
          </cell>
          <cell r="E26">
            <v>0</v>
          </cell>
          <cell r="F26">
            <v>0</v>
          </cell>
          <cell r="G26">
            <v>0.5</v>
          </cell>
          <cell r="H26">
            <v>2</v>
          </cell>
          <cell r="I26">
            <v>12</v>
          </cell>
          <cell r="J26">
            <v>174.4</v>
          </cell>
          <cell r="K26">
            <v>0.95</v>
          </cell>
          <cell r="L26">
            <v>0.98</v>
          </cell>
          <cell r="M26">
            <v>0</v>
          </cell>
          <cell r="N26">
            <v>0</v>
          </cell>
        </row>
        <row r="27">
          <cell r="B27" t="str">
            <v>Hitachi</v>
          </cell>
          <cell r="C27">
            <v>3</v>
          </cell>
          <cell r="D27">
            <v>0</v>
          </cell>
          <cell r="E27">
            <v>0</v>
          </cell>
          <cell r="F27">
            <v>0</v>
          </cell>
          <cell r="G27">
            <v>0</v>
          </cell>
          <cell r="H27">
            <v>3</v>
          </cell>
          <cell r="I27">
            <v>0</v>
          </cell>
          <cell r="J27">
            <v>6</v>
          </cell>
          <cell r="K27">
            <v>0</v>
          </cell>
          <cell r="L27">
            <v>0</v>
          </cell>
          <cell r="M27">
            <v>0</v>
          </cell>
          <cell r="N27">
            <v>0</v>
          </cell>
        </row>
        <row r="28">
          <cell r="B28" t="str">
            <v>Hitachi Cable</v>
          </cell>
        </row>
        <row r="29">
          <cell r="B29" t="str">
            <v>Huawei</v>
          </cell>
          <cell r="C29">
            <v>0</v>
          </cell>
          <cell r="D29">
            <v>0</v>
          </cell>
          <cell r="E29">
            <v>0</v>
          </cell>
          <cell r="F29">
            <v>0</v>
          </cell>
          <cell r="G29">
            <v>0</v>
          </cell>
          <cell r="H29">
            <v>1</v>
          </cell>
          <cell r="I29">
            <v>0</v>
          </cell>
          <cell r="J29">
            <v>1</v>
          </cell>
          <cell r="K29">
            <v>0</v>
          </cell>
          <cell r="L29">
            <v>0</v>
          </cell>
          <cell r="M29">
            <v>0</v>
          </cell>
          <cell r="N29">
            <v>0</v>
          </cell>
        </row>
        <row r="30">
          <cell r="B30" t="str">
            <v>Infinera</v>
          </cell>
        </row>
        <row r="31">
          <cell r="B31" t="str">
            <v>KDDI-SCS</v>
          </cell>
          <cell r="C31">
            <v>0</v>
          </cell>
          <cell r="D31">
            <v>0</v>
          </cell>
          <cell r="E31">
            <v>0</v>
          </cell>
          <cell r="F31">
            <v>0</v>
          </cell>
          <cell r="G31">
            <v>0</v>
          </cell>
          <cell r="H31">
            <v>0</v>
          </cell>
          <cell r="I31">
            <v>0</v>
          </cell>
          <cell r="J31">
            <v>0</v>
          </cell>
        </row>
        <row r="32">
          <cell r="B32" t="str">
            <v>LGIC</v>
          </cell>
          <cell r="C32">
            <v>0</v>
          </cell>
          <cell r="D32">
            <v>0</v>
          </cell>
          <cell r="E32">
            <v>0</v>
          </cell>
          <cell r="F32">
            <v>0</v>
          </cell>
          <cell r="G32">
            <v>0</v>
          </cell>
          <cell r="H32">
            <v>0</v>
          </cell>
          <cell r="I32">
            <v>0</v>
          </cell>
          <cell r="J32">
            <v>0</v>
          </cell>
          <cell r="K32">
            <v>0</v>
          </cell>
          <cell r="L32">
            <v>0</v>
          </cell>
          <cell r="M32">
            <v>0</v>
          </cell>
          <cell r="N32">
            <v>0</v>
          </cell>
        </row>
        <row r="33">
          <cell r="B33" t="str">
            <v>Lucent</v>
          </cell>
          <cell r="C33">
            <v>0</v>
          </cell>
          <cell r="D33">
            <v>0</v>
          </cell>
          <cell r="E33">
            <v>0</v>
          </cell>
          <cell r="F33">
            <v>0</v>
          </cell>
          <cell r="G33">
            <v>0</v>
          </cell>
          <cell r="H33">
            <v>0</v>
          </cell>
          <cell r="I33">
            <v>0</v>
          </cell>
          <cell r="J33">
            <v>0</v>
          </cell>
          <cell r="K33">
            <v>0.7</v>
          </cell>
          <cell r="L33">
            <v>1</v>
          </cell>
          <cell r="M33">
            <v>0.5</v>
          </cell>
          <cell r="N33">
            <v>0</v>
          </cell>
        </row>
        <row r="34">
          <cell r="B34" t="str">
            <v>Lumentis</v>
          </cell>
          <cell r="C34">
            <v>0</v>
          </cell>
          <cell r="D34">
            <v>0</v>
          </cell>
          <cell r="E34">
            <v>0</v>
          </cell>
          <cell r="F34">
            <v>0</v>
          </cell>
          <cell r="G34">
            <v>0</v>
          </cell>
          <cell r="H34">
            <v>0</v>
          </cell>
          <cell r="I34">
            <v>0</v>
          </cell>
          <cell r="J34">
            <v>0</v>
          </cell>
        </row>
        <row r="35">
          <cell r="B35" t="str">
            <v>Luminous</v>
          </cell>
          <cell r="C35">
            <v>0</v>
          </cell>
          <cell r="D35">
            <v>0</v>
          </cell>
          <cell r="E35">
            <v>0</v>
          </cell>
          <cell r="F35">
            <v>0</v>
          </cell>
          <cell r="G35">
            <v>0</v>
          </cell>
          <cell r="H35">
            <v>0</v>
          </cell>
          <cell r="I35">
            <v>0</v>
          </cell>
          <cell r="J35">
            <v>0</v>
          </cell>
        </row>
        <row r="36">
          <cell r="B36" t="str">
            <v>LuxN</v>
          </cell>
          <cell r="C36">
            <v>0</v>
          </cell>
          <cell r="D36">
            <v>0</v>
          </cell>
          <cell r="E36">
            <v>0</v>
          </cell>
          <cell r="F36">
            <v>0</v>
          </cell>
          <cell r="G36">
            <v>5</v>
          </cell>
          <cell r="H36">
            <v>0</v>
          </cell>
          <cell r="I36">
            <v>0</v>
          </cell>
          <cell r="J36">
            <v>5</v>
          </cell>
        </row>
        <row r="37">
          <cell r="B37" t="str">
            <v>Marconi/Ericsson</v>
          </cell>
        </row>
        <row r="38">
          <cell r="B38" t="str">
            <v>MetroOptix</v>
          </cell>
          <cell r="C38">
            <v>0</v>
          </cell>
          <cell r="D38">
            <v>0</v>
          </cell>
          <cell r="E38">
            <v>0</v>
          </cell>
          <cell r="F38">
            <v>0</v>
          </cell>
          <cell r="G38">
            <v>0</v>
          </cell>
          <cell r="H38">
            <v>0</v>
          </cell>
          <cell r="I38">
            <v>0</v>
          </cell>
          <cell r="J38">
            <v>0</v>
          </cell>
        </row>
        <row r="39">
          <cell r="B39" t="str">
            <v>Movaz</v>
          </cell>
          <cell r="C39">
            <v>0</v>
          </cell>
          <cell r="D39">
            <v>0</v>
          </cell>
          <cell r="E39">
            <v>0</v>
          </cell>
          <cell r="F39">
            <v>0</v>
          </cell>
          <cell r="G39">
            <v>0</v>
          </cell>
          <cell r="H39">
            <v>0</v>
          </cell>
          <cell r="I39">
            <v>0</v>
          </cell>
          <cell r="J39">
            <v>0</v>
          </cell>
          <cell r="K39">
            <v>0</v>
          </cell>
          <cell r="L39">
            <v>0</v>
          </cell>
          <cell r="M39">
            <v>0</v>
          </cell>
          <cell r="N39">
            <v>0</v>
          </cell>
        </row>
        <row r="40">
          <cell r="B40" t="str">
            <v>Native</v>
          </cell>
          <cell r="C40">
            <v>0</v>
          </cell>
          <cell r="D40">
            <v>0</v>
          </cell>
          <cell r="E40">
            <v>0</v>
          </cell>
          <cell r="F40">
            <v>0</v>
          </cell>
          <cell r="G40">
            <v>0</v>
          </cell>
          <cell r="H40">
            <v>0</v>
          </cell>
          <cell r="I40">
            <v>0</v>
          </cell>
          <cell r="J40">
            <v>0</v>
          </cell>
        </row>
        <row r="41">
          <cell r="B41" t="str">
            <v>NEC</v>
          </cell>
          <cell r="C41">
            <v>7</v>
          </cell>
          <cell r="D41">
            <v>0</v>
          </cell>
          <cell r="E41">
            <v>0</v>
          </cell>
          <cell r="F41">
            <v>0</v>
          </cell>
          <cell r="G41">
            <v>0</v>
          </cell>
          <cell r="H41">
            <v>14</v>
          </cell>
          <cell r="I41">
            <v>0</v>
          </cell>
          <cell r="J41">
            <v>21</v>
          </cell>
          <cell r="K41">
            <v>0.1</v>
          </cell>
          <cell r="L41">
            <v>0.1</v>
          </cell>
          <cell r="M41">
            <v>0</v>
          </cell>
          <cell r="N41">
            <v>0</v>
          </cell>
        </row>
        <row r="42">
          <cell r="B42" t="str">
            <v>Nortel</v>
          </cell>
          <cell r="C42">
            <v>54</v>
          </cell>
          <cell r="D42">
            <v>24.1</v>
          </cell>
          <cell r="E42">
            <v>0</v>
          </cell>
          <cell r="F42">
            <v>4</v>
          </cell>
          <cell r="G42">
            <v>16</v>
          </cell>
          <cell r="H42">
            <v>36</v>
          </cell>
          <cell r="I42">
            <v>10</v>
          </cell>
          <cell r="J42">
            <v>144.1</v>
          </cell>
          <cell r="K42">
            <v>0.7</v>
          </cell>
          <cell r="L42">
            <v>0.75</v>
          </cell>
          <cell r="M42">
            <v>0</v>
          </cell>
          <cell r="N42">
            <v>0.7</v>
          </cell>
        </row>
        <row r="43">
          <cell r="B43" t="str">
            <v>Oki</v>
          </cell>
          <cell r="C43">
            <v>0</v>
          </cell>
          <cell r="D43">
            <v>0</v>
          </cell>
          <cell r="E43">
            <v>0</v>
          </cell>
          <cell r="F43">
            <v>0</v>
          </cell>
          <cell r="G43">
            <v>0</v>
          </cell>
          <cell r="H43">
            <v>0</v>
          </cell>
          <cell r="I43">
            <v>0</v>
          </cell>
          <cell r="J43">
            <v>0</v>
          </cell>
          <cell r="K43">
            <v>0</v>
          </cell>
          <cell r="L43">
            <v>0</v>
          </cell>
          <cell r="M43">
            <v>0</v>
          </cell>
          <cell r="N43">
            <v>0</v>
          </cell>
        </row>
        <row r="44">
          <cell r="B44" t="str">
            <v>OpVista</v>
          </cell>
        </row>
        <row r="45">
          <cell r="B45" t="str">
            <v>Photonic Bridges</v>
          </cell>
          <cell r="C45">
            <v>0</v>
          </cell>
          <cell r="D45">
            <v>0</v>
          </cell>
          <cell r="E45">
            <v>0</v>
          </cell>
          <cell r="F45">
            <v>0</v>
          </cell>
          <cell r="G45">
            <v>0</v>
          </cell>
          <cell r="H45">
            <v>0</v>
          </cell>
          <cell r="I45">
            <v>0</v>
          </cell>
          <cell r="J45">
            <v>0</v>
          </cell>
        </row>
        <row r="46">
          <cell r="B46" t="str">
            <v>Photonixnet</v>
          </cell>
          <cell r="C46">
            <v>0</v>
          </cell>
          <cell r="D46">
            <v>0</v>
          </cell>
          <cell r="E46">
            <v>0</v>
          </cell>
          <cell r="F46">
            <v>0</v>
          </cell>
          <cell r="G46">
            <v>0</v>
          </cell>
          <cell r="H46">
            <v>0</v>
          </cell>
          <cell r="I46">
            <v>0</v>
          </cell>
          <cell r="J46">
            <v>0</v>
          </cell>
        </row>
        <row r="47">
          <cell r="B47" t="str">
            <v>Pirelli</v>
          </cell>
          <cell r="C47">
            <v>0</v>
          </cell>
          <cell r="D47">
            <v>0</v>
          </cell>
          <cell r="E47">
            <v>0</v>
          </cell>
          <cell r="F47">
            <v>0</v>
          </cell>
          <cell r="G47">
            <v>0</v>
          </cell>
          <cell r="H47">
            <v>0</v>
          </cell>
          <cell r="I47">
            <v>0</v>
          </cell>
          <cell r="J47">
            <v>0</v>
          </cell>
        </row>
        <row r="48">
          <cell r="B48" t="str">
            <v>Redback</v>
          </cell>
          <cell r="C48">
            <v>0</v>
          </cell>
          <cell r="D48">
            <v>1</v>
          </cell>
          <cell r="E48">
            <v>0</v>
          </cell>
          <cell r="F48">
            <v>0</v>
          </cell>
          <cell r="G48">
            <v>0</v>
          </cell>
          <cell r="H48">
            <v>0</v>
          </cell>
          <cell r="I48">
            <v>0</v>
          </cell>
          <cell r="J48">
            <v>1</v>
          </cell>
          <cell r="K48">
            <v>0</v>
          </cell>
          <cell r="L48">
            <v>0</v>
          </cell>
          <cell r="M48">
            <v>0</v>
          </cell>
          <cell r="N48">
            <v>0</v>
          </cell>
        </row>
        <row r="49">
          <cell r="B49" t="str">
            <v>Sagem</v>
          </cell>
          <cell r="C49">
            <v>0</v>
          </cell>
          <cell r="D49">
            <v>0</v>
          </cell>
          <cell r="E49">
            <v>0</v>
          </cell>
          <cell r="F49">
            <v>0</v>
          </cell>
          <cell r="G49">
            <v>0</v>
          </cell>
          <cell r="H49">
            <v>0</v>
          </cell>
          <cell r="I49">
            <v>0</v>
          </cell>
          <cell r="J49">
            <v>0</v>
          </cell>
          <cell r="K49">
            <v>0</v>
          </cell>
          <cell r="L49">
            <v>0</v>
          </cell>
          <cell r="M49">
            <v>0</v>
          </cell>
          <cell r="N49">
            <v>0</v>
          </cell>
        </row>
        <row r="50">
          <cell r="B50" t="str">
            <v>Samsung</v>
          </cell>
          <cell r="C50">
            <v>0</v>
          </cell>
          <cell r="D50">
            <v>0</v>
          </cell>
          <cell r="E50">
            <v>0</v>
          </cell>
          <cell r="F50">
            <v>0</v>
          </cell>
          <cell r="G50">
            <v>0</v>
          </cell>
          <cell r="H50">
            <v>0</v>
          </cell>
          <cell r="I50">
            <v>0</v>
          </cell>
          <cell r="J50">
            <v>0</v>
          </cell>
          <cell r="K50">
            <v>0</v>
          </cell>
          <cell r="L50">
            <v>0</v>
          </cell>
          <cell r="M50">
            <v>0</v>
          </cell>
          <cell r="N50">
            <v>0</v>
          </cell>
        </row>
        <row r="51">
          <cell r="B51" t="str">
            <v>Nokia Siemens</v>
          </cell>
          <cell r="C51">
            <v>0</v>
          </cell>
          <cell r="D51">
            <v>0</v>
          </cell>
          <cell r="E51">
            <v>0</v>
          </cell>
          <cell r="F51">
            <v>0</v>
          </cell>
          <cell r="G51">
            <v>0</v>
          </cell>
          <cell r="H51">
            <v>0</v>
          </cell>
          <cell r="I51">
            <v>0</v>
          </cell>
          <cell r="J51">
            <v>0</v>
          </cell>
          <cell r="K51">
            <v>0</v>
          </cell>
          <cell r="L51">
            <v>0</v>
          </cell>
          <cell r="M51">
            <v>0</v>
          </cell>
          <cell r="N51">
            <v>0</v>
          </cell>
        </row>
        <row r="52">
          <cell r="B52" t="str">
            <v>Sorrento/Zhone</v>
          </cell>
          <cell r="K52">
            <v>0</v>
          </cell>
          <cell r="L52">
            <v>0</v>
          </cell>
          <cell r="M52">
            <v>0</v>
          </cell>
          <cell r="N52">
            <v>0</v>
          </cell>
        </row>
        <row r="53">
          <cell r="B53" t="str">
            <v>Sycamore</v>
          </cell>
          <cell r="C53">
            <v>0</v>
          </cell>
          <cell r="D53">
            <v>0</v>
          </cell>
          <cell r="E53">
            <v>0</v>
          </cell>
          <cell r="F53">
            <v>1</v>
          </cell>
          <cell r="G53">
            <v>0</v>
          </cell>
          <cell r="H53">
            <v>1</v>
          </cell>
          <cell r="I53">
            <v>0</v>
          </cell>
          <cell r="J53">
            <v>2</v>
          </cell>
          <cell r="K53">
            <v>0</v>
          </cell>
          <cell r="L53">
            <v>0</v>
          </cell>
          <cell r="M53">
            <v>0</v>
          </cell>
          <cell r="N53">
            <v>0</v>
          </cell>
        </row>
        <row r="54">
          <cell r="B54" t="str">
            <v>Tejas</v>
          </cell>
        </row>
        <row r="55">
          <cell r="B55" t="str">
            <v>Tellabs</v>
          </cell>
          <cell r="C55">
            <v>0</v>
          </cell>
          <cell r="D55">
            <v>0</v>
          </cell>
          <cell r="E55">
            <v>126</v>
          </cell>
          <cell r="F55">
            <v>0</v>
          </cell>
          <cell r="G55">
            <v>2</v>
          </cell>
          <cell r="H55">
            <v>0</v>
          </cell>
          <cell r="I55">
            <v>0</v>
          </cell>
          <cell r="J55">
            <v>128</v>
          </cell>
          <cell r="K55">
            <v>0</v>
          </cell>
          <cell r="L55">
            <v>1</v>
          </cell>
          <cell r="M55">
            <v>0.7</v>
          </cell>
          <cell r="N55">
            <v>0.8</v>
          </cell>
        </row>
        <row r="56">
          <cell r="B56" t="str">
            <v>Tellium</v>
          </cell>
          <cell r="C56">
            <v>0</v>
          </cell>
          <cell r="D56">
            <v>0</v>
          </cell>
          <cell r="E56">
            <v>0</v>
          </cell>
          <cell r="F56">
            <v>48</v>
          </cell>
          <cell r="G56">
            <v>0</v>
          </cell>
          <cell r="H56">
            <v>0</v>
          </cell>
          <cell r="I56">
            <v>0</v>
          </cell>
          <cell r="J56">
            <v>48</v>
          </cell>
          <cell r="K56">
            <v>0</v>
          </cell>
          <cell r="L56">
            <v>0</v>
          </cell>
          <cell r="M56">
            <v>0</v>
          </cell>
          <cell r="N56">
            <v>0</v>
          </cell>
        </row>
        <row r="57">
          <cell r="B57" t="str">
            <v>Transmode</v>
          </cell>
          <cell r="C57">
            <v>0</v>
          </cell>
          <cell r="D57">
            <v>0</v>
          </cell>
          <cell r="E57">
            <v>0</v>
          </cell>
          <cell r="F57">
            <v>0</v>
          </cell>
          <cell r="G57">
            <v>0</v>
          </cell>
          <cell r="H57">
            <v>0</v>
          </cell>
          <cell r="I57">
            <v>0</v>
          </cell>
          <cell r="J57">
            <v>0</v>
          </cell>
        </row>
        <row r="58">
          <cell r="B58" t="str">
            <v>Turin</v>
          </cell>
          <cell r="C58">
            <v>0</v>
          </cell>
          <cell r="D58">
            <v>0.3</v>
          </cell>
          <cell r="E58">
            <v>0</v>
          </cell>
          <cell r="F58">
            <v>0</v>
          </cell>
          <cell r="G58">
            <v>0</v>
          </cell>
          <cell r="H58">
            <v>0</v>
          </cell>
          <cell r="I58">
            <v>0</v>
          </cell>
          <cell r="J58">
            <v>0.3</v>
          </cell>
        </row>
        <row r="59">
          <cell r="B59" t="str">
            <v>Tyco</v>
          </cell>
          <cell r="C59">
            <v>0</v>
          </cell>
          <cell r="D59">
            <v>0</v>
          </cell>
          <cell r="E59">
            <v>0</v>
          </cell>
          <cell r="F59">
            <v>0</v>
          </cell>
          <cell r="G59">
            <v>0</v>
          </cell>
          <cell r="H59">
            <v>0</v>
          </cell>
          <cell r="I59">
            <v>0</v>
          </cell>
          <cell r="J59">
            <v>0</v>
          </cell>
          <cell r="K59">
            <v>0</v>
          </cell>
          <cell r="L59">
            <v>0</v>
          </cell>
          <cell r="M59">
            <v>0</v>
          </cell>
          <cell r="N59">
            <v>0</v>
          </cell>
        </row>
        <row r="60">
          <cell r="B60" t="str">
            <v>UTStarcom</v>
          </cell>
          <cell r="C60">
            <v>0</v>
          </cell>
          <cell r="D60">
            <v>0</v>
          </cell>
          <cell r="E60">
            <v>0</v>
          </cell>
          <cell r="F60">
            <v>0</v>
          </cell>
          <cell r="G60">
            <v>0</v>
          </cell>
          <cell r="H60">
            <v>0</v>
          </cell>
          <cell r="I60">
            <v>0</v>
          </cell>
          <cell r="J60">
            <v>0</v>
          </cell>
        </row>
        <row r="61">
          <cell r="B61" t="str">
            <v>White Rock</v>
          </cell>
          <cell r="C61">
            <v>0</v>
          </cell>
          <cell r="D61">
            <v>1.3</v>
          </cell>
          <cell r="E61">
            <v>0</v>
          </cell>
          <cell r="F61">
            <v>0</v>
          </cell>
          <cell r="G61">
            <v>0</v>
          </cell>
          <cell r="H61">
            <v>0</v>
          </cell>
          <cell r="I61">
            <v>0</v>
          </cell>
          <cell r="J61">
            <v>1.3</v>
          </cell>
        </row>
        <row r="62">
          <cell r="B62" t="str">
            <v>Xtera</v>
          </cell>
        </row>
        <row r="63">
          <cell r="B63" t="str">
            <v>Zhone</v>
          </cell>
          <cell r="C63">
            <v>0</v>
          </cell>
          <cell r="D63">
            <v>0</v>
          </cell>
          <cell r="E63">
            <v>0</v>
          </cell>
          <cell r="F63">
            <v>0</v>
          </cell>
          <cell r="G63">
            <v>3</v>
          </cell>
          <cell r="H63">
            <v>0</v>
          </cell>
          <cell r="I63">
            <v>0</v>
          </cell>
          <cell r="J63">
            <v>3</v>
          </cell>
        </row>
        <row r="69">
          <cell r="B69" t="str">
            <v>2Q02</v>
          </cell>
          <cell r="D69" t="str">
            <v>Optical Networking Vendor Revenues ($ M)</v>
          </cell>
          <cell r="J69" t="str">
            <v>North America</v>
          </cell>
          <cell r="K69" t="str">
            <v>Enter % metro (for breakouts)</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Total Optical Networking (ON)</v>
          </cell>
          <cell r="K70" t="str">
            <v>SONET ADM %metro</v>
          </cell>
          <cell r="L70" t="str">
            <v>OED %metro</v>
          </cell>
          <cell r="M70" t="str">
            <v>DCS %metro</v>
          </cell>
          <cell r="N70" t="str">
            <v>OCS %metro</v>
          </cell>
        </row>
        <row r="71">
          <cell r="B71" t="str">
            <v>ADTRAN</v>
          </cell>
        </row>
        <row r="72">
          <cell r="B72" t="str">
            <v>ADVA</v>
          </cell>
          <cell r="C72">
            <v>0</v>
          </cell>
          <cell r="D72">
            <v>0</v>
          </cell>
          <cell r="E72">
            <v>0</v>
          </cell>
          <cell r="F72">
            <v>0</v>
          </cell>
          <cell r="G72">
            <v>3.9</v>
          </cell>
          <cell r="H72">
            <v>0</v>
          </cell>
          <cell r="I72">
            <v>0</v>
          </cell>
          <cell r="J72">
            <v>3.9</v>
          </cell>
          <cell r="K72">
            <v>0</v>
          </cell>
          <cell r="L72">
            <v>0</v>
          </cell>
          <cell r="M72">
            <v>0</v>
          </cell>
          <cell r="N72">
            <v>0</v>
          </cell>
        </row>
        <row r="73">
          <cell r="B73" t="str">
            <v>Alcatel-Lucent</v>
          </cell>
          <cell r="C73">
            <v>58</v>
          </cell>
          <cell r="D73">
            <v>3</v>
          </cell>
          <cell r="E73">
            <v>74</v>
          </cell>
          <cell r="F73">
            <v>17</v>
          </cell>
          <cell r="G73">
            <v>4</v>
          </cell>
          <cell r="H73">
            <v>30</v>
          </cell>
          <cell r="I73">
            <v>6</v>
          </cell>
          <cell r="J73">
            <v>192</v>
          </cell>
          <cell r="K73">
            <v>0.7</v>
          </cell>
          <cell r="L73">
            <v>0.7</v>
          </cell>
          <cell r="M73">
            <v>0.65</v>
          </cell>
          <cell r="N73">
            <v>0.7</v>
          </cell>
        </row>
        <row r="74">
          <cell r="B74" t="str">
            <v>Alidian</v>
          </cell>
          <cell r="C74">
            <v>0</v>
          </cell>
          <cell r="D74">
            <v>0.5</v>
          </cell>
          <cell r="E74">
            <v>0</v>
          </cell>
          <cell r="F74">
            <v>0</v>
          </cell>
          <cell r="G74">
            <v>0</v>
          </cell>
          <cell r="H74">
            <v>0</v>
          </cell>
          <cell r="I74">
            <v>0</v>
          </cell>
          <cell r="J74">
            <v>0.5</v>
          </cell>
        </row>
        <row r="75">
          <cell r="B75" t="str">
            <v>ANDA</v>
          </cell>
        </row>
        <row r="76">
          <cell r="B76" t="str">
            <v>Appian</v>
          </cell>
          <cell r="C76">
            <v>0</v>
          </cell>
          <cell r="D76">
            <v>1.5</v>
          </cell>
          <cell r="E76">
            <v>0</v>
          </cell>
          <cell r="F76">
            <v>0</v>
          </cell>
          <cell r="G76">
            <v>0</v>
          </cell>
          <cell r="H76">
            <v>0</v>
          </cell>
          <cell r="I76">
            <v>0</v>
          </cell>
          <cell r="J76">
            <v>1.5</v>
          </cell>
        </row>
        <row r="77">
          <cell r="B77" t="str">
            <v>Atrica</v>
          </cell>
          <cell r="C77">
            <v>0</v>
          </cell>
          <cell r="D77">
            <v>0.6</v>
          </cell>
          <cell r="E77">
            <v>0</v>
          </cell>
          <cell r="F77">
            <v>0</v>
          </cell>
          <cell r="G77">
            <v>0</v>
          </cell>
          <cell r="H77">
            <v>0</v>
          </cell>
          <cell r="I77">
            <v>0</v>
          </cell>
          <cell r="J77">
            <v>0.6</v>
          </cell>
        </row>
        <row r="78">
          <cell r="B78" t="str">
            <v>Calient</v>
          </cell>
          <cell r="C78">
            <v>0</v>
          </cell>
          <cell r="D78">
            <v>0</v>
          </cell>
          <cell r="E78">
            <v>0</v>
          </cell>
          <cell r="F78">
            <v>1</v>
          </cell>
          <cell r="G78">
            <v>0</v>
          </cell>
          <cell r="H78">
            <v>0</v>
          </cell>
          <cell r="I78">
            <v>0</v>
          </cell>
          <cell r="J78">
            <v>1</v>
          </cell>
          <cell r="K78">
            <v>0</v>
          </cell>
          <cell r="L78">
            <v>0</v>
          </cell>
          <cell r="M78">
            <v>0</v>
          </cell>
          <cell r="N78">
            <v>0</v>
          </cell>
        </row>
        <row r="79">
          <cell r="B79" t="str">
            <v>Ciena</v>
          </cell>
          <cell r="C79">
            <v>0</v>
          </cell>
          <cell r="D79">
            <v>2</v>
          </cell>
          <cell r="E79">
            <v>0</v>
          </cell>
          <cell r="F79">
            <v>13</v>
          </cell>
          <cell r="G79">
            <v>7</v>
          </cell>
          <cell r="H79">
            <v>8</v>
          </cell>
          <cell r="I79">
            <v>2</v>
          </cell>
          <cell r="J79">
            <v>32</v>
          </cell>
          <cell r="K79">
            <v>0</v>
          </cell>
          <cell r="L79">
            <v>1</v>
          </cell>
          <cell r="M79">
            <v>0</v>
          </cell>
          <cell r="N79">
            <v>0</v>
          </cell>
        </row>
        <row r="80">
          <cell r="B80" t="str">
            <v>Cisco</v>
          </cell>
          <cell r="C80">
            <v>0</v>
          </cell>
          <cell r="D80">
            <v>65</v>
          </cell>
          <cell r="E80">
            <v>0</v>
          </cell>
          <cell r="F80">
            <v>0</v>
          </cell>
          <cell r="G80">
            <v>7</v>
          </cell>
          <cell r="H80">
            <v>4</v>
          </cell>
          <cell r="I80">
            <v>0.5</v>
          </cell>
          <cell r="J80">
            <v>76.5</v>
          </cell>
          <cell r="K80">
            <v>0</v>
          </cell>
          <cell r="L80">
            <v>0.7</v>
          </cell>
          <cell r="M80">
            <v>0</v>
          </cell>
          <cell r="N80">
            <v>1</v>
          </cell>
        </row>
        <row r="81">
          <cell r="B81" t="str">
            <v>Coriolis</v>
          </cell>
          <cell r="C81">
            <v>0</v>
          </cell>
          <cell r="D81">
            <v>1</v>
          </cell>
          <cell r="E81">
            <v>0</v>
          </cell>
          <cell r="F81">
            <v>0</v>
          </cell>
          <cell r="G81">
            <v>0</v>
          </cell>
          <cell r="H81">
            <v>0</v>
          </cell>
          <cell r="I81">
            <v>0</v>
          </cell>
          <cell r="J81">
            <v>1</v>
          </cell>
        </row>
        <row r="82">
          <cell r="B82" t="str">
            <v>Corrigent</v>
          </cell>
        </row>
        <row r="83">
          <cell r="B83" t="str">
            <v>Corvis</v>
          </cell>
          <cell r="C83">
            <v>0</v>
          </cell>
          <cell r="D83">
            <v>0</v>
          </cell>
          <cell r="E83">
            <v>0</v>
          </cell>
          <cell r="F83">
            <v>0</v>
          </cell>
          <cell r="G83">
            <v>0</v>
          </cell>
          <cell r="H83">
            <v>0</v>
          </cell>
          <cell r="I83">
            <v>2</v>
          </cell>
          <cell r="J83">
            <v>2</v>
          </cell>
          <cell r="K83">
            <v>0</v>
          </cell>
          <cell r="L83">
            <v>0</v>
          </cell>
          <cell r="M83">
            <v>0</v>
          </cell>
          <cell r="N83">
            <v>0</v>
          </cell>
        </row>
        <row r="84">
          <cell r="B84" t="str">
            <v>Datang</v>
          </cell>
          <cell r="C84">
            <v>0</v>
          </cell>
          <cell r="D84">
            <v>0</v>
          </cell>
          <cell r="E84">
            <v>0</v>
          </cell>
          <cell r="F84">
            <v>0</v>
          </cell>
          <cell r="G84">
            <v>0</v>
          </cell>
          <cell r="H84">
            <v>0</v>
          </cell>
          <cell r="I84">
            <v>0</v>
          </cell>
          <cell r="J84">
            <v>0</v>
          </cell>
          <cell r="K84">
            <v>0</v>
          </cell>
          <cell r="L84">
            <v>0</v>
          </cell>
          <cell r="M84">
            <v>0</v>
          </cell>
          <cell r="N84">
            <v>0</v>
          </cell>
        </row>
        <row r="85">
          <cell r="B85" t="str">
            <v>Eastcom</v>
          </cell>
          <cell r="C85">
            <v>0</v>
          </cell>
          <cell r="D85">
            <v>0</v>
          </cell>
          <cell r="E85">
            <v>0</v>
          </cell>
          <cell r="F85">
            <v>0</v>
          </cell>
          <cell r="G85">
            <v>0</v>
          </cell>
          <cell r="H85">
            <v>0</v>
          </cell>
          <cell r="I85">
            <v>0</v>
          </cell>
          <cell r="J85">
            <v>0</v>
          </cell>
        </row>
        <row r="86">
          <cell r="B86" t="str">
            <v>ECI Telecom</v>
          </cell>
          <cell r="C86">
            <v>0</v>
          </cell>
          <cell r="D86">
            <v>0.5</v>
          </cell>
          <cell r="E86">
            <v>2</v>
          </cell>
          <cell r="F86">
            <v>0</v>
          </cell>
          <cell r="G86">
            <v>1.5</v>
          </cell>
          <cell r="H86">
            <v>0</v>
          </cell>
          <cell r="I86">
            <v>0</v>
          </cell>
          <cell r="J86">
            <v>4</v>
          </cell>
          <cell r="K86">
            <v>0</v>
          </cell>
          <cell r="L86">
            <v>0</v>
          </cell>
          <cell r="M86">
            <v>0</v>
          </cell>
          <cell r="N86">
            <v>0</v>
          </cell>
        </row>
        <row r="87">
          <cell r="B87" t="str">
            <v>Ericsson</v>
          </cell>
          <cell r="C87">
            <v>0</v>
          </cell>
          <cell r="D87">
            <v>0</v>
          </cell>
          <cell r="E87">
            <v>0</v>
          </cell>
          <cell r="F87">
            <v>0</v>
          </cell>
          <cell r="G87">
            <v>0</v>
          </cell>
          <cell r="H87">
            <v>2</v>
          </cell>
          <cell r="J87">
            <v>2</v>
          </cell>
          <cell r="K87">
            <v>0</v>
          </cell>
          <cell r="L87">
            <v>0</v>
          </cell>
          <cell r="M87">
            <v>0</v>
          </cell>
          <cell r="N87">
            <v>0</v>
          </cell>
        </row>
        <row r="88">
          <cell r="B88" t="str">
            <v>FiberHome</v>
          </cell>
          <cell r="C88">
            <v>0</v>
          </cell>
          <cell r="D88">
            <v>0</v>
          </cell>
          <cell r="E88">
            <v>0</v>
          </cell>
          <cell r="F88">
            <v>0</v>
          </cell>
          <cell r="G88">
            <v>0</v>
          </cell>
          <cell r="H88">
            <v>0</v>
          </cell>
          <cell r="I88">
            <v>0</v>
          </cell>
          <cell r="J88">
            <v>0</v>
          </cell>
          <cell r="K88">
            <v>0</v>
          </cell>
          <cell r="L88">
            <v>0</v>
          </cell>
          <cell r="M88">
            <v>0</v>
          </cell>
          <cell r="N88">
            <v>0</v>
          </cell>
        </row>
        <row r="89">
          <cell r="B89" t="str">
            <v>Fujitsu</v>
          </cell>
          <cell r="C89">
            <v>92.5</v>
          </cell>
          <cell r="D89">
            <v>19.3</v>
          </cell>
          <cell r="E89">
            <v>0</v>
          </cell>
          <cell r="F89">
            <v>0</v>
          </cell>
          <cell r="G89">
            <v>1.5</v>
          </cell>
          <cell r="H89">
            <v>6.4</v>
          </cell>
          <cell r="I89">
            <v>2</v>
          </cell>
          <cell r="J89">
            <v>121.7</v>
          </cell>
          <cell r="K89">
            <v>0.95</v>
          </cell>
          <cell r="L89">
            <v>0.98</v>
          </cell>
          <cell r="M89">
            <v>0</v>
          </cell>
          <cell r="N89">
            <v>0</v>
          </cell>
        </row>
        <row r="90">
          <cell r="B90" t="str">
            <v>Hitachi</v>
          </cell>
          <cell r="C90">
            <v>1</v>
          </cell>
          <cell r="D90">
            <v>0</v>
          </cell>
          <cell r="E90">
            <v>0</v>
          </cell>
          <cell r="F90">
            <v>0</v>
          </cell>
          <cell r="G90">
            <v>0</v>
          </cell>
          <cell r="H90">
            <v>2</v>
          </cell>
          <cell r="I90">
            <v>0</v>
          </cell>
          <cell r="J90">
            <v>3</v>
          </cell>
          <cell r="K90">
            <v>0</v>
          </cell>
          <cell r="L90">
            <v>0</v>
          </cell>
          <cell r="M90">
            <v>0</v>
          </cell>
          <cell r="N90">
            <v>0</v>
          </cell>
        </row>
        <row r="91">
          <cell r="B91" t="str">
            <v>Hitachi Cable</v>
          </cell>
        </row>
        <row r="92">
          <cell r="B92" t="str">
            <v>Huawei</v>
          </cell>
          <cell r="C92">
            <v>0</v>
          </cell>
          <cell r="D92">
            <v>0</v>
          </cell>
          <cell r="E92">
            <v>0</v>
          </cell>
          <cell r="F92">
            <v>0</v>
          </cell>
          <cell r="G92">
            <v>0</v>
          </cell>
          <cell r="H92">
            <v>1</v>
          </cell>
          <cell r="I92">
            <v>0</v>
          </cell>
          <cell r="J92">
            <v>1</v>
          </cell>
          <cell r="K92">
            <v>0</v>
          </cell>
          <cell r="L92">
            <v>0</v>
          </cell>
          <cell r="M92">
            <v>0</v>
          </cell>
          <cell r="N92">
            <v>0</v>
          </cell>
        </row>
        <row r="93">
          <cell r="B93" t="str">
            <v>Infinera</v>
          </cell>
        </row>
        <row r="94">
          <cell r="B94" t="str">
            <v>KDDI-SCS</v>
          </cell>
          <cell r="C94">
            <v>0</v>
          </cell>
          <cell r="D94">
            <v>0</v>
          </cell>
          <cell r="E94">
            <v>0</v>
          </cell>
          <cell r="F94">
            <v>0</v>
          </cell>
          <cell r="G94">
            <v>0</v>
          </cell>
          <cell r="H94">
            <v>0</v>
          </cell>
          <cell r="I94">
            <v>0</v>
          </cell>
          <cell r="J94">
            <v>0</v>
          </cell>
        </row>
        <row r="95">
          <cell r="B95" t="str">
            <v>LGIC</v>
          </cell>
          <cell r="C95">
            <v>0</v>
          </cell>
          <cell r="D95">
            <v>0</v>
          </cell>
          <cell r="E95">
            <v>0</v>
          </cell>
          <cell r="F95">
            <v>0</v>
          </cell>
          <cell r="G95">
            <v>0</v>
          </cell>
          <cell r="H95">
            <v>0</v>
          </cell>
          <cell r="I95">
            <v>0</v>
          </cell>
          <cell r="J95">
            <v>0</v>
          </cell>
          <cell r="K95">
            <v>0</v>
          </cell>
          <cell r="L95">
            <v>0</v>
          </cell>
          <cell r="M95">
            <v>0</v>
          </cell>
          <cell r="N95">
            <v>0</v>
          </cell>
        </row>
        <row r="96">
          <cell r="B96" t="str">
            <v>Lucent</v>
          </cell>
          <cell r="C96">
            <v>0</v>
          </cell>
          <cell r="D96">
            <v>0</v>
          </cell>
          <cell r="E96">
            <v>0</v>
          </cell>
          <cell r="F96">
            <v>0</v>
          </cell>
          <cell r="G96">
            <v>0</v>
          </cell>
          <cell r="H96">
            <v>0</v>
          </cell>
          <cell r="I96">
            <v>0</v>
          </cell>
          <cell r="J96">
            <v>0</v>
          </cell>
          <cell r="K96">
            <v>0.7</v>
          </cell>
          <cell r="L96">
            <v>1</v>
          </cell>
          <cell r="M96">
            <v>0.5</v>
          </cell>
          <cell r="N96">
            <v>0</v>
          </cell>
        </row>
        <row r="97">
          <cell r="B97" t="str">
            <v>Lumentis</v>
          </cell>
          <cell r="C97">
            <v>0</v>
          </cell>
          <cell r="D97">
            <v>0</v>
          </cell>
          <cell r="E97">
            <v>0</v>
          </cell>
          <cell r="F97">
            <v>0</v>
          </cell>
          <cell r="G97">
            <v>0</v>
          </cell>
          <cell r="H97">
            <v>0</v>
          </cell>
          <cell r="I97">
            <v>0</v>
          </cell>
          <cell r="J97">
            <v>0</v>
          </cell>
        </row>
        <row r="98">
          <cell r="B98" t="str">
            <v>Luminous</v>
          </cell>
          <cell r="C98">
            <v>0</v>
          </cell>
          <cell r="D98">
            <v>0.4</v>
          </cell>
          <cell r="E98">
            <v>0</v>
          </cell>
          <cell r="F98">
            <v>0</v>
          </cell>
          <cell r="G98">
            <v>0</v>
          </cell>
          <cell r="H98">
            <v>0</v>
          </cell>
          <cell r="I98">
            <v>0</v>
          </cell>
          <cell r="J98">
            <v>0.4</v>
          </cell>
        </row>
        <row r="99">
          <cell r="B99" t="str">
            <v>LuxN</v>
          </cell>
          <cell r="C99">
            <v>0</v>
          </cell>
          <cell r="D99">
            <v>0</v>
          </cell>
          <cell r="E99">
            <v>0</v>
          </cell>
          <cell r="F99">
            <v>0</v>
          </cell>
          <cell r="G99">
            <v>2</v>
          </cell>
          <cell r="H99">
            <v>0</v>
          </cell>
          <cell r="I99">
            <v>0</v>
          </cell>
          <cell r="J99">
            <v>2</v>
          </cell>
        </row>
        <row r="100">
          <cell r="B100" t="str">
            <v>Marconi/Ericsson</v>
          </cell>
        </row>
        <row r="101">
          <cell r="B101" t="str">
            <v>MetroOptix</v>
          </cell>
          <cell r="C101">
            <v>0</v>
          </cell>
          <cell r="D101">
            <v>1.5</v>
          </cell>
          <cell r="E101">
            <v>0</v>
          </cell>
          <cell r="F101">
            <v>0</v>
          </cell>
          <cell r="G101">
            <v>0</v>
          </cell>
          <cell r="H101">
            <v>0</v>
          </cell>
          <cell r="I101">
            <v>0</v>
          </cell>
          <cell r="J101">
            <v>1.5</v>
          </cell>
        </row>
        <row r="102">
          <cell r="B102" t="str">
            <v>Movaz</v>
          </cell>
          <cell r="C102">
            <v>0</v>
          </cell>
          <cell r="D102">
            <v>0</v>
          </cell>
          <cell r="E102">
            <v>0</v>
          </cell>
          <cell r="F102">
            <v>0</v>
          </cell>
          <cell r="G102">
            <v>0</v>
          </cell>
          <cell r="H102">
            <v>0</v>
          </cell>
          <cell r="I102">
            <v>0</v>
          </cell>
          <cell r="J102">
            <v>0</v>
          </cell>
          <cell r="K102">
            <v>0</v>
          </cell>
          <cell r="L102">
            <v>0</v>
          </cell>
          <cell r="M102">
            <v>0</v>
          </cell>
          <cell r="N102">
            <v>0</v>
          </cell>
        </row>
        <row r="103">
          <cell r="B103" t="str">
            <v>Native</v>
          </cell>
          <cell r="C103">
            <v>0</v>
          </cell>
          <cell r="D103">
            <v>0</v>
          </cell>
          <cell r="E103">
            <v>0</v>
          </cell>
          <cell r="F103">
            <v>0</v>
          </cell>
          <cell r="G103">
            <v>0</v>
          </cell>
          <cell r="H103">
            <v>0</v>
          </cell>
          <cell r="I103">
            <v>0</v>
          </cell>
          <cell r="J103">
            <v>0</v>
          </cell>
        </row>
        <row r="104">
          <cell r="B104" t="str">
            <v>NEC</v>
          </cell>
          <cell r="C104">
            <v>10</v>
          </cell>
          <cell r="D104">
            <v>1</v>
          </cell>
          <cell r="E104">
            <v>0</v>
          </cell>
          <cell r="F104">
            <v>0</v>
          </cell>
          <cell r="G104">
            <v>0</v>
          </cell>
          <cell r="H104">
            <v>7</v>
          </cell>
          <cell r="I104">
            <v>0</v>
          </cell>
          <cell r="J104">
            <v>18</v>
          </cell>
          <cell r="K104">
            <v>0.1</v>
          </cell>
          <cell r="L104">
            <v>0.1</v>
          </cell>
          <cell r="M104">
            <v>0</v>
          </cell>
          <cell r="N104">
            <v>0</v>
          </cell>
        </row>
        <row r="105">
          <cell r="B105" t="str">
            <v>Nortel</v>
          </cell>
          <cell r="C105">
            <v>21</v>
          </cell>
          <cell r="D105">
            <v>70</v>
          </cell>
          <cell r="E105">
            <v>0</v>
          </cell>
          <cell r="F105">
            <v>12</v>
          </cell>
          <cell r="G105">
            <v>28</v>
          </cell>
          <cell r="H105">
            <v>41</v>
          </cell>
          <cell r="I105">
            <v>3</v>
          </cell>
          <cell r="J105">
            <v>175</v>
          </cell>
          <cell r="K105">
            <v>0.7</v>
          </cell>
          <cell r="L105">
            <v>0.75</v>
          </cell>
          <cell r="M105">
            <v>0</v>
          </cell>
          <cell r="N105">
            <v>0.7</v>
          </cell>
        </row>
        <row r="106">
          <cell r="B106" t="str">
            <v>Oki</v>
          </cell>
          <cell r="C106">
            <v>0</v>
          </cell>
          <cell r="D106">
            <v>0</v>
          </cell>
          <cell r="E106">
            <v>0</v>
          </cell>
          <cell r="F106">
            <v>0</v>
          </cell>
          <cell r="G106">
            <v>0</v>
          </cell>
          <cell r="H106">
            <v>0</v>
          </cell>
          <cell r="I106">
            <v>0</v>
          </cell>
          <cell r="J106">
            <v>0</v>
          </cell>
          <cell r="K106">
            <v>0</v>
          </cell>
          <cell r="L106">
            <v>0</v>
          </cell>
          <cell r="M106">
            <v>0</v>
          </cell>
          <cell r="N106">
            <v>0</v>
          </cell>
        </row>
        <row r="107">
          <cell r="B107" t="str">
            <v>OpVista</v>
          </cell>
        </row>
        <row r="108">
          <cell r="B108" t="str">
            <v>Photonic Bridges</v>
          </cell>
          <cell r="C108">
            <v>0</v>
          </cell>
          <cell r="D108">
            <v>0</v>
          </cell>
          <cell r="E108">
            <v>0</v>
          </cell>
          <cell r="F108">
            <v>0</v>
          </cell>
          <cell r="G108">
            <v>0</v>
          </cell>
          <cell r="H108">
            <v>0</v>
          </cell>
          <cell r="I108">
            <v>0</v>
          </cell>
          <cell r="J108">
            <v>0</v>
          </cell>
        </row>
        <row r="109">
          <cell r="B109" t="str">
            <v>Photonixnet</v>
          </cell>
          <cell r="C109">
            <v>0</v>
          </cell>
          <cell r="D109">
            <v>0</v>
          </cell>
          <cell r="E109">
            <v>0</v>
          </cell>
          <cell r="F109">
            <v>0</v>
          </cell>
          <cell r="G109">
            <v>0</v>
          </cell>
          <cell r="H109">
            <v>0</v>
          </cell>
          <cell r="I109">
            <v>0</v>
          </cell>
          <cell r="J109">
            <v>0</v>
          </cell>
        </row>
        <row r="110">
          <cell r="B110" t="str">
            <v>Pirelli</v>
          </cell>
          <cell r="C110">
            <v>0</v>
          </cell>
          <cell r="D110">
            <v>0</v>
          </cell>
          <cell r="E110">
            <v>0</v>
          </cell>
          <cell r="F110">
            <v>0</v>
          </cell>
          <cell r="G110">
            <v>0</v>
          </cell>
          <cell r="H110">
            <v>0</v>
          </cell>
          <cell r="I110">
            <v>0</v>
          </cell>
          <cell r="J110">
            <v>0</v>
          </cell>
        </row>
        <row r="111">
          <cell r="B111" t="str">
            <v>Redback</v>
          </cell>
          <cell r="C111">
            <v>0</v>
          </cell>
          <cell r="D111">
            <v>0</v>
          </cell>
          <cell r="E111">
            <v>0</v>
          </cell>
          <cell r="F111">
            <v>0</v>
          </cell>
          <cell r="G111">
            <v>0</v>
          </cell>
          <cell r="H111">
            <v>0</v>
          </cell>
          <cell r="I111">
            <v>0</v>
          </cell>
          <cell r="J111">
            <v>0</v>
          </cell>
          <cell r="K111">
            <v>0</v>
          </cell>
          <cell r="L111">
            <v>0</v>
          </cell>
          <cell r="M111">
            <v>0</v>
          </cell>
          <cell r="N111">
            <v>0</v>
          </cell>
        </row>
        <row r="112">
          <cell r="B112" t="str">
            <v>Sagem</v>
          </cell>
          <cell r="C112">
            <v>0</v>
          </cell>
          <cell r="D112">
            <v>0</v>
          </cell>
          <cell r="E112">
            <v>0</v>
          </cell>
          <cell r="F112">
            <v>0</v>
          </cell>
          <cell r="G112">
            <v>0</v>
          </cell>
          <cell r="H112">
            <v>0</v>
          </cell>
          <cell r="I112">
            <v>0</v>
          </cell>
          <cell r="J112">
            <v>0</v>
          </cell>
          <cell r="K112">
            <v>0</v>
          </cell>
          <cell r="L112">
            <v>0</v>
          </cell>
          <cell r="M112">
            <v>0</v>
          </cell>
          <cell r="N112">
            <v>0</v>
          </cell>
        </row>
        <row r="113">
          <cell r="B113" t="str">
            <v>Samsung</v>
          </cell>
          <cell r="C113">
            <v>0</v>
          </cell>
          <cell r="D113">
            <v>0</v>
          </cell>
          <cell r="E113">
            <v>0</v>
          </cell>
          <cell r="F113">
            <v>0</v>
          </cell>
          <cell r="G113">
            <v>0</v>
          </cell>
          <cell r="H113">
            <v>0</v>
          </cell>
          <cell r="I113">
            <v>0</v>
          </cell>
          <cell r="J113">
            <v>0</v>
          </cell>
          <cell r="K113">
            <v>0</v>
          </cell>
          <cell r="L113">
            <v>0</v>
          </cell>
          <cell r="M113">
            <v>0</v>
          </cell>
          <cell r="N113">
            <v>0</v>
          </cell>
        </row>
        <row r="114">
          <cell r="B114" t="str">
            <v>Nokia Siemens</v>
          </cell>
          <cell r="C114">
            <v>0</v>
          </cell>
          <cell r="D114">
            <v>0</v>
          </cell>
          <cell r="E114">
            <v>0</v>
          </cell>
          <cell r="F114">
            <v>0</v>
          </cell>
          <cell r="G114">
            <v>0</v>
          </cell>
          <cell r="H114">
            <v>0</v>
          </cell>
          <cell r="I114">
            <v>0</v>
          </cell>
          <cell r="J114">
            <v>0</v>
          </cell>
          <cell r="K114">
            <v>0</v>
          </cell>
          <cell r="L114">
            <v>0</v>
          </cell>
          <cell r="M114">
            <v>0</v>
          </cell>
          <cell r="N114">
            <v>0</v>
          </cell>
        </row>
        <row r="115">
          <cell r="B115" t="str">
            <v>Sorrento/Zhone</v>
          </cell>
          <cell r="K115">
            <v>0</v>
          </cell>
          <cell r="L115">
            <v>0</v>
          </cell>
          <cell r="M115">
            <v>0</v>
          </cell>
          <cell r="N115">
            <v>0</v>
          </cell>
        </row>
        <row r="116">
          <cell r="B116" t="str">
            <v>Sycamore</v>
          </cell>
          <cell r="C116">
            <v>0</v>
          </cell>
          <cell r="D116">
            <v>0</v>
          </cell>
          <cell r="E116">
            <v>0</v>
          </cell>
          <cell r="F116">
            <v>0.9</v>
          </cell>
          <cell r="G116">
            <v>0</v>
          </cell>
          <cell r="H116">
            <v>0</v>
          </cell>
          <cell r="I116">
            <v>0</v>
          </cell>
          <cell r="J116">
            <v>0.9</v>
          </cell>
          <cell r="K116">
            <v>0</v>
          </cell>
          <cell r="L116">
            <v>0</v>
          </cell>
          <cell r="M116">
            <v>0</v>
          </cell>
          <cell r="N116">
            <v>0</v>
          </cell>
        </row>
        <row r="117">
          <cell r="B117" t="str">
            <v>Tejas</v>
          </cell>
        </row>
        <row r="118">
          <cell r="B118" t="str">
            <v>Tellabs</v>
          </cell>
          <cell r="C118">
            <v>0</v>
          </cell>
          <cell r="D118">
            <v>6</v>
          </cell>
          <cell r="E118">
            <v>125</v>
          </cell>
          <cell r="F118">
            <v>22</v>
          </cell>
          <cell r="G118">
            <v>0</v>
          </cell>
          <cell r="H118">
            <v>0</v>
          </cell>
          <cell r="I118">
            <v>0</v>
          </cell>
          <cell r="J118">
            <v>153</v>
          </cell>
          <cell r="K118">
            <v>0</v>
          </cell>
          <cell r="L118">
            <v>1</v>
          </cell>
          <cell r="M118">
            <v>0.7</v>
          </cell>
          <cell r="N118">
            <v>0.8</v>
          </cell>
        </row>
        <row r="119">
          <cell r="B119" t="str">
            <v>Tellium</v>
          </cell>
          <cell r="C119">
            <v>0</v>
          </cell>
          <cell r="D119">
            <v>0</v>
          </cell>
          <cell r="E119">
            <v>0</v>
          </cell>
          <cell r="F119">
            <v>3</v>
          </cell>
          <cell r="G119">
            <v>0</v>
          </cell>
          <cell r="H119">
            <v>0</v>
          </cell>
          <cell r="I119">
            <v>0</v>
          </cell>
          <cell r="J119">
            <v>3</v>
          </cell>
          <cell r="K119">
            <v>0</v>
          </cell>
          <cell r="L119">
            <v>0</v>
          </cell>
          <cell r="M119">
            <v>0</v>
          </cell>
          <cell r="N119">
            <v>0</v>
          </cell>
        </row>
        <row r="120">
          <cell r="B120" t="str">
            <v>Transmode</v>
          </cell>
          <cell r="C120">
            <v>0</v>
          </cell>
          <cell r="D120">
            <v>0</v>
          </cell>
          <cell r="E120">
            <v>0</v>
          </cell>
          <cell r="F120">
            <v>0</v>
          </cell>
          <cell r="G120">
            <v>0</v>
          </cell>
          <cell r="H120">
            <v>0</v>
          </cell>
          <cell r="I120">
            <v>0</v>
          </cell>
          <cell r="J120">
            <v>0</v>
          </cell>
        </row>
        <row r="121">
          <cell r="B121" t="str">
            <v>Turin</v>
          </cell>
          <cell r="C121">
            <v>0</v>
          </cell>
          <cell r="D121">
            <v>0.6</v>
          </cell>
          <cell r="E121">
            <v>0</v>
          </cell>
          <cell r="F121">
            <v>0</v>
          </cell>
          <cell r="G121">
            <v>0</v>
          </cell>
          <cell r="H121">
            <v>0</v>
          </cell>
          <cell r="I121">
            <v>0</v>
          </cell>
          <cell r="J121">
            <v>0.6</v>
          </cell>
        </row>
        <row r="122">
          <cell r="B122" t="str">
            <v>Tyco</v>
          </cell>
          <cell r="C122">
            <v>0</v>
          </cell>
          <cell r="D122">
            <v>0</v>
          </cell>
          <cell r="E122">
            <v>0</v>
          </cell>
          <cell r="F122">
            <v>0</v>
          </cell>
          <cell r="G122">
            <v>0</v>
          </cell>
          <cell r="H122">
            <v>0</v>
          </cell>
          <cell r="I122">
            <v>0</v>
          </cell>
          <cell r="J122">
            <v>0</v>
          </cell>
          <cell r="K122">
            <v>0</v>
          </cell>
          <cell r="L122">
            <v>0</v>
          </cell>
          <cell r="M122">
            <v>0</v>
          </cell>
          <cell r="N122">
            <v>0</v>
          </cell>
        </row>
        <row r="123">
          <cell r="B123" t="str">
            <v>UTStarcom</v>
          </cell>
          <cell r="C123">
            <v>0</v>
          </cell>
          <cell r="D123">
            <v>0</v>
          </cell>
          <cell r="E123">
            <v>0</v>
          </cell>
          <cell r="F123">
            <v>0</v>
          </cell>
          <cell r="G123">
            <v>0</v>
          </cell>
          <cell r="H123">
            <v>0</v>
          </cell>
          <cell r="I123">
            <v>0</v>
          </cell>
          <cell r="J123">
            <v>0</v>
          </cell>
        </row>
        <row r="127">
          <cell r="B127" t="str">
            <v>ZTE</v>
          </cell>
          <cell r="C127">
            <v>0</v>
          </cell>
          <cell r="D127">
            <v>0</v>
          </cell>
          <cell r="E127">
            <v>0</v>
          </cell>
          <cell r="F127">
            <v>0</v>
          </cell>
          <cell r="G127">
            <v>0</v>
          </cell>
          <cell r="H127">
            <v>0</v>
          </cell>
          <cell r="I127">
            <v>0</v>
          </cell>
          <cell r="J127">
            <v>0</v>
          </cell>
          <cell r="K127">
            <v>0</v>
          </cell>
          <cell r="L127">
            <v>0</v>
          </cell>
          <cell r="M127">
            <v>0</v>
          </cell>
          <cell r="N127">
            <v>0</v>
          </cell>
        </row>
        <row r="128">
          <cell r="B128" t="str">
            <v>Other</v>
          </cell>
          <cell r="C128">
            <v>0</v>
          </cell>
          <cell r="D128">
            <v>0</v>
          </cell>
          <cell r="E128">
            <v>0</v>
          </cell>
          <cell r="F128">
            <v>0</v>
          </cell>
          <cell r="G128">
            <v>0</v>
          </cell>
          <cell r="H128">
            <v>0</v>
          </cell>
          <cell r="I128">
            <v>0</v>
          </cell>
          <cell r="J128">
            <v>0</v>
          </cell>
          <cell r="K128">
            <v>0</v>
          </cell>
          <cell r="L128">
            <v>1</v>
          </cell>
          <cell r="M128">
            <v>0</v>
          </cell>
          <cell r="N128">
            <v>0</v>
          </cell>
        </row>
        <row r="129">
          <cell r="B129" t="str">
            <v>Total</v>
          </cell>
          <cell r="C129">
            <v>182.5</v>
          </cell>
          <cell r="D129">
            <v>174.8</v>
          </cell>
          <cell r="E129">
            <v>201</v>
          </cell>
          <cell r="F129">
            <v>68.900000000000006</v>
          </cell>
          <cell r="G129">
            <v>57.9</v>
          </cell>
          <cell r="H129">
            <v>101.4</v>
          </cell>
          <cell r="I129">
            <v>15.5</v>
          </cell>
          <cell r="J129">
            <v>801.99999999999989</v>
          </cell>
        </row>
        <row r="132">
          <cell r="B132" t="str">
            <v>3Q02</v>
          </cell>
          <cell r="D132" t="str">
            <v>Optical Networking Vendor Revenues ($ M)</v>
          </cell>
          <cell r="J132" t="str">
            <v>North America</v>
          </cell>
          <cell r="K132" t="str">
            <v>Enter % metro (for breakouts)</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Total Optical Networking (ON)</v>
          </cell>
          <cell r="K133" t="str">
            <v>SONET ADM %metro</v>
          </cell>
          <cell r="L133" t="str">
            <v>OED %metro</v>
          </cell>
          <cell r="M133" t="str">
            <v>DCS %metro</v>
          </cell>
          <cell r="N133" t="str">
            <v>OCS %metro</v>
          </cell>
        </row>
        <row r="134">
          <cell r="B134" t="str">
            <v>ADTRAN</v>
          </cell>
        </row>
        <row r="135">
          <cell r="B135" t="str">
            <v>ADVA</v>
          </cell>
          <cell r="C135">
            <v>0</v>
          </cell>
          <cell r="D135">
            <v>0</v>
          </cell>
          <cell r="E135">
            <v>0</v>
          </cell>
          <cell r="F135">
            <v>0</v>
          </cell>
          <cell r="G135">
            <v>5</v>
          </cell>
          <cell r="H135">
            <v>0</v>
          </cell>
          <cell r="I135">
            <v>0</v>
          </cell>
          <cell r="J135">
            <v>5</v>
          </cell>
          <cell r="K135">
            <v>0</v>
          </cell>
          <cell r="L135">
            <v>0</v>
          </cell>
          <cell r="M135">
            <v>0</v>
          </cell>
          <cell r="N135">
            <v>0</v>
          </cell>
        </row>
        <row r="136">
          <cell r="B136" t="str">
            <v>Alcatel-Lucent</v>
          </cell>
          <cell r="C136">
            <v>76</v>
          </cell>
          <cell r="D136">
            <v>13</v>
          </cell>
          <cell r="E136">
            <v>42</v>
          </cell>
          <cell r="F136">
            <v>13</v>
          </cell>
          <cell r="G136">
            <v>5</v>
          </cell>
          <cell r="H136">
            <v>25</v>
          </cell>
          <cell r="I136">
            <v>4</v>
          </cell>
          <cell r="J136">
            <v>178</v>
          </cell>
          <cell r="K136">
            <v>0.7</v>
          </cell>
          <cell r="L136">
            <v>0.7</v>
          </cell>
          <cell r="M136">
            <v>0.65</v>
          </cell>
          <cell r="N136">
            <v>0.7</v>
          </cell>
        </row>
        <row r="137">
          <cell r="B137" t="str">
            <v>Alidian</v>
          </cell>
          <cell r="C137">
            <v>0</v>
          </cell>
          <cell r="D137">
            <v>0.2</v>
          </cell>
          <cell r="E137">
            <v>0</v>
          </cell>
          <cell r="F137">
            <v>0</v>
          </cell>
          <cell r="G137">
            <v>0</v>
          </cell>
          <cell r="H137">
            <v>0</v>
          </cell>
          <cell r="I137">
            <v>0</v>
          </cell>
          <cell r="J137">
            <v>0.2</v>
          </cell>
        </row>
        <row r="138">
          <cell r="B138" t="str">
            <v>ANDA</v>
          </cell>
        </row>
        <row r="139">
          <cell r="B139" t="str">
            <v>Appian</v>
          </cell>
          <cell r="C139">
            <v>0</v>
          </cell>
          <cell r="D139">
            <v>0</v>
          </cell>
          <cell r="E139">
            <v>0</v>
          </cell>
          <cell r="F139">
            <v>0</v>
          </cell>
          <cell r="G139">
            <v>0</v>
          </cell>
          <cell r="H139">
            <v>0</v>
          </cell>
          <cell r="I139">
            <v>0</v>
          </cell>
          <cell r="J139">
            <v>0</v>
          </cell>
        </row>
        <row r="140">
          <cell r="B140" t="str">
            <v>Atrica</v>
          </cell>
          <cell r="C140">
            <v>0</v>
          </cell>
          <cell r="D140">
            <v>1.2</v>
          </cell>
          <cell r="E140">
            <v>0</v>
          </cell>
          <cell r="F140">
            <v>0</v>
          </cell>
          <cell r="G140">
            <v>0</v>
          </cell>
          <cell r="H140">
            <v>0</v>
          </cell>
          <cell r="I140">
            <v>0</v>
          </cell>
          <cell r="J140">
            <v>1.2</v>
          </cell>
        </row>
        <row r="141">
          <cell r="B141" t="str">
            <v>Calient</v>
          </cell>
          <cell r="C141">
            <v>0</v>
          </cell>
          <cell r="D141">
            <v>0</v>
          </cell>
          <cell r="E141">
            <v>0</v>
          </cell>
          <cell r="F141">
            <v>1</v>
          </cell>
          <cell r="G141">
            <v>0</v>
          </cell>
          <cell r="H141">
            <v>0</v>
          </cell>
          <cell r="I141">
            <v>0</v>
          </cell>
          <cell r="J141">
            <v>1</v>
          </cell>
          <cell r="K141">
            <v>0</v>
          </cell>
          <cell r="L141">
            <v>0</v>
          </cell>
          <cell r="M141">
            <v>0</v>
          </cell>
          <cell r="N141">
            <v>0</v>
          </cell>
        </row>
        <row r="142">
          <cell r="B142" t="str">
            <v>Ciena</v>
          </cell>
          <cell r="C142">
            <v>0</v>
          </cell>
          <cell r="D142">
            <v>2</v>
          </cell>
          <cell r="E142">
            <v>0</v>
          </cell>
          <cell r="F142">
            <v>15</v>
          </cell>
          <cell r="G142">
            <v>4</v>
          </cell>
          <cell r="H142">
            <v>6</v>
          </cell>
          <cell r="I142">
            <v>1</v>
          </cell>
          <cell r="J142">
            <v>28</v>
          </cell>
          <cell r="K142">
            <v>0</v>
          </cell>
          <cell r="L142">
            <v>1</v>
          </cell>
          <cell r="M142">
            <v>0</v>
          </cell>
          <cell r="N142">
            <v>0</v>
          </cell>
        </row>
        <row r="143">
          <cell r="B143" t="str">
            <v>Cisco</v>
          </cell>
          <cell r="C143">
            <v>0</v>
          </cell>
          <cell r="D143">
            <v>37</v>
          </cell>
          <cell r="E143">
            <v>0</v>
          </cell>
          <cell r="F143">
            <v>1</v>
          </cell>
          <cell r="G143">
            <v>3</v>
          </cell>
          <cell r="H143">
            <v>2</v>
          </cell>
          <cell r="I143">
            <v>0.25</v>
          </cell>
          <cell r="J143">
            <v>43.25</v>
          </cell>
          <cell r="K143">
            <v>0</v>
          </cell>
          <cell r="L143">
            <v>0.7</v>
          </cell>
          <cell r="M143">
            <v>0</v>
          </cell>
          <cell r="N143">
            <v>1</v>
          </cell>
        </row>
        <row r="144">
          <cell r="B144" t="str">
            <v>Coriolis</v>
          </cell>
          <cell r="C144">
            <v>0</v>
          </cell>
          <cell r="D144">
            <v>0.8</v>
          </cell>
          <cell r="E144">
            <v>0</v>
          </cell>
          <cell r="F144">
            <v>0</v>
          </cell>
          <cell r="G144">
            <v>0</v>
          </cell>
          <cell r="H144">
            <v>0</v>
          </cell>
          <cell r="I144">
            <v>0</v>
          </cell>
          <cell r="J144">
            <v>0.8</v>
          </cell>
        </row>
        <row r="145">
          <cell r="B145" t="str">
            <v>Corrigent</v>
          </cell>
        </row>
        <row r="146">
          <cell r="B146" t="str">
            <v>Corvis</v>
          </cell>
          <cell r="C146">
            <v>0</v>
          </cell>
          <cell r="D146">
            <v>0</v>
          </cell>
          <cell r="E146">
            <v>0</v>
          </cell>
          <cell r="F146">
            <v>0</v>
          </cell>
          <cell r="G146">
            <v>0</v>
          </cell>
          <cell r="H146">
            <v>0</v>
          </cell>
          <cell r="I146">
            <v>0.5</v>
          </cell>
          <cell r="J146">
            <v>0.5</v>
          </cell>
          <cell r="K146">
            <v>0</v>
          </cell>
          <cell r="L146">
            <v>0</v>
          </cell>
          <cell r="M146">
            <v>0</v>
          </cell>
          <cell r="N146">
            <v>0</v>
          </cell>
        </row>
        <row r="147">
          <cell r="B147" t="str">
            <v>Datang</v>
          </cell>
          <cell r="C147">
            <v>0</v>
          </cell>
          <cell r="D147">
            <v>0</v>
          </cell>
          <cell r="E147">
            <v>0</v>
          </cell>
          <cell r="F147">
            <v>0</v>
          </cell>
          <cell r="G147">
            <v>0</v>
          </cell>
          <cell r="H147">
            <v>0</v>
          </cell>
          <cell r="I147">
            <v>0</v>
          </cell>
          <cell r="J147">
            <v>0</v>
          </cell>
          <cell r="K147">
            <v>0</v>
          </cell>
          <cell r="L147">
            <v>0</v>
          </cell>
          <cell r="M147">
            <v>0</v>
          </cell>
          <cell r="N147">
            <v>0</v>
          </cell>
        </row>
        <row r="148">
          <cell r="B148" t="str">
            <v>Eastcom</v>
          </cell>
          <cell r="C148">
            <v>0</v>
          </cell>
          <cell r="D148">
            <v>0</v>
          </cell>
          <cell r="E148">
            <v>0</v>
          </cell>
          <cell r="F148">
            <v>0</v>
          </cell>
          <cell r="G148">
            <v>0</v>
          </cell>
          <cell r="H148">
            <v>0</v>
          </cell>
          <cell r="I148">
            <v>0</v>
          </cell>
          <cell r="J148">
            <v>0</v>
          </cell>
        </row>
        <row r="149">
          <cell r="B149" t="str">
            <v>ECI Telecom</v>
          </cell>
          <cell r="C149">
            <v>0</v>
          </cell>
          <cell r="D149">
            <v>0.7</v>
          </cell>
          <cell r="E149">
            <v>1</v>
          </cell>
          <cell r="F149">
            <v>0</v>
          </cell>
          <cell r="G149">
            <v>0.5</v>
          </cell>
          <cell r="H149">
            <v>0</v>
          </cell>
          <cell r="I149">
            <v>0</v>
          </cell>
          <cell r="J149">
            <v>2.2000000000000002</v>
          </cell>
          <cell r="K149">
            <v>0</v>
          </cell>
          <cell r="L149">
            <v>0</v>
          </cell>
          <cell r="M149">
            <v>0</v>
          </cell>
          <cell r="N149">
            <v>0</v>
          </cell>
        </row>
        <row r="150">
          <cell r="B150" t="str">
            <v>Ericsson</v>
          </cell>
          <cell r="C150">
            <v>0</v>
          </cell>
          <cell r="D150">
            <v>0</v>
          </cell>
          <cell r="E150">
            <v>0</v>
          </cell>
          <cell r="F150">
            <v>0</v>
          </cell>
          <cell r="G150">
            <v>1</v>
          </cell>
          <cell r="H150">
            <v>1</v>
          </cell>
          <cell r="I150">
            <v>0</v>
          </cell>
          <cell r="J150">
            <v>2</v>
          </cell>
          <cell r="K150">
            <v>0</v>
          </cell>
          <cell r="L150">
            <v>0</v>
          </cell>
          <cell r="M150">
            <v>0</v>
          </cell>
          <cell r="N150">
            <v>0</v>
          </cell>
        </row>
        <row r="151">
          <cell r="B151" t="str">
            <v>FiberHome</v>
          </cell>
          <cell r="C151">
            <v>0</v>
          </cell>
          <cell r="D151">
            <v>0</v>
          </cell>
          <cell r="E151">
            <v>0</v>
          </cell>
          <cell r="F151">
            <v>0</v>
          </cell>
          <cell r="G151">
            <v>0</v>
          </cell>
          <cell r="H151">
            <v>0</v>
          </cell>
          <cell r="I151">
            <v>0</v>
          </cell>
          <cell r="J151">
            <v>0</v>
          </cell>
          <cell r="K151">
            <v>0</v>
          </cell>
          <cell r="L151">
            <v>0</v>
          </cell>
          <cell r="M151">
            <v>0</v>
          </cell>
          <cell r="N151">
            <v>0</v>
          </cell>
        </row>
        <row r="152">
          <cell r="B152" t="str">
            <v>Fujitsu</v>
          </cell>
          <cell r="C152">
            <v>79.599999999999994</v>
          </cell>
          <cell r="D152">
            <v>17.7</v>
          </cell>
          <cell r="E152">
            <v>0</v>
          </cell>
          <cell r="F152">
            <v>0</v>
          </cell>
          <cell r="G152">
            <v>0</v>
          </cell>
          <cell r="H152">
            <v>2.2000000000000002</v>
          </cell>
          <cell r="I152">
            <v>0</v>
          </cell>
          <cell r="J152">
            <v>99.5</v>
          </cell>
          <cell r="K152">
            <v>0.95</v>
          </cell>
          <cell r="L152">
            <v>0.98</v>
          </cell>
          <cell r="M152">
            <v>0</v>
          </cell>
          <cell r="N152">
            <v>0</v>
          </cell>
        </row>
        <row r="153">
          <cell r="B153" t="str">
            <v>Hitachi</v>
          </cell>
          <cell r="C153">
            <v>1</v>
          </cell>
          <cell r="D153">
            <v>0</v>
          </cell>
          <cell r="E153">
            <v>0</v>
          </cell>
          <cell r="F153">
            <v>0</v>
          </cell>
          <cell r="G153">
            <v>0</v>
          </cell>
          <cell r="H153">
            <v>2</v>
          </cell>
          <cell r="I153">
            <v>0</v>
          </cell>
          <cell r="J153">
            <v>3</v>
          </cell>
          <cell r="K153">
            <v>0</v>
          </cell>
          <cell r="L153">
            <v>0</v>
          </cell>
          <cell r="M153">
            <v>0</v>
          </cell>
          <cell r="N153">
            <v>0</v>
          </cell>
        </row>
        <row r="154">
          <cell r="B154" t="str">
            <v>Hitachi Cable</v>
          </cell>
        </row>
        <row r="155">
          <cell r="B155" t="str">
            <v>Huawei</v>
          </cell>
          <cell r="C155">
            <v>0</v>
          </cell>
          <cell r="D155">
            <v>0</v>
          </cell>
          <cell r="E155">
            <v>0</v>
          </cell>
          <cell r="F155">
            <v>0</v>
          </cell>
          <cell r="G155">
            <v>0</v>
          </cell>
          <cell r="H155">
            <v>0</v>
          </cell>
          <cell r="I155">
            <v>0</v>
          </cell>
          <cell r="J155">
            <v>0</v>
          </cell>
          <cell r="K155">
            <v>0</v>
          </cell>
          <cell r="L155">
            <v>0</v>
          </cell>
          <cell r="M155">
            <v>0</v>
          </cell>
          <cell r="N155">
            <v>0</v>
          </cell>
        </row>
        <row r="156">
          <cell r="B156" t="str">
            <v>Infinera</v>
          </cell>
        </row>
        <row r="157">
          <cell r="B157" t="str">
            <v>KDDI-SCS</v>
          </cell>
          <cell r="C157">
            <v>0</v>
          </cell>
          <cell r="D157">
            <v>0</v>
          </cell>
          <cell r="E157">
            <v>0</v>
          </cell>
          <cell r="F157">
            <v>0</v>
          </cell>
          <cell r="G157">
            <v>0</v>
          </cell>
          <cell r="H157">
            <v>0</v>
          </cell>
          <cell r="I157">
            <v>0</v>
          </cell>
          <cell r="J157">
            <v>0</v>
          </cell>
        </row>
        <row r="158">
          <cell r="B158" t="str">
            <v>LGIC</v>
          </cell>
          <cell r="C158">
            <v>0</v>
          </cell>
          <cell r="D158">
            <v>0</v>
          </cell>
          <cell r="E158">
            <v>0</v>
          </cell>
          <cell r="F158">
            <v>0</v>
          </cell>
          <cell r="G158">
            <v>0</v>
          </cell>
          <cell r="H158">
            <v>0</v>
          </cell>
          <cell r="I158">
            <v>0</v>
          </cell>
          <cell r="J158">
            <v>0</v>
          </cell>
          <cell r="K158">
            <v>0</v>
          </cell>
          <cell r="L158">
            <v>0</v>
          </cell>
          <cell r="M158">
            <v>0</v>
          </cell>
          <cell r="N158">
            <v>0</v>
          </cell>
        </row>
        <row r="159">
          <cell r="B159" t="str">
            <v>Lucent</v>
          </cell>
          <cell r="C159">
            <v>0</v>
          </cell>
          <cell r="D159">
            <v>0</v>
          </cell>
          <cell r="E159">
            <v>0</v>
          </cell>
          <cell r="F159">
            <v>0</v>
          </cell>
          <cell r="G159">
            <v>0</v>
          </cell>
          <cell r="H159">
            <v>0</v>
          </cell>
          <cell r="I159">
            <v>0</v>
          </cell>
          <cell r="J159">
            <v>0</v>
          </cell>
          <cell r="K159">
            <v>0.7</v>
          </cell>
          <cell r="L159">
            <v>1</v>
          </cell>
          <cell r="M159">
            <v>0.5</v>
          </cell>
          <cell r="N159">
            <v>0</v>
          </cell>
        </row>
        <row r="160">
          <cell r="B160" t="str">
            <v>Lumentis</v>
          </cell>
          <cell r="C160">
            <v>0</v>
          </cell>
          <cell r="D160">
            <v>0</v>
          </cell>
          <cell r="E160">
            <v>0</v>
          </cell>
          <cell r="F160">
            <v>0</v>
          </cell>
          <cell r="G160">
            <v>0</v>
          </cell>
          <cell r="H160">
            <v>0</v>
          </cell>
          <cell r="I160">
            <v>0</v>
          </cell>
          <cell r="J160">
            <v>0</v>
          </cell>
        </row>
        <row r="161">
          <cell r="B161" t="str">
            <v>Luminous</v>
          </cell>
          <cell r="C161">
            <v>0</v>
          </cell>
          <cell r="D161">
            <v>0.8</v>
          </cell>
          <cell r="E161">
            <v>0</v>
          </cell>
          <cell r="F161">
            <v>0</v>
          </cell>
          <cell r="G161">
            <v>0</v>
          </cell>
          <cell r="H161">
            <v>0</v>
          </cell>
          <cell r="I161">
            <v>0</v>
          </cell>
          <cell r="J161">
            <v>0.8</v>
          </cell>
        </row>
        <row r="162">
          <cell r="B162" t="str">
            <v>LuxN</v>
          </cell>
          <cell r="C162">
            <v>0</v>
          </cell>
          <cell r="D162">
            <v>0</v>
          </cell>
          <cell r="E162">
            <v>0</v>
          </cell>
          <cell r="F162">
            <v>0</v>
          </cell>
          <cell r="G162">
            <v>1.2</v>
          </cell>
          <cell r="H162">
            <v>0</v>
          </cell>
          <cell r="I162">
            <v>0</v>
          </cell>
          <cell r="J162">
            <v>1.2</v>
          </cell>
        </row>
        <row r="163">
          <cell r="B163" t="str">
            <v>Marconi/Ericsson</v>
          </cell>
        </row>
        <row r="164">
          <cell r="B164" t="str">
            <v>MetroOptix</v>
          </cell>
          <cell r="C164">
            <v>0</v>
          </cell>
          <cell r="D164">
            <v>0.5</v>
          </cell>
          <cell r="E164">
            <v>0</v>
          </cell>
          <cell r="F164">
            <v>0</v>
          </cell>
          <cell r="G164">
            <v>0</v>
          </cell>
          <cell r="H164">
            <v>0</v>
          </cell>
          <cell r="I164">
            <v>0</v>
          </cell>
          <cell r="J164">
            <v>0.5</v>
          </cell>
        </row>
        <row r="165">
          <cell r="B165" t="str">
            <v>Movaz</v>
          </cell>
          <cell r="C165">
            <v>0</v>
          </cell>
          <cell r="D165">
            <v>0</v>
          </cell>
          <cell r="E165">
            <v>0</v>
          </cell>
          <cell r="F165">
            <v>0</v>
          </cell>
          <cell r="G165">
            <v>0</v>
          </cell>
          <cell r="H165">
            <v>0</v>
          </cell>
          <cell r="I165">
            <v>0</v>
          </cell>
          <cell r="J165">
            <v>0</v>
          </cell>
          <cell r="K165">
            <v>0</v>
          </cell>
          <cell r="L165">
            <v>0</v>
          </cell>
          <cell r="M165">
            <v>0</v>
          </cell>
          <cell r="N165">
            <v>0</v>
          </cell>
        </row>
        <row r="166">
          <cell r="B166" t="str">
            <v>Native</v>
          </cell>
          <cell r="C166">
            <v>0</v>
          </cell>
          <cell r="D166">
            <v>0</v>
          </cell>
          <cell r="E166">
            <v>0</v>
          </cell>
          <cell r="F166">
            <v>0</v>
          </cell>
          <cell r="G166">
            <v>0</v>
          </cell>
          <cell r="H166">
            <v>0</v>
          </cell>
          <cell r="I166">
            <v>0</v>
          </cell>
          <cell r="J166">
            <v>0</v>
          </cell>
        </row>
        <row r="167">
          <cell r="B167" t="str">
            <v>NEC</v>
          </cell>
          <cell r="C167">
            <v>16</v>
          </cell>
          <cell r="D167">
            <v>1</v>
          </cell>
          <cell r="E167">
            <v>0</v>
          </cell>
          <cell r="F167">
            <v>0</v>
          </cell>
          <cell r="G167">
            <v>0</v>
          </cell>
          <cell r="H167">
            <v>15</v>
          </cell>
          <cell r="I167">
            <v>0</v>
          </cell>
          <cell r="J167">
            <v>32</v>
          </cell>
          <cell r="K167">
            <v>0.1</v>
          </cell>
          <cell r="L167">
            <v>0.1</v>
          </cell>
          <cell r="M167">
            <v>0</v>
          </cell>
          <cell r="N167">
            <v>0</v>
          </cell>
        </row>
        <row r="168">
          <cell r="B168" t="str">
            <v>Nortel</v>
          </cell>
          <cell r="C168">
            <v>15</v>
          </cell>
          <cell r="D168">
            <v>40</v>
          </cell>
          <cell r="E168">
            <v>0</v>
          </cell>
          <cell r="F168">
            <v>10</v>
          </cell>
          <cell r="G168">
            <v>23</v>
          </cell>
          <cell r="H168">
            <v>20</v>
          </cell>
          <cell r="I168">
            <v>0</v>
          </cell>
          <cell r="J168">
            <v>108</v>
          </cell>
          <cell r="K168">
            <v>0.7</v>
          </cell>
          <cell r="L168">
            <v>0.75</v>
          </cell>
          <cell r="M168">
            <v>0</v>
          </cell>
          <cell r="N168">
            <v>0.7</v>
          </cell>
        </row>
        <row r="169">
          <cell r="B169" t="str">
            <v>Oki</v>
          </cell>
          <cell r="C169">
            <v>0</v>
          </cell>
          <cell r="D169">
            <v>0</v>
          </cell>
          <cell r="E169">
            <v>0</v>
          </cell>
          <cell r="F169">
            <v>0</v>
          </cell>
          <cell r="G169">
            <v>0</v>
          </cell>
          <cell r="H169">
            <v>0</v>
          </cell>
          <cell r="I169">
            <v>0</v>
          </cell>
          <cell r="J169">
            <v>0</v>
          </cell>
          <cell r="K169">
            <v>0</v>
          </cell>
          <cell r="L169">
            <v>0</v>
          </cell>
          <cell r="M169">
            <v>0</v>
          </cell>
          <cell r="N169">
            <v>0</v>
          </cell>
        </row>
        <row r="170">
          <cell r="B170" t="str">
            <v>OpVista</v>
          </cell>
        </row>
        <row r="171">
          <cell r="B171" t="str">
            <v>Photonic Bridges</v>
          </cell>
          <cell r="C171">
            <v>0</v>
          </cell>
          <cell r="D171">
            <v>0</v>
          </cell>
          <cell r="E171">
            <v>0</v>
          </cell>
          <cell r="F171">
            <v>0</v>
          </cell>
          <cell r="G171">
            <v>0</v>
          </cell>
          <cell r="H171">
            <v>0</v>
          </cell>
          <cell r="I171">
            <v>0</v>
          </cell>
          <cell r="J171">
            <v>0</v>
          </cell>
        </row>
        <row r="172">
          <cell r="B172" t="str">
            <v>Photonixnet</v>
          </cell>
          <cell r="C172">
            <v>0</v>
          </cell>
          <cell r="D172">
            <v>0</v>
          </cell>
          <cell r="E172">
            <v>0</v>
          </cell>
          <cell r="F172">
            <v>0</v>
          </cell>
          <cell r="G172">
            <v>1</v>
          </cell>
          <cell r="H172">
            <v>0</v>
          </cell>
          <cell r="I172">
            <v>0</v>
          </cell>
          <cell r="J172">
            <v>1</v>
          </cell>
        </row>
        <row r="173">
          <cell r="B173" t="str">
            <v>Pirelli</v>
          </cell>
          <cell r="C173">
            <v>0</v>
          </cell>
          <cell r="D173">
            <v>0</v>
          </cell>
          <cell r="E173">
            <v>0</v>
          </cell>
          <cell r="F173">
            <v>0</v>
          </cell>
          <cell r="G173">
            <v>0</v>
          </cell>
          <cell r="H173">
            <v>0</v>
          </cell>
          <cell r="I173">
            <v>0</v>
          </cell>
          <cell r="J173">
            <v>0</v>
          </cell>
        </row>
        <row r="174">
          <cell r="B174" t="str">
            <v>Redback</v>
          </cell>
          <cell r="C174">
            <v>0</v>
          </cell>
          <cell r="D174">
            <v>0</v>
          </cell>
          <cell r="E174">
            <v>0</v>
          </cell>
          <cell r="F174">
            <v>0</v>
          </cell>
          <cell r="G174">
            <v>0</v>
          </cell>
          <cell r="H174">
            <v>0</v>
          </cell>
          <cell r="I174">
            <v>0</v>
          </cell>
          <cell r="J174">
            <v>0</v>
          </cell>
          <cell r="K174">
            <v>0</v>
          </cell>
          <cell r="L174">
            <v>0</v>
          </cell>
          <cell r="M174">
            <v>0</v>
          </cell>
          <cell r="N174">
            <v>0</v>
          </cell>
        </row>
        <row r="175">
          <cell r="B175" t="str">
            <v>Sagem</v>
          </cell>
          <cell r="C175">
            <v>0</v>
          </cell>
          <cell r="D175">
            <v>0</v>
          </cell>
          <cell r="E175">
            <v>0</v>
          </cell>
          <cell r="F175">
            <v>0</v>
          </cell>
          <cell r="G175">
            <v>0</v>
          </cell>
          <cell r="H175">
            <v>0</v>
          </cell>
          <cell r="I175">
            <v>0</v>
          </cell>
          <cell r="J175">
            <v>0</v>
          </cell>
          <cell r="K175">
            <v>0</v>
          </cell>
          <cell r="L175">
            <v>0</v>
          </cell>
          <cell r="M175">
            <v>0</v>
          </cell>
          <cell r="N175">
            <v>0</v>
          </cell>
        </row>
        <row r="176">
          <cell r="B176" t="str">
            <v>Samsung</v>
          </cell>
          <cell r="C176">
            <v>0</v>
          </cell>
          <cell r="D176">
            <v>0</v>
          </cell>
          <cell r="E176">
            <v>0</v>
          </cell>
          <cell r="F176">
            <v>0</v>
          </cell>
          <cell r="G176">
            <v>0</v>
          </cell>
          <cell r="H176">
            <v>0</v>
          </cell>
          <cell r="I176">
            <v>0</v>
          </cell>
          <cell r="J176">
            <v>0</v>
          </cell>
          <cell r="K176">
            <v>0</v>
          </cell>
          <cell r="L176">
            <v>0</v>
          </cell>
          <cell r="M176">
            <v>0</v>
          </cell>
          <cell r="N176">
            <v>0</v>
          </cell>
        </row>
        <row r="177">
          <cell r="B177" t="str">
            <v>Nokia Siemens</v>
          </cell>
          <cell r="C177">
            <v>0</v>
          </cell>
          <cell r="D177">
            <v>0</v>
          </cell>
          <cell r="E177">
            <v>0</v>
          </cell>
          <cell r="F177">
            <v>0</v>
          </cell>
          <cell r="G177">
            <v>0</v>
          </cell>
          <cell r="H177">
            <v>0</v>
          </cell>
          <cell r="I177">
            <v>0</v>
          </cell>
          <cell r="J177">
            <v>0</v>
          </cell>
          <cell r="K177">
            <v>0</v>
          </cell>
          <cell r="L177">
            <v>0</v>
          </cell>
          <cell r="M177">
            <v>0</v>
          </cell>
          <cell r="N177">
            <v>0</v>
          </cell>
        </row>
        <row r="178">
          <cell r="B178" t="str">
            <v>Sorrento/Zhone</v>
          </cell>
          <cell r="K178">
            <v>0</v>
          </cell>
          <cell r="L178">
            <v>0</v>
          </cell>
          <cell r="M178">
            <v>0</v>
          </cell>
          <cell r="N178">
            <v>0</v>
          </cell>
        </row>
        <row r="179">
          <cell r="B179" t="str">
            <v>Sycamore</v>
          </cell>
          <cell r="C179">
            <v>0</v>
          </cell>
          <cell r="D179">
            <v>0</v>
          </cell>
          <cell r="E179">
            <v>0</v>
          </cell>
          <cell r="F179">
            <v>1</v>
          </cell>
          <cell r="G179">
            <v>0</v>
          </cell>
          <cell r="H179">
            <v>0</v>
          </cell>
          <cell r="I179">
            <v>0</v>
          </cell>
          <cell r="J179">
            <v>1</v>
          </cell>
          <cell r="K179">
            <v>0</v>
          </cell>
          <cell r="L179">
            <v>0</v>
          </cell>
          <cell r="M179">
            <v>0</v>
          </cell>
          <cell r="N179">
            <v>0</v>
          </cell>
        </row>
        <row r="180">
          <cell r="B180" t="str">
            <v>Tejas</v>
          </cell>
        </row>
        <row r="181">
          <cell r="B181" t="str">
            <v>Tellabs</v>
          </cell>
          <cell r="C181">
            <v>0</v>
          </cell>
          <cell r="D181">
            <v>6</v>
          </cell>
          <cell r="E181">
            <v>100</v>
          </cell>
          <cell r="F181">
            <v>4</v>
          </cell>
          <cell r="G181">
            <v>0</v>
          </cell>
          <cell r="H181">
            <v>0</v>
          </cell>
          <cell r="I181">
            <v>0</v>
          </cell>
          <cell r="J181">
            <v>110</v>
          </cell>
          <cell r="K181">
            <v>0</v>
          </cell>
          <cell r="L181">
            <v>1</v>
          </cell>
          <cell r="M181">
            <v>0.7</v>
          </cell>
          <cell r="N181">
            <v>0.8</v>
          </cell>
        </row>
        <row r="182">
          <cell r="B182" t="str">
            <v>Tellium</v>
          </cell>
          <cell r="C182">
            <v>0</v>
          </cell>
          <cell r="D182">
            <v>0</v>
          </cell>
          <cell r="E182">
            <v>0</v>
          </cell>
          <cell r="F182">
            <v>2</v>
          </cell>
          <cell r="G182">
            <v>0</v>
          </cell>
          <cell r="H182">
            <v>0</v>
          </cell>
          <cell r="I182">
            <v>0</v>
          </cell>
          <cell r="J182">
            <v>2</v>
          </cell>
          <cell r="K182">
            <v>0</v>
          </cell>
          <cell r="L182">
            <v>0</v>
          </cell>
          <cell r="M182">
            <v>0</v>
          </cell>
          <cell r="N182">
            <v>0</v>
          </cell>
        </row>
        <row r="183">
          <cell r="B183" t="str">
            <v>Transmode</v>
          </cell>
          <cell r="C183">
            <v>0</v>
          </cell>
          <cell r="D183">
            <v>0</v>
          </cell>
          <cell r="E183">
            <v>0</v>
          </cell>
          <cell r="F183">
            <v>0</v>
          </cell>
          <cell r="H183">
            <v>0</v>
          </cell>
          <cell r="I183">
            <v>0</v>
          </cell>
          <cell r="J183">
            <v>0</v>
          </cell>
        </row>
        <row r="187">
          <cell r="B187" t="str">
            <v>White Rock</v>
          </cell>
          <cell r="C187">
            <v>0</v>
          </cell>
          <cell r="D187">
            <v>2.2000000000000002</v>
          </cell>
          <cell r="E187">
            <v>0</v>
          </cell>
          <cell r="F187">
            <v>0</v>
          </cell>
          <cell r="G187">
            <v>0.3</v>
          </cell>
          <cell r="H187">
            <v>0</v>
          </cell>
          <cell r="I187">
            <v>0</v>
          </cell>
          <cell r="J187">
            <v>2.5</v>
          </cell>
        </row>
        <row r="188">
          <cell r="B188" t="str">
            <v>Xtera</v>
          </cell>
        </row>
        <row r="189">
          <cell r="B189" t="str">
            <v>Zhone</v>
          </cell>
          <cell r="C189">
            <v>0</v>
          </cell>
          <cell r="D189">
            <v>0</v>
          </cell>
          <cell r="E189">
            <v>0</v>
          </cell>
          <cell r="F189">
            <v>0</v>
          </cell>
          <cell r="G189">
            <v>1</v>
          </cell>
          <cell r="H189">
            <v>0</v>
          </cell>
          <cell r="I189">
            <v>0</v>
          </cell>
          <cell r="J189">
            <v>1</v>
          </cell>
        </row>
        <row r="190">
          <cell r="B190" t="str">
            <v>ZTE</v>
          </cell>
          <cell r="C190">
            <v>0</v>
          </cell>
          <cell r="D190">
            <v>0</v>
          </cell>
          <cell r="E190">
            <v>0</v>
          </cell>
          <cell r="F190">
            <v>0</v>
          </cell>
          <cell r="G190">
            <v>0</v>
          </cell>
          <cell r="H190">
            <v>0</v>
          </cell>
          <cell r="I190">
            <v>0</v>
          </cell>
          <cell r="J190">
            <v>0</v>
          </cell>
          <cell r="K190">
            <v>0</v>
          </cell>
          <cell r="L190">
            <v>0</v>
          </cell>
          <cell r="M190">
            <v>0</v>
          </cell>
          <cell r="N190">
            <v>0</v>
          </cell>
        </row>
        <row r="191">
          <cell r="B191" t="str">
            <v>Other</v>
          </cell>
          <cell r="C191">
            <v>0</v>
          </cell>
          <cell r="D191">
            <v>0</v>
          </cell>
          <cell r="E191">
            <v>0</v>
          </cell>
          <cell r="F191">
            <v>0</v>
          </cell>
          <cell r="G191">
            <v>0</v>
          </cell>
          <cell r="H191">
            <v>0</v>
          </cell>
          <cell r="I191">
            <v>0</v>
          </cell>
          <cell r="J191">
            <v>0</v>
          </cell>
          <cell r="K191">
            <v>0</v>
          </cell>
          <cell r="L191">
            <v>1</v>
          </cell>
          <cell r="M191">
            <v>0</v>
          </cell>
          <cell r="N191">
            <v>0</v>
          </cell>
        </row>
        <row r="192">
          <cell r="B192" t="str">
            <v>Total</v>
          </cell>
          <cell r="C192">
            <v>187.6</v>
          </cell>
          <cell r="D192">
            <v>124.5</v>
          </cell>
          <cell r="E192">
            <v>143</v>
          </cell>
          <cell r="F192">
            <v>47</v>
          </cell>
          <cell r="G192">
            <v>45</v>
          </cell>
          <cell r="H192">
            <v>73.2</v>
          </cell>
          <cell r="I192">
            <v>5.75</v>
          </cell>
          <cell r="J192">
            <v>626.04999999999995</v>
          </cell>
        </row>
        <row r="195">
          <cell r="B195" t="str">
            <v>4Q02</v>
          </cell>
          <cell r="D195" t="str">
            <v>Optical Networking Vendor Revenues ($ M)</v>
          </cell>
          <cell r="J195" t="str">
            <v>North America</v>
          </cell>
          <cell r="K195" t="str">
            <v>Enter % metro (for breakouts)</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Total Optical Networking (ON)</v>
          </cell>
          <cell r="K196" t="str">
            <v>SONET ADM %metro</v>
          </cell>
          <cell r="L196" t="str">
            <v>OED %metro</v>
          </cell>
          <cell r="M196" t="str">
            <v>DCS %metro</v>
          </cell>
          <cell r="N196" t="str">
            <v>OCS %metro</v>
          </cell>
        </row>
        <row r="197">
          <cell r="B197" t="str">
            <v>ADTRAN</v>
          </cell>
        </row>
        <row r="198">
          <cell r="B198" t="str">
            <v>ADVA</v>
          </cell>
          <cell r="C198">
            <v>0</v>
          </cell>
          <cell r="D198">
            <v>0</v>
          </cell>
          <cell r="E198">
            <v>0</v>
          </cell>
          <cell r="F198">
            <v>0</v>
          </cell>
          <cell r="G198">
            <v>10</v>
          </cell>
          <cell r="H198">
            <v>0</v>
          </cell>
          <cell r="I198">
            <v>0</v>
          </cell>
          <cell r="J198">
            <v>10</v>
          </cell>
        </row>
        <row r="199">
          <cell r="B199" t="str">
            <v>Alcatel-Lucent</v>
          </cell>
          <cell r="C199">
            <v>65</v>
          </cell>
          <cell r="D199">
            <v>19</v>
          </cell>
          <cell r="E199">
            <v>56</v>
          </cell>
          <cell r="F199">
            <v>6</v>
          </cell>
          <cell r="G199">
            <v>18</v>
          </cell>
          <cell r="H199">
            <v>11</v>
          </cell>
          <cell r="I199">
            <v>5</v>
          </cell>
          <cell r="J199">
            <v>180</v>
          </cell>
          <cell r="K199">
            <v>0.7</v>
          </cell>
          <cell r="L199">
            <v>0.7</v>
          </cell>
          <cell r="M199">
            <v>0.65</v>
          </cell>
          <cell r="N199">
            <v>0.7</v>
          </cell>
        </row>
        <row r="200">
          <cell r="B200" t="str">
            <v>ANDA</v>
          </cell>
        </row>
        <row r="201">
          <cell r="B201" t="str">
            <v>Atrica</v>
          </cell>
          <cell r="C201">
            <v>0</v>
          </cell>
          <cell r="D201">
            <v>2.8</v>
          </cell>
          <cell r="E201">
            <v>0</v>
          </cell>
          <cell r="G201">
            <v>0</v>
          </cell>
          <cell r="H201">
            <v>0</v>
          </cell>
          <cell r="I201">
            <v>0</v>
          </cell>
          <cell r="J201">
            <v>2.8</v>
          </cell>
        </row>
        <row r="202">
          <cell r="B202" t="str">
            <v>Calient</v>
          </cell>
          <cell r="C202">
            <v>0</v>
          </cell>
          <cell r="D202">
            <v>0</v>
          </cell>
          <cell r="E202">
            <v>0</v>
          </cell>
          <cell r="F202">
            <v>0</v>
          </cell>
          <cell r="G202">
            <v>0</v>
          </cell>
          <cell r="H202">
            <v>0</v>
          </cell>
          <cell r="I202">
            <v>0</v>
          </cell>
          <cell r="J202">
            <v>0</v>
          </cell>
        </row>
        <row r="203">
          <cell r="B203" t="str">
            <v>Ciena</v>
          </cell>
          <cell r="C203">
            <v>0</v>
          </cell>
          <cell r="D203">
            <v>2</v>
          </cell>
          <cell r="E203">
            <v>0</v>
          </cell>
          <cell r="F203">
            <v>15</v>
          </cell>
          <cell r="G203">
            <v>9</v>
          </cell>
          <cell r="H203">
            <v>5</v>
          </cell>
          <cell r="I203">
            <v>2</v>
          </cell>
          <cell r="J203">
            <v>33</v>
          </cell>
          <cell r="L203">
            <v>1</v>
          </cell>
          <cell r="N203">
            <v>0</v>
          </cell>
        </row>
        <row r="204">
          <cell r="B204" t="str">
            <v>Cisco</v>
          </cell>
          <cell r="C204">
            <v>0</v>
          </cell>
          <cell r="D204">
            <v>51</v>
          </cell>
          <cell r="E204">
            <v>0</v>
          </cell>
          <cell r="F204">
            <v>2</v>
          </cell>
          <cell r="G204">
            <v>1</v>
          </cell>
          <cell r="H204">
            <v>0</v>
          </cell>
          <cell r="I204">
            <v>0.25</v>
          </cell>
          <cell r="J204">
            <v>54.25</v>
          </cell>
          <cell r="L204">
            <v>0.7</v>
          </cell>
          <cell r="N204">
            <v>1</v>
          </cell>
        </row>
        <row r="205">
          <cell r="B205" t="str">
            <v>Corrigent</v>
          </cell>
        </row>
        <row r="206">
          <cell r="B206" t="str">
            <v>Corvis</v>
          </cell>
          <cell r="C206">
            <v>0</v>
          </cell>
          <cell r="D206">
            <v>0</v>
          </cell>
          <cell r="E206">
            <v>0</v>
          </cell>
          <cell r="F206">
            <v>0</v>
          </cell>
          <cell r="G206">
            <v>0</v>
          </cell>
          <cell r="H206">
            <v>0</v>
          </cell>
          <cell r="I206">
            <v>6.5</v>
          </cell>
          <cell r="J206">
            <v>6.5</v>
          </cell>
          <cell r="N206">
            <v>0</v>
          </cell>
        </row>
        <row r="207">
          <cell r="B207" t="str">
            <v>Datang</v>
          </cell>
          <cell r="C207">
            <v>0</v>
          </cell>
          <cell r="D207">
            <v>0</v>
          </cell>
          <cell r="E207">
            <v>0</v>
          </cell>
          <cell r="F207">
            <v>0</v>
          </cell>
          <cell r="G207">
            <v>0</v>
          </cell>
          <cell r="H207">
            <v>0</v>
          </cell>
          <cell r="I207">
            <v>0</v>
          </cell>
          <cell r="J207">
            <v>0</v>
          </cell>
        </row>
        <row r="208">
          <cell r="B208" t="str">
            <v>ECI Telecom</v>
          </cell>
          <cell r="C208">
            <v>0</v>
          </cell>
          <cell r="D208">
            <v>1.5</v>
          </cell>
          <cell r="E208">
            <v>0</v>
          </cell>
          <cell r="F208">
            <v>0</v>
          </cell>
          <cell r="G208">
            <v>1</v>
          </cell>
          <cell r="H208">
            <v>0</v>
          </cell>
          <cell r="I208">
            <v>0</v>
          </cell>
          <cell r="J208">
            <v>2.5</v>
          </cell>
        </row>
        <row r="209">
          <cell r="B209" t="str">
            <v>Ericsson</v>
          </cell>
          <cell r="C209">
            <v>0</v>
          </cell>
          <cell r="D209">
            <v>0</v>
          </cell>
          <cell r="E209">
            <v>0</v>
          </cell>
          <cell r="F209">
            <v>0</v>
          </cell>
          <cell r="G209">
            <v>0</v>
          </cell>
          <cell r="H209">
            <v>1</v>
          </cell>
          <cell r="I209">
            <v>0</v>
          </cell>
          <cell r="J209">
            <v>1</v>
          </cell>
        </row>
        <row r="210">
          <cell r="B210" t="str">
            <v>FiberHome</v>
          </cell>
          <cell r="C210">
            <v>0</v>
          </cell>
          <cell r="D210">
            <v>0</v>
          </cell>
          <cell r="E210">
            <v>0</v>
          </cell>
          <cell r="F210">
            <v>0</v>
          </cell>
          <cell r="G210">
            <v>0</v>
          </cell>
          <cell r="H210">
            <v>0</v>
          </cell>
          <cell r="I210">
            <v>0</v>
          </cell>
          <cell r="J210">
            <v>0</v>
          </cell>
        </row>
        <row r="211">
          <cell r="B211" t="str">
            <v>Fujitsu</v>
          </cell>
          <cell r="C211">
            <v>60.05</v>
          </cell>
          <cell r="D211">
            <v>24.6</v>
          </cell>
          <cell r="E211">
            <v>0</v>
          </cell>
          <cell r="F211">
            <v>0</v>
          </cell>
          <cell r="G211">
            <v>0.5</v>
          </cell>
          <cell r="H211">
            <v>4.7</v>
          </cell>
          <cell r="I211">
            <v>0</v>
          </cell>
          <cell r="J211">
            <v>90.3</v>
          </cell>
          <cell r="K211">
            <v>0.95</v>
          </cell>
          <cell r="L211">
            <v>0.98</v>
          </cell>
        </row>
        <row r="212">
          <cell r="B212" t="str">
            <v>Hitachi</v>
          </cell>
          <cell r="C212">
            <v>0</v>
          </cell>
          <cell r="D212">
            <v>0</v>
          </cell>
          <cell r="E212">
            <v>0</v>
          </cell>
          <cell r="F212">
            <v>0</v>
          </cell>
          <cell r="G212">
            <v>0</v>
          </cell>
          <cell r="H212">
            <v>0</v>
          </cell>
          <cell r="I212">
            <v>0</v>
          </cell>
          <cell r="J212">
            <v>0</v>
          </cell>
        </row>
        <row r="213">
          <cell r="B213" t="str">
            <v>Hitachi Cable</v>
          </cell>
        </row>
        <row r="214">
          <cell r="B214" t="str">
            <v>Huawei</v>
          </cell>
          <cell r="C214">
            <v>0</v>
          </cell>
          <cell r="D214">
            <v>1</v>
          </cell>
          <cell r="E214">
            <v>0</v>
          </cell>
          <cell r="F214">
            <v>0</v>
          </cell>
          <cell r="G214">
            <v>0</v>
          </cell>
          <cell r="H214">
            <v>0</v>
          </cell>
          <cell r="I214">
            <v>0</v>
          </cell>
          <cell r="J214">
            <v>1</v>
          </cell>
        </row>
        <row r="215">
          <cell r="B215" t="str">
            <v>Infinera</v>
          </cell>
        </row>
        <row r="216">
          <cell r="B216" t="str">
            <v>LGIC</v>
          </cell>
          <cell r="C216">
            <v>0</v>
          </cell>
          <cell r="D216">
            <v>0</v>
          </cell>
          <cell r="E216">
            <v>0</v>
          </cell>
          <cell r="F216">
            <v>0</v>
          </cell>
          <cell r="G216">
            <v>0</v>
          </cell>
          <cell r="H216">
            <v>0</v>
          </cell>
          <cell r="I216">
            <v>0</v>
          </cell>
          <cell r="J216">
            <v>0</v>
          </cell>
        </row>
        <row r="217">
          <cell r="B217" t="str">
            <v>Lucent</v>
          </cell>
          <cell r="C217">
            <v>0</v>
          </cell>
          <cell r="D217">
            <v>0</v>
          </cell>
          <cell r="E217">
            <v>0</v>
          </cell>
          <cell r="F217">
            <v>0</v>
          </cell>
          <cell r="G217">
            <v>0</v>
          </cell>
          <cell r="H217">
            <v>0</v>
          </cell>
          <cell r="I217">
            <v>0</v>
          </cell>
          <cell r="J217">
            <v>77</v>
          </cell>
          <cell r="K217">
            <v>0.7</v>
          </cell>
          <cell r="L217">
            <v>1</v>
          </cell>
          <cell r="M217">
            <v>0.5</v>
          </cell>
          <cell r="N217">
            <v>0</v>
          </cell>
        </row>
        <row r="218">
          <cell r="B218" t="str">
            <v>Lumentis</v>
          </cell>
          <cell r="C218">
            <v>0</v>
          </cell>
          <cell r="D218">
            <v>0</v>
          </cell>
          <cell r="E218">
            <v>0</v>
          </cell>
          <cell r="F218">
            <v>0</v>
          </cell>
          <cell r="G218">
            <v>0</v>
          </cell>
          <cell r="H218">
            <v>0</v>
          </cell>
          <cell r="I218">
            <v>0</v>
          </cell>
          <cell r="J218">
            <v>0</v>
          </cell>
        </row>
        <row r="219">
          <cell r="B219" t="str">
            <v>Luminous</v>
          </cell>
          <cell r="C219">
            <v>0</v>
          </cell>
          <cell r="D219">
            <v>1.5</v>
          </cell>
          <cell r="E219">
            <v>0</v>
          </cell>
          <cell r="F219">
            <v>0</v>
          </cell>
          <cell r="G219">
            <v>0</v>
          </cell>
          <cell r="H219">
            <v>0</v>
          </cell>
          <cell r="I219">
            <v>0</v>
          </cell>
          <cell r="J219">
            <v>1.5</v>
          </cell>
        </row>
        <row r="220">
          <cell r="B220" t="str">
            <v>Marconi/Ericsson</v>
          </cell>
        </row>
        <row r="221">
          <cell r="B221" t="str">
            <v>Movaz</v>
          </cell>
          <cell r="C221">
            <v>0</v>
          </cell>
          <cell r="D221">
            <v>0</v>
          </cell>
          <cell r="E221">
            <v>0</v>
          </cell>
          <cell r="F221">
            <v>0</v>
          </cell>
          <cell r="G221">
            <v>0</v>
          </cell>
          <cell r="H221">
            <v>0</v>
          </cell>
          <cell r="I221">
            <v>0</v>
          </cell>
          <cell r="J221">
            <v>3</v>
          </cell>
        </row>
        <row r="222">
          <cell r="B222" t="str">
            <v>NEC</v>
          </cell>
          <cell r="C222">
            <v>11</v>
          </cell>
          <cell r="D222">
            <v>0</v>
          </cell>
          <cell r="E222">
            <v>0</v>
          </cell>
          <cell r="F222">
            <v>0</v>
          </cell>
          <cell r="G222">
            <v>0</v>
          </cell>
          <cell r="H222">
            <v>20</v>
          </cell>
          <cell r="I222">
            <v>0</v>
          </cell>
          <cell r="J222">
            <v>31</v>
          </cell>
          <cell r="K222">
            <v>0.1</v>
          </cell>
          <cell r="L222">
            <v>0.1</v>
          </cell>
        </row>
        <row r="223">
          <cell r="B223" t="str">
            <v>Nortel</v>
          </cell>
          <cell r="C223">
            <v>25</v>
          </cell>
          <cell r="D223">
            <v>39.549999999999997</v>
          </cell>
          <cell r="E223">
            <v>0</v>
          </cell>
          <cell r="F223">
            <v>19</v>
          </cell>
          <cell r="G223">
            <v>32</v>
          </cell>
          <cell r="H223">
            <v>48</v>
          </cell>
          <cell r="I223">
            <v>12</v>
          </cell>
          <cell r="J223">
            <v>176</v>
          </cell>
          <cell r="K223">
            <v>0.7</v>
          </cell>
          <cell r="L223">
            <v>0.75</v>
          </cell>
          <cell r="N223">
            <v>0.7</v>
          </cell>
        </row>
        <row r="224">
          <cell r="B224" t="str">
            <v>Oki</v>
          </cell>
          <cell r="C224">
            <v>0</v>
          </cell>
          <cell r="D224">
            <v>0</v>
          </cell>
          <cell r="E224">
            <v>0</v>
          </cell>
          <cell r="F224">
            <v>0</v>
          </cell>
          <cell r="G224">
            <v>0</v>
          </cell>
          <cell r="H224">
            <v>0</v>
          </cell>
          <cell r="I224">
            <v>0</v>
          </cell>
          <cell r="J224">
            <v>0</v>
          </cell>
        </row>
        <row r="225">
          <cell r="B225" t="str">
            <v>OpVista</v>
          </cell>
        </row>
        <row r="226">
          <cell r="B226" t="str">
            <v>Photonic Bridges</v>
          </cell>
          <cell r="C226">
            <v>0</v>
          </cell>
          <cell r="D226">
            <v>0</v>
          </cell>
          <cell r="E226">
            <v>0</v>
          </cell>
          <cell r="F226">
            <v>0</v>
          </cell>
          <cell r="G226">
            <v>0</v>
          </cell>
          <cell r="H226">
            <v>0</v>
          </cell>
          <cell r="I226">
            <v>0</v>
          </cell>
          <cell r="J226">
            <v>0</v>
          </cell>
        </row>
        <row r="227">
          <cell r="B227" t="str">
            <v>Redback</v>
          </cell>
          <cell r="C227">
            <v>0</v>
          </cell>
          <cell r="D227">
            <v>0</v>
          </cell>
          <cell r="E227">
            <v>0</v>
          </cell>
          <cell r="F227">
            <v>0</v>
          </cell>
          <cell r="G227">
            <v>0</v>
          </cell>
          <cell r="H227">
            <v>0</v>
          </cell>
          <cell r="I227">
            <v>0</v>
          </cell>
          <cell r="J227">
            <v>0</v>
          </cell>
        </row>
        <row r="228">
          <cell r="B228" t="str">
            <v>Sagem</v>
          </cell>
          <cell r="C228">
            <v>0</v>
          </cell>
          <cell r="D228">
            <v>0</v>
          </cell>
          <cell r="E228">
            <v>0</v>
          </cell>
          <cell r="F228">
            <v>0</v>
          </cell>
          <cell r="G228">
            <v>0</v>
          </cell>
          <cell r="H228">
            <v>0</v>
          </cell>
          <cell r="I228">
            <v>0</v>
          </cell>
          <cell r="J228">
            <v>0</v>
          </cell>
        </row>
        <row r="229">
          <cell r="B229" t="str">
            <v>Samsung</v>
          </cell>
          <cell r="C229">
            <v>0</v>
          </cell>
          <cell r="D229">
            <v>0</v>
          </cell>
          <cell r="E229">
            <v>0</v>
          </cell>
          <cell r="F229">
            <v>0</v>
          </cell>
          <cell r="G229">
            <v>0</v>
          </cell>
          <cell r="H229">
            <v>0</v>
          </cell>
          <cell r="I229">
            <v>0</v>
          </cell>
          <cell r="J229">
            <v>0</v>
          </cell>
        </row>
        <row r="230">
          <cell r="B230" t="str">
            <v>Nokia Siemens</v>
          </cell>
          <cell r="C230">
            <v>0</v>
          </cell>
          <cell r="D230">
            <v>0</v>
          </cell>
          <cell r="E230">
            <v>0</v>
          </cell>
          <cell r="F230">
            <v>0</v>
          </cell>
          <cell r="G230">
            <v>0</v>
          </cell>
          <cell r="H230">
            <v>0</v>
          </cell>
          <cell r="I230">
            <v>0</v>
          </cell>
          <cell r="J230">
            <v>0</v>
          </cell>
        </row>
        <row r="231">
          <cell r="B231" t="str">
            <v>Sorrento/Zhone</v>
          </cell>
        </row>
        <row r="232">
          <cell r="B232" t="str">
            <v>Sycamore</v>
          </cell>
          <cell r="C232">
            <v>0</v>
          </cell>
          <cell r="D232">
            <v>0</v>
          </cell>
          <cell r="E232">
            <v>0</v>
          </cell>
          <cell r="F232">
            <v>0.1</v>
          </cell>
          <cell r="G232">
            <v>0</v>
          </cell>
          <cell r="H232">
            <v>0</v>
          </cell>
          <cell r="I232">
            <v>0</v>
          </cell>
          <cell r="J232">
            <v>0.1</v>
          </cell>
          <cell r="N232">
            <v>0</v>
          </cell>
        </row>
        <row r="234">
          <cell r="B234" t="str">
            <v>Tellabs</v>
          </cell>
          <cell r="C234">
            <v>0</v>
          </cell>
          <cell r="D234">
            <v>5</v>
          </cell>
          <cell r="E234">
            <v>144</v>
          </cell>
          <cell r="F234">
            <v>37</v>
          </cell>
          <cell r="G234">
            <v>1</v>
          </cell>
          <cell r="H234">
            <v>0</v>
          </cell>
          <cell r="I234">
            <v>0</v>
          </cell>
          <cell r="J234">
            <v>187</v>
          </cell>
          <cell r="L234">
            <v>1</v>
          </cell>
          <cell r="M234">
            <v>0.7</v>
          </cell>
          <cell r="N234">
            <v>0.8</v>
          </cell>
        </row>
        <row r="235">
          <cell r="B235" t="str">
            <v>Tellium</v>
          </cell>
          <cell r="C235">
            <v>0</v>
          </cell>
          <cell r="D235">
            <v>0</v>
          </cell>
          <cell r="E235">
            <v>0</v>
          </cell>
          <cell r="F235">
            <v>7</v>
          </cell>
          <cell r="G235">
            <v>0</v>
          </cell>
          <cell r="H235">
            <v>0</v>
          </cell>
          <cell r="I235">
            <v>0</v>
          </cell>
          <cell r="J235">
            <v>7</v>
          </cell>
          <cell r="N235">
            <v>0</v>
          </cell>
        </row>
        <row r="236">
          <cell r="B236" t="str">
            <v>Transmode</v>
          </cell>
        </row>
        <row r="237">
          <cell r="B237" t="str">
            <v>Turin</v>
          </cell>
          <cell r="C237">
            <v>0</v>
          </cell>
          <cell r="D237">
            <v>2.1</v>
          </cell>
          <cell r="E237">
            <v>0</v>
          </cell>
          <cell r="F237">
            <v>0</v>
          </cell>
          <cell r="G237">
            <v>0</v>
          </cell>
          <cell r="H237">
            <v>0</v>
          </cell>
          <cell r="I237">
            <v>0</v>
          </cell>
          <cell r="J237">
            <v>2.1</v>
          </cell>
        </row>
        <row r="238">
          <cell r="B238" t="str">
            <v>Tyco</v>
          </cell>
          <cell r="C238">
            <v>0</v>
          </cell>
          <cell r="D238">
            <v>0</v>
          </cell>
          <cell r="E238">
            <v>0</v>
          </cell>
          <cell r="F238">
            <v>0</v>
          </cell>
          <cell r="G238">
            <v>0</v>
          </cell>
          <cell r="H238">
            <v>0</v>
          </cell>
          <cell r="I238">
            <v>0</v>
          </cell>
          <cell r="J238">
            <v>0</v>
          </cell>
        </row>
        <row r="239">
          <cell r="B239" t="str">
            <v>UTStarcom</v>
          </cell>
          <cell r="C239">
            <v>0</v>
          </cell>
          <cell r="D239">
            <v>0</v>
          </cell>
          <cell r="E239">
            <v>0</v>
          </cell>
          <cell r="F239">
            <v>0</v>
          </cell>
          <cell r="G239">
            <v>0</v>
          </cell>
          <cell r="H239">
            <v>0</v>
          </cell>
          <cell r="I239">
            <v>0</v>
          </cell>
          <cell r="J239">
            <v>0</v>
          </cell>
        </row>
        <row r="240">
          <cell r="B240" t="str">
            <v>White Rock</v>
          </cell>
          <cell r="C240">
            <v>0</v>
          </cell>
          <cell r="D240">
            <v>2.7</v>
          </cell>
          <cell r="E240">
            <v>0</v>
          </cell>
          <cell r="F240">
            <v>0</v>
          </cell>
          <cell r="G240">
            <v>0</v>
          </cell>
          <cell r="H240">
            <v>0</v>
          </cell>
          <cell r="I240">
            <v>0</v>
          </cell>
          <cell r="J240">
            <v>2.7</v>
          </cell>
        </row>
        <row r="241">
          <cell r="B241" t="str">
            <v>Xtera</v>
          </cell>
        </row>
        <row r="242">
          <cell r="B242" t="str">
            <v>Zhone</v>
          </cell>
          <cell r="C242">
            <v>0</v>
          </cell>
          <cell r="D242">
            <v>0</v>
          </cell>
          <cell r="E242">
            <v>0</v>
          </cell>
          <cell r="F242">
            <v>0</v>
          </cell>
          <cell r="G242">
            <v>2</v>
          </cell>
          <cell r="H242">
            <v>0</v>
          </cell>
          <cell r="I242">
            <v>0</v>
          </cell>
          <cell r="J242">
            <v>2</v>
          </cell>
        </row>
        <row r="243">
          <cell r="B243" t="str">
            <v>ZTE</v>
          </cell>
          <cell r="C243">
            <v>0</v>
          </cell>
          <cell r="D243">
            <v>0</v>
          </cell>
          <cell r="E243">
            <v>0</v>
          </cell>
          <cell r="F243">
            <v>0</v>
          </cell>
          <cell r="G243">
            <v>0</v>
          </cell>
          <cell r="H243">
            <v>0</v>
          </cell>
          <cell r="I243">
            <v>0</v>
          </cell>
          <cell r="J243">
            <v>0</v>
          </cell>
        </row>
        <row r="244">
          <cell r="B244" t="str">
            <v>Other</v>
          </cell>
          <cell r="C244">
            <v>0</v>
          </cell>
          <cell r="D244">
            <v>0</v>
          </cell>
          <cell r="E244">
            <v>0</v>
          </cell>
          <cell r="F244">
            <v>0</v>
          </cell>
          <cell r="G244">
            <v>0</v>
          </cell>
          <cell r="H244">
            <v>0</v>
          </cell>
          <cell r="I244">
            <v>0</v>
          </cell>
          <cell r="J244">
            <v>-9.9999999999998312E-2</v>
          </cell>
          <cell r="L244">
            <v>1</v>
          </cell>
        </row>
        <row r="245">
          <cell r="B245" t="str">
            <v>Total</v>
          </cell>
          <cell r="C245">
            <v>161.05000000000001</v>
          </cell>
          <cell r="D245">
            <v>152.74999999999997</v>
          </cell>
          <cell r="E245">
            <v>200</v>
          </cell>
          <cell r="F245">
            <v>86.1</v>
          </cell>
          <cell r="G245">
            <v>74.5</v>
          </cell>
          <cell r="H245">
            <v>89.7</v>
          </cell>
          <cell r="I245">
            <v>25.75</v>
          </cell>
          <cell r="J245">
            <v>870.65000000000009</v>
          </cell>
        </row>
        <row r="248">
          <cell r="B248" t="str">
            <v>1Q03</v>
          </cell>
          <cell r="D248" t="str">
            <v>Optical Networking Vendor Revenues ($ M)</v>
          </cell>
          <cell r="J248" t="str">
            <v>North America</v>
          </cell>
          <cell r="K248" t="str">
            <v>Enter % metro (for breakouts)</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Total Optical Networking (ON)</v>
          </cell>
          <cell r="K249" t="str">
            <v>SONET ADM %metro</v>
          </cell>
          <cell r="L249" t="str">
            <v>OED %metro</v>
          </cell>
          <cell r="M249" t="str">
            <v>DCS %metro</v>
          </cell>
          <cell r="N249" t="str">
            <v>OCS %metro</v>
          </cell>
        </row>
        <row r="250">
          <cell r="B250" t="str">
            <v>ADTRAN</v>
          </cell>
        </row>
        <row r="251">
          <cell r="B251" t="str">
            <v>ADVA</v>
          </cell>
          <cell r="C251">
            <v>0</v>
          </cell>
          <cell r="D251">
            <v>0</v>
          </cell>
          <cell r="E251">
            <v>0</v>
          </cell>
          <cell r="F251">
            <v>0</v>
          </cell>
          <cell r="G251">
            <v>4</v>
          </cell>
          <cell r="H251">
            <v>0</v>
          </cell>
          <cell r="I251">
            <v>0</v>
          </cell>
          <cell r="J251">
            <v>4</v>
          </cell>
        </row>
        <row r="252">
          <cell r="B252" t="str">
            <v>Alcatel-Lucent</v>
          </cell>
          <cell r="C252">
            <v>68</v>
          </cell>
          <cell r="D252">
            <v>9</v>
          </cell>
          <cell r="E252">
            <v>36</v>
          </cell>
          <cell r="F252">
            <v>4</v>
          </cell>
          <cell r="G252">
            <v>5</v>
          </cell>
          <cell r="H252">
            <v>4</v>
          </cell>
          <cell r="I252">
            <v>0</v>
          </cell>
          <cell r="J252">
            <v>126</v>
          </cell>
          <cell r="K252">
            <v>0.72</v>
          </cell>
          <cell r="L252">
            <v>0.72</v>
          </cell>
          <cell r="M252">
            <v>0.65</v>
          </cell>
          <cell r="N252">
            <v>0.7</v>
          </cell>
        </row>
        <row r="253">
          <cell r="B253" t="str">
            <v>ANDA</v>
          </cell>
          <cell r="J253">
            <v>0</v>
          </cell>
        </row>
        <row r="254">
          <cell r="B254" t="str">
            <v>Atrica</v>
          </cell>
          <cell r="C254">
            <v>0</v>
          </cell>
          <cell r="D254">
            <v>1.2</v>
          </cell>
          <cell r="E254">
            <v>0</v>
          </cell>
          <cell r="F254">
            <v>0</v>
          </cell>
          <cell r="G254">
            <v>0</v>
          </cell>
          <cell r="H254">
            <v>0</v>
          </cell>
          <cell r="I254">
            <v>0</v>
          </cell>
          <cell r="J254">
            <v>1.2</v>
          </cell>
        </row>
        <row r="255">
          <cell r="B255" t="str">
            <v>Calient</v>
          </cell>
          <cell r="C255">
            <v>0</v>
          </cell>
          <cell r="D255">
            <v>0</v>
          </cell>
          <cell r="E255">
            <v>0</v>
          </cell>
          <cell r="F255">
            <v>1</v>
          </cell>
          <cell r="G255">
            <v>0</v>
          </cell>
          <cell r="H255">
            <v>0</v>
          </cell>
          <cell r="I255">
            <v>0</v>
          </cell>
          <cell r="J255">
            <v>1</v>
          </cell>
        </row>
        <row r="256">
          <cell r="B256" t="str">
            <v>Ciena</v>
          </cell>
          <cell r="C256">
            <v>0</v>
          </cell>
          <cell r="D256">
            <v>2</v>
          </cell>
          <cell r="E256">
            <v>0</v>
          </cell>
          <cell r="F256">
            <v>15</v>
          </cell>
          <cell r="G256">
            <v>9</v>
          </cell>
          <cell r="H256">
            <v>5</v>
          </cell>
          <cell r="I256">
            <v>2</v>
          </cell>
          <cell r="J256">
            <v>33</v>
          </cell>
          <cell r="L256">
            <v>1</v>
          </cell>
          <cell r="N256">
            <v>0</v>
          </cell>
        </row>
        <row r="257">
          <cell r="B257" t="str">
            <v>Cisco</v>
          </cell>
          <cell r="C257">
            <v>0</v>
          </cell>
          <cell r="D257">
            <v>33</v>
          </cell>
          <cell r="E257">
            <v>0</v>
          </cell>
          <cell r="F257">
            <v>2</v>
          </cell>
          <cell r="G257">
            <v>6</v>
          </cell>
          <cell r="H257">
            <v>2</v>
          </cell>
          <cell r="I257">
            <v>0</v>
          </cell>
          <cell r="J257">
            <v>43</v>
          </cell>
          <cell r="L257">
            <v>0.7</v>
          </cell>
          <cell r="N257">
            <v>1</v>
          </cell>
        </row>
        <row r="258">
          <cell r="B258" t="str">
            <v>Corrigent</v>
          </cell>
          <cell r="J258">
            <v>0</v>
          </cell>
        </row>
        <row r="259">
          <cell r="B259" t="str">
            <v>Corvis</v>
          </cell>
          <cell r="C259">
            <v>0</v>
          </cell>
          <cell r="D259">
            <v>0</v>
          </cell>
          <cell r="E259">
            <v>0</v>
          </cell>
          <cell r="F259">
            <v>0</v>
          </cell>
          <cell r="G259">
            <v>0</v>
          </cell>
          <cell r="H259">
            <v>0</v>
          </cell>
          <cell r="I259">
            <v>1</v>
          </cell>
          <cell r="J259">
            <v>1</v>
          </cell>
          <cell r="N259">
            <v>0</v>
          </cell>
        </row>
        <row r="260">
          <cell r="B260" t="str">
            <v>Datang</v>
          </cell>
          <cell r="C260">
            <v>0</v>
          </cell>
          <cell r="D260">
            <v>0</v>
          </cell>
          <cell r="E260">
            <v>0</v>
          </cell>
          <cell r="F260">
            <v>0</v>
          </cell>
          <cell r="G260">
            <v>0</v>
          </cell>
          <cell r="H260">
            <v>0</v>
          </cell>
          <cell r="I260">
            <v>0</v>
          </cell>
          <cell r="J260">
            <v>0</v>
          </cell>
        </row>
        <row r="261">
          <cell r="B261" t="str">
            <v>ECI Telecom</v>
          </cell>
          <cell r="C261">
            <v>0</v>
          </cell>
          <cell r="D261">
            <v>1</v>
          </cell>
          <cell r="E261">
            <v>0</v>
          </cell>
          <cell r="F261">
            <v>1</v>
          </cell>
          <cell r="G261">
            <v>0</v>
          </cell>
          <cell r="H261">
            <v>0</v>
          </cell>
          <cell r="I261">
            <v>0</v>
          </cell>
          <cell r="J261">
            <v>2</v>
          </cell>
        </row>
        <row r="262">
          <cell r="B262" t="str">
            <v>Ericsson</v>
          </cell>
          <cell r="C262">
            <v>0</v>
          </cell>
          <cell r="D262">
            <v>0</v>
          </cell>
          <cell r="E262">
            <v>0</v>
          </cell>
          <cell r="F262">
            <v>0</v>
          </cell>
          <cell r="G262">
            <v>0</v>
          </cell>
          <cell r="H262">
            <v>0</v>
          </cell>
          <cell r="I262">
            <v>0</v>
          </cell>
          <cell r="J262">
            <v>0</v>
          </cell>
        </row>
        <row r="263">
          <cell r="B263" t="str">
            <v>FiberHome</v>
          </cell>
          <cell r="C263">
            <v>0</v>
          </cell>
          <cell r="D263">
            <v>0</v>
          </cell>
          <cell r="E263">
            <v>0</v>
          </cell>
          <cell r="F263">
            <v>0</v>
          </cell>
          <cell r="G263">
            <v>0</v>
          </cell>
          <cell r="H263">
            <v>0</v>
          </cell>
          <cell r="I263">
            <v>0</v>
          </cell>
          <cell r="J263">
            <v>0</v>
          </cell>
        </row>
        <row r="264">
          <cell r="B264" t="str">
            <v>Fujitsu</v>
          </cell>
          <cell r="C264">
            <v>36</v>
          </cell>
          <cell r="D264">
            <v>32</v>
          </cell>
          <cell r="E264">
            <v>0</v>
          </cell>
          <cell r="F264">
            <v>0</v>
          </cell>
          <cell r="G264">
            <v>1</v>
          </cell>
          <cell r="H264">
            <v>8</v>
          </cell>
          <cell r="I264">
            <v>1</v>
          </cell>
          <cell r="J264">
            <v>78</v>
          </cell>
          <cell r="K264">
            <v>0.95</v>
          </cell>
          <cell r="L264">
            <v>0.98</v>
          </cell>
        </row>
        <row r="265">
          <cell r="B265" t="str">
            <v>Hitachi</v>
          </cell>
          <cell r="C265">
            <v>1</v>
          </cell>
          <cell r="D265">
            <v>0</v>
          </cell>
          <cell r="E265">
            <v>0</v>
          </cell>
          <cell r="F265">
            <v>0</v>
          </cell>
          <cell r="G265">
            <v>0</v>
          </cell>
          <cell r="H265">
            <v>1</v>
          </cell>
          <cell r="I265">
            <v>0</v>
          </cell>
          <cell r="J265">
            <v>2</v>
          </cell>
        </row>
        <row r="266">
          <cell r="B266" t="str">
            <v>Hitachi Cable</v>
          </cell>
          <cell r="J266">
            <v>0</v>
          </cell>
        </row>
        <row r="267">
          <cell r="B267" t="str">
            <v>Huawei</v>
          </cell>
          <cell r="C267">
            <v>0</v>
          </cell>
          <cell r="D267">
            <v>0</v>
          </cell>
          <cell r="E267">
            <v>0</v>
          </cell>
          <cell r="F267">
            <v>0</v>
          </cell>
          <cell r="G267">
            <v>0</v>
          </cell>
          <cell r="H267">
            <v>0</v>
          </cell>
          <cell r="I267">
            <v>0</v>
          </cell>
          <cell r="J267">
            <v>0</v>
          </cell>
        </row>
        <row r="268">
          <cell r="B268" t="str">
            <v>Infinera</v>
          </cell>
          <cell r="J268">
            <v>0</v>
          </cell>
        </row>
        <row r="269">
          <cell r="B269" t="str">
            <v>LGIC</v>
          </cell>
          <cell r="C269">
            <v>0</v>
          </cell>
          <cell r="D269">
            <v>0</v>
          </cell>
          <cell r="E269">
            <v>0</v>
          </cell>
          <cell r="F269">
            <v>0</v>
          </cell>
          <cell r="G269">
            <v>0</v>
          </cell>
          <cell r="H269">
            <v>0</v>
          </cell>
          <cell r="I269">
            <v>0</v>
          </cell>
          <cell r="J269">
            <v>0</v>
          </cell>
        </row>
        <row r="270">
          <cell r="B270" t="str">
            <v>Lucent</v>
          </cell>
          <cell r="C270">
            <v>0</v>
          </cell>
          <cell r="D270">
            <v>0</v>
          </cell>
          <cell r="E270">
            <v>0</v>
          </cell>
          <cell r="F270">
            <v>0</v>
          </cell>
          <cell r="G270">
            <v>0</v>
          </cell>
          <cell r="H270">
            <v>0</v>
          </cell>
          <cell r="I270">
            <v>0</v>
          </cell>
          <cell r="J270">
            <v>0</v>
          </cell>
          <cell r="K270">
            <v>0.63</v>
          </cell>
          <cell r="L270">
            <v>1</v>
          </cell>
          <cell r="M270">
            <v>0.5</v>
          </cell>
          <cell r="N270">
            <v>0</v>
          </cell>
        </row>
        <row r="271">
          <cell r="B271" t="str">
            <v>Lumentis</v>
          </cell>
          <cell r="C271">
            <v>0</v>
          </cell>
          <cell r="D271">
            <v>0</v>
          </cell>
          <cell r="E271">
            <v>0</v>
          </cell>
          <cell r="F271">
            <v>0</v>
          </cell>
          <cell r="G271">
            <v>0</v>
          </cell>
          <cell r="H271">
            <v>0</v>
          </cell>
          <cell r="I271">
            <v>0</v>
          </cell>
          <cell r="J271">
            <v>0</v>
          </cell>
        </row>
        <row r="272">
          <cell r="B272" t="str">
            <v>Luminous</v>
          </cell>
          <cell r="C272">
            <v>0</v>
          </cell>
          <cell r="D272">
            <v>2</v>
          </cell>
          <cell r="E272">
            <v>0</v>
          </cell>
          <cell r="F272">
            <v>0</v>
          </cell>
          <cell r="G272">
            <v>0</v>
          </cell>
          <cell r="H272">
            <v>0</v>
          </cell>
          <cell r="I272">
            <v>0</v>
          </cell>
          <cell r="J272">
            <v>2</v>
          </cell>
        </row>
        <row r="273">
          <cell r="B273" t="str">
            <v>Marconi/Ericsson</v>
          </cell>
          <cell r="J273">
            <v>0</v>
          </cell>
        </row>
        <row r="274">
          <cell r="B274" t="str">
            <v>Movaz</v>
          </cell>
          <cell r="C274">
            <v>0</v>
          </cell>
          <cell r="D274">
            <v>0</v>
          </cell>
          <cell r="E274">
            <v>0</v>
          </cell>
          <cell r="F274">
            <v>0</v>
          </cell>
          <cell r="G274">
            <v>0</v>
          </cell>
          <cell r="H274">
            <v>0</v>
          </cell>
          <cell r="I274">
            <v>0</v>
          </cell>
          <cell r="J274">
            <v>0</v>
          </cell>
        </row>
        <row r="275">
          <cell r="B275" t="str">
            <v>NEC</v>
          </cell>
          <cell r="C275">
            <v>9</v>
          </cell>
          <cell r="D275">
            <v>1</v>
          </cell>
          <cell r="E275">
            <v>0</v>
          </cell>
          <cell r="F275">
            <v>0</v>
          </cell>
          <cell r="G275">
            <v>0</v>
          </cell>
          <cell r="H275">
            <v>24</v>
          </cell>
          <cell r="I275">
            <v>0</v>
          </cell>
          <cell r="J275">
            <v>34</v>
          </cell>
          <cell r="K275">
            <v>0.1</v>
          </cell>
          <cell r="L275">
            <v>0.1</v>
          </cell>
        </row>
        <row r="276">
          <cell r="B276" t="str">
            <v>Nortel</v>
          </cell>
          <cell r="C276">
            <v>7</v>
          </cell>
          <cell r="D276">
            <v>32</v>
          </cell>
          <cell r="E276">
            <v>0</v>
          </cell>
          <cell r="F276">
            <v>8</v>
          </cell>
          <cell r="G276">
            <v>15</v>
          </cell>
          <cell r="H276">
            <v>27</v>
          </cell>
          <cell r="I276">
            <v>1</v>
          </cell>
          <cell r="J276">
            <v>90</v>
          </cell>
          <cell r="K276">
            <v>0.7</v>
          </cell>
          <cell r="L276">
            <v>0.75</v>
          </cell>
          <cell r="N276">
            <v>0.7</v>
          </cell>
        </row>
        <row r="277">
          <cell r="B277" t="str">
            <v>Oki</v>
          </cell>
          <cell r="C277">
            <v>0</v>
          </cell>
          <cell r="D277">
            <v>0</v>
          </cell>
          <cell r="E277">
            <v>0</v>
          </cell>
          <cell r="F277">
            <v>0</v>
          </cell>
          <cell r="G277">
            <v>0</v>
          </cell>
          <cell r="H277">
            <v>0</v>
          </cell>
          <cell r="I277">
            <v>0</v>
          </cell>
          <cell r="J277">
            <v>0</v>
          </cell>
        </row>
        <row r="278">
          <cell r="B278" t="str">
            <v>OpVista</v>
          </cell>
          <cell r="J278">
            <v>0</v>
          </cell>
        </row>
        <row r="279">
          <cell r="B279" t="str">
            <v>Photonic Bridges</v>
          </cell>
          <cell r="C279">
            <v>0</v>
          </cell>
          <cell r="D279">
            <v>0</v>
          </cell>
          <cell r="E279">
            <v>0</v>
          </cell>
          <cell r="F279">
            <v>0</v>
          </cell>
          <cell r="G279">
            <v>0</v>
          </cell>
          <cell r="H279">
            <v>0</v>
          </cell>
          <cell r="I279">
            <v>0</v>
          </cell>
          <cell r="J279">
            <v>0</v>
          </cell>
        </row>
        <row r="280">
          <cell r="B280" t="str">
            <v>Redback</v>
          </cell>
          <cell r="C280">
            <v>0</v>
          </cell>
          <cell r="D280">
            <v>2</v>
          </cell>
          <cell r="E280">
            <v>0</v>
          </cell>
          <cell r="F280">
            <v>0</v>
          </cell>
          <cell r="G280">
            <v>0</v>
          </cell>
          <cell r="H280">
            <v>0</v>
          </cell>
          <cell r="I280">
            <v>0</v>
          </cell>
          <cell r="J280">
            <v>2</v>
          </cell>
        </row>
        <row r="281">
          <cell r="B281" t="str">
            <v>Sagem</v>
          </cell>
          <cell r="C281">
            <v>0</v>
          </cell>
          <cell r="D281">
            <v>0</v>
          </cell>
          <cell r="E281">
            <v>0</v>
          </cell>
          <cell r="F281">
            <v>0</v>
          </cell>
          <cell r="G281">
            <v>0</v>
          </cell>
          <cell r="H281">
            <v>0</v>
          </cell>
          <cell r="I281">
            <v>0</v>
          </cell>
          <cell r="J281">
            <v>0</v>
          </cell>
        </row>
        <row r="282">
          <cell r="B282" t="str">
            <v>Samsung</v>
          </cell>
          <cell r="C282">
            <v>0</v>
          </cell>
          <cell r="D282">
            <v>0</v>
          </cell>
          <cell r="E282">
            <v>0</v>
          </cell>
          <cell r="F282">
            <v>0</v>
          </cell>
          <cell r="G282">
            <v>0</v>
          </cell>
          <cell r="H282">
            <v>0</v>
          </cell>
          <cell r="I282">
            <v>0</v>
          </cell>
          <cell r="J282">
            <v>0</v>
          </cell>
        </row>
        <row r="283">
          <cell r="B283" t="str">
            <v>Nokia Siemens</v>
          </cell>
          <cell r="C283">
            <v>0</v>
          </cell>
          <cell r="D283">
            <v>0</v>
          </cell>
          <cell r="E283">
            <v>0</v>
          </cell>
          <cell r="F283">
            <v>0</v>
          </cell>
          <cell r="G283">
            <v>0</v>
          </cell>
          <cell r="H283">
            <v>0</v>
          </cell>
          <cell r="I283">
            <v>0</v>
          </cell>
          <cell r="J283">
            <v>0</v>
          </cell>
        </row>
        <row r="284">
          <cell r="B284" t="str">
            <v>Sorrento/Zhone</v>
          </cell>
          <cell r="J284">
            <v>0</v>
          </cell>
        </row>
        <row r="285">
          <cell r="B285" t="str">
            <v>Sycamore</v>
          </cell>
          <cell r="C285">
            <v>0</v>
          </cell>
          <cell r="D285">
            <v>0</v>
          </cell>
          <cell r="E285">
            <v>0</v>
          </cell>
          <cell r="F285">
            <v>0.5</v>
          </cell>
          <cell r="G285">
            <v>0</v>
          </cell>
          <cell r="H285">
            <v>0.2</v>
          </cell>
          <cell r="I285">
            <v>0</v>
          </cell>
          <cell r="J285">
            <v>0.7</v>
          </cell>
          <cell r="N285">
            <v>0</v>
          </cell>
        </row>
        <row r="286">
          <cell r="B286" t="str">
            <v>Tejas</v>
          </cell>
          <cell r="J286">
            <v>0</v>
          </cell>
        </row>
        <row r="287">
          <cell r="B287" t="str">
            <v>Tellabs</v>
          </cell>
          <cell r="C287">
            <v>0</v>
          </cell>
          <cell r="D287">
            <v>6</v>
          </cell>
          <cell r="E287">
            <v>89</v>
          </cell>
          <cell r="F287">
            <v>5</v>
          </cell>
          <cell r="G287">
            <v>5</v>
          </cell>
          <cell r="H287">
            <v>0</v>
          </cell>
          <cell r="I287">
            <v>0</v>
          </cell>
          <cell r="J287">
            <v>105</v>
          </cell>
          <cell r="L287">
            <v>1</v>
          </cell>
          <cell r="M287">
            <v>0.7</v>
          </cell>
          <cell r="N287">
            <v>0.8</v>
          </cell>
        </row>
        <row r="288">
          <cell r="B288" t="str">
            <v>Tellium</v>
          </cell>
          <cell r="C288">
            <v>0</v>
          </cell>
          <cell r="D288">
            <v>0</v>
          </cell>
          <cell r="E288">
            <v>0</v>
          </cell>
          <cell r="F288">
            <v>3</v>
          </cell>
          <cell r="G288">
            <v>0</v>
          </cell>
          <cell r="H288">
            <v>0</v>
          </cell>
          <cell r="I288">
            <v>0</v>
          </cell>
          <cell r="J288">
            <v>3</v>
          </cell>
          <cell r="N288">
            <v>0</v>
          </cell>
        </row>
        <row r="289">
          <cell r="B289" t="str">
            <v>Transmode</v>
          </cell>
          <cell r="J289">
            <v>0</v>
          </cell>
        </row>
        <row r="290">
          <cell r="B290" t="str">
            <v>Turin</v>
          </cell>
          <cell r="C290">
            <v>0</v>
          </cell>
          <cell r="D290">
            <v>2.7</v>
          </cell>
          <cell r="E290">
            <v>0</v>
          </cell>
          <cell r="F290">
            <v>0</v>
          </cell>
          <cell r="G290">
            <v>0</v>
          </cell>
          <cell r="H290">
            <v>0</v>
          </cell>
          <cell r="I290">
            <v>0</v>
          </cell>
          <cell r="J290">
            <v>2.7</v>
          </cell>
        </row>
        <row r="291">
          <cell r="B291" t="str">
            <v>Tyco</v>
          </cell>
          <cell r="C291">
            <v>0</v>
          </cell>
          <cell r="D291">
            <v>0</v>
          </cell>
          <cell r="E291">
            <v>0</v>
          </cell>
          <cell r="F291">
            <v>0</v>
          </cell>
          <cell r="G291">
            <v>0</v>
          </cell>
          <cell r="H291">
            <v>0</v>
          </cell>
          <cell r="I291">
            <v>0</v>
          </cell>
          <cell r="J291">
            <v>0</v>
          </cell>
        </row>
        <row r="292">
          <cell r="B292" t="str">
            <v>UTStarcom</v>
          </cell>
          <cell r="C292">
            <v>0</v>
          </cell>
          <cell r="D292">
            <v>0.1</v>
          </cell>
          <cell r="E292">
            <v>0</v>
          </cell>
          <cell r="F292">
            <v>0</v>
          </cell>
          <cell r="G292">
            <v>0</v>
          </cell>
          <cell r="H292">
            <v>0</v>
          </cell>
          <cell r="I292">
            <v>0</v>
          </cell>
          <cell r="J292">
            <v>0.1</v>
          </cell>
        </row>
        <row r="293">
          <cell r="B293" t="str">
            <v>White Rock</v>
          </cell>
          <cell r="C293">
            <v>0</v>
          </cell>
          <cell r="D293">
            <v>2.4</v>
          </cell>
          <cell r="E293">
            <v>0</v>
          </cell>
          <cell r="F293">
            <v>0</v>
          </cell>
          <cell r="G293">
            <v>0</v>
          </cell>
          <cell r="H293">
            <v>0</v>
          </cell>
          <cell r="I293">
            <v>0</v>
          </cell>
          <cell r="J293">
            <v>2.4</v>
          </cell>
        </row>
        <row r="294">
          <cell r="B294" t="str">
            <v>Xtera</v>
          </cell>
          <cell r="J294">
            <v>0</v>
          </cell>
        </row>
        <row r="295">
          <cell r="B295" t="str">
            <v>Zhone</v>
          </cell>
          <cell r="C295">
            <v>0</v>
          </cell>
          <cell r="D295">
            <v>0</v>
          </cell>
          <cell r="E295">
            <v>0</v>
          </cell>
          <cell r="F295">
            <v>0</v>
          </cell>
          <cell r="G295">
            <v>1</v>
          </cell>
          <cell r="H295">
            <v>0</v>
          </cell>
          <cell r="I295">
            <v>0</v>
          </cell>
          <cell r="J295">
            <v>1</v>
          </cell>
        </row>
        <row r="296">
          <cell r="B296" t="str">
            <v>ZTE</v>
          </cell>
          <cell r="C296">
            <v>0</v>
          </cell>
          <cell r="D296">
            <v>0</v>
          </cell>
          <cell r="E296">
            <v>0</v>
          </cell>
          <cell r="F296">
            <v>0</v>
          </cell>
          <cell r="G296">
            <v>0</v>
          </cell>
          <cell r="H296">
            <v>0</v>
          </cell>
          <cell r="I296">
            <v>0</v>
          </cell>
          <cell r="J296">
            <v>0</v>
          </cell>
        </row>
        <row r="297">
          <cell r="B297" t="str">
            <v>Other</v>
          </cell>
          <cell r="C297">
            <v>0</v>
          </cell>
          <cell r="D297">
            <v>0.4</v>
          </cell>
          <cell r="E297">
            <v>0</v>
          </cell>
          <cell r="F297">
            <v>0</v>
          </cell>
          <cell r="G297">
            <v>4</v>
          </cell>
          <cell r="H297">
            <v>0</v>
          </cell>
          <cell r="I297">
            <v>0</v>
          </cell>
          <cell r="J297">
            <v>4.4000000000000004</v>
          </cell>
          <cell r="L297">
            <v>1</v>
          </cell>
        </row>
        <row r="298">
          <cell r="B298" t="str">
            <v>Total</v>
          </cell>
          <cell r="C298">
            <v>121</v>
          </cell>
          <cell r="D298">
            <v>126.80000000000001</v>
          </cell>
          <cell r="E298">
            <v>125</v>
          </cell>
          <cell r="F298">
            <v>39.5</v>
          </cell>
          <cell r="G298">
            <v>50</v>
          </cell>
          <cell r="H298">
            <v>71.2</v>
          </cell>
          <cell r="I298">
            <v>5</v>
          </cell>
          <cell r="J298">
            <v>538.5</v>
          </cell>
        </row>
        <row r="301">
          <cell r="B301" t="str">
            <v>2Q03</v>
          </cell>
          <cell r="D301" t="str">
            <v>Optical Networking Vendor Revenues ($ M)</v>
          </cell>
          <cell r="J301" t="str">
            <v>North America</v>
          </cell>
          <cell r="K301" t="str">
            <v>Enter % metro (for breakouts)</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Total Optical Networking (ON)</v>
          </cell>
          <cell r="K302" t="str">
            <v>SONET ADM %metro</v>
          </cell>
          <cell r="L302" t="str">
            <v>OED %metro</v>
          </cell>
          <cell r="M302" t="str">
            <v>DCS %metro</v>
          </cell>
          <cell r="N302" t="str">
            <v>OCS %metro</v>
          </cell>
        </row>
        <row r="306">
          <cell r="B306" t="str">
            <v>ANDA</v>
          </cell>
          <cell r="J306">
            <v>0</v>
          </cell>
        </row>
        <row r="307">
          <cell r="B307" t="str">
            <v>Atrica</v>
          </cell>
          <cell r="C307">
            <v>0</v>
          </cell>
          <cell r="D307">
            <v>2.1</v>
          </cell>
          <cell r="E307">
            <v>0</v>
          </cell>
          <cell r="F307">
            <v>0</v>
          </cell>
          <cell r="G307">
            <v>0</v>
          </cell>
          <cell r="H307">
            <v>0</v>
          </cell>
          <cell r="I307">
            <v>0</v>
          </cell>
          <cell r="J307">
            <v>2.1</v>
          </cell>
        </row>
        <row r="308">
          <cell r="B308" t="str">
            <v>Calient</v>
          </cell>
          <cell r="C308">
            <v>0</v>
          </cell>
          <cell r="D308">
            <v>0</v>
          </cell>
          <cell r="E308">
            <v>0</v>
          </cell>
          <cell r="F308">
            <v>1</v>
          </cell>
          <cell r="G308">
            <v>0</v>
          </cell>
          <cell r="H308">
            <v>0</v>
          </cell>
          <cell r="I308">
            <v>0</v>
          </cell>
          <cell r="J308">
            <v>1</v>
          </cell>
        </row>
        <row r="309">
          <cell r="B309" t="str">
            <v>Ciena</v>
          </cell>
          <cell r="C309">
            <v>0</v>
          </cell>
          <cell r="D309">
            <v>3</v>
          </cell>
          <cell r="E309">
            <v>0</v>
          </cell>
          <cell r="F309">
            <v>17</v>
          </cell>
          <cell r="G309">
            <v>13</v>
          </cell>
          <cell r="H309">
            <v>7</v>
          </cell>
          <cell r="I309">
            <v>2</v>
          </cell>
          <cell r="J309">
            <v>42</v>
          </cell>
          <cell r="L309">
            <v>1</v>
          </cell>
          <cell r="N309">
            <v>0</v>
          </cell>
        </row>
        <row r="310">
          <cell r="B310" t="str">
            <v>Cisco</v>
          </cell>
          <cell r="C310">
            <v>0</v>
          </cell>
          <cell r="D310">
            <v>49</v>
          </cell>
          <cell r="E310">
            <v>0</v>
          </cell>
          <cell r="F310">
            <v>3</v>
          </cell>
          <cell r="G310">
            <v>8</v>
          </cell>
          <cell r="H310">
            <v>4</v>
          </cell>
          <cell r="I310">
            <v>0</v>
          </cell>
          <cell r="J310">
            <v>64</v>
          </cell>
          <cell r="L310">
            <v>0.7</v>
          </cell>
          <cell r="N310">
            <v>1</v>
          </cell>
        </row>
        <row r="311">
          <cell r="B311" t="str">
            <v>Corrigent</v>
          </cell>
          <cell r="J311">
            <v>0</v>
          </cell>
        </row>
        <row r="312">
          <cell r="B312" t="str">
            <v>Corvis</v>
          </cell>
          <cell r="C312">
            <v>0</v>
          </cell>
          <cell r="D312">
            <v>0</v>
          </cell>
          <cell r="E312">
            <v>0</v>
          </cell>
          <cell r="F312">
            <v>0</v>
          </cell>
          <cell r="G312">
            <v>0</v>
          </cell>
          <cell r="H312">
            <v>0</v>
          </cell>
          <cell r="I312">
            <v>0</v>
          </cell>
          <cell r="J312">
            <v>0</v>
          </cell>
          <cell r="N312">
            <v>0</v>
          </cell>
        </row>
        <row r="313">
          <cell r="B313" t="str">
            <v>Datang</v>
          </cell>
          <cell r="C313">
            <v>0</v>
          </cell>
          <cell r="D313">
            <v>0</v>
          </cell>
          <cell r="E313">
            <v>0</v>
          </cell>
          <cell r="F313">
            <v>0</v>
          </cell>
          <cell r="G313">
            <v>0</v>
          </cell>
          <cell r="H313">
            <v>0</v>
          </cell>
          <cell r="I313">
            <v>0</v>
          </cell>
          <cell r="J313">
            <v>0</v>
          </cell>
        </row>
        <row r="314">
          <cell r="B314" t="str">
            <v>ECI Telecom</v>
          </cell>
          <cell r="C314">
            <v>0</v>
          </cell>
          <cell r="D314">
            <v>3</v>
          </cell>
          <cell r="E314">
            <v>0</v>
          </cell>
          <cell r="F314">
            <v>1</v>
          </cell>
          <cell r="G314">
            <v>0</v>
          </cell>
          <cell r="H314">
            <v>0</v>
          </cell>
          <cell r="I314">
            <v>0</v>
          </cell>
          <cell r="J314">
            <v>4</v>
          </cell>
        </row>
        <row r="315">
          <cell r="B315" t="str">
            <v>Ericsson</v>
          </cell>
          <cell r="C315">
            <v>0</v>
          </cell>
          <cell r="D315">
            <v>0</v>
          </cell>
          <cell r="E315">
            <v>0</v>
          </cell>
          <cell r="F315">
            <v>0</v>
          </cell>
          <cell r="G315">
            <v>0</v>
          </cell>
          <cell r="H315">
            <v>0</v>
          </cell>
          <cell r="I315">
            <v>0</v>
          </cell>
          <cell r="J315">
            <v>0</v>
          </cell>
        </row>
        <row r="316">
          <cell r="B316" t="str">
            <v>FiberHome</v>
          </cell>
          <cell r="C316">
            <v>0</v>
          </cell>
          <cell r="D316">
            <v>0</v>
          </cell>
          <cell r="E316">
            <v>0</v>
          </cell>
          <cell r="F316">
            <v>0</v>
          </cell>
          <cell r="G316">
            <v>0</v>
          </cell>
          <cell r="H316">
            <v>0</v>
          </cell>
          <cell r="I316">
            <v>0</v>
          </cell>
          <cell r="J316">
            <v>0</v>
          </cell>
        </row>
        <row r="317">
          <cell r="B317" t="str">
            <v>Fujitsu</v>
          </cell>
          <cell r="C317">
            <v>59</v>
          </cell>
          <cell r="D317">
            <v>28</v>
          </cell>
          <cell r="E317">
            <v>0</v>
          </cell>
          <cell r="F317">
            <v>0</v>
          </cell>
          <cell r="G317">
            <v>1</v>
          </cell>
          <cell r="H317">
            <v>8</v>
          </cell>
          <cell r="I317">
            <v>0</v>
          </cell>
          <cell r="J317">
            <v>96</v>
          </cell>
          <cell r="K317">
            <v>0.95</v>
          </cell>
          <cell r="L317">
            <v>0.98</v>
          </cell>
        </row>
        <row r="318">
          <cell r="B318" t="str">
            <v>Hitachi</v>
          </cell>
          <cell r="C318">
            <v>2</v>
          </cell>
          <cell r="D318">
            <v>0</v>
          </cell>
          <cell r="E318">
            <v>0</v>
          </cell>
          <cell r="F318">
            <v>0</v>
          </cell>
          <cell r="G318">
            <v>0</v>
          </cell>
          <cell r="H318">
            <v>1</v>
          </cell>
          <cell r="I318">
            <v>0</v>
          </cell>
          <cell r="J318">
            <v>3</v>
          </cell>
        </row>
        <row r="319">
          <cell r="B319" t="str">
            <v>Hitachi Cable</v>
          </cell>
          <cell r="J319">
            <v>0</v>
          </cell>
        </row>
        <row r="320">
          <cell r="B320" t="str">
            <v>Huawei</v>
          </cell>
          <cell r="C320">
            <v>0</v>
          </cell>
          <cell r="D320">
            <v>0</v>
          </cell>
          <cell r="E320">
            <v>0</v>
          </cell>
          <cell r="F320">
            <v>0</v>
          </cell>
          <cell r="G320">
            <v>0</v>
          </cell>
          <cell r="H320">
            <v>0</v>
          </cell>
          <cell r="I320">
            <v>0</v>
          </cell>
          <cell r="J320">
            <v>0</v>
          </cell>
        </row>
        <row r="321">
          <cell r="B321" t="str">
            <v>Infinera</v>
          </cell>
          <cell r="J321">
            <v>0</v>
          </cell>
        </row>
        <row r="322">
          <cell r="B322" t="str">
            <v>LGIC</v>
          </cell>
          <cell r="C322">
            <v>0</v>
          </cell>
          <cell r="D322">
            <v>0</v>
          </cell>
          <cell r="E322">
            <v>0</v>
          </cell>
          <cell r="F322">
            <v>0</v>
          </cell>
          <cell r="G322">
            <v>0</v>
          </cell>
          <cell r="H322">
            <v>0</v>
          </cell>
          <cell r="I322">
            <v>0</v>
          </cell>
          <cell r="J322">
            <v>0</v>
          </cell>
        </row>
        <row r="323">
          <cell r="B323" t="str">
            <v>Lucent</v>
          </cell>
          <cell r="C323">
            <v>0</v>
          </cell>
          <cell r="D323">
            <v>0</v>
          </cell>
          <cell r="E323">
            <v>0</v>
          </cell>
          <cell r="F323">
            <v>0</v>
          </cell>
          <cell r="G323">
            <v>0</v>
          </cell>
          <cell r="H323">
            <v>0</v>
          </cell>
          <cell r="I323">
            <v>0</v>
          </cell>
          <cell r="J323">
            <v>0</v>
          </cell>
          <cell r="K323">
            <v>0.8</v>
          </cell>
          <cell r="L323">
            <v>1</v>
          </cell>
          <cell r="M323">
            <v>0.5</v>
          </cell>
          <cell r="N323">
            <v>1</v>
          </cell>
        </row>
        <row r="324">
          <cell r="B324" t="str">
            <v>Lumentis</v>
          </cell>
          <cell r="C324">
            <v>0</v>
          </cell>
          <cell r="D324">
            <v>0</v>
          </cell>
          <cell r="E324">
            <v>0</v>
          </cell>
          <cell r="F324">
            <v>0</v>
          </cell>
          <cell r="G324">
            <v>0</v>
          </cell>
          <cell r="H324">
            <v>0</v>
          </cell>
          <cell r="I324">
            <v>0</v>
          </cell>
          <cell r="J324">
            <v>0</v>
          </cell>
        </row>
        <row r="325">
          <cell r="B325" t="str">
            <v>Luminous</v>
          </cell>
          <cell r="C325">
            <v>0</v>
          </cell>
          <cell r="D325">
            <v>2.7</v>
          </cell>
          <cell r="E325">
            <v>0</v>
          </cell>
          <cell r="F325">
            <v>0</v>
          </cell>
          <cell r="G325">
            <v>0</v>
          </cell>
          <cell r="H325">
            <v>0</v>
          </cell>
          <cell r="I325">
            <v>0</v>
          </cell>
          <cell r="J325">
            <v>2.7</v>
          </cell>
        </row>
        <row r="326">
          <cell r="B326" t="str">
            <v>Marconi/Ericsson</v>
          </cell>
          <cell r="J326">
            <v>0</v>
          </cell>
        </row>
        <row r="327">
          <cell r="B327" t="str">
            <v>Movaz</v>
          </cell>
          <cell r="C327">
            <v>0</v>
          </cell>
          <cell r="D327">
            <v>0</v>
          </cell>
          <cell r="E327">
            <v>0</v>
          </cell>
          <cell r="F327">
            <v>0</v>
          </cell>
          <cell r="G327">
            <v>0</v>
          </cell>
          <cell r="H327">
            <v>0</v>
          </cell>
          <cell r="I327">
            <v>0</v>
          </cell>
          <cell r="J327">
            <v>0</v>
          </cell>
        </row>
        <row r="328">
          <cell r="B328" t="str">
            <v>NEC</v>
          </cell>
          <cell r="C328">
            <v>1</v>
          </cell>
          <cell r="D328">
            <v>0</v>
          </cell>
          <cell r="E328">
            <v>0</v>
          </cell>
          <cell r="F328">
            <v>0</v>
          </cell>
          <cell r="G328">
            <v>0</v>
          </cell>
          <cell r="H328">
            <v>23</v>
          </cell>
          <cell r="I328">
            <v>0</v>
          </cell>
          <cell r="J328">
            <v>24</v>
          </cell>
          <cell r="K328">
            <v>0.1</v>
          </cell>
          <cell r="L328">
            <v>0.1</v>
          </cell>
        </row>
        <row r="329">
          <cell r="B329" t="str">
            <v>Nortel</v>
          </cell>
          <cell r="C329">
            <v>7</v>
          </cell>
          <cell r="D329">
            <v>51</v>
          </cell>
          <cell r="E329">
            <v>0</v>
          </cell>
          <cell r="F329">
            <v>11</v>
          </cell>
          <cell r="G329">
            <v>27</v>
          </cell>
          <cell r="H329">
            <v>36</v>
          </cell>
          <cell r="I329">
            <v>1</v>
          </cell>
          <cell r="J329">
            <v>133</v>
          </cell>
          <cell r="K329">
            <v>0.8</v>
          </cell>
          <cell r="L329">
            <v>0.8</v>
          </cell>
          <cell r="N329">
            <v>0.8</v>
          </cell>
        </row>
        <row r="330">
          <cell r="B330" t="str">
            <v>Oki</v>
          </cell>
          <cell r="C330">
            <v>0</v>
          </cell>
          <cell r="D330">
            <v>0</v>
          </cell>
          <cell r="E330">
            <v>0</v>
          </cell>
          <cell r="F330">
            <v>0</v>
          </cell>
          <cell r="G330">
            <v>0</v>
          </cell>
          <cell r="H330">
            <v>0</v>
          </cell>
          <cell r="I330">
            <v>0</v>
          </cell>
          <cell r="J330">
            <v>0</v>
          </cell>
        </row>
        <row r="331">
          <cell r="B331" t="str">
            <v>OpVista</v>
          </cell>
          <cell r="J331">
            <v>0</v>
          </cell>
        </row>
        <row r="332">
          <cell r="B332" t="str">
            <v>Photonic Bridges</v>
          </cell>
          <cell r="C332">
            <v>0</v>
          </cell>
          <cell r="D332">
            <v>0</v>
          </cell>
          <cell r="E332">
            <v>0</v>
          </cell>
          <cell r="F332">
            <v>0</v>
          </cell>
          <cell r="G332">
            <v>0</v>
          </cell>
          <cell r="H332">
            <v>0</v>
          </cell>
          <cell r="I332">
            <v>0</v>
          </cell>
          <cell r="J332">
            <v>0</v>
          </cell>
        </row>
        <row r="333">
          <cell r="B333" t="str">
            <v>Redback</v>
          </cell>
          <cell r="C333">
            <v>0</v>
          </cell>
          <cell r="D333">
            <v>1</v>
          </cell>
          <cell r="E333">
            <v>0</v>
          </cell>
          <cell r="F333">
            <v>0</v>
          </cell>
          <cell r="G333">
            <v>0</v>
          </cell>
          <cell r="H333">
            <v>0</v>
          </cell>
          <cell r="I333">
            <v>0</v>
          </cell>
          <cell r="J333">
            <v>1</v>
          </cell>
        </row>
        <row r="334">
          <cell r="B334" t="str">
            <v>Sagem</v>
          </cell>
          <cell r="C334">
            <v>0</v>
          </cell>
          <cell r="D334">
            <v>0</v>
          </cell>
          <cell r="E334">
            <v>0</v>
          </cell>
          <cell r="F334">
            <v>0</v>
          </cell>
          <cell r="G334">
            <v>0</v>
          </cell>
          <cell r="H334">
            <v>0</v>
          </cell>
          <cell r="I334">
            <v>0</v>
          </cell>
          <cell r="J334">
            <v>0</v>
          </cell>
        </row>
        <row r="335">
          <cell r="B335" t="str">
            <v>Samsung</v>
          </cell>
          <cell r="C335">
            <v>0</v>
          </cell>
          <cell r="D335">
            <v>0</v>
          </cell>
          <cell r="E335">
            <v>0</v>
          </cell>
          <cell r="F335">
            <v>0</v>
          </cell>
          <cell r="G335">
            <v>0</v>
          </cell>
          <cell r="H335">
            <v>0</v>
          </cell>
          <cell r="I335">
            <v>0</v>
          </cell>
          <cell r="J335">
            <v>0</v>
          </cell>
        </row>
        <row r="336">
          <cell r="B336" t="str">
            <v>Nokia Siemens</v>
          </cell>
          <cell r="C336">
            <v>0</v>
          </cell>
          <cell r="D336">
            <v>0</v>
          </cell>
          <cell r="E336">
            <v>0</v>
          </cell>
          <cell r="F336">
            <v>0</v>
          </cell>
          <cell r="G336">
            <v>0</v>
          </cell>
          <cell r="H336">
            <v>3</v>
          </cell>
          <cell r="I336">
            <v>0</v>
          </cell>
          <cell r="J336">
            <v>3</v>
          </cell>
        </row>
        <row r="337">
          <cell r="B337" t="str">
            <v>Sorrento/Zhone</v>
          </cell>
          <cell r="J337">
            <v>0</v>
          </cell>
        </row>
        <row r="390">
          <cell r="B390" t="str">
            <v>Sorrento/Zhone</v>
          </cell>
          <cell r="J390">
            <v>0</v>
          </cell>
          <cell r="K390">
            <v>0</v>
          </cell>
          <cell r="L390">
            <v>0</v>
          </cell>
          <cell r="M390">
            <v>0</v>
          </cell>
          <cell r="N390">
            <v>0</v>
          </cell>
        </row>
        <row r="391">
          <cell r="B391" t="str">
            <v>Sycamore</v>
          </cell>
          <cell r="C391">
            <v>0</v>
          </cell>
          <cell r="D391">
            <v>0</v>
          </cell>
          <cell r="E391">
            <v>0</v>
          </cell>
          <cell r="F391">
            <v>0</v>
          </cell>
          <cell r="G391">
            <v>0</v>
          </cell>
          <cell r="H391">
            <v>0</v>
          </cell>
          <cell r="I391">
            <v>0</v>
          </cell>
          <cell r="J391">
            <v>0</v>
          </cell>
          <cell r="K391">
            <v>0</v>
          </cell>
          <cell r="L391">
            <v>0</v>
          </cell>
          <cell r="M391">
            <v>0</v>
          </cell>
          <cell r="N391">
            <v>0</v>
          </cell>
        </row>
        <row r="392">
          <cell r="B392" t="str">
            <v>Tejas</v>
          </cell>
          <cell r="J392">
            <v>0</v>
          </cell>
        </row>
        <row r="393">
          <cell r="B393" t="str">
            <v>Tellabs</v>
          </cell>
          <cell r="C393">
            <v>0</v>
          </cell>
          <cell r="D393">
            <v>3</v>
          </cell>
          <cell r="E393">
            <v>98</v>
          </cell>
          <cell r="F393">
            <v>3</v>
          </cell>
          <cell r="G393">
            <v>1</v>
          </cell>
          <cell r="H393">
            <v>0</v>
          </cell>
          <cell r="I393">
            <v>0</v>
          </cell>
          <cell r="J393">
            <v>105</v>
          </cell>
          <cell r="K393">
            <v>0</v>
          </cell>
          <cell r="L393">
            <v>1</v>
          </cell>
          <cell r="M393">
            <v>0.7</v>
          </cell>
          <cell r="N393">
            <v>0.8</v>
          </cell>
        </row>
        <row r="394">
          <cell r="B394" t="str">
            <v>Tellium</v>
          </cell>
          <cell r="C394">
            <v>0</v>
          </cell>
          <cell r="D394">
            <v>0</v>
          </cell>
          <cell r="E394">
            <v>0</v>
          </cell>
          <cell r="F394">
            <v>2</v>
          </cell>
          <cell r="G394">
            <v>0</v>
          </cell>
          <cell r="H394">
            <v>0</v>
          </cell>
          <cell r="I394">
            <v>0</v>
          </cell>
          <cell r="J394">
            <v>2</v>
          </cell>
          <cell r="K394">
            <v>0</v>
          </cell>
          <cell r="L394">
            <v>0</v>
          </cell>
          <cell r="M394">
            <v>0</v>
          </cell>
          <cell r="N394">
            <v>0</v>
          </cell>
        </row>
        <row r="395">
          <cell r="B395" t="str">
            <v>Transmode</v>
          </cell>
          <cell r="J395">
            <v>0</v>
          </cell>
        </row>
        <row r="396">
          <cell r="B396" t="str">
            <v>Turin</v>
          </cell>
          <cell r="C396">
            <v>0</v>
          </cell>
          <cell r="D396">
            <v>4.5</v>
          </cell>
          <cell r="E396">
            <v>0</v>
          </cell>
          <cell r="F396">
            <v>0</v>
          </cell>
          <cell r="G396">
            <v>0</v>
          </cell>
          <cell r="H396">
            <v>0</v>
          </cell>
          <cell r="I396">
            <v>0</v>
          </cell>
          <cell r="J396">
            <v>4.5</v>
          </cell>
        </row>
        <row r="397">
          <cell r="B397" t="str">
            <v>Tyco</v>
          </cell>
          <cell r="C397">
            <v>0</v>
          </cell>
          <cell r="D397">
            <v>0</v>
          </cell>
          <cell r="E397">
            <v>0</v>
          </cell>
          <cell r="F397">
            <v>0</v>
          </cell>
          <cell r="G397">
            <v>0</v>
          </cell>
          <cell r="H397">
            <v>0</v>
          </cell>
          <cell r="I397">
            <v>0</v>
          </cell>
          <cell r="J397">
            <v>0</v>
          </cell>
          <cell r="K397">
            <v>0</v>
          </cell>
          <cell r="L397">
            <v>0</v>
          </cell>
          <cell r="M397">
            <v>0</v>
          </cell>
          <cell r="N397">
            <v>0</v>
          </cell>
        </row>
        <row r="398">
          <cell r="B398" t="str">
            <v>UTStarcom</v>
          </cell>
          <cell r="C398">
            <v>0</v>
          </cell>
          <cell r="D398">
            <v>0.9</v>
          </cell>
          <cell r="E398">
            <v>0</v>
          </cell>
          <cell r="F398">
            <v>0</v>
          </cell>
          <cell r="G398">
            <v>0</v>
          </cell>
          <cell r="H398">
            <v>0</v>
          </cell>
          <cell r="I398">
            <v>0</v>
          </cell>
          <cell r="J398">
            <v>0.9</v>
          </cell>
        </row>
        <row r="399">
          <cell r="B399" t="str">
            <v>White Rock</v>
          </cell>
          <cell r="C399">
            <v>0</v>
          </cell>
          <cell r="D399">
            <v>3.1</v>
          </cell>
          <cell r="E399">
            <v>0</v>
          </cell>
          <cell r="F399">
            <v>0</v>
          </cell>
          <cell r="G399">
            <v>0</v>
          </cell>
          <cell r="H399">
            <v>0</v>
          </cell>
          <cell r="I399">
            <v>0</v>
          </cell>
          <cell r="J399">
            <v>3.1</v>
          </cell>
        </row>
        <row r="400">
          <cell r="B400" t="str">
            <v>Xtera</v>
          </cell>
          <cell r="J400">
            <v>0</v>
          </cell>
        </row>
        <row r="401">
          <cell r="B401" t="str">
            <v>Zhone</v>
          </cell>
          <cell r="C401">
            <v>0</v>
          </cell>
          <cell r="D401">
            <v>0</v>
          </cell>
          <cell r="E401">
            <v>0</v>
          </cell>
          <cell r="F401">
            <v>0</v>
          </cell>
          <cell r="G401">
            <v>1</v>
          </cell>
          <cell r="H401">
            <v>0</v>
          </cell>
          <cell r="I401">
            <v>0</v>
          </cell>
          <cell r="J401">
            <v>1</v>
          </cell>
        </row>
        <row r="402">
          <cell r="B402" t="str">
            <v>ZTE</v>
          </cell>
          <cell r="C402">
            <v>0</v>
          </cell>
          <cell r="D402">
            <v>0</v>
          </cell>
          <cell r="E402">
            <v>0</v>
          </cell>
          <cell r="F402">
            <v>0</v>
          </cell>
          <cell r="G402">
            <v>0</v>
          </cell>
          <cell r="H402">
            <v>0</v>
          </cell>
          <cell r="I402">
            <v>0</v>
          </cell>
          <cell r="J402">
            <v>0</v>
          </cell>
          <cell r="K402">
            <v>0</v>
          </cell>
          <cell r="L402">
            <v>0</v>
          </cell>
          <cell r="M402">
            <v>0</v>
          </cell>
          <cell r="N402">
            <v>0</v>
          </cell>
        </row>
        <row r="403">
          <cell r="B403" t="str">
            <v>Other</v>
          </cell>
          <cell r="C403">
            <v>0</v>
          </cell>
          <cell r="D403">
            <v>6.9</v>
          </cell>
          <cell r="E403">
            <v>0</v>
          </cell>
          <cell r="F403">
            <v>2</v>
          </cell>
          <cell r="G403">
            <v>5</v>
          </cell>
          <cell r="H403">
            <v>0</v>
          </cell>
          <cell r="I403">
            <v>0</v>
          </cell>
          <cell r="J403">
            <v>13.9</v>
          </cell>
          <cell r="K403">
            <v>0</v>
          </cell>
          <cell r="L403">
            <v>1</v>
          </cell>
          <cell r="M403">
            <v>0</v>
          </cell>
          <cell r="N403">
            <v>0</v>
          </cell>
        </row>
        <row r="404">
          <cell r="B404" t="str">
            <v>Total</v>
          </cell>
          <cell r="C404">
            <v>125.5</v>
          </cell>
          <cell r="D404">
            <v>209</v>
          </cell>
          <cell r="E404">
            <v>134</v>
          </cell>
          <cell r="F404">
            <v>36</v>
          </cell>
          <cell r="G404">
            <v>98.1</v>
          </cell>
          <cell r="H404">
            <v>63</v>
          </cell>
          <cell r="I404">
            <v>3</v>
          </cell>
          <cell r="J404">
            <v>668.6</v>
          </cell>
        </row>
        <row r="407">
          <cell r="B407" t="str">
            <v>4Q03</v>
          </cell>
          <cell r="D407" t="str">
            <v>Optical Networking Vendor Revenues ($ M)</v>
          </cell>
          <cell r="J407" t="str">
            <v>North America</v>
          </cell>
          <cell r="K407" t="str">
            <v>Enter % metro (for breakouts)</v>
          </cell>
        </row>
        <row r="408">
          <cell r="B408" t="str">
            <v>Vendor</v>
          </cell>
          <cell r="C408" t="str">
            <v>SONET/SDH Add-drop multiplexers (ADM)</v>
          </cell>
          <cell r="D408" t="str">
            <v>Optical Edge Devices (OED)</v>
          </cell>
          <cell r="E408" t="str">
            <v>Digital Cross Connects (DCS)</v>
          </cell>
          <cell r="F408" t="str">
            <v>Optical Core Switches (OCS)</v>
          </cell>
          <cell r="G408" t="str">
            <v>Metro WDM (C/D-WDM)</v>
          </cell>
          <cell r="H408" t="str">
            <v>Long haul DWDM (LH DWDM)</v>
          </cell>
          <cell r="I408" t="str">
            <v>Multi-reach DWDM</v>
          </cell>
          <cell r="J408" t="str">
            <v>Total Optical Networking (ON)</v>
          </cell>
          <cell r="K408" t="str">
            <v>SONET ADM %metro</v>
          </cell>
          <cell r="L408" t="str">
            <v>OED %metro</v>
          </cell>
          <cell r="M408" t="str">
            <v>DCS %metro</v>
          </cell>
          <cell r="N408" t="str">
            <v>OCS %metro</v>
          </cell>
        </row>
        <row r="409">
          <cell r="B409" t="str">
            <v>ADTRAN</v>
          </cell>
        </row>
        <row r="410">
          <cell r="B410" t="str">
            <v>ADVA</v>
          </cell>
          <cell r="C410">
            <v>0</v>
          </cell>
          <cell r="D410">
            <v>0</v>
          </cell>
          <cell r="E410">
            <v>0</v>
          </cell>
          <cell r="F410">
            <v>0</v>
          </cell>
          <cell r="G410">
            <v>9</v>
          </cell>
          <cell r="H410">
            <v>0</v>
          </cell>
          <cell r="I410">
            <v>0</v>
          </cell>
          <cell r="J410">
            <v>9</v>
          </cell>
          <cell r="K410">
            <v>0</v>
          </cell>
          <cell r="L410">
            <v>0</v>
          </cell>
          <cell r="M410">
            <v>0</v>
          </cell>
          <cell r="N410">
            <v>0</v>
          </cell>
        </row>
        <row r="411">
          <cell r="B411" t="str">
            <v>Alcatel-Lucent</v>
          </cell>
          <cell r="C411">
            <v>53</v>
          </cell>
          <cell r="D411">
            <v>46</v>
          </cell>
          <cell r="E411">
            <v>39</v>
          </cell>
          <cell r="F411">
            <v>14</v>
          </cell>
          <cell r="G411">
            <v>12</v>
          </cell>
          <cell r="H411">
            <v>3</v>
          </cell>
          <cell r="I411">
            <v>0</v>
          </cell>
          <cell r="J411">
            <v>167</v>
          </cell>
          <cell r="K411">
            <v>0.75</v>
          </cell>
          <cell r="L411">
            <v>1</v>
          </cell>
          <cell r="M411">
            <v>0.65</v>
          </cell>
          <cell r="N411">
            <v>0.9</v>
          </cell>
        </row>
        <row r="412">
          <cell r="B412" t="str">
            <v>ANDA</v>
          </cell>
        </row>
        <row r="413">
          <cell r="B413" t="str">
            <v>Atrica</v>
          </cell>
          <cell r="C413">
            <v>0</v>
          </cell>
          <cell r="D413">
            <v>4.3</v>
          </cell>
          <cell r="E413">
            <v>0</v>
          </cell>
          <cell r="F413">
            <v>0</v>
          </cell>
          <cell r="G413">
            <v>0</v>
          </cell>
          <cell r="H413">
            <v>0</v>
          </cell>
          <cell r="I413">
            <v>0</v>
          </cell>
          <cell r="J413">
            <v>4.3</v>
          </cell>
          <cell r="K413">
            <v>0</v>
          </cell>
          <cell r="L413">
            <v>1</v>
          </cell>
          <cell r="M413">
            <v>0</v>
          </cell>
          <cell r="N413">
            <v>0</v>
          </cell>
        </row>
        <row r="414">
          <cell r="B414" t="str">
            <v>Calient</v>
          </cell>
          <cell r="C414">
            <v>0</v>
          </cell>
          <cell r="D414">
            <v>0</v>
          </cell>
          <cell r="E414">
            <v>0</v>
          </cell>
          <cell r="F414">
            <v>1</v>
          </cell>
          <cell r="G414">
            <v>0</v>
          </cell>
          <cell r="H414">
            <v>0</v>
          </cell>
          <cell r="I414">
            <v>0</v>
          </cell>
          <cell r="J414">
            <v>1</v>
          </cell>
          <cell r="K414">
            <v>0</v>
          </cell>
          <cell r="L414">
            <v>0</v>
          </cell>
          <cell r="M414">
            <v>0</v>
          </cell>
          <cell r="N414">
            <v>0</v>
          </cell>
        </row>
        <row r="415">
          <cell r="B415" t="str">
            <v>Ciena</v>
          </cell>
          <cell r="C415">
            <v>0</v>
          </cell>
          <cell r="D415">
            <v>0</v>
          </cell>
          <cell r="E415">
            <v>0</v>
          </cell>
          <cell r="F415">
            <v>14</v>
          </cell>
          <cell r="G415">
            <v>6</v>
          </cell>
          <cell r="H415">
            <v>5</v>
          </cell>
          <cell r="I415">
            <v>2</v>
          </cell>
          <cell r="J415">
            <v>27</v>
          </cell>
          <cell r="K415">
            <v>0</v>
          </cell>
          <cell r="L415">
            <v>1</v>
          </cell>
          <cell r="M415">
            <v>0</v>
          </cell>
          <cell r="N415">
            <v>0</v>
          </cell>
        </row>
        <row r="416">
          <cell r="B416" t="str">
            <v>Cisco</v>
          </cell>
          <cell r="C416">
            <v>0</v>
          </cell>
          <cell r="D416">
            <v>63</v>
          </cell>
          <cell r="E416">
            <v>0</v>
          </cell>
          <cell r="F416">
            <v>4</v>
          </cell>
          <cell r="G416">
            <v>17</v>
          </cell>
          <cell r="H416">
            <v>3</v>
          </cell>
          <cell r="I416">
            <v>0</v>
          </cell>
          <cell r="J416">
            <v>87</v>
          </cell>
          <cell r="K416">
            <v>0</v>
          </cell>
          <cell r="L416">
            <v>0.7</v>
          </cell>
          <cell r="M416">
            <v>0</v>
          </cell>
          <cell r="N416">
            <v>1</v>
          </cell>
        </row>
        <row r="417">
          <cell r="B417" t="str">
            <v>Corrigent</v>
          </cell>
          <cell r="J417">
            <v>0</v>
          </cell>
        </row>
        <row r="418">
          <cell r="B418" t="str">
            <v>Corvis</v>
          </cell>
          <cell r="C418">
            <v>0</v>
          </cell>
          <cell r="D418">
            <v>0</v>
          </cell>
          <cell r="E418">
            <v>0</v>
          </cell>
          <cell r="F418">
            <v>2</v>
          </cell>
          <cell r="G418">
            <v>0</v>
          </cell>
          <cell r="H418">
            <v>0</v>
          </cell>
          <cell r="I418">
            <v>0</v>
          </cell>
          <cell r="J418">
            <v>2</v>
          </cell>
          <cell r="K418">
            <v>0</v>
          </cell>
          <cell r="L418">
            <v>0</v>
          </cell>
          <cell r="M418">
            <v>0</v>
          </cell>
          <cell r="N418">
            <v>0</v>
          </cell>
        </row>
        <row r="419">
          <cell r="B419" t="str">
            <v>Datang</v>
          </cell>
          <cell r="C419">
            <v>0</v>
          </cell>
          <cell r="D419">
            <v>0</v>
          </cell>
          <cell r="E419">
            <v>0</v>
          </cell>
          <cell r="F419">
            <v>0</v>
          </cell>
          <cell r="G419">
            <v>0</v>
          </cell>
          <cell r="H419">
            <v>0</v>
          </cell>
          <cell r="I419">
            <v>0</v>
          </cell>
          <cell r="J419">
            <v>0</v>
          </cell>
          <cell r="K419">
            <v>0</v>
          </cell>
          <cell r="L419">
            <v>0</v>
          </cell>
          <cell r="M419">
            <v>0</v>
          </cell>
          <cell r="N419">
            <v>0</v>
          </cell>
        </row>
        <row r="420">
          <cell r="B420" t="str">
            <v>ECI Telecom</v>
          </cell>
          <cell r="C420">
            <v>0</v>
          </cell>
          <cell r="D420">
            <v>3</v>
          </cell>
          <cell r="E420">
            <v>0</v>
          </cell>
          <cell r="F420">
            <v>0</v>
          </cell>
          <cell r="G420">
            <v>0</v>
          </cell>
          <cell r="H420">
            <v>0</v>
          </cell>
          <cell r="I420">
            <v>0</v>
          </cell>
          <cell r="J420">
            <v>3</v>
          </cell>
          <cell r="K420">
            <v>0</v>
          </cell>
          <cell r="L420">
            <v>0</v>
          </cell>
          <cell r="M420">
            <v>0</v>
          </cell>
          <cell r="N420">
            <v>0</v>
          </cell>
        </row>
        <row r="421">
          <cell r="B421" t="str">
            <v>Ericsson</v>
          </cell>
          <cell r="C421">
            <v>0</v>
          </cell>
          <cell r="D421">
            <v>0</v>
          </cell>
          <cell r="E421">
            <v>0</v>
          </cell>
          <cell r="F421">
            <v>0</v>
          </cell>
          <cell r="G421">
            <v>0</v>
          </cell>
          <cell r="H421">
            <v>0</v>
          </cell>
          <cell r="I421">
            <v>0</v>
          </cell>
          <cell r="J421">
            <v>0</v>
          </cell>
          <cell r="K421">
            <v>0</v>
          </cell>
          <cell r="L421">
            <v>0</v>
          </cell>
          <cell r="M421">
            <v>0</v>
          </cell>
          <cell r="N421">
            <v>0</v>
          </cell>
        </row>
        <row r="422">
          <cell r="B422" t="str">
            <v>FiberHome</v>
          </cell>
          <cell r="C422">
            <v>0</v>
          </cell>
          <cell r="D422">
            <v>0</v>
          </cell>
          <cell r="E422">
            <v>0</v>
          </cell>
          <cell r="F422">
            <v>0</v>
          </cell>
          <cell r="G422">
            <v>0</v>
          </cell>
          <cell r="H422">
            <v>0</v>
          </cell>
          <cell r="I422">
            <v>0</v>
          </cell>
          <cell r="J422">
            <v>0</v>
          </cell>
          <cell r="K422">
            <v>0</v>
          </cell>
          <cell r="L422">
            <v>0</v>
          </cell>
          <cell r="M422">
            <v>0</v>
          </cell>
          <cell r="N422">
            <v>0</v>
          </cell>
        </row>
        <row r="423">
          <cell r="B423" t="str">
            <v>Fujitsu</v>
          </cell>
          <cell r="C423">
            <v>47</v>
          </cell>
          <cell r="D423">
            <v>54</v>
          </cell>
          <cell r="E423">
            <v>0</v>
          </cell>
          <cell r="F423">
            <v>0</v>
          </cell>
          <cell r="G423">
            <v>8.5</v>
          </cell>
          <cell r="H423">
            <v>6</v>
          </cell>
          <cell r="I423">
            <v>1</v>
          </cell>
          <cell r="J423">
            <v>116.5</v>
          </cell>
          <cell r="K423">
            <v>0.95</v>
          </cell>
          <cell r="L423">
            <v>0.98</v>
          </cell>
          <cell r="M423">
            <v>0</v>
          </cell>
          <cell r="N423">
            <v>0</v>
          </cell>
        </row>
        <row r="424">
          <cell r="B424" t="str">
            <v>Hitachi</v>
          </cell>
          <cell r="C424">
            <v>1</v>
          </cell>
          <cell r="D424">
            <v>2</v>
          </cell>
          <cell r="E424">
            <v>0</v>
          </cell>
          <cell r="F424">
            <v>0</v>
          </cell>
          <cell r="G424">
            <v>0</v>
          </cell>
          <cell r="H424">
            <v>2</v>
          </cell>
          <cell r="I424">
            <v>0</v>
          </cell>
          <cell r="J424">
            <v>5</v>
          </cell>
          <cell r="K424">
            <v>0</v>
          </cell>
          <cell r="L424">
            <v>0</v>
          </cell>
          <cell r="M424">
            <v>0</v>
          </cell>
          <cell r="N424">
            <v>0</v>
          </cell>
        </row>
        <row r="425">
          <cell r="B425" t="str">
            <v>Hitachi Cable</v>
          </cell>
          <cell r="J425">
            <v>0</v>
          </cell>
        </row>
        <row r="426">
          <cell r="B426" t="str">
            <v>Huawei</v>
          </cell>
          <cell r="C426">
            <v>0</v>
          </cell>
          <cell r="D426">
            <v>0</v>
          </cell>
          <cell r="E426">
            <v>0</v>
          </cell>
          <cell r="F426">
            <v>0</v>
          </cell>
          <cell r="G426">
            <v>0</v>
          </cell>
          <cell r="H426">
            <v>0</v>
          </cell>
          <cell r="I426">
            <v>0</v>
          </cell>
          <cell r="J426">
            <v>0</v>
          </cell>
          <cell r="K426">
            <v>0</v>
          </cell>
          <cell r="L426">
            <v>0</v>
          </cell>
          <cell r="M426">
            <v>0</v>
          </cell>
          <cell r="N426">
            <v>0</v>
          </cell>
        </row>
        <row r="427">
          <cell r="B427" t="str">
            <v>Infinera</v>
          </cell>
          <cell r="J427">
            <v>0</v>
          </cell>
        </row>
        <row r="428">
          <cell r="B428" t="str">
            <v>LGIC</v>
          </cell>
          <cell r="C428">
            <v>0</v>
          </cell>
          <cell r="D428">
            <v>0</v>
          </cell>
          <cell r="E428">
            <v>0</v>
          </cell>
          <cell r="F428">
            <v>0</v>
          </cell>
          <cell r="G428">
            <v>0</v>
          </cell>
          <cell r="H428">
            <v>0</v>
          </cell>
          <cell r="I428">
            <v>0</v>
          </cell>
          <cell r="J428">
            <v>0</v>
          </cell>
          <cell r="K428">
            <v>0</v>
          </cell>
          <cell r="L428">
            <v>0</v>
          </cell>
          <cell r="M428">
            <v>0</v>
          </cell>
          <cell r="N428">
            <v>0</v>
          </cell>
        </row>
        <row r="432">
          <cell r="B432" t="str">
            <v>Marconi/Ericsson</v>
          </cell>
          <cell r="J432">
            <v>0</v>
          </cell>
        </row>
        <row r="433">
          <cell r="B433" t="str">
            <v>Movaz</v>
          </cell>
          <cell r="C433">
            <v>0</v>
          </cell>
          <cell r="D433">
            <v>0</v>
          </cell>
          <cell r="E433">
            <v>0</v>
          </cell>
          <cell r="F433">
            <v>0</v>
          </cell>
          <cell r="G433">
            <v>0</v>
          </cell>
          <cell r="H433">
            <v>0</v>
          </cell>
          <cell r="I433">
            <v>0</v>
          </cell>
          <cell r="J433">
            <v>0</v>
          </cell>
          <cell r="K433">
            <v>0</v>
          </cell>
          <cell r="L433">
            <v>0</v>
          </cell>
          <cell r="M433">
            <v>0</v>
          </cell>
          <cell r="N433">
            <v>0</v>
          </cell>
        </row>
        <row r="434">
          <cell r="B434" t="str">
            <v>NEC</v>
          </cell>
          <cell r="C434">
            <v>1</v>
          </cell>
          <cell r="D434">
            <v>1.5</v>
          </cell>
          <cell r="E434">
            <v>0</v>
          </cell>
          <cell r="F434">
            <v>0</v>
          </cell>
          <cell r="G434">
            <v>0</v>
          </cell>
          <cell r="H434">
            <v>23</v>
          </cell>
          <cell r="I434">
            <v>0</v>
          </cell>
          <cell r="J434">
            <v>25.5</v>
          </cell>
          <cell r="K434">
            <v>0.1</v>
          </cell>
          <cell r="L434">
            <v>0.1</v>
          </cell>
          <cell r="M434">
            <v>0</v>
          </cell>
          <cell r="N434">
            <v>0</v>
          </cell>
        </row>
        <row r="435">
          <cell r="B435" t="str">
            <v>Nortel</v>
          </cell>
          <cell r="C435">
            <v>3</v>
          </cell>
          <cell r="D435">
            <v>64</v>
          </cell>
          <cell r="E435">
            <v>0</v>
          </cell>
          <cell r="F435">
            <v>13</v>
          </cell>
          <cell r="G435">
            <v>39</v>
          </cell>
          <cell r="H435">
            <v>14</v>
          </cell>
          <cell r="I435">
            <v>0</v>
          </cell>
          <cell r="J435">
            <v>133</v>
          </cell>
          <cell r="K435">
            <v>0.8</v>
          </cell>
          <cell r="L435">
            <v>0.8</v>
          </cell>
          <cell r="M435">
            <v>0</v>
          </cell>
          <cell r="N435">
            <v>0.8</v>
          </cell>
        </row>
        <row r="436">
          <cell r="B436" t="str">
            <v>Oki</v>
          </cell>
          <cell r="C436">
            <v>0</v>
          </cell>
          <cell r="D436">
            <v>0</v>
          </cell>
          <cell r="E436">
            <v>0</v>
          </cell>
          <cell r="F436">
            <v>0</v>
          </cell>
          <cell r="G436">
            <v>0</v>
          </cell>
          <cell r="H436">
            <v>0</v>
          </cell>
          <cell r="I436">
            <v>0</v>
          </cell>
          <cell r="J436">
            <v>0</v>
          </cell>
          <cell r="K436">
            <v>0</v>
          </cell>
          <cell r="L436">
            <v>0</v>
          </cell>
          <cell r="M436">
            <v>0</v>
          </cell>
          <cell r="N436">
            <v>0</v>
          </cell>
        </row>
        <row r="437">
          <cell r="B437" t="str">
            <v>OpVista</v>
          </cell>
          <cell r="J437">
            <v>0</v>
          </cell>
        </row>
        <row r="438">
          <cell r="B438" t="str">
            <v>Photonic Bridges</v>
          </cell>
          <cell r="C438">
            <v>0</v>
          </cell>
          <cell r="D438">
            <v>0</v>
          </cell>
          <cell r="E438">
            <v>0</v>
          </cell>
          <cell r="F438">
            <v>0</v>
          </cell>
          <cell r="G438">
            <v>0</v>
          </cell>
          <cell r="H438">
            <v>0</v>
          </cell>
          <cell r="I438">
            <v>0</v>
          </cell>
          <cell r="J438">
            <v>0</v>
          </cell>
          <cell r="K438">
            <v>0</v>
          </cell>
          <cell r="L438">
            <v>1</v>
          </cell>
          <cell r="M438">
            <v>0</v>
          </cell>
          <cell r="N438">
            <v>0</v>
          </cell>
        </row>
        <row r="439">
          <cell r="B439" t="str">
            <v>Redback</v>
          </cell>
          <cell r="C439">
            <v>0</v>
          </cell>
          <cell r="D439">
            <v>0</v>
          </cell>
          <cell r="E439">
            <v>0</v>
          </cell>
          <cell r="F439">
            <v>0</v>
          </cell>
          <cell r="G439">
            <v>0</v>
          </cell>
          <cell r="H439">
            <v>0</v>
          </cell>
          <cell r="I439">
            <v>0</v>
          </cell>
          <cell r="J439">
            <v>0</v>
          </cell>
          <cell r="K439">
            <v>0</v>
          </cell>
          <cell r="L439">
            <v>0</v>
          </cell>
          <cell r="M439">
            <v>0</v>
          </cell>
          <cell r="N439">
            <v>0</v>
          </cell>
        </row>
        <row r="440">
          <cell r="B440" t="str">
            <v>Sagem</v>
          </cell>
          <cell r="C440">
            <v>0</v>
          </cell>
          <cell r="D440">
            <v>0</v>
          </cell>
          <cell r="E440">
            <v>0</v>
          </cell>
          <cell r="F440">
            <v>0</v>
          </cell>
          <cell r="G440">
            <v>0</v>
          </cell>
          <cell r="H440">
            <v>0</v>
          </cell>
          <cell r="I440">
            <v>0</v>
          </cell>
          <cell r="J440">
            <v>0</v>
          </cell>
          <cell r="K440">
            <v>0</v>
          </cell>
          <cell r="L440">
            <v>0</v>
          </cell>
          <cell r="M440">
            <v>0</v>
          </cell>
          <cell r="N440">
            <v>0</v>
          </cell>
        </row>
        <row r="441">
          <cell r="B441" t="str">
            <v>Samsung</v>
          </cell>
          <cell r="C441">
            <v>0</v>
          </cell>
          <cell r="D441">
            <v>0</v>
          </cell>
          <cell r="E441">
            <v>0</v>
          </cell>
          <cell r="F441">
            <v>0</v>
          </cell>
          <cell r="G441">
            <v>0</v>
          </cell>
          <cell r="H441">
            <v>0</v>
          </cell>
          <cell r="I441">
            <v>0</v>
          </cell>
          <cell r="J441">
            <v>0</v>
          </cell>
          <cell r="K441">
            <v>0</v>
          </cell>
          <cell r="L441">
            <v>0</v>
          </cell>
          <cell r="M441">
            <v>0</v>
          </cell>
          <cell r="N441">
            <v>0</v>
          </cell>
        </row>
        <row r="442">
          <cell r="B442" t="str">
            <v>Nokia Siemens</v>
          </cell>
          <cell r="C442">
            <v>0</v>
          </cell>
          <cell r="D442">
            <v>0</v>
          </cell>
          <cell r="E442">
            <v>1</v>
          </cell>
          <cell r="F442">
            <v>0</v>
          </cell>
          <cell r="G442">
            <v>0</v>
          </cell>
          <cell r="H442">
            <v>2</v>
          </cell>
          <cell r="I442">
            <v>0</v>
          </cell>
          <cell r="J442">
            <v>3</v>
          </cell>
          <cell r="K442">
            <v>0</v>
          </cell>
          <cell r="L442">
            <v>0</v>
          </cell>
          <cell r="M442">
            <v>0</v>
          </cell>
          <cell r="N442">
            <v>0</v>
          </cell>
        </row>
        <row r="443">
          <cell r="B443" t="str">
            <v>Sorrento/Zhone</v>
          </cell>
          <cell r="J443">
            <v>0</v>
          </cell>
          <cell r="K443">
            <v>0</v>
          </cell>
          <cell r="L443">
            <v>0</v>
          </cell>
          <cell r="M443">
            <v>0</v>
          </cell>
          <cell r="N443">
            <v>0</v>
          </cell>
        </row>
        <row r="444">
          <cell r="B444" t="str">
            <v>Sycamore</v>
          </cell>
          <cell r="C444">
            <v>0</v>
          </cell>
          <cell r="D444">
            <v>0</v>
          </cell>
          <cell r="E444">
            <v>0</v>
          </cell>
          <cell r="F444">
            <v>2</v>
          </cell>
          <cell r="G444">
            <v>0</v>
          </cell>
          <cell r="H444">
            <v>0</v>
          </cell>
          <cell r="I444">
            <v>0</v>
          </cell>
          <cell r="J444">
            <v>2</v>
          </cell>
          <cell r="K444">
            <v>0</v>
          </cell>
          <cell r="L444">
            <v>0</v>
          </cell>
          <cell r="M444">
            <v>0</v>
          </cell>
          <cell r="N444">
            <v>0</v>
          </cell>
        </row>
        <row r="445">
          <cell r="B445" t="str">
            <v>Tejas</v>
          </cell>
          <cell r="J445">
            <v>0</v>
          </cell>
        </row>
        <row r="446">
          <cell r="B446" t="str">
            <v>Tellabs</v>
          </cell>
          <cell r="C446">
            <v>0</v>
          </cell>
          <cell r="D446">
            <v>3</v>
          </cell>
          <cell r="E446">
            <v>111</v>
          </cell>
          <cell r="F446">
            <v>2</v>
          </cell>
          <cell r="G446">
            <v>1</v>
          </cell>
          <cell r="H446">
            <v>0</v>
          </cell>
          <cell r="I446">
            <v>0</v>
          </cell>
          <cell r="J446">
            <v>117</v>
          </cell>
          <cell r="K446">
            <v>0</v>
          </cell>
          <cell r="L446">
            <v>1</v>
          </cell>
          <cell r="M446">
            <v>0.7</v>
          </cell>
          <cell r="N446">
            <v>0.8</v>
          </cell>
        </row>
        <row r="447">
          <cell r="B447" t="str">
            <v>Tellium</v>
          </cell>
          <cell r="C447">
            <v>0</v>
          </cell>
          <cell r="D447">
            <v>0</v>
          </cell>
          <cell r="E447">
            <v>0</v>
          </cell>
          <cell r="F447">
            <v>0</v>
          </cell>
          <cell r="G447">
            <v>0</v>
          </cell>
          <cell r="H447">
            <v>0</v>
          </cell>
          <cell r="I447">
            <v>0</v>
          </cell>
          <cell r="J447">
            <v>0</v>
          </cell>
          <cell r="K447">
            <v>0</v>
          </cell>
          <cell r="L447">
            <v>0</v>
          </cell>
          <cell r="M447">
            <v>0</v>
          </cell>
          <cell r="N447">
            <v>0</v>
          </cell>
        </row>
        <row r="448">
          <cell r="B448" t="str">
            <v>Transmode</v>
          </cell>
          <cell r="J448">
            <v>0</v>
          </cell>
        </row>
        <row r="449">
          <cell r="B449" t="str">
            <v>Turin</v>
          </cell>
          <cell r="C449">
            <v>0</v>
          </cell>
          <cell r="D449">
            <v>4.7</v>
          </cell>
          <cell r="E449">
            <v>0</v>
          </cell>
          <cell r="F449">
            <v>0</v>
          </cell>
          <cell r="G449">
            <v>0</v>
          </cell>
          <cell r="H449">
            <v>0</v>
          </cell>
          <cell r="I449">
            <v>0</v>
          </cell>
          <cell r="J449">
            <v>4.7</v>
          </cell>
          <cell r="K449">
            <v>0</v>
          </cell>
          <cell r="L449">
            <v>1</v>
          </cell>
          <cell r="M449">
            <v>0</v>
          </cell>
          <cell r="N449">
            <v>0</v>
          </cell>
        </row>
        <row r="450">
          <cell r="B450" t="str">
            <v>Tyco</v>
          </cell>
          <cell r="C450">
            <v>0</v>
          </cell>
          <cell r="D450">
            <v>0</v>
          </cell>
          <cell r="E450">
            <v>0</v>
          </cell>
          <cell r="F450">
            <v>0</v>
          </cell>
          <cell r="G450">
            <v>0</v>
          </cell>
          <cell r="H450">
            <v>0</v>
          </cell>
          <cell r="I450">
            <v>0</v>
          </cell>
          <cell r="J450">
            <v>0</v>
          </cell>
          <cell r="K450">
            <v>0</v>
          </cell>
          <cell r="L450">
            <v>0</v>
          </cell>
          <cell r="M450">
            <v>0</v>
          </cell>
          <cell r="N450">
            <v>0</v>
          </cell>
        </row>
        <row r="451">
          <cell r="B451" t="str">
            <v>UTStarcom</v>
          </cell>
          <cell r="C451">
            <v>0</v>
          </cell>
          <cell r="D451">
            <v>1.3</v>
          </cell>
          <cell r="E451">
            <v>0</v>
          </cell>
          <cell r="F451">
            <v>0</v>
          </cell>
          <cell r="G451">
            <v>0</v>
          </cell>
          <cell r="H451">
            <v>0</v>
          </cell>
          <cell r="I451">
            <v>0</v>
          </cell>
          <cell r="J451">
            <v>1.3</v>
          </cell>
          <cell r="K451">
            <v>0</v>
          </cell>
          <cell r="L451">
            <v>1</v>
          </cell>
          <cell r="M451">
            <v>0</v>
          </cell>
          <cell r="N451">
            <v>0</v>
          </cell>
        </row>
        <row r="452">
          <cell r="B452" t="str">
            <v>White Rock</v>
          </cell>
          <cell r="C452">
            <v>0</v>
          </cell>
          <cell r="D452">
            <v>3.3</v>
          </cell>
          <cell r="E452">
            <v>0</v>
          </cell>
          <cell r="F452">
            <v>0</v>
          </cell>
          <cell r="G452">
            <v>0</v>
          </cell>
          <cell r="H452">
            <v>0</v>
          </cell>
          <cell r="I452">
            <v>0</v>
          </cell>
          <cell r="J452">
            <v>3.3</v>
          </cell>
          <cell r="K452">
            <v>0</v>
          </cell>
          <cell r="L452">
            <v>1</v>
          </cell>
          <cell r="M452">
            <v>0</v>
          </cell>
          <cell r="N452">
            <v>0</v>
          </cell>
        </row>
        <row r="453">
          <cell r="B453" t="str">
            <v>Xtera</v>
          </cell>
          <cell r="J453">
            <v>0</v>
          </cell>
        </row>
        <row r="454">
          <cell r="B454" t="str">
            <v>Zhone</v>
          </cell>
          <cell r="C454">
            <v>0</v>
          </cell>
          <cell r="D454">
            <v>0</v>
          </cell>
          <cell r="E454">
            <v>0</v>
          </cell>
          <cell r="F454">
            <v>0</v>
          </cell>
          <cell r="G454">
            <v>3</v>
          </cell>
          <cell r="H454">
            <v>0</v>
          </cell>
          <cell r="I454">
            <v>0</v>
          </cell>
          <cell r="J454">
            <v>3</v>
          </cell>
        </row>
        <row r="455">
          <cell r="B455" t="str">
            <v>ZTE</v>
          </cell>
          <cell r="C455">
            <v>0</v>
          </cell>
          <cell r="D455">
            <v>0</v>
          </cell>
          <cell r="E455">
            <v>0</v>
          </cell>
          <cell r="F455">
            <v>0</v>
          </cell>
          <cell r="G455">
            <v>0</v>
          </cell>
          <cell r="H455">
            <v>0</v>
          </cell>
          <cell r="I455">
            <v>0</v>
          </cell>
          <cell r="J455">
            <v>0</v>
          </cell>
          <cell r="K455">
            <v>0</v>
          </cell>
          <cell r="L455">
            <v>0</v>
          </cell>
          <cell r="M455">
            <v>0</v>
          </cell>
          <cell r="N455">
            <v>0</v>
          </cell>
        </row>
        <row r="456">
          <cell r="B456" t="str">
            <v>Other</v>
          </cell>
          <cell r="C456">
            <v>0</v>
          </cell>
          <cell r="D456">
            <v>1</v>
          </cell>
          <cell r="E456">
            <v>0</v>
          </cell>
          <cell r="F456">
            <v>3</v>
          </cell>
          <cell r="G456">
            <v>13</v>
          </cell>
          <cell r="H456">
            <v>0</v>
          </cell>
          <cell r="I456">
            <v>0</v>
          </cell>
          <cell r="J456">
            <v>17</v>
          </cell>
          <cell r="K456">
            <v>0</v>
          </cell>
          <cell r="L456">
            <v>1</v>
          </cell>
          <cell r="M456">
            <v>0</v>
          </cell>
          <cell r="N456">
            <v>0</v>
          </cell>
        </row>
        <row r="457">
          <cell r="B457" t="str">
            <v>Total</v>
          </cell>
          <cell r="C457">
            <v>105</v>
          </cell>
          <cell r="D457">
            <v>255.20000000000002</v>
          </cell>
          <cell r="E457">
            <v>151</v>
          </cell>
          <cell r="F457">
            <v>55</v>
          </cell>
          <cell r="G457">
            <v>108.5</v>
          </cell>
          <cell r="H457">
            <v>58</v>
          </cell>
          <cell r="I457">
            <v>3</v>
          </cell>
          <cell r="J457">
            <v>735.7</v>
          </cell>
        </row>
        <row r="460">
          <cell r="I460" t="str">
            <v>CY2003</v>
          </cell>
          <cell r="J460">
            <v>1606.3500000000001</v>
          </cell>
        </row>
        <row r="463">
          <cell r="B463" t="str">
            <v>1Q04</v>
          </cell>
          <cell r="D463" t="str">
            <v>Optical Networking Vendor Revenues ($ M)</v>
          </cell>
          <cell r="J463" t="str">
            <v>North America</v>
          </cell>
          <cell r="K463" t="str">
            <v>Enter % metro (for breakouts)</v>
          </cell>
        </row>
        <row r="464">
          <cell r="B464" t="str">
            <v>Vendor</v>
          </cell>
          <cell r="C464" t="str">
            <v>SONET/SDH Add-drop multiplexers (ADM)</v>
          </cell>
          <cell r="D464" t="str">
            <v>Optical Edge Devices (OED)</v>
          </cell>
          <cell r="E464" t="str">
            <v>Digital Cross Connects (DCS)</v>
          </cell>
          <cell r="F464" t="str">
            <v>Optical Core Switches (OCS)</v>
          </cell>
          <cell r="G464" t="str">
            <v>Metro WDM (C/D-WDM)</v>
          </cell>
          <cell r="H464" t="str">
            <v>Long haul DWDM (LH DWDM)</v>
          </cell>
          <cell r="I464" t="str">
            <v>Multi-reach DWDM</v>
          </cell>
          <cell r="J464" t="str">
            <v>Total Optical Networking (ON)</v>
          </cell>
          <cell r="K464" t="str">
            <v>SONET ADM %metro</v>
          </cell>
          <cell r="L464" t="str">
            <v>OED %metro</v>
          </cell>
          <cell r="M464" t="str">
            <v>DCS %metro</v>
          </cell>
          <cell r="N464" t="str">
            <v>OCS %metro</v>
          </cell>
        </row>
        <row r="465">
          <cell r="B465" t="str">
            <v>ADTRAN</v>
          </cell>
        </row>
        <row r="466">
          <cell r="B466" t="str">
            <v>ADVA</v>
          </cell>
          <cell r="C466">
            <v>0</v>
          </cell>
          <cell r="D466">
            <v>0</v>
          </cell>
          <cell r="E466">
            <v>0</v>
          </cell>
          <cell r="F466">
            <v>0</v>
          </cell>
          <cell r="G466">
            <v>12</v>
          </cell>
          <cell r="H466">
            <v>0</v>
          </cell>
          <cell r="J466">
            <v>12</v>
          </cell>
          <cell r="K466">
            <v>0</v>
          </cell>
          <cell r="L466">
            <v>0</v>
          </cell>
          <cell r="M466">
            <v>0</v>
          </cell>
          <cell r="N466">
            <v>0</v>
          </cell>
        </row>
        <row r="467">
          <cell r="B467" t="str">
            <v>Alcatel-Lucent</v>
          </cell>
          <cell r="C467">
            <v>69</v>
          </cell>
          <cell r="D467">
            <v>45</v>
          </cell>
          <cell r="E467">
            <v>39</v>
          </cell>
          <cell r="F467">
            <v>12</v>
          </cell>
          <cell r="G467">
            <v>9</v>
          </cell>
          <cell r="H467">
            <v>2</v>
          </cell>
          <cell r="J467">
            <v>176</v>
          </cell>
          <cell r="K467">
            <v>0.75</v>
          </cell>
          <cell r="L467">
            <v>1</v>
          </cell>
          <cell r="M467">
            <v>0.65</v>
          </cell>
          <cell r="N467">
            <v>0.9</v>
          </cell>
        </row>
        <row r="468">
          <cell r="B468" t="str">
            <v>ANDA</v>
          </cell>
          <cell r="J468">
            <v>0</v>
          </cell>
        </row>
        <row r="469">
          <cell r="B469" t="str">
            <v>Atrica</v>
          </cell>
          <cell r="C469">
            <v>0</v>
          </cell>
          <cell r="D469">
            <v>4.9000000000000004</v>
          </cell>
          <cell r="E469">
            <v>0</v>
          </cell>
          <cell r="F469">
            <v>0</v>
          </cell>
          <cell r="G469">
            <v>0</v>
          </cell>
          <cell r="H469">
            <v>0</v>
          </cell>
          <cell r="J469">
            <v>4.9000000000000004</v>
          </cell>
          <cell r="K469">
            <v>0</v>
          </cell>
          <cell r="L469">
            <v>1</v>
          </cell>
          <cell r="M469">
            <v>0</v>
          </cell>
          <cell r="N469">
            <v>0</v>
          </cell>
        </row>
        <row r="470">
          <cell r="B470" t="str">
            <v>Calient</v>
          </cell>
          <cell r="C470">
            <v>0</v>
          </cell>
          <cell r="D470">
            <v>0</v>
          </cell>
          <cell r="E470">
            <v>0</v>
          </cell>
          <cell r="F470">
            <v>0</v>
          </cell>
          <cell r="G470">
            <v>0</v>
          </cell>
          <cell r="H470">
            <v>0</v>
          </cell>
          <cell r="I470">
            <v>0</v>
          </cell>
          <cell r="J470">
            <v>0</v>
          </cell>
          <cell r="K470">
            <v>0</v>
          </cell>
          <cell r="L470">
            <v>0</v>
          </cell>
          <cell r="M470">
            <v>0</v>
          </cell>
          <cell r="N470">
            <v>0</v>
          </cell>
        </row>
        <row r="471">
          <cell r="B471" t="str">
            <v>Ciena</v>
          </cell>
          <cell r="C471">
            <v>0</v>
          </cell>
          <cell r="D471">
            <v>2</v>
          </cell>
          <cell r="E471">
            <v>0</v>
          </cell>
          <cell r="F471">
            <v>2</v>
          </cell>
          <cell r="G471">
            <v>6</v>
          </cell>
          <cell r="H471">
            <v>4</v>
          </cell>
          <cell r="I471">
            <v>30</v>
          </cell>
          <cell r="J471">
            <v>44</v>
          </cell>
          <cell r="K471">
            <v>0</v>
          </cell>
          <cell r="L471">
            <v>1</v>
          </cell>
          <cell r="M471">
            <v>0</v>
          </cell>
          <cell r="N471">
            <v>0</v>
          </cell>
        </row>
        <row r="475">
          <cell r="B475" t="str">
            <v>Datang</v>
          </cell>
          <cell r="C475">
            <v>0</v>
          </cell>
          <cell r="D475">
            <v>0</v>
          </cell>
          <cell r="E475">
            <v>0</v>
          </cell>
          <cell r="F475">
            <v>0</v>
          </cell>
          <cell r="G475">
            <v>0</v>
          </cell>
          <cell r="H475">
            <v>0</v>
          </cell>
          <cell r="J475">
            <v>0</v>
          </cell>
          <cell r="K475">
            <v>0</v>
          </cell>
          <cell r="L475">
            <v>0</v>
          </cell>
          <cell r="M475">
            <v>0</v>
          </cell>
          <cell r="N475">
            <v>0</v>
          </cell>
        </row>
        <row r="476">
          <cell r="B476" t="str">
            <v>ECI Telecom</v>
          </cell>
          <cell r="C476">
            <v>0</v>
          </cell>
          <cell r="D476">
            <v>4</v>
          </cell>
          <cell r="E476">
            <v>1</v>
          </cell>
          <cell r="F476">
            <v>0</v>
          </cell>
          <cell r="G476">
            <v>0</v>
          </cell>
          <cell r="H476">
            <v>0</v>
          </cell>
          <cell r="J476">
            <v>5</v>
          </cell>
          <cell r="K476">
            <v>0</v>
          </cell>
          <cell r="L476">
            <v>0</v>
          </cell>
          <cell r="M476">
            <v>0</v>
          </cell>
          <cell r="N476">
            <v>0</v>
          </cell>
        </row>
        <row r="477">
          <cell r="B477" t="str">
            <v>Ericsson</v>
          </cell>
          <cell r="C477">
            <v>0</v>
          </cell>
          <cell r="D477">
            <v>0</v>
          </cell>
          <cell r="E477">
            <v>0</v>
          </cell>
          <cell r="F477">
            <v>0</v>
          </cell>
          <cell r="G477">
            <v>0</v>
          </cell>
          <cell r="H477">
            <v>0</v>
          </cell>
          <cell r="J477">
            <v>0</v>
          </cell>
          <cell r="K477">
            <v>0</v>
          </cell>
          <cell r="L477">
            <v>0</v>
          </cell>
          <cell r="M477">
            <v>0</v>
          </cell>
          <cell r="N477">
            <v>0</v>
          </cell>
        </row>
        <row r="478">
          <cell r="B478" t="str">
            <v>FiberHome</v>
          </cell>
          <cell r="C478">
            <v>0</v>
          </cell>
          <cell r="D478">
            <v>0</v>
          </cell>
          <cell r="E478">
            <v>0</v>
          </cell>
          <cell r="F478">
            <v>0</v>
          </cell>
          <cell r="G478">
            <v>0</v>
          </cell>
          <cell r="H478">
            <v>0</v>
          </cell>
          <cell r="J478">
            <v>0</v>
          </cell>
          <cell r="K478">
            <v>0</v>
          </cell>
          <cell r="L478">
            <v>0</v>
          </cell>
          <cell r="M478">
            <v>0</v>
          </cell>
          <cell r="N478">
            <v>0</v>
          </cell>
        </row>
        <row r="479">
          <cell r="B479" t="str">
            <v>Fujitsu</v>
          </cell>
          <cell r="C479">
            <v>44</v>
          </cell>
          <cell r="D479">
            <v>66</v>
          </cell>
          <cell r="E479">
            <v>0</v>
          </cell>
          <cell r="F479">
            <v>0</v>
          </cell>
          <cell r="G479">
            <v>14</v>
          </cell>
          <cell r="H479">
            <v>1</v>
          </cell>
          <cell r="I479">
            <v>3</v>
          </cell>
          <cell r="J479">
            <v>128</v>
          </cell>
          <cell r="K479">
            <v>0.95</v>
          </cell>
          <cell r="L479">
            <v>0.98</v>
          </cell>
          <cell r="M479">
            <v>0</v>
          </cell>
          <cell r="N479">
            <v>0</v>
          </cell>
        </row>
        <row r="480">
          <cell r="B480" t="str">
            <v>Hitachi</v>
          </cell>
          <cell r="C480">
            <v>0</v>
          </cell>
          <cell r="D480">
            <v>0</v>
          </cell>
          <cell r="E480">
            <v>0</v>
          </cell>
          <cell r="F480">
            <v>0</v>
          </cell>
          <cell r="G480">
            <v>0</v>
          </cell>
          <cell r="H480">
            <v>0</v>
          </cell>
          <cell r="I480">
            <v>0</v>
          </cell>
          <cell r="J480">
            <v>0</v>
          </cell>
          <cell r="K480">
            <v>0</v>
          </cell>
          <cell r="L480">
            <v>0</v>
          </cell>
          <cell r="M480">
            <v>0</v>
          </cell>
          <cell r="N480">
            <v>0</v>
          </cell>
        </row>
        <row r="481">
          <cell r="B481" t="str">
            <v>Hitachi Cable</v>
          </cell>
          <cell r="J481">
            <v>0</v>
          </cell>
        </row>
        <row r="482">
          <cell r="B482" t="str">
            <v>Huawei</v>
          </cell>
          <cell r="C482">
            <v>0</v>
          </cell>
          <cell r="D482">
            <v>1</v>
          </cell>
          <cell r="E482">
            <v>0</v>
          </cell>
          <cell r="F482">
            <v>0</v>
          </cell>
          <cell r="G482">
            <v>0</v>
          </cell>
          <cell r="H482">
            <v>1</v>
          </cell>
          <cell r="J482">
            <v>2</v>
          </cell>
          <cell r="K482">
            <v>0</v>
          </cell>
          <cell r="L482">
            <v>0</v>
          </cell>
          <cell r="M482">
            <v>0</v>
          </cell>
          <cell r="N482">
            <v>0</v>
          </cell>
        </row>
        <row r="483">
          <cell r="B483" t="str">
            <v>Infinera</v>
          </cell>
          <cell r="J483">
            <v>0</v>
          </cell>
        </row>
        <row r="484">
          <cell r="B484" t="str">
            <v>LGIC</v>
          </cell>
          <cell r="C484">
            <v>0</v>
          </cell>
          <cell r="D484">
            <v>0</v>
          </cell>
          <cell r="E484">
            <v>0</v>
          </cell>
          <cell r="F484">
            <v>0</v>
          </cell>
          <cell r="G484">
            <v>0</v>
          </cell>
          <cell r="H484">
            <v>0</v>
          </cell>
          <cell r="J484">
            <v>0</v>
          </cell>
          <cell r="K484">
            <v>0</v>
          </cell>
          <cell r="L484">
            <v>0</v>
          </cell>
          <cell r="M484">
            <v>0</v>
          </cell>
          <cell r="N484">
            <v>0</v>
          </cell>
        </row>
        <row r="485">
          <cell r="B485" t="str">
            <v>Lucent</v>
          </cell>
          <cell r="C485">
            <v>0</v>
          </cell>
          <cell r="D485">
            <v>0</v>
          </cell>
          <cell r="E485">
            <v>0</v>
          </cell>
          <cell r="F485">
            <v>0</v>
          </cell>
          <cell r="G485">
            <v>0</v>
          </cell>
          <cell r="H485">
            <v>0</v>
          </cell>
          <cell r="J485">
            <v>0</v>
          </cell>
          <cell r="K485">
            <v>0.8</v>
          </cell>
          <cell r="L485">
            <v>1</v>
          </cell>
          <cell r="M485">
            <v>0.5</v>
          </cell>
          <cell r="N485">
            <v>1</v>
          </cell>
        </row>
        <row r="486">
          <cell r="B486" t="str">
            <v>Lumentis</v>
          </cell>
          <cell r="C486">
            <v>0</v>
          </cell>
          <cell r="D486">
            <v>0</v>
          </cell>
          <cell r="E486">
            <v>0</v>
          </cell>
          <cell r="F486">
            <v>0</v>
          </cell>
          <cell r="G486">
            <v>0.6</v>
          </cell>
          <cell r="H486">
            <v>0</v>
          </cell>
          <cell r="J486">
            <v>0.6</v>
          </cell>
          <cell r="K486">
            <v>0</v>
          </cell>
          <cell r="L486">
            <v>1</v>
          </cell>
          <cell r="M486">
            <v>0</v>
          </cell>
          <cell r="N486">
            <v>0</v>
          </cell>
        </row>
        <row r="487">
          <cell r="B487" t="str">
            <v>Luminous</v>
          </cell>
          <cell r="C487">
            <v>0</v>
          </cell>
          <cell r="D487">
            <v>3.6</v>
          </cell>
          <cell r="E487">
            <v>0</v>
          </cell>
          <cell r="F487">
            <v>0</v>
          </cell>
          <cell r="G487">
            <v>0</v>
          </cell>
          <cell r="H487">
            <v>0</v>
          </cell>
          <cell r="J487">
            <v>3.6</v>
          </cell>
          <cell r="K487">
            <v>0</v>
          </cell>
          <cell r="L487">
            <v>1</v>
          </cell>
          <cell r="M487">
            <v>0</v>
          </cell>
          <cell r="N487">
            <v>0</v>
          </cell>
        </row>
        <row r="488">
          <cell r="B488" t="str">
            <v>Marconi/Ericsson</v>
          </cell>
          <cell r="J488">
            <v>0</v>
          </cell>
        </row>
        <row r="489">
          <cell r="B489" t="str">
            <v>Movaz</v>
          </cell>
          <cell r="C489">
            <v>0</v>
          </cell>
          <cell r="D489">
            <v>0</v>
          </cell>
          <cell r="E489">
            <v>0</v>
          </cell>
          <cell r="F489">
            <v>0</v>
          </cell>
          <cell r="G489">
            <v>0</v>
          </cell>
          <cell r="H489">
            <v>0</v>
          </cell>
          <cell r="J489">
            <v>0</v>
          </cell>
          <cell r="K489">
            <v>0</v>
          </cell>
          <cell r="L489">
            <v>0</v>
          </cell>
          <cell r="M489">
            <v>0</v>
          </cell>
          <cell r="N489">
            <v>0</v>
          </cell>
        </row>
        <row r="490">
          <cell r="B490" t="str">
            <v>NEC</v>
          </cell>
          <cell r="C490">
            <v>1</v>
          </cell>
          <cell r="D490">
            <v>1</v>
          </cell>
          <cell r="E490">
            <v>0</v>
          </cell>
          <cell r="F490">
            <v>0</v>
          </cell>
          <cell r="G490">
            <v>0</v>
          </cell>
          <cell r="H490">
            <v>23</v>
          </cell>
          <cell r="I490">
            <v>0</v>
          </cell>
          <cell r="J490">
            <v>25</v>
          </cell>
          <cell r="K490">
            <v>0.1</v>
          </cell>
          <cell r="L490">
            <v>0.1</v>
          </cell>
          <cell r="M490">
            <v>0</v>
          </cell>
          <cell r="N490">
            <v>0</v>
          </cell>
        </row>
        <row r="491">
          <cell r="B491" t="str">
            <v>Nortel</v>
          </cell>
          <cell r="C491">
            <v>6</v>
          </cell>
          <cell r="D491">
            <v>49</v>
          </cell>
          <cell r="E491">
            <v>0</v>
          </cell>
          <cell r="F491">
            <v>11</v>
          </cell>
          <cell r="G491">
            <v>34</v>
          </cell>
          <cell r="H491">
            <v>25</v>
          </cell>
          <cell r="I491">
            <v>0</v>
          </cell>
          <cell r="J491">
            <v>125</v>
          </cell>
          <cell r="K491">
            <v>0.8</v>
          </cell>
          <cell r="L491">
            <v>0.8</v>
          </cell>
          <cell r="M491">
            <v>0</v>
          </cell>
          <cell r="N491">
            <v>0.8</v>
          </cell>
        </row>
        <row r="492">
          <cell r="B492" t="str">
            <v>Oki</v>
          </cell>
          <cell r="C492">
            <v>0</v>
          </cell>
          <cell r="D492">
            <v>0</v>
          </cell>
          <cell r="E492">
            <v>0</v>
          </cell>
          <cell r="F492">
            <v>0</v>
          </cell>
          <cell r="G492">
            <v>0</v>
          </cell>
          <cell r="H492">
            <v>0</v>
          </cell>
          <cell r="J492">
            <v>0</v>
          </cell>
          <cell r="K492">
            <v>0</v>
          </cell>
          <cell r="L492">
            <v>0</v>
          </cell>
          <cell r="M492">
            <v>0</v>
          </cell>
          <cell r="N492">
            <v>0</v>
          </cell>
        </row>
        <row r="493">
          <cell r="B493" t="str">
            <v>OpVista</v>
          </cell>
          <cell r="J493">
            <v>0</v>
          </cell>
        </row>
        <row r="494">
          <cell r="B494" t="str">
            <v>Photonic Bridges</v>
          </cell>
          <cell r="C494">
            <v>0</v>
          </cell>
          <cell r="D494">
            <v>0</v>
          </cell>
          <cell r="E494">
            <v>0</v>
          </cell>
          <cell r="F494">
            <v>0</v>
          </cell>
          <cell r="G494">
            <v>0</v>
          </cell>
          <cell r="H494">
            <v>0</v>
          </cell>
          <cell r="J494">
            <v>0</v>
          </cell>
          <cell r="K494">
            <v>0</v>
          </cell>
          <cell r="L494">
            <v>1</v>
          </cell>
          <cell r="M494">
            <v>0</v>
          </cell>
          <cell r="N494">
            <v>0</v>
          </cell>
        </row>
        <row r="495">
          <cell r="B495" t="str">
            <v>Redback</v>
          </cell>
          <cell r="J495">
            <v>0</v>
          </cell>
          <cell r="K495">
            <v>0</v>
          </cell>
          <cell r="L495">
            <v>0</v>
          </cell>
          <cell r="M495">
            <v>0</v>
          </cell>
          <cell r="N495">
            <v>0</v>
          </cell>
        </row>
        <row r="496">
          <cell r="B496" t="str">
            <v>Sagem</v>
          </cell>
          <cell r="C496">
            <v>0</v>
          </cell>
          <cell r="D496">
            <v>0</v>
          </cell>
          <cell r="E496">
            <v>0</v>
          </cell>
          <cell r="F496">
            <v>0</v>
          </cell>
          <cell r="G496">
            <v>0</v>
          </cell>
          <cell r="H496">
            <v>0</v>
          </cell>
          <cell r="J496">
            <v>0</v>
          </cell>
          <cell r="K496">
            <v>0</v>
          </cell>
          <cell r="L496">
            <v>0</v>
          </cell>
          <cell r="M496">
            <v>0</v>
          </cell>
          <cell r="N496">
            <v>0</v>
          </cell>
        </row>
        <row r="497">
          <cell r="B497" t="str">
            <v>Samsung</v>
          </cell>
          <cell r="C497">
            <v>0</v>
          </cell>
          <cell r="D497">
            <v>0</v>
          </cell>
          <cell r="E497">
            <v>0</v>
          </cell>
          <cell r="F497">
            <v>0</v>
          </cell>
          <cell r="G497">
            <v>0</v>
          </cell>
          <cell r="H497">
            <v>0</v>
          </cell>
          <cell r="J497">
            <v>0</v>
          </cell>
          <cell r="K497">
            <v>0</v>
          </cell>
          <cell r="L497">
            <v>0</v>
          </cell>
          <cell r="M497">
            <v>0</v>
          </cell>
          <cell r="N497">
            <v>0</v>
          </cell>
        </row>
        <row r="498">
          <cell r="B498" t="str">
            <v>Nokia Siemens</v>
          </cell>
          <cell r="C498">
            <v>0</v>
          </cell>
          <cell r="D498">
            <v>0</v>
          </cell>
          <cell r="E498">
            <v>0</v>
          </cell>
          <cell r="F498">
            <v>0</v>
          </cell>
          <cell r="G498">
            <v>0</v>
          </cell>
          <cell r="H498">
            <v>0</v>
          </cell>
          <cell r="I498">
            <v>5</v>
          </cell>
          <cell r="J498">
            <v>5</v>
          </cell>
          <cell r="K498">
            <v>0</v>
          </cell>
          <cell r="L498">
            <v>0</v>
          </cell>
          <cell r="M498">
            <v>0</v>
          </cell>
          <cell r="N498">
            <v>0</v>
          </cell>
        </row>
        <row r="499">
          <cell r="B499" t="str">
            <v>Sorrento/Zhone</v>
          </cell>
          <cell r="J499">
            <v>0</v>
          </cell>
          <cell r="K499">
            <v>0</v>
          </cell>
          <cell r="L499">
            <v>0</v>
          </cell>
          <cell r="M499">
            <v>0</v>
          </cell>
          <cell r="N499">
            <v>0</v>
          </cell>
        </row>
        <row r="500">
          <cell r="B500" t="str">
            <v>Sycamore</v>
          </cell>
          <cell r="C500">
            <v>0</v>
          </cell>
          <cell r="D500">
            <v>0</v>
          </cell>
          <cell r="E500">
            <v>0</v>
          </cell>
          <cell r="F500">
            <v>5</v>
          </cell>
          <cell r="G500">
            <v>0</v>
          </cell>
          <cell r="H500">
            <v>0</v>
          </cell>
          <cell r="J500">
            <v>5</v>
          </cell>
          <cell r="K500">
            <v>0</v>
          </cell>
          <cell r="L500">
            <v>0</v>
          </cell>
          <cell r="M500">
            <v>0</v>
          </cell>
          <cell r="N500">
            <v>0</v>
          </cell>
        </row>
        <row r="501">
          <cell r="B501" t="str">
            <v>Tejas</v>
          </cell>
          <cell r="J501">
            <v>0</v>
          </cell>
        </row>
        <row r="502">
          <cell r="B502" t="str">
            <v>Tellabs</v>
          </cell>
          <cell r="C502">
            <v>0</v>
          </cell>
          <cell r="D502">
            <v>10</v>
          </cell>
          <cell r="E502">
            <v>120</v>
          </cell>
          <cell r="F502">
            <v>2</v>
          </cell>
          <cell r="G502">
            <v>2</v>
          </cell>
          <cell r="H502">
            <v>0</v>
          </cell>
          <cell r="J502">
            <v>134</v>
          </cell>
          <cell r="K502">
            <v>0</v>
          </cell>
          <cell r="L502">
            <v>1</v>
          </cell>
          <cell r="M502">
            <v>0.7</v>
          </cell>
          <cell r="N502">
            <v>0.8</v>
          </cell>
        </row>
        <row r="503">
          <cell r="B503" t="str">
            <v>Tellium</v>
          </cell>
          <cell r="J503">
            <v>0</v>
          </cell>
          <cell r="K503">
            <v>0</v>
          </cell>
          <cell r="L503">
            <v>0</v>
          </cell>
          <cell r="M503">
            <v>0</v>
          </cell>
          <cell r="N503">
            <v>0</v>
          </cell>
        </row>
        <row r="504">
          <cell r="B504" t="str">
            <v>Transmode</v>
          </cell>
          <cell r="J504">
            <v>0</v>
          </cell>
        </row>
        <row r="505">
          <cell r="B505" t="str">
            <v>Turin</v>
          </cell>
          <cell r="C505">
            <v>0</v>
          </cell>
          <cell r="D505">
            <v>4.9000000000000004</v>
          </cell>
          <cell r="E505">
            <v>0</v>
          </cell>
          <cell r="F505">
            <v>0</v>
          </cell>
          <cell r="G505">
            <v>0</v>
          </cell>
          <cell r="H505">
            <v>0</v>
          </cell>
          <cell r="J505">
            <v>4.9000000000000004</v>
          </cell>
          <cell r="K505">
            <v>0</v>
          </cell>
          <cell r="L505">
            <v>1</v>
          </cell>
          <cell r="M505">
            <v>0</v>
          </cell>
          <cell r="N505">
            <v>0</v>
          </cell>
        </row>
        <row r="506">
          <cell r="B506" t="str">
            <v>Tyco</v>
          </cell>
          <cell r="C506">
            <v>0</v>
          </cell>
          <cell r="D506">
            <v>0</v>
          </cell>
          <cell r="E506">
            <v>0</v>
          </cell>
          <cell r="F506">
            <v>0</v>
          </cell>
          <cell r="G506">
            <v>0</v>
          </cell>
          <cell r="H506">
            <v>0</v>
          </cell>
          <cell r="J506">
            <v>0</v>
          </cell>
          <cell r="K506">
            <v>0</v>
          </cell>
          <cell r="L506">
            <v>0</v>
          </cell>
          <cell r="M506">
            <v>0</v>
          </cell>
          <cell r="N506">
            <v>0</v>
          </cell>
        </row>
        <row r="507">
          <cell r="B507" t="str">
            <v>UTStarcom</v>
          </cell>
          <cell r="C507">
            <v>0</v>
          </cell>
          <cell r="D507">
            <v>0</v>
          </cell>
          <cell r="E507">
            <v>0</v>
          </cell>
          <cell r="F507">
            <v>0</v>
          </cell>
          <cell r="G507">
            <v>0</v>
          </cell>
          <cell r="H507">
            <v>0</v>
          </cell>
          <cell r="J507">
            <v>0</v>
          </cell>
          <cell r="K507">
            <v>0</v>
          </cell>
          <cell r="L507">
            <v>1</v>
          </cell>
          <cell r="M507">
            <v>0</v>
          </cell>
          <cell r="N507">
            <v>0</v>
          </cell>
        </row>
        <row r="508">
          <cell r="B508" t="str">
            <v>White Rock</v>
          </cell>
          <cell r="C508">
            <v>0</v>
          </cell>
          <cell r="D508">
            <v>2.8</v>
          </cell>
          <cell r="E508">
            <v>0</v>
          </cell>
          <cell r="F508">
            <v>0</v>
          </cell>
          <cell r="G508">
            <v>0</v>
          </cell>
          <cell r="H508">
            <v>0</v>
          </cell>
          <cell r="J508">
            <v>2.8</v>
          </cell>
          <cell r="K508">
            <v>0</v>
          </cell>
          <cell r="L508">
            <v>1</v>
          </cell>
          <cell r="M508">
            <v>0</v>
          </cell>
          <cell r="N508">
            <v>0</v>
          </cell>
        </row>
        <row r="509">
          <cell r="B509" t="str">
            <v>Xtera</v>
          </cell>
          <cell r="J509">
            <v>0</v>
          </cell>
        </row>
        <row r="510">
          <cell r="B510" t="str">
            <v>Zhone</v>
          </cell>
          <cell r="C510">
            <v>0</v>
          </cell>
          <cell r="D510">
            <v>0</v>
          </cell>
          <cell r="E510">
            <v>0</v>
          </cell>
          <cell r="F510">
            <v>0</v>
          </cell>
          <cell r="G510">
            <v>3</v>
          </cell>
          <cell r="H510">
            <v>0</v>
          </cell>
          <cell r="J510">
            <v>3</v>
          </cell>
        </row>
        <row r="511">
          <cell r="B511" t="str">
            <v>ZTE</v>
          </cell>
          <cell r="C511">
            <v>0</v>
          </cell>
          <cell r="D511">
            <v>0</v>
          </cell>
          <cell r="E511">
            <v>0</v>
          </cell>
          <cell r="F511">
            <v>0</v>
          </cell>
          <cell r="G511">
            <v>0</v>
          </cell>
          <cell r="H511">
            <v>0</v>
          </cell>
          <cell r="J511">
            <v>0</v>
          </cell>
          <cell r="K511">
            <v>0</v>
          </cell>
          <cell r="L511">
            <v>0</v>
          </cell>
          <cell r="M511">
            <v>0</v>
          </cell>
          <cell r="N511">
            <v>0</v>
          </cell>
        </row>
        <row r="512">
          <cell r="B512" t="str">
            <v>Other</v>
          </cell>
          <cell r="C512">
            <v>0</v>
          </cell>
          <cell r="D512">
            <v>20</v>
          </cell>
          <cell r="E512">
            <v>0</v>
          </cell>
          <cell r="F512">
            <v>8.1</v>
          </cell>
          <cell r="G512">
            <v>15</v>
          </cell>
          <cell r="H512">
            <v>0</v>
          </cell>
          <cell r="J512">
            <v>43.1</v>
          </cell>
          <cell r="K512">
            <v>0</v>
          </cell>
          <cell r="L512">
            <v>1</v>
          </cell>
          <cell r="M512">
            <v>0</v>
          </cell>
          <cell r="N512">
            <v>0</v>
          </cell>
        </row>
        <row r="513">
          <cell r="B513" t="str">
            <v>Total</v>
          </cell>
          <cell r="C513">
            <v>120</v>
          </cell>
          <cell r="D513">
            <v>271.20000000000005</v>
          </cell>
          <cell r="E513">
            <v>160</v>
          </cell>
          <cell r="F513">
            <v>42.1</v>
          </cell>
          <cell r="G513">
            <v>114.6</v>
          </cell>
          <cell r="H513">
            <v>57</v>
          </cell>
          <cell r="I513">
            <v>38</v>
          </cell>
          <cell r="J513">
            <v>802.9</v>
          </cell>
        </row>
        <row r="518">
          <cell r="B518" t="str">
            <v>ADTRAN</v>
          </cell>
        </row>
        <row r="519">
          <cell r="B519" t="str">
            <v>ADVA</v>
          </cell>
          <cell r="C519">
            <v>0</v>
          </cell>
          <cell r="D519">
            <v>0</v>
          </cell>
          <cell r="E519">
            <v>0</v>
          </cell>
          <cell r="F519">
            <v>0</v>
          </cell>
          <cell r="G519">
            <v>8</v>
          </cell>
          <cell r="H519">
            <v>0</v>
          </cell>
          <cell r="I519">
            <v>0</v>
          </cell>
          <cell r="J519">
            <v>8</v>
          </cell>
          <cell r="K519">
            <v>0</v>
          </cell>
          <cell r="L519">
            <v>0</v>
          </cell>
          <cell r="M519">
            <v>0</v>
          </cell>
          <cell r="N519">
            <v>0</v>
          </cell>
        </row>
        <row r="520">
          <cell r="B520" t="str">
            <v>Alcatel-Lucent</v>
          </cell>
          <cell r="C520">
            <v>31</v>
          </cell>
          <cell r="D520">
            <v>38</v>
          </cell>
          <cell r="E520">
            <v>45</v>
          </cell>
          <cell r="F520">
            <v>15</v>
          </cell>
          <cell r="G520">
            <v>9</v>
          </cell>
          <cell r="H520">
            <v>2</v>
          </cell>
          <cell r="I520">
            <v>0</v>
          </cell>
          <cell r="J520">
            <v>140</v>
          </cell>
          <cell r="K520">
            <v>0.75</v>
          </cell>
          <cell r="L520">
            <v>1</v>
          </cell>
          <cell r="M520">
            <v>0.65</v>
          </cell>
          <cell r="N520">
            <v>0.9</v>
          </cell>
        </row>
        <row r="521">
          <cell r="B521" t="str">
            <v>ANDA</v>
          </cell>
          <cell r="J521">
            <v>0</v>
          </cell>
        </row>
        <row r="522">
          <cell r="B522" t="str">
            <v>Atrica</v>
          </cell>
          <cell r="C522">
            <v>0</v>
          </cell>
          <cell r="D522">
            <v>5</v>
          </cell>
          <cell r="E522">
            <v>0</v>
          </cell>
          <cell r="F522">
            <v>0</v>
          </cell>
          <cell r="G522">
            <v>0</v>
          </cell>
          <cell r="H522">
            <v>0</v>
          </cell>
          <cell r="I522">
            <v>0</v>
          </cell>
          <cell r="J522">
            <v>5</v>
          </cell>
          <cell r="K522">
            <v>0</v>
          </cell>
          <cell r="L522">
            <v>1</v>
          </cell>
          <cell r="M522">
            <v>0</v>
          </cell>
          <cell r="N522">
            <v>0</v>
          </cell>
        </row>
        <row r="523">
          <cell r="B523" t="str">
            <v>Calient</v>
          </cell>
          <cell r="C523">
            <v>0</v>
          </cell>
          <cell r="D523">
            <v>0</v>
          </cell>
          <cell r="E523">
            <v>0</v>
          </cell>
          <cell r="F523">
            <v>1</v>
          </cell>
          <cell r="G523">
            <v>0</v>
          </cell>
          <cell r="H523">
            <v>0</v>
          </cell>
          <cell r="I523">
            <v>0</v>
          </cell>
          <cell r="J523">
            <v>1</v>
          </cell>
          <cell r="K523">
            <v>0</v>
          </cell>
          <cell r="L523">
            <v>0</v>
          </cell>
          <cell r="M523">
            <v>0</v>
          </cell>
          <cell r="N523">
            <v>0</v>
          </cell>
        </row>
        <row r="524">
          <cell r="B524" t="str">
            <v>Ciena</v>
          </cell>
          <cell r="C524">
            <v>0</v>
          </cell>
          <cell r="D524">
            <v>2</v>
          </cell>
          <cell r="E524">
            <v>0</v>
          </cell>
          <cell r="F524">
            <v>4</v>
          </cell>
          <cell r="G524">
            <v>12</v>
          </cell>
          <cell r="H524">
            <v>2</v>
          </cell>
          <cell r="I524">
            <v>12</v>
          </cell>
          <cell r="J524">
            <v>32</v>
          </cell>
          <cell r="K524">
            <v>0</v>
          </cell>
          <cell r="L524">
            <v>1</v>
          </cell>
          <cell r="M524">
            <v>0</v>
          </cell>
          <cell r="N524">
            <v>0</v>
          </cell>
        </row>
        <row r="525">
          <cell r="B525" t="str">
            <v>Cisco</v>
          </cell>
          <cell r="C525">
            <v>0</v>
          </cell>
          <cell r="D525">
            <v>60</v>
          </cell>
          <cell r="E525">
            <v>0</v>
          </cell>
          <cell r="F525">
            <v>2</v>
          </cell>
          <cell r="G525">
            <v>21</v>
          </cell>
          <cell r="H525">
            <v>2</v>
          </cell>
          <cell r="I525">
            <v>0</v>
          </cell>
          <cell r="J525">
            <v>85</v>
          </cell>
          <cell r="K525">
            <v>0</v>
          </cell>
          <cell r="L525">
            <v>0.7</v>
          </cell>
          <cell r="M525">
            <v>0</v>
          </cell>
          <cell r="N525">
            <v>1</v>
          </cell>
        </row>
        <row r="526">
          <cell r="B526" t="str">
            <v>Corrigent</v>
          </cell>
          <cell r="J526">
            <v>0</v>
          </cell>
        </row>
        <row r="527">
          <cell r="B527" t="str">
            <v>Corvis</v>
          </cell>
          <cell r="C527">
            <v>0</v>
          </cell>
          <cell r="D527">
            <v>0</v>
          </cell>
          <cell r="E527">
            <v>0</v>
          </cell>
          <cell r="F527">
            <v>1</v>
          </cell>
          <cell r="G527">
            <v>0</v>
          </cell>
          <cell r="H527">
            <v>0</v>
          </cell>
          <cell r="I527">
            <v>0</v>
          </cell>
          <cell r="J527">
            <v>1</v>
          </cell>
          <cell r="K527">
            <v>0</v>
          </cell>
          <cell r="L527">
            <v>0</v>
          </cell>
          <cell r="M527">
            <v>0</v>
          </cell>
          <cell r="N527">
            <v>0</v>
          </cell>
        </row>
        <row r="528">
          <cell r="B528" t="str">
            <v>Datang</v>
          </cell>
          <cell r="C528">
            <v>0</v>
          </cell>
          <cell r="D528">
            <v>0</v>
          </cell>
          <cell r="E528">
            <v>0</v>
          </cell>
          <cell r="F528">
            <v>0</v>
          </cell>
          <cell r="G528">
            <v>0</v>
          </cell>
          <cell r="H528">
            <v>0</v>
          </cell>
          <cell r="J528">
            <v>0</v>
          </cell>
          <cell r="K528">
            <v>0</v>
          </cell>
          <cell r="L528">
            <v>0</v>
          </cell>
          <cell r="M528">
            <v>0</v>
          </cell>
          <cell r="N528">
            <v>0</v>
          </cell>
        </row>
        <row r="529">
          <cell r="B529" t="str">
            <v>ECI Telecom</v>
          </cell>
          <cell r="C529">
            <v>0</v>
          </cell>
          <cell r="D529">
            <v>3</v>
          </cell>
          <cell r="E529">
            <v>2</v>
          </cell>
          <cell r="F529">
            <v>0</v>
          </cell>
          <cell r="G529">
            <v>0</v>
          </cell>
          <cell r="H529">
            <v>0</v>
          </cell>
          <cell r="I529">
            <v>0</v>
          </cell>
          <cell r="J529">
            <v>5</v>
          </cell>
          <cell r="K529">
            <v>0</v>
          </cell>
          <cell r="L529">
            <v>0</v>
          </cell>
          <cell r="M529">
            <v>0</v>
          </cell>
          <cell r="N529">
            <v>0</v>
          </cell>
        </row>
        <row r="530">
          <cell r="B530" t="str">
            <v>Ericsson</v>
          </cell>
          <cell r="C530">
            <v>0</v>
          </cell>
          <cell r="D530">
            <v>0</v>
          </cell>
          <cell r="E530">
            <v>0</v>
          </cell>
          <cell r="F530">
            <v>0</v>
          </cell>
          <cell r="G530">
            <v>0</v>
          </cell>
          <cell r="H530">
            <v>0</v>
          </cell>
          <cell r="I530">
            <v>0</v>
          </cell>
          <cell r="J530">
            <v>0</v>
          </cell>
          <cell r="K530">
            <v>0</v>
          </cell>
          <cell r="L530">
            <v>0</v>
          </cell>
          <cell r="M530">
            <v>0</v>
          </cell>
          <cell r="N530">
            <v>0</v>
          </cell>
        </row>
        <row r="531">
          <cell r="B531" t="str">
            <v>FiberHome</v>
          </cell>
          <cell r="C531">
            <v>0</v>
          </cell>
          <cell r="D531">
            <v>0</v>
          </cell>
          <cell r="E531">
            <v>0</v>
          </cell>
          <cell r="F531">
            <v>0</v>
          </cell>
          <cell r="G531">
            <v>0</v>
          </cell>
          <cell r="H531">
            <v>0</v>
          </cell>
          <cell r="I531">
            <v>0</v>
          </cell>
          <cell r="J531">
            <v>0</v>
          </cell>
          <cell r="K531">
            <v>0</v>
          </cell>
          <cell r="L531">
            <v>0</v>
          </cell>
          <cell r="M531">
            <v>0</v>
          </cell>
          <cell r="N531">
            <v>0</v>
          </cell>
        </row>
        <row r="532">
          <cell r="B532" t="str">
            <v>Fujitsu</v>
          </cell>
          <cell r="C532">
            <v>26.5</v>
          </cell>
          <cell r="D532">
            <v>53.1</v>
          </cell>
          <cell r="E532">
            <v>0</v>
          </cell>
          <cell r="F532">
            <v>0</v>
          </cell>
          <cell r="G532">
            <v>16.5</v>
          </cell>
          <cell r="H532">
            <v>9</v>
          </cell>
          <cell r="I532">
            <v>0</v>
          </cell>
          <cell r="J532">
            <v>105.1</v>
          </cell>
          <cell r="K532">
            <v>0.95</v>
          </cell>
          <cell r="L532">
            <v>0.98</v>
          </cell>
          <cell r="M532">
            <v>0</v>
          </cell>
          <cell r="N532">
            <v>0</v>
          </cell>
        </row>
        <row r="533">
          <cell r="B533" t="str">
            <v>Hitachi</v>
          </cell>
          <cell r="C533">
            <v>0</v>
          </cell>
          <cell r="D533">
            <v>0</v>
          </cell>
          <cell r="E533">
            <v>0</v>
          </cell>
          <cell r="F533">
            <v>0</v>
          </cell>
          <cell r="G533">
            <v>0</v>
          </cell>
          <cell r="H533">
            <v>0</v>
          </cell>
          <cell r="I533">
            <v>0</v>
          </cell>
          <cell r="J533">
            <v>0</v>
          </cell>
          <cell r="K533">
            <v>0</v>
          </cell>
          <cell r="L533">
            <v>0</v>
          </cell>
          <cell r="M533">
            <v>0</v>
          </cell>
          <cell r="N533">
            <v>0</v>
          </cell>
        </row>
        <row r="534">
          <cell r="B534" t="str">
            <v>Hitachi Cable</v>
          </cell>
          <cell r="J534">
            <v>0</v>
          </cell>
        </row>
        <row r="535">
          <cell r="B535" t="str">
            <v>Huawei</v>
          </cell>
          <cell r="C535">
            <v>0</v>
          </cell>
          <cell r="D535">
            <v>0</v>
          </cell>
          <cell r="E535">
            <v>0</v>
          </cell>
          <cell r="F535">
            <v>0</v>
          </cell>
          <cell r="G535">
            <v>0</v>
          </cell>
          <cell r="H535">
            <v>0</v>
          </cell>
          <cell r="I535">
            <v>0</v>
          </cell>
          <cell r="J535">
            <v>0</v>
          </cell>
          <cell r="K535">
            <v>0</v>
          </cell>
          <cell r="L535">
            <v>0</v>
          </cell>
          <cell r="M535">
            <v>0</v>
          </cell>
          <cell r="N535">
            <v>0</v>
          </cell>
        </row>
        <row r="536">
          <cell r="B536" t="str">
            <v>Infinera</v>
          </cell>
          <cell r="J536">
            <v>0</v>
          </cell>
        </row>
        <row r="537">
          <cell r="B537" t="str">
            <v>LGIC</v>
          </cell>
          <cell r="C537">
            <v>0</v>
          </cell>
          <cell r="D537">
            <v>0</v>
          </cell>
          <cell r="E537">
            <v>0</v>
          </cell>
          <cell r="F537">
            <v>0</v>
          </cell>
          <cell r="G537">
            <v>0</v>
          </cell>
          <cell r="H537">
            <v>0</v>
          </cell>
          <cell r="I537">
            <v>0</v>
          </cell>
          <cell r="J537">
            <v>0</v>
          </cell>
          <cell r="K537">
            <v>0</v>
          </cell>
          <cell r="L537">
            <v>0</v>
          </cell>
          <cell r="M537">
            <v>0</v>
          </cell>
          <cell r="N537">
            <v>0</v>
          </cell>
        </row>
        <row r="538">
          <cell r="B538" t="str">
            <v>Lucent</v>
          </cell>
          <cell r="C538">
            <v>0</v>
          </cell>
          <cell r="D538">
            <v>0</v>
          </cell>
          <cell r="E538">
            <v>0</v>
          </cell>
          <cell r="F538">
            <v>0</v>
          </cell>
          <cell r="G538">
            <v>0</v>
          </cell>
          <cell r="H538">
            <v>0</v>
          </cell>
          <cell r="I538">
            <v>0</v>
          </cell>
          <cell r="J538">
            <v>0</v>
          </cell>
          <cell r="K538">
            <v>0.8</v>
          </cell>
          <cell r="L538">
            <v>1</v>
          </cell>
          <cell r="M538">
            <v>0.5</v>
          </cell>
          <cell r="N538">
            <v>1</v>
          </cell>
        </row>
        <row r="539">
          <cell r="B539" t="str">
            <v>Lumentis</v>
          </cell>
          <cell r="C539">
            <v>0</v>
          </cell>
          <cell r="D539">
            <v>0</v>
          </cell>
          <cell r="E539">
            <v>0</v>
          </cell>
          <cell r="F539">
            <v>0</v>
          </cell>
          <cell r="G539">
            <v>1</v>
          </cell>
          <cell r="H539">
            <v>0</v>
          </cell>
          <cell r="J539">
            <v>1</v>
          </cell>
          <cell r="K539">
            <v>0</v>
          </cell>
          <cell r="L539">
            <v>1</v>
          </cell>
          <cell r="M539">
            <v>0</v>
          </cell>
          <cell r="N539">
            <v>0</v>
          </cell>
        </row>
        <row r="540">
          <cell r="B540" t="str">
            <v>Luminous</v>
          </cell>
          <cell r="C540">
            <v>0</v>
          </cell>
          <cell r="D540">
            <v>4</v>
          </cell>
          <cell r="E540">
            <v>0</v>
          </cell>
          <cell r="F540">
            <v>0</v>
          </cell>
          <cell r="G540">
            <v>0</v>
          </cell>
          <cell r="H540">
            <v>0</v>
          </cell>
          <cell r="J540">
            <v>4</v>
          </cell>
          <cell r="K540">
            <v>0</v>
          </cell>
          <cell r="L540">
            <v>1</v>
          </cell>
          <cell r="M540">
            <v>0</v>
          </cell>
          <cell r="N540">
            <v>0</v>
          </cell>
        </row>
        <row r="541">
          <cell r="B541" t="str">
            <v>Marconi/Ericsson</v>
          </cell>
          <cell r="J541">
            <v>0</v>
          </cell>
        </row>
        <row r="542">
          <cell r="B542" t="str">
            <v>Movaz</v>
          </cell>
          <cell r="C542">
            <v>0</v>
          </cell>
          <cell r="D542">
            <v>0</v>
          </cell>
          <cell r="E542">
            <v>0</v>
          </cell>
          <cell r="F542">
            <v>0</v>
          </cell>
          <cell r="G542">
            <v>0</v>
          </cell>
          <cell r="H542">
            <v>0</v>
          </cell>
          <cell r="J542">
            <v>0</v>
          </cell>
          <cell r="K542">
            <v>0</v>
          </cell>
          <cell r="L542">
            <v>0</v>
          </cell>
          <cell r="M542">
            <v>0</v>
          </cell>
          <cell r="N542">
            <v>0</v>
          </cell>
        </row>
        <row r="543">
          <cell r="B543" t="str">
            <v>NEC</v>
          </cell>
          <cell r="C543">
            <v>1</v>
          </cell>
          <cell r="D543">
            <v>1</v>
          </cell>
          <cell r="E543">
            <v>0</v>
          </cell>
          <cell r="F543">
            <v>0</v>
          </cell>
          <cell r="G543">
            <v>0</v>
          </cell>
          <cell r="H543">
            <v>15</v>
          </cell>
          <cell r="I543">
            <v>0</v>
          </cell>
          <cell r="J543">
            <v>17</v>
          </cell>
          <cell r="K543">
            <v>0.1</v>
          </cell>
          <cell r="L543">
            <v>0.1</v>
          </cell>
          <cell r="M543">
            <v>0</v>
          </cell>
          <cell r="N543">
            <v>0</v>
          </cell>
        </row>
        <row r="544">
          <cell r="B544" t="str">
            <v>Nortel</v>
          </cell>
          <cell r="C544">
            <v>5</v>
          </cell>
          <cell r="D544">
            <v>55</v>
          </cell>
          <cell r="E544">
            <v>0</v>
          </cell>
          <cell r="F544">
            <v>14</v>
          </cell>
          <cell r="G544">
            <v>41</v>
          </cell>
          <cell r="H544">
            <v>32</v>
          </cell>
          <cell r="I544">
            <v>0</v>
          </cell>
          <cell r="J544">
            <v>147</v>
          </cell>
          <cell r="K544">
            <v>0.8</v>
          </cell>
          <cell r="L544">
            <v>0.8</v>
          </cell>
          <cell r="M544">
            <v>0</v>
          </cell>
          <cell r="N544">
            <v>0.8</v>
          </cell>
        </row>
        <row r="545">
          <cell r="B545" t="str">
            <v>Oki</v>
          </cell>
          <cell r="C545">
            <v>0</v>
          </cell>
          <cell r="D545">
            <v>0</v>
          </cell>
          <cell r="E545">
            <v>0</v>
          </cell>
          <cell r="F545">
            <v>0</v>
          </cell>
          <cell r="G545">
            <v>0</v>
          </cell>
          <cell r="H545">
            <v>0</v>
          </cell>
          <cell r="J545">
            <v>0</v>
          </cell>
          <cell r="K545">
            <v>0</v>
          </cell>
          <cell r="L545">
            <v>0</v>
          </cell>
          <cell r="M545">
            <v>0</v>
          </cell>
          <cell r="N545">
            <v>0</v>
          </cell>
        </row>
        <row r="546">
          <cell r="B546" t="str">
            <v>OpVista</v>
          </cell>
          <cell r="J546">
            <v>0</v>
          </cell>
        </row>
        <row r="547">
          <cell r="B547" t="str">
            <v>Photonic Bridges</v>
          </cell>
          <cell r="C547">
            <v>0</v>
          </cell>
          <cell r="D547">
            <v>0</v>
          </cell>
          <cell r="E547">
            <v>0</v>
          </cell>
          <cell r="F547">
            <v>0</v>
          </cell>
          <cell r="G547">
            <v>0</v>
          </cell>
          <cell r="H547">
            <v>0</v>
          </cell>
          <cell r="J547">
            <v>0</v>
          </cell>
          <cell r="K547">
            <v>0</v>
          </cell>
          <cell r="L547">
            <v>1</v>
          </cell>
          <cell r="M547">
            <v>0</v>
          </cell>
          <cell r="N547">
            <v>0</v>
          </cell>
        </row>
        <row r="548">
          <cell r="B548" t="str">
            <v>Redback</v>
          </cell>
          <cell r="C548">
            <v>0</v>
          </cell>
          <cell r="D548">
            <v>0</v>
          </cell>
          <cell r="E548">
            <v>0</v>
          </cell>
          <cell r="F548">
            <v>0</v>
          </cell>
          <cell r="G548">
            <v>0</v>
          </cell>
          <cell r="H548">
            <v>0</v>
          </cell>
          <cell r="I548">
            <v>0</v>
          </cell>
          <cell r="J548">
            <v>0</v>
          </cell>
          <cell r="K548">
            <v>0</v>
          </cell>
          <cell r="L548">
            <v>0</v>
          </cell>
          <cell r="M548">
            <v>0</v>
          </cell>
          <cell r="N548">
            <v>0</v>
          </cell>
        </row>
        <row r="549">
          <cell r="B549" t="str">
            <v>Sagem</v>
          </cell>
          <cell r="C549">
            <v>0</v>
          </cell>
          <cell r="D549">
            <v>0</v>
          </cell>
          <cell r="E549">
            <v>0</v>
          </cell>
          <cell r="F549">
            <v>0</v>
          </cell>
          <cell r="G549">
            <v>0</v>
          </cell>
          <cell r="H549">
            <v>0</v>
          </cell>
          <cell r="J549">
            <v>0</v>
          </cell>
          <cell r="K549">
            <v>0</v>
          </cell>
          <cell r="L549">
            <v>0</v>
          </cell>
          <cell r="M549">
            <v>0</v>
          </cell>
          <cell r="N549">
            <v>0</v>
          </cell>
        </row>
        <row r="550">
          <cell r="B550" t="str">
            <v>Samsung</v>
          </cell>
          <cell r="C550">
            <v>0</v>
          </cell>
          <cell r="D550">
            <v>0</v>
          </cell>
          <cell r="E550">
            <v>0</v>
          </cell>
          <cell r="F550">
            <v>0</v>
          </cell>
          <cell r="G550">
            <v>0</v>
          </cell>
          <cell r="H550">
            <v>0</v>
          </cell>
          <cell r="I550">
            <v>0</v>
          </cell>
          <cell r="J550">
            <v>0</v>
          </cell>
          <cell r="K550">
            <v>0</v>
          </cell>
          <cell r="L550">
            <v>0</v>
          </cell>
          <cell r="M550">
            <v>0</v>
          </cell>
          <cell r="N550">
            <v>0</v>
          </cell>
        </row>
        <row r="551">
          <cell r="B551" t="str">
            <v>Nokia Siemens</v>
          </cell>
          <cell r="C551">
            <v>1</v>
          </cell>
          <cell r="D551">
            <v>0</v>
          </cell>
          <cell r="E551">
            <v>0</v>
          </cell>
          <cell r="F551">
            <v>0</v>
          </cell>
          <cell r="G551">
            <v>0</v>
          </cell>
          <cell r="H551">
            <v>2</v>
          </cell>
          <cell r="I551">
            <v>7</v>
          </cell>
          <cell r="J551">
            <v>10</v>
          </cell>
          <cell r="K551">
            <v>0</v>
          </cell>
          <cell r="L551">
            <v>0</v>
          </cell>
          <cell r="M551">
            <v>0</v>
          </cell>
          <cell r="N551">
            <v>0</v>
          </cell>
        </row>
        <row r="552">
          <cell r="B552" t="str">
            <v>Sorrento/Zhone</v>
          </cell>
          <cell r="J552">
            <v>0</v>
          </cell>
          <cell r="K552">
            <v>0</v>
          </cell>
          <cell r="L552">
            <v>0</v>
          </cell>
          <cell r="M552">
            <v>0</v>
          </cell>
          <cell r="N552">
            <v>0</v>
          </cell>
        </row>
        <row r="553">
          <cell r="B553" t="str">
            <v>Sycamore</v>
          </cell>
          <cell r="C553">
            <v>0</v>
          </cell>
          <cell r="D553">
            <v>1</v>
          </cell>
          <cell r="E553">
            <v>0</v>
          </cell>
          <cell r="F553">
            <v>5</v>
          </cell>
          <cell r="G553">
            <v>0</v>
          </cell>
          <cell r="H553">
            <v>0</v>
          </cell>
          <cell r="J553">
            <v>6</v>
          </cell>
          <cell r="K553">
            <v>0</v>
          </cell>
          <cell r="L553">
            <v>0</v>
          </cell>
          <cell r="M553">
            <v>0</v>
          </cell>
          <cell r="N553">
            <v>0</v>
          </cell>
        </row>
        <row r="554">
          <cell r="B554" t="str">
            <v>Tejas</v>
          </cell>
          <cell r="J554">
            <v>0</v>
          </cell>
        </row>
        <row r="555">
          <cell r="B555" t="str">
            <v>Tellabs</v>
          </cell>
          <cell r="C555">
            <v>0</v>
          </cell>
          <cell r="D555">
            <v>8</v>
          </cell>
          <cell r="E555">
            <v>151</v>
          </cell>
          <cell r="F555">
            <v>1</v>
          </cell>
          <cell r="G555">
            <v>1</v>
          </cell>
          <cell r="H555">
            <v>0</v>
          </cell>
          <cell r="I555">
            <v>0</v>
          </cell>
          <cell r="J555">
            <v>161</v>
          </cell>
          <cell r="K555">
            <v>0</v>
          </cell>
          <cell r="L555">
            <v>1</v>
          </cell>
          <cell r="M555">
            <v>0.7</v>
          </cell>
          <cell r="N555">
            <v>0.8</v>
          </cell>
        </row>
        <row r="556">
          <cell r="B556" t="str">
            <v>Tellium</v>
          </cell>
          <cell r="C556">
            <v>0</v>
          </cell>
          <cell r="D556">
            <v>0</v>
          </cell>
          <cell r="E556">
            <v>0</v>
          </cell>
          <cell r="F556">
            <v>0</v>
          </cell>
          <cell r="G556">
            <v>0</v>
          </cell>
          <cell r="H556">
            <v>0</v>
          </cell>
          <cell r="I556">
            <v>0</v>
          </cell>
          <cell r="J556">
            <v>0</v>
          </cell>
          <cell r="K556">
            <v>0</v>
          </cell>
          <cell r="L556">
            <v>0</v>
          </cell>
          <cell r="M556">
            <v>0</v>
          </cell>
          <cell r="N556">
            <v>0</v>
          </cell>
        </row>
        <row r="557">
          <cell r="B557" t="str">
            <v>Transmode</v>
          </cell>
          <cell r="J557">
            <v>0</v>
          </cell>
        </row>
        <row r="679">
          <cell r="B679" t="str">
            <v>Vendor</v>
          </cell>
          <cell r="C679" t="str">
            <v>SONET/SDH Add-drop multiplexers (ADM)</v>
          </cell>
          <cell r="D679" t="str">
            <v>Optical Edge Devices (OED)</v>
          </cell>
          <cell r="E679" t="str">
            <v>Digital Cross Connects (DCS)</v>
          </cell>
          <cell r="F679" t="str">
            <v>Optical Core Switches (OCS)</v>
          </cell>
          <cell r="G679" t="str">
            <v>Metro WDM (C/D-WDM)</v>
          </cell>
          <cell r="H679" t="str">
            <v>Long haul DWDM (LH DWDM)</v>
          </cell>
          <cell r="I679" t="str">
            <v>Multi-reach DWDM</v>
          </cell>
          <cell r="J679" t="str">
            <v>Total Optical Networking (ON)</v>
          </cell>
        </row>
        <row r="680">
          <cell r="B680" t="str">
            <v>ADTRAN</v>
          </cell>
          <cell r="C680">
            <v>0</v>
          </cell>
          <cell r="D680">
            <v>6</v>
          </cell>
          <cell r="E680">
            <v>0</v>
          </cell>
          <cell r="F680">
            <v>0</v>
          </cell>
          <cell r="G680">
            <v>0</v>
          </cell>
          <cell r="H680">
            <v>0</v>
          </cell>
          <cell r="I680">
            <v>0</v>
          </cell>
          <cell r="J680">
            <v>6</v>
          </cell>
        </row>
        <row r="681">
          <cell r="B681" t="str">
            <v>ADVA</v>
          </cell>
          <cell r="C681">
            <v>0</v>
          </cell>
          <cell r="D681">
            <v>0</v>
          </cell>
          <cell r="E681">
            <v>0</v>
          </cell>
          <cell r="F681">
            <v>0</v>
          </cell>
          <cell r="G681">
            <v>20</v>
          </cell>
          <cell r="H681">
            <v>0</v>
          </cell>
          <cell r="I681">
            <v>0</v>
          </cell>
          <cell r="J681">
            <v>20</v>
          </cell>
        </row>
        <row r="682">
          <cell r="B682" t="str">
            <v>Alcatel-Lucent</v>
          </cell>
          <cell r="C682">
            <v>22</v>
          </cell>
          <cell r="D682">
            <v>49</v>
          </cell>
          <cell r="E682">
            <v>28</v>
          </cell>
          <cell r="F682">
            <v>13</v>
          </cell>
          <cell r="G682">
            <v>4</v>
          </cell>
          <cell r="H682">
            <v>1</v>
          </cell>
          <cell r="I682">
            <v>15</v>
          </cell>
          <cell r="J682">
            <v>132</v>
          </cell>
        </row>
        <row r="683">
          <cell r="B683" t="str">
            <v>ANDA</v>
          </cell>
          <cell r="J683">
            <v>0</v>
          </cell>
        </row>
        <row r="684">
          <cell r="B684" t="str">
            <v>Atrica</v>
          </cell>
          <cell r="C684">
            <v>0</v>
          </cell>
          <cell r="D684">
            <v>4</v>
          </cell>
          <cell r="E684">
            <v>0</v>
          </cell>
          <cell r="F684">
            <v>0</v>
          </cell>
          <cell r="G684">
            <v>0</v>
          </cell>
          <cell r="H684">
            <v>0</v>
          </cell>
          <cell r="I684">
            <v>0</v>
          </cell>
          <cell r="J684">
            <v>4</v>
          </cell>
        </row>
        <row r="685">
          <cell r="B685" t="str">
            <v>Calient</v>
          </cell>
          <cell r="C685">
            <v>0</v>
          </cell>
          <cell r="D685">
            <v>0</v>
          </cell>
          <cell r="E685">
            <v>0</v>
          </cell>
          <cell r="F685">
            <v>2</v>
          </cell>
          <cell r="G685">
            <v>0</v>
          </cell>
          <cell r="H685">
            <v>0</v>
          </cell>
          <cell r="I685">
            <v>0</v>
          </cell>
          <cell r="J685">
            <v>2</v>
          </cell>
        </row>
        <row r="686">
          <cell r="B686" t="str">
            <v>Ciena</v>
          </cell>
          <cell r="C686">
            <v>0</v>
          </cell>
          <cell r="D686">
            <v>3</v>
          </cell>
          <cell r="E686">
            <v>0</v>
          </cell>
          <cell r="F686">
            <v>8</v>
          </cell>
          <cell r="G686">
            <v>9</v>
          </cell>
          <cell r="H686">
            <v>2</v>
          </cell>
          <cell r="I686">
            <v>26</v>
          </cell>
          <cell r="J686">
            <v>48</v>
          </cell>
        </row>
        <row r="687">
          <cell r="B687" t="str">
            <v>Cisco</v>
          </cell>
          <cell r="C687">
            <v>0</v>
          </cell>
          <cell r="D687">
            <v>71</v>
          </cell>
          <cell r="E687">
            <v>0</v>
          </cell>
          <cell r="F687">
            <v>1</v>
          </cell>
          <cell r="G687">
            <v>29</v>
          </cell>
          <cell r="H687">
            <v>0</v>
          </cell>
          <cell r="I687">
            <v>0</v>
          </cell>
          <cell r="J687">
            <v>101</v>
          </cell>
        </row>
        <row r="688">
          <cell r="B688" t="str">
            <v>Corrigent</v>
          </cell>
          <cell r="C688">
            <v>0</v>
          </cell>
          <cell r="D688">
            <v>0</v>
          </cell>
          <cell r="E688">
            <v>0</v>
          </cell>
          <cell r="F688">
            <v>0</v>
          </cell>
          <cell r="G688">
            <v>0</v>
          </cell>
          <cell r="H688">
            <v>0</v>
          </cell>
          <cell r="I688">
            <v>0</v>
          </cell>
          <cell r="J688">
            <v>0</v>
          </cell>
        </row>
        <row r="689">
          <cell r="B689" t="str">
            <v>Corvis</v>
          </cell>
          <cell r="C689">
            <v>0</v>
          </cell>
          <cell r="D689">
            <v>0</v>
          </cell>
          <cell r="E689">
            <v>0</v>
          </cell>
          <cell r="F689">
            <v>1</v>
          </cell>
          <cell r="G689">
            <v>0</v>
          </cell>
          <cell r="H689">
            <v>0</v>
          </cell>
          <cell r="I689">
            <v>0</v>
          </cell>
          <cell r="J689">
            <v>1</v>
          </cell>
        </row>
        <row r="690">
          <cell r="B690" t="str">
            <v>Datang</v>
          </cell>
          <cell r="C690">
            <v>0</v>
          </cell>
          <cell r="D690">
            <v>0</v>
          </cell>
          <cell r="E690">
            <v>0</v>
          </cell>
          <cell r="F690">
            <v>0</v>
          </cell>
          <cell r="G690">
            <v>0</v>
          </cell>
          <cell r="H690">
            <v>0</v>
          </cell>
          <cell r="I690">
            <v>0</v>
          </cell>
          <cell r="J690">
            <v>0</v>
          </cell>
        </row>
        <row r="691">
          <cell r="B691" t="str">
            <v>ECI Telecom</v>
          </cell>
          <cell r="C691">
            <v>0</v>
          </cell>
          <cell r="D691">
            <v>2</v>
          </cell>
          <cell r="E691">
            <v>2</v>
          </cell>
          <cell r="F691">
            <v>0</v>
          </cell>
          <cell r="G691">
            <v>0</v>
          </cell>
          <cell r="H691">
            <v>0</v>
          </cell>
          <cell r="I691">
            <v>0</v>
          </cell>
          <cell r="J691">
            <v>4</v>
          </cell>
        </row>
        <row r="692">
          <cell r="B692" t="str">
            <v>Ericsson</v>
          </cell>
          <cell r="C692">
            <v>0</v>
          </cell>
          <cell r="D692">
            <v>0</v>
          </cell>
          <cell r="E692">
            <v>0</v>
          </cell>
          <cell r="F692">
            <v>0</v>
          </cell>
          <cell r="G692">
            <v>0</v>
          </cell>
          <cell r="H692">
            <v>0</v>
          </cell>
          <cell r="I692">
            <v>0</v>
          </cell>
          <cell r="J692">
            <v>0</v>
          </cell>
        </row>
        <row r="693">
          <cell r="B693" t="str">
            <v>FiberHome</v>
          </cell>
          <cell r="C693">
            <v>0</v>
          </cell>
          <cell r="D693">
            <v>0</v>
          </cell>
          <cell r="E693">
            <v>0</v>
          </cell>
          <cell r="F693">
            <v>0</v>
          </cell>
          <cell r="G693">
            <v>0</v>
          </cell>
          <cell r="H693">
            <v>0</v>
          </cell>
          <cell r="I693">
            <v>0</v>
          </cell>
          <cell r="J693">
            <v>0</v>
          </cell>
        </row>
        <row r="694">
          <cell r="B694" t="str">
            <v>Fujitsu</v>
          </cell>
          <cell r="C694">
            <v>13</v>
          </cell>
          <cell r="D694">
            <v>89</v>
          </cell>
          <cell r="E694">
            <v>0</v>
          </cell>
          <cell r="F694">
            <v>0</v>
          </cell>
          <cell r="G694">
            <v>11</v>
          </cell>
          <cell r="H694">
            <v>15</v>
          </cell>
          <cell r="I694">
            <v>0</v>
          </cell>
          <cell r="J694">
            <v>128</v>
          </cell>
        </row>
        <row r="695">
          <cell r="B695" t="str">
            <v>Hitachi</v>
          </cell>
          <cell r="C695">
            <v>0</v>
          </cell>
          <cell r="D695">
            <v>0</v>
          </cell>
          <cell r="E695">
            <v>0</v>
          </cell>
          <cell r="F695">
            <v>0</v>
          </cell>
          <cell r="G695">
            <v>0</v>
          </cell>
          <cell r="H695">
            <v>1</v>
          </cell>
          <cell r="I695">
            <v>0</v>
          </cell>
          <cell r="J695">
            <v>1</v>
          </cell>
        </row>
        <row r="696">
          <cell r="B696" t="str">
            <v>Hitachi Cable</v>
          </cell>
          <cell r="C696">
            <v>0</v>
          </cell>
          <cell r="D696">
            <v>0</v>
          </cell>
          <cell r="E696">
            <v>0</v>
          </cell>
          <cell r="F696">
            <v>0</v>
          </cell>
          <cell r="G696">
            <v>0</v>
          </cell>
          <cell r="H696">
            <v>0</v>
          </cell>
          <cell r="I696">
            <v>0</v>
          </cell>
          <cell r="J696">
            <v>0</v>
          </cell>
        </row>
        <row r="697">
          <cell r="B697" t="str">
            <v>Huawei</v>
          </cell>
          <cell r="C697">
            <v>0</v>
          </cell>
          <cell r="D697">
            <v>0</v>
          </cell>
          <cell r="E697">
            <v>0</v>
          </cell>
          <cell r="F697">
            <v>0</v>
          </cell>
          <cell r="G697">
            <v>0</v>
          </cell>
          <cell r="H697">
            <v>0</v>
          </cell>
          <cell r="I697">
            <v>1</v>
          </cell>
          <cell r="J697">
            <v>1</v>
          </cell>
        </row>
        <row r="698">
          <cell r="B698" t="str">
            <v>Infinera</v>
          </cell>
          <cell r="C698">
            <v>0</v>
          </cell>
          <cell r="D698">
            <v>0</v>
          </cell>
          <cell r="E698">
            <v>0</v>
          </cell>
          <cell r="F698">
            <v>0</v>
          </cell>
          <cell r="G698">
            <v>0</v>
          </cell>
          <cell r="H698">
            <v>0</v>
          </cell>
          <cell r="I698">
            <v>0</v>
          </cell>
          <cell r="J698">
            <v>0</v>
          </cell>
        </row>
        <row r="699">
          <cell r="B699" t="str">
            <v>Lucent</v>
          </cell>
          <cell r="C699">
            <v>0</v>
          </cell>
          <cell r="D699">
            <v>0</v>
          </cell>
          <cell r="E699">
            <v>0</v>
          </cell>
          <cell r="F699">
            <v>0</v>
          </cell>
          <cell r="G699">
            <v>0</v>
          </cell>
          <cell r="H699">
            <v>0</v>
          </cell>
          <cell r="I699">
            <v>0</v>
          </cell>
          <cell r="J699">
            <v>0</v>
          </cell>
        </row>
        <row r="700">
          <cell r="B700" t="str">
            <v>Luminous</v>
          </cell>
          <cell r="C700">
            <v>0</v>
          </cell>
          <cell r="D700">
            <v>5</v>
          </cell>
          <cell r="E700">
            <v>0</v>
          </cell>
          <cell r="F700">
            <v>0</v>
          </cell>
          <cell r="G700">
            <v>0</v>
          </cell>
          <cell r="H700">
            <v>0</v>
          </cell>
          <cell r="I700">
            <v>0</v>
          </cell>
          <cell r="J700">
            <v>5</v>
          </cell>
        </row>
        <row r="701">
          <cell r="B701" t="str">
            <v>Marconi/Ericsson</v>
          </cell>
          <cell r="J701">
            <v>0</v>
          </cell>
        </row>
        <row r="702">
          <cell r="B702" t="str">
            <v>Movaz</v>
          </cell>
          <cell r="C702">
            <v>0</v>
          </cell>
          <cell r="D702">
            <v>0</v>
          </cell>
          <cell r="E702">
            <v>0</v>
          </cell>
          <cell r="F702">
            <v>0</v>
          </cell>
          <cell r="G702">
            <v>0</v>
          </cell>
          <cell r="H702">
            <v>0</v>
          </cell>
          <cell r="I702">
            <v>0</v>
          </cell>
          <cell r="J702">
            <v>0</v>
          </cell>
        </row>
        <row r="703">
          <cell r="B703" t="str">
            <v>NEC</v>
          </cell>
          <cell r="C703">
            <v>2</v>
          </cell>
          <cell r="D703">
            <v>2</v>
          </cell>
          <cell r="E703">
            <v>0</v>
          </cell>
          <cell r="F703">
            <v>0</v>
          </cell>
          <cell r="G703">
            <v>0</v>
          </cell>
          <cell r="H703">
            <v>8</v>
          </cell>
          <cell r="I703">
            <v>0</v>
          </cell>
          <cell r="J703">
            <v>12</v>
          </cell>
        </row>
        <row r="704">
          <cell r="B704" t="str">
            <v>Nortel</v>
          </cell>
          <cell r="C704">
            <v>1</v>
          </cell>
          <cell r="D704">
            <v>42</v>
          </cell>
          <cell r="E704">
            <v>0</v>
          </cell>
          <cell r="F704">
            <v>4</v>
          </cell>
          <cell r="G704">
            <v>32</v>
          </cell>
          <cell r="H704">
            <v>14</v>
          </cell>
          <cell r="I704">
            <v>3</v>
          </cell>
          <cell r="J704">
            <v>96</v>
          </cell>
        </row>
        <row r="705">
          <cell r="B705" t="str">
            <v>OpVista</v>
          </cell>
          <cell r="G705">
            <v>3</v>
          </cell>
          <cell r="J705">
            <v>3</v>
          </cell>
        </row>
        <row r="706">
          <cell r="B706" t="str">
            <v>Sagem</v>
          </cell>
          <cell r="C706">
            <v>0</v>
          </cell>
          <cell r="D706">
            <v>0</v>
          </cell>
          <cell r="E706">
            <v>0</v>
          </cell>
          <cell r="F706">
            <v>0</v>
          </cell>
          <cell r="G706">
            <v>0</v>
          </cell>
          <cell r="H706">
            <v>0</v>
          </cell>
          <cell r="I706">
            <v>0</v>
          </cell>
          <cell r="J706">
            <v>0</v>
          </cell>
        </row>
        <row r="707">
          <cell r="B707" t="str">
            <v>Nokia Siemens</v>
          </cell>
          <cell r="C707">
            <v>0</v>
          </cell>
          <cell r="D707">
            <v>0</v>
          </cell>
          <cell r="E707">
            <v>0</v>
          </cell>
          <cell r="F707">
            <v>0</v>
          </cell>
          <cell r="G707">
            <v>0</v>
          </cell>
          <cell r="H707">
            <v>0</v>
          </cell>
          <cell r="I707">
            <v>10</v>
          </cell>
          <cell r="J707">
            <v>10</v>
          </cell>
        </row>
        <row r="708">
          <cell r="B708" t="str">
            <v>Sycamore</v>
          </cell>
          <cell r="C708">
            <v>0</v>
          </cell>
          <cell r="D708">
            <v>0</v>
          </cell>
          <cell r="E708">
            <v>0</v>
          </cell>
          <cell r="F708">
            <v>11</v>
          </cell>
          <cell r="G708">
            <v>0</v>
          </cell>
          <cell r="H708">
            <v>0</v>
          </cell>
          <cell r="I708">
            <v>0</v>
          </cell>
          <cell r="J708">
            <v>11</v>
          </cell>
        </row>
        <row r="709">
          <cell r="B709" t="str">
            <v>Tejas</v>
          </cell>
          <cell r="C709">
            <v>0</v>
          </cell>
          <cell r="D709">
            <v>0</v>
          </cell>
          <cell r="E709">
            <v>0</v>
          </cell>
          <cell r="F709">
            <v>0</v>
          </cell>
          <cell r="G709">
            <v>0</v>
          </cell>
          <cell r="H709">
            <v>0</v>
          </cell>
          <cell r="I709">
            <v>0</v>
          </cell>
          <cell r="J709">
            <v>0</v>
          </cell>
        </row>
        <row r="710">
          <cell r="B710" t="str">
            <v>Tellabs</v>
          </cell>
          <cell r="C710">
            <v>0</v>
          </cell>
          <cell r="D710">
            <v>8</v>
          </cell>
          <cell r="E710">
            <v>129</v>
          </cell>
          <cell r="F710">
            <v>1</v>
          </cell>
          <cell r="G710">
            <v>20</v>
          </cell>
          <cell r="H710">
            <v>0</v>
          </cell>
          <cell r="I710">
            <v>0</v>
          </cell>
          <cell r="J710">
            <v>158</v>
          </cell>
        </row>
        <row r="711">
          <cell r="B711" t="str">
            <v>Transmode</v>
          </cell>
          <cell r="C711">
            <v>0</v>
          </cell>
          <cell r="D711">
            <v>0</v>
          </cell>
          <cell r="E711">
            <v>0</v>
          </cell>
          <cell r="F711">
            <v>0</v>
          </cell>
          <cell r="G711">
            <v>1</v>
          </cell>
          <cell r="H711">
            <v>0</v>
          </cell>
          <cell r="I711">
            <v>0</v>
          </cell>
          <cell r="J711">
            <v>1</v>
          </cell>
        </row>
        <row r="712">
          <cell r="B712" t="str">
            <v>Turin</v>
          </cell>
          <cell r="C712">
            <v>0</v>
          </cell>
          <cell r="D712">
            <v>5</v>
          </cell>
          <cell r="E712">
            <v>0</v>
          </cell>
          <cell r="F712">
            <v>0</v>
          </cell>
          <cell r="G712">
            <v>0</v>
          </cell>
          <cell r="H712">
            <v>0</v>
          </cell>
          <cell r="I712">
            <v>0</v>
          </cell>
          <cell r="J712">
            <v>5</v>
          </cell>
        </row>
        <row r="713">
          <cell r="B713" t="str">
            <v>Tyco</v>
          </cell>
          <cell r="C713">
            <v>0</v>
          </cell>
          <cell r="D713">
            <v>0</v>
          </cell>
          <cell r="E713">
            <v>0</v>
          </cell>
          <cell r="F713">
            <v>0</v>
          </cell>
          <cell r="G713">
            <v>0</v>
          </cell>
          <cell r="H713">
            <v>0</v>
          </cell>
          <cell r="I713">
            <v>0</v>
          </cell>
          <cell r="J713">
            <v>0</v>
          </cell>
        </row>
        <row r="714">
          <cell r="B714" t="str">
            <v>UTStarcom</v>
          </cell>
          <cell r="C714">
            <v>0</v>
          </cell>
          <cell r="D714">
            <v>1</v>
          </cell>
          <cell r="E714">
            <v>0</v>
          </cell>
          <cell r="F714">
            <v>0</v>
          </cell>
          <cell r="G714">
            <v>0</v>
          </cell>
          <cell r="H714">
            <v>0</v>
          </cell>
          <cell r="I714">
            <v>0</v>
          </cell>
          <cell r="J714">
            <v>1</v>
          </cell>
        </row>
        <row r="715">
          <cell r="B715" t="str">
            <v>White Rock</v>
          </cell>
          <cell r="C715">
            <v>0</v>
          </cell>
          <cell r="D715">
            <v>5</v>
          </cell>
          <cell r="E715">
            <v>0</v>
          </cell>
          <cell r="F715">
            <v>0</v>
          </cell>
          <cell r="G715">
            <v>0</v>
          </cell>
          <cell r="H715">
            <v>0</v>
          </cell>
          <cell r="I715">
            <v>0</v>
          </cell>
          <cell r="J715">
            <v>5</v>
          </cell>
        </row>
        <row r="716">
          <cell r="B716" t="str">
            <v>Xtera</v>
          </cell>
          <cell r="J716">
            <v>0</v>
          </cell>
        </row>
        <row r="717">
          <cell r="B717" t="str">
            <v>Zhone</v>
          </cell>
          <cell r="C717">
            <v>0</v>
          </cell>
          <cell r="D717">
            <v>0</v>
          </cell>
          <cell r="E717">
            <v>0</v>
          </cell>
          <cell r="F717">
            <v>0</v>
          </cell>
          <cell r="G717">
            <v>3</v>
          </cell>
          <cell r="H717">
            <v>0</v>
          </cell>
          <cell r="I717">
            <v>0</v>
          </cell>
          <cell r="J717">
            <v>3</v>
          </cell>
        </row>
        <row r="718">
          <cell r="B718" t="str">
            <v>ZTE</v>
          </cell>
          <cell r="C718">
            <v>0</v>
          </cell>
          <cell r="D718">
            <v>0</v>
          </cell>
          <cell r="E718">
            <v>0</v>
          </cell>
          <cell r="F718">
            <v>0</v>
          </cell>
          <cell r="G718">
            <v>0</v>
          </cell>
          <cell r="H718">
            <v>0</v>
          </cell>
          <cell r="I718">
            <v>0</v>
          </cell>
          <cell r="J718">
            <v>0</v>
          </cell>
        </row>
        <row r="719">
          <cell r="B719" t="str">
            <v>Other</v>
          </cell>
          <cell r="C719">
            <v>0</v>
          </cell>
          <cell r="D719">
            <v>10</v>
          </cell>
          <cell r="E719">
            <v>0</v>
          </cell>
          <cell r="F719">
            <v>0</v>
          </cell>
          <cell r="G719">
            <v>2</v>
          </cell>
          <cell r="H719">
            <v>0</v>
          </cell>
          <cell r="I719">
            <v>0</v>
          </cell>
          <cell r="J719">
            <v>12</v>
          </cell>
        </row>
        <row r="720">
          <cell r="B720" t="str">
            <v>Total</v>
          </cell>
          <cell r="C720">
            <v>38</v>
          </cell>
          <cell r="D720">
            <v>302</v>
          </cell>
          <cell r="E720">
            <v>159</v>
          </cell>
          <cell r="F720">
            <v>41</v>
          </cell>
          <cell r="G720">
            <v>134</v>
          </cell>
          <cell r="H720">
            <v>41</v>
          </cell>
          <cell r="I720">
            <v>55</v>
          </cell>
          <cell r="J720">
            <v>770</v>
          </cell>
        </row>
        <row r="724">
          <cell r="B724" t="str">
            <v>Vendor</v>
          </cell>
          <cell r="C724" t="str">
            <v>SONET/SDH Add-drop multiplexers (ADM)</v>
          </cell>
          <cell r="D724" t="str">
            <v>Optical Edge Devices (OED)</v>
          </cell>
          <cell r="E724" t="str">
            <v>Digital Cross Connects (DCS)</v>
          </cell>
          <cell r="F724" t="str">
            <v>Optical Core Switches (OCS)</v>
          </cell>
          <cell r="G724" t="str">
            <v>Metro WDM (C/D-WDM)</v>
          </cell>
          <cell r="H724" t="str">
            <v>Long haul DWDM (LH DWDM)</v>
          </cell>
          <cell r="I724" t="str">
            <v>Multi-reach DWDM</v>
          </cell>
          <cell r="J724" t="str">
            <v>Total Optical Networking (ON)</v>
          </cell>
        </row>
        <row r="725">
          <cell r="B725" t="str">
            <v>ADTRAN</v>
          </cell>
          <cell r="C725">
            <v>0</v>
          </cell>
          <cell r="D725">
            <v>7</v>
          </cell>
          <cell r="E725">
            <v>0</v>
          </cell>
          <cell r="F725">
            <v>0</v>
          </cell>
          <cell r="G725">
            <v>0</v>
          </cell>
          <cell r="H725">
            <v>0</v>
          </cell>
          <cell r="I725">
            <v>0</v>
          </cell>
          <cell r="J725">
            <v>7</v>
          </cell>
        </row>
        <row r="726">
          <cell r="B726" t="str">
            <v>ADVA</v>
          </cell>
          <cell r="C726">
            <v>0</v>
          </cell>
          <cell r="D726">
            <v>0</v>
          </cell>
          <cell r="E726">
            <v>0</v>
          </cell>
          <cell r="F726">
            <v>0</v>
          </cell>
          <cell r="G726">
            <v>25</v>
          </cell>
          <cell r="H726">
            <v>0</v>
          </cell>
          <cell r="I726">
            <v>0</v>
          </cell>
          <cell r="J726">
            <v>25</v>
          </cell>
        </row>
        <row r="727">
          <cell r="B727" t="str">
            <v>Alcatel-Lucent</v>
          </cell>
          <cell r="C727">
            <v>33</v>
          </cell>
          <cell r="D727">
            <v>47</v>
          </cell>
          <cell r="E727">
            <v>29</v>
          </cell>
          <cell r="F727">
            <v>37</v>
          </cell>
          <cell r="G727">
            <v>9</v>
          </cell>
          <cell r="H727">
            <v>3</v>
          </cell>
          <cell r="I727">
            <v>21</v>
          </cell>
          <cell r="J727">
            <v>179</v>
          </cell>
        </row>
        <row r="728">
          <cell r="B728" t="str">
            <v>ANDA</v>
          </cell>
          <cell r="J728">
            <v>0</v>
          </cell>
        </row>
        <row r="729">
          <cell r="B729" t="str">
            <v>Atrica</v>
          </cell>
          <cell r="C729">
            <v>0</v>
          </cell>
          <cell r="D729">
            <v>4</v>
          </cell>
          <cell r="E729">
            <v>0</v>
          </cell>
          <cell r="F729">
            <v>0</v>
          </cell>
          <cell r="G729">
            <v>0</v>
          </cell>
          <cell r="H729">
            <v>0</v>
          </cell>
          <cell r="I729">
            <v>0</v>
          </cell>
          <cell r="J729">
            <v>4</v>
          </cell>
        </row>
        <row r="730">
          <cell r="B730" t="str">
            <v>Calient</v>
          </cell>
          <cell r="C730">
            <v>0</v>
          </cell>
          <cell r="D730">
            <v>0</v>
          </cell>
          <cell r="E730">
            <v>0</v>
          </cell>
          <cell r="F730">
            <v>2</v>
          </cell>
          <cell r="G730">
            <v>0</v>
          </cell>
          <cell r="H730">
            <v>0</v>
          </cell>
          <cell r="I730">
            <v>0</v>
          </cell>
          <cell r="J730">
            <v>2</v>
          </cell>
        </row>
        <row r="731">
          <cell r="B731" t="str">
            <v>Ciena</v>
          </cell>
          <cell r="C731">
            <v>0</v>
          </cell>
          <cell r="D731">
            <v>3</v>
          </cell>
          <cell r="E731">
            <v>0</v>
          </cell>
          <cell r="F731">
            <v>9</v>
          </cell>
          <cell r="G731">
            <v>8</v>
          </cell>
          <cell r="H731">
            <v>2</v>
          </cell>
          <cell r="I731">
            <v>21</v>
          </cell>
          <cell r="J731">
            <v>43</v>
          </cell>
        </row>
        <row r="732">
          <cell r="B732" t="str">
            <v>Cisco</v>
          </cell>
          <cell r="C732">
            <v>0</v>
          </cell>
          <cell r="D732">
            <v>83</v>
          </cell>
          <cell r="E732">
            <v>0</v>
          </cell>
          <cell r="F732">
            <v>1</v>
          </cell>
          <cell r="G732">
            <v>36</v>
          </cell>
          <cell r="H732">
            <v>0</v>
          </cell>
          <cell r="I732">
            <v>0</v>
          </cell>
          <cell r="J732">
            <v>120</v>
          </cell>
        </row>
        <row r="733">
          <cell r="B733" t="str">
            <v>Corrigent</v>
          </cell>
          <cell r="C733">
            <v>0</v>
          </cell>
          <cell r="D733">
            <v>0</v>
          </cell>
          <cell r="E733">
            <v>0</v>
          </cell>
          <cell r="F733">
            <v>0</v>
          </cell>
          <cell r="G733">
            <v>0</v>
          </cell>
          <cell r="H733">
            <v>0</v>
          </cell>
          <cell r="I733">
            <v>0</v>
          </cell>
          <cell r="J733">
            <v>0</v>
          </cell>
        </row>
        <row r="734">
          <cell r="B734" t="str">
            <v>Corvis</v>
          </cell>
          <cell r="C734">
            <v>0</v>
          </cell>
          <cell r="D734">
            <v>0</v>
          </cell>
          <cell r="E734">
            <v>0</v>
          </cell>
          <cell r="F734">
            <v>0</v>
          </cell>
          <cell r="G734">
            <v>0</v>
          </cell>
          <cell r="H734">
            <v>0</v>
          </cell>
          <cell r="I734">
            <v>0</v>
          </cell>
          <cell r="J734">
            <v>0</v>
          </cell>
        </row>
        <row r="735">
          <cell r="B735" t="str">
            <v>Datang</v>
          </cell>
          <cell r="C735">
            <v>0</v>
          </cell>
          <cell r="D735">
            <v>0</v>
          </cell>
          <cell r="E735">
            <v>0</v>
          </cell>
          <cell r="F735">
            <v>0</v>
          </cell>
          <cell r="G735">
            <v>0</v>
          </cell>
          <cell r="H735">
            <v>0</v>
          </cell>
          <cell r="I735">
            <v>0</v>
          </cell>
          <cell r="J735">
            <v>0</v>
          </cell>
        </row>
        <row r="736">
          <cell r="B736" t="str">
            <v>ECI Telecom</v>
          </cell>
          <cell r="C736">
            <v>0</v>
          </cell>
          <cell r="D736">
            <v>2</v>
          </cell>
          <cell r="E736">
            <v>1</v>
          </cell>
          <cell r="F736">
            <v>0</v>
          </cell>
          <cell r="G736">
            <v>0</v>
          </cell>
          <cell r="H736">
            <v>0</v>
          </cell>
          <cell r="I736">
            <v>0</v>
          </cell>
          <cell r="J736">
            <v>3</v>
          </cell>
        </row>
        <row r="737">
          <cell r="B737" t="str">
            <v>Ericsson</v>
          </cell>
          <cell r="C737">
            <v>0</v>
          </cell>
          <cell r="D737">
            <v>0</v>
          </cell>
          <cell r="E737">
            <v>0</v>
          </cell>
          <cell r="F737">
            <v>0</v>
          </cell>
          <cell r="G737">
            <v>0</v>
          </cell>
          <cell r="H737">
            <v>0</v>
          </cell>
          <cell r="I737">
            <v>0</v>
          </cell>
          <cell r="J737">
            <v>0</v>
          </cell>
        </row>
        <row r="738">
          <cell r="B738" t="str">
            <v>FiberHome</v>
          </cell>
          <cell r="C738">
            <v>0</v>
          </cell>
          <cell r="D738">
            <v>0</v>
          </cell>
          <cell r="E738">
            <v>0</v>
          </cell>
          <cell r="F738">
            <v>0</v>
          </cell>
          <cell r="G738">
            <v>0</v>
          </cell>
          <cell r="H738">
            <v>0</v>
          </cell>
          <cell r="I738">
            <v>0</v>
          </cell>
          <cell r="J738">
            <v>0</v>
          </cell>
        </row>
        <row r="739">
          <cell r="B739" t="str">
            <v>Fujitsu</v>
          </cell>
          <cell r="C739">
            <v>13</v>
          </cell>
          <cell r="D739">
            <v>127</v>
          </cell>
          <cell r="E739">
            <v>0</v>
          </cell>
          <cell r="F739">
            <v>0</v>
          </cell>
          <cell r="G739">
            <v>2</v>
          </cell>
          <cell r="H739">
            <v>2</v>
          </cell>
          <cell r="I739">
            <v>0</v>
          </cell>
          <cell r="J739">
            <v>144</v>
          </cell>
        </row>
        <row r="740">
          <cell r="B740" t="str">
            <v>Hitachi</v>
          </cell>
          <cell r="C740">
            <v>1</v>
          </cell>
          <cell r="D740">
            <v>0</v>
          </cell>
          <cell r="E740">
            <v>0</v>
          </cell>
          <cell r="F740">
            <v>0</v>
          </cell>
          <cell r="G740">
            <v>0</v>
          </cell>
          <cell r="H740">
            <v>0</v>
          </cell>
          <cell r="I740">
            <v>0</v>
          </cell>
          <cell r="J740">
            <v>1</v>
          </cell>
        </row>
        <row r="741">
          <cell r="B741" t="str">
            <v>Hitachi Cable</v>
          </cell>
          <cell r="C741">
            <v>0</v>
          </cell>
          <cell r="D741">
            <v>0</v>
          </cell>
          <cell r="E741">
            <v>0</v>
          </cell>
          <cell r="F741">
            <v>0</v>
          </cell>
          <cell r="G741">
            <v>0</v>
          </cell>
          <cell r="H741">
            <v>0</v>
          </cell>
          <cell r="I741">
            <v>0</v>
          </cell>
          <cell r="J741">
            <v>0</v>
          </cell>
        </row>
        <row r="742">
          <cell r="B742" t="str">
            <v>Huawei</v>
          </cell>
          <cell r="C742">
            <v>0</v>
          </cell>
          <cell r="D742">
            <v>4</v>
          </cell>
          <cell r="E742">
            <v>0</v>
          </cell>
          <cell r="F742">
            <v>0</v>
          </cell>
          <cell r="G742">
            <v>0</v>
          </cell>
          <cell r="H742">
            <v>0</v>
          </cell>
          <cell r="I742">
            <v>0</v>
          </cell>
          <cell r="J742">
            <v>4</v>
          </cell>
        </row>
        <row r="743">
          <cell r="B743" t="str">
            <v>Infinera</v>
          </cell>
          <cell r="C743">
            <v>0</v>
          </cell>
          <cell r="D743">
            <v>0</v>
          </cell>
          <cell r="E743">
            <v>0</v>
          </cell>
          <cell r="F743">
            <v>0</v>
          </cell>
          <cell r="G743">
            <v>0</v>
          </cell>
          <cell r="H743">
            <v>0</v>
          </cell>
          <cell r="I743">
            <v>1</v>
          </cell>
          <cell r="J743">
            <v>1</v>
          </cell>
        </row>
        <row r="744">
          <cell r="B744" t="str">
            <v>Lucent</v>
          </cell>
          <cell r="C744">
            <v>0</v>
          </cell>
          <cell r="D744">
            <v>0</v>
          </cell>
          <cell r="E744">
            <v>0</v>
          </cell>
          <cell r="F744">
            <v>0</v>
          </cell>
          <cell r="G744">
            <v>0</v>
          </cell>
          <cell r="H744">
            <v>0</v>
          </cell>
          <cell r="I744">
            <v>0</v>
          </cell>
          <cell r="J744">
            <v>0</v>
          </cell>
        </row>
        <row r="745">
          <cell r="B745" t="str">
            <v>Luminous</v>
          </cell>
          <cell r="C745">
            <v>0</v>
          </cell>
          <cell r="D745">
            <v>5</v>
          </cell>
          <cell r="E745">
            <v>0</v>
          </cell>
          <cell r="F745">
            <v>0</v>
          </cell>
          <cell r="G745">
            <v>0</v>
          </cell>
          <cell r="H745">
            <v>0</v>
          </cell>
          <cell r="I745">
            <v>0</v>
          </cell>
          <cell r="J745">
            <v>5</v>
          </cell>
        </row>
        <row r="746">
          <cell r="B746" t="str">
            <v>Marconi/Ericsson</v>
          </cell>
          <cell r="J746">
            <v>0</v>
          </cell>
        </row>
        <row r="747">
          <cell r="B747" t="str">
            <v>Movaz</v>
          </cell>
          <cell r="C747">
            <v>0</v>
          </cell>
          <cell r="D747">
            <v>0</v>
          </cell>
          <cell r="E747">
            <v>0</v>
          </cell>
          <cell r="F747">
            <v>0</v>
          </cell>
          <cell r="G747">
            <v>0</v>
          </cell>
          <cell r="H747">
            <v>0</v>
          </cell>
          <cell r="I747">
            <v>0</v>
          </cell>
          <cell r="J747">
            <v>0</v>
          </cell>
        </row>
        <row r="748">
          <cell r="B748" t="str">
            <v>NEC</v>
          </cell>
          <cell r="C748">
            <v>2</v>
          </cell>
          <cell r="D748">
            <v>2</v>
          </cell>
          <cell r="E748">
            <v>0</v>
          </cell>
          <cell r="F748">
            <v>0</v>
          </cell>
          <cell r="G748">
            <v>2</v>
          </cell>
          <cell r="H748">
            <v>10</v>
          </cell>
          <cell r="I748">
            <v>0</v>
          </cell>
          <cell r="J748">
            <v>16</v>
          </cell>
        </row>
        <row r="749">
          <cell r="B749" t="str">
            <v>Nortel</v>
          </cell>
          <cell r="C749">
            <v>2</v>
          </cell>
          <cell r="D749">
            <v>52</v>
          </cell>
          <cell r="E749">
            <v>0</v>
          </cell>
          <cell r="F749">
            <v>4</v>
          </cell>
          <cell r="G749">
            <v>42</v>
          </cell>
          <cell r="H749">
            <v>20</v>
          </cell>
          <cell r="I749">
            <v>6</v>
          </cell>
          <cell r="J749">
            <v>126</v>
          </cell>
        </row>
        <row r="750">
          <cell r="B750" t="str">
            <v>OpVista</v>
          </cell>
          <cell r="G750">
            <v>3</v>
          </cell>
          <cell r="J750">
            <v>3</v>
          </cell>
        </row>
        <row r="751">
          <cell r="B751" t="str">
            <v>Sagem</v>
          </cell>
          <cell r="C751">
            <v>0</v>
          </cell>
          <cell r="D751">
            <v>0</v>
          </cell>
          <cell r="E751">
            <v>0</v>
          </cell>
          <cell r="F751">
            <v>0</v>
          </cell>
          <cell r="G751">
            <v>0</v>
          </cell>
          <cell r="H751">
            <v>0</v>
          </cell>
          <cell r="I751">
            <v>0</v>
          </cell>
          <cell r="J751">
            <v>0</v>
          </cell>
        </row>
        <row r="752">
          <cell r="B752" t="str">
            <v>Nokia Siemens</v>
          </cell>
          <cell r="C752">
            <v>0</v>
          </cell>
          <cell r="D752">
            <v>0</v>
          </cell>
          <cell r="E752">
            <v>0</v>
          </cell>
          <cell r="F752">
            <v>0</v>
          </cell>
          <cell r="G752">
            <v>0</v>
          </cell>
          <cell r="H752">
            <v>0</v>
          </cell>
          <cell r="I752">
            <v>2</v>
          </cell>
          <cell r="J752">
            <v>2</v>
          </cell>
        </row>
        <row r="753">
          <cell r="B753" t="str">
            <v>Sycamore</v>
          </cell>
          <cell r="C753">
            <v>0</v>
          </cell>
          <cell r="D753">
            <v>0</v>
          </cell>
          <cell r="E753">
            <v>0</v>
          </cell>
          <cell r="F753">
            <v>14</v>
          </cell>
          <cell r="G753">
            <v>0</v>
          </cell>
          <cell r="H753">
            <v>0</v>
          </cell>
          <cell r="I753">
            <v>0</v>
          </cell>
          <cell r="J753">
            <v>14</v>
          </cell>
        </row>
        <row r="754">
          <cell r="B754" t="str">
            <v>Tejas</v>
          </cell>
          <cell r="C754">
            <v>0</v>
          </cell>
          <cell r="D754">
            <v>0</v>
          </cell>
          <cell r="E754">
            <v>0</v>
          </cell>
          <cell r="F754">
            <v>0</v>
          </cell>
          <cell r="G754">
            <v>0</v>
          </cell>
          <cell r="H754">
            <v>0</v>
          </cell>
          <cell r="I754">
            <v>0</v>
          </cell>
          <cell r="J754">
            <v>0</v>
          </cell>
        </row>
        <row r="755">
          <cell r="B755" t="str">
            <v>Tellabs</v>
          </cell>
          <cell r="C755">
            <v>0</v>
          </cell>
          <cell r="D755">
            <v>8</v>
          </cell>
          <cell r="E755">
            <v>133</v>
          </cell>
          <cell r="F755">
            <v>1</v>
          </cell>
          <cell r="G755">
            <v>17</v>
          </cell>
          <cell r="H755">
            <v>0</v>
          </cell>
          <cell r="I755">
            <v>0</v>
          </cell>
          <cell r="J755">
            <v>159</v>
          </cell>
        </row>
        <row r="756">
          <cell r="B756" t="str">
            <v>Transmode</v>
          </cell>
          <cell r="C756">
            <v>0</v>
          </cell>
          <cell r="D756">
            <v>0</v>
          </cell>
          <cell r="E756">
            <v>0</v>
          </cell>
          <cell r="F756">
            <v>0</v>
          </cell>
          <cell r="G756">
            <v>0</v>
          </cell>
          <cell r="H756">
            <v>0</v>
          </cell>
          <cell r="I756">
            <v>0</v>
          </cell>
          <cell r="J756">
            <v>0</v>
          </cell>
        </row>
        <row r="757">
          <cell r="B757" t="str">
            <v>Turin</v>
          </cell>
          <cell r="C757">
            <v>0</v>
          </cell>
          <cell r="D757">
            <v>4</v>
          </cell>
          <cell r="E757">
            <v>0</v>
          </cell>
          <cell r="F757">
            <v>0</v>
          </cell>
          <cell r="G757">
            <v>0</v>
          </cell>
          <cell r="H757">
            <v>0</v>
          </cell>
          <cell r="I757">
            <v>0</v>
          </cell>
          <cell r="J757">
            <v>4</v>
          </cell>
        </row>
        <row r="758">
          <cell r="B758" t="str">
            <v>Tyco</v>
          </cell>
          <cell r="C758">
            <v>0</v>
          </cell>
          <cell r="D758">
            <v>0</v>
          </cell>
          <cell r="E758">
            <v>0</v>
          </cell>
          <cell r="F758">
            <v>0</v>
          </cell>
          <cell r="G758">
            <v>0</v>
          </cell>
          <cell r="H758">
            <v>0</v>
          </cell>
          <cell r="I758">
            <v>0</v>
          </cell>
          <cell r="J758">
            <v>0</v>
          </cell>
        </row>
        <row r="759">
          <cell r="B759" t="str">
            <v>UTStarcom</v>
          </cell>
          <cell r="C759">
            <v>0</v>
          </cell>
          <cell r="D759">
            <v>1</v>
          </cell>
          <cell r="E759">
            <v>0</v>
          </cell>
          <cell r="F759">
            <v>0</v>
          </cell>
          <cell r="G759">
            <v>0</v>
          </cell>
          <cell r="H759">
            <v>0</v>
          </cell>
          <cell r="I759">
            <v>0</v>
          </cell>
          <cell r="J759">
            <v>1</v>
          </cell>
        </row>
        <row r="760">
          <cell r="B760" t="str">
            <v>White Rock</v>
          </cell>
          <cell r="C760">
            <v>0</v>
          </cell>
          <cell r="D760">
            <v>6</v>
          </cell>
          <cell r="E760">
            <v>0</v>
          </cell>
          <cell r="F760">
            <v>0</v>
          </cell>
          <cell r="G760">
            <v>0</v>
          </cell>
          <cell r="H760">
            <v>0</v>
          </cell>
          <cell r="I760">
            <v>0</v>
          </cell>
          <cell r="J760">
            <v>6</v>
          </cell>
        </row>
        <row r="761">
          <cell r="B761" t="str">
            <v>Xtera</v>
          </cell>
          <cell r="J761">
            <v>0</v>
          </cell>
        </row>
        <row r="762">
          <cell r="B762" t="str">
            <v>Zhone</v>
          </cell>
          <cell r="C762">
            <v>0</v>
          </cell>
          <cell r="D762">
            <v>0</v>
          </cell>
          <cell r="E762">
            <v>0</v>
          </cell>
          <cell r="F762">
            <v>0</v>
          </cell>
          <cell r="G762">
            <v>3</v>
          </cell>
          <cell r="H762">
            <v>0</v>
          </cell>
          <cell r="I762">
            <v>0</v>
          </cell>
          <cell r="J762">
            <v>3</v>
          </cell>
        </row>
        <row r="763">
          <cell r="B763" t="str">
            <v>ZTE</v>
          </cell>
          <cell r="C763">
            <v>0</v>
          </cell>
          <cell r="D763">
            <v>0</v>
          </cell>
          <cell r="E763">
            <v>0</v>
          </cell>
          <cell r="F763">
            <v>0</v>
          </cell>
          <cell r="G763">
            <v>0</v>
          </cell>
          <cell r="H763">
            <v>0</v>
          </cell>
          <cell r="I763">
            <v>0</v>
          </cell>
          <cell r="J763">
            <v>0</v>
          </cell>
        </row>
        <row r="764">
          <cell r="B764" t="str">
            <v>Other</v>
          </cell>
          <cell r="C764">
            <v>0</v>
          </cell>
          <cell r="D764">
            <v>10</v>
          </cell>
          <cell r="E764">
            <v>0</v>
          </cell>
          <cell r="F764">
            <v>0</v>
          </cell>
          <cell r="G764">
            <v>4</v>
          </cell>
          <cell r="H764">
            <v>0</v>
          </cell>
          <cell r="I764">
            <v>0</v>
          </cell>
          <cell r="J764">
            <v>14</v>
          </cell>
        </row>
        <row r="765">
          <cell r="B765" t="str">
            <v>Total</v>
          </cell>
          <cell r="C765">
            <v>51</v>
          </cell>
          <cell r="D765">
            <v>365</v>
          </cell>
          <cell r="E765">
            <v>163</v>
          </cell>
          <cell r="F765">
            <v>68</v>
          </cell>
          <cell r="G765">
            <v>151</v>
          </cell>
          <cell r="H765">
            <v>37</v>
          </cell>
          <cell r="I765">
            <v>51</v>
          </cell>
          <cell r="J765">
            <v>886</v>
          </cell>
        </row>
        <row r="769">
          <cell r="B769" t="str">
            <v>Vendor</v>
          </cell>
          <cell r="C769" t="str">
            <v>SONET/SDH Add-drop multiplexers (ADM)</v>
          </cell>
          <cell r="D769" t="str">
            <v>Optical Edge Devices (OED)</v>
          </cell>
          <cell r="E769" t="str">
            <v>Digital Cross Connects (DCS)</v>
          </cell>
          <cell r="F769" t="str">
            <v>Optical Core Switches (OCS)</v>
          </cell>
          <cell r="G769" t="str">
            <v>Metro WDM (C/D-WDM)</v>
          </cell>
          <cell r="H769" t="str">
            <v>Long haul DWDM (LH DWDM)</v>
          </cell>
          <cell r="I769" t="str">
            <v>Multi-reach DWDM</v>
          </cell>
          <cell r="J769" t="str">
            <v>Total Optical Networking (ON)</v>
          </cell>
        </row>
        <row r="770">
          <cell r="B770" t="str">
            <v>ADTRAN</v>
          </cell>
          <cell r="C770">
            <v>0</v>
          </cell>
          <cell r="D770">
            <v>8</v>
          </cell>
          <cell r="E770">
            <v>0</v>
          </cell>
          <cell r="F770">
            <v>0</v>
          </cell>
          <cell r="G770">
            <v>0</v>
          </cell>
          <cell r="H770">
            <v>0</v>
          </cell>
          <cell r="I770">
            <v>0</v>
          </cell>
          <cell r="J770">
            <v>8</v>
          </cell>
        </row>
        <row r="771">
          <cell r="B771" t="str">
            <v>ADVA</v>
          </cell>
          <cell r="C771">
            <v>0</v>
          </cell>
          <cell r="D771">
            <v>0</v>
          </cell>
          <cell r="E771">
            <v>0</v>
          </cell>
          <cell r="F771">
            <v>0</v>
          </cell>
          <cell r="G771">
            <v>24</v>
          </cell>
          <cell r="H771">
            <v>0</v>
          </cell>
          <cell r="I771">
            <v>0</v>
          </cell>
          <cell r="J771">
            <v>24</v>
          </cell>
        </row>
        <row r="772">
          <cell r="B772" t="str">
            <v>Alcatel-Lucent</v>
          </cell>
          <cell r="C772">
            <v>33</v>
          </cell>
          <cell r="D772">
            <v>62</v>
          </cell>
          <cell r="E772">
            <v>31</v>
          </cell>
          <cell r="F772">
            <v>26</v>
          </cell>
          <cell r="G772">
            <v>13</v>
          </cell>
          <cell r="H772">
            <v>2</v>
          </cell>
          <cell r="I772">
            <v>30</v>
          </cell>
          <cell r="J772">
            <v>197</v>
          </cell>
        </row>
        <row r="773">
          <cell r="B773" t="str">
            <v>ANDA</v>
          </cell>
          <cell r="J773">
            <v>0</v>
          </cell>
        </row>
        <row r="774">
          <cell r="B774" t="str">
            <v>Atrica</v>
          </cell>
          <cell r="C774">
            <v>0</v>
          </cell>
          <cell r="D774">
            <v>3</v>
          </cell>
          <cell r="E774">
            <v>0</v>
          </cell>
          <cell r="F774">
            <v>0</v>
          </cell>
          <cell r="G774">
            <v>0</v>
          </cell>
          <cell r="H774">
            <v>0</v>
          </cell>
          <cell r="I774">
            <v>0</v>
          </cell>
          <cell r="J774">
            <v>3</v>
          </cell>
        </row>
        <row r="775">
          <cell r="B775" t="str">
            <v>Calient</v>
          </cell>
          <cell r="C775">
            <v>0</v>
          </cell>
          <cell r="D775">
            <v>0</v>
          </cell>
          <cell r="E775">
            <v>0</v>
          </cell>
          <cell r="F775">
            <v>2</v>
          </cell>
          <cell r="G775">
            <v>0</v>
          </cell>
          <cell r="H775">
            <v>0</v>
          </cell>
          <cell r="I775">
            <v>0</v>
          </cell>
          <cell r="J775">
            <v>2</v>
          </cell>
        </row>
        <row r="776">
          <cell r="B776" t="str">
            <v>Ciena</v>
          </cell>
          <cell r="C776">
            <v>0</v>
          </cell>
          <cell r="D776">
            <v>2</v>
          </cell>
          <cell r="E776">
            <v>0</v>
          </cell>
          <cell r="F776">
            <v>7</v>
          </cell>
          <cell r="G776">
            <v>14</v>
          </cell>
          <cell r="H776">
            <v>2</v>
          </cell>
          <cell r="I776">
            <v>22</v>
          </cell>
          <cell r="J776">
            <v>47</v>
          </cell>
        </row>
        <row r="777">
          <cell r="B777" t="str">
            <v>Cisco</v>
          </cell>
          <cell r="C777">
            <v>0</v>
          </cell>
          <cell r="D777">
            <v>64</v>
          </cell>
          <cell r="E777">
            <v>0</v>
          </cell>
          <cell r="F777">
            <v>4</v>
          </cell>
          <cell r="G777">
            <v>29</v>
          </cell>
          <cell r="H777">
            <v>0</v>
          </cell>
          <cell r="I777">
            <v>0</v>
          </cell>
          <cell r="J777">
            <v>97</v>
          </cell>
        </row>
        <row r="778">
          <cell r="B778" t="str">
            <v>Corrigent</v>
          </cell>
          <cell r="C778">
            <v>0</v>
          </cell>
          <cell r="D778">
            <v>0</v>
          </cell>
          <cell r="E778">
            <v>0</v>
          </cell>
          <cell r="F778">
            <v>0</v>
          </cell>
          <cell r="G778">
            <v>0</v>
          </cell>
          <cell r="H778">
            <v>0</v>
          </cell>
          <cell r="I778">
            <v>0</v>
          </cell>
          <cell r="J778">
            <v>0</v>
          </cell>
        </row>
        <row r="779">
          <cell r="B779" t="str">
            <v>Corvis</v>
          </cell>
          <cell r="C779">
            <v>0</v>
          </cell>
          <cell r="D779">
            <v>0</v>
          </cell>
          <cell r="E779">
            <v>0</v>
          </cell>
          <cell r="F779">
            <v>0</v>
          </cell>
          <cell r="G779">
            <v>0</v>
          </cell>
          <cell r="H779">
            <v>0</v>
          </cell>
          <cell r="I779">
            <v>0</v>
          </cell>
          <cell r="J779">
            <v>0</v>
          </cell>
        </row>
        <row r="780">
          <cell r="B780" t="str">
            <v>Datang</v>
          </cell>
          <cell r="C780">
            <v>0</v>
          </cell>
          <cell r="D780">
            <v>0</v>
          </cell>
          <cell r="E780">
            <v>0</v>
          </cell>
          <cell r="F780">
            <v>0</v>
          </cell>
          <cell r="G780">
            <v>0</v>
          </cell>
          <cell r="H780">
            <v>0</v>
          </cell>
          <cell r="I780">
            <v>0</v>
          </cell>
          <cell r="J780">
            <v>0</v>
          </cell>
        </row>
        <row r="781">
          <cell r="B781" t="str">
            <v>ECI Telecom</v>
          </cell>
          <cell r="C781">
            <v>0</v>
          </cell>
          <cell r="D781">
            <v>2</v>
          </cell>
          <cell r="E781">
            <v>2</v>
          </cell>
          <cell r="F781">
            <v>0</v>
          </cell>
          <cell r="G781">
            <v>0</v>
          </cell>
          <cell r="H781">
            <v>0</v>
          </cell>
          <cell r="I781">
            <v>0</v>
          </cell>
          <cell r="J781">
            <v>4</v>
          </cell>
        </row>
        <row r="782">
          <cell r="B782" t="str">
            <v>Ericsson</v>
          </cell>
          <cell r="C782">
            <v>0</v>
          </cell>
          <cell r="D782">
            <v>0</v>
          </cell>
          <cell r="E782">
            <v>0</v>
          </cell>
          <cell r="F782">
            <v>0</v>
          </cell>
          <cell r="G782">
            <v>0</v>
          </cell>
          <cell r="H782">
            <v>0</v>
          </cell>
          <cell r="I782">
            <v>0</v>
          </cell>
          <cell r="J782">
            <v>0</v>
          </cell>
        </row>
        <row r="783">
          <cell r="B783" t="str">
            <v>FiberHome</v>
          </cell>
          <cell r="C783">
            <v>0</v>
          </cell>
          <cell r="D783">
            <v>0</v>
          </cell>
          <cell r="E783">
            <v>0</v>
          </cell>
          <cell r="F783">
            <v>0</v>
          </cell>
          <cell r="G783">
            <v>0</v>
          </cell>
          <cell r="H783">
            <v>0</v>
          </cell>
          <cell r="I783">
            <v>0</v>
          </cell>
          <cell r="J783">
            <v>0</v>
          </cell>
        </row>
        <row r="784">
          <cell r="B784" t="str">
            <v>Fujitsu</v>
          </cell>
          <cell r="C784">
            <v>13</v>
          </cell>
          <cell r="D784">
            <v>127</v>
          </cell>
          <cell r="E784">
            <v>0</v>
          </cell>
          <cell r="F784">
            <v>0</v>
          </cell>
          <cell r="G784">
            <v>9</v>
          </cell>
          <cell r="H784">
            <v>5</v>
          </cell>
          <cell r="I784">
            <v>0</v>
          </cell>
          <cell r="J784">
            <v>154</v>
          </cell>
        </row>
        <row r="785">
          <cell r="B785" t="str">
            <v>Hitachi</v>
          </cell>
          <cell r="C785">
            <v>0</v>
          </cell>
          <cell r="D785">
            <v>0</v>
          </cell>
          <cell r="E785">
            <v>0</v>
          </cell>
          <cell r="F785">
            <v>0</v>
          </cell>
          <cell r="G785">
            <v>0</v>
          </cell>
          <cell r="H785">
            <v>0</v>
          </cell>
          <cell r="I785">
            <v>0</v>
          </cell>
          <cell r="J785">
            <v>0</v>
          </cell>
        </row>
        <row r="786">
          <cell r="B786" t="str">
            <v>Hitachi Cable</v>
          </cell>
          <cell r="C786">
            <v>0</v>
          </cell>
          <cell r="D786">
            <v>0</v>
          </cell>
          <cell r="E786">
            <v>0</v>
          </cell>
          <cell r="F786">
            <v>0</v>
          </cell>
          <cell r="G786">
            <v>0</v>
          </cell>
          <cell r="H786">
            <v>0</v>
          </cell>
          <cell r="I786">
            <v>0</v>
          </cell>
          <cell r="J786">
            <v>0</v>
          </cell>
        </row>
        <row r="787">
          <cell r="B787" t="str">
            <v>Huawei</v>
          </cell>
          <cell r="C787">
            <v>0</v>
          </cell>
          <cell r="D787">
            <v>3</v>
          </cell>
          <cell r="E787">
            <v>0</v>
          </cell>
          <cell r="F787">
            <v>0</v>
          </cell>
          <cell r="G787">
            <v>0</v>
          </cell>
          <cell r="H787">
            <v>0</v>
          </cell>
          <cell r="I787">
            <v>0</v>
          </cell>
          <cell r="J787">
            <v>3</v>
          </cell>
        </row>
        <row r="788">
          <cell r="B788" t="str">
            <v>Infinera</v>
          </cell>
          <cell r="C788">
            <v>0</v>
          </cell>
          <cell r="D788">
            <v>0</v>
          </cell>
          <cell r="E788">
            <v>0</v>
          </cell>
          <cell r="F788">
            <v>0</v>
          </cell>
          <cell r="G788">
            <v>0</v>
          </cell>
          <cell r="H788">
            <v>0</v>
          </cell>
          <cell r="I788">
            <v>1</v>
          </cell>
          <cell r="J788">
            <v>1</v>
          </cell>
        </row>
        <row r="789">
          <cell r="B789" t="str">
            <v>Lucent</v>
          </cell>
          <cell r="C789">
            <v>0</v>
          </cell>
          <cell r="D789">
            <v>0</v>
          </cell>
          <cell r="E789">
            <v>0</v>
          </cell>
          <cell r="F789">
            <v>0</v>
          </cell>
          <cell r="G789">
            <v>0</v>
          </cell>
          <cell r="H789">
            <v>0</v>
          </cell>
          <cell r="I789">
            <v>0</v>
          </cell>
          <cell r="J789">
            <v>0</v>
          </cell>
        </row>
        <row r="790">
          <cell r="B790" t="str">
            <v>Luminous</v>
          </cell>
          <cell r="C790">
            <v>0</v>
          </cell>
          <cell r="D790">
            <v>7</v>
          </cell>
          <cell r="E790">
            <v>0</v>
          </cell>
          <cell r="F790">
            <v>0</v>
          </cell>
          <cell r="G790">
            <v>0</v>
          </cell>
          <cell r="H790">
            <v>0</v>
          </cell>
          <cell r="I790">
            <v>0</v>
          </cell>
          <cell r="J790">
            <v>7</v>
          </cell>
        </row>
        <row r="791">
          <cell r="B791" t="str">
            <v>Marconi/Ericsson</v>
          </cell>
          <cell r="J791">
            <v>0</v>
          </cell>
        </row>
        <row r="792">
          <cell r="B792" t="str">
            <v>Movaz</v>
          </cell>
          <cell r="C792">
            <v>0</v>
          </cell>
          <cell r="D792">
            <v>0</v>
          </cell>
          <cell r="E792">
            <v>0</v>
          </cell>
          <cell r="F792">
            <v>0</v>
          </cell>
          <cell r="G792">
            <v>0</v>
          </cell>
          <cell r="H792">
            <v>0</v>
          </cell>
          <cell r="I792">
            <v>0</v>
          </cell>
          <cell r="J792">
            <v>0</v>
          </cell>
        </row>
        <row r="793">
          <cell r="B793" t="str">
            <v>NEC</v>
          </cell>
          <cell r="C793">
            <v>2</v>
          </cell>
          <cell r="D793">
            <v>2</v>
          </cell>
          <cell r="E793">
            <v>0</v>
          </cell>
          <cell r="F793">
            <v>0</v>
          </cell>
          <cell r="G793">
            <v>2</v>
          </cell>
          <cell r="H793">
            <v>10</v>
          </cell>
          <cell r="I793">
            <v>0</v>
          </cell>
          <cell r="J793">
            <v>16</v>
          </cell>
        </row>
        <row r="794">
          <cell r="B794" t="str">
            <v>Nortel</v>
          </cell>
          <cell r="C794">
            <v>1</v>
          </cell>
          <cell r="D794">
            <v>61</v>
          </cell>
          <cell r="E794">
            <v>0</v>
          </cell>
          <cell r="F794">
            <v>3</v>
          </cell>
          <cell r="G794">
            <v>43</v>
          </cell>
          <cell r="H794">
            <v>22</v>
          </cell>
          <cell r="I794">
            <v>19</v>
          </cell>
          <cell r="J794">
            <v>149</v>
          </cell>
        </row>
        <row r="795">
          <cell r="B795" t="str">
            <v>OpVista</v>
          </cell>
          <cell r="G795">
            <v>4</v>
          </cell>
          <cell r="J795">
            <v>4</v>
          </cell>
        </row>
        <row r="796">
          <cell r="B796" t="str">
            <v>Sagem</v>
          </cell>
          <cell r="C796">
            <v>0</v>
          </cell>
          <cell r="D796">
            <v>0</v>
          </cell>
          <cell r="E796">
            <v>0</v>
          </cell>
          <cell r="F796">
            <v>0</v>
          </cell>
          <cell r="G796">
            <v>0</v>
          </cell>
          <cell r="H796">
            <v>0</v>
          </cell>
          <cell r="I796">
            <v>0</v>
          </cell>
          <cell r="J796">
            <v>0</v>
          </cell>
        </row>
        <row r="797">
          <cell r="B797" t="str">
            <v>Nokia Siemens</v>
          </cell>
          <cell r="C797">
            <v>0</v>
          </cell>
          <cell r="D797">
            <v>0</v>
          </cell>
          <cell r="E797">
            <v>0</v>
          </cell>
          <cell r="F797">
            <v>0</v>
          </cell>
          <cell r="G797">
            <v>0</v>
          </cell>
          <cell r="H797">
            <v>0</v>
          </cell>
          <cell r="I797">
            <v>28</v>
          </cell>
          <cell r="J797">
            <v>28</v>
          </cell>
        </row>
        <row r="798">
          <cell r="B798" t="str">
            <v>Sycamore</v>
          </cell>
          <cell r="C798">
            <v>0</v>
          </cell>
          <cell r="D798">
            <v>0</v>
          </cell>
          <cell r="E798">
            <v>0</v>
          </cell>
          <cell r="F798">
            <v>10</v>
          </cell>
          <cell r="G798">
            <v>0</v>
          </cell>
          <cell r="H798">
            <v>0</v>
          </cell>
          <cell r="I798">
            <v>0</v>
          </cell>
          <cell r="J798">
            <v>10</v>
          </cell>
        </row>
        <row r="799">
          <cell r="B799" t="str">
            <v>Tejas</v>
          </cell>
          <cell r="C799">
            <v>0</v>
          </cell>
          <cell r="D799">
            <v>0</v>
          </cell>
          <cell r="E799">
            <v>0</v>
          </cell>
          <cell r="F799">
            <v>0</v>
          </cell>
          <cell r="G799">
            <v>0</v>
          </cell>
          <cell r="H799">
            <v>0</v>
          </cell>
          <cell r="I799">
            <v>0</v>
          </cell>
          <cell r="J799">
            <v>0</v>
          </cell>
        </row>
        <row r="800">
          <cell r="B800" t="str">
            <v>Tellabs</v>
          </cell>
          <cell r="C800">
            <v>0</v>
          </cell>
          <cell r="D800">
            <v>8</v>
          </cell>
          <cell r="E800">
            <v>126</v>
          </cell>
          <cell r="F800">
            <v>1</v>
          </cell>
          <cell r="G800">
            <v>16</v>
          </cell>
          <cell r="H800">
            <v>0</v>
          </cell>
          <cell r="I800">
            <v>0</v>
          </cell>
          <cell r="J800">
            <v>151</v>
          </cell>
        </row>
        <row r="801">
          <cell r="B801" t="str">
            <v>Transmode</v>
          </cell>
          <cell r="C801">
            <v>0</v>
          </cell>
          <cell r="D801">
            <v>0</v>
          </cell>
          <cell r="E801">
            <v>0</v>
          </cell>
          <cell r="F801">
            <v>0</v>
          </cell>
          <cell r="G801">
            <v>0</v>
          </cell>
          <cell r="H801">
            <v>0</v>
          </cell>
          <cell r="I801">
            <v>0</v>
          </cell>
          <cell r="J801">
            <v>0</v>
          </cell>
        </row>
        <row r="802">
          <cell r="B802" t="str">
            <v>Turin</v>
          </cell>
          <cell r="C802">
            <v>0</v>
          </cell>
          <cell r="D802">
            <v>6</v>
          </cell>
          <cell r="E802">
            <v>0</v>
          </cell>
          <cell r="F802">
            <v>0</v>
          </cell>
          <cell r="G802">
            <v>0</v>
          </cell>
          <cell r="H802">
            <v>0</v>
          </cell>
          <cell r="I802">
            <v>0</v>
          </cell>
          <cell r="J802">
            <v>6</v>
          </cell>
        </row>
        <row r="803">
          <cell r="B803" t="str">
            <v>Tyco</v>
          </cell>
          <cell r="C803">
            <v>0</v>
          </cell>
          <cell r="D803">
            <v>0</v>
          </cell>
          <cell r="E803">
            <v>0</v>
          </cell>
          <cell r="F803">
            <v>0</v>
          </cell>
          <cell r="G803">
            <v>0</v>
          </cell>
          <cell r="H803">
            <v>0</v>
          </cell>
          <cell r="I803">
            <v>0</v>
          </cell>
          <cell r="J803">
            <v>0</v>
          </cell>
        </row>
        <row r="804">
          <cell r="B804" t="str">
            <v>UTStarcom</v>
          </cell>
          <cell r="C804">
            <v>0</v>
          </cell>
          <cell r="D804">
            <v>0</v>
          </cell>
          <cell r="E804">
            <v>0</v>
          </cell>
          <cell r="F804">
            <v>0</v>
          </cell>
          <cell r="G804">
            <v>0</v>
          </cell>
          <cell r="H804">
            <v>0</v>
          </cell>
          <cell r="I804">
            <v>0</v>
          </cell>
          <cell r="J804">
            <v>0</v>
          </cell>
        </row>
        <row r="805">
          <cell r="B805" t="str">
            <v>White Rock</v>
          </cell>
          <cell r="C805">
            <v>0</v>
          </cell>
          <cell r="D805">
            <v>7</v>
          </cell>
          <cell r="E805">
            <v>0</v>
          </cell>
          <cell r="F805">
            <v>0</v>
          </cell>
          <cell r="G805">
            <v>0</v>
          </cell>
          <cell r="H805">
            <v>0</v>
          </cell>
          <cell r="I805">
            <v>0</v>
          </cell>
          <cell r="J805">
            <v>7</v>
          </cell>
        </row>
        <row r="806">
          <cell r="B806" t="str">
            <v>Xtera</v>
          </cell>
          <cell r="I806">
            <v>1</v>
          </cell>
          <cell r="J806">
            <v>1</v>
          </cell>
        </row>
        <row r="807">
          <cell r="B807" t="str">
            <v>Zhone</v>
          </cell>
          <cell r="C807">
            <v>0</v>
          </cell>
          <cell r="D807">
            <v>0</v>
          </cell>
          <cell r="E807">
            <v>0</v>
          </cell>
          <cell r="F807">
            <v>0</v>
          </cell>
          <cell r="G807">
            <v>3</v>
          </cell>
          <cell r="H807">
            <v>0</v>
          </cell>
          <cell r="I807">
            <v>0</v>
          </cell>
          <cell r="J807">
            <v>3</v>
          </cell>
        </row>
        <row r="808">
          <cell r="B808" t="str">
            <v>ZTE</v>
          </cell>
          <cell r="C808">
            <v>0</v>
          </cell>
          <cell r="D808">
            <v>0</v>
          </cell>
          <cell r="E808">
            <v>0</v>
          </cell>
          <cell r="F808">
            <v>0</v>
          </cell>
          <cell r="G808">
            <v>0</v>
          </cell>
          <cell r="H808">
            <v>0</v>
          </cell>
          <cell r="I808">
            <v>0</v>
          </cell>
          <cell r="J808">
            <v>0</v>
          </cell>
        </row>
        <row r="809">
          <cell r="B809" t="str">
            <v>Other</v>
          </cell>
          <cell r="C809">
            <v>0</v>
          </cell>
          <cell r="D809">
            <v>9</v>
          </cell>
          <cell r="E809">
            <v>0</v>
          </cell>
          <cell r="F809">
            <v>0</v>
          </cell>
          <cell r="G809">
            <v>0</v>
          </cell>
          <cell r="H809">
            <v>0</v>
          </cell>
          <cell r="I809">
            <v>0</v>
          </cell>
          <cell r="J809">
            <v>9</v>
          </cell>
        </row>
        <row r="810">
          <cell r="B810" t="str">
            <v>Total</v>
          </cell>
          <cell r="C810">
            <v>49</v>
          </cell>
          <cell r="D810">
            <v>371</v>
          </cell>
          <cell r="E810">
            <v>159</v>
          </cell>
          <cell r="F810">
            <v>53</v>
          </cell>
          <cell r="G810">
            <v>157</v>
          </cell>
          <cell r="H810">
            <v>41</v>
          </cell>
          <cell r="I810">
            <v>101</v>
          </cell>
          <cell r="J810">
            <v>931</v>
          </cell>
        </row>
        <row r="814">
          <cell r="B814" t="str">
            <v>Vendor</v>
          </cell>
          <cell r="C814" t="str">
            <v>SONET/SDH Add-drop multiplexers (ADM)</v>
          </cell>
          <cell r="D814" t="str">
            <v>Optical Edge Devices (OED)</v>
          </cell>
          <cell r="E814" t="str">
            <v>Digital Cross Connects (DCS)</v>
          </cell>
          <cell r="F814" t="str">
            <v>Optical Core Switches (OCS)</v>
          </cell>
          <cell r="G814" t="str">
            <v>Metro WDM (C/D-WDM)</v>
          </cell>
          <cell r="H814" t="str">
            <v>Long haul DWDM (LH DWDM)</v>
          </cell>
          <cell r="I814" t="str">
            <v>Multi-reach DWDM</v>
          </cell>
          <cell r="J814" t="str">
            <v>Total Optical Networking (ON)</v>
          </cell>
        </row>
        <row r="815">
          <cell r="B815" t="str">
            <v>ADTRAN</v>
          </cell>
          <cell r="C815">
            <v>0</v>
          </cell>
          <cell r="D815">
            <v>11</v>
          </cell>
          <cell r="E815">
            <v>0</v>
          </cell>
          <cell r="F815">
            <v>0</v>
          </cell>
          <cell r="G815">
            <v>0</v>
          </cell>
          <cell r="H815">
            <v>0</v>
          </cell>
          <cell r="I815">
            <v>0</v>
          </cell>
          <cell r="J815">
            <v>11</v>
          </cell>
        </row>
        <row r="816">
          <cell r="B816" t="str">
            <v>ADVA</v>
          </cell>
          <cell r="C816">
            <v>0</v>
          </cell>
          <cell r="D816">
            <v>1</v>
          </cell>
          <cell r="E816">
            <v>0</v>
          </cell>
          <cell r="F816">
            <v>0</v>
          </cell>
          <cell r="G816">
            <v>25</v>
          </cell>
          <cell r="H816">
            <v>0</v>
          </cell>
          <cell r="I816">
            <v>0</v>
          </cell>
          <cell r="J816">
            <v>26</v>
          </cell>
        </row>
        <row r="817">
          <cell r="B817" t="str">
            <v>Alcatel-Lucent</v>
          </cell>
          <cell r="C817">
            <v>28</v>
          </cell>
          <cell r="D817">
            <v>57</v>
          </cell>
          <cell r="E817">
            <v>36</v>
          </cell>
          <cell r="F817">
            <v>22</v>
          </cell>
          <cell r="G817">
            <v>9</v>
          </cell>
          <cell r="H817">
            <v>3</v>
          </cell>
          <cell r="I817">
            <v>22</v>
          </cell>
          <cell r="J817">
            <v>177</v>
          </cell>
        </row>
        <row r="818">
          <cell r="B818" t="str">
            <v>ANDA</v>
          </cell>
          <cell r="J818">
            <v>0</v>
          </cell>
        </row>
        <row r="819">
          <cell r="B819" t="str">
            <v>Atrica</v>
          </cell>
          <cell r="C819">
            <v>0</v>
          </cell>
          <cell r="D819">
            <v>3</v>
          </cell>
          <cell r="E819">
            <v>0</v>
          </cell>
          <cell r="F819">
            <v>0</v>
          </cell>
          <cell r="G819">
            <v>0</v>
          </cell>
          <cell r="H819">
            <v>0</v>
          </cell>
          <cell r="I819">
            <v>0</v>
          </cell>
          <cell r="J819">
            <v>3</v>
          </cell>
        </row>
        <row r="820">
          <cell r="B820" t="str">
            <v>Calient</v>
          </cell>
          <cell r="C820">
            <v>0</v>
          </cell>
          <cell r="D820">
            <v>0</v>
          </cell>
          <cell r="E820">
            <v>0</v>
          </cell>
          <cell r="F820">
            <v>2</v>
          </cell>
          <cell r="G820">
            <v>0</v>
          </cell>
          <cell r="H820">
            <v>0</v>
          </cell>
          <cell r="I820">
            <v>0</v>
          </cell>
          <cell r="J820">
            <v>2</v>
          </cell>
        </row>
        <row r="821">
          <cell r="B821" t="str">
            <v>Ciena</v>
          </cell>
          <cell r="C821">
            <v>0</v>
          </cell>
          <cell r="D821">
            <v>1</v>
          </cell>
          <cell r="E821">
            <v>0</v>
          </cell>
          <cell r="F821">
            <v>8</v>
          </cell>
          <cell r="G821">
            <v>11</v>
          </cell>
          <cell r="H821">
            <v>2</v>
          </cell>
          <cell r="I821">
            <v>24</v>
          </cell>
          <cell r="J821">
            <v>46</v>
          </cell>
        </row>
        <row r="822">
          <cell r="B822" t="str">
            <v>Cisco</v>
          </cell>
          <cell r="C822">
            <v>0</v>
          </cell>
          <cell r="D822">
            <v>63</v>
          </cell>
          <cell r="E822">
            <v>0</v>
          </cell>
          <cell r="F822">
            <v>2</v>
          </cell>
          <cell r="G822">
            <v>28</v>
          </cell>
          <cell r="H822">
            <v>0</v>
          </cell>
          <cell r="I822">
            <v>0</v>
          </cell>
          <cell r="J822">
            <v>93</v>
          </cell>
        </row>
        <row r="823">
          <cell r="B823" t="str">
            <v>Corrigent</v>
          </cell>
          <cell r="C823">
            <v>0</v>
          </cell>
          <cell r="D823">
            <v>0</v>
          </cell>
          <cell r="E823">
            <v>0</v>
          </cell>
          <cell r="F823">
            <v>0</v>
          </cell>
          <cell r="G823">
            <v>0</v>
          </cell>
          <cell r="H823">
            <v>0</v>
          </cell>
          <cell r="I823">
            <v>0</v>
          </cell>
          <cell r="J823">
            <v>0</v>
          </cell>
        </row>
        <row r="824">
          <cell r="B824" t="str">
            <v>Corvis</v>
          </cell>
          <cell r="C824">
            <v>0</v>
          </cell>
          <cell r="D824">
            <v>0</v>
          </cell>
          <cell r="E824">
            <v>0</v>
          </cell>
          <cell r="F824">
            <v>0</v>
          </cell>
          <cell r="G824">
            <v>0</v>
          </cell>
          <cell r="H824">
            <v>0</v>
          </cell>
          <cell r="I824">
            <v>0</v>
          </cell>
          <cell r="J824">
            <v>0</v>
          </cell>
        </row>
        <row r="825">
          <cell r="B825" t="str">
            <v>Datang</v>
          </cell>
          <cell r="C825">
            <v>0</v>
          </cell>
          <cell r="D825">
            <v>0</v>
          </cell>
          <cell r="E825">
            <v>0</v>
          </cell>
          <cell r="F825">
            <v>0</v>
          </cell>
          <cell r="G825">
            <v>0</v>
          </cell>
          <cell r="H825">
            <v>0</v>
          </cell>
          <cell r="I825">
            <v>0</v>
          </cell>
          <cell r="J825">
            <v>0</v>
          </cell>
        </row>
        <row r="826">
          <cell r="B826" t="str">
            <v>ECI Telecom</v>
          </cell>
          <cell r="C826">
            <v>0</v>
          </cell>
          <cell r="D826">
            <v>2</v>
          </cell>
          <cell r="E826">
            <v>1</v>
          </cell>
          <cell r="F826">
            <v>0</v>
          </cell>
          <cell r="G826">
            <v>0</v>
          </cell>
          <cell r="H826">
            <v>0</v>
          </cell>
          <cell r="I826">
            <v>0</v>
          </cell>
          <cell r="J826">
            <v>3</v>
          </cell>
        </row>
        <row r="827">
          <cell r="B827" t="str">
            <v>Ericsson</v>
          </cell>
          <cell r="C827">
            <v>0</v>
          </cell>
          <cell r="D827">
            <v>0</v>
          </cell>
          <cell r="E827">
            <v>0</v>
          </cell>
          <cell r="F827">
            <v>0</v>
          </cell>
          <cell r="G827">
            <v>0</v>
          </cell>
          <cell r="H827">
            <v>0</v>
          </cell>
          <cell r="I827">
            <v>0</v>
          </cell>
          <cell r="J827">
            <v>0</v>
          </cell>
        </row>
        <row r="828">
          <cell r="B828" t="str">
            <v>FiberHome</v>
          </cell>
          <cell r="C828">
            <v>0</v>
          </cell>
          <cell r="D828">
            <v>0</v>
          </cell>
          <cell r="E828">
            <v>0</v>
          </cell>
          <cell r="F828">
            <v>0</v>
          </cell>
          <cell r="G828">
            <v>0</v>
          </cell>
          <cell r="H828">
            <v>0</v>
          </cell>
          <cell r="I828">
            <v>0</v>
          </cell>
          <cell r="J828">
            <v>0</v>
          </cell>
        </row>
        <row r="829">
          <cell r="B829" t="str">
            <v>Fujitsu</v>
          </cell>
          <cell r="C829">
            <v>12</v>
          </cell>
          <cell r="D829">
            <v>107</v>
          </cell>
          <cell r="E829">
            <v>0</v>
          </cell>
          <cell r="F829">
            <v>0</v>
          </cell>
          <cell r="G829">
            <v>8</v>
          </cell>
          <cell r="H829">
            <v>2</v>
          </cell>
          <cell r="I829">
            <v>0</v>
          </cell>
          <cell r="J829">
            <v>129</v>
          </cell>
        </row>
        <row r="830">
          <cell r="B830" t="str">
            <v>Hitachi</v>
          </cell>
          <cell r="C830">
            <v>1</v>
          </cell>
          <cell r="D830">
            <v>0</v>
          </cell>
          <cell r="E830">
            <v>0</v>
          </cell>
          <cell r="F830">
            <v>0</v>
          </cell>
          <cell r="G830">
            <v>0</v>
          </cell>
          <cell r="H830">
            <v>1</v>
          </cell>
          <cell r="I830">
            <v>0</v>
          </cell>
          <cell r="J830">
            <v>2</v>
          </cell>
        </row>
        <row r="831">
          <cell r="B831" t="str">
            <v>Hitachi Cable</v>
          </cell>
          <cell r="C831">
            <v>0</v>
          </cell>
          <cell r="D831">
            <v>0</v>
          </cell>
          <cell r="E831">
            <v>0</v>
          </cell>
          <cell r="F831">
            <v>0</v>
          </cell>
          <cell r="G831">
            <v>0</v>
          </cell>
          <cell r="H831">
            <v>0</v>
          </cell>
          <cell r="I831">
            <v>0</v>
          </cell>
          <cell r="J831">
            <v>0</v>
          </cell>
        </row>
        <row r="832">
          <cell r="B832" t="str">
            <v>Huawei</v>
          </cell>
          <cell r="C832">
            <v>0</v>
          </cell>
          <cell r="D832">
            <v>2</v>
          </cell>
          <cell r="E832">
            <v>0</v>
          </cell>
          <cell r="F832">
            <v>0</v>
          </cell>
          <cell r="G832">
            <v>0</v>
          </cell>
          <cell r="H832">
            <v>0</v>
          </cell>
          <cell r="I832">
            <v>2</v>
          </cell>
          <cell r="J832">
            <v>4</v>
          </cell>
        </row>
        <row r="833">
          <cell r="B833" t="str">
            <v>Infinera</v>
          </cell>
          <cell r="C833">
            <v>0</v>
          </cell>
          <cell r="D833">
            <v>0</v>
          </cell>
          <cell r="E833">
            <v>0</v>
          </cell>
          <cell r="F833">
            <v>0</v>
          </cell>
          <cell r="G833">
            <v>0</v>
          </cell>
          <cell r="H833">
            <v>0</v>
          </cell>
          <cell r="I833">
            <v>1</v>
          </cell>
          <cell r="J833">
            <v>1</v>
          </cell>
        </row>
        <row r="834">
          <cell r="B834" t="str">
            <v>Lucent</v>
          </cell>
          <cell r="C834">
            <v>0</v>
          </cell>
          <cell r="D834">
            <v>0</v>
          </cell>
          <cell r="E834">
            <v>0</v>
          </cell>
          <cell r="F834">
            <v>0</v>
          </cell>
          <cell r="G834">
            <v>0</v>
          </cell>
          <cell r="H834">
            <v>0</v>
          </cell>
          <cell r="I834">
            <v>0</v>
          </cell>
          <cell r="J834">
            <v>0</v>
          </cell>
        </row>
        <row r="835">
          <cell r="B835" t="str">
            <v>Luminous</v>
          </cell>
          <cell r="C835">
            <v>0</v>
          </cell>
          <cell r="D835">
            <v>1</v>
          </cell>
          <cell r="E835">
            <v>0</v>
          </cell>
          <cell r="F835">
            <v>0</v>
          </cell>
          <cell r="G835">
            <v>0</v>
          </cell>
          <cell r="H835">
            <v>0</v>
          </cell>
          <cell r="I835">
            <v>0</v>
          </cell>
          <cell r="J835">
            <v>1</v>
          </cell>
        </row>
        <row r="836">
          <cell r="B836" t="str">
            <v>Marconi/Ericsson</v>
          </cell>
          <cell r="J836">
            <v>0</v>
          </cell>
        </row>
        <row r="837">
          <cell r="B837" t="str">
            <v>Movaz</v>
          </cell>
          <cell r="C837">
            <v>0</v>
          </cell>
          <cell r="D837">
            <v>0</v>
          </cell>
          <cell r="E837">
            <v>0</v>
          </cell>
          <cell r="F837">
            <v>0</v>
          </cell>
          <cell r="G837">
            <v>0</v>
          </cell>
          <cell r="H837">
            <v>0</v>
          </cell>
          <cell r="I837">
            <v>0</v>
          </cell>
          <cell r="J837">
            <v>0</v>
          </cell>
        </row>
        <row r="838">
          <cell r="B838" t="str">
            <v>NEC</v>
          </cell>
          <cell r="C838">
            <v>2</v>
          </cell>
          <cell r="D838">
            <v>2</v>
          </cell>
          <cell r="E838">
            <v>0</v>
          </cell>
          <cell r="F838">
            <v>0</v>
          </cell>
          <cell r="G838">
            <v>2</v>
          </cell>
          <cell r="H838">
            <v>10</v>
          </cell>
          <cell r="I838">
            <v>0</v>
          </cell>
          <cell r="J838">
            <v>16</v>
          </cell>
        </row>
        <row r="839">
          <cell r="B839" t="str">
            <v>Nortel</v>
          </cell>
          <cell r="C839">
            <v>1</v>
          </cell>
          <cell r="D839">
            <v>71</v>
          </cell>
          <cell r="E839">
            <v>0</v>
          </cell>
          <cell r="F839">
            <v>5</v>
          </cell>
          <cell r="G839">
            <v>35</v>
          </cell>
          <cell r="H839">
            <v>22</v>
          </cell>
          <cell r="I839">
            <v>21</v>
          </cell>
          <cell r="J839">
            <v>155</v>
          </cell>
        </row>
        <row r="840">
          <cell r="B840" t="str">
            <v>OpVista</v>
          </cell>
          <cell r="G840">
            <v>4</v>
          </cell>
          <cell r="J840">
            <v>4</v>
          </cell>
        </row>
        <row r="841">
          <cell r="B841" t="str">
            <v>Sagem</v>
          </cell>
          <cell r="C841">
            <v>0</v>
          </cell>
          <cell r="D841">
            <v>0</v>
          </cell>
          <cell r="E841">
            <v>0</v>
          </cell>
          <cell r="F841">
            <v>0</v>
          </cell>
          <cell r="G841">
            <v>0</v>
          </cell>
          <cell r="H841">
            <v>0</v>
          </cell>
          <cell r="I841">
            <v>0</v>
          </cell>
          <cell r="J841">
            <v>0</v>
          </cell>
        </row>
        <row r="842">
          <cell r="B842" t="str">
            <v>Nokia Siemens</v>
          </cell>
          <cell r="C842">
            <v>0</v>
          </cell>
          <cell r="D842">
            <v>0</v>
          </cell>
          <cell r="E842">
            <v>0</v>
          </cell>
          <cell r="F842">
            <v>0</v>
          </cell>
          <cell r="G842">
            <v>0</v>
          </cell>
          <cell r="H842">
            <v>0</v>
          </cell>
          <cell r="I842">
            <v>35</v>
          </cell>
          <cell r="J842">
            <v>35</v>
          </cell>
        </row>
        <row r="843">
          <cell r="B843" t="str">
            <v>Sycamore</v>
          </cell>
          <cell r="C843">
            <v>0</v>
          </cell>
          <cell r="D843">
            <v>0</v>
          </cell>
          <cell r="E843">
            <v>0</v>
          </cell>
          <cell r="F843">
            <v>7</v>
          </cell>
          <cell r="G843">
            <v>0</v>
          </cell>
          <cell r="H843">
            <v>0</v>
          </cell>
          <cell r="I843">
            <v>0</v>
          </cell>
          <cell r="J843">
            <v>7</v>
          </cell>
        </row>
        <row r="844">
          <cell r="B844" t="str">
            <v>Tejas</v>
          </cell>
          <cell r="C844">
            <v>0</v>
          </cell>
          <cell r="D844">
            <v>0</v>
          </cell>
          <cell r="E844">
            <v>0</v>
          </cell>
          <cell r="F844">
            <v>0</v>
          </cell>
          <cell r="G844">
            <v>0</v>
          </cell>
          <cell r="H844">
            <v>0</v>
          </cell>
          <cell r="I844">
            <v>0</v>
          </cell>
          <cell r="J844">
            <v>0</v>
          </cell>
        </row>
        <row r="845">
          <cell r="B845" t="str">
            <v>Tellabs</v>
          </cell>
          <cell r="C845">
            <v>0</v>
          </cell>
          <cell r="D845">
            <v>8</v>
          </cell>
          <cell r="E845">
            <v>132</v>
          </cell>
          <cell r="F845">
            <v>1</v>
          </cell>
          <cell r="G845">
            <v>29</v>
          </cell>
          <cell r="H845">
            <v>0</v>
          </cell>
          <cell r="I845">
            <v>0</v>
          </cell>
          <cell r="J845">
            <v>170</v>
          </cell>
        </row>
        <row r="846">
          <cell r="B846" t="str">
            <v>Transmode</v>
          </cell>
          <cell r="C846">
            <v>0</v>
          </cell>
          <cell r="D846">
            <v>0</v>
          </cell>
          <cell r="E846">
            <v>0</v>
          </cell>
          <cell r="F846">
            <v>0</v>
          </cell>
          <cell r="G846">
            <v>0</v>
          </cell>
          <cell r="H846">
            <v>0</v>
          </cell>
          <cell r="I846">
            <v>0</v>
          </cell>
          <cell r="J846">
            <v>0</v>
          </cell>
        </row>
        <row r="847">
          <cell r="B847" t="str">
            <v>Turin</v>
          </cell>
          <cell r="C847">
            <v>0</v>
          </cell>
          <cell r="D847">
            <v>7</v>
          </cell>
          <cell r="E847">
            <v>0</v>
          </cell>
          <cell r="F847">
            <v>0</v>
          </cell>
          <cell r="G847">
            <v>0</v>
          </cell>
          <cell r="H847">
            <v>0</v>
          </cell>
          <cell r="I847">
            <v>0</v>
          </cell>
          <cell r="J847">
            <v>7</v>
          </cell>
        </row>
        <row r="848">
          <cell r="B848" t="str">
            <v>Tyco</v>
          </cell>
          <cell r="C848">
            <v>0</v>
          </cell>
          <cell r="D848">
            <v>0</v>
          </cell>
          <cell r="E848">
            <v>0</v>
          </cell>
          <cell r="F848">
            <v>0</v>
          </cell>
          <cell r="G848">
            <v>0</v>
          </cell>
          <cell r="H848">
            <v>0</v>
          </cell>
          <cell r="I848">
            <v>0</v>
          </cell>
          <cell r="J848">
            <v>0</v>
          </cell>
        </row>
        <row r="849">
          <cell r="B849" t="str">
            <v>UTStarcom</v>
          </cell>
          <cell r="C849">
            <v>0</v>
          </cell>
          <cell r="D849">
            <v>0</v>
          </cell>
          <cell r="E849">
            <v>0</v>
          </cell>
          <cell r="F849">
            <v>0</v>
          </cell>
          <cell r="G849">
            <v>0</v>
          </cell>
          <cell r="H849">
            <v>0</v>
          </cell>
          <cell r="I849">
            <v>0</v>
          </cell>
          <cell r="J849">
            <v>0</v>
          </cell>
        </row>
        <row r="850">
          <cell r="B850" t="str">
            <v>White Rock</v>
          </cell>
          <cell r="C850">
            <v>0</v>
          </cell>
          <cell r="D850">
            <v>8</v>
          </cell>
          <cell r="E850">
            <v>0</v>
          </cell>
          <cell r="F850">
            <v>0</v>
          </cell>
          <cell r="G850">
            <v>0</v>
          </cell>
          <cell r="H850">
            <v>0</v>
          </cell>
          <cell r="I850">
            <v>0</v>
          </cell>
          <cell r="J850">
            <v>8</v>
          </cell>
        </row>
        <row r="851">
          <cell r="B851" t="str">
            <v>Xtera</v>
          </cell>
          <cell r="J851">
            <v>0</v>
          </cell>
        </row>
        <row r="852">
          <cell r="B852" t="str">
            <v>Zhone</v>
          </cell>
          <cell r="C852">
            <v>0</v>
          </cell>
          <cell r="D852">
            <v>0</v>
          </cell>
          <cell r="E852">
            <v>0</v>
          </cell>
          <cell r="F852">
            <v>0</v>
          </cell>
          <cell r="G852">
            <v>3</v>
          </cell>
          <cell r="H852">
            <v>0</v>
          </cell>
          <cell r="I852">
            <v>0</v>
          </cell>
          <cell r="J852">
            <v>3</v>
          </cell>
        </row>
        <row r="853">
          <cell r="B853" t="str">
            <v>ZTE</v>
          </cell>
          <cell r="C853">
            <v>0</v>
          </cell>
          <cell r="D853">
            <v>0</v>
          </cell>
          <cell r="E853">
            <v>0</v>
          </cell>
          <cell r="F853">
            <v>0</v>
          </cell>
          <cell r="G853">
            <v>0</v>
          </cell>
          <cell r="H853">
            <v>0</v>
          </cell>
          <cell r="I853">
            <v>0</v>
          </cell>
          <cell r="J853">
            <v>0</v>
          </cell>
        </row>
        <row r="854">
          <cell r="B854" t="str">
            <v>Other</v>
          </cell>
          <cell r="C854">
            <v>0</v>
          </cell>
          <cell r="D854">
            <v>8</v>
          </cell>
          <cell r="E854">
            <v>0</v>
          </cell>
          <cell r="F854">
            <v>0</v>
          </cell>
          <cell r="G854">
            <v>0</v>
          </cell>
          <cell r="H854">
            <v>0</v>
          </cell>
          <cell r="I854">
            <v>0</v>
          </cell>
          <cell r="J854">
            <v>8</v>
          </cell>
        </row>
        <row r="855">
          <cell r="B855" t="str">
            <v>Total</v>
          </cell>
          <cell r="C855">
            <v>44</v>
          </cell>
          <cell r="D855">
            <v>352</v>
          </cell>
          <cell r="E855">
            <v>169</v>
          </cell>
          <cell r="F855">
            <v>47</v>
          </cell>
          <cell r="G855">
            <v>154</v>
          </cell>
          <cell r="H855">
            <v>40</v>
          </cell>
          <cell r="I855">
            <v>105</v>
          </cell>
          <cell r="J855">
            <v>911</v>
          </cell>
        </row>
        <row r="863">
          <cell r="B863" t="str">
            <v>Vendor</v>
          </cell>
          <cell r="C863" t="str">
            <v>SONET/SDH Add-drop multiplexers (ADM)</v>
          </cell>
          <cell r="D863" t="str">
            <v>Optical Edge Devices (OED)</v>
          </cell>
          <cell r="E863" t="str">
            <v>Digital Cross Connects (DCS)</v>
          </cell>
          <cell r="F863" t="str">
            <v>Optical Core Switches (OCS)</v>
          </cell>
          <cell r="G863" t="str">
            <v>Metro WDM (C/D-WDM)</v>
          </cell>
          <cell r="H863" t="str">
            <v>Long haul DWDM (LH DWDM)</v>
          </cell>
          <cell r="I863" t="str">
            <v>Multi-reach DWDM</v>
          </cell>
          <cell r="J863" t="str">
            <v>Total Optical Networking (ON)</v>
          </cell>
        </row>
        <row r="864">
          <cell r="B864" t="str">
            <v>ADTRAN</v>
          </cell>
          <cell r="C864">
            <v>0</v>
          </cell>
          <cell r="D864">
            <v>7</v>
          </cell>
          <cell r="E864">
            <v>0</v>
          </cell>
          <cell r="F864">
            <v>0</v>
          </cell>
          <cell r="G864">
            <v>0</v>
          </cell>
          <cell r="H864">
            <v>0</v>
          </cell>
          <cell r="I864">
            <v>0</v>
          </cell>
          <cell r="J864">
            <v>7</v>
          </cell>
        </row>
        <row r="865">
          <cell r="B865" t="str">
            <v>ADVA</v>
          </cell>
          <cell r="C865">
            <v>0</v>
          </cell>
          <cell r="D865">
            <v>1</v>
          </cell>
          <cell r="E865">
            <v>0</v>
          </cell>
          <cell r="F865">
            <v>0</v>
          </cell>
          <cell r="G865">
            <v>20</v>
          </cell>
          <cell r="H865">
            <v>0</v>
          </cell>
          <cell r="I865">
            <v>0</v>
          </cell>
          <cell r="J865">
            <v>21</v>
          </cell>
        </row>
        <row r="866">
          <cell r="B866" t="str">
            <v>Alcatel-Lucent</v>
          </cell>
          <cell r="C866">
            <v>21</v>
          </cell>
          <cell r="D866">
            <v>86</v>
          </cell>
          <cell r="E866">
            <v>44</v>
          </cell>
          <cell r="F866">
            <v>26</v>
          </cell>
          <cell r="G866">
            <v>23</v>
          </cell>
          <cell r="H866">
            <v>4</v>
          </cell>
          <cell r="I866">
            <v>21</v>
          </cell>
          <cell r="J866">
            <v>225</v>
          </cell>
        </row>
        <row r="867">
          <cell r="B867" t="str">
            <v>ANDA</v>
          </cell>
          <cell r="C867">
            <v>0</v>
          </cell>
          <cell r="D867">
            <v>3</v>
          </cell>
          <cell r="E867">
            <v>0</v>
          </cell>
          <cell r="F867">
            <v>0</v>
          </cell>
          <cell r="G867">
            <v>0</v>
          </cell>
          <cell r="H867">
            <v>0</v>
          </cell>
          <cell r="I867">
            <v>0</v>
          </cell>
          <cell r="J867">
            <v>3</v>
          </cell>
        </row>
        <row r="868">
          <cell r="B868" t="str">
            <v>Atrica</v>
          </cell>
          <cell r="C868">
            <v>0</v>
          </cell>
          <cell r="D868">
            <v>3</v>
          </cell>
          <cell r="E868">
            <v>0</v>
          </cell>
          <cell r="F868">
            <v>0</v>
          </cell>
          <cell r="G868">
            <v>0</v>
          </cell>
          <cell r="H868">
            <v>0</v>
          </cell>
          <cell r="I868">
            <v>0</v>
          </cell>
          <cell r="J868">
            <v>3</v>
          </cell>
        </row>
        <row r="869">
          <cell r="B869" t="str">
            <v>Calient</v>
          </cell>
          <cell r="C869">
            <v>0</v>
          </cell>
          <cell r="D869">
            <v>0</v>
          </cell>
          <cell r="E869">
            <v>0</v>
          </cell>
          <cell r="F869">
            <v>1</v>
          </cell>
          <cell r="G869">
            <v>0</v>
          </cell>
          <cell r="H869">
            <v>0</v>
          </cell>
          <cell r="I869">
            <v>0</v>
          </cell>
          <cell r="J869">
            <v>1</v>
          </cell>
        </row>
        <row r="870">
          <cell r="B870" t="str">
            <v>Ciena</v>
          </cell>
          <cell r="C870">
            <v>0</v>
          </cell>
          <cell r="D870">
            <v>1</v>
          </cell>
          <cell r="E870">
            <v>0</v>
          </cell>
          <cell r="F870">
            <v>8</v>
          </cell>
          <cell r="G870">
            <v>11</v>
          </cell>
          <cell r="H870">
            <v>2</v>
          </cell>
          <cell r="I870">
            <v>24</v>
          </cell>
          <cell r="J870">
            <v>46</v>
          </cell>
        </row>
        <row r="871">
          <cell r="B871" t="str">
            <v>Cisco</v>
          </cell>
          <cell r="C871">
            <v>0</v>
          </cell>
          <cell r="D871">
            <v>64</v>
          </cell>
          <cell r="E871">
            <v>0</v>
          </cell>
          <cell r="F871">
            <v>1</v>
          </cell>
          <cell r="G871">
            <v>45</v>
          </cell>
          <cell r="H871">
            <v>0</v>
          </cell>
          <cell r="I871">
            <v>0</v>
          </cell>
          <cell r="J871">
            <v>110</v>
          </cell>
        </row>
        <row r="872">
          <cell r="B872" t="str">
            <v>Corrigent</v>
          </cell>
          <cell r="C872">
            <v>0</v>
          </cell>
          <cell r="D872">
            <v>0</v>
          </cell>
          <cell r="E872">
            <v>0</v>
          </cell>
          <cell r="F872">
            <v>0</v>
          </cell>
          <cell r="G872">
            <v>0</v>
          </cell>
          <cell r="H872">
            <v>0</v>
          </cell>
          <cell r="I872">
            <v>0</v>
          </cell>
          <cell r="J872">
            <v>0</v>
          </cell>
        </row>
        <row r="873">
          <cell r="B873" t="str">
            <v>Corvis</v>
          </cell>
          <cell r="C873">
            <v>0</v>
          </cell>
          <cell r="D873">
            <v>0</v>
          </cell>
          <cell r="E873">
            <v>0</v>
          </cell>
          <cell r="F873">
            <v>0</v>
          </cell>
          <cell r="G873">
            <v>0</v>
          </cell>
          <cell r="H873">
            <v>0</v>
          </cell>
          <cell r="I873">
            <v>0</v>
          </cell>
          <cell r="J873">
            <v>0</v>
          </cell>
        </row>
        <row r="874">
          <cell r="B874" t="str">
            <v>Datang</v>
          </cell>
          <cell r="C874">
            <v>0</v>
          </cell>
          <cell r="D874">
            <v>0</v>
          </cell>
          <cell r="E874">
            <v>0</v>
          </cell>
          <cell r="F874">
            <v>0</v>
          </cell>
          <cell r="G874">
            <v>0</v>
          </cell>
          <cell r="H874">
            <v>0</v>
          </cell>
          <cell r="I874">
            <v>0</v>
          </cell>
          <cell r="J874">
            <v>0</v>
          </cell>
        </row>
        <row r="875">
          <cell r="B875" t="str">
            <v>ECI Telecom</v>
          </cell>
          <cell r="C875">
            <v>0</v>
          </cell>
          <cell r="D875">
            <v>1</v>
          </cell>
          <cell r="E875">
            <v>2</v>
          </cell>
          <cell r="F875">
            <v>0</v>
          </cell>
          <cell r="G875">
            <v>0</v>
          </cell>
          <cell r="H875">
            <v>0</v>
          </cell>
          <cell r="I875">
            <v>0</v>
          </cell>
          <cell r="J875">
            <v>3</v>
          </cell>
        </row>
        <row r="876">
          <cell r="B876" t="str">
            <v>Ericsson</v>
          </cell>
          <cell r="C876">
            <v>0</v>
          </cell>
          <cell r="D876">
            <v>0</v>
          </cell>
          <cell r="E876">
            <v>0</v>
          </cell>
          <cell r="F876">
            <v>0</v>
          </cell>
          <cell r="G876">
            <v>0</v>
          </cell>
          <cell r="H876">
            <v>0</v>
          </cell>
          <cell r="I876">
            <v>0</v>
          </cell>
          <cell r="J876">
            <v>0</v>
          </cell>
        </row>
        <row r="877">
          <cell r="B877" t="str">
            <v>FiberHome</v>
          </cell>
          <cell r="C877">
            <v>0</v>
          </cell>
          <cell r="D877">
            <v>0</v>
          </cell>
          <cell r="E877">
            <v>0</v>
          </cell>
          <cell r="F877">
            <v>0</v>
          </cell>
          <cell r="G877">
            <v>0</v>
          </cell>
          <cell r="H877">
            <v>0</v>
          </cell>
          <cell r="I877">
            <v>0</v>
          </cell>
          <cell r="J877">
            <v>0</v>
          </cell>
        </row>
        <row r="878">
          <cell r="B878" t="str">
            <v>Fujitsu</v>
          </cell>
          <cell r="C878">
            <v>7</v>
          </cell>
          <cell r="D878">
            <v>144</v>
          </cell>
          <cell r="E878">
            <v>0</v>
          </cell>
          <cell r="F878">
            <v>0</v>
          </cell>
          <cell r="G878">
            <v>20</v>
          </cell>
          <cell r="H878">
            <v>2</v>
          </cell>
          <cell r="I878">
            <v>0</v>
          </cell>
          <cell r="J878">
            <v>173</v>
          </cell>
        </row>
        <row r="879">
          <cell r="B879" t="str">
            <v>Hitachi</v>
          </cell>
          <cell r="C879">
            <v>0</v>
          </cell>
          <cell r="D879">
            <v>1</v>
          </cell>
          <cell r="E879">
            <v>0</v>
          </cell>
          <cell r="F879">
            <v>0</v>
          </cell>
          <cell r="G879">
            <v>0</v>
          </cell>
          <cell r="H879">
            <v>0</v>
          </cell>
          <cell r="I879">
            <v>0</v>
          </cell>
          <cell r="J879">
            <v>1</v>
          </cell>
        </row>
        <row r="880">
          <cell r="B880" t="str">
            <v>Hitachi Cable</v>
          </cell>
          <cell r="C880">
            <v>0</v>
          </cell>
          <cell r="D880">
            <v>0</v>
          </cell>
          <cell r="E880">
            <v>0</v>
          </cell>
          <cell r="F880">
            <v>0</v>
          </cell>
          <cell r="G880">
            <v>0</v>
          </cell>
          <cell r="H880">
            <v>0</v>
          </cell>
          <cell r="I880">
            <v>0</v>
          </cell>
          <cell r="J880">
            <v>0</v>
          </cell>
        </row>
        <row r="881">
          <cell r="B881" t="str">
            <v>Huawei</v>
          </cell>
          <cell r="C881">
            <v>0</v>
          </cell>
          <cell r="D881">
            <v>2</v>
          </cell>
          <cell r="E881">
            <v>0</v>
          </cell>
          <cell r="F881">
            <v>0</v>
          </cell>
          <cell r="G881">
            <v>0</v>
          </cell>
          <cell r="H881">
            <v>0</v>
          </cell>
          <cell r="I881">
            <v>1</v>
          </cell>
          <cell r="J881">
            <v>3</v>
          </cell>
        </row>
        <row r="882">
          <cell r="B882" t="str">
            <v>Infinera</v>
          </cell>
          <cell r="C882">
            <v>0</v>
          </cell>
          <cell r="D882">
            <v>0</v>
          </cell>
          <cell r="E882">
            <v>0</v>
          </cell>
          <cell r="F882">
            <v>0</v>
          </cell>
          <cell r="G882">
            <v>0</v>
          </cell>
          <cell r="H882">
            <v>0</v>
          </cell>
          <cell r="I882">
            <v>11</v>
          </cell>
          <cell r="J882">
            <v>11</v>
          </cell>
        </row>
        <row r="883">
          <cell r="B883" t="str">
            <v>Lucent</v>
          </cell>
          <cell r="C883">
            <v>0</v>
          </cell>
          <cell r="D883">
            <v>0</v>
          </cell>
          <cell r="E883">
            <v>0</v>
          </cell>
          <cell r="F883">
            <v>0</v>
          </cell>
          <cell r="G883">
            <v>0</v>
          </cell>
          <cell r="H883">
            <v>0</v>
          </cell>
          <cell r="I883">
            <v>0</v>
          </cell>
          <cell r="J883">
            <v>0</v>
          </cell>
        </row>
        <row r="884">
          <cell r="B884" t="str">
            <v>Luminous</v>
          </cell>
          <cell r="C884">
            <v>0</v>
          </cell>
          <cell r="D884">
            <v>0</v>
          </cell>
          <cell r="E884">
            <v>0</v>
          </cell>
          <cell r="F884">
            <v>0</v>
          </cell>
          <cell r="G884">
            <v>0</v>
          </cell>
          <cell r="H884">
            <v>0</v>
          </cell>
          <cell r="I884">
            <v>0</v>
          </cell>
          <cell r="J884">
            <v>0</v>
          </cell>
        </row>
        <row r="885">
          <cell r="B885" t="str">
            <v>Movaz</v>
          </cell>
          <cell r="C885">
            <v>0</v>
          </cell>
          <cell r="D885">
            <v>0</v>
          </cell>
          <cell r="E885">
            <v>0</v>
          </cell>
          <cell r="F885">
            <v>0</v>
          </cell>
          <cell r="G885">
            <v>0</v>
          </cell>
          <cell r="H885">
            <v>0</v>
          </cell>
          <cell r="I885">
            <v>0</v>
          </cell>
          <cell r="J885">
            <v>0</v>
          </cell>
        </row>
        <row r="886">
          <cell r="B886" t="str">
            <v>NEC</v>
          </cell>
          <cell r="C886">
            <v>2</v>
          </cell>
          <cell r="D886">
            <v>2</v>
          </cell>
          <cell r="E886">
            <v>0</v>
          </cell>
          <cell r="F886">
            <v>0</v>
          </cell>
          <cell r="G886">
            <v>2</v>
          </cell>
          <cell r="H886">
            <v>12</v>
          </cell>
          <cell r="I886">
            <v>0</v>
          </cell>
          <cell r="J886">
            <v>18</v>
          </cell>
        </row>
        <row r="887">
          <cell r="B887" t="str">
            <v>Nortel</v>
          </cell>
          <cell r="C887">
            <v>1</v>
          </cell>
          <cell r="D887">
            <v>54</v>
          </cell>
          <cell r="E887">
            <v>0</v>
          </cell>
          <cell r="F887">
            <v>4</v>
          </cell>
          <cell r="G887">
            <v>30</v>
          </cell>
          <cell r="H887">
            <v>14</v>
          </cell>
          <cell r="I887">
            <v>14</v>
          </cell>
          <cell r="J887">
            <v>117</v>
          </cell>
        </row>
        <row r="888">
          <cell r="B888" t="str">
            <v>OpVista</v>
          </cell>
          <cell r="C888">
            <v>0</v>
          </cell>
          <cell r="D888">
            <v>0</v>
          </cell>
          <cell r="E888">
            <v>0</v>
          </cell>
          <cell r="F888">
            <v>0</v>
          </cell>
          <cell r="G888">
            <v>2</v>
          </cell>
          <cell r="H888">
            <v>0</v>
          </cell>
          <cell r="I888">
            <v>0</v>
          </cell>
          <cell r="J888">
            <v>2</v>
          </cell>
        </row>
        <row r="889">
          <cell r="B889" t="str">
            <v>Sagem</v>
          </cell>
          <cell r="C889">
            <v>0</v>
          </cell>
          <cell r="D889">
            <v>0</v>
          </cell>
          <cell r="E889">
            <v>0</v>
          </cell>
          <cell r="F889">
            <v>0</v>
          </cell>
          <cell r="G889">
            <v>0</v>
          </cell>
          <cell r="H889">
            <v>0</v>
          </cell>
          <cell r="I889">
            <v>0</v>
          </cell>
          <cell r="J889">
            <v>0</v>
          </cell>
        </row>
        <row r="890">
          <cell r="B890" t="str">
            <v>Nokia Siemens</v>
          </cell>
          <cell r="C890">
            <v>0</v>
          </cell>
          <cell r="D890">
            <v>0</v>
          </cell>
          <cell r="E890">
            <v>0</v>
          </cell>
          <cell r="F890">
            <v>0</v>
          </cell>
          <cell r="G890">
            <v>0</v>
          </cell>
          <cell r="H890">
            <v>0</v>
          </cell>
          <cell r="I890">
            <v>25</v>
          </cell>
          <cell r="J890">
            <v>25</v>
          </cell>
        </row>
        <row r="891">
          <cell r="B891" t="str">
            <v>Sycamore</v>
          </cell>
          <cell r="C891">
            <v>0</v>
          </cell>
          <cell r="D891">
            <v>0</v>
          </cell>
          <cell r="E891">
            <v>0</v>
          </cell>
          <cell r="F891">
            <v>7</v>
          </cell>
          <cell r="G891">
            <v>0</v>
          </cell>
          <cell r="H891">
            <v>0</v>
          </cell>
          <cell r="I891">
            <v>0</v>
          </cell>
          <cell r="J891">
            <v>7</v>
          </cell>
        </row>
        <row r="892">
          <cell r="B892" t="str">
            <v>Tejas</v>
          </cell>
          <cell r="C892">
            <v>0</v>
          </cell>
          <cell r="D892">
            <v>0</v>
          </cell>
          <cell r="E892">
            <v>0</v>
          </cell>
          <cell r="F892">
            <v>0</v>
          </cell>
          <cell r="G892">
            <v>0</v>
          </cell>
          <cell r="H892">
            <v>0</v>
          </cell>
          <cell r="I892">
            <v>0</v>
          </cell>
          <cell r="J892">
            <v>0</v>
          </cell>
        </row>
        <row r="893">
          <cell r="B893" t="str">
            <v>Tellabs</v>
          </cell>
          <cell r="C893">
            <v>0</v>
          </cell>
          <cell r="D893">
            <v>8</v>
          </cell>
          <cell r="E893">
            <v>185</v>
          </cell>
          <cell r="F893">
            <v>1</v>
          </cell>
          <cell r="G893">
            <v>15</v>
          </cell>
          <cell r="H893">
            <v>0</v>
          </cell>
          <cell r="I893">
            <v>0</v>
          </cell>
          <cell r="J893">
            <v>209</v>
          </cell>
        </row>
        <row r="894">
          <cell r="B894" t="str">
            <v>Transmode</v>
          </cell>
          <cell r="C894">
            <v>0</v>
          </cell>
          <cell r="D894">
            <v>0</v>
          </cell>
          <cell r="E894">
            <v>0</v>
          </cell>
          <cell r="F894">
            <v>0</v>
          </cell>
          <cell r="G894">
            <v>0</v>
          </cell>
          <cell r="H894">
            <v>0</v>
          </cell>
          <cell r="I894">
            <v>0</v>
          </cell>
          <cell r="J894">
            <v>0</v>
          </cell>
        </row>
        <row r="895">
          <cell r="B895" t="str">
            <v>Turin</v>
          </cell>
          <cell r="C895">
            <v>0</v>
          </cell>
          <cell r="D895">
            <v>9</v>
          </cell>
          <cell r="E895">
            <v>0</v>
          </cell>
          <cell r="F895">
            <v>0</v>
          </cell>
          <cell r="G895">
            <v>0</v>
          </cell>
          <cell r="H895">
            <v>0</v>
          </cell>
          <cell r="I895">
            <v>0</v>
          </cell>
          <cell r="J895">
            <v>9</v>
          </cell>
        </row>
        <row r="896">
          <cell r="B896" t="str">
            <v>Tyco</v>
          </cell>
          <cell r="C896">
            <v>0</v>
          </cell>
          <cell r="D896">
            <v>0</v>
          </cell>
          <cell r="E896">
            <v>0</v>
          </cell>
          <cell r="F896">
            <v>0</v>
          </cell>
          <cell r="G896">
            <v>0</v>
          </cell>
          <cell r="H896">
            <v>0</v>
          </cell>
          <cell r="I896">
            <v>0</v>
          </cell>
          <cell r="J896">
            <v>0</v>
          </cell>
        </row>
        <row r="897">
          <cell r="B897" t="str">
            <v>UTStarcom</v>
          </cell>
          <cell r="C897">
            <v>0</v>
          </cell>
          <cell r="D897">
            <v>0</v>
          </cell>
          <cell r="E897">
            <v>0</v>
          </cell>
          <cell r="F897">
            <v>0</v>
          </cell>
          <cell r="G897">
            <v>0</v>
          </cell>
          <cell r="H897">
            <v>0</v>
          </cell>
          <cell r="I897">
            <v>0</v>
          </cell>
          <cell r="J897">
            <v>0</v>
          </cell>
        </row>
        <row r="898">
          <cell r="B898" t="str">
            <v>White Rock</v>
          </cell>
          <cell r="C898">
            <v>0</v>
          </cell>
          <cell r="D898">
            <v>8</v>
          </cell>
          <cell r="E898">
            <v>0</v>
          </cell>
          <cell r="F898">
            <v>0</v>
          </cell>
          <cell r="G898">
            <v>0</v>
          </cell>
          <cell r="H898">
            <v>0</v>
          </cell>
          <cell r="I898">
            <v>0</v>
          </cell>
          <cell r="J898">
            <v>8</v>
          </cell>
        </row>
        <row r="899">
          <cell r="B899" t="str">
            <v>Xtera</v>
          </cell>
          <cell r="C899">
            <v>0</v>
          </cell>
          <cell r="D899">
            <v>0</v>
          </cell>
          <cell r="E899">
            <v>0</v>
          </cell>
          <cell r="F899">
            <v>0</v>
          </cell>
          <cell r="G899">
            <v>0</v>
          </cell>
          <cell r="H899">
            <v>0</v>
          </cell>
          <cell r="I899">
            <v>0</v>
          </cell>
          <cell r="J899">
            <v>0</v>
          </cell>
        </row>
        <row r="900">
          <cell r="B900" t="str">
            <v>Zhone</v>
          </cell>
          <cell r="C900">
            <v>0</v>
          </cell>
          <cell r="D900">
            <v>0</v>
          </cell>
          <cell r="E900">
            <v>0</v>
          </cell>
          <cell r="F900">
            <v>0</v>
          </cell>
          <cell r="G900">
            <v>4</v>
          </cell>
          <cell r="H900">
            <v>0</v>
          </cell>
          <cell r="I900">
            <v>0</v>
          </cell>
          <cell r="J900">
            <v>4</v>
          </cell>
        </row>
        <row r="901">
          <cell r="B901" t="str">
            <v>ZTE</v>
          </cell>
          <cell r="C901">
            <v>0</v>
          </cell>
          <cell r="D901">
            <v>0</v>
          </cell>
          <cell r="E901">
            <v>0</v>
          </cell>
          <cell r="F901">
            <v>0</v>
          </cell>
          <cell r="G901">
            <v>0</v>
          </cell>
          <cell r="H901">
            <v>0</v>
          </cell>
          <cell r="I901">
            <v>0</v>
          </cell>
          <cell r="J901">
            <v>0</v>
          </cell>
        </row>
        <row r="902">
          <cell r="B902" t="str">
            <v>Other</v>
          </cell>
          <cell r="C902">
            <v>0</v>
          </cell>
          <cell r="D902">
            <v>7</v>
          </cell>
          <cell r="E902">
            <v>0</v>
          </cell>
          <cell r="F902">
            <v>0</v>
          </cell>
          <cell r="G902">
            <v>3</v>
          </cell>
          <cell r="H902">
            <v>0</v>
          </cell>
          <cell r="I902">
            <v>0</v>
          </cell>
          <cell r="J902">
            <v>10</v>
          </cell>
        </row>
        <row r="903">
          <cell r="B903" t="str">
            <v>Total</v>
          </cell>
          <cell r="C903">
            <v>31</v>
          </cell>
          <cell r="D903">
            <v>401</v>
          </cell>
          <cell r="E903">
            <v>231</v>
          </cell>
          <cell r="F903">
            <v>48</v>
          </cell>
          <cell r="G903">
            <v>175</v>
          </cell>
          <cell r="H903">
            <v>34</v>
          </cell>
          <cell r="I903">
            <v>96</v>
          </cell>
          <cell r="J903">
            <v>1016</v>
          </cell>
        </row>
        <row r="907">
          <cell r="B907" t="str">
            <v>Vendor</v>
          </cell>
          <cell r="C907" t="str">
            <v>SONET/SDH Add-drop multiplexers (ADM)</v>
          </cell>
          <cell r="D907" t="str">
            <v>Optical Edge Devices (OED)</v>
          </cell>
          <cell r="E907" t="str">
            <v>Digital Cross Connects (DCS)</v>
          </cell>
          <cell r="F907" t="str">
            <v>Optical Core Switches (OCS)</v>
          </cell>
          <cell r="G907" t="str">
            <v>Metro WDM (C/D-WDM)</v>
          </cell>
          <cell r="H907" t="str">
            <v>Long haul DWDM (LH DWDM)</v>
          </cell>
          <cell r="I907" t="str">
            <v>Multi-reach DWDM</v>
          </cell>
          <cell r="J907" t="str">
            <v>Total Optical Networking (ON)</v>
          </cell>
        </row>
        <row r="908">
          <cell r="B908" t="str">
            <v>ADTRAN</v>
          </cell>
          <cell r="C908">
            <v>0</v>
          </cell>
          <cell r="D908">
            <v>8</v>
          </cell>
          <cell r="E908">
            <v>0</v>
          </cell>
          <cell r="F908">
            <v>0</v>
          </cell>
          <cell r="G908">
            <v>0</v>
          </cell>
          <cell r="H908">
            <v>0</v>
          </cell>
          <cell r="I908">
            <v>0</v>
          </cell>
          <cell r="J908">
            <v>8</v>
          </cell>
        </row>
        <row r="909">
          <cell r="B909" t="str">
            <v>ADVA</v>
          </cell>
          <cell r="C909">
            <v>0</v>
          </cell>
          <cell r="D909">
            <v>1</v>
          </cell>
          <cell r="E909">
            <v>0</v>
          </cell>
          <cell r="F909">
            <v>0</v>
          </cell>
          <cell r="G909">
            <v>24</v>
          </cell>
          <cell r="H909">
            <v>0</v>
          </cell>
          <cell r="I909">
            <v>0</v>
          </cell>
          <cell r="J909">
            <v>25</v>
          </cell>
        </row>
        <row r="910">
          <cell r="B910" t="str">
            <v>Alcatel-Lucent</v>
          </cell>
          <cell r="C910">
            <v>19</v>
          </cell>
          <cell r="D910">
            <v>50</v>
          </cell>
          <cell r="E910">
            <v>50</v>
          </cell>
          <cell r="F910">
            <v>24</v>
          </cell>
          <cell r="G910">
            <v>23</v>
          </cell>
          <cell r="H910">
            <v>2</v>
          </cell>
          <cell r="I910">
            <v>14</v>
          </cell>
          <cell r="J910">
            <v>182</v>
          </cell>
        </row>
        <row r="911">
          <cell r="B911" t="str">
            <v>ANDA</v>
          </cell>
          <cell r="C911">
            <v>0</v>
          </cell>
          <cell r="D911">
            <v>4</v>
          </cell>
          <cell r="E911">
            <v>0</v>
          </cell>
          <cell r="F911">
            <v>0</v>
          </cell>
          <cell r="G911">
            <v>0</v>
          </cell>
          <cell r="H911">
            <v>0</v>
          </cell>
          <cell r="I911">
            <v>0</v>
          </cell>
          <cell r="J911">
            <v>4</v>
          </cell>
        </row>
        <row r="912">
          <cell r="B912" t="str">
            <v>Atrica</v>
          </cell>
          <cell r="C912">
            <v>0</v>
          </cell>
          <cell r="D912">
            <v>3</v>
          </cell>
          <cell r="E912">
            <v>0</v>
          </cell>
          <cell r="F912">
            <v>0</v>
          </cell>
          <cell r="G912">
            <v>0</v>
          </cell>
          <cell r="H912">
            <v>0</v>
          </cell>
          <cell r="I912">
            <v>0</v>
          </cell>
          <cell r="J912">
            <v>3</v>
          </cell>
        </row>
        <row r="913">
          <cell r="B913" t="str">
            <v>Calient</v>
          </cell>
          <cell r="C913">
            <v>0</v>
          </cell>
          <cell r="D913">
            <v>0</v>
          </cell>
          <cell r="E913">
            <v>0</v>
          </cell>
          <cell r="F913">
            <v>1</v>
          </cell>
          <cell r="G913">
            <v>0</v>
          </cell>
          <cell r="H913">
            <v>0</v>
          </cell>
          <cell r="I913">
            <v>0</v>
          </cell>
          <cell r="J913">
            <v>1</v>
          </cell>
        </row>
        <row r="914">
          <cell r="B914" t="str">
            <v>Ciena</v>
          </cell>
          <cell r="C914">
            <v>0</v>
          </cell>
          <cell r="D914">
            <v>4</v>
          </cell>
          <cell r="E914">
            <v>0</v>
          </cell>
          <cell r="F914">
            <v>16</v>
          </cell>
          <cell r="G914">
            <v>17</v>
          </cell>
          <cell r="H914">
            <v>1</v>
          </cell>
          <cell r="I914">
            <v>15</v>
          </cell>
          <cell r="J914">
            <v>53</v>
          </cell>
        </row>
        <row r="915">
          <cell r="B915" t="str">
            <v>Cisco</v>
          </cell>
          <cell r="C915">
            <v>0</v>
          </cell>
          <cell r="D915">
            <v>69</v>
          </cell>
          <cell r="E915">
            <v>0</v>
          </cell>
          <cell r="F915">
            <v>1</v>
          </cell>
          <cell r="G915">
            <v>45</v>
          </cell>
          <cell r="H915">
            <v>0</v>
          </cell>
          <cell r="I915">
            <v>0</v>
          </cell>
          <cell r="J915">
            <v>115</v>
          </cell>
        </row>
        <row r="916">
          <cell r="B916" t="str">
            <v>Corrigent</v>
          </cell>
          <cell r="C916">
            <v>0</v>
          </cell>
          <cell r="D916">
            <v>0</v>
          </cell>
          <cell r="E916">
            <v>0</v>
          </cell>
          <cell r="F916">
            <v>0</v>
          </cell>
          <cell r="G916">
            <v>0</v>
          </cell>
          <cell r="H916">
            <v>0</v>
          </cell>
          <cell r="I916">
            <v>0</v>
          </cell>
          <cell r="J916">
            <v>0</v>
          </cell>
        </row>
        <row r="917">
          <cell r="B917" t="str">
            <v>Corvis</v>
          </cell>
          <cell r="C917">
            <v>0</v>
          </cell>
          <cell r="D917">
            <v>0</v>
          </cell>
          <cell r="E917">
            <v>0</v>
          </cell>
          <cell r="F917">
            <v>0</v>
          </cell>
          <cell r="G917">
            <v>0</v>
          </cell>
          <cell r="H917">
            <v>0</v>
          </cell>
          <cell r="I917">
            <v>0</v>
          </cell>
          <cell r="J917">
            <v>0</v>
          </cell>
        </row>
        <row r="918">
          <cell r="B918" t="str">
            <v>Datang</v>
          </cell>
          <cell r="C918">
            <v>0</v>
          </cell>
          <cell r="D918">
            <v>0</v>
          </cell>
          <cell r="E918">
            <v>0</v>
          </cell>
          <cell r="F918">
            <v>0</v>
          </cell>
          <cell r="G918">
            <v>0</v>
          </cell>
          <cell r="H918">
            <v>0</v>
          </cell>
          <cell r="I918">
            <v>0</v>
          </cell>
          <cell r="J918">
            <v>0</v>
          </cell>
        </row>
        <row r="919">
          <cell r="B919" t="str">
            <v>ECI Telecom</v>
          </cell>
          <cell r="C919">
            <v>0</v>
          </cell>
          <cell r="D919">
            <v>0</v>
          </cell>
          <cell r="E919">
            <v>4</v>
          </cell>
          <cell r="F919">
            <v>0</v>
          </cell>
          <cell r="G919">
            <v>1</v>
          </cell>
          <cell r="H919">
            <v>0</v>
          </cell>
          <cell r="I919">
            <v>0</v>
          </cell>
          <cell r="J919">
            <v>5</v>
          </cell>
        </row>
        <row r="920">
          <cell r="B920" t="str">
            <v>Ericsson</v>
          </cell>
          <cell r="C920">
            <v>0</v>
          </cell>
          <cell r="D920">
            <v>0</v>
          </cell>
          <cell r="E920">
            <v>0</v>
          </cell>
          <cell r="F920">
            <v>0</v>
          </cell>
          <cell r="G920">
            <v>0</v>
          </cell>
          <cell r="H920">
            <v>0</v>
          </cell>
          <cell r="I920">
            <v>0</v>
          </cell>
          <cell r="J920">
            <v>0</v>
          </cell>
        </row>
        <row r="921">
          <cell r="B921" t="str">
            <v>FiberHome</v>
          </cell>
          <cell r="C921">
            <v>0</v>
          </cell>
          <cell r="D921">
            <v>0</v>
          </cell>
          <cell r="E921">
            <v>0</v>
          </cell>
          <cell r="F921">
            <v>0</v>
          </cell>
          <cell r="G921">
            <v>0</v>
          </cell>
          <cell r="H921">
            <v>0</v>
          </cell>
          <cell r="I921">
            <v>0</v>
          </cell>
          <cell r="J921">
            <v>0</v>
          </cell>
        </row>
        <row r="922">
          <cell r="B922" t="str">
            <v>Fujitsu</v>
          </cell>
          <cell r="C922">
            <v>6</v>
          </cell>
          <cell r="D922">
            <v>128</v>
          </cell>
          <cell r="E922">
            <v>0</v>
          </cell>
          <cell r="F922">
            <v>0</v>
          </cell>
          <cell r="G922">
            <v>38</v>
          </cell>
          <cell r="H922">
            <v>3</v>
          </cell>
          <cell r="I922">
            <v>0</v>
          </cell>
          <cell r="J922">
            <v>175</v>
          </cell>
        </row>
        <row r="923">
          <cell r="B923" t="str">
            <v>Hitachi</v>
          </cell>
          <cell r="C923">
            <v>0</v>
          </cell>
          <cell r="D923">
            <v>1</v>
          </cell>
          <cell r="E923">
            <v>0</v>
          </cell>
          <cell r="F923">
            <v>0</v>
          </cell>
          <cell r="G923">
            <v>0</v>
          </cell>
          <cell r="H923">
            <v>0</v>
          </cell>
          <cell r="I923">
            <v>0</v>
          </cell>
          <cell r="J923">
            <v>1</v>
          </cell>
        </row>
        <row r="924">
          <cell r="B924" t="str">
            <v>Hitachi Cable</v>
          </cell>
          <cell r="C924">
            <v>0</v>
          </cell>
          <cell r="D924">
            <v>0</v>
          </cell>
          <cell r="E924">
            <v>0</v>
          </cell>
          <cell r="F924">
            <v>0</v>
          </cell>
          <cell r="G924">
            <v>0</v>
          </cell>
          <cell r="H924">
            <v>0</v>
          </cell>
          <cell r="I924">
            <v>0</v>
          </cell>
          <cell r="J924">
            <v>0</v>
          </cell>
        </row>
        <row r="925">
          <cell r="B925" t="str">
            <v>Huawei</v>
          </cell>
          <cell r="C925">
            <v>0</v>
          </cell>
          <cell r="D925">
            <v>1</v>
          </cell>
          <cell r="E925">
            <v>0</v>
          </cell>
          <cell r="F925">
            <v>0</v>
          </cell>
          <cell r="G925">
            <v>0</v>
          </cell>
          <cell r="H925">
            <v>0</v>
          </cell>
          <cell r="I925">
            <v>5</v>
          </cell>
          <cell r="J925">
            <v>6</v>
          </cell>
        </row>
        <row r="926">
          <cell r="B926" t="str">
            <v>Infinera</v>
          </cell>
          <cell r="C926">
            <v>0</v>
          </cell>
          <cell r="D926">
            <v>0</v>
          </cell>
          <cell r="E926">
            <v>0</v>
          </cell>
          <cell r="F926">
            <v>0</v>
          </cell>
          <cell r="G926">
            <v>0</v>
          </cell>
          <cell r="H926">
            <v>0</v>
          </cell>
          <cell r="I926">
            <v>16</v>
          </cell>
          <cell r="J926">
            <v>16</v>
          </cell>
        </row>
        <row r="927">
          <cell r="B927" t="str">
            <v>Lucent</v>
          </cell>
          <cell r="C927">
            <v>0</v>
          </cell>
          <cell r="D927">
            <v>0</v>
          </cell>
          <cell r="E927">
            <v>0</v>
          </cell>
          <cell r="F927">
            <v>0</v>
          </cell>
          <cell r="G927">
            <v>0</v>
          </cell>
          <cell r="H927">
            <v>0</v>
          </cell>
          <cell r="I927">
            <v>0</v>
          </cell>
          <cell r="J927">
            <v>0</v>
          </cell>
        </row>
        <row r="928">
          <cell r="B928" t="str">
            <v>Luminous</v>
          </cell>
          <cell r="C928">
            <v>0</v>
          </cell>
          <cell r="D928">
            <v>0</v>
          </cell>
          <cell r="E928">
            <v>0</v>
          </cell>
          <cell r="F928">
            <v>0</v>
          </cell>
          <cell r="G928">
            <v>0</v>
          </cell>
          <cell r="H928">
            <v>0</v>
          </cell>
          <cell r="I928">
            <v>0</v>
          </cell>
          <cell r="J928">
            <v>0</v>
          </cell>
        </row>
        <row r="929">
          <cell r="B929" t="str">
            <v>Movaz</v>
          </cell>
          <cell r="C929">
            <v>0</v>
          </cell>
          <cell r="D929">
            <v>0</v>
          </cell>
          <cell r="E929">
            <v>0</v>
          </cell>
          <cell r="F929">
            <v>0</v>
          </cell>
          <cell r="G929">
            <v>0</v>
          </cell>
          <cell r="H929">
            <v>0</v>
          </cell>
          <cell r="I929">
            <v>0</v>
          </cell>
          <cell r="J929">
            <v>0</v>
          </cell>
        </row>
        <row r="930">
          <cell r="B930" t="str">
            <v>NEC</v>
          </cell>
          <cell r="C930">
            <v>2</v>
          </cell>
          <cell r="D930">
            <v>2</v>
          </cell>
          <cell r="E930">
            <v>0</v>
          </cell>
          <cell r="F930">
            <v>0</v>
          </cell>
          <cell r="G930">
            <v>2</v>
          </cell>
          <cell r="H930">
            <v>19</v>
          </cell>
          <cell r="I930">
            <v>0</v>
          </cell>
          <cell r="J930">
            <v>25</v>
          </cell>
        </row>
        <row r="931">
          <cell r="B931" t="str">
            <v>Nortel</v>
          </cell>
          <cell r="C931">
            <v>1</v>
          </cell>
          <cell r="D931">
            <v>56</v>
          </cell>
          <cell r="E931">
            <v>0</v>
          </cell>
          <cell r="F931">
            <v>4</v>
          </cell>
          <cell r="G931">
            <v>35</v>
          </cell>
          <cell r="H931">
            <v>15</v>
          </cell>
          <cell r="I931">
            <v>20</v>
          </cell>
          <cell r="J931">
            <v>131</v>
          </cell>
        </row>
        <row r="932">
          <cell r="B932" t="str">
            <v>OpVista</v>
          </cell>
          <cell r="C932">
            <v>0</v>
          </cell>
          <cell r="D932">
            <v>0</v>
          </cell>
          <cell r="E932">
            <v>0</v>
          </cell>
          <cell r="F932">
            <v>0</v>
          </cell>
          <cell r="G932">
            <v>10</v>
          </cell>
          <cell r="H932">
            <v>0</v>
          </cell>
          <cell r="I932">
            <v>0</v>
          </cell>
          <cell r="J932">
            <v>10</v>
          </cell>
        </row>
        <row r="933">
          <cell r="B933" t="str">
            <v>Sagem</v>
          </cell>
          <cell r="C933">
            <v>0</v>
          </cell>
          <cell r="D933">
            <v>0</v>
          </cell>
          <cell r="E933">
            <v>0</v>
          </cell>
          <cell r="F933">
            <v>0</v>
          </cell>
          <cell r="G933">
            <v>0</v>
          </cell>
          <cell r="H933">
            <v>0</v>
          </cell>
          <cell r="I933">
            <v>0</v>
          </cell>
          <cell r="J933">
            <v>0</v>
          </cell>
        </row>
        <row r="934">
          <cell r="B934" t="str">
            <v>Nokia Siemens</v>
          </cell>
          <cell r="C934">
            <v>0</v>
          </cell>
          <cell r="D934">
            <v>0</v>
          </cell>
          <cell r="E934">
            <v>0</v>
          </cell>
          <cell r="F934">
            <v>0</v>
          </cell>
          <cell r="G934">
            <v>0</v>
          </cell>
          <cell r="H934">
            <v>0</v>
          </cell>
          <cell r="I934">
            <v>49</v>
          </cell>
          <cell r="J934">
            <v>49</v>
          </cell>
        </row>
        <row r="935">
          <cell r="B935" t="str">
            <v>Sycamore</v>
          </cell>
          <cell r="C935">
            <v>0</v>
          </cell>
          <cell r="D935">
            <v>0</v>
          </cell>
          <cell r="E935">
            <v>0</v>
          </cell>
          <cell r="F935">
            <v>4</v>
          </cell>
          <cell r="G935">
            <v>0</v>
          </cell>
          <cell r="H935">
            <v>0</v>
          </cell>
          <cell r="I935">
            <v>0</v>
          </cell>
          <cell r="J935">
            <v>4</v>
          </cell>
        </row>
        <row r="936">
          <cell r="B936" t="str">
            <v>Tejas</v>
          </cell>
          <cell r="C936">
            <v>0</v>
          </cell>
          <cell r="D936">
            <v>0</v>
          </cell>
          <cell r="E936">
            <v>0</v>
          </cell>
          <cell r="F936">
            <v>0</v>
          </cell>
          <cell r="G936">
            <v>0</v>
          </cell>
          <cell r="H936">
            <v>0</v>
          </cell>
          <cell r="I936">
            <v>0</v>
          </cell>
          <cell r="J936">
            <v>0</v>
          </cell>
        </row>
        <row r="937">
          <cell r="B937" t="str">
            <v>Tellabs</v>
          </cell>
          <cell r="C937">
            <v>0</v>
          </cell>
          <cell r="D937">
            <v>10</v>
          </cell>
          <cell r="E937">
            <v>172</v>
          </cell>
          <cell r="F937">
            <v>1</v>
          </cell>
          <cell r="G937">
            <v>15</v>
          </cell>
          <cell r="H937">
            <v>0</v>
          </cell>
          <cell r="I937">
            <v>0</v>
          </cell>
          <cell r="J937">
            <v>198</v>
          </cell>
        </row>
        <row r="938">
          <cell r="B938" t="str">
            <v>Transmode</v>
          </cell>
          <cell r="C938">
            <v>0</v>
          </cell>
          <cell r="D938">
            <v>0</v>
          </cell>
          <cell r="E938">
            <v>0</v>
          </cell>
          <cell r="F938">
            <v>0</v>
          </cell>
          <cell r="G938">
            <v>0</v>
          </cell>
          <cell r="H938">
            <v>0</v>
          </cell>
          <cell r="I938">
            <v>0</v>
          </cell>
          <cell r="J938">
            <v>0</v>
          </cell>
        </row>
        <row r="939">
          <cell r="B939" t="str">
            <v>Turin</v>
          </cell>
          <cell r="C939">
            <v>0</v>
          </cell>
          <cell r="D939">
            <v>9</v>
          </cell>
          <cell r="E939">
            <v>0</v>
          </cell>
          <cell r="F939">
            <v>0</v>
          </cell>
          <cell r="G939">
            <v>0</v>
          </cell>
          <cell r="H939">
            <v>0</v>
          </cell>
          <cell r="I939">
            <v>0</v>
          </cell>
          <cell r="J939">
            <v>9</v>
          </cell>
        </row>
        <row r="940">
          <cell r="B940" t="str">
            <v>Tyco</v>
          </cell>
          <cell r="C940">
            <v>0</v>
          </cell>
          <cell r="D940">
            <v>0</v>
          </cell>
          <cell r="E940">
            <v>0</v>
          </cell>
          <cell r="F940">
            <v>0</v>
          </cell>
          <cell r="G940">
            <v>0</v>
          </cell>
          <cell r="H940">
            <v>0</v>
          </cell>
          <cell r="I940">
            <v>0</v>
          </cell>
          <cell r="J940">
            <v>0</v>
          </cell>
        </row>
        <row r="941">
          <cell r="B941" t="str">
            <v>UTStarcom</v>
          </cell>
          <cell r="C941">
            <v>0</v>
          </cell>
          <cell r="D941">
            <v>0</v>
          </cell>
          <cell r="E941">
            <v>0</v>
          </cell>
          <cell r="F941">
            <v>0</v>
          </cell>
          <cell r="G941">
            <v>0</v>
          </cell>
          <cell r="H941">
            <v>0</v>
          </cell>
          <cell r="I941">
            <v>0</v>
          </cell>
          <cell r="J941">
            <v>0</v>
          </cell>
        </row>
        <row r="942">
          <cell r="B942" t="str">
            <v>White Rock</v>
          </cell>
          <cell r="C942">
            <v>0</v>
          </cell>
          <cell r="D942">
            <v>8</v>
          </cell>
          <cell r="E942">
            <v>0</v>
          </cell>
          <cell r="F942">
            <v>0</v>
          </cell>
          <cell r="G942">
            <v>0</v>
          </cell>
          <cell r="H942">
            <v>0</v>
          </cell>
          <cell r="I942">
            <v>0</v>
          </cell>
          <cell r="J942">
            <v>8</v>
          </cell>
        </row>
        <row r="943">
          <cell r="B943" t="str">
            <v>Xtera</v>
          </cell>
          <cell r="C943">
            <v>0</v>
          </cell>
          <cell r="D943">
            <v>0</v>
          </cell>
          <cell r="E943">
            <v>0</v>
          </cell>
          <cell r="F943">
            <v>0</v>
          </cell>
          <cell r="G943">
            <v>0</v>
          </cell>
          <cell r="H943">
            <v>0</v>
          </cell>
          <cell r="I943">
            <v>0</v>
          </cell>
          <cell r="J943">
            <v>0</v>
          </cell>
        </row>
        <row r="944">
          <cell r="B944" t="str">
            <v>Zhone</v>
          </cell>
          <cell r="C944">
            <v>0</v>
          </cell>
          <cell r="D944">
            <v>0</v>
          </cell>
          <cell r="E944">
            <v>0</v>
          </cell>
          <cell r="F944">
            <v>0</v>
          </cell>
          <cell r="G944">
            <v>5</v>
          </cell>
          <cell r="H944">
            <v>0</v>
          </cell>
          <cell r="I944">
            <v>0</v>
          </cell>
          <cell r="J944">
            <v>5</v>
          </cell>
        </row>
        <row r="945">
          <cell r="B945" t="str">
            <v>ZTE</v>
          </cell>
          <cell r="C945">
            <v>0</v>
          </cell>
          <cell r="D945">
            <v>0</v>
          </cell>
          <cell r="E945">
            <v>0</v>
          </cell>
          <cell r="F945">
            <v>0</v>
          </cell>
          <cell r="G945">
            <v>0</v>
          </cell>
          <cell r="H945">
            <v>0</v>
          </cell>
          <cell r="I945">
            <v>0</v>
          </cell>
          <cell r="J945">
            <v>0</v>
          </cell>
        </row>
        <row r="946">
          <cell r="B946" t="str">
            <v>Other</v>
          </cell>
          <cell r="C946">
            <v>0</v>
          </cell>
          <cell r="D946">
            <v>7</v>
          </cell>
          <cell r="E946">
            <v>0</v>
          </cell>
          <cell r="F946">
            <v>0</v>
          </cell>
          <cell r="G946">
            <v>5</v>
          </cell>
          <cell r="H946">
            <v>0</v>
          </cell>
          <cell r="I946">
            <v>0</v>
          </cell>
          <cell r="J946">
            <v>12</v>
          </cell>
        </row>
        <row r="947">
          <cell r="B947" t="str">
            <v>Total</v>
          </cell>
          <cell r="C947">
            <v>28</v>
          </cell>
          <cell r="D947">
            <v>361</v>
          </cell>
          <cell r="E947">
            <v>226</v>
          </cell>
          <cell r="F947">
            <v>51</v>
          </cell>
          <cell r="G947">
            <v>220</v>
          </cell>
          <cell r="H947">
            <v>40</v>
          </cell>
          <cell r="I947">
            <v>119</v>
          </cell>
          <cell r="J947">
            <v>1045</v>
          </cell>
        </row>
        <row r="951">
          <cell r="B951" t="str">
            <v>Vendor</v>
          </cell>
          <cell r="C951" t="str">
            <v>SONET/SDH Add-drop multiplexers (ADM)</v>
          </cell>
          <cell r="D951" t="str">
            <v>Optical Edge Devices (OED)</v>
          </cell>
          <cell r="E951" t="str">
            <v>Digital Cross Connects (DCS)</v>
          </cell>
          <cell r="F951" t="str">
            <v>Optical Core Switches (OCS)</v>
          </cell>
          <cell r="G951" t="str">
            <v>Metro WDM (C/D-WDM)</v>
          </cell>
          <cell r="H951" t="str">
            <v>Long haul DWDM (LH DWDM)</v>
          </cell>
          <cell r="I951" t="str">
            <v>Multi-reach DWDM</v>
          </cell>
          <cell r="J951" t="str">
            <v>Total Optical Networking (ON)</v>
          </cell>
        </row>
        <row r="952">
          <cell r="B952" t="str">
            <v>ADTRAN</v>
          </cell>
          <cell r="C952">
            <v>0</v>
          </cell>
          <cell r="D952">
            <v>9</v>
          </cell>
          <cell r="E952">
            <v>0</v>
          </cell>
          <cell r="F952">
            <v>0</v>
          </cell>
          <cell r="G952">
            <v>0</v>
          </cell>
          <cell r="H952">
            <v>0</v>
          </cell>
          <cell r="I952">
            <v>0</v>
          </cell>
          <cell r="J952">
            <v>9</v>
          </cell>
        </row>
        <row r="953">
          <cell r="B953" t="str">
            <v>ADVA</v>
          </cell>
          <cell r="C953">
            <v>0</v>
          </cell>
          <cell r="D953">
            <v>2</v>
          </cell>
          <cell r="E953">
            <v>0</v>
          </cell>
          <cell r="F953">
            <v>0</v>
          </cell>
          <cell r="G953">
            <v>27</v>
          </cell>
          <cell r="H953">
            <v>0</v>
          </cell>
          <cell r="I953">
            <v>0</v>
          </cell>
          <cell r="J953">
            <v>29</v>
          </cell>
        </row>
        <row r="954">
          <cell r="B954" t="str">
            <v>Alcatel-Lucent</v>
          </cell>
          <cell r="C954">
            <v>23</v>
          </cell>
          <cell r="D954">
            <v>59</v>
          </cell>
          <cell r="E954">
            <v>36</v>
          </cell>
          <cell r="F954">
            <v>25</v>
          </cell>
          <cell r="G954">
            <v>23</v>
          </cell>
          <cell r="H954">
            <v>2</v>
          </cell>
          <cell r="I954">
            <v>19</v>
          </cell>
          <cell r="J954">
            <v>187</v>
          </cell>
        </row>
        <row r="955">
          <cell r="B955" t="str">
            <v>ANDA</v>
          </cell>
          <cell r="C955">
            <v>0</v>
          </cell>
          <cell r="D955">
            <v>5</v>
          </cell>
          <cell r="E955">
            <v>0</v>
          </cell>
          <cell r="F955">
            <v>0</v>
          </cell>
          <cell r="G955">
            <v>0</v>
          </cell>
          <cell r="H955">
            <v>0</v>
          </cell>
          <cell r="I955">
            <v>0</v>
          </cell>
          <cell r="J955">
            <v>5</v>
          </cell>
        </row>
        <row r="956">
          <cell r="B956" t="str">
            <v>Atrica</v>
          </cell>
          <cell r="C956">
            <v>0</v>
          </cell>
          <cell r="D956">
            <v>6</v>
          </cell>
          <cell r="E956">
            <v>0</v>
          </cell>
          <cell r="F956">
            <v>0</v>
          </cell>
          <cell r="G956">
            <v>0</v>
          </cell>
          <cell r="H956">
            <v>0</v>
          </cell>
          <cell r="I956">
            <v>0</v>
          </cell>
          <cell r="J956">
            <v>6</v>
          </cell>
        </row>
        <row r="957">
          <cell r="B957" t="str">
            <v>Calient</v>
          </cell>
          <cell r="C957">
            <v>0</v>
          </cell>
          <cell r="D957">
            <v>0</v>
          </cell>
          <cell r="E957">
            <v>0</v>
          </cell>
          <cell r="F957">
            <v>1</v>
          </cell>
          <cell r="G957">
            <v>0</v>
          </cell>
          <cell r="H957">
            <v>0</v>
          </cell>
          <cell r="I957">
            <v>0</v>
          </cell>
          <cell r="J957">
            <v>1</v>
          </cell>
        </row>
        <row r="958">
          <cell r="B958" t="str">
            <v>Ciena</v>
          </cell>
          <cell r="C958">
            <v>0</v>
          </cell>
          <cell r="D958">
            <v>2</v>
          </cell>
          <cell r="E958">
            <v>0</v>
          </cell>
          <cell r="F958">
            <v>15</v>
          </cell>
          <cell r="G958">
            <v>16</v>
          </cell>
          <cell r="H958">
            <v>1</v>
          </cell>
          <cell r="I958">
            <v>41</v>
          </cell>
          <cell r="J958">
            <v>75</v>
          </cell>
        </row>
        <row r="959">
          <cell r="B959" t="str">
            <v>Cisco</v>
          </cell>
          <cell r="C959">
            <v>0</v>
          </cell>
          <cell r="D959">
            <v>70</v>
          </cell>
          <cell r="E959">
            <v>0</v>
          </cell>
          <cell r="F959">
            <v>2</v>
          </cell>
          <cell r="G959">
            <v>46</v>
          </cell>
          <cell r="H959">
            <v>0</v>
          </cell>
          <cell r="I959">
            <v>0</v>
          </cell>
          <cell r="J959">
            <v>118</v>
          </cell>
        </row>
        <row r="960">
          <cell r="B960" t="str">
            <v>Corrigent</v>
          </cell>
          <cell r="C960">
            <v>0</v>
          </cell>
          <cell r="D960">
            <v>0</v>
          </cell>
          <cell r="E960">
            <v>0</v>
          </cell>
          <cell r="F960">
            <v>0</v>
          </cell>
          <cell r="G960">
            <v>0</v>
          </cell>
          <cell r="H960">
            <v>0</v>
          </cell>
          <cell r="I960">
            <v>0</v>
          </cell>
          <cell r="J960">
            <v>0</v>
          </cell>
        </row>
        <row r="961">
          <cell r="B961" t="str">
            <v>Corvis</v>
          </cell>
          <cell r="C961">
            <v>0</v>
          </cell>
          <cell r="D961">
            <v>0</v>
          </cell>
          <cell r="E961">
            <v>0</v>
          </cell>
          <cell r="F961">
            <v>0</v>
          </cell>
          <cell r="G961">
            <v>0</v>
          </cell>
          <cell r="H961">
            <v>0</v>
          </cell>
          <cell r="I961">
            <v>0</v>
          </cell>
          <cell r="J961">
            <v>0</v>
          </cell>
        </row>
        <row r="962">
          <cell r="B962" t="str">
            <v>Datang</v>
          </cell>
          <cell r="C962">
            <v>0</v>
          </cell>
          <cell r="D962">
            <v>0</v>
          </cell>
          <cell r="E962">
            <v>0</v>
          </cell>
          <cell r="F962">
            <v>0</v>
          </cell>
          <cell r="G962">
            <v>0</v>
          </cell>
          <cell r="H962">
            <v>0</v>
          </cell>
          <cell r="I962">
            <v>0</v>
          </cell>
          <cell r="J962">
            <v>0</v>
          </cell>
        </row>
        <row r="963">
          <cell r="B963" t="str">
            <v>ECI Telecom</v>
          </cell>
          <cell r="C963">
            <v>0</v>
          </cell>
          <cell r="D963">
            <v>1</v>
          </cell>
          <cell r="E963">
            <v>2</v>
          </cell>
          <cell r="F963">
            <v>0</v>
          </cell>
          <cell r="G963">
            <v>1</v>
          </cell>
          <cell r="H963">
            <v>0</v>
          </cell>
          <cell r="I963">
            <v>0</v>
          </cell>
          <cell r="J963">
            <v>4</v>
          </cell>
        </row>
        <row r="964">
          <cell r="B964" t="str">
            <v>Ericsson</v>
          </cell>
          <cell r="C964">
            <v>0</v>
          </cell>
          <cell r="D964">
            <v>0</v>
          </cell>
          <cell r="E964">
            <v>0</v>
          </cell>
          <cell r="F964">
            <v>0</v>
          </cell>
          <cell r="G964">
            <v>0</v>
          </cell>
          <cell r="H964">
            <v>0</v>
          </cell>
          <cell r="I964">
            <v>0</v>
          </cell>
          <cell r="J964">
            <v>0</v>
          </cell>
        </row>
        <row r="965">
          <cell r="B965" t="str">
            <v>FiberHome</v>
          </cell>
          <cell r="C965">
            <v>0</v>
          </cell>
          <cell r="D965">
            <v>0</v>
          </cell>
          <cell r="E965">
            <v>0</v>
          </cell>
          <cell r="F965">
            <v>0</v>
          </cell>
          <cell r="G965">
            <v>0</v>
          </cell>
          <cell r="H965">
            <v>0</v>
          </cell>
          <cell r="I965">
            <v>0</v>
          </cell>
          <cell r="J965">
            <v>0</v>
          </cell>
        </row>
        <row r="966">
          <cell r="B966" t="str">
            <v>Fujitsu</v>
          </cell>
          <cell r="C966">
            <v>5</v>
          </cell>
          <cell r="D966">
            <v>104</v>
          </cell>
          <cell r="E966">
            <v>0</v>
          </cell>
          <cell r="F966">
            <v>0</v>
          </cell>
          <cell r="G966">
            <v>29</v>
          </cell>
          <cell r="H966">
            <v>0</v>
          </cell>
          <cell r="I966">
            <v>0</v>
          </cell>
          <cell r="J966">
            <v>138</v>
          </cell>
        </row>
        <row r="967">
          <cell r="B967" t="str">
            <v>Hitachi</v>
          </cell>
          <cell r="C967">
            <v>0</v>
          </cell>
          <cell r="D967">
            <v>1</v>
          </cell>
          <cell r="E967">
            <v>0</v>
          </cell>
          <cell r="F967">
            <v>0</v>
          </cell>
          <cell r="G967">
            <v>0</v>
          </cell>
          <cell r="H967">
            <v>1</v>
          </cell>
          <cell r="I967">
            <v>0</v>
          </cell>
          <cell r="J967">
            <v>2</v>
          </cell>
        </row>
        <row r="968">
          <cell r="B968" t="str">
            <v>Hitachi Cable</v>
          </cell>
          <cell r="C968">
            <v>0</v>
          </cell>
          <cell r="D968">
            <v>0</v>
          </cell>
          <cell r="E968">
            <v>0</v>
          </cell>
          <cell r="F968">
            <v>0</v>
          </cell>
          <cell r="G968">
            <v>0</v>
          </cell>
          <cell r="H968">
            <v>0</v>
          </cell>
          <cell r="I968">
            <v>0</v>
          </cell>
          <cell r="J968">
            <v>0</v>
          </cell>
        </row>
        <row r="969">
          <cell r="B969" t="str">
            <v>Huawei</v>
          </cell>
          <cell r="C969">
            <v>0</v>
          </cell>
          <cell r="D969">
            <v>1</v>
          </cell>
          <cell r="E969">
            <v>0</v>
          </cell>
          <cell r="F969">
            <v>0</v>
          </cell>
          <cell r="G969">
            <v>0</v>
          </cell>
          <cell r="H969">
            <v>0</v>
          </cell>
          <cell r="I969">
            <v>1</v>
          </cell>
          <cell r="J969">
            <v>2</v>
          </cell>
        </row>
        <row r="970">
          <cell r="B970" t="str">
            <v>Infinera</v>
          </cell>
          <cell r="C970">
            <v>0</v>
          </cell>
          <cell r="D970">
            <v>0</v>
          </cell>
          <cell r="E970">
            <v>0</v>
          </cell>
          <cell r="F970">
            <v>0</v>
          </cell>
          <cell r="G970">
            <v>0</v>
          </cell>
          <cell r="H970">
            <v>0</v>
          </cell>
          <cell r="I970">
            <v>34</v>
          </cell>
          <cell r="J970">
            <v>34</v>
          </cell>
        </row>
        <row r="971">
          <cell r="B971" t="str">
            <v>Lucent</v>
          </cell>
          <cell r="C971">
            <v>0</v>
          </cell>
          <cell r="D971">
            <v>0</v>
          </cell>
          <cell r="E971">
            <v>0</v>
          </cell>
          <cell r="F971">
            <v>0</v>
          </cell>
          <cell r="G971">
            <v>0</v>
          </cell>
          <cell r="H971">
            <v>0</v>
          </cell>
          <cell r="I971">
            <v>0</v>
          </cell>
          <cell r="J971">
            <v>0</v>
          </cell>
        </row>
        <row r="972">
          <cell r="B972" t="str">
            <v>Luminous</v>
          </cell>
          <cell r="C972">
            <v>0</v>
          </cell>
          <cell r="D972">
            <v>0</v>
          </cell>
          <cell r="E972">
            <v>0</v>
          </cell>
          <cell r="F972">
            <v>0</v>
          </cell>
          <cell r="G972">
            <v>0</v>
          </cell>
          <cell r="H972">
            <v>0</v>
          </cell>
          <cell r="I972">
            <v>0</v>
          </cell>
          <cell r="J972">
            <v>0</v>
          </cell>
        </row>
        <row r="973">
          <cell r="B973" t="str">
            <v>Movaz</v>
          </cell>
          <cell r="J973">
            <v>0</v>
          </cell>
        </row>
        <row r="974">
          <cell r="B974" t="str">
            <v>NEC</v>
          </cell>
          <cell r="C974">
            <v>2</v>
          </cell>
          <cell r="D974">
            <v>2</v>
          </cell>
          <cell r="E974">
            <v>0</v>
          </cell>
          <cell r="F974">
            <v>0</v>
          </cell>
          <cell r="G974">
            <v>1</v>
          </cell>
          <cell r="H974">
            <v>28</v>
          </cell>
          <cell r="I974">
            <v>0</v>
          </cell>
          <cell r="J974">
            <v>33</v>
          </cell>
        </row>
        <row r="975">
          <cell r="B975" t="str">
            <v>Nortel</v>
          </cell>
          <cell r="C975">
            <v>1</v>
          </cell>
          <cell r="D975">
            <v>52</v>
          </cell>
          <cell r="E975">
            <v>0</v>
          </cell>
          <cell r="F975">
            <v>3</v>
          </cell>
          <cell r="G975">
            <v>36</v>
          </cell>
          <cell r="H975">
            <v>15</v>
          </cell>
          <cell r="I975">
            <v>27</v>
          </cell>
          <cell r="J975">
            <v>134</v>
          </cell>
        </row>
        <row r="976">
          <cell r="B976" t="str">
            <v>OpVista</v>
          </cell>
          <cell r="C976">
            <v>0</v>
          </cell>
          <cell r="D976">
            <v>0</v>
          </cell>
          <cell r="E976">
            <v>0</v>
          </cell>
          <cell r="F976">
            <v>0</v>
          </cell>
          <cell r="G976">
            <v>11</v>
          </cell>
          <cell r="H976">
            <v>0</v>
          </cell>
          <cell r="I976">
            <v>0</v>
          </cell>
          <cell r="J976">
            <v>11</v>
          </cell>
        </row>
        <row r="977">
          <cell r="B977" t="str">
            <v>Sagem</v>
          </cell>
          <cell r="C977">
            <v>0</v>
          </cell>
          <cell r="D977">
            <v>0</v>
          </cell>
          <cell r="E977">
            <v>0</v>
          </cell>
          <cell r="F977">
            <v>0</v>
          </cell>
          <cell r="G977">
            <v>0</v>
          </cell>
          <cell r="H977">
            <v>0</v>
          </cell>
          <cell r="I977">
            <v>0</v>
          </cell>
          <cell r="J977">
            <v>0</v>
          </cell>
        </row>
        <row r="978">
          <cell r="B978" t="str">
            <v>Nokia Siemens</v>
          </cell>
          <cell r="C978">
            <v>0</v>
          </cell>
          <cell r="D978">
            <v>0</v>
          </cell>
          <cell r="E978">
            <v>0</v>
          </cell>
          <cell r="F978">
            <v>0</v>
          </cell>
          <cell r="G978">
            <v>0</v>
          </cell>
          <cell r="H978">
            <v>0</v>
          </cell>
          <cell r="I978">
            <v>37</v>
          </cell>
          <cell r="J978">
            <v>37</v>
          </cell>
        </row>
        <row r="979">
          <cell r="B979" t="str">
            <v>Sycamore</v>
          </cell>
          <cell r="C979">
            <v>0</v>
          </cell>
          <cell r="D979">
            <v>0</v>
          </cell>
          <cell r="E979">
            <v>3</v>
          </cell>
          <cell r="F979">
            <v>8</v>
          </cell>
          <cell r="G979">
            <v>0</v>
          </cell>
          <cell r="H979">
            <v>0</v>
          </cell>
          <cell r="I979">
            <v>0</v>
          </cell>
          <cell r="J979">
            <v>11</v>
          </cell>
        </row>
        <row r="980">
          <cell r="B980" t="str">
            <v>Tejas</v>
          </cell>
          <cell r="C980">
            <v>0</v>
          </cell>
          <cell r="D980">
            <v>1</v>
          </cell>
          <cell r="E980">
            <v>0</v>
          </cell>
          <cell r="F980">
            <v>0</v>
          </cell>
          <cell r="G980">
            <v>0</v>
          </cell>
          <cell r="H980">
            <v>0</v>
          </cell>
          <cell r="I980">
            <v>0</v>
          </cell>
          <cell r="J980">
            <v>1</v>
          </cell>
        </row>
        <row r="981">
          <cell r="B981" t="str">
            <v>Tellabs</v>
          </cell>
          <cell r="C981">
            <v>0</v>
          </cell>
          <cell r="D981">
            <v>9</v>
          </cell>
          <cell r="E981">
            <v>174</v>
          </cell>
          <cell r="F981">
            <v>1</v>
          </cell>
          <cell r="G981">
            <v>16</v>
          </cell>
          <cell r="H981">
            <v>0</v>
          </cell>
          <cell r="I981">
            <v>0</v>
          </cell>
          <cell r="J981">
            <v>200</v>
          </cell>
        </row>
        <row r="982">
          <cell r="B982" t="str">
            <v>Transmode</v>
          </cell>
          <cell r="C982">
            <v>0</v>
          </cell>
          <cell r="D982">
            <v>0</v>
          </cell>
          <cell r="E982">
            <v>0</v>
          </cell>
          <cell r="F982">
            <v>0</v>
          </cell>
          <cell r="G982">
            <v>0</v>
          </cell>
          <cell r="H982">
            <v>0</v>
          </cell>
          <cell r="I982">
            <v>0</v>
          </cell>
          <cell r="J982">
            <v>0</v>
          </cell>
        </row>
        <row r="983">
          <cell r="B983" t="str">
            <v>Turin</v>
          </cell>
          <cell r="C983">
            <v>0</v>
          </cell>
          <cell r="D983">
            <v>11</v>
          </cell>
          <cell r="E983">
            <v>0</v>
          </cell>
          <cell r="F983">
            <v>0</v>
          </cell>
          <cell r="G983">
            <v>0</v>
          </cell>
          <cell r="H983">
            <v>0</v>
          </cell>
          <cell r="I983">
            <v>0</v>
          </cell>
          <cell r="J983">
            <v>11</v>
          </cell>
        </row>
        <row r="984">
          <cell r="B984" t="str">
            <v>Tyco</v>
          </cell>
          <cell r="C984">
            <v>0</v>
          </cell>
          <cell r="D984">
            <v>0</v>
          </cell>
          <cell r="E984">
            <v>0</v>
          </cell>
          <cell r="F984">
            <v>0</v>
          </cell>
          <cell r="G984">
            <v>0</v>
          </cell>
          <cell r="H984">
            <v>0</v>
          </cell>
          <cell r="I984">
            <v>0</v>
          </cell>
          <cell r="J984">
            <v>0</v>
          </cell>
        </row>
        <row r="985">
          <cell r="B985" t="str">
            <v>UTStarcom</v>
          </cell>
          <cell r="C985">
            <v>0</v>
          </cell>
          <cell r="D985">
            <v>0</v>
          </cell>
          <cell r="E985">
            <v>0</v>
          </cell>
          <cell r="F985">
            <v>0</v>
          </cell>
          <cell r="G985">
            <v>0</v>
          </cell>
          <cell r="H985">
            <v>0</v>
          </cell>
          <cell r="I985">
            <v>0</v>
          </cell>
          <cell r="J985">
            <v>0</v>
          </cell>
        </row>
        <row r="986">
          <cell r="B986" t="str">
            <v>White Rock</v>
          </cell>
          <cell r="J986">
            <v>0</v>
          </cell>
        </row>
        <row r="987">
          <cell r="B987" t="str">
            <v>Xtera</v>
          </cell>
          <cell r="C987">
            <v>0</v>
          </cell>
          <cell r="D987">
            <v>0</v>
          </cell>
          <cell r="E987">
            <v>0</v>
          </cell>
          <cell r="F987">
            <v>0</v>
          </cell>
          <cell r="G987">
            <v>0</v>
          </cell>
          <cell r="H987">
            <v>0</v>
          </cell>
          <cell r="I987">
            <v>0</v>
          </cell>
          <cell r="J987">
            <v>0</v>
          </cell>
        </row>
        <row r="988">
          <cell r="B988" t="str">
            <v>Zhone</v>
          </cell>
          <cell r="C988">
            <v>0</v>
          </cell>
          <cell r="D988">
            <v>0</v>
          </cell>
          <cell r="E988">
            <v>0</v>
          </cell>
          <cell r="F988">
            <v>0</v>
          </cell>
          <cell r="G988">
            <v>4</v>
          </cell>
          <cell r="H988">
            <v>0</v>
          </cell>
          <cell r="I988">
            <v>0</v>
          </cell>
          <cell r="J988">
            <v>4</v>
          </cell>
        </row>
        <row r="989">
          <cell r="B989" t="str">
            <v>ZTE</v>
          </cell>
          <cell r="C989">
            <v>0</v>
          </cell>
          <cell r="D989">
            <v>0</v>
          </cell>
          <cell r="E989">
            <v>0</v>
          </cell>
          <cell r="F989">
            <v>0</v>
          </cell>
          <cell r="G989">
            <v>0</v>
          </cell>
          <cell r="H989">
            <v>0</v>
          </cell>
          <cell r="I989">
            <v>0</v>
          </cell>
          <cell r="J989">
            <v>0</v>
          </cell>
        </row>
        <row r="990">
          <cell r="B990" t="str">
            <v>Other</v>
          </cell>
          <cell r="C990">
            <v>0</v>
          </cell>
          <cell r="D990">
            <v>7</v>
          </cell>
          <cell r="E990">
            <v>0</v>
          </cell>
          <cell r="F990">
            <v>0</v>
          </cell>
          <cell r="G990">
            <v>6</v>
          </cell>
          <cell r="H990">
            <v>0</v>
          </cell>
          <cell r="I990">
            <v>0</v>
          </cell>
          <cell r="J990">
            <v>13</v>
          </cell>
        </row>
        <row r="991">
          <cell r="B991" t="str">
            <v>Total</v>
          </cell>
          <cell r="C991">
            <v>31</v>
          </cell>
          <cell r="D991">
            <v>342</v>
          </cell>
          <cell r="E991">
            <v>215</v>
          </cell>
          <cell r="F991">
            <v>55</v>
          </cell>
          <cell r="G991">
            <v>216</v>
          </cell>
          <cell r="H991">
            <v>47</v>
          </cell>
          <cell r="I991">
            <v>159</v>
          </cell>
          <cell r="J991">
            <v>1065</v>
          </cell>
        </row>
        <row r="995">
          <cell r="B995" t="str">
            <v>Vendor</v>
          </cell>
          <cell r="C995" t="str">
            <v>SONET/SDH Add-drop multiplexers (ADM)</v>
          </cell>
          <cell r="D995" t="str">
            <v>Optical Edge Devices (OED)</v>
          </cell>
          <cell r="E995" t="str">
            <v>Digital Cross Connects (DCS)</v>
          </cell>
          <cell r="F995" t="str">
            <v>Optical Core Switches (OCS)</v>
          </cell>
          <cell r="G995" t="str">
            <v>Metro WDM (C/D-WDM)</v>
          </cell>
          <cell r="H995" t="str">
            <v>Long haul DWDM (LH DWDM)</v>
          </cell>
          <cell r="I995" t="str">
            <v>Multi-reach DWDM</v>
          </cell>
          <cell r="J995" t="str">
            <v>Total Optical Networking (ON)</v>
          </cell>
        </row>
        <row r="996">
          <cell r="B996" t="str">
            <v>ADTRAN</v>
          </cell>
          <cell r="C996">
            <v>0</v>
          </cell>
          <cell r="D996">
            <v>8</v>
          </cell>
          <cell r="E996">
            <v>0</v>
          </cell>
          <cell r="F996">
            <v>0</v>
          </cell>
          <cell r="G996">
            <v>0</v>
          </cell>
          <cell r="H996">
            <v>0</v>
          </cell>
          <cell r="I996">
            <v>0</v>
          </cell>
          <cell r="J996">
            <v>8</v>
          </cell>
        </row>
        <row r="997">
          <cell r="B997" t="str">
            <v>ADVA</v>
          </cell>
          <cell r="C997">
            <v>0</v>
          </cell>
          <cell r="D997">
            <v>2</v>
          </cell>
          <cell r="E997">
            <v>0</v>
          </cell>
          <cell r="F997">
            <v>0</v>
          </cell>
          <cell r="G997">
            <v>30</v>
          </cell>
          <cell r="H997">
            <v>0</v>
          </cell>
          <cell r="I997">
            <v>0</v>
          </cell>
          <cell r="J997">
            <v>32</v>
          </cell>
        </row>
        <row r="998">
          <cell r="B998" t="str">
            <v>Alcatel-Lucent</v>
          </cell>
          <cell r="C998">
            <v>3</v>
          </cell>
          <cell r="D998">
            <v>26</v>
          </cell>
          <cell r="E998">
            <v>34</v>
          </cell>
          <cell r="F998">
            <v>13</v>
          </cell>
          <cell r="G998">
            <v>13</v>
          </cell>
          <cell r="H998">
            <v>0</v>
          </cell>
          <cell r="I998">
            <v>5</v>
          </cell>
          <cell r="J998">
            <v>94</v>
          </cell>
        </row>
        <row r="999">
          <cell r="B999" t="str">
            <v>ANDA</v>
          </cell>
          <cell r="C999">
            <v>0</v>
          </cell>
          <cell r="D999">
            <v>5</v>
          </cell>
          <cell r="E999">
            <v>0</v>
          </cell>
          <cell r="F999">
            <v>0</v>
          </cell>
          <cell r="G999">
            <v>0</v>
          </cell>
          <cell r="H999">
            <v>0</v>
          </cell>
          <cell r="I999">
            <v>0</v>
          </cell>
          <cell r="J999">
            <v>5</v>
          </cell>
        </row>
        <row r="1000">
          <cell r="B1000" t="str">
            <v>Atrica</v>
          </cell>
          <cell r="C1000">
            <v>0</v>
          </cell>
          <cell r="D1000">
            <v>3</v>
          </cell>
          <cell r="E1000">
            <v>0</v>
          </cell>
          <cell r="F1000">
            <v>0</v>
          </cell>
          <cell r="G1000">
            <v>0</v>
          </cell>
          <cell r="H1000">
            <v>0</v>
          </cell>
          <cell r="I1000">
            <v>0</v>
          </cell>
          <cell r="J1000">
            <v>3</v>
          </cell>
        </row>
        <row r="1001">
          <cell r="B1001" t="str">
            <v>Calient</v>
          </cell>
          <cell r="C1001">
            <v>0</v>
          </cell>
          <cell r="D1001">
            <v>0</v>
          </cell>
          <cell r="E1001">
            <v>0</v>
          </cell>
          <cell r="F1001">
            <v>0</v>
          </cell>
          <cell r="G1001">
            <v>0</v>
          </cell>
          <cell r="H1001">
            <v>0</v>
          </cell>
          <cell r="I1001">
            <v>0</v>
          </cell>
          <cell r="J1001">
            <v>0</v>
          </cell>
        </row>
        <row r="1002">
          <cell r="B1002" t="str">
            <v>Ciena</v>
          </cell>
          <cell r="C1002">
            <v>0</v>
          </cell>
          <cell r="D1002">
            <v>1</v>
          </cell>
          <cell r="E1002">
            <v>0</v>
          </cell>
          <cell r="F1002">
            <v>16</v>
          </cell>
          <cell r="G1002">
            <v>19</v>
          </cell>
          <cell r="H1002">
            <v>2</v>
          </cell>
          <cell r="I1002">
            <v>42</v>
          </cell>
          <cell r="J1002">
            <v>80</v>
          </cell>
        </row>
        <row r="1003">
          <cell r="B1003" t="str">
            <v>Cisco</v>
          </cell>
          <cell r="C1003">
            <v>0</v>
          </cell>
          <cell r="D1003">
            <v>69</v>
          </cell>
          <cell r="E1003">
            <v>0</v>
          </cell>
          <cell r="F1003">
            <v>1</v>
          </cell>
          <cell r="G1003">
            <v>49</v>
          </cell>
          <cell r="H1003">
            <v>0</v>
          </cell>
          <cell r="I1003">
            <v>0</v>
          </cell>
          <cell r="J1003">
            <v>119</v>
          </cell>
        </row>
        <row r="1004">
          <cell r="B1004" t="str">
            <v>Corrigent</v>
          </cell>
          <cell r="C1004">
            <v>0</v>
          </cell>
          <cell r="D1004">
            <v>0</v>
          </cell>
          <cell r="E1004">
            <v>0</v>
          </cell>
          <cell r="F1004">
            <v>0</v>
          </cell>
          <cell r="G1004">
            <v>0</v>
          </cell>
          <cell r="H1004">
            <v>0</v>
          </cell>
          <cell r="I1004">
            <v>0</v>
          </cell>
          <cell r="J1004">
            <v>0</v>
          </cell>
        </row>
        <row r="1005">
          <cell r="B1005" t="str">
            <v>Corvis</v>
          </cell>
          <cell r="C1005">
            <v>0</v>
          </cell>
          <cell r="D1005">
            <v>0</v>
          </cell>
          <cell r="E1005">
            <v>0</v>
          </cell>
          <cell r="F1005">
            <v>0</v>
          </cell>
          <cell r="G1005">
            <v>0</v>
          </cell>
          <cell r="H1005">
            <v>0</v>
          </cell>
          <cell r="I1005">
            <v>0</v>
          </cell>
          <cell r="J1005">
            <v>0</v>
          </cell>
        </row>
        <row r="1006">
          <cell r="B1006" t="str">
            <v>Datang</v>
          </cell>
          <cell r="C1006">
            <v>0</v>
          </cell>
          <cell r="D1006">
            <v>0</v>
          </cell>
          <cell r="E1006">
            <v>0</v>
          </cell>
          <cell r="F1006">
            <v>0</v>
          </cell>
          <cell r="G1006">
            <v>0</v>
          </cell>
          <cell r="H1006">
            <v>0</v>
          </cell>
          <cell r="I1006">
            <v>0</v>
          </cell>
          <cell r="J1006">
            <v>0</v>
          </cell>
        </row>
        <row r="1007">
          <cell r="B1007" t="str">
            <v>ECI Telecom</v>
          </cell>
          <cell r="C1007">
            <v>0</v>
          </cell>
          <cell r="D1007">
            <v>0</v>
          </cell>
          <cell r="E1007">
            <v>1</v>
          </cell>
          <cell r="F1007">
            <v>0</v>
          </cell>
          <cell r="G1007">
            <v>2</v>
          </cell>
          <cell r="H1007">
            <v>0</v>
          </cell>
          <cell r="I1007">
            <v>0</v>
          </cell>
          <cell r="J1007">
            <v>3</v>
          </cell>
        </row>
        <row r="1008">
          <cell r="B1008" t="str">
            <v>Ericsson</v>
          </cell>
          <cell r="C1008">
            <v>0</v>
          </cell>
          <cell r="D1008">
            <v>0</v>
          </cell>
          <cell r="E1008">
            <v>0</v>
          </cell>
          <cell r="F1008">
            <v>0</v>
          </cell>
          <cell r="G1008">
            <v>0</v>
          </cell>
          <cell r="H1008">
            <v>0</v>
          </cell>
          <cell r="I1008">
            <v>0</v>
          </cell>
          <cell r="J1008">
            <v>0</v>
          </cell>
        </row>
        <row r="1009">
          <cell r="B1009" t="str">
            <v>FiberHome</v>
          </cell>
          <cell r="C1009">
            <v>0</v>
          </cell>
          <cell r="D1009">
            <v>0</v>
          </cell>
          <cell r="E1009">
            <v>0</v>
          </cell>
          <cell r="F1009">
            <v>0</v>
          </cell>
          <cell r="G1009">
            <v>0</v>
          </cell>
          <cell r="H1009">
            <v>0</v>
          </cell>
          <cell r="I1009">
            <v>0</v>
          </cell>
          <cell r="J1009">
            <v>0</v>
          </cell>
        </row>
        <row r="1010">
          <cell r="B1010" t="str">
            <v>Fujitsu</v>
          </cell>
          <cell r="C1010">
            <v>6</v>
          </cell>
          <cell r="D1010">
            <v>99</v>
          </cell>
          <cell r="E1010">
            <v>0</v>
          </cell>
          <cell r="F1010">
            <v>0</v>
          </cell>
          <cell r="G1010">
            <v>25</v>
          </cell>
          <cell r="H1010">
            <v>3</v>
          </cell>
          <cell r="I1010">
            <v>0</v>
          </cell>
          <cell r="J1010">
            <v>133</v>
          </cell>
        </row>
        <row r="1011">
          <cell r="B1011" t="str">
            <v>Hitachi</v>
          </cell>
          <cell r="C1011">
            <v>0</v>
          </cell>
          <cell r="D1011">
            <v>1</v>
          </cell>
          <cell r="E1011">
            <v>0</v>
          </cell>
          <cell r="F1011">
            <v>0</v>
          </cell>
          <cell r="G1011">
            <v>0</v>
          </cell>
          <cell r="H1011">
            <v>0</v>
          </cell>
          <cell r="I1011">
            <v>0</v>
          </cell>
          <cell r="J1011">
            <v>1</v>
          </cell>
        </row>
        <row r="1012">
          <cell r="B1012" t="str">
            <v>Hitachi Cable</v>
          </cell>
          <cell r="C1012">
            <v>0</v>
          </cell>
          <cell r="D1012">
            <v>0</v>
          </cell>
          <cell r="E1012">
            <v>0</v>
          </cell>
          <cell r="F1012">
            <v>0</v>
          </cell>
          <cell r="G1012">
            <v>0</v>
          </cell>
          <cell r="H1012">
            <v>0</v>
          </cell>
          <cell r="I1012">
            <v>0</v>
          </cell>
          <cell r="J1012">
            <v>0</v>
          </cell>
        </row>
        <row r="1013">
          <cell r="B1013" t="str">
            <v>Huawei</v>
          </cell>
          <cell r="C1013">
            <v>0</v>
          </cell>
          <cell r="D1013">
            <v>2</v>
          </cell>
          <cell r="E1013">
            <v>0</v>
          </cell>
          <cell r="F1013">
            <v>0</v>
          </cell>
          <cell r="G1013">
            <v>0</v>
          </cell>
          <cell r="H1013">
            <v>0</v>
          </cell>
          <cell r="I1013">
            <v>13</v>
          </cell>
          <cell r="J1013">
            <v>15</v>
          </cell>
        </row>
        <row r="1014">
          <cell r="B1014" t="str">
            <v>Infinera</v>
          </cell>
          <cell r="C1014">
            <v>0</v>
          </cell>
          <cell r="D1014">
            <v>0</v>
          </cell>
          <cell r="E1014">
            <v>0</v>
          </cell>
          <cell r="F1014">
            <v>0</v>
          </cell>
          <cell r="G1014">
            <v>0</v>
          </cell>
          <cell r="H1014">
            <v>0</v>
          </cell>
          <cell r="I1014">
            <v>56</v>
          </cell>
          <cell r="J1014">
            <v>56</v>
          </cell>
        </row>
        <row r="1015">
          <cell r="B1015" t="str">
            <v>Lucent</v>
          </cell>
          <cell r="C1015">
            <v>0</v>
          </cell>
          <cell r="D1015">
            <v>0</v>
          </cell>
          <cell r="E1015">
            <v>0</v>
          </cell>
          <cell r="F1015">
            <v>0</v>
          </cell>
          <cell r="G1015">
            <v>0</v>
          </cell>
          <cell r="H1015">
            <v>0</v>
          </cell>
          <cell r="I1015">
            <v>0</v>
          </cell>
          <cell r="J1015">
            <v>0</v>
          </cell>
        </row>
        <row r="1016">
          <cell r="B1016" t="str">
            <v>Luminous</v>
          </cell>
          <cell r="C1016">
            <v>0</v>
          </cell>
          <cell r="D1016">
            <v>0</v>
          </cell>
          <cell r="E1016">
            <v>0</v>
          </cell>
          <cell r="F1016">
            <v>0</v>
          </cell>
          <cell r="G1016">
            <v>0</v>
          </cell>
          <cell r="H1016">
            <v>0</v>
          </cell>
          <cell r="I1016">
            <v>0</v>
          </cell>
          <cell r="J1016">
            <v>0</v>
          </cell>
        </row>
        <row r="1017">
          <cell r="B1017" t="str">
            <v>Movaz</v>
          </cell>
          <cell r="C1017">
            <v>0</v>
          </cell>
          <cell r="D1017">
            <v>0</v>
          </cell>
          <cell r="E1017">
            <v>0</v>
          </cell>
          <cell r="F1017">
            <v>0</v>
          </cell>
          <cell r="G1017">
            <v>0</v>
          </cell>
          <cell r="H1017">
            <v>0</v>
          </cell>
          <cell r="I1017">
            <v>0</v>
          </cell>
          <cell r="J1017">
            <v>0</v>
          </cell>
        </row>
        <row r="1018">
          <cell r="B1018" t="str">
            <v>NEC</v>
          </cell>
          <cell r="C1018">
            <v>2</v>
          </cell>
          <cell r="D1018">
            <v>2</v>
          </cell>
          <cell r="E1018">
            <v>0</v>
          </cell>
          <cell r="F1018">
            <v>0</v>
          </cell>
          <cell r="G1018">
            <v>0</v>
          </cell>
          <cell r="H1018">
            <v>30</v>
          </cell>
          <cell r="I1018">
            <v>0</v>
          </cell>
          <cell r="J1018">
            <v>34</v>
          </cell>
        </row>
        <row r="1019">
          <cell r="B1019" t="str">
            <v>Nortel</v>
          </cell>
          <cell r="C1019">
            <v>1</v>
          </cell>
          <cell r="D1019">
            <v>71</v>
          </cell>
          <cell r="E1019">
            <v>0</v>
          </cell>
          <cell r="F1019">
            <v>4</v>
          </cell>
          <cell r="G1019">
            <v>45</v>
          </cell>
          <cell r="H1019">
            <v>19</v>
          </cell>
          <cell r="I1019">
            <v>33</v>
          </cell>
          <cell r="J1019">
            <v>173</v>
          </cell>
        </row>
        <row r="1020">
          <cell r="B1020" t="str">
            <v>OpVista</v>
          </cell>
          <cell r="C1020">
            <v>0</v>
          </cell>
          <cell r="D1020">
            <v>0</v>
          </cell>
          <cell r="E1020">
            <v>0</v>
          </cell>
          <cell r="F1020">
            <v>0</v>
          </cell>
          <cell r="G1020">
            <v>13</v>
          </cell>
          <cell r="H1020">
            <v>0</v>
          </cell>
          <cell r="I1020">
            <v>0</v>
          </cell>
          <cell r="J1020">
            <v>13</v>
          </cell>
        </row>
        <row r="1021">
          <cell r="B1021" t="str">
            <v>Sagem</v>
          </cell>
          <cell r="C1021">
            <v>0</v>
          </cell>
          <cell r="D1021">
            <v>0</v>
          </cell>
          <cell r="E1021">
            <v>0</v>
          </cell>
          <cell r="F1021">
            <v>0</v>
          </cell>
          <cell r="G1021">
            <v>0</v>
          </cell>
          <cell r="H1021">
            <v>0</v>
          </cell>
          <cell r="I1021">
            <v>0</v>
          </cell>
          <cell r="J1021">
            <v>0</v>
          </cell>
        </row>
        <row r="1022">
          <cell r="B1022" t="str">
            <v>Nokia Siemens</v>
          </cell>
          <cell r="C1022">
            <v>0</v>
          </cell>
          <cell r="D1022">
            <v>0</v>
          </cell>
          <cell r="E1022">
            <v>0</v>
          </cell>
          <cell r="F1022">
            <v>0</v>
          </cell>
          <cell r="G1022">
            <v>0</v>
          </cell>
          <cell r="H1022">
            <v>0</v>
          </cell>
          <cell r="I1022">
            <v>23</v>
          </cell>
          <cell r="J1022">
            <v>23</v>
          </cell>
        </row>
        <row r="1023">
          <cell r="B1023" t="str">
            <v>Sycamore</v>
          </cell>
          <cell r="C1023">
            <v>0</v>
          </cell>
          <cell r="D1023">
            <v>0</v>
          </cell>
          <cell r="E1023">
            <v>3</v>
          </cell>
          <cell r="F1023">
            <v>8</v>
          </cell>
          <cell r="G1023">
            <v>0</v>
          </cell>
          <cell r="H1023">
            <v>0</v>
          </cell>
          <cell r="I1023">
            <v>0</v>
          </cell>
          <cell r="J1023">
            <v>11</v>
          </cell>
        </row>
        <row r="1024">
          <cell r="B1024" t="str">
            <v>Tejas</v>
          </cell>
          <cell r="C1024">
            <v>0</v>
          </cell>
          <cell r="D1024">
            <v>3</v>
          </cell>
          <cell r="E1024">
            <v>0</v>
          </cell>
          <cell r="F1024">
            <v>0</v>
          </cell>
          <cell r="G1024">
            <v>0</v>
          </cell>
          <cell r="H1024">
            <v>0</v>
          </cell>
          <cell r="I1024">
            <v>0</v>
          </cell>
          <cell r="J1024">
            <v>3</v>
          </cell>
        </row>
        <row r="1025">
          <cell r="B1025" t="str">
            <v>Tellabs</v>
          </cell>
          <cell r="C1025">
            <v>0</v>
          </cell>
          <cell r="D1025">
            <v>9</v>
          </cell>
          <cell r="E1025">
            <v>135</v>
          </cell>
          <cell r="F1025">
            <v>1</v>
          </cell>
          <cell r="G1025">
            <v>12</v>
          </cell>
          <cell r="H1025">
            <v>0</v>
          </cell>
          <cell r="I1025">
            <v>0</v>
          </cell>
          <cell r="J1025">
            <v>157</v>
          </cell>
        </row>
        <row r="1026">
          <cell r="B1026" t="str">
            <v>Transmode</v>
          </cell>
          <cell r="C1026">
            <v>0</v>
          </cell>
          <cell r="D1026">
            <v>0</v>
          </cell>
          <cell r="E1026">
            <v>0</v>
          </cell>
          <cell r="F1026">
            <v>0</v>
          </cell>
          <cell r="G1026">
            <v>0</v>
          </cell>
          <cell r="H1026">
            <v>0</v>
          </cell>
          <cell r="I1026">
            <v>0</v>
          </cell>
          <cell r="J1026">
            <v>0</v>
          </cell>
        </row>
        <row r="1027">
          <cell r="B1027" t="str">
            <v>Turin</v>
          </cell>
          <cell r="C1027">
            <v>0</v>
          </cell>
          <cell r="D1027">
            <v>12</v>
          </cell>
          <cell r="E1027">
            <v>0</v>
          </cell>
          <cell r="F1027">
            <v>0</v>
          </cell>
          <cell r="G1027">
            <v>0</v>
          </cell>
          <cell r="H1027">
            <v>0</v>
          </cell>
          <cell r="I1027">
            <v>0</v>
          </cell>
          <cell r="J1027">
            <v>12</v>
          </cell>
        </row>
        <row r="1028">
          <cell r="B1028" t="str">
            <v>Tyco</v>
          </cell>
          <cell r="C1028">
            <v>0</v>
          </cell>
          <cell r="D1028">
            <v>0</v>
          </cell>
          <cell r="E1028">
            <v>0</v>
          </cell>
          <cell r="F1028">
            <v>0</v>
          </cell>
          <cell r="G1028">
            <v>0</v>
          </cell>
          <cell r="H1028">
            <v>0</v>
          </cell>
          <cell r="I1028">
            <v>0</v>
          </cell>
          <cell r="J1028">
            <v>0</v>
          </cell>
        </row>
        <row r="1029">
          <cell r="B1029" t="str">
            <v>UTStarcom</v>
          </cell>
          <cell r="C1029">
            <v>0</v>
          </cell>
          <cell r="D1029">
            <v>0</v>
          </cell>
          <cell r="E1029">
            <v>0</v>
          </cell>
          <cell r="F1029">
            <v>0</v>
          </cell>
          <cell r="G1029">
            <v>0</v>
          </cell>
          <cell r="H1029">
            <v>0</v>
          </cell>
          <cell r="I1029">
            <v>0</v>
          </cell>
          <cell r="J1029">
            <v>0</v>
          </cell>
        </row>
        <row r="1030">
          <cell r="B1030" t="str">
            <v>White Rock</v>
          </cell>
          <cell r="C1030">
            <v>0</v>
          </cell>
          <cell r="D1030">
            <v>0</v>
          </cell>
          <cell r="E1030">
            <v>0</v>
          </cell>
          <cell r="F1030">
            <v>0</v>
          </cell>
          <cell r="G1030">
            <v>0</v>
          </cell>
          <cell r="H1030">
            <v>0</v>
          </cell>
          <cell r="I1030">
            <v>0</v>
          </cell>
          <cell r="J1030">
            <v>0</v>
          </cell>
        </row>
        <row r="1031">
          <cell r="B1031" t="str">
            <v>Xtera</v>
          </cell>
          <cell r="C1031">
            <v>0</v>
          </cell>
          <cell r="D1031">
            <v>0</v>
          </cell>
          <cell r="E1031">
            <v>0</v>
          </cell>
          <cell r="F1031">
            <v>0</v>
          </cell>
          <cell r="G1031">
            <v>0</v>
          </cell>
          <cell r="H1031">
            <v>0</v>
          </cell>
          <cell r="I1031">
            <v>0</v>
          </cell>
          <cell r="J1031">
            <v>0</v>
          </cell>
        </row>
        <row r="1032">
          <cell r="B1032" t="str">
            <v>Zhone</v>
          </cell>
          <cell r="C1032">
            <v>0</v>
          </cell>
          <cell r="D1032">
            <v>0</v>
          </cell>
          <cell r="E1032">
            <v>0</v>
          </cell>
          <cell r="F1032">
            <v>0</v>
          </cell>
          <cell r="G1032">
            <v>3</v>
          </cell>
          <cell r="H1032">
            <v>0</v>
          </cell>
          <cell r="I1032">
            <v>0</v>
          </cell>
          <cell r="J1032">
            <v>3</v>
          </cell>
        </row>
        <row r="1033">
          <cell r="B1033" t="str">
            <v>ZTE</v>
          </cell>
          <cell r="C1033">
            <v>0</v>
          </cell>
          <cell r="D1033">
            <v>0</v>
          </cell>
          <cell r="E1033">
            <v>0</v>
          </cell>
          <cell r="F1033">
            <v>0</v>
          </cell>
          <cell r="G1033">
            <v>0</v>
          </cell>
          <cell r="H1033">
            <v>0</v>
          </cell>
          <cell r="I1033">
            <v>0</v>
          </cell>
          <cell r="J1033">
            <v>0</v>
          </cell>
        </row>
        <row r="1034">
          <cell r="B1034" t="str">
            <v>Other</v>
          </cell>
          <cell r="C1034">
            <v>0</v>
          </cell>
          <cell r="D1034">
            <v>7</v>
          </cell>
          <cell r="E1034">
            <v>0</v>
          </cell>
          <cell r="F1034">
            <v>0</v>
          </cell>
          <cell r="G1034">
            <v>7</v>
          </cell>
          <cell r="H1034">
            <v>0</v>
          </cell>
          <cell r="I1034">
            <v>0</v>
          </cell>
          <cell r="J1034">
            <v>14</v>
          </cell>
        </row>
        <row r="1035">
          <cell r="B1035" t="str">
            <v>Total</v>
          </cell>
          <cell r="C1035">
            <v>12</v>
          </cell>
          <cell r="D1035">
            <v>320</v>
          </cell>
          <cell r="E1035">
            <v>173</v>
          </cell>
          <cell r="F1035">
            <v>43</v>
          </cell>
          <cell r="G1035">
            <v>218</v>
          </cell>
          <cell r="H1035">
            <v>54</v>
          </cell>
          <cell r="I1035">
            <v>172</v>
          </cell>
          <cell r="J1035">
            <v>992</v>
          </cell>
        </row>
        <row r="1043">
          <cell r="B1043" t="str">
            <v>Vendor</v>
          </cell>
          <cell r="C1043" t="str">
            <v>SONET/SDH Add-drop multiplexers (ADM)</v>
          </cell>
          <cell r="D1043" t="str">
            <v>Optical Edge Devices (OED)</v>
          </cell>
          <cell r="E1043" t="str">
            <v>Digital Cross Connects (DCS)</v>
          </cell>
          <cell r="F1043" t="str">
            <v>Optical Core Switches (OCS)</v>
          </cell>
          <cell r="G1043" t="str">
            <v>Metro WDM (C/D-WDM)</v>
          </cell>
          <cell r="H1043" t="str">
            <v>Long haul DWDM (LH DWDM)</v>
          </cell>
          <cell r="I1043" t="str">
            <v>Multi-reach DWDM</v>
          </cell>
          <cell r="J1043" t="str">
            <v>Total Optical Networking (ON)</v>
          </cell>
        </row>
        <row r="1044">
          <cell r="B1044" t="str">
            <v>ADTRAN</v>
          </cell>
          <cell r="C1044">
            <v>0</v>
          </cell>
          <cell r="D1044">
            <v>8</v>
          </cell>
          <cell r="F1044">
            <v>0</v>
          </cell>
          <cell r="G1044">
            <v>0</v>
          </cell>
          <cell r="H1044">
            <v>0</v>
          </cell>
          <cell r="I1044">
            <v>0</v>
          </cell>
          <cell r="J1044">
            <v>8</v>
          </cell>
        </row>
        <row r="1045">
          <cell r="B1045" t="str">
            <v>ADVA</v>
          </cell>
          <cell r="C1045">
            <v>0</v>
          </cell>
          <cell r="D1045">
            <v>2</v>
          </cell>
          <cell r="E1045">
            <v>0</v>
          </cell>
          <cell r="F1045">
            <v>0</v>
          </cell>
          <cell r="G1045">
            <v>37</v>
          </cell>
          <cell r="H1045">
            <v>0</v>
          </cell>
          <cell r="I1045">
            <v>0</v>
          </cell>
          <cell r="J1045">
            <v>39</v>
          </cell>
        </row>
        <row r="1046">
          <cell r="B1046" t="str">
            <v>Alcatel-Lucent</v>
          </cell>
          <cell r="C1046">
            <v>9</v>
          </cell>
          <cell r="D1046">
            <v>72</v>
          </cell>
          <cell r="E1046">
            <v>24</v>
          </cell>
          <cell r="F1046">
            <v>20</v>
          </cell>
          <cell r="G1046">
            <v>23</v>
          </cell>
          <cell r="H1046">
            <v>3</v>
          </cell>
          <cell r="I1046">
            <v>30</v>
          </cell>
          <cell r="J1046">
            <v>181</v>
          </cell>
        </row>
        <row r="1047">
          <cell r="B1047" t="str">
            <v>ANDA</v>
          </cell>
          <cell r="C1047">
            <v>0</v>
          </cell>
          <cell r="D1047">
            <v>6</v>
          </cell>
          <cell r="E1047">
            <v>0</v>
          </cell>
          <cell r="F1047">
            <v>0</v>
          </cell>
          <cell r="G1047">
            <v>0</v>
          </cell>
          <cell r="H1047">
            <v>0</v>
          </cell>
          <cell r="I1047">
            <v>0</v>
          </cell>
          <cell r="J1047">
            <v>6</v>
          </cell>
        </row>
        <row r="1048">
          <cell r="B1048" t="str">
            <v>Atrica</v>
          </cell>
          <cell r="C1048">
            <v>0</v>
          </cell>
          <cell r="D1048">
            <v>3</v>
          </cell>
          <cell r="E1048">
            <v>0</v>
          </cell>
          <cell r="F1048">
            <v>0</v>
          </cell>
          <cell r="G1048">
            <v>0</v>
          </cell>
          <cell r="H1048">
            <v>0</v>
          </cell>
          <cell r="I1048">
            <v>0</v>
          </cell>
          <cell r="J1048">
            <v>3</v>
          </cell>
        </row>
        <row r="1049">
          <cell r="B1049" t="str">
            <v>Calient</v>
          </cell>
          <cell r="J1049">
            <v>0</v>
          </cell>
        </row>
        <row r="1050">
          <cell r="B1050" t="str">
            <v>Ciena</v>
          </cell>
          <cell r="C1050">
            <v>0</v>
          </cell>
          <cell r="D1050">
            <v>2</v>
          </cell>
          <cell r="E1050">
            <v>0</v>
          </cell>
          <cell r="F1050">
            <v>29</v>
          </cell>
          <cell r="G1050">
            <v>22</v>
          </cell>
          <cell r="H1050">
            <v>2</v>
          </cell>
          <cell r="I1050">
            <v>35</v>
          </cell>
          <cell r="J1050">
            <v>90</v>
          </cell>
        </row>
        <row r="1051">
          <cell r="B1051" t="str">
            <v>Cisco</v>
          </cell>
          <cell r="C1051">
            <v>0</v>
          </cell>
          <cell r="D1051">
            <v>73</v>
          </cell>
          <cell r="E1051">
            <v>0</v>
          </cell>
          <cell r="F1051">
            <v>0</v>
          </cell>
          <cell r="G1051">
            <v>55</v>
          </cell>
          <cell r="H1051">
            <v>0</v>
          </cell>
          <cell r="I1051">
            <v>0</v>
          </cell>
          <cell r="J1051">
            <v>128</v>
          </cell>
        </row>
        <row r="1052">
          <cell r="B1052" t="str">
            <v>Corrigent</v>
          </cell>
          <cell r="C1052">
            <v>0</v>
          </cell>
          <cell r="D1052">
            <v>0</v>
          </cell>
          <cell r="E1052">
            <v>0</v>
          </cell>
          <cell r="F1052">
            <v>0</v>
          </cell>
          <cell r="G1052">
            <v>0</v>
          </cell>
          <cell r="H1052">
            <v>0</v>
          </cell>
          <cell r="I1052">
            <v>0</v>
          </cell>
          <cell r="J1052">
            <v>0</v>
          </cell>
        </row>
        <row r="1053">
          <cell r="B1053" t="str">
            <v>Corvis</v>
          </cell>
          <cell r="J1053">
            <v>0</v>
          </cell>
        </row>
        <row r="1054">
          <cell r="B1054" t="str">
            <v>Datang</v>
          </cell>
          <cell r="J1054">
            <v>0</v>
          </cell>
        </row>
        <row r="1055">
          <cell r="B1055" t="str">
            <v>ECI Telecom</v>
          </cell>
          <cell r="C1055">
            <v>0</v>
          </cell>
          <cell r="D1055">
            <v>1</v>
          </cell>
          <cell r="E1055">
            <v>1</v>
          </cell>
          <cell r="F1055">
            <v>0</v>
          </cell>
          <cell r="G1055">
            <v>1</v>
          </cell>
          <cell r="H1055">
            <v>0</v>
          </cell>
          <cell r="I1055">
            <v>0</v>
          </cell>
          <cell r="J1055">
            <v>3</v>
          </cell>
        </row>
        <row r="1056">
          <cell r="B1056" t="str">
            <v>Ericsson</v>
          </cell>
          <cell r="C1056">
            <v>0</v>
          </cell>
          <cell r="D1056">
            <v>0</v>
          </cell>
          <cell r="E1056">
            <v>0</v>
          </cell>
          <cell r="F1056">
            <v>0</v>
          </cell>
          <cell r="G1056">
            <v>0</v>
          </cell>
          <cell r="H1056">
            <v>0</v>
          </cell>
          <cell r="I1056">
            <v>0</v>
          </cell>
          <cell r="J1056">
            <v>0</v>
          </cell>
        </row>
        <row r="1057">
          <cell r="B1057" t="str">
            <v>FiberHome</v>
          </cell>
          <cell r="C1057">
            <v>0</v>
          </cell>
          <cell r="D1057">
            <v>0</v>
          </cell>
          <cell r="E1057">
            <v>0</v>
          </cell>
          <cell r="F1057">
            <v>0</v>
          </cell>
          <cell r="G1057">
            <v>0</v>
          </cell>
          <cell r="H1057">
            <v>0</v>
          </cell>
          <cell r="I1057">
            <v>0</v>
          </cell>
          <cell r="J1057">
            <v>0</v>
          </cell>
        </row>
        <row r="1058">
          <cell r="B1058" t="str">
            <v>Fujitsu</v>
          </cell>
          <cell r="C1058">
            <v>8</v>
          </cell>
          <cell r="D1058">
            <v>125</v>
          </cell>
          <cell r="E1058">
            <v>0</v>
          </cell>
          <cell r="F1058">
            <v>0</v>
          </cell>
          <cell r="G1058">
            <v>31</v>
          </cell>
          <cell r="H1058">
            <v>0</v>
          </cell>
          <cell r="I1058">
            <v>0</v>
          </cell>
          <cell r="J1058">
            <v>164</v>
          </cell>
        </row>
        <row r="1059">
          <cell r="B1059" t="str">
            <v>Hitachi</v>
          </cell>
          <cell r="C1059">
            <v>0</v>
          </cell>
          <cell r="D1059">
            <v>1</v>
          </cell>
          <cell r="E1059">
            <v>0</v>
          </cell>
          <cell r="F1059">
            <v>0</v>
          </cell>
          <cell r="G1059">
            <v>0</v>
          </cell>
          <cell r="H1059">
            <v>0</v>
          </cell>
          <cell r="I1059">
            <v>0</v>
          </cell>
          <cell r="J1059">
            <v>1</v>
          </cell>
        </row>
        <row r="1060">
          <cell r="B1060" t="str">
            <v>Hitachi Cable</v>
          </cell>
          <cell r="C1060">
            <v>0</v>
          </cell>
          <cell r="D1060">
            <v>0</v>
          </cell>
          <cell r="E1060">
            <v>0</v>
          </cell>
          <cell r="F1060">
            <v>0</v>
          </cell>
          <cell r="G1060">
            <v>0</v>
          </cell>
          <cell r="H1060">
            <v>0</v>
          </cell>
          <cell r="I1060">
            <v>0</v>
          </cell>
          <cell r="J1060">
            <v>0</v>
          </cell>
        </row>
        <row r="1061">
          <cell r="B1061" t="str">
            <v>Huawei</v>
          </cell>
          <cell r="C1061">
            <v>0</v>
          </cell>
          <cell r="D1061">
            <v>1</v>
          </cell>
          <cell r="E1061">
            <v>0</v>
          </cell>
          <cell r="F1061">
            <v>0</v>
          </cell>
          <cell r="G1061">
            <v>0</v>
          </cell>
          <cell r="H1061">
            <v>0</v>
          </cell>
          <cell r="I1061">
            <v>4</v>
          </cell>
          <cell r="J1061">
            <v>5</v>
          </cell>
        </row>
        <row r="1062">
          <cell r="B1062" t="str">
            <v>Infinera</v>
          </cell>
          <cell r="C1062">
            <v>0</v>
          </cell>
          <cell r="D1062">
            <v>0</v>
          </cell>
          <cell r="E1062">
            <v>0</v>
          </cell>
          <cell r="F1062">
            <v>0</v>
          </cell>
          <cell r="G1062">
            <v>0</v>
          </cell>
          <cell r="H1062">
            <v>0</v>
          </cell>
          <cell r="I1062">
            <v>51</v>
          </cell>
          <cell r="J1062">
            <v>51</v>
          </cell>
        </row>
        <row r="1063">
          <cell r="B1063" t="str">
            <v>Lucent</v>
          </cell>
          <cell r="J1063">
            <v>0</v>
          </cell>
        </row>
        <row r="1064">
          <cell r="B1064" t="str">
            <v>Luminous</v>
          </cell>
          <cell r="J1064">
            <v>0</v>
          </cell>
        </row>
        <row r="1065">
          <cell r="B1065" t="str">
            <v>Movaz</v>
          </cell>
          <cell r="J1065">
            <v>0</v>
          </cell>
        </row>
        <row r="1066">
          <cell r="B1066" t="str">
            <v>NEC</v>
          </cell>
          <cell r="C1066">
            <v>2</v>
          </cell>
          <cell r="D1066">
            <v>2</v>
          </cell>
          <cell r="E1066">
            <v>0</v>
          </cell>
          <cell r="F1066">
            <v>0</v>
          </cell>
          <cell r="G1066">
            <v>2</v>
          </cell>
          <cell r="H1066">
            <v>27</v>
          </cell>
          <cell r="I1066">
            <v>0</v>
          </cell>
          <cell r="J1066">
            <v>33</v>
          </cell>
        </row>
        <row r="1067">
          <cell r="B1067" t="str">
            <v>Nortel</v>
          </cell>
          <cell r="C1067">
            <v>1</v>
          </cell>
          <cell r="D1067">
            <v>50</v>
          </cell>
          <cell r="E1067">
            <v>0</v>
          </cell>
          <cell r="F1067">
            <v>3</v>
          </cell>
          <cell r="G1067">
            <v>40</v>
          </cell>
          <cell r="H1067">
            <v>12</v>
          </cell>
          <cell r="I1067">
            <v>13</v>
          </cell>
          <cell r="J1067">
            <v>119</v>
          </cell>
        </row>
        <row r="1068">
          <cell r="B1068" t="str">
            <v>OpVista</v>
          </cell>
          <cell r="C1068">
            <v>0</v>
          </cell>
          <cell r="D1068">
            <v>0</v>
          </cell>
          <cell r="E1068">
            <v>0</v>
          </cell>
          <cell r="F1068">
            <v>0</v>
          </cell>
          <cell r="G1068">
            <v>15</v>
          </cell>
          <cell r="H1068">
            <v>0</v>
          </cell>
          <cell r="I1068">
            <v>0</v>
          </cell>
          <cell r="J1068">
            <v>15</v>
          </cell>
        </row>
        <row r="1069">
          <cell r="B1069" t="str">
            <v>Sagem</v>
          </cell>
          <cell r="C1069">
            <v>0</v>
          </cell>
          <cell r="D1069">
            <v>0</v>
          </cell>
          <cell r="E1069">
            <v>0</v>
          </cell>
          <cell r="F1069">
            <v>0</v>
          </cell>
          <cell r="G1069">
            <v>0</v>
          </cell>
          <cell r="H1069">
            <v>0</v>
          </cell>
          <cell r="I1069">
            <v>0</v>
          </cell>
          <cell r="J1069">
            <v>0</v>
          </cell>
        </row>
        <row r="1070">
          <cell r="B1070" t="str">
            <v>Nokia Siemens</v>
          </cell>
          <cell r="C1070">
            <v>0</v>
          </cell>
          <cell r="D1070">
            <v>0</v>
          </cell>
          <cell r="E1070">
            <v>0</v>
          </cell>
          <cell r="F1070">
            <v>0</v>
          </cell>
          <cell r="G1070">
            <v>0</v>
          </cell>
          <cell r="H1070">
            <v>0</v>
          </cell>
          <cell r="I1070">
            <v>43</v>
          </cell>
          <cell r="J1070">
            <v>43</v>
          </cell>
        </row>
        <row r="1071">
          <cell r="B1071" t="str">
            <v>Sycamore</v>
          </cell>
          <cell r="C1071">
            <v>0</v>
          </cell>
          <cell r="D1071">
            <v>0</v>
          </cell>
          <cell r="E1071">
            <v>3</v>
          </cell>
          <cell r="F1071">
            <v>8</v>
          </cell>
          <cell r="G1071">
            <v>0</v>
          </cell>
          <cell r="H1071">
            <v>0</v>
          </cell>
          <cell r="I1071">
            <v>0</v>
          </cell>
          <cell r="J1071">
            <v>11</v>
          </cell>
        </row>
        <row r="1072">
          <cell r="B1072" t="str">
            <v>Tejas</v>
          </cell>
          <cell r="C1072">
            <v>0</v>
          </cell>
          <cell r="D1072">
            <v>3</v>
          </cell>
          <cell r="E1072">
            <v>0</v>
          </cell>
          <cell r="F1072">
            <v>0</v>
          </cell>
          <cell r="G1072">
            <v>0</v>
          </cell>
          <cell r="H1072">
            <v>0</v>
          </cell>
          <cell r="I1072">
            <v>0</v>
          </cell>
          <cell r="J1072">
            <v>3</v>
          </cell>
        </row>
        <row r="1073">
          <cell r="B1073" t="str">
            <v>Tellabs</v>
          </cell>
          <cell r="C1073">
            <v>0</v>
          </cell>
          <cell r="D1073">
            <v>11</v>
          </cell>
          <cell r="E1073">
            <v>167</v>
          </cell>
          <cell r="F1073">
            <v>1</v>
          </cell>
          <cell r="G1073">
            <v>10</v>
          </cell>
          <cell r="H1073">
            <v>0</v>
          </cell>
          <cell r="I1073">
            <v>0</v>
          </cell>
          <cell r="J1073">
            <v>189</v>
          </cell>
        </row>
        <row r="1074">
          <cell r="B1074" t="str">
            <v>Transmode</v>
          </cell>
          <cell r="C1074">
            <v>0</v>
          </cell>
          <cell r="D1074">
            <v>0</v>
          </cell>
          <cell r="E1074">
            <v>0</v>
          </cell>
          <cell r="F1074">
            <v>0</v>
          </cell>
          <cell r="G1074">
            <v>0</v>
          </cell>
          <cell r="H1074">
            <v>0</v>
          </cell>
          <cell r="I1074">
            <v>0</v>
          </cell>
          <cell r="J1074">
            <v>0</v>
          </cell>
        </row>
        <row r="1075">
          <cell r="B1075" t="str">
            <v>Turin</v>
          </cell>
          <cell r="C1075">
            <v>0</v>
          </cell>
          <cell r="D1075">
            <v>12</v>
          </cell>
          <cell r="E1075">
            <v>0</v>
          </cell>
          <cell r="F1075">
            <v>0</v>
          </cell>
          <cell r="G1075">
            <v>0</v>
          </cell>
          <cell r="H1075">
            <v>0</v>
          </cell>
          <cell r="I1075">
            <v>0</v>
          </cell>
          <cell r="J1075">
            <v>12</v>
          </cell>
        </row>
        <row r="1076">
          <cell r="B1076" t="str">
            <v>Tyco</v>
          </cell>
          <cell r="J1076">
            <v>0</v>
          </cell>
        </row>
        <row r="1077">
          <cell r="B1077" t="str">
            <v>UTStarcom</v>
          </cell>
          <cell r="C1077">
            <v>0</v>
          </cell>
          <cell r="D1077">
            <v>0</v>
          </cell>
          <cell r="E1077">
            <v>0</v>
          </cell>
          <cell r="F1077">
            <v>0</v>
          </cell>
          <cell r="G1077">
            <v>0</v>
          </cell>
          <cell r="H1077">
            <v>0</v>
          </cell>
          <cell r="I1077">
            <v>0</v>
          </cell>
          <cell r="J1077">
            <v>0</v>
          </cell>
        </row>
        <row r="1078">
          <cell r="B1078" t="str">
            <v>White Rock</v>
          </cell>
          <cell r="J1078">
            <v>0</v>
          </cell>
        </row>
        <row r="1079">
          <cell r="B1079" t="str">
            <v>Xtera</v>
          </cell>
          <cell r="C1079">
            <v>0</v>
          </cell>
          <cell r="D1079">
            <v>0</v>
          </cell>
          <cell r="E1079">
            <v>0</v>
          </cell>
          <cell r="F1079">
            <v>0</v>
          </cell>
          <cell r="G1079">
            <v>0</v>
          </cell>
          <cell r="H1079">
            <v>0</v>
          </cell>
          <cell r="I1079">
            <v>0</v>
          </cell>
          <cell r="J1079">
            <v>0</v>
          </cell>
        </row>
        <row r="1080">
          <cell r="B1080" t="str">
            <v>Zhone</v>
          </cell>
          <cell r="C1080">
            <v>0</v>
          </cell>
          <cell r="D1080">
            <v>0</v>
          </cell>
          <cell r="E1080">
            <v>0</v>
          </cell>
          <cell r="F1080">
            <v>0</v>
          </cell>
          <cell r="G1080">
            <v>3</v>
          </cell>
          <cell r="H1080">
            <v>0</v>
          </cell>
          <cell r="I1080">
            <v>0</v>
          </cell>
          <cell r="J1080">
            <v>3</v>
          </cell>
        </row>
        <row r="1081">
          <cell r="B1081" t="str">
            <v>ZTE</v>
          </cell>
          <cell r="C1081">
            <v>0</v>
          </cell>
          <cell r="D1081">
            <v>0</v>
          </cell>
          <cell r="E1081">
            <v>0</v>
          </cell>
          <cell r="F1081">
            <v>0</v>
          </cell>
          <cell r="G1081">
            <v>0</v>
          </cell>
          <cell r="H1081">
            <v>0</v>
          </cell>
          <cell r="I1081">
            <v>0</v>
          </cell>
          <cell r="J1081">
            <v>0</v>
          </cell>
        </row>
        <row r="1082">
          <cell r="B1082" t="str">
            <v>Other</v>
          </cell>
          <cell r="C1082">
            <v>0</v>
          </cell>
          <cell r="D1082">
            <v>7</v>
          </cell>
          <cell r="E1082">
            <v>0</v>
          </cell>
          <cell r="F1082">
            <v>0</v>
          </cell>
          <cell r="G1082">
            <v>7</v>
          </cell>
          <cell r="H1082">
            <v>0</v>
          </cell>
          <cell r="I1082">
            <v>0</v>
          </cell>
          <cell r="J1082">
            <v>14</v>
          </cell>
        </row>
        <row r="1083">
          <cell r="B1083" t="str">
            <v>Total</v>
          </cell>
          <cell r="C1083">
            <v>20</v>
          </cell>
          <cell r="D1083">
            <v>379</v>
          </cell>
          <cell r="E1083">
            <v>195</v>
          </cell>
          <cell r="F1083">
            <v>61</v>
          </cell>
          <cell r="G1083">
            <v>246</v>
          </cell>
          <cell r="H1083">
            <v>44</v>
          </cell>
          <cell r="I1083">
            <v>176</v>
          </cell>
          <cell r="J1083">
            <v>1121</v>
          </cell>
        </row>
        <row r="1087">
          <cell r="B1087" t="str">
            <v>Vendor</v>
          </cell>
          <cell r="C1087" t="str">
            <v>SONET/SDH Add-drop multiplexers (ADM)</v>
          </cell>
          <cell r="D1087" t="str">
            <v>Optical Edge Devices (OED)</v>
          </cell>
          <cell r="E1087" t="str">
            <v>Digital Cross Connects (DCS)</v>
          </cell>
          <cell r="F1087" t="str">
            <v>Optical Core Switches (OCS)</v>
          </cell>
          <cell r="G1087" t="str">
            <v>Metro WDM (C/D-WDM)</v>
          </cell>
          <cell r="H1087" t="str">
            <v>Long haul DWDM (LH DWDM)</v>
          </cell>
          <cell r="I1087" t="str">
            <v>Multi-reach DWDM</v>
          </cell>
          <cell r="J1087" t="str">
            <v>Total Optical Networking (ON)</v>
          </cell>
        </row>
        <row r="1088">
          <cell r="B1088" t="str">
            <v>ADTRAN</v>
          </cell>
          <cell r="C1088">
            <v>0</v>
          </cell>
          <cell r="D1088">
            <v>9</v>
          </cell>
          <cell r="E1088">
            <v>0</v>
          </cell>
          <cell r="F1088">
            <v>0</v>
          </cell>
          <cell r="G1088">
            <v>0</v>
          </cell>
          <cell r="H1088">
            <v>0</v>
          </cell>
          <cell r="I1088">
            <v>0</v>
          </cell>
          <cell r="J1088">
            <v>9</v>
          </cell>
        </row>
        <row r="1089">
          <cell r="B1089" t="str">
            <v>ADVA</v>
          </cell>
          <cell r="C1089">
            <v>0</v>
          </cell>
          <cell r="D1089">
            <v>2</v>
          </cell>
          <cell r="E1089">
            <v>0</v>
          </cell>
          <cell r="F1089">
            <v>0</v>
          </cell>
          <cell r="G1089">
            <v>27</v>
          </cell>
          <cell r="H1089">
            <v>0</v>
          </cell>
          <cell r="I1089">
            <v>0</v>
          </cell>
          <cell r="J1089">
            <v>29</v>
          </cell>
        </row>
        <row r="1090">
          <cell r="B1090" t="str">
            <v>Alcatel-Lucent</v>
          </cell>
          <cell r="C1090">
            <v>8</v>
          </cell>
          <cell r="D1090">
            <v>87</v>
          </cell>
          <cell r="E1090">
            <v>20</v>
          </cell>
          <cell r="F1090">
            <v>24</v>
          </cell>
          <cell r="G1090">
            <v>27</v>
          </cell>
          <cell r="H1090">
            <v>2</v>
          </cell>
          <cell r="I1090">
            <v>24</v>
          </cell>
          <cell r="J1090">
            <v>192</v>
          </cell>
        </row>
        <row r="1091">
          <cell r="B1091" t="str">
            <v>ANDA</v>
          </cell>
          <cell r="C1091">
            <v>0</v>
          </cell>
          <cell r="D1091">
            <v>8</v>
          </cell>
          <cell r="E1091">
            <v>0</v>
          </cell>
          <cell r="F1091">
            <v>0</v>
          </cell>
          <cell r="G1091">
            <v>0</v>
          </cell>
          <cell r="H1091">
            <v>0</v>
          </cell>
          <cell r="I1091">
            <v>0</v>
          </cell>
          <cell r="J1091">
            <v>8</v>
          </cell>
        </row>
        <row r="1092">
          <cell r="B1092" t="str">
            <v>Atrica</v>
          </cell>
          <cell r="C1092">
            <v>0</v>
          </cell>
          <cell r="D1092">
            <v>3</v>
          </cell>
          <cell r="E1092">
            <v>0</v>
          </cell>
          <cell r="G1092">
            <v>0</v>
          </cell>
          <cell r="H1092">
            <v>0</v>
          </cell>
          <cell r="I1092">
            <v>0</v>
          </cell>
          <cell r="J1092">
            <v>3</v>
          </cell>
        </row>
        <row r="1093">
          <cell r="B1093" t="str">
            <v>Calient</v>
          </cell>
          <cell r="J1093">
            <v>0</v>
          </cell>
        </row>
        <row r="1094">
          <cell r="B1094" t="str">
            <v>Ciena</v>
          </cell>
          <cell r="C1094">
            <v>0</v>
          </cell>
          <cell r="D1094">
            <v>2</v>
          </cell>
          <cell r="E1094">
            <v>0</v>
          </cell>
          <cell r="F1094">
            <v>35</v>
          </cell>
          <cell r="G1094">
            <v>18</v>
          </cell>
          <cell r="H1094">
            <v>3</v>
          </cell>
          <cell r="I1094">
            <v>55</v>
          </cell>
          <cell r="J1094">
            <v>113</v>
          </cell>
        </row>
        <row r="1095">
          <cell r="B1095" t="str">
            <v>Cisco</v>
          </cell>
          <cell r="C1095">
            <v>0</v>
          </cell>
          <cell r="D1095">
            <v>71</v>
          </cell>
          <cell r="E1095">
            <v>0</v>
          </cell>
          <cell r="F1095">
            <v>0</v>
          </cell>
          <cell r="G1095">
            <v>54</v>
          </cell>
          <cell r="H1095">
            <v>0</v>
          </cell>
          <cell r="I1095">
            <v>0</v>
          </cell>
          <cell r="J1095">
            <v>125</v>
          </cell>
        </row>
        <row r="1096">
          <cell r="B1096" t="str">
            <v>Corrigent</v>
          </cell>
          <cell r="C1096">
            <v>0</v>
          </cell>
          <cell r="D1096">
            <v>0</v>
          </cell>
          <cell r="E1096">
            <v>0</v>
          </cell>
          <cell r="F1096">
            <v>0</v>
          </cell>
          <cell r="G1096">
            <v>0</v>
          </cell>
          <cell r="H1096">
            <v>0</v>
          </cell>
          <cell r="I1096">
            <v>0</v>
          </cell>
          <cell r="J1096">
            <v>0</v>
          </cell>
        </row>
        <row r="1097">
          <cell r="B1097" t="str">
            <v>Corvis</v>
          </cell>
          <cell r="J1097">
            <v>0</v>
          </cell>
        </row>
        <row r="1098">
          <cell r="B1098" t="str">
            <v>Datang</v>
          </cell>
          <cell r="J1098">
            <v>0</v>
          </cell>
        </row>
        <row r="1099">
          <cell r="B1099" t="str">
            <v>ECI Telecom</v>
          </cell>
          <cell r="C1099">
            <v>0</v>
          </cell>
          <cell r="D1099">
            <v>1</v>
          </cell>
          <cell r="E1099">
            <v>1</v>
          </cell>
          <cell r="F1099">
            <v>0</v>
          </cell>
          <cell r="G1099">
            <v>2</v>
          </cell>
          <cell r="H1099">
            <v>0</v>
          </cell>
          <cell r="I1099">
            <v>0</v>
          </cell>
          <cell r="J1099">
            <v>4</v>
          </cell>
        </row>
        <row r="1100">
          <cell r="B1100" t="str">
            <v>Ericsson</v>
          </cell>
          <cell r="C1100">
            <v>0</v>
          </cell>
          <cell r="D1100">
            <v>0</v>
          </cell>
          <cell r="E1100">
            <v>0</v>
          </cell>
          <cell r="F1100">
            <v>0</v>
          </cell>
          <cell r="G1100">
            <v>0</v>
          </cell>
          <cell r="H1100">
            <v>0</v>
          </cell>
          <cell r="I1100">
            <v>1</v>
          </cell>
          <cell r="J1100">
            <v>1</v>
          </cell>
        </row>
        <row r="1101">
          <cell r="B1101" t="str">
            <v>FiberHome</v>
          </cell>
          <cell r="C1101">
            <v>0</v>
          </cell>
          <cell r="D1101">
            <v>0</v>
          </cell>
          <cell r="E1101">
            <v>0</v>
          </cell>
          <cell r="F1101">
            <v>0</v>
          </cell>
          <cell r="G1101">
            <v>0</v>
          </cell>
          <cell r="H1101">
            <v>0</v>
          </cell>
          <cell r="I1101">
            <v>0</v>
          </cell>
          <cell r="J1101">
            <v>0</v>
          </cell>
        </row>
        <row r="1102">
          <cell r="B1102" t="str">
            <v>Fujitsu</v>
          </cell>
          <cell r="C1102">
            <v>6</v>
          </cell>
          <cell r="D1102">
            <v>112</v>
          </cell>
          <cell r="E1102">
            <v>0</v>
          </cell>
          <cell r="F1102">
            <v>0</v>
          </cell>
          <cell r="G1102">
            <v>40</v>
          </cell>
          <cell r="H1102">
            <v>0</v>
          </cell>
          <cell r="I1102">
            <v>0</v>
          </cell>
          <cell r="J1102">
            <v>158</v>
          </cell>
        </row>
        <row r="1103">
          <cell r="B1103" t="str">
            <v>Hitachi</v>
          </cell>
          <cell r="C1103">
            <v>1</v>
          </cell>
          <cell r="D1103">
            <v>0</v>
          </cell>
          <cell r="E1103">
            <v>0</v>
          </cell>
          <cell r="F1103">
            <v>0</v>
          </cell>
          <cell r="G1103">
            <v>0</v>
          </cell>
          <cell r="H1103">
            <v>0</v>
          </cell>
          <cell r="I1103">
            <v>0</v>
          </cell>
          <cell r="J1103">
            <v>1</v>
          </cell>
        </row>
        <row r="1104">
          <cell r="B1104" t="str">
            <v>Hitachi Cable</v>
          </cell>
          <cell r="C1104">
            <v>0</v>
          </cell>
          <cell r="D1104">
            <v>0</v>
          </cell>
          <cell r="E1104">
            <v>0</v>
          </cell>
          <cell r="F1104">
            <v>0</v>
          </cell>
          <cell r="G1104">
            <v>0</v>
          </cell>
          <cell r="H1104">
            <v>0</v>
          </cell>
          <cell r="I1104">
            <v>0</v>
          </cell>
          <cell r="J1104">
            <v>0</v>
          </cell>
        </row>
        <row r="1105">
          <cell r="B1105" t="str">
            <v>Huawei</v>
          </cell>
          <cell r="C1105">
            <v>0</v>
          </cell>
          <cell r="D1105">
            <v>2</v>
          </cell>
          <cell r="E1105">
            <v>0</v>
          </cell>
          <cell r="F1105">
            <v>2</v>
          </cell>
          <cell r="G1105">
            <v>0</v>
          </cell>
          <cell r="H1105">
            <v>0</v>
          </cell>
          <cell r="I1105">
            <v>2</v>
          </cell>
          <cell r="J1105">
            <v>6</v>
          </cell>
        </row>
        <row r="1106">
          <cell r="B1106" t="str">
            <v>Infinera</v>
          </cell>
          <cell r="C1106">
            <v>0</v>
          </cell>
          <cell r="D1106">
            <v>0</v>
          </cell>
          <cell r="E1106">
            <v>0</v>
          </cell>
          <cell r="F1106">
            <v>0</v>
          </cell>
          <cell r="G1106">
            <v>0</v>
          </cell>
          <cell r="H1106">
            <v>0</v>
          </cell>
          <cell r="I1106">
            <v>53</v>
          </cell>
          <cell r="J1106">
            <v>53</v>
          </cell>
        </row>
        <row r="1107">
          <cell r="B1107" t="str">
            <v>Lucent</v>
          </cell>
          <cell r="J1107">
            <v>0</v>
          </cell>
        </row>
        <row r="1108">
          <cell r="B1108" t="str">
            <v>Luminous</v>
          </cell>
          <cell r="J1108">
            <v>0</v>
          </cell>
        </row>
        <row r="1109">
          <cell r="B1109" t="str">
            <v>Movaz</v>
          </cell>
          <cell r="J1109">
            <v>0</v>
          </cell>
        </row>
        <row r="1110">
          <cell r="B1110" t="str">
            <v>NEC</v>
          </cell>
          <cell r="C1110">
            <v>2</v>
          </cell>
          <cell r="D1110">
            <v>2</v>
          </cell>
          <cell r="E1110">
            <v>0</v>
          </cell>
          <cell r="F1110">
            <v>0</v>
          </cell>
          <cell r="G1110">
            <v>2</v>
          </cell>
          <cell r="H1110">
            <v>45</v>
          </cell>
          <cell r="I1110">
            <v>0</v>
          </cell>
          <cell r="J1110">
            <v>51</v>
          </cell>
        </row>
        <row r="1111">
          <cell r="B1111" t="str">
            <v>Nortel</v>
          </cell>
          <cell r="C1111">
            <v>0</v>
          </cell>
          <cell r="D1111">
            <v>67</v>
          </cell>
          <cell r="E1111">
            <v>0</v>
          </cell>
          <cell r="F1111">
            <v>2</v>
          </cell>
          <cell r="G1111">
            <v>55</v>
          </cell>
          <cell r="H1111">
            <v>8</v>
          </cell>
          <cell r="I1111">
            <v>24</v>
          </cell>
          <cell r="J1111">
            <v>156</v>
          </cell>
        </row>
        <row r="1112">
          <cell r="B1112" t="str">
            <v>OpVista</v>
          </cell>
          <cell r="C1112">
            <v>0</v>
          </cell>
          <cell r="D1112">
            <v>0</v>
          </cell>
          <cell r="E1112">
            <v>0</v>
          </cell>
          <cell r="F1112">
            <v>0</v>
          </cell>
          <cell r="G1112">
            <v>16</v>
          </cell>
          <cell r="H1112">
            <v>0</v>
          </cell>
          <cell r="I1112">
            <v>0</v>
          </cell>
          <cell r="J1112">
            <v>16</v>
          </cell>
        </row>
        <row r="1113">
          <cell r="B1113" t="str">
            <v>Sagem</v>
          </cell>
          <cell r="C1113">
            <v>0</v>
          </cell>
          <cell r="D1113">
            <v>0</v>
          </cell>
          <cell r="E1113">
            <v>0</v>
          </cell>
          <cell r="F1113">
            <v>0</v>
          </cell>
          <cell r="G1113">
            <v>0</v>
          </cell>
          <cell r="H1113">
            <v>0</v>
          </cell>
          <cell r="I1113">
            <v>0</v>
          </cell>
          <cell r="J1113">
            <v>0</v>
          </cell>
        </row>
        <row r="1114">
          <cell r="B1114" t="str">
            <v>Nokia Siemens</v>
          </cell>
          <cell r="C1114">
            <v>0</v>
          </cell>
          <cell r="D1114">
            <v>0</v>
          </cell>
          <cell r="E1114">
            <v>0</v>
          </cell>
          <cell r="F1114">
            <v>0</v>
          </cell>
          <cell r="G1114">
            <v>0</v>
          </cell>
          <cell r="H1114">
            <v>0</v>
          </cell>
          <cell r="I1114">
            <v>50</v>
          </cell>
          <cell r="J1114">
            <v>50</v>
          </cell>
        </row>
        <row r="1115">
          <cell r="B1115" t="str">
            <v>Sycamore</v>
          </cell>
          <cell r="C1115">
            <v>0</v>
          </cell>
          <cell r="D1115">
            <v>0</v>
          </cell>
          <cell r="E1115">
            <v>2</v>
          </cell>
          <cell r="F1115">
            <v>10</v>
          </cell>
          <cell r="G1115">
            <v>0</v>
          </cell>
          <cell r="H1115">
            <v>0</v>
          </cell>
          <cell r="I1115">
            <v>0</v>
          </cell>
          <cell r="J1115">
            <v>12</v>
          </cell>
        </row>
        <row r="1116">
          <cell r="B1116" t="str">
            <v>Tejas</v>
          </cell>
          <cell r="C1116">
            <v>0</v>
          </cell>
          <cell r="D1116">
            <v>2</v>
          </cell>
          <cell r="E1116">
            <v>0</v>
          </cell>
          <cell r="F1116">
            <v>0</v>
          </cell>
          <cell r="G1116">
            <v>0</v>
          </cell>
          <cell r="H1116">
            <v>0</v>
          </cell>
          <cell r="I1116">
            <v>0</v>
          </cell>
          <cell r="J1116">
            <v>2</v>
          </cell>
        </row>
        <row r="1117">
          <cell r="B1117" t="str">
            <v>Tellabs</v>
          </cell>
          <cell r="C1117">
            <v>0</v>
          </cell>
          <cell r="D1117">
            <v>10</v>
          </cell>
          <cell r="E1117">
            <v>139</v>
          </cell>
          <cell r="F1117">
            <v>1</v>
          </cell>
          <cell r="G1117">
            <v>70</v>
          </cell>
          <cell r="H1117">
            <v>0</v>
          </cell>
          <cell r="I1117">
            <v>0</v>
          </cell>
          <cell r="J1117">
            <v>220</v>
          </cell>
        </row>
        <row r="1118">
          <cell r="B1118" t="str">
            <v>Transmode</v>
          </cell>
          <cell r="C1118">
            <v>0</v>
          </cell>
          <cell r="D1118">
            <v>0</v>
          </cell>
          <cell r="E1118">
            <v>0</v>
          </cell>
          <cell r="F1118">
            <v>0</v>
          </cell>
          <cell r="G1118">
            <v>1</v>
          </cell>
          <cell r="H1118">
            <v>0</v>
          </cell>
          <cell r="I1118">
            <v>0</v>
          </cell>
          <cell r="J1118">
            <v>1</v>
          </cell>
        </row>
        <row r="1119">
          <cell r="B1119" t="str">
            <v>Turin</v>
          </cell>
          <cell r="C1119">
            <v>0</v>
          </cell>
          <cell r="D1119">
            <v>13</v>
          </cell>
          <cell r="E1119">
            <v>0</v>
          </cell>
          <cell r="F1119">
            <v>0</v>
          </cell>
          <cell r="G1119">
            <v>0</v>
          </cell>
          <cell r="H1119">
            <v>0</v>
          </cell>
          <cell r="I1119">
            <v>0</v>
          </cell>
          <cell r="J1119">
            <v>13</v>
          </cell>
        </row>
        <row r="1120">
          <cell r="B1120" t="str">
            <v>Tyco</v>
          </cell>
          <cell r="J1120">
            <v>0</v>
          </cell>
        </row>
        <row r="1121">
          <cell r="B1121" t="str">
            <v>UTStarcom</v>
          </cell>
          <cell r="C1121">
            <v>0</v>
          </cell>
          <cell r="D1121">
            <v>0</v>
          </cell>
          <cell r="E1121">
            <v>0</v>
          </cell>
          <cell r="F1121">
            <v>0</v>
          </cell>
          <cell r="G1121">
            <v>0</v>
          </cell>
          <cell r="H1121">
            <v>0</v>
          </cell>
          <cell r="I1121">
            <v>0</v>
          </cell>
          <cell r="J1121">
            <v>0</v>
          </cell>
        </row>
        <row r="1122">
          <cell r="B1122" t="str">
            <v>White Rock</v>
          </cell>
          <cell r="J1122">
            <v>0</v>
          </cell>
        </row>
        <row r="1123">
          <cell r="B1123" t="str">
            <v>Xtera</v>
          </cell>
          <cell r="C1123">
            <v>0</v>
          </cell>
          <cell r="D1123">
            <v>0</v>
          </cell>
          <cell r="E1123">
            <v>0</v>
          </cell>
          <cell r="F1123">
            <v>0</v>
          </cell>
          <cell r="G1123">
            <v>0</v>
          </cell>
          <cell r="H1123">
            <v>0</v>
          </cell>
          <cell r="I1123">
            <v>0</v>
          </cell>
          <cell r="J1123">
            <v>0</v>
          </cell>
        </row>
        <row r="1124">
          <cell r="B1124" t="str">
            <v>Zhone</v>
          </cell>
          <cell r="C1124">
            <v>0</v>
          </cell>
          <cell r="D1124">
            <v>0</v>
          </cell>
          <cell r="E1124">
            <v>0</v>
          </cell>
          <cell r="F1124">
            <v>0</v>
          </cell>
          <cell r="G1124">
            <v>3</v>
          </cell>
          <cell r="H1124">
            <v>0</v>
          </cell>
          <cell r="I1124">
            <v>0</v>
          </cell>
          <cell r="J1124">
            <v>3</v>
          </cell>
        </row>
        <row r="1125">
          <cell r="B1125" t="str">
            <v>ZTE</v>
          </cell>
          <cell r="C1125">
            <v>0</v>
          </cell>
          <cell r="D1125">
            <v>0</v>
          </cell>
          <cell r="E1125">
            <v>0</v>
          </cell>
          <cell r="F1125">
            <v>0</v>
          </cell>
          <cell r="G1125">
            <v>0</v>
          </cell>
          <cell r="H1125">
            <v>0</v>
          </cell>
          <cell r="I1125">
            <v>0</v>
          </cell>
          <cell r="J1125">
            <v>0</v>
          </cell>
        </row>
        <row r="1126">
          <cell r="B1126" t="str">
            <v>Other</v>
          </cell>
          <cell r="C1126">
            <v>0</v>
          </cell>
          <cell r="D1126">
            <v>7</v>
          </cell>
          <cell r="E1126">
            <v>0</v>
          </cell>
          <cell r="F1126">
            <v>0</v>
          </cell>
          <cell r="G1126">
            <v>7</v>
          </cell>
          <cell r="H1126">
            <v>0</v>
          </cell>
          <cell r="I1126">
            <v>0</v>
          </cell>
          <cell r="J1126">
            <v>14</v>
          </cell>
        </row>
        <row r="1127">
          <cell r="B1127" t="str">
            <v>Total</v>
          </cell>
          <cell r="C1127">
            <v>17</v>
          </cell>
          <cell r="D1127">
            <v>398</v>
          </cell>
          <cell r="E1127">
            <v>162</v>
          </cell>
          <cell r="F1127">
            <v>74</v>
          </cell>
          <cell r="G1127">
            <v>322</v>
          </cell>
          <cell r="H1127">
            <v>58</v>
          </cell>
          <cell r="I1127">
            <v>209</v>
          </cell>
          <cell r="J1127">
            <v>1240</v>
          </cell>
        </row>
        <row r="1131">
          <cell r="B1131" t="str">
            <v>Vendor</v>
          </cell>
          <cell r="C1131" t="str">
            <v>SONET/SDH Add-drop multiplexers (ADM)</v>
          </cell>
          <cell r="D1131" t="str">
            <v>Optical Edge Devices (OED)</v>
          </cell>
          <cell r="E1131" t="str">
            <v>Digital Cross Connects (DCS)</v>
          </cell>
          <cell r="F1131" t="str">
            <v>Optical Core Switches (OCS)</v>
          </cell>
          <cell r="G1131" t="str">
            <v>Metro WDM (C/D-WDM)</v>
          </cell>
          <cell r="H1131" t="str">
            <v>Long haul DWDM (LH DWDM)</v>
          </cell>
          <cell r="I1131" t="str">
            <v>Multi-reach DWDM</v>
          </cell>
          <cell r="J1131" t="str">
            <v>Total Optical Networking (ON)</v>
          </cell>
        </row>
        <row r="1132">
          <cell r="B1132" t="str">
            <v>ADTRAN</v>
          </cell>
          <cell r="C1132">
            <v>0</v>
          </cell>
          <cell r="D1132">
            <v>14</v>
          </cell>
          <cell r="E1132">
            <v>0</v>
          </cell>
          <cell r="F1132">
            <v>0</v>
          </cell>
          <cell r="G1132">
            <v>0</v>
          </cell>
          <cell r="H1132">
            <v>0</v>
          </cell>
          <cell r="I1132">
            <v>0</v>
          </cell>
          <cell r="J1132">
            <v>14</v>
          </cell>
        </row>
        <row r="1133">
          <cell r="B1133" t="str">
            <v>ADVA</v>
          </cell>
          <cell r="C1133">
            <v>0</v>
          </cell>
          <cell r="D1133">
            <v>2</v>
          </cell>
          <cell r="E1133">
            <v>0</v>
          </cell>
          <cell r="F1133">
            <v>0</v>
          </cell>
          <cell r="G1133">
            <v>19</v>
          </cell>
          <cell r="H1133">
            <v>0</v>
          </cell>
          <cell r="I1133">
            <v>0</v>
          </cell>
          <cell r="J1133">
            <v>21</v>
          </cell>
        </row>
        <row r="1134">
          <cell r="B1134" t="str">
            <v>Alcatel-Lucent</v>
          </cell>
          <cell r="C1134">
            <v>3</v>
          </cell>
          <cell r="D1134">
            <v>92</v>
          </cell>
          <cell r="E1134">
            <v>41</v>
          </cell>
          <cell r="F1134">
            <v>30</v>
          </cell>
          <cell r="G1134">
            <v>39</v>
          </cell>
          <cell r="H1134">
            <v>9</v>
          </cell>
          <cell r="I1134">
            <v>31</v>
          </cell>
          <cell r="J1134">
            <v>245</v>
          </cell>
        </row>
        <row r="1135">
          <cell r="B1135" t="str">
            <v>ANDA</v>
          </cell>
          <cell r="C1135">
            <v>0</v>
          </cell>
          <cell r="D1135">
            <v>8</v>
          </cell>
          <cell r="E1135">
            <v>0</v>
          </cell>
          <cell r="F1135">
            <v>0</v>
          </cell>
          <cell r="G1135">
            <v>0</v>
          </cell>
          <cell r="H1135">
            <v>0</v>
          </cell>
          <cell r="I1135">
            <v>0</v>
          </cell>
          <cell r="J1135">
            <v>8</v>
          </cell>
        </row>
        <row r="1136">
          <cell r="B1136" t="str">
            <v>Atrica</v>
          </cell>
          <cell r="C1136">
            <v>0</v>
          </cell>
          <cell r="D1136">
            <v>3</v>
          </cell>
          <cell r="E1136">
            <v>0</v>
          </cell>
          <cell r="G1136">
            <v>0</v>
          </cell>
          <cell r="H1136">
            <v>0</v>
          </cell>
          <cell r="I1136">
            <v>0</v>
          </cell>
          <cell r="J1136">
            <v>3</v>
          </cell>
        </row>
        <row r="1137">
          <cell r="B1137" t="str">
            <v>Calient</v>
          </cell>
          <cell r="J1137">
            <v>0</v>
          </cell>
        </row>
        <row r="1138">
          <cell r="B1138" t="str">
            <v>Ciena</v>
          </cell>
          <cell r="C1138">
            <v>0</v>
          </cell>
          <cell r="D1138">
            <v>3</v>
          </cell>
          <cell r="E1138">
            <v>0</v>
          </cell>
          <cell r="F1138">
            <v>46</v>
          </cell>
          <cell r="G1138">
            <v>21</v>
          </cell>
          <cell r="H1138">
            <v>2</v>
          </cell>
          <cell r="I1138">
            <v>43</v>
          </cell>
          <cell r="J1138">
            <v>115</v>
          </cell>
        </row>
        <row r="1139">
          <cell r="B1139" t="str">
            <v>Cisco</v>
          </cell>
          <cell r="C1139">
            <v>0</v>
          </cell>
          <cell r="D1139">
            <v>60</v>
          </cell>
          <cell r="E1139">
            <v>0</v>
          </cell>
          <cell r="F1139">
            <v>0</v>
          </cell>
          <cell r="G1139">
            <v>69</v>
          </cell>
          <cell r="H1139">
            <v>0</v>
          </cell>
          <cell r="I1139">
            <v>0</v>
          </cell>
          <cell r="J1139">
            <v>129</v>
          </cell>
        </row>
        <row r="1140">
          <cell r="B1140" t="str">
            <v>Corrigent</v>
          </cell>
          <cell r="C1140">
            <v>0</v>
          </cell>
          <cell r="D1140">
            <v>0</v>
          </cell>
          <cell r="E1140">
            <v>0</v>
          </cell>
          <cell r="F1140">
            <v>0</v>
          </cell>
          <cell r="G1140">
            <v>0</v>
          </cell>
          <cell r="H1140">
            <v>0</v>
          </cell>
          <cell r="I1140">
            <v>0</v>
          </cell>
          <cell r="J1140">
            <v>0</v>
          </cell>
        </row>
        <row r="1141">
          <cell r="B1141" t="str">
            <v>Corvis</v>
          </cell>
          <cell r="J1141">
            <v>0</v>
          </cell>
        </row>
        <row r="1142">
          <cell r="B1142" t="str">
            <v>Datang</v>
          </cell>
          <cell r="J1142">
            <v>0</v>
          </cell>
        </row>
        <row r="1143">
          <cell r="B1143" t="str">
            <v>ECI Telecom</v>
          </cell>
          <cell r="C1143">
            <v>0</v>
          </cell>
          <cell r="D1143">
            <v>1</v>
          </cell>
          <cell r="E1143">
            <v>1</v>
          </cell>
          <cell r="F1143">
            <v>0</v>
          </cell>
          <cell r="G1143">
            <v>2</v>
          </cell>
          <cell r="H1143">
            <v>0</v>
          </cell>
          <cell r="I1143">
            <v>0</v>
          </cell>
          <cell r="J1143">
            <v>4</v>
          </cell>
        </row>
        <row r="1144">
          <cell r="B1144" t="str">
            <v>Ericsson</v>
          </cell>
          <cell r="C1144">
            <v>0</v>
          </cell>
          <cell r="D1144">
            <v>0</v>
          </cell>
          <cell r="E1144">
            <v>0</v>
          </cell>
          <cell r="F1144">
            <v>0</v>
          </cell>
          <cell r="G1144">
            <v>0</v>
          </cell>
          <cell r="H1144">
            <v>0</v>
          </cell>
          <cell r="I1144">
            <v>0</v>
          </cell>
          <cell r="J1144">
            <v>0</v>
          </cell>
        </row>
        <row r="1145">
          <cell r="B1145" t="str">
            <v>FiberHome</v>
          </cell>
          <cell r="C1145">
            <v>0</v>
          </cell>
          <cell r="D1145">
            <v>0</v>
          </cell>
          <cell r="E1145">
            <v>0</v>
          </cell>
          <cell r="F1145">
            <v>0</v>
          </cell>
          <cell r="G1145">
            <v>0</v>
          </cell>
          <cell r="H1145">
            <v>0</v>
          </cell>
          <cell r="I1145">
            <v>0</v>
          </cell>
          <cell r="J1145">
            <v>0</v>
          </cell>
        </row>
        <row r="1146">
          <cell r="B1146" t="str">
            <v>Fujitsu</v>
          </cell>
          <cell r="C1146">
            <v>5</v>
          </cell>
          <cell r="D1146">
            <v>119</v>
          </cell>
          <cell r="E1146">
            <v>0</v>
          </cell>
          <cell r="F1146">
            <v>0</v>
          </cell>
          <cell r="G1146">
            <v>43</v>
          </cell>
          <cell r="H1146">
            <v>0</v>
          </cell>
          <cell r="I1146">
            <v>0</v>
          </cell>
          <cell r="J1146">
            <v>167</v>
          </cell>
        </row>
        <row r="1147">
          <cell r="B1147" t="str">
            <v>Hitachi</v>
          </cell>
          <cell r="C1147">
            <v>1</v>
          </cell>
          <cell r="D1147">
            <v>1</v>
          </cell>
          <cell r="E1147">
            <v>0</v>
          </cell>
          <cell r="F1147">
            <v>0</v>
          </cell>
          <cell r="G1147">
            <v>0</v>
          </cell>
          <cell r="H1147">
            <v>0</v>
          </cell>
          <cell r="I1147">
            <v>0</v>
          </cell>
          <cell r="J1147">
            <v>2</v>
          </cell>
        </row>
        <row r="1148">
          <cell r="B1148" t="str">
            <v>Hitachi Cable</v>
          </cell>
          <cell r="C1148">
            <v>0</v>
          </cell>
          <cell r="D1148">
            <v>0</v>
          </cell>
          <cell r="E1148">
            <v>0</v>
          </cell>
          <cell r="F1148">
            <v>0</v>
          </cell>
          <cell r="G1148">
            <v>0</v>
          </cell>
          <cell r="H1148">
            <v>0</v>
          </cell>
          <cell r="I1148">
            <v>0</v>
          </cell>
          <cell r="J1148">
            <v>0</v>
          </cell>
        </row>
        <row r="1149">
          <cell r="B1149" t="str">
            <v>Huawei</v>
          </cell>
          <cell r="C1149">
            <v>0</v>
          </cell>
          <cell r="D1149">
            <v>2</v>
          </cell>
          <cell r="E1149">
            <v>0</v>
          </cell>
          <cell r="F1149">
            <v>1</v>
          </cell>
          <cell r="G1149">
            <v>0</v>
          </cell>
          <cell r="H1149">
            <v>0</v>
          </cell>
          <cell r="I1149">
            <v>2</v>
          </cell>
          <cell r="J1149">
            <v>5</v>
          </cell>
        </row>
        <row r="1150">
          <cell r="B1150" t="str">
            <v>Infinera</v>
          </cell>
          <cell r="C1150">
            <v>0</v>
          </cell>
          <cell r="D1150">
            <v>0</v>
          </cell>
          <cell r="E1150">
            <v>0</v>
          </cell>
          <cell r="F1150">
            <v>0</v>
          </cell>
          <cell r="G1150">
            <v>0</v>
          </cell>
          <cell r="H1150">
            <v>0</v>
          </cell>
          <cell r="I1150">
            <v>62</v>
          </cell>
          <cell r="J1150">
            <v>62</v>
          </cell>
        </row>
        <row r="1151">
          <cell r="B1151" t="str">
            <v>Lucent</v>
          </cell>
          <cell r="J1151">
            <v>0</v>
          </cell>
        </row>
        <row r="1152">
          <cell r="B1152" t="str">
            <v>Luminous</v>
          </cell>
          <cell r="J1152">
            <v>0</v>
          </cell>
        </row>
        <row r="1153">
          <cell r="B1153" t="str">
            <v>Movaz</v>
          </cell>
          <cell r="J1153">
            <v>0</v>
          </cell>
        </row>
        <row r="1154">
          <cell r="B1154" t="str">
            <v>NEC</v>
          </cell>
          <cell r="C1154">
            <v>2</v>
          </cell>
          <cell r="D1154">
            <v>2</v>
          </cell>
          <cell r="E1154">
            <v>0</v>
          </cell>
          <cell r="F1154">
            <v>0</v>
          </cell>
          <cell r="G1154">
            <v>1</v>
          </cell>
          <cell r="H1154">
            <v>35</v>
          </cell>
          <cell r="I1154">
            <v>0</v>
          </cell>
          <cell r="J1154">
            <v>40</v>
          </cell>
        </row>
        <row r="1155">
          <cell r="B1155" t="str">
            <v>Nortel</v>
          </cell>
          <cell r="C1155">
            <v>0</v>
          </cell>
          <cell r="D1155">
            <v>78</v>
          </cell>
          <cell r="E1155">
            <v>0</v>
          </cell>
          <cell r="F1155">
            <v>2</v>
          </cell>
          <cell r="G1155">
            <v>56</v>
          </cell>
          <cell r="H1155">
            <v>4</v>
          </cell>
          <cell r="I1155">
            <v>35</v>
          </cell>
          <cell r="J1155">
            <v>175</v>
          </cell>
        </row>
        <row r="1156">
          <cell r="B1156" t="str">
            <v>OpVista</v>
          </cell>
          <cell r="C1156">
            <v>0</v>
          </cell>
          <cell r="D1156">
            <v>0</v>
          </cell>
          <cell r="E1156">
            <v>0</v>
          </cell>
          <cell r="F1156">
            <v>0</v>
          </cell>
          <cell r="G1156">
            <v>17</v>
          </cell>
          <cell r="H1156">
            <v>0</v>
          </cell>
          <cell r="I1156">
            <v>0</v>
          </cell>
          <cell r="J1156">
            <v>17</v>
          </cell>
        </row>
        <row r="1157">
          <cell r="B1157" t="str">
            <v>Sagem</v>
          </cell>
          <cell r="C1157">
            <v>0</v>
          </cell>
          <cell r="D1157">
            <v>0</v>
          </cell>
          <cell r="E1157">
            <v>0</v>
          </cell>
          <cell r="F1157">
            <v>0</v>
          </cell>
          <cell r="G1157">
            <v>0</v>
          </cell>
          <cell r="H1157">
            <v>0</v>
          </cell>
          <cell r="I1157">
            <v>0</v>
          </cell>
          <cell r="J1157">
            <v>0</v>
          </cell>
        </row>
        <row r="1158">
          <cell r="B1158" t="str">
            <v>Nokia Siemens</v>
          </cell>
          <cell r="C1158">
            <v>0</v>
          </cell>
          <cell r="D1158">
            <v>0</v>
          </cell>
          <cell r="E1158">
            <v>0</v>
          </cell>
          <cell r="F1158">
            <v>0</v>
          </cell>
          <cell r="G1158">
            <v>0</v>
          </cell>
          <cell r="H1158">
            <v>0</v>
          </cell>
          <cell r="I1158">
            <v>46</v>
          </cell>
          <cell r="J1158">
            <v>46</v>
          </cell>
        </row>
        <row r="1159">
          <cell r="B1159" t="str">
            <v>Sycamore</v>
          </cell>
          <cell r="C1159">
            <v>0</v>
          </cell>
          <cell r="D1159">
            <v>0</v>
          </cell>
          <cell r="E1159">
            <v>2</v>
          </cell>
          <cell r="F1159">
            <v>9</v>
          </cell>
          <cell r="G1159">
            <v>0</v>
          </cell>
          <cell r="H1159">
            <v>0</v>
          </cell>
          <cell r="I1159">
            <v>0</v>
          </cell>
          <cell r="J1159">
            <v>11</v>
          </cell>
        </row>
        <row r="1160">
          <cell r="B1160" t="str">
            <v>Tejas</v>
          </cell>
          <cell r="C1160">
            <v>0</v>
          </cell>
          <cell r="D1160">
            <v>2</v>
          </cell>
          <cell r="E1160">
            <v>0</v>
          </cell>
          <cell r="F1160">
            <v>0</v>
          </cell>
          <cell r="G1160">
            <v>0</v>
          </cell>
          <cell r="H1160">
            <v>0</v>
          </cell>
          <cell r="I1160">
            <v>0</v>
          </cell>
          <cell r="J1160">
            <v>2</v>
          </cell>
        </row>
        <row r="1161">
          <cell r="B1161" t="str">
            <v>Tellabs</v>
          </cell>
          <cell r="C1161">
            <v>0</v>
          </cell>
          <cell r="D1161">
            <v>10</v>
          </cell>
          <cell r="E1161">
            <v>77</v>
          </cell>
          <cell r="F1161">
            <v>1</v>
          </cell>
          <cell r="G1161">
            <v>35</v>
          </cell>
          <cell r="H1161">
            <v>0</v>
          </cell>
          <cell r="I1161">
            <v>0</v>
          </cell>
          <cell r="J1161">
            <v>123</v>
          </cell>
        </row>
        <row r="1162">
          <cell r="B1162" t="str">
            <v>Transmode</v>
          </cell>
          <cell r="C1162">
            <v>0</v>
          </cell>
          <cell r="D1162">
            <v>0</v>
          </cell>
          <cell r="E1162">
            <v>0</v>
          </cell>
          <cell r="F1162">
            <v>0</v>
          </cell>
          <cell r="G1162">
            <v>1</v>
          </cell>
          <cell r="H1162">
            <v>0</v>
          </cell>
          <cell r="I1162">
            <v>0</v>
          </cell>
          <cell r="J1162">
            <v>1</v>
          </cell>
        </row>
        <row r="1163">
          <cell r="B1163" t="str">
            <v>Turin</v>
          </cell>
          <cell r="C1163">
            <v>0</v>
          </cell>
          <cell r="D1163">
            <v>13</v>
          </cell>
          <cell r="E1163">
            <v>0</v>
          </cell>
          <cell r="F1163">
            <v>0</v>
          </cell>
          <cell r="G1163">
            <v>0</v>
          </cell>
          <cell r="H1163">
            <v>0</v>
          </cell>
          <cell r="I1163">
            <v>0</v>
          </cell>
          <cell r="J1163">
            <v>13</v>
          </cell>
        </row>
        <row r="1164">
          <cell r="B1164" t="str">
            <v>Tyco</v>
          </cell>
          <cell r="J1164">
            <v>0</v>
          </cell>
        </row>
        <row r="1165">
          <cell r="B1165" t="str">
            <v>UTStarcom</v>
          </cell>
          <cell r="C1165">
            <v>0</v>
          </cell>
          <cell r="D1165">
            <v>0</v>
          </cell>
          <cell r="E1165">
            <v>0</v>
          </cell>
          <cell r="F1165">
            <v>0</v>
          </cell>
          <cell r="G1165">
            <v>0</v>
          </cell>
          <cell r="H1165">
            <v>0</v>
          </cell>
          <cell r="I1165">
            <v>0</v>
          </cell>
          <cell r="J1165">
            <v>0</v>
          </cell>
        </row>
        <row r="1166">
          <cell r="B1166" t="str">
            <v>White Rock</v>
          </cell>
          <cell r="J1166">
            <v>0</v>
          </cell>
        </row>
        <row r="1167">
          <cell r="B1167" t="str">
            <v>Xtera</v>
          </cell>
          <cell r="C1167">
            <v>0</v>
          </cell>
          <cell r="D1167">
            <v>0</v>
          </cell>
          <cell r="E1167">
            <v>0</v>
          </cell>
          <cell r="F1167">
            <v>0</v>
          </cell>
          <cell r="G1167">
            <v>0</v>
          </cell>
          <cell r="H1167">
            <v>0</v>
          </cell>
          <cell r="I1167">
            <v>0</v>
          </cell>
          <cell r="J1167">
            <v>0</v>
          </cell>
        </row>
        <row r="1168">
          <cell r="B1168" t="str">
            <v>Zhone</v>
          </cell>
          <cell r="C1168">
            <v>0</v>
          </cell>
          <cell r="D1168">
            <v>0</v>
          </cell>
          <cell r="E1168">
            <v>0</v>
          </cell>
          <cell r="F1168">
            <v>0</v>
          </cell>
          <cell r="G1168">
            <v>3</v>
          </cell>
          <cell r="H1168">
            <v>0</v>
          </cell>
          <cell r="I1168">
            <v>0</v>
          </cell>
          <cell r="J1168">
            <v>3</v>
          </cell>
        </row>
        <row r="1169">
          <cell r="B1169" t="str">
            <v>ZTE</v>
          </cell>
          <cell r="C1169">
            <v>0</v>
          </cell>
          <cell r="D1169">
            <v>0</v>
          </cell>
          <cell r="E1169">
            <v>0</v>
          </cell>
          <cell r="F1169">
            <v>0</v>
          </cell>
          <cell r="G1169">
            <v>0</v>
          </cell>
          <cell r="H1169">
            <v>0</v>
          </cell>
          <cell r="I1169">
            <v>0</v>
          </cell>
          <cell r="J1169">
            <v>0</v>
          </cell>
        </row>
        <row r="1170">
          <cell r="B1170" t="str">
            <v>Other</v>
          </cell>
          <cell r="C1170">
            <v>0</v>
          </cell>
          <cell r="D1170">
            <v>7</v>
          </cell>
          <cell r="E1170">
            <v>0</v>
          </cell>
          <cell r="F1170">
            <v>0</v>
          </cell>
          <cell r="G1170">
            <v>9</v>
          </cell>
          <cell r="H1170">
            <v>0</v>
          </cell>
          <cell r="I1170">
            <v>0</v>
          </cell>
          <cell r="J1170">
            <v>16</v>
          </cell>
        </row>
        <row r="1171">
          <cell r="B1171" t="str">
            <v>Total</v>
          </cell>
          <cell r="C1171">
            <v>11</v>
          </cell>
          <cell r="D1171">
            <v>417</v>
          </cell>
          <cell r="E1171">
            <v>121</v>
          </cell>
          <cell r="F1171">
            <v>89</v>
          </cell>
          <cell r="G1171">
            <v>315</v>
          </cell>
          <cell r="H1171">
            <v>50</v>
          </cell>
          <cell r="I1171">
            <v>219</v>
          </cell>
          <cell r="J1171">
            <v>1222</v>
          </cell>
        </row>
        <row r="1175">
          <cell r="B1175" t="str">
            <v>Vendor</v>
          </cell>
          <cell r="C1175" t="str">
            <v>SONET/SDH Add-drop multiplexers (ADM)</v>
          </cell>
          <cell r="D1175" t="str">
            <v>Optical Edge Devices (OED)</v>
          </cell>
          <cell r="E1175" t="str">
            <v>Digital Cross Connects (DCS)</v>
          </cell>
          <cell r="F1175" t="str">
            <v>Optical Core Switches (OCS)</v>
          </cell>
          <cell r="G1175" t="str">
            <v>Metro WDM (C/D-WDM)</v>
          </cell>
          <cell r="H1175" t="str">
            <v>Long haul DWDM (LH DWDM)</v>
          </cell>
          <cell r="I1175" t="str">
            <v>Multi-reach DWDM</v>
          </cell>
          <cell r="J1175" t="str">
            <v>Total Optical Networking (ON)</v>
          </cell>
        </row>
        <row r="1176">
          <cell r="B1176" t="str">
            <v>ADTRAN</v>
          </cell>
          <cell r="C1176">
            <v>0</v>
          </cell>
          <cell r="D1176">
            <v>11</v>
          </cell>
          <cell r="E1176">
            <v>0</v>
          </cell>
          <cell r="F1176">
            <v>0</v>
          </cell>
          <cell r="G1176">
            <v>0</v>
          </cell>
          <cell r="H1176">
            <v>0</v>
          </cell>
          <cell r="I1176">
            <v>0</v>
          </cell>
          <cell r="J1176">
            <v>11</v>
          </cell>
        </row>
        <row r="1177">
          <cell r="B1177" t="str">
            <v>ADVA</v>
          </cell>
          <cell r="C1177">
            <v>0</v>
          </cell>
          <cell r="D1177">
            <v>2</v>
          </cell>
          <cell r="E1177">
            <v>0</v>
          </cell>
          <cell r="F1177">
            <v>0</v>
          </cell>
          <cell r="G1177">
            <v>23</v>
          </cell>
          <cell r="H1177">
            <v>0</v>
          </cell>
          <cell r="I1177">
            <v>0</v>
          </cell>
          <cell r="J1177">
            <v>25</v>
          </cell>
        </row>
        <row r="1178">
          <cell r="B1178" t="str">
            <v>Alcatel-Lucent</v>
          </cell>
          <cell r="C1178">
            <v>5</v>
          </cell>
          <cell r="D1178">
            <v>102</v>
          </cell>
          <cell r="E1178">
            <v>53</v>
          </cell>
          <cell r="F1178">
            <v>41</v>
          </cell>
          <cell r="G1178">
            <v>27</v>
          </cell>
          <cell r="H1178">
            <v>6</v>
          </cell>
          <cell r="I1178">
            <v>36</v>
          </cell>
          <cell r="J1178">
            <v>270</v>
          </cell>
        </row>
        <row r="1179">
          <cell r="B1179" t="str">
            <v>ANDA</v>
          </cell>
          <cell r="C1179">
            <v>0</v>
          </cell>
          <cell r="D1179">
            <v>7</v>
          </cell>
          <cell r="E1179">
            <v>0</v>
          </cell>
          <cell r="F1179">
            <v>0</v>
          </cell>
          <cell r="G1179">
            <v>0</v>
          </cell>
          <cell r="H1179">
            <v>0</v>
          </cell>
          <cell r="I1179">
            <v>0</v>
          </cell>
          <cell r="J1179">
            <v>7</v>
          </cell>
        </row>
        <row r="1180">
          <cell r="B1180" t="str">
            <v>Atrica</v>
          </cell>
          <cell r="J1180">
            <v>0</v>
          </cell>
        </row>
        <row r="1181">
          <cell r="B1181" t="str">
            <v>Calient</v>
          </cell>
          <cell r="J1181">
            <v>0</v>
          </cell>
        </row>
        <row r="1182">
          <cell r="B1182" t="str">
            <v>Ciena</v>
          </cell>
          <cell r="C1182">
            <v>0</v>
          </cell>
          <cell r="D1182">
            <v>3</v>
          </cell>
          <cell r="E1182">
            <v>0</v>
          </cell>
          <cell r="F1182">
            <v>52</v>
          </cell>
          <cell r="G1182">
            <v>35</v>
          </cell>
          <cell r="H1182">
            <v>1</v>
          </cell>
          <cell r="I1182">
            <v>33</v>
          </cell>
          <cell r="J1182">
            <v>124</v>
          </cell>
        </row>
        <row r="1183">
          <cell r="B1183" t="str">
            <v>Cisco</v>
          </cell>
          <cell r="C1183">
            <v>0</v>
          </cell>
          <cell r="D1183">
            <v>65</v>
          </cell>
          <cell r="E1183">
            <v>0</v>
          </cell>
          <cell r="F1183">
            <v>0</v>
          </cell>
          <cell r="G1183">
            <v>75</v>
          </cell>
          <cell r="H1183">
            <v>0</v>
          </cell>
          <cell r="I1183">
            <v>0</v>
          </cell>
          <cell r="J1183">
            <v>140</v>
          </cell>
        </row>
        <row r="1184">
          <cell r="B1184" t="str">
            <v>Corrigent</v>
          </cell>
          <cell r="C1184">
            <v>0</v>
          </cell>
          <cell r="D1184">
            <v>0</v>
          </cell>
          <cell r="E1184">
            <v>0</v>
          </cell>
          <cell r="F1184">
            <v>0</v>
          </cell>
          <cell r="G1184">
            <v>0</v>
          </cell>
          <cell r="H1184">
            <v>0</v>
          </cell>
          <cell r="I1184">
            <v>0</v>
          </cell>
          <cell r="J1184">
            <v>0</v>
          </cell>
        </row>
        <row r="1185">
          <cell r="B1185" t="str">
            <v>Corvis</v>
          </cell>
          <cell r="J1185">
            <v>0</v>
          </cell>
        </row>
        <row r="1186">
          <cell r="B1186" t="str">
            <v>Datang</v>
          </cell>
          <cell r="J1186">
            <v>0</v>
          </cell>
        </row>
        <row r="1187">
          <cell r="B1187" t="str">
            <v>ECI Telecom</v>
          </cell>
          <cell r="C1187">
            <v>0</v>
          </cell>
          <cell r="D1187">
            <v>3</v>
          </cell>
          <cell r="E1187">
            <v>0</v>
          </cell>
          <cell r="F1187">
            <v>0</v>
          </cell>
          <cell r="G1187">
            <v>3</v>
          </cell>
          <cell r="H1187">
            <v>0</v>
          </cell>
          <cell r="I1187">
            <v>0</v>
          </cell>
          <cell r="J1187">
            <v>6</v>
          </cell>
        </row>
        <row r="1188">
          <cell r="B1188" t="str">
            <v>Ericsson</v>
          </cell>
          <cell r="C1188">
            <v>0</v>
          </cell>
          <cell r="D1188">
            <v>0</v>
          </cell>
          <cell r="E1188">
            <v>0</v>
          </cell>
          <cell r="F1188">
            <v>0</v>
          </cell>
          <cell r="G1188">
            <v>2</v>
          </cell>
          <cell r="H1188">
            <v>0</v>
          </cell>
          <cell r="I1188">
            <v>0</v>
          </cell>
          <cell r="J1188">
            <v>2</v>
          </cell>
        </row>
        <row r="1189">
          <cell r="B1189" t="str">
            <v>FiberHome</v>
          </cell>
          <cell r="C1189">
            <v>0</v>
          </cell>
          <cell r="D1189">
            <v>0</v>
          </cell>
          <cell r="E1189">
            <v>0</v>
          </cell>
          <cell r="F1189">
            <v>0</v>
          </cell>
          <cell r="G1189">
            <v>0</v>
          </cell>
          <cell r="H1189">
            <v>0</v>
          </cell>
          <cell r="I1189">
            <v>0</v>
          </cell>
          <cell r="J1189">
            <v>0</v>
          </cell>
        </row>
        <row r="1190">
          <cell r="B1190" t="str">
            <v>Fujitsu</v>
          </cell>
          <cell r="C1190">
            <v>3</v>
          </cell>
          <cell r="D1190">
            <v>97</v>
          </cell>
          <cell r="E1190">
            <v>0</v>
          </cell>
          <cell r="F1190">
            <v>0</v>
          </cell>
          <cell r="G1190">
            <v>50</v>
          </cell>
          <cell r="H1190">
            <v>0</v>
          </cell>
          <cell r="I1190">
            <v>0</v>
          </cell>
          <cell r="J1190">
            <v>150</v>
          </cell>
        </row>
        <row r="1191">
          <cell r="B1191" t="str">
            <v>Hitachi</v>
          </cell>
          <cell r="C1191">
            <v>0</v>
          </cell>
          <cell r="D1191">
            <v>0</v>
          </cell>
          <cell r="E1191">
            <v>0</v>
          </cell>
          <cell r="F1191">
            <v>0</v>
          </cell>
          <cell r="G1191">
            <v>0</v>
          </cell>
          <cell r="H1191">
            <v>1</v>
          </cell>
          <cell r="I1191">
            <v>0</v>
          </cell>
          <cell r="J1191">
            <v>1</v>
          </cell>
        </row>
        <row r="1192">
          <cell r="B1192" t="str">
            <v>Hitachi Cable</v>
          </cell>
          <cell r="C1192">
            <v>0</v>
          </cell>
          <cell r="D1192">
            <v>0</v>
          </cell>
          <cell r="E1192">
            <v>0</v>
          </cell>
          <cell r="F1192">
            <v>0</v>
          </cell>
          <cell r="G1192">
            <v>0</v>
          </cell>
          <cell r="H1192">
            <v>0</v>
          </cell>
          <cell r="I1192">
            <v>0</v>
          </cell>
          <cell r="J1192">
            <v>0</v>
          </cell>
        </row>
        <row r="1193">
          <cell r="B1193" t="str">
            <v>Huawei</v>
          </cell>
          <cell r="C1193">
            <v>0</v>
          </cell>
          <cell r="D1193">
            <v>15</v>
          </cell>
          <cell r="E1193">
            <v>0</v>
          </cell>
          <cell r="F1193">
            <v>8</v>
          </cell>
          <cell r="G1193">
            <v>0</v>
          </cell>
          <cell r="H1193">
            <v>0</v>
          </cell>
          <cell r="I1193">
            <v>36</v>
          </cell>
          <cell r="J1193">
            <v>59</v>
          </cell>
        </row>
        <row r="1194">
          <cell r="B1194" t="str">
            <v>Infinera</v>
          </cell>
          <cell r="C1194">
            <v>0</v>
          </cell>
          <cell r="D1194">
            <v>0</v>
          </cell>
          <cell r="E1194">
            <v>0</v>
          </cell>
          <cell r="F1194">
            <v>0</v>
          </cell>
          <cell r="G1194">
            <v>0</v>
          </cell>
          <cell r="H1194">
            <v>0</v>
          </cell>
          <cell r="I1194">
            <v>72</v>
          </cell>
          <cell r="J1194">
            <v>72</v>
          </cell>
        </row>
        <row r="1195">
          <cell r="B1195" t="str">
            <v>Lucent</v>
          </cell>
          <cell r="J1195">
            <v>0</v>
          </cell>
        </row>
        <row r="1196">
          <cell r="B1196" t="str">
            <v>Luminous</v>
          </cell>
          <cell r="J1196">
            <v>0</v>
          </cell>
        </row>
        <row r="1197">
          <cell r="B1197" t="str">
            <v>Movaz</v>
          </cell>
          <cell r="J1197">
            <v>0</v>
          </cell>
        </row>
        <row r="1198">
          <cell r="B1198" t="str">
            <v>NEC</v>
          </cell>
          <cell r="C1198">
            <v>2</v>
          </cell>
          <cell r="D1198">
            <v>2</v>
          </cell>
          <cell r="E1198">
            <v>0</v>
          </cell>
          <cell r="F1198">
            <v>0</v>
          </cell>
          <cell r="G1198">
            <v>1</v>
          </cell>
          <cell r="H1198">
            <v>32</v>
          </cell>
          <cell r="I1198">
            <v>0</v>
          </cell>
          <cell r="J1198">
            <v>37</v>
          </cell>
        </row>
        <row r="1199">
          <cell r="B1199" t="str">
            <v>Nortel</v>
          </cell>
          <cell r="C1199">
            <v>0</v>
          </cell>
          <cell r="D1199">
            <v>64</v>
          </cell>
          <cell r="E1199">
            <v>0</v>
          </cell>
          <cell r="F1199">
            <v>2</v>
          </cell>
          <cell r="G1199">
            <v>50</v>
          </cell>
          <cell r="H1199">
            <v>3</v>
          </cell>
          <cell r="I1199">
            <v>29</v>
          </cell>
          <cell r="J1199">
            <v>148</v>
          </cell>
        </row>
        <row r="1200">
          <cell r="B1200" t="str">
            <v>OpVista</v>
          </cell>
          <cell r="C1200">
            <v>0</v>
          </cell>
          <cell r="D1200">
            <v>0</v>
          </cell>
          <cell r="E1200">
            <v>0</v>
          </cell>
          <cell r="F1200">
            <v>0</v>
          </cell>
          <cell r="G1200">
            <v>16</v>
          </cell>
          <cell r="H1200">
            <v>0</v>
          </cell>
          <cell r="I1200">
            <v>0</v>
          </cell>
          <cell r="J1200">
            <v>16</v>
          </cell>
        </row>
        <row r="1201">
          <cell r="B1201" t="str">
            <v>Sagem</v>
          </cell>
          <cell r="C1201">
            <v>0</v>
          </cell>
          <cell r="D1201">
            <v>0</v>
          </cell>
          <cell r="E1201">
            <v>0</v>
          </cell>
          <cell r="F1201">
            <v>0</v>
          </cell>
          <cell r="G1201">
            <v>0</v>
          </cell>
          <cell r="H1201">
            <v>0</v>
          </cell>
          <cell r="I1201">
            <v>0</v>
          </cell>
          <cell r="J1201">
            <v>0</v>
          </cell>
        </row>
        <row r="1202">
          <cell r="B1202" t="str">
            <v>Nokia Siemens</v>
          </cell>
          <cell r="C1202">
            <v>0</v>
          </cell>
          <cell r="D1202">
            <v>0</v>
          </cell>
          <cell r="E1202">
            <v>0</v>
          </cell>
          <cell r="F1202">
            <v>0</v>
          </cell>
          <cell r="G1202">
            <v>0</v>
          </cell>
          <cell r="H1202">
            <v>0</v>
          </cell>
          <cell r="I1202">
            <v>49</v>
          </cell>
          <cell r="J1202">
            <v>49</v>
          </cell>
        </row>
        <row r="1203">
          <cell r="B1203" t="str">
            <v>Sycamore</v>
          </cell>
          <cell r="C1203">
            <v>0</v>
          </cell>
          <cell r="D1203">
            <v>0</v>
          </cell>
          <cell r="E1203">
            <v>3</v>
          </cell>
          <cell r="F1203">
            <v>11</v>
          </cell>
          <cell r="G1203">
            <v>0</v>
          </cell>
          <cell r="H1203">
            <v>0</v>
          </cell>
          <cell r="I1203">
            <v>0</v>
          </cell>
          <cell r="J1203">
            <v>14</v>
          </cell>
        </row>
        <row r="1204">
          <cell r="B1204" t="str">
            <v>Tejas</v>
          </cell>
          <cell r="C1204">
            <v>0</v>
          </cell>
          <cell r="D1204">
            <v>3</v>
          </cell>
          <cell r="E1204">
            <v>0</v>
          </cell>
          <cell r="F1204">
            <v>0</v>
          </cell>
          <cell r="G1204">
            <v>0</v>
          </cell>
          <cell r="H1204">
            <v>0</v>
          </cell>
          <cell r="I1204">
            <v>0</v>
          </cell>
          <cell r="J1204">
            <v>3</v>
          </cell>
        </row>
        <row r="1205">
          <cell r="B1205" t="str">
            <v>Tellabs</v>
          </cell>
          <cell r="C1205">
            <v>0</v>
          </cell>
          <cell r="D1205">
            <v>8</v>
          </cell>
          <cell r="E1205">
            <v>81</v>
          </cell>
          <cell r="F1205">
            <v>1</v>
          </cell>
          <cell r="G1205">
            <v>46</v>
          </cell>
          <cell r="H1205">
            <v>0</v>
          </cell>
          <cell r="I1205">
            <v>0</v>
          </cell>
          <cell r="J1205">
            <v>136</v>
          </cell>
        </row>
        <row r="1206">
          <cell r="B1206" t="str">
            <v>Transmode</v>
          </cell>
          <cell r="C1206">
            <v>0</v>
          </cell>
          <cell r="D1206">
            <v>0</v>
          </cell>
          <cell r="E1206">
            <v>0</v>
          </cell>
          <cell r="F1206">
            <v>0</v>
          </cell>
          <cell r="G1206">
            <v>1</v>
          </cell>
          <cell r="H1206">
            <v>0</v>
          </cell>
          <cell r="I1206">
            <v>0</v>
          </cell>
          <cell r="J1206">
            <v>1</v>
          </cell>
        </row>
        <row r="1207">
          <cell r="B1207" t="str">
            <v>Turin</v>
          </cell>
          <cell r="C1207">
            <v>0</v>
          </cell>
          <cell r="D1207">
            <v>13</v>
          </cell>
          <cell r="E1207">
            <v>0</v>
          </cell>
          <cell r="F1207">
            <v>0</v>
          </cell>
          <cell r="G1207">
            <v>0</v>
          </cell>
          <cell r="H1207">
            <v>0</v>
          </cell>
          <cell r="I1207">
            <v>0</v>
          </cell>
          <cell r="J1207">
            <v>13</v>
          </cell>
        </row>
        <row r="1208">
          <cell r="B1208" t="str">
            <v>Tyco</v>
          </cell>
          <cell r="J1208">
            <v>0</v>
          </cell>
        </row>
        <row r="1209">
          <cell r="B1209" t="str">
            <v>UTStarcom</v>
          </cell>
          <cell r="C1209">
            <v>0</v>
          </cell>
          <cell r="D1209">
            <v>0</v>
          </cell>
          <cell r="E1209">
            <v>0</v>
          </cell>
          <cell r="F1209">
            <v>0</v>
          </cell>
          <cell r="G1209">
            <v>0</v>
          </cell>
          <cell r="H1209">
            <v>0</v>
          </cell>
          <cell r="I1209">
            <v>0</v>
          </cell>
          <cell r="J1209">
            <v>0</v>
          </cell>
        </row>
        <row r="1210">
          <cell r="B1210" t="str">
            <v>White Rock</v>
          </cell>
          <cell r="J1210">
            <v>0</v>
          </cell>
        </row>
        <row r="1211">
          <cell r="B1211" t="str">
            <v>Xtera</v>
          </cell>
          <cell r="C1211">
            <v>0</v>
          </cell>
          <cell r="D1211">
            <v>0</v>
          </cell>
          <cell r="E1211">
            <v>0</v>
          </cell>
          <cell r="F1211">
            <v>0</v>
          </cell>
          <cell r="G1211">
            <v>0</v>
          </cell>
          <cell r="H1211">
            <v>0</v>
          </cell>
          <cell r="I1211">
            <v>0</v>
          </cell>
          <cell r="J1211">
            <v>0</v>
          </cell>
        </row>
        <row r="1212">
          <cell r="B1212" t="str">
            <v>Zhone</v>
          </cell>
          <cell r="C1212">
            <v>0</v>
          </cell>
          <cell r="D1212">
            <v>0</v>
          </cell>
          <cell r="E1212">
            <v>0</v>
          </cell>
          <cell r="F1212">
            <v>0</v>
          </cell>
          <cell r="G1212">
            <v>3</v>
          </cell>
          <cell r="H1212">
            <v>0</v>
          </cell>
          <cell r="I1212">
            <v>0</v>
          </cell>
          <cell r="J1212">
            <v>3</v>
          </cell>
        </row>
        <row r="1213">
          <cell r="B1213" t="str">
            <v>ZTE</v>
          </cell>
          <cell r="C1213">
            <v>0</v>
          </cell>
          <cell r="D1213">
            <v>0</v>
          </cell>
          <cell r="E1213">
            <v>0</v>
          </cell>
          <cell r="F1213">
            <v>0</v>
          </cell>
          <cell r="G1213">
            <v>0</v>
          </cell>
          <cell r="H1213">
            <v>0</v>
          </cell>
          <cell r="I1213">
            <v>0</v>
          </cell>
          <cell r="J1213">
            <v>0</v>
          </cell>
        </row>
        <row r="1214">
          <cell r="B1214" t="str">
            <v>Other</v>
          </cell>
          <cell r="C1214">
            <v>0</v>
          </cell>
          <cell r="D1214">
            <v>7</v>
          </cell>
          <cell r="E1214">
            <v>0</v>
          </cell>
          <cell r="F1214">
            <v>0</v>
          </cell>
          <cell r="G1214">
            <v>11</v>
          </cell>
          <cell r="H1214">
            <v>0</v>
          </cell>
          <cell r="I1214">
            <v>0</v>
          </cell>
          <cell r="J1214">
            <v>18</v>
          </cell>
        </row>
        <row r="1215">
          <cell r="B1215" t="str">
            <v>Total</v>
          </cell>
          <cell r="C1215">
            <v>10</v>
          </cell>
          <cell r="D1215">
            <v>402</v>
          </cell>
          <cell r="E1215">
            <v>137</v>
          </cell>
          <cell r="F1215">
            <v>115</v>
          </cell>
          <cell r="G1215">
            <v>343</v>
          </cell>
          <cell r="H1215">
            <v>43</v>
          </cell>
          <cell r="I1215">
            <v>255</v>
          </cell>
          <cell r="J1215">
            <v>1305</v>
          </cell>
        </row>
        <row r="1223">
          <cell r="B1223" t="str">
            <v>Vendor</v>
          </cell>
          <cell r="C1223" t="str">
            <v>SONET/SDH Add-drop multiplexers (ADM)</v>
          </cell>
          <cell r="D1223" t="str">
            <v>Optical Edge Devices (OED)</v>
          </cell>
          <cell r="E1223" t="str">
            <v>Digital Cross Connects (DCS)</v>
          </cell>
          <cell r="F1223" t="str">
            <v>Optical Core Switches (OCS)</v>
          </cell>
          <cell r="G1223" t="str">
            <v>Metro WDM (C/D-WDM)</v>
          </cell>
          <cell r="H1223" t="str">
            <v>Long haul DWDM (LH DWDM)</v>
          </cell>
          <cell r="I1223" t="str">
            <v>Multi-reach DWDM</v>
          </cell>
          <cell r="J1223" t="str">
            <v>Total Optical Networking (ON)</v>
          </cell>
        </row>
        <row r="1224">
          <cell r="B1224" t="str">
            <v>ADTRAN</v>
          </cell>
          <cell r="C1224">
            <v>0</v>
          </cell>
          <cell r="D1224">
            <v>11</v>
          </cell>
          <cell r="E1224">
            <v>0</v>
          </cell>
          <cell r="F1224">
            <v>0</v>
          </cell>
          <cell r="G1224">
            <v>0</v>
          </cell>
          <cell r="H1224">
            <v>0</v>
          </cell>
          <cell r="I1224">
            <v>0</v>
          </cell>
          <cell r="J1224">
            <v>11</v>
          </cell>
        </row>
        <row r="1225">
          <cell r="B1225" t="str">
            <v>ADVA</v>
          </cell>
          <cell r="C1225">
            <v>0</v>
          </cell>
          <cell r="D1225">
            <v>2</v>
          </cell>
          <cell r="E1225">
            <v>0</v>
          </cell>
          <cell r="F1225">
            <v>0</v>
          </cell>
          <cell r="G1225">
            <v>24</v>
          </cell>
          <cell r="H1225">
            <v>0</v>
          </cell>
          <cell r="I1225">
            <v>0</v>
          </cell>
          <cell r="J1225">
            <v>26</v>
          </cell>
        </row>
        <row r="1226">
          <cell r="B1226" t="str">
            <v>Alcatel-Lucent</v>
          </cell>
          <cell r="C1226">
            <v>3</v>
          </cell>
          <cell r="D1226">
            <v>58</v>
          </cell>
          <cell r="E1226">
            <v>35</v>
          </cell>
          <cell r="F1226">
            <v>38</v>
          </cell>
          <cell r="G1226">
            <v>23</v>
          </cell>
          <cell r="H1226">
            <v>22</v>
          </cell>
          <cell r="I1226">
            <v>21</v>
          </cell>
          <cell r="J1226">
            <v>200</v>
          </cell>
        </row>
        <row r="1227">
          <cell r="B1227" t="str">
            <v>ANDA</v>
          </cell>
          <cell r="C1227">
            <v>0</v>
          </cell>
          <cell r="D1227">
            <v>5</v>
          </cell>
          <cell r="E1227">
            <v>0</v>
          </cell>
          <cell r="F1227">
            <v>0</v>
          </cell>
          <cell r="G1227">
            <v>0</v>
          </cell>
          <cell r="H1227">
            <v>0</v>
          </cell>
          <cell r="I1227">
            <v>0</v>
          </cell>
          <cell r="J1227">
            <v>5</v>
          </cell>
        </row>
        <row r="1228">
          <cell r="B1228" t="str">
            <v>Atrica</v>
          </cell>
          <cell r="J1228">
            <v>0</v>
          </cell>
        </row>
        <row r="1229">
          <cell r="B1229" t="str">
            <v>Calient</v>
          </cell>
          <cell r="J1229">
            <v>0</v>
          </cell>
        </row>
        <row r="1230">
          <cell r="B1230" t="str">
            <v>Ciena</v>
          </cell>
          <cell r="C1230">
            <v>0</v>
          </cell>
          <cell r="D1230">
            <v>2</v>
          </cell>
          <cell r="E1230">
            <v>0</v>
          </cell>
          <cell r="F1230">
            <v>53</v>
          </cell>
          <cell r="G1230">
            <v>30</v>
          </cell>
          <cell r="H1230">
            <v>0</v>
          </cell>
          <cell r="I1230">
            <v>52</v>
          </cell>
          <cell r="J1230">
            <v>137</v>
          </cell>
        </row>
        <row r="1231">
          <cell r="B1231" t="str">
            <v>Cisco</v>
          </cell>
          <cell r="C1231">
            <v>0</v>
          </cell>
          <cell r="D1231">
            <v>64</v>
          </cell>
          <cell r="E1231">
            <v>0</v>
          </cell>
          <cell r="F1231">
            <v>0</v>
          </cell>
          <cell r="G1231">
            <v>74</v>
          </cell>
          <cell r="H1231">
            <v>0</v>
          </cell>
          <cell r="I1231">
            <v>0</v>
          </cell>
          <cell r="J1231">
            <v>138</v>
          </cell>
        </row>
        <row r="1232">
          <cell r="B1232" t="str">
            <v>Corrigent</v>
          </cell>
          <cell r="C1232">
            <v>0</v>
          </cell>
          <cell r="D1232">
            <v>0</v>
          </cell>
          <cell r="E1232">
            <v>0</v>
          </cell>
          <cell r="F1232">
            <v>0</v>
          </cell>
          <cell r="G1232">
            <v>0</v>
          </cell>
          <cell r="H1232">
            <v>0</v>
          </cell>
          <cell r="I1232">
            <v>0</v>
          </cell>
          <cell r="J1232">
            <v>0</v>
          </cell>
        </row>
        <row r="1233">
          <cell r="B1233" t="str">
            <v>Corvis</v>
          </cell>
          <cell r="J1233">
            <v>0</v>
          </cell>
        </row>
        <row r="1234">
          <cell r="B1234" t="str">
            <v>Datang</v>
          </cell>
          <cell r="J1234">
            <v>0</v>
          </cell>
        </row>
        <row r="1235">
          <cell r="B1235" t="str">
            <v>ECI Telecom</v>
          </cell>
          <cell r="C1235">
            <v>0</v>
          </cell>
          <cell r="D1235">
            <v>8</v>
          </cell>
          <cell r="E1235">
            <v>0</v>
          </cell>
          <cell r="F1235">
            <v>0</v>
          </cell>
          <cell r="G1235">
            <v>4</v>
          </cell>
          <cell r="H1235">
            <v>0</v>
          </cell>
          <cell r="I1235">
            <v>0</v>
          </cell>
          <cell r="J1235">
            <v>12</v>
          </cell>
        </row>
        <row r="1236">
          <cell r="B1236" t="str">
            <v>Ericsson</v>
          </cell>
          <cell r="C1236">
            <v>0</v>
          </cell>
          <cell r="D1236">
            <v>0</v>
          </cell>
          <cell r="E1236">
            <v>0</v>
          </cell>
          <cell r="F1236">
            <v>0</v>
          </cell>
          <cell r="G1236">
            <v>3</v>
          </cell>
          <cell r="H1236">
            <v>0</v>
          </cell>
          <cell r="I1236">
            <v>0</v>
          </cell>
          <cell r="J1236">
            <v>3</v>
          </cell>
        </row>
        <row r="1237">
          <cell r="B1237" t="str">
            <v>FiberHome</v>
          </cell>
          <cell r="C1237">
            <v>0</v>
          </cell>
          <cell r="D1237">
            <v>0</v>
          </cell>
          <cell r="E1237">
            <v>0</v>
          </cell>
          <cell r="F1237">
            <v>0</v>
          </cell>
          <cell r="G1237">
            <v>0</v>
          </cell>
          <cell r="H1237">
            <v>0</v>
          </cell>
          <cell r="I1237">
            <v>0</v>
          </cell>
          <cell r="J1237">
            <v>0</v>
          </cell>
        </row>
        <row r="1238">
          <cell r="B1238" t="str">
            <v>Fujitsu</v>
          </cell>
          <cell r="C1238">
            <v>3</v>
          </cell>
          <cell r="D1238">
            <v>121</v>
          </cell>
          <cell r="E1238">
            <v>0</v>
          </cell>
          <cell r="F1238">
            <v>0</v>
          </cell>
          <cell r="G1238">
            <v>68</v>
          </cell>
          <cell r="H1238">
            <v>0</v>
          </cell>
          <cell r="I1238">
            <v>0</v>
          </cell>
          <cell r="J1238">
            <v>192</v>
          </cell>
        </row>
        <row r="1239">
          <cell r="B1239" t="str">
            <v>Hitachi</v>
          </cell>
          <cell r="C1239">
            <v>0</v>
          </cell>
          <cell r="D1239">
            <v>0</v>
          </cell>
          <cell r="E1239">
            <v>0</v>
          </cell>
          <cell r="F1239">
            <v>0</v>
          </cell>
          <cell r="G1239">
            <v>0</v>
          </cell>
          <cell r="H1239">
            <v>0</v>
          </cell>
          <cell r="I1239">
            <v>0</v>
          </cell>
          <cell r="J1239">
            <v>0</v>
          </cell>
        </row>
        <row r="1240">
          <cell r="B1240" t="str">
            <v>Hitachi Cable</v>
          </cell>
          <cell r="C1240">
            <v>0</v>
          </cell>
          <cell r="D1240">
            <v>0</v>
          </cell>
          <cell r="E1240">
            <v>0</v>
          </cell>
          <cell r="F1240">
            <v>0</v>
          </cell>
          <cell r="G1240">
            <v>0</v>
          </cell>
          <cell r="H1240">
            <v>0</v>
          </cell>
          <cell r="I1240">
            <v>0</v>
          </cell>
          <cell r="J1240">
            <v>0</v>
          </cell>
        </row>
        <row r="1241">
          <cell r="B1241" t="str">
            <v>Huawei</v>
          </cell>
          <cell r="C1241">
            <v>0</v>
          </cell>
          <cell r="D1241">
            <v>2</v>
          </cell>
          <cell r="E1241">
            <v>0</v>
          </cell>
          <cell r="F1241">
            <v>0</v>
          </cell>
          <cell r="G1241">
            <v>0</v>
          </cell>
          <cell r="H1241">
            <v>0</v>
          </cell>
          <cell r="I1241">
            <v>7</v>
          </cell>
          <cell r="J1241">
            <v>9</v>
          </cell>
        </row>
        <row r="1242">
          <cell r="B1242" t="str">
            <v>Infinera</v>
          </cell>
          <cell r="C1242">
            <v>0</v>
          </cell>
          <cell r="D1242">
            <v>0</v>
          </cell>
          <cell r="E1242">
            <v>0</v>
          </cell>
          <cell r="F1242">
            <v>0</v>
          </cell>
          <cell r="G1242">
            <v>0</v>
          </cell>
          <cell r="H1242">
            <v>0</v>
          </cell>
          <cell r="I1242">
            <v>75</v>
          </cell>
          <cell r="J1242">
            <v>75</v>
          </cell>
        </row>
        <row r="1243">
          <cell r="B1243" t="str">
            <v>Lucent</v>
          </cell>
          <cell r="J1243">
            <v>0</v>
          </cell>
        </row>
        <row r="1244">
          <cell r="B1244" t="str">
            <v>Luminous</v>
          </cell>
          <cell r="J1244">
            <v>0</v>
          </cell>
        </row>
        <row r="1245">
          <cell r="B1245" t="str">
            <v>Movaz</v>
          </cell>
          <cell r="J1245">
            <v>0</v>
          </cell>
        </row>
        <row r="1246">
          <cell r="B1246" t="str">
            <v>NEC</v>
          </cell>
          <cell r="C1246">
            <v>2</v>
          </cell>
          <cell r="D1246">
            <v>2</v>
          </cell>
          <cell r="E1246">
            <v>0</v>
          </cell>
          <cell r="F1246">
            <v>0</v>
          </cell>
          <cell r="G1246">
            <v>1</v>
          </cell>
          <cell r="H1246">
            <v>31</v>
          </cell>
          <cell r="I1246">
            <v>0</v>
          </cell>
          <cell r="J1246">
            <v>36</v>
          </cell>
        </row>
        <row r="1247">
          <cell r="B1247" t="str">
            <v>Nortel</v>
          </cell>
          <cell r="C1247">
            <v>0</v>
          </cell>
          <cell r="D1247">
            <v>53</v>
          </cell>
          <cell r="E1247">
            <v>0</v>
          </cell>
          <cell r="F1247">
            <v>1</v>
          </cell>
          <cell r="G1247">
            <v>44</v>
          </cell>
          <cell r="H1247">
            <v>4</v>
          </cell>
          <cell r="I1247">
            <v>25</v>
          </cell>
          <cell r="J1247">
            <v>127</v>
          </cell>
        </row>
        <row r="1248">
          <cell r="B1248" t="str">
            <v>OpVista</v>
          </cell>
          <cell r="C1248">
            <v>0</v>
          </cell>
          <cell r="D1248">
            <v>0</v>
          </cell>
          <cell r="E1248">
            <v>0</v>
          </cell>
          <cell r="F1248">
            <v>0</v>
          </cell>
          <cell r="G1248">
            <v>10</v>
          </cell>
          <cell r="H1248">
            <v>0</v>
          </cell>
          <cell r="I1248">
            <v>0</v>
          </cell>
          <cell r="J1248">
            <v>10</v>
          </cell>
        </row>
        <row r="1249">
          <cell r="B1249" t="str">
            <v>Sagem</v>
          </cell>
          <cell r="C1249">
            <v>0</v>
          </cell>
          <cell r="D1249">
            <v>0</v>
          </cell>
          <cell r="E1249">
            <v>0</v>
          </cell>
          <cell r="F1249">
            <v>0</v>
          </cell>
          <cell r="G1249">
            <v>0</v>
          </cell>
          <cell r="H1249">
            <v>0</v>
          </cell>
          <cell r="I1249">
            <v>0</v>
          </cell>
          <cell r="J1249">
            <v>0</v>
          </cell>
        </row>
        <row r="1250">
          <cell r="B1250" t="str">
            <v>Nokia Siemens</v>
          </cell>
          <cell r="C1250">
            <v>0</v>
          </cell>
          <cell r="D1250">
            <v>0</v>
          </cell>
          <cell r="E1250">
            <v>0</v>
          </cell>
          <cell r="F1250">
            <v>0</v>
          </cell>
          <cell r="G1250">
            <v>0</v>
          </cell>
          <cell r="H1250">
            <v>0</v>
          </cell>
          <cell r="I1250">
            <v>66</v>
          </cell>
          <cell r="J1250">
            <v>66</v>
          </cell>
        </row>
        <row r="1251">
          <cell r="B1251" t="str">
            <v>Sycamore</v>
          </cell>
          <cell r="C1251">
            <v>0</v>
          </cell>
          <cell r="D1251">
            <v>0</v>
          </cell>
          <cell r="E1251">
            <v>4</v>
          </cell>
          <cell r="F1251">
            <v>11</v>
          </cell>
          <cell r="G1251">
            <v>0</v>
          </cell>
          <cell r="H1251">
            <v>0</v>
          </cell>
          <cell r="I1251">
            <v>0</v>
          </cell>
          <cell r="J1251">
            <v>15</v>
          </cell>
        </row>
        <row r="1252">
          <cell r="B1252" t="str">
            <v>Tejas</v>
          </cell>
          <cell r="C1252">
            <v>0</v>
          </cell>
          <cell r="D1252">
            <v>2</v>
          </cell>
          <cell r="E1252">
            <v>0</v>
          </cell>
          <cell r="F1252">
            <v>0</v>
          </cell>
          <cell r="G1252">
            <v>0</v>
          </cell>
          <cell r="H1252">
            <v>0</v>
          </cell>
          <cell r="I1252">
            <v>0</v>
          </cell>
          <cell r="J1252">
            <v>2</v>
          </cell>
        </row>
        <row r="1253">
          <cell r="B1253" t="str">
            <v>Tellabs</v>
          </cell>
          <cell r="C1253">
            <v>0</v>
          </cell>
          <cell r="D1253">
            <v>8</v>
          </cell>
          <cell r="E1253">
            <v>135</v>
          </cell>
          <cell r="F1253">
            <v>1</v>
          </cell>
          <cell r="G1253">
            <v>60</v>
          </cell>
          <cell r="H1253">
            <v>0</v>
          </cell>
          <cell r="I1253">
            <v>0</v>
          </cell>
          <cell r="J1253">
            <v>204</v>
          </cell>
        </row>
        <row r="1254">
          <cell r="B1254" t="str">
            <v>Transmode</v>
          </cell>
          <cell r="C1254">
            <v>0</v>
          </cell>
          <cell r="D1254">
            <v>0</v>
          </cell>
          <cell r="E1254">
            <v>0</v>
          </cell>
          <cell r="F1254">
            <v>0</v>
          </cell>
          <cell r="G1254">
            <v>0</v>
          </cell>
          <cell r="H1254">
            <v>0</v>
          </cell>
          <cell r="I1254">
            <v>0</v>
          </cell>
          <cell r="J1254">
            <v>0</v>
          </cell>
        </row>
        <row r="1255">
          <cell r="B1255" t="str">
            <v>Turin</v>
          </cell>
          <cell r="C1255">
            <v>0</v>
          </cell>
          <cell r="D1255">
            <v>14</v>
          </cell>
          <cell r="E1255">
            <v>0</v>
          </cell>
          <cell r="F1255">
            <v>0</v>
          </cell>
          <cell r="G1255">
            <v>0</v>
          </cell>
          <cell r="H1255">
            <v>0</v>
          </cell>
          <cell r="I1255">
            <v>0</v>
          </cell>
          <cell r="J1255">
            <v>14</v>
          </cell>
        </row>
        <row r="1256">
          <cell r="B1256" t="str">
            <v>Tyco</v>
          </cell>
          <cell r="J1256">
            <v>0</v>
          </cell>
        </row>
        <row r="1257">
          <cell r="B1257" t="str">
            <v>UTStarcom</v>
          </cell>
          <cell r="C1257">
            <v>0</v>
          </cell>
          <cell r="D1257">
            <v>0</v>
          </cell>
          <cell r="E1257">
            <v>0</v>
          </cell>
          <cell r="F1257">
            <v>0</v>
          </cell>
          <cell r="G1257">
            <v>0</v>
          </cell>
          <cell r="H1257">
            <v>0</v>
          </cell>
          <cell r="I1257">
            <v>0</v>
          </cell>
          <cell r="J1257">
            <v>0</v>
          </cell>
        </row>
        <row r="1258">
          <cell r="B1258" t="str">
            <v>White Rock</v>
          </cell>
          <cell r="J1258">
            <v>0</v>
          </cell>
        </row>
        <row r="1259">
          <cell r="B1259" t="str">
            <v>Xtera</v>
          </cell>
          <cell r="C1259">
            <v>0</v>
          </cell>
          <cell r="D1259">
            <v>0</v>
          </cell>
          <cell r="E1259">
            <v>0</v>
          </cell>
          <cell r="F1259">
            <v>0</v>
          </cell>
          <cell r="G1259">
            <v>2</v>
          </cell>
          <cell r="H1259">
            <v>0</v>
          </cell>
          <cell r="I1259">
            <v>0</v>
          </cell>
          <cell r="J1259">
            <v>2</v>
          </cell>
        </row>
        <row r="1260">
          <cell r="B1260" t="str">
            <v>Zhone</v>
          </cell>
          <cell r="C1260">
            <v>0</v>
          </cell>
          <cell r="D1260">
            <v>0</v>
          </cell>
          <cell r="E1260">
            <v>0</v>
          </cell>
          <cell r="F1260">
            <v>0</v>
          </cell>
          <cell r="G1260">
            <v>1</v>
          </cell>
          <cell r="H1260">
            <v>0</v>
          </cell>
          <cell r="I1260">
            <v>0</v>
          </cell>
          <cell r="J1260">
            <v>1</v>
          </cell>
        </row>
        <row r="1261">
          <cell r="B1261" t="str">
            <v>ZTE</v>
          </cell>
          <cell r="C1261">
            <v>0</v>
          </cell>
          <cell r="D1261">
            <v>0</v>
          </cell>
          <cell r="E1261">
            <v>0</v>
          </cell>
          <cell r="F1261">
            <v>0</v>
          </cell>
          <cell r="G1261">
            <v>0</v>
          </cell>
          <cell r="H1261">
            <v>0</v>
          </cell>
          <cell r="I1261">
            <v>0</v>
          </cell>
          <cell r="J1261">
            <v>0</v>
          </cell>
        </row>
        <row r="1262">
          <cell r="B1262" t="str">
            <v>Other</v>
          </cell>
          <cell r="C1262">
            <v>0</v>
          </cell>
          <cell r="D1262">
            <v>13</v>
          </cell>
          <cell r="E1262">
            <v>0</v>
          </cell>
          <cell r="F1262">
            <v>0</v>
          </cell>
          <cell r="G1262">
            <v>17</v>
          </cell>
          <cell r="H1262">
            <v>0</v>
          </cell>
          <cell r="I1262">
            <v>0</v>
          </cell>
          <cell r="J1262">
            <v>30</v>
          </cell>
        </row>
        <row r="1263">
          <cell r="B1263" t="str">
            <v>Total</v>
          </cell>
          <cell r="C1263">
            <v>8</v>
          </cell>
          <cell r="D1263">
            <v>365</v>
          </cell>
          <cell r="E1263">
            <v>174</v>
          </cell>
          <cell r="F1263">
            <v>104</v>
          </cell>
          <cell r="G1263">
            <v>361</v>
          </cell>
          <cell r="H1263">
            <v>57</v>
          </cell>
          <cell r="I1263">
            <v>246</v>
          </cell>
          <cell r="J1263">
            <v>1315</v>
          </cell>
        </row>
        <row r="1267">
          <cell r="B1267" t="str">
            <v>Vendor</v>
          </cell>
          <cell r="C1267" t="str">
            <v>SONET/SDH Add-drop multiplexers (ADM)</v>
          </cell>
          <cell r="D1267" t="str">
            <v>Optical Edge Devices (OED)</v>
          </cell>
          <cell r="E1267" t="str">
            <v>Digital Cross Connects (DCS)</v>
          </cell>
          <cell r="F1267" t="str">
            <v>Optical Core Switches (OCS)</v>
          </cell>
          <cell r="G1267" t="str">
            <v>Metro WDM (C/D-WDM)</v>
          </cell>
          <cell r="H1267" t="str">
            <v>Long haul DWDM (LH DWDM)</v>
          </cell>
          <cell r="I1267" t="str">
            <v>Multi-reach DWDM</v>
          </cell>
          <cell r="J1267" t="str">
            <v>Total Optical Networking (ON)</v>
          </cell>
        </row>
        <row r="1268">
          <cell r="B1268" t="str">
            <v>ADTRAN</v>
          </cell>
          <cell r="C1268">
            <v>0</v>
          </cell>
          <cell r="D1268">
            <v>13</v>
          </cell>
          <cell r="E1268">
            <v>0</v>
          </cell>
          <cell r="F1268">
            <v>0</v>
          </cell>
          <cell r="G1268">
            <v>0</v>
          </cell>
          <cell r="H1268">
            <v>0</v>
          </cell>
          <cell r="I1268">
            <v>0</v>
          </cell>
          <cell r="J1268">
            <v>13</v>
          </cell>
        </row>
        <row r="1269">
          <cell r="B1269" t="str">
            <v>ADVA</v>
          </cell>
          <cell r="C1269">
            <v>0</v>
          </cell>
          <cell r="D1269">
            <v>2</v>
          </cell>
          <cell r="E1269">
            <v>0</v>
          </cell>
          <cell r="F1269">
            <v>0</v>
          </cell>
          <cell r="G1269">
            <v>24</v>
          </cell>
          <cell r="H1269">
            <v>0</v>
          </cell>
          <cell r="I1269">
            <v>0</v>
          </cell>
          <cell r="J1269">
            <v>26</v>
          </cell>
        </row>
        <row r="1270">
          <cell r="B1270" t="str">
            <v>Alcatel-Lucent</v>
          </cell>
          <cell r="C1270">
            <v>3</v>
          </cell>
          <cell r="D1270">
            <v>74</v>
          </cell>
          <cell r="E1270">
            <v>0</v>
          </cell>
          <cell r="F1270">
            <v>84</v>
          </cell>
          <cell r="G1270">
            <v>25</v>
          </cell>
          <cell r="I1270">
            <v>25</v>
          </cell>
          <cell r="J1270">
            <v>211</v>
          </cell>
        </row>
        <row r="1271">
          <cell r="B1271" t="str">
            <v>ANDA</v>
          </cell>
          <cell r="C1271">
            <v>0</v>
          </cell>
          <cell r="D1271">
            <v>5</v>
          </cell>
          <cell r="E1271">
            <v>0</v>
          </cell>
          <cell r="F1271">
            <v>0</v>
          </cell>
          <cell r="G1271">
            <v>0</v>
          </cell>
          <cell r="H1271">
            <v>0</v>
          </cell>
          <cell r="I1271">
            <v>0</v>
          </cell>
          <cell r="J1271">
            <v>5</v>
          </cell>
        </row>
        <row r="1272">
          <cell r="B1272" t="str">
            <v>Atrica</v>
          </cell>
          <cell r="J1272">
            <v>0</v>
          </cell>
        </row>
        <row r="1273">
          <cell r="B1273" t="str">
            <v>Calient</v>
          </cell>
          <cell r="J1273">
            <v>0</v>
          </cell>
        </row>
        <row r="1274">
          <cell r="B1274" t="str">
            <v>Ciena</v>
          </cell>
          <cell r="C1274">
            <v>0</v>
          </cell>
          <cell r="D1274">
            <v>2</v>
          </cell>
          <cell r="E1274">
            <v>0</v>
          </cell>
          <cell r="F1274">
            <v>56</v>
          </cell>
          <cell r="G1274">
            <v>35</v>
          </cell>
          <cell r="H1274">
            <v>0</v>
          </cell>
          <cell r="I1274">
            <v>47</v>
          </cell>
          <cell r="J1274">
            <v>140</v>
          </cell>
        </row>
        <row r="1275">
          <cell r="B1275" t="str">
            <v>Cisco</v>
          </cell>
          <cell r="C1275">
            <v>0</v>
          </cell>
          <cell r="D1275">
            <v>52</v>
          </cell>
          <cell r="E1275">
            <v>0</v>
          </cell>
          <cell r="F1275">
            <v>0</v>
          </cell>
          <cell r="G1275">
            <v>56</v>
          </cell>
          <cell r="H1275">
            <v>0</v>
          </cell>
          <cell r="I1275">
            <v>0</v>
          </cell>
          <cell r="J1275">
            <v>108</v>
          </cell>
        </row>
        <row r="1276">
          <cell r="B1276" t="str">
            <v>Corrigent</v>
          </cell>
          <cell r="C1276">
            <v>0</v>
          </cell>
          <cell r="D1276">
            <v>0</v>
          </cell>
          <cell r="E1276">
            <v>0</v>
          </cell>
          <cell r="F1276">
            <v>0</v>
          </cell>
          <cell r="G1276">
            <v>0</v>
          </cell>
          <cell r="H1276">
            <v>0</v>
          </cell>
          <cell r="I1276">
            <v>0</v>
          </cell>
          <cell r="J1276">
            <v>0</v>
          </cell>
        </row>
        <row r="1277">
          <cell r="B1277" t="str">
            <v>Corvis</v>
          </cell>
          <cell r="J1277">
            <v>0</v>
          </cell>
        </row>
        <row r="1278">
          <cell r="B1278" t="str">
            <v>Datang</v>
          </cell>
          <cell r="J1278">
            <v>0</v>
          </cell>
        </row>
        <row r="1279">
          <cell r="B1279" t="str">
            <v>ECI Telecom</v>
          </cell>
          <cell r="C1279">
            <v>0</v>
          </cell>
          <cell r="D1279">
            <v>2</v>
          </cell>
          <cell r="E1279">
            <v>0</v>
          </cell>
          <cell r="F1279">
            <v>0</v>
          </cell>
          <cell r="G1279">
            <v>3</v>
          </cell>
          <cell r="H1279">
            <v>0</v>
          </cell>
          <cell r="I1279">
            <v>0</v>
          </cell>
          <cell r="J1279">
            <v>5</v>
          </cell>
        </row>
        <row r="1280">
          <cell r="B1280" t="str">
            <v>Ericsson</v>
          </cell>
          <cell r="C1280">
            <v>0</v>
          </cell>
          <cell r="D1280">
            <v>0</v>
          </cell>
          <cell r="E1280">
            <v>0</v>
          </cell>
          <cell r="F1280">
            <v>0</v>
          </cell>
          <cell r="G1280">
            <v>1</v>
          </cell>
          <cell r="H1280">
            <v>0</v>
          </cell>
          <cell r="I1280">
            <v>0</v>
          </cell>
          <cell r="J1280">
            <v>1</v>
          </cell>
        </row>
        <row r="1281">
          <cell r="B1281" t="str">
            <v>FiberHome</v>
          </cell>
          <cell r="C1281">
            <v>0</v>
          </cell>
          <cell r="D1281">
            <v>0</v>
          </cell>
          <cell r="E1281">
            <v>0</v>
          </cell>
          <cell r="F1281">
            <v>0</v>
          </cell>
          <cell r="G1281">
            <v>0</v>
          </cell>
          <cell r="H1281">
            <v>0</v>
          </cell>
          <cell r="I1281">
            <v>0</v>
          </cell>
          <cell r="J1281">
            <v>0</v>
          </cell>
        </row>
        <row r="1282">
          <cell r="B1282" t="str">
            <v>Fujitsu</v>
          </cell>
          <cell r="C1282">
            <v>5</v>
          </cell>
          <cell r="D1282">
            <v>113</v>
          </cell>
          <cell r="E1282">
            <v>0</v>
          </cell>
          <cell r="F1282">
            <v>0</v>
          </cell>
          <cell r="G1282">
            <v>73</v>
          </cell>
          <cell r="H1282">
            <v>0</v>
          </cell>
          <cell r="I1282">
            <v>0</v>
          </cell>
          <cell r="J1282">
            <v>191</v>
          </cell>
        </row>
        <row r="1283">
          <cell r="B1283" t="str">
            <v>Hitachi</v>
          </cell>
          <cell r="C1283">
            <v>0</v>
          </cell>
          <cell r="D1283">
            <v>0</v>
          </cell>
          <cell r="E1283">
            <v>0</v>
          </cell>
          <cell r="F1283">
            <v>0</v>
          </cell>
          <cell r="G1283">
            <v>0</v>
          </cell>
          <cell r="H1283">
            <v>1</v>
          </cell>
          <cell r="I1283">
            <v>0</v>
          </cell>
          <cell r="J1283">
            <v>1</v>
          </cell>
        </row>
        <row r="1284">
          <cell r="B1284" t="str">
            <v>Hitachi Cable</v>
          </cell>
          <cell r="C1284">
            <v>0</v>
          </cell>
          <cell r="D1284">
            <v>0</v>
          </cell>
          <cell r="E1284">
            <v>0</v>
          </cell>
          <cell r="F1284">
            <v>0</v>
          </cell>
          <cell r="G1284">
            <v>0</v>
          </cell>
          <cell r="H1284">
            <v>0</v>
          </cell>
          <cell r="I1284">
            <v>0</v>
          </cell>
          <cell r="J1284">
            <v>0</v>
          </cell>
        </row>
        <row r="1285">
          <cell r="B1285" t="str">
            <v>Huawei</v>
          </cell>
          <cell r="C1285">
            <v>0</v>
          </cell>
          <cell r="D1285">
            <v>4</v>
          </cell>
          <cell r="E1285">
            <v>0</v>
          </cell>
          <cell r="F1285">
            <v>3</v>
          </cell>
          <cell r="G1285">
            <v>0</v>
          </cell>
          <cell r="H1285">
            <v>0</v>
          </cell>
          <cell r="I1285">
            <v>11</v>
          </cell>
          <cell r="J1285">
            <v>18</v>
          </cell>
        </row>
        <row r="1286">
          <cell r="B1286" t="str">
            <v>Infinera</v>
          </cell>
          <cell r="C1286">
            <v>0</v>
          </cell>
          <cell r="D1286">
            <v>0</v>
          </cell>
          <cell r="E1286">
            <v>0</v>
          </cell>
          <cell r="F1286">
            <v>0</v>
          </cell>
          <cell r="G1286">
            <v>0</v>
          </cell>
          <cell r="H1286">
            <v>0</v>
          </cell>
          <cell r="I1286">
            <v>67</v>
          </cell>
          <cell r="J1286">
            <v>67</v>
          </cell>
        </row>
        <row r="1287">
          <cell r="B1287" t="str">
            <v>Lucent</v>
          </cell>
          <cell r="J1287">
            <v>0</v>
          </cell>
        </row>
        <row r="1288">
          <cell r="B1288" t="str">
            <v>Luminous</v>
          </cell>
          <cell r="J1288">
            <v>0</v>
          </cell>
        </row>
        <row r="1289">
          <cell r="B1289" t="str">
            <v>Movaz</v>
          </cell>
          <cell r="J1289">
            <v>0</v>
          </cell>
        </row>
        <row r="1290">
          <cell r="B1290" t="str">
            <v>NEC</v>
          </cell>
          <cell r="C1290">
            <v>2</v>
          </cell>
          <cell r="D1290">
            <v>2</v>
          </cell>
          <cell r="E1290">
            <v>0</v>
          </cell>
          <cell r="F1290">
            <v>0</v>
          </cell>
          <cell r="G1290">
            <v>1</v>
          </cell>
          <cell r="H1290">
            <v>26</v>
          </cell>
          <cell r="I1290">
            <v>0</v>
          </cell>
          <cell r="J1290">
            <v>31</v>
          </cell>
        </row>
        <row r="1291">
          <cell r="B1291" t="str">
            <v>Nortel</v>
          </cell>
          <cell r="C1291">
            <v>0</v>
          </cell>
          <cell r="D1291">
            <v>45</v>
          </cell>
          <cell r="E1291">
            <v>0</v>
          </cell>
          <cell r="F1291">
            <v>1</v>
          </cell>
          <cell r="G1291">
            <v>49</v>
          </cell>
          <cell r="H1291">
            <v>3</v>
          </cell>
          <cell r="I1291">
            <v>44</v>
          </cell>
          <cell r="J1291">
            <v>142</v>
          </cell>
        </row>
        <row r="1292">
          <cell r="B1292" t="str">
            <v>OpVista</v>
          </cell>
          <cell r="C1292">
            <v>0</v>
          </cell>
          <cell r="D1292">
            <v>0</v>
          </cell>
          <cell r="E1292">
            <v>0</v>
          </cell>
          <cell r="F1292">
            <v>0</v>
          </cell>
          <cell r="G1292">
            <v>10</v>
          </cell>
          <cell r="H1292">
            <v>0</v>
          </cell>
          <cell r="I1292">
            <v>0</v>
          </cell>
          <cell r="J1292">
            <v>10</v>
          </cell>
        </row>
        <row r="1293">
          <cell r="B1293" t="str">
            <v>Sagem</v>
          </cell>
          <cell r="C1293">
            <v>0</v>
          </cell>
          <cell r="D1293">
            <v>0</v>
          </cell>
          <cell r="E1293">
            <v>0</v>
          </cell>
          <cell r="F1293">
            <v>0</v>
          </cell>
          <cell r="G1293">
            <v>0</v>
          </cell>
          <cell r="H1293">
            <v>0</v>
          </cell>
          <cell r="I1293">
            <v>0</v>
          </cell>
          <cell r="J1293">
            <v>0</v>
          </cell>
        </row>
        <row r="1294">
          <cell r="B1294" t="str">
            <v>Nokia Siemens</v>
          </cell>
          <cell r="C1294">
            <v>0</v>
          </cell>
          <cell r="D1294">
            <v>0</v>
          </cell>
          <cell r="E1294">
            <v>0</v>
          </cell>
          <cell r="F1294">
            <v>0</v>
          </cell>
          <cell r="G1294">
            <v>0</v>
          </cell>
          <cell r="H1294">
            <v>0</v>
          </cell>
          <cell r="I1294">
            <v>76</v>
          </cell>
          <cell r="J1294">
            <v>76</v>
          </cell>
        </row>
        <row r="1295">
          <cell r="B1295" t="str">
            <v>Sycamore</v>
          </cell>
          <cell r="C1295">
            <v>0</v>
          </cell>
          <cell r="D1295">
            <v>0</v>
          </cell>
          <cell r="E1295">
            <v>2</v>
          </cell>
          <cell r="F1295">
            <v>7</v>
          </cell>
          <cell r="G1295">
            <v>0</v>
          </cell>
          <cell r="H1295">
            <v>0</v>
          </cell>
          <cell r="I1295">
            <v>0</v>
          </cell>
          <cell r="J1295">
            <v>9</v>
          </cell>
        </row>
        <row r="1296">
          <cell r="B1296" t="str">
            <v>Tejas</v>
          </cell>
          <cell r="C1296">
            <v>0</v>
          </cell>
          <cell r="D1296">
            <v>1</v>
          </cell>
          <cell r="E1296">
            <v>0</v>
          </cell>
          <cell r="F1296">
            <v>0</v>
          </cell>
          <cell r="G1296">
            <v>0</v>
          </cell>
          <cell r="H1296">
            <v>0</v>
          </cell>
          <cell r="I1296">
            <v>0</v>
          </cell>
          <cell r="J1296">
            <v>1</v>
          </cell>
        </row>
        <row r="1297">
          <cell r="B1297" t="str">
            <v>Tellabs</v>
          </cell>
          <cell r="C1297">
            <v>0</v>
          </cell>
          <cell r="D1297">
            <v>11</v>
          </cell>
          <cell r="E1297">
            <v>62</v>
          </cell>
          <cell r="F1297">
            <v>1</v>
          </cell>
          <cell r="G1297">
            <v>64</v>
          </cell>
          <cell r="H1297">
            <v>0</v>
          </cell>
          <cell r="I1297">
            <v>0</v>
          </cell>
          <cell r="J1297">
            <v>138</v>
          </cell>
        </row>
        <row r="1298">
          <cell r="B1298" t="str">
            <v>Transmode</v>
          </cell>
          <cell r="C1298">
            <v>0</v>
          </cell>
          <cell r="D1298">
            <v>0</v>
          </cell>
          <cell r="E1298">
            <v>0</v>
          </cell>
          <cell r="F1298">
            <v>0</v>
          </cell>
          <cell r="G1298">
            <v>1</v>
          </cell>
          <cell r="H1298">
            <v>0</v>
          </cell>
          <cell r="I1298">
            <v>0</v>
          </cell>
          <cell r="J1298">
            <v>1</v>
          </cell>
        </row>
        <row r="1299">
          <cell r="B1299" t="str">
            <v>Turin</v>
          </cell>
          <cell r="C1299">
            <v>0</v>
          </cell>
          <cell r="D1299">
            <v>16</v>
          </cell>
          <cell r="E1299">
            <v>0</v>
          </cell>
          <cell r="F1299">
            <v>0</v>
          </cell>
          <cell r="G1299">
            <v>0</v>
          </cell>
          <cell r="H1299">
            <v>0</v>
          </cell>
          <cell r="I1299">
            <v>0</v>
          </cell>
          <cell r="J1299">
            <v>16</v>
          </cell>
        </row>
        <row r="1300">
          <cell r="B1300" t="str">
            <v>Tyco</v>
          </cell>
          <cell r="J1300">
            <v>0</v>
          </cell>
        </row>
        <row r="1301">
          <cell r="B1301" t="str">
            <v>UTStarcom</v>
          </cell>
          <cell r="C1301">
            <v>0</v>
          </cell>
          <cell r="D1301">
            <v>0</v>
          </cell>
          <cell r="E1301">
            <v>0</v>
          </cell>
          <cell r="F1301">
            <v>0</v>
          </cell>
          <cell r="G1301">
            <v>0</v>
          </cell>
          <cell r="H1301">
            <v>0</v>
          </cell>
          <cell r="I1301">
            <v>0</v>
          </cell>
          <cell r="J1301">
            <v>0</v>
          </cell>
        </row>
        <row r="1302">
          <cell r="B1302" t="str">
            <v>White Rock</v>
          </cell>
          <cell r="J1302">
            <v>0</v>
          </cell>
        </row>
        <row r="1303">
          <cell r="B1303" t="str">
            <v>Xtera</v>
          </cell>
          <cell r="C1303">
            <v>0</v>
          </cell>
          <cell r="D1303">
            <v>0</v>
          </cell>
          <cell r="E1303">
            <v>0</v>
          </cell>
          <cell r="F1303">
            <v>0</v>
          </cell>
          <cell r="G1303">
            <v>2</v>
          </cell>
          <cell r="H1303">
            <v>0</v>
          </cell>
          <cell r="I1303">
            <v>0</v>
          </cell>
          <cell r="J1303">
            <v>2</v>
          </cell>
        </row>
        <row r="1304">
          <cell r="B1304" t="str">
            <v>Zhone</v>
          </cell>
          <cell r="C1304">
            <v>0</v>
          </cell>
          <cell r="D1304">
            <v>0</v>
          </cell>
          <cell r="E1304">
            <v>0</v>
          </cell>
          <cell r="F1304">
            <v>0</v>
          </cell>
          <cell r="G1304">
            <v>1</v>
          </cell>
          <cell r="H1304">
            <v>0</v>
          </cell>
          <cell r="I1304">
            <v>0</v>
          </cell>
          <cell r="J1304">
            <v>1</v>
          </cell>
        </row>
        <row r="1305">
          <cell r="B1305" t="str">
            <v>ZTE</v>
          </cell>
          <cell r="C1305">
            <v>0</v>
          </cell>
          <cell r="D1305">
            <v>0</v>
          </cell>
          <cell r="E1305">
            <v>0</v>
          </cell>
          <cell r="F1305">
            <v>0</v>
          </cell>
          <cell r="G1305">
            <v>0</v>
          </cell>
          <cell r="H1305">
            <v>0</v>
          </cell>
          <cell r="I1305">
            <v>0</v>
          </cell>
          <cell r="J1305">
            <v>0</v>
          </cell>
        </row>
        <row r="1306">
          <cell r="B1306" t="str">
            <v>Other</v>
          </cell>
          <cell r="D1306">
            <v>13</v>
          </cell>
          <cell r="G1306">
            <v>17</v>
          </cell>
          <cell r="J1306">
            <v>30</v>
          </cell>
        </row>
        <row r="1307">
          <cell r="B1307" t="str">
            <v>Total</v>
          </cell>
          <cell r="C1307">
            <v>10</v>
          </cell>
          <cell r="D1307">
            <v>355</v>
          </cell>
          <cell r="E1307">
            <v>64</v>
          </cell>
          <cell r="F1307">
            <v>152</v>
          </cell>
          <cell r="G1307">
            <v>362</v>
          </cell>
          <cell r="H1307">
            <v>30</v>
          </cell>
          <cell r="I1307">
            <v>270</v>
          </cell>
          <cell r="J1307">
            <v>1243</v>
          </cell>
        </row>
        <row r="1311">
          <cell r="B1311" t="str">
            <v>Vendor</v>
          </cell>
          <cell r="C1311" t="str">
            <v>SONET/SDH Add-drop multiplexers (ADM)</v>
          </cell>
          <cell r="D1311" t="str">
            <v>Optical Edge Devices (OED)</v>
          </cell>
          <cell r="E1311" t="str">
            <v>Digital Cross Connects (DCS)</v>
          </cell>
          <cell r="F1311" t="str">
            <v>Optical Core Switches (OCS)</v>
          </cell>
          <cell r="G1311" t="str">
            <v>Metro WDM (C/D-WDM)</v>
          </cell>
          <cell r="H1311" t="str">
            <v>Long haul DWDM (LH DWDM)</v>
          </cell>
          <cell r="I1311" t="str">
            <v>Multi-reach DWDM</v>
          </cell>
          <cell r="J1311" t="str">
            <v>Total Optical Networking (ON)</v>
          </cell>
        </row>
        <row r="1312">
          <cell r="B1312" t="str">
            <v>ADTRAN</v>
          </cell>
          <cell r="C1312">
            <v>0</v>
          </cell>
          <cell r="D1312">
            <v>17</v>
          </cell>
          <cell r="E1312">
            <v>0</v>
          </cell>
          <cell r="F1312">
            <v>0</v>
          </cell>
          <cell r="G1312">
            <v>0</v>
          </cell>
          <cell r="H1312">
            <v>0</v>
          </cell>
          <cell r="I1312">
            <v>0</v>
          </cell>
          <cell r="J1312">
            <v>17</v>
          </cell>
        </row>
        <row r="1313">
          <cell r="B1313" t="str">
            <v>ADVA</v>
          </cell>
          <cell r="C1313">
            <v>0</v>
          </cell>
          <cell r="D1313">
            <v>1</v>
          </cell>
          <cell r="E1313">
            <v>0</v>
          </cell>
          <cell r="F1313">
            <v>0</v>
          </cell>
          <cell r="G1313">
            <v>21</v>
          </cell>
          <cell r="H1313">
            <v>0</v>
          </cell>
          <cell r="I1313">
            <v>0</v>
          </cell>
          <cell r="J1313">
            <v>22</v>
          </cell>
        </row>
        <row r="1314">
          <cell r="B1314" t="str">
            <v>Alcatel-Lucent</v>
          </cell>
          <cell r="C1314">
            <v>0</v>
          </cell>
          <cell r="D1314">
            <v>75</v>
          </cell>
          <cell r="E1314">
            <v>0</v>
          </cell>
          <cell r="F1314">
            <v>74</v>
          </cell>
          <cell r="G1314">
            <v>21</v>
          </cell>
          <cell r="H1314">
            <v>0</v>
          </cell>
          <cell r="I1314">
            <v>14</v>
          </cell>
          <cell r="J1314">
            <v>184</v>
          </cell>
        </row>
        <row r="1315">
          <cell r="B1315" t="str">
            <v>ANDA</v>
          </cell>
          <cell r="C1315">
            <v>0</v>
          </cell>
          <cell r="D1315">
            <v>6</v>
          </cell>
          <cell r="E1315">
            <v>0</v>
          </cell>
          <cell r="F1315">
            <v>0</v>
          </cell>
          <cell r="G1315">
            <v>0</v>
          </cell>
          <cell r="H1315">
            <v>0</v>
          </cell>
          <cell r="I1315">
            <v>0</v>
          </cell>
          <cell r="J1315">
            <v>6</v>
          </cell>
        </row>
        <row r="1316">
          <cell r="B1316" t="str">
            <v>Atrica</v>
          </cell>
          <cell r="J1316">
            <v>0</v>
          </cell>
        </row>
        <row r="1317">
          <cell r="B1317" t="str">
            <v>Calient</v>
          </cell>
          <cell r="J1317">
            <v>0</v>
          </cell>
        </row>
        <row r="1318">
          <cell r="B1318" t="str">
            <v>Ciena</v>
          </cell>
          <cell r="C1318">
            <v>0</v>
          </cell>
          <cell r="D1318">
            <v>1</v>
          </cell>
          <cell r="E1318">
            <v>0</v>
          </cell>
          <cell r="F1318">
            <v>59</v>
          </cell>
          <cell r="G1318">
            <v>23</v>
          </cell>
          <cell r="H1318">
            <v>0</v>
          </cell>
          <cell r="I1318">
            <v>33</v>
          </cell>
          <cell r="J1318">
            <v>116</v>
          </cell>
        </row>
        <row r="1319">
          <cell r="B1319" t="str">
            <v>Cisco</v>
          </cell>
          <cell r="C1319">
            <v>0</v>
          </cell>
          <cell r="D1319">
            <v>50</v>
          </cell>
          <cell r="E1319">
            <v>0</v>
          </cell>
          <cell r="F1319">
            <v>0</v>
          </cell>
          <cell r="G1319">
            <v>58</v>
          </cell>
          <cell r="H1319">
            <v>0</v>
          </cell>
          <cell r="I1319">
            <v>0</v>
          </cell>
          <cell r="J1319">
            <v>108</v>
          </cell>
        </row>
        <row r="1320">
          <cell r="B1320" t="str">
            <v>Corrigent</v>
          </cell>
          <cell r="C1320">
            <v>0</v>
          </cell>
          <cell r="D1320">
            <v>0</v>
          </cell>
          <cell r="E1320">
            <v>0</v>
          </cell>
          <cell r="F1320">
            <v>0</v>
          </cell>
          <cell r="G1320">
            <v>0</v>
          </cell>
          <cell r="H1320">
            <v>0</v>
          </cell>
          <cell r="I1320">
            <v>0</v>
          </cell>
          <cell r="J1320">
            <v>0</v>
          </cell>
        </row>
        <row r="1321">
          <cell r="B1321" t="str">
            <v>Corvis</v>
          </cell>
          <cell r="J1321">
            <v>0</v>
          </cell>
        </row>
        <row r="1322">
          <cell r="B1322" t="str">
            <v>Datang</v>
          </cell>
          <cell r="J1322">
            <v>0</v>
          </cell>
        </row>
        <row r="1323">
          <cell r="B1323" t="str">
            <v>ECI Telecom</v>
          </cell>
          <cell r="C1323">
            <v>0</v>
          </cell>
          <cell r="D1323">
            <v>2</v>
          </cell>
          <cell r="E1323">
            <v>0</v>
          </cell>
          <cell r="F1323">
            <v>0</v>
          </cell>
          <cell r="G1323">
            <v>4</v>
          </cell>
          <cell r="H1323">
            <v>0</v>
          </cell>
          <cell r="I1323">
            <v>0</v>
          </cell>
          <cell r="J1323">
            <v>6</v>
          </cell>
        </row>
        <row r="1324">
          <cell r="B1324" t="str">
            <v>Ericsson</v>
          </cell>
          <cell r="C1324">
            <v>0</v>
          </cell>
          <cell r="D1324">
            <v>0</v>
          </cell>
          <cell r="E1324">
            <v>0</v>
          </cell>
          <cell r="F1324">
            <v>0</v>
          </cell>
          <cell r="G1324">
            <v>2</v>
          </cell>
          <cell r="H1324">
            <v>0</v>
          </cell>
          <cell r="I1324">
            <v>0</v>
          </cell>
          <cell r="J1324">
            <v>2</v>
          </cell>
        </row>
        <row r="1325">
          <cell r="B1325" t="str">
            <v>FiberHome</v>
          </cell>
          <cell r="C1325">
            <v>0</v>
          </cell>
          <cell r="D1325">
            <v>0</v>
          </cell>
          <cell r="E1325">
            <v>0</v>
          </cell>
          <cell r="F1325">
            <v>0</v>
          </cell>
          <cell r="G1325">
            <v>0</v>
          </cell>
          <cell r="H1325">
            <v>0</v>
          </cell>
          <cell r="I1325">
            <v>0</v>
          </cell>
          <cell r="J1325">
            <v>0</v>
          </cell>
        </row>
        <row r="1326">
          <cell r="B1326" t="str">
            <v>Fujitsu</v>
          </cell>
          <cell r="C1326">
            <v>4</v>
          </cell>
          <cell r="D1326">
            <v>102</v>
          </cell>
          <cell r="E1326">
            <v>0</v>
          </cell>
          <cell r="F1326">
            <v>0</v>
          </cell>
          <cell r="G1326">
            <v>69</v>
          </cell>
          <cell r="H1326">
            <v>0</v>
          </cell>
          <cell r="I1326">
            <v>0</v>
          </cell>
          <cell r="J1326">
            <v>175</v>
          </cell>
        </row>
        <row r="1327">
          <cell r="B1327" t="str">
            <v>Hitachi</v>
          </cell>
          <cell r="C1327">
            <v>0</v>
          </cell>
          <cell r="D1327">
            <v>0</v>
          </cell>
          <cell r="E1327">
            <v>0</v>
          </cell>
          <cell r="F1327">
            <v>0</v>
          </cell>
          <cell r="G1327">
            <v>0</v>
          </cell>
          <cell r="H1327">
            <v>0</v>
          </cell>
          <cell r="I1327">
            <v>0</v>
          </cell>
          <cell r="J1327">
            <v>0</v>
          </cell>
        </row>
        <row r="1328">
          <cell r="B1328" t="str">
            <v>Hitachi Cable</v>
          </cell>
          <cell r="C1328">
            <v>0</v>
          </cell>
          <cell r="D1328">
            <v>0</v>
          </cell>
          <cell r="E1328">
            <v>0</v>
          </cell>
          <cell r="F1328">
            <v>0</v>
          </cell>
          <cell r="G1328">
            <v>0</v>
          </cell>
          <cell r="H1328">
            <v>0</v>
          </cell>
          <cell r="I1328">
            <v>0</v>
          </cell>
          <cell r="J1328">
            <v>0</v>
          </cell>
        </row>
        <row r="1329">
          <cell r="B1329" t="str">
            <v>Huawei</v>
          </cell>
          <cell r="C1329">
            <v>0</v>
          </cell>
          <cell r="D1329">
            <v>3</v>
          </cell>
          <cell r="E1329">
            <v>0</v>
          </cell>
          <cell r="F1329">
            <v>1</v>
          </cell>
          <cell r="G1329">
            <v>0</v>
          </cell>
          <cell r="H1329">
            <v>0</v>
          </cell>
          <cell r="I1329">
            <v>9</v>
          </cell>
          <cell r="J1329">
            <v>13</v>
          </cell>
        </row>
        <row r="1330">
          <cell r="B1330" t="str">
            <v>Infinera</v>
          </cell>
          <cell r="C1330">
            <v>0</v>
          </cell>
          <cell r="D1330">
            <v>0</v>
          </cell>
          <cell r="E1330">
            <v>0</v>
          </cell>
          <cell r="F1330">
            <v>0</v>
          </cell>
          <cell r="G1330">
            <v>0</v>
          </cell>
          <cell r="H1330">
            <v>0</v>
          </cell>
          <cell r="I1330">
            <v>62</v>
          </cell>
          <cell r="J1330">
            <v>62</v>
          </cell>
        </row>
        <row r="1331">
          <cell r="B1331" t="str">
            <v>Lucent</v>
          </cell>
          <cell r="J1331">
            <v>0</v>
          </cell>
        </row>
        <row r="1332">
          <cell r="B1332" t="str">
            <v>Luminous</v>
          </cell>
          <cell r="J1332">
            <v>0</v>
          </cell>
        </row>
        <row r="1333">
          <cell r="B1333" t="str">
            <v>Movaz</v>
          </cell>
          <cell r="J1333">
            <v>0</v>
          </cell>
        </row>
        <row r="1334">
          <cell r="B1334" t="str">
            <v>NEC</v>
          </cell>
          <cell r="C1334">
            <v>2</v>
          </cell>
          <cell r="D1334">
            <v>2</v>
          </cell>
          <cell r="E1334">
            <v>0</v>
          </cell>
          <cell r="F1334">
            <v>0</v>
          </cell>
          <cell r="G1334">
            <v>1</v>
          </cell>
          <cell r="H1334">
            <v>26</v>
          </cell>
          <cell r="I1334">
            <v>0</v>
          </cell>
          <cell r="J1334">
            <v>31</v>
          </cell>
        </row>
        <row r="1335">
          <cell r="B1335" t="str">
            <v>Nortel</v>
          </cell>
          <cell r="C1335">
            <v>0</v>
          </cell>
          <cell r="D1335">
            <v>42</v>
          </cell>
          <cell r="E1335">
            <v>0</v>
          </cell>
          <cell r="F1335">
            <v>3</v>
          </cell>
          <cell r="G1335">
            <v>41</v>
          </cell>
          <cell r="H1335">
            <v>1</v>
          </cell>
          <cell r="I1335">
            <v>43</v>
          </cell>
          <cell r="J1335">
            <v>130</v>
          </cell>
        </row>
        <row r="1336">
          <cell r="B1336" t="str">
            <v>OpVista</v>
          </cell>
          <cell r="C1336">
            <v>0</v>
          </cell>
          <cell r="D1336">
            <v>0</v>
          </cell>
          <cell r="E1336">
            <v>0</v>
          </cell>
          <cell r="F1336">
            <v>0</v>
          </cell>
          <cell r="G1336">
            <v>11</v>
          </cell>
          <cell r="H1336">
            <v>0</v>
          </cell>
          <cell r="I1336">
            <v>0</v>
          </cell>
          <cell r="J1336">
            <v>11</v>
          </cell>
        </row>
        <row r="1337">
          <cell r="B1337" t="str">
            <v>Sagem</v>
          </cell>
          <cell r="C1337">
            <v>0</v>
          </cell>
          <cell r="D1337">
            <v>0</v>
          </cell>
          <cell r="E1337">
            <v>0</v>
          </cell>
          <cell r="F1337">
            <v>0</v>
          </cell>
          <cell r="G1337">
            <v>0</v>
          </cell>
          <cell r="H1337">
            <v>0</v>
          </cell>
          <cell r="I1337">
            <v>0</v>
          </cell>
          <cell r="J1337">
            <v>0</v>
          </cell>
        </row>
        <row r="1338">
          <cell r="B1338" t="str">
            <v>Nokia Siemens</v>
          </cell>
          <cell r="C1338">
            <v>0</v>
          </cell>
          <cell r="D1338">
            <v>0</v>
          </cell>
          <cell r="E1338">
            <v>0</v>
          </cell>
          <cell r="F1338">
            <v>0</v>
          </cell>
          <cell r="G1338">
            <v>0</v>
          </cell>
          <cell r="H1338">
            <v>0</v>
          </cell>
          <cell r="I1338">
            <v>41</v>
          </cell>
          <cell r="J1338">
            <v>41</v>
          </cell>
        </row>
        <row r="1339">
          <cell r="B1339" t="str">
            <v>Sycamore</v>
          </cell>
          <cell r="C1339">
            <v>0</v>
          </cell>
          <cell r="D1339">
            <v>0</v>
          </cell>
          <cell r="E1339">
            <v>1</v>
          </cell>
          <cell r="F1339">
            <v>5</v>
          </cell>
          <cell r="G1339">
            <v>0</v>
          </cell>
          <cell r="H1339">
            <v>0</v>
          </cell>
          <cell r="I1339">
            <v>0</v>
          </cell>
          <cell r="J1339">
            <v>6</v>
          </cell>
        </row>
        <row r="1340">
          <cell r="B1340" t="str">
            <v>Tejas</v>
          </cell>
          <cell r="C1340">
            <v>0</v>
          </cell>
          <cell r="D1340">
            <v>0</v>
          </cell>
          <cell r="E1340">
            <v>0</v>
          </cell>
          <cell r="F1340">
            <v>0</v>
          </cell>
          <cell r="G1340">
            <v>0</v>
          </cell>
          <cell r="H1340">
            <v>0</v>
          </cell>
          <cell r="I1340">
            <v>0</v>
          </cell>
          <cell r="J1340">
            <v>0</v>
          </cell>
        </row>
        <row r="1341">
          <cell r="B1341" t="str">
            <v>Tellabs</v>
          </cell>
          <cell r="C1341">
            <v>0</v>
          </cell>
          <cell r="D1341">
            <v>6</v>
          </cell>
          <cell r="E1341">
            <v>60</v>
          </cell>
          <cell r="F1341">
            <v>1</v>
          </cell>
          <cell r="G1341">
            <v>41</v>
          </cell>
          <cell r="H1341">
            <v>0</v>
          </cell>
          <cell r="I1341">
            <v>0</v>
          </cell>
          <cell r="J1341">
            <v>108</v>
          </cell>
        </row>
        <row r="1342">
          <cell r="B1342" t="str">
            <v>Transmode</v>
          </cell>
          <cell r="C1342">
            <v>0</v>
          </cell>
          <cell r="D1342">
            <v>0</v>
          </cell>
          <cell r="E1342">
            <v>0</v>
          </cell>
          <cell r="F1342">
            <v>0</v>
          </cell>
          <cell r="G1342">
            <v>1</v>
          </cell>
          <cell r="H1342">
            <v>0</v>
          </cell>
          <cell r="I1342">
            <v>0</v>
          </cell>
          <cell r="J1342">
            <v>1</v>
          </cell>
        </row>
        <row r="1343">
          <cell r="B1343" t="str">
            <v>Turin</v>
          </cell>
          <cell r="C1343">
            <v>0</v>
          </cell>
          <cell r="D1343">
            <v>10</v>
          </cell>
          <cell r="E1343">
            <v>0</v>
          </cell>
          <cell r="F1343">
            <v>0</v>
          </cell>
          <cell r="G1343">
            <v>0</v>
          </cell>
          <cell r="H1343">
            <v>0</v>
          </cell>
          <cell r="I1343">
            <v>0</v>
          </cell>
          <cell r="J1343">
            <v>10</v>
          </cell>
        </row>
        <row r="1344">
          <cell r="B1344" t="str">
            <v>Tyco</v>
          </cell>
          <cell r="J1344">
            <v>0</v>
          </cell>
        </row>
        <row r="1345">
          <cell r="B1345" t="str">
            <v>UTStarcom</v>
          </cell>
          <cell r="C1345">
            <v>0</v>
          </cell>
          <cell r="D1345">
            <v>0</v>
          </cell>
          <cell r="E1345">
            <v>0</v>
          </cell>
          <cell r="F1345">
            <v>0</v>
          </cell>
          <cell r="G1345">
            <v>0</v>
          </cell>
          <cell r="H1345">
            <v>0</v>
          </cell>
          <cell r="I1345">
            <v>0</v>
          </cell>
          <cell r="J1345">
            <v>0</v>
          </cell>
        </row>
        <row r="1346">
          <cell r="B1346" t="str">
            <v>White Rock</v>
          </cell>
          <cell r="J1346">
            <v>0</v>
          </cell>
        </row>
        <row r="1347">
          <cell r="B1347" t="str">
            <v>Xtera</v>
          </cell>
          <cell r="C1347">
            <v>0</v>
          </cell>
          <cell r="D1347">
            <v>0</v>
          </cell>
          <cell r="E1347">
            <v>0</v>
          </cell>
          <cell r="F1347">
            <v>0</v>
          </cell>
          <cell r="G1347">
            <v>0</v>
          </cell>
          <cell r="H1347">
            <v>0</v>
          </cell>
          <cell r="I1347">
            <v>0</v>
          </cell>
          <cell r="J1347">
            <v>0</v>
          </cell>
        </row>
        <row r="1348">
          <cell r="B1348" t="str">
            <v>Zhone</v>
          </cell>
          <cell r="C1348">
            <v>0</v>
          </cell>
          <cell r="D1348">
            <v>0</v>
          </cell>
          <cell r="E1348">
            <v>0</v>
          </cell>
          <cell r="F1348">
            <v>0</v>
          </cell>
          <cell r="G1348">
            <v>1</v>
          </cell>
          <cell r="H1348">
            <v>0</v>
          </cell>
          <cell r="I1348">
            <v>0</v>
          </cell>
          <cell r="J1348">
            <v>1</v>
          </cell>
        </row>
        <row r="1349">
          <cell r="B1349" t="str">
            <v>ZTE</v>
          </cell>
          <cell r="C1349">
            <v>0</v>
          </cell>
          <cell r="D1349">
            <v>0</v>
          </cell>
          <cell r="E1349">
            <v>0</v>
          </cell>
          <cell r="F1349">
            <v>0</v>
          </cell>
          <cell r="G1349">
            <v>0</v>
          </cell>
          <cell r="H1349">
            <v>0</v>
          </cell>
          <cell r="I1349">
            <v>0</v>
          </cell>
          <cell r="J1349">
            <v>0</v>
          </cell>
        </row>
        <row r="1350">
          <cell r="B1350" t="str">
            <v>Other</v>
          </cell>
          <cell r="D1350">
            <v>13</v>
          </cell>
          <cell r="G1350">
            <v>23</v>
          </cell>
          <cell r="J1350">
            <v>36</v>
          </cell>
        </row>
        <row r="1351">
          <cell r="B1351" t="str">
            <v>Total</v>
          </cell>
          <cell r="C1351">
            <v>6</v>
          </cell>
          <cell r="D1351">
            <v>330</v>
          </cell>
          <cell r="E1351">
            <v>61</v>
          </cell>
          <cell r="F1351">
            <v>143</v>
          </cell>
          <cell r="G1351">
            <v>317</v>
          </cell>
          <cell r="H1351">
            <v>27</v>
          </cell>
          <cell r="I1351">
            <v>202</v>
          </cell>
          <cell r="J1351">
            <v>1086</v>
          </cell>
        </row>
        <row r="1355">
          <cell r="B1355" t="str">
            <v>Vendor</v>
          </cell>
          <cell r="C1355" t="str">
            <v>SONET/SDH Add-drop multiplexers (ADM)</v>
          </cell>
          <cell r="D1355" t="str">
            <v>Optical Edge Devices (OED)</v>
          </cell>
          <cell r="E1355" t="str">
            <v>Digital Cross Connects (DCS)</v>
          </cell>
          <cell r="F1355" t="str">
            <v>Optical Core Switches (OCS)</v>
          </cell>
          <cell r="G1355" t="str">
            <v>Metro WDM (C/D-WDM)</v>
          </cell>
          <cell r="H1355" t="str">
            <v>Long haul DWDM (LH DWDM)</v>
          </cell>
          <cell r="I1355" t="str">
            <v>Multi-reach DWDM</v>
          </cell>
          <cell r="J1355" t="str">
            <v>Total Optical Networking (ON)</v>
          </cell>
        </row>
        <row r="1356">
          <cell r="B1356" t="str">
            <v>ADTRAN</v>
          </cell>
          <cell r="J1356">
            <v>0</v>
          </cell>
        </row>
        <row r="1357">
          <cell r="B1357" t="str">
            <v>ADVA</v>
          </cell>
          <cell r="J1357">
            <v>0</v>
          </cell>
        </row>
        <row r="1358">
          <cell r="B1358" t="str">
            <v>Alcatel-Lucent</v>
          </cell>
          <cell r="J1358">
            <v>0</v>
          </cell>
        </row>
        <row r="1359">
          <cell r="B1359" t="str">
            <v>ANDA</v>
          </cell>
          <cell r="J1359">
            <v>0</v>
          </cell>
        </row>
        <row r="1360">
          <cell r="B1360" t="str">
            <v>Atrica</v>
          </cell>
          <cell r="J1360">
            <v>0</v>
          </cell>
        </row>
        <row r="1361">
          <cell r="B1361" t="str">
            <v>Calient</v>
          </cell>
          <cell r="J1361">
            <v>0</v>
          </cell>
        </row>
        <row r="1362">
          <cell r="B1362" t="str">
            <v>Ciena</v>
          </cell>
          <cell r="J1362">
            <v>0</v>
          </cell>
        </row>
        <row r="1363">
          <cell r="B1363" t="str">
            <v>Cisco</v>
          </cell>
          <cell r="J1363">
            <v>0</v>
          </cell>
        </row>
        <row r="1364">
          <cell r="B1364" t="str">
            <v>Corrigent</v>
          </cell>
          <cell r="J1364">
            <v>0</v>
          </cell>
        </row>
        <row r="1365">
          <cell r="B1365" t="str">
            <v>Corvis</v>
          </cell>
          <cell r="J1365">
            <v>0</v>
          </cell>
        </row>
        <row r="1366">
          <cell r="B1366" t="str">
            <v>Datang</v>
          </cell>
          <cell r="J1366">
            <v>0</v>
          </cell>
        </row>
        <row r="1367">
          <cell r="B1367" t="str">
            <v>ECI Telecom</v>
          </cell>
          <cell r="J1367">
            <v>0</v>
          </cell>
        </row>
        <row r="1368">
          <cell r="B1368" t="str">
            <v>Ericsson</v>
          </cell>
          <cell r="J1368">
            <v>0</v>
          </cell>
        </row>
        <row r="1369">
          <cell r="B1369" t="str">
            <v>FiberHome</v>
          </cell>
          <cell r="J1369">
            <v>0</v>
          </cell>
        </row>
        <row r="1370">
          <cell r="B1370" t="str">
            <v>Fujitsu</v>
          </cell>
          <cell r="J1370">
            <v>0</v>
          </cell>
        </row>
        <row r="1371">
          <cell r="B1371" t="str">
            <v>Hitachi</v>
          </cell>
          <cell r="J1371">
            <v>0</v>
          </cell>
        </row>
        <row r="1372">
          <cell r="B1372" t="str">
            <v>Hitachi Cable</v>
          </cell>
          <cell r="J1372">
            <v>0</v>
          </cell>
        </row>
        <row r="1373">
          <cell r="B1373" t="str">
            <v>Huawei</v>
          </cell>
          <cell r="J1373">
            <v>0</v>
          </cell>
        </row>
        <row r="1374">
          <cell r="B1374" t="str">
            <v>Infinera</v>
          </cell>
          <cell r="J1374">
            <v>0</v>
          </cell>
        </row>
        <row r="1375">
          <cell r="B1375" t="str">
            <v>Lucent</v>
          </cell>
          <cell r="J1375">
            <v>0</v>
          </cell>
        </row>
        <row r="1376">
          <cell r="B1376" t="str">
            <v>Luminous</v>
          </cell>
          <cell r="J1376">
            <v>0</v>
          </cell>
        </row>
        <row r="1377">
          <cell r="B1377" t="str">
            <v>Movaz</v>
          </cell>
          <cell r="J1377">
            <v>0</v>
          </cell>
        </row>
        <row r="1378">
          <cell r="B1378" t="str">
            <v>NEC</v>
          </cell>
          <cell r="J1378">
            <v>0</v>
          </cell>
        </row>
        <row r="1379">
          <cell r="B1379" t="str">
            <v>Nortel</v>
          </cell>
          <cell r="J1379">
            <v>0</v>
          </cell>
        </row>
        <row r="1380">
          <cell r="B1380" t="str">
            <v>OpVista</v>
          </cell>
          <cell r="J1380">
            <v>0</v>
          </cell>
        </row>
        <row r="1381">
          <cell r="B1381" t="str">
            <v>Sagem</v>
          </cell>
          <cell r="J1381">
            <v>0</v>
          </cell>
        </row>
        <row r="1382">
          <cell r="B1382" t="str">
            <v>Nokia Siemens</v>
          </cell>
          <cell r="J1382">
            <v>0</v>
          </cell>
        </row>
        <row r="1383">
          <cell r="B1383" t="str">
            <v>Sycamore</v>
          </cell>
          <cell r="J1383">
            <v>0</v>
          </cell>
        </row>
        <row r="1384">
          <cell r="B1384" t="str">
            <v>Tejas</v>
          </cell>
          <cell r="J1384">
            <v>0</v>
          </cell>
        </row>
        <row r="1385">
          <cell r="B1385" t="str">
            <v>Tellabs</v>
          </cell>
          <cell r="J1385">
            <v>0</v>
          </cell>
        </row>
        <row r="1386">
          <cell r="B1386" t="str">
            <v>Transmode</v>
          </cell>
          <cell r="J1386">
            <v>0</v>
          </cell>
        </row>
        <row r="1387">
          <cell r="B1387" t="str">
            <v>Turin</v>
          </cell>
          <cell r="J1387">
            <v>0</v>
          </cell>
        </row>
        <row r="1388">
          <cell r="B1388" t="str">
            <v>Tyco</v>
          </cell>
          <cell r="J1388">
            <v>0</v>
          </cell>
        </row>
        <row r="1389">
          <cell r="B1389" t="str">
            <v>UTStarcom</v>
          </cell>
          <cell r="J1389">
            <v>0</v>
          </cell>
        </row>
        <row r="1390">
          <cell r="B1390" t="str">
            <v>White Rock</v>
          </cell>
          <cell r="J1390">
            <v>0</v>
          </cell>
        </row>
        <row r="1391">
          <cell r="B1391" t="str">
            <v>Xtera</v>
          </cell>
          <cell r="J1391">
            <v>0</v>
          </cell>
        </row>
        <row r="1392">
          <cell r="B1392" t="str">
            <v>Zhone</v>
          </cell>
          <cell r="J1392">
            <v>0</v>
          </cell>
        </row>
        <row r="1393">
          <cell r="B1393" t="str">
            <v>ZTE</v>
          </cell>
          <cell r="J1393">
            <v>0</v>
          </cell>
        </row>
        <row r="1394">
          <cell r="B1394" t="str">
            <v>Other</v>
          </cell>
          <cell r="D1394">
            <v>0</v>
          </cell>
          <cell r="G1394">
            <v>0</v>
          </cell>
          <cell r="J1394">
            <v>0</v>
          </cell>
        </row>
        <row r="1395">
          <cell r="B1395" t="str">
            <v>Total</v>
          </cell>
          <cell r="C1395">
            <v>0</v>
          </cell>
          <cell r="D1395">
            <v>0</v>
          </cell>
          <cell r="E1395">
            <v>0</v>
          </cell>
          <cell r="F1395">
            <v>0</v>
          </cell>
          <cell r="G1395">
            <v>0</v>
          </cell>
          <cell r="H1395">
            <v>0</v>
          </cell>
          <cell r="I1395">
            <v>0</v>
          </cell>
          <cell r="J1395">
            <v>0</v>
          </cell>
        </row>
      </sheetData>
      <sheetData sheetId="1">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Total Optical Networking (ON)</v>
          </cell>
        </row>
        <row r="8">
          <cell r="B8" t="str">
            <v>ADTRAN</v>
          </cell>
        </row>
        <row r="9">
          <cell r="B9" t="str">
            <v>ADVA</v>
          </cell>
          <cell r="C9">
            <v>0</v>
          </cell>
          <cell r="D9">
            <v>0</v>
          </cell>
          <cell r="E9">
            <v>0</v>
          </cell>
          <cell r="F9">
            <v>0</v>
          </cell>
          <cell r="G9">
            <v>14</v>
          </cell>
          <cell r="H9">
            <v>0</v>
          </cell>
          <cell r="I9">
            <v>0</v>
          </cell>
          <cell r="J9">
            <v>14</v>
          </cell>
        </row>
        <row r="10">
          <cell r="B10" t="str">
            <v>Alcatel-Lucent</v>
          </cell>
          <cell r="C10">
            <v>76</v>
          </cell>
          <cell r="D10">
            <v>83</v>
          </cell>
          <cell r="E10">
            <v>74</v>
          </cell>
          <cell r="F10">
            <v>20</v>
          </cell>
          <cell r="G10">
            <v>8</v>
          </cell>
          <cell r="H10">
            <v>108</v>
          </cell>
          <cell r="I10">
            <v>7</v>
          </cell>
          <cell r="J10">
            <v>376</v>
          </cell>
        </row>
        <row r="11">
          <cell r="B11" t="str">
            <v>Alidian</v>
          </cell>
          <cell r="C11">
            <v>0</v>
          </cell>
          <cell r="D11">
            <v>0</v>
          </cell>
          <cell r="E11">
            <v>0</v>
          </cell>
          <cell r="F11">
            <v>0</v>
          </cell>
          <cell r="G11">
            <v>0</v>
          </cell>
          <cell r="H11">
            <v>0</v>
          </cell>
          <cell r="I11">
            <v>0</v>
          </cell>
          <cell r="J11">
            <v>0</v>
          </cell>
        </row>
        <row r="12">
          <cell r="B12" t="str">
            <v>ANDA</v>
          </cell>
        </row>
        <row r="13">
          <cell r="B13" t="str">
            <v>Appian</v>
          </cell>
          <cell r="C13">
            <v>0</v>
          </cell>
          <cell r="D13">
            <v>0</v>
          </cell>
          <cell r="E13">
            <v>0</v>
          </cell>
          <cell r="F13">
            <v>0</v>
          </cell>
          <cell r="G13">
            <v>0</v>
          </cell>
          <cell r="H13">
            <v>0</v>
          </cell>
          <cell r="I13">
            <v>0</v>
          </cell>
          <cell r="J13">
            <v>0</v>
          </cell>
        </row>
        <row r="14">
          <cell r="B14" t="str">
            <v>Atrica</v>
          </cell>
          <cell r="C14">
            <v>0</v>
          </cell>
          <cell r="D14">
            <v>0.2</v>
          </cell>
          <cell r="E14">
            <v>0</v>
          </cell>
          <cell r="F14">
            <v>0</v>
          </cell>
          <cell r="G14">
            <v>0</v>
          </cell>
          <cell r="H14">
            <v>0</v>
          </cell>
          <cell r="I14">
            <v>0</v>
          </cell>
          <cell r="J14">
            <v>0.2</v>
          </cell>
        </row>
        <row r="15">
          <cell r="B15" t="str">
            <v>Calient</v>
          </cell>
          <cell r="C15">
            <v>0</v>
          </cell>
          <cell r="D15">
            <v>0</v>
          </cell>
          <cell r="E15">
            <v>0</v>
          </cell>
          <cell r="F15">
            <v>0</v>
          </cell>
          <cell r="G15">
            <v>0</v>
          </cell>
          <cell r="H15">
            <v>0</v>
          </cell>
          <cell r="I15">
            <v>0</v>
          </cell>
          <cell r="J15">
            <v>0</v>
          </cell>
        </row>
        <row r="16">
          <cell r="B16" t="str">
            <v>Ciena</v>
          </cell>
          <cell r="C16">
            <v>0</v>
          </cell>
          <cell r="D16">
            <v>0</v>
          </cell>
          <cell r="E16">
            <v>0</v>
          </cell>
          <cell r="F16">
            <v>9</v>
          </cell>
          <cell r="G16">
            <v>3</v>
          </cell>
          <cell r="H16">
            <v>2</v>
          </cell>
          <cell r="I16">
            <v>1</v>
          </cell>
          <cell r="J16">
            <v>15</v>
          </cell>
        </row>
        <row r="17">
          <cell r="B17" t="str">
            <v>Cisco</v>
          </cell>
          <cell r="C17">
            <v>0</v>
          </cell>
          <cell r="D17">
            <v>0</v>
          </cell>
          <cell r="E17">
            <v>0</v>
          </cell>
          <cell r="F17">
            <v>0</v>
          </cell>
          <cell r="G17">
            <v>1</v>
          </cell>
          <cell r="H17">
            <v>0</v>
          </cell>
          <cell r="I17">
            <v>0</v>
          </cell>
          <cell r="J17">
            <v>1</v>
          </cell>
        </row>
        <row r="18">
          <cell r="B18" t="str">
            <v>Coriolis</v>
          </cell>
          <cell r="C18">
            <v>0</v>
          </cell>
          <cell r="D18">
            <v>0</v>
          </cell>
          <cell r="E18">
            <v>0</v>
          </cell>
          <cell r="F18">
            <v>0</v>
          </cell>
          <cell r="G18">
            <v>0</v>
          </cell>
          <cell r="H18">
            <v>0</v>
          </cell>
          <cell r="I18">
            <v>0</v>
          </cell>
          <cell r="J18">
            <v>0</v>
          </cell>
        </row>
        <row r="19">
          <cell r="B19" t="str">
            <v>Corrigent</v>
          </cell>
        </row>
        <row r="20">
          <cell r="B20" t="str">
            <v>Corvis</v>
          </cell>
          <cell r="C20">
            <v>0</v>
          </cell>
          <cell r="D20">
            <v>0</v>
          </cell>
          <cell r="E20">
            <v>0</v>
          </cell>
          <cell r="F20">
            <v>0</v>
          </cell>
          <cell r="G20">
            <v>0</v>
          </cell>
          <cell r="H20">
            <v>0</v>
          </cell>
          <cell r="I20">
            <v>1</v>
          </cell>
          <cell r="J20">
            <v>1</v>
          </cell>
        </row>
        <row r="21">
          <cell r="B21" t="str">
            <v>Datang</v>
          </cell>
          <cell r="C21">
            <v>0</v>
          </cell>
          <cell r="D21">
            <v>0</v>
          </cell>
          <cell r="E21">
            <v>0</v>
          </cell>
          <cell r="F21">
            <v>0</v>
          </cell>
          <cell r="G21">
            <v>0</v>
          </cell>
          <cell r="H21">
            <v>0</v>
          </cell>
          <cell r="I21">
            <v>0</v>
          </cell>
          <cell r="J21">
            <v>0</v>
          </cell>
        </row>
        <row r="22">
          <cell r="B22" t="str">
            <v>Eastcom</v>
          </cell>
          <cell r="C22">
            <v>0</v>
          </cell>
          <cell r="D22">
            <v>0</v>
          </cell>
          <cell r="E22">
            <v>0</v>
          </cell>
          <cell r="F22">
            <v>0</v>
          </cell>
          <cell r="G22">
            <v>0</v>
          </cell>
          <cell r="H22">
            <v>0</v>
          </cell>
          <cell r="I22">
            <v>0</v>
          </cell>
          <cell r="J22">
            <v>0</v>
          </cell>
        </row>
        <row r="23">
          <cell r="B23" t="str">
            <v>ECI Telecom</v>
          </cell>
          <cell r="C23">
            <v>7</v>
          </cell>
          <cell r="D23">
            <v>11</v>
          </cell>
          <cell r="E23">
            <v>2</v>
          </cell>
          <cell r="F23">
            <v>0</v>
          </cell>
          <cell r="G23">
            <v>5</v>
          </cell>
          <cell r="H23">
            <v>0</v>
          </cell>
          <cell r="I23">
            <v>0</v>
          </cell>
          <cell r="J23">
            <v>25</v>
          </cell>
        </row>
        <row r="24">
          <cell r="B24" t="str">
            <v>Ericsson</v>
          </cell>
          <cell r="C24">
            <v>130</v>
          </cell>
          <cell r="D24">
            <v>22</v>
          </cell>
          <cell r="E24">
            <v>39</v>
          </cell>
          <cell r="F24">
            <v>0</v>
          </cell>
          <cell r="G24">
            <v>2</v>
          </cell>
          <cell r="H24">
            <v>18</v>
          </cell>
          <cell r="I24">
            <v>1</v>
          </cell>
          <cell r="J24">
            <v>212</v>
          </cell>
        </row>
        <row r="25">
          <cell r="B25" t="str">
            <v>FiberHome</v>
          </cell>
          <cell r="C25">
            <v>0</v>
          </cell>
          <cell r="D25">
            <v>0</v>
          </cell>
          <cell r="E25">
            <v>0</v>
          </cell>
          <cell r="F25">
            <v>0</v>
          </cell>
          <cell r="G25">
            <v>0</v>
          </cell>
          <cell r="H25">
            <v>0</v>
          </cell>
          <cell r="I25">
            <v>0</v>
          </cell>
          <cell r="J25">
            <v>0</v>
          </cell>
        </row>
        <row r="26">
          <cell r="B26" t="str">
            <v>Fujitsu</v>
          </cell>
          <cell r="C26">
            <v>0</v>
          </cell>
          <cell r="D26">
            <v>15</v>
          </cell>
          <cell r="E26">
            <v>0</v>
          </cell>
          <cell r="F26">
            <v>0</v>
          </cell>
          <cell r="G26">
            <v>0</v>
          </cell>
          <cell r="H26">
            <v>0</v>
          </cell>
          <cell r="I26">
            <v>0</v>
          </cell>
          <cell r="J26">
            <v>15</v>
          </cell>
        </row>
        <row r="27">
          <cell r="B27" t="str">
            <v>Hitachi</v>
          </cell>
          <cell r="C27">
            <v>0</v>
          </cell>
          <cell r="D27">
            <v>0</v>
          </cell>
          <cell r="E27">
            <v>0</v>
          </cell>
          <cell r="F27">
            <v>0</v>
          </cell>
          <cell r="G27">
            <v>0</v>
          </cell>
          <cell r="H27">
            <v>0</v>
          </cell>
          <cell r="I27">
            <v>0</v>
          </cell>
          <cell r="J27">
            <v>0</v>
          </cell>
        </row>
        <row r="28">
          <cell r="B28" t="str">
            <v>Hitachi Cable</v>
          </cell>
        </row>
        <row r="29">
          <cell r="B29" t="str">
            <v>Huawei</v>
          </cell>
          <cell r="C29">
            <v>0</v>
          </cell>
          <cell r="D29">
            <v>0</v>
          </cell>
          <cell r="E29">
            <v>0</v>
          </cell>
          <cell r="F29">
            <v>0</v>
          </cell>
          <cell r="G29">
            <v>0</v>
          </cell>
          <cell r="H29">
            <v>0</v>
          </cell>
          <cell r="I29">
            <v>0</v>
          </cell>
          <cell r="J29">
            <v>0</v>
          </cell>
        </row>
        <row r="30">
          <cell r="B30" t="str">
            <v>Infinera</v>
          </cell>
        </row>
        <row r="31">
          <cell r="B31" t="str">
            <v>KDDI-SCS</v>
          </cell>
          <cell r="C31">
            <v>0</v>
          </cell>
          <cell r="D31">
            <v>0</v>
          </cell>
          <cell r="E31">
            <v>0</v>
          </cell>
          <cell r="F31">
            <v>0</v>
          </cell>
          <cell r="G31">
            <v>0</v>
          </cell>
          <cell r="H31">
            <v>0</v>
          </cell>
          <cell r="I31">
            <v>0</v>
          </cell>
          <cell r="J31">
            <v>0</v>
          </cell>
        </row>
        <row r="32">
          <cell r="B32" t="str">
            <v>LGIC</v>
          </cell>
          <cell r="C32">
            <v>0</v>
          </cell>
          <cell r="D32">
            <v>0</v>
          </cell>
          <cell r="E32">
            <v>0</v>
          </cell>
          <cell r="F32">
            <v>0</v>
          </cell>
          <cell r="G32">
            <v>0</v>
          </cell>
          <cell r="H32">
            <v>0</v>
          </cell>
          <cell r="I32">
            <v>0</v>
          </cell>
          <cell r="J32">
            <v>0</v>
          </cell>
        </row>
        <row r="33">
          <cell r="B33" t="str">
            <v>Lucent</v>
          </cell>
          <cell r="C33">
            <v>0</v>
          </cell>
          <cell r="D33">
            <v>0</v>
          </cell>
          <cell r="E33">
            <v>0</v>
          </cell>
          <cell r="F33">
            <v>0</v>
          </cell>
          <cell r="G33">
            <v>0</v>
          </cell>
          <cell r="H33">
            <v>0</v>
          </cell>
          <cell r="I33">
            <v>0</v>
          </cell>
          <cell r="J33">
            <v>0</v>
          </cell>
        </row>
        <row r="34">
          <cell r="B34" t="str">
            <v>Lumentis</v>
          </cell>
          <cell r="C34">
            <v>0</v>
          </cell>
          <cell r="D34">
            <v>0</v>
          </cell>
          <cell r="E34">
            <v>0</v>
          </cell>
          <cell r="F34">
            <v>0</v>
          </cell>
          <cell r="G34">
            <v>0</v>
          </cell>
          <cell r="H34">
            <v>0</v>
          </cell>
          <cell r="I34">
            <v>0</v>
          </cell>
          <cell r="J34">
            <v>0</v>
          </cell>
        </row>
        <row r="35">
          <cell r="B35" t="str">
            <v>Luminous</v>
          </cell>
          <cell r="C35">
            <v>0</v>
          </cell>
          <cell r="D35">
            <v>0</v>
          </cell>
          <cell r="E35">
            <v>0</v>
          </cell>
          <cell r="F35">
            <v>0</v>
          </cell>
          <cell r="G35">
            <v>0</v>
          </cell>
          <cell r="H35">
            <v>0</v>
          </cell>
          <cell r="I35">
            <v>0</v>
          </cell>
          <cell r="J35">
            <v>0</v>
          </cell>
        </row>
        <row r="36">
          <cell r="B36" t="str">
            <v>LuxN</v>
          </cell>
          <cell r="C36">
            <v>0</v>
          </cell>
          <cell r="D36">
            <v>0</v>
          </cell>
          <cell r="E36">
            <v>0</v>
          </cell>
          <cell r="F36">
            <v>0</v>
          </cell>
          <cell r="G36">
            <v>0</v>
          </cell>
          <cell r="H36">
            <v>0</v>
          </cell>
          <cell r="I36">
            <v>0</v>
          </cell>
          <cell r="J36">
            <v>0</v>
          </cell>
        </row>
        <row r="37">
          <cell r="B37" t="str">
            <v>Marconi/Ericsson</v>
          </cell>
        </row>
        <row r="38">
          <cell r="B38" t="str">
            <v>MetroOptix</v>
          </cell>
          <cell r="C38">
            <v>0</v>
          </cell>
          <cell r="D38">
            <v>0</v>
          </cell>
          <cell r="E38">
            <v>0</v>
          </cell>
          <cell r="F38">
            <v>0</v>
          </cell>
          <cell r="G38">
            <v>0</v>
          </cell>
          <cell r="H38">
            <v>0</v>
          </cell>
          <cell r="I38">
            <v>0</v>
          </cell>
          <cell r="J38">
            <v>0</v>
          </cell>
        </row>
        <row r="39">
          <cell r="B39" t="str">
            <v>Movaz</v>
          </cell>
          <cell r="C39">
            <v>0</v>
          </cell>
          <cell r="D39">
            <v>0</v>
          </cell>
          <cell r="E39">
            <v>0</v>
          </cell>
          <cell r="F39">
            <v>0</v>
          </cell>
          <cell r="G39">
            <v>0</v>
          </cell>
          <cell r="H39">
            <v>0</v>
          </cell>
          <cell r="I39">
            <v>0</v>
          </cell>
          <cell r="J39">
            <v>0</v>
          </cell>
        </row>
        <row r="40">
          <cell r="B40" t="str">
            <v>Native</v>
          </cell>
          <cell r="C40">
            <v>0</v>
          </cell>
          <cell r="D40">
            <v>0</v>
          </cell>
          <cell r="E40">
            <v>0</v>
          </cell>
          <cell r="F40">
            <v>0</v>
          </cell>
          <cell r="G40">
            <v>0</v>
          </cell>
          <cell r="H40">
            <v>0</v>
          </cell>
          <cell r="I40">
            <v>0</v>
          </cell>
          <cell r="J40">
            <v>0</v>
          </cell>
        </row>
        <row r="41">
          <cell r="B41" t="str">
            <v>NEC</v>
          </cell>
          <cell r="C41">
            <v>5</v>
          </cell>
          <cell r="D41">
            <v>4</v>
          </cell>
          <cell r="E41">
            <v>0</v>
          </cell>
          <cell r="F41">
            <v>0</v>
          </cell>
          <cell r="G41">
            <v>0</v>
          </cell>
          <cell r="H41">
            <v>6</v>
          </cell>
          <cell r="I41">
            <v>0</v>
          </cell>
          <cell r="J41">
            <v>15</v>
          </cell>
        </row>
        <row r="42">
          <cell r="B42" t="str">
            <v>Nortel</v>
          </cell>
          <cell r="C42">
            <v>13</v>
          </cell>
          <cell r="D42">
            <v>44</v>
          </cell>
          <cell r="E42">
            <v>0</v>
          </cell>
          <cell r="F42">
            <v>5</v>
          </cell>
          <cell r="G42">
            <v>10</v>
          </cell>
          <cell r="H42">
            <v>58</v>
          </cell>
          <cell r="I42">
            <v>3</v>
          </cell>
          <cell r="J42">
            <v>133</v>
          </cell>
        </row>
        <row r="43">
          <cell r="B43" t="str">
            <v>Oki</v>
          </cell>
          <cell r="C43">
            <v>0</v>
          </cell>
          <cell r="D43">
            <v>0</v>
          </cell>
          <cell r="E43">
            <v>0</v>
          </cell>
          <cell r="F43">
            <v>0</v>
          </cell>
          <cell r="G43">
            <v>0</v>
          </cell>
          <cell r="H43">
            <v>0</v>
          </cell>
          <cell r="I43">
            <v>0</v>
          </cell>
          <cell r="J43">
            <v>0</v>
          </cell>
        </row>
        <row r="44">
          <cell r="B44" t="str">
            <v>OpVista</v>
          </cell>
        </row>
        <row r="45">
          <cell r="B45" t="str">
            <v>Photonic Bridges</v>
          </cell>
          <cell r="C45">
            <v>0</v>
          </cell>
          <cell r="D45">
            <v>0</v>
          </cell>
          <cell r="E45">
            <v>0</v>
          </cell>
          <cell r="F45">
            <v>0</v>
          </cell>
          <cell r="G45">
            <v>0</v>
          </cell>
          <cell r="H45">
            <v>0</v>
          </cell>
          <cell r="I45">
            <v>0</v>
          </cell>
          <cell r="J45">
            <v>0</v>
          </cell>
        </row>
        <row r="46">
          <cell r="B46" t="str">
            <v>Photonixnet</v>
          </cell>
          <cell r="C46">
            <v>0</v>
          </cell>
          <cell r="D46">
            <v>0</v>
          </cell>
          <cell r="E46">
            <v>0</v>
          </cell>
          <cell r="F46">
            <v>0</v>
          </cell>
          <cell r="G46">
            <v>0</v>
          </cell>
          <cell r="H46">
            <v>0</v>
          </cell>
          <cell r="I46">
            <v>0</v>
          </cell>
          <cell r="J46">
            <v>0</v>
          </cell>
        </row>
        <row r="47">
          <cell r="B47" t="str">
            <v>Pirelli</v>
          </cell>
          <cell r="C47">
            <v>0</v>
          </cell>
          <cell r="D47">
            <v>0</v>
          </cell>
          <cell r="E47">
            <v>0</v>
          </cell>
          <cell r="F47">
            <v>0</v>
          </cell>
          <cell r="G47">
            <v>0</v>
          </cell>
          <cell r="H47">
            <v>0</v>
          </cell>
          <cell r="I47">
            <v>0</v>
          </cell>
          <cell r="J47">
            <v>0</v>
          </cell>
        </row>
        <row r="48">
          <cell r="B48" t="str">
            <v>Redback</v>
          </cell>
          <cell r="C48">
            <v>0</v>
          </cell>
          <cell r="D48">
            <v>0</v>
          </cell>
          <cell r="E48">
            <v>0</v>
          </cell>
          <cell r="F48">
            <v>0</v>
          </cell>
          <cell r="G48">
            <v>0</v>
          </cell>
          <cell r="H48">
            <v>0</v>
          </cell>
          <cell r="I48">
            <v>0</v>
          </cell>
          <cell r="J48">
            <v>0</v>
          </cell>
        </row>
        <row r="49">
          <cell r="B49" t="str">
            <v>Sagem</v>
          </cell>
          <cell r="C49">
            <v>0</v>
          </cell>
          <cell r="D49">
            <v>0</v>
          </cell>
          <cell r="E49">
            <v>0</v>
          </cell>
          <cell r="F49">
            <v>0</v>
          </cell>
          <cell r="G49">
            <v>0</v>
          </cell>
          <cell r="H49">
            <v>0</v>
          </cell>
          <cell r="I49">
            <v>0</v>
          </cell>
          <cell r="J49">
            <v>0</v>
          </cell>
        </row>
        <row r="50">
          <cell r="B50" t="str">
            <v>Samsung</v>
          </cell>
          <cell r="C50">
            <v>0</v>
          </cell>
          <cell r="D50">
            <v>0</v>
          </cell>
          <cell r="E50">
            <v>0</v>
          </cell>
          <cell r="F50">
            <v>0</v>
          </cell>
          <cell r="G50">
            <v>0</v>
          </cell>
          <cell r="H50">
            <v>0</v>
          </cell>
          <cell r="I50">
            <v>0</v>
          </cell>
          <cell r="J50">
            <v>0</v>
          </cell>
        </row>
        <row r="51">
          <cell r="B51" t="str">
            <v>Nokia Siemens</v>
          </cell>
          <cell r="C51">
            <v>55</v>
          </cell>
          <cell r="D51">
            <v>5</v>
          </cell>
          <cell r="E51">
            <v>9</v>
          </cell>
          <cell r="F51">
            <v>0</v>
          </cell>
          <cell r="G51">
            <v>0</v>
          </cell>
          <cell r="H51">
            <v>16</v>
          </cell>
          <cell r="I51">
            <v>2</v>
          </cell>
          <cell r="J51">
            <v>87</v>
          </cell>
        </row>
        <row r="52">
          <cell r="B52" t="str">
            <v>Sorrento/Zhone</v>
          </cell>
        </row>
        <row r="53">
          <cell r="B53" t="str">
            <v>Sycamore</v>
          </cell>
          <cell r="C53">
            <v>0</v>
          </cell>
          <cell r="D53">
            <v>1</v>
          </cell>
          <cell r="E53">
            <v>0</v>
          </cell>
          <cell r="F53">
            <v>2</v>
          </cell>
          <cell r="G53">
            <v>0</v>
          </cell>
          <cell r="H53">
            <v>0</v>
          </cell>
          <cell r="I53">
            <v>0</v>
          </cell>
          <cell r="J53">
            <v>3</v>
          </cell>
        </row>
        <row r="54">
          <cell r="B54" t="str">
            <v>Tejas</v>
          </cell>
        </row>
        <row r="55">
          <cell r="B55" t="str">
            <v>Tellabs</v>
          </cell>
          <cell r="C55">
            <v>0</v>
          </cell>
          <cell r="D55">
            <v>0</v>
          </cell>
          <cell r="E55">
            <v>0</v>
          </cell>
          <cell r="F55">
            <v>0</v>
          </cell>
          <cell r="G55">
            <v>0</v>
          </cell>
          <cell r="H55">
            <v>0</v>
          </cell>
          <cell r="I55">
            <v>0</v>
          </cell>
          <cell r="J55">
            <v>0</v>
          </cell>
        </row>
        <row r="56">
          <cell r="B56" t="str">
            <v>Tellium</v>
          </cell>
          <cell r="C56">
            <v>0</v>
          </cell>
          <cell r="D56">
            <v>0</v>
          </cell>
          <cell r="E56">
            <v>0</v>
          </cell>
          <cell r="F56">
            <v>0</v>
          </cell>
          <cell r="G56">
            <v>0</v>
          </cell>
          <cell r="H56">
            <v>0</v>
          </cell>
          <cell r="I56">
            <v>0</v>
          </cell>
          <cell r="J56">
            <v>0</v>
          </cell>
        </row>
        <row r="57">
          <cell r="B57" t="str">
            <v>Transmode</v>
          </cell>
          <cell r="C57">
            <v>0</v>
          </cell>
          <cell r="D57">
            <v>0</v>
          </cell>
          <cell r="E57">
            <v>0</v>
          </cell>
          <cell r="F57">
            <v>0</v>
          </cell>
          <cell r="G57">
            <v>0</v>
          </cell>
          <cell r="H57">
            <v>0</v>
          </cell>
          <cell r="I57">
            <v>0</v>
          </cell>
          <cell r="J57">
            <v>0</v>
          </cell>
        </row>
        <row r="58">
          <cell r="B58" t="str">
            <v>Turin</v>
          </cell>
          <cell r="C58">
            <v>0</v>
          </cell>
          <cell r="D58">
            <v>0</v>
          </cell>
          <cell r="E58">
            <v>0</v>
          </cell>
          <cell r="F58">
            <v>0</v>
          </cell>
          <cell r="G58">
            <v>0</v>
          </cell>
          <cell r="H58">
            <v>0</v>
          </cell>
          <cell r="I58">
            <v>0</v>
          </cell>
          <cell r="J58">
            <v>0</v>
          </cell>
        </row>
        <row r="59">
          <cell r="B59" t="str">
            <v>Tyco</v>
          </cell>
          <cell r="C59">
            <v>0</v>
          </cell>
          <cell r="D59">
            <v>0</v>
          </cell>
          <cell r="E59">
            <v>0</v>
          </cell>
          <cell r="F59">
            <v>0</v>
          </cell>
          <cell r="G59">
            <v>0</v>
          </cell>
          <cell r="H59">
            <v>0</v>
          </cell>
          <cell r="I59">
            <v>0</v>
          </cell>
          <cell r="J59">
            <v>0</v>
          </cell>
        </row>
        <row r="60">
          <cell r="B60" t="str">
            <v>UTStarcom</v>
          </cell>
          <cell r="C60">
            <v>0</v>
          </cell>
          <cell r="D60">
            <v>0</v>
          </cell>
          <cell r="E60">
            <v>0</v>
          </cell>
          <cell r="F60">
            <v>0</v>
          </cell>
          <cell r="G60">
            <v>0</v>
          </cell>
          <cell r="H60">
            <v>0</v>
          </cell>
          <cell r="I60">
            <v>0</v>
          </cell>
          <cell r="J60">
            <v>0</v>
          </cell>
        </row>
        <row r="61">
          <cell r="B61" t="str">
            <v>White Rock</v>
          </cell>
          <cell r="C61">
            <v>0</v>
          </cell>
          <cell r="D61">
            <v>0</v>
          </cell>
          <cell r="E61">
            <v>0</v>
          </cell>
          <cell r="F61">
            <v>0</v>
          </cell>
          <cell r="G61">
            <v>0</v>
          </cell>
          <cell r="H61">
            <v>0</v>
          </cell>
          <cell r="I61">
            <v>0</v>
          </cell>
          <cell r="J61">
            <v>0</v>
          </cell>
        </row>
        <row r="62">
          <cell r="B62" t="str">
            <v>Xtera</v>
          </cell>
        </row>
        <row r="63">
          <cell r="B63" t="str">
            <v>Zhone</v>
          </cell>
          <cell r="C63">
            <v>0</v>
          </cell>
          <cell r="D63">
            <v>0</v>
          </cell>
          <cell r="E63">
            <v>0</v>
          </cell>
          <cell r="F63">
            <v>0</v>
          </cell>
          <cell r="G63">
            <v>2</v>
          </cell>
          <cell r="H63">
            <v>0</v>
          </cell>
          <cell r="I63">
            <v>0</v>
          </cell>
          <cell r="J63">
            <v>2</v>
          </cell>
        </row>
        <row r="64">
          <cell r="B64" t="str">
            <v>ZTE</v>
          </cell>
          <cell r="C64">
            <v>0</v>
          </cell>
          <cell r="D64">
            <v>0</v>
          </cell>
          <cell r="E64">
            <v>0</v>
          </cell>
          <cell r="F64">
            <v>0</v>
          </cell>
          <cell r="G64">
            <v>0</v>
          </cell>
          <cell r="H64">
            <v>0</v>
          </cell>
          <cell r="I64">
            <v>0</v>
          </cell>
          <cell r="J64">
            <v>0</v>
          </cell>
        </row>
        <row r="65">
          <cell r="B65" t="str">
            <v>Other</v>
          </cell>
          <cell r="C65">
            <v>9</v>
          </cell>
          <cell r="D65">
            <v>0.8</v>
          </cell>
          <cell r="E65">
            <v>3</v>
          </cell>
          <cell r="F65">
            <v>6</v>
          </cell>
          <cell r="G65">
            <v>7</v>
          </cell>
          <cell r="H65">
            <v>3</v>
          </cell>
          <cell r="I65">
            <v>1</v>
          </cell>
          <cell r="J65">
            <v>29.8</v>
          </cell>
        </row>
        <row r="66">
          <cell r="B66" t="str">
            <v>Total</v>
          </cell>
          <cell r="C66">
            <v>295</v>
          </cell>
          <cell r="D66">
            <v>186</v>
          </cell>
          <cell r="E66">
            <v>127</v>
          </cell>
          <cell r="F66">
            <v>42</v>
          </cell>
          <cell r="G66">
            <v>52</v>
          </cell>
          <cell r="H66">
            <v>211</v>
          </cell>
          <cell r="I66">
            <v>16</v>
          </cell>
          <cell r="J66">
            <v>929</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Total Optical Networking (ON)</v>
          </cell>
        </row>
        <row r="71">
          <cell r="B71" t="str">
            <v>ADTRAN</v>
          </cell>
        </row>
        <row r="72">
          <cell r="B72" t="str">
            <v>ADVA</v>
          </cell>
          <cell r="C72">
            <v>0</v>
          </cell>
          <cell r="D72">
            <v>0</v>
          </cell>
          <cell r="E72">
            <v>0</v>
          </cell>
          <cell r="F72">
            <v>0</v>
          </cell>
          <cell r="G72">
            <v>16</v>
          </cell>
          <cell r="H72">
            <v>0</v>
          </cell>
          <cell r="I72">
            <v>0</v>
          </cell>
          <cell r="J72">
            <v>16</v>
          </cell>
        </row>
        <row r="73">
          <cell r="B73" t="str">
            <v>Alcatel-Lucent</v>
          </cell>
          <cell r="C73">
            <v>61</v>
          </cell>
          <cell r="D73">
            <v>75</v>
          </cell>
          <cell r="E73">
            <v>48</v>
          </cell>
          <cell r="F73">
            <v>19</v>
          </cell>
          <cell r="G73">
            <v>8</v>
          </cell>
          <cell r="H73">
            <v>88</v>
          </cell>
          <cell r="I73">
            <v>4</v>
          </cell>
          <cell r="J73">
            <v>303</v>
          </cell>
        </row>
        <row r="74">
          <cell r="B74" t="str">
            <v>Alidian</v>
          </cell>
          <cell r="C74">
            <v>0</v>
          </cell>
          <cell r="D74">
            <v>0</v>
          </cell>
          <cell r="E74">
            <v>0</v>
          </cell>
          <cell r="F74">
            <v>0</v>
          </cell>
          <cell r="G74">
            <v>0</v>
          </cell>
          <cell r="H74">
            <v>0</v>
          </cell>
          <cell r="I74">
            <v>0</v>
          </cell>
          <cell r="J74">
            <v>0</v>
          </cell>
        </row>
        <row r="75">
          <cell r="B75" t="str">
            <v>ANDA</v>
          </cell>
        </row>
        <row r="76">
          <cell r="B76" t="str">
            <v>Appian</v>
          </cell>
          <cell r="C76">
            <v>0</v>
          </cell>
          <cell r="D76">
            <v>0</v>
          </cell>
          <cell r="E76">
            <v>0</v>
          </cell>
          <cell r="F76">
            <v>0</v>
          </cell>
          <cell r="G76">
            <v>0</v>
          </cell>
          <cell r="H76">
            <v>0</v>
          </cell>
          <cell r="I76">
            <v>0</v>
          </cell>
          <cell r="J76">
            <v>0</v>
          </cell>
        </row>
        <row r="77">
          <cell r="B77" t="str">
            <v>Atrica</v>
          </cell>
          <cell r="C77">
            <v>0</v>
          </cell>
          <cell r="D77">
            <v>0.7</v>
          </cell>
          <cell r="E77">
            <v>0</v>
          </cell>
          <cell r="F77">
            <v>0</v>
          </cell>
          <cell r="G77">
            <v>0</v>
          </cell>
          <cell r="H77">
            <v>0</v>
          </cell>
          <cell r="I77">
            <v>0</v>
          </cell>
          <cell r="J77">
            <v>0.7</v>
          </cell>
        </row>
        <row r="78">
          <cell r="B78" t="str">
            <v>Calient</v>
          </cell>
          <cell r="C78">
            <v>0</v>
          </cell>
          <cell r="D78">
            <v>0</v>
          </cell>
          <cell r="E78">
            <v>0</v>
          </cell>
          <cell r="G78">
            <v>0</v>
          </cell>
          <cell r="H78">
            <v>0</v>
          </cell>
          <cell r="I78">
            <v>0</v>
          </cell>
          <cell r="J78">
            <v>0</v>
          </cell>
        </row>
        <row r="79">
          <cell r="B79" t="str">
            <v>Ciena</v>
          </cell>
          <cell r="C79">
            <v>0</v>
          </cell>
          <cell r="D79">
            <v>0</v>
          </cell>
          <cell r="E79">
            <v>0</v>
          </cell>
          <cell r="F79">
            <v>4</v>
          </cell>
          <cell r="G79">
            <v>2</v>
          </cell>
          <cell r="H79">
            <v>3</v>
          </cell>
          <cell r="I79">
            <v>1</v>
          </cell>
          <cell r="J79">
            <v>10</v>
          </cell>
        </row>
        <row r="80">
          <cell r="B80" t="str">
            <v>Cisco</v>
          </cell>
          <cell r="C80">
            <v>0</v>
          </cell>
          <cell r="D80">
            <v>0</v>
          </cell>
          <cell r="E80">
            <v>0</v>
          </cell>
          <cell r="F80">
            <v>0</v>
          </cell>
          <cell r="G80">
            <v>1</v>
          </cell>
          <cell r="H80">
            <v>1</v>
          </cell>
          <cell r="I80">
            <v>0</v>
          </cell>
          <cell r="J80">
            <v>2</v>
          </cell>
        </row>
        <row r="81">
          <cell r="B81" t="str">
            <v>Coriolis</v>
          </cell>
          <cell r="C81">
            <v>0</v>
          </cell>
          <cell r="D81">
            <v>0</v>
          </cell>
          <cell r="E81">
            <v>0</v>
          </cell>
          <cell r="F81">
            <v>0</v>
          </cell>
          <cell r="G81">
            <v>0</v>
          </cell>
          <cell r="H81">
            <v>0</v>
          </cell>
          <cell r="I81">
            <v>0</v>
          </cell>
          <cell r="J81">
            <v>0</v>
          </cell>
        </row>
        <row r="82">
          <cell r="B82" t="str">
            <v>Corrigent</v>
          </cell>
        </row>
        <row r="83">
          <cell r="B83" t="str">
            <v>Corvis</v>
          </cell>
          <cell r="C83">
            <v>0</v>
          </cell>
          <cell r="D83">
            <v>0</v>
          </cell>
          <cell r="E83">
            <v>0</v>
          </cell>
          <cell r="F83">
            <v>0</v>
          </cell>
          <cell r="G83">
            <v>0</v>
          </cell>
          <cell r="H83">
            <v>0</v>
          </cell>
          <cell r="I83">
            <v>1</v>
          </cell>
          <cell r="J83">
            <v>1</v>
          </cell>
        </row>
        <row r="84">
          <cell r="B84" t="str">
            <v>Datang</v>
          </cell>
          <cell r="C84">
            <v>0</v>
          </cell>
          <cell r="D84">
            <v>0</v>
          </cell>
          <cell r="E84">
            <v>0</v>
          </cell>
          <cell r="F84">
            <v>0</v>
          </cell>
          <cell r="G84">
            <v>0</v>
          </cell>
          <cell r="H84">
            <v>0</v>
          </cell>
          <cell r="I84">
            <v>0</v>
          </cell>
          <cell r="J84">
            <v>0</v>
          </cell>
        </row>
        <row r="85">
          <cell r="B85" t="str">
            <v>Eastcom</v>
          </cell>
          <cell r="C85">
            <v>0</v>
          </cell>
          <cell r="D85">
            <v>0</v>
          </cell>
          <cell r="E85">
            <v>0</v>
          </cell>
          <cell r="F85">
            <v>0</v>
          </cell>
          <cell r="G85">
            <v>0</v>
          </cell>
          <cell r="H85">
            <v>0</v>
          </cell>
          <cell r="I85">
            <v>0</v>
          </cell>
          <cell r="J85">
            <v>0</v>
          </cell>
        </row>
        <row r="86">
          <cell r="B86" t="str">
            <v>ECI Telecom</v>
          </cell>
          <cell r="C86">
            <v>10</v>
          </cell>
          <cell r="D86">
            <v>7</v>
          </cell>
          <cell r="E86">
            <v>4</v>
          </cell>
          <cell r="F86">
            <v>0</v>
          </cell>
          <cell r="G86">
            <v>4</v>
          </cell>
          <cell r="H86">
            <v>0</v>
          </cell>
          <cell r="I86">
            <v>0</v>
          </cell>
          <cell r="J86">
            <v>25</v>
          </cell>
        </row>
        <row r="87">
          <cell r="B87" t="str">
            <v>Ericsson</v>
          </cell>
          <cell r="C87">
            <v>55</v>
          </cell>
          <cell r="D87">
            <v>30</v>
          </cell>
          <cell r="E87">
            <v>18</v>
          </cell>
          <cell r="F87">
            <v>0</v>
          </cell>
          <cell r="G87">
            <v>1</v>
          </cell>
          <cell r="H87">
            <v>14</v>
          </cell>
          <cell r="I87">
            <v>0</v>
          </cell>
          <cell r="J87">
            <v>118</v>
          </cell>
        </row>
        <row r="88">
          <cell r="B88" t="str">
            <v>FiberHome</v>
          </cell>
          <cell r="C88">
            <v>0</v>
          </cell>
          <cell r="D88">
            <v>0</v>
          </cell>
          <cell r="E88">
            <v>0</v>
          </cell>
          <cell r="F88">
            <v>0</v>
          </cell>
          <cell r="G88">
            <v>0</v>
          </cell>
          <cell r="H88">
            <v>0</v>
          </cell>
          <cell r="I88">
            <v>0</v>
          </cell>
          <cell r="J88">
            <v>0</v>
          </cell>
        </row>
        <row r="89">
          <cell r="B89" t="str">
            <v>Fujitsu</v>
          </cell>
          <cell r="C89">
            <v>0</v>
          </cell>
          <cell r="D89">
            <v>7</v>
          </cell>
          <cell r="E89">
            <v>0</v>
          </cell>
          <cell r="F89">
            <v>0</v>
          </cell>
          <cell r="G89">
            <v>0</v>
          </cell>
          <cell r="H89">
            <v>0</v>
          </cell>
          <cell r="I89">
            <v>0</v>
          </cell>
          <cell r="J89">
            <v>7</v>
          </cell>
        </row>
        <row r="90">
          <cell r="B90" t="str">
            <v>Hitachi</v>
          </cell>
          <cell r="C90">
            <v>0</v>
          </cell>
          <cell r="D90">
            <v>0</v>
          </cell>
          <cell r="E90">
            <v>0</v>
          </cell>
          <cell r="F90">
            <v>0</v>
          </cell>
          <cell r="G90">
            <v>0</v>
          </cell>
          <cell r="H90">
            <v>0</v>
          </cell>
          <cell r="I90">
            <v>0</v>
          </cell>
          <cell r="J90">
            <v>0</v>
          </cell>
        </row>
        <row r="91">
          <cell r="B91" t="str">
            <v>Hitachi Cable</v>
          </cell>
        </row>
        <row r="92">
          <cell r="B92" t="str">
            <v>Huawei</v>
          </cell>
          <cell r="C92">
            <v>6</v>
          </cell>
          <cell r="D92">
            <v>1</v>
          </cell>
          <cell r="E92">
            <v>0</v>
          </cell>
          <cell r="F92">
            <v>0</v>
          </cell>
          <cell r="G92">
            <v>0</v>
          </cell>
          <cell r="H92">
            <v>3</v>
          </cell>
          <cell r="I92">
            <v>0</v>
          </cell>
          <cell r="J92">
            <v>10</v>
          </cell>
        </row>
        <row r="93">
          <cell r="B93" t="str">
            <v>Infinera</v>
          </cell>
        </row>
        <row r="94">
          <cell r="B94" t="str">
            <v>KDDI-SCS</v>
          </cell>
          <cell r="C94">
            <v>0</v>
          </cell>
          <cell r="D94">
            <v>0</v>
          </cell>
          <cell r="E94">
            <v>0</v>
          </cell>
          <cell r="F94">
            <v>0</v>
          </cell>
          <cell r="G94">
            <v>0</v>
          </cell>
          <cell r="H94">
            <v>0</v>
          </cell>
          <cell r="I94">
            <v>0</v>
          </cell>
          <cell r="J94">
            <v>0</v>
          </cell>
        </row>
        <row r="95">
          <cell r="B95" t="str">
            <v>LGIC</v>
          </cell>
          <cell r="C95">
            <v>0</v>
          </cell>
          <cell r="D95">
            <v>0</v>
          </cell>
          <cell r="E95">
            <v>0</v>
          </cell>
          <cell r="F95">
            <v>0</v>
          </cell>
          <cell r="G95">
            <v>0</v>
          </cell>
          <cell r="H95">
            <v>0</v>
          </cell>
          <cell r="I95">
            <v>0</v>
          </cell>
          <cell r="J95">
            <v>0</v>
          </cell>
        </row>
        <row r="96">
          <cell r="B96" t="str">
            <v>Lucent</v>
          </cell>
          <cell r="C96">
            <v>0</v>
          </cell>
          <cell r="D96">
            <v>0</v>
          </cell>
          <cell r="E96">
            <v>0</v>
          </cell>
          <cell r="F96">
            <v>0</v>
          </cell>
          <cell r="G96">
            <v>0</v>
          </cell>
          <cell r="H96">
            <v>0</v>
          </cell>
          <cell r="I96">
            <v>0</v>
          </cell>
          <cell r="J96">
            <v>0</v>
          </cell>
        </row>
        <row r="97">
          <cell r="B97" t="str">
            <v>Lumentis</v>
          </cell>
          <cell r="C97">
            <v>0</v>
          </cell>
          <cell r="D97">
            <v>0</v>
          </cell>
          <cell r="E97">
            <v>0</v>
          </cell>
          <cell r="F97">
            <v>0</v>
          </cell>
          <cell r="G97">
            <v>0.2</v>
          </cell>
          <cell r="H97">
            <v>0</v>
          </cell>
          <cell r="I97">
            <v>0</v>
          </cell>
          <cell r="J97">
            <v>0.2</v>
          </cell>
        </row>
        <row r="98">
          <cell r="B98" t="str">
            <v>Luminous</v>
          </cell>
          <cell r="C98">
            <v>0</v>
          </cell>
          <cell r="D98">
            <v>0</v>
          </cell>
          <cell r="E98">
            <v>0</v>
          </cell>
          <cell r="F98">
            <v>0</v>
          </cell>
          <cell r="G98">
            <v>0</v>
          </cell>
          <cell r="H98">
            <v>0</v>
          </cell>
          <cell r="I98">
            <v>0</v>
          </cell>
          <cell r="J98">
            <v>0</v>
          </cell>
        </row>
        <row r="99">
          <cell r="B99" t="str">
            <v>LuxN</v>
          </cell>
          <cell r="C99">
            <v>0</v>
          </cell>
          <cell r="D99">
            <v>0</v>
          </cell>
          <cell r="E99">
            <v>0</v>
          </cell>
          <cell r="F99">
            <v>0</v>
          </cell>
          <cell r="G99">
            <v>0</v>
          </cell>
          <cell r="H99">
            <v>0</v>
          </cell>
          <cell r="I99">
            <v>0</v>
          </cell>
          <cell r="J99">
            <v>0</v>
          </cell>
        </row>
        <row r="100">
          <cell r="B100" t="str">
            <v>Marconi/Ericsson</v>
          </cell>
        </row>
        <row r="101">
          <cell r="B101" t="str">
            <v>MetroOptix</v>
          </cell>
          <cell r="C101">
            <v>0</v>
          </cell>
          <cell r="D101">
            <v>0</v>
          </cell>
          <cell r="E101">
            <v>0</v>
          </cell>
          <cell r="F101">
            <v>0</v>
          </cell>
          <cell r="G101">
            <v>0</v>
          </cell>
          <cell r="H101">
            <v>0</v>
          </cell>
          <cell r="I101">
            <v>0</v>
          </cell>
          <cell r="J101">
            <v>0</v>
          </cell>
        </row>
        <row r="102">
          <cell r="B102" t="str">
            <v>Movaz</v>
          </cell>
          <cell r="C102">
            <v>0</v>
          </cell>
          <cell r="D102">
            <v>0</v>
          </cell>
          <cell r="E102">
            <v>0</v>
          </cell>
          <cell r="F102">
            <v>0</v>
          </cell>
          <cell r="G102">
            <v>0</v>
          </cell>
          <cell r="H102">
            <v>0</v>
          </cell>
          <cell r="I102">
            <v>0</v>
          </cell>
          <cell r="J102">
            <v>0</v>
          </cell>
        </row>
        <row r="103">
          <cell r="B103" t="str">
            <v>Native</v>
          </cell>
          <cell r="C103">
            <v>0</v>
          </cell>
          <cell r="D103">
            <v>0</v>
          </cell>
          <cell r="E103">
            <v>0</v>
          </cell>
          <cell r="F103">
            <v>0</v>
          </cell>
          <cell r="G103">
            <v>0</v>
          </cell>
          <cell r="H103">
            <v>0</v>
          </cell>
          <cell r="I103">
            <v>0</v>
          </cell>
          <cell r="J103">
            <v>0</v>
          </cell>
        </row>
        <row r="104">
          <cell r="B104" t="str">
            <v>NEC</v>
          </cell>
          <cell r="C104">
            <v>4</v>
          </cell>
          <cell r="D104">
            <v>9</v>
          </cell>
          <cell r="E104">
            <v>0</v>
          </cell>
          <cell r="F104">
            <v>0</v>
          </cell>
          <cell r="G104">
            <v>0</v>
          </cell>
          <cell r="H104">
            <v>0</v>
          </cell>
          <cell r="I104">
            <v>0</v>
          </cell>
          <cell r="J104">
            <v>13</v>
          </cell>
        </row>
        <row r="105">
          <cell r="B105" t="str">
            <v>Nortel</v>
          </cell>
          <cell r="C105">
            <v>11</v>
          </cell>
          <cell r="D105">
            <v>17</v>
          </cell>
          <cell r="E105">
            <v>0</v>
          </cell>
          <cell r="F105">
            <v>4</v>
          </cell>
          <cell r="G105">
            <v>22</v>
          </cell>
          <cell r="H105">
            <v>21</v>
          </cell>
          <cell r="I105">
            <v>1</v>
          </cell>
          <cell r="J105">
            <v>76</v>
          </cell>
        </row>
        <row r="106">
          <cell r="B106" t="str">
            <v>Oki</v>
          </cell>
          <cell r="C106">
            <v>0</v>
          </cell>
          <cell r="D106">
            <v>0</v>
          </cell>
          <cell r="E106">
            <v>0</v>
          </cell>
          <cell r="F106">
            <v>0</v>
          </cell>
          <cell r="G106">
            <v>0</v>
          </cell>
          <cell r="H106">
            <v>0</v>
          </cell>
          <cell r="I106">
            <v>0</v>
          </cell>
          <cell r="J106">
            <v>0</v>
          </cell>
        </row>
        <row r="107">
          <cell r="B107" t="str">
            <v>OpVista</v>
          </cell>
        </row>
        <row r="108">
          <cell r="B108" t="str">
            <v>Photonic Bridges</v>
          </cell>
          <cell r="C108">
            <v>0</v>
          </cell>
          <cell r="D108">
            <v>0</v>
          </cell>
          <cell r="E108">
            <v>0</v>
          </cell>
          <cell r="F108">
            <v>0</v>
          </cell>
          <cell r="G108">
            <v>0</v>
          </cell>
          <cell r="H108">
            <v>0</v>
          </cell>
          <cell r="I108">
            <v>0</v>
          </cell>
          <cell r="J108">
            <v>0</v>
          </cell>
        </row>
        <row r="109">
          <cell r="B109" t="str">
            <v>Photonixnet</v>
          </cell>
          <cell r="C109">
            <v>0</v>
          </cell>
          <cell r="D109">
            <v>0</v>
          </cell>
          <cell r="E109">
            <v>0</v>
          </cell>
          <cell r="F109">
            <v>0</v>
          </cell>
          <cell r="G109">
            <v>0</v>
          </cell>
          <cell r="H109">
            <v>0</v>
          </cell>
          <cell r="I109">
            <v>0</v>
          </cell>
          <cell r="J109">
            <v>0</v>
          </cell>
        </row>
        <row r="110">
          <cell r="B110" t="str">
            <v>Pirelli</v>
          </cell>
          <cell r="C110">
            <v>0</v>
          </cell>
          <cell r="D110">
            <v>0</v>
          </cell>
          <cell r="E110">
            <v>0</v>
          </cell>
          <cell r="F110">
            <v>0</v>
          </cell>
          <cell r="G110">
            <v>0</v>
          </cell>
          <cell r="H110">
            <v>0</v>
          </cell>
          <cell r="I110">
            <v>0</v>
          </cell>
          <cell r="J110">
            <v>0</v>
          </cell>
        </row>
        <row r="111">
          <cell r="B111" t="str">
            <v>Redback</v>
          </cell>
          <cell r="C111">
            <v>0</v>
          </cell>
          <cell r="D111">
            <v>0</v>
          </cell>
          <cell r="E111">
            <v>0</v>
          </cell>
          <cell r="F111">
            <v>0</v>
          </cell>
          <cell r="G111">
            <v>0</v>
          </cell>
          <cell r="H111">
            <v>0</v>
          </cell>
          <cell r="I111">
            <v>0</v>
          </cell>
          <cell r="J111">
            <v>0</v>
          </cell>
        </row>
        <row r="112">
          <cell r="B112" t="str">
            <v>Sagem</v>
          </cell>
          <cell r="C112">
            <v>0</v>
          </cell>
          <cell r="D112">
            <v>0</v>
          </cell>
          <cell r="E112">
            <v>0</v>
          </cell>
          <cell r="F112">
            <v>0</v>
          </cell>
          <cell r="G112">
            <v>0</v>
          </cell>
          <cell r="H112">
            <v>0</v>
          </cell>
          <cell r="I112">
            <v>0</v>
          </cell>
          <cell r="J112">
            <v>0</v>
          </cell>
        </row>
        <row r="113">
          <cell r="B113" t="str">
            <v>Samsung</v>
          </cell>
          <cell r="C113">
            <v>0</v>
          </cell>
          <cell r="D113">
            <v>0</v>
          </cell>
          <cell r="E113">
            <v>0</v>
          </cell>
          <cell r="F113">
            <v>0</v>
          </cell>
          <cell r="G113">
            <v>0</v>
          </cell>
          <cell r="H113">
            <v>0</v>
          </cell>
          <cell r="I113">
            <v>0</v>
          </cell>
          <cell r="J113">
            <v>0</v>
          </cell>
        </row>
        <row r="114">
          <cell r="B114" t="str">
            <v>Nokia Siemens</v>
          </cell>
          <cell r="C114">
            <v>42</v>
          </cell>
          <cell r="D114">
            <v>4</v>
          </cell>
          <cell r="E114">
            <v>6</v>
          </cell>
          <cell r="F114">
            <v>0</v>
          </cell>
          <cell r="G114">
            <v>0</v>
          </cell>
          <cell r="H114">
            <v>14</v>
          </cell>
          <cell r="I114">
            <v>1</v>
          </cell>
          <cell r="J114">
            <v>67</v>
          </cell>
        </row>
        <row r="115">
          <cell r="B115" t="str">
            <v>Sorrento/Zhone</v>
          </cell>
        </row>
        <row r="116">
          <cell r="B116" t="str">
            <v>Sycamore</v>
          </cell>
          <cell r="C116">
            <v>0</v>
          </cell>
          <cell r="D116">
            <v>1</v>
          </cell>
          <cell r="E116">
            <v>0</v>
          </cell>
          <cell r="F116">
            <v>1</v>
          </cell>
          <cell r="G116">
            <v>0</v>
          </cell>
          <cell r="H116">
            <v>0</v>
          </cell>
          <cell r="I116">
            <v>0</v>
          </cell>
          <cell r="J116">
            <v>2</v>
          </cell>
        </row>
        <row r="117">
          <cell r="B117" t="str">
            <v>Tejas</v>
          </cell>
        </row>
        <row r="118">
          <cell r="B118" t="str">
            <v>Tellabs</v>
          </cell>
          <cell r="C118">
            <v>7</v>
          </cell>
          <cell r="D118">
            <v>0</v>
          </cell>
          <cell r="E118">
            <v>0</v>
          </cell>
          <cell r="F118">
            <v>0</v>
          </cell>
          <cell r="G118">
            <v>0</v>
          </cell>
          <cell r="H118">
            <v>0</v>
          </cell>
          <cell r="I118">
            <v>0</v>
          </cell>
          <cell r="J118">
            <v>7</v>
          </cell>
        </row>
        <row r="119">
          <cell r="B119" t="str">
            <v>Tellium</v>
          </cell>
          <cell r="C119">
            <v>0</v>
          </cell>
          <cell r="D119">
            <v>0</v>
          </cell>
          <cell r="E119">
            <v>0</v>
          </cell>
          <cell r="F119">
            <v>0</v>
          </cell>
          <cell r="G119">
            <v>0</v>
          </cell>
          <cell r="H119">
            <v>0</v>
          </cell>
          <cell r="I119">
            <v>0</v>
          </cell>
          <cell r="J119">
            <v>0</v>
          </cell>
        </row>
        <row r="120">
          <cell r="B120" t="str">
            <v>Transmode</v>
          </cell>
          <cell r="C120">
            <v>0</v>
          </cell>
          <cell r="D120">
            <v>0</v>
          </cell>
          <cell r="E120">
            <v>0</v>
          </cell>
          <cell r="F120">
            <v>0</v>
          </cell>
          <cell r="G120">
            <v>0</v>
          </cell>
          <cell r="H120">
            <v>0</v>
          </cell>
          <cell r="I120">
            <v>0</v>
          </cell>
          <cell r="J120">
            <v>0</v>
          </cell>
        </row>
        <row r="121">
          <cell r="B121" t="str">
            <v>Turin</v>
          </cell>
          <cell r="C121">
            <v>0</v>
          </cell>
          <cell r="D121">
            <v>0</v>
          </cell>
          <cell r="E121">
            <v>0</v>
          </cell>
          <cell r="F121">
            <v>0</v>
          </cell>
          <cell r="G121">
            <v>0</v>
          </cell>
          <cell r="H121">
            <v>0</v>
          </cell>
          <cell r="I121">
            <v>0</v>
          </cell>
          <cell r="J121">
            <v>0</v>
          </cell>
        </row>
        <row r="122">
          <cell r="B122" t="str">
            <v>Tyco</v>
          </cell>
          <cell r="C122">
            <v>0</v>
          </cell>
          <cell r="D122">
            <v>0</v>
          </cell>
          <cell r="E122">
            <v>0</v>
          </cell>
          <cell r="F122">
            <v>0</v>
          </cell>
          <cell r="G122">
            <v>0</v>
          </cell>
          <cell r="H122">
            <v>0</v>
          </cell>
          <cell r="I122">
            <v>0</v>
          </cell>
          <cell r="J122">
            <v>0</v>
          </cell>
        </row>
        <row r="123">
          <cell r="B123" t="str">
            <v>UTStarcom</v>
          </cell>
          <cell r="C123">
            <v>0</v>
          </cell>
          <cell r="D123">
            <v>0</v>
          </cell>
          <cell r="E123">
            <v>0</v>
          </cell>
          <cell r="F123">
            <v>0</v>
          </cell>
          <cell r="G123">
            <v>0</v>
          </cell>
          <cell r="H123">
            <v>0</v>
          </cell>
          <cell r="I123">
            <v>0</v>
          </cell>
          <cell r="J123">
            <v>0</v>
          </cell>
        </row>
        <row r="124">
          <cell r="B124" t="str">
            <v>White Rock</v>
          </cell>
          <cell r="C124">
            <v>0</v>
          </cell>
          <cell r="D124">
            <v>0</v>
          </cell>
          <cell r="E124">
            <v>0</v>
          </cell>
          <cell r="F124">
            <v>0</v>
          </cell>
          <cell r="G124">
            <v>0</v>
          </cell>
          <cell r="H124">
            <v>0</v>
          </cell>
          <cell r="I124">
            <v>0</v>
          </cell>
          <cell r="J124">
            <v>0</v>
          </cell>
        </row>
        <row r="125">
          <cell r="B125" t="str">
            <v>Xtera</v>
          </cell>
        </row>
        <row r="126">
          <cell r="B126" t="str">
            <v>Zhone</v>
          </cell>
          <cell r="C126">
            <v>0</v>
          </cell>
          <cell r="D126">
            <v>0</v>
          </cell>
          <cell r="E126">
            <v>0</v>
          </cell>
          <cell r="F126">
            <v>0</v>
          </cell>
          <cell r="G126">
            <v>3</v>
          </cell>
          <cell r="H126">
            <v>0</v>
          </cell>
          <cell r="I126">
            <v>0</v>
          </cell>
          <cell r="J126">
            <v>3</v>
          </cell>
        </row>
        <row r="127">
          <cell r="B127" t="str">
            <v>ZTE</v>
          </cell>
          <cell r="C127">
            <v>0</v>
          </cell>
          <cell r="D127">
            <v>0</v>
          </cell>
          <cell r="E127">
            <v>0</v>
          </cell>
          <cell r="F127">
            <v>0</v>
          </cell>
          <cell r="G127">
            <v>0</v>
          </cell>
          <cell r="H127">
            <v>0</v>
          </cell>
          <cell r="I127">
            <v>0</v>
          </cell>
          <cell r="J127">
            <v>0</v>
          </cell>
        </row>
        <row r="128">
          <cell r="B128" t="str">
            <v>Other</v>
          </cell>
          <cell r="C128">
            <v>0</v>
          </cell>
          <cell r="D128">
            <v>4.3</v>
          </cell>
          <cell r="E128">
            <v>0</v>
          </cell>
          <cell r="F128">
            <v>0</v>
          </cell>
          <cell r="G128">
            <v>1.8</v>
          </cell>
          <cell r="H128">
            <v>2</v>
          </cell>
          <cell r="I128">
            <v>0</v>
          </cell>
          <cell r="J128">
            <v>8.1</v>
          </cell>
        </row>
        <row r="129">
          <cell r="B129" t="str">
            <v>Total</v>
          </cell>
          <cell r="C129">
            <v>196</v>
          </cell>
          <cell r="D129">
            <v>156</v>
          </cell>
          <cell r="E129">
            <v>76</v>
          </cell>
          <cell r="F129">
            <v>28</v>
          </cell>
          <cell r="G129">
            <v>59</v>
          </cell>
          <cell r="H129">
            <v>146</v>
          </cell>
          <cell r="I129">
            <v>8</v>
          </cell>
          <cell r="J129">
            <v>669</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Total Optical Networking (ON)</v>
          </cell>
        </row>
        <row r="134">
          <cell r="B134" t="str">
            <v>ADTRAN</v>
          </cell>
        </row>
        <row r="135">
          <cell r="B135" t="str">
            <v>ADVA</v>
          </cell>
          <cell r="C135">
            <v>0</v>
          </cell>
          <cell r="D135">
            <v>0</v>
          </cell>
          <cell r="E135">
            <v>0</v>
          </cell>
          <cell r="F135">
            <v>0</v>
          </cell>
          <cell r="G135">
            <v>16</v>
          </cell>
          <cell r="H135">
            <v>0</v>
          </cell>
          <cell r="I135">
            <v>0</v>
          </cell>
          <cell r="J135">
            <v>16</v>
          </cell>
        </row>
        <row r="136">
          <cell r="B136" t="str">
            <v>Alcatel-Lucent</v>
          </cell>
          <cell r="C136">
            <v>35</v>
          </cell>
          <cell r="D136">
            <v>96</v>
          </cell>
          <cell r="E136">
            <v>27</v>
          </cell>
          <cell r="F136">
            <v>25</v>
          </cell>
          <cell r="G136">
            <v>6</v>
          </cell>
          <cell r="H136">
            <v>24</v>
          </cell>
          <cell r="I136">
            <v>5</v>
          </cell>
          <cell r="J136">
            <v>218</v>
          </cell>
        </row>
        <row r="137">
          <cell r="B137" t="str">
            <v>Alidian</v>
          </cell>
          <cell r="C137">
            <v>0</v>
          </cell>
          <cell r="D137">
            <v>0</v>
          </cell>
          <cell r="E137">
            <v>0</v>
          </cell>
          <cell r="F137">
            <v>0</v>
          </cell>
          <cell r="G137">
            <v>0</v>
          </cell>
          <cell r="H137">
            <v>0</v>
          </cell>
          <cell r="I137">
            <v>0</v>
          </cell>
          <cell r="J137">
            <v>0</v>
          </cell>
        </row>
        <row r="138">
          <cell r="B138" t="str">
            <v>ANDA</v>
          </cell>
        </row>
        <row r="139">
          <cell r="B139" t="str">
            <v>Appian</v>
          </cell>
          <cell r="C139">
            <v>0</v>
          </cell>
          <cell r="D139">
            <v>0</v>
          </cell>
          <cell r="E139">
            <v>0</v>
          </cell>
          <cell r="F139">
            <v>0</v>
          </cell>
          <cell r="G139">
            <v>0</v>
          </cell>
          <cell r="H139">
            <v>0</v>
          </cell>
          <cell r="I139">
            <v>0</v>
          </cell>
          <cell r="J139">
            <v>0</v>
          </cell>
        </row>
        <row r="140">
          <cell r="B140" t="str">
            <v>Atrica</v>
          </cell>
          <cell r="C140">
            <v>0</v>
          </cell>
          <cell r="D140">
            <v>2.2000000000000002</v>
          </cell>
          <cell r="E140">
            <v>0</v>
          </cell>
          <cell r="F140">
            <v>0</v>
          </cell>
          <cell r="G140">
            <v>0</v>
          </cell>
          <cell r="H140">
            <v>0</v>
          </cell>
          <cell r="I140">
            <v>0</v>
          </cell>
          <cell r="J140">
            <v>2.2000000000000002</v>
          </cell>
        </row>
        <row r="141">
          <cell r="B141" t="str">
            <v>Calient</v>
          </cell>
          <cell r="C141">
            <v>0</v>
          </cell>
          <cell r="D141">
            <v>0</v>
          </cell>
          <cell r="E141">
            <v>0</v>
          </cell>
          <cell r="F141">
            <v>0</v>
          </cell>
          <cell r="G141">
            <v>0</v>
          </cell>
          <cell r="H141">
            <v>0</v>
          </cell>
          <cell r="I141">
            <v>0</v>
          </cell>
          <cell r="J141">
            <v>0</v>
          </cell>
        </row>
        <row r="142">
          <cell r="B142" t="str">
            <v>Ciena</v>
          </cell>
          <cell r="C142">
            <v>0</v>
          </cell>
          <cell r="D142">
            <v>0</v>
          </cell>
          <cell r="E142">
            <v>0</v>
          </cell>
          <cell r="F142">
            <v>2</v>
          </cell>
          <cell r="G142">
            <v>3</v>
          </cell>
          <cell r="H142">
            <v>6</v>
          </cell>
          <cell r="I142">
            <v>0</v>
          </cell>
          <cell r="J142">
            <v>11</v>
          </cell>
        </row>
        <row r="143">
          <cell r="B143" t="str">
            <v>Cisco</v>
          </cell>
          <cell r="C143">
            <v>0</v>
          </cell>
          <cell r="D143">
            <v>5</v>
          </cell>
          <cell r="E143">
            <v>0</v>
          </cell>
          <cell r="F143">
            <v>0</v>
          </cell>
          <cell r="G143">
            <v>2</v>
          </cell>
          <cell r="H143">
            <v>1</v>
          </cell>
          <cell r="I143">
            <v>0</v>
          </cell>
          <cell r="J143">
            <v>8</v>
          </cell>
        </row>
        <row r="144">
          <cell r="B144" t="str">
            <v>Coriolis</v>
          </cell>
          <cell r="C144">
            <v>0</v>
          </cell>
          <cell r="D144">
            <v>0</v>
          </cell>
          <cell r="E144">
            <v>0</v>
          </cell>
          <cell r="F144">
            <v>0</v>
          </cell>
          <cell r="G144">
            <v>0</v>
          </cell>
          <cell r="H144">
            <v>0</v>
          </cell>
          <cell r="I144">
            <v>0</v>
          </cell>
          <cell r="J144">
            <v>0</v>
          </cell>
        </row>
        <row r="145">
          <cell r="B145" t="str">
            <v>Corrigent</v>
          </cell>
        </row>
        <row r="146">
          <cell r="B146" t="str">
            <v>Corvis</v>
          </cell>
          <cell r="C146">
            <v>0</v>
          </cell>
          <cell r="D146">
            <v>0</v>
          </cell>
          <cell r="E146">
            <v>0</v>
          </cell>
          <cell r="F146">
            <v>0</v>
          </cell>
          <cell r="G146">
            <v>0</v>
          </cell>
          <cell r="H146">
            <v>0</v>
          </cell>
          <cell r="I146">
            <v>0</v>
          </cell>
          <cell r="J146">
            <v>0</v>
          </cell>
        </row>
        <row r="147">
          <cell r="B147" t="str">
            <v>Datang</v>
          </cell>
          <cell r="C147">
            <v>0</v>
          </cell>
          <cell r="D147">
            <v>0</v>
          </cell>
          <cell r="E147">
            <v>0</v>
          </cell>
          <cell r="F147">
            <v>0</v>
          </cell>
          <cell r="G147">
            <v>0</v>
          </cell>
          <cell r="H147">
            <v>0</v>
          </cell>
          <cell r="I147">
            <v>0</v>
          </cell>
          <cell r="J147">
            <v>0</v>
          </cell>
        </row>
        <row r="148">
          <cell r="B148" t="str">
            <v>Eastcom</v>
          </cell>
          <cell r="C148">
            <v>0</v>
          </cell>
          <cell r="D148">
            <v>0</v>
          </cell>
          <cell r="E148">
            <v>0</v>
          </cell>
          <cell r="F148">
            <v>0</v>
          </cell>
          <cell r="G148">
            <v>0</v>
          </cell>
          <cell r="H148">
            <v>0</v>
          </cell>
          <cell r="I148">
            <v>0</v>
          </cell>
          <cell r="J148">
            <v>0</v>
          </cell>
        </row>
        <row r="149">
          <cell r="B149" t="str">
            <v>ECI Telecom</v>
          </cell>
          <cell r="C149">
            <v>4</v>
          </cell>
          <cell r="D149">
            <v>9.8000000000000007</v>
          </cell>
          <cell r="E149">
            <v>4</v>
          </cell>
          <cell r="F149">
            <v>0</v>
          </cell>
          <cell r="G149">
            <v>2</v>
          </cell>
          <cell r="H149">
            <v>1</v>
          </cell>
          <cell r="I149">
            <v>0</v>
          </cell>
          <cell r="J149">
            <v>20.8</v>
          </cell>
        </row>
        <row r="150">
          <cell r="B150" t="str">
            <v>Ericsson</v>
          </cell>
          <cell r="C150">
            <v>61</v>
          </cell>
          <cell r="D150">
            <v>40</v>
          </cell>
          <cell r="E150">
            <v>12</v>
          </cell>
          <cell r="F150">
            <v>6</v>
          </cell>
          <cell r="G150">
            <v>2</v>
          </cell>
          <cell r="H150">
            <v>10</v>
          </cell>
          <cell r="I150">
            <v>0</v>
          </cell>
          <cell r="J150">
            <v>131</v>
          </cell>
        </row>
        <row r="151">
          <cell r="B151" t="str">
            <v>FiberHome</v>
          </cell>
          <cell r="C151">
            <v>0</v>
          </cell>
          <cell r="D151">
            <v>0</v>
          </cell>
          <cell r="E151">
            <v>0</v>
          </cell>
          <cell r="F151">
            <v>0</v>
          </cell>
          <cell r="G151">
            <v>0</v>
          </cell>
          <cell r="H151">
            <v>0</v>
          </cell>
          <cell r="I151">
            <v>0</v>
          </cell>
          <cell r="J151">
            <v>0</v>
          </cell>
        </row>
        <row r="152">
          <cell r="B152" t="str">
            <v>Fujitsu</v>
          </cell>
          <cell r="C152">
            <v>0</v>
          </cell>
          <cell r="D152">
            <v>11</v>
          </cell>
          <cell r="E152">
            <v>0</v>
          </cell>
          <cell r="F152">
            <v>0</v>
          </cell>
          <cell r="G152">
            <v>0</v>
          </cell>
          <cell r="H152">
            <v>0</v>
          </cell>
          <cell r="I152">
            <v>0</v>
          </cell>
          <cell r="J152">
            <v>11</v>
          </cell>
        </row>
        <row r="153">
          <cell r="B153" t="str">
            <v>Hitachi</v>
          </cell>
          <cell r="C153">
            <v>0</v>
          </cell>
          <cell r="D153">
            <v>0</v>
          </cell>
          <cell r="E153">
            <v>0</v>
          </cell>
          <cell r="F153">
            <v>0</v>
          </cell>
          <cell r="G153">
            <v>0</v>
          </cell>
          <cell r="H153">
            <v>0</v>
          </cell>
          <cell r="I153">
            <v>0</v>
          </cell>
          <cell r="J153">
            <v>0</v>
          </cell>
        </row>
        <row r="154">
          <cell r="B154" t="str">
            <v>Hitachi Cable</v>
          </cell>
        </row>
        <row r="155">
          <cell r="B155" t="str">
            <v>Huawei</v>
          </cell>
          <cell r="C155">
            <v>4.5</v>
          </cell>
          <cell r="D155">
            <v>0.5</v>
          </cell>
          <cell r="E155">
            <v>0</v>
          </cell>
          <cell r="F155">
            <v>0</v>
          </cell>
          <cell r="G155">
            <v>0</v>
          </cell>
          <cell r="H155">
            <v>0</v>
          </cell>
          <cell r="I155">
            <v>0</v>
          </cell>
          <cell r="J155">
            <v>5</v>
          </cell>
        </row>
        <row r="156">
          <cell r="B156" t="str">
            <v>Infinera</v>
          </cell>
        </row>
        <row r="157">
          <cell r="B157" t="str">
            <v>KDDI-SCS</v>
          </cell>
          <cell r="C157">
            <v>0</v>
          </cell>
          <cell r="D157">
            <v>0</v>
          </cell>
          <cell r="E157">
            <v>0</v>
          </cell>
          <cell r="F157">
            <v>0</v>
          </cell>
          <cell r="G157">
            <v>0</v>
          </cell>
          <cell r="H157">
            <v>0</v>
          </cell>
          <cell r="I157">
            <v>0</v>
          </cell>
          <cell r="J157">
            <v>0</v>
          </cell>
        </row>
        <row r="158">
          <cell r="B158" t="str">
            <v>LGIC</v>
          </cell>
          <cell r="C158">
            <v>0</v>
          </cell>
          <cell r="D158">
            <v>0</v>
          </cell>
          <cell r="E158">
            <v>0</v>
          </cell>
          <cell r="F158">
            <v>0</v>
          </cell>
          <cell r="G158">
            <v>0</v>
          </cell>
          <cell r="H158">
            <v>0</v>
          </cell>
          <cell r="I158">
            <v>0</v>
          </cell>
          <cell r="J158">
            <v>0</v>
          </cell>
        </row>
        <row r="159">
          <cell r="B159" t="str">
            <v>Lucent</v>
          </cell>
          <cell r="C159">
            <v>0</v>
          </cell>
          <cell r="D159">
            <v>0</v>
          </cell>
          <cell r="E159">
            <v>0</v>
          </cell>
          <cell r="F159">
            <v>0</v>
          </cell>
          <cell r="G159">
            <v>0</v>
          </cell>
          <cell r="H159">
            <v>0</v>
          </cell>
          <cell r="I159">
            <v>0</v>
          </cell>
          <cell r="J159">
            <v>0</v>
          </cell>
        </row>
        <row r="160">
          <cell r="B160" t="str">
            <v>Lumentis</v>
          </cell>
          <cell r="C160">
            <v>0</v>
          </cell>
          <cell r="D160">
            <v>0</v>
          </cell>
          <cell r="E160">
            <v>0</v>
          </cell>
          <cell r="F160">
            <v>0</v>
          </cell>
          <cell r="G160">
            <v>0.5</v>
          </cell>
          <cell r="H160">
            <v>0</v>
          </cell>
          <cell r="I160">
            <v>0</v>
          </cell>
          <cell r="J160">
            <v>0.5</v>
          </cell>
        </row>
        <row r="161">
          <cell r="B161" t="str">
            <v>Luminous</v>
          </cell>
          <cell r="C161">
            <v>0</v>
          </cell>
          <cell r="D161">
            <v>0</v>
          </cell>
          <cell r="E161">
            <v>0</v>
          </cell>
          <cell r="F161">
            <v>0</v>
          </cell>
          <cell r="G161">
            <v>0</v>
          </cell>
          <cell r="H161">
            <v>0</v>
          </cell>
          <cell r="I161">
            <v>0</v>
          </cell>
          <cell r="J161">
            <v>0</v>
          </cell>
        </row>
        <row r="162">
          <cell r="B162" t="str">
            <v>LuxN</v>
          </cell>
          <cell r="C162">
            <v>0</v>
          </cell>
          <cell r="D162">
            <v>0</v>
          </cell>
          <cell r="E162">
            <v>0</v>
          </cell>
          <cell r="F162">
            <v>0</v>
          </cell>
          <cell r="G162">
            <v>0</v>
          </cell>
          <cell r="H162">
            <v>0</v>
          </cell>
          <cell r="I162">
            <v>0</v>
          </cell>
          <cell r="J162">
            <v>0</v>
          </cell>
        </row>
        <row r="163">
          <cell r="B163" t="str">
            <v>Marconi/Ericsson</v>
          </cell>
        </row>
        <row r="164">
          <cell r="B164" t="str">
            <v>MetroOptix</v>
          </cell>
          <cell r="C164">
            <v>0</v>
          </cell>
          <cell r="D164">
            <v>0</v>
          </cell>
          <cell r="E164">
            <v>0</v>
          </cell>
          <cell r="F164">
            <v>0</v>
          </cell>
          <cell r="G164">
            <v>0</v>
          </cell>
          <cell r="H164">
            <v>0</v>
          </cell>
          <cell r="I164">
            <v>0</v>
          </cell>
          <cell r="J164">
            <v>0</v>
          </cell>
        </row>
        <row r="165">
          <cell r="B165" t="str">
            <v>Movaz</v>
          </cell>
          <cell r="C165">
            <v>0</v>
          </cell>
          <cell r="D165">
            <v>0</v>
          </cell>
          <cell r="E165">
            <v>0</v>
          </cell>
          <cell r="F165">
            <v>0</v>
          </cell>
          <cell r="G165">
            <v>0</v>
          </cell>
          <cell r="H165">
            <v>0</v>
          </cell>
          <cell r="I165">
            <v>0</v>
          </cell>
          <cell r="J165">
            <v>0</v>
          </cell>
        </row>
        <row r="166">
          <cell r="B166" t="str">
            <v>Native</v>
          </cell>
          <cell r="C166">
            <v>0</v>
          </cell>
          <cell r="D166">
            <v>1</v>
          </cell>
          <cell r="E166">
            <v>0</v>
          </cell>
          <cell r="F166">
            <v>0</v>
          </cell>
          <cell r="G166">
            <v>0</v>
          </cell>
          <cell r="H166">
            <v>0</v>
          </cell>
          <cell r="I166">
            <v>0</v>
          </cell>
          <cell r="J166">
            <v>1</v>
          </cell>
        </row>
        <row r="167">
          <cell r="B167" t="str">
            <v>NEC</v>
          </cell>
          <cell r="C167">
            <v>6</v>
          </cell>
          <cell r="D167">
            <v>3</v>
          </cell>
          <cell r="E167">
            <v>0</v>
          </cell>
          <cell r="F167">
            <v>0</v>
          </cell>
          <cell r="G167">
            <v>0</v>
          </cell>
          <cell r="H167">
            <v>0</v>
          </cell>
          <cell r="I167">
            <v>0</v>
          </cell>
          <cell r="J167">
            <v>9</v>
          </cell>
        </row>
        <row r="168">
          <cell r="B168" t="str">
            <v>Nortel</v>
          </cell>
          <cell r="C168">
            <v>6</v>
          </cell>
          <cell r="D168">
            <v>18</v>
          </cell>
          <cell r="E168">
            <v>0</v>
          </cell>
          <cell r="F168">
            <v>6</v>
          </cell>
          <cell r="G168">
            <v>12</v>
          </cell>
          <cell r="H168">
            <v>23</v>
          </cell>
          <cell r="I168">
            <v>0</v>
          </cell>
          <cell r="J168">
            <v>65</v>
          </cell>
        </row>
        <row r="169">
          <cell r="B169" t="str">
            <v>Oki</v>
          </cell>
          <cell r="C169">
            <v>0</v>
          </cell>
          <cell r="D169">
            <v>0</v>
          </cell>
          <cell r="E169">
            <v>0</v>
          </cell>
          <cell r="F169">
            <v>0</v>
          </cell>
          <cell r="G169">
            <v>0</v>
          </cell>
          <cell r="H169">
            <v>0</v>
          </cell>
          <cell r="I169">
            <v>0</v>
          </cell>
          <cell r="J169">
            <v>0</v>
          </cell>
        </row>
        <row r="170">
          <cell r="B170" t="str">
            <v>OpVista</v>
          </cell>
        </row>
        <row r="171">
          <cell r="B171" t="str">
            <v>Photonic Bridges</v>
          </cell>
          <cell r="C171">
            <v>0</v>
          </cell>
          <cell r="D171">
            <v>0</v>
          </cell>
          <cell r="E171">
            <v>0</v>
          </cell>
          <cell r="F171">
            <v>0</v>
          </cell>
          <cell r="G171">
            <v>0</v>
          </cell>
          <cell r="H171">
            <v>0</v>
          </cell>
          <cell r="I171">
            <v>0</v>
          </cell>
          <cell r="J171">
            <v>0</v>
          </cell>
        </row>
        <row r="172">
          <cell r="B172" t="str">
            <v>Photonixnet</v>
          </cell>
          <cell r="C172">
            <v>0</v>
          </cell>
          <cell r="D172">
            <v>0</v>
          </cell>
          <cell r="E172">
            <v>0</v>
          </cell>
          <cell r="F172">
            <v>0</v>
          </cell>
          <cell r="G172">
            <v>0</v>
          </cell>
          <cell r="H172">
            <v>0</v>
          </cell>
          <cell r="I172">
            <v>0</v>
          </cell>
          <cell r="J172">
            <v>0</v>
          </cell>
        </row>
        <row r="173">
          <cell r="B173" t="str">
            <v>Pirelli</v>
          </cell>
          <cell r="C173">
            <v>0</v>
          </cell>
          <cell r="D173">
            <v>0</v>
          </cell>
          <cell r="E173">
            <v>0</v>
          </cell>
          <cell r="F173">
            <v>0</v>
          </cell>
          <cell r="G173">
            <v>0</v>
          </cell>
          <cell r="H173">
            <v>0</v>
          </cell>
          <cell r="I173">
            <v>0</v>
          </cell>
          <cell r="J173">
            <v>0</v>
          </cell>
        </row>
        <row r="174">
          <cell r="B174" t="str">
            <v>Redback</v>
          </cell>
          <cell r="C174">
            <v>0</v>
          </cell>
          <cell r="D174">
            <v>0</v>
          </cell>
          <cell r="E174">
            <v>0</v>
          </cell>
          <cell r="F174">
            <v>0</v>
          </cell>
          <cell r="G174">
            <v>0</v>
          </cell>
          <cell r="H174">
            <v>0</v>
          </cell>
          <cell r="I174">
            <v>0</v>
          </cell>
          <cell r="J174">
            <v>0</v>
          </cell>
        </row>
        <row r="175">
          <cell r="B175" t="str">
            <v>Sagem</v>
          </cell>
          <cell r="C175">
            <v>3</v>
          </cell>
          <cell r="D175">
            <v>4</v>
          </cell>
          <cell r="E175">
            <v>0</v>
          </cell>
          <cell r="F175">
            <v>0</v>
          </cell>
          <cell r="G175">
            <v>0</v>
          </cell>
          <cell r="H175">
            <v>0</v>
          </cell>
          <cell r="I175">
            <v>0</v>
          </cell>
          <cell r="J175">
            <v>7</v>
          </cell>
        </row>
        <row r="176">
          <cell r="B176" t="str">
            <v>Samsung</v>
          </cell>
          <cell r="C176">
            <v>0</v>
          </cell>
          <cell r="D176">
            <v>0</v>
          </cell>
          <cell r="E176">
            <v>0</v>
          </cell>
          <cell r="F176">
            <v>0</v>
          </cell>
          <cell r="G176">
            <v>0</v>
          </cell>
          <cell r="H176">
            <v>0</v>
          </cell>
          <cell r="I176">
            <v>0</v>
          </cell>
          <cell r="J176">
            <v>0</v>
          </cell>
        </row>
        <row r="177">
          <cell r="B177" t="str">
            <v>Nokia Siemens</v>
          </cell>
          <cell r="C177">
            <v>55</v>
          </cell>
          <cell r="D177">
            <v>24</v>
          </cell>
          <cell r="E177">
            <v>5</v>
          </cell>
          <cell r="F177">
            <v>0</v>
          </cell>
          <cell r="G177">
            <v>0</v>
          </cell>
          <cell r="H177">
            <v>9</v>
          </cell>
          <cell r="I177">
            <v>0</v>
          </cell>
          <cell r="J177">
            <v>93</v>
          </cell>
        </row>
        <row r="178">
          <cell r="B178" t="str">
            <v>Sorrento/Zhone</v>
          </cell>
        </row>
        <row r="179">
          <cell r="B179" t="str">
            <v>Sycamore</v>
          </cell>
          <cell r="C179">
            <v>0</v>
          </cell>
          <cell r="D179">
            <v>0</v>
          </cell>
          <cell r="E179">
            <v>0</v>
          </cell>
          <cell r="F179">
            <v>1</v>
          </cell>
          <cell r="G179">
            <v>0</v>
          </cell>
          <cell r="H179">
            <v>0</v>
          </cell>
          <cell r="I179">
            <v>0</v>
          </cell>
          <cell r="J179">
            <v>1</v>
          </cell>
        </row>
        <row r="180">
          <cell r="B180" t="str">
            <v>Tejas</v>
          </cell>
        </row>
        <row r="181">
          <cell r="B181" t="str">
            <v>Tellabs</v>
          </cell>
          <cell r="C181">
            <v>5</v>
          </cell>
          <cell r="D181">
            <v>0</v>
          </cell>
          <cell r="E181">
            <v>0</v>
          </cell>
          <cell r="F181">
            <v>0</v>
          </cell>
          <cell r="G181">
            <v>0</v>
          </cell>
          <cell r="H181">
            <v>0</v>
          </cell>
          <cell r="I181">
            <v>0</v>
          </cell>
          <cell r="J181">
            <v>5</v>
          </cell>
        </row>
        <row r="182">
          <cell r="B182" t="str">
            <v>Tellium</v>
          </cell>
          <cell r="C182">
            <v>0</v>
          </cell>
          <cell r="D182">
            <v>0</v>
          </cell>
          <cell r="E182">
            <v>0</v>
          </cell>
          <cell r="F182">
            <v>0</v>
          </cell>
          <cell r="G182">
            <v>0</v>
          </cell>
          <cell r="H182">
            <v>0</v>
          </cell>
          <cell r="I182">
            <v>0</v>
          </cell>
          <cell r="J182">
            <v>0</v>
          </cell>
        </row>
        <row r="183">
          <cell r="B183" t="str">
            <v>Transmode</v>
          </cell>
          <cell r="C183">
            <v>0</v>
          </cell>
          <cell r="D183">
            <v>0</v>
          </cell>
          <cell r="E183">
            <v>0</v>
          </cell>
          <cell r="F183">
            <v>0</v>
          </cell>
          <cell r="G183">
            <v>0</v>
          </cell>
          <cell r="H183">
            <v>0</v>
          </cell>
          <cell r="I183">
            <v>0</v>
          </cell>
          <cell r="J183">
            <v>0</v>
          </cell>
        </row>
        <row r="184">
          <cell r="B184" t="str">
            <v>Turin</v>
          </cell>
          <cell r="C184">
            <v>0</v>
          </cell>
          <cell r="D184">
            <v>0</v>
          </cell>
          <cell r="E184">
            <v>0</v>
          </cell>
          <cell r="F184">
            <v>0</v>
          </cell>
          <cell r="G184">
            <v>0</v>
          </cell>
          <cell r="H184">
            <v>0</v>
          </cell>
          <cell r="I184">
            <v>0</v>
          </cell>
          <cell r="J184">
            <v>0</v>
          </cell>
        </row>
        <row r="185">
          <cell r="B185" t="str">
            <v>Tyco</v>
          </cell>
          <cell r="C185">
            <v>0</v>
          </cell>
          <cell r="D185">
            <v>0</v>
          </cell>
          <cell r="E185">
            <v>0</v>
          </cell>
          <cell r="F185">
            <v>0</v>
          </cell>
          <cell r="G185">
            <v>0</v>
          </cell>
          <cell r="H185">
            <v>0</v>
          </cell>
          <cell r="I185">
            <v>0</v>
          </cell>
          <cell r="J185">
            <v>0</v>
          </cell>
        </row>
        <row r="186">
          <cell r="B186" t="str">
            <v>UTStarcom</v>
          </cell>
          <cell r="C186">
            <v>0</v>
          </cell>
          <cell r="D186">
            <v>0</v>
          </cell>
          <cell r="E186">
            <v>0</v>
          </cell>
          <cell r="F186">
            <v>0</v>
          </cell>
          <cell r="G186">
            <v>0</v>
          </cell>
          <cell r="H186">
            <v>0</v>
          </cell>
          <cell r="I186">
            <v>0</v>
          </cell>
          <cell r="J186">
            <v>0</v>
          </cell>
        </row>
        <row r="187">
          <cell r="B187" t="str">
            <v>White Rock</v>
          </cell>
          <cell r="C187">
            <v>0</v>
          </cell>
          <cell r="D187">
            <v>0</v>
          </cell>
          <cell r="E187">
            <v>0</v>
          </cell>
          <cell r="F187">
            <v>0</v>
          </cell>
          <cell r="G187">
            <v>0</v>
          </cell>
          <cell r="H187">
            <v>0</v>
          </cell>
          <cell r="I187">
            <v>0</v>
          </cell>
          <cell r="J187">
            <v>0</v>
          </cell>
        </row>
        <row r="188">
          <cell r="B188" t="str">
            <v>Xtera</v>
          </cell>
        </row>
        <row r="189">
          <cell r="B189" t="str">
            <v>Zhone</v>
          </cell>
          <cell r="C189">
            <v>0</v>
          </cell>
          <cell r="D189">
            <v>0</v>
          </cell>
          <cell r="E189">
            <v>0</v>
          </cell>
          <cell r="F189">
            <v>0</v>
          </cell>
          <cell r="G189">
            <v>3</v>
          </cell>
          <cell r="H189">
            <v>0</v>
          </cell>
          <cell r="I189">
            <v>0</v>
          </cell>
          <cell r="J189">
            <v>3</v>
          </cell>
        </row>
        <row r="190">
          <cell r="B190" t="str">
            <v>ZTE</v>
          </cell>
          <cell r="C190">
            <v>0</v>
          </cell>
          <cell r="D190">
            <v>0</v>
          </cell>
          <cell r="E190">
            <v>0</v>
          </cell>
          <cell r="F190">
            <v>0</v>
          </cell>
          <cell r="G190">
            <v>0</v>
          </cell>
          <cell r="H190">
            <v>0</v>
          </cell>
          <cell r="I190">
            <v>0</v>
          </cell>
          <cell r="J190">
            <v>0</v>
          </cell>
        </row>
        <row r="191">
          <cell r="B191" t="str">
            <v>Other</v>
          </cell>
          <cell r="C191">
            <v>0</v>
          </cell>
          <cell r="D191">
            <v>0</v>
          </cell>
          <cell r="E191">
            <v>0</v>
          </cell>
          <cell r="F191">
            <v>0</v>
          </cell>
          <cell r="G191">
            <v>1</v>
          </cell>
          <cell r="H191">
            <v>0</v>
          </cell>
          <cell r="I191">
            <v>0</v>
          </cell>
          <cell r="J191">
            <v>1</v>
          </cell>
        </row>
        <row r="192">
          <cell r="B192" t="str">
            <v>Total</v>
          </cell>
          <cell r="C192">
            <v>179.5</v>
          </cell>
          <cell r="D192">
            <v>214.5</v>
          </cell>
          <cell r="E192">
            <v>48</v>
          </cell>
          <cell r="F192">
            <v>40</v>
          </cell>
          <cell r="G192">
            <v>47.5</v>
          </cell>
          <cell r="H192">
            <v>74</v>
          </cell>
          <cell r="I192">
            <v>5</v>
          </cell>
          <cell r="J192">
            <v>608.5</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Total Optical Networking (ON)</v>
          </cell>
        </row>
        <row r="197">
          <cell r="B197" t="str">
            <v>ADTRAN</v>
          </cell>
        </row>
        <row r="198">
          <cell r="B198" t="str">
            <v>ADVA</v>
          </cell>
          <cell r="C198">
            <v>0</v>
          </cell>
          <cell r="D198">
            <v>0</v>
          </cell>
          <cell r="E198">
            <v>0</v>
          </cell>
          <cell r="F198">
            <v>0</v>
          </cell>
          <cell r="G198">
            <v>19</v>
          </cell>
          <cell r="H198">
            <v>0</v>
          </cell>
          <cell r="I198">
            <v>0</v>
          </cell>
          <cell r="J198">
            <v>19</v>
          </cell>
        </row>
        <row r="199">
          <cell r="B199" t="str">
            <v>Alcatel-Lucent</v>
          </cell>
          <cell r="C199">
            <v>15</v>
          </cell>
          <cell r="D199">
            <v>47</v>
          </cell>
          <cell r="E199">
            <v>22</v>
          </cell>
          <cell r="F199">
            <v>17</v>
          </cell>
          <cell r="G199">
            <v>17</v>
          </cell>
          <cell r="H199">
            <v>4</v>
          </cell>
          <cell r="I199">
            <v>2</v>
          </cell>
          <cell r="J199">
            <v>124</v>
          </cell>
        </row>
        <row r="200">
          <cell r="B200" t="str">
            <v>ANDA</v>
          </cell>
        </row>
        <row r="201">
          <cell r="B201" t="str">
            <v>Atrica</v>
          </cell>
          <cell r="C201">
            <v>0</v>
          </cell>
          <cell r="D201">
            <v>2.4</v>
          </cell>
          <cell r="E201">
            <v>0</v>
          </cell>
          <cell r="F201">
            <v>0</v>
          </cell>
          <cell r="G201">
            <v>0</v>
          </cell>
          <cell r="H201">
            <v>0</v>
          </cell>
          <cell r="I201">
            <v>0</v>
          </cell>
          <cell r="J201">
            <v>2.4</v>
          </cell>
        </row>
        <row r="202">
          <cell r="B202" t="str">
            <v>Calient</v>
          </cell>
          <cell r="C202">
            <v>0</v>
          </cell>
          <cell r="D202">
            <v>0</v>
          </cell>
          <cell r="E202">
            <v>0</v>
          </cell>
          <cell r="F202">
            <v>0</v>
          </cell>
          <cell r="G202">
            <v>0</v>
          </cell>
          <cell r="H202">
            <v>0</v>
          </cell>
          <cell r="I202">
            <v>0</v>
          </cell>
          <cell r="J202">
            <v>0</v>
          </cell>
        </row>
        <row r="203">
          <cell r="B203" t="str">
            <v>Ciena</v>
          </cell>
          <cell r="C203">
            <v>0</v>
          </cell>
          <cell r="D203">
            <v>0</v>
          </cell>
          <cell r="E203">
            <v>0</v>
          </cell>
          <cell r="F203">
            <v>4</v>
          </cell>
          <cell r="G203">
            <v>2</v>
          </cell>
          <cell r="H203">
            <v>2</v>
          </cell>
          <cell r="I203">
            <v>1</v>
          </cell>
          <cell r="J203">
            <v>9</v>
          </cell>
        </row>
        <row r="204">
          <cell r="B204" t="str">
            <v>Cisco</v>
          </cell>
          <cell r="C204">
            <v>0</v>
          </cell>
          <cell r="D204">
            <v>7</v>
          </cell>
          <cell r="E204">
            <v>0</v>
          </cell>
          <cell r="F204">
            <v>0</v>
          </cell>
          <cell r="G204">
            <v>5</v>
          </cell>
          <cell r="H204">
            <v>11</v>
          </cell>
          <cell r="I204">
            <v>0</v>
          </cell>
          <cell r="J204">
            <v>23</v>
          </cell>
        </row>
        <row r="205">
          <cell r="B205" t="str">
            <v>Corrigent</v>
          </cell>
        </row>
        <row r="206">
          <cell r="B206" t="str">
            <v>Corvis</v>
          </cell>
          <cell r="C206">
            <v>0</v>
          </cell>
          <cell r="D206">
            <v>0</v>
          </cell>
          <cell r="E206">
            <v>0</v>
          </cell>
          <cell r="F206">
            <v>0</v>
          </cell>
          <cell r="G206">
            <v>0</v>
          </cell>
          <cell r="H206">
            <v>0</v>
          </cell>
          <cell r="I206">
            <v>0</v>
          </cell>
          <cell r="J206">
            <v>0</v>
          </cell>
        </row>
        <row r="207">
          <cell r="B207" t="str">
            <v>Datang</v>
          </cell>
          <cell r="C207">
            <v>0</v>
          </cell>
          <cell r="D207">
            <v>0</v>
          </cell>
          <cell r="E207">
            <v>0</v>
          </cell>
          <cell r="F207">
            <v>0</v>
          </cell>
          <cell r="G207">
            <v>0</v>
          </cell>
          <cell r="H207">
            <v>0</v>
          </cell>
          <cell r="I207">
            <v>0</v>
          </cell>
          <cell r="J207">
            <v>0</v>
          </cell>
        </row>
        <row r="208">
          <cell r="B208" t="str">
            <v>ECI Telecom</v>
          </cell>
          <cell r="C208">
            <v>1</v>
          </cell>
          <cell r="D208">
            <v>13.1</v>
          </cell>
          <cell r="E208">
            <v>7</v>
          </cell>
          <cell r="F208">
            <v>1</v>
          </cell>
          <cell r="G208">
            <v>1</v>
          </cell>
          <cell r="H208">
            <v>3</v>
          </cell>
          <cell r="I208">
            <v>0</v>
          </cell>
          <cell r="J208">
            <v>26.1</v>
          </cell>
        </row>
        <row r="209">
          <cell r="B209" t="str">
            <v>Ericsson</v>
          </cell>
          <cell r="C209">
            <v>58</v>
          </cell>
          <cell r="D209">
            <v>50</v>
          </cell>
          <cell r="E209">
            <v>6</v>
          </cell>
          <cell r="F209">
            <v>3</v>
          </cell>
          <cell r="G209">
            <v>1</v>
          </cell>
          <cell r="H209">
            <v>8</v>
          </cell>
          <cell r="I209">
            <v>0</v>
          </cell>
          <cell r="J209">
            <v>126</v>
          </cell>
        </row>
        <row r="210">
          <cell r="B210" t="str">
            <v>FiberHome</v>
          </cell>
          <cell r="C210">
            <v>0</v>
          </cell>
          <cell r="D210">
            <v>0</v>
          </cell>
          <cell r="E210">
            <v>0</v>
          </cell>
          <cell r="F210">
            <v>0</v>
          </cell>
          <cell r="G210">
            <v>0</v>
          </cell>
          <cell r="H210">
            <v>0</v>
          </cell>
          <cell r="I210">
            <v>0</v>
          </cell>
          <cell r="J210">
            <v>0</v>
          </cell>
        </row>
        <row r="211">
          <cell r="B211" t="str">
            <v>Fujitsu</v>
          </cell>
          <cell r="C211">
            <v>0</v>
          </cell>
          <cell r="D211">
            <v>12</v>
          </cell>
          <cell r="E211">
            <v>0</v>
          </cell>
          <cell r="F211">
            <v>0</v>
          </cell>
          <cell r="G211">
            <v>0</v>
          </cell>
          <cell r="H211">
            <v>0</v>
          </cell>
          <cell r="I211">
            <v>0</v>
          </cell>
          <cell r="J211">
            <v>12</v>
          </cell>
        </row>
        <row r="212">
          <cell r="B212" t="str">
            <v>Hitachi</v>
          </cell>
          <cell r="C212">
            <v>0</v>
          </cell>
          <cell r="D212">
            <v>0</v>
          </cell>
          <cell r="E212">
            <v>0</v>
          </cell>
          <cell r="F212">
            <v>0</v>
          </cell>
          <cell r="G212">
            <v>0</v>
          </cell>
          <cell r="H212">
            <v>0</v>
          </cell>
          <cell r="I212">
            <v>0</v>
          </cell>
          <cell r="J212">
            <v>0</v>
          </cell>
        </row>
        <row r="213">
          <cell r="B213" t="str">
            <v>Hitachi Cable</v>
          </cell>
        </row>
        <row r="214">
          <cell r="B214" t="str">
            <v>Huawei</v>
          </cell>
          <cell r="C214">
            <v>4</v>
          </cell>
          <cell r="D214">
            <v>1</v>
          </cell>
          <cell r="E214">
            <v>0</v>
          </cell>
          <cell r="F214">
            <v>0</v>
          </cell>
          <cell r="G214">
            <v>0</v>
          </cell>
          <cell r="H214">
            <v>0</v>
          </cell>
          <cell r="I214">
            <v>0</v>
          </cell>
          <cell r="J214">
            <v>5</v>
          </cell>
        </row>
        <row r="215">
          <cell r="B215" t="str">
            <v>Infinera</v>
          </cell>
        </row>
        <row r="216">
          <cell r="B216" t="str">
            <v>LGIC</v>
          </cell>
          <cell r="C216">
            <v>0</v>
          </cell>
          <cell r="D216">
            <v>0</v>
          </cell>
          <cell r="E216">
            <v>0</v>
          </cell>
          <cell r="F216">
            <v>0</v>
          </cell>
          <cell r="G216">
            <v>0</v>
          </cell>
          <cell r="H216">
            <v>0</v>
          </cell>
          <cell r="I216">
            <v>0</v>
          </cell>
          <cell r="J216">
            <v>0</v>
          </cell>
        </row>
        <row r="217">
          <cell r="B217" t="str">
            <v>Lucent</v>
          </cell>
          <cell r="C217">
            <v>0</v>
          </cell>
          <cell r="D217">
            <v>0</v>
          </cell>
          <cell r="E217">
            <v>0</v>
          </cell>
          <cell r="F217">
            <v>0</v>
          </cell>
          <cell r="G217">
            <v>0</v>
          </cell>
          <cell r="H217">
            <v>0</v>
          </cell>
          <cell r="I217">
            <v>0</v>
          </cell>
          <cell r="J217">
            <v>0</v>
          </cell>
        </row>
        <row r="218">
          <cell r="B218" t="str">
            <v>Lumentis</v>
          </cell>
          <cell r="C218">
            <v>0</v>
          </cell>
          <cell r="D218">
            <v>0</v>
          </cell>
          <cell r="E218">
            <v>0</v>
          </cell>
          <cell r="F218">
            <v>0</v>
          </cell>
          <cell r="G218">
            <v>1</v>
          </cell>
          <cell r="H218">
            <v>0</v>
          </cell>
          <cell r="I218">
            <v>0</v>
          </cell>
          <cell r="J218">
            <v>1</v>
          </cell>
        </row>
        <row r="219">
          <cell r="B219" t="str">
            <v>Luminous</v>
          </cell>
          <cell r="C219">
            <v>0</v>
          </cell>
          <cell r="D219">
            <v>0.5</v>
          </cell>
          <cell r="E219">
            <v>0</v>
          </cell>
          <cell r="F219">
            <v>0</v>
          </cell>
          <cell r="G219">
            <v>0</v>
          </cell>
          <cell r="H219">
            <v>0</v>
          </cell>
          <cell r="I219">
            <v>0</v>
          </cell>
          <cell r="J219">
            <v>0.5</v>
          </cell>
        </row>
        <row r="220">
          <cell r="B220" t="str">
            <v>Marconi/Ericsson</v>
          </cell>
        </row>
        <row r="221">
          <cell r="B221" t="str">
            <v>Movaz</v>
          </cell>
          <cell r="C221">
            <v>0</v>
          </cell>
          <cell r="D221">
            <v>0</v>
          </cell>
          <cell r="E221">
            <v>0</v>
          </cell>
          <cell r="F221">
            <v>0</v>
          </cell>
          <cell r="G221">
            <v>0</v>
          </cell>
          <cell r="H221">
            <v>0</v>
          </cell>
          <cell r="I221">
            <v>0</v>
          </cell>
          <cell r="J221">
            <v>0</v>
          </cell>
        </row>
        <row r="222">
          <cell r="B222" t="str">
            <v>NEC</v>
          </cell>
          <cell r="C222">
            <v>1</v>
          </cell>
          <cell r="D222">
            <v>2</v>
          </cell>
          <cell r="E222">
            <v>0</v>
          </cell>
          <cell r="F222">
            <v>0</v>
          </cell>
          <cell r="G222">
            <v>0</v>
          </cell>
          <cell r="H222">
            <v>1</v>
          </cell>
          <cell r="I222">
            <v>0</v>
          </cell>
          <cell r="J222">
            <v>4</v>
          </cell>
        </row>
        <row r="223">
          <cell r="B223" t="str">
            <v>Nortel</v>
          </cell>
          <cell r="C223">
            <v>10</v>
          </cell>
          <cell r="D223">
            <v>12</v>
          </cell>
          <cell r="E223">
            <v>0</v>
          </cell>
          <cell r="F223">
            <v>2</v>
          </cell>
          <cell r="G223">
            <v>8</v>
          </cell>
          <cell r="H223">
            <v>38</v>
          </cell>
          <cell r="I223">
            <v>2</v>
          </cell>
          <cell r="J223">
            <v>72</v>
          </cell>
        </row>
        <row r="224">
          <cell r="B224" t="str">
            <v>Oki</v>
          </cell>
          <cell r="C224">
            <v>0</v>
          </cell>
          <cell r="D224">
            <v>0</v>
          </cell>
          <cell r="E224">
            <v>0</v>
          </cell>
          <cell r="F224">
            <v>0</v>
          </cell>
          <cell r="G224">
            <v>0</v>
          </cell>
          <cell r="H224">
            <v>0</v>
          </cell>
          <cell r="I224">
            <v>0</v>
          </cell>
          <cell r="J224">
            <v>0</v>
          </cell>
        </row>
        <row r="225">
          <cell r="B225" t="str">
            <v>OpVista</v>
          </cell>
        </row>
        <row r="226">
          <cell r="B226" t="str">
            <v>Photonic Bridges</v>
          </cell>
          <cell r="C226">
            <v>0</v>
          </cell>
          <cell r="D226">
            <v>0</v>
          </cell>
          <cell r="E226">
            <v>0</v>
          </cell>
          <cell r="F226">
            <v>0</v>
          </cell>
          <cell r="G226">
            <v>0</v>
          </cell>
          <cell r="H226">
            <v>0</v>
          </cell>
          <cell r="I226">
            <v>0</v>
          </cell>
          <cell r="J226">
            <v>0</v>
          </cell>
        </row>
        <row r="227">
          <cell r="B227" t="str">
            <v>Redback</v>
          </cell>
          <cell r="C227">
            <v>0</v>
          </cell>
          <cell r="D227">
            <v>3</v>
          </cell>
          <cell r="E227">
            <v>0</v>
          </cell>
          <cell r="F227">
            <v>0</v>
          </cell>
          <cell r="G227">
            <v>0</v>
          </cell>
          <cell r="H227">
            <v>0</v>
          </cell>
          <cell r="I227">
            <v>0</v>
          </cell>
          <cell r="J227">
            <v>3</v>
          </cell>
        </row>
        <row r="228">
          <cell r="B228" t="str">
            <v>Sagem</v>
          </cell>
          <cell r="C228">
            <v>15</v>
          </cell>
          <cell r="D228">
            <v>3</v>
          </cell>
          <cell r="E228">
            <v>0</v>
          </cell>
          <cell r="F228">
            <v>0</v>
          </cell>
          <cell r="G228">
            <v>0</v>
          </cell>
          <cell r="H228">
            <v>0</v>
          </cell>
          <cell r="I228">
            <v>0</v>
          </cell>
          <cell r="J228">
            <v>18</v>
          </cell>
        </row>
        <row r="229">
          <cell r="B229" t="str">
            <v>Samsung</v>
          </cell>
          <cell r="C229">
            <v>0</v>
          </cell>
          <cell r="D229">
            <v>0</v>
          </cell>
          <cell r="E229">
            <v>0</v>
          </cell>
          <cell r="F229">
            <v>0</v>
          </cell>
          <cell r="G229">
            <v>0</v>
          </cell>
          <cell r="H229">
            <v>0</v>
          </cell>
          <cell r="I229">
            <v>0</v>
          </cell>
          <cell r="J229">
            <v>0</v>
          </cell>
        </row>
        <row r="230">
          <cell r="B230" t="str">
            <v>Nokia Siemens</v>
          </cell>
          <cell r="C230">
            <v>38</v>
          </cell>
          <cell r="D230">
            <v>47</v>
          </cell>
          <cell r="E230">
            <v>5</v>
          </cell>
          <cell r="F230">
            <v>0</v>
          </cell>
          <cell r="G230">
            <v>0</v>
          </cell>
          <cell r="H230">
            <v>1</v>
          </cell>
          <cell r="I230">
            <v>0</v>
          </cell>
          <cell r="J230">
            <v>91</v>
          </cell>
        </row>
        <row r="231">
          <cell r="B231" t="str">
            <v>Sorrento/Zhone</v>
          </cell>
        </row>
        <row r="232">
          <cell r="B232" t="str">
            <v>Sycamore</v>
          </cell>
          <cell r="C232">
            <v>0</v>
          </cell>
          <cell r="D232">
            <v>0</v>
          </cell>
          <cell r="E232">
            <v>0</v>
          </cell>
          <cell r="F232">
            <v>6</v>
          </cell>
          <cell r="G232">
            <v>0</v>
          </cell>
          <cell r="H232">
            <v>1</v>
          </cell>
          <cell r="I232">
            <v>0</v>
          </cell>
          <cell r="J232">
            <v>7</v>
          </cell>
        </row>
        <row r="233">
          <cell r="B233" t="str">
            <v>Tejas</v>
          </cell>
        </row>
        <row r="234">
          <cell r="B234" t="str">
            <v>Tellabs</v>
          </cell>
          <cell r="C234">
            <v>13</v>
          </cell>
          <cell r="D234">
            <v>0</v>
          </cell>
          <cell r="E234">
            <v>0</v>
          </cell>
          <cell r="F234">
            <v>0</v>
          </cell>
          <cell r="G234">
            <v>4</v>
          </cell>
          <cell r="H234">
            <v>0</v>
          </cell>
          <cell r="I234">
            <v>0</v>
          </cell>
          <cell r="J234">
            <v>17</v>
          </cell>
        </row>
        <row r="235">
          <cell r="B235" t="str">
            <v>Tellium</v>
          </cell>
          <cell r="C235">
            <v>0</v>
          </cell>
          <cell r="D235">
            <v>0</v>
          </cell>
          <cell r="E235">
            <v>0</v>
          </cell>
          <cell r="F235">
            <v>0</v>
          </cell>
          <cell r="G235">
            <v>0</v>
          </cell>
          <cell r="H235">
            <v>0</v>
          </cell>
          <cell r="I235">
            <v>0</v>
          </cell>
          <cell r="J235">
            <v>0</v>
          </cell>
        </row>
        <row r="236">
          <cell r="B236" t="str">
            <v>Transmode</v>
          </cell>
        </row>
        <row r="237">
          <cell r="B237" t="str">
            <v>Turin</v>
          </cell>
          <cell r="C237">
            <v>0</v>
          </cell>
          <cell r="D237">
            <v>0</v>
          </cell>
          <cell r="E237">
            <v>0</v>
          </cell>
          <cell r="F237">
            <v>0</v>
          </cell>
          <cell r="G237">
            <v>0</v>
          </cell>
          <cell r="H237">
            <v>0</v>
          </cell>
          <cell r="I237">
            <v>0</v>
          </cell>
          <cell r="J237">
            <v>0</v>
          </cell>
        </row>
        <row r="238">
          <cell r="B238" t="str">
            <v>Tyco</v>
          </cell>
          <cell r="C238">
            <v>0</v>
          </cell>
          <cell r="D238">
            <v>0</v>
          </cell>
          <cell r="E238">
            <v>0</v>
          </cell>
          <cell r="F238">
            <v>0</v>
          </cell>
          <cell r="G238">
            <v>0</v>
          </cell>
          <cell r="H238">
            <v>0</v>
          </cell>
          <cell r="I238">
            <v>0</v>
          </cell>
          <cell r="J238">
            <v>0</v>
          </cell>
        </row>
        <row r="239">
          <cell r="B239" t="str">
            <v>UTStarcom</v>
          </cell>
          <cell r="C239">
            <v>0</v>
          </cell>
          <cell r="D239">
            <v>0</v>
          </cell>
          <cell r="E239">
            <v>0</v>
          </cell>
          <cell r="F239">
            <v>0</v>
          </cell>
          <cell r="G239">
            <v>0</v>
          </cell>
          <cell r="H239">
            <v>0</v>
          </cell>
          <cell r="I239">
            <v>0</v>
          </cell>
          <cell r="J239">
            <v>0</v>
          </cell>
        </row>
        <row r="240">
          <cell r="B240" t="str">
            <v>White Rock</v>
          </cell>
          <cell r="C240">
            <v>0</v>
          </cell>
          <cell r="D240">
            <v>0</v>
          </cell>
          <cell r="E240">
            <v>0</v>
          </cell>
          <cell r="F240">
            <v>0</v>
          </cell>
          <cell r="G240">
            <v>0</v>
          </cell>
          <cell r="H240">
            <v>0</v>
          </cell>
          <cell r="I240">
            <v>0</v>
          </cell>
          <cell r="J240">
            <v>0</v>
          </cell>
        </row>
        <row r="241">
          <cell r="B241" t="str">
            <v>Xtera</v>
          </cell>
        </row>
        <row r="242">
          <cell r="B242" t="str">
            <v>Zhone</v>
          </cell>
          <cell r="C242">
            <v>0</v>
          </cell>
          <cell r="D242">
            <v>0</v>
          </cell>
          <cell r="E242">
            <v>0</v>
          </cell>
          <cell r="F242">
            <v>0</v>
          </cell>
          <cell r="G242">
            <v>1</v>
          </cell>
          <cell r="H242">
            <v>0</v>
          </cell>
          <cell r="I242">
            <v>0</v>
          </cell>
          <cell r="J242">
            <v>1</v>
          </cell>
        </row>
        <row r="243">
          <cell r="B243" t="str">
            <v>ZTE</v>
          </cell>
          <cell r="C243">
            <v>0</v>
          </cell>
          <cell r="D243">
            <v>0</v>
          </cell>
          <cell r="E243">
            <v>0</v>
          </cell>
          <cell r="F243">
            <v>0</v>
          </cell>
          <cell r="G243">
            <v>0</v>
          </cell>
          <cell r="H243">
            <v>0</v>
          </cell>
          <cell r="I243">
            <v>0</v>
          </cell>
          <cell r="J243">
            <v>0</v>
          </cell>
        </row>
        <row r="244">
          <cell r="B244" t="str">
            <v>Other</v>
          </cell>
          <cell r="C244">
            <v>0</v>
          </cell>
          <cell r="D244">
            <v>0</v>
          </cell>
          <cell r="E244">
            <v>0</v>
          </cell>
          <cell r="F244">
            <v>1</v>
          </cell>
          <cell r="G244">
            <v>0</v>
          </cell>
          <cell r="H244">
            <v>0</v>
          </cell>
          <cell r="I244">
            <v>0</v>
          </cell>
          <cell r="J244">
            <v>1</v>
          </cell>
        </row>
        <row r="245">
          <cell r="B245" t="str">
            <v>Total</v>
          </cell>
          <cell r="C245">
            <v>155</v>
          </cell>
          <cell r="D245">
            <v>200</v>
          </cell>
          <cell r="E245">
            <v>40</v>
          </cell>
          <cell r="F245">
            <v>34</v>
          </cell>
          <cell r="G245">
            <v>59</v>
          </cell>
          <cell r="H245">
            <v>69</v>
          </cell>
          <cell r="I245">
            <v>5</v>
          </cell>
          <cell r="J245">
            <v>562</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Total Optical Networking (ON)</v>
          </cell>
        </row>
        <row r="250">
          <cell r="B250" t="str">
            <v>ADTRAN</v>
          </cell>
        </row>
        <row r="251">
          <cell r="B251" t="str">
            <v>ADVA</v>
          </cell>
          <cell r="C251">
            <v>0</v>
          </cell>
          <cell r="D251">
            <v>0</v>
          </cell>
          <cell r="E251">
            <v>0</v>
          </cell>
          <cell r="F251">
            <v>0</v>
          </cell>
          <cell r="G251">
            <v>14</v>
          </cell>
          <cell r="H251">
            <v>0</v>
          </cell>
          <cell r="I251">
            <v>0</v>
          </cell>
          <cell r="J251">
            <v>14</v>
          </cell>
        </row>
        <row r="252">
          <cell r="B252" t="str">
            <v>Alcatel-Lucent</v>
          </cell>
          <cell r="C252">
            <v>19</v>
          </cell>
          <cell r="D252">
            <v>61</v>
          </cell>
          <cell r="E252">
            <v>8</v>
          </cell>
          <cell r="F252">
            <v>10</v>
          </cell>
          <cell r="G252">
            <v>5</v>
          </cell>
          <cell r="H252">
            <v>18</v>
          </cell>
          <cell r="I252">
            <v>3</v>
          </cell>
          <cell r="J252">
            <v>124</v>
          </cell>
        </row>
        <row r="253">
          <cell r="B253" t="str">
            <v>ANDA</v>
          </cell>
          <cell r="J253">
            <v>0</v>
          </cell>
        </row>
        <row r="254">
          <cell r="B254" t="str">
            <v>Atrica</v>
          </cell>
          <cell r="C254">
            <v>0</v>
          </cell>
          <cell r="D254">
            <v>2.2999999999999998</v>
          </cell>
          <cell r="E254">
            <v>0</v>
          </cell>
          <cell r="F254">
            <v>0</v>
          </cell>
          <cell r="G254">
            <v>0</v>
          </cell>
          <cell r="H254">
            <v>0</v>
          </cell>
          <cell r="I254">
            <v>0</v>
          </cell>
          <cell r="J254">
            <v>2.2999999999999998</v>
          </cell>
        </row>
        <row r="255">
          <cell r="B255" t="str">
            <v>Calient</v>
          </cell>
          <cell r="C255">
            <v>0</v>
          </cell>
          <cell r="D255">
            <v>0</v>
          </cell>
          <cell r="E255">
            <v>0</v>
          </cell>
          <cell r="F255">
            <v>0</v>
          </cell>
          <cell r="G255">
            <v>0</v>
          </cell>
          <cell r="H255">
            <v>0</v>
          </cell>
          <cell r="I255">
            <v>0</v>
          </cell>
          <cell r="J255">
            <v>0</v>
          </cell>
        </row>
        <row r="256">
          <cell r="B256" t="str">
            <v>Ciena</v>
          </cell>
          <cell r="C256">
            <v>0</v>
          </cell>
          <cell r="D256">
            <v>0</v>
          </cell>
          <cell r="E256">
            <v>0</v>
          </cell>
          <cell r="F256">
            <v>4</v>
          </cell>
          <cell r="G256">
            <v>2</v>
          </cell>
          <cell r="H256">
            <v>2</v>
          </cell>
          <cell r="I256">
            <v>1</v>
          </cell>
          <cell r="J256">
            <v>9</v>
          </cell>
        </row>
        <row r="257">
          <cell r="B257" t="str">
            <v>Cisco</v>
          </cell>
          <cell r="C257">
            <v>0</v>
          </cell>
          <cell r="D257">
            <v>2</v>
          </cell>
          <cell r="E257">
            <v>0</v>
          </cell>
          <cell r="F257">
            <v>0</v>
          </cell>
          <cell r="G257">
            <v>1</v>
          </cell>
          <cell r="H257">
            <v>2</v>
          </cell>
          <cell r="I257">
            <v>0</v>
          </cell>
          <cell r="J257">
            <v>5</v>
          </cell>
        </row>
        <row r="258">
          <cell r="B258" t="str">
            <v>Corrigent</v>
          </cell>
          <cell r="J258">
            <v>0</v>
          </cell>
        </row>
        <row r="259">
          <cell r="B259" t="str">
            <v>Corvis</v>
          </cell>
          <cell r="C259">
            <v>0</v>
          </cell>
          <cell r="D259">
            <v>0</v>
          </cell>
          <cell r="E259">
            <v>0</v>
          </cell>
          <cell r="F259">
            <v>0</v>
          </cell>
          <cell r="G259">
            <v>0</v>
          </cell>
          <cell r="H259">
            <v>0</v>
          </cell>
          <cell r="I259">
            <v>0</v>
          </cell>
          <cell r="J259">
            <v>0</v>
          </cell>
        </row>
        <row r="260">
          <cell r="B260" t="str">
            <v>Datang</v>
          </cell>
          <cell r="C260">
            <v>0</v>
          </cell>
          <cell r="D260">
            <v>0</v>
          </cell>
          <cell r="E260">
            <v>0</v>
          </cell>
          <cell r="F260">
            <v>0</v>
          </cell>
          <cell r="G260">
            <v>0</v>
          </cell>
          <cell r="H260">
            <v>0</v>
          </cell>
          <cell r="I260">
            <v>0</v>
          </cell>
          <cell r="J260">
            <v>0</v>
          </cell>
        </row>
        <row r="261">
          <cell r="B261" t="str">
            <v>ECI Telecom</v>
          </cell>
          <cell r="C261">
            <v>2</v>
          </cell>
          <cell r="D261">
            <v>7</v>
          </cell>
          <cell r="E261">
            <v>2</v>
          </cell>
          <cell r="F261">
            <v>0</v>
          </cell>
          <cell r="G261">
            <v>4</v>
          </cell>
          <cell r="H261">
            <v>0</v>
          </cell>
          <cell r="I261">
            <v>0</v>
          </cell>
          <cell r="J261">
            <v>15</v>
          </cell>
        </row>
        <row r="262">
          <cell r="B262" t="str">
            <v>Ericsson</v>
          </cell>
          <cell r="C262">
            <v>55</v>
          </cell>
          <cell r="D262">
            <v>29.5</v>
          </cell>
          <cell r="E262">
            <v>14</v>
          </cell>
          <cell r="F262">
            <v>4</v>
          </cell>
          <cell r="G262">
            <v>3</v>
          </cell>
          <cell r="H262">
            <v>11</v>
          </cell>
          <cell r="I262">
            <v>1</v>
          </cell>
          <cell r="J262">
            <v>117.5</v>
          </cell>
        </row>
        <row r="263">
          <cell r="B263" t="str">
            <v>FiberHome</v>
          </cell>
          <cell r="C263">
            <v>0</v>
          </cell>
          <cell r="D263">
            <v>0</v>
          </cell>
          <cell r="E263">
            <v>0</v>
          </cell>
          <cell r="F263">
            <v>0</v>
          </cell>
          <cell r="G263">
            <v>0</v>
          </cell>
          <cell r="H263">
            <v>0</v>
          </cell>
          <cell r="I263">
            <v>0</v>
          </cell>
          <cell r="J263">
            <v>0</v>
          </cell>
        </row>
        <row r="264">
          <cell r="B264" t="str">
            <v>Fujitsu</v>
          </cell>
          <cell r="C264">
            <v>0</v>
          </cell>
          <cell r="D264">
            <v>9.5</v>
          </cell>
          <cell r="E264">
            <v>0</v>
          </cell>
          <cell r="F264">
            <v>0</v>
          </cell>
          <cell r="G264">
            <v>0</v>
          </cell>
          <cell r="H264">
            <v>0</v>
          </cell>
          <cell r="I264">
            <v>0</v>
          </cell>
          <cell r="J264">
            <v>9.5</v>
          </cell>
        </row>
        <row r="265">
          <cell r="B265" t="str">
            <v>Hitachi</v>
          </cell>
          <cell r="C265">
            <v>0</v>
          </cell>
          <cell r="D265">
            <v>0</v>
          </cell>
          <cell r="E265">
            <v>0</v>
          </cell>
          <cell r="F265">
            <v>0</v>
          </cell>
          <cell r="G265">
            <v>0</v>
          </cell>
          <cell r="H265">
            <v>0</v>
          </cell>
          <cell r="I265">
            <v>0</v>
          </cell>
          <cell r="J265">
            <v>0</v>
          </cell>
        </row>
        <row r="266">
          <cell r="B266" t="str">
            <v>Hitachi Cable</v>
          </cell>
          <cell r="J266">
            <v>0</v>
          </cell>
        </row>
        <row r="267">
          <cell r="B267" t="str">
            <v>Huawei</v>
          </cell>
          <cell r="C267">
            <v>1</v>
          </cell>
          <cell r="D267">
            <v>0</v>
          </cell>
          <cell r="E267">
            <v>0</v>
          </cell>
          <cell r="F267">
            <v>0</v>
          </cell>
          <cell r="G267">
            <v>0</v>
          </cell>
          <cell r="H267">
            <v>9</v>
          </cell>
          <cell r="I267">
            <v>0</v>
          </cell>
          <cell r="J267">
            <v>10</v>
          </cell>
        </row>
        <row r="268">
          <cell r="B268" t="str">
            <v>Infinera</v>
          </cell>
          <cell r="J268">
            <v>0</v>
          </cell>
        </row>
        <row r="269">
          <cell r="B269" t="str">
            <v>LGIC</v>
          </cell>
          <cell r="C269">
            <v>0</v>
          </cell>
          <cell r="D269">
            <v>0</v>
          </cell>
          <cell r="E269">
            <v>0</v>
          </cell>
          <cell r="F269">
            <v>0</v>
          </cell>
          <cell r="G269">
            <v>0</v>
          </cell>
          <cell r="H269">
            <v>0</v>
          </cell>
          <cell r="I269">
            <v>0</v>
          </cell>
          <cell r="J269">
            <v>0</v>
          </cell>
        </row>
        <row r="270">
          <cell r="B270" t="str">
            <v>Lucent</v>
          </cell>
          <cell r="C270">
            <v>0</v>
          </cell>
          <cell r="D270">
            <v>0</v>
          </cell>
          <cell r="E270">
            <v>0</v>
          </cell>
          <cell r="F270">
            <v>0</v>
          </cell>
          <cell r="G270">
            <v>0</v>
          </cell>
          <cell r="H270">
            <v>0</v>
          </cell>
          <cell r="I270">
            <v>0</v>
          </cell>
          <cell r="J270">
            <v>0</v>
          </cell>
        </row>
        <row r="271">
          <cell r="B271" t="str">
            <v>Lumentis</v>
          </cell>
          <cell r="C271">
            <v>0</v>
          </cell>
          <cell r="D271">
            <v>0</v>
          </cell>
          <cell r="E271">
            <v>0</v>
          </cell>
          <cell r="F271">
            <v>0</v>
          </cell>
          <cell r="G271">
            <v>1.3</v>
          </cell>
          <cell r="H271">
            <v>0</v>
          </cell>
          <cell r="I271">
            <v>0</v>
          </cell>
          <cell r="J271">
            <v>1.3</v>
          </cell>
        </row>
        <row r="272">
          <cell r="B272" t="str">
            <v>Luminous</v>
          </cell>
          <cell r="C272">
            <v>0</v>
          </cell>
          <cell r="D272">
            <v>0.6</v>
          </cell>
          <cell r="E272">
            <v>0</v>
          </cell>
          <cell r="F272">
            <v>0</v>
          </cell>
          <cell r="G272">
            <v>0</v>
          </cell>
          <cell r="H272">
            <v>0</v>
          </cell>
          <cell r="I272">
            <v>0</v>
          </cell>
          <cell r="J272">
            <v>0.6</v>
          </cell>
        </row>
        <row r="273">
          <cell r="B273" t="str">
            <v>Marconi/Ericsson</v>
          </cell>
          <cell r="J273">
            <v>0</v>
          </cell>
        </row>
        <row r="274">
          <cell r="B274" t="str">
            <v>Movaz</v>
          </cell>
          <cell r="C274">
            <v>0</v>
          </cell>
          <cell r="D274">
            <v>0</v>
          </cell>
          <cell r="E274">
            <v>0</v>
          </cell>
          <cell r="F274">
            <v>0</v>
          </cell>
          <cell r="G274">
            <v>0</v>
          </cell>
          <cell r="H274">
            <v>0</v>
          </cell>
          <cell r="I274">
            <v>0</v>
          </cell>
          <cell r="J274">
            <v>0</v>
          </cell>
        </row>
        <row r="275">
          <cell r="B275" t="str">
            <v>NEC</v>
          </cell>
          <cell r="C275">
            <v>1</v>
          </cell>
          <cell r="D275">
            <v>4.5</v>
          </cell>
          <cell r="E275">
            <v>0</v>
          </cell>
          <cell r="F275">
            <v>0</v>
          </cell>
          <cell r="G275">
            <v>0</v>
          </cell>
          <cell r="H275">
            <v>6</v>
          </cell>
          <cell r="I275">
            <v>0</v>
          </cell>
          <cell r="J275">
            <v>11.5</v>
          </cell>
        </row>
        <row r="276">
          <cell r="B276" t="str">
            <v>Nortel</v>
          </cell>
          <cell r="C276">
            <v>4</v>
          </cell>
          <cell r="D276">
            <v>24.5</v>
          </cell>
          <cell r="E276">
            <v>0</v>
          </cell>
          <cell r="F276">
            <v>6</v>
          </cell>
          <cell r="G276">
            <v>11</v>
          </cell>
          <cell r="H276">
            <v>14</v>
          </cell>
          <cell r="I276">
            <v>0</v>
          </cell>
          <cell r="J276">
            <v>59.5</v>
          </cell>
        </row>
        <row r="277">
          <cell r="B277" t="str">
            <v>Oki</v>
          </cell>
          <cell r="C277">
            <v>0</v>
          </cell>
          <cell r="D277">
            <v>0</v>
          </cell>
          <cell r="E277">
            <v>0</v>
          </cell>
          <cell r="F277">
            <v>0</v>
          </cell>
          <cell r="G277">
            <v>0</v>
          </cell>
          <cell r="H277">
            <v>0</v>
          </cell>
          <cell r="I277">
            <v>0</v>
          </cell>
          <cell r="J277">
            <v>0</v>
          </cell>
        </row>
        <row r="278">
          <cell r="B278" t="str">
            <v>OpVista</v>
          </cell>
          <cell r="J278">
            <v>0</v>
          </cell>
        </row>
        <row r="279">
          <cell r="B279" t="str">
            <v>Photonic Bridges</v>
          </cell>
          <cell r="C279">
            <v>0</v>
          </cell>
          <cell r="D279">
            <v>0</v>
          </cell>
          <cell r="E279">
            <v>0</v>
          </cell>
          <cell r="F279">
            <v>0</v>
          </cell>
          <cell r="G279">
            <v>0</v>
          </cell>
          <cell r="H279">
            <v>0</v>
          </cell>
          <cell r="I279">
            <v>0</v>
          </cell>
          <cell r="J279">
            <v>0</v>
          </cell>
        </row>
        <row r="280">
          <cell r="B280" t="str">
            <v>Redback</v>
          </cell>
          <cell r="C280">
            <v>0</v>
          </cell>
          <cell r="D280">
            <v>0</v>
          </cell>
          <cell r="E280">
            <v>0</v>
          </cell>
          <cell r="F280">
            <v>0</v>
          </cell>
          <cell r="G280">
            <v>0</v>
          </cell>
          <cell r="H280">
            <v>0</v>
          </cell>
          <cell r="I280">
            <v>0</v>
          </cell>
          <cell r="J280">
            <v>0</v>
          </cell>
        </row>
        <row r="281">
          <cell r="B281" t="str">
            <v>Sagem</v>
          </cell>
          <cell r="C281">
            <v>4</v>
          </cell>
          <cell r="D281">
            <v>0</v>
          </cell>
          <cell r="E281">
            <v>0</v>
          </cell>
          <cell r="F281">
            <v>0</v>
          </cell>
          <cell r="G281">
            <v>0</v>
          </cell>
          <cell r="H281">
            <v>0</v>
          </cell>
          <cell r="I281">
            <v>0</v>
          </cell>
          <cell r="J281">
            <v>4</v>
          </cell>
        </row>
        <row r="282">
          <cell r="B282" t="str">
            <v>Samsung</v>
          </cell>
          <cell r="C282">
            <v>0</v>
          </cell>
          <cell r="D282">
            <v>0</v>
          </cell>
          <cell r="E282">
            <v>0</v>
          </cell>
          <cell r="F282">
            <v>0</v>
          </cell>
          <cell r="G282">
            <v>0</v>
          </cell>
          <cell r="H282">
            <v>0</v>
          </cell>
          <cell r="I282">
            <v>0</v>
          </cell>
          <cell r="J282">
            <v>0</v>
          </cell>
        </row>
        <row r="283">
          <cell r="B283" t="str">
            <v>Nokia Siemens</v>
          </cell>
          <cell r="C283">
            <v>4</v>
          </cell>
          <cell r="D283">
            <v>19.5</v>
          </cell>
          <cell r="E283">
            <v>8</v>
          </cell>
          <cell r="F283">
            <v>0</v>
          </cell>
          <cell r="G283">
            <v>0</v>
          </cell>
          <cell r="H283">
            <v>8</v>
          </cell>
          <cell r="I283">
            <v>0</v>
          </cell>
          <cell r="J283">
            <v>39.5</v>
          </cell>
        </row>
        <row r="284">
          <cell r="B284" t="str">
            <v>Sorrento/Zhone</v>
          </cell>
          <cell r="J284">
            <v>0</v>
          </cell>
        </row>
        <row r="285">
          <cell r="B285" t="str">
            <v>Sycamore</v>
          </cell>
          <cell r="C285">
            <v>0</v>
          </cell>
          <cell r="D285">
            <v>0.6</v>
          </cell>
          <cell r="E285">
            <v>0</v>
          </cell>
          <cell r="F285">
            <v>2.1</v>
          </cell>
          <cell r="G285">
            <v>0</v>
          </cell>
          <cell r="H285">
            <v>2.2999999999999998</v>
          </cell>
          <cell r="I285">
            <v>0</v>
          </cell>
          <cell r="J285">
            <v>5</v>
          </cell>
        </row>
        <row r="286">
          <cell r="B286" t="str">
            <v>Tejas</v>
          </cell>
          <cell r="J286">
            <v>0</v>
          </cell>
        </row>
        <row r="287">
          <cell r="B287" t="str">
            <v>Tellabs</v>
          </cell>
          <cell r="C287">
            <v>0</v>
          </cell>
          <cell r="D287">
            <v>25.5</v>
          </cell>
          <cell r="E287">
            <v>0</v>
          </cell>
          <cell r="F287">
            <v>0</v>
          </cell>
          <cell r="G287">
            <v>5</v>
          </cell>
          <cell r="H287">
            <v>0</v>
          </cell>
          <cell r="I287">
            <v>0</v>
          </cell>
          <cell r="J287">
            <v>30.5</v>
          </cell>
        </row>
        <row r="288">
          <cell r="B288" t="str">
            <v>Tellium</v>
          </cell>
          <cell r="C288">
            <v>0</v>
          </cell>
          <cell r="D288">
            <v>0</v>
          </cell>
          <cell r="E288">
            <v>0</v>
          </cell>
          <cell r="F288">
            <v>5</v>
          </cell>
          <cell r="G288">
            <v>0</v>
          </cell>
          <cell r="H288">
            <v>0</v>
          </cell>
          <cell r="I288">
            <v>0</v>
          </cell>
          <cell r="J288">
            <v>5</v>
          </cell>
        </row>
        <row r="289">
          <cell r="B289" t="str">
            <v>Transmode</v>
          </cell>
          <cell r="J289">
            <v>0</v>
          </cell>
        </row>
        <row r="290">
          <cell r="B290" t="str">
            <v>Turin</v>
          </cell>
          <cell r="C290">
            <v>0</v>
          </cell>
          <cell r="D290">
            <v>0</v>
          </cell>
          <cell r="E290">
            <v>0</v>
          </cell>
          <cell r="F290">
            <v>0</v>
          </cell>
          <cell r="G290">
            <v>0</v>
          </cell>
          <cell r="H290">
            <v>0</v>
          </cell>
          <cell r="I290">
            <v>0</v>
          </cell>
          <cell r="J290">
            <v>0</v>
          </cell>
        </row>
        <row r="291">
          <cell r="B291" t="str">
            <v>Tyco</v>
          </cell>
          <cell r="C291">
            <v>0</v>
          </cell>
          <cell r="D291">
            <v>0</v>
          </cell>
          <cell r="E291">
            <v>0</v>
          </cell>
          <cell r="F291">
            <v>0</v>
          </cell>
          <cell r="G291">
            <v>0</v>
          </cell>
          <cell r="H291">
            <v>0</v>
          </cell>
          <cell r="I291">
            <v>0</v>
          </cell>
          <cell r="J291">
            <v>0</v>
          </cell>
        </row>
        <row r="292">
          <cell r="B292" t="str">
            <v>UTStarcom</v>
          </cell>
          <cell r="C292">
            <v>0</v>
          </cell>
          <cell r="D292">
            <v>0.3</v>
          </cell>
          <cell r="E292">
            <v>0</v>
          </cell>
          <cell r="F292">
            <v>0</v>
          </cell>
          <cell r="G292">
            <v>0</v>
          </cell>
          <cell r="H292">
            <v>0</v>
          </cell>
          <cell r="I292">
            <v>0</v>
          </cell>
          <cell r="J292">
            <v>0.3</v>
          </cell>
        </row>
        <row r="293">
          <cell r="B293" t="str">
            <v>White Rock</v>
          </cell>
          <cell r="C293">
            <v>0</v>
          </cell>
          <cell r="D293">
            <v>0</v>
          </cell>
          <cell r="E293">
            <v>0</v>
          </cell>
          <cell r="F293">
            <v>0</v>
          </cell>
          <cell r="G293">
            <v>0</v>
          </cell>
          <cell r="H293">
            <v>0</v>
          </cell>
          <cell r="I293">
            <v>0</v>
          </cell>
          <cell r="J293">
            <v>0</v>
          </cell>
        </row>
        <row r="294">
          <cell r="B294" t="str">
            <v>Xtera</v>
          </cell>
          <cell r="J294">
            <v>0</v>
          </cell>
        </row>
        <row r="295">
          <cell r="B295" t="str">
            <v>Zhone</v>
          </cell>
          <cell r="C295">
            <v>0</v>
          </cell>
          <cell r="D295">
            <v>0</v>
          </cell>
          <cell r="E295">
            <v>0</v>
          </cell>
          <cell r="F295">
            <v>0</v>
          </cell>
          <cell r="G295">
            <v>2</v>
          </cell>
          <cell r="H295">
            <v>0</v>
          </cell>
          <cell r="I295">
            <v>0</v>
          </cell>
          <cell r="J295">
            <v>2</v>
          </cell>
        </row>
        <row r="296">
          <cell r="B296" t="str">
            <v>ZTE</v>
          </cell>
          <cell r="C296">
            <v>0</v>
          </cell>
          <cell r="D296">
            <v>0</v>
          </cell>
          <cell r="E296">
            <v>0</v>
          </cell>
          <cell r="F296">
            <v>0</v>
          </cell>
          <cell r="G296">
            <v>0</v>
          </cell>
          <cell r="H296">
            <v>0</v>
          </cell>
          <cell r="I296">
            <v>0</v>
          </cell>
          <cell r="J296">
            <v>0</v>
          </cell>
        </row>
        <row r="297">
          <cell r="B297" t="str">
            <v>Other</v>
          </cell>
          <cell r="C297">
            <v>0</v>
          </cell>
          <cell r="D297">
            <v>1.71</v>
          </cell>
          <cell r="E297">
            <v>0</v>
          </cell>
          <cell r="F297">
            <v>0</v>
          </cell>
          <cell r="G297">
            <v>0.7</v>
          </cell>
          <cell r="H297">
            <v>0</v>
          </cell>
          <cell r="I297">
            <v>0</v>
          </cell>
          <cell r="J297">
            <v>2.41</v>
          </cell>
        </row>
        <row r="298">
          <cell r="B298" t="str">
            <v>Total</v>
          </cell>
          <cell r="C298">
            <v>90</v>
          </cell>
          <cell r="D298">
            <v>188.51</v>
          </cell>
          <cell r="E298">
            <v>32</v>
          </cell>
          <cell r="F298">
            <v>31.1</v>
          </cell>
          <cell r="G298">
            <v>49</v>
          </cell>
          <cell r="H298">
            <v>72.3</v>
          </cell>
          <cell r="I298">
            <v>5</v>
          </cell>
          <cell r="J298">
            <v>467.91000000000008</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Total Optical Networking (ON)</v>
          </cell>
        </row>
        <row r="303">
          <cell r="B303" t="str">
            <v>ADTRAN</v>
          </cell>
        </row>
        <row r="304">
          <cell r="B304" t="str">
            <v>ADVA</v>
          </cell>
          <cell r="C304">
            <v>0</v>
          </cell>
          <cell r="D304">
            <v>0</v>
          </cell>
          <cell r="E304">
            <v>0</v>
          </cell>
          <cell r="F304">
            <v>0</v>
          </cell>
          <cell r="G304">
            <v>14</v>
          </cell>
          <cell r="H304">
            <v>0</v>
          </cell>
          <cell r="I304">
            <v>0</v>
          </cell>
          <cell r="J304">
            <v>14</v>
          </cell>
        </row>
        <row r="305">
          <cell r="B305" t="str">
            <v>Alcatel-Lucent</v>
          </cell>
          <cell r="C305">
            <v>19</v>
          </cell>
          <cell r="D305">
            <v>95.5</v>
          </cell>
          <cell r="E305">
            <v>17</v>
          </cell>
          <cell r="F305">
            <v>15</v>
          </cell>
          <cell r="G305">
            <v>7</v>
          </cell>
          <cell r="H305">
            <v>18</v>
          </cell>
          <cell r="I305">
            <v>1</v>
          </cell>
          <cell r="J305">
            <v>172.5</v>
          </cell>
        </row>
        <row r="306">
          <cell r="B306" t="str">
            <v>ANDA</v>
          </cell>
          <cell r="J306">
            <v>0</v>
          </cell>
        </row>
        <row r="307">
          <cell r="B307" t="str">
            <v>Atrica</v>
          </cell>
          <cell r="C307">
            <v>0</v>
          </cell>
          <cell r="D307">
            <v>3.8</v>
          </cell>
          <cell r="E307">
            <v>0</v>
          </cell>
          <cell r="F307">
            <v>0</v>
          </cell>
          <cell r="G307">
            <v>0</v>
          </cell>
          <cell r="H307">
            <v>0</v>
          </cell>
          <cell r="I307">
            <v>0</v>
          </cell>
          <cell r="J307">
            <v>3.8</v>
          </cell>
        </row>
        <row r="308">
          <cell r="B308" t="str">
            <v>Calient</v>
          </cell>
          <cell r="C308">
            <v>0</v>
          </cell>
          <cell r="D308">
            <v>0</v>
          </cell>
          <cell r="E308">
            <v>0</v>
          </cell>
          <cell r="F308">
            <v>1</v>
          </cell>
          <cell r="G308">
            <v>0</v>
          </cell>
          <cell r="H308">
            <v>0</v>
          </cell>
          <cell r="I308">
            <v>0</v>
          </cell>
          <cell r="J308">
            <v>1</v>
          </cell>
        </row>
        <row r="309">
          <cell r="B309" t="str">
            <v>Ciena</v>
          </cell>
          <cell r="C309">
            <v>0</v>
          </cell>
          <cell r="D309">
            <v>1.5</v>
          </cell>
          <cell r="E309">
            <v>0</v>
          </cell>
          <cell r="F309">
            <v>2</v>
          </cell>
          <cell r="G309">
            <v>3</v>
          </cell>
          <cell r="H309">
            <v>1</v>
          </cell>
          <cell r="I309">
            <v>1</v>
          </cell>
          <cell r="J309">
            <v>8.5</v>
          </cell>
        </row>
        <row r="310">
          <cell r="B310" t="str">
            <v>Cisco</v>
          </cell>
          <cell r="C310">
            <v>0</v>
          </cell>
          <cell r="D310">
            <v>2.5</v>
          </cell>
          <cell r="E310">
            <v>0</v>
          </cell>
          <cell r="F310">
            <v>0</v>
          </cell>
          <cell r="G310">
            <v>3</v>
          </cell>
          <cell r="H310">
            <v>2</v>
          </cell>
          <cell r="I310">
            <v>0</v>
          </cell>
          <cell r="J310">
            <v>7.5</v>
          </cell>
        </row>
        <row r="311">
          <cell r="B311" t="str">
            <v>Corrigent</v>
          </cell>
          <cell r="J311">
            <v>0</v>
          </cell>
        </row>
        <row r="312">
          <cell r="B312" t="str">
            <v>Corvis</v>
          </cell>
          <cell r="C312">
            <v>0</v>
          </cell>
          <cell r="D312">
            <v>0</v>
          </cell>
          <cell r="E312">
            <v>0</v>
          </cell>
          <cell r="F312">
            <v>0</v>
          </cell>
          <cell r="G312">
            <v>0</v>
          </cell>
          <cell r="H312">
            <v>0</v>
          </cell>
          <cell r="I312">
            <v>0</v>
          </cell>
          <cell r="J312">
            <v>0</v>
          </cell>
        </row>
        <row r="313">
          <cell r="B313" t="str">
            <v>Datang</v>
          </cell>
          <cell r="C313">
            <v>0</v>
          </cell>
          <cell r="D313">
            <v>0</v>
          </cell>
          <cell r="E313">
            <v>0</v>
          </cell>
          <cell r="F313">
            <v>0</v>
          </cell>
          <cell r="G313">
            <v>0</v>
          </cell>
          <cell r="H313">
            <v>0</v>
          </cell>
          <cell r="I313">
            <v>0</v>
          </cell>
          <cell r="J313">
            <v>0</v>
          </cell>
        </row>
        <row r="314">
          <cell r="B314" t="str">
            <v>ECI Telecom</v>
          </cell>
          <cell r="C314">
            <v>3</v>
          </cell>
          <cell r="D314">
            <v>10.5</v>
          </cell>
          <cell r="E314">
            <v>2</v>
          </cell>
          <cell r="F314">
            <v>0</v>
          </cell>
          <cell r="G314">
            <v>3</v>
          </cell>
          <cell r="H314">
            <v>0</v>
          </cell>
          <cell r="I314">
            <v>0</v>
          </cell>
          <cell r="J314">
            <v>18.5</v>
          </cell>
        </row>
        <row r="315">
          <cell r="B315" t="str">
            <v>Ericsson</v>
          </cell>
          <cell r="C315">
            <v>48</v>
          </cell>
          <cell r="D315">
            <v>31.5</v>
          </cell>
          <cell r="E315">
            <v>12</v>
          </cell>
          <cell r="F315">
            <v>4</v>
          </cell>
          <cell r="G315">
            <v>3</v>
          </cell>
          <cell r="H315">
            <v>8</v>
          </cell>
          <cell r="I315">
            <v>1</v>
          </cell>
          <cell r="J315">
            <v>107.5</v>
          </cell>
        </row>
        <row r="316">
          <cell r="B316" t="str">
            <v>FiberHome</v>
          </cell>
          <cell r="C316">
            <v>0</v>
          </cell>
          <cell r="D316">
            <v>0</v>
          </cell>
          <cell r="E316">
            <v>0</v>
          </cell>
          <cell r="F316">
            <v>0</v>
          </cell>
          <cell r="G316">
            <v>0</v>
          </cell>
          <cell r="H316">
            <v>0</v>
          </cell>
          <cell r="I316">
            <v>0</v>
          </cell>
          <cell r="J316">
            <v>0</v>
          </cell>
        </row>
        <row r="317">
          <cell r="B317" t="str">
            <v>Fujitsu</v>
          </cell>
          <cell r="C317">
            <v>0</v>
          </cell>
          <cell r="D317">
            <v>5.5</v>
          </cell>
          <cell r="E317">
            <v>0</v>
          </cell>
          <cell r="F317">
            <v>0</v>
          </cell>
          <cell r="G317">
            <v>0</v>
          </cell>
          <cell r="H317">
            <v>0</v>
          </cell>
          <cell r="I317">
            <v>0</v>
          </cell>
          <cell r="J317">
            <v>5.5</v>
          </cell>
        </row>
        <row r="318">
          <cell r="B318" t="str">
            <v>Hitachi</v>
          </cell>
          <cell r="C318">
            <v>0</v>
          </cell>
          <cell r="D318">
            <v>0</v>
          </cell>
          <cell r="E318">
            <v>0</v>
          </cell>
          <cell r="F318">
            <v>0</v>
          </cell>
          <cell r="G318">
            <v>0</v>
          </cell>
          <cell r="H318">
            <v>0</v>
          </cell>
          <cell r="I318">
            <v>0</v>
          </cell>
          <cell r="J318">
            <v>0</v>
          </cell>
        </row>
        <row r="319">
          <cell r="B319" t="str">
            <v>Hitachi Cable</v>
          </cell>
          <cell r="J319">
            <v>0</v>
          </cell>
        </row>
        <row r="320">
          <cell r="B320" t="str">
            <v>Huawei</v>
          </cell>
          <cell r="C320">
            <v>0</v>
          </cell>
          <cell r="D320">
            <v>0.5</v>
          </cell>
          <cell r="E320">
            <v>0</v>
          </cell>
          <cell r="F320">
            <v>0</v>
          </cell>
          <cell r="G320">
            <v>0</v>
          </cell>
          <cell r="H320">
            <v>3</v>
          </cell>
          <cell r="I320">
            <v>0</v>
          </cell>
          <cell r="J320">
            <v>3.5</v>
          </cell>
        </row>
        <row r="321">
          <cell r="B321" t="str">
            <v>Infinera</v>
          </cell>
          <cell r="J321">
            <v>0</v>
          </cell>
        </row>
        <row r="322">
          <cell r="B322" t="str">
            <v>LGIC</v>
          </cell>
          <cell r="C322">
            <v>0</v>
          </cell>
          <cell r="D322">
            <v>0</v>
          </cell>
          <cell r="E322">
            <v>0</v>
          </cell>
          <cell r="F322">
            <v>0</v>
          </cell>
          <cell r="G322">
            <v>0</v>
          </cell>
          <cell r="H322">
            <v>0</v>
          </cell>
          <cell r="I322">
            <v>0</v>
          </cell>
          <cell r="J322">
            <v>0</v>
          </cell>
        </row>
        <row r="323">
          <cell r="B323" t="str">
            <v>Lucent</v>
          </cell>
          <cell r="C323">
            <v>0</v>
          </cell>
          <cell r="D323">
            <v>0</v>
          </cell>
          <cell r="E323">
            <v>0</v>
          </cell>
          <cell r="F323">
            <v>0</v>
          </cell>
          <cell r="G323">
            <v>0</v>
          </cell>
          <cell r="H323">
            <v>0</v>
          </cell>
          <cell r="I323">
            <v>0</v>
          </cell>
          <cell r="J323">
            <v>0</v>
          </cell>
        </row>
        <row r="324">
          <cell r="B324" t="str">
            <v>Lumentis</v>
          </cell>
          <cell r="C324">
            <v>0</v>
          </cell>
          <cell r="D324">
            <v>0</v>
          </cell>
          <cell r="E324">
            <v>0</v>
          </cell>
          <cell r="F324">
            <v>0</v>
          </cell>
          <cell r="G324">
            <v>0</v>
          </cell>
          <cell r="H324">
            <v>0</v>
          </cell>
          <cell r="I324">
            <v>0</v>
          </cell>
          <cell r="J324">
            <v>0</v>
          </cell>
        </row>
        <row r="325">
          <cell r="B325" t="str">
            <v>Luminous</v>
          </cell>
          <cell r="C325">
            <v>0</v>
          </cell>
          <cell r="D325">
            <v>1.1000000000000001</v>
          </cell>
          <cell r="E325">
            <v>0</v>
          </cell>
          <cell r="F325">
            <v>0</v>
          </cell>
          <cell r="G325">
            <v>0</v>
          </cell>
          <cell r="H325">
            <v>0</v>
          </cell>
          <cell r="I325">
            <v>0</v>
          </cell>
          <cell r="J325">
            <v>1.1000000000000001</v>
          </cell>
        </row>
        <row r="326">
          <cell r="B326" t="str">
            <v>Marconi/Ericsson</v>
          </cell>
          <cell r="J326">
            <v>0</v>
          </cell>
        </row>
        <row r="327">
          <cell r="B327" t="str">
            <v>Movaz</v>
          </cell>
          <cell r="C327">
            <v>0</v>
          </cell>
          <cell r="D327">
            <v>0</v>
          </cell>
          <cell r="E327">
            <v>0</v>
          </cell>
          <cell r="F327">
            <v>0</v>
          </cell>
          <cell r="G327">
            <v>0</v>
          </cell>
          <cell r="H327">
            <v>0</v>
          </cell>
          <cell r="I327">
            <v>0</v>
          </cell>
          <cell r="J327">
            <v>0</v>
          </cell>
        </row>
        <row r="328">
          <cell r="B328" t="str">
            <v>NEC</v>
          </cell>
          <cell r="C328">
            <v>2</v>
          </cell>
          <cell r="D328">
            <v>3.5</v>
          </cell>
          <cell r="E328">
            <v>0</v>
          </cell>
          <cell r="F328">
            <v>0</v>
          </cell>
          <cell r="G328">
            <v>0</v>
          </cell>
          <cell r="H328">
            <v>6</v>
          </cell>
          <cell r="I328">
            <v>0</v>
          </cell>
          <cell r="J328">
            <v>11.5</v>
          </cell>
        </row>
        <row r="329">
          <cell r="B329" t="str">
            <v>Nortel</v>
          </cell>
          <cell r="C329">
            <v>2</v>
          </cell>
          <cell r="D329">
            <v>14.5</v>
          </cell>
          <cell r="E329">
            <v>0</v>
          </cell>
          <cell r="F329">
            <v>5</v>
          </cell>
          <cell r="G329">
            <v>8</v>
          </cell>
          <cell r="H329">
            <v>15</v>
          </cell>
          <cell r="I329">
            <v>0</v>
          </cell>
          <cell r="J329">
            <v>44.5</v>
          </cell>
        </row>
        <row r="330">
          <cell r="B330" t="str">
            <v>Oki</v>
          </cell>
          <cell r="C330">
            <v>0</v>
          </cell>
          <cell r="D330">
            <v>0</v>
          </cell>
          <cell r="E330">
            <v>0</v>
          </cell>
          <cell r="F330">
            <v>0</v>
          </cell>
          <cell r="G330">
            <v>0</v>
          </cell>
          <cell r="H330">
            <v>0</v>
          </cell>
          <cell r="I330">
            <v>0</v>
          </cell>
          <cell r="J330">
            <v>0</v>
          </cell>
        </row>
        <row r="331">
          <cell r="B331" t="str">
            <v>OpVista</v>
          </cell>
          <cell r="J331">
            <v>0</v>
          </cell>
        </row>
        <row r="332">
          <cell r="B332" t="str">
            <v>Photonic Bridges</v>
          </cell>
          <cell r="C332">
            <v>0</v>
          </cell>
          <cell r="D332">
            <v>0</v>
          </cell>
          <cell r="E332">
            <v>0</v>
          </cell>
          <cell r="F332">
            <v>0</v>
          </cell>
          <cell r="G332">
            <v>0</v>
          </cell>
          <cell r="H332">
            <v>0</v>
          </cell>
          <cell r="I332">
            <v>0</v>
          </cell>
          <cell r="J332">
            <v>0</v>
          </cell>
        </row>
        <row r="333">
          <cell r="B333" t="str">
            <v>Redback</v>
          </cell>
          <cell r="C333">
            <v>0</v>
          </cell>
          <cell r="D333">
            <v>0</v>
          </cell>
          <cell r="E333">
            <v>0</v>
          </cell>
          <cell r="F333">
            <v>0</v>
          </cell>
          <cell r="G333">
            <v>0</v>
          </cell>
          <cell r="H333">
            <v>0</v>
          </cell>
          <cell r="I333">
            <v>0</v>
          </cell>
          <cell r="J333">
            <v>0</v>
          </cell>
        </row>
        <row r="334">
          <cell r="B334" t="str">
            <v>Sagem</v>
          </cell>
          <cell r="C334">
            <v>7</v>
          </cell>
          <cell r="D334">
            <v>0</v>
          </cell>
          <cell r="E334">
            <v>0</v>
          </cell>
          <cell r="F334">
            <v>0</v>
          </cell>
          <cell r="G334">
            <v>0</v>
          </cell>
          <cell r="H334">
            <v>0</v>
          </cell>
          <cell r="I334">
            <v>0</v>
          </cell>
          <cell r="J334">
            <v>7</v>
          </cell>
        </row>
        <row r="335">
          <cell r="B335" t="str">
            <v>Samsung</v>
          </cell>
          <cell r="C335">
            <v>0</v>
          </cell>
          <cell r="D335">
            <v>0</v>
          </cell>
          <cell r="E335">
            <v>0</v>
          </cell>
          <cell r="F335">
            <v>0</v>
          </cell>
          <cell r="G335">
            <v>0</v>
          </cell>
          <cell r="H335">
            <v>0</v>
          </cell>
          <cell r="I335">
            <v>0</v>
          </cell>
          <cell r="J335">
            <v>0</v>
          </cell>
        </row>
        <row r="336">
          <cell r="B336" t="str">
            <v>Nokia Siemens</v>
          </cell>
          <cell r="C336">
            <v>35</v>
          </cell>
          <cell r="D336">
            <v>15.5</v>
          </cell>
          <cell r="E336">
            <v>12</v>
          </cell>
          <cell r="F336">
            <v>0</v>
          </cell>
          <cell r="G336">
            <v>0</v>
          </cell>
          <cell r="H336">
            <v>13</v>
          </cell>
          <cell r="I336">
            <v>0</v>
          </cell>
          <cell r="J336">
            <v>75.5</v>
          </cell>
        </row>
        <row r="337">
          <cell r="B337" t="str">
            <v>Sorrento/Zhone</v>
          </cell>
          <cell r="J337">
            <v>0</v>
          </cell>
        </row>
        <row r="338">
          <cell r="B338" t="str">
            <v>Sycamore</v>
          </cell>
          <cell r="C338">
            <v>0</v>
          </cell>
          <cell r="D338">
            <v>0.5</v>
          </cell>
          <cell r="E338">
            <v>0</v>
          </cell>
          <cell r="F338">
            <v>1.8</v>
          </cell>
          <cell r="G338">
            <v>0</v>
          </cell>
          <cell r="H338">
            <v>3.3</v>
          </cell>
          <cell r="I338">
            <v>0</v>
          </cell>
          <cell r="J338">
            <v>5.6</v>
          </cell>
        </row>
        <row r="339">
          <cell r="B339" t="str">
            <v>Tejas</v>
          </cell>
          <cell r="J339">
            <v>0</v>
          </cell>
        </row>
        <row r="340">
          <cell r="B340" t="str">
            <v>Tellabs</v>
          </cell>
          <cell r="C340">
            <v>0</v>
          </cell>
          <cell r="D340">
            <v>6.5</v>
          </cell>
          <cell r="E340">
            <v>0</v>
          </cell>
          <cell r="F340">
            <v>0</v>
          </cell>
          <cell r="G340">
            <v>3</v>
          </cell>
          <cell r="H340">
            <v>0</v>
          </cell>
          <cell r="I340">
            <v>0</v>
          </cell>
          <cell r="J340">
            <v>9.5</v>
          </cell>
        </row>
        <row r="341">
          <cell r="B341" t="str">
            <v>Tellium</v>
          </cell>
          <cell r="C341">
            <v>0</v>
          </cell>
          <cell r="D341">
            <v>0</v>
          </cell>
          <cell r="E341">
            <v>0</v>
          </cell>
          <cell r="F341">
            <v>5</v>
          </cell>
          <cell r="G341">
            <v>0</v>
          </cell>
          <cell r="H341">
            <v>0</v>
          </cell>
          <cell r="I341">
            <v>0</v>
          </cell>
          <cell r="J341">
            <v>5</v>
          </cell>
        </row>
        <row r="342">
          <cell r="B342" t="str">
            <v>Transmode</v>
          </cell>
          <cell r="J342">
            <v>0</v>
          </cell>
        </row>
        <row r="343">
          <cell r="B343" t="str">
            <v>Turin</v>
          </cell>
          <cell r="C343">
            <v>0</v>
          </cell>
          <cell r="D343">
            <v>0</v>
          </cell>
          <cell r="E343">
            <v>0</v>
          </cell>
          <cell r="F343">
            <v>0</v>
          </cell>
          <cell r="G343">
            <v>0</v>
          </cell>
          <cell r="H343">
            <v>0</v>
          </cell>
          <cell r="I343">
            <v>0</v>
          </cell>
          <cell r="J343">
            <v>0</v>
          </cell>
        </row>
        <row r="344">
          <cell r="B344" t="str">
            <v>Tyco</v>
          </cell>
          <cell r="C344">
            <v>0</v>
          </cell>
          <cell r="D344">
            <v>0</v>
          </cell>
          <cell r="E344">
            <v>0</v>
          </cell>
          <cell r="F344">
            <v>0</v>
          </cell>
          <cell r="G344">
            <v>0</v>
          </cell>
          <cell r="H344">
            <v>0</v>
          </cell>
          <cell r="I344">
            <v>0</v>
          </cell>
          <cell r="J344">
            <v>0</v>
          </cell>
        </row>
        <row r="345">
          <cell r="B345" t="str">
            <v>UTStarcom</v>
          </cell>
          <cell r="C345">
            <v>0</v>
          </cell>
          <cell r="D345">
            <v>0.5</v>
          </cell>
          <cell r="E345">
            <v>0</v>
          </cell>
          <cell r="F345">
            <v>0</v>
          </cell>
          <cell r="G345">
            <v>0</v>
          </cell>
          <cell r="H345">
            <v>0</v>
          </cell>
          <cell r="I345">
            <v>0</v>
          </cell>
          <cell r="J345">
            <v>0.5</v>
          </cell>
        </row>
        <row r="346">
          <cell r="B346" t="str">
            <v>White Rock</v>
          </cell>
          <cell r="C346">
            <v>0</v>
          </cell>
          <cell r="D346">
            <v>0</v>
          </cell>
          <cell r="E346">
            <v>0</v>
          </cell>
          <cell r="F346">
            <v>0</v>
          </cell>
          <cell r="G346">
            <v>0</v>
          </cell>
          <cell r="H346">
            <v>0</v>
          </cell>
          <cell r="I346">
            <v>0</v>
          </cell>
          <cell r="J346">
            <v>0</v>
          </cell>
        </row>
        <row r="347">
          <cell r="B347" t="str">
            <v>Xtera</v>
          </cell>
        </row>
        <row r="348">
          <cell r="B348" t="str">
            <v>Zhone</v>
          </cell>
          <cell r="C348">
            <v>0</v>
          </cell>
          <cell r="D348">
            <v>0</v>
          </cell>
          <cell r="E348">
            <v>0</v>
          </cell>
          <cell r="F348">
            <v>0</v>
          </cell>
          <cell r="G348">
            <v>2</v>
          </cell>
          <cell r="H348">
            <v>0</v>
          </cell>
          <cell r="I348">
            <v>0</v>
          </cell>
          <cell r="J348">
            <v>2</v>
          </cell>
        </row>
        <row r="349">
          <cell r="B349" t="str">
            <v>ZTE</v>
          </cell>
          <cell r="C349">
            <v>0</v>
          </cell>
          <cell r="D349">
            <v>0</v>
          </cell>
          <cell r="E349">
            <v>0</v>
          </cell>
          <cell r="F349">
            <v>0</v>
          </cell>
          <cell r="G349">
            <v>0</v>
          </cell>
          <cell r="H349">
            <v>0</v>
          </cell>
          <cell r="I349">
            <v>0</v>
          </cell>
          <cell r="J349">
            <v>0</v>
          </cell>
        </row>
        <row r="350">
          <cell r="B350" t="str">
            <v>Other</v>
          </cell>
          <cell r="C350">
            <v>0</v>
          </cell>
          <cell r="D350">
            <v>0.3</v>
          </cell>
          <cell r="E350">
            <v>0</v>
          </cell>
          <cell r="F350">
            <v>2</v>
          </cell>
          <cell r="G350">
            <v>4</v>
          </cell>
          <cell r="H350">
            <v>0</v>
          </cell>
          <cell r="I350">
            <v>0</v>
          </cell>
          <cell r="J350">
            <v>6.3</v>
          </cell>
        </row>
        <row r="351">
          <cell r="B351" t="str">
            <v>Total</v>
          </cell>
          <cell r="C351">
            <v>116</v>
          </cell>
          <cell r="D351">
            <v>193.70000000000002</v>
          </cell>
          <cell r="E351">
            <v>43</v>
          </cell>
          <cell r="F351">
            <v>35.799999999999997</v>
          </cell>
          <cell r="G351">
            <v>50</v>
          </cell>
          <cell r="H351">
            <v>69.3</v>
          </cell>
          <cell r="I351">
            <v>3</v>
          </cell>
          <cell r="J351">
            <v>510.80000000000007</v>
          </cell>
        </row>
        <row r="355">
          <cell r="B355" t="str">
            <v>Vendor</v>
          </cell>
          <cell r="C355" t="str">
            <v>SONET/SDH Add-drop multiplexers (ADM)</v>
          </cell>
          <cell r="D355" t="str">
            <v>Optical Edge Devices (OED)</v>
          </cell>
          <cell r="E355" t="str">
            <v>Digital Cross Connects (DCS)</v>
          </cell>
          <cell r="F355" t="str">
            <v>Optical Core Switches (OCS)</v>
          </cell>
          <cell r="G355" t="str">
            <v>Metro WDM (C/D-WDM)</v>
          </cell>
          <cell r="H355" t="str">
            <v>Long haul DWDM (LH DWDM)</v>
          </cell>
          <cell r="I355" t="str">
            <v>Multi-reach DWDM</v>
          </cell>
          <cell r="J355" t="str">
            <v>Total Optical Networking (ON)</v>
          </cell>
        </row>
        <row r="356">
          <cell r="B356" t="str">
            <v>ADTRAN</v>
          </cell>
        </row>
        <row r="357">
          <cell r="B357" t="str">
            <v>ADVA</v>
          </cell>
          <cell r="C357">
            <v>0</v>
          </cell>
          <cell r="D357">
            <v>0</v>
          </cell>
          <cell r="E357">
            <v>0</v>
          </cell>
          <cell r="F357">
            <v>0</v>
          </cell>
          <cell r="G357">
            <v>20</v>
          </cell>
          <cell r="H357">
            <v>0</v>
          </cell>
          <cell r="I357">
            <v>0</v>
          </cell>
          <cell r="J357">
            <v>20</v>
          </cell>
        </row>
        <row r="358">
          <cell r="B358" t="str">
            <v>Alcatel-Lucent</v>
          </cell>
          <cell r="C358">
            <v>21</v>
          </cell>
          <cell r="D358">
            <v>66</v>
          </cell>
          <cell r="E358">
            <v>15</v>
          </cell>
          <cell r="F358">
            <v>19</v>
          </cell>
          <cell r="G358">
            <v>9</v>
          </cell>
          <cell r="H358">
            <v>23</v>
          </cell>
          <cell r="I358">
            <v>2</v>
          </cell>
          <cell r="J358">
            <v>155</v>
          </cell>
        </row>
        <row r="359">
          <cell r="B359" t="str">
            <v>ANDA</v>
          </cell>
          <cell r="J359">
            <v>0</v>
          </cell>
        </row>
        <row r="360">
          <cell r="B360" t="str">
            <v>Atrica</v>
          </cell>
          <cell r="C360">
            <v>0</v>
          </cell>
          <cell r="D360">
            <v>3.2</v>
          </cell>
          <cell r="E360">
            <v>0</v>
          </cell>
          <cell r="F360">
            <v>0</v>
          </cell>
          <cell r="G360">
            <v>0</v>
          </cell>
          <cell r="H360">
            <v>0</v>
          </cell>
          <cell r="I360">
            <v>0</v>
          </cell>
          <cell r="J360">
            <v>3.2</v>
          </cell>
        </row>
        <row r="361">
          <cell r="B361" t="str">
            <v>Calient</v>
          </cell>
          <cell r="C361">
            <v>0</v>
          </cell>
          <cell r="D361">
            <v>0</v>
          </cell>
          <cell r="E361">
            <v>0</v>
          </cell>
          <cell r="F361">
            <v>0</v>
          </cell>
          <cell r="G361">
            <v>0</v>
          </cell>
          <cell r="H361">
            <v>0</v>
          </cell>
          <cell r="I361">
            <v>0</v>
          </cell>
          <cell r="J361">
            <v>0</v>
          </cell>
        </row>
        <row r="362">
          <cell r="B362" t="str">
            <v>Ciena</v>
          </cell>
          <cell r="C362">
            <v>0</v>
          </cell>
          <cell r="D362">
            <v>2</v>
          </cell>
          <cell r="E362">
            <v>0</v>
          </cell>
          <cell r="F362">
            <v>4</v>
          </cell>
          <cell r="G362">
            <v>5</v>
          </cell>
          <cell r="H362">
            <v>1</v>
          </cell>
          <cell r="I362">
            <v>1</v>
          </cell>
          <cell r="J362">
            <v>13</v>
          </cell>
        </row>
        <row r="363">
          <cell r="B363" t="str">
            <v>Cisco</v>
          </cell>
          <cell r="C363">
            <v>0</v>
          </cell>
          <cell r="D363">
            <v>5</v>
          </cell>
          <cell r="E363">
            <v>0</v>
          </cell>
          <cell r="F363">
            <v>0</v>
          </cell>
          <cell r="G363">
            <v>4</v>
          </cell>
          <cell r="H363">
            <v>1</v>
          </cell>
          <cell r="I363">
            <v>0</v>
          </cell>
          <cell r="J363">
            <v>10</v>
          </cell>
        </row>
        <row r="364">
          <cell r="B364" t="str">
            <v>Corrigent</v>
          </cell>
          <cell r="J364">
            <v>0</v>
          </cell>
        </row>
        <row r="365">
          <cell r="B365" t="str">
            <v>Corvis</v>
          </cell>
          <cell r="C365">
            <v>0</v>
          </cell>
          <cell r="D365">
            <v>0</v>
          </cell>
          <cell r="E365">
            <v>0</v>
          </cell>
          <cell r="F365">
            <v>0</v>
          </cell>
          <cell r="G365">
            <v>0</v>
          </cell>
          <cell r="H365">
            <v>0</v>
          </cell>
          <cell r="I365">
            <v>0</v>
          </cell>
          <cell r="J365">
            <v>0</v>
          </cell>
        </row>
        <row r="366">
          <cell r="B366" t="str">
            <v>Datang</v>
          </cell>
          <cell r="C366">
            <v>0</v>
          </cell>
          <cell r="D366">
            <v>0</v>
          </cell>
          <cell r="E366">
            <v>0</v>
          </cell>
          <cell r="F366">
            <v>0</v>
          </cell>
          <cell r="G366">
            <v>0</v>
          </cell>
          <cell r="H366">
            <v>0</v>
          </cell>
          <cell r="I366">
            <v>0</v>
          </cell>
          <cell r="J366">
            <v>0</v>
          </cell>
        </row>
        <row r="367">
          <cell r="B367" t="str">
            <v>ECI Telecom</v>
          </cell>
          <cell r="C367">
            <v>2</v>
          </cell>
          <cell r="D367">
            <v>16.899999999999999</v>
          </cell>
          <cell r="E367">
            <v>3</v>
          </cell>
          <cell r="F367">
            <v>0</v>
          </cell>
          <cell r="G367">
            <v>1</v>
          </cell>
          <cell r="H367">
            <v>0</v>
          </cell>
          <cell r="I367">
            <v>0</v>
          </cell>
          <cell r="J367">
            <v>22.9</v>
          </cell>
        </row>
        <row r="368">
          <cell r="B368" t="str">
            <v>Ericsson</v>
          </cell>
          <cell r="C368">
            <v>36</v>
          </cell>
          <cell r="D368">
            <v>28</v>
          </cell>
          <cell r="E368">
            <v>8</v>
          </cell>
          <cell r="F368">
            <v>5</v>
          </cell>
          <cell r="G368">
            <v>2</v>
          </cell>
          <cell r="H368">
            <v>9</v>
          </cell>
          <cell r="I368">
            <v>1</v>
          </cell>
          <cell r="J368">
            <v>89</v>
          </cell>
        </row>
        <row r="369">
          <cell r="B369" t="str">
            <v>FiberHome</v>
          </cell>
          <cell r="C369">
            <v>0</v>
          </cell>
          <cell r="D369">
            <v>0</v>
          </cell>
          <cell r="E369">
            <v>0</v>
          </cell>
          <cell r="F369">
            <v>0</v>
          </cell>
          <cell r="G369">
            <v>0</v>
          </cell>
          <cell r="H369">
            <v>0</v>
          </cell>
          <cell r="I369">
            <v>0</v>
          </cell>
          <cell r="J369">
            <v>0</v>
          </cell>
        </row>
        <row r="370">
          <cell r="B370" t="str">
            <v>Fujitsu</v>
          </cell>
          <cell r="C370">
            <v>0</v>
          </cell>
          <cell r="D370">
            <v>9</v>
          </cell>
          <cell r="E370">
            <v>0</v>
          </cell>
          <cell r="F370">
            <v>0</v>
          </cell>
          <cell r="G370">
            <v>0</v>
          </cell>
          <cell r="H370">
            <v>0</v>
          </cell>
          <cell r="I370">
            <v>0</v>
          </cell>
          <cell r="J370">
            <v>9</v>
          </cell>
        </row>
        <row r="371">
          <cell r="B371" t="str">
            <v>Hitachi</v>
          </cell>
          <cell r="C371">
            <v>0</v>
          </cell>
          <cell r="D371">
            <v>0</v>
          </cell>
          <cell r="E371">
            <v>0</v>
          </cell>
          <cell r="F371">
            <v>0</v>
          </cell>
          <cell r="G371">
            <v>0</v>
          </cell>
          <cell r="H371">
            <v>0</v>
          </cell>
          <cell r="I371">
            <v>0</v>
          </cell>
          <cell r="J371">
            <v>0</v>
          </cell>
        </row>
        <row r="372">
          <cell r="B372" t="str">
            <v>Hitachi Cable</v>
          </cell>
          <cell r="J372">
            <v>0</v>
          </cell>
        </row>
        <row r="373">
          <cell r="B373" t="str">
            <v>Huawei</v>
          </cell>
          <cell r="C373">
            <v>0</v>
          </cell>
          <cell r="D373">
            <v>0.75</v>
          </cell>
          <cell r="E373">
            <v>0</v>
          </cell>
          <cell r="F373">
            <v>0</v>
          </cell>
          <cell r="G373">
            <v>0</v>
          </cell>
          <cell r="H373">
            <v>2.25</v>
          </cell>
          <cell r="I373">
            <v>0</v>
          </cell>
          <cell r="J373">
            <v>3</v>
          </cell>
        </row>
        <row r="374">
          <cell r="B374" t="str">
            <v>Infinera</v>
          </cell>
          <cell r="J374">
            <v>0</v>
          </cell>
        </row>
        <row r="375">
          <cell r="B375" t="str">
            <v>LGIC</v>
          </cell>
          <cell r="C375">
            <v>0</v>
          </cell>
          <cell r="D375">
            <v>0</v>
          </cell>
          <cell r="E375">
            <v>0</v>
          </cell>
          <cell r="F375">
            <v>0</v>
          </cell>
          <cell r="G375">
            <v>0</v>
          </cell>
          <cell r="H375">
            <v>0</v>
          </cell>
          <cell r="I375">
            <v>0</v>
          </cell>
          <cell r="J375">
            <v>0</v>
          </cell>
        </row>
        <row r="376">
          <cell r="B376" t="str">
            <v>Lucent</v>
          </cell>
          <cell r="C376">
            <v>0</v>
          </cell>
          <cell r="D376">
            <v>0</v>
          </cell>
          <cell r="E376">
            <v>0</v>
          </cell>
          <cell r="F376">
            <v>0</v>
          </cell>
          <cell r="G376">
            <v>0</v>
          </cell>
          <cell r="H376">
            <v>0</v>
          </cell>
          <cell r="I376">
            <v>0</v>
          </cell>
          <cell r="J376">
            <v>0</v>
          </cell>
        </row>
        <row r="377">
          <cell r="B377" t="str">
            <v>Lumentis</v>
          </cell>
          <cell r="C377">
            <v>0</v>
          </cell>
          <cell r="D377">
            <v>0</v>
          </cell>
          <cell r="E377">
            <v>0</v>
          </cell>
          <cell r="F377">
            <v>0</v>
          </cell>
          <cell r="G377">
            <v>1.5</v>
          </cell>
          <cell r="H377">
            <v>0</v>
          </cell>
          <cell r="I377">
            <v>0</v>
          </cell>
          <cell r="J377">
            <v>1.5</v>
          </cell>
        </row>
        <row r="378">
          <cell r="B378" t="str">
            <v>Luminous</v>
          </cell>
          <cell r="C378">
            <v>0</v>
          </cell>
          <cell r="D378">
            <v>1.3</v>
          </cell>
          <cell r="E378">
            <v>0</v>
          </cell>
          <cell r="F378">
            <v>0</v>
          </cell>
          <cell r="G378">
            <v>0</v>
          </cell>
          <cell r="H378">
            <v>0</v>
          </cell>
          <cell r="I378">
            <v>0</v>
          </cell>
          <cell r="J378">
            <v>1.3</v>
          </cell>
        </row>
        <row r="379">
          <cell r="B379" t="str">
            <v>Marconi/Ericsson</v>
          </cell>
          <cell r="J379">
            <v>0</v>
          </cell>
        </row>
        <row r="380">
          <cell r="B380" t="str">
            <v>Movaz</v>
          </cell>
          <cell r="C380">
            <v>0</v>
          </cell>
          <cell r="D380">
            <v>0</v>
          </cell>
          <cell r="E380">
            <v>0</v>
          </cell>
          <cell r="F380">
            <v>0</v>
          </cell>
          <cell r="G380">
            <v>0</v>
          </cell>
          <cell r="H380">
            <v>0</v>
          </cell>
          <cell r="I380">
            <v>0</v>
          </cell>
          <cell r="J380">
            <v>0</v>
          </cell>
        </row>
        <row r="381">
          <cell r="B381" t="str">
            <v>NEC</v>
          </cell>
          <cell r="C381">
            <v>2</v>
          </cell>
          <cell r="D381">
            <v>1.5</v>
          </cell>
          <cell r="E381">
            <v>0</v>
          </cell>
          <cell r="F381">
            <v>0</v>
          </cell>
          <cell r="G381">
            <v>0</v>
          </cell>
          <cell r="H381">
            <v>0.2</v>
          </cell>
          <cell r="I381">
            <v>0</v>
          </cell>
          <cell r="J381">
            <v>3.7</v>
          </cell>
        </row>
        <row r="382">
          <cell r="B382" t="str">
            <v>Nortel</v>
          </cell>
          <cell r="C382">
            <v>1</v>
          </cell>
          <cell r="D382">
            <v>15.5</v>
          </cell>
          <cell r="E382">
            <v>0</v>
          </cell>
          <cell r="F382">
            <v>6</v>
          </cell>
          <cell r="G382">
            <v>13</v>
          </cell>
          <cell r="H382">
            <v>10</v>
          </cell>
          <cell r="I382">
            <v>0</v>
          </cell>
          <cell r="J382">
            <v>45.5</v>
          </cell>
        </row>
        <row r="383">
          <cell r="B383" t="str">
            <v>Oki</v>
          </cell>
          <cell r="C383">
            <v>0</v>
          </cell>
          <cell r="D383">
            <v>0</v>
          </cell>
          <cell r="E383">
            <v>0</v>
          </cell>
          <cell r="F383">
            <v>0</v>
          </cell>
          <cell r="G383">
            <v>0</v>
          </cell>
          <cell r="H383">
            <v>0</v>
          </cell>
          <cell r="I383">
            <v>0</v>
          </cell>
          <cell r="J383">
            <v>0</v>
          </cell>
        </row>
        <row r="384">
          <cell r="B384" t="str">
            <v>OpVista</v>
          </cell>
          <cell r="J384">
            <v>0</v>
          </cell>
        </row>
        <row r="385">
          <cell r="B385" t="str">
            <v>Photonic Bridges</v>
          </cell>
          <cell r="C385">
            <v>0</v>
          </cell>
          <cell r="D385">
            <v>0</v>
          </cell>
          <cell r="E385">
            <v>0</v>
          </cell>
          <cell r="F385">
            <v>0</v>
          </cell>
          <cell r="G385">
            <v>0</v>
          </cell>
          <cell r="H385">
            <v>0</v>
          </cell>
          <cell r="I385">
            <v>0</v>
          </cell>
          <cell r="J385">
            <v>0</v>
          </cell>
        </row>
        <row r="386">
          <cell r="B386" t="str">
            <v>Redback</v>
          </cell>
          <cell r="C386">
            <v>0</v>
          </cell>
          <cell r="D386">
            <v>0</v>
          </cell>
          <cell r="E386">
            <v>0</v>
          </cell>
          <cell r="F386">
            <v>0</v>
          </cell>
          <cell r="G386">
            <v>0</v>
          </cell>
          <cell r="H386">
            <v>0</v>
          </cell>
          <cell r="I386">
            <v>0</v>
          </cell>
          <cell r="J386">
            <v>0</v>
          </cell>
        </row>
        <row r="387">
          <cell r="B387" t="str">
            <v>Sagem</v>
          </cell>
          <cell r="C387">
            <v>5</v>
          </cell>
          <cell r="D387">
            <v>0</v>
          </cell>
          <cell r="E387">
            <v>0</v>
          </cell>
          <cell r="F387">
            <v>0</v>
          </cell>
          <cell r="G387">
            <v>0</v>
          </cell>
          <cell r="H387">
            <v>0</v>
          </cell>
          <cell r="I387">
            <v>0</v>
          </cell>
          <cell r="J387">
            <v>5</v>
          </cell>
        </row>
        <row r="388">
          <cell r="B388" t="str">
            <v>Samsung</v>
          </cell>
          <cell r="C388">
            <v>0</v>
          </cell>
          <cell r="D388">
            <v>0</v>
          </cell>
          <cell r="E388">
            <v>0</v>
          </cell>
          <cell r="F388">
            <v>0</v>
          </cell>
          <cell r="G388">
            <v>0</v>
          </cell>
          <cell r="H388">
            <v>0</v>
          </cell>
          <cell r="I388">
            <v>0</v>
          </cell>
          <cell r="J388">
            <v>0</v>
          </cell>
        </row>
        <row r="389">
          <cell r="B389" t="str">
            <v>Nokia Siemens</v>
          </cell>
          <cell r="C389">
            <v>37</v>
          </cell>
          <cell r="D389">
            <v>19</v>
          </cell>
          <cell r="E389">
            <v>12</v>
          </cell>
          <cell r="F389">
            <v>0</v>
          </cell>
          <cell r="G389">
            <v>0</v>
          </cell>
          <cell r="H389">
            <v>6</v>
          </cell>
          <cell r="I389">
            <v>0</v>
          </cell>
          <cell r="J389">
            <v>74</v>
          </cell>
        </row>
        <row r="390">
          <cell r="B390" t="str">
            <v>Sorrento/Zhone</v>
          </cell>
          <cell r="J390">
            <v>0</v>
          </cell>
        </row>
        <row r="391">
          <cell r="B391" t="str">
            <v>Sycamore</v>
          </cell>
          <cell r="C391">
            <v>0</v>
          </cell>
          <cell r="D391">
            <v>1</v>
          </cell>
          <cell r="E391">
            <v>0</v>
          </cell>
          <cell r="F391">
            <v>2</v>
          </cell>
          <cell r="G391">
            <v>0</v>
          </cell>
          <cell r="H391">
            <v>1</v>
          </cell>
          <cell r="I391">
            <v>0</v>
          </cell>
          <cell r="J391">
            <v>4</v>
          </cell>
        </row>
        <row r="392">
          <cell r="B392" t="str">
            <v>Tejas</v>
          </cell>
          <cell r="J392">
            <v>0</v>
          </cell>
        </row>
        <row r="393">
          <cell r="B393" t="str">
            <v>Tellabs</v>
          </cell>
          <cell r="C393">
            <v>0</v>
          </cell>
          <cell r="D393">
            <v>5</v>
          </cell>
          <cell r="E393">
            <v>0</v>
          </cell>
          <cell r="F393">
            <v>0</v>
          </cell>
          <cell r="G393">
            <v>2</v>
          </cell>
          <cell r="H393">
            <v>0</v>
          </cell>
          <cell r="I393">
            <v>0</v>
          </cell>
          <cell r="J393">
            <v>7</v>
          </cell>
        </row>
        <row r="394">
          <cell r="B394" t="str">
            <v>Tellium</v>
          </cell>
          <cell r="C394">
            <v>0</v>
          </cell>
          <cell r="D394">
            <v>0</v>
          </cell>
          <cell r="E394">
            <v>0</v>
          </cell>
          <cell r="F394">
            <v>2</v>
          </cell>
          <cell r="G394">
            <v>0</v>
          </cell>
          <cell r="H394">
            <v>0</v>
          </cell>
          <cell r="I394">
            <v>0</v>
          </cell>
          <cell r="J394">
            <v>2</v>
          </cell>
        </row>
        <row r="395">
          <cell r="B395" t="str">
            <v>Transmode</v>
          </cell>
          <cell r="J395">
            <v>0</v>
          </cell>
        </row>
        <row r="396">
          <cell r="B396" t="str">
            <v>Turin</v>
          </cell>
          <cell r="C396">
            <v>0</v>
          </cell>
          <cell r="D396">
            <v>0</v>
          </cell>
          <cell r="E396">
            <v>0</v>
          </cell>
          <cell r="F396">
            <v>0</v>
          </cell>
          <cell r="G396">
            <v>0</v>
          </cell>
          <cell r="H396">
            <v>0</v>
          </cell>
          <cell r="I396">
            <v>0</v>
          </cell>
          <cell r="J396">
            <v>0</v>
          </cell>
        </row>
        <row r="397">
          <cell r="B397" t="str">
            <v>Tyco</v>
          </cell>
          <cell r="C397">
            <v>0</v>
          </cell>
          <cell r="D397">
            <v>0</v>
          </cell>
          <cell r="E397">
            <v>0</v>
          </cell>
          <cell r="F397">
            <v>0</v>
          </cell>
          <cell r="G397">
            <v>0</v>
          </cell>
          <cell r="H397">
            <v>0</v>
          </cell>
          <cell r="I397">
            <v>0</v>
          </cell>
          <cell r="J397">
            <v>0</v>
          </cell>
        </row>
        <row r="398">
          <cell r="B398" t="str">
            <v>UTStarcom</v>
          </cell>
          <cell r="C398">
            <v>0</v>
          </cell>
          <cell r="D398">
            <v>0.9</v>
          </cell>
          <cell r="E398">
            <v>0</v>
          </cell>
          <cell r="F398">
            <v>0</v>
          </cell>
          <cell r="G398">
            <v>0</v>
          </cell>
          <cell r="H398">
            <v>0</v>
          </cell>
          <cell r="I398">
            <v>0</v>
          </cell>
          <cell r="J398">
            <v>0.9</v>
          </cell>
        </row>
        <row r="399">
          <cell r="B399" t="str">
            <v>White Rock</v>
          </cell>
          <cell r="C399">
            <v>0</v>
          </cell>
          <cell r="D399">
            <v>0</v>
          </cell>
          <cell r="E399">
            <v>0</v>
          </cell>
          <cell r="F399">
            <v>0</v>
          </cell>
          <cell r="G399">
            <v>0</v>
          </cell>
          <cell r="H399">
            <v>0</v>
          </cell>
          <cell r="I399">
            <v>0</v>
          </cell>
          <cell r="J399">
            <v>0</v>
          </cell>
        </row>
        <row r="400">
          <cell r="B400" t="str">
            <v>Xtera</v>
          </cell>
          <cell r="J400">
            <v>0</v>
          </cell>
        </row>
        <row r="401">
          <cell r="B401" t="str">
            <v>Zhone</v>
          </cell>
          <cell r="C401">
            <v>0</v>
          </cell>
          <cell r="D401">
            <v>0</v>
          </cell>
          <cell r="E401">
            <v>0</v>
          </cell>
          <cell r="F401">
            <v>0</v>
          </cell>
          <cell r="G401">
            <v>2</v>
          </cell>
          <cell r="H401">
            <v>0</v>
          </cell>
          <cell r="I401">
            <v>0</v>
          </cell>
          <cell r="J401">
            <v>2</v>
          </cell>
        </row>
        <row r="402">
          <cell r="B402" t="str">
            <v>ZTE</v>
          </cell>
          <cell r="C402">
            <v>0</v>
          </cell>
          <cell r="D402">
            <v>0</v>
          </cell>
          <cell r="E402">
            <v>0</v>
          </cell>
          <cell r="F402">
            <v>0</v>
          </cell>
          <cell r="G402">
            <v>0</v>
          </cell>
          <cell r="H402">
            <v>0</v>
          </cell>
          <cell r="I402">
            <v>0</v>
          </cell>
          <cell r="J402">
            <v>0</v>
          </cell>
        </row>
        <row r="403">
          <cell r="B403" t="str">
            <v>Other</v>
          </cell>
          <cell r="C403">
            <v>0</v>
          </cell>
          <cell r="D403">
            <v>0.5</v>
          </cell>
          <cell r="E403">
            <v>0</v>
          </cell>
          <cell r="F403">
            <v>1</v>
          </cell>
          <cell r="G403">
            <v>1.5</v>
          </cell>
          <cell r="H403">
            <v>0</v>
          </cell>
          <cell r="I403">
            <v>0</v>
          </cell>
          <cell r="J403">
            <v>3</v>
          </cell>
        </row>
        <row r="404">
          <cell r="B404" t="str">
            <v>Total</v>
          </cell>
          <cell r="C404">
            <v>104</v>
          </cell>
          <cell r="D404">
            <v>175.55</v>
          </cell>
          <cell r="E404">
            <v>38</v>
          </cell>
          <cell r="F404">
            <v>39</v>
          </cell>
          <cell r="G404">
            <v>61</v>
          </cell>
          <cell r="H404">
            <v>53.45</v>
          </cell>
          <cell r="I404">
            <v>4</v>
          </cell>
          <cell r="J404">
            <v>475</v>
          </cell>
        </row>
        <row r="408">
          <cell r="B408" t="str">
            <v>Vendor</v>
          </cell>
          <cell r="C408" t="str">
            <v>SONET/SDH Add-drop multiplexers (ADM)</v>
          </cell>
          <cell r="D408" t="str">
            <v>Optical Edge Devices (OED)</v>
          </cell>
          <cell r="E408" t="str">
            <v>Digital Cross Connects (DCS)</v>
          </cell>
          <cell r="F408" t="str">
            <v>Optical Core Switches (OCS)</v>
          </cell>
          <cell r="G408" t="str">
            <v>Metro WDM (C/D-WDM)</v>
          </cell>
          <cell r="H408" t="str">
            <v>Long haul DWDM (LH DWDM)</v>
          </cell>
          <cell r="I408" t="str">
            <v>Multi-reach DWDM</v>
          </cell>
          <cell r="J408" t="str">
            <v>Total Optical Networking (ON)</v>
          </cell>
        </row>
        <row r="409">
          <cell r="B409" t="str">
            <v>ADTRAN</v>
          </cell>
        </row>
        <row r="410">
          <cell r="B410" t="str">
            <v>ADVA</v>
          </cell>
          <cell r="C410">
            <v>0</v>
          </cell>
          <cell r="D410">
            <v>0</v>
          </cell>
          <cell r="E410">
            <v>0</v>
          </cell>
          <cell r="F410">
            <v>0</v>
          </cell>
          <cell r="G410">
            <v>24</v>
          </cell>
          <cell r="H410">
            <v>0</v>
          </cell>
          <cell r="I410">
            <v>0</v>
          </cell>
          <cell r="J410">
            <v>24</v>
          </cell>
        </row>
        <row r="411">
          <cell r="B411" t="str">
            <v>Alcatel-Lucent</v>
          </cell>
          <cell r="C411">
            <v>35</v>
          </cell>
          <cell r="D411">
            <v>136</v>
          </cell>
          <cell r="E411">
            <v>19</v>
          </cell>
          <cell r="F411">
            <v>43</v>
          </cell>
          <cell r="G411">
            <v>13</v>
          </cell>
          <cell r="H411">
            <v>40</v>
          </cell>
          <cell r="I411">
            <v>0</v>
          </cell>
          <cell r="J411">
            <v>286</v>
          </cell>
        </row>
        <row r="412">
          <cell r="B412" t="str">
            <v>ANDA</v>
          </cell>
          <cell r="J412">
            <v>0</v>
          </cell>
        </row>
        <row r="413">
          <cell r="B413" t="str">
            <v>Atrica</v>
          </cell>
          <cell r="C413">
            <v>0</v>
          </cell>
          <cell r="D413">
            <v>3.2</v>
          </cell>
          <cell r="E413">
            <v>0</v>
          </cell>
          <cell r="F413">
            <v>0</v>
          </cell>
          <cell r="G413">
            <v>0</v>
          </cell>
          <cell r="H413">
            <v>0</v>
          </cell>
          <cell r="I413">
            <v>0</v>
          </cell>
          <cell r="J413">
            <v>3.2</v>
          </cell>
        </row>
        <row r="414">
          <cell r="B414" t="str">
            <v>Calient</v>
          </cell>
          <cell r="C414">
            <v>0</v>
          </cell>
          <cell r="D414">
            <v>0</v>
          </cell>
          <cell r="E414">
            <v>0</v>
          </cell>
          <cell r="F414">
            <v>0</v>
          </cell>
          <cell r="G414">
            <v>0</v>
          </cell>
          <cell r="H414">
            <v>0</v>
          </cell>
          <cell r="I414">
            <v>0</v>
          </cell>
          <cell r="J414">
            <v>0</v>
          </cell>
        </row>
        <row r="415">
          <cell r="B415" t="str">
            <v>Ciena</v>
          </cell>
          <cell r="C415">
            <v>0</v>
          </cell>
          <cell r="D415">
            <v>1</v>
          </cell>
          <cell r="E415">
            <v>0</v>
          </cell>
          <cell r="F415">
            <v>6</v>
          </cell>
          <cell r="G415">
            <v>3</v>
          </cell>
          <cell r="H415">
            <v>3</v>
          </cell>
          <cell r="I415">
            <v>1</v>
          </cell>
          <cell r="J415">
            <v>14</v>
          </cell>
        </row>
        <row r="416">
          <cell r="B416" t="str">
            <v>Cisco</v>
          </cell>
          <cell r="C416">
            <v>0</v>
          </cell>
          <cell r="D416">
            <v>6</v>
          </cell>
          <cell r="E416">
            <v>0</v>
          </cell>
          <cell r="F416">
            <v>0</v>
          </cell>
          <cell r="G416">
            <v>6</v>
          </cell>
          <cell r="H416">
            <v>1</v>
          </cell>
          <cell r="I416">
            <v>0</v>
          </cell>
          <cell r="J416">
            <v>13</v>
          </cell>
        </row>
        <row r="417">
          <cell r="B417" t="str">
            <v>Corrigent</v>
          </cell>
          <cell r="J417">
            <v>0</v>
          </cell>
        </row>
        <row r="418">
          <cell r="B418" t="str">
            <v>Corvis</v>
          </cell>
          <cell r="C418">
            <v>0</v>
          </cell>
          <cell r="D418">
            <v>0</v>
          </cell>
          <cell r="E418">
            <v>0</v>
          </cell>
          <cell r="F418">
            <v>0</v>
          </cell>
          <cell r="G418">
            <v>0</v>
          </cell>
          <cell r="H418">
            <v>0</v>
          </cell>
          <cell r="I418">
            <v>0</v>
          </cell>
          <cell r="J418">
            <v>0</v>
          </cell>
        </row>
        <row r="419">
          <cell r="B419" t="str">
            <v>Datang</v>
          </cell>
          <cell r="C419">
            <v>0</v>
          </cell>
          <cell r="D419">
            <v>0</v>
          </cell>
          <cell r="E419">
            <v>0</v>
          </cell>
          <cell r="F419">
            <v>0</v>
          </cell>
          <cell r="G419">
            <v>0</v>
          </cell>
          <cell r="H419">
            <v>0</v>
          </cell>
          <cell r="I419">
            <v>0</v>
          </cell>
          <cell r="J419">
            <v>0</v>
          </cell>
        </row>
        <row r="420">
          <cell r="B420" t="str">
            <v>ECI Telecom</v>
          </cell>
          <cell r="C420">
            <v>2</v>
          </cell>
          <cell r="D420">
            <v>17.5</v>
          </cell>
          <cell r="E420">
            <v>0</v>
          </cell>
          <cell r="F420">
            <v>0</v>
          </cell>
          <cell r="G420">
            <v>0</v>
          </cell>
          <cell r="H420">
            <v>0</v>
          </cell>
          <cell r="I420">
            <v>0</v>
          </cell>
          <cell r="J420">
            <v>19.5</v>
          </cell>
        </row>
        <row r="421">
          <cell r="B421" t="str">
            <v>Ericsson</v>
          </cell>
          <cell r="C421">
            <v>28</v>
          </cell>
          <cell r="D421">
            <v>42</v>
          </cell>
          <cell r="E421">
            <v>7</v>
          </cell>
          <cell r="F421">
            <v>7</v>
          </cell>
          <cell r="G421">
            <v>4</v>
          </cell>
          <cell r="H421">
            <v>16</v>
          </cell>
          <cell r="I421">
            <v>1</v>
          </cell>
          <cell r="J421">
            <v>105</v>
          </cell>
        </row>
        <row r="422">
          <cell r="B422" t="str">
            <v>FiberHome</v>
          </cell>
          <cell r="C422">
            <v>0</v>
          </cell>
          <cell r="D422">
            <v>0</v>
          </cell>
          <cell r="E422">
            <v>0</v>
          </cell>
          <cell r="F422">
            <v>0</v>
          </cell>
          <cell r="G422">
            <v>0</v>
          </cell>
          <cell r="H422">
            <v>0</v>
          </cell>
          <cell r="I422">
            <v>0</v>
          </cell>
          <cell r="J422">
            <v>0</v>
          </cell>
        </row>
        <row r="423">
          <cell r="B423" t="str">
            <v>Fujitsu</v>
          </cell>
          <cell r="C423">
            <v>0</v>
          </cell>
          <cell r="D423">
            <v>9.6999999999999993</v>
          </cell>
          <cell r="E423">
            <v>0</v>
          </cell>
          <cell r="F423">
            <v>0</v>
          </cell>
          <cell r="G423">
            <v>0</v>
          </cell>
          <cell r="H423">
            <v>0</v>
          </cell>
          <cell r="I423">
            <v>0</v>
          </cell>
          <cell r="J423">
            <v>9.6999999999999993</v>
          </cell>
        </row>
        <row r="424">
          <cell r="B424" t="str">
            <v>Hitachi</v>
          </cell>
          <cell r="C424">
            <v>0</v>
          </cell>
          <cell r="D424">
            <v>0</v>
          </cell>
          <cell r="E424">
            <v>0</v>
          </cell>
          <cell r="F424">
            <v>0</v>
          </cell>
          <cell r="G424">
            <v>0</v>
          </cell>
          <cell r="H424">
            <v>0</v>
          </cell>
          <cell r="I424">
            <v>0</v>
          </cell>
          <cell r="J424">
            <v>0</v>
          </cell>
        </row>
        <row r="425">
          <cell r="B425" t="str">
            <v>Hitachi Cable</v>
          </cell>
          <cell r="J425">
            <v>0</v>
          </cell>
        </row>
        <row r="426">
          <cell r="B426" t="str">
            <v>Huawei</v>
          </cell>
          <cell r="C426">
            <v>3.5</v>
          </cell>
          <cell r="D426">
            <v>0.5</v>
          </cell>
          <cell r="E426">
            <v>0</v>
          </cell>
          <cell r="F426">
            <v>0</v>
          </cell>
          <cell r="G426">
            <v>0</v>
          </cell>
          <cell r="H426">
            <v>1</v>
          </cell>
          <cell r="I426">
            <v>0</v>
          </cell>
          <cell r="J426">
            <v>5</v>
          </cell>
        </row>
        <row r="427">
          <cell r="B427" t="str">
            <v>Infinera</v>
          </cell>
          <cell r="J427">
            <v>0</v>
          </cell>
        </row>
        <row r="428">
          <cell r="B428" t="str">
            <v>LGIC</v>
          </cell>
          <cell r="C428">
            <v>0</v>
          </cell>
          <cell r="D428">
            <v>0</v>
          </cell>
          <cell r="E428">
            <v>0</v>
          </cell>
          <cell r="F428">
            <v>0</v>
          </cell>
          <cell r="G428">
            <v>0</v>
          </cell>
          <cell r="H428">
            <v>0</v>
          </cell>
          <cell r="I428">
            <v>0</v>
          </cell>
          <cell r="J428">
            <v>0</v>
          </cell>
        </row>
        <row r="429">
          <cell r="B429" t="str">
            <v>Lucent</v>
          </cell>
          <cell r="C429">
            <v>0</v>
          </cell>
          <cell r="D429">
            <v>0</v>
          </cell>
          <cell r="E429">
            <v>0</v>
          </cell>
          <cell r="F429">
            <v>0</v>
          </cell>
          <cell r="G429">
            <v>0</v>
          </cell>
          <cell r="H429">
            <v>0</v>
          </cell>
          <cell r="I429">
            <v>0</v>
          </cell>
          <cell r="J429">
            <v>0</v>
          </cell>
        </row>
        <row r="430">
          <cell r="B430" t="str">
            <v>Lumentis</v>
          </cell>
          <cell r="C430">
            <v>0</v>
          </cell>
          <cell r="D430">
            <v>0</v>
          </cell>
          <cell r="E430">
            <v>0</v>
          </cell>
          <cell r="F430">
            <v>0</v>
          </cell>
          <cell r="G430">
            <v>1.2</v>
          </cell>
          <cell r="H430">
            <v>0</v>
          </cell>
          <cell r="I430">
            <v>0</v>
          </cell>
          <cell r="J430">
            <v>1.2</v>
          </cell>
        </row>
        <row r="431">
          <cell r="B431" t="str">
            <v>Luminous</v>
          </cell>
          <cell r="C431">
            <v>0</v>
          </cell>
          <cell r="D431">
            <v>2</v>
          </cell>
          <cell r="E431">
            <v>0</v>
          </cell>
          <cell r="F431">
            <v>0</v>
          </cell>
          <cell r="G431">
            <v>0</v>
          </cell>
          <cell r="H431">
            <v>0</v>
          </cell>
          <cell r="I431">
            <v>0</v>
          </cell>
          <cell r="J431">
            <v>2</v>
          </cell>
        </row>
        <row r="432">
          <cell r="B432" t="str">
            <v>Marconi/Ericsson</v>
          </cell>
          <cell r="J432">
            <v>0</v>
          </cell>
        </row>
        <row r="433">
          <cell r="B433" t="str">
            <v>Movaz</v>
          </cell>
          <cell r="C433">
            <v>0</v>
          </cell>
          <cell r="D433">
            <v>0</v>
          </cell>
          <cell r="E433">
            <v>0</v>
          </cell>
          <cell r="F433">
            <v>0</v>
          </cell>
          <cell r="G433">
            <v>0</v>
          </cell>
          <cell r="H433">
            <v>0</v>
          </cell>
          <cell r="I433">
            <v>0</v>
          </cell>
          <cell r="J433">
            <v>0</v>
          </cell>
        </row>
        <row r="434">
          <cell r="B434" t="str">
            <v>NEC</v>
          </cell>
          <cell r="C434">
            <v>3</v>
          </cell>
          <cell r="D434">
            <v>1</v>
          </cell>
          <cell r="E434">
            <v>0</v>
          </cell>
          <cell r="F434">
            <v>0</v>
          </cell>
          <cell r="G434">
            <v>0</v>
          </cell>
          <cell r="H434">
            <v>0</v>
          </cell>
          <cell r="I434">
            <v>0</v>
          </cell>
          <cell r="J434">
            <v>4</v>
          </cell>
        </row>
        <row r="435">
          <cell r="B435" t="str">
            <v>Nortel</v>
          </cell>
          <cell r="C435">
            <v>1</v>
          </cell>
          <cell r="D435">
            <v>35</v>
          </cell>
          <cell r="E435">
            <v>0</v>
          </cell>
          <cell r="F435">
            <v>8</v>
          </cell>
          <cell r="G435">
            <v>13</v>
          </cell>
          <cell r="H435">
            <v>13</v>
          </cell>
          <cell r="I435">
            <v>1</v>
          </cell>
          <cell r="J435">
            <v>71</v>
          </cell>
        </row>
        <row r="436">
          <cell r="B436" t="str">
            <v>Oki</v>
          </cell>
          <cell r="C436">
            <v>0</v>
          </cell>
          <cell r="D436">
            <v>0</v>
          </cell>
          <cell r="E436">
            <v>0</v>
          </cell>
          <cell r="F436">
            <v>0</v>
          </cell>
          <cell r="G436">
            <v>0</v>
          </cell>
          <cell r="H436">
            <v>0</v>
          </cell>
          <cell r="I436">
            <v>0</v>
          </cell>
          <cell r="J436">
            <v>0</v>
          </cell>
        </row>
        <row r="437">
          <cell r="B437" t="str">
            <v>OpVista</v>
          </cell>
          <cell r="J437">
            <v>0</v>
          </cell>
        </row>
        <row r="438">
          <cell r="B438" t="str">
            <v>Photonic Bridges</v>
          </cell>
          <cell r="C438">
            <v>0</v>
          </cell>
          <cell r="D438">
            <v>0</v>
          </cell>
          <cell r="E438">
            <v>0</v>
          </cell>
          <cell r="F438">
            <v>0</v>
          </cell>
          <cell r="G438">
            <v>0</v>
          </cell>
          <cell r="H438">
            <v>0</v>
          </cell>
          <cell r="I438">
            <v>0</v>
          </cell>
          <cell r="J438">
            <v>0</v>
          </cell>
        </row>
        <row r="439">
          <cell r="B439" t="str">
            <v>Redback</v>
          </cell>
          <cell r="C439">
            <v>0</v>
          </cell>
          <cell r="D439">
            <v>0</v>
          </cell>
          <cell r="E439">
            <v>0</v>
          </cell>
          <cell r="F439">
            <v>0</v>
          </cell>
          <cell r="G439">
            <v>0</v>
          </cell>
          <cell r="H439">
            <v>0</v>
          </cell>
          <cell r="I439">
            <v>0</v>
          </cell>
          <cell r="J439">
            <v>0</v>
          </cell>
        </row>
        <row r="440">
          <cell r="B440" t="str">
            <v>Sagem</v>
          </cell>
          <cell r="C440">
            <v>7</v>
          </cell>
          <cell r="D440">
            <v>0</v>
          </cell>
          <cell r="E440">
            <v>0</v>
          </cell>
          <cell r="F440">
            <v>0</v>
          </cell>
          <cell r="G440">
            <v>0</v>
          </cell>
          <cell r="H440">
            <v>0</v>
          </cell>
          <cell r="I440">
            <v>0</v>
          </cell>
          <cell r="J440">
            <v>7</v>
          </cell>
        </row>
        <row r="441">
          <cell r="B441" t="str">
            <v>Samsung</v>
          </cell>
          <cell r="C441">
            <v>0</v>
          </cell>
          <cell r="D441">
            <v>0</v>
          </cell>
          <cell r="E441">
            <v>0</v>
          </cell>
          <cell r="F441">
            <v>0</v>
          </cell>
          <cell r="G441">
            <v>0</v>
          </cell>
          <cell r="H441">
            <v>0</v>
          </cell>
          <cell r="I441">
            <v>0</v>
          </cell>
          <cell r="J441">
            <v>0</v>
          </cell>
        </row>
        <row r="442">
          <cell r="B442" t="str">
            <v>Nokia Siemens</v>
          </cell>
          <cell r="C442">
            <v>10</v>
          </cell>
          <cell r="D442">
            <v>36</v>
          </cell>
          <cell r="E442">
            <v>7</v>
          </cell>
          <cell r="F442">
            <v>0</v>
          </cell>
          <cell r="G442">
            <v>0</v>
          </cell>
          <cell r="H442">
            <v>6</v>
          </cell>
          <cell r="I442">
            <v>0</v>
          </cell>
          <cell r="J442">
            <v>59</v>
          </cell>
        </row>
        <row r="443">
          <cell r="B443" t="str">
            <v>Sorrento/Zhone</v>
          </cell>
          <cell r="J443">
            <v>0</v>
          </cell>
        </row>
        <row r="444">
          <cell r="B444" t="str">
            <v>Sycamore</v>
          </cell>
          <cell r="C444">
            <v>0</v>
          </cell>
          <cell r="D444">
            <v>0</v>
          </cell>
          <cell r="E444">
            <v>0</v>
          </cell>
          <cell r="F444">
            <v>2</v>
          </cell>
          <cell r="G444">
            <v>0</v>
          </cell>
          <cell r="H444">
            <v>0</v>
          </cell>
          <cell r="I444">
            <v>0</v>
          </cell>
          <cell r="J444">
            <v>2</v>
          </cell>
        </row>
        <row r="445">
          <cell r="B445" t="str">
            <v>Tejas</v>
          </cell>
          <cell r="J445">
            <v>0</v>
          </cell>
        </row>
        <row r="446">
          <cell r="B446" t="str">
            <v>Tellabs</v>
          </cell>
          <cell r="C446">
            <v>0</v>
          </cell>
          <cell r="D446">
            <v>4</v>
          </cell>
          <cell r="E446">
            <v>0</v>
          </cell>
          <cell r="F446">
            <v>0</v>
          </cell>
          <cell r="G446">
            <v>1</v>
          </cell>
          <cell r="H446">
            <v>0</v>
          </cell>
          <cell r="I446">
            <v>0</v>
          </cell>
          <cell r="J446">
            <v>5</v>
          </cell>
        </row>
        <row r="447">
          <cell r="B447" t="str">
            <v>Tellium</v>
          </cell>
          <cell r="C447">
            <v>0</v>
          </cell>
          <cell r="D447">
            <v>0</v>
          </cell>
          <cell r="E447">
            <v>0</v>
          </cell>
          <cell r="F447">
            <v>0</v>
          </cell>
          <cell r="G447">
            <v>0</v>
          </cell>
          <cell r="H447">
            <v>0</v>
          </cell>
          <cell r="I447">
            <v>0</v>
          </cell>
          <cell r="J447">
            <v>0</v>
          </cell>
        </row>
        <row r="448">
          <cell r="B448" t="str">
            <v>Transmode</v>
          </cell>
          <cell r="J448">
            <v>0</v>
          </cell>
        </row>
        <row r="449">
          <cell r="B449" t="str">
            <v>Turin</v>
          </cell>
          <cell r="C449">
            <v>0</v>
          </cell>
          <cell r="D449">
            <v>0</v>
          </cell>
          <cell r="E449">
            <v>0</v>
          </cell>
          <cell r="F449">
            <v>0</v>
          </cell>
          <cell r="G449">
            <v>0</v>
          </cell>
          <cell r="H449">
            <v>0</v>
          </cell>
          <cell r="I449">
            <v>0</v>
          </cell>
          <cell r="J449">
            <v>0</v>
          </cell>
        </row>
        <row r="450">
          <cell r="B450" t="str">
            <v>Tyco</v>
          </cell>
          <cell r="C450">
            <v>0</v>
          </cell>
          <cell r="D450">
            <v>0</v>
          </cell>
          <cell r="E450">
            <v>0</v>
          </cell>
          <cell r="F450">
            <v>0</v>
          </cell>
          <cell r="G450">
            <v>0</v>
          </cell>
          <cell r="H450">
            <v>0</v>
          </cell>
          <cell r="I450">
            <v>0</v>
          </cell>
          <cell r="J450">
            <v>0</v>
          </cell>
        </row>
        <row r="451">
          <cell r="B451" t="str">
            <v>UTStarcom</v>
          </cell>
          <cell r="C451">
            <v>0</v>
          </cell>
          <cell r="D451">
            <v>1.5</v>
          </cell>
          <cell r="E451">
            <v>0</v>
          </cell>
          <cell r="F451">
            <v>0</v>
          </cell>
          <cell r="G451">
            <v>0</v>
          </cell>
          <cell r="H451">
            <v>0</v>
          </cell>
          <cell r="I451">
            <v>0</v>
          </cell>
          <cell r="J451">
            <v>1.5</v>
          </cell>
        </row>
        <row r="452">
          <cell r="B452" t="str">
            <v>White Rock</v>
          </cell>
          <cell r="C452">
            <v>0</v>
          </cell>
          <cell r="D452">
            <v>0</v>
          </cell>
          <cell r="E452">
            <v>0</v>
          </cell>
          <cell r="F452">
            <v>0</v>
          </cell>
          <cell r="G452">
            <v>0</v>
          </cell>
          <cell r="H452">
            <v>0</v>
          </cell>
          <cell r="I452">
            <v>0</v>
          </cell>
          <cell r="J452">
            <v>0</v>
          </cell>
        </row>
        <row r="453">
          <cell r="B453" t="str">
            <v>Xtera</v>
          </cell>
          <cell r="J453">
            <v>0</v>
          </cell>
        </row>
        <row r="454">
          <cell r="B454" t="str">
            <v>Zhone</v>
          </cell>
          <cell r="C454">
            <v>0</v>
          </cell>
          <cell r="D454">
            <v>0</v>
          </cell>
          <cell r="E454">
            <v>0</v>
          </cell>
          <cell r="F454">
            <v>0</v>
          </cell>
          <cell r="G454">
            <v>3</v>
          </cell>
          <cell r="H454">
            <v>0</v>
          </cell>
          <cell r="I454">
            <v>0</v>
          </cell>
          <cell r="J454">
            <v>3</v>
          </cell>
        </row>
        <row r="455">
          <cell r="B455" t="str">
            <v>ZTE</v>
          </cell>
          <cell r="C455">
            <v>0</v>
          </cell>
          <cell r="D455">
            <v>0</v>
          </cell>
          <cell r="E455">
            <v>0</v>
          </cell>
          <cell r="F455">
            <v>0</v>
          </cell>
          <cell r="G455">
            <v>0</v>
          </cell>
          <cell r="H455">
            <v>0</v>
          </cell>
          <cell r="I455">
            <v>0</v>
          </cell>
          <cell r="J455">
            <v>0</v>
          </cell>
        </row>
        <row r="456">
          <cell r="B456" t="str">
            <v>Other</v>
          </cell>
          <cell r="C456">
            <v>0</v>
          </cell>
          <cell r="D456">
            <v>0.5</v>
          </cell>
          <cell r="E456">
            <v>0</v>
          </cell>
          <cell r="F456">
            <v>1</v>
          </cell>
          <cell r="G456">
            <v>3.8</v>
          </cell>
          <cell r="H456">
            <v>0</v>
          </cell>
          <cell r="I456">
            <v>0</v>
          </cell>
          <cell r="J456">
            <v>5.3</v>
          </cell>
        </row>
        <row r="457">
          <cell r="B457" t="str">
            <v>Total</v>
          </cell>
          <cell r="C457">
            <v>89.5</v>
          </cell>
          <cell r="D457">
            <v>295.89999999999998</v>
          </cell>
          <cell r="E457">
            <v>33</v>
          </cell>
          <cell r="F457">
            <v>67</v>
          </cell>
          <cell r="G457">
            <v>72</v>
          </cell>
          <cell r="H457">
            <v>80</v>
          </cell>
          <cell r="I457">
            <v>3</v>
          </cell>
          <cell r="J457">
            <v>640.39999999999986</v>
          </cell>
        </row>
        <row r="464">
          <cell r="B464" t="str">
            <v>Vendor</v>
          </cell>
          <cell r="C464" t="str">
            <v>SONET/SDH Add-drop multiplexers (ADM)</v>
          </cell>
          <cell r="D464" t="str">
            <v>Optical Edge Devices (OED)</v>
          </cell>
          <cell r="E464" t="str">
            <v>Digital Cross Connects (DCS)</v>
          </cell>
          <cell r="F464" t="str">
            <v>Optical Core Switches (OCS)</v>
          </cell>
          <cell r="G464" t="str">
            <v>Metro WDM (C/D-WDM)</v>
          </cell>
          <cell r="H464" t="str">
            <v>Long haul DWDM (LH DWDM)</v>
          </cell>
          <cell r="I464" t="str">
            <v>Multi-reach DWDM</v>
          </cell>
          <cell r="J464" t="str">
            <v>Total Optical Networking (ON)</v>
          </cell>
        </row>
        <row r="465">
          <cell r="B465" t="str">
            <v>ADTRAN</v>
          </cell>
        </row>
        <row r="466">
          <cell r="B466" t="str">
            <v>ADVA</v>
          </cell>
          <cell r="C466">
            <v>0</v>
          </cell>
          <cell r="D466">
            <v>1</v>
          </cell>
          <cell r="E466">
            <v>0</v>
          </cell>
          <cell r="F466">
            <v>0</v>
          </cell>
          <cell r="G466">
            <v>25</v>
          </cell>
          <cell r="H466">
            <v>0</v>
          </cell>
          <cell r="J466">
            <v>26</v>
          </cell>
        </row>
        <row r="467">
          <cell r="B467" t="str">
            <v>Alcatel-Lucent</v>
          </cell>
          <cell r="C467">
            <v>21</v>
          </cell>
          <cell r="D467">
            <v>109</v>
          </cell>
          <cell r="E467">
            <v>5</v>
          </cell>
          <cell r="F467">
            <v>23</v>
          </cell>
          <cell r="G467">
            <v>10</v>
          </cell>
          <cell r="H467">
            <v>30</v>
          </cell>
          <cell r="I467">
            <v>4</v>
          </cell>
          <cell r="J467">
            <v>202</v>
          </cell>
        </row>
        <row r="468">
          <cell r="B468" t="str">
            <v>ANDA</v>
          </cell>
          <cell r="J468">
            <v>0</v>
          </cell>
        </row>
        <row r="469">
          <cell r="B469" t="str">
            <v>Atrica</v>
          </cell>
          <cell r="C469">
            <v>0</v>
          </cell>
          <cell r="D469">
            <v>2.5</v>
          </cell>
          <cell r="E469">
            <v>0</v>
          </cell>
          <cell r="F469">
            <v>0</v>
          </cell>
          <cell r="G469">
            <v>0</v>
          </cell>
          <cell r="H469">
            <v>0</v>
          </cell>
          <cell r="J469">
            <v>2.5</v>
          </cell>
        </row>
        <row r="470">
          <cell r="B470" t="str">
            <v>Calient</v>
          </cell>
          <cell r="J470">
            <v>0</v>
          </cell>
        </row>
        <row r="471">
          <cell r="B471" t="str">
            <v>Ciena</v>
          </cell>
          <cell r="C471">
            <v>0</v>
          </cell>
          <cell r="D471">
            <v>1</v>
          </cell>
          <cell r="E471">
            <v>0</v>
          </cell>
          <cell r="F471">
            <v>1</v>
          </cell>
          <cell r="G471">
            <v>3</v>
          </cell>
          <cell r="H471">
            <v>0</v>
          </cell>
          <cell r="I471">
            <v>1</v>
          </cell>
          <cell r="J471">
            <v>6</v>
          </cell>
        </row>
        <row r="472">
          <cell r="B472" t="str">
            <v>Cisco</v>
          </cell>
          <cell r="C472">
            <v>0</v>
          </cell>
          <cell r="D472">
            <v>6</v>
          </cell>
          <cell r="E472">
            <v>0</v>
          </cell>
          <cell r="F472">
            <v>0</v>
          </cell>
          <cell r="G472">
            <v>7</v>
          </cell>
          <cell r="H472">
            <v>1</v>
          </cell>
          <cell r="J472">
            <v>14</v>
          </cell>
        </row>
        <row r="473">
          <cell r="B473" t="str">
            <v>Corrigent</v>
          </cell>
          <cell r="J473">
            <v>0</v>
          </cell>
        </row>
        <row r="474">
          <cell r="B474" t="str">
            <v>Corvis</v>
          </cell>
          <cell r="C474">
            <v>0</v>
          </cell>
          <cell r="D474">
            <v>0</v>
          </cell>
          <cell r="E474">
            <v>0</v>
          </cell>
          <cell r="F474">
            <v>0</v>
          </cell>
          <cell r="G474">
            <v>0</v>
          </cell>
          <cell r="H474">
            <v>0</v>
          </cell>
          <cell r="I474">
            <v>0</v>
          </cell>
          <cell r="J474">
            <v>0</v>
          </cell>
        </row>
        <row r="475">
          <cell r="B475" t="str">
            <v>Datang</v>
          </cell>
          <cell r="C475">
            <v>0</v>
          </cell>
          <cell r="D475">
            <v>0</v>
          </cell>
          <cell r="E475">
            <v>0</v>
          </cell>
          <cell r="F475">
            <v>0</v>
          </cell>
          <cell r="G475">
            <v>0</v>
          </cell>
          <cell r="H475">
            <v>0</v>
          </cell>
          <cell r="J475">
            <v>0</v>
          </cell>
        </row>
        <row r="476">
          <cell r="B476" t="str">
            <v>ECI Telecom</v>
          </cell>
          <cell r="C476">
            <v>3</v>
          </cell>
          <cell r="D476">
            <v>18</v>
          </cell>
          <cell r="E476">
            <v>2</v>
          </cell>
          <cell r="F476">
            <v>0</v>
          </cell>
          <cell r="G476">
            <v>0</v>
          </cell>
          <cell r="H476">
            <v>0</v>
          </cell>
          <cell r="J476">
            <v>23</v>
          </cell>
        </row>
        <row r="477">
          <cell r="B477" t="str">
            <v>Ericsson</v>
          </cell>
          <cell r="C477">
            <v>28</v>
          </cell>
          <cell r="D477">
            <v>57</v>
          </cell>
          <cell r="E477">
            <v>8</v>
          </cell>
          <cell r="F477">
            <v>11</v>
          </cell>
          <cell r="G477">
            <v>5</v>
          </cell>
          <cell r="H477">
            <v>23</v>
          </cell>
          <cell r="J477">
            <v>132</v>
          </cell>
        </row>
        <row r="478">
          <cell r="B478" t="str">
            <v>FiberHome</v>
          </cell>
          <cell r="C478">
            <v>0</v>
          </cell>
          <cell r="D478">
            <v>0</v>
          </cell>
          <cell r="E478">
            <v>0</v>
          </cell>
          <cell r="F478">
            <v>0</v>
          </cell>
          <cell r="G478">
            <v>0</v>
          </cell>
          <cell r="H478">
            <v>0</v>
          </cell>
          <cell r="J478">
            <v>0</v>
          </cell>
        </row>
        <row r="479">
          <cell r="B479" t="str">
            <v>Fujitsu</v>
          </cell>
          <cell r="C479">
            <v>0</v>
          </cell>
          <cell r="D479">
            <v>18.600000000000001</v>
          </cell>
          <cell r="E479">
            <v>0</v>
          </cell>
          <cell r="F479">
            <v>0</v>
          </cell>
          <cell r="G479">
            <v>0</v>
          </cell>
          <cell r="H479">
            <v>0</v>
          </cell>
          <cell r="I479">
            <v>0</v>
          </cell>
          <cell r="J479">
            <v>18.600000000000001</v>
          </cell>
        </row>
        <row r="480">
          <cell r="B480" t="str">
            <v>Hitachi</v>
          </cell>
          <cell r="C480">
            <v>0</v>
          </cell>
          <cell r="D480">
            <v>0</v>
          </cell>
          <cell r="E480">
            <v>0</v>
          </cell>
          <cell r="F480">
            <v>0</v>
          </cell>
          <cell r="G480">
            <v>0</v>
          </cell>
          <cell r="H480">
            <v>0</v>
          </cell>
          <cell r="J480">
            <v>0</v>
          </cell>
        </row>
        <row r="481">
          <cell r="B481" t="str">
            <v>Hitachi Cable</v>
          </cell>
          <cell r="J481">
            <v>0</v>
          </cell>
        </row>
        <row r="482">
          <cell r="B482" t="str">
            <v>Huawei</v>
          </cell>
          <cell r="C482">
            <v>6.75</v>
          </cell>
          <cell r="D482">
            <v>2.25</v>
          </cell>
          <cell r="E482">
            <v>0</v>
          </cell>
          <cell r="F482">
            <v>0</v>
          </cell>
          <cell r="G482">
            <v>0</v>
          </cell>
          <cell r="H482">
            <v>6</v>
          </cell>
          <cell r="I482">
            <v>0</v>
          </cell>
          <cell r="J482">
            <v>15</v>
          </cell>
        </row>
        <row r="483">
          <cell r="B483" t="str">
            <v>Infinera</v>
          </cell>
          <cell r="J483">
            <v>0</v>
          </cell>
        </row>
        <row r="484">
          <cell r="B484" t="str">
            <v>LGIC</v>
          </cell>
          <cell r="C484">
            <v>0</v>
          </cell>
          <cell r="D484">
            <v>0</v>
          </cell>
          <cell r="E484">
            <v>0</v>
          </cell>
          <cell r="F484">
            <v>0</v>
          </cell>
          <cell r="G484">
            <v>0</v>
          </cell>
          <cell r="H484">
            <v>0</v>
          </cell>
          <cell r="J484">
            <v>0</v>
          </cell>
        </row>
        <row r="485">
          <cell r="B485" t="str">
            <v>Lucent</v>
          </cell>
          <cell r="C485">
            <v>0</v>
          </cell>
          <cell r="D485">
            <v>0</v>
          </cell>
          <cell r="E485">
            <v>0</v>
          </cell>
          <cell r="F485">
            <v>0</v>
          </cell>
          <cell r="G485">
            <v>0</v>
          </cell>
          <cell r="H485">
            <v>0</v>
          </cell>
          <cell r="I485">
            <v>0</v>
          </cell>
          <cell r="J485">
            <v>0</v>
          </cell>
        </row>
        <row r="486">
          <cell r="B486" t="str">
            <v>Lumentis</v>
          </cell>
          <cell r="C486">
            <v>0</v>
          </cell>
          <cell r="D486">
            <v>0</v>
          </cell>
          <cell r="E486">
            <v>0</v>
          </cell>
          <cell r="F486">
            <v>0</v>
          </cell>
          <cell r="G486">
            <v>2.1</v>
          </cell>
          <cell r="H486">
            <v>0</v>
          </cell>
          <cell r="J486">
            <v>2.1</v>
          </cell>
        </row>
        <row r="487">
          <cell r="B487" t="str">
            <v>Luminous</v>
          </cell>
          <cell r="C487">
            <v>0</v>
          </cell>
          <cell r="D487">
            <v>2.4</v>
          </cell>
          <cell r="E487">
            <v>0</v>
          </cell>
          <cell r="F487">
            <v>0</v>
          </cell>
          <cell r="G487">
            <v>0</v>
          </cell>
          <cell r="H487">
            <v>0</v>
          </cell>
          <cell r="J487">
            <v>2.4</v>
          </cell>
        </row>
        <row r="488">
          <cell r="B488" t="str">
            <v>Marconi/Ericsson</v>
          </cell>
          <cell r="J488">
            <v>0</v>
          </cell>
        </row>
        <row r="489">
          <cell r="B489" t="str">
            <v>Movaz</v>
          </cell>
          <cell r="C489">
            <v>0</v>
          </cell>
          <cell r="D489">
            <v>0</v>
          </cell>
          <cell r="E489">
            <v>0</v>
          </cell>
          <cell r="F489">
            <v>0</v>
          </cell>
          <cell r="G489">
            <v>0</v>
          </cell>
          <cell r="H489">
            <v>0</v>
          </cell>
          <cell r="J489">
            <v>0</v>
          </cell>
        </row>
        <row r="490">
          <cell r="B490" t="str">
            <v>NEC</v>
          </cell>
          <cell r="C490">
            <v>4</v>
          </cell>
          <cell r="D490">
            <v>1</v>
          </cell>
          <cell r="E490">
            <v>0</v>
          </cell>
          <cell r="F490">
            <v>0</v>
          </cell>
          <cell r="G490">
            <v>0</v>
          </cell>
          <cell r="H490">
            <v>1</v>
          </cell>
          <cell r="I490">
            <v>0</v>
          </cell>
          <cell r="J490">
            <v>6</v>
          </cell>
        </row>
        <row r="491">
          <cell r="B491" t="str">
            <v>Nortel</v>
          </cell>
          <cell r="C491">
            <v>2</v>
          </cell>
          <cell r="D491">
            <v>23</v>
          </cell>
          <cell r="E491">
            <v>0</v>
          </cell>
          <cell r="F491">
            <v>6</v>
          </cell>
          <cell r="G491">
            <v>11</v>
          </cell>
          <cell r="H491">
            <v>14</v>
          </cell>
          <cell r="I491">
            <v>2</v>
          </cell>
          <cell r="J491">
            <v>58</v>
          </cell>
        </row>
        <row r="492">
          <cell r="B492" t="str">
            <v>Oki</v>
          </cell>
          <cell r="C492">
            <v>0</v>
          </cell>
          <cell r="D492">
            <v>0</v>
          </cell>
          <cell r="E492">
            <v>0</v>
          </cell>
          <cell r="F492">
            <v>0</v>
          </cell>
          <cell r="G492">
            <v>0</v>
          </cell>
          <cell r="H492">
            <v>0</v>
          </cell>
          <cell r="J492">
            <v>0</v>
          </cell>
        </row>
        <row r="493">
          <cell r="B493" t="str">
            <v>OpVista</v>
          </cell>
          <cell r="J493">
            <v>0</v>
          </cell>
        </row>
        <row r="494">
          <cell r="B494" t="str">
            <v>Photonic Bridges</v>
          </cell>
          <cell r="C494">
            <v>0</v>
          </cell>
          <cell r="D494">
            <v>0</v>
          </cell>
          <cell r="E494">
            <v>0</v>
          </cell>
          <cell r="F494">
            <v>0</v>
          </cell>
          <cell r="G494">
            <v>0</v>
          </cell>
          <cell r="H494">
            <v>0</v>
          </cell>
          <cell r="J494">
            <v>0</v>
          </cell>
        </row>
        <row r="495">
          <cell r="B495" t="str">
            <v>Redback</v>
          </cell>
          <cell r="J495">
            <v>0</v>
          </cell>
        </row>
        <row r="496">
          <cell r="B496" t="str">
            <v>Sagem</v>
          </cell>
          <cell r="C496">
            <v>0</v>
          </cell>
          <cell r="D496">
            <v>7</v>
          </cell>
          <cell r="E496">
            <v>0</v>
          </cell>
          <cell r="F496">
            <v>0</v>
          </cell>
          <cell r="G496">
            <v>0</v>
          </cell>
          <cell r="H496">
            <v>0</v>
          </cell>
          <cell r="J496">
            <v>7</v>
          </cell>
        </row>
        <row r="497">
          <cell r="B497" t="str">
            <v>Samsung</v>
          </cell>
          <cell r="C497">
            <v>0</v>
          </cell>
          <cell r="D497">
            <v>0</v>
          </cell>
          <cell r="E497">
            <v>0</v>
          </cell>
          <cell r="F497">
            <v>0</v>
          </cell>
          <cell r="G497">
            <v>0</v>
          </cell>
          <cell r="H497">
            <v>0</v>
          </cell>
          <cell r="J497">
            <v>0</v>
          </cell>
        </row>
        <row r="498">
          <cell r="B498" t="str">
            <v>Nokia Siemens</v>
          </cell>
          <cell r="C498">
            <v>44</v>
          </cell>
          <cell r="D498">
            <v>47</v>
          </cell>
          <cell r="E498">
            <v>1</v>
          </cell>
          <cell r="F498">
            <v>0</v>
          </cell>
          <cell r="G498">
            <v>0</v>
          </cell>
          <cell r="H498">
            <v>12</v>
          </cell>
          <cell r="I498">
            <v>2</v>
          </cell>
          <cell r="J498">
            <v>106</v>
          </cell>
        </row>
        <row r="499">
          <cell r="B499" t="str">
            <v>Sorrento/Zhone</v>
          </cell>
          <cell r="J499">
            <v>0</v>
          </cell>
        </row>
        <row r="500">
          <cell r="B500" t="str">
            <v>Sycamore</v>
          </cell>
          <cell r="C500">
            <v>0</v>
          </cell>
          <cell r="D500">
            <v>1</v>
          </cell>
          <cell r="E500">
            <v>0</v>
          </cell>
          <cell r="F500">
            <v>2</v>
          </cell>
          <cell r="G500">
            <v>0</v>
          </cell>
          <cell r="H500">
            <v>0</v>
          </cell>
          <cell r="J500">
            <v>3</v>
          </cell>
        </row>
        <row r="501">
          <cell r="B501" t="str">
            <v>Tejas</v>
          </cell>
          <cell r="J501">
            <v>0</v>
          </cell>
        </row>
        <row r="502">
          <cell r="B502" t="str">
            <v>Tellabs</v>
          </cell>
          <cell r="C502">
            <v>0</v>
          </cell>
          <cell r="D502">
            <v>11</v>
          </cell>
          <cell r="E502">
            <v>0</v>
          </cell>
          <cell r="F502">
            <v>0</v>
          </cell>
          <cell r="G502">
            <v>2</v>
          </cell>
          <cell r="H502">
            <v>0</v>
          </cell>
          <cell r="J502">
            <v>13</v>
          </cell>
        </row>
        <row r="503">
          <cell r="B503" t="str">
            <v>Tellium</v>
          </cell>
          <cell r="J503">
            <v>0</v>
          </cell>
        </row>
        <row r="504">
          <cell r="B504" t="str">
            <v>Transmode</v>
          </cell>
          <cell r="J504">
            <v>0</v>
          </cell>
        </row>
        <row r="505">
          <cell r="B505" t="str">
            <v>Turin</v>
          </cell>
          <cell r="C505">
            <v>0</v>
          </cell>
          <cell r="D505">
            <v>0.3</v>
          </cell>
          <cell r="E505">
            <v>0</v>
          </cell>
          <cell r="F505">
            <v>0</v>
          </cell>
          <cell r="G505">
            <v>0</v>
          </cell>
          <cell r="H505">
            <v>0</v>
          </cell>
          <cell r="J505">
            <v>0.3</v>
          </cell>
        </row>
        <row r="506">
          <cell r="B506" t="str">
            <v>Tyco</v>
          </cell>
          <cell r="C506">
            <v>0</v>
          </cell>
          <cell r="D506">
            <v>0</v>
          </cell>
          <cell r="E506">
            <v>0</v>
          </cell>
          <cell r="F506">
            <v>0</v>
          </cell>
          <cell r="G506">
            <v>0</v>
          </cell>
          <cell r="H506">
            <v>0</v>
          </cell>
          <cell r="J506">
            <v>0</v>
          </cell>
        </row>
        <row r="507">
          <cell r="B507" t="str">
            <v>UTStarcom</v>
          </cell>
          <cell r="C507">
            <v>0</v>
          </cell>
          <cell r="D507">
            <v>1.7</v>
          </cell>
          <cell r="E507">
            <v>0</v>
          </cell>
          <cell r="F507">
            <v>0</v>
          </cell>
          <cell r="G507">
            <v>0</v>
          </cell>
          <cell r="H507">
            <v>0</v>
          </cell>
          <cell r="J507">
            <v>1.7</v>
          </cell>
        </row>
        <row r="508">
          <cell r="B508" t="str">
            <v>White Rock</v>
          </cell>
          <cell r="C508">
            <v>0</v>
          </cell>
          <cell r="D508">
            <v>0</v>
          </cell>
          <cell r="E508">
            <v>0</v>
          </cell>
          <cell r="F508">
            <v>0</v>
          </cell>
          <cell r="G508">
            <v>0</v>
          </cell>
          <cell r="H508">
            <v>0</v>
          </cell>
          <cell r="J508">
            <v>0</v>
          </cell>
        </row>
        <row r="509">
          <cell r="B509" t="str">
            <v>Xtera</v>
          </cell>
          <cell r="J509">
            <v>0</v>
          </cell>
        </row>
        <row r="510">
          <cell r="B510" t="str">
            <v>Zhone</v>
          </cell>
          <cell r="C510">
            <v>0</v>
          </cell>
          <cell r="D510">
            <v>0</v>
          </cell>
          <cell r="E510">
            <v>0</v>
          </cell>
          <cell r="F510">
            <v>0</v>
          </cell>
          <cell r="G510">
            <v>2</v>
          </cell>
          <cell r="H510">
            <v>0</v>
          </cell>
          <cell r="J510">
            <v>2</v>
          </cell>
        </row>
        <row r="511">
          <cell r="B511" t="str">
            <v>ZTE</v>
          </cell>
          <cell r="C511">
            <v>0</v>
          </cell>
          <cell r="D511">
            <v>0</v>
          </cell>
          <cell r="E511">
            <v>0</v>
          </cell>
          <cell r="F511">
            <v>0</v>
          </cell>
          <cell r="G511">
            <v>0</v>
          </cell>
          <cell r="H511">
            <v>0</v>
          </cell>
          <cell r="J511">
            <v>0</v>
          </cell>
        </row>
        <row r="512">
          <cell r="B512" t="str">
            <v>Other</v>
          </cell>
          <cell r="C512">
            <v>0</v>
          </cell>
          <cell r="D512">
            <v>12</v>
          </cell>
          <cell r="E512">
            <v>0</v>
          </cell>
          <cell r="F512">
            <v>2</v>
          </cell>
          <cell r="G512">
            <v>6</v>
          </cell>
          <cell r="H512">
            <v>0</v>
          </cell>
          <cell r="J512">
            <v>20</v>
          </cell>
        </row>
        <row r="513">
          <cell r="B513" t="str">
            <v>Total</v>
          </cell>
          <cell r="C513">
            <v>108.75</v>
          </cell>
          <cell r="D513">
            <v>321.75</v>
          </cell>
          <cell r="E513">
            <v>16</v>
          </cell>
          <cell r="F513">
            <v>45</v>
          </cell>
          <cell r="G513">
            <v>73.099999999999994</v>
          </cell>
          <cell r="H513">
            <v>87</v>
          </cell>
          <cell r="I513">
            <v>9</v>
          </cell>
          <cell r="J513">
            <v>660.6</v>
          </cell>
        </row>
        <row r="517">
          <cell r="B517" t="str">
            <v>Vendor</v>
          </cell>
          <cell r="C517" t="str">
            <v>SONET/SDH Add-drop multiplexers (ADM)</v>
          </cell>
          <cell r="D517" t="str">
            <v>Optical Edge Devices (OED)</v>
          </cell>
          <cell r="E517" t="str">
            <v>Digital Cross Connects (DCS)</v>
          </cell>
          <cell r="F517" t="str">
            <v>Optical Core Switches (OCS)</v>
          </cell>
          <cell r="G517" t="str">
            <v>Metro WDM (C/D-WDM)</v>
          </cell>
          <cell r="H517" t="str">
            <v>Long haul DWDM (LH DWDM)</v>
          </cell>
          <cell r="I517" t="str">
            <v>Multi-reach DWDM</v>
          </cell>
          <cell r="J517" t="str">
            <v>Total Optical Networking (ON)</v>
          </cell>
        </row>
        <row r="518">
          <cell r="B518" t="str">
            <v>ADTRAN</v>
          </cell>
        </row>
        <row r="519">
          <cell r="B519" t="str">
            <v>ADVA</v>
          </cell>
          <cell r="C519">
            <v>0</v>
          </cell>
          <cell r="D519">
            <v>0</v>
          </cell>
          <cell r="E519">
            <v>0</v>
          </cell>
          <cell r="F519">
            <v>0</v>
          </cell>
          <cell r="G519">
            <v>27</v>
          </cell>
          <cell r="H519">
            <v>0</v>
          </cell>
          <cell r="I519">
            <v>0</v>
          </cell>
          <cell r="J519">
            <v>27</v>
          </cell>
        </row>
        <row r="520">
          <cell r="B520" t="str">
            <v>Alcatel-Lucent</v>
          </cell>
          <cell r="C520">
            <v>22</v>
          </cell>
          <cell r="D520">
            <v>170</v>
          </cell>
          <cell r="E520">
            <v>12</v>
          </cell>
          <cell r="F520">
            <v>20</v>
          </cell>
          <cell r="G520">
            <v>16</v>
          </cell>
          <cell r="H520">
            <v>39</v>
          </cell>
          <cell r="I520">
            <v>2</v>
          </cell>
          <cell r="J520">
            <v>281</v>
          </cell>
        </row>
        <row r="521">
          <cell r="B521" t="str">
            <v>ANDA</v>
          </cell>
          <cell r="J521">
            <v>0</v>
          </cell>
        </row>
        <row r="522">
          <cell r="B522" t="str">
            <v>Atrica</v>
          </cell>
          <cell r="C522">
            <v>0</v>
          </cell>
          <cell r="D522">
            <v>4</v>
          </cell>
          <cell r="E522">
            <v>0</v>
          </cell>
          <cell r="F522">
            <v>0</v>
          </cell>
          <cell r="G522">
            <v>0</v>
          </cell>
          <cell r="H522">
            <v>0</v>
          </cell>
          <cell r="I522">
            <v>0</v>
          </cell>
          <cell r="J522">
            <v>4</v>
          </cell>
        </row>
        <row r="523">
          <cell r="B523" t="str">
            <v>Calient</v>
          </cell>
          <cell r="C523">
            <v>0</v>
          </cell>
          <cell r="D523">
            <v>0</v>
          </cell>
          <cell r="E523">
            <v>0</v>
          </cell>
          <cell r="F523">
            <v>0</v>
          </cell>
          <cell r="G523">
            <v>0</v>
          </cell>
          <cell r="H523">
            <v>0</v>
          </cell>
          <cell r="I523">
            <v>0</v>
          </cell>
          <cell r="J523">
            <v>0</v>
          </cell>
        </row>
        <row r="524">
          <cell r="B524" t="str">
            <v>Ciena</v>
          </cell>
          <cell r="C524">
            <v>0</v>
          </cell>
          <cell r="D524">
            <v>0</v>
          </cell>
          <cell r="E524">
            <v>0</v>
          </cell>
          <cell r="F524">
            <v>0</v>
          </cell>
          <cell r="G524">
            <v>2</v>
          </cell>
          <cell r="H524">
            <v>0</v>
          </cell>
          <cell r="I524">
            <v>1</v>
          </cell>
          <cell r="J524">
            <v>3</v>
          </cell>
        </row>
        <row r="525">
          <cell r="B525" t="str">
            <v>Cisco</v>
          </cell>
          <cell r="C525">
            <v>0</v>
          </cell>
          <cell r="D525">
            <v>4</v>
          </cell>
          <cell r="E525">
            <v>0</v>
          </cell>
          <cell r="F525">
            <v>1</v>
          </cell>
          <cell r="G525">
            <v>9</v>
          </cell>
          <cell r="H525">
            <v>1</v>
          </cell>
          <cell r="I525">
            <v>0</v>
          </cell>
          <cell r="J525">
            <v>15</v>
          </cell>
        </row>
        <row r="526">
          <cell r="B526" t="str">
            <v>Corrigent</v>
          </cell>
          <cell r="J526">
            <v>0</v>
          </cell>
        </row>
        <row r="527">
          <cell r="B527" t="str">
            <v>Corvis</v>
          </cell>
          <cell r="C527">
            <v>0</v>
          </cell>
          <cell r="D527">
            <v>0</v>
          </cell>
          <cell r="E527">
            <v>0</v>
          </cell>
          <cell r="F527">
            <v>0</v>
          </cell>
          <cell r="G527">
            <v>0</v>
          </cell>
          <cell r="H527">
            <v>0</v>
          </cell>
          <cell r="I527">
            <v>0</v>
          </cell>
          <cell r="J527">
            <v>0</v>
          </cell>
        </row>
        <row r="528">
          <cell r="B528" t="str">
            <v>Datang</v>
          </cell>
          <cell r="C528">
            <v>0</v>
          </cell>
          <cell r="D528">
            <v>0</v>
          </cell>
          <cell r="E528">
            <v>0</v>
          </cell>
          <cell r="F528">
            <v>0</v>
          </cell>
          <cell r="G528">
            <v>0</v>
          </cell>
          <cell r="H528">
            <v>0</v>
          </cell>
          <cell r="I528">
            <v>0</v>
          </cell>
          <cell r="J528">
            <v>0</v>
          </cell>
        </row>
        <row r="529">
          <cell r="B529" t="str">
            <v>ECI Telecom</v>
          </cell>
          <cell r="C529">
            <v>2</v>
          </cell>
          <cell r="D529">
            <v>33</v>
          </cell>
          <cell r="E529">
            <v>1</v>
          </cell>
          <cell r="F529">
            <v>0</v>
          </cell>
          <cell r="G529">
            <v>0</v>
          </cell>
          <cell r="H529">
            <v>0</v>
          </cell>
          <cell r="I529">
            <v>0</v>
          </cell>
          <cell r="J529">
            <v>36</v>
          </cell>
        </row>
        <row r="530">
          <cell r="B530" t="str">
            <v>Ericsson</v>
          </cell>
          <cell r="C530">
            <v>26</v>
          </cell>
          <cell r="D530">
            <v>54</v>
          </cell>
          <cell r="E530">
            <v>8</v>
          </cell>
          <cell r="F530">
            <v>11</v>
          </cell>
          <cell r="G530">
            <v>6</v>
          </cell>
          <cell r="H530">
            <v>20</v>
          </cell>
          <cell r="I530">
            <v>0</v>
          </cell>
          <cell r="J530">
            <v>125</v>
          </cell>
        </row>
        <row r="531">
          <cell r="B531" t="str">
            <v>FiberHome</v>
          </cell>
          <cell r="C531">
            <v>0</v>
          </cell>
          <cell r="D531">
            <v>0</v>
          </cell>
          <cell r="E531">
            <v>0</v>
          </cell>
          <cell r="F531">
            <v>0</v>
          </cell>
          <cell r="G531">
            <v>0</v>
          </cell>
          <cell r="H531">
            <v>0</v>
          </cell>
          <cell r="I531">
            <v>0</v>
          </cell>
          <cell r="J531">
            <v>0</v>
          </cell>
        </row>
        <row r="532">
          <cell r="B532" t="str">
            <v>Fujitsu</v>
          </cell>
          <cell r="C532">
            <v>0</v>
          </cell>
          <cell r="D532">
            <v>14.2</v>
          </cell>
          <cell r="E532">
            <v>0</v>
          </cell>
          <cell r="F532">
            <v>0</v>
          </cell>
          <cell r="G532">
            <v>0</v>
          </cell>
          <cell r="H532">
            <v>0</v>
          </cell>
          <cell r="I532">
            <v>0</v>
          </cell>
          <cell r="J532">
            <v>14.2</v>
          </cell>
        </row>
        <row r="533">
          <cell r="B533" t="str">
            <v>Hitachi</v>
          </cell>
          <cell r="C533">
            <v>0</v>
          </cell>
          <cell r="D533">
            <v>0</v>
          </cell>
          <cell r="E533">
            <v>0</v>
          </cell>
          <cell r="F533">
            <v>0</v>
          </cell>
          <cell r="G533">
            <v>0</v>
          </cell>
          <cell r="H533">
            <v>0</v>
          </cell>
          <cell r="I533">
            <v>0</v>
          </cell>
          <cell r="J533">
            <v>0</v>
          </cell>
        </row>
        <row r="534">
          <cell r="B534" t="str">
            <v>Hitachi Cable</v>
          </cell>
          <cell r="J534">
            <v>0</v>
          </cell>
        </row>
        <row r="535">
          <cell r="B535" t="str">
            <v>Huawei</v>
          </cell>
          <cell r="C535">
            <v>13</v>
          </cell>
          <cell r="D535">
            <v>5</v>
          </cell>
          <cell r="E535">
            <v>0</v>
          </cell>
          <cell r="F535">
            <v>2</v>
          </cell>
          <cell r="G535">
            <v>0</v>
          </cell>
          <cell r="H535">
            <v>16</v>
          </cell>
          <cell r="I535">
            <v>0</v>
          </cell>
          <cell r="J535">
            <v>36</v>
          </cell>
        </row>
        <row r="536">
          <cell r="B536" t="str">
            <v>Infinera</v>
          </cell>
          <cell r="J536">
            <v>0</v>
          </cell>
        </row>
        <row r="537">
          <cell r="B537" t="str">
            <v>LGIC</v>
          </cell>
          <cell r="C537">
            <v>0</v>
          </cell>
          <cell r="D537">
            <v>0</v>
          </cell>
          <cell r="E537">
            <v>0</v>
          </cell>
          <cell r="F537">
            <v>0</v>
          </cell>
          <cell r="G537">
            <v>0</v>
          </cell>
          <cell r="H537">
            <v>0</v>
          </cell>
          <cell r="I537">
            <v>0</v>
          </cell>
          <cell r="J537">
            <v>0</v>
          </cell>
        </row>
        <row r="538">
          <cell r="B538" t="str">
            <v>Lucent</v>
          </cell>
          <cell r="C538">
            <v>0</v>
          </cell>
          <cell r="D538">
            <v>0</v>
          </cell>
          <cell r="E538">
            <v>0</v>
          </cell>
          <cell r="F538">
            <v>0</v>
          </cell>
          <cell r="G538">
            <v>0</v>
          </cell>
          <cell r="H538">
            <v>0</v>
          </cell>
          <cell r="I538">
            <v>0</v>
          </cell>
          <cell r="J538">
            <v>0</v>
          </cell>
        </row>
        <row r="539">
          <cell r="B539" t="str">
            <v>Lumentis</v>
          </cell>
          <cell r="C539">
            <v>0</v>
          </cell>
          <cell r="D539">
            <v>0</v>
          </cell>
          <cell r="E539">
            <v>0</v>
          </cell>
          <cell r="F539">
            <v>0</v>
          </cell>
          <cell r="G539">
            <v>2</v>
          </cell>
          <cell r="H539">
            <v>0</v>
          </cell>
          <cell r="J539">
            <v>2</v>
          </cell>
        </row>
        <row r="540">
          <cell r="B540" t="str">
            <v>Luminous</v>
          </cell>
          <cell r="C540">
            <v>0</v>
          </cell>
          <cell r="D540">
            <v>3</v>
          </cell>
          <cell r="E540">
            <v>0</v>
          </cell>
          <cell r="F540">
            <v>0</v>
          </cell>
          <cell r="G540">
            <v>0</v>
          </cell>
          <cell r="H540">
            <v>0</v>
          </cell>
          <cell r="J540">
            <v>3</v>
          </cell>
        </row>
        <row r="541">
          <cell r="B541" t="str">
            <v>Marconi/Ericsson</v>
          </cell>
          <cell r="J541">
            <v>0</v>
          </cell>
        </row>
        <row r="542">
          <cell r="B542" t="str">
            <v>Movaz</v>
          </cell>
          <cell r="C542">
            <v>0</v>
          </cell>
          <cell r="D542">
            <v>0</v>
          </cell>
          <cell r="E542">
            <v>0</v>
          </cell>
          <cell r="F542">
            <v>0</v>
          </cell>
          <cell r="G542">
            <v>0</v>
          </cell>
          <cell r="H542">
            <v>0</v>
          </cell>
          <cell r="J542">
            <v>0</v>
          </cell>
        </row>
        <row r="543">
          <cell r="B543" t="str">
            <v>NEC</v>
          </cell>
          <cell r="C543">
            <v>2</v>
          </cell>
          <cell r="D543">
            <v>3</v>
          </cell>
          <cell r="E543">
            <v>0</v>
          </cell>
          <cell r="F543">
            <v>0</v>
          </cell>
          <cell r="G543">
            <v>0</v>
          </cell>
          <cell r="H543">
            <v>1</v>
          </cell>
          <cell r="I543">
            <v>0</v>
          </cell>
          <cell r="J543">
            <v>6</v>
          </cell>
        </row>
        <row r="544">
          <cell r="B544" t="str">
            <v>Nortel</v>
          </cell>
          <cell r="C544">
            <v>3</v>
          </cell>
          <cell r="D544">
            <v>25</v>
          </cell>
          <cell r="E544">
            <v>0</v>
          </cell>
          <cell r="F544">
            <v>5</v>
          </cell>
          <cell r="G544">
            <v>14</v>
          </cell>
          <cell r="H544">
            <v>16</v>
          </cell>
          <cell r="I544">
            <v>2</v>
          </cell>
          <cell r="J544">
            <v>65</v>
          </cell>
        </row>
        <row r="545">
          <cell r="B545" t="str">
            <v>Oki</v>
          </cell>
          <cell r="C545">
            <v>0</v>
          </cell>
          <cell r="D545">
            <v>0</v>
          </cell>
          <cell r="E545">
            <v>0</v>
          </cell>
          <cell r="F545">
            <v>0</v>
          </cell>
          <cell r="G545">
            <v>0</v>
          </cell>
          <cell r="H545">
            <v>0</v>
          </cell>
          <cell r="J545">
            <v>0</v>
          </cell>
        </row>
        <row r="546">
          <cell r="B546" t="str">
            <v>OpVista</v>
          </cell>
          <cell r="J546">
            <v>0</v>
          </cell>
        </row>
        <row r="547">
          <cell r="B547" t="str">
            <v>Photonic Bridges</v>
          </cell>
          <cell r="C547">
            <v>0</v>
          </cell>
          <cell r="D547">
            <v>0</v>
          </cell>
          <cell r="E547">
            <v>0</v>
          </cell>
          <cell r="F547">
            <v>0</v>
          </cell>
          <cell r="G547">
            <v>0</v>
          </cell>
          <cell r="H547">
            <v>0</v>
          </cell>
          <cell r="J547">
            <v>0</v>
          </cell>
        </row>
        <row r="548">
          <cell r="B548" t="str">
            <v>Redback</v>
          </cell>
          <cell r="C548">
            <v>0</v>
          </cell>
          <cell r="D548">
            <v>0</v>
          </cell>
          <cell r="E548">
            <v>0</v>
          </cell>
          <cell r="F548">
            <v>0</v>
          </cell>
          <cell r="G548">
            <v>0</v>
          </cell>
          <cell r="H548">
            <v>0</v>
          </cell>
          <cell r="I548">
            <v>0</v>
          </cell>
          <cell r="J548">
            <v>0</v>
          </cell>
        </row>
        <row r="549">
          <cell r="B549" t="str">
            <v>Sagem</v>
          </cell>
          <cell r="C549">
            <v>0</v>
          </cell>
          <cell r="D549">
            <v>10</v>
          </cell>
          <cell r="E549">
            <v>0</v>
          </cell>
          <cell r="F549">
            <v>0</v>
          </cell>
          <cell r="G549">
            <v>0</v>
          </cell>
          <cell r="H549">
            <v>0</v>
          </cell>
          <cell r="J549">
            <v>10</v>
          </cell>
        </row>
        <row r="550">
          <cell r="B550" t="str">
            <v>Samsung</v>
          </cell>
          <cell r="C550">
            <v>0</v>
          </cell>
          <cell r="D550">
            <v>0</v>
          </cell>
          <cell r="E550">
            <v>0</v>
          </cell>
          <cell r="F550">
            <v>0</v>
          </cell>
          <cell r="G550">
            <v>0</v>
          </cell>
          <cell r="H550">
            <v>0</v>
          </cell>
          <cell r="I550">
            <v>0</v>
          </cell>
          <cell r="J550">
            <v>0</v>
          </cell>
        </row>
        <row r="551">
          <cell r="B551" t="str">
            <v>Nokia Siemens</v>
          </cell>
          <cell r="C551">
            <v>55</v>
          </cell>
          <cell r="D551">
            <v>23</v>
          </cell>
          <cell r="E551">
            <v>1</v>
          </cell>
          <cell r="F551">
            <v>0</v>
          </cell>
          <cell r="G551">
            <v>0</v>
          </cell>
          <cell r="H551">
            <v>10</v>
          </cell>
          <cell r="I551">
            <v>2</v>
          </cell>
          <cell r="J551">
            <v>91</v>
          </cell>
        </row>
        <row r="552">
          <cell r="B552" t="str">
            <v>Sorrento/Zhone</v>
          </cell>
          <cell r="J552">
            <v>0</v>
          </cell>
        </row>
        <row r="553">
          <cell r="B553" t="str">
            <v>Sycamore</v>
          </cell>
          <cell r="C553">
            <v>0</v>
          </cell>
          <cell r="D553">
            <v>1</v>
          </cell>
          <cell r="E553">
            <v>0</v>
          </cell>
          <cell r="F553">
            <v>3</v>
          </cell>
          <cell r="G553">
            <v>0</v>
          </cell>
          <cell r="H553">
            <v>0</v>
          </cell>
          <cell r="J553">
            <v>4</v>
          </cell>
        </row>
        <row r="554">
          <cell r="B554" t="str">
            <v>Tejas</v>
          </cell>
          <cell r="J554">
            <v>0</v>
          </cell>
        </row>
        <row r="555">
          <cell r="B555" t="str">
            <v>Tellabs</v>
          </cell>
          <cell r="C555">
            <v>0</v>
          </cell>
          <cell r="D555">
            <v>20</v>
          </cell>
          <cell r="E555">
            <v>0</v>
          </cell>
          <cell r="F555">
            <v>0</v>
          </cell>
          <cell r="G555">
            <v>0</v>
          </cell>
          <cell r="H555">
            <v>0</v>
          </cell>
          <cell r="I555">
            <v>0</v>
          </cell>
          <cell r="J555">
            <v>20</v>
          </cell>
        </row>
        <row r="556">
          <cell r="B556" t="str">
            <v>Tellium</v>
          </cell>
          <cell r="C556">
            <v>0</v>
          </cell>
          <cell r="D556">
            <v>0</v>
          </cell>
          <cell r="E556">
            <v>0</v>
          </cell>
          <cell r="F556">
            <v>0</v>
          </cell>
          <cell r="G556">
            <v>0</v>
          </cell>
          <cell r="H556">
            <v>0</v>
          </cell>
          <cell r="I556">
            <v>0</v>
          </cell>
          <cell r="J556">
            <v>0</v>
          </cell>
        </row>
        <row r="557">
          <cell r="B557" t="str">
            <v>Transmode</v>
          </cell>
          <cell r="J557">
            <v>0</v>
          </cell>
        </row>
        <row r="558">
          <cell r="B558" t="str">
            <v>Turin</v>
          </cell>
          <cell r="C558">
            <v>0</v>
          </cell>
          <cell r="D558">
            <v>0.5</v>
          </cell>
          <cell r="E558">
            <v>0</v>
          </cell>
          <cell r="F558">
            <v>0</v>
          </cell>
          <cell r="G558">
            <v>0</v>
          </cell>
          <cell r="H558">
            <v>0</v>
          </cell>
          <cell r="I558">
            <v>0</v>
          </cell>
          <cell r="J558">
            <v>0.5</v>
          </cell>
        </row>
        <row r="559">
          <cell r="B559" t="str">
            <v>Tyco</v>
          </cell>
          <cell r="C559">
            <v>0</v>
          </cell>
          <cell r="D559">
            <v>0</v>
          </cell>
          <cell r="E559">
            <v>0</v>
          </cell>
          <cell r="F559">
            <v>0</v>
          </cell>
          <cell r="G559">
            <v>0</v>
          </cell>
          <cell r="H559">
            <v>0</v>
          </cell>
          <cell r="J559">
            <v>0</v>
          </cell>
        </row>
        <row r="560">
          <cell r="B560" t="str">
            <v>UTStarcom</v>
          </cell>
          <cell r="C560">
            <v>0</v>
          </cell>
          <cell r="D560">
            <v>2</v>
          </cell>
          <cell r="E560">
            <v>0</v>
          </cell>
          <cell r="F560">
            <v>0</v>
          </cell>
          <cell r="G560">
            <v>0</v>
          </cell>
          <cell r="H560">
            <v>0</v>
          </cell>
          <cell r="J560">
            <v>2</v>
          </cell>
        </row>
        <row r="561">
          <cell r="B561" t="str">
            <v>White Rock</v>
          </cell>
          <cell r="C561">
            <v>0</v>
          </cell>
          <cell r="D561">
            <v>0</v>
          </cell>
          <cell r="E561">
            <v>0</v>
          </cell>
          <cell r="F561">
            <v>0</v>
          </cell>
          <cell r="G561">
            <v>0</v>
          </cell>
          <cell r="H561">
            <v>0</v>
          </cell>
          <cell r="J561">
            <v>0</v>
          </cell>
        </row>
        <row r="562">
          <cell r="B562" t="str">
            <v>Xtera</v>
          </cell>
          <cell r="J562">
            <v>0</v>
          </cell>
        </row>
        <row r="563">
          <cell r="B563" t="str">
            <v>Zhone</v>
          </cell>
          <cell r="C563">
            <v>0</v>
          </cell>
          <cell r="D563">
            <v>0</v>
          </cell>
          <cell r="E563">
            <v>0</v>
          </cell>
          <cell r="F563">
            <v>0</v>
          </cell>
          <cell r="G563">
            <v>2</v>
          </cell>
          <cell r="H563">
            <v>0</v>
          </cell>
          <cell r="J563">
            <v>2</v>
          </cell>
        </row>
        <row r="564">
          <cell r="B564" t="str">
            <v>ZTE</v>
          </cell>
          <cell r="C564">
            <v>3</v>
          </cell>
          <cell r="D564">
            <v>0</v>
          </cell>
          <cell r="E564">
            <v>0</v>
          </cell>
          <cell r="F564">
            <v>0</v>
          </cell>
          <cell r="G564">
            <v>0</v>
          </cell>
          <cell r="H564">
            <v>0</v>
          </cell>
          <cell r="J564">
            <v>3</v>
          </cell>
        </row>
        <row r="565">
          <cell r="B565" t="str">
            <v>Other</v>
          </cell>
          <cell r="C565">
            <v>0</v>
          </cell>
          <cell r="D565">
            <v>2</v>
          </cell>
          <cell r="E565">
            <v>0</v>
          </cell>
          <cell r="F565">
            <v>0</v>
          </cell>
          <cell r="G565">
            <v>2</v>
          </cell>
          <cell r="H565">
            <v>0</v>
          </cell>
          <cell r="I565">
            <v>2</v>
          </cell>
          <cell r="J565">
            <v>6</v>
          </cell>
        </row>
        <row r="566">
          <cell r="B566" t="str">
            <v>Total</v>
          </cell>
          <cell r="C566">
            <v>126</v>
          </cell>
          <cell r="D566">
            <v>373.7</v>
          </cell>
          <cell r="E566">
            <v>22</v>
          </cell>
          <cell r="F566">
            <v>42</v>
          </cell>
          <cell r="G566">
            <v>80</v>
          </cell>
          <cell r="H566">
            <v>103</v>
          </cell>
          <cell r="I566">
            <v>9</v>
          </cell>
          <cell r="J566">
            <v>755.7</v>
          </cell>
        </row>
        <row r="570">
          <cell r="B570" t="str">
            <v>Vendor</v>
          </cell>
          <cell r="C570" t="str">
            <v>SONET/SDH Add-drop multiplexers (ADM)</v>
          </cell>
          <cell r="D570" t="str">
            <v>Optical Edge Devices (OED)</v>
          </cell>
          <cell r="E570" t="str">
            <v>Digital Cross Connects (DCS)</v>
          </cell>
          <cell r="F570" t="str">
            <v>Optical Core Switches (OCS)</v>
          </cell>
          <cell r="G570" t="str">
            <v>Metro WDM (C/D-WDM)</v>
          </cell>
          <cell r="H570" t="str">
            <v>Long haul DWDM (LH DWDM)</v>
          </cell>
          <cell r="I570" t="str">
            <v>Multi-reach DWDM</v>
          </cell>
          <cell r="J570" t="str">
            <v>Total Optical Networking (ON)</v>
          </cell>
        </row>
        <row r="571">
          <cell r="B571" t="str">
            <v>ADTRAN</v>
          </cell>
        </row>
        <row r="572">
          <cell r="B572" t="str">
            <v>ADVA</v>
          </cell>
          <cell r="C572">
            <v>0</v>
          </cell>
          <cell r="D572">
            <v>1</v>
          </cell>
          <cell r="E572">
            <v>0</v>
          </cell>
          <cell r="F572">
            <v>0</v>
          </cell>
          <cell r="G572">
            <v>23</v>
          </cell>
          <cell r="H572">
            <v>0</v>
          </cell>
          <cell r="I572">
            <v>0</v>
          </cell>
          <cell r="J572">
            <v>24</v>
          </cell>
        </row>
        <row r="573">
          <cell r="B573" t="str">
            <v>Alcatel-Lucent</v>
          </cell>
          <cell r="C573">
            <v>20</v>
          </cell>
          <cell r="D573">
            <v>154</v>
          </cell>
          <cell r="E573">
            <v>9</v>
          </cell>
          <cell r="F573">
            <v>19</v>
          </cell>
          <cell r="G573">
            <v>8</v>
          </cell>
          <cell r="H573">
            <v>26</v>
          </cell>
          <cell r="I573">
            <v>5</v>
          </cell>
          <cell r="J573">
            <v>241</v>
          </cell>
        </row>
        <row r="574">
          <cell r="B574" t="str">
            <v>ANDA</v>
          </cell>
          <cell r="J574">
            <v>0</v>
          </cell>
        </row>
        <row r="575">
          <cell r="B575" t="str">
            <v>Atrica</v>
          </cell>
          <cell r="C575">
            <v>0</v>
          </cell>
          <cell r="D575">
            <v>3</v>
          </cell>
          <cell r="E575">
            <v>0</v>
          </cell>
          <cell r="F575">
            <v>0</v>
          </cell>
          <cell r="G575">
            <v>0</v>
          </cell>
          <cell r="H575">
            <v>0</v>
          </cell>
          <cell r="I575">
            <v>0</v>
          </cell>
          <cell r="J575">
            <v>3</v>
          </cell>
        </row>
        <row r="576">
          <cell r="B576" t="str">
            <v>Calient</v>
          </cell>
          <cell r="C576">
            <v>0</v>
          </cell>
          <cell r="D576">
            <v>0</v>
          </cell>
          <cell r="E576">
            <v>0</v>
          </cell>
          <cell r="F576">
            <v>0</v>
          </cell>
          <cell r="G576">
            <v>0</v>
          </cell>
          <cell r="H576">
            <v>0</v>
          </cell>
          <cell r="I576">
            <v>0</v>
          </cell>
          <cell r="J576">
            <v>0</v>
          </cell>
        </row>
        <row r="577">
          <cell r="B577" t="str">
            <v>Ciena</v>
          </cell>
          <cell r="C577">
            <v>0</v>
          </cell>
          <cell r="D577">
            <v>1</v>
          </cell>
          <cell r="E577">
            <v>0</v>
          </cell>
          <cell r="F577">
            <v>1</v>
          </cell>
          <cell r="G577">
            <v>1</v>
          </cell>
          <cell r="H577">
            <v>0</v>
          </cell>
          <cell r="I577">
            <v>0</v>
          </cell>
          <cell r="J577">
            <v>3</v>
          </cell>
        </row>
        <row r="578">
          <cell r="B578" t="str">
            <v>Cisco</v>
          </cell>
          <cell r="C578">
            <v>0</v>
          </cell>
          <cell r="D578">
            <v>3</v>
          </cell>
          <cell r="E578">
            <v>0</v>
          </cell>
          <cell r="F578">
            <v>0</v>
          </cell>
          <cell r="G578">
            <v>11</v>
          </cell>
          <cell r="H578">
            <v>1</v>
          </cell>
          <cell r="I578">
            <v>0</v>
          </cell>
          <cell r="J578">
            <v>15</v>
          </cell>
        </row>
        <row r="579">
          <cell r="B579" t="str">
            <v>Corrigent</v>
          </cell>
          <cell r="J579">
            <v>0</v>
          </cell>
        </row>
        <row r="580">
          <cell r="B580" t="str">
            <v>Corvis</v>
          </cell>
          <cell r="C580">
            <v>0</v>
          </cell>
          <cell r="D580">
            <v>0</v>
          </cell>
          <cell r="E580">
            <v>0</v>
          </cell>
          <cell r="F580">
            <v>0</v>
          </cell>
          <cell r="G580">
            <v>0</v>
          </cell>
          <cell r="H580">
            <v>0</v>
          </cell>
          <cell r="I580">
            <v>0</v>
          </cell>
          <cell r="J580">
            <v>0</v>
          </cell>
        </row>
        <row r="581">
          <cell r="B581" t="str">
            <v>Datang</v>
          </cell>
          <cell r="C581">
            <v>0</v>
          </cell>
          <cell r="D581">
            <v>0</v>
          </cell>
          <cell r="E581">
            <v>0</v>
          </cell>
          <cell r="F581">
            <v>0</v>
          </cell>
          <cell r="G581">
            <v>0</v>
          </cell>
          <cell r="H581">
            <v>0</v>
          </cell>
          <cell r="I581">
            <v>0</v>
          </cell>
          <cell r="J581">
            <v>0</v>
          </cell>
        </row>
        <row r="582">
          <cell r="B582" t="str">
            <v>ECI Telecom</v>
          </cell>
          <cell r="C582">
            <v>3</v>
          </cell>
          <cell r="D582">
            <v>26</v>
          </cell>
          <cell r="E582">
            <v>1</v>
          </cell>
          <cell r="F582">
            <v>0</v>
          </cell>
          <cell r="G582">
            <v>0</v>
          </cell>
          <cell r="H582">
            <v>0</v>
          </cell>
          <cell r="I582">
            <v>0</v>
          </cell>
          <cell r="J582">
            <v>30</v>
          </cell>
        </row>
        <row r="583">
          <cell r="B583" t="str">
            <v>Ericsson</v>
          </cell>
          <cell r="C583">
            <v>20</v>
          </cell>
          <cell r="D583">
            <v>55</v>
          </cell>
          <cell r="E583">
            <v>10</v>
          </cell>
          <cell r="F583">
            <v>10</v>
          </cell>
          <cell r="G583">
            <v>4</v>
          </cell>
          <cell r="H583">
            <v>11</v>
          </cell>
          <cell r="I583">
            <v>10</v>
          </cell>
          <cell r="J583">
            <v>120</v>
          </cell>
        </row>
        <row r="584">
          <cell r="B584" t="str">
            <v>FiberHome</v>
          </cell>
          <cell r="C584">
            <v>0</v>
          </cell>
          <cell r="D584">
            <v>0</v>
          </cell>
          <cell r="E584">
            <v>0</v>
          </cell>
          <cell r="F584">
            <v>0</v>
          </cell>
          <cell r="G584">
            <v>0</v>
          </cell>
          <cell r="H584">
            <v>0</v>
          </cell>
          <cell r="I584">
            <v>0</v>
          </cell>
          <cell r="J584">
            <v>0</v>
          </cell>
        </row>
        <row r="585">
          <cell r="B585" t="str">
            <v>Fujitsu</v>
          </cell>
          <cell r="C585">
            <v>0</v>
          </cell>
          <cell r="D585">
            <v>12</v>
          </cell>
          <cell r="E585">
            <v>0</v>
          </cell>
          <cell r="F585">
            <v>0</v>
          </cell>
          <cell r="G585">
            <v>0</v>
          </cell>
          <cell r="H585">
            <v>0</v>
          </cell>
          <cell r="I585">
            <v>0</v>
          </cell>
          <cell r="J585">
            <v>12</v>
          </cell>
        </row>
        <row r="586">
          <cell r="B586" t="str">
            <v>Hitachi</v>
          </cell>
          <cell r="C586">
            <v>0</v>
          </cell>
          <cell r="D586">
            <v>0</v>
          </cell>
          <cell r="E586">
            <v>0</v>
          </cell>
          <cell r="F586">
            <v>0</v>
          </cell>
          <cell r="G586">
            <v>0</v>
          </cell>
          <cell r="H586">
            <v>0</v>
          </cell>
          <cell r="I586">
            <v>0</v>
          </cell>
          <cell r="J586">
            <v>0</v>
          </cell>
        </row>
        <row r="587">
          <cell r="B587" t="str">
            <v>Hitachi Cable</v>
          </cell>
          <cell r="J587">
            <v>0</v>
          </cell>
        </row>
        <row r="588">
          <cell r="B588" t="str">
            <v>Huawei</v>
          </cell>
          <cell r="C588">
            <v>17</v>
          </cell>
          <cell r="D588">
            <v>5</v>
          </cell>
          <cell r="E588">
            <v>0</v>
          </cell>
          <cell r="F588">
            <v>0</v>
          </cell>
          <cell r="G588">
            <v>0</v>
          </cell>
          <cell r="H588">
            <v>4</v>
          </cell>
          <cell r="I588">
            <v>12</v>
          </cell>
          <cell r="J588">
            <v>38</v>
          </cell>
        </row>
        <row r="589">
          <cell r="B589" t="str">
            <v>Infinera</v>
          </cell>
          <cell r="J589">
            <v>0</v>
          </cell>
        </row>
        <row r="590">
          <cell r="B590" t="str">
            <v>LGIC</v>
          </cell>
          <cell r="C590">
            <v>0</v>
          </cell>
          <cell r="D590">
            <v>0</v>
          </cell>
          <cell r="E590">
            <v>0</v>
          </cell>
          <cell r="F590">
            <v>0</v>
          </cell>
          <cell r="G590">
            <v>0</v>
          </cell>
          <cell r="H590">
            <v>0</v>
          </cell>
          <cell r="I590">
            <v>0</v>
          </cell>
          <cell r="J590">
            <v>0</v>
          </cell>
        </row>
        <row r="591">
          <cell r="B591" t="str">
            <v>Lucent</v>
          </cell>
          <cell r="C591">
            <v>0</v>
          </cell>
          <cell r="D591">
            <v>0</v>
          </cell>
          <cell r="E591">
            <v>0</v>
          </cell>
          <cell r="F591">
            <v>0</v>
          </cell>
          <cell r="G591">
            <v>0</v>
          </cell>
          <cell r="H591">
            <v>0</v>
          </cell>
          <cell r="I591">
            <v>0</v>
          </cell>
          <cell r="J591">
            <v>0</v>
          </cell>
        </row>
        <row r="592">
          <cell r="B592" t="str">
            <v>Lumentis</v>
          </cell>
          <cell r="C592">
            <v>0</v>
          </cell>
          <cell r="D592">
            <v>0</v>
          </cell>
          <cell r="E592">
            <v>0</v>
          </cell>
          <cell r="F592">
            <v>0</v>
          </cell>
          <cell r="G592">
            <v>3</v>
          </cell>
          <cell r="H592">
            <v>0</v>
          </cell>
          <cell r="I592">
            <v>0</v>
          </cell>
          <cell r="J592">
            <v>3</v>
          </cell>
        </row>
        <row r="593">
          <cell r="B593" t="str">
            <v>Luminous</v>
          </cell>
          <cell r="C593">
            <v>0</v>
          </cell>
          <cell r="D593">
            <v>4</v>
          </cell>
          <cell r="E593">
            <v>0</v>
          </cell>
          <cell r="F593">
            <v>0</v>
          </cell>
          <cell r="G593">
            <v>0</v>
          </cell>
          <cell r="H593">
            <v>0</v>
          </cell>
          <cell r="I593">
            <v>0</v>
          </cell>
          <cell r="J593">
            <v>4</v>
          </cell>
        </row>
        <row r="594">
          <cell r="B594" t="str">
            <v>Marconi/Ericsson</v>
          </cell>
          <cell r="J594">
            <v>0</v>
          </cell>
        </row>
        <row r="595">
          <cell r="B595" t="str">
            <v>Movaz</v>
          </cell>
          <cell r="C595">
            <v>0</v>
          </cell>
          <cell r="D595">
            <v>0</v>
          </cell>
          <cell r="E595">
            <v>0</v>
          </cell>
          <cell r="F595">
            <v>0</v>
          </cell>
          <cell r="G595">
            <v>0</v>
          </cell>
          <cell r="H595">
            <v>0</v>
          </cell>
          <cell r="I595">
            <v>0</v>
          </cell>
          <cell r="J595">
            <v>0</v>
          </cell>
        </row>
        <row r="596">
          <cell r="B596" t="str">
            <v>NEC</v>
          </cell>
          <cell r="C596">
            <v>3</v>
          </cell>
          <cell r="D596">
            <v>3</v>
          </cell>
          <cell r="E596">
            <v>0</v>
          </cell>
          <cell r="F596">
            <v>0</v>
          </cell>
          <cell r="G596">
            <v>0</v>
          </cell>
          <cell r="H596">
            <v>1</v>
          </cell>
          <cell r="I596">
            <v>0</v>
          </cell>
          <cell r="J596">
            <v>7</v>
          </cell>
        </row>
        <row r="597">
          <cell r="B597" t="str">
            <v>Nortel</v>
          </cell>
          <cell r="C597">
            <v>2</v>
          </cell>
          <cell r="D597">
            <v>22</v>
          </cell>
          <cell r="E597">
            <v>0</v>
          </cell>
          <cell r="F597">
            <v>4</v>
          </cell>
          <cell r="G597">
            <v>13</v>
          </cell>
          <cell r="H597">
            <v>9</v>
          </cell>
          <cell r="I597">
            <v>2</v>
          </cell>
          <cell r="J597">
            <v>52</v>
          </cell>
        </row>
        <row r="598">
          <cell r="B598" t="str">
            <v>Oki</v>
          </cell>
          <cell r="C598">
            <v>0</v>
          </cell>
          <cell r="D598">
            <v>0</v>
          </cell>
          <cell r="E598">
            <v>0</v>
          </cell>
          <cell r="F598">
            <v>0</v>
          </cell>
          <cell r="G598">
            <v>0</v>
          </cell>
          <cell r="H598">
            <v>0</v>
          </cell>
          <cell r="I598">
            <v>0</v>
          </cell>
          <cell r="J598">
            <v>0</v>
          </cell>
        </row>
        <row r="599">
          <cell r="B599" t="str">
            <v>OpVista</v>
          </cell>
          <cell r="J599">
            <v>0</v>
          </cell>
        </row>
        <row r="600">
          <cell r="B600" t="str">
            <v>Photonic Bridges</v>
          </cell>
          <cell r="C600">
            <v>0</v>
          </cell>
          <cell r="D600">
            <v>0</v>
          </cell>
          <cell r="E600">
            <v>0</v>
          </cell>
          <cell r="F600">
            <v>0</v>
          </cell>
          <cell r="G600">
            <v>0</v>
          </cell>
          <cell r="H600">
            <v>0</v>
          </cell>
          <cell r="I600">
            <v>0</v>
          </cell>
          <cell r="J600">
            <v>0</v>
          </cell>
        </row>
        <row r="601">
          <cell r="B601" t="str">
            <v>Redback</v>
          </cell>
          <cell r="C601">
            <v>0</v>
          </cell>
          <cell r="D601">
            <v>0</v>
          </cell>
          <cell r="E601">
            <v>0</v>
          </cell>
          <cell r="F601">
            <v>0</v>
          </cell>
          <cell r="G601">
            <v>0</v>
          </cell>
          <cell r="H601">
            <v>0</v>
          </cell>
          <cell r="I601">
            <v>0</v>
          </cell>
          <cell r="J601">
            <v>0</v>
          </cell>
        </row>
        <row r="602">
          <cell r="B602" t="str">
            <v>Sagem</v>
          </cell>
          <cell r="C602">
            <v>0</v>
          </cell>
          <cell r="D602">
            <v>7</v>
          </cell>
          <cell r="E602">
            <v>0</v>
          </cell>
          <cell r="F602">
            <v>0</v>
          </cell>
          <cell r="G602">
            <v>0</v>
          </cell>
          <cell r="H602">
            <v>0</v>
          </cell>
          <cell r="I602">
            <v>0</v>
          </cell>
          <cell r="J602">
            <v>7</v>
          </cell>
        </row>
        <row r="603">
          <cell r="B603" t="str">
            <v>Samsung</v>
          </cell>
          <cell r="C603">
            <v>0</v>
          </cell>
          <cell r="D603">
            <v>0</v>
          </cell>
          <cell r="E603">
            <v>0</v>
          </cell>
          <cell r="F603">
            <v>0</v>
          </cell>
          <cell r="G603">
            <v>0</v>
          </cell>
          <cell r="H603">
            <v>0</v>
          </cell>
          <cell r="I603">
            <v>0</v>
          </cell>
          <cell r="J603">
            <v>0</v>
          </cell>
        </row>
        <row r="604">
          <cell r="B604" t="str">
            <v>Nokia Siemens</v>
          </cell>
          <cell r="C604">
            <v>56</v>
          </cell>
          <cell r="D604">
            <v>52</v>
          </cell>
          <cell r="E604">
            <v>1</v>
          </cell>
          <cell r="F604">
            <v>0</v>
          </cell>
          <cell r="G604">
            <v>0</v>
          </cell>
          <cell r="H604">
            <v>6</v>
          </cell>
          <cell r="I604">
            <v>2</v>
          </cell>
          <cell r="J604">
            <v>117</v>
          </cell>
        </row>
        <row r="605">
          <cell r="B605" t="str">
            <v>Sorrento/Zhone</v>
          </cell>
          <cell r="J605">
            <v>0</v>
          </cell>
        </row>
        <row r="606">
          <cell r="B606" t="str">
            <v>Sycamore</v>
          </cell>
          <cell r="C606">
            <v>0</v>
          </cell>
          <cell r="D606">
            <v>1</v>
          </cell>
          <cell r="E606">
            <v>0</v>
          </cell>
          <cell r="F606">
            <v>3</v>
          </cell>
          <cell r="G606">
            <v>0</v>
          </cell>
          <cell r="H606">
            <v>0</v>
          </cell>
          <cell r="J606">
            <v>4</v>
          </cell>
        </row>
        <row r="607">
          <cell r="B607" t="str">
            <v>Tejas</v>
          </cell>
          <cell r="J607">
            <v>0</v>
          </cell>
        </row>
        <row r="608">
          <cell r="B608" t="str">
            <v>Tellabs</v>
          </cell>
          <cell r="C608">
            <v>0</v>
          </cell>
          <cell r="D608">
            <v>17</v>
          </cell>
          <cell r="E608">
            <v>0</v>
          </cell>
          <cell r="F608">
            <v>0</v>
          </cell>
          <cell r="G608">
            <v>4</v>
          </cell>
          <cell r="H608">
            <v>0</v>
          </cell>
          <cell r="I608">
            <v>0</v>
          </cell>
          <cell r="J608">
            <v>21</v>
          </cell>
        </row>
        <row r="609">
          <cell r="B609" t="str">
            <v>Tellium</v>
          </cell>
          <cell r="C609">
            <v>0</v>
          </cell>
          <cell r="D609">
            <v>0</v>
          </cell>
          <cell r="E609">
            <v>0</v>
          </cell>
          <cell r="F609">
            <v>0</v>
          </cell>
          <cell r="G609">
            <v>0</v>
          </cell>
          <cell r="H609">
            <v>0</v>
          </cell>
          <cell r="I609">
            <v>0</v>
          </cell>
          <cell r="J609">
            <v>0</v>
          </cell>
        </row>
        <row r="610">
          <cell r="B610" t="str">
            <v>Transmode</v>
          </cell>
          <cell r="J610">
            <v>0</v>
          </cell>
        </row>
        <row r="611">
          <cell r="B611" t="str">
            <v>Turin</v>
          </cell>
          <cell r="C611">
            <v>0</v>
          </cell>
          <cell r="D611">
            <v>1</v>
          </cell>
          <cell r="E611">
            <v>0</v>
          </cell>
          <cell r="F611">
            <v>0</v>
          </cell>
          <cell r="G611">
            <v>0</v>
          </cell>
          <cell r="H611">
            <v>0</v>
          </cell>
          <cell r="I611">
            <v>0</v>
          </cell>
          <cell r="J611">
            <v>1</v>
          </cell>
        </row>
        <row r="612">
          <cell r="B612" t="str">
            <v>Tyco</v>
          </cell>
          <cell r="C612">
            <v>0</v>
          </cell>
          <cell r="D612">
            <v>0</v>
          </cell>
          <cell r="E612">
            <v>0</v>
          </cell>
          <cell r="F612">
            <v>0</v>
          </cell>
          <cell r="G612">
            <v>0</v>
          </cell>
          <cell r="H612">
            <v>0</v>
          </cell>
          <cell r="I612">
            <v>0</v>
          </cell>
          <cell r="J612">
            <v>0</v>
          </cell>
        </row>
        <row r="613">
          <cell r="B613" t="str">
            <v>UTStarcom</v>
          </cell>
          <cell r="C613">
            <v>0</v>
          </cell>
          <cell r="D613">
            <v>2</v>
          </cell>
          <cell r="E613">
            <v>0</v>
          </cell>
          <cell r="F613">
            <v>0</v>
          </cell>
          <cell r="G613">
            <v>0</v>
          </cell>
          <cell r="H613">
            <v>0</v>
          </cell>
          <cell r="I613">
            <v>0</v>
          </cell>
          <cell r="J613">
            <v>2</v>
          </cell>
        </row>
        <row r="614">
          <cell r="B614" t="str">
            <v>White Rock</v>
          </cell>
          <cell r="C614">
            <v>0</v>
          </cell>
          <cell r="D614">
            <v>0</v>
          </cell>
          <cell r="E614">
            <v>0</v>
          </cell>
          <cell r="F614">
            <v>0</v>
          </cell>
          <cell r="G614">
            <v>0</v>
          </cell>
          <cell r="H614">
            <v>0</v>
          </cell>
          <cell r="I614">
            <v>0</v>
          </cell>
          <cell r="J614">
            <v>0</v>
          </cell>
        </row>
        <row r="615">
          <cell r="B615" t="str">
            <v>Xtera</v>
          </cell>
          <cell r="J615">
            <v>0</v>
          </cell>
        </row>
        <row r="616">
          <cell r="B616" t="str">
            <v>Zhone</v>
          </cell>
          <cell r="C616">
            <v>0</v>
          </cell>
          <cell r="D616">
            <v>0</v>
          </cell>
          <cell r="E616">
            <v>0</v>
          </cell>
          <cell r="F616">
            <v>0</v>
          </cell>
          <cell r="G616">
            <v>1</v>
          </cell>
          <cell r="H616">
            <v>0</v>
          </cell>
          <cell r="I616">
            <v>0</v>
          </cell>
          <cell r="J616">
            <v>1</v>
          </cell>
        </row>
        <row r="617">
          <cell r="B617" t="str">
            <v>ZTE</v>
          </cell>
          <cell r="C617">
            <v>3</v>
          </cell>
          <cell r="D617">
            <v>0</v>
          </cell>
          <cell r="E617">
            <v>0</v>
          </cell>
          <cell r="F617">
            <v>0</v>
          </cell>
          <cell r="G617">
            <v>0</v>
          </cell>
          <cell r="H617">
            <v>0</v>
          </cell>
          <cell r="J617">
            <v>3</v>
          </cell>
        </row>
        <row r="618">
          <cell r="B618" t="str">
            <v>Other</v>
          </cell>
          <cell r="C618">
            <v>0</v>
          </cell>
          <cell r="D618">
            <v>2</v>
          </cell>
          <cell r="E618">
            <v>0</v>
          </cell>
          <cell r="F618">
            <v>0</v>
          </cell>
          <cell r="G618">
            <v>2</v>
          </cell>
          <cell r="H618">
            <v>0</v>
          </cell>
          <cell r="I618">
            <v>2</v>
          </cell>
          <cell r="J618">
            <v>6</v>
          </cell>
        </row>
        <row r="619">
          <cell r="B619" t="str">
            <v>Total</v>
          </cell>
          <cell r="C619">
            <v>124</v>
          </cell>
          <cell r="D619">
            <v>371</v>
          </cell>
          <cell r="E619">
            <v>21</v>
          </cell>
          <cell r="F619">
            <v>37</v>
          </cell>
          <cell r="G619">
            <v>70</v>
          </cell>
          <cell r="H619">
            <v>58</v>
          </cell>
          <cell r="I619">
            <v>33</v>
          </cell>
          <cell r="J619">
            <v>714</v>
          </cell>
        </row>
        <row r="623">
          <cell r="B623" t="str">
            <v>Vendor</v>
          </cell>
          <cell r="C623" t="str">
            <v>SONET/SDH Add-drop multiplexers (ADM)</v>
          </cell>
          <cell r="D623" t="str">
            <v>Optical Edge Devices (OED)</v>
          </cell>
          <cell r="E623" t="str">
            <v>Digital Cross Connects (DCS)</v>
          </cell>
          <cell r="F623" t="str">
            <v>Optical Core Switches (OCS)</v>
          </cell>
          <cell r="G623" t="str">
            <v>Metro WDM (C/D-WDM)</v>
          </cell>
          <cell r="H623" t="str">
            <v>Long haul DWDM (LH DWDM)</v>
          </cell>
          <cell r="I623" t="str">
            <v>Multi-reach DWDM</v>
          </cell>
          <cell r="J623" t="str">
            <v>Total Optical Networking (ON)</v>
          </cell>
        </row>
        <row r="624">
          <cell r="B624" t="str">
            <v>ADTRAN</v>
          </cell>
        </row>
        <row r="625">
          <cell r="B625" t="str">
            <v>ADVA</v>
          </cell>
          <cell r="C625">
            <v>0</v>
          </cell>
          <cell r="D625">
            <v>2</v>
          </cell>
          <cell r="E625">
            <v>0</v>
          </cell>
          <cell r="F625">
            <v>0</v>
          </cell>
          <cell r="G625">
            <v>29</v>
          </cell>
          <cell r="H625">
            <v>0</v>
          </cell>
          <cell r="I625">
            <v>0</v>
          </cell>
          <cell r="J625">
            <v>31</v>
          </cell>
        </row>
        <row r="626">
          <cell r="B626" t="str">
            <v>Alcatel-Lucent</v>
          </cell>
          <cell r="C626">
            <v>24</v>
          </cell>
          <cell r="D626">
            <v>234</v>
          </cell>
          <cell r="E626">
            <v>9</v>
          </cell>
          <cell r="F626">
            <v>38</v>
          </cell>
          <cell r="G626">
            <v>38</v>
          </cell>
          <cell r="H626">
            <v>35</v>
          </cell>
          <cell r="I626">
            <v>10</v>
          </cell>
          <cell r="J626">
            <v>388</v>
          </cell>
        </row>
        <row r="627">
          <cell r="B627" t="str">
            <v>ANDA</v>
          </cell>
          <cell r="J627">
            <v>0</v>
          </cell>
        </row>
        <row r="628">
          <cell r="B628" t="str">
            <v>Atrica</v>
          </cell>
          <cell r="C628">
            <v>0</v>
          </cell>
          <cell r="D628">
            <v>4</v>
          </cell>
          <cell r="E628">
            <v>0</v>
          </cell>
          <cell r="F628">
            <v>0</v>
          </cell>
          <cell r="G628">
            <v>0</v>
          </cell>
          <cell r="H628">
            <v>0</v>
          </cell>
          <cell r="I628">
            <v>0</v>
          </cell>
          <cell r="J628">
            <v>4</v>
          </cell>
        </row>
        <row r="629">
          <cell r="B629" t="str">
            <v>Calient</v>
          </cell>
          <cell r="C629">
            <v>0</v>
          </cell>
          <cell r="D629">
            <v>0</v>
          </cell>
          <cell r="E629">
            <v>0</v>
          </cell>
          <cell r="F629">
            <v>0</v>
          </cell>
          <cell r="G629">
            <v>0</v>
          </cell>
          <cell r="H629">
            <v>0</v>
          </cell>
          <cell r="I629">
            <v>0</v>
          </cell>
          <cell r="J629">
            <v>0</v>
          </cell>
        </row>
        <row r="630">
          <cell r="B630" t="str">
            <v>Ciena</v>
          </cell>
          <cell r="C630">
            <v>0</v>
          </cell>
          <cell r="D630">
            <v>1</v>
          </cell>
          <cell r="E630">
            <v>0</v>
          </cell>
          <cell r="F630">
            <v>0</v>
          </cell>
          <cell r="G630">
            <v>2</v>
          </cell>
          <cell r="H630">
            <v>0</v>
          </cell>
          <cell r="I630">
            <v>1</v>
          </cell>
          <cell r="J630">
            <v>4</v>
          </cell>
        </row>
        <row r="631">
          <cell r="B631" t="str">
            <v>Cisco</v>
          </cell>
          <cell r="C631">
            <v>0</v>
          </cell>
          <cell r="D631">
            <v>3</v>
          </cell>
          <cell r="E631">
            <v>0</v>
          </cell>
          <cell r="F631">
            <v>0</v>
          </cell>
          <cell r="G631">
            <v>12</v>
          </cell>
          <cell r="H631">
            <v>0</v>
          </cell>
          <cell r="I631">
            <v>0</v>
          </cell>
          <cell r="J631">
            <v>15</v>
          </cell>
        </row>
        <row r="632">
          <cell r="B632" t="str">
            <v>Corrigent</v>
          </cell>
          <cell r="J632">
            <v>0</v>
          </cell>
        </row>
        <row r="633">
          <cell r="B633" t="str">
            <v>Corvis</v>
          </cell>
          <cell r="C633">
            <v>0</v>
          </cell>
          <cell r="D633">
            <v>0</v>
          </cell>
          <cell r="E633">
            <v>0</v>
          </cell>
          <cell r="F633">
            <v>0</v>
          </cell>
          <cell r="G633">
            <v>0</v>
          </cell>
          <cell r="H633">
            <v>0</v>
          </cell>
          <cell r="I633">
            <v>0</v>
          </cell>
          <cell r="J633">
            <v>0</v>
          </cell>
        </row>
        <row r="634">
          <cell r="B634" t="str">
            <v>Datang</v>
          </cell>
          <cell r="C634">
            <v>0</v>
          </cell>
          <cell r="D634">
            <v>0</v>
          </cell>
          <cell r="E634">
            <v>0</v>
          </cell>
          <cell r="F634">
            <v>0</v>
          </cell>
          <cell r="G634">
            <v>0</v>
          </cell>
          <cell r="H634">
            <v>0</v>
          </cell>
          <cell r="I634">
            <v>0</v>
          </cell>
          <cell r="J634">
            <v>0</v>
          </cell>
        </row>
        <row r="635">
          <cell r="B635" t="str">
            <v>ECI Telecom</v>
          </cell>
          <cell r="C635">
            <v>2</v>
          </cell>
          <cell r="D635">
            <v>29</v>
          </cell>
          <cell r="E635">
            <v>1</v>
          </cell>
          <cell r="F635">
            <v>0</v>
          </cell>
          <cell r="G635">
            <v>0</v>
          </cell>
          <cell r="H635">
            <v>0</v>
          </cell>
          <cell r="I635">
            <v>0</v>
          </cell>
          <cell r="J635">
            <v>32</v>
          </cell>
        </row>
        <row r="636">
          <cell r="B636" t="str">
            <v>Ericsson</v>
          </cell>
          <cell r="C636">
            <v>17</v>
          </cell>
          <cell r="D636">
            <v>62</v>
          </cell>
          <cell r="E636">
            <v>11</v>
          </cell>
          <cell r="F636">
            <v>12</v>
          </cell>
          <cell r="G636">
            <v>7</v>
          </cell>
          <cell r="H636">
            <v>10</v>
          </cell>
          <cell r="I636">
            <v>17</v>
          </cell>
          <cell r="J636">
            <v>136</v>
          </cell>
        </row>
        <row r="637">
          <cell r="B637" t="str">
            <v>FiberHome</v>
          </cell>
          <cell r="C637">
            <v>0</v>
          </cell>
          <cell r="D637">
            <v>0</v>
          </cell>
          <cell r="E637">
            <v>0</v>
          </cell>
          <cell r="F637">
            <v>0</v>
          </cell>
          <cell r="G637">
            <v>0</v>
          </cell>
          <cell r="H637">
            <v>0</v>
          </cell>
          <cell r="I637">
            <v>0</v>
          </cell>
          <cell r="J637">
            <v>0</v>
          </cell>
        </row>
        <row r="638">
          <cell r="B638" t="str">
            <v>Fujitsu</v>
          </cell>
          <cell r="C638">
            <v>0</v>
          </cell>
          <cell r="D638">
            <v>17</v>
          </cell>
          <cell r="E638">
            <v>0</v>
          </cell>
          <cell r="F638">
            <v>0</v>
          </cell>
          <cell r="G638">
            <v>0</v>
          </cell>
          <cell r="H638">
            <v>0</v>
          </cell>
          <cell r="I638">
            <v>0</v>
          </cell>
          <cell r="J638">
            <v>17</v>
          </cell>
        </row>
        <row r="639">
          <cell r="B639" t="str">
            <v>Hitachi</v>
          </cell>
          <cell r="C639">
            <v>0</v>
          </cell>
          <cell r="D639">
            <v>0</v>
          </cell>
          <cell r="E639">
            <v>0</v>
          </cell>
          <cell r="F639">
            <v>0</v>
          </cell>
          <cell r="G639">
            <v>0</v>
          </cell>
          <cell r="H639">
            <v>0</v>
          </cell>
          <cell r="I639">
            <v>0</v>
          </cell>
          <cell r="J639">
            <v>0</v>
          </cell>
        </row>
        <row r="640">
          <cell r="B640" t="str">
            <v>Hitachi Cable</v>
          </cell>
          <cell r="J640">
            <v>0</v>
          </cell>
        </row>
        <row r="641">
          <cell r="B641" t="str">
            <v>Huawei</v>
          </cell>
          <cell r="C641">
            <v>19</v>
          </cell>
          <cell r="D641">
            <v>34</v>
          </cell>
          <cell r="E641">
            <v>0</v>
          </cell>
          <cell r="F641">
            <v>0</v>
          </cell>
          <cell r="G641">
            <v>9</v>
          </cell>
          <cell r="H641">
            <v>14</v>
          </cell>
          <cell r="I641">
            <v>4</v>
          </cell>
          <cell r="J641">
            <v>80</v>
          </cell>
        </row>
        <row r="642">
          <cell r="B642" t="str">
            <v>Infinera</v>
          </cell>
          <cell r="J642">
            <v>0</v>
          </cell>
        </row>
        <row r="643">
          <cell r="B643" t="str">
            <v>LGIC</v>
          </cell>
          <cell r="C643">
            <v>0</v>
          </cell>
          <cell r="D643">
            <v>0</v>
          </cell>
          <cell r="E643">
            <v>0</v>
          </cell>
          <cell r="F643">
            <v>0</v>
          </cell>
          <cell r="G643">
            <v>0</v>
          </cell>
          <cell r="H643">
            <v>0</v>
          </cell>
          <cell r="I643">
            <v>0</v>
          </cell>
          <cell r="J643">
            <v>0</v>
          </cell>
        </row>
        <row r="644">
          <cell r="B644" t="str">
            <v>Lucent</v>
          </cell>
          <cell r="C644">
            <v>0</v>
          </cell>
          <cell r="D644">
            <v>0</v>
          </cell>
          <cell r="E644">
            <v>0</v>
          </cell>
          <cell r="F644">
            <v>0</v>
          </cell>
          <cell r="G644">
            <v>0</v>
          </cell>
          <cell r="H644">
            <v>0</v>
          </cell>
          <cell r="I644">
            <v>0</v>
          </cell>
          <cell r="J644">
            <v>0</v>
          </cell>
        </row>
        <row r="645">
          <cell r="B645" t="str">
            <v>Lumentis</v>
          </cell>
          <cell r="C645">
            <v>0</v>
          </cell>
          <cell r="D645">
            <v>0</v>
          </cell>
          <cell r="E645">
            <v>0</v>
          </cell>
          <cell r="F645">
            <v>0</v>
          </cell>
          <cell r="G645">
            <v>3</v>
          </cell>
          <cell r="H645">
            <v>0</v>
          </cell>
          <cell r="I645">
            <v>0</v>
          </cell>
          <cell r="J645">
            <v>3</v>
          </cell>
        </row>
        <row r="646">
          <cell r="B646" t="str">
            <v>Luminous</v>
          </cell>
          <cell r="C646">
            <v>0</v>
          </cell>
          <cell r="D646">
            <v>4</v>
          </cell>
          <cell r="E646">
            <v>0</v>
          </cell>
          <cell r="F646">
            <v>0</v>
          </cell>
          <cell r="G646">
            <v>0</v>
          </cell>
          <cell r="H646">
            <v>0</v>
          </cell>
          <cell r="I646">
            <v>0</v>
          </cell>
          <cell r="J646">
            <v>4</v>
          </cell>
        </row>
        <row r="647">
          <cell r="B647" t="str">
            <v>Marconi/Ericsson</v>
          </cell>
          <cell r="J647">
            <v>0</v>
          </cell>
        </row>
        <row r="648">
          <cell r="B648" t="str">
            <v>Movaz</v>
          </cell>
          <cell r="C648">
            <v>0</v>
          </cell>
          <cell r="D648">
            <v>0</v>
          </cell>
          <cell r="E648">
            <v>0</v>
          </cell>
          <cell r="F648">
            <v>0</v>
          </cell>
          <cell r="G648">
            <v>0</v>
          </cell>
          <cell r="H648">
            <v>0</v>
          </cell>
          <cell r="I648">
            <v>0</v>
          </cell>
          <cell r="J648">
            <v>0</v>
          </cell>
        </row>
        <row r="649">
          <cell r="B649" t="str">
            <v>NEC</v>
          </cell>
          <cell r="C649">
            <v>3</v>
          </cell>
          <cell r="D649">
            <v>4</v>
          </cell>
          <cell r="E649">
            <v>0</v>
          </cell>
          <cell r="F649">
            <v>0</v>
          </cell>
          <cell r="G649">
            <v>0</v>
          </cell>
          <cell r="H649">
            <v>0</v>
          </cell>
          <cell r="I649">
            <v>0</v>
          </cell>
          <cell r="J649">
            <v>7</v>
          </cell>
        </row>
        <row r="650">
          <cell r="B650" t="str">
            <v>Nortel</v>
          </cell>
          <cell r="C650">
            <v>2</v>
          </cell>
          <cell r="D650">
            <v>16</v>
          </cell>
          <cell r="E650">
            <v>0</v>
          </cell>
          <cell r="F650">
            <v>4</v>
          </cell>
          <cell r="G650">
            <v>10</v>
          </cell>
          <cell r="H650">
            <v>11</v>
          </cell>
          <cell r="I650">
            <v>2</v>
          </cell>
          <cell r="J650">
            <v>45</v>
          </cell>
        </row>
        <row r="651">
          <cell r="B651" t="str">
            <v>Oki</v>
          </cell>
          <cell r="C651">
            <v>0</v>
          </cell>
          <cell r="D651">
            <v>0</v>
          </cell>
          <cell r="E651">
            <v>0</v>
          </cell>
          <cell r="F651">
            <v>0</v>
          </cell>
          <cell r="G651">
            <v>0</v>
          </cell>
          <cell r="H651">
            <v>0</v>
          </cell>
          <cell r="I651">
            <v>0</v>
          </cell>
          <cell r="J651">
            <v>0</v>
          </cell>
        </row>
        <row r="652">
          <cell r="B652" t="str">
            <v>OpVista</v>
          </cell>
          <cell r="J652">
            <v>0</v>
          </cell>
        </row>
        <row r="653">
          <cell r="B653" t="str">
            <v>Photonic Bridges</v>
          </cell>
          <cell r="C653">
            <v>0</v>
          </cell>
          <cell r="D653">
            <v>0</v>
          </cell>
          <cell r="E653">
            <v>0</v>
          </cell>
          <cell r="F653">
            <v>0</v>
          </cell>
          <cell r="G653">
            <v>0</v>
          </cell>
          <cell r="H653">
            <v>0</v>
          </cell>
          <cell r="I653">
            <v>0</v>
          </cell>
          <cell r="J653">
            <v>0</v>
          </cell>
        </row>
        <row r="654">
          <cell r="B654" t="str">
            <v>Redback</v>
          </cell>
          <cell r="C654">
            <v>0</v>
          </cell>
          <cell r="D654">
            <v>0</v>
          </cell>
          <cell r="E654">
            <v>0</v>
          </cell>
          <cell r="F654">
            <v>0</v>
          </cell>
          <cell r="G654">
            <v>0</v>
          </cell>
          <cell r="H654">
            <v>0</v>
          </cell>
          <cell r="I654">
            <v>0</v>
          </cell>
          <cell r="J654">
            <v>0</v>
          </cell>
        </row>
        <row r="655">
          <cell r="B655" t="str">
            <v>Sagem</v>
          </cell>
          <cell r="C655">
            <v>0</v>
          </cell>
          <cell r="D655">
            <v>7</v>
          </cell>
          <cell r="E655">
            <v>0</v>
          </cell>
          <cell r="F655">
            <v>0</v>
          </cell>
          <cell r="G655">
            <v>0</v>
          </cell>
          <cell r="H655">
            <v>0</v>
          </cell>
          <cell r="I655">
            <v>0</v>
          </cell>
          <cell r="J655">
            <v>7</v>
          </cell>
        </row>
        <row r="656">
          <cell r="B656" t="str">
            <v>Samsung</v>
          </cell>
          <cell r="C656">
            <v>0</v>
          </cell>
          <cell r="D656">
            <v>0</v>
          </cell>
          <cell r="E656">
            <v>0</v>
          </cell>
          <cell r="F656">
            <v>0</v>
          </cell>
          <cell r="G656">
            <v>0</v>
          </cell>
          <cell r="H656">
            <v>0</v>
          </cell>
          <cell r="I656">
            <v>0</v>
          </cell>
          <cell r="J656">
            <v>0</v>
          </cell>
        </row>
        <row r="657">
          <cell r="B657" t="str">
            <v>Nokia Siemens</v>
          </cell>
          <cell r="C657">
            <v>40</v>
          </cell>
          <cell r="D657">
            <v>50</v>
          </cell>
          <cell r="E657">
            <v>1</v>
          </cell>
          <cell r="F657">
            <v>0</v>
          </cell>
          <cell r="G657">
            <v>0</v>
          </cell>
          <cell r="H657">
            <v>5</v>
          </cell>
          <cell r="I657">
            <v>3</v>
          </cell>
          <cell r="J657">
            <v>99</v>
          </cell>
        </row>
        <row r="658">
          <cell r="B658" t="str">
            <v>Sorrento/Zhone</v>
          </cell>
          <cell r="J658">
            <v>0</v>
          </cell>
        </row>
        <row r="659">
          <cell r="B659" t="str">
            <v>Sycamore</v>
          </cell>
          <cell r="C659">
            <v>0</v>
          </cell>
          <cell r="D659">
            <v>0</v>
          </cell>
          <cell r="E659">
            <v>0</v>
          </cell>
          <cell r="F659">
            <v>3</v>
          </cell>
          <cell r="G659">
            <v>0</v>
          </cell>
          <cell r="H659">
            <v>0</v>
          </cell>
          <cell r="J659">
            <v>3</v>
          </cell>
        </row>
        <row r="660">
          <cell r="B660" t="str">
            <v>Tejas</v>
          </cell>
          <cell r="J660">
            <v>0</v>
          </cell>
        </row>
        <row r="661">
          <cell r="B661" t="str">
            <v>Tellabs</v>
          </cell>
          <cell r="C661">
            <v>0</v>
          </cell>
          <cell r="D661">
            <v>25</v>
          </cell>
          <cell r="E661">
            <v>0</v>
          </cell>
          <cell r="F661">
            <v>0</v>
          </cell>
          <cell r="G661">
            <v>5</v>
          </cell>
          <cell r="H661">
            <v>0</v>
          </cell>
          <cell r="I661">
            <v>0</v>
          </cell>
          <cell r="J661">
            <v>30</v>
          </cell>
        </row>
        <row r="662">
          <cell r="B662" t="str">
            <v>Tellium</v>
          </cell>
          <cell r="C662">
            <v>0</v>
          </cell>
          <cell r="D662">
            <v>0</v>
          </cell>
          <cell r="E662">
            <v>0</v>
          </cell>
          <cell r="F662">
            <v>0</v>
          </cell>
          <cell r="G662">
            <v>0</v>
          </cell>
          <cell r="H662">
            <v>0</v>
          </cell>
          <cell r="I662">
            <v>0</v>
          </cell>
          <cell r="J662">
            <v>0</v>
          </cell>
        </row>
        <row r="663">
          <cell r="B663" t="str">
            <v>Transmode</v>
          </cell>
          <cell r="G663">
            <v>4</v>
          </cell>
          <cell r="J663">
            <v>4</v>
          </cell>
        </row>
        <row r="664">
          <cell r="B664" t="str">
            <v>Turin</v>
          </cell>
          <cell r="C664">
            <v>0</v>
          </cell>
          <cell r="D664">
            <v>1</v>
          </cell>
          <cell r="E664">
            <v>0</v>
          </cell>
          <cell r="F664">
            <v>0</v>
          </cell>
          <cell r="G664">
            <v>0</v>
          </cell>
          <cell r="H664">
            <v>0</v>
          </cell>
          <cell r="I664">
            <v>0</v>
          </cell>
          <cell r="J664">
            <v>1</v>
          </cell>
        </row>
        <row r="665">
          <cell r="B665" t="str">
            <v>Tyco</v>
          </cell>
          <cell r="C665">
            <v>0</v>
          </cell>
          <cell r="D665">
            <v>0</v>
          </cell>
          <cell r="E665">
            <v>0</v>
          </cell>
          <cell r="F665">
            <v>0</v>
          </cell>
          <cell r="G665">
            <v>0</v>
          </cell>
          <cell r="H665">
            <v>0</v>
          </cell>
          <cell r="I665">
            <v>0</v>
          </cell>
          <cell r="J665">
            <v>0</v>
          </cell>
        </row>
        <row r="666">
          <cell r="B666" t="str">
            <v>UTStarcom</v>
          </cell>
          <cell r="C666">
            <v>0</v>
          </cell>
          <cell r="D666">
            <v>2</v>
          </cell>
          <cell r="E666">
            <v>0</v>
          </cell>
          <cell r="F666">
            <v>0</v>
          </cell>
          <cell r="G666">
            <v>0</v>
          </cell>
          <cell r="H666">
            <v>0</v>
          </cell>
          <cell r="I666">
            <v>0</v>
          </cell>
          <cell r="J666">
            <v>2</v>
          </cell>
        </row>
        <row r="667">
          <cell r="B667" t="str">
            <v>White Rock</v>
          </cell>
          <cell r="C667">
            <v>0</v>
          </cell>
          <cell r="D667">
            <v>0</v>
          </cell>
          <cell r="E667">
            <v>0</v>
          </cell>
          <cell r="F667">
            <v>0</v>
          </cell>
          <cell r="G667">
            <v>0</v>
          </cell>
          <cell r="H667">
            <v>0</v>
          </cell>
          <cell r="I667">
            <v>0</v>
          </cell>
          <cell r="J667">
            <v>0</v>
          </cell>
        </row>
        <row r="668">
          <cell r="B668" t="str">
            <v>Xtera</v>
          </cell>
          <cell r="J668">
            <v>0</v>
          </cell>
        </row>
        <row r="669">
          <cell r="B669" t="str">
            <v>Zhone</v>
          </cell>
          <cell r="C669">
            <v>0</v>
          </cell>
          <cell r="D669">
            <v>0</v>
          </cell>
          <cell r="E669">
            <v>0</v>
          </cell>
          <cell r="F669">
            <v>0</v>
          </cell>
          <cell r="G669">
            <v>2</v>
          </cell>
          <cell r="H669">
            <v>0</v>
          </cell>
          <cell r="I669">
            <v>0</v>
          </cell>
          <cell r="J669">
            <v>2</v>
          </cell>
        </row>
        <row r="670">
          <cell r="B670" t="str">
            <v>ZTE</v>
          </cell>
          <cell r="C670">
            <v>15</v>
          </cell>
          <cell r="D670">
            <v>2</v>
          </cell>
          <cell r="E670">
            <v>0</v>
          </cell>
          <cell r="F670">
            <v>0</v>
          </cell>
          <cell r="G670">
            <v>1</v>
          </cell>
          <cell r="H670">
            <v>12</v>
          </cell>
          <cell r="I670">
            <v>0</v>
          </cell>
          <cell r="J670">
            <v>30</v>
          </cell>
        </row>
        <row r="671">
          <cell r="B671" t="str">
            <v>Other</v>
          </cell>
          <cell r="C671">
            <v>0</v>
          </cell>
          <cell r="D671">
            <v>0</v>
          </cell>
          <cell r="E671">
            <v>0</v>
          </cell>
          <cell r="F671">
            <v>0</v>
          </cell>
          <cell r="G671">
            <v>5</v>
          </cell>
          <cell r="H671">
            <v>0</v>
          </cell>
          <cell r="I671">
            <v>5</v>
          </cell>
          <cell r="J671">
            <v>10</v>
          </cell>
        </row>
        <row r="672">
          <cell r="B672" t="str">
            <v>Total</v>
          </cell>
          <cell r="C672">
            <v>122</v>
          </cell>
          <cell r="D672">
            <v>497</v>
          </cell>
          <cell r="E672">
            <v>22</v>
          </cell>
          <cell r="F672">
            <v>57</v>
          </cell>
          <cell r="G672">
            <v>127</v>
          </cell>
          <cell r="H672">
            <v>87</v>
          </cell>
          <cell r="I672">
            <v>42</v>
          </cell>
          <cell r="J672">
            <v>954</v>
          </cell>
        </row>
        <row r="679">
          <cell r="B679" t="str">
            <v>Vendor</v>
          </cell>
          <cell r="C679" t="str">
            <v>SONET/SDH Add-drop multiplexers (ADM)</v>
          </cell>
          <cell r="D679" t="str">
            <v>Optical Edge Devices (OED)</v>
          </cell>
          <cell r="E679" t="str">
            <v>Digital Cross Connects (DCS)</v>
          </cell>
          <cell r="F679" t="str">
            <v>Optical Core Switches (OCS)</v>
          </cell>
          <cell r="G679" t="str">
            <v>Metro WDM (C/D-WDM)</v>
          </cell>
          <cell r="H679" t="str">
            <v>Long haul DWDM (LH DWDM)</v>
          </cell>
          <cell r="I679" t="str">
            <v>Multi-reach DWDM</v>
          </cell>
          <cell r="J679" t="str">
            <v>Total Optical Networking (ON)</v>
          </cell>
        </row>
        <row r="680">
          <cell r="B680" t="str">
            <v>ADTRAN</v>
          </cell>
          <cell r="C680">
            <v>0</v>
          </cell>
          <cell r="D680">
            <v>0</v>
          </cell>
          <cell r="E680">
            <v>0</v>
          </cell>
          <cell r="F680">
            <v>0</v>
          </cell>
          <cell r="G680">
            <v>0</v>
          </cell>
          <cell r="H680">
            <v>0</v>
          </cell>
          <cell r="I680">
            <v>0</v>
          </cell>
          <cell r="J680">
            <v>0</v>
          </cell>
        </row>
        <row r="681">
          <cell r="B681" t="str">
            <v>ADVA</v>
          </cell>
          <cell r="C681">
            <v>0</v>
          </cell>
          <cell r="D681">
            <v>1</v>
          </cell>
          <cell r="E681">
            <v>0</v>
          </cell>
          <cell r="F681">
            <v>0</v>
          </cell>
          <cell r="G681">
            <v>30</v>
          </cell>
          <cell r="H681">
            <v>0</v>
          </cell>
          <cell r="I681">
            <v>0</v>
          </cell>
          <cell r="J681">
            <v>31</v>
          </cell>
        </row>
        <row r="682">
          <cell r="B682" t="str">
            <v>Alcatel-Lucent</v>
          </cell>
          <cell r="C682">
            <v>20</v>
          </cell>
          <cell r="D682">
            <v>141</v>
          </cell>
          <cell r="E682">
            <v>3</v>
          </cell>
          <cell r="F682">
            <v>19</v>
          </cell>
          <cell r="G682">
            <v>11</v>
          </cell>
          <cell r="H682">
            <v>11</v>
          </cell>
          <cell r="I682">
            <v>7</v>
          </cell>
          <cell r="J682">
            <v>212</v>
          </cell>
        </row>
        <row r="683">
          <cell r="B683" t="str">
            <v>ANDA</v>
          </cell>
          <cell r="J683">
            <v>0</v>
          </cell>
        </row>
        <row r="684">
          <cell r="B684" t="str">
            <v>Atrica</v>
          </cell>
          <cell r="C684">
            <v>0</v>
          </cell>
          <cell r="D684">
            <v>4</v>
          </cell>
          <cell r="E684">
            <v>0</v>
          </cell>
          <cell r="F684">
            <v>0</v>
          </cell>
          <cell r="G684">
            <v>0</v>
          </cell>
          <cell r="H684">
            <v>0</v>
          </cell>
          <cell r="I684">
            <v>0</v>
          </cell>
          <cell r="J684">
            <v>4</v>
          </cell>
        </row>
        <row r="685">
          <cell r="B685" t="str">
            <v>Calient</v>
          </cell>
          <cell r="C685">
            <v>0</v>
          </cell>
          <cell r="D685">
            <v>0</v>
          </cell>
          <cell r="E685">
            <v>0</v>
          </cell>
          <cell r="F685">
            <v>0</v>
          </cell>
          <cell r="G685">
            <v>0</v>
          </cell>
          <cell r="H685">
            <v>0</v>
          </cell>
          <cell r="I685">
            <v>0</v>
          </cell>
          <cell r="J685">
            <v>0</v>
          </cell>
        </row>
        <row r="686">
          <cell r="B686" t="str">
            <v>Ciena</v>
          </cell>
          <cell r="C686">
            <v>0</v>
          </cell>
          <cell r="D686">
            <v>0</v>
          </cell>
          <cell r="E686">
            <v>0</v>
          </cell>
          <cell r="F686">
            <v>3</v>
          </cell>
          <cell r="G686">
            <v>1</v>
          </cell>
          <cell r="H686">
            <v>1</v>
          </cell>
          <cell r="I686">
            <v>8</v>
          </cell>
          <cell r="J686">
            <v>13</v>
          </cell>
        </row>
        <row r="687">
          <cell r="B687" t="str">
            <v>Cisco</v>
          </cell>
          <cell r="C687">
            <v>0</v>
          </cell>
          <cell r="D687">
            <v>5</v>
          </cell>
          <cell r="E687">
            <v>0</v>
          </cell>
          <cell r="F687">
            <v>0</v>
          </cell>
          <cell r="G687">
            <v>8</v>
          </cell>
          <cell r="H687">
            <v>1</v>
          </cell>
          <cell r="I687">
            <v>0</v>
          </cell>
          <cell r="J687">
            <v>14</v>
          </cell>
        </row>
        <row r="688">
          <cell r="B688" t="str">
            <v>Corrigent</v>
          </cell>
          <cell r="C688">
            <v>0</v>
          </cell>
          <cell r="D688">
            <v>0</v>
          </cell>
          <cell r="E688">
            <v>0</v>
          </cell>
          <cell r="F688">
            <v>0</v>
          </cell>
          <cell r="G688">
            <v>0</v>
          </cell>
          <cell r="H688">
            <v>0</v>
          </cell>
          <cell r="I688">
            <v>0</v>
          </cell>
          <cell r="J688">
            <v>0</v>
          </cell>
        </row>
        <row r="689">
          <cell r="B689" t="str">
            <v>Corvis</v>
          </cell>
          <cell r="C689">
            <v>0</v>
          </cell>
          <cell r="D689">
            <v>0</v>
          </cell>
          <cell r="E689">
            <v>0</v>
          </cell>
          <cell r="F689">
            <v>0</v>
          </cell>
          <cell r="G689">
            <v>0</v>
          </cell>
          <cell r="H689">
            <v>0</v>
          </cell>
          <cell r="I689">
            <v>0</v>
          </cell>
          <cell r="J689">
            <v>0</v>
          </cell>
        </row>
        <row r="690">
          <cell r="B690" t="str">
            <v>Datang</v>
          </cell>
          <cell r="C690">
            <v>0</v>
          </cell>
          <cell r="D690">
            <v>0</v>
          </cell>
          <cell r="E690">
            <v>0</v>
          </cell>
          <cell r="F690">
            <v>0</v>
          </cell>
          <cell r="G690">
            <v>0</v>
          </cell>
          <cell r="H690">
            <v>0</v>
          </cell>
          <cell r="I690">
            <v>0</v>
          </cell>
          <cell r="J690">
            <v>0</v>
          </cell>
        </row>
        <row r="691">
          <cell r="B691" t="str">
            <v>ECI Telecom</v>
          </cell>
          <cell r="C691">
            <v>3</v>
          </cell>
          <cell r="D691">
            <v>39</v>
          </cell>
          <cell r="E691">
            <v>3</v>
          </cell>
          <cell r="F691">
            <v>0</v>
          </cell>
          <cell r="G691">
            <v>0</v>
          </cell>
          <cell r="H691">
            <v>0</v>
          </cell>
          <cell r="I691">
            <v>0</v>
          </cell>
          <cell r="J691">
            <v>45</v>
          </cell>
        </row>
        <row r="692">
          <cell r="B692" t="str">
            <v>Ericsson</v>
          </cell>
          <cell r="C692">
            <v>16</v>
          </cell>
          <cell r="D692">
            <v>69</v>
          </cell>
          <cell r="E692">
            <v>11</v>
          </cell>
          <cell r="F692">
            <v>12</v>
          </cell>
          <cell r="G692">
            <v>8</v>
          </cell>
          <cell r="H692">
            <v>12</v>
          </cell>
          <cell r="I692">
            <v>23</v>
          </cell>
          <cell r="J692">
            <v>151</v>
          </cell>
        </row>
        <row r="693">
          <cell r="B693" t="str">
            <v>FiberHome</v>
          </cell>
          <cell r="C693">
            <v>0</v>
          </cell>
          <cell r="D693">
            <v>0</v>
          </cell>
          <cell r="E693">
            <v>0</v>
          </cell>
          <cell r="F693">
            <v>0</v>
          </cell>
          <cell r="G693">
            <v>0</v>
          </cell>
          <cell r="H693">
            <v>0</v>
          </cell>
          <cell r="I693">
            <v>0</v>
          </cell>
          <cell r="J693">
            <v>0</v>
          </cell>
        </row>
        <row r="694">
          <cell r="B694" t="str">
            <v>Fujitsu</v>
          </cell>
          <cell r="C694">
            <v>0</v>
          </cell>
          <cell r="D694">
            <v>13</v>
          </cell>
          <cell r="E694">
            <v>0</v>
          </cell>
          <cell r="F694">
            <v>0</v>
          </cell>
          <cell r="G694">
            <v>0</v>
          </cell>
          <cell r="H694">
            <v>0</v>
          </cell>
          <cell r="I694">
            <v>0</v>
          </cell>
          <cell r="J694">
            <v>13</v>
          </cell>
        </row>
        <row r="695">
          <cell r="B695" t="str">
            <v>Hitachi</v>
          </cell>
          <cell r="C695">
            <v>0</v>
          </cell>
          <cell r="D695">
            <v>0</v>
          </cell>
          <cell r="E695">
            <v>0</v>
          </cell>
          <cell r="F695">
            <v>0</v>
          </cell>
          <cell r="G695">
            <v>0</v>
          </cell>
          <cell r="H695">
            <v>0</v>
          </cell>
          <cell r="I695">
            <v>0</v>
          </cell>
          <cell r="J695">
            <v>0</v>
          </cell>
        </row>
        <row r="696">
          <cell r="B696" t="str">
            <v>Hitachi Cable</v>
          </cell>
          <cell r="C696">
            <v>0</v>
          </cell>
          <cell r="D696">
            <v>0</v>
          </cell>
          <cell r="E696">
            <v>0</v>
          </cell>
          <cell r="F696">
            <v>0</v>
          </cell>
          <cell r="G696">
            <v>0</v>
          </cell>
          <cell r="H696">
            <v>0</v>
          </cell>
          <cell r="I696">
            <v>0</v>
          </cell>
          <cell r="J696">
            <v>0</v>
          </cell>
        </row>
        <row r="697">
          <cell r="B697" t="str">
            <v>Huawei</v>
          </cell>
          <cell r="C697">
            <v>12</v>
          </cell>
          <cell r="D697">
            <v>22</v>
          </cell>
          <cell r="E697">
            <v>0</v>
          </cell>
          <cell r="F697">
            <v>0</v>
          </cell>
          <cell r="G697">
            <v>1</v>
          </cell>
          <cell r="H697">
            <v>12</v>
          </cell>
          <cell r="I697">
            <v>25</v>
          </cell>
          <cell r="J697">
            <v>72</v>
          </cell>
        </row>
        <row r="698">
          <cell r="B698" t="str">
            <v>Infinera</v>
          </cell>
          <cell r="C698">
            <v>0</v>
          </cell>
          <cell r="D698">
            <v>0</v>
          </cell>
          <cell r="E698">
            <v>0</v>
          </cell>
          <cell r="F698">
            <v>0</v>
          </cell>
          <cell r="G698">
            <v>0</v>
          </cell>
          <cell r="H698">
            <v>0</v>
          </cell>
          <cell r="I698">
            <v>0</v>
          </cell>
          <cell r="J698">
            <v>0</v>
          </cell>
        </row>
        <row r="699">
          <cell r="B699" t="str">
            <v>Lucent</v>
          </cell>
          <cell r="C699">
            <v>0</v>
          </cell>
          <cell r="D699">
            <v>0</v>
          </cell>
          <cell r="E699">
            <v>0</v>
          </cell>
          <cell r="F699">
            <v>0</v>
          </cell>
          <cell r="G699">
            <v>0</v>
          </cell>
          <cell r="H699">
            <v>0</v>
          </cell>
          <cell r="I699">
            <v>0</v>
          </cell>
          <cell r="J699">
            <v>0</v>
          </cell>
        </row>
        <row r="700">
          <cell r="B700" t="str">
            <v>Luminous</v>
          </cell>
          <cell r="C700">
            <v>0</v>
          </cell>
          <cell r="D700">
            <v>4</v>
          </cell>
          <cell r="E700">
            <v>0</v>
          </cell>
          <cell r="F700">
            <v>0</v>
          </cell>
          <cell r="G700">
            <v>0</v>
          </cell>
          <cell r="H700">
            <v>0</v>
          </cell>
          <cell r="I700">
            <v>0</v>
          </cell>
          <cell r="J700">
            <v>4</v>
          </cell>
        </row>
        <row r="701">
          <cell r="B701" t="str">
            <v>Marconi/Ericsson</v>
          </cell>
          <cell r="J701">
            <v>0</v>
          </cell>
        </row>
        <row r="702">
          <cell r="B702" t="str">
            <v>Movaz</v>
          </cell>
          <cell r="C702">
            <v>0</v>
          </cell>
          <cell r="D702">
            <v>0</v>
          </cell>
          <cell r="E702">
            <v>0</v>
          </cell>
          <cell r="F702">
            <v>0</v>
          </cell>
          <cell r="G702">
            <v>0</v>
          </cell>
          <cell r="H702">
            <v>0</v>
          </cell>
          <cell r="I702">
            <v>0</v>
          </cell>
          <cell r="J702">
            <v>0</v>
          </cell>
        </row>
        <row r="703">
          <cell r="B703" t="str">
            <v>NEC</v>
          </cell>
          <cell r="C703">
            <v>1</v>
          </cell>
          <cell r="D703">
            <v>5</v>
          </cell>
          <cell r="E703">
            <v>0</v>
          </cell>
          <cell r="F703">
            <v>0</v>
          </cell>
          <cell r="G703">
            <v>0</v>
          </cell>
          <cell r="H703">
            <v>2</v>
          </cell>
          <cell r="I703">
            <v>0</v>
          </cell>
          <cell r="J703">
            <v>8</v>
          </cell>
        </row>
        <row r="704">
          <cell r="B704" t="str">
            <v>Nortel</v>
          </cell>
          <cell r="C704">
            <v>2</v>
          </cell>
          <cell r="D704">
            <v>27</v>
          </cell>
          <cell r="E704">
            <v>0</v>
          </cell>
          <cell r="F704">
            <v>5</v>
          </cell>
          <cell r="G704">
            <v>12</v>
          </cell>
          <cell r="H704">
            <v>13</v>
          </cell>
          <cell r="I704">
            <v>0</v>
          </cell>
          <cell r="J704">
            <v>59</v>
          </cell>
        </row>
        <row r="705">
          <cell r="B705" t="str">
            <v>OpVista</v>
          </cell>
          <cell r="J705">
            <v>0</v>
          </cell>
        </row>
        <row r="706">
          <cell r="B706" t="str">
            <v>Sagem</v>
          </cell>
          <cell r="C706">
            <v>0</v>
          </cell>
          <cell r="D706">
            <v>7</v>
          </cell>
          <cell r="E706">
            <v>0</v>
          </cell>
          <cell r="F706">
            <v>0</v>
          </cell>
          <cell r="G706">
            <v>0</v>
          </cell>
          <cell r="H706">
            <v>0</v>
          </cell>
          <cell r="I706">
            <v>0</v>
          </cell>
          <cell r="J706">
            <v>7</v>
          </cell>
        </row>
        <row r="707">
          <cell r="B707" t="str">
            <v>Nokia Siemens</v>
          </cell>
          <cell r="C707">
            <v>30</v>
          </cell>
          <cell r="D707">
            <v>67</v>
          </cell>
          <cell r="E707">
            <v>1</v>
          </cell>
          <cell r="F707">
            <v>0</v>
          </cell>
          <cell r="G707">
            <v>0</v>
          </cell>
          <cell r="H707">
            <v>0</v>
          </cell>
          <cell r="I707">
            <v>0</v>
          </cell>
          <cell r="J707">
            <v>98</v>
          </cell>
        </row>
        <row r="708">
          <cell r="B708" t="str">
            <v>Sycamore</v>
          </cell>
          <cell r="C708">
            <v>0</v>
          </cell>
          <cell r="D708">
            <v>0</v>
          </cell>
          <cell r="E708">
            <v>0</v>
          </cell>
          <cell r="F708">
            <v>3</v>
          </cell>
          <cell r="G708">
            <v>0</v>
          </cell>
          <cell r="H708">
            <v>0</v>
          </cell>
          <cell r="I708">
            <v>0</v>
          </cell>
          <cell r="J708">
            <v>3</v>
          </cell>
        </row>
        <row r="709">
          <cell r="B709" t="str">
            <v>Tejas</v>
          </cell>
          <cell r="C709">
            <v>0</v>
          </cell>
          <cell r="D709">
            <v>1</v>
          </cell>
          <cell r="E709">
            <v>0</v>
          </cell>
          <cell r="F709">
            <v>0</v>
          </cell>
          <cell r="G709">
            <v>0</v>
          </cell>
          <cell r="H709">
            <v>0</v>
          </cell>
          <cell r="I709">
            <v>0</v>
          </cell>
          <cell r="J709">
            <v>1</v>
          </cell>
        </row>
        <row r="710">
          <cell r="B710" t="str">
            <v>Tellabs</v>
          </cell>
          <cell r="C710">
            <v>0</v>
          </cell>
          <cell r="D710">
            <v>22</v>
          </cell>
          <cell r="E710">
            <v>0</v>
          </cell>
          <cell r="F710">
            <v>0</v>
          </cell>
          <cell r="G710">
            <v>5</v>
          </cell>
          <cell r="H710">
            <v>0</v>
          </cell>
          <cell r="I710">
            <v>0</v>
          </cell>
          <cell r="J710">
            <v>27</v>
          </cell>
        </row>
        <row r="711">
          <cell r="B711" t="str">
            <v>Transmode</v>
          </cell>
          <cell r="C711">
            <v>0</v>
          </cell>
          <cell r="D711">
            <v>0</v>
          </cell>
          <cell r="E711">
            <v>0</v>
          </cell>
          <cell r="F711">
            <v>0</v>
          </cell>
          <cell r="G711">
            <v>7</v>
          </cell>
          <cell r="H711">
            <v>0</v>
          </cell>
          <cell r="I711">
            <v>0</v>
          </cell>
          <cell r="J711">
            <v>7</v>
          </cell>
        </row>
        <row r="712">
          <cell r="B712" t="str">
            <v>Turin</v>
          </cell>
          <cell r="C712">
            <v>0</v>
          </cell>
          <cell r="D712">
            <v>3</v>
          </cell>
          <cell r="E712">
            <v>0</v>
          </cell>
          <cell r="F712">
            <v>0</v>
          </cell>
          <cell r="G712">
            <v>0</v>
          </cell>
          <cell r="H712">
            <v>0</v>
          </cell>
          <cell r="I712">
            <v>0</v>
          </cell>
          <cell r="J712">
            <v>3</v>
          </cell>
        </row>
        <row r="713">
          <cell r="B713" t="str">
            <v>Tyco</v>
          </cell>
          <cell r="C713">
            <v>0</v>
          </cell>
          <cell r="D713">
            <v>0</v>
          </cell>
          <cell r="E713">
            <v>0</v>
          </cell>
          <cell r="F713">
            <v>0</v>
          </cell>
          <cell r="G713">
            <v>0</v>
          </cell>
          <cell r="H713">
            <v>0</v>
          </cell>
          <cell r="I713">
            <v>0</v>
          </cell>
          <cell r="J713">
            <v>0</v>
          </cell>
        </row>
        <row r="714">
          <cell r="B714" t="str">
            <v>UTStarcom</v>
          </cell>
          <cell r="C714">
            <v>0</v>
          </cell>
          <cell r="D714">
            <v>2</v>
          </cell>
          <cell r="E714">
            <v>0</v>
          </cell>
          <cell r="F714">
            <v>0</v>
          </cell>
          <cell r="G714">
            <v>0</v>
          </cell>
          <cell r="H714">
            <v>0</v>
          </cell>
          <cell r="I714">
            <v>0</v>
          </cell>
          <cell r="J714">
            <v>2</v>
          </cell>
        </row>
        <row r="715">
          <cell r="B715" t="str">
            <v>White Rock</v>
          </cell>
          <cell r="C715">
            <v>0</v>
          </cell>
          <cell r="D715">
            <v>0</v>
          </cell>
          <cell r="E715">
            <v>0</v>
          </cell>
          <cell r="F715">
            <v>0</v>
          </cell>
          <cell r="G715">
            <v>0</v>
          </cell>
          <cell r="H715">
            <v>0</v>
          </cell>
          <cell r="I715">
            <v>0</v>
          </cell>
          <cell r="J715">
            <v>0</v>
          </cell>
        </row>
        <row r="716">
          <cell r="B716" t="str">
            <v>Xtera</v>
          </cell>
          <cell r="I716">
            <v>1</v>
          </cell>
          <cell r="J716">
            <v>1</v>
          </cell>
        </row>
        <row r="717">
          <cell r="B717" t="str">
            <v>Zhone</v>
          </cell>
          <cell r="C717">
            <v>0</v>
          </cell>
          <cell r="D717">
            <v>0</v>
          </cell>
          <cell r="E717">
            <v>0</v>
          </cell>
          <cell r="F717">
            <v>0</v>
          </cell>
          <cell r="G717">
            <v>0</v>
          </cell>
          <cell r="H717">
            <v>0</v>
          </cell>
          <cell r="I717">
            <v>0</v>
          </cell>
          <cell r="J717">
            <v>0</v>
          </cell>
        </row>
        <row r="718">
          <cell r="B718" t="str">
            <v>ZTE</v>
          </cell>
          <cell r="C718">
            <v>9</v>
          </cell>
          <cell r="D718">
            <v>0</v>
          </cell>
          <cell r="E718">
            <v>0</v>
          </cell>
          <cell r="F718">
            <v>0</v>
          </cell>
          <cell r="G718">
            <v>1</v>
          </cell>
          <cell r="H718">
            <v>10</v>
          </cell>
          <cell r="I718">
            <v>0</v>
          </cell>
          <cell r="J718">
            <v>20</v>
          </cell>
        </row>
        <row r="719">
          <cell r="B719" t="str">
            <v>Other</v>
          </cell>
          <cell r="C719">
            <v>0</v>
          </cell>
          <cell r="D719">
            <v>0</v>
          </cell>
          <cell r="E719">
            <v>0</v>
          </cell>
          <cell r="F719">
            <v>0</v>
          </cell>
          <cell r="G719">
            <v>8</v>
          </cell>
          <cell r="H719">
            <v>0</v>
          </cell>
          <cell r="I719">
            <v>3</v>
          </cell>
          <cell r="J719">
            <v>11</v>
          </cell>
        </row>
        <row r="720">
          <cell r="B720" t="str">
            <v>Total</v>
          </cell>
          <cell r="C720">
            <v>93</v>
          </cell>
          <cell r="D720">
            <v>432</v>
          </cell>
          <cell r="E720">
            <v>18</v>
          </cell>
          <cell r="F720">
            <v>42</v>
          </cell>
          <cell r="G720">
            <v>92</v>
          </cell>
          <cell r="H720">
            <v>62</v>
          </cell>
          <cell r="I720">
            <v>67</v>
          </cell>
          <cell r="J720">
            <v>806</v>
          </cell>
        </row>
        <row r="724">
          <cell r="B724" t="str">
            <v>Vendor</v>
          </cell>
          <cell r="C724" t="str">
            <v>SONET/SDH Add-drop multiplexers (ADM)</v>
          </cell>
          <cell r="D724" t="str">
            <v>Optical Edge Devices (OED)</v>
          </cell>
          <cell r="E724" t="str">
            <v>Digital Cross Connects (DCS)</v>
          </cell>
          <cell r="F724" t="str">
            <v>Optical Core Switches (OCS)</v>
          </cell>
          <cell r="G724" t="str">
            <v>Metro WDM (C/D-WDM)</v>
          </cell>
          <cell r="H724" t="str">
            <v>Long haul DWDM (LH DWDM)</v>
          </cell>
          <cell r="I724" t="str">
            <v>Multi-reach DWDM</v>
          </cell>
          <cell r="J724" t="str">
            <v>Total Optical Networking (ON)</v>
          </cell>
        </row>
        <row r="725">
          <cell r="B725" t="str">
            <v>ADTRAN</v>
          </cell>
          <cell r="C725">
            <v>0</v>
          </cell>
          <cell r="D725">
            <v>1</v>
          </cell>
          <cell r="E725">
            <v>0</v>
          </cell>
          <cell r="F725">
            <v>0</v>
          </cell>
          <cell r="G725">
            <v>0</v>
          </cell>
          <cell r="H725">
            <v>0</v>
          </cell>
          <cell r="I725">
            <v>0</v>
          </cell>
          <cell r="J725">
            <v>1</v>
          </cell>
        </row>
        <row r="726">
          <cell r="B726" t="str">
            <v>ADVA</v>
          </cell>
          <cell r="C726">
            <v>0</v>
          </cell>
          <cell r="D726">
            <v>2</v>
          </cell>
          <cell r="E726">
            <v>0</v>
          </cell>
          <cell r="F726">
            <v>0</v>
          </cell>
          <cell r="G726">
            <v>31</v>
          </cell>
          <cell r="H726">
            <v>0</v>
          </cell>
          <cell r="I726">
            <v>0</v>
          </cell>
          <cell r="J726">
            <v>33</v>
          </cell>
        </row>
        <row r="727">
          <cell r="B727" t="str">
            <v>Alcatel-Lucent</v>
          </cell>
          <cell r="C727">
            <v>20</v>
          </cell>
          <cell r="D727">
            <v>180</v>
          </cell>
          <cell r="E727">
            <v>8</v>
          </cell>
          <cell r="F727">
            <v>28</v>
          </cell>
          <cell r="G727">
            <v>23</v>
          </cell>
          <cell r="H727">
            <v>19</v>
          </cell>
          <cell r="I727">
            <v>12</v>
          </cell>
          <cell r="J727">
            <v>290</v>
          </cell>
        </row>
        <row r="728">
          <cell r="B728" t="str">
            <v>ANDA</v>
          </cell>
          <cell r="J728">
            <v>0</v>
          </cell>
        </row>
        <row r="729">
          <cell r="B729" t="str">
            <v>Atrica</v>
          </cell>
          <cell r="C729">
            <v>0</v>
          </cell>
          <cell r="D729">
            <v>4</v>
          </cell>
          <cell r="E729">
            <v>0</v>
          </cell>
          <cell r="F729">
            <v>0</v>
          </cell>
          <cell r="G729">
            <v>0</v>
          </cell>
          <cell r="H729">
            <v>0</v>
          </cell>
          <cell r="I729">
            <v>0</v>
          </cell>
          <cell r="J729">
            <v>4</v>
          </cell>
        </row>
        <row r="730">
          <cell r="B730" t="str">
            <v>Calient</v>
          </cell>
          <cell r="C730">
            <v>0</v>
          </cell>
          <cell r="D730">
            <v>0</v>
          </cell>
          <cell r="E730">
            <v>0</v>
          </cell>
          <cell r="F730">
            <v>0</v>
          </cell>
          <cell r="G730">
            <v>0</v>
          </cell>
          <cell r="H730">
            <v>0</v>
          </cell>
          <cell r="I730">
            <v>0</v>
          </cell>
          <cell r="J730">
            <v>0</v>
          </cell>
        </row>
        <row r="731">
          <cell r="B731" t="str">
            <v>Ciena</v>
          </cell>
          <cell r="C731">
            <v>0</v>
          </cell>
          <cell r="D731">
            <v>2</v>
          </cell>
          <cell r="E731">
            <v>0</v>
          </cell>
          <cell r="F731">
            <v>3</v>
          </cell>
          <cell r="G731">
            <v>1</v>
          </cell>
          <cell r="H731">
            <v>1</v>
          </cell>
          <cell r="I731">
            <v>7</v>
          </cell>
          <cell r="J731">
            <v>14</v>
          </cell>
        </row>
        <row r="732">
          <cell r="B732" t="str">
            <v>Cisco</v>
          </cell>
          <cell r="C732">
            <v>0</v>
          </cell>
          <cell r="D732">
            <v>10</v>
          </cell>
          <cell r="E732">
            <v>0</v>
          </cell>
          <cell r="F732">
            <v>0</v>
          </cell>
          <cell r="G732">
            <v>12</v>
          </cell>
          <cell r="H732">
            <v>1</v>
          </cell>
          <cell r="I732">
            <v>0</v>
          </cell>
          <cell r="J732">
            <v>23</v>
          </cell>
        </row>
        <row r="733">
          <cell r="B733" t="str">
            <v>Corrigent</v>
          </cell>
          <cell r="C733">
            <v>0</v>
          </cell>
          <cell r="D733">
            <v>0</v>
          </cell>
          <cell r="E733">
            <v>0</v>
          </cell>
          <cell r="F733">
            <v>0</v>
          </cell>
          <cell r="G733">
            <v>0</v>
          </cell>
          <cell r="H733">
            <v>0</v>
          </cell>
          <cell r="I733">
            <v>0</v>
          </cell>
          <cell r="J733">
            <v>0</v>
          </cell>
        </row>
        <row r="734">
          <cell r="B734" t="str">
            <v>Corvis</v>
          </cell>
          <cell r="C734">
            <v>0</v>
          </cell>
          <cell r="D734">
            <v>0</v>
          </cell>
          <cell r="E734">
            <v>0</v>
          </cell>
          <cell r="F734">
            <v>0</v>
          </cell>
          <cell r="G734">
            <v>0</v>
          </cell>
          <cell r="H734">
            <v>0</v>
          </cell>
          <cell r="I734">
            <v>0</v>
          </cell>
          <cell r="J734">
            <v>0</v>
          </cell>
        </row>
        <row r="735">
          <cell r="B735" t="str">
            <v>Datang</v>
          </cell>
          <cell r="C735">
            <v>0</v>
          </cell>
          <cell r="D735">
            <v>0</v>
          </cell>
          <cell r="E735">
            <v>0</v>
          </cell>
          <cell r="F735">
            <v>0</v>
          </cell>
          <cell r="G735">
            <v>0</v>
          </cell>
          <cell r="H735">
            <v>0</v>
          </cell>
          <cell r="I735">
            <v>0</v>
          </cell>
          <cell r="J735">
            <v>0</v>
          </cell>
        </row>
        <row r="736">
          <cell r="B736" t="str">
            <v>ECI Telecom</v>
          </cell>
          <cell r="C736">
            <v>2</v>
          </cell>
          <cell r="D736">
            <v>40</v>
          </cell>
          <cell r="E736">
            <v>3</v>
          </cell>
          <cell r="F736">
            <v>0</v>
          </cell>
          <cell r="G736">
            <v>0</v>
          </cell>
          <cell r="H736">
            <v>0</v>
          </cell>
          <cell r="I736">
            <v>0</v>
          </cell>
          <cell r="J736">
            <v>45</v>
          </cell>
        </row>
        <row r="737">
          <cell r="B737" t="str">
            <v>Ericsson</v>
          </cell>
          <cell r="C737">
            <v>12</v>
          </cell>
          <cell r="D737">
            <v>45</v>
          </cell>
          <cell r="E737">
            <v>8</v>
          </cell>
          <cell r="F737">
            <v>8</v>
          </cell>
          <cell r="G737">
            <v>3</v>
          </cell>
          <cell r="H737">
            <v>9</v>
          </cell>
          <cell r="I737">
            <v>9</v>
          </cell>
          <cell r="J737">
            <v>94</v>
          </cell>
        </row>
        <row r="738">
          <cell r="B738" t="str">
            <v>FiberHome</v>
          </cell>
          <cell r="C738">
            <v>0</v>
          </cell>
          <cell r="D738">
            <v>0</v>
          </cell>
          <cell r="E738">
            <v>0</v>
          </cell>
          <cell r="F738">
            <v>0</v>
          </cell>
          <cell r="G738">
            <v>0</v>
          </cell>
          <cell r="H738">
            <v>0</v>
          </cell>
          <cell r="I738">
            <v>0</v>
          </cell>
          <cell r="J738">
            <v>0</v>
          </cell>
        </row>
        <row r="739">
          <cell r="B739" t="str">
            <v>Fujitsu</v>
          </cell>
          <cell r="C739">
            <v>0</v>
          </cell>
          <cell r="D739">
            <v>8</v>
          </cell>
          <cell r="E739">
            <v>0</v>
          </cell>
          <cell r="F739">
            <v>0</v>
          </cell>
          <cell r="G739">
            <v>0</v>
          </cell>
          <cell r="H739">
            <v>0</v>
          </cell>
          <cell r="I739">
            <v>0</v>
          </cell>
          <cell r="J739">
            <v>8</v>
          </cell>
        </row>
        <row r="740">
          <cell r="B740" t="str">
            <v>Hitachi</v>
          </cell>
          <cell r="C740">
            <v>0</v>
          </cell>
          <cell r="D740">
            <v>0</v>
          </cell>
          <cell r="E740">
            <v>0</v>
          </cell>
          <cell r="F740">
            <v>0</v>
          </cell>
          <cell r="G740">
            <v>0</v>
          </cell>
          <cell r="H740">
            <v>0</v>
          </cell>
          <cell r="I740">
            <v>0</v>
          </cell>
          <cell r="J740">
            <v>0</v>
          </cell>
        </row>
        <row r="741">
          <cell r="B741" t="str">
            <v>Hitachi Cable</v>
          </cell>
          <cell r="C741">
            <v>0</v>
          </cell>
          <cell r="D741">
            <v>0</v>
          </cell>
          <cell r="E741">
            <v>0</v>
          </cell>
          <cell r="F741">
            <v>0</v>
          </cell>
          <cell r="G741">
            <v>0</v>
          </cell>
          <cell r="H741">
            <v>0</v>
          </cell>
          <cell r="I741">
            <v>0</v>
          </cell>
          <cell r="J741">
            <v>0</v>
          </cell>
        </row>
        <row r="742">
          <cell r="B742" t="str">
            <v>Huawei</v>
          </cell>
          <cell r="C742">
            <v>14</v>
          </cell>
          <cell r="D742">
            <v>24</v>
          </cell>
          <cell r="E742">
            <v>0</v>
          </cell>
          <cell r="F742">
            <v>10</v>
          </cell>
          <cell r="G742">
            <v>5</v>
          </cell>
          <cell r="H742">
            <v>4</v>
          </cell>
          <cell r="I742">
            <v>13</v>
          </cell>
          <cell r="J742">
            <v>70</v>
          </cell>
        </row>
        <row r="743">
          <cell r="B743" t="str">
            <v>Infinera</v>
          </cell>
          <cell r="C743">
            <v>0</v>
          </cell>
          <cell r="D743">
            <v>0</v>
          </cell>
          <cell r="E743">
            <v>0</v>
          </cell>
          <cell r="F743">
            <v>0</v>
          </cell>
          <cell r="G743">
            <v>0</v>
          </cell>
          <cell r="H743">
            <v>0</v>
          </cell>
          <cell r="I743">
            <v>0</v>
          </cell>
          <cell r="J743">
            <v>0</v>
          </cell>
        </row>
        <row r="744">
          <cell r="B744" t="str">
            <v>Lucent</v>
          </cell>
          <cell r="C744">
            <v>0</v>
          </cell>
          <cell r="D744">
            <v>0</v>
          </cell>
          <cell r="E744">
            <v>0</v>
          </cell>
          <cell r="F744">
            <v>0</v>
          </cell>
          <cell r="G744">
            <v>0</v>
          </cell>
          <cell r="H744">
            <v>0</v>
          </cell>
          <cell r="I744">
            <v>0</v>
          </cell>
          <cell r="J744">
            <v>0</v>
          </cell>
        </row>
        <row r="745">
          <cell r="B745" t="str">
            <v>Luminous</v>
          </cell>
          <cell r="C745">
            <v>0</v>
          </cell>
          <cell r="D745">
            <v>5</v>
          </cell>
          <cell r="E745">
            <v>0</v>
          </cell>
          <cell r="F745">
            <v>0</v>
          </cell>
          <cell r="G745">
            <v>0</v>
          </cell>
          <cell r="H745">
            <v>0</v>
          </cell>
          <cell r="I745">
            <v>0</v>
          </cell>
          <cell r="J745">
            <v>5</v>
          </cell>
        </row>
        <row r="746">
          <cell r="B746" t="str">
            <v>Marconi/Ericsson</v>
          </cell>
          <cell r="J746">
            <v>0</v>
          </cell>
        </row>
        <row r="747">
          <cell r="B747" t="str">
            <v>Movaz</v>
          </cell>
          <cell r="C747">
            <v>0</v>
          </cell>
          <cell r="D747">
            <v>0</v>
          </cell>
          <cell r="E747">
            <v>0</v>
          </cell>
          <cell r="F747">
            <v>0</v>
          </cell>
          <cell r="G747">
            <v>0</v>
          </cell>
          <cell r="H747">
            <v>0</v>
          </cell>
          <cell r="I747">
            <v>0</v>
          </cell>
          <cell r="J747">
            <v>0</v>
          </cell>
        </row>
        <row r="748">
          <cell r="B748" t="str">
            <v>NEC</v>
          </cell>
          <cell r="C748">
            <v>2</v>
          </cell>
          <cell r="D748">
            <v>4</v>
          </cell>
          <cell r="E748">
            <v>0</v>
          </cell>
          <cell r="F748">
            <v>0</v>
          </cell>
          <cell r="G748">
            <v>0</v>
          </cell>
          <cell r="H748">
            <v>1</v>
          </cell>
          <cell r="I748">
            <v>0</v>
          </cell>
          <cell r="J748">
            <v>7</v>
          </cell>
        </row>
        <row r="749">
          <cell r="B749" t="str">
            <v>Nortel</v>
          </cell>
          <cell r="C749">
            <v>2</v>
          </cell>
          <cell r="D749">
            <v>37</v>
          </cell>
          <cell r="E749">
            <v>0</v>
          </cell>
          <cell r="F749">
            <v>2</v>
          </cell>
          <cell r="G749">
            <v>22</v>
          </cell>
          <cell r="H749">
            <v>14</v>
          </cell>
          <cell r="I749">
            <v>0</v>
          </cell>
          <cell r="J749">
            <v>77</v>
          </cell>
        </row>
        <row r="750">
          <cell r="B750" t="str">
            <v>OpVista</v>
          </cell>
          <cell r="J750">
            <v>0</v>
          </cell>
        </row>
        <row r="751">
          <cell r="B751" t="str">
            <v>Sagem</v>
          </cell>
          <cell r="C751">
            <v>0</v>
          </cell>
          <cell r="D751">
            <v>8</v>
          </cell>
          <cell r="E751">
            <v>0</v>
          </cell>
          <cell r="F751">
            <v>0</v>
          </cell>
          <cell r="G751">
            <v>0</v>
          </cell>
          <cell r="H751">
            <v>0</v>
          </cell>
          <cell r="I751">
            <v>0</v>
          </cell>
          <cell r="J751">
            <v>8</v>
          </cell>
        </row>
        <row r="752">
          <cell r="B752" t="str">
            <v>Nokia Siemens</v>
          </cell>
          <cell r="C752">
            <v>25</v>
          </cell>
          <cell r="D752">
            <v>62</v>
          </cell>
          <cell r="E752">
            <v>1</v>
          </cell>
          <cell r="F752">
            <v>0</v>
          </cell>
          <cell r="G752">
            <v>0</v>
          </cell>
          <cell r="H752">
            <v>1</v>
          </cell>
          <cell r="I752">
            <v>2</v>
          </cell>
          <cell r="J752">
            <v>91</v>
          </cell>
        </row>
        <row r="753">
          <cell r="B753" t="str">
            <v>Sycamore</v>
          </cell>
          <cell r="C753">
            <v>0</v>
          </cell>
          <cell r="D753">
            <v>0</v>
          </cell>
          <cell r="E753">
            <v>0</v>
          </cell>
          <cell r="F753">
            <v>4</v>
          </cell>
          <cell r="G753">
            <v>0</v>
          </cell>
          <cell r="H753">
            <v>0</v>
          </cell>
          <cell r="I753">
            <v>0</v>
          </cell>
          <cell r="J753">
            <v>4</v>
          </cell>
        </row>
        <row r="754">
          <cell r="B754" t="str">
            <v>Tejas</v>
          </cell>
          <cell r="C754">
            <v>0</v>
          </cell>
          <cell r="D754">
            <v>0</v>
          </cell>
          <cell r="E754">
            <v>0</v>
          </cell>
          <cell r="F754">
            <v>0</v>
          </cell>
          <cell r="G754">
            <v>0</v>
          </cell>
          <cell r="H754">
            <v>0</v>
          </cell>
          <cell r="I754">
            <v>0</v>
          </cell>
          <cell r="J754">
            <v>0</v>
          </cell>
        </row>
        <row r="755">
          <cell r="B755" t="str">
            <v>Tellabs</v>
          </cell>
          <cell r="C755">
            <v>0</v>
          </cell>
          <cell r="D755">
            <v>23</v>
          </cell>
          <cell r="E755">
            <v>0</v>
          </cell>
          <cell r="F755">
            <v>0</v>
          </cell>
          <cell r="G755">
            <v>8</v>
          </cell>
          <cell r="H755">
            <v>0</v>
          </cell>
          <cell r="I755">
            <v>0</v>
          </cell>
          <cell r="J755">
            <v>31</v>
          </cell>
        </row>
        <row r="756">
          <cell r="B756" t="str">
            <v>Transmode</v>
          </cell>
          <cell r="C756">
            <v>0</v>
          </cell>
          <cell r="D756">
            <v>0</v>
          </cell>
          <cell r="E756">
            <v>0</v>
          </cell>
          <cell r="F756">
            <v>0</v>
          </cell>
          <cell r="G756">
            <v>6</v>
          </cell>
          <cell r="H756">
            <v>0</v>
          </cell>
          <cell r="I756">
            <v>0</v>
          </cell>
          <cell r="J756">
            <v>6</v>
          </cell>
        </row>
        <row r="757">
          <cell r="B757" t="str">
            <v>Turin</v>
          </cell>
          <cell r="C757">
            <v>0</v>
          </cell>
          <cell r="D757">
            <v>2</v>
          </cell>
          <cell r="E757">
            <v>0</v>
          </cell>
          <cell r="F757">
            <v>0</v>
          </cell>
          <cell r="G757">
            <v>0</v>
          </cell>
          <cell r="H757">
            <v>0</v>
          </cell>
          <cell r="I757">
            <v>0</v>
          </cell>
          <cell r="J757">
            <v>2</v>
          </cell>
        </row>
        <row r="758">
          <cell r="B758" t="str">
            <v>Tyco</v>
          </cell>
          <cell r="C758">
            <v>0</v>
          </cell>
          <cell r="D758">
            <v>0</v>
          </cell>
          <cell r="E758">
            <v>0</v>
          </cell>
          <cell r="F758">
            <v>0</v>
          </cell>
          <cell r="G758">
            <v>0</v>
          </cell>
          <cell r="H758">
            <v>0</v>
          </cell>
          <cell r="I758">
            <v>0</v>
          </cell>
          <cell r="J758">
            <v>0</v>
          </cell>
        </row>
        <row r="759">
          <cell r="B759" t="str">
            <v>UTStarcom</v>
          </cell>
          <cell r="C759">
            <v>0</v>
          </cell>
          <cell r="D759">
            <v>2</v>
          </cell>
          <cell r="E759">
            <v>0</v>
          </cell>
          <cell r="F759">
            <v>0</v>
          </cell>
          <cell r="G759">
            <v>0</v>
          </cell>
          <cell r="H759">
            <v>0</v>
          </cell>
          <cell r="I759">
            <v>0</v>
          </cell>
          <cell r="J759">
            <v>2</v>
          </cell>
        </row>
        <row r="760">
          <cell r="B760" t="str">
            <v>White Rock</v>
          </cell>
          <cell r="C760">
            <v>0</v>
          </cell>
          <cell r="D760">
            <v>0</v>
          </cell>
          <cell r="E760">
            <v>0</v>
          </cell>
          <cell r="F760">
            <v>0</v>
          </cell>
          <cell r="G760">
            <v>0</v>
          </cell>
          <cell r="H760">
            <v>0</v>
          </cell>
          <cell r="I760">
            <v>0</v>
          </cell>
          <cell r="J760">
            <v>0</v>
          </cell>
        </row>
        <row r="761">
          <cell r="B761" t="str">
            <v>Xtera</v>
          </cell>
          <cell r="I761">
            <v>4</v>
          </cell>
          <cell r="J761">
            <v>4</v>
          </cell>
        </row>
        <row r="762">
          <cell r="B762" t="str">
            <v>Zhone</v>
          </cell>
          <cell r="C762">
            <v>0</v>
          </cell>
          <cell r="D762">
            <v>0</v>
          </cell>
          <cell r="E762">
            <v>0</v>
          </cell>
          <cell r="F762">
            <v>0</v>
          </cell>
          <cell r="G762">
            <v>0</v>
          </cell>
          <cell r="H762">
            <v>0</v>
          </cell>
          <cell r="I762">
            <v>0</v>
          </cell>
          <cell r="J762">
            <v>0</v>
          </cell>
        </row>
        <row r="763">
          <cell r="B763" t="str">
            <v>ZTE</v>
          </cell>
          <cell r="C763">
            <v>8</v>
          </cell>
          <cell r="D763">
            <v>3</v>
          </cell>
          <cell r="E763">
            <v>0</v>
          </cell>
          <cell r="F763">
            <v>0</v>
          </cell>
          <cell r="G763">
            <v>1</v>
          </cell>
          <cell r="H763">
            <v>7</v>
          </cell>
          <cell r="I763">
            <v>0</v>
          </cell>
          <cell r="J763">
            <v>19</v>
          </cell>
        </row>
        <row r="764">
          <cell r="B764" t="str">
            <v>Other</v>
          </cell>
          <cell r="C764">
            <v>0</v>
          </cell>
          <cell r="D764">
            <v>0</v>
          </cell>
          <cell r="E764">
            <v>0</v>
          </cell>
          <cell r="F764">
            <v>0</v>
          </cell>
          <cell r="G764">
            <v>10</v>
          </cell>
          <cell r="H764">
            <v>0</v>
          </cell>
          <cell r="I764">
            <v>0</v>
          </cell>
          <cell r="J764">
            <v>10</v>
          </cell>
        </row>
        <row r="765">
          <cell r="B765" t="str">
            <v>Total</v>
          </cell>
          <cell r="C765">
            <v>85</v>
          </cell>
          <cell r="D765">
            <v>462</v>
          </cell>
          <cell r="E765">
            <v>20</v>
          </cell>
          <cell r="F765">
            <v>55</v>
          </cell>
          <cell r="G765">
            <v>122</v>
          </cell>
          <cell r="H765">
            <v>57</v>
          </cell>
          <cell r="I765">
            <v>47</v>
          </cell>
          <cell r="J765">
            <v>848</v>
          </cell>
        </row>
        <row r="769">
          <cell r="B769" t="str">
            <v>Vendor</v>
          </cell>
          <cell r="C769" t="str">
            <v>SONET/SDH Add-drop multiplexers (ADM)</v>
          </cell>
          <cell r="D769" t="str">
            <v>Optical Edge Devices (OED)</v>
          </cell>
          <cell r="E769" t="str">
            <v>Digital Cross Connects (DCS)</v>
          </cell>
          <cell r="F769" t="str">
            <v>Optical Core Switches (OCS)</v>
          </cell>
          <cell r="G769" t="str">
            <v>Metro WDM (C/D-WDM)</v>
          </cell>
          <cell r="H769" t="str">
            <v>Long haul DWDM (LH DWDM)</v>
          </cell>
          <cell r="I769" t="str">
            <v>Multi-reach DWDM</v>
          </cell>
          <cell r="J769" t="str">
            <v>Total Optical Networking (ON)</v>
          </cell>
        </row>
        <row r="770">
          <cell r="B770" t="str">
            <v>ADTRAN</v>
          </cell>
          <cell r="C770">
            <v>0</v>
          </cell>
          <cell r="D770">
            <v>2</v>
          </cell>
          <cell r="E770">
            <v>0</v>
          </cell>
          <cell r="F770">
            <v>0</v>
          </cell>
          <cell r="G770">
            <v>0</v>
          </cell>
          <cell r="H770">
            <v>0</v>
          </cell>
          <cell r="I770">
            <v>0</v>
          </cell>
          <cell r="J770">
            <v>2</v>
          </cell>
        </row>
        <row r="771">
          <cell r="B771" t="str">
            <v>ADVA</v>
          </cell>
          <cell r="C771">
            <v>0</v>
          </cell>
          <cell r="D771">
            <v>1</v>
          </cell>
          <cell r="E771">
            <v>0</v>
          </cell>
          <cell r="F771">
            <v>0</v>
          </cell>
          <cell r="G771">
            <v>33</v>
          </cell>
          <cell r="H771">
            <v>0</v>
          </cell>
          <cell r="I771">
            <v>0</v>
          </cell>
          <cell r="J771">
            <v>34</v>
          </cell>
        </row>
        <row r="772">
          <cell r="B772" t="str">
            <v>Alcatel-Lucent</v>
          </cell>
          <cell r="C772">
            <v>18</v>
          </cell>
          <cell r="D772">
            <v>177</v>
          </cell>
          <cell r="E772">
            <v>8</v>
          </cell>
          <cell r="F772">
            <v>38</v>
          </cell>
          <cell r="G772">
            <v>24</v>
          </cell>
          <cell r="H772">
            <v>17</v>
          </cell>
          <cell r="I772">
            <v>17</v>
          </cell>
          <cell r="J772">
            <v>299</v>
          </cell>
        </row>
        <row r="773">
          <cell r="B773" t="str">
            <v>ANDA</v>
          </cell>
          <cell r="J773">
            <v>0</v>
          </cell>
        </row>
        <row r="774">
          <cell r="B774" t="str">
            <v>Atrica</v>
          </cell>
          <cell r="C774">
            <v>0</v>
          </cell>
          <cell r="D774">
            <v>4</v>
          </cell>
          <cell r="E774">
            <v>0</v>
          </cell>
          <cell r="F774">
            <v>0</v>
          </cell>
          <cell r="G774">
            <v>0</v>
          </cell>
          <cell r="H774">
            <v>0</v>
          </cell>
          <cell r="I774">
            <v>0</v>
          </cell>
          <cell r="J774">
            <v>4</v>
          </cell>
        </row>
        <row r="775">
          <cell r="B775" t="str">
            <v>Calient</v>
          </cell>
          <cell r="C775">
            <v>0</v>
          </cell>
          <cell r="D775">
            <v>0</v>
          </cell>
          <cell r="E775">
            <v>0</v>
          </cell>
          <cell r="F775">
            <v>0</v>
          </cell>
          <cell r="G775">
            <v>0</v>
          </cell>
          <cell r="H775">
            <v>0</v>
          </cell>
          <cell r="I775">
            <v>0</v>
          </cell>
          <cell r="J775">
            <v>0</v>
          </cell>
        </row>
        <row r="776">
          <cell r="B776" t="str">
            <v>Ciena</v>
          </cell>
          <cell r="C776">
            <v>0</v>
          </cell>
          <cell r="D776">
            <v>2</v>
          </cell>
          <cell r="E776">
            <v>0</v>
          </cell>
          <cell r="F776">
            <v>2</v>
          </cell>
          <cell r="G776">
            <v>1</v>
          </cell>
          <cell r="H776">
            <v>1</v>
          </cell>
          <cell r="I776">
            <v>8</v>
          </cell>
          <cell r="J776">
            <v>14</v>
          </cell>
        </row>
        <row r="777">
          <cell r="B777" t="str">
            <v>Cisco</v>
          </cell>
          <cell r="C777">
            <v>0</v>
          </cell>
          <cell r="D777">
            <v>7</v>
          </cell>
          <cell r="E777">
            <v>0</v>
          </cell>
          <cell r="F777">
            <v>0</v>
          </cell>
          <cell r="G777">
            <v>9</v>
          </cell>
          <cell r="H777">
            <v>1</v>
          </cell>
          <cell r="I777">
            <v>0</v>
          </cell>
          <cell r="J777">
            <v>17</v>
          </cell>
        </row>
        <row r="778">
          <cell r="B778" t="str">
            <v>Corrigent</v>
          </cell>
          <cell r="C778">
            <v>0</v>
          </cell>
          <cell r="D778">
            <v>0</v>
          </cell>
          <cell r="E778">
            <v>0</v>
          </cell>
          <cell r="F778">
            <v>0</v>
          </cell>
          <cell r="G778">
            <v>0</v>
          </cell>
          <cell r="H778">
            <v>0</v>
          </cell>
          <cell r="I778">
            <v>0</v>
          </cell>
          <cell r="J778">
            <v>0</v>
          </cell>
        </row>
        <row r="779">
          <cell r="B779" t="str">
            <v>Corvis</v>
          </cell>
          <cell r="C779">
            <v>0</v>
          </cell>
          <cell r="D779">
            <v>0</v>
          </cell>
          <cell r="E779">
            <v>0</v>
          </cell>
          <cell r="F779">
            <v>0</v>
          </cell>
          <cell r="G779">
            <v>0</v>
          </cell>
          <cell r="H779">
            <v>0</v>
          </cell>
          <cell r="I779">
            <v>0</v>
          </cell>
          <cell r="J779">
            <v>0</v>
          </cell>
        </row>
        <row r="780">
          <cell r="B780" t="str">
            <v>Datang</v>
          </cell>
          <cell r="C780">
            <v>0</v>
          </cell>
          <cell r="D780">
            <v>0</v>
          </cell>
          <cell r="E780">
            <v>0</v>
          </cell>
          <cell r="F780">
            <v>0</v>
          </cell>
          <cell r="G780">
            <v>0</v>
          </cell>
          <cell r="H780">
            <v>0</v>
          </cell>
          <cell r="I780">
            <v>0</v>
          </cell>
          <cell r="J780">
            <v>0</v>
          </cell>
        </row>
        <row r="781">
          <cell r="B781" t="str">
            <v>ECI Telecom</v>
          </cell>
          <cell r="C781">
            <v>2</v>
          </cell>
          <cell r="D781">
            <v>47</v>
          </cell>
          <cell r="E781">
            <v>2</v>
          </cell>
          <cell r="F781">
            <v>0</v>
          </cell>
          <cell r="G781">
            <v>0</v>
          </cell>
          <cell r="H781">
            <v>0</v>
          </cell>
          <cell r="I781">
            <v>0</v>
          </cell>
          <cell r="J781">
            <v>51</v>
          </cell>
        </row>
        <row r="782">
          <cell r="B782" t="str">
            <v>Ericsson</v>
          </cell>
          <cell r="C782">
            <v>9</v>
          </cell>
          <cell r="D782">
            <v>48</v>
          </cell>
          <cell r="E782">
            <v>7</v>
          </cell>
          <cell r="F782">
            <v>10</v>
          </cell>
          <cell r="G782">
            <v>3</v>
          </cell>
          <cell r="H782">
            <v>10</v>
          </cell>
          <cell r="I782">
            <v>12</v>
          </cell>
          <cell r="J782">
            <v>99</v>
          </cell>
        </row>
        <row r="783">
          <cell r="B783" t="str">
            <v>FiberHome</v>
          </cell>
          <cell r="C783">
            <v>0</v>
          </cell>
          <cell r="D783">
            <v>0</v>
          </cell>
          <cell r="E783">
            <v>0</v>
          </cell>
          <cell r="F783">
            <v>0</v>
          </cell>
          <cell r="G783">
            <v>0</v>
          </cell>
          <cell r="H783">
            <v>0</v>
          </cell>
          <cell r="I783">
            <v>0</v>
          </cell>
          <cell r="J783">
            <v>0</v>
          </cell>
        </row>
        <row r="784">
          <cell r="B784" t="str">
            <v>Fujitsu</v>
          </cell>
          <cell r="C784">
            <v>0</v>
          </cell>
          <cell r="D784">
            <v>11</v>
          </cell>
          <cell r="E784">
            <v>0</v>
          </cell>
          <cell r="F784">
            <v>0</v>
          </cell>
          <cell r="G784">
            <v>0</v>
          </cell>
          <cell r="H784">
            <v>0</v>
          </cell>
          <cell r="I784">
            <v>0</v>
          </cell>
          <cell r="J784">
            <v>11</v>
          </cell>
        </row>
        <row r="785">
          <cell r="B785" t="str">
            <v>Hitachi</v>
          </cell>
          <cell r="C785">
            <v>0</v>
          </cell>
          <cell r="D785">
            <v>0</v>
          </cell>
          <cell r="E785">
            <v>0</v>
          </cell>
          <cell r="F785">
            <v>0</v>
          </cell>
          <cell r="G785">
            <v>0</v>
          </cell>
          <cell r="H785">
            <v>0</v>
          </cell>
          <cell r="I785">
            <v>0</v>
          </cell>
          <cell r="J785">
            <v>0</v>
          </cell>
        </row>
        <row r="786">
          <cell r="B786" t="str">
            <v>Hitachi Cable</v>
          </cell>
          <cell r="C786">
            <v>0</v>
          </cell>
          <cell r="D786">
            <v>0</v>
          </cell>
          <cell r="E786">
            <v>0</v>
          </cell>
          <cell r="F786">
            <v>0</v>
          </cell>
          <cell r="G786">
            <v>0</v>
          </cell>
          <cell r="H786">
            <v>0</v>
          </cell>
          <cell r="I786">
            <v>0</v>
          </cell>
          <cell r="J786">
            <v>0</v>
          </cell>
        </row>
        <row r="787">
          <cell r="B787" t="str">
            <v>Huawei</v>
          </cell>
          <cell r="C787">
            <v>7</v>
          </cell>
          <cell r="D787">
            <v>22</v>
          </cell>
          <cell r="E787">
            <v>0</v>
          </cell>
          <cell r="F787">
            <v>1</v>
          </cell>
          <cell r="G787">
            <v>11</v>
          </cell>
          <cell r="H787">
            <v>3</v>
          </cell>
          <cell r="I787">
            <v>16</v>
          </cell>
          <cell r="J787">
            <v>60</v>
          </cell>
        </row>
        <row r="788">
          <cell r="B788" t="str">
            <v>Infinera</v>
          </cell>
          <cell r="C788">
            <v>0</v>
          </cell>
          <cell r="D788">
            <v>0</v>
          </cell>
          <cell r="E788">
            <v>0</v>
          </cell>
          <cell r="F788">
            <v>0</v>
          </cell>
          <cell r="G788">
            <v>0</v>
          </cell>
          <cell r="H788">
            <v>0</v>
          </cell>
          <cell r="I788">
            <v>0</v>
          </cell>
          <cell r="J788">
            <v>0</v>
          </cell>
        </row>
        <row r="789">
          <cell r="B789" t="str">
            <v>Lucent</v>
          </cell>
          <cell r="C789">
            <v>0</v>
          </cell>
          <cell r="D789">
            <v>0</v>
          </cell>
          <cell r="E789">
            <v>0</v>
          </cell>
          <cell r="F789">
            <v>0</v>
          </cell>
          <cell r="G789">
            <v>0</v>
          </cell>
          <cell r="H789">
            <v>0</v>
          </cell>
          <cell r="I789">
            <v>0</v>
          </cell>
          <cell r="J789">
            <v>0</v>
          </cell>
        </row>
        <row r="790">
          <cell r="B790" t="str">
            <v>Luminous</v>
          </cell>
          <cell r="C790">
            <v>0</v>
          </cell>
          <cell r="D790">
            <v>3</v>
          </cell>
          <cell r="E790">
            <v>0</v>
          </cell>
          <cell r="F790">
            <v>0</v>
          </cell>
          <cell r="G790">
            <v>0</v>
          </cell>
          <cell r="H790">
            <v>0</v>
          </cell>
          <cell r="I790">
            <v>0</v>
          </cell>
          <cell r="J790">
            <v>3</v>
          </cell>
        </row>
        <row r="791">
          <cell r="B791" t="str">
            <v>Marconi/Ericsson</v>
          </cell>
          <cell r="J791">
            <v>0</v>
          </cell>
        </row>
        <row r="792">
          <cell r="B792" t="str">
            <v>Movaz</v>
          </cell>
          <cell r="C792">
            <v>0</v>
          </cell>
          <cell r="D792">
            <v>0</v>
          </cell>
          <cell r="E792">
            <v>0</v>
          </cell>
          <cell r="F792">
            <v>0</v>
          </cell>
          <cell r="G792">
            <v>0</v>
          </cell>
          <cell r="H792">
            <v>0</v>
          </cell>
          <cell r="I792">
            <v>0</v>
          </cell>
          <cell r="J792">
            <v>0</v>
          </cell>
        </row>
        <row r="793">
          <cell r="B793" t="str">
            <v>NEC</v>
          </cell>
          <cell r="C793">
            <v>2</v>
          </cell>
          <cell r="D793">
            <v>4</v>
          </cell>
          <cell r="E793">
            <v>0</v>
          </cell>
          <cell r="F793">
            <v>0</v>
          </cell>
          <cell r="G793">
            <v>0</v>
          </cell>
          <cell r="H793">
            <v>3</v>
          </cell>
          <cell r="I793">
            <v>0</v>
          </cell>
          <cell r="J793">
            <v>9</v>
          </cell>
        </row>
        <row r="794">
          <cell r="B794" t="str">
            <v>Nortel</v>
          </cell>
          <cell r="C794">
            <v>5</v>
          </cell>
          <cell r="D794">
            <v>36</v>
          </cell>
          <cell r="E794">
            <v>0</v>
          </cell>
          <cell r="F794">
            <v>4</v>
          </cell>
          <cell r="G794">
            <v>19</v>
          </cell>
          <cell r="H794">
            <v>6</v>
          </cell>
          <cell r="I794">
            <v>1</v>
          </cell>
          <cell r="J794">
            <v>71</v>
          </cell>
        </row>
        <row r="795">
          <cell r="B795" t="str">
            <v>OpVista</v>
          </cell>
          <cell r="J795">
            <v>0</v>
          </cell>
        </row>
        <row r="796">
          <cell r="B796" t="str">
            <v>Sagem</v>
          </cell>
          <cell r="C796">
            <v>0</v>
          </cell>
          <cell r="D796">
            <v>6</v>
          </cell>
          <cell r="E796">
            <v>0</v>
          </cell>
          <cell r="F796">
            <v>0</v>
          </cell>
          <cell r="G796">
            <v>0</v>
          </cell>
          <cell r="H796">
            <v>0</v>
          </cell>
          <cell r="I796">
            <v>0</v>
          </cell>
          <cell r="J796">
            <v>6</v>
          </cell>
        </row>
        <row r="797">
          <cell r="B797" t="str">
            <v>Nokia Siemens</v>
          </cell>
          <cell r="C797">
            <v>11</v>
          </cell>
          <cell r="D797">
            <v>68</v>
          </cell>
          <cell r="E797">
            <v>1</v>
          </cell>
          <cell r="F797">
            <v>0</v>
          </cell>
          <cell r="G797">
            <v>0</v>
          </cell>
          <cell r="H797">
            <v>6</v>
          </cell>
          <cell r="I797">
            <v>6</v>
          </cell>
          <cell r="J797">
            <v>92</v>
          </cell>
        </row>
        <row r="798">
          <cell r="B798" t="str">
            <v>Sycamore</v>
          </cell>
          <cell r="C798">
            <v>0</v>
          </cell>
          <cell r="D798">
            <v>0</v>
          </cell>
          <cell r="E798">
            <v>0</v>
          </cell>
          <cell r="F798">
            <v>5</v>
          </cell>
          <cell r="G798">
            <v>0</v>
          </cell>
          <cell r="H798">
            <v>0</v>
          </cell>
          <cell r="I798">
            <v>0</v>
          </cell>
          <cell r="J798">
            <v>5</v>
          </cell>
        </row>
        <row r="799">
          <cell r="B799" t="str">
            <v>Tejas</v>
          </cell>
          <cell r="C799">
            <v>0</v>
          </cell>
          <cell r="D799">
            <v>0</v>
          </cell>
          <cell r="E799">
            <v>0</v>
          </cell>
          <cell r="F799">
            <v>0</v>
          </cell>
          <cell r="G799">
            <v>0</v>
          </cell>
          <cell r="H799">
            <v>0</v>
          </cell>
          <cell r="I799">
            <v>0</v>
          </cell>
          <cell r="J799">
            <v>0</v>
          </cell>
        </row>
        <row r="800">
          <cell r="B800" t="str">
            <v>Tellabs</v>
          </cell>
          <cell r="C800">
            <v>0</v>
          </cell>
          <cell r="D800">
            <v>20</v>
          </cell>
          <cell r="E800">
            <v>0</v>
          </cell>
          <cell r="F800">
            <v>0</v>
          </cell>
          <cell r="G800">
            <v>6</v>
          </cell>
          <cell r="H800">
            <v>0</v>
          </cell>
          <cell r="I800">
            <v>0</v>
          </cell>
          <cell r="J800">
            <v>26</v>
          </cell>
        </row>
        <row r="801">
          <cell r="B801" t="str">
            <v>Transmode</v>
          </cell>
          <cell r="C801">
            <v>0</v>
          </cell>
          <cell r="D801">
            <v>0</v>
          </cell>
          <cell r="E801">
            <v>0</v>
          </cell>
          <cell r="F801">
            <v>0</v>
          </cell>
          <cell r="G801">
            <v>7</v>
          </cell>
          <cell r="H801">
            <v>0</v>
          </cell>
          <cell r="I801">
            <v>0</v>
          </cell>
          <cell r="J801">
            <v>7</v>
          </cell>
        </row>
        <row r="802">
          <cell r="B802" t="str">
            <v>Turin</v>
          </cell>
          <cell r="C802">
            <v>0</v>
          </cell>
          <cell r="D802">
            <v>4</v>
          </cell>
          <cell r="E802">
            <v>0</v>
          </cell>
          <cell r="F802">
            <v>0</v>
          </cell>
          <cell r="G802">
            <v>0</v>
          </cell>
          <cell r="H802">
            <v>0</v>
          </cell>
          <cell r="I802">
            <v>0</v>
          </cell>
          <cell r="J802">
            <v>4</v>
          </cell>
        </row>
        <row r="803">
          <cell r="B803" t="str">
            <v>Tyco</v>
          </cell>
          <cell r="C803">
            <v>0</v>
          </cell>
          <cell r="D803">
            <v>0</v>
          </cell>
          <cell r="E803">
            <v>0</v>
          </cell>
          <cell r="F803">
            <v>0</v>
          </cell>
          <cell r="G803">
            <v>0</v>
          </cell>
          <cell r="H803">
            <v>0</v>
          </cell>
          <cell r="I803">
            <v>0</v>
          </cell>
          <cell r="J803">
            <v>0</v>
          </cell>
        </row>
        <row r="804">
          <cell r="B804" t="str">
            <v>UTStarcom</v>
          </cell>
          <cell r="C804">
            <v>0</v>
          </cell>
          <cell r="D804">
            <v>2</v>
          </cell>
          <cell r="E804">
            <v>0</v>
          </cell>
          <cell r="F804">
            <v>0</v>
          </cell>
          <cell r="G804">
            <v>0</v>
          </cell>
          <cell r="H804">
            <v>0</v>
          </cell>
          <cell r="I804">
            <v>0</v>
          </cell>
          <cell r="J804">
            <v>2</v>
          </cell>
        </row>
        <row r="805">
          <cell r="B805" t="str">
            <v>White Rock</v>
          </cell>
          <cell r="C805">
            <v>0</v>
          </cell>
          <cell r="D805">
            <v>0</v>
          </cell>
          <cell r="E805">
            <v>0</v>
          </cell>
          <cell r="F805">
            <v>0</v>
          </cell>
          <cell r="G805">
            <v>0</v>
          </cell>
          <cell r="H805">
            <v>0</v>
          </cell>
          <cell r="I805">
            <v>0</v>
          </cell>
          <cell r="J805">
            <v>0</v>
          </cell>
        </row>
        <row r="806">
          <cell r="B806" t="str">
            <v>Xtera</v>
          </cell>
          <cell r="I806">
            <v>3</v>
          </cell>
          <cell r="J806">
            <v>3</v>
          </cell>
        </row>
        <row r="807">
          <cell r="B807" t="str">
            <v>Zhone</v>
          </cell>
          <cell r="C807">
            <v>0</v>
          </cell>
          <cell r="D807">
            <v>0</v>
          </cell>
          <cell r="E807">
            <v>0</v>
          </cell>
          <cell r="F807">
            <v>0</v>
          </cell>
          <cell r="G807">
            <v>0</v>
          </cell>
          <cell r="H807">
            <v>0</v>
          </cell>
          <cell r="I807">
            <v>0</v>
          </cell>
          <cell r="J807">
            <v>0</v>
          </cell>
        </row>
        <row r="808">
          <cell r="B808" t="str">
            <v>ZTE</v>
          </cell>
          <cell r="C808">
            <v>7</v>
          </cell>
          <cell r="D808">
            <v>1</v>
          </cell>
          <cell r="E808">
            <v>0</v>
          </cell>
          <cell r="F808">
            <v>0</v>
          </cell>
          <cell r="G808">
            <v>1</v>
          </cell>
          <cell r="H808">
            <v>9</v>
          </cell>
          <cell r="I808">
            <v>0</v>
          </cell>
          <cell r="J808">
            <v>18</v>
          </cell>
        </row>
        <row r="809">
          <cell r="B809" t="str">
            <v>Other</v>
          </cell>
          <cell r="C809">
            <v>0</v>
          </cell>
          <cell r="D809">
            <v>0</v>
          </cell>
          <cell r="E809">
            <v>0</v>
          </cell>
          <cell r="F809">
            <v>0</v>
          </cell>
          <cell r="G809">
            <v>7</v>
          </cell>
          <cell r="H809">
            <v>0</v>
          </cell>
          <cell r="I809">
            <v>0</v>
          </cell>
          <cell r="J809">
            <v>7</v>
          </cell>
        </row>
        <row r="810">
          <cell r="B810" t="str">
            <v>Total</v>
          </cell>
          <cell r="C810">
            <v>61</v>
          </cell>
          <cell r="D810">
            <v>465</v>
          </cell>
          <cell r="E810">
            <v>18</v>
          </cell>
          <cell r="F810">
            <v>60</v>
          </cell>
          <cell r="G810">
            <v>121</v>
          </cell>
          <cell r="H810">
            <v>56</v>
          </cell>
          <cell r="I810">
            <v>63</v>
          </cell>
          <cell r="J810">
            <v>844</v>
          </cell>
        </row>
        <row r="814">
          <cell r="B814" t="str">
            <v>Vendor</v>
          </cell>
          <cell r="C814" t="str">
            <v>SONET/SDH Add-drop multiplexers (ADM)</v>
          </cell>
          <cell r="D814" t="str">
            <v>Optical Edge Devices (OED)</v>
          </cell>
          <cell r="E814" t="str">
            <v>Digital Cross Connects (DCS)</v>
          </cell>
          <cell r="F814" t="str">
            <v>Optical Core Switches (OCS)</v>
          </cell>
          <cell r="G814" t="str">
            <v>Metro WDM (C/D-WDM)</v>
          </cell>
          <cell r="H814" t="str">
            <v>Long haul DWDM (LH DWDM)</v>
          </cell>
          <cell r="I814" t="str">
            <v>Multi-reach DWDM</v>
          </cell>
          <cell r="J814" t="str">
            <v>Total Optical Networking (ON)</v>
          </cell>
        </row>
        <row r="815">
          <cell r="B815" t="str">
            <v>ADTRAN</v>
          </cell>
          <cell r="C815">
            <v>0</v>
          </cell>
          <cell r="D815">
            <v>1</v>
          </cell>
          <cell r="E815">
            <v>0</v>
          </cell>
          <cell r="F815">
            <v>0</v>
          </cell>
          <cell r="G815">
            <v>0</v>
          </cell>
          <cell r="H815">
            <v>0</v>
          </cell>
          <cell r="I815">
            <v>0</v>
          </cell>
          <cell r="J815">
            <v>1</v>
          </cell>
        </row>
        <row r="816">
          <cell r="B816" t="str">
            <v>ADVA</v>
          </cell>
          <cell r="C816">
            <v>0</v>
          </cell>
          <cell r="D816">
            <v>1</v>
          </cell>
          <cell r="E816">
            <v>0</v>
          </cell>
          <cell r="F816">
            <v>0</v>
          </cell>
          <cell r="G816">
            <v>31</v>
          </cell>
          <cell r="H816">
            <v>0</v>
          </cell>
          <cell r="I816">
            <v>0</v>
          </cell>
          <cell r="J816">
            <v>32</v>
          </cell>
        </row>
        <row r="817">
          <cell r="B817" t="str">
            <v>Alcatel-Lucent</v>
          </cell>
          <cell r="C817">
            <v>12</v>
          </cell>
          <cell r="D817">
            <v>202</v>
          </cell>
          <cell r="E817">
            <v>4</v>
          </cell>
          <cell r="F817">
            <v>36</v>
          </cell>
          <cell r="G817">
            <v>28</v>
          </cell>
          <cell r="H817">
            <v>22</v>
          </cell>
          <cell r="I817">
            <v>40</v>
          </cell>
          <cell r="J817">
            <v>344</v>
          </cell>
        </row>
        <row r="818">
          <cell r="B818" t="str">
            <v>ANDA</v>
          </cell>
          <cell r="J818">
            <v>0</v>
          </cell>
        </row>
        <row r="819">
          <cell r="B819" t="str">
            <v>Atrica</v>
          </cell>
          <cell r="C819">
            <v>0</v>
          </cell>
          <cell r="D819">
            <v>4</v>
          </cell>
          <cell r="E819">
            <v>0</v>
          </cell>
          <cell r="F819">
            <v>0</v>
          </cell>
          <cell r="G819">
            <v>0</v>
          </cell>
          <cell r="H819">
            <v>0</v>
          </cell>
          <cell r="I819">
            <v>0</v>
          </cell>
          <cell r="J819">
            <v>4</v>
          </cell>
        </row>
        <row r="820">
          <cell r="B820" t="str">
            <v>Calient</v>
          </cell>
          <cell r="C820">
            <v>0</v>
          </cell>
          <cell r="D820">
            <v>0</v>
          </cell>
          <cell r="E820">
            <v>0</v>
          </cell>
          <cell r="F820">
            <v>0</v>
          </cell>
          <cell r="G820">
            <v>0</v>
          </cell>
          <cell r="H820">
            <v>0</v>
          </cell>
          <cell r="I820">
            <v>0</v>
          </cell>
          <cell r="J820">
            <v>0</v>
          </cell>
        </row>
        <row r="821">
          <cell r="B821" t="str">
            <v>Ciena</v>
          </cell>
          <cell r="C821">
            <v>0</v>
          </cell>
          <cell r="D821">
            <v>1</v>
          </cell>
          <cell r="E821">
            <v>0</v>
          </cell>
          <cell r="F821">
            <v>3</v>
          </cell>
          <cell r="G821">
            <v>1</v>
          </cell>
          <cell r="H821">
            <v>0</v>
          </cell>
          <cell r="I821">
            <v>8</v>
          </cell>
          <cell r="J821">
            <v>13</v>
          </cell>
        </row>
        <row r="822">
          <cell r="B822" t="str">
            <v>Cisco</v>
          </cell>
          <cell r="C822">
            <v>0</v>
          </cell>
          <cell r="D822">
            <v>4</v>
          </cell>
          <cell r="E822">
            <v>0</v>
          </cell>
          <cell r="F822">
            <v>0</v>
          </cell>
          <cell r="G822">
            <v>10</v>
          </cell>
          <cell r="H822">
            <v>1</v>
          </cell>
          <cell r="I822">
            <v>0</v>
          </cell>
          <cell r="J822">
            <v>15</v>
          </cell>
        </row>
        <row r="823">
          <cell r="B823" t="str">
            <v>Corrigent</v>
          </cell>
          <cell r="C823">
            <v>0</v>
          </cell>
          <cell r="D823">
            <v>0</v>
          </cell>
          <cell r="E823">
            <v>0</v>
          </cell>
          <cell r="F823">
            <v>0</v>
          </cell>
          <cell r="G823">
            <v>0</v>
          </cell>
          <cell r="H823">
            <v>0</v>
          </cell>
          <cell r="I823">
            <v>0</v>
          </cell>
          <cell r="J823">
            <v>0</v>
          </cell>
        </row>
        <row r="824">
          <cell r="B824" t="str">
            <v>Corvis</v>
          </cell>
          <cell r="C824">
            <v>0</v>
          </cell>
          <cell r="D824">
            <v>0</v>
          </cell>
          <cell r="E824">
            <v>0</v>
          </cell>
          <cell r="F824">
            <v>0</v>
          </cell>
          <cell r="G824">
            <v>0</v>
          </cell>
          <cell r="H824">
            <v>0</v>
          </cell>
          <cell r="I824">
            <v>0</v>
          </cell>
          <cell r="J824">
            <v>0</v>
          </cell>
        </row>
        <row r="825">
          <cell r="B825" t="str">
            <v>Datang</v>
          </cell>
          <cell r="C825">
            <v>0</v>
          </cell>
          <cell r="D825">
            <v>0</v>
          </cell>
          <cell r="E825">
            <v>0</v>
          </cell>
          <cell r="F825">
            <v>0</v>
          </cell>
          <cell r="G825">
            <v>0</v>
          </cell>
          <cell r="H825">
            <v>0</v>
          </cell>
          <cell r="I825">
            <v>0</v>
          </cell>
          <cell r="J825">
            <v>0</v>
          </cell>
        </row>
        <row r="826">
          <cell r="B826" t="str">
            <v>ECI Telecom</v>
          </cell>
          <cell r="C826">
            <v>2</v>
          </cell>
          <cell r="D826">
            <v>48</v>
          </cell>
          <cell r="E826">
            <v>2</v>
          </cell>
          <cell r="F826">
            <v>0</v>
          </cell>
          <cell r="G826">
            <v>0</v>
          </cell>
          <cell r="H826">
            <v>0</v>
          </cell>
          <cell r="I826">
            <v>0</v>
          </cell>
          <cell r="J826">
            <v>52</v>
          </cell>
        </row>
        <row r="827">
          <cell r="B827" t="str">
            <v>Ericsson</v>
          </cell>
          <cell r="C827">
            <v>8</v>
          </cell>
          <cell r="D827">
            <v>58</v>
          </cell>
          <cell r="E827">
            <v>6</v>
          </cell>
          <cell r="F827">
            <v>11</v>
          </cell>
          <cell r="G827">
            <v>5</v>
          </cell>
          <cell r="H827">
            <v>9</v>
          </cell>
          <cell r="I827">
            <v>15</v>
          </cell>
          <cell r="J827">
            <v>112</v>
          </cell>
        </row>
        <row r="828">
          <cell r="B828" t="str">
            <v>FiberHome</v>
          </cell>
          <cell r="C828">
            <v>0</v>
          </cell>
          <cell r="D828">
            <v>0</v>
          </cell>
          <cell r="E828">
            <v>0</v>
          </cell>
          <cell r="F828">
            <v>0</v>
          </cell>
          <cell r="G828">
            <v>0</v>
          </cell>
          <cell r="H828">
            <v>0</v>
          </cell>
          <cell r="I828">
            <v>0</v>
          </cell>
          <cell r="J828">
            <v>0</v>
          </cell>
        </row>
        <row r="829">
          <cell r="B829" t="str">
            <v>Fujitsu</v>
          </cell>
          <cell r="C829">
            <v>0</v>
          </cell>
          <cell r="D829">
            <v>9</v>
          </cell>
          <cell r="E829">
            <v>0</v>
          </cell>
          <cell r="F829">
            <v>0</v>
          </cell>
          <cell r="G829">
            <v>0</v>
          </cell>
          <cell r="H829">
            <v>0</v>
          </cell>
          <cell r="I829">
            <v>0</v>
          </cell>
          <cell r="J829">
            <v>9</v>
          </cell>
        </row>
        <row r="830">
          <cell r="B830" t="str">
            <v>Hitachi</v>
          </cell>
          <cell r="C830">
            <v>0</v>
          </cell>
          <cell r="D830">
            <v>0</v>
          </cell>
          <cell r="E830">
            <v>0</v>
          </cell>
          <cell r="F830">
            <v>0</v>
          </cell>
          <cell r="G830">
            <v>0</v>
          </cell>
          <cell r="H830">
            <v>0</v>
          </cell>
          <cell r="I830">
            <v>0</v>
          </cell>
          <cell r="J830">
            <v>0</v>
          </cell>
        </row>
        <row r="831">
          <cell r="B831" t="str">
            <v>Hitachi Cable</v>
          </cell>
          <cell r="C831">
            <v>0</v>
          </cell>
          <cell r="D831">
            <v>0</v>
          </cell>
          <cell r="E831">
            <v>0</v>
          </cell>
          <cell r="F831">
            <v>0</v>
          </cell>
          <cell r="G831">
            <v>0</v>
          </cell>
          <cell r="H831">
            <v>0</v>
          </cell>
          <cell r="I831">
            <v>0</v>
          </cell>
          <cell r="J831">
            <v>0</v>
          </cell>
        </row>
        <row r="832">
          <cell r="B832" t="str">
            <v>Huawei</v>
          </cell>
          <cell r="C832">
            <v>11</v>
          </cell>
          <cell r="D832">
            <v>36</v>
          </cell>
          <cell r="E832">
            <v>0</v>
          </cell>
          <cell r="F832">
            <v>5</v>
          </cell>
          <cell r="G832">
            <v>11</v>
          </cell>
          <cell r="H832">
            <v>4</v>
          </cell>
          <cell r="I832">
            <v>21</v>
          </cell>
          <cell r="J832">
            <v>88</v>
          </cell>
        </row>
        <row r="833">
          <cell r="B833" t="str">
            <v>Infinera</v>
          </cell>
          <cell r="C833">
            <v>0</v>
          </cell>
          <cell r="D833">
            <v>0</v>
          </cell>
          <cell r="E833">
            <v>0</v>
          </cell>
          <cell r="F833">
            <v>0</v>
          </cell>
          <cell r="G833">
            <v>0</v>
          </cell>
          <cell r="H833">
            <v>0</v>
          </cell>
          <cell r="I833">
            <v>1</v>
          </cell>
          <cell r="J833">
            <v>1</v>
          </cell>
        </row>
        <row r="834">
          <cell r="B834" t="str">
            <v>Lucent</v>
          </cell>
          <cell r="C834">
            <v>0</v>
          </cell>
          <cell r="D834">
            <v>0</v>
          </cell>
          <cell r="E834">
            <v>0</v>
          </cell>
          <cell r="F834">
            <v>0</v>
          </cell>
          <cell r="G834">
            <v>0</v>
          </cell>
          <cell r="H834">
            <v>0</v>
          </cell>
          <cell r="I834">
            <v>0</v>
          </cell>
          <cell r="J834">
            <v>0</v>
          </cell>
        </row>
        <row r="835">
          <cell r="B835" t="str">
            <v>Luminous</v>
          </cell>
          <cell r="C835">
            <v>0</v>
          </cell>
          <cell r="D835">
            <v>4</v>
          </cell>
          <cell r="E835">
            <v>0</v>
          </cell>
          <cell r="F835">
            <v>0</v>
          </cell>
          <cell r="G835">
            <v>0</v>
          </cell>
          <cell r="H835">
            <v>0</v>
          </cell>
          <cell r="I835">
            <v>0</v>
          </cell>
          <cell r="J835">
            <v>4</v>
          </cell>
        </row>
        <row r="836">
          <cell r="B836" t="str">
            <v>Marconi/Ericsson</v>
          </cell>
          <cell r="J836">
            <v>0</v>
          </cell>
        </row>
        <row r="837">
          <cell r="B837" t="str">
            <v>Movaz</v>
          </cell>
          <cell r="C837">
            <v>0</v>
          </cell>
          <cell r="D837">
            <v>0</v>
          </cell>
          <cell r="E837">
            <v>0</v>
          </cell>
          <cell r="F837">
            <v>0</v>
          </cell>
          <cell r="G837">
            <v>0</v>
          </cell>
          <cell r="H837">
            <v>0</v>
          </cell>
          <cell r="I837">
            <v>0</v>
          </cell>
          <cell r="J837">
            <v>0</v>
          </cell>
        </row>
        <row r="838">
          <cell r="B838" t="str">
            <v>NEC</v>
          </cell>
          <cell r="C838">
            <v>1</v>
          </cell>
          <cell r="D838">
            <v>3</v>
          </cell>
          <cell r="E838">
            <v>0</v>
          </cell>
          <cell r="F838">
            <v>0</v>
          </cell>
          <cell r="G838">
            <v>0</v>
          </cell>
          <cell r="H838">
            <v>4</v>
          </cell>
          <cell r="I838">
            <v>0</v>
          </cell>
          <cell r="J838">
            <v>8</v>
          </cell>
        </row>
        <row r="839">
          <cell r="B839" t="str">
            <v>Nortel</v>
          </cell>
          <cell r="C839">
            <v>2</v>
          </cell>
          <cell r="D839">
            <v>42</v>
          </cell>
          <cell r="E839">
            <v>0</v>
          </cell>
          <cell r="F839">
            <v>3</v>
          </cell>
          <cell r="G839">
            <v>20</v>
          </cell>
          <cell r="H839">
            <v>6</v>
          </cell>
          <cell r="I839">
            <v>1</v>
          </cell>
          <cell r="J839">
            <v>74</v>
          </cell>
        </row>
        <row r="840">
          <cell r="B840" t="str">
            <v>OpVista</v>
          </cell>
          <cell r="J840">
            <v>0</v>
          </cell>
        </row>
        <row r="841">
          <cell r="B841" t="str">
            <v>Sagem</v>
          </cell>
          <cell r="C841">
            <v>0</v>
          </cell>
          <cell r="D841">
            <v>6</v>
          </cell>
          <cell r="E841">
            <v>0</v>
          </cell>
          <cell r="F841">
            <v>0</v>
          </cell>
          <cell r="G841">
            <v>0</v>
          </cell>
          <cell r="H841">
            <v>0</v>
          </cell>
          <cell r="I841">
            <v>0</v>
          </cell>
          <cell r="J841">
            <v>6</v>
          </cell>
        </row>
        <row r="842">
          <cell r="B842" t="str">
            <v>Nokia Siemens</v>
          </cell>
          <cell r="C842">
            <v>5</v>
          </cell>
          <cell r="D842">
            <v>84</v>
          </cell>
          <cell r="E842">
            <v>0</v>
          </cell>
          <cell r="F842">
            <v>0</v>
          </cell>
          <cell r="G842">
            <v>0</v>
          </cell>
          <cell r="H842">
            <v>6</v>
          </cell>
          <cell r="I842">
            <v>9</v>
          </cell>
          <cell r="J842">
            <v>104</v>
          </cell>
        </row>
        <row r="843">
          <cell r="B843" t="str">
            <v>Sycamore</v>
          </cell>
          <cell r="C843">
            <v>0</v>
          </cell>
          <cell r="D843">
            <v>0</v>
          </cell>
          <cell r="E843">
            <v>0</v>
          </cell>
          <cell r="F843">
            <v>4</v>
          </cell>
          <cell r="G843">
            <v>0</v>
          </cell>
          <cell r="H843">
            <v>0</v>
          </cell>
          <cell r="I843">
            <v>0</v>
          </cell>
          <cell r="J843">
            <v>4</v>
          </cell>
        </row>
        <row r="844">
          <cell r="B844" t="str">
            <v>Tejas</v>
          </cell>
          <cell r="C844">
            <v>0</v>
          </cell>
          <cell r="D844">
            <v>0</v>
          </cell>
          <cell r="E844">
            <v>0</v>
          </cell>
          <cell r="F844">
            <v>0</v>
          </cell>
          <cell r="G844">
            <v>0</v>
          </cell>
          <cell r="H844">
            <v>0</v>
          </cell>
          <cell r="I844">
            <v>0</v>
          </cell>
          <cell r="J844">
            <v>0</v>
          </cell>
        </row>
        <row r="845">
          <cell r="B845" t="str">
            <v>Tellabs</v>
          </cell>
          <cell r="C845">
            <v>0</v>
          </cell>
          <cell r="D845">
            <v>21</v>
          </cell>
          <cell r="E845">
            <v>0</v>
          </cell>
          <cell r="F845">
            <v>0</v>
          </cell>
          <cell r="G845">
            <v>7</v>
          </cell>
          <cell r="H845">
            <v>0</v>
          </cell>
          <cell r="I845">
            <v>0</v>
          </cell>
          <cell r="J845">
            <v>28</v>
          </cell>
        </row>
        <row r="846">
          <cell r="B846" t="str">
            <v>Transmode</v>
          </cell>
          <cell r="C846">
            <v>0</v>
          </cell>
          <cell r="D846">
            <v>0</v>
          </cell>
          <cell r="E846">
            <v>0</v>
          </cell>
          <cell r="F846">
            <v>0</v>
          </cell>
          <cell r="G846">
            <v>8</v>
          </cell>
          <cell r="H846">
            <v>0</v>
          </cell>
          <cell r="I846">
            <v>0</v>
          </cell>
          <cell r="J846">
            <v>8</v>
          </cell>
        </row>
        <row r="847">
          <cell r="B847" t="str">
            <v>Turin</v>
          </cell>
          <cell r="C847">
            <v>0</v>
          </cell>
          <cell r="D847">
            <v>2</v>
          </cell>
          <cell r="E847">
            <v>0</v>
          </cell>
          <cell r="F847">
            <v>0</v>
          </cell>
          <cell r="G847">
            <v>0</v>
          </cell>
          <cell r="H847">
            <v>0</v>
          </cell>
          <cell r="I847">
            <v>0</v>
          </cell>
          <cell r="J847">
            <v>2</v>
          </cell>
        </row>
        <row r="848">
          <cell r="B848" t="str">
            <v>Tyco</v>
          </cell>
          <cell r="C848">
            <v>0</v>
          </cell>
          <cell r="D848">
            <v>0</v>
          </cell>
          <cell r="E848">
            <v>0</v>
          </cell>
          <cell r="F848">
            <v>0</v>
          </cell>
          <cell r="G848">
            <v>0</v>
          </cell>
          <cell r="H848">
            <v>0</v>
          </cell>
          <cell r="I848">
            <v>0</v>
          </cell>
          <cell r="J848">
            <v>0</v>
          </cell>
        </row>
        <row r="849">
          <cell r="B849" t="str">
            <v>UTStarcom</v>
          </cell>
          <cell r="C849">
            <v>0</v>
          </cell>
          <cell r="D849">
            <v>2</v>
          </cell>
          <cell r="E849">
            <v>0</v>
          </cell>
          <cell r="F849">
            <v>0</v>
          </cell>
          <cell r="G849">
            <v>0</v>
          </cell>
          <cell r="H849">
            <v>0</v>
          </cell>
          <cell r="I849">
            <v>0</v>
          </cell>
          <cell r="J849">
            <v>2</v>
          </cell>
        </row>
        <row r="850">
          <cell r="B850" t="str">
            <v>White Rock</v>
          </cell>
          <cell r="C850">
            <v>0</v>
          </cell>
          <cell r="D850">
            <v>0</v>
          </cell>
          <cell r="E850">
            <v>0</v>
          </cell>
          <cell r="F850">
            <v>0</v>
          </cell>
          <cell r="G850">
            <v>0</v>
          </cell>
          <cell r="H850">
            <v>0</v>
          </cell>
          <cell r="I850">
            <v>0</v>
          </cell>
          <cell r="J850">
            <v>0</v>
          </cell>
        </row>
        <row r="851">
          <cell r="B851" t="str">
            <v>Xtera</v>
          </cell>
          <cell r="C851">
            <v>0</v>
          </cell>
          <cell r="D851">
            <v>0</v>
          </cell>
          <cell r="E851">
            <v>0</v>
          </cell>
          <cell r="F851">
            <v>0</v>
          </cell>
          <cell r="G851">
            <v>0</v>
          </cell>
          <cell r="H851">
            <v>0</v>
          </cell>
          <cell r="I851">
            <v>5</v>
          </cell>
          <cell r="J851">
            <v>5</v>
          </cell>
        </row>
        <row r="852">
          <cell r="B852" t="str">
            <v>Zhone</v>
          </cell>
          <cell r="C852">
            <v>0</v>
          </cell>
          <cell r="D852">
            <v>0</v>
          </cell>
          <cell r="E852">
            <v>0</v>
          </cell>
          <cell r="F852">
            <v>0</v>
          </cell>
          <cell r="G852">
            <v>0</v>
          </cell>
          <cell r="H852">
            <v>0</v>
          </cell>
          <cell r="I852">
            <v>0</v>
          </cell>
          <cell r="J852">
            <v>0</v>
          </cell>
        </row>
        <row r="853">
          <cell r="B853" t="str">
            <v>ZTE</v>
          </cell>
          <cell r="C853">
            <v>12</v>
          </cell>
          <cell r="D853">
            <v>3</v>
          </cell>
          <cell r="E853">
            <v>0</v>
          </cell>
          <cell r="F853">
            <v>0</v>
          </cell>
          <cell r="G853">
            <v>1</v>
          </cell>
          <cell r="H853">
            <v>14</v>
          </cell>
          <cell r="I853">
            <v>0</v>
          </cell>
          <cell r="J853">
            <v>30</v>
          </cell>
        </row>
        <row r="854">
          <cell r="B854" t="str">
            <v>Other</v>
          </cell>
          <cell r="C854">
            <v>0</v>
          </cell>
          <cell r="D854">
            <v>0</v>
          </cell>
          <cell r="E854">
            <v>0</v>
          </cell>
          <cell r="F854">
            <v>0</v>
          </cell>
          <cell r="G854">
            <v>6</v>
          </cell>
          <cell r="H854">
            <v>0</v>
          </cell>
          <cell r="I854">
            <v>0</v>
          </cell>
          <cell r="J854">
            <v>6</v>
          </cell>
        </row>
        <row r="855">
          <cell r="B855" t="str">
            <v>Total</v>
          </cell>
          <cell r="C855">
            <v>53</v>
          </cell>
          <cell r="D855">
            <v>531</v>
          </cell>
          <cell r="E855">
            <v>12</v>
          </cell>
          <cell r="F855">
            <v>62</v>
          </cell>
          <cell r="G855">
            <v>128</v>
          </cell>
          <cell r="H855">
            <v>66</v>
          </cell>
          <cell r="I855">
            <v>100</v>
          </cell>
          <cell r="J855">
            <v>952</v>
          </cell>
        </row>
        <row r="863">
          <cell r="B863" t="str">
            <v>Vendor</v>
          </cell>
          <cell r="C863" t="str">
            <v>SONET/SDH Add-drop multiplexers (ADM)</v>
          </cell>
          <cell r="D863" t="str">
            <v>Optical Edge Devices (OED)</v>
          </cell>
          <cell r="E863" t="str">
            <v>Digital Cross Connects (DCS)</v>
          </cell>
          <cell r="F863" t="str">
            <v>Optical Core Switches (OCS)</v>
          </cell>
          <cell r="G863" t="str">
            <v>Metro WDM (C/D-WDM)</v>
          </cell>
          <cell r="H863" t="str">
            <v>Long haul DWDM (LH DWDM)</v>
          </cell>
          <cell r="I863" t="str">
            <v>Multi-reach DWDM</v>
          </cell>
          <cell r="J863" t="str">
            <v>Total Optical Networking (ON)</v>
          </cell>
        </row>
        <row r="864">
          <cell r="B864" t="str">
            <v>ADTRAN</v>
          </cell>
          <cell r="C864">
            <v>0</v>
          </cell>
          <cell r="D864">
            <v>1</v>
          </cell>
          <cell r="E864">
            <v>0</v>
          </cell>
          <cell r="F864">
            <v>0</v>
          </cell>
          <cell r="G864">
            <v>0</v>
          </cell>
          <cell r="H864">
            <v>0</v>
          </cell>
          <cell r="I864">
            <v>0</v>
          </cell>
          <cell r="J864">
            <v>1</v>
          </cell>
        </row>
        <row r="865">
          <cell r="B865" t="str">
            <v>ADVA</v>
          </cell>
          <cell r="C865">
            <v>0</v>
          </cell>
          <cell r="D865">
            <v>1</v>
          </cell>
          <cell r="E865">
            <v>0</v>
          </cell>
          <cell r="F865">
            <v>0</v>
          </cell>
          <cell r="G865">
            <v>36</v>
          </cell>
          <cell r="H865">
            <v>0</v>
          </cell>
          <cell r="I865">
            <v>0</v>
          </cell>
          <cell r="J865">
            <v>37</v>
          </cell>
        </row>
        <row r="866">
          <cell r="B866" t="str">
            <v>Alcatel-Lucent</v>
          </cell>
          <cell r="C866">
            <v>9</v>
          </cell>
          <cell r="D866">
            <v>142</v>
          </cell>
          <cell r="E866">
            <v>2</v>
          </cell>
          <cell r="F866">
            <v>19</v>
          </cell>
          <cell r="G866">
            <v>16</v>
          </cell>
          <cell r="H866">
            <v>6</v>
          </cell>
          <cell r="I866">
            <v>35</v>
          </cell>
          <cell r="J866">
            <v>229</v>
          </cell>
        </row>
        <row r="867">
          <cell r="B867" t="str">
            <v>ANDA</v>
          </cell>
          <cell r="C867">
            <v>0</v>
          </cell>
          <cell r="D867">
            <v>2</v>
          </cell>
          <cell r="E867">
            <v>0</v>
          </cell>
          <cell r="F867">
            <v>0</v>
          </cell>
          <cell r="G867">
            <v>0</v>
          </cell>
          <cell r="H867">
            <v>0</v>
          </cell>
          <cell r="I867">
            <v>0</v>
          </cell>
          <cell r="J867">
            <v>2</v>
          </cell>
        </row>
        <row r="868">
          <cell r="B868" t="str">
            <v>Atrica</v>
          </cell>
          <cell r="C868">
            <v>0</v>
          </cell>
          <cell r="D868">
            <v>4</v>
          </cell>
          <cell r="E868">
            <v>0</v>
          </cell>
          <cell r="F868">
            <v>0</v>
          </cell>
          <cell r="G868">
            <v>0</v>
          </cell>
          <cell r="H868">
            <v>0</v>
          </cell>
          <cell r="I868">
            <v>0</v>
          </cell>
          <cell r="J868">
            <v>4</v>
          </cell>
        </row>
        <row r="869">
          <cell r="B869" t="str">
            <v>Calient</v>
          </cell>
          <cell r="C869">
            <v>0</v>
          </cell>
          <cell r="D869">
            <v>0</v>
          </cell>
          <cell r="E869">
            <v>0</v>
          </cell>
          <cell r="F869">
            <v>0</v>
          </cell>
          <cell r="G869">
            <v>0</v>
          </cell>
          <cell r="H869">
            <v>0</v>
          </cell>
          <cell r="I869">
            <v>0</v>
          </cell>
          <cell r="J869">
            <v>0</v>
          </cell>
        </row>
        <row r="870">
          <cell r="B870" t="str">
            <v>Ciena</v>
          </cell>
          <cell r="C870">
            <v>0</v>
          </cell>
          <cell r="D870">
            <v>1</v>
          </cell>
          <cell r="E870">
            <v>0</v>
          </cell>
          <cell r="F870">
            <v>3</v>
          </cell>
          <cell r="G870">
            <v>1</v>
          </cell>
          <cell r="H870">
            <v>0</v>
          </cell>
          <cell r="I870">
            <v>8</v>
          </cell>
          <cell r="J870">
            <v>13</v>
          </cell>
        </row>
        <row r="871">
          <cell r="B871" t="str">
            <v>Cisco</v>
          </cell>
          <cell r="C871">
            <v>0</v>
          </cell>
          <cell r="D871">
            <v>8</v>
          </cell>
          <cell r="E871">
            <v>0</v>
          </cell>
          <cell r="F871">
            <v>0</v>
          </cell>
          <cell r="G871">
            <v>9</v>
          </cell>
          <cell r="H871">
            <v>0</v>
          </cell>
          <cell r="I871">
            <v>0</v>
          </cell>
          <cell r="J871">
            <v>17</v>
          </cell>
        </row>
        <row r="872">
          <cell r="B872" t="str">
            <v>Corrigent</v>
          </cell>
          <cell r="C872">
            <v>0</v>
          </cell>
          <cell r="D872">
            <v>0</v>
          </cell>
          <cell r="E872">
            <v>0</v>
          </cell>
          <cell r="F872">
            <v>0</v>
          </cell>
          <cell r="G872">
            <v>0</v>
          </cell>
          <cell r="H872">
            <v>0</v>
          </cell>
          <cell r="I872">
            <v>0</v>
          </cell>
          <cell r="J872">
            <v>0</v>
          </cell>
        </row>
        <row r="873">
          <cell r="B873" t="str">
            <v>Corvis</v>
          </cell>
          <cell r="C873">
            <v>0</v>
          </cell>
          <cell r="D873">
            <v>0</v>
          </cell>
          <cell r="E873">
            <v>0</v>
          </cell>
          <cell r="F873">
            <v>0</v>
          </cell>
          <cell r="G873">
            <v>0</v>
          </cell>
          <cell r="H873">
            <v>0</v>
          </cell>
          <cell r="I873">
            <v>0</v>
          </cell>
          <cell r="J873">
            <v>0</v>
          </cell>
        </row>
        <row r="874">
          <cell r="B874" t="str">
            <v>Datang</v>
          </cell>
          <cell r="C874">
            <v>0</v>
          </cell>
          <cell r="D874">
            <v>0</v>
          </cell>
          <cell r="E874">
            <v>0</v>
          </cell>
          <cell r="F874">
            <v>0</v>
          </cell>
          <cell r="G874">
            <v>0</v>
          </cell>
          <cell r="H874">
            <v>0</v>
          </cell>
          <cell r="I874">
            <v>0</v>
          </cell>
          <cell r="J874">
            <v>0</v>
          </cell>
        </row>
        <row r="875">
          <cell r="B875" t="str">
            <v>ECI Telecom</v>
          </cell>
          <cell r="C875">
            <v>5</v>
          </cell>
          <cell r="D875">
            <v>21</v>
          </cell>
          <cell r="E875">
            <v>0</v>
          </cell>
          <cell r="F875">
            <v>0</v>
          </cell>
          <cell r="G875">
            <v>11</v>
          </cell>
          <cell r="H875">
            <v>0</v>
          </cell>
          <cell r="I875">
            <v>0</v>
          </cell>
          <cell r="J875">
            <v>37</v>
          </cell>
        </row>
        <row r="876">
          <cell r="B876" t="str">
            <v>Ericsson</v>
          </cell>
          <cell r="C876">
            <v>5</v>
          </cell>
          <cell r="D876">
            <v>59</v>
          </cell>
          <cell r="E876">
            <v>6</v>
          </cell>
          <cell r="F876">
            <v>12</v>
          </cell>
          <cell r="G876">
            <v>5</v>
          </cell>
          <cell r="H876">
            <v>12</v>
          </cell>
          <cell r="I876">
            <v>15</v>
          </cell>
          <cell r="J876">
            <v>114</v>
          </cell>
        </row>
        <row r="877">
          <cell r="B877" t="str">
            <v>FiberHome</v>
          </cell>
          <cell r="C877">
            <v>0</v>
          </cell>
          <cell r="D877">
            <v>0</v>
          </cell>
          <cell r="E877">
            <v>0</v>
          </cell>
          <cell r="F877">
            <v>0</v>
          </cell>
          <cell r="G877">
            <v>0</v>
          </cell>
          <cell r="H877">
            <v>0</v>
          </cell>
          <cell r="I877">
            <v>0</v>
          </cell>
          <cell r="J877">
            <v>0</v>
          </cell>
        </row>
        <row r="878">
          <cell r="B878" t="str">
            <v>Fujitsu</v>
          </cell>
          <cell r="C878">
            <v>0</v>
          </cell>
          <cell r="D878">
            <v>11</v>
          </cell>
          <cell r="E878">
            <v>0</v>
          </cell>
          <cell r="F878">
            <v>0</v>
          </cell>
          <cell r="G878">
            <v>0</v>
          </cell>
          <cell r="H878">
            <v>0</v>
          </cell>
          <cell r="I878">
            <v>0</v>
          </cell>
          <cell r="J878">
            <v>11</v>
          </cell>
        </row>
        <row r="879">
          <cell r="B879" t="str">
            <v>Hitachi</v>
          </cell>
          <cell r="C879">
            <v>0</v>
          </cell>
          <cell r="D879">
            <v>0</v>
          </cell>
          <cell r="E879">
            <v>0</v>
          </cell>
          <cell r="F879">
            <v>0</v>
          </cell>
          <cell r="G879">
            <v>0</v>
          </cell>
          <cell r="H879">
            <v>0</v>
          </cell>
          <cell r="I879">
            <v>0</v>
          </cell>
          <cell r="J879">
            <v>0</v>
          </cell>
        </row>
        <row r="880">
          <cell r="B880" t="str">
            <v>Hitachi Cable</v>
          </cell>
          <cell r="C880">
            <v>0</v>
          </cell>
          <cell r="D880">
            <v>0</v>
          </cell>
          <cell r="E880">
            <v>0</v>
          </cell>
          <cell r="F880">
            <v>0</v>
          </cell>
          <cell r="G880">
            <v>0</v>
          </cell>
          <cell r="H880">
            <v>0</v>
          </cell>
          <cell r="I880">
            <v>0</v>
          </cell>
          <cell r="J880">
            <v>0</v>
          </cell>
        </row>
        <row r="881">
          <cell r="B881" t="str">
            <v>Huawei</v>
          </cell>
          <cell r="C881">
            <v>6</v>
          </cell>
          <cell r="D881">
            <v>25</v>
          </cell>
          <cell r="E881">
            <v>0</v>
          </cell>
          <cell r="F881">
            <v>4</v>
          </cell>
          <cell r="G881">
            <v>11</v>
          </cell>
          <cell r="H881">
            <v>2</v>
          </cell>
          <cell r="I881">
            <v>10</v>
          </cell>
          <cell r="J881">
            <v>58</v>
          </cell>
        </row>
        <row r="882">
          <cell r="B882" t="str">
            <v>Infinera</v>
          </cell>
          <cell r="C882">
            <v>0</v>
          </cell>
          <cell r="D882">
            <v>0</v>
          </cell>
          <cell r="E882">
            <v>0</v>
          </cell>
          <cell r="F882">
            <v>0</v>
          </cell>
          <cell r="G882">
            <v>0</v>
          </cell>
          <cell r="H882">
            <v>0</v>
          </cell>
          <cell r="I882">
            <v>2</v>
          </cell>
          <cell r="J882">
            <v>2</v>
          </cell>
        </row>
        <row r="883">
          <cell r="B883" t="str">
            <v>Lucent</v>
          </cell>
          <cell r="C883">
            <v>0</v>
          </cell>
          <cell r="D883">
            <v>0</v>
          </cell>
          <cell r="E883">
            <v>0</v>
          </cell>
          <cell r="F883">
            <v>0</v>
          </cell>
          <cell r="G883">
            <v>0</v>
          </cell>
          <cell r="H883">
            <v>0</v>
          </cell>
          <cell r="I883">
            <v>0</v>
          </cell>
          <cell r="J883">
            <v>0</v>
          </cell>
        </row>
        <row r="884">
          <cell r="B884" t="str">
            <v>Luminous</v>
          </cell>
          <cell r="C884">
            <v>0</v>
          </cell>
          <cell r="D884">
            <v>0</v>
          </cell>
          <cell r="E884">
            <v>0</v>
          </cell>
          <cell r="F884">
            <v>0</v>
          </cell>
          <cell r="G884">
            <v>0</v>
          </cell>
          <cell r="H884">
            <v>0</v>
          </cell>
          <cell r="I884">
            <v>0</v>
          </cell>
          <cell r="J884">
            <v>0</v>
          </cell>
        </row>
        <row r="885">
          <cell r="B885" t="str">
            <v>Movaz</v>
          </cell>
          <cell r="C885">
            <v>0</v>
          </cell>
          <cell r="D885">
            <v>0</v>
          </cell>
          <cell r="E885">
            <v>0</v>
          </cell>
          <cell r="F885">
            <v>0</v>
          </cell>
          <cell r="G885">
            <v>0</v>
          </cell>
          <cell r="H885">
            <v>0</v>
          </cell>
          <cell r="I885">
            <v>0</v>
          </cell>
          <cell r="J885">
            <v>0</v>
          </cell>
        </row>
        <row r="886">
          <cell r="B886" t="str">
            <v>NEC</v>
          </cell>
          <cell r="C886">
            <v>3</v>
          </cell>
          <cell r="D886">
            <v>1</v>
          </cell>
          <cell r="E886">
            <v>0</v>
          </cell>
          <cell r="F886">
            <v>0</v>
          </cell>
          <cell r="G886">
            <v>0</v>
          </cell>
          <cell r="H886">
            <v>1</v>
          </cell>
          <cell r="I886">
            <v>0</v>
          </cell>
          <cell r="J886">
            <v>5</v>
          </cell>
        </row>
        <row r="887">
          <cell r="B887" t="str">
            <v>Nortel</v>
          </cell>
          <cell r="C887">
            <v>2</v>
          </cell>
          <cell r="D887">
            <v>23</v>
          </cell>
          <cell r="E887">
            <v>0</v>
          </cell>
          <cell r="F887">
            <v>3</v>
          </cell>
          <cell r="G887">
            <v>13</v>
          </cell>
          <cell r="H887">
            <v>4</v>
          </cell>
          <cell r="I887">
            <v>1</v>
          </cell>
          <cell r="J887">
            <v>46</v>
          </cell>
        </row>
        <row r="888">
          <cell r="B888" t="str">
            <v>OpVista</v>
          </cell>
          <cell r="C888">
            <v>0</v>
          </cell>
          <cell r="D888">
            <v>0</v>
          </cell>
          <cell r="E888">
            <v>0</v>
          </cell>
          <cell r="F888">
            <v>0</v>
          </cell>
          <cell r="G888">
            <v>0</v>
          </cell>
          <cell r="H888">
            <v>0</v>
          </cell>
          <cell r="I888">
            <v>0</v>
          </cell>
          <cell r="J888">
            <v>0</v>
          </cell>
        </row>
        <row r="889">
          <cell r="B889" t="str">
            <v>Sagem</v>
          </cell>
          <cell r="C889">
            <v>0</v>
          </cell>
          <cell r="D889">
            <v>5</v>
          </cell>
          <cell r="E889">
            <v>0</v>
          </cell>
          <cell r="F889">
            <v>0</v>
          </cell>
          <cell r="G889">
            <v>0</v>
          </cell>
          <cell r="H889">
            <v>0</v>
          </cell>
          <cell r="I889">
            <v>0</v>
          </cell>
          <cell r="J889">
            <v>5</v>
          </cell>
        </row>
        <row r="890">
          <cell r="B890" t="str">
            <v>Nokia Siemens</v>
          </cell>
          <cell r="C890">
            <v>3</v>
          </cell>
          <cell r="D890">
            <v>51</v>
          </cell>
          <cell r="E890">
            <v>0</v>
          </cell>
          <cell r="F890">
            <v>0</v>
          </cell>
          <cell r="G890">
            <v>0</v>
          </cell>
          <cell r="H890">
            <v>6</v>
          </cell>
          <cell r="I890">
            <v>12</v>
          </cell>
          <cell r="J890">
            <v>72</v>
          </cell>
        </row>
        <row r="891">
          <cell r="B891" t="str">
            <v>Sycamore</v>
          </cell>
          <cell r="C891">
            <v>0</v>
          </cell>
          <cell r="D891">
            <v>0</v>
          </cell>
          <cell r="E891">
            <v>0</v>
          </cell>
          <cell r="F891">
            <v>7</v>
          </cell>
          <cell r="G891">
            <v>0</v>
          </cell>
          <cell r="H891">
            <v>0</v>
          </cell>
          <cell r="I891">
            <v>0</v>
          </cell>
          <cell r="J891">
            <v>7</v>
          </cell>
        </row>
        <row r="892">
          <cell r="B892" t="str">
            <v>Tejas</v>
          </cell>
          <cell r="C892">
            <v>0</v>
          </cell>
          <cell r="D892">
            <v>1</v>
          </cell>
          <cell r="E892">
            <v>0</v>
          </cell>
          <cell r="F892">
            <v>0</v>
          </cell>
          <cell r="G892">
            <v>0</v>
          </cell>
          <cell r="H892">
            <v>0</v>
          </cell>
          <cell r="I892">
            <v>0</v>
          </cell>
          <cell r="J892">
            <v>1</v>
          </cell>
        </row>
        <row r="893">
          <cell r="B893" t="str">
            <v>Tellabs</v>
          </cell>
          <cell r="C893">
            <v>0</v>
          </cell>
          <cell r="D893">
            <v>21</v>
          </cell>
          <cell r="E893">
            <v>0</v>
          </cell>
          <cell r="F893">
            <v>0</v>
          </cell>
          <cell r="G893">
            <v>4</v>
          </cell>
          <cell r="H893">
            <v>0</v>
          </cell>
          <cell r="I893">
            <v>0</v>
          </cell>
          <cell r="J893">
            <v>25</v>
          </cell>
        </row>
        <row r="894">
          <cell r="B894" t="str">
            <v>Transmode</v>
          </cell>
          <cell r="C894">
            <v>0</v>
          </cell>
          <cell r="D894">
            <v>0</v>
          </cell>
          <cell r="E894">
            <v>0</v>
          </cell>
          <cell r="F894">
            <v>0</v>
          </cell>
          <cell r="G894">
            <v>14</v>
          </cell>
          <cell r="H894">
            <v>0</v>
          </cell>
          <cell r="I894">
            <v>0</v>
          </cell>
          <cell r="J894">
            <v>14</v>
          </cell>
        </row>
        <row r="895">
          <cell r="B895" t="str">
            <v>Turin</v>
          </cell>
          <cell r="C895">
            <v>0</v>
          </cell>
          <cell r="D895">
            <v>1</v>
          </cell>
          <cell r="E895">
            <v>0</v>
          </cell>
          <cell r="F895">
            <v>0</v>
          </cell>
          <cell r="G895">
            <v>0</v>
          </cell>
          <cell r="H895">
            <v>0</v>
          </cell>
          <cell r="I895">
            <v>0</v>
          </cell>
          <cell r="J895">
            <v>1</v>
          </cell>
        </row>
        <row r="896">
          <cell r="B896" t="str">
            <v>Tyco</v>
          </cell>
          <cell r="C896">
            <v>0</v>
          </cell>
          <cell r="D896">
            <v>0</v>
          </cell>
          <cell r="E896">
            <v>0</v>
          </cell>
          <cell r="F896">
            <v>0</v>
          </cell>
          <cell r="G896">
            <v>0</v>
          </cell>
          <cell r="H896">
            <v>0</v>
          </cell>
          <cell r="I896">
            <v>0</v>
          </cell>
          <cell r="J896">
            <v>0</v>
          </cell>
        </row>
        <row r="897">
          <cell r="B897" t="str">
            <v>UTStarcom</v>
          </cell>
          <cell r="C897">
            <v>0</v>
          </cell>
          <cell r="D897">
            <v>2</v>
          </cell>
          <cell r="E897">
            <v>0</v>
          </cell>
          <cell r="F897">
            <v>0</v>
          </cell>
          <cell r="G897">
            <v>0</v>
          </cell>
          <cell r="H897">
            <v>0</v>
          </cell>
          <cell r="I897">
            <v>0</v>
          </cell>
          <cell r="J897">
            <v>2</v>
          </cell>
        </row>
        <row r="898">
          <cell r="B898" t="str">
            <v>White Rock</v>
          </cell>
          <cell r="C898">
            <v>0</v>
          </cell>
          <cell r="D898">
            <v>0</v>
          </cell>
          <cell r="E898">
            <v>0</v>
          </cell>
          <cell r="F898">
            <v>0</v>
          </cell>
          <cell r="G898">
            <v>0</v>
          </cell>
          <cell r="H898">
            <v>0</v>
          </cell>
          <cell r="I898">
            <v>0</v>
          </cell>
          <cell r="J898">
            <v>0</v>
          </cell>
        </row>
        <row r="899">
          <cell r="B899" t="str">
            <v>Xtera</v>
          </cell>
          <cell r="C899">
            <v>0</v>
          </cell>
          <cell r="D899">
            <v>0</v>
          </cell>
          <cell r="E899">
            <v>0</v>
          </cell>
          <cell r="F899">
            <v>0</v>
          </cell>
          <cell r="G899">
            <v>0</v>
          </cell>
          <cell r="H899">
            <v>0</v>
          </cell>
          <cell r="I899">
            <v>4</v>
          </cell>
          <cell r="J899">
            <v>4</v>
          </cell>
        </row>
        <row r="900">
          <cell r="B900" t="str">
            <v>Zhone</v>
          </cell>
          <cell r="C900">
            <v>0</v>
          </cell>
          <cell r="D900">
            <v>0</v>
          </cell>
          <cell r="E900">
            <v>0</v>
          </cell>
          <cell r="F900">
            <v>0</v>
          </cell>
          <cell r="G900">
            <v>0</v>
          </cell>
          <cell r="H900">
            <v>0</v>
          </cell>
          <cell r="I900">
            <v>0</v>
          </cell>
          <cell r="J900">
            <v>0</v>
          </cell>
        </row>
        <row r="901">
          <cell r="B901" t="str">
            <v>ZTE</v>
          </cell>
          <cell r="C901">
            <v>6</v>
          </cell>
          <cell r="D901">
            <v>1</v>
          </cell>
          <cell r="E901">
            <v>0</v>
          </cell>
          <cell r="F901">
            <v>0</v>
          </cell>
          <cell r="G901">
            <v>0</v>
          </cell>
          <cell r="H901">
            <v>6</v>
          </cell>
          <cell r="I901">
            <v>0</v>
          </cell>
          <cell r="J901">
            <v>13</v>
          </cell>
        </row>
        <row r="902">
          <cell r="B902" t="str">
            <v>Other</v>
          </cell>
          <cell r="C902">
            <v>0</v>
          </cell>
          <cell r="D902">
            <v>0</v>
          </cell>
          <cell r="E902">
            <v>0</v>
          </cell>
          <cell r="F902">
            <v>0</v>
          </cell>
          <cell r="G902">
            <v>5</v>
          </cell>
          <cell r="H902">
            <v>0</v>
          </cell>
          <cell r="I902">
            <v>0</v>
          </cell>
          <cell r="J902">
            <v>5</v>
          </cell>
        </row>
        <row r="903">
          <cell r="B903" t="str">
            <v>Total</v>
          </cell>
          <cell r="C903">
            <v>39</v>
          </cell>
          <cell r="D903">
            <v>381</v>
          </cell>
          <cell r="E903">
            <v>8</v>
          </cell>
          <cell r="F903">
            <v>48</v>
          </cell>
          <cell r="G903">
            <v>125</v>
          </cell>
          <cell r="H903">
            <v>37</v>
          </cell>
          <cell r="I903">
            <v>87</v>
          </cell>
          <cell r="J903">
            <v>725</v>
          </cell>
        </row>
        <row r="907">
          <cell r="B907" t="str">
            <v>Vendor</v>
          </cell>
          <cell r="C907" t="str">
            <v>SONET/SDH Add-drop multiplexers (ADM)</v>
          </cell>
          <cell r="D907" t="str">
            <v>Optical Edge Devices (OED)</v>
          </cell>
          <cell r="E907" t="str">
            <v>Digital Cross Connects (DCS)</v>
          </cell>
          <cell r="F907" t="str">
            <v>Optical Core Switches (OCS)</v>
          </cell>
          <cell r="G907" t="str">
            <v>Metro WDM (C/D-WDM)</v>
          </cell>
          <cell r="H907" t="str">
            <v>Long haul DWDM (LH DWDM)</v>
          </cell>
          <cell r="I907" t="str">
            <v>Multi-reach DWDM</v>
          </cell>
          <cell r="J907" t="str">
            <v>Total Optical Networking (ON)</v>
          </cell>
        </row>
        <row r="908">
          <cell r="B908" t="str">
            <v>ADTRAN</v>
          </cell>
          <cell r="C908">
            <v>0</v>
          </cell>
          <cell r="D908">
            <v>1</v>
          </cell>
          <cell r="E908">
            <v>0</v>
          </cell>
          <cell r="F908">
            <v>0</v>
          </cell>
          <cell r="G908">
            <v>0</v>
          </cell>
          <cell r="H908">
            <v>0</v>
          </cell>
          <cell r="I908">
            <v>0</v>
          </cell>
          <cell r="J908">
            <v>1</v>
          </cell>
        </row>
        <row r="909">
          <cell r="B909" t="str">
            <v>ADVA</v>
          </cell>
          <cell r="C909">
            <v>0</v>
          </cell>
          <cell r="D909">
            <v>3</v>
          </cell>
          <cell r="E909">
            <v>0</v>
          </cell>
          <cell r="F909">
            <v>0</v>
          </cell>
          <cell r="G909">
            <v>37</v>
          </cell>
          <cell r="H909">
            <v>0</v>
          </cell>
          <cell r="I909">
            <v>0</v>
          </cell>
          <cell r="J909">
            <v>40</v>
          </cell>
        </row>
        <row r="910">
          <cell r="B910" t="str">
            <v>Alcatel-Lucent</v>
          </cell>
          <cell r="C910">
            <v>5</v>
          </cell>
          <cell r="D910">
            <v>158</v>
          </cell>
          <cell r="E910">
            <v>5</v>
          </cell>
          <cell r="F910">
            <v>32</v>
          </cell>
          <cell r="G910">
            <v>22</v>
          </cell>
          <cell r="H910">
            <v>4</v>
          </cell>
          <cell r="I910">
            <v>46</v>
          </cell>
          <cell r="J910">
            <v>272</v>
          </cell>
        </row>
        <row r="911">
          <cell r="B911" t="str">
            <v>ANDA</v>
          </cell>
          <cell r="C911">
            <v>0</v>
          </cell>
          <cell r="D911">
            <v>2</v>
          </cell>
          <cell r="E911">
            <v>0</v>
          </cell>
          <cell r="F911">
            <v>0</v>
          </cell>
          <cell r="G911">
            <v>0</v>
          </cell>
          <cell r="H911">
            <v>0</v>
          </cell>
          <cell r="I911">
            <v>0</v>
          </cell>
          <cell r="J911">
            <v>2</v>
          </cell>
        </row>
        <row r="912">
          <cell r="B912" t="str">
            <v>Atrica</v>
          </cell>
          <cell r="C912">
            <v>0</v>
          </cell>
          <cell r="D912">
            <v>4</v>
          </cell>
          <cell r="E912">
            <v>0</v>
          </cell>
          <cell r="F912">
            <v>0</v>
          </cell>
          <cell r="G912">
            <v>0</v>
          </cell>
          <cell r="H912">
            <v>0</v>
          </cell>
          <cell r="I912">
            <v>0</v>
          </cell>
          <cell r="J912">
            <v>4</v>
          </cell>
        </row>
        <row r="913">
          <cell r="B913" t="str">
            <v>Calient</v>
          </cell>
          <cell r="C913">
            <v>0</v>
          </cell>
          <cell r="D913">
            <v>0</v>
          </cell>
          <cell r="E913">
            <v>0</v>
          </cell>
          <cell r="F913">
            <v>0</v>
          </cell>
          <cell r="G913">
            <v>0</v>
          </cell>
          <cell r="H913">
            <v>0</v>
          </cell>
          <cell r="I913">
            <v>0</v>
          </cell>
          <cell r="J913">
            <v>0</v>
          </cell>
        </row>
        <row r="914">
          <cell r="B914" t="str">
            <v>Ciena</v>
          </cell>
          <cell r="C914">
            <v>0</v>
          </cell>
          <cell r="D914">
            <v>13</v>
          </cell>
          <cell r="E914">
            <v>0</v>
          </cell>
          <cell r="F914">
            <v>3</v>
          </cell>
          <cell r="G914">
            <v>9</v>
          </cell>
          <cell r="H914">
            <v>0</v>
          </cell>
          <cell r="I914">
            <v>4</v>
          </cell>
          <cell r="J914">
            <v>29</v>
          </cell>
        </row>
        <row r="915">
          <cell r="B915" t="str">
            <v>Cisco</v>
          </cell>
          <cell r="C915">
            <v>0</v>
          </cell>
          <cell r="D915">
            <v>11</v>
          </cell>
          <cell r="E915">
            <v>0</v>
          </cell>
          <cell r="F915">
            <v>0</v>
          </cell>
          <cell r="G915">
            <v>12</v>
          </cell>
          <cell r="H915">
            <v>0</v>
          </cell>
          <cell r="I915">
            <v>0</v>
          </cell>
          <cell r="J915">
            <v>23</v>
          </cell>
        </row>
        <row r="916">
          <cell r="B916" t="str">
            <v>Corrigent</v>
          </cell>
          <cell r="C916">
            <v>0</v>
          </cell>
          <cell r="D916">
            <v>0</v>
          </cell>
          <cell r="E916">
            <v>0</v>
          </cell>
          <cell r="F916">
            <v>0</v>
          </cell>
          <cell r="G916">
            <v>0</v>
          </cell>
          <cell r="H916">
            <v>0</v>
          </cell>
          <cell r="I916">
            <v>0</v>
          </cell>
          <cell r="J916">
            <v>0</v>
          </cell>
        </row>
        <row r="917">
          <cell r="B917" t="str">
            <v>Corvis</v>
          </cell>
          <cell r="C917">
            <v>0</v>
          </cell>
          <cell r="D917">
            <v>0</v>
          </cell>
          <cell r="E917">
            <v>0</v>
          </cell>
          <cell r="F917">
            <v>0</v>
          </cell>
          <cell r="G917">
            <v>0</v>
          </cell>
          <cell r="H917">
            <v>0</v>
          </cell>
          <cell r="I917">
            <v>0</v>
          </cell>
          <cell r="J917">
            <v>0</v>
          </cell>
        </row>
        <row r="918">
          <cell r="B918" t="str">
            <v>Datang</v>
          </cell>
          <cell r="C918">
            <v>0</v>
          </cell>
          <cell r="D918">
            <v>0</v>
          </cell>
          <cell r="E918">
            <v>0</v>
          </cell>
          <cell r="F918">
            <v>0</v>
          </cell>
          <cell r="G918">
            <v>0</v>
          </cell>
          <cell r="H918">
            <v>0</v>
          </cell>
          <cell r="I918">
            <v>0</v>
          </cell>
          <cell r="J918">
            <v>0</v>
          </cell>
        </row>
        <row r="919">
          <cell r="B919" t="str">
            <v>ECI Telecom</v>
          </cell>
          <cell r="C919">
            <v>2</v>
          </cell>
          <cell r="D919">
            <v>27</v>
          </cell>
          <cell r="E919">
            <v>0</v>
          </cell>
          <cell r="F919">
            <v>0</v>
          </cell>
          <cell r="G919">
            <v>13</v>
          </cell>
          <cell r="H919">
            <v>0</v>
          </cell>
          <cell r="I919">
            <v>0</v>
          </cell>
          <cell r="J919">
            <v>42</v>
          </cell>
        </row>
        <row r="920">
          <cell r="B920" t="str">
            <v>Ericsson</v>
          </cell>
          <cell r="C920">
            <v>4</v>
          </cell>
          <cell r="D920">
            <v>65</v>
          </cell>
          <cell r="E920">
            <v>8</v>
          </cell>
          <cell r="F920">
            <v>12</v>
          </cell>
          <cell r="G920">
            <v>3</v>
          </cell>
          <cell r="H920">
            <v>10</v>
          </cell>
          <cell r="I920">
            <v>20</v>
          </cell>
          <cell r="J920">
            <v>122</v>
          </cell>
        </row>
        <row r="921">
          <cell r="B921" t="str">
            <v>FiberHome</v>
          </cell>
          <cell r="C921">
            <v>0</v>
          </cell>
          <cell r="D921">
            <v>0</v>
          </cell>
          <cell r="E921">
            <v>0</v>
          </cell>
          <cell r="F921">
            <v>0</v>
          </cell>
          <cell r="G921">
            <v>0</v>
          </cell>
          <cell r="H921">
            <v>0</v>
          </cell>
          <cell r="I921">
            <v>0</v>
          </cell>
          <cell r="J921">
            <v>0</v>
          </cell>
        </row>
        <row r="922">
          <cell r="B922" t="str">
            <v>Fujitsu</v>
          </cell>
          <cell r="C922">
            <v>0</v>
          </cell>
          <cell r="D922">
            <v>8</v>
          </cell>
          <cell r="E922">
            <v>0</v>
          </cell>
          <cell r="F922">
            <v>0</v>
          </cell>
          <cell r="G922">
            <v>0</v>
          </cell>
          <cell r="H922">
            <v>0</v>
          </cell>
          <cell r="I922">
            <v>0</v>
          </cell>
          <cell r="J922">
            <v>8</v>
          </cell>
        </row>
        <row r="923">
          <cell r="B923" t="str">
            <v>Hitachi</v>
          </cell>
          <cell r="C923">
            <v>0</v>
          </cell>
          <cell r="D923">
            <v>0</v>
          </cell>
          <cell r="E923">
            <v>0</v>
          </cell>
          <cell r="F923">
            <v>0</v>
          </cell>
          <cell r="G923">
            <v>0</v>
          </cell>
          <cell r="H923">
            <v>0</v>
          </cell>
          <cell r="I923">
            <v>0</v>
          </cell>
          <cell r="J923">
            <v>0</v>
          </cell>
        </row>
        <row r="924">
          <cell r="B924" t="str">
            <v>Hitachi Cable</v>
          </cell>
          <cell r="C924">
            <v>0</v>
          </cell>
          <cell r="D924">
            <v>0</v>
          </cell>
          <cell r="E924">
            <v>0</v>
          </cell>
          <cell r="F924">
            <v>0</v>
          </cell>
          <cell r="G924">
            <v>0</v>
          </cell>
          <cell r="H924">
            <v>0</v>
          </cell>
          <cell r="I924">
            <v>0</v>
          </cell>
          <cell r="J924">
            <v>0</v>
          </cell>
        </row>
        <row r="925">
          <cell r="B925" t="str">
            <v>Huawei</v>
          </cell>
          <cell r="C925">
            <v>10</v>
          </cell>
          <cell r="D925">
            <v>48</v>
          </cell>
          <cell r="E925">
            <v>0</v>
          </cell>
          <cell r="F925">
            <v>12</v>
          </cell>
          <cell r="G925">
            <v>23</v>
          </cell>
          <cell r="H925">
            <v>3</v>
          </cell>
          <cell r="I925">
            <v>36</v>
          </cell>
          <cell r="J925">
            <v>132</v>
          </cell>
        </row>
        <row r="926">
          <cell r="B926" t="str">
            <v>Infinera</v>
          </cell>
          <cell r="C926">
            <v>0</v>
          </cell>
          <cell r="D926">
            <v>0</v>
          </cell>
          <cell r="E926">
            <v>0</v>
          </cell>
          <cell r="F926">
            <v>0</v>
          </cell>
          <cell r="G926">
            <v>0</v>
          </cell>
          <cell r="H926">
            <v>0</v>
          </cell>
          <cell r="I926">
            <v>3</v>
          </cell>
          <cell r="J926">
            <v>3</v>
          </cell>
        </row>
        <row r="927">
          <cell r="B927" t="str">
            <v>Lucent</v>
          </cell>
          <cell r="C927">
            <v>0</v>
          </cell>
          <cell r="D927">
            <v>0</v>
          </cell>
          <cell r="E927">
            <v>0</v>
          </cell>
          <cell r="F927">
            <v>0</v>
          </cell>
          <cell r="G927">
            <v>0</v>
          </cell>
          <cell r="H927">
            <v>0</v>
          </cell>
          <cell r="I927">
            <v>0</v>
          </cell>
          <cell r="J927">
            <v>0</v>
          </cell>
        </row>
        <row r="928">
          <cell r="B928" t="str">
            <v>Luminous</v>
          </cell>
          <cell r="C928">
            <v>0</v>
          </cell>
          <cell r="D928">
            <v>0</v>
          </cell>
          <cell r="E928">
            <v>0</v>
          </cell>
          <cell r="F928">
            <v>0</v>
          </cell>
          <cell r="G928">
            <v>0</v>
          </cell>
          <cell r="H928">
            <v>0</v>
          </cell>
          <cell r="I928">
            <v>0</v>
          </cell>
          <cell r="J928">
            <v>0</v>
          </cell>
        </row>
        <row r="929">
          <cell r="B929" t="str">
            <v>Movaz</v>
          </cell>
          <cell r="C929">
            <v>0</v>
          </cell>
          <cell r="D929">
            <v>0</v>
          </cell>
          <cell r="E929">
            <v>0</v>
          </cell>
          <cell r="F929">
            <v>0</v>
          </cell>
          <cell r="G929">
            <v>0</v>
          </cell>
          <cell r="H929">
            <v>0</v>
          </cell>
          <cell r="I929">
            <v>0</v>
          </cell>
          <cell r="J929">
            <v>0</v>
          </cell>
        </row>
        <row r="930">
          <cell r="B930" t="str">
            <v>NEC</v>
          </cell>
          <cell r="C930">
            <v>1</v>
          </cell>
          <cell r="D930">
            <v>3</v>
          </cell>
          <cell r="E930">
            <v>0</v>
          </cell>
          <cell r="F930">
            <v>0</v>
          </cell>
          <cell r="G930">
            <v>0</v>
          </cell>
          <cell r="H930">
            <v>4</v>
          </cell>
          <cell r="I930">
            <v>0</v>
          </cell>
          <cell r="J930">
            <v>8</v>
          </cell>
        </row>
        <row r="931">
          <cell r="B931" t="str">
            <v>Nortel</v>
          </cell>
          <cell r="C931">
            <v>2</v>
          </cell>
          <cell r="D931">
            <v>18</v>
          </cell>
          <cell r="E931">
            <v>0</v>
          </cell>
          <cell r="F931">
            <v>2</v>
          </cell>
          <cell r="G931">
            <v>12</v>
          </cell>
          <cell r="H931">
            <v>4</v>
          </cell>
          <cell r="I931">
            <v>0</v>
          </cell>
          <cell r="J931">
            <v>38</v>
          </cell>
        </row>
        <row r="932">
          <cell r="B932" t="str">
            <v>OpVista</v>
          </cell>
          <cell r="C932">
            <v>0</v>
          </cell>
          <cell r="D932">
            <v>0</v>
          </cell>
          <cell r="E932">
            <v>0</v>
          </cell>
          <cell r="F932">
            <v>0</v>
          </cell>
          <cell r="G932">
            <v>0</v>
          </cell>
          <cell r="H932">
            <v>0</v>
          </cell>
          <cell r="I932">
            <v>0</v>
          </cell>
          <cell r="J932">
            <v>0</v>
          </cell>
        </row>
        <row r="933">
          <cell r="B933" t="str">
            <v>Sagem</v>
          </cell>
          <cell r="C933">
            <v>0</v>
          </cell>
          <cell r="D933">
            <v>4</v>
          </cell>
          <cell r="E933">
            <v>0</v>
          </cell>
          <cell r="F933">
            <v>0</v>
          </cell>
          <cell r="G933">
            <v>0</v>
          </cell>
          <cell r="H933">
            <v>0</v>
          </cell>
          <cell r="I933">
            <v>0</v>
          </cell>
          <cell r="J933">
            <v>4</v>
          </cell>
        </row>
        <row r="934">
          <cell r="B934" t="str">
            <v>Nokia Siemens</v>
          </cell>
          <cell r="C934">
            <v>1</v>
          </cell>
          <cell r="D934">
            <v>80</v>
          </cell>
          <cell r="E934">
            <v>2</v>
          </cell>
          <cell r="F934">
            <v>0</v>
          </cell>
          <cell r="G934">
            <v>0</v>
          </cell>
          <cell r="H934">
            <v>4</v>
          </cell>
          <cell r="I934">
            <v>11</v>
          </cell>
          <cell r="J934">
            <v>98</v>
          </cell>
        </row>
        <row r="935">
          <cell r="B935" t="str">
            <v>Sycamore</v>
          </cell>
          <cell r="C935">
            <v>0</v>
          </cell>
          <cell r="D935">
            <v>0</v>
          </cell>
          <cell r="E935">
            <v>0</v>
          </cell>
          <cell r="F935">
            <v>5</v>
          </cell>
          <cell r="G935">
            <v>0</v>
          </cell>
          <cell r="H935">
            <v>0</v>
          </cell>
          <cell r="I935">
            <v>0</v>
          </cell>
          <cell r="J935">
            <v>5</v>
          </cell>
        </row>
        <row r="936">
          <cell r="B936" t="str">
            <v>Tejas</v>
          </cell>
          <cell r="C936">
            <v>0</v>
          </cell>
          <cell r="D936">
            <v>2</v>
          </cell>
          <cell r="E936">
            <v>0</v>
          </cell>
          <cell r="F936">
            <v>0</v>
          </cell>
          <cell r="G936">
            <v>0</v>
          </cell>
          <cell r="H936">
            <v>0</v>
          </cell>
          <cell r="I936">
            <v>0</v>
          </cell>
          <cell r="J936">
            <v>2</v>
          </cell>
        </row>
        <row r="937">
          <cell r="B937" t="str">
            <v>Tellabs</v>
          </cell>
          <cell r="C937">
            <v>0</v>
          </cell>
          <cell r="D937">
            <v>24</v>
          </cell>
          <cell r="E937">
            <v>0</v>
          </cell>
          <cell r="F937">
            <v>0</v>
          </cell>
          <cell r="G937">
            <v>6</v>
          </cell>
          <cell r="H937">
            <v>0</v>
          </cell>
          <cell r="I937">
            <v>0</v>
          </cell>
          <cell r="J937">
            <v>30</v>
          </cell>
        </row>
        <row r="938">
          <cell r="B938" t="str">
            <v>Transmode</v>
          </cell>
          <cell r="C938">
            <v>0</v>
          </cell>
          <cell r="D938">
            <v>0</v>
          </cell>
          <cell r="E938">
            <v>0</v>
          </cell>
          <cell r="F938">
            <v>0</v>
          </cell>
          <cell r="G938">
            <v>14</v>
          </cell>
          <cell r="H938">
            <v>0</v>
          </cell>
          <cell r="I938">
            <v>0</v>
          </cell>
          <cell r="J938">
            <v>14</v>
          </cell>
        </row>
        <row r="939">
          <cell r="B939" t="str">
            <v>Turin</v>
          </cell>
          <cell r="C939">
            <v>0</v>
          </cell>
          <cell r="D939">
            <v>1</v>
          </cell>
          <cell r="E939">
            <v>0</v>
          </cell>
          <cell r="F939">
            <v>0</v>
          </cell>
          <cell r="G939">
            <v>0</v>
          </cell>
          <cell r="H939">
            <v>0</v>
          </cell>
          <cell r="I939">
            <v>0</v>
          </cell>
          <cell r="J939">
            <v>1</v>
          </cell>
        </row>
        <row r="940">
          <cell r="B940" t="str">
            <v>Tyco</v>
          </cell>
          <cell r="C940">
            <v>0</v>
          </cell>
          <cell r="D940">
            <v>0</v>
          </cell>
          <cell r="E940">
            <v>0</v>
          </cell>
          <cell r="F940">
            <v>0</v>
          </cell>
          <cell r="G940">
            <v>0</v>
          </cell>
          <cell r="H940">
            <v>0</v>
          </cell>
          <cell r="I940">
            <v>0</v>
          </cell>
          <cell r="J940">
            <v>0</v>
          </cell>
        </row>
        <row r="941">
          <cell r="B941" t="str">
            <v>UTStarcom</v>
          </cell>
          <cell r="C941">
            <v>0</v>
          </cell>
          <cell r="D941">
            <v>2</v>
          </cell>
          <cell r="E941">
            <v>0</v>
          </cell>
          <cell r="F941">
            <v>0</v>
          </cell>
          <cell r="G941">
            <v>0</v>
          </cell>
          <cell r="H941">
            <v>0</v>
          </cell>
          <cell r="I941">
            <v>0</v>
          </cell>
          <cell r="J941">
            <v>2</v>
          </cell>
        </row>
        <row r="942">
          <cell r="B942" t="str">
            <v>White Rock</v>
          </cell>
          <cell r="C942">
            <v>0</v>
          </cell>
          <cell r="D942">
            <v>0</v>
          </cell>
          <cell r="E942">
            <v>0</v>
          </cell>
          <cell r="F942">
            <v>0</v>
          </cell>
          <cell r="G942">
            <v>0</v>
          </cell>
          <cell r="H942">
            <v>0</v>
          </cell>
          <cell r="I942">
            <v>0</v>
          </cell>
          <cell r="J942">
            <v>0</v>
          </cell>
        </row>
        <row r="943">
          <cell r="B943" t="str">
            <v>Xtera</v>
          </cell>
          <cell r="C943">
            <v>0</v>
          </cell>
          <cell r="D943">
            <v>0</v>
          </cell>
          <cell r="E943">
            <v>0</v>
          </cell>
          <cell r="F943">
            <v>0</v>
          </cell>
          <cell r="G943">
            <v>0</v>
          </cell>
          <cell r="H943">
            <v>0</v>
          </cell>
          <cell r="I943">
            <v>5</v>
          </cell>
          <cell r="J943">
            <v>5</v>
          </cell>
        </row>
        <row r="944">
          <cell r="B944" t="str">
            <v>Zhone</v>
          </cell>
          <cell r="C944">
            <v>0</v>
          </cell>
          <cell r="D944">
            <v>0</v>
          </cell>
          <cell r="E944">
            <v>0</v>
          </cell>
          <cell r="F944">
            <v>0</v>
          </cell>
          <cell r="G944">
            <v>0</v>
          </cell>
          <cell r="H944">
            <v>0</v>
          </cell>
          <cell r="I944">
            <v>0</v>
          </cell>
          <cell r="J944">
            <v>0</v>
          </cell>
        </row>
        <row r="945">
          <cell r="B945" t="str">
            <v>ZTE</v>
          </cell>
          <cell r="C945">
            <v>11</v>
          </cell>
          <cell r="D945">
            <v>3</v>
          </cell>
          <cell r="E945">
            <v>0</v>
          </cell>
          <cell r="F945">
            <v>0</v>
          </cell>
          <cell r="G945">
            <v>1</v>
          </cell>
          <cell r="H945">
            <v>7</v>
          </cell>
          <cell r="I945">
            <v>0</v>
          </cell>
          <cell r="J945">
            <v>22</v>
          </cell>
        </row>
        <row r="946">
          <cell r="B946" t="str">
            <v>Other</v>
          </cell>
          <cell r="C946">
            <v>0</v>
          </cell>
          <cell r="D946">
            <v>0</v>
          </cell>
          <cell r="E946">
            <v>0</v>
          </cell>
          <cell r="F946">
            <v>0</v>
          </cell>
          <cell r="G946">
            <v>6</v>
          </cell>
          <cell r="H946">
            <v>0</v>
          </cell>
          <cell r="I946">
            <v>0</v>
          </cell>
          <cell r="J946">
            <v>6</v>
          </cell>
        </row>
        <row r="947">
          <cell r="B947" t="str">
            <v>Total</v>
          </cell>
          <cell r="C947">
            <v>36</v>
          </cell>
          <cell r="D947">
            <v>477</v>
          </cell>
          <cell r="E947">
            <v>15</v>
          </cell>
          <cell r="F947">
            <v>66</v>
          </cell>
          <cell r="G947">
            <v>158</v>
          </cell>
          <cell r="H947">
            <v>36</v>
          </cell>
          <cell r="I947">
            <v>125</v>
          </cell>
          <cell r="J947">
            <v>913</v>
          </cell>
        </row>
        <row r="951">
          <cell r="B951" t="str">
            <v>Vendor</v>
          </cell>
          <cell r="C951" t="str">
            <v>SONET/SDH Add-drop multiplexers (ADM)</v>
          </cell>
          <cell r="D951" t="str">
            <v>Optical Edge Devices (OED)</v>
          </cell>
          <cell r="E951" t="str">
            <v>Digital Cross Connects (DCS)</v>
          </cell>
          <cell r="F951" t="str">
            <v>Optical Core Switches (OCS)</v>
          </cell>
          <cell r="G951" t="str">
            <v>Metro WDM (C/D-WDM)</v>
          </cell>
          <cell r="H951" t="str">
            <v>Long haul DWDM (LH DWDM)</v>
          </cell>
          <cell r="I951" t="str">
            <v>Multi-reach DWDM</v>
          </cell>
          <cell r="J951" t="str">
            <v>Total Optical Networking (ON)</v>
          </cell>
        </row>
        <row r="952">
          <cell r="B952" t="str">
            <v>ADTRAN</v>
          </cell>
          <cell r="C952">
            <v>0</v>
          </cell>
          <cell r="D952">
            <v>1</v>
          </cell>
          <cell r="E952">
            <v>0</v>
          </cell>
          <cell r="F952">
            <v>0</v>
          </cell>
          <cell r="G952">
            <v>0</v>
          </cell>
          <cell r="H952">
            <v>0</v>
          </cell>
          <cell r="I952">
            <v>0</v>
          </cell>
          <cell r="J952">
            <v>1</v>
          </cell>
        </row>
        <row r="953">
          <cell r="B953" t="str">
            <v>ADVA</v>
          </cell>
          <cell r="C953">
            <v>0</v>
          </cell>
          <cell r="D953">
            <v>1</v>
          </cell>
          <cell r="E953">
            <v>0</v>
          </cell>
          <cell r="F953">
            <v>0</v>
          </cell>
          <cell r="G953">
            <v>37</v>
          </cell>
          <cell r="H953">
            <v>0</v>
          </cell>
          <cell r="I953">
            <v>0</v>
          </cell>
          <cell r="J953">
            <v>38</v>
          </cell>
        </row>
        <row r="954">
          <cell r="B954" t="str">
            <v>Alcatel-Lucent</v>
          </cell>
          <cell r="C954">
            <v>5</v>
          </cell>
          <cell r="D954">
            <v>176</v>
          </cell>
          <cell r="E954">
            <v>3</v>
          </cell>
          <cell r="F954">
            <v>57</v>
          </cell>
          <cell r="G954">
            <v>30</v>
          </cell>
          <cell r="H954">
            <v>3</v>
          </cell>
          <cell r="I954">
            <v>51</v>
          </cell>
          <cell r="J954">
            <v>325</v>
          </cell>
        </row>
        <row r="955">
          <cell r="B955" t="str">
            <v>ANDA</v>
          </cell>
          <cell r="C955">
            <v>0</v>
          </cell>
          <cell r="D955">
            <v>2</v>
          </cell>
          <cell r="E955">
            <v>0</v>
          </cell>
          <cell r="F955">
            <v>0</v>
          </cell>
          <cell r="G955">
            <v>0</v>
          </cell>
          <cell r="H955">
            <v>0</v>
          </cell>
          <cell r="I955">
            <v>0</v>
          </cell>
          <cell r="J955">
            <v>2</v>
          </cell>
        </row>
        <row r="956">
          <cell r="B956" t="str">
            <v>Atrica</v>
          </cell>
          <cell r="C956">
            <v>0</v>
          </cell>
          <cell r="D956">
            <v>4</v>
          </cell>
          <cell r="E956">
            <v>0</v>
          </cell>
          <cell r="F956">
            <v>0</v>
          </cell>
          <cell r="G956">
            <v>0</v>
          </cell>
          <cell r="H956">
            <v>0</v>
          </cell>
          <cell r="I956">
            <v>0</v>
          </cell>
          <cell r="J956">
            <v>4</v>
          </cell>
        </row>
        <row r="957">
          <cell r="B957" t="str">
            <v>Calient</v>
          </cell>
          <cell r="C957">
            <v>0</v>
          </cell>
          <cell r="D957">
            <v>0</v>
          </cell>
          <cell r="E957">
            <v>0</v>
          </cell>
          <cell r="F957">
            <v>0</v>
          </cell>
          <cell r="G957">
            <v>0</v>
          </cell>
          <cell r="H957">
            <v>0</v>
          </cell>
          <cell r="I957">
            <v>0</v>
          </cell>
          <cell r="J957">
            <v>0</v>
          </cell>
        </row>
        <row r="958">
          <cell r="B958" t="str">
            <v>Ciena</v>
          </cell>
          <cell r="C958">
            <v>0</v>
          </cell>
          <cell r="D958">
            <v>1</v>
          </cell>
          <cell r="E958">
            <v>0</v>
          </cell>
          <cell r="F958">
            <v>5</v>
          </cell>
          <cell r="G958">
            <v>10</v>
          </cell>
          <cell r="H958">
            <v>0</v>
          </cell>
          <cell r="I958">
            <v>9</v>
          </cell>
          <cell r="J958">
            <v>25</v>
          </cell>
        </row>
        <row r="959">
          <cell r="B959" t="str">
            <v>Cisco</v>
          </cell>
          <cell r="C959">
            <v>0</v>
          </cell>
          <cell r="D959">
            <v>9</v>
          </cell>
          <cell r="E959">
            <v>0</v>
          </cell>
          <cell r="F959">
            <v>0</v>
          </cell>
          <cell r="G959">
            <v>11</v>
          </cell>
          <cell r="H959">
            <v>0</v>
          </cell>
          <cell r="I959">
            <v>0</v>
          </cell>
          <cell r="J959">
            <v>20</v>
          </cell>
        </row>
        <row r="960">
          <cell r="B960" t="str">
            <v>Corrigent</v>
          </cell>
          <cell r="C960">
            <v>0</v>
          </cell>
          <cell r="D960">
            <v>0</v>
          </cell>
          <cell r="E960">
            <v>0</v>
          </cell>
          <cell r="F960">
            <v>0</v>
          </cell>
          <cell r="G960">
            <v>0</v>
          </cell>
          <cell r="H960">
            <v>0</v>
          </cell>
          <cell r="I960">
            <v>0</v>
          </cell>
          <cell r="J960">
            <v>0</v>
          </cell>
        </row>
        <row r="961">
          <cell r="B961" t="str">
            <v>Corvis</v>
          </cell>
          <cell r="C961">
            <v>0</v>
          </cell>
          <cell r="D961">
            <v>0</v>
          </cell>
          <cell r="E961">
            <v>0</v>
          </cell>
          <cell r="F961">
            <v>0</v>
          </cell>
          <cell r="G961">
            <v>0</v>
          </cell>
          <cell r="H961">
            <v>0</v>
          </cell>
          <cell r="I961">
            <v>0</v>
          </cell>
          <cell r="J961">
            <v>0</v>
          </cell>
        </row>
        <row r="962">
          <cell r="B962" t="str">
            <v>Datang</v>
          </cell>
          <cell r="C962">
            <v>0</v>
          </cell>
          <cell r="D962">
            <v>0</v>
          </cell>
          <cell r="E962">
            <v>0</v>
          </cell>
          <cell r="F962">
            <v>0</v>
          </cell>
          <cell r="G962">
            <v>0</v>
          </cell>
          <cell r="H962">
            <v>0</v>
          </cell>
          <cell r="I962">
            <v>0</v>
          </cell>
          <cell r="J962">
            <v>0</v>
          </cell>
        </row>
        <row r="963">
          <cell r="B963" t="str">
            <v>ECI Telecom</v>
          </cell>
          <cell r="C963">
            <v>2</v>
          </cell>
          <cell r="D963">
            <v>19</v>
          </cell>
          <cell r="E963">
            <v>0</v>
          </cell>
          <cell r="F963">
            <v>0</v>
          </cell>
          <cell r="G963">
            <v>15</v>
          </cell>
          <cell r="H963">
            <v>0</v>
          </cell>
          <cell r="I963">
            <v>0</v>
          </cell>
          <cell r="J963">
            <v>36</v>
          </cell>
        </row>
        <row r="964">
          <cell r="B964" t="str">
            <v>Ericsson</v>
          </cell>
          <cell r="C964">
            <v>3</v>
          </cell>
          <cell r="D964">
            <v>69</v>
          </cell>
          <cell r="E964">
            <v>6</v>
          </cell>
          <cell r="F964">
            <v>13</v>
          </cell>
          <cell r="G964">
            <v>6</v>
          </cell>
          <cell r="H964">
            <v>9</v>
          </cell>
          <cell r="I964">
            <v>23</v>
          </cell>
          <cell r="J964">
            <v>129</v>
          </cell>
        </row>
        <row r="965">
          <cell r="B965" t="str">
            <v>FiberHome</v>
          </cell>
          <cell r="C965">
            <v>0</v>
          </cell>
          <cell r="D965">
            <v>0</v>
          </cell>
          <cell r="E965">
            <v>0</v>
          </cell>
          <cell r="F965">
            <v>0</v>
          </cell>
          <cell r="G965">
            <v>0</v>
          </cell>
          <cell r="H965">
            <v>0</v>
          </cell>
          <cell r="I965">
            <v>0</v>
          </cell>
          <cell r="J965">
            <v>0</v>
          </cell>
        </row>
        <row r="966">
          <cell r="B966" t="str">
            <v>Fujitsu</v>
          </cell>
          <cell r="C966">
            <v>0</v>
          </cell>
          <cell r="D966">
            <v>9</v>
          </cell>
          <cell r="E966">
            <v>0</v>
          </cell>
          <cell r="F966">
            <v>0</v>
          </cell>
          <cell r="G966">
            <v>0</v>
          </cell>
          <cell r="H966">
            <v>0</v>
          </cell>
          <cell r="I966">
            <v>0</v>
          </cell>
          <cell r="J966">
            <v>9</v>
          </cell>
        </row>
        <row r="967">
          <cell r="B967" t="str">
            <v>Hitachi</v>
          </cell>
          <cell r="C967">
            <v>0</v>
          </cell>
          <cell r="D967">
            <v>0</v>
          </cell>
          <cell r="E967">
            <v>0</v>
          </cell>
          <cell r="F967">
            <v>0</v>
          </cell>
          <cell r="G967">
            <v>0</v>
          </cell>
          <cell r="H967">
            <v>0</v>
          </cell>
          <cell r="I967">
            <v>0</v>
          </cell>
          <cell r="J967">
            <v>0</v>
          </cell>
        </row>
        <row r="968">
          <cell r="B968" t="str">
            <v>Hitachi Cable</v>
          </cell>
          <cell r="C968">
            <v>0</v>
          </cell>
          <cell r="D968">
            <v>0</v>
          </cell>
          <cell r="E968">
            <v>0</v>
          </cell>
          <cell r="F968">
            <v>0</v>
          </cell>
          <cell r="G968">
            <v>0</v>
          </cell>
          <cell r="H968">
            <v>0</v>
          </cell>
          <cell r="I968">
            <v>0</v>
          </cell>
          <cell r="J968">
            <v>0</v>
          </cell>
        </row>
        <row r="969">
          <cell r="B969" t="str">
            <v>Huawei</v>
          </cell>
          <cell r="C969">
            <v>1</v>
          </cell>
          <cell r="D969">
            <v>31</v>
          </cell>
          <cell r="E969">
            <v>0</v>
          </cell>
          <cell r="F969">
            <v>2</v>
          </cell>
          <cell r="G969">
            <v>28</v>
          </cell>
          <cell r="H969">
            <v>1</v>
          </cell>
          <cell r="I969">
            <v>15</v>
          </cell>
          <cell r="J969">
            <v>78</v>
          </cell>
        </row>
        <row r="970">
          <cell r="B970" t="str">
            <v>Infinera</v>
          </cell>
          <cell r="C970">
            <v>0</v>
          </cell>
          <cell r="D970">
            <v>0</v>
          </cell>
          <cell r="E970">
            <v>0</v>
          </cell>
          <cell r="F970">
            <v>0</v>
          </cell>
          <cell r="G970">
            <v>0</v>
          </cell>
          <cell r="H970">
            <v>0</v>
          </cell>
          <cell r="I970">
            <v>6</v>
          </cell>
          <cell r="J970">
            <v>6</v>
          </cell>
        </row>
        <row r="971">
          <cell r="B971" t="str">
            <v>Lucent</v>
          </cell>
          <cell r="C971">
            <v>0</v>
          </cell>
          <cell r="D971">
            <v>0</v>
          </cell>
          <cell r="E971">
            <v>0</v>
          </cell>
          <cell r="F971">
            <v>0</v>
          </cell>
          <cell r="G971">
            <v>0</v>
          </cell>
          <cell r="H971">
            <v>0</v>
          </cell>
          <cell r="I971">
            <v>0</v>
          </cell>
          <cell r="J971">
            <v>0</v>
          </cell>
        </row>
        <row r="972">
          <cell r="B972" t="str">
            <v>Luminous</v>
          </cell>
          <cell r="C972">
            <v>0</v>
          </cell>
          <cell r="D972">
            <v>0</v>
          </cell>
          <cell r="E972">
            <v>0</v>
          </cell>
          <cell r="F972">
            <v>0</v>
          </cell>
          <cell r="G972">
            <v>0</v>
          </cell>
          <cell r="H972">
            <v>0</v>
          </cell>
          <cell r="I972">
            <v>0</v>
          </cell>
          <cell r="J972">
            <v>0</v>
          </cell>
        </row>
        <row r="973">
          <cell r="B973" t="str">
            <v>Movaz</v>
          </cell>
          <cell r="J973">
            <v>0</v>
          </cell>
        </row>
        <row r="974">
          <cell r="B974" t="str">
            <v>NEC</v>
          </cell>
          <cell r="C974">
            <v>1</v>
          </cell>
          <cell r="D974">
            <v>9</v>
          </cell>
          <cell r="E974">
            <v>0</v>
          </cell>
          <cell r="F974">
            <v>0</v>
          </cell>
          <cell r="G974">
            <v>0</v>
          </cell>
          <cell r="H974">
            <v>17</v>
          </cell>
          <cell r="I974">
            <v>0</v>
          </cell>
          <cell r="J974">
            <v>27</v>
          </cell>
        </row>
        <row r="975">
          <cell r="B975" t="str">
            <v>Nortel</v>
          </cell>
          <cell r="C975">
            <v>1</v>
          </cell>
          <cell r="D975">
            <v>20</v>
          </cell>
          <cell r="E975">
            <v>0</v>
          </cell>
          <cell r="F975">
            <v>1</v>
          </cell>
          <cell r="G975">
            <v>15</v>
          </cell>
          <cell r="H975">
            <v>4</v>
          </cell>
          <cell r="I975">
            <v>5</v>
          </cell>
          <cell r="J975">
            <v>46</v>
          </cell>
        </row>
        <row r="976">
          <cell r="B976" t="str">
            <v>OpVista</v>
          </cell>
          <cell r="C976">
            <v>0</v>
          </cell>
          <cell r="D976">
            <v>0</v>
          </cell>
          <cell r="E976">
            <v>0</v>
          </cell>
          <cell r="F976">
            <v>0</v>
          </cell>
          <cell r="G976">
            <v>0</v>
          </cell>
          <cell r="H976">
            <v>0</v>
          </cell>
          <cell r="I976">
            <v>0</v>
          </cell>
          <cell r="J976">
            <v>0</v>
          </cell>
        </row>
        <row r="977">
          <cell r="B977" t="str">
            <v>Sagem</v>
          </cell>
          <cell r="C977">
            <v>0</v>
          </cell>
          <cell r="D977">
            <v>3</v>
          </cell>
          <cell r="E977">
            <v>0</v>
          </cell>
          <cell r="F977">
            <v>0</v>
          </cell>
          <cell r="G977">
            <v>0</v>
          </cell>
          <cell r="H977">
            <v>0</v>
          </cell>
          <cell r="I977">
            <v>0</v>
          </cell>
          <cell r="J977">
            <v>3</v>
          </cell>
        </row>
        <row r="978">
          <cell r="B978" t="str">
            <v>Nokia Siemens</v>
          </cell>
          <cell r="C978">
            <v>1</v>
          </cell>
          <cell r="D978">
            <v>77</v>
          </cell>
          <cell r="E978">
            <v>1</v>
          </cell>
          <cell r="F978">
            <v>0</v>
          </cell>
          <cell r="G978">
            <v>0</v>
          </cell>
          <cell r="H978">
            <v>5</v>
          </cell>
          <cell r="I978">
            <v>32</v>
          </cell>
          <cell r="J978">
            <v>116</v>
          </cell>
        </row>
        <row r="979">
          <cell r="B979" t="str">
            <v>Sycamore</v>
          </cell>
          <cell r="C979">
            <v>0</v>
          </cell>
          <cell r="D979">
            <v>0</v>
          </cell>
          <cell r="E979">
            <v>2</v>
          </cell>
          <cell r="F979">
            <v>10</v>
          </cell>
          <cell r="G979">
            <v>0</v>
          </cell>
          <cell r="H979">
            <v>0</v>
          </cell>
          <cell r="I979">
            <v>0</v>
          </cell>
          <cell r="J979">
            <v>12</v>
          </cell>
        </row>
        <row r="980">
          <cell r="B980" t="str">
            <v>Tejas</v>
          </cell>
          <cell r="C980">
            <v>0</v>
          </cell>
          <cell r="D980">
            <v>0</v>
          </cell>
          <cell r="E980">
            <v>0</v>
          </cell>
          <cell r="F980">
            <v>0</v>
          </cell>
          <cell r="G980">
            <v>0</v>
          </cell>
          <cell r="H980">
            <v>0</v>
          </cell>
          <cell r="I980">
            <v>0</v>
          </cell>
          <cell r="J980">
            <v>0</v>
          </cell>
        </row>
        <row r="981">
          <cell r="B981" t="str">
            <v>Tellabs</v>
          </cell>
          <cell r="C981">
            <v>0</v>
          </cell>
          <cell r="D981">
            <v>20</v>
          </cell>
          <cell r="E981">
            <v>0</v>
          </cell>
          <cell r="F981">
            <v>0</v>
          </cell>
          <cell r="G981">
            <v>5</v>
          </cell>
          <cell r="H981">
            <v>0</v>
          </cell>
          <cell r="I981">
            <v>0</v>
          </cell>
          <cell r="J981">
            <v>25</v>
          </cell>
        </row>
        <row r="982">
          <cell r="B982" t="str">
            <v>Transmode</v>
          </cell>
          <cell r="C982">
            <v>0</v>
          </cell>
          <cell r="D982">
            <v>0</v>
          </cell>
          <cell r="E982">
            <v>0</v>
          </cell>
          <cell r="F982">
            <v>0</v>
          </cell>
          <cell r="G982">
            <v>12</v>
          </cell>
          <cell r="H982">
            <v>0</v>
          </cell>
          <cell r="I982">
            <v>0</v>
          </cell>
          <cell r="J982">
            <v>12</v>
          </cell>
        </row>
        <row r="983">
          <cell r="B983" t="str">
            <v>Turin</v>
          </cell>
          <cell r="C983">
            <v>0</v>
          </cell>
          <cell r="D983">
            <v>2</v>
          </cell>
          <cell r="E983">
            <v>0</v>
          </cell>
          <cell r="F983">
            <v>0</v>
          </cell>
          <cell r="G983">
            <v>0</v>
          </cell>
          <cell r="H983">
            <v>0</v>
          </cell>
          <cell r="I983">
            <v>0</v>
          </cell>
          <cell r="J983">
            <v>2</v>
          </cell>
        </row>
        <row r="984">
          <cell r="B984" t="str">
            <v>Tyco</v>
          </cell>
          <cell r="C984">
            <v>0</v>
          </cell>
          <cell r="D984">
            <v>0</v>
          </cell>
          <cell r="E984">
            <v>0</v>
          </cell>
          <cell r="F984">
            <v>0</v>
          </cell>
          <cell r="G984">
            <v>0</v>
          </cell>
          <cell r="H984">
            <v>0</v>
          </cell>
          <cell r="I984">
            <v>0</v>
          </cell>
          <cell r="J984">
            <v>0</v>
          </cell>
        </row>
        <row r="985">
          <cell r="B985" t="str">
            <v>UTStarcom</v>
          </cell>
          <cell r="C985">
            <v>0</v>
          </cell>
          <cell r="D985">
            <v>2</v>
          </cell>
          <cell r="E985">
            <v>0</v>
          </cell>
          <cell r="F985">
            <v>0</v>
          </cell>
          <cell r="G985">
            <v>0</v>
          </cell>
          <cell r="H985">
            <v>0</v>
          </cell>
          <cell r="I985">
            <v>0</v>
          </cell>
          <cell r="J985">
            <v>2</v>
          </cell>
        </row>
        <row r="986">
          <cell r="B986" t="str">
            <v>White Rock</v>
          </cell>
          <cell r="J986">
            <v>0</v>
          </cell>
        </row>
        <row r="987">
          <cell r="B987" t="str">
            <v>Xtera</v>
          </cell>
          <cell r="C987">
            <v>0</v>
          </cell>
          <cell r="D987">
            <v>0</v>
          </cell>
          <cell r="E987">
            <v>0</v>
          </cell>
          <cell r="F987">
            <v>0</v>
          </cell>
          <cell r="G987">
            <v>0</v>
          </cell>
          <cell r="H987">
            <v>0</v>
          </cell>
          <cell r="I987">
            <v>9</v>
          </cell>
          <cell r="J987">
            <v>9</v>
          </cell>
        </row>
        <row r="988">
          <cell r="B988" t="str">
            <v>Zhone</v>
          </cell>
          <cell r="C988">
            <v>0</v>
          </cell>
          <cell r="D988">
            <v>0</v>
          </cell>
          <cell r="E988">
            <v>0</v>
          </cell>
          <cell r="F988">
            <v>0</v>
          </cell>
          <cell r="G988">
            <v>0</v>
          </cell>
          <cell r="H988">
            <v>0</v>
          </cell>
          <cell r="I988">
            <v>0</v>
          </cell>
          <cell r="J988">
            <v>0</v>
          </cell>
        </row>
        <row r="989">
          <cell r="B989" t="str">
            <v>ZTE</v>
          </cell>
          <cell r="C989">
            <v>8</v>
          </cell>
          <cell r="D989">
            <v>3</v>
          </cell>
          <cell r="E989">
            <v>0</v>
          </cell>
          <cell r="F989">
            <v>0</v>
          </cell>
          <cell r="G989">
            <v>1</v>
          </cell>
          <cell r="H989">
            <v>6</v>
          </cell>
          <cell r="I989">
            <v>0</v>
          </cell>
          <cell r="J989">
            <v>18</v>
          </cell>
        </row>
        <row r="990">
          <cell r="B990" t="str">
            <v>Other</v>
          </cell>
          <cell r="C990">
            <v>0</v>
          </cell>
          <cell r="D990">
            <v>0</v>
          </cell>
          <cell r="E990">
            <v>0</v>
          </cell>
          <cell r="F990">
            <v>0</v>
          </cell>
          <cell r="G990">
            <v>8</v>
          </cell>
          <cell r="H990">
            <v>0</v>
          </cell>
          <cell r="I990">
            <v>0</v>
          </cell>
          <cell r="J990">
            <v>8</v>
          </cell>
        </row>
        <row r="991">
          <cell r="B991" t="str">
            <v>Total</v>
          </cell>
          <cell r="C991">
            <v>22</v>
          </cell>
          <cell r="D991">
            <v>458</v>
          </cell>
          <cell r="E991">
            <v>12</v>
          </cell>
          <cell r="F991">
            <v>88</v>
          </cell>
          <cell r="G991">
            <v>178</v>
          </cell>
          <cell r="H991">
            <v>45</v>
          </cell>
          <cell r="I991">
            <v>150</v>
          </cell>
          <cell r="J991">
            <v>953</v>
          </cell>
        </row>
        <row r="995">
          <cell r="B995" t="str">
            <v>Vendor</v>
          </cell>
          <cell r="C995" t="str">
            <v>SONET/SDH Add-drop multiplexers (ADM)</v>
          </cell>
          <cell r="D995" t="str">
            <v>Optical Edge Devices (OED)</v>
          </cell>
          <cell r="E995" t="str">
            <v>Digital Cross Connects (DCS)</v>
          </cell>
          <cell r="F995" t="str">
            <v>Optical Core Switches (OCS)</v>
          </cell>
          <cell r="G995" t="str">
            <v>Metro WDM (C/D-WDM)</v>
          </cell>
          <cell r="H995" t="str">
            <v>Long haul DWDM (LH DWDM)</v>
          </cell>
          <cell r="I995" t="str">
            <v>Multi-reach DWDM</v>
          </cell>
          <cell r="J995" t="str">
            <v>Total Optical Networking (ON)</v>
          </cell>
        </row>
        <row r="996">
          <cell r="B996" t="str">
            <v>ADTRAN</v>
          </cell>
          <cell r="C996">
            <v>0</v>
          </cell>
          <cell r="D996">
            <v>1</v>
          </cell>
          <cell r="E996">
            <v>0</v>
          </cell>
          <cell r="F996">
            <v>0</v>
          </cell>
          <cell r="G996">
            <v>0</v>
          </cell>
          <cell r="H996">
            <v>0</v>
          </cell>
          <cell r="I996">
            <v>0</v>
          </cell>
          <cell r="J996">
            <v>1</v>
          </cell>
        </row>
        <row r="997">
          <cell r="B997" t="str">
            <v>ADVA</v>
          </cell>
          <cell r="C997">
            <v>0</v>
          </cell>
          <cell r="D997">
            <v>2</v>
          </cell>
          <cell r="E997">
            <v>0</v>
          </cell>
          <cell r="F997">
            <v>0</v>
          </cell>
          <cell r="G997">
            <v>46</v>
          </cell>
          <cell r="H997">
            <v>0</v>
          </cell>
          <cell r="I997">
            <v>0</v>
          </cell>
          <cell r="J997">
            <v>48</v>
          </cell>
        </row>
        <row r="998">
          <cell r="B998" t="str">
            <v>Alcatel-Lucent</v>
          </cell>
          <cell r="C998">
            <v>4</v>
          </cell>
          <cell r="D998">
            <v>202</v>
          </cell>
          <cell r="E998">
            <v>3</v>
          </cell>
          <cell r="F998">
            <v>47</v>
          </cell>
          <cell r="G998">
            <v>84</v>
          </cell>
          <cell r="H998">
            <v>4</v>
          </cell>
          <cell r="I998">
            <v>86</v>
          </cell>
          <cell r="J998">
            <v>430</v>
          </cell>
        </row>
        <row r="999">
          <cell r="B999" t="str">
            <v>ANDA</v>
          </cell>
          <cell r="C999">
            <v>0</v>
          </cell>
          <cell r="D999">
            <v>2</v>
          </cell>
          <cell r="E999">
            <v>0</v>
          </cell>
          <cell r="F999">
            <v>0</v>
          </cell>
          <cell r="G999">
            <v>0</v>
          </cell>
          <cell r="H999">
            <v>0</v>
          </cell>
          <cell r="I999">
            <v>0</v>
          </cell>
          <cell r="J999">
            <v>2</v>
          </cell>
        </row>
        <row r="1000">
          <cell r="B1000" t="str">
            <v>Atrica</v>
          </cell>
          <cell r="C1000">
            <v>0</v>
          </cell>
          <cell r="D1000">
            <v>3</v>
          </cell>
          <cell r="E1000">
            <v>0</v>
          </cell>
          <cell r="F1000">
            <v>0</v>
          </cell>
          <cell r="G1000">
            <v>0</v>
          </cell>
          <cell r="H1000">
            <v>0</v>
          </cell>
          <cell r="I1000">
            <v>0</v>
          </cell>
          <cell r="J1000">
            <v>3</v>
          </cell>
        </row>
        <row r="1001">
          <cell r="B1001" t="str">
            <v>Calient</v>
          </cell>
          <cell r="C1001">
            <v>0</v>
          </cell>
          <cell r="D1001">
            <v>0</v>
          </cell>
          <cell r="E1001">
            <v>0</v>
          </cell>
          <cell r="F1001">
            <v>0</v>
          </cell>
          <cell r="G1001">
            <v>0</v>
          </cell>
          <cell r="H1001">
            <v>0</v>
          </cell>
          <cell r="I1001">
            <v>0</v>
          </cell>
          <cell r="J1001">
            <v>0</v>
          </cell>
        </row>
        <row r="1002">
          <cell r="B1002" t="str">
            <v>Ciena</v>
          </cell>
          <cell r="C1002">
            <v>0</v>
          </cell>
          <cell r="D1002">
            <v>1</v>
          </cell>
          <cell r="E1002">
            <v>0</v>
          </cell>
          <cell r="F1002">
            <v>7</v>
          </cell>
          <cell r="G1002">
            <v>16</v>
          </cell>
          <cell r="H1002">
            <v>0</v>
          </cell>
          <cell r="I1002">
            <v>10</v>
          </cell>
          <cell r="J1002">
            <v>34</v>
          </cell>
        </row>
        <row r="1003">
          <cell r="B1003" t="str">
            <v>Cisco</v>
          </cell>
          <cell r="C1003">
            <v>0</v>
          </cell>
          <cell r="D1003">
            <v>10</v>
          </cell>
          <cell r="E1003">
            <v>0</v>
          </cell>
          <cell r="F1003">
            <v>0</v>
          </cell>
          <cell r="G1003">
            <v>16</v>
          </cell>
          <cell r="H1003">
            <v>0</v>
          </cell>
          <cell r="I1003">
            <v>0</v>
          </cell>
          <cell r="J1003">
            <v>26</v>
          </cell>
        </row>
        <row r="1004">
          <cell r="B1004" t="str">
            <v>Corrigent</v>
          </cell>
          <cell r="C1004">
            <v>0</v>
          </cell>
          <cell r="D1004">
            <v>0</v>
          </cell>
          <cell r="E1004">
            <v>0</v>
          </cell>
          <cell r="F1004">
            <v>0</v>
          </cell>
          <cell r="G1004">
            <v>0</v>
          </cell>
          <cell r="H1004">
            <v>0</v>
          </cell>
          <cell r="I1004">
            <v>0</v>
          </cell>
          <cell r="J1004">
            <v>0</v>
          </cell>
        </row>
        <row r="1005">
          <cell r="B1005" t="str">
            <v>Corvis</v>
          </cell>
          <cell r="C1005">
            <v>0</v>
          </cell>
          <cell r="D1005">
            <v>0</v>
          </cell>
          <cell r="E1005">
            <v>0</v>
          </cell>
          <cell r="F1005">
            <v>0</v>
          </cell>
          <cell r="G1005">
            <v>0</v>
          </cell>
          <cell r="H1005">
            <v>0</v>
          </cell>
          <cell r="I1005">
            <v>0</v>
          </cell>
          <cell r="J1005">
            <v>0</v>
          </cell>
        </row>
        <row r="1006">
          <cell r="B1006" t="str">
            <v>Datang</v>
          </cell>
          <cell r="C1006">
            <v>0</v>
          </cell>
          <cell r="D1006">
            <v>0</v>
          </cell>
          <cell r="E1006">
            <v>0</v>
          </cell>
          <cell r="F1006">
            <v>0</v>
          </cell>
          <cell r="G1006">
            <v>0</v>
          </cell>
          <cell r="H1006">
            <v>0</v>
          </cell>
          <cell r="I1006">
            <v>0</v>
          </cell>
          <cell r="J1006">
            <v>0</v>
          </cell>
        </row>
        <row r="1007">
          <cell r="B1007" t="str">
            <v>ECI Telecom</v>
          </cell>
          <cell r="C1007">
            <v>2</v>
          </cell>
          <cell r="D1007">
            <v>21</v>
          </cell>
          <cell r="E1007">
            <v>0</v>
          </cell>
          <cell r="F1007">
            <v>0</v>
          </cell>
          <cell r="G1007">
            <v>13</v>
          </cell>
          <cell r="H1007">
            <v>0</v>
          </cell>
          <cell r="I1007">
            <v>0</v>
          </cell>
          <cell r="J1007">
            <v>36</v>
          </cell>
        </row>
        <row r="1008">
          <cell r="B1008" t="str">
            <v>Ericsson</v>
          </cell>
          <cell r="C1008">
            <v>3</v>
          </cell>
          <cell r="D1008">
            <v>69</v>
          </cell>
          <cell r="E1008">
            <v>7</v>
          </cell>
          <cell r="F1008">
            <v>15</v>
          </cell>
          <cell r="G1008">
            <v>7</v>
          </cell>
          <cell r="H1008">
            <v>10</v>
          </cell>
          <cell r="I1008">
            <v>25</v>
          </cell>
          <cell r="J1008">
            <v>136</v>
          </cell>
        </row>
        <row r="1009">
          <cell r="B1009" t="str">
            <v>FiberHome</v>
          </cell>
          <cell r="C1009">
            <v>1</v>
          </cell>
          <cell r="D1009">
            <v>0</v>
          </cell>
          <cell r="E1009">
            <v>0</v>
          </cell>
          <cell r="F1009">
            <v>0</v>
          </cell>
          <cell r="G1009">
            <v>0</v>
          </cell>
          <cell r="H1009">
            <v>2</v>
          </cell>
          <cell r="I1009">
            <v>0</v>
          </cell>
          <cell r="J1009">
            <v>3</v>
          </cell>
        </row>
        <row r="1010">
          <cell r="B1010" t="str">
            <v>Fujitsu</v>
          </cell>
          <cell r="C1010">
            <v>0</v>
          </cell>
          <cell r="D1010">
            <v>7</v>
          </cell>
          <cell r="E1010">
            <v>0</v>
          </cell>
          <cell r="F1010">
            <v>0</v>
          </cell>
          <cell r="G1010">
            <v>0</v>
          </cell>
          <cell r="H1010">
            <v>0</v>
          </cell>
          <cell r="I1010">
            <v>0</v>
          </cell>
          <cell r="J1010">
            <v>7</v>
          </cell>
        </row>
        <row r="1011">
          <cell r="B1011" t="str">
            <v>Hitachi</v>
          </cell>
          <cell r="C1011">
            <v>0</v>
          </cell>
          <cell r="D1011">
            <v>0</v>
          </cell>
          <cell r="E1011">
            <v>0</v>
          </cell>
          <cell r="F1011">
            <v>0</v>
          </cell>
          <cell r="G1011">
            <v>0</v>
          </cell>
          <cell r="H1011">
            <v>0</v>
          </cell>
          <cell r="I1011">
            <v>0</v>
          </cell>
          <cell r="J1011">
            <v>0</v>
          </cell>
        </row>
        <row r="1012">
          <cell r="B1012" t="str">
            <v>Hitachi Cable</v>
          </cell>
          <cell r="C1012">
            <v>0</v>
          </cell>
          <cell r="D1012">
            <v>0</v>
          </cell>
          <cell r="E1012">
            <v>0</v>
          </cell>
          <cell r="F1012">
            <v>0</v>
          </cell>
          <cell r="G1012">
            <v>0</v>
          </cell>
          <cell r="H1012">
            <v>0</v>
          </cell>
          <cell r="I1012">
            <v>0</v>
          </cell>
          <cell r="J1012">
            <v>0</v>
          </cell>
        </row>
        <row r="1013">
          <cell r="B1013" t="str">
            <v>Huawei</v>
          </cell>
          <cell r="C1013">
            <v>3</v>
          </cell>
          <cell r="D1013">
            <v>66</v>
          </cell>
          <cell r="E1013">
            <v>0</v>
          </cell>
          <cell r="F1013">
            <v>3</v>
          </cell>
          <cell r="G1013">
            <v>23</v>
          </cell>
          <cell r="H1013">
            <v>0</v>
          </cell>
          <cell r="I1013">
            <v>26</v>
          </cell>
          <cell r="J1013">
            <v>121</v>
          </cell>
        </row>
        <row r="1014">
          <cell r="B1014" t="str">
            <v>Infinera</v>
          </cell>
          <cell r="C1014">
            <v>0</v>
          </cell>
          <cell r="D1014">
            <v>0</v>
          </cell>
          <cell r="E1014">
            <v>0</v>
          </cell>
          <cell r="F1014">
            <v>0</v>
          </cell>
          <cell r="G1014">
            <v>0</v>
          </cell>
          <cell r="H1014">
            <v>0</v>
          </cell>
          <cell r="I1014">
            <v>11</v>
          </cell>
          <cell r="J1014">
            <v>11</v>
          </cell>
        </row>
        <row r="1015">
          <cell r="B1015" t="str">
            <v>Lucent</v>
          </cell>
          <cell r="C1015">
            <v>0</v>
          </cell>
          <cell r="D1015">
            <v>0</v>
          </cell>
          <cell r="E1015">
            <v>0</v>
          </cell>
          <cell r="F1015">
            <v>0</v>
          </cell>
          <cell r="G1015">
            <v>0</v>
          </cell>
          <cell r="H1015">
            <v>0</v>
          </cell>
          <cell r="I1015">
            <v>0</v>
          </cell>
          <cell r="J1015">
            <v>0</v>
          </cell>
        </row>
        <row r="1016">
          <cell r="B1016" t="str">
            <v>Luminous</v>
          </cell>
          <cell r="C1016">
            <v>0</v>
          </cell>
          <cell r="D1016">
            <v>0</v>
          </cell>
          <cell r="E1016">
            <v>0</v>
          </cell>
          <cell r="F1016">
            <v>0</v>
          </cell>
          <cell r="G1016">
            <v>0</v>
          </cell>
          <cell r="H1016">
            <v>0</v>
          </cell>
          <cell r="I1016">
            <v>0</v>
          </cell>
          <cell r="J1016">
            <v>0</v>
          </cell>
        </row>
        <row r="1017">
          <cell r="B1017" t="str">
            <v>Movaz</v>
          </cell>
          <cell r="C1017">
            <v>0</v>
          </cell>
          <cell r="D1017">
            <v>0</v>
          </cell>
          <cell r="E1017">
            <v>0</v>
          </cell>
          <cell r="F1017">
            <v>0</v>
          </cell>
          <cell r="G1017">
            <v>0</v>
          </cell>
          <cell r="H1017">
            <v>0</v>
          </cell>
          <cell r="I1017">
            <v>0</v>
          </cell>
          <cell r="J1017">
            <v>0</v>
          </cell>
        </row>
        <row r="1018">
          <cell r="B1018" t="str">
            <v>NEC</v>
          </cell>
          <cell r="C1018">
            <v>2</v>
          </cell>
          <cell r="D1018">
            <v>6</v>
          </cell>
          <cell r="E1018">
            <v>0</v>
          </cell>
          <cell r="F1018">
            <v>0</v>
          </cell>
          <cell r="G1018">
            <v>0</v>
          </cell>
          <cell r="H1018">
            <v>9</v>
          </cell>
          <cell r="I1018">
            <v>0</v>
          </cell>
          <cell r="J1018">
            <v>17</v>
          </cell>
        </row>
        <row r="1019">
          <cell r="B1019" t="str">
            <v>Nortel</v>
          </cell>
          <cell r="C1019">
            <v>1</v>
          </cell>
          <cell r="D1019">
            <v>33</v>
          </cell>
          <cell r="E1019">
            <v>0</v>
          </cell>
          <cell r="F1019">
            <v>4</v>
          </cell>
          <cell r="G1019">
            <v>29</v>
          </cell>
          <cell r="H1019">
            <v>4</v>
          </cell>
          <cell r="I1019">
            <v>8</v>
          </cell>
          <cell r="J1019">
            <v>79</v>
          </cell>
        </row>
        <row r="1020">
          <cell r="B1020" t="str">
            <v>OpVista</v>
          </cell>
          <cell r="C1020">
            <v>0</v>
          </cell>
          <cell r="D1020">
            <v>0</v>
          </cell>
          <cell r="E1020">
            <v>0</v>
          </cell>
          <cell r="F1020">
            <v>0</v>
          </cell>
          <cell r="G1020">
            <v>0</v>
          </cell>
          <cell r="H1020">
            <v>0</v>
          </cell>
          <cell r="I1020">
            <v>0</v>
          </cell>
          <cell r="J1020">
            <v>0</v>
          </cell>
        </row>
        <row r="1021">
          <cell r="B1021" t="str">
            <v>Sagem</v>
          </cell>
          <cell r="C1021">
            <v>0</v>
          </cell>
          <cell r="D1021">
            <v>3</v>
          </cell>
          <cell r="E1021">
            <v>0</v>
          </cell>
          <cell r="F1021">
            <v>0</v>
          </cell>
          <cell r="G1021">
            <v>0</v>
          </cell>
          <cell r="H1021">
            <v>0</v>
          </cell>
          <cell r="I1021">
            <v>0</v>
          </cell>
          <cell r="J1021">
            <v>3</v>
          </cell>
        </row>
        <row r="1022">
          <cell r="B1022" t="str">
            <v>Nokia Siemens</v>
          </cell>
          <cell r="C1022">
            <v>1</v>
          </cell>
          <cell r="D1022">
            <v>76</v>
          </cell>
          <cell r="E1022">
            <v>1</v>
          </cell>
          <cell r="F1022">
            <v>0</v>
          </cell>
          <cell r="G1022">
            <v>0</v>
          </cell>
          <cell r="H1022">
            <v>3</v>
          </cell>
          <cell r="I1022">
            <v>27</v>
          </cell>
          <cell r="J1022">
            <v>108</v>
          </cell>
        </row>
        <row r="1023">
          <cell r="B1023" t="str">
            <v>Sycamore</v>
          </cell>
          <cell r="C1023">
            <v>0</v>
          </cell>
          <cell r="D1023">
            <v>0</v>
          </cell>
          <cell r="E1023">
            <v>4</v>
          </cell>
          <cell r="F1023">
            <v>10</v>
          </cell>
          <cell r="G1023">
            <v>0</v>
          </cell>
          <cell r="H1023">
            <v>0</v>
          </cell>
          <cell r="I1023">
            <v>0</v>
          </cell>
          <cell r="J1023">
            <v>14</v>
          </cell>
        </row>
        <row r="1024">
          <cell r="B1024" t="str">
            <v>Tejas</v>
          </cell>
          <cell r="C1024">
            <v>0</v>
          </cell>
          <cell r="D1024">
            <v>0</v>
          </cell>
          <cell r="E1024">
            <v>0</v>
          </cell>
          <cell r="F1024">
            <v>0</v>
          </cell>
          <cell r="G1024">
            <v>0</v>
          </cell>
          <cell r="H1024">
            <v>0</v>
          </cell>
          <cell r="I1024">
            <v>0</v>
          </cell>
          <cell r="J1024">
            <v>0</v>
          </cell>
        </row>
        <row r="1025">
          <cell r="B1025" t="str">
            <v>Tellabs</v>
          </cell>
          <cell r="C1025">
            <v>0</v>
          </cell>
          <cell r="D1025">
            <v>20</v>
          </cell>
          <cell r="E1025">
            <v>0</v>
          </cell>
          <cell r="F1025">
            <v>0</v>
          </cell>
          <cell r="G1025">
            <v>5</v>
          </cell>
          <cell r="H1025">
            <v>0</v>
          </cell>
          <cell r="I1025">
            <v>0</v>
          </cell>
          <cell r="J1025">
            <v>25</v>
          </cell>
        </row>
        <row r="1026">
          <cell r="B1026" t="str">
            <v>Transmode</v>
          </cell>
          <cell r="C1026">
            <v>0</v>
          </cell>
          <cell r="D1026">
            <v>0</v>
          </cell>
          <cell r="E1026">
            <v>0</v>
          </cell>
          <cell r="F1026">
            <v>0</v>
          </cell>
          <cell r="G1026">
            <v>12</v>
          </cell>
          <cell r="H1026">
            <v>0</v>
          </cell>
          <cell r="I1026">
            <v>0</v>
          </cell>
          <cell r="J1026">
            <v>12</v>
          </cell>
        </row>
        <row r="1027">
          <cell r="B1027" t="str">
            <v>Turin</v>
          </cell>
          <cell r="C1027">
            <v>0</v>
          </cell>
          <cell r="D1027">
            <v>2</v>
          </cell>
          <cell r="E1027">
            <v>0</v>
          </cell>
          <cell r="F1027">
            <v>0</v>
          </cell>
          <cell r="G1027">
            <v>0</v>
          </cell>
          <cell r="H1027">
            <v>0</v>
          </cell>
          <cell r="I1027">
            <v>0</v>
          </cell>
          <cell r="J1027">
            <v>2</v>
          </cell>
        </row>
        <row r="1028">
          <cell r="B1028" t="str">
            <v>Tyco</v>
          </cell>
          <cell r="C1028">
            <v>0</v>
          </cell>
          <cell r="D1028">
            <v>0</v>
          </cell>
          <cell r="E1028">
            <v>0</v>
          </cell>
          <cell r="F1028">
            <v>0</v>
          </cell>
          <cell r="G1028">
            <v>0</v>
          </cell>
          <cell r="H1028">
            <v>0</v>
          </cell>
          <cell r="I1028">
            <v>0</v>
          </cell>
          <cell r="J1028">
            <v>0</v>
          </cell>
        </row>
        <row r="1029">
          <cell r="B1029" t="str">
            <v>UTStarcom</v>
          </cell>
          <cell r="C1029">
            <v>0</v>
          </cell>
          <cell r="D1029">
            <v>1</v>
          </cell>
          <cell r="E1029">
            <v>0</v>
          </cell>
          <cell r="F1029">
            <v>0</v>
          </cell>
          <cell r="G1029">
            <v>0</v>
          </cell>
          <cell r="H1029">
            <v>0</v>
          </cell>
          <cell r="I1029">
            <v>0</v>
          </cell>
          <cell r="J1029">
            <v>1</v>
          </cell>
        </row>
        <row r="1030">
          <cell r="B1030" t="str">
            <v>White Rock</v>
          </cell>
          <cell r="C1030">
            <v>0</v>
          </cell>
          <cell r="D1030">
            <v>0</v>
          </cell>
          <cell r="E1030">
            <v>0</v>
          </cell>
          <cell r="F1030">
            <v>0</v>
          </cell>
          <cell r="G1030">
            <v>0</v>
          </cell>
          <cell r="H1030">
            <v>0</v>
          </cell>
          <cell r="I1030">
            <v>0</v>
          </cell>
          <cell r="J1030">
            <v>0</v>
          </cell>
        </row>
        <row r="1031">
          <cell r="B1031" t="str">
            <v>Xtera</v>
          </cell>
          <cell r="C1031">
            <v>0</v>
          </cell>
          <cell r="D1031">
            <v>0</v>
          </cell>
          <cell r="E1031">
            <v>0</v>
          </cell>
          <cell r="F1031">
            <v>0</v>
          </cell>
          <cell r="G1031">
            <v>0</v>
          </cell>
          <cell r="H1031">
            <v>0</v>
          </cell>
          <cell r="I1031">
            <v>11</v>
          </cell>
          <cell r="J1031">
            <v>11</v>
          </cell>
        </row>
        <row r="1032">
          <cell r="B1032" t="str">
            <v>Zhone</v>
          </cell>
          <cell r="C1032">
            <v>0</v>
          </cell>
          <cell r="D1032">
            <v>0</v>
          </cell>
          <cell r="E1032">
            <v>0</v>
          </cell>
          <cell r="F1032">
            <v>0</v>
          </cell>
          <cell r="G1032">
            <v>0</v>
          </cell>
          <cell r="H1032">
            <v>0</v>
          </cell>
          <cell r="I1032">
            <v>0</v>
          </cell>
          <cell r="J1032">
            <v>0</v>
          </cell>
        </row>
        <row r="1033">
          <cell r="B1033" t="str">
            <v>ZTE</v>
          </cell>
          <cell r="C1033">
            <v>4</v>
          </cell>
          <cell r="D1033">
            <v>3</v>
          </cell>
          <cell r="E1033">
            <v>0</v>
          </cell>
          <cell r="F1033">
            <v>0</v>
          </cell>
          <cell r="G1033">
            <v>2</v>
          </cell>
          <cell r="H1033">
            <v>5</v>
          </cell>
          <cell r="I1033">
            <v>0</v>
          </cell>
          <cell r="J1033">
            <v>14</v>
          </cell>
        </row>
        <row r="1034">
          <cell r="B1034" t="str">
            <v>Other</v>
          </cell>
          <cell r="C1034">
            <v>0</v>
          </cell>
          <cell r="D1034">
            <v>0</v>
          </cell>
          <cell r="E1034">
            <v>0</v>
          </cell>
          <cell r="F1034">
            <v>0</v>
          </cell>
          <cell r="G1034">
            <v>10</v>
          </cell>
          <cell r="H1034">
            <v>0</v>
          </cell>
          <cell r="I1034">
            <v>0</v>
          </cell>
          <cell r="J1034">
            <v>10</v>
          </cell>
        </row>
        <row r="1035">
          <cell r="B1035" t="str">
            <v>Total</v>
          </cell>
          <cell r="C1035">
            <v>21</v>
          </cell>
          <cell r="D1035">
            <v>528</v>
          </cell>
          <cell r="E1035">
            <v>15</v>
          </cell>
          <cell r="F1035">
            <v>86</v>
          </cell>
          <cell r="G1035">
            <v>263</v>
          </cell>
          <cell r="H1035">
            <v>37</v>
          </cell>
          <cell r="I1035">
            <v>204</v>
          </cell>
          <cell r="J1035">
            <v>1154</v>
          </cell>
        </row>
        <row r="1043">
          <cell r="B1043" t="str">
            <v>Vendor</v>
          </cell>
          <cell r="C1043" t="str">
            <v>SONET/SDH Add-drop multiplexers (ADM)</v>
          </cell>
          <cell r="D1043" t="str">
            <v>Optical Edge Devices (OED)</v>
          </cell>
          <cell r="E1043" t="str">
            <v>Digital Cross Connects (DCS)</v>
          </cell>
          <cell r="F1043" t="str">
            <v>Optical Core Switches (OCS)</v>
          </cell>
          <cell r="G1043" t="str">
            <v>Metro WDM (C/D-WDM)</v>
          </cell>
          <cell r="H1043" t="str">
            <v>Long haul DWDM (LH DWDM)</v>
          </cell>
          <cell r="I1043" t="str">
            <v>Multi-reach DWDM</v>
          </cell>
          <cell r="J1043" t="str">
            <v>Total Optical Networking (ON)</v>
          </cell>
        </row>
        <row r="1044">
          <cell r="B1044" t="str">
            <v>ADTRAN</v>
          </cell>
          <cell r="C1044">
            <v>0</v>
          </cell>
          <cell r="D1044">
            <v>1</v>
          </cell>
          <cell r="E1044">
            <v>0</v>
          </cell>
          <cell r="F1044">
            <v>0</v>
          </cell>
          <cell r="G1044">
            <v>0</v>
          </cell>
          <cell r="H1044">
            <v>0</v>
          </cell>
          <cell r="I1044">
            <v>0</v>
          </cell>
          <cell r="J1044">
            <v>1</v>
          </cell>
        </row>
        <row r="1045">
          <cell r="B1045" t="str">
            <v>ADVA</v>
          </cell>
          <cell r="C1045">
            <v>0</v>
          </cell>
          <cell r="D1045">
            <v>1</v>
          </cell>
          <cell r="E1045">
            <v>0</v>
          </cell>
          <cell r="F1045">
            <v>0</v>
          </cell>
          <cell r="G1045">
            <v>49</v>
          </cell>
          <cell r="H1045">
            <v>0</v>
          </cell>
          <cell r="I1045">
            <v>0</v>
          </cell>
          <cell r="J1045">
            <v>50</v>
          </cell>
        </row>
        <row r="1046">
          <cell r="B1046" t="str">
            <v>Alcatel-Lucent</v>
          </cell>
          <cell r="C1046">
            <v>3</v>
          </cell>
          <cell r="D1046">
            <v>141</v>
          </cell>
          <cell r="E1046">
            <v>2</v>
          </cell>
          <cell r="F1046">
            <v>34</v>
          </cell>
          <cell r="G1046">
            <v>64</v>
          </cell>
          <cell r="H1046">
            <v>3</v>
          </cell>
          <cell r="I1046">
            <v>58</v>
          </cell>
          <cell r="J1046">
            <v>305</v>
          </cell>
        </row>
        <row r="1047">
          <cell r="B1047" t="str">
            <v>ANDA</v>
          </cell>
          <cell r="C1047">
            <v>0</v>
          </cell>
          <cell r="D1047">
            <v>1</v>
          </cell>
          <cell r="E1047">
            <v>0</v>
          </cell>
          <cell r="F1047">
            <v>0</v>
          </cell>
          <cell r="G1047">
            <v>0</v>
          </cell>
          <cell r="H1047">
            <v>0</v>
          </cell>
          <cell r="I1047">
            <v>0</v>
          </cell>
          <cell r="J1047">
            <v>1</v>
          </cell>
        </row>
        <row r="1048">
          <cell r="B1048" t="str">
            <v>Atrica</v>
          </cell>
          <cell r="C1048">
            <v>0</v>
          </cell>
          <cell r="D1048">
            <v>3</v>
          </cell>
          <cell r="E1048">
            <v>0</v>
          </cell>
          <cell r="F1048">
            <v>0</v>
          </cell>
          <cell r="G1048">
            <v>0</v>
          </cell>
          <cell r="H1048">
            <v>0</v>
          </cell>
          <cell r="I1048">
            <v>0</v>
          </cell>
          <cell r="J1048">
            <v>3</v>
          </cell>
        </row>
        <row r="1049">
          <cell r="B1049" t="str">
            <v>Calient</v>
          </cell>
          <cell r="J1049">
            <v>0</v>
          </cell>
        </row>
        <row r="1050">
          <cell r="B1050" t="str">
            <v>Ciena</v>
          </cell>
          <cell r="C1050">
            <v>0</v>
          </cell>
          <cell r="D1050">
            <v>2</v>
          </cell>
          <cell r="E1050">
            <v>0</v>
          </cell>
          <cell r="F1050">
            <v>10</v>
          </cell>
          <cell r="G1050">
            <v>12</v>
          </cell>
          <cell r="H1050">
            <v>0</v>
          </cell>
          <cell r="I1050">
            <v>11</v>
          </cell>
          <cell r="J1050">
            <v>35</v>
          </cell>
        </row>
        <row r="1051">
          <cell r="B1051" t="str">
            <v>Cisco</v>
          </cell>
          <cell r="C1051">
            <v>0</v>
          </cell>
          <cell r="D1051">
            <v>9</v>
          </cell>
          <cell r="E1051">
            <v>0</v>
          </cell>
          <cell r="F1051">
            <v>0</v>
          </cell>
          <cell r="G1051">
            <v>16</v>
          </cell>
          <cell r="H1051">
            <v>0</v>
          </cell>
          <cell r="I1051">
            <v>0</v>
          </cell>
          <cell r="J1051">
            <v>25</v>
          </cell>
        </row>
        <row r="1052">
          <cell r="B1052" t="str">
            <v>Corrigent</v>
          </cell>
          <cell r="C1052">
            <v>0</v>
          </cell>
          <cell r="D1052">
            <v>0</v>
          </cell>
          <cell r="E1052">
            <v>0</v>
          </cell>
          <cell r="F1052">
            <v>0</v>
          </cell>
          <cell r="G1052">
            <v>0</v>
          </cell>
          <cell r="H1052">
            <v>0</v>
          </cell>
          <cell r="I1052">
            <v>0</v>
          </cell>
          <cell r="J1052">
            <v>0</v>
          </cell>
        </row>
        <row r="1053">
          <cell r="B1053" t="str">
            <v>Corvis</v>
          </cell>
          <cell r="J1053">
            <v>0</v>
          </cell>
        </row>
        <row r="1054">
          <cell r="B1054" t="str">
            <v>Datang</v>
          </cell>
          <cell r="J1054">
            <v>0</v>
          </cell>
        </row>
        <row r="1055">
          <cell r="B1055" t="str">
            <v>ECI Telecom</v>
          </cell>
          <cell r="C1055">
            <v>1</v>
          </cell>
          <cell r="D1055">
            <v>23</v>
          </cell>
          <cell r="E1055">
            <v>0</v>
          </cell>
          <cell r="F1055">
            <v>0</v>
          </cell>
          <cell r="G1055">
            <v>17</v>
          </cell>
          <cell r="H1055">
            <v>0</v>
          </cell>
          <cell r="I1055">
            <v>0</v>
          </cell>
          <cell r="J1055">
            <v>41</v>
          </cell>
        </row>
        <row r="1056">
          <cell r="B1056" t="str">
            <v>Ericsson</v>
          </cell>
          <cell r="C1056">
            <v>1</v>
          </cell>
          <cell r="D1056">
            <v>65</v>
          </cell>
          <cell r="E1056">
            <v>5</v>
          </cell>
          <cell r="F1056">
            <v>14</v>
          </cell>
          <cell r="G1056">
            <v>9</v>
          </cell>
          <cell r="H1056">
            <v>8</v>
          </cell>
          <cell r="I1056">
            <v>28</v>
          </cell>
          <cell r="J1056">
            <v>130</v>
          </cell>
        </row>
        <row r="1057">
          <cell r="B1057" t="str">
            <v>FiberHome</v>
          </cell>
          <cell r="C1057">
            <v>0</v>
          </cell>
          <cell r="D1057">
            <v>0</v>
          </cell>
          <cell r="E1057">
            <v>0</v>
          </cell>
          <cell r="F1057">
            <v>0</v>
          </cell>
          <cell r="G1057">
            <v>0</v>
          </cell>
          <cell r="H1057">
            <v>0</v>
          </cell>
          <cell r="I1057">
            <v>0</v>
          </cell>
          <cell r="J1057">
            <v>0</v>
          </cell>
        </row>
        <row r="1058">
          <cell r="B1058" t="str">
            <v>Fujitsu</v>
          </cell>
          <cell r="C1058">
            <v>0</v>
          </cell>
          <cell r="D1058">
            <v>8</v>
          </cell>
          <cell r="E1058">
            <v>0</v>
          </cell>
          <cell r="F1058">
            <v>0</v>
          </cell>
          <cell r="G1058">
            <v>0</v>
          </cell>
          <cell r="H1058">
            <v>0</v>
          </cell>
          <cell r="I1058">
            <v>0</v>
          </cell>
          <cell r="J1058">
            <v>8</v>
          </cell>
        </row>
        <row r="1059">
          <cell r="B1059" t="str">
            <v>Hitachi</v>
          </cell>
          <cell r="C1059">
            <v>0</v>
          </cell>
          <cell r="D1059">
            <v>0</v>
          </cell>
          <cell r="E1059">
            <v>0</v>
          </cell>
          <cell r="F1059">
            <v>0</v>
          </cell>
          <cell r="G1059">
            <v>0</v>
          </cell>
          <cell r="H1059">
            <v>0</v>
          </cell>
          <cell r="I1059">
            <v>0</v>
          </cell>
          <cell r="J1059">
            <v>0</v>
          </cell>
        </row>
        <row r="1060">
          <cell r="B1060" t="str">
            <v>Hitachi Cable</v>
          </cell>
          <cell r="C1060">
            <v>0</v>
          </cell>
          <cell r="D1060">
            <v>0</v>
          </cell>
          <cell r="E1060">
            <v>0</v>
          </cell>
          <cell r="F1060">
            <v>0</v>
          </cell>
          <cell r="G1060">
            <v>0</v>
          </cell>
          <cell r="H1060">
            <v>0</v>
          </cell>
          <cell r="I1060">
            <v>0</v>
          </cell>
          <cell r="J1060">
            <v>0</v>
          </cell>
        </row>
        <row r="1061">
          <cell r="B1061" t="str">
            <v>Huawei</v>
          </cell>
          <cell r="C1061">
            <v>1</v>
          </cell>
          <cell r="D1061">
            <v>70</v>
          </cell>
          <cell r="E1061">
            <v>0</v>
          </cell>
          <cell r="F1061">
            <v>6</v>
          </cell>
          <cell r="G1061">
            <v>36</v>
          </cell>
          <cell r="H1061">
            <v>1</v>
          </cell>
          <cell r="I1061">
            <v>27</v>
          </cell>
          <cell r="J1061">
            <v>141</v>
          </cell>
        </row>
        <row r="1062">
          <cell r="B1062" t="str">
            <v>Infinera</v>
          </cell>
          <cell r="C1062">
            <v>0</v>
          </cell>
          <cell r="D1062">
            <v>0</v>
          </cell>
          <cell r="E1062">
            <v>0</v>
          </cell>
          <cell r="F1062">
            <v>0</v>
          </cell>
          <cell r="G1062">
            <v>0</v>
          </cell>
          <cell r="H1062">
            <v>0</v>
          </cell>
          <cell r="I1062">
            <v>12</v>
          </cell>
          <cell r="J1062">
            <v>12</v>
          </cell>
        </row>
        <row r="1063">
          <cell r="B1063" t="str">
            <v>Lucent</v>
          </cell>
          <cell r="J1063">
            <v>0</v>
          </cell>
        </row>
        <row r="1064">
          <cell r="B1064" t="str">
            <v>Luminous</v>
          </cell>
          <cell r="J1064">
            <v>0</v>
          </cell>
        </row>
        <row r="1065">
          <cell r="B1065" t="str">
            <v>Movaz</v>
          </cell>
          <cell r="J1065">
            <v>0</v>
          </cell>
        </row>
        <row r="1066">
          <cell r="B1066" t="str">
            <v>NEC</v>
          </cell>
          <cell r="C1066">
            <v>2</v>
          </cell>
          <cell r="D1066">
            <v>4</v>
          </cell>
          <cell r="E1066">
            <v>0</v>
          </cell>
          <cell r="F1066">
            <v>0</v>
          </cell>
          <cell r="G1066">
            <v>0</v>
          </cell>
          <cell r="H1066">
            <v>5</v>
          </cell>
          <cell r="I1066">
            <v>0</v>
          </cell>
          <cell r="J1066">
            <v>11</v>
          </cell>
        </row>
        <row r="1067">
          <cell r="B1067" t="str">
            <v>Nortel</v>
          </cell>
          <cell r="C1067">
            <v>1</v>
          </cell>
          <cell r="D1067">
            <v>48</v>
          </cell>
          <cell r="E1067">
            <v>0</v>
          </cell>
          <cell r="F1067">
            <v>4</v>
          </cell>
          <cell r="G1067">
            <v>23</v>
          </cell>
          <cell r="H1067">
            <v>4</v>
          </cell>
          <cell r="I1067">
            <v>4</v>
          </cell>
          <cell r="J1067">
            <v>84</v>
          </cell>
        </row>
        <row r="1068">
          <cell r="B1068" t="str">
            <v>OpVista</v>
          </cell>
          <cell r="C1068">
            <v>0</v>
          </cell>
          <cell r="D1068">
            <v>0</v>
          </cell>
          <cell r="E1068">
            <v>0</v>
          </cell>
          <cell r="F1068">
            <v>0</v>
          </cell>
          <cell r="G1068">
            <v>0</v>
          </cell>
          <cell r="H1068">
            <v>0</v>
          </cell>
          <cell r="I1068">
            <v>0</v>
          </cell>
          <cell r="J1068">
            <v>0</v>
          </cell>
        </row>
        <row r="1069">
          <cell r="B1069" t="str">
            <v>Sagem</v>
          </cell>
          <cell r="C1069">
            <v>0</v>
          </cell>
          <cell r="D1069">
            <v>2</v>
          </cell>
          <cell r="E1069">
            <v>0</v>
          </cell>
          <cell r="F1069">
            <v>0</v>
          </cell>
          <cell r="G1069">
            <v>0</v>
          </cell>
          <cell r="H1069">
            <v>0</v>
          </cell>
          <cell r="I1069">
            <v>0</v>
          </cell>
          <cell r="J1069">
            <v>2</v>
          </cell>
        </row>
        <row r="1070">
          <cell r="B1070" t="str">
            <v>Nokia Siemens</v>
          </cell>
          <cell r="C1070">
            <v>1</v>
          </cell>
          <cell r="D1070">
            <v>100</v>
          </cell>
          <cell r="E1070">
            <v>0</v>
          </cell>
          <cell r="F1070">
            <v>0</v>
          </cell>
          <cell r="G1070">
            <v>0</v>
          </cell>
          <cell r="H1070">
            <v>3</v>
          </cell>
          <cell r="I1070">
            <v>27</v>
          </cell>
          <cell r="J1070">
            <v>131</v>
          </cell>
        </row>
        <row r="1071">
          <cell r="B1071" t="str">
            <v>Sycamore</v>
          </cell>
          <cell r="C1071">
            <v>0</v>
          </cell>
          <cell r="D1071">
            <v>0</v>
          </cell>
          <cell r="E1071">
            <v>4</v>
          </cell>
          <cell r="F1071">
            <v>10</v>
          </cell>
          <cell r="G1071">
            <v>0</v>
          </cell>
          <cell r="H1071">
            <v>0</v>
          </cell>
          <cell r="I1071">
            <v>0</v>
          </cell>
          <cell r="J1071">
            <v>14</v>
          </cell>
        </row>
        <row r="1072">
          <cell r="B1072" t="str">
            <v>Tejas</v>
          </cell>
          <cell r="C1072">
            <v>0</v>
          </cell>
          <cell r="D1072">
            <v>0</v>
          </cell>
          <cell r="E1072">
            <v>0</v>
          </cell>
          <cell r="F1072">
            <v>0</v>
          </cell>
          <cell r="G1072">
            <v>0</v>
          </cell>
          <cell r="H1072">
            <v>0</v>
          </cell>
          <cell r="I1072">
            <v>0</v>
          </cell>
          <cell r="J1072">
            <v>0</v>
          </cell>
        </row>
        <row r="1073">
          <cell r="B1073" t="str">
            <v>Tellabs</v>
          </cell>
          <cell r="C1073">
            <v>0</v>
          </cell>
          <cell r="D1073">
            <v>19</v>
          </cell>
          <cell r="E1073">
            <v>0</v>
          </cell>
          <cell r="F1073">
            <v>0</v>
          </cell>
          <cell r="G1073">
            <v>4</v>
          </cell>
          <cell r="H1073">
            <v>0</v>
          </cell>
          <cell r="I1073">
            <v>0</v>
          </cell>
          <cell r="J1073">
            <v>23</v>
          </cell>
        </row>
        <row r="1074">
          <cell r="B1074" t="str">
            <v>Transmode</v>
          </cell>
          <cell r="C1074">
            <v>0</v>
          </cell>
          <cell r="D1074">
            <v>0</v>
          </cell>
          <cell r="E1074">
            <v>0</v>
          </cell>
          <cell r="F1074">
            <v>0</v>
          </cell>
          <cell r="G1074">
            <v>14</v>
          </cell>
          <cell r="H1074">
            <v>0</v>
          </cell>
          <cell r="I1074">
            <v>0</v>
          </cell>
          <cell r="J1074">
            <v>14</v>
          </cell>
        </row>
        <row r="1075">
          <cell r="B1075" t="str">
            <v>Turin</v>
          </cell>
          <cell r="C1075">
            <v>0</v>
          </cell>
          <cell r="D1075">
            <v>2</v>
          </cell>
          <cell r="E1075">
            <v>0</v>
          </cell>
          <cell r="F1075">
            <v>0</v>
          </cell>
          <cell r="G1075">
            <v>0</v>
          </cell>
          <cell r="H1075">
            <v>0</v>
          </cell>
          <cell r="I1075">
            <v>0</v>
          </cell>
          <cell r="J1075">
            <v>2</v>
          </cell>
        </row>
        <row r="1076">
          <cell r="B1076" t="str">
            <v>Tyco</v>
          </cell>
          <cell r="J1076">
            <v>0</v>
          </cell>
        </row>
        <row r="1077">
          <cell r="B1077" t="str">
            <v>UTStarcom</v>
          </cell>
          <cell r="C1077">
            <v>0</v>
          </cell>
          <cell r="D1077">
            <v>1</v>
          </cell>
          <cell r="E1077">
            <v>0</v>
          </cell>
          <cell r="F1077">
            <v>0</v>
          </cell>
          <cell r="G1077">
            <v>0</v>
          </cell>
          <cell r="H1077">
            <v>0</v>
          </cell>
          <cell r="I1077">
            <v>0</v>
          </cell>
          <cell r="J1077">
            <v>1</v>
          </cell>
        </row>
        <row r="1078">
          <cell r="B1078" t="str">
            <v>White Rock</v>
          </cell>
          <cell r="J1078">
            <v>0</v>
          </cell>
        </row>
        <row r="1079">
          <cell r="B1079" t="str">
            <v>Xtera</v>
          </cell>
          <cell r="C1079">
            <v>0</v>
          </cell>
          <cell r="D1079">
            <v>0</v>
          </cell>
          <cell r="E1079">
            <v>0</v>
          </cell>
          <cell r="F1079">
            <v>0</v>
          </cell>
          <cell r="G1079">
            <v>0</v>
          </cell>
          <cell r="H1079">
            <v>0</v>
          </cell>
          <cell r="I1079">
            <v>13</v>
          </cell>
          <cell r="J1079">
            <v>13</v>
          </cell>
        </row>
        <row r="1080">
          <cell r="B1080" t="str">
            <v>Zhone</v>
          </cell>
          <cell r="C1080">
            <v>0</v>
          </cell>
          <cell r="D1080">
            <v>0</v>
          </cell>
          <cell r="E1080">
            <v>0</v>
          </cell>
          <cell r="F1080">
            <v>0</v>
          </cell>
          <cell r="G1080">
            <v>0</v>
          </cell>
          <cell r="H1080">
            <v>0</v>
          </cell>
          <cell r="I1080">
            <v>0</v>
          </cell>
          <cell r="J1080">
            <v>0</v>
          </cell>
        </row>
        <row r="1081">
          <cell r="B1081" t="str">
            <v>ZTE</v>
          </cell>
          <cell r="C1081">
            <v>2</v>
          </cell>
          <cell r="D1081">
            <v>6</v>
          </cell>
          <cell r="E1081">
            <v>0</v>
          </cell>
          <cell r="F1081">
            <v>0</v>
          </cell>
          <cell r="G1081">
            <v>2</v>
          </cell>
          <cell r="H1081">
            <v>7</v>
          </cell>
          <cell r="I1081">
            <v>0</v>
          </cell>
          <cell r="J1081">
            <v>17</v>
          </cell>
        </row>
        <row r="1082">
          <cell r="B1082" t="str">
            <v>Other</v>
          </cell>
          <cell r="C1082">
            <v>0</v>
          </cell>
          <cell r="D1082">
            <v>0</v>
          </cell>
          <cell r="E1082">
            <v>0</v>
          </cell>
          <cell r="F1082">
            <v>0</v>
          </cell>
          <cell r="G1082">
            <v>10</v>
          </cell>
          <cell r="H1082">
            <v>0</v>
          </cell>
          <cell r="I1082">
            <v>0</v>
          </cell>
          <cell r="J1082">
            <v>10</v>
          </cell>
        </row>
        <row r="1083">
          <cell r="B1083" t="str">
            <v>Total</v>
          </cell>
          <cell r="C1083">
            <v>12</v>
          </cell>
          <cell r="D1083">
            <v>506</v>
          </cell>
          <cell r="E1083">
            <v>11</v>
          </cell>
          <cell r="F1083">
            <v>78</v>
          </cell>
          <cell r="G1083">
            <v>256</v>
          </cell>
          <cell r="H1083">
            <v>31</v>
          </cell>
          <cell r="I1083">
            <v>180</v>
          </cell>
          <cell r="J1083">
            <v>1074</v>
          </cell>
        </row>
        <row r="1087">
          <cell r="B1087" t="str">
            <v>Vendor</v>
          </cell>
          <cell r="C1087" t="str">
            <v>SONET/SDH Add-drop multiplexers (ADM)</v>
          </cell>
          <cell r="D1087" t="str">
            <v>Optical Edge Devices (OED)</v>
          </cell>
          <cell r="E1087" t="str">
            <v>Digital Cross Connects (DCS)</v>
          </cell>
          <cell r="F1087" t="str">
            <v>Optical Core Switches (OCS)</v>
          </cell>
          <cell r="G1087" t="str">
            <v>Metro WDM (C/D-WDM)</v>
          </cell>
          <cell r="H1087" t="str">
            <v>Long haul DWDM (LH DWDM)</v>
          </cell>
          <cell r="I1087" t="str">
            <v>Multi-reach DWDM</v>
          </cell>
          <cell r="J1087" t="str">
            <v>Total Optical Networking (ON)</v>
          </cell>
        </row>
        <row r="1088">
          <cell r="B1088" t="str">
            <v>ADTRAN</v>
          </cell>
          <cell r="C1088">
            <v>0</v>
          </cell>
          <cell r="D1088">
            <v>1</v>
          </cell>
          <cell r="E1088">
            <v>0</v>
          </cell>
          <cell r="F1088">
            <v>0</v>
          </cell>
          <cell r="G1088">
            <v>0</v>
          </cell>
          <cell r="H1088">
            <v>0</v>
          </cell>
          <cell r="I1088">
            <v>0</v>
          </cell>
          <cell r="J1088">
            <v>1</v>
          </cell>
        </row>
        <row r="1089">
          <cell r="B1089" t="str">
            <v>ADVA</v>
          </cell>
          <cell r="C1089">
            <v>0</v>
          </cell>
          <cell r="D1089">
            <v>2</v>
          </cell>
          <cell r="E1089">
            <v>0</v>
          </cell>
          <cell r="F1089">
            <v>0</v>
          </cell>
          <cell r="G1089">
            <v>56</v>
          </cell>
          <cell r="H1089">
            <v>0</v>
          </cell>
          <cell r="I1089">
            <v>0</v>
          </cell>
          <cell r="J1089">
            <v>58</v>
          </cell>
        </row>
        <row r="1090">
          <cell r="B1090" t="str">
            <v>Alcatel-Lucent</v>
          </cell>
          <cell r="C1090">
            <v>2</v>
          </cell>
          <cell r="D1090">
            <v>145</v>
          </cell>
          <cell r="E1090">
            <v>3</v>
          </cell>
          <cell r="F1090">
            <v>61</v>
          </cell>
          <cell r="G1090">
            <v>60</v>
          </cell>
          <cell r="H1090">
            <v>3</v>
          </cell>
          <cell r="I1090">
            <v>70</v>
          </cell>
          <cell r="J1090">
            <v>344</v>
          </cell>
        </row>
        <row r="1091">
          <cell r="B1091" t="str">
            <v>ANDA</v>
          </cell>
          <cell r="C1091">
            <v>0</v>
          </cell>
          <cell r="D1091">
            <v>1</v>
          </cell>
          <cell r="E1091">
            <v>0</v>
          </cell>
          <cell r="F1091">
            <v>0</v>
          </cell>
          <cell r="G1091">
            <v>0</v>
          </cell>
          <cell r="H1091">
            <v>0</v>
          </cell>
          <cell r="I1091">
            <v>0</v>
          </cell>
          <cell r="J1091">
            <v>1</v>
          </cell>
        </row>
        <row r="1092">
          <cell r="B1092" t="str">
            <v>Atrica</v>
          </cell>
          <cell r="C1092">
            <v>0</v>
          </cell>
          <cell r="D1092">
            <v>3</v>
          </cell>
          <cell r="E1092">
            <v>0</v>
          </cell>
          <cell r="F1092">
            <v>0</v>
          </cell>
          <cell r="G1092">
            <v>0</v>
          </cell>
          <cell r="H1092">
            <v>0</v>
          </cell>
          <cell r="I1092">
            <v>0</v>
          </cell>
          <cell r="J1092">
            <v>3</v>
          </cell>
        </row>
        <row r="1093">
          <cell r="B1093" t="str">
            <v>Calient</v>
          </cell>
          <cell r="J1093">
            <v>0</v>
          </cell>
        </row>
        <row r="1094">
          <cell r="B1094" t="str">
            <v>Ciena</v>
          </cell>
          <cell r="C1094">
            <v>0</v>
          </cell>
          <cell r="D1094">
            <v>2</v>
          </cell>
          <cell r="E1094">
            <v>0</v>
          </cell>
          <cell r="F1094">
            <v>11</v>
          </cell>
          <cell r="G1094">
            <v>10</v>
          </cell>
          <cell r="H1094">
            <v>0</v>
          </cell>
          <cell r="I1094">
            <v>15</v>
          </cell>
          <cell r="J1094">
            <v>38</v>
          </cell>
        </row>
        <row r="1095">
          <cell r="B1095" t="str">
            <v>Cisco</v>
          </cell>
          <cell r="C1095">
            <v>0</v>
          </cell>
          <cell r="D1095">
            <v>11</v>
          </cell>
          <cell r="E1095">
            <v>0</v>
          </cell>
          <cell r="F1095">
            <v>0</v>
          </cell>
          <cell r="G1095">
            <v>15</v>
          </cell>
          <cell r="H1095">
            <v>0</v>
          </cell>
          <cell r="I1095">
            <v>0</v>
          </cell>
          <cell r="J1095">
            <v>26</v>
          </cell>
        </row>
        <row r="1096">
          <cell r="B1096" t="str">
            <v>Corrigent</v>
          </cell>
          <cell r="C1096">
            <v>0</v>
          </cell>
          <cell r="D1096">
            <v>0</v>
          </cell>
          <cell r="E1096">
            <v>0</v>
          </cell>
          <cell r="F1096">
            <v>0</v>
          </cell>
          <cell r="G1096">
            <v>0</v>
          </cell>
          <cell r="H1096">
            <v>0</v>
          </cell>
          <cell r="I1096">
            <v>0</v>
          </cell>
          <cell r="J1096">
            <v>0</v>
          </cell>
        </row>
        <row r="1097">
          <cell r="B1097" t="str">
            <v>Corvis</v>
          </cell>
          <cell r="J1097">
            <v>0</v>
          </cell>
        </row>
        <row r="1098">
          <cell r="B1098" t="str">
            <v>Datang</v>
          </cell>
          <cell r="J1098">
            <v>0</v>
          </cell>
        </row>
        <row r="1099">
          <cell r="B1099" t="str">
            <v>ECI Telecom</v>
          </cell>
          <cell r="C1099">
            <v>1</v>
          </cell>
          <cell r="D1099">
            <v>24</v>
          </cell>
          <cell r="E1099">
            <v>0</v>
          </cell>
          <cell r="F1099">
            <v>0</v>
          </cell>
          <cell r="G1099">
            <v>18</v>
          </cell>
          <cell r="H1099">
            <v>0</v>
          </cell>
          <cell r="I1099">
            <v>0</v>
          </cell>
          <cell r="J1099">
            <v>43</v>
          </cell>
        </row>
        <row r="1100">
          <cell r="B1100" t="str">
            <v>Ericsson</v>
          </cell>
          <cell r="C1100">
            <v>1</v>
          </cell>
          <cell r="D1100">
            <v>68</v>
          </cell>
          <cell r="E1100">
            <v>5</v>
          </cell>
          <cell r="F1100">
            <v>16</v>
          </cell>
          <cell r="G1100">
            <v>13</v>
          </cell>
          <cell r="H1100">
            <v>6</v>
          </cell>
          <cell r="I1100">
            <v>31</v>
          </cell>
          <cell r="J1100">
            <v>140</v>
          </cell>
        </row>
        <row r="1101">
          <cell r="B1101" t="str">
            <v>FiberHome</v>
          </cell>
          <cell r="C1101">
            <v>0</v>
          </cell>
          <cell r="D1101">
            <v>0</v>
          </cell>
          <cell r="E1101">
            <v>0</v>
          </cell>
          <cell r="F1101">
            <v>0</v>
          </cell>
          <cell r="G1101">
            <v>0</v>
          </cell>
          <cell r="H1101">
            <v>0</v>
          </cell>
          <cell r="I1101">
            <v>0</v>
          </cell>
          <cell r="J1101">
            <v>0</v>
          </cell>
        </row>
        <row r="1102">
          <cell r="B1102" t="str">
            <v>Fujitsu</v>
          </cell>
          <cell r="C1102">
            <v>0</v>
          </cell>
          <cell r="D1102">
            <v>12</v>
          </cell>
          <cell r="E1102">
            <v>0</v>
          </cell>
          <cell r="F1102">
            <v>0</v>
          </cell>
          <cell r="G1102">
            <v>0</v>
          </cell>
          <cell r="H1102">
            <v>0</v>
          </cell>
          <cell r="I1102">
            <v>0</v>
          </cell>
          <cell r="J1102">
            <v>12</v>
          </cell>
        </row>
        <row r="1103">
          <cell r="B1103" t="str">
            <v>Hitachi</v>
          </cell>
          <cell r="C1103">
            <v>0</v>
          </cell>
          <cell r="D1103">
            <v>0</v>
          </cell>
          <cell r="E1103">
            <v>0</v>
          </cell>
          <cell r="F1103">
            <v>0</v>
          </cell>
          <cell r="G1103">
            <v>0</v>
          </cell>
          <cell r="H1103">
            <v>0</v>
          </cell>
          <cell r="I1103">
            <v>0</v>
          </cell>
          <cell r="J1103">
            <v>0</v>
          </cell>
        </row>
        <row r="1104">
          <cell r="B1104" t="str">
            <v>Hitachi Cable</v>
          </cell>
          <cell r="C1104">
            <v>0</v>
          </cell>
          <cell r="D1104">
            <v>0</v>
          </cell>
          <cell r="E1104">
            <v>0</v>
          </cell>
          <cell r="F1104">
            <v>0</v>
          </cell>
          <cell r="G1104">
            <v>0</v>
          </cell>
          <cell r="H1104">
            <v>0</v>
          </cell>
          <cell r="I1104">
            <v>0</v>
          </cell>
          <cell r="J1104">
            <v>0</v>
          </cell>
        </row>
        <row r="1105">
          <cell r="B1105" t="str">
            <v>Huawei</v>
          </cell>
          <cell r="C1105">
            <v>7</v>
          </cell>
          <cell r="D1105">
            <v>96</v>
          </cell>
          <cell r="E1105">
            <v>0</v>
          </cell>
          <cell r="F1105">
            <v>15</v>
          </cell>
          <cell r="G1105">
            <v>41</v>
          </cell>
          <cell r="H1105">
            <v>0</v>
          </cell>
          <cell r="I1105">
            <v>29</v>
          </cell>
          <cell r="J1105">
            <v>188</v>
          </cell>
        </row>
        <row r="1106">
          <cell r="B1106" t="str">
            <v>Infinera</v>
          </cell>
          <cell r="C1106">
            <v>0</v>
          </cell>
          <cell r="D1106">
            <v>0</v>
          </cell>
          <cell r="E1106">
            <v>0</v>
          </cell>
          <cell r="F1106">
            <v>0</v>
          </cell>
          <cell r="G1106">
            <v>0</v>
          </cell>
          <cell r="H1106">
            <v>0</v>
          </cell>
          <cell r="I1106">
            <v>12</v>
          </cell>
          <cell r="J1106">
            <v>12</v>
          </cell>
        </row>
        <row r="1107">
          <cell r="B1107" t="str">
            <v>Lucent</v>
          </cell>
          <cell r="J1107">
            <v>0</v>
          </cell>
        </row>
        <row r="1108">
          <cell r="B1108" t="str">
            <v>Luminous</v>
          </cell>
          <cell r="J1108">
            <v>0</v>
          </cell>
        </row>
        <row r="1109">
          <cell r="B1109" t="str">
            <v>Movaz</v>
          </cell>
          <cell r="J1109">
            <v>0</v>
          </cell>
        </row>
        <row r="1110">
          <cell r="B1110" t="str">
            <v>NEC</v>
          </cell>
          <cell r="C1110">
            <v>2</v>
          </cell>
          <cell r="D1110">
            <v>3</v>
          </cell>
          <cell r="E1110">
            <v>0</v>
          </cell>
          <cell r="F1110">
            <v>0</v>
          </cell>
          <cell r="G1110">
            <v>0</v>
          </cell>
          <cell r="H1110">
            <v>3</v>
          </cell>
          <cell r="I1110">
            <v>0</v>
          </cell>
          <cell r="J1110">
            <v>8</v>
          </cell>
        </row>
        <row r="1111">
          <cell r="B1111" t="str">
            <v>Nortel</v>
          </cell>
          <cell r="C1111">
            <v>1</v>
          </cell>
          <cell r="D1111">
            <v>29</v>
          </cell>
          <cell r="E1111">
            <v>0</v>
          </cell>
          <cell r="F1111">
            <v>0</v>
          </cell>
          <cell r="G1111">
            <v>25</v>
          </cell>
          <cell r="H1111">
            <v>1</v>
          </cell>
          <cell r="I1111">
            <v>4</v>
          </cell>
          <cell r="J1111">
            <v>60</v>
          </cell>
        </row>
        <row r="1112">
          <cell r="B1112" t="str">
            <v>OpVista</v>
          </cell>
          <cell r="C1112">
            <v>0</v>
          </cell>
          <cell r="D1112">
            <v>0</v>
          </cell>
          <cell r="E1112">
            <v>0</v>
          </cell>
          <cell r="F1112">
            <v>0</v>
          </cell>
          <cell r="G1112">
            <v>0</v>
          </cell>
          <cell r="H1112">
            <v>0</v>
          </cell>
          <cell r="I1112">
            <v>0</v>
          </cell>
          <cell r="J1112">
            <v>0</v>
          </cell>
        </row>
        <row r="1113">
          <cell r="B1113" t="str">
            <v>Sagem</v>
          </cell>
          <cell r="C1113">
            <v>0</v>
          </cell>
          <cell r="D1113">
            <v>2</v>
          </cell>
          <cell r="E1113">
            <v>0</v>
          </cell>
          <cell r="F1113">
            <v>0</v>
          </cell>
          <cell r="G1113">
            <v>0</v>
          </cell>
          <cell r="H1113">
            <v>0</v>
          </cell>
          <cell r="I1113">
            <v>0</v>
          </cell>
          <cell r="J1113">
            <v>2</v>
          </cell>
        </row>
        <row r="1114">
          <cell r="B1114" t="str">
            <v>Nokia Siemens</v>
          </cell>
          <cell r="C1114">
            <v>0</v>
          </cell>
          <cell r="D1114">
            <v>102</v>
          </cell>
          <cell r="E1114">
            <v>0</v>
          </cell>
          <cell r="F1114">
            <v>0</v>
          </cell>
          <cell r="G1114">
            <v>0</v>
          </cell>
          <cell r="H1114">
            <v>1</v>
          </cell>
          <cell r="I1114">
            <v>26</v>
          </cell>
          <cell r="J1114">
            <v>129</v>
          </cell>
        </row>
        <row r="1115">
          <cell r="B1115" t="str">
            <v>Sycamore</v>
          </cell>
          <cell r="C1115">
            <v>0</v>
          </cell>
          <cell r="D1115">
            <v>0</v>
          </cell>
          <cell r="E1115">
            <v>2</v>
          </cell>
          <cell r="F1115">
            <v>14</v>
          </cell>
          <cell r="G1115">
            <v>0</v>
          </cell>
          <cell r="H1115">
            <v>0</v>
          </cell>
          <cell r="I1115">
            <v>0</v>
          </cell>
          <cell r="J1115">
            <v>16</v>
          </cell>
        </row>
        <row r="1116">
          <cell r="B1116" t="str">
            <v>Tejas</v>
          </cell>
          <cell r="C1116">
            <v>0</v>
          </cell>
          <cell r="D1116">
            <v>4</v>
          </cell>
          <cell r="E1116">
            <v>0</v>
          </cell>
          <cell r="F1116">
            <v>0</v>
          </cell>
          <cell r="G1116">
            <v>0</v>
          </cell>
          <cell r="H1116">
            <v>0</v>
          </cell>
          <cell r="I1116">
            <v>0</v>
          </cell>
          <cell r="J1116">
            <v>4</v>
          </cell>
        </row>
        <row r="1117">
          <cell r="B1117" t="str">
            <v>Tellabs</v>
          </cell>
          <cell r="C1117">
            <v>0</v>
          </cell>
          <cell r="D1117">
            <v>17</v>
          </cell>
          <cell r="E1117">
            <v>0</v>
          </cell>
          <cell r="F1117">
            <v>0</v>
          </cell>
          <cell r="G1117">
            <v>4</v>
          </cell>
          <cell r="H1117">
            <v>0</v>
          </cell>
          <cell r="I1117">
            <v>0</v>
          </cell>
          <cell r="J1117">
            <v>21</v>
          </cell>
        </row>
        <row r="1118">
          <cell r="B1118" t="str">
            <v>Transmode</v>
          </cell>
          <cell r="C1118">
            <v>0</v>
          </cell>
          <cell r="D1118">
            <v>0</v>
          </cell>
          <cell r="E1118">
            <v>0</v>
          </cell>
          <cell r="F1118">
            <v>0</v>
          </cell>
          <cell r="G1118">
            <v>15</v>
          </cell>
          <cell r="H1118">
            <v>0</v>
          </cell>
          <cell r="I1118">
            <v>0</v>
          </cell>
          <cell r="J1118">
            <v>15</v>
          </cell>
        </row>
        <row r="1119">
          <cell r="B1119" t="str">
            <v>Turin</v>
          </cell>
          <cell r="C1119">
            <v>0</v>
          </cell>
          <cell r="D1119">
            <v>2</v>
          </cell>
          <cell r="E1119">
            <v>0</v>
          </cell>
          <cell r="F1119">
            <v>0</v>
          </cell>
          <cell r="G1119">
            <v>0</v>
          </cell>
          <cell r="H1119">
            <v>0</v>
          </cell>
          <cell r="I1119">
            <v>0</v>
          </cell>
          <cell r="J1119">
            <v>2</v>
          </cell>
        </row>
        <row r="1120">
          <cell r="B1120" t="str">
            <v>Tyco</v>
          </cell>
          <cell r="J1120">
            <v>0</v>
          </cell>
        </row>
        <row r="1121">
          <cell r="B1121" t="str">
            <v>UTStarcom</v>
          </cell>
          <cell r="C1121">
            <v>0</v>
          </cell>
          <cell r="D1121">
            <v>1</v>
          </cell>
          <cell r="E1121">
            <v>0</v>
          </cell>
          <cell r="F1121">
            <v>0</v>
          </cell>
          <cell r="G1121">
            <v>0</v>
          </cell>
          <cell r="H1121">
            <v>0</v>
          </cell>
          <cell r="I1121">
            <v>0</v>
          </cell>
          <cell r="J1121">
            <v>1</v>
          </cell>
        </row>
        <row r="1122">
          <cell r="B1122" t="str">
            <v>White Rock</v>
          </cell>
          <cell r="J1122">
            <v>0</v>
          </cell>
        </row>
        <row r="1123">
          <cell r="B1123" t="str">
            <v>Xtera</v>
          </cell>
          <cell r="C1123">
            <v>0</v>
          </cell>
          <cell r="D1123">
            <v>0</v>
          </cell>
          <cell r="E1123">
            <v>0</v>
          </cell>
          <cell r="F1123">
            <v>0</v>
          </cell>
          <cell r="G1123">
            <v>0</v>
          </cell>
          <cell r="H1123">
            <v>0</v>
          </cell>
          <cell r="I1123">
            <v>11</v>
          </cell>
          <cell r="J1123">
            <v>11</v>
          </cell>
        </row>
        <row r="1124">
          <cell r="B1124" t="str">
            <v>Zhone</v>
          </cell>
          <cell r="C1124">
            <v>0</v>
          </cell>
          <cell r="D1124">
            <v>0</v>
          </cell>
          <cell r="E1124">
            <v>0</v>
          </cell>
          <cell r="F1124">
            <v>0</v>
          </cell>
          <cell r="G1124">
            <v>0</v>
          </cell>
          <cell r="H1124">
            <v>0</v>
          </cell>
          <cell r="I1124">
            <v>0</v>
          </cell>
          <cell r="J1124">
            <v>0</v>
          </cell>
        </row>
        <row r="1125">
          <cell r="B1125" t="str">
            <v>ZTE</v>
          </cell>
          <cell r="C1125">
            <v>4</v>
          </cell>
          <cell r="D1125">
            <v>10</v>
          </cell>
          <cell r="E1125">
            <v>0</v>
          </cell>
          <cell r="F1125">
            <v>0</v>
          </cell>
          <cell r="G1125">
            <v>4</v>
          </cell>
          <cell r="H1125">
            <v>14</v>
          </cell>
          <cell r="I1125">
            <v>0</v>
          </cell>
          <cell r="J1125">
            <v>32</v>
          </cell>
        </row>
        <row r="1126">
          <cell r="B1126" t="str">
            <v>Other</v>
          </cell>
          <cell r="C1126">
            <v>0</v>
          </cell>
          <cell r="D1126">
            <v>0</v>
          </cell>
          <cell r="E1126">
            <v>0</v>
          </cell>
          <cell r="F1126">
            <v>0</v>
          </cell>
          <cell r="G1126">
            <v>10</v>
          </cell>
          <cell r="H1126">
            <v>0</v>
          </cell>
          <cell r="I1126">
            <v>0</v>
          </cell>
          <cell r="J1126">
            <v>10</v>
          </cell>
        </row>
        <row r="1127">
          <cell r="B1127" t="str">
            <v>Total</v>
          </cell>
          <cell r="C1127">
            <v>18</v>
          </cell>
          <cell r="D1127">
            <v>535</v>
          </cell>
          <cell r="E1127">
            <v>10</v>
          </cell>
          <cell r="F1127">
            <v>117</v>
          </cell>
          <cell r="G1127">
            <v>271</v>
          </cell>
          <cell r="H1127">
            <v>28</v>
          </cell>
          <cell r="I1127">
            <v>198</v>
          </cell>
          <cell r="J1127">
            <v>1177</v>
          </cell>
        </row>
        <row r="1131">
          <cell r="B1131" t="str">
            <v>Vendor</v>
          </cell>
          <cell r="C1131" t="str">
            <v>SONET/SDH Add-drop multiplexers (ADM)</v>
          </cell>
          <cell r="D1131" t="str">
            <v>Optical Edge Devices (OED)</v>
          </cell>
          <cell r="E1131" t="str">
            <v>Digital Cross Connects (DCS)</v>
          </cell>
          <cell r="F1131" t="str">
            <v>Optical Core Switches (OCS)</v>
          </cell>
          <cell r="G1131" t="str">
            <v>Metro WDM (C/D-WDM)</v>
          </cell>
          <cell r="H1131" t="str">
            <v>Long haul DWDM (LH DWDM)</v>
          </cell>
          <cell r="I1131" t="str">
            <v>Multi-reach DWDM</v>
          </cell>
          <cell r="J1131" t="str">
            <v>Total Optical Networking (ON)</v>
          </cell>
        </row>
        <row r="1132">
          <cell r="B1132" t="str">
            <v>ADTRAN</v>
          </cell>
          <cell r="C1132">
            <v>0</v>
          </cell>
          <cell r="D1132">
            <v>0</v>
          </cell>
          <cell r="E1132">
            <v>0</v>
          </cell>
          <cell r="F1132">
            <v>0</v>
          </cell>
          <cell r="G1132">
            <v>0</v>
          </cell>
          <cell r="H1132">
            <v>0</v>
          </cell>
          <cell r="I1132">
            <v>0</v>
          </cell>
          <cell r="J1132">
            <v>0</v>
          </cell>
        </row>
        <row r="1133">
          <cell r="B1133" t="str">
            <v>ADVA</v>
          </cell>
          <cell r="C1133">
            <v>0</v>
          </cell>
          <cell r="D1133">
            <v>2</v>
          </cell>
          <cell r="E1133">
            <v>0</v>
          </cell>
          <cell r="F1133">
            <v>0</v>
          </cell>
          <cell r="G1133">
            <v>59</v>
          </cell>
          <cell r="H1133">
            <v>0</v>
          </cell>
          <cell r="I1133">
            <v>0</v>
          </cell>
          <cell r="J1133">
            <v>61</v>
          </cell>
        </row>
        <row r="1134">
          <cell r="B1134" t="str">
            <v>Alcatel-Lucent</v>
          </cell>
          <cell r="C1134">
            <v>2</v>
          </cell>
          <cell r="D1134">
            <v>204</v>
          </cell>
          <cell r="E1134">
            <v>0</v>
          </cell>
          <cell r="F1134">
            <v>52</v>
          </cell>
          <cell r="G1134">
            <v>72</v>
          </cell>
          <cell r="H1134">
            <v>4</v>
          </cell>
          <cell r="I1134">
            <v>83</v>
          </cell>
          <cell r="J1134">
            <v>417</v>
          </cell>
        </row>
        <row r="1135">
          <cell r="B1135" t="str">
            <v>ANDA</v>
          </cell>
          <cell r="C1135">
            <v>0</v>
          </cell>
          <cell r="D1135">
            <v>1</v>
          </cell>
          <cell r="E1135">
            <v>0</v>
          </cell>
          <cell r="F1135">
            <v>0</v>
          </cell>
          <cell r="G1135">
            <v>0</v>
          </cell>
          <cell r="H1135">
            <v>0</v>
          </cell>
          <cell r="I1135">
            <v>0</v>
          </cell>
          <cell r="J1135">
            <v>1</v>
          </cell>
        </row>
        <row r="1136">
          <cell r="B1136" t="str">
            <v>Atrica</v>
          </cell>
          <cell r="C1136">
            <v>0</v>
          </cell>
          <cell r="D1136">
            <v>3</v>
          </cell>
          <cell r="E1136">
            <v>0</v>
          </cell>
          <cell r="F1136">
            <v>0</v>
          </cell>
          <cell r="G1136">
            <v>0</v>
          </cell>
          <cell r="H1136">
            <v>0</v>
          </cell>
          <cell r="I1136">
            <v>0</v>
          </cell>
          <cell r="J1136">
            <v>3</v>
          </cell>
        </row>
        <row r="1137">
          <cell r="B1137" t="str">
            <v>Calient</v>
          </cell>
          <cell r="J1137">
            <v>0</v>
          </cell>
        </row>
        <row r="1138">
          <cell r="B1138" t="str">
            <v>Ciena</v>
          </cell>
          <cell r="C1138">
            <v>0</v>
          </cell>
          <cell r="D1138">
            <v>3</v>
          </cell>
          <cell r="E1138">
            <v>0</v>
          </cell>
          <cell r="F1138">
            <v>15</v>
          </cell>
          <cell r="G1138">
            <v>12</v>
          </cell>
          <cell r="H1138">
            <v>0</v>
          </cell>
          <cell r="I1138">
            <v>13</v>
          </cell>
          <cell r="J1138">
            <v>43</v>
          </cell>
        </row>
        <row r="1139">
          <cell r="B1139" t="str">
            <v>Cisco</v>
          </cell>
          <cell r="C1139">
            <v>0</v>
          </cell>
          <cell r="D1139">
            <v>12</v>
          </cell>
          <cell r="E1139">
            <v>0</v>
          </cell>
          <cell r="F1139">
            <v>0</v>
          </cell>
          <cell r="G1139">
            <v>16</v>
          </cell>
          <cell r="H1139">
            <v>0</v>
          </cell>
          <cell r="I1139">
            <v>0</v>
          </cell>
          <cell r="J1139">
            <v>28</v>
          </cell>
        </row>
        <row r="1140">
          <cell r="B1140" t="str">
            <v>Corrigent</v>
          </cell>
          <cell r="C1140">
            <v>0</v>
          </cell>
          <cell r="D1140">
            <v>0</v>
          </cell>
          <cell r="E1140">
            <v>0</v>
          </cell>
          <cell r="F1140">
            <v>0</v>
          </cell>
          <cell r="G1140">
            <v>0</v>
          </cell>
          <cell r="H1140">
            <v>0</v>
          </cell>
          <cell r="I1140">
            <v>0</v>
          </cell>
          <cell r="J1140">
            <v>0</v>
          </cell>
        </row>
        <row r="1141">
          <cell r="B1141" t="str">
            <v>Corvis</v>
          </cell>
          <cell r="J1141">
            <v>0</v>
          </cell>
        </row>
        <row r="1142">
          <cell r="B1142" t="str">
            <v>Datang</v>
          </cell>
          <cell r="J1142">
            <v>0</v>
          </cell>
        </row>
        <row r="1143">
          <cell r="B1143" t="str">
            <v>ECI Telecom</v>
          </cell>
          <cell r="C1143">
            <v>1</v>
          </cell>
          <cell r="D1143">
            <v>27</v>
          </cell>
          <cell r="E1143">
            <v>0</v>
          </cell>
          <cell r="F1143">
            <v>0</v>
          </cell>
          <cell r="G1143">
            <v>19</v>
          </cell>
          <cell r="H1143">
            <v>0</v>
          </cell>
          <cell r="I1143">
            <v>0</v>
          </cell>
          <cell r="J1143">
            <v>47</v>
          </cell>
        </row>
        <row r="1144">
          <cell r="B1144" t="str">
            <v>Ericsson</v>
          </cell>
          <cell r="C1144">
            <v>1</v>
          </cell>
          <cell r="D1144">
            <v>70</v>
          </cell>
          <cell r="E1144">
            <v>4</v>
          </cell>
          <cell r="F1144">
            <v>24</v>
          </cell>
          <cell r="G1144">
            <v>16</v>
          </cell>
          <cell r="H1144">
            <v>5</v>
          </cell>
          <cell r="I1144">
            <v>35</v>
          </cell>
          <cell r="J1144">
            <v>155</v>
          </cell>
        </row>
        <row r="1145">
          <cell r="B1145" t="str">
            <v>FiberHome</v>
          </cell>
          <cell r="C1145">
            <v>0</v>
          </cell>
          <cell r="D1145">
            <v>0</v>
          </cell>
          <cell r="E1145">
            <v>0</v>
          </cell>
          <cell r="F1145">
            <v>0</v>
          </cell>
          <cell r="G1145">
            <v>0</v>
          </cell>
          <cell r="H1145">
            <v>0</v>
          </cell>
          <cell r="I1145">
            <v>0</v>
          </cell>
          <cell r="J1145">
            <v>0</v>
          </cell>
        </row>
        <row r="1146">
          <cell r="B1146" t="str">
            <v>Fujitsu</v>
          </cell>
          <cell r="C1146">
            <v>0</v>
          </cell>
          <cell r="D1146">
            <v>50</v>
          </cell>
          <cell r="E1146">
            <v>0</v>
          </cell>
          <cell r="F1146">
            <v>0</v>
          </cell>
          <cell r="G1146">
            <v>0</v>
          </cell>
          <cell r="H1146">
            <v>0</v>
          </cell>
          <cell r="I1146">
            <v>0</v>
          </cell>
          <cell r="J1146">
            <v>50</v>
          </cell>
        </row>
        <row r="1147">
          <cell r="B1147" t="str">
            <v>Hitachi</v>
          </cell>
          <cell r="C1147">
            <v>0</v>
          </cell>
          <cell r="D1147">
            <v>0</v>
          </cell>
          <cell r="E1147">
            <v>0</v>
          </cell>
          <cell r="F1147">
            <v>0</v>
          </cell>
          <cell r="G1147">
            <v>0</v>
          </cell>
          <cell r="H1147">
            <v>0</v>
          </cell>
          <cell r="I1147">
            <v>0</v>
          </cell>
          <cell r="J1147">
            <v>0</v>
          </cell>
        </row>
        <row r="1148">
          <cell r="B1148" t="str">
            <v>Hitachi Cable</v>
          </cell>
          <cell r="C1148">
            <v>0</v>
          </cell>
          <cell r="D1148">
            <v>0</v>
          </cell>
          <cell r="E1148">
            <v>0</v>
          </cell>
          <cell r="F1148">
            <v>0</v>
          </cell>
          <cell r="G1148">
            <v>0</v>
          </cell>
          <cell r="H1148">
            <v>0</v>
          </cell>
          <cell r="I1148">
            <v>0</v>
          </cell>
          <cell r="J1148">
            <v>0</v>
          </cell>
        </row>
        <row r="1149">
          <cell r="B1149" t="str">
            <v>Huawei</v>
          </cell>
          <cell r="C1149">
            <v>1</v>
          </cell>
          <cell r="D1149">
            <v>54</v>
          </cell>
          <cell r="E1149">
            <v>0</v>
          </cell>
          <cell r="F1149">
            <v>7</v>
          </cell>
          <cell r="G1149">
            <v>50</v>
          </cell>
          <cell r="H1149">
            <v>0</v>
          </cell>
          <cell r="I1149">
            <v>42</v>
          </cell>
          <cell r="J1149">
            <v>154</v>
          </cell>
        </row>
        <row r="1150">
          <cell r="B1150" t="str">
            <v>Infinera</v>
          </cell>
          <cell r="C1150">
            <v>0</v>
          </cell>
          <cell r="D1150">
            <v>0</v>
          </cell>
          <cell r="E1150">
            <v>0</v>
          </cell>
          <cell r="F1150">
            <v>0</v>
          </cell>
          <cell r="G1150">
            <v>0</v>
          </cell>
          <cell r="H1150">
            <v>0</v>
          </cell>
          <cell r="I1150">
            <v>11</v>
          </cell>
          <cell r="J1150">
            <v>11</v>
          </cell>
        </row>
        <row r="1151">
          <cell r="B1151" t="str">
            <v>Lucent</v>
          </cell>
          <cell r="J1151">
            <v>0</v>
          </cell>
        </row>
        <row r="1152">
          <cell r="B1152" t="str">
            <v>Luminous</v>
          </cell>
          <cell r="J1152">
            <v>0</v>
          </cell>
        </row>
        <row r="1153">
          <cell r="B1153" t="str">
            <v>Movaz</v>
          </cell>
          <cell r="J1153">
            <v>0</v>
          </cell>
        </row>
        <row r="1154">
          <cell r="B1154" t="str">
            <v>NEC</v>
          </cell>
          <cell r="C1154">
            <v>1</v>
          </cell>
          <cell r="D1154">
            <v>3</v>
          </cell>
          <cell r="E1154">
            <v>0</v>
          </cell>
          <cell r="F1154">
            <v>0</v>
          </cell>
          <cell r="G1154">
            <v>0</v>
          </cell>
          <cell r="H1154">
            <v>9</v>
          </cell>
          <cell r="I1154">
            <v>0</v>
          </cell>
          <cell r="J1154">
            <v>13</v>
          </cell>
        </row>
        <row r="1155">
          <cell r="B1155" t="str">
            <v>Nortel</v>
          </cell>
          <cell r="C1155">
            <v>1</v>
          </cell>
          <cell r="D1155">
            <v>28</v>
          </cell>
          <cell r="E1155">
            <v>0</v>
          </cell>
          <cell r="F1155">
            <v>0</v>
          </cell>
          <cell r="G1155">
            <v>24</v>
          </cell>
          <cell r="H1155">
            <v>1</v>
          </cell>
          <cell r="I1155">
            <v>6</v>
          </cell>
          <cell r="J1155">
            <v>60</v>
          </cell>
        </row>
        <row r="1156">
          <cell r="B1156" t="str">
            <v>OpVista</v>
          </cell>
          <cell r="C1156">
            <v>0</v>
          </cell>
          <cell r="D1156">
            <v>0</v>
          </cell>
          <cell r="E1156">
            <v>0</v>
          </cell>
          <cell r="F1156">
            <v>0</v>
          </cell>
          <cell r="G1156">
            <v>0</v>
          </cell>
          <cell r="H1156">
            <v>0</v>
          </cell>
          <cell r="I1156">
            <v>0</v>
          </cell>
          <cell r="J1156">
            <v>0</v>
          </cell>
        </row>
        <row r="1157">
          <cell r="B1157" t="str">
            <v>Sagem</v>
          </cell>
          <cell r="C1157">
            <v>0</v>
          </cell>
          <cell r="D1157">
            <v>2</v>
          </cell>
          <cell r="E1157">
            <v>0</v>
          </cell>
          <cell r="F1157">
            <v>0</v>
          </cell>
          <cell r="G1157">
            <v>0</v>
          </cell>
          <cell r="H1157">
            <v>0</v>
          </cell>
          <cell r="I1157">
            <v>0</v>
          </cell>
          <cell r="J1157">
            <v>2</v>
          </cell>
        </row>
        <row r="1158">
          <cell r="B1158" t="str">
            <v>Nokia Siemens</v>
          </cell>
          <cell r="C1158">
            <v>0</v>
          </cell>
          <cell r="D1158">
            <v>95</v>
          </cell>
          <cell r="E1158">
            <v>0</v>
          </cell>
          <cell r="F1158">
            <v>0</v>
          </cell>
          <cell r="G1158">
            <v>0</v>
          </cell>
          <cell r="H1158">
            <v>0</v>
          </cell>
          <cell r="I1158">
            <v>26</v>
          </cell>
          <cell r="J1158">
            <v>121</v>
          </cell>
        </row>
        <row r="1159">
          <cell r="B1159" t="str">
            <v>Sycamore</v>
          </cell>
          <cell r="C1159">
            <v>0</v>
          </cell>
          <cell r="D1159">
            <v>0</v>
          </cell>
          <cell r="E1159">
            <v>3</v>
          </cell>
          <cell r="F1159">
            <v>10</v>
          </cell>
          <cell r="G1159">
            <v>0</v>
          </cell>
          <cell r="H1159">
            <v>0</v>
          </cell>
          <cell r="I1159">
            <v>0</v>
          </cell>
          <cell r="J1159">
            <v>13</v>
          </cell>
        </row>
        <row r="1160">
          <cell r="B1160" t="str">
            <v>Tejas</v>
          </cell>
          <cell r="C1160">
            <v>0</v>
          </cell>
          <cell r="D1160">
            <v>10</v>
          </cell>
          <cell r="E1160">
            <v>0</v>
          </cell>
          <cell r="F1160">
            <v>0</v>
          </cell>
          <cell r="G1160">
            <v>0</v>
          </cell>
          <cell r="H1160">
            <v>0</v>
          </cell>
          <cell r="I1160">
            <v>0</v>
          </cell>
          <cell r="J1160">
            <v>10</v>
          </cell>
        </row>
        <row r="1161">
          <cell r="B1161" t="str">
            <v>Tellabs</v>
          </cell>
          <cell r="C1161">
            <v>0</v>
          </cell>
          <cell r="D1161">
            <v>15</v>
          </cell>
          <cell r="E1161">
            <v>0</v>
          </cell>
          <cell r="F1161">
            <v>0</v>
          </cell>
          <cell r="G1161">
            <v>4</v>
          </cell>
          <cell r="H1161">
            <v>0</v>
          </cell>
          <cell r="I1161">
            <v>0</v>
          </cell>
          <cell r="J1161">
            <v>19</v>
          </cell>
        </row>
        <row r="1162">
          <cell r="B1162" t="str">
            <v>Transmode</v>
          </cell>
          <cell r="C1162">
            <v>0</v>
          </cell>
          <cell r="D1162">
            <v>0</v>
          </cell>
          <cell r="E1162">
            <v>0</v>
          </cell>
          <cell r="F1162">
            <v>0</v>
          </cell>
          <cell r="G1162">
            <v>15</v>
          </cell>
          <cell r="H1162">
            <v>0</v>
          </cell>
          <cell r="I1162">
            <v>0</v>
          </cell>
          <cell r="J1162">
            <v>15</v>
          </cell>
        </row>
        <row r="1163">
          <cell r="B1163" t="str">
            <v>Turin</v>
          </cell>
          <cell r="C1163">
            <v>0</v>
          </cell>
          <cell r="D1163">
            <v>2</v>
          </cell>
          <cell r="E1163">
            <v>0</v>
          </cell>
          <cell r="F1163">
            <v>0</v>
          </cell>
          <cell r="G1163">
            <v>0</v>
          </cell>
          <cell r="H1163">
            <v>0</v>
          </cell>
          <cell r="I1163">
            <v>0</v>
          </cell>
          <cell r="J1163">
            <v>2</v>
          </cell>
        </row>
        <row r="1164">
          <cell r="B1164" t="str">
            <v>Tyco</v>
          </cell>
          <cell r="J1164">
            <v>0</v>
          </cell>
        </row>
        <row r="1165">
          <cell r="B1165" t="str">
            <v>UTStarcom</v>
          </cell>
          <cell r="C1165">
            <v>0</v>
          </cell>
          <cell r="D1165">
            <v>1</v>
          </cell>
          <cell r="E1165">
            <v>0</v>
          </cell>
          <cell r="F1165">
            <v>0</v>
          </cell>
          <cell r="G1165">
            <v>0</v>
          </cell>
          <cell r="H1165">
            <v>0</v>
          </cell>
          <cell r="I1165">
            <v>0</v>
          </cell>
          <cell r="J1165">
            <v>1</v>
          </cell>
        </row>
        <row r="1166">
          <cell r="B1166" t="str">
            <v>White Rock</v>
          </cell>
          <cell r="J1166">
            <v>0</v>
          </cell>
        </row>
        <row r="1167">
          <cell r="B1167" t="str">
            <v>Xtera</v>
          </cell>
          <cell r="C1167">
            <v>0</v>
          </cell>
          <cell r="D1167">
            <v>0</v>
          </cell>
          <cell r="E1167">
            <v>0</v>
          </cell>
          <cell r="F1167">
            <v>0</v>
          </cell>
          <cell r="G1167">
            <v>0</v>
          </cell>
          <cell r="H1167">
            <v>0</v>
          </cell>
          <cell r="I1167">
            <v>9</v>
          </cell>
          <cell r="J1167">
            <v>9</v>
          </cell>
        </row>
        <row r="1168">
          <cell r="B1168" t="str">
            <v>Zhone</v>
          </cell>
          <cell r="C1168">
            <v>0</v>
          </cell>
          <cell r="D1168">
            <v>0</v>
          </cell>
          <cell r="E1168">
            <v>0</v>
          </cell>
          <cell r="F1168">
            <v>0</v>
          </cell>
          <cell r="G1168">
            <v>0</v>
          </cell>
          <cell r="H1168">
            <v>0</v>
          </cell>
          <cell r="I1168">
            <v>0</v>
          </cell>
          <cell r="J1168">
            <v>0</v>
          </cell>
        </row>
        <row r="1169">
          <cell r="B1169" t="str">
            <v>ZTE</v>
          </cell>
          <cell r="C1169">
            <v>5</v>
          </cell>
          <cell r="D1169">
            <v>14</v>
          </cell>
          <cell r="E1169">
            <v>0</v>
          </cell>
          <cell r="F1169">
            <v>0</v>
          </cell>
          <cell r="G1169">
            <v>6</v>
          </cell>
          <cell r="H1169">
            <v>16</v>
          </cell>
          <cell r="I1169">
            <v>0</v>
          </cell>
          <cell r="J1169">
            <v>41</v>
          </cell>
        </row>
        <row r="1170">
          <cell r="B1170" t="str">
            <v>Other</v>
          </cell>
          <cell r="C1170">
            <v>0</v>
          </cell>
          <cell r="D1170">
            <v>0</v>
          </cell>
          <cell r="E1170">
            <v>0</v>
          </cell>
          <cell r="F1170">
            <v>0</v>
          </cell>
          <cell r="G1170">
            <v>11</v>
          </cell>
          <cell r="H1170">
            <v>0</v>
          </cell>
          <cell r="I1170">
            <v>0</v>
          </cell>
          <cell r="J1170">
            <v>11</v>
          </cell>
        </row>
        <row r="1171">
          <cell r="B1171" t="str">
            <v>Total</v>
          </cell>
          <cell r="C1171">
            <v>12</v>
          </cell>
          <cell r="D1171">
            <v>596</v>
          </cell>
          <cell r="E1171">
            <v>7</v>
          </cell>
          <cell r="F1171">
            <v>108</v>
          </cell>
          <cell r="G1171">
            <v>304</v>
          </cell>
          <cell r="H1171">
            <v>35</v>
          </cell>
          <cell r="I1171">
            <v>225</v>
          </cell>
          <cell r="J1171">
            <v>1287</v>
          </cell>
        </row>
        <row r="1175">
          <cell r="B1175" t="str">
            <v>Vendor</v>
          </cell>
          <cell r="C1175" t="str">
            <v>SONET/SDH Add-drop multiplexers (ADM)</v>
          </cell>
          <cell r="D1175" t="str">
            <v>Optical Edge Devices (OED)</v>
          </cell>
          <cell r="E1175" t="str">
            <v>Digital Cross Connects (DCS)</v>
          </cell>
          <cell r="F1175" t="str">
            <v>Optical Core Switches (OCS)</v>
          </cell>
          <cell r="G1175" t="str">
            <v>Metro WDM (C/D-WDM)</v>
          </cell>
          <cell r="H1175" t="str">
            <v>Long haul DWDM (LH DWDM)</v>
          </cell>
          <cell r="I1175" t="str">
            <v>Multi-reach DWDM</v>
          </cell>
          <cell r="J1175" t="str">
            <v>Total Optical Networking (ON)</v>
          </cell>
        </row>
        <row r="1176">
          <cell r="B1176" t="str">
            <v>ADTRAN</v>
          </cell>
          <cell r="C1176">
            <v>0</v>
          </cell>
          <cell r="D1176">
            <v>0</v>
          </cell>
          <cell r="E1176">
            <v>0</v>
          </cell>
          <cell r="F1176">
            <v>0</v>
          </cell>
          <cell r="G1176">
            <v>0</v>
          </cell>
          <cell r="H1176">
            <v>0</v>
          </cell>
          <cell r="I1176">
            <v>0</v>
          </cell>
          <cell r="J1176">
            <v>0</v>
          </cell>
        </row>
        <row r="1177">
          <cell r="B1177" t="str">
            <v>ADVA</v>
          </cell>
          <cell r="C1177">
            <v>0</v>
          </cell>
          <cell r="D1177">
            <v>2</v>
          </cell>
          <cell r="E1177">
            <v>0</v>
          </cell>
          <cell r="F1177">
            <v>0</v>
          </cell>
          <cell r="G1177">
            <v>46</v>
          </cell>
          <cell r="H1177">
            <v>0</v>
          </cell>
          <cell r="I1177">
            <v>0</v>
          </cell>
          <cell r="J1177">
            <v>48</v>
          </cell>
        </row>
        <row r="1178">
          <cell r="B1178" t="str">
            <v>Alcatel-Lucent</v>
          </cell>
          <cell r="C1178">
            <v>2</v>
          </cell>
          <cell r="D1178">
            <v>261</v>
          </cell>
          <cell r="E1178">
            <v>0</v>
          </cell>
          <cell r="F1178">
            <v>58</v>
          </cell>
          <cell r="G1178">
            <v>74</v>
          </cell>
          <cell r="H1178">
            <v>3</v>
          </cell>
          <cell r="I1178">
            <v>76</v>
          </cell>
          <cell r="J1178">
            <v>474</v>
          </cell>
        </row>
        <row r="1179">
          <cell r="B1179" t="str">
            <v>ANDA</v>
          </cell>
          <cell r="C1179">
            <v>0</v>
          </cell>
          <cell r="D1179">
            <v>0</v>
          </cell>
          <cell r="E1179">
            <v>0</v>
          </cell>
          <cell r="F1179">
            <v>0</v>
          </cell>
          <cell r="G1179">
            <v>0</v>
          </cell>
          <cell r="H1179">
            <v>0</v>
          </cell>
          <cell r="I1179">
            <v>0</v>
          </cell>
          <cell r="J1179">
            <v>0</v>
          </cell>
        </row>
        <row r="1180">
          <cell r="B1180" t="str">
            <v>Atrica</v>
          </cell>
          <cell r="C1180">
            <v>0</v>
          </cell>
          <cell r="D1180">
            <v>0</v>
          </cell>
          <cell r="E1180">
            <v>0</v>
          </cell>
          <cell r="F1180">
            <v>0</v>
          </cell>
          <cell r="G1180">
            <v>0</v>
          </cell>
          <cell r="H1180">
            <v>0</v>
          </cell>
          <cell r="I1180">
            <v>0</v>
          </cell>
          <cell r="J1180">
            <v>0</v>
          </cell>
        </row>
        <row r="1181">
          <cell r="B1181" t="str">
            <v>Calient</v>
          </cell>
          <cell r="J1181">
            <v>0</v>
          </cell>
        </row>
        <row r="1182">
          <cell r="B1182" t="str">
            <v>Ciena</v>
          </cell>
          <cell r="C1182">
            <v>0</v>
          </cell>
          <cell r="D1182">
            <v>3</v>
          </cell>
          <cell r="E1182">
            <v>0</v>
          </cell>
          <cell r="F1182">
            <v>21</v>
          </cell>
          <cell r="G1182">
            <v>14</v>
          </cell>
          <cell r="H1182">
            <v>0</v>
          </cell>
          <cell r="I1182">
            <v>9</v>
          </cell>
          <cell r="J1182">
            <v>47</v>
          </cell>
        </row>
        <row r="1183">
          <cell r="B1183" t="str">
            <v>Cisco</v>
          </cell>
          <cell r="C1183">
            <v>0</v>
          </cell>
          <cell r="D1183">
            <v>12</v>
          </cell>
          <cell r="E1183">
            <v>0</v>
          </cell>
          <cell r="F1183">
            <v>0</v>
          </cell>
          <cell r="G1183">
            <v>21</v>
          </cell>
          <cell r="H1183">
            <v>0</v>
          </cell>
          <cell r="I1183">
            <v>0</v>
          </cell>
          <cell r="J1183">
            <v>33</v>
          </cell>
        </row>
        <row r="1184">
          <cell r="B1184" t="str">
            <v>Corrigent</v>
          </cell>
          <cell r="C1184">
            <v>0</v>
          </cell>
          <cell r="D1184">
            <v>0</v>
          </cell>
          <cell r="E1184">
            <v>0</v>
          </cell>
          <cell r="F1184">
            <v>0</v>
          </cell>
          <cell r="G1184">
            <v>0</v>
          </cell>
          <cell r="H1184">
            <v>0</v>
          </cell>
          <cell r="I1184">
            <v>0</v>
          </cell>
          <cell r="J1184">
            <v>0</v>
          </cell>
        </row>
        <row r="1185">
          <cell r="B1185" t="str">
            <v>Corvis</v>
          </cell>
          <cell r="J1185">
            <v>0</v>
          </cell>
        </row>
        <row r="1186">
          <cell r="B1186" t="str">
            <v>Datang</v>
          </cell>
          <cell r="J1186">
            <v>0</v>
          </cell>
        </row>
        <row r="1187">
          <cell r="B1187" t="str">
            <v>ECI Telecom</v>
          </cell>
          <cell r="C1187">
            <v>0</v>
          </cell>
          <cell r="D1187">
            <v>22</v>
          </cell>
          <cell r="E1187">
            <v>0</v>
          </cell>
          <cell r="F1187">
            <v>0</v>
          </cell>
          <cell r="G1187">
            <v>26</v>
          </cell>
          <cell r="H1187">
            <v>0</v>
          </cell>
          <cell r="I1187">
            <v>0</v>
          </cell>
          <cell r="J1187">
            <v>48</v>
          </cell>
        </row>
        <row r="1188">
          <cell r="B1188" t="str">
            <v>Ericsson</v>
          </cell>
          <cell r="C1188">
            <v>0</v>
          </cell>
          <cell r="D1188">
            <v>71</v>
          </cell>
          <cell r="E1188">
            <v>2</v>
          </cell>
          <cell r="F1188">
            <v>20</v>
          </cell>
          <cell r="G1188">
            <v>17</v>
          </cell>
          <cell r="H1188">
            <v>3</v>
          </cell>
          <cell r="I1188">
            <v>39</v>
          </cell>
          <cell r="J1188">
            <v>152</v>
          </cell>
        </row>
        <row r="1189">
          <cell r="B1189" t="str">
            <v>FiberHome</v>
          </cell>
          <cell r="C1189">
            <v>0</v>
          </cell>
          <cell r="D1189">
            <v>0</v>
          </cell>
          <cell r="E1189">
            <v>0</v>
          </cell>
          <cell r="F1189">
            <v>0</v>
          </cell>
          <cell r="G1189">
            <v>0</v>
          </cell>
          <cell r="H1189">
            <v>0</v>
          </cell>
          <cell r="I1189">
            <v>0</v>
          </cell>
          <cell r="J1189">
            <v>0</v>
          </cell>
        </row>
        <row r="1190">
          <cell r="B1190" t="str">
            <v>Fujitsu</v>
          </cell>
          <cell r="C1190">
            <v>0</v>
          </cell>
          <cell r="D1190">
            <v>8</v>
          </cell>
          <cell r="E1190">
            <v>0</v>
          </cell>
          <cell r="F1190">
            <v>0</v>
          </cell>
          <cell r="G1190">
            <v>0</v>
          </cell>
          <cell r="H1190">
            <v>0</v>
          </cell>
          <cell r="I1190">
            <v>0</v>
          </cell>
          <cell r="J1190">
            <v>8</v>
          </cell>
        </row>
        <row r="1191">
          <cell r="B1191" t="str">
            <v>Hitachi</v>
          </cell>
          <cell r="C1191">
            <v>0</v>
          </cell>
          <cell r="D1191">
            <v>0</v>
          </cell>
          <cell r="E1191">
            <v>0</v>
          </cell>
          <cell r="F1191">
            <v>0</v>
          </cell>
          <cell r="G1191">
            <v>0</v>
          </cell>
          <cell r="H1191">
            <v>0</v>
          </cell>
          <cell r="I1191">
            <v>0</v>
          </cell>
          <cell r="J1191">
            <v>0</v>
          </cell>
        </row>
        <row r="1192">
          <cell r="B1192" t="str">
            <v>Hitachi Cable</v>
          </cell>
          <cell r="C1192">
            <v>0</v>
          </cell>
          <cell r="D1192">
            <v>0</v>
          </cell>
          <cell r="E1192">
            <v>0</v>
          </cell>
          <cell r="F1192">
            <v>0</v>
          </cell>
          <cell r="G1192">
            <v>0</v>
          </cell>
          <cell r="H1192">
            <v>0</v>
          </cell>
          <cell r="I1192">
            <v>0</v>
          </cell>
          <cell r="J1192">
            <v>0</v>
          </cell>
        </row>
        <row r="1193">
          <cell r="B1193" t="str">
            <v>Huawei</v>
          </cell>
          <cell r="C1193">
            <v>7</v>
          </cell>
          <cell r="D1193">
            <v>54</v>
          </cell>
          <cell r="E1193">
            <v>0</v>
          </cell>
          <cell r="F1193">
            <v>45</v>
          </cell>
          <cell r="G1193">
            <v>74</v>
          </cell>
          <cell r="H1193">
            <v>0</v>
          </cell>
          <cell r="I1193">
            <v>52</v>
          </cell>
          <cell r="J1193">
            <v>232</v>
          </cell>
        </row>
        <row r="1194">
          <cell r="B1194" t="str">
            <v>Infinera</v>
          </cell>
          <cell r="C1194">
            <v>0</v>
          </cell>
          <cell r="D1194">
            <v>0</v>
          </cell>
          <cell r="E1194">
            <v>0</v>
          </cell>
          <cell r="F1194">
            <v>0</v>
          </cell>
          <cell r="G1194">
            <v>0</v>
          </cell>
          <cell r="H1194">
            <v>0</v>
          </cell>
          <cell r="I1194">
            <v>15</v>
          </cell>
          <cell r="J1194">
            <v>15</v>
          </cell>
        </row>
        <row r="1195">
          <cell r="B1195" t="str">
            <v>Lucent</v>
          </cell>
          <cell r="J1195">
            <v>0</v>
          </cell>
        </row>
        <row r="1196">
          <cell r="B1196" t="str">
            <v>Luminous</v>
          </cell>
          <cell r="J1196">
            <v>0</v>
          </cell>
        </row>
        <row r="1197">
          <cell r="B1197" t="str">
            <v>Movaz</v>
          </cell>
          <cell r="J1197">
            <v>0</v>
          </cell>
        </row>
        <row r="1198">
          <cell r="B1198" t="str">
            <v>NEC</v>
          </cell>
          <cell r="C1198">
            <v>1</v>
          </cell>
          <cell r="D1198">
            <v>1</v>
          </cell>
          <cell r="E1198">
            <v>0</v>
          </cell>
          <cell r="F1198">
            <v>0</v>
          </cell>
          <cell r="G1198">
            <v>0</v>
          </cell>
          <cell r="H1198">
            <v>3</v>
          </cell>
          <cell r="I1198">
            <v>0</v>
          </cell>
          <cell r="J1198">
            <v>5</v>
          </cell>
        </row>
        <row r="1199">
          <cell r="B1199" t="str">
            <v>Nortel</v>
          </cell>
          <cell r="C1199">
            <v>0</v>
          </cell>
          <cell r="D1199">
            <v>45</v>
          </cell>
          <cell r="E1199">
            <v>0</v>
          </cell>
          <cell r="F1199">
            <v>2</v>
          </cell>
          <cell r="G1199">
            <v>29</v>
          </cell>
          <cell r="H1199">
            <v>3</v>
          </cell>
          <cell r="I1199">
            <v>20</v>
          </cell>
          <cell r="J1199">
            <v>99</v>
          </cell>
        </row>
        <row r="1200">
          <cell r="B1200" t="str">
            <v>OpVista</v>
          </cell>
          <cell r="C1200">
            <v>0</v>
          </cell>
          <cell r="D1200">
            <v>0</v>
          </cell>
          <cell r="E1200">
            <v>0</v>
          </cell>
          <cell r="F1200">
            <v>0</v>
          </cell>
          <cell r="G1200">
            <v>0</v>
          </cell>
          <cell r="H1200">
            <v>0</v>
          </cell>
          <cell r="I1200">
            <v>0</v>
          </cell>
          <cell r="J1200">
            <v>0</v>
          </cell>
        </row>
        <row r="1201">
          <cell r="B1201" t="str">
            <v>Sagem</v>
          </cell>
          <cell r="C1201">
            <v>0</v>
          </cell>
          <cell r="D1201">
            <v>1</v>
          </cell>
          <cell r="E1201">
            <v>0</v>
          </cell>
          <cell r="F1201">
            <v>0</v>
          </cell>
          <cell r="G1201">
            <v>0</v>
          </cell>
          <cell r="H1201">
            <v>0</v>
          </cell>
          <cell r="I1201">
            <v>0</v>
          </cell>
          <cell r="J1201">
            <v>1</v>
          </cell>
        </row>
        <row r="1202">
          <cell r="B1202" t="str">
            <v>Nokia Siemens</v>
          </cell>
          <cell r="C1202">
            <v>0</v>
          </cell>
          <cell r="D1202">
            <v>109</v>
          </cell>
          <cell r="E1202">
            <v>0</v>
          </cell>
          <cell r="F1202">
            <v>0</v>
          </cell>
          <cell r="G1202">
            <v>0</v>
          </cell>
          <cell r="H1202">
            <v>0</v>
          </cell>
          <cell r="I1202">
            <v>60</v>
          </cell>
          <cell r="J1202">
            <v>169</v>
          </cell>
        </row>
        <row r="1203">
          <cell r="B1203" t="str">
            <v>Sycamore</v>
          </cell>
          <cell r="C1203">
            <v>0</v>
          </cell>
          <cell r="D1203">
            <v>0</v>
          </cell>
          <cell r="E1203">
            <v>1</v>
          </cell>
          <cell r="F1203">
            <v>13</v>
          </cell>
          <cell r="G1203">
            <v>0</v>
          </cell>
          <cell r="H1203">
            <v>0</v>
          </cell>
          <cell r="I1203">
            <v>0</v>
          </cell>
          <cell r="J1203">
            <v>14</v>
          </cell>
        </row>
        <row r="1204">
          <cell r="B1204" t="str">
            <v>Tejas</v>
          </cell>
          <cell r="C1204">
            <v>0</v>
          </cell>
          <cell r="D1204">
            <v>9</v>
          </cell>
          <cell r="E1204">
            <v>0</v>
          </cell>
          <cell r="F1204">
            <v>0</v>
          </cell>
          <cell r="G1204">
            <v>0</v>
          </cell>
          <cell r="H1204">
            <v>0</v>
          </cell>
          <cell r="I1204">
            <v>0</v>
          </cell>
          <cell r="J1204">
            <v>9</v>
          </cell>
        </row>
        <row r="1205">
          <cell r="B1205" t="str">
            <v>Tellabs</v>
          </cell>
          <cell r="C1205">
            <v>0</v>
          </cell>
          <cell r="D1205">
            <v>16</v>
          </cell>
          <cell r="E1205">
            <v>0</v>
          </cell>
          <cell r="F1205">
            <v>0</v>
          </cell>
          <cell r="G1205">
            <v>5</v>
          </cell>
          <cell r="H1205">
            <v>0</v>
          </cell>
          <cell r="I1205">
            <v>0</v>
          </cell>
          <cell r="J1205">
            <v>21</v>
          </cell>
        </row>
        <row r="1206">
          <cell r="B1206" t="str">
            <v>Transmode</v>
          </cell>
          <cell r="C1206">
            <v>0</v>
          </cell>
          <cell r="D1206">
            <v>0</v>
          </cell>
          <cell r="E1206">
            <v>0</v>
          </cell>
          <cell r="F1206">
            <v>0</v>
          </cell>
          <cell r="G1206">
            <v>21</v>
          </cell>
          <cell r="H1206">
            <v>0</v>
          </cell>
          <cell r="I1206">
            <v>0</v>
          </cell>
          <cell r="J1206">
            <v>21</v>
          </cell>
        </row>
        <row r="1207">
          <cell r="B1207" t="str">
            <v>Turin</v>
          </cell>
          <cell r="C1207">
            <v>0</v>
          </cell>
          <cell r="D1207">
            <v>3</v>
          </cell>
          <cell r="E1207">
            <v>0</v>
          </cell>
          <cell r="F1207">
            <v>0</v>
          </cell>
          <cell r="G1207">
            <v>0</v>
          </cell>
          <cell r="H1207">
            <v>0</v>
          </cell>
          <cell r="I1207">
            <v>0</v>
          </cell>
          <cell r="J1207">
            <v>3</v>
          </cell>
        </row>
        <row r="1208">
          <cell r="B1208" t="str">
            <v>Tyco</v>
          </cell>
          <cell r="J1208">
            <v>0</v>
          </cell>
        </row>
        <row r="1209">
          <cell r="B1209" t="str">
            <v>UTStarcom</v>
          </cell>
          <cell r="C1209">
            <v>0</v>
          </cell>
          <cell r="D1209">
            <v>1</v>
          </cell>
          <cell r="E1209">
            <v>0</v>
          </cell>
          <cell r="F1209">
            <v>0</v>
          </cell>
          <cell r="G1209">
            <v>0</v>
          </cell>
          <cell r="H1209">
            <v>0</v>
          </cell>
          <cell r="I1209">
            <v>0</v>
          </cell>
          <cell r="J1209">
            <v>1</v>
          </cell>
        </row>
        <row r="1210">
          <cell r="B1210" t="str">
            <v>White Rock</v>
          </cell>
          <cell r="J1210">
            <v>0</v>
          </cell>
        </row>
        <row r="1211">
          <cell r="B1211" t="str">
            <v>Xtera</v>
          </cell>
          <cell r="C1211">
            <v>0</v>
          </cell>
          <cell r="D1211">
            <v>0</v>
          </cell>
          <cell r="E1211">
            <v>0</v>
          </cell>
          <cell r="F1211">
            <v>0</v>
          </cell>
          <cell r="G1211">
            <v>0</v>
          </cell>
          <cell r="H1211">
            <v>0</v>
          </cell>
          <cell r="I1211">
            <v>10</v>
          </cell>
          <cell r="J1211">
            <v>10</v>
          </cell>
        </row>
        <row r="1212">
          <cell r="B1212" t="str">
            <v>Zhone</v>
          </cell>
          <cell r="C1212">
            <v>0</v>
          </cell>
          <cell r="D1212">
            <v>0</v>
          </cell>
          <cell r="E1212">
            <v>0</v>
          </cell>
          <cell r="F1212">
            <v>0</v>
          </cell>
          <cell r="G1212">
            <v>0</v>
          </cell>
          <cell r="H1212">
            <v>0</v>
          </cell>
          <cell r="I1212">
            <v>0</v>
          </cell>
          <cell r="J1212">
            <v>0</v>
          </cell>
        </row>
        <row r="1213">
          <cell r="B1213" t="str">
            <v>ZTE</v>
          </cell>
          <cell r="C1213">
            <v>6</v>
          </cell>
          <cell r="D1213">
            <v>19</v>
          </cell>
          <cell r="E1213">
            <v>0</v>
          </cell>
          <cell r="F1213">
            <v>0</v>
          </cell>
          <cell r="G1213">
            <v>8</v>
          </cell>
          <cell r="H1213">
            <v>20</v>
          </cell>
          <cell r="I1213">
            <v>0</v>
          </cell>
          <cell r="J1213">
            <v>53</v>
          </cell>
        </row>
        <row r="1214">
          <cell r="B1214" t="str">
            <v>Other</v>
          </cell>
          <cell r="C1214">
            <v>0</v>
          </cell>
          <cell r="D1214">
            <v>0</v>
          </cell>
          <cell r="E1214">
            <v>0</v>
          </cell>
          <cell r="F1214">
            <v>0</v>
          </cell>
          <cell r="G1214">
            <v>11</v>
          </cell>
          <cell r="H1214">
            <v>0</v>
          </cell>
          <cell r="I1214">
            <v>0</v>
          </cell>
          <cell r="J1214">
            <v>11</v>
          </cell>
        </row>
        <row r="1215">
          <cell r="B1215" t="str">
            <v>Total</v>
          </cell>
          <cell r="C1215">
            <v>16</v>
          </cell>
          <cell r="D1215">
            <v>637</v>
          </cell>
          <cell r="E1215">
            <v>3</v>
          </cell>
          <cell r="F1215">
            <v>159</v>
          </cell>
          <cell r="G1215">
            <v>346</v>
          </cell>
          <cell r="H1215">
            <v>32</v>
          </cell>
          <cell r="I1215">
            <v>281</v>
          </cell>
          <cell r="J1215">
            <v>1474</v>
          </cell>
        </row>
        <row r="1223">
          <cell r="B1223" t="str">
            <v>Vendor</v>
          </cell>
          <cell r="C1223" t="str">
            <v>SONET/SDH Add-drop multiplexers (ADM)</v>
          </cell>
          <cell r="D1223" t="str">
            <v>Optical Edge Devices (OED)</v>
          </cell>
          <cell r="E1223" t="str">
            <v>Digital Cross Connects (DCS)</v>
          </cell>
          <cell r="F1223" t="str">
            <v>Optical Core Switches (OCS)</v>
          </cell>
          <cell r="G1223" t="str">
            <v>Metro WDM (C/D-WDM)</v>
          </cell>
          <cell r="H1223" t="str">
            <v>Long haul DWDM (LH DWDM)</v>
          </cell>
          <cell r="I1223" t="str">
            <v>Multi-reach DWDM</v>
          </cell>
          <cell r="J1223" t="str">
            <v>Total Optical Networking (ON)</v>
          </cell>
        </row>
        <row r="1224">
          <cell r="B1224" t="str">
            <v>ADTRAN</v>
          </cell>
          <cell r="C1224">
            <v>0</v>
          </cell>
          <cell r="D1224">
            <v>0</v>
          </cell>
          <cell r="E1224">
            <v>0</v>
          </cell>
          <cell r="F1224">
            <v>0</v>
          </cell>
          <cell r="G1224">
            <v>0</v>
          </cell>
          <cell r="H1224">
            <v>0</v>
          </cell>
          <cell r="I1224">
            <v>0</v>
          </cell>
          <cell r="J1224">
            <v>0</v>
          </cell>
        </row>
        <row r="1225">
          <cell r="B1225" t="str">
            <v>ADVA</v>
          </cell>
          <cell r="C1225">
            <v>0</v>
          </cell>
          <cell r="D1225">
            <v>3</v>
          </cell>
          <cell r="E1225">
            <v>0</v>
          </cell>
          <cell r="F1225">
            <v>0</v>
          </cell>
          <cell r="G1225">
            <v>43</v>
          </cell>
          <cell r="H1225">
            <v>0</v>
          </cell>
          <cell r="I1225">
            <v>0</v>
          </cell>
          <cell r="J1225">
            <v>46</v>
          </cell>
        </row>
        <row r="1226">
          <cell r="B1226" t="str">
            <v>Alcatel-Lucent</v>
          </cell>
          <cell r="C1226">
            <v>1</v>
          </cell>
          <cell r="D1226">
            <v>162</v>
          </cell>
          <cell r="E1226">
            <v>0</v>
          </cell>
          <cell r="F1226">
            <v>38</v>
          </cell>
          <cell r="G1226">
            <v>71</v>
          </cell>
          <cell r="H1226">
            <v>2</v>
          </cell>
          <cell r="I1226">
            <v>68</v>
          </cell>
          <cell r="J1226">
            <v>342</v>
          </cell>
        </row>
        <row r="1227">
          <cell r="B1227" t="str">
            <v>ANDA</v>
          </cell>
          <cell r="C1227">
            <v>0</v>
          </cell>
          <cell r="D1227">
            <v>1</v>
          </cell>
          <cell r="E1227">
            <v>0</v>
          </cell>
          <cell r="F1227">
            <v>0</v>
          </cell>
          <cell r="G1227">
            <v>0</v>
          </cell>
          <cell r="H1227">
            <v>0</v>
          </cell>
          <cell r="I1227">
            <v>0</v>
          </cell>
          <cell r="J1227">
            <v>1</v>
          </cell>
        </row>
        <row r="1228">
          <cell r="B1228" t="str">
            <v>Atrica</v>
          </cell>
          <cell r="J1228">
            <v>0</v>
          </cell>
        </row>
        <row r="1229">
          <cell r="B1229" t="str">
            <v>Calient</v>
          </cell>
          <cell r="J1229">
            <v>0</v>
          </cell>
        </row>
        <row r="1230">
          <cell r="B1230" t="str">
            <v>Ciena</v>
          </cell>
          <cell r="C1230">
            <v>0</v>
          </cell>
          <cell r="D1230">
            <v>1</v>
          </cell>
          <cell r="E1230">
            <v>0</v>
          </cell>
          <cell r="F1230">
            <v>14</v>
          </cell>
          <cell r="G1230">
            <v>14</v>
          </cell>
          <cell r="H1230">
            <v>0</v>
          </cell>
          <cell r="I1230">
            <v>8</v>
          </cell>
          <cell r="J1230">
            <v>37</v>
          </cell>
        </row>
        <row r="1231">
          <cell r="B1231" t="str">
            <v>Cisco</v>
          </cell>
          <cell r="C1231">
            <v>0</v>
          </cell>
          <cell r="D1231">
            <v>13</v>
          </cell>
          <cell r="E1231">
            <v>0</v>
          </cell>
          <cell r="F1231">
            <v>0</v>
          </cell>
          <cell r="G1231">
            <v>19</v>
          </cell>
          <cell r="H1231">
            <v>0</v>
          </cell>
          <cell r="I1231">
            <v>0</v>
          </cell>
          <cell r="J1231">
            <v>32</v>
          </cell>
        </row>
        <row r="1232">
          <cell r="B1232" t="str">
            <v>Corrigent</v>
          </cell>
          <cell r="C1232">
            <v>0</v>
          </cell>
          <cell r="D1232">
            <v>0</v>
          </cell>
          <cell r="E1232">
            <v>0</v>
          </cell>
          <cell r="F1232">
            <v>0</v>
          </cell>
          <cell r="G1232">
            <v>0</v>
          </cell>
          <cell r="H1232">
            <v>0</v>
          </cell>
          <cell r="I1232">
            <v>0</v>
          </cell>
          <cell r="J1232">
            <v>0</v>
          </cell>
        </row>
        <row r="1233">
          <cell r="B1233" t="str">
            <v>Corvis</v>
          </cell>
          <cell r="J1233">
            <v>0</v>
          </cell>
        </row>
        <row r="1234">
          <cell r="B1234" t="str">
            <v>Datang</v>
          </cell>
          <cell r="J1234">
            <v>0</v>
          </cell>
        </row>
        <row r="1235">
          <cell r="B1235" t="str">
            <v>ECI Telecom</v>
          </cell>
          <cell r="C1235">
            <v>0</v>
          </cell>
          <cell r="D1235">
            <v>24</v>
          </cell>
          <cell r="E1235">
            <v>0</v>
          </cell>
          <cell r="F1235">
            <v>0</v>
          </cell>
          <cell r="G1235">
            <v>18</v>
          </cell>
          <cell r="H1235">
            <v>0</v>
          </cell>
          <cell r="I1235">
            <v>0</v>
          </cell>
          <cell r="J1235">
            <v>42</v>
          </cell>
        </row>
        <row r="1236">
          <cell r="B1236" t="str">
            <v>Ericsson</v>
          </cell>
          <cell r="C1236">
            <v>0</v>
          </cell>
          <cell r="D1236">
            <v>65</v>
          </cell>
          <cell r="E1236">
            <v>2</v>
          </cell>
          <cell r="F1236">
            <v>18</v>
          </cell>
          <cell r="G1236">
            <v>17</v>
          </cell>
          <cell r="H1236">
            <v>2</v>
          </cell>
          <cell r="I1236">
            <v>35</v>
          </cell>
          <cell r="J1236">
            <v>139</v>
          </cell>
        </row>
        <row r="1237">
          <cell r="B1237" t="str">
            <v>FiberHome</v>
          </cell>
          <cell r="C1237">
            <v>0</v>
          </cell>
          <cell r="D1237">
            <v>0</v>
          </cell>
          <cell r="E1237">
            <v>0</v>
          </cell>
          <cell r="F1237">
            <v>0</v>
          </cell>
          <cell r="G1237">
            <v>0</v>
          </cell>
          <cell r="H1237">
            <v>0</v>
          </cell>
          <cell r="I1237">
            <v>0</v>
          </cell>
          <cell r="J1237">
            <v>0</v>
          </cell>
        </row>
        <row r="1238">
          <cell r="B1238" t="str">
            <v>Fujitsu</v>
          </cell>
          <cell r="C1238">
            <v>0</v>
          </cell>
          <cell r="D1238">
            <v>11</v>
          </cell>
          <cell r="E1238">
            <v>0</v>
          </cell>
          <cell r="F1238">
            <v>0</v>
          </cell>
          <cell r="G1238">
            <v>0</v>
          </cell>
          <cell r="H1238">
            <v>0</v>
          </cell>
          <cell r="I1238">
            <v>0</v>
          </cell>
          <cell r="J1238">
            <v>11</v>
          </cell>
        </row>
        <row r="1239">
          <cell r="B1239" t="str">
            <v>Hitachi</v>
          </cell>
          <cell r="C1239">
            <v>0</v>
          </cell>
          <cell r="D1239">
            <v>0</v>
          </cell>
          <cell r="E1239">
            <v>0</v>
          </cell>
          <cell r="F1239">
            <v>0</v>
          </cell>
          <cell r="G1239">
            <v>0</v>
          </cell>
          <cell r="H1239">
            <v>0</v>
          </cell>
          <cell r="I1239">
            <v>0</v>
          </cell>
          <cell r="J1239">
            <v>0</v>
          </cell>
        </row>
        <row r="1240">
          <cell r="B1240" t="str">
            <v>Hitachi Cable</v>
          </cell>
          <cell r="C1240">
            <v>0</v>
          </cell>
          <cell r="D1240">
            <v>0</v>
          </cell>
          <cell r="E1240">
            <v>0</v>
          </cell>
          <cell r="F1240">
            <v>0</v>
          </cell>
          <cell r="G1240">
            <v>0</v>
          </cell>
          <cell r="H1240">
            <v>0</v>
          </cell>
          <cell r="I1240">
            <v>0</v>
          </cell>
          <cell r="J1240">
            <v>0</v>
          </cell>
        </row>
        <row r="1241">
          <cell r="B1241" t="str">
            <v>Huawei</v>
          </cell>
          <cell r="C1241">
            <v>3</v>
          </cell>
          <cell r="D1241">
            <v>64</v>
          </cell>
          <cell r="E1241">
            <v>0</v>
          </cell>
          <cell r="F1241">
            <v>21</v>
          </cell>
          <cell r="G1241">
            <v>91</v>
          </cell>
          <cell r="H1241">
            <v>0</v>
          </cell>
          <cell r="I1241">
            <v>43</v>
          </cell>
          <cell r="J1241">
            <v>222</v>
          </cell>
        </row>
        <row r="1242">
          <cell r="B1242" t="str">
            <v>Infinera</v>
          </cell>
          <cell r="C1242">
            <v>0</v>
          </cell>
          <cell r="D1242">
            <v>0</v>
          </cell>
          <cell r="E1242">
            <v>0</v>
          </cell>
          <cell r="F1242">
            <v>0</v>
          </cell>
          <cell r="G1242">
            <v>0</v>
          </cell>
          <cell r="H1242">
            <v>0</v>
          </cell>
          <cell r="I1242">
            <v>14</v>
          </cell>
          <cell r="J1242">
            <v>14</v>
          </cell>
        </row>
        <row r="1243">
          <cell r="B1243" t="str">
            <v>Lucent</v>
          </cell>
          <cell r="J1243">
            <v>0</v>
          </cell>
        </row>
        <row r="1244">
          <cell r="B1244" t="str">
            <v>Luminous</v>
          </cell>
          <cell r="J1244">
            <v>0</v>
          </cell>
        </row>
        <row r="1245">
          <cell r="B1245" t="str">
            <v>Movaz</v>
          </cell>
          <cell r="J1245">
            <v>0</v>
          </cell>
        </row>
        <row r="1246">
          <cell r="B1246" t="str">
            <v>NEC</v>
          </cell>
          <cell r="C1246">
            <v>1</v>
          </cell>
          <cell r="D1246">
            <v>3</v>
          </cell>
          <cell r="E1246">
            <v>0</v>
          </cell>
          <cell r="F1246">
            <v>0</v>
          </cell>
          <cell r="G1246">
            <v>0</v>
          </cell>
          <cell r="H1246">
            <v>5</v>
          </cell>
          <cell r="I1246">
            <v>0</v>
          </cell>
          <cell r="J1246">
            <v>9</v>
          </cell>
        </row>
        <row r="1247">
          <cell r="B1247" t="str">
            <v>Nortel</v>
          </cell>
          <cell r="C1247">
            <v>0</v>
          </cell>
          <cell r="D1247">
            <v>20</v>
          </cell>
          <cell r="E1247">
            <v>0</v>
          </cell>
          <cell r="F1247">
            <v>0</v>
          </cell>
          <cell r="G1247">
            <v>17</v>
          </cell>
          <cell r="H1247">
            <v>3</v>
          </cell>
          <cell r="I1247">
            <v>9</v>
          </cell>
          <cell r="J1247">
            <v>49</v>
          </cell>
        </row>
        <row r="1248">
          <cell r="B1248" t="str">
            <v>OpVista</v>
          </cell>
          <cell r="C1248">
            <v>0</v>
          </cell>
          <cell r="D1248">
            <v>0</v>
          </cell>
          <cell r="E1248">
            <v>0</v>
          </cell>
          <cell r="F1248">
            <v>0</v>
          </cell>
          <cell r="G1248">
            <v>0</v>
          </cell>
          <cell r="H1248">
            <v>0</v>
          </cell>
          <cell r="I1248">
            <v>0</v>
          </cell>
          <cell r="J1248">
            <v>0</v>
          </cell>
        </row>
        <row r="1249">
          <cell r="B1249" t="str">
            <v>Sagem</v>
          </cell>
          <cell r="C1249">
            <v>0</v>
          </cell>
          <cell r="D1249">
            <v>3</v>
          </cell>
          <cell r="E1249">
            <v>0</v>
          </cell>
          <cell r="F1249">
            <v>0</v>
          </cell>
          <cell r="G1249">
            <v>0</v>
          </cell>
          <cell r="H1249">
            <v>0</v>
          </cell>
          <cell r="I1249">
            <v>0</v>
          </cell>
          <cell r="J1249">
            <v>3</v>
          </cell>
        </row>
        <row r="1250">
          <cell r="B1250" t="str">
            <v>Nokia Siemens</v>
          </cell>
          <cell r="C1250">
            <v>0</v>
          </cell>
          <cell r="D1250">
            <v>106</v>
          </cell>
          <cell r="E1250">
            <v>0</v>
          </cell>
          <cell r="F1250">
            <v>0</v>
          </cell>
          <cell r="G1250">
            <v>0</v>
          </cell>
          <cell r="H1250">
            <v>0</v>
          </cell>
          <cell r="I1250">
            <v>36</v>
          </cell>
          <cell r="J1250">
            <v>142</v>
          </cell>
        </row>
        <row r="1251">
          <cell r="B1251" t="str">
            <v>Sycamore</v>
          </cell>
          <cell r="C1251">
            <v>0</v>
          </cell>
          <cell r="D1251">
            <v>0</v>
          </cell>
          <cell r="E1251">
            <v>1</v>
          </cell>
          <cell r="F1251">
            <v>14</v>
          </cell>
          <cell r="G1251">
            <v>0</v>
          </cell>
          <cell r="H1251">
            <v>0</v>
          </cell>
          <cell r="I1251">
            <v>0</v>
          </cell>
          <cell r="J1251">
            <v>15</v>
          </cell>
        </row>
        <row r="1252">
          <cell r="B1252" t="str">
            <v>Tejas</v>
          </cell>
          <cell r="C1252">
            <v>0</v>
          </cell>
          <cell r="D1252">
            <v>3</v>
          </cell>
          <cell r="E1252">
            <v>0</v>
          </cell>
          <cell r="F1252">
            <v>0</v>
          </cell>
          <cell r="G1252">
            <v>0</v>
          </cell>
          <cell r="H1252">
            <v>0</v>
          </cell>
          <cell r="I1252">
            <v>0</v>
          </cell>
          <cell r="J1252">
            <v>3</v>
          </cell>
        </row>
        <row r="1253">
          <cell r="B1253" t="str">
            <v>Tellabs</v>
          </cell>
          <cell r="C1253">
            <v>0</v>
          </cell>
          <cell r="D1253">
            <v>21</v>
          </cell>
          <cell r="E1253">
            <v>0</v>
          </cell>
          <cell r="F1253">
            <v>0</v>
          </cell>
          <cell r="G1253">
            <v>5</v>
          </cell>
          <cell r="H1253">
            <v>0</v>
          </cell>
          <cell r="I1253">
            <v>0</v>
          </cell>
          <cell r="J1253">
            <v>26</v>
          </cell>
        </row>
        <row r="1254">
          <cell r="B1254" t="str">
            <v>Transmode</v>
          </cell>
          <cell r="C1254">
            <v>0</v>
          </cell>
          <cell r="D1254">
            <v>0</v>
          </cell>
          <cell r="E1254">
            <v>0</v>
          </cell>
          <cell r="F1254">
            <v>0</v>
          </cell>
          <cell r="G1254">
            <v>20</v>
          </cell>
          <cell r="H1254">
            <v>0</v>
          </cell>
          <cell r="I1254">
            <v>0</v>
          </cell>
          <cell r="J1254">
            <v>20</v>
          </cell>
        </row>
        <row r="1255">
          <cell r="B1255" t="str">
            <v>Turin</v>
          </cell>
          <cell r="C1255">
            <v>0</v>
          </cell>
          <cell r="D1255">
            <v>1</v>
          </cell>
          <cell r="E1255">
            <v>0</v>
          </cell>
          <cell r="F1255">
            <v>0</v>
          </cell>
          <cell r="G1255">
            <v>0</v>
          </cell>
          <cell r="H1255">
            <v>0</v>
          </cell>
          <cell r="I1255">
            <v>0</v>
          </cell>
          <cell r="J1255">
            <v>1</v>
          </cell>
        </row>
        <row r="1256">
          <cell r="B1256" t="str">
            <v>Tyco</v>
          </cell>
          <cell r="J1256">
            <v>0</v>
          </cell>
        </row>
        <row r="1257">
          <cell r="B1257" t="str">
            <v>UTStarcom</v>
          </cell>
          <cell r="C1257">
            <v>0</v>
          </cell>
          <cell r="D1257">
            <v>1</v>
          </cell>
          <cell r="E1257">
            <v>0</v>
          </cell>
          <cell r="F1257">
            <v>0</v>
          </cell>
          <cell r="G1257">
            <v>0</v>
          </cell>
          <cell r="H1257">
            <v>0</v>
          </cell>
          <cell r="I1257">
            <v>0</v>
          </cell>
          <cell r="J1257">
            <v>1</v>
          </cell>
        </row>
        <row r="1258">
          <cell r="B1258" t="str">
            <v>White Rock</v>
          </cell>
          <cell r="J1258">
            <v>0</v>
          </cell>
        </row>
        <row r="1259">
          <cell r="B1259" t="str">
            <v>Xtera</v>
          </cell>
          <cell r="C1259">
            <v>0</v>
          </cell>
          <cell r="D1259">
            <v>0</v>
          </cell>
          <cell r="E1259">
            <v>0</v>
          </cell>
          <cell r="F1259">
            <v>0</v>
          </cell>
          <cell r="G1259">
            <v>0</v>
          </cell>
          <cell r="H1259">
            <v>0</v>
          </cell>
          <cell r="I1259">
            <v>14</v>
          </cell>
          <cell r="J1259">
            <v>14</v>
          </cell>
        </row>
        <row r="1260">
          <cell r="B1260" t="str">
            <v>Zhone</v>
          </cell>
          <cell r="C1260">
            <v>0</v>
          </cell>
          <cell r="D1260">
            <v>0</v>
          </cell>
          <cell r="E1260">
            <v>0</v>
          </cell>
          <cell r="F1260">
            <v>0</v>
          </cell>
          <cell r="G1260">
            <v>0</v>
          </cell>
          <cell r="H1260">
            <v>0</v>
          </cell>
          <cell r="I1260">
            <v>0</v>
          </cell>
          <cell r="J1260">
            <v>0</v>
          </cell>
        </row>
        <row r="1261">
          <cell r="B1261" t="str">
            <v>ZTE</v>
          </cell>
          <cell r="C1261">
            <v>3</v>
          </cell>
          <cell r="D1261">
            <v>12</v>
          </cell>
          <cell r="E1261">
            <v>0</v>
          </cell>
          <cell r="F1261">
            <v>0</v>
          </cell>
          <cell r="G1261">
            <v>3</v>
          </cell>
          <cell r="H1261">
            <v>11</v>
          </cell>
          <cell r="I1261">
            <v>0</v>
          </cell>
          <cell r="J1261">
            <v>29</v>
          </cell>
        </row>
        <row r="1262">
          <cell r="B1262" t="str">
            <v>Other</v>
          </cell>
          <cell r="C1262">
            <v>0</v>
          </cell>
          <cell r="D1262">
            <v>7</v>
          </cell>
          <cell r="E1262">
            <v>0</v>
          </cell>
          <cell r="F1262">
            <v>0</v>
          </cell>
          <cell r="G1262">
            <v>6</v>
          </cell>
          <cell r="H1262">
            <v>0</v>
          </cell>
          <cell r="I1262">
            <v>0</v>
          </cell>
          <cell r="J1262">
            <v>13</v>
          </cell>
        </row>
        <row r="1263">
          <cell r="B1263" t="str">
            <v>Total</v>
          </cell>
          <cell r="C1263">
            <v>8</v>
          </cell>
          <cell r="D1263">
            <v>521</v>
          </cell>
          <cell r="E1263">
            <v>3</v>
          </cell>
          <cell r="F1263">
            <v>105</v>
          </cell>
          <cell r="G1263">
            <v>324</v>
          </cell>
          <cell r="H1263">
            <v>23</v>
          </cell>
          <cell r="I1263">
            <v>227</v>
          </cell>
          <cell r="J1263">
            <v>1211</v>
          </cell>
        </row>
        <row r="1267">
          <cell r="B1267" t="str">
            <v>Vendor</v>
          </cell>
          <cell r="C1267" t="str">
            <v>SONET/SDH Add-drop multiplexers (ADM)</v>
          </cell>
          <cell r="D1267" t="str">
            <v>Optical Edge Devices (OED)</v>
          </cell>
          <cell r="E1267" t="str">
            <v>Digital Cross Connects (DCS)</v>
          </cell>
          <cell r="F1267" t="str">
            <v>Optical Core Switches (OCS)</v>
          </cell>
          <cell r="G1267" t="str">
            <v>Metro WDM (C/D-WDM)</v>
          </cell>
          <cell r="H1267" t="str">
            <v>Long haul DWDM (LH DWDM)</v>
          </cell>
          <cell r="I1267" t="str">
            <v>Multi-reach DWDM</v>
          </cell>
          <cell r="J1267" t="str">
            <v>Total Optical Networking (ON)</v>
          </cell>
        </row>
        <row r="1268">
          <cell r="B1268" t="str">
            <v>ADTRAN</v>
          </cell>
          <cell r="C1268">
            <v>0</v>
          </cell>
          <cell r="D1268">
            <v>0</v>
          </cell>
          <cell r="E1268">
            <v>0</v>
          </cell>
          <cell r="F1268">
            <v>0</v>
          </cell>
          <cell r="G1268">
            <v>0</v>
          </cell>
          <cell r="H1268">
            <v>0</v>
          </cell>
          <cell r="I1268">
            <v>0</v>
          </cell>
          <cell r="J1268">
            <v>0</v>
          </cell>
        </row>
        <row r="1269">
          <cell r="B1269" t="str">
            <v>ADVA</v>
          </cell>
          <cell r="C1269">
            <v>0</v>
          </cell>
          <cell r="D1269">
            <v>3</v>
          </cell>
          <cell r="E1269">
            <v>0</v>
          </cell>
          <cell r="F1269">
            <v>0</v>
          </cell>
          <cell r="G1269">
            <v>52</v>
          </cell>
          <cell r="H1269">
            <v>0</v>
          </cell>
          <cell r="I1269">
            <v>0</v>
          </cell>
          <cell r="J1269">
            <v>55</v>
          </cell>
        </row>
        <row r="1270">
          <cell r="B1270" t="str">
            <v>Alcatel-Lucent</v>
          </cell>
          <cell r="C1270">
            <v>0</v>
          </cell>
          <cell r="D1270">
            <v>205</v>
          </cell>
          <cell r="E1270">
            <v>0</v>
          </cell>
          <cell r="F1270">
            <v>47</v>
          </cell>
          <cell r="G1270">
            <v>84</v>
          </cell>
          <cell r="H1270">
            <v>0</v>
          </cell>
          <cell r="I1270">
            <v>98</v>
          </cell>
          <cell r="J1270">
            <v>434</v>
          </cell>
        </row>
        <row r="1271">
          <cell r="B1271" t="str">
            <v>ANDA</v>
          </cell>
          <cell r="C1271">
            <v>0</v>
          </cell>
          <cell r="D1271">
            <v>1</v>
          </cell>
          <cell r="E1271">
            <v>0</v>
          </cell>
          <cell r="F1271">
            <v>0</v>
          </cell>
          <cell r="G1271">
            <v>0</v>
          </cell>
          <cell r="H1271">
            <v>0</v>
          </cell>
          <cell r="I1271">
            <v>0</v>
          </cell>
          <cell r="J1271">
            <v>1</v>
          </cell>
        </row>
        <row r="1272">
          <cell r="B1272" t="str">
            <v>Atrica</v>
          </cell>
          <cell r="J1272">
            <v>0</v>
          </cell>
        </row>
        <row r="1273">
          <cell r="B1273" t="str">
            <v>Calient</v>
          </cell>
          <cell r="J1273">
            <v>0</v>
          </cell>
        </row>
        <row r="1274">
          <cell r="B1274" t="str">
            <v>Ciena</v>
          </cell>
          <cell r="C1274">
            <v>0</v>
          </cell>
          <cell r="D1274">
            <v>0</v>
          </cell>
          <cell r="E1274">
            <v>0</v>
          </cell>
          <cell r="F1274">
            <v>22</v>
          </cell>
          <cell r="G1274">
            <v>19</v>
          </cell>
          <cell r="H1274">
            <v>0</v>
          </cell>
          <cell r="I1274">
            <v>4</v>
          </cell>
          <cell r="J1274">
            <v>45</v>
          </cell>
        </row>
        <row r="1275">
          <cell r="B1275" t="str">
            <v>Cisco</v>
          </cell>
          <cell r="C1275">
            <v>0</v>
          </cell>
          <cell r="D1275">
            <v>9</v>
          </cell>
          <cell r="E1275">
            <v>0</v>
          </cell>
          <cell r="F1275">
            <v>0</v>
          </cell>
          <cell r="G1275">
            <v>15</v>
          </cell>
          <cell r="H1275">
            <v>0</v>
          </cell>
          <cell r="I1275">
            <v>0</v>
          </cell>
          <cell r="J1275">
            <v>24</v>
          </cell>
        </row>
        <row r="1276">
          <cell r="B1276" t="str">
            <v>Corrigent</v>
          </cell>
          <cell r="C1276">
            <v>0</v>
          </cell>
          <cell r="D1276">
            <v>0</v>
          </cell>
          <cell r="E1276">
            <v>0</v>
          </cell>
          <cell r="F1276">
            <v>0</v>
          </cell>
          <cell r="G1276">
            <v>0</v>
          </cell>
          <cell r="H1276">
            <v>0</v>
          </cell>
          <cell r="I1276">
            <v>0</v>
          </cell>
          <cell r="J1276">
            <v>0</v>
          </cell>
        </row>
        <row r="1277">
          <cell r="B1277" t="str">
            <v>Corvis</v>
          </cell>
          <cell r="J1277">
            <v>0</v>
          </cell>
        </row>
        <row r="1278">
          <cell r="B1278" t="str">
            <v>Datang</v>
          </cell>
          <cell r="J1278">
            <v>0</v>
          </cell>
        </row>
        <row r="1279">
          <cell r="B1279" t="str">
            <v>ECI Telecom</v>
          </cell>
          <cell r="C1279">
            <v>0</v>
          </cell>
          <cell r="D1279">
            <v>24</v>
          </cell>
          <cell r="E1279">
            <v>0</v>
          </cell>
          <cell r="F1279">
            <v>0</v>
          </cell>
          <cell r="G1279">
            <v>26</v>
          </cell>
          <cell r="H1279">
            <v>0</v>
          </cell>
          <cell r="I1279">
            <v>0</v>
          </cell>
          <cell r="J1279">
            <v>50</v>
          </cell>
        </row>
        <row r="1280">
          <cell r="B1280" t="str">
            <v>Ericsson</v>
          </cell>
          <cell r="C1280">
            <v>0</v>
          </cell>
          <cell r="D1280">
            <v>75</v>
          </cell>
          <cell r="E1280">
            <v>2</v>
          </cell>
          <cell r="F1280">
            <v>22</v>
          </cell>
          <cell r="G1280">
            <v>17</v>
          </cell>
          <cell r="H1280">
            <v>2</v>
          </cell>
          <cell r="I1280">
            <v>37</v>
          </cell>
          <cell r="J1280">
            <v>155</v>
          </cell>
        </row>
        <row r="1281">
          <cell r="B1281" t="str">
            <v>FiberHome</v>
          </cell>
          <cell r="C1281">
            <v>0</v>
          </cell>
          <cell r="D1281">
            <v>0</v>
          </cell>
          <cell r="E1281">
            <v>0</v>
          </cell>
          <cell r="F1281">
            <v>0</v>
          </cell>
          <cell r="G1281">
            <v>0</v>
          </cell>
          <cell r="H1281">
            <v>0</v>
          </cell>
          <cell r="I1281">
            <v>0</v>
          </cell>
          <cell r="J1281">
            <v>0</v>
          </cell>
        </row>
        <row r="1282">
          <cell r="B1282" t="str">
            <v>Fujitsu</v>
          </cell>
          <cell r="C1282">
            <v>0</v>
          </cell>
          <cell r="D1282">
            <v>13</v>
          </cell>
          <cell r="E1282">
            <v>0</v>
          </cell>
          <cell r="F1282">
            <v>0</v>
          </cell>
          <cell r="G1282">
            <v>0</v>
          </cell>
          <cell r="H1282">
            <v>0</v>
          </cell>
          <cell r="I1282">
            <v>0</v>
          </cell>
          <cell r="J1282">
            <v>13</v>
          </cell>
        </row>
        <row r="1283">
          <cell r="B1283" t="str">
            <v>Hitachi</v>
          </cell>
          <cell r="C1283">
            <v>0</v>
          </cell>
          <cell r="D1283">
            <v>0</v>
          </cell>
          <cell r="E1283">
            <v>0</v>
          </cell>
          <cell r="F1283">
            <v>0</v>
          </cell>
          <cell r="G1283">
            <v>0</v>
          </cell>
          <cell r="H1283">
            <v>0</v>
          </cell>
          <cell r="I1283">
            <v>0</v>
          </cell>
          <cell r="J1283">
            <v>0</v>
          </cell>
        </row>
        <row r="1284">
          <cell r="B1284" t="str">
            <v>Hitachi Cable</v>
          </cell>
          <cell r="C1284">
            <v>0</v>
          </cell>
          <cell r="D1284">
            <v>0</v>
          </cell>
          <cell r="E1284">
            <v>0</v>
          </cell>
          <cell r="F1284">
            <v>0</v>
          </cell>
          <cell r="G1284">
            <v>0</v>
          </cell>
          <cell r="H1284">
            <v>0</v>
          </cell>
          <cell r="I1284">
            <v>0</v>
          </cell>
          <cell r="J1284">
            <v>0</v>
          </cell>
        </row>
        <row r="1285">
          <cell r="B1285" t="str">
            <v>Huawei</v>
          </cell>
          <cell r="C1285">
            <v>0</v>
          </cell>
          <cell r="D1285">
            <v>76</v>
          </cell>
          <cell r="E1285">
            <v>0</v>
          </cell>
          <cell r="F1285">
            <v>29</v>
          </cell>
          <cell r="G1285">
            <v>98</v>
          </cell>
          <cell r="H1285">
            <v>0</v>
          </cell>
          <cell r="I1285">
            <v>42</v>
          </cell>
          <cell r="J1285">
            <v>245</v>
          </cell>
        </row>
        <row r="1286">
          <cell r="B1286" t="str">
            <v>Infinera</v>
          </cell>
          <cell r="C1286">
            <v>0</v>
          </cell>
          <cell r="D1286">
            <v>0</v>
          </cell>
          <cell r="E1286">
            <v>0</v>
          </cell>
          <cell r="F1286">
            <v>0</v>
          </cell>
          <cell r="G1286">
            <v>0</v>
          </cell>
          <cell r="H1286">
            <v>0</v>
          </cell>
          <cell r="I1286">
            <v>16</v>
          </cell>
          <cell r="J1286">
            <v>16</v>
          </cell>
        </row>
        <row r="1287">
          <cell r="B1287" t="str">
            <v>Lucent</v>
          </cell>
          <cell r="J1287">
            <v>0</v>
          </cell>
        </row>
        <row r="1288">
          <cell r="B1288" t="str">
            <v>Luminous</v>
          </cell>
          <cell r="J1288">
            <v>0</v>
          </cell>
        </row>
        <row r="1289">
          <cell r="B1289" t="str">
            <v>Movaz</v>
          </cell>
          <cell r="J1289">
            <v>0</v>
          </cell>
        </row>
        <row r="1290">
          <cell r="B1290" t="str">
            <v>NEC</v>
          </cell>
          <cell r="C1290">
            <v>1</v>
          </cell>
          <cell r="D1290">
            <v>3</v>
          </cell>
          <cell r="E1290">
            <v>0</v>
          </cell>
          <cell r="F1290">
            <v>0</v>
          </cell>
          <cell r="G1290">
            <v>0</v>
          </cell>
          <cell r="H1290">
            <v>4</v>
          </cell>
          <cell r="I1290">
            <v>0</v>
          </cell>
          <cell r="J1290">
            <v>8</v>
          </cell>
        </row>
        <row r="1291">
          <cell r="B1291" t="str">
            <v>Nortel</v>
          </cell>
          <cell r="C1291">
            <v>0</v>
          </cell>
          <cell r="D1291">
            <v>20</v>
          </cell>
          <cell r="E1291">
            <v>0</v>
          </cell>
          <cell r="F1291">
            <v>0</v>
          </cell>
          <cell r="G1291">
            <v>47</v>
          </cell>
          <cell r="H1291">
            <v>3</v>
          </cell>
          <cell r="I1291">
            <v>32</v>
          </cell>
          <cell r="J1291">
            <v>102</v>
          </cell>
        </row>
        <row r="1292">
          <cell r="B1292" t="str">
            <v>OpVista</v>
          </cell>
          <cell r="C1292">
            <v>0</v>
          </cell>
          <cell r="D1292">
            <v>0</v>
          </cell>
          <cell r="E1292">
            <v>0</v>
          </cell>
          <cell r="F1292">
            <v>0</v>
          </cell>
          <cell r="G1292">
            <v>0</v>
          </cell>
          <cell r="H1292">
            <v>0</v>
          </cell>
          <cell r="I1292">
            <v>0</v>
          </cell>
          <cell r="J1292">
            <v>0</v>
          </cell>
        </row>
        <row r="1293">
          <cell r="B1293" t="str">
            <v>Sagem</v>
          </cell>
          <cell r="C1293">
            <v>0</v>
          </cell>
          <cell r="D1293">
            <v>4</v>
          </cell>
          <cell r="E1293">
            <v>0</v>
          </cell>
          <cell r="F1293">
            <v>0</v>
          </cell>
          <cell r="G1293">
            <v>0</v>
          </cell>
          <cell r="H1293">
            <v>0</v>
          </cell>
          <cell r="I1293">
            <v>0</v>
          </cell>
          <cell r="J1293">
            <v>4</v>
          </cell>
        </row>
        <row r="1294">
          <cell r="B1294" t="str">
            <v>Nokia Siemens</v>
          </cell>
          <cell r="C1294">
            <v>0</v>
          </cell>
          <cell r="D1294">
            <v>81</v>
          </cell>
          <cell r="E1294">
            <v>0</v>
          </cell>
          <cell r="F1294">
            <v>0</v>
          </cell>
          <cell r="G1294">
            <v>0</v>
          </cell>
          <cell r="H1294">
            <v>0</v>
          </cell>
          <cell r="I1294">
            <v>53</v>
          </cell>
          <cell r="J1294">
            <v>134</v>
          </cell>
        </row>
        <row r="1295">
          <cell r="B1295" t="str">
            <v>Sycamore</v>
          </cell>
          <cell r="C1295">
            <v>0</v>
          </cell>
          <cell r="D1295">
            <v>0</v>
          </cell>
          <cell r="E1295">
            <v>0</v>
          </cell>
          <cell r="F1295">
            <v>3</v>
          </cell>
          <cell r="G1295">
            <v>0</v>
          </cell>
          <cell r="H1295">
            <v>0</v>
          </cell>
          <cell r="I1295">
            <v>0</v>
          </cell>
          <cell r="J1295">
            <v>3</v>
          </cell>
        </row>
        <row r="1296">
          <cell r="B1296" t="str">
            <v>Tejas</v>
          </cell>
          <cell r="C1296">
            <v>0</v>
          </cell>
          <cell r="D1296">
            <v>5</v>
          </cell>
          <cell r="E1296">
            <v>0</v>
          </cell>
          <cell r="F1296">
            <v>0</v>
          </cell>
          <cell r="G1296">
            <v>0</v>
          </cell>
          <cell r="H1296">
            <v>0</v>
          </cell>
          <cell r="I1296">
            <v>0</v>
          </cell>
          <cell r="J1296">
            <v>5</v>
          </cell>
        </row>
        <row r="1297">
          <cell r="B1297" t="str">
            <v>Tellabs</v>
          </cell>
          <cell r="C1297">
            <v>0</v>
          </cell>
          <cell r="D1297">
            <v>19</v>
          </cell>
          <cell r="E1297">
            <v>0</v>
          </cell>
          <cell r="F1297">
            <v>0</v>
          </cell>
          <cell r="G1297">
            <v>4</v>
          </cell>
          <cell r="H1297">
            <v>0</v>
          </cell>
          <cell r="I1297">
            <v>0</v>
          </cell>
          <cell r="J1297">
            <v>23</v>
          </cell>
        </row>
        <row r="1298">
          <cell r="B1298" t="str">
            <v>Transmode</v>
          </cell>
          <cell r="C1298">
            <v>0</v>
          </cell>
          <cell r="D1298">
            <v>0</v>
          </cell>
          <cell r="E1298">
            <v>0</v>
          </cell>
          <cell r="F1298">
            <v>0</v>
          </cell>
          <cell r="G1298">
            <v>21</v>
          </cell>
          <cell r="H1298">
            <v>0</v>
          </cell>
          <cell r="I1298">
            <v>0</v>
          </cell>
          <cell r="J1298">
            <v>21</v>
          </cell>
        </row>
        <row r="1299">
          <cell r="B1299" t="str">
            <v>Turin</v>
          </cell>
          <cell r="C1299">
            <v>0</v>
          </cell>
          <cell r="D1299">
            <v>1</v>
          </cell>
          <cell r="E1299">
            <v>0</v>
          </cell>
          <cell r="F1299">
            <v>0</v>
          </cell>
          <cell r="G1299">
            <v>0</v>
          </cell>
          <cell r="H1299">
            <v>0</v>
          </cell>
          <cell r="I1299">
            <v>0</v>
          </cell>
          <cell r="J1299">
            <v>1</v>
          </cell>
        </row>
        <row r="1300">
          <cell r="B1300" t="str">
            <v>Tyco</v>
          </cell>
          <cell r="J1300">
            <v>0</v>
          </cell>
        </row>
        <row r="1301">
          <cell r="B1301" t="str">
            <v>UTStarcom</v>
          </cell>
          <cell r="C1301">
            <v>0</v>
          </cell>
          <cell r="D1301">
            <v>1</v>
          </cell>
          <cell r="E1301">
            <v>0</v>
          </cell>
          <cell r="F1301">
            <v>0</v>
          </cell>
          <cell r="G1301">
            <v>0</v>
          </cell>
          <cell r="H1301">
            <v>0</v>
          </cell>
          <cell r="I1301">
            <v>0</v>
          </cell>
          <cell r="J1301">
            <v>1</v>
          </cell>
        </row>
        <row r="1302">
          <cell r="B1302" t="str">
            <v>White Rock</v>
          </cell>
          <cell r="J1302">
            <v>0</v>
          </cell>
        </row>
        <row r="1303">
          <cell r="B1303" t="str">
            <v>Xtera</v>
          </cell>
          <cell r="C1303">
            <v>0</v>
          </cell>
          <cell r="D1303">
            <v>0</v>
          </cell>
          <cell r="E1303">
            <v>0</v>
          </cell>
          <cell r="F1303">
            <v>0</v>
          </cell>
          <cell r="G1303">
            <v>0</v>
          </cell>
          <cell r="H1303">
            <v>0</v>
          </cell>
          <cell r="I1303">
            <v>15</v>
          </cell>
          <cell r="J1303">
            <v>15</v>
          </cell>
        </row>
        <row r="1304">
          <cell r="B1304" t="str">
            <v>Zhone</v>
          </cell>
          <cell r="C1304">
            <v>0</v>
          </cell>
          <cell r="D1304">
            <v>0</v>
          </cell>
          <cell r="E1304">
            <v>0</v>
          </cell>
          <cell r="F1304">
            <v>0</v>
          </cell>
          <cell r="G1304">
            <v>0</v>
          </cell>
          <cell r="H1304">
            <v>0</v>
          </cell>
          <cell r="I1304">
            <v>0</v>
          </cell>
          <cell r="J1304">
            <v>0</v>
          </cell>
        </row>
        <row r="1305">
          <cell r="B1305" t="str">
            <v>ZTE</v>
          </cell>
          <cell r="C1305">
            <v>4</v>
          </cell>
          <cell r="D1305">
            <v>29</v>
          </cell>
          <cell r="E1305">
            <v>0</v>
          </cell>
          <cell r="F1305">
            <v>0</v>
          </cell>
          <cell r="G1305">
            <v>14</v>
          </cell>
          <cell r="H1305">
            <v>23</v>
          </cell>
          <cell r="I1305">
            <v>10</v>
          </cell>
          <cell r="J1305">
            <v>80</v>
          </cell>
        </row>
        <row r="1306">
          <cell r="B1306" t="str">
            <v>Other</v>
          </cell>
          <cell r="D1306">
            <v>7</v>
          </cell>
          <cell r="G1306">
            <v>7</v>
          </cell>
          <cell r="J1306">
            <v>14</v>
          </cell>
        </row>
        <row r="1307">
          <cell r="B1307" t="str">
            <v>Total</v>
          </cell>
          <cell r="C1307">
            <v>5</v>
          </cell>
          <cell r="D1307">
            <v>576</v>
          </cell>
          <cell r="E1307">
            <v>2</v>
          </cell>
          <cell r="F1307">
            <v>123</v>
          </cell>
          <cell r="G1307">
            <v>404</v>
          </cell>
          <cell r="H1307">
            <v>32</v>
          </cell>
          <cell r="I1307">
            <v>307</v>
          </cell>
          <cell r="J1307">
            <v>1449</v>
          </cell>
        </row>
        <row r="1311">
          <cell r="B1311" t="str">
            <v>Vendor</v>
          </cell>
          <cell r="C1311" t="str">
            <v>SONET/SDH Add-drop multiplexers (ADM)</v>
          </cell>
          <cell r="D1311" t="str">
            <v>Optical Edge Devices (OED)</v>
          </cell>
          <cell r="E1311" t="str">
            <v>Digital Cross Connects (DCS)</v>
          </cell>
          <cell r="F1311" t="str">
            <v>Optical Core Switches (OCS)</v>
          </cell>
          <cell r="G1311" t="str">
            <v>Metro WDM (C/D-WDM)</v>
          </cell>
          <cell r="H1311" t="str">
            <v>Long haul DWDM (LH DWDM)</v>
          </cell>
          <cell r="I1311" t="str">
            <v>Multi-reach DWDM</v>
          </cell>
          <cell r="J1311" t="str">
            <v>Total Optical Networking (ON)</v>
          </cell>
        </row>
        <row r="1312">
          <cell r="B1312" t="str">
            <v>ADTRAN</v>
          </cell>
          <cell r="C1312">
            <v>0</v>
          </cell>
          <cell r="D1312">
            <v>0</v>
          </cell>
          <cell r="E1312">
            <v>0</v>
          </cell>
          <cell r="F1312">
            <v>0</v>
          </cell>
          <cell r="G1312">
            <v>0</v>
          </cell>
          <cell r="H1312">
            <v>0</v>
          </cell>
          <cell r="I1312">
            <v>0</v>
          </cell>
          <cell r="J1312">
            <v>0</v>
          </cell>
        </row>
        <row r="1313">
          <cell r="B1313" t="str">
            <v>ADVA</v>
          </cell>
          <cell r="C1313">
            <v>0</v>
          </cell>
          <cell r="D1313">
            <v>3</v>
          </cell>
          <cell r="E1313">
            <v>0</v>
          </cell>
          <cell r="F1313">
            <v>0</v>
          </cell>
          <cell r="G1313">
            <v>51</v>
          </cell>
          <cell r="H1313">
            <v>0</v>
          </cell>
          <cell r="I1313">
            <v>0</v>
          </cell>
          <cell r="J1313">
            <v>54</v>
          </cell>
        </row>
        <row r="1314">
          <cell r="B1314" t="str">
            <v>Alcatel-Lucent</v>
          </cell>
          <cell r="C1314">
            <v>0</v>
          </cell>
          <cell r="D1314">
            <v>217</v>
          </cell>
          <cell r="E1314">
            <v>0</v>
          </cell>
          <cell r="F1314">
            <v>52</v>
          </cell>
          <cell r="G1314">
            <v>63</v>
          </cell>
          <cell r="H1314">
            <v>0</v>
          </cell>
          <cell r="I1314">
            <v>95</v>
          </cell>
          <cell r="J1314">
            <v>427</v>
          </cell>
        </row>
        <row r="1315">
          <cell r="B1315" t="str">
            <v>ANDA</v>
          </cell>
          <cell r="C1315">
            <v>0</v>
          </cell>
          <cell r="D1315">
            <v>0</v>
          </cell>
          <cell r="E1315">
            <v>0</v>
          </cell>
          <cell r="F1315">
            <v>0</v>
          </cell>
          <cell r="G1315">
            <v>0</v>
          </cell>
          <cell r="H1315">
            <v>0</v>
          </cell>
          <cell r="I1315">
            <v>0</v>
          </cell>
          <cell r="J1315">
            <v>0</v>
          </cell>
        </row>
        <row r="1316">
          <cell r="B1316" t="str">
            <v>Atrica</v>
          </cell>
          <cell r="J1316">
            <v>0</v>
          </cell>
        </row>
        <row r="1317">
          <cell r="B1317" t="str">
            <v>Calient</v>
          </cell>
          <cell r="J1317">
            <v>0</v>
          </cell>
        </row>
        <row r="1318">
          <cell r="B1318" t="str">
            <v>Ciena</v>
          </cell>
          <cell r="C1318">
            <v>0</v>
          </cell>
          <cell r="D1318">
            <v>1</v>
          </cell>
          <cell r="E1318">
            <v>0</v>
          </cell>
          <cell r="F1318">
            <v>12</v>
          </cell>
          <cell r="G1318">
            <v>23</v>
          </cell>
          <cell r="H1318">
            <v>0</v>
          </cell>
          <cell r="I1318">
            <v>17</v>
          </cell>
          <cell r="J1318">
            <v>53</v>
          </cell>
        </row>
        <row r="1319">
          <cell r="B1319" t="str">
            <v>Cisco</v>
          </cell>
          <cell r="C1319">
            <v>0</v>
          </cell>
          <cell r="D1319">
            <v>11</v>
          </cell>
          <cell r="E1319">
            <v>0</v>
          </cell>
          <cell r="F1319">
            <v>0</v>
          </cell>
          <cell r="G1319">
            <v>16</v>
          </cell>
          <cell r="H1319">
            <v>0</v>
          </cell>
          <cell r="I1319">
            <v>0</v>
          </cell>
          <cell r="J1319">
            <v>27</v>
          </cell>
        </row>
        <row r="1320">
          <cell r="B1320" t="str">
            <v>Corrigent</v>
          </cell>
          <cell r="C1320">
            <v>0</v>
          </cell>
          <cell r="D1320">
            <v>0</v>
          </cell>
          <cell r="E1320">
            <v>0</v>
          </cell>
          <cell r="F1320">
            <v>0</v>
          </cell>
          <cell r="G1320">
            <v>0</v>
          </cell>
          <cell r="H1320">
            <v>0</v>
          </cell>
          <cell r="I1320">
            <v>0</v>
          </cell>
          <cell r="J1320">
            <v>0</v>
          </cell>
        </row>
        <row r="1321">
          <cell r="B1321" t="str">
            <v>Corvis</v>
          </cell>
          <cell r="J1321">
            <v>0</v>
          </cell>
        </row>
        <row r="1322">
          <cell r="B1322" t="str">
            <v>Datang</v>
          </cell>
          <cell r="J1322">
            <v>0</v>
          </cell>
        </row>
        <row r="1323">
          <cell r="B1323" t="str">
            <v>ECI Telecom</v>
          </cell>
          <cell r="C1323">
            <v>0</v>
          </cell>
          <cell r="D1323">
            <v>26</v>
          </cell>
          <cell r="E1323">
            <v>0</v>
          </cell>
          <cell r="F1323">
            <v>0</v>
          </cell>
          <cell r="G1323">
            <v>24</v>
          </cell>
          <cell r="H1323">
            <v>0</v>
          </cell>
          <cell r="I1323">
            <v>0</v>
          </cell>
          <cell r="J1323">
            <v>50</v>
          </cell>
        </row>
        <row r="1324">
          <cell r="B1324" t="str">
            <v>Ericsson</v>
          </cell>
          <cell r="C1324">
            <v>0</v>
          </cell>
          <cell r="D1324">
            <v>74</v>
          </cell>
          <cell r="E1324">
            <v>0</v>
          </cell>
          <cell r="F1324">
            <v>18</v>
          </cell>
          <cell r="G1324">
            <v>20</v>
          </cell>
          <cell r="H1324">
            <v>0</v>
          </cell>
          <cell r="I1324">
            <v>45</v>
          </cell>
          <cell r="J1324">
            <v>157</v>
          </cell>
        </row>
        <row r="1325">
          <cell r="B1325" t="str">
            <v>FiberHome</v>
          </cell>
          <cell r="C1325">
            <v>0</v>
          </cell>
          <cell r="D1325">
            <v>0</v>
          </cell>
          <cell r="E1325">
            <v>0</v>
          </cell>
          <cell r="F1325">
            <v>0</v>
          </cell>
          <cell r="G1325">
            <v>0</v>
          </cell>
          <cell r="H1325">
            <v>0</v>
          </cell>
          <cell r="I1325">
            <v>0</v>
          </cell>
          <cell r="J1325">
            <v>0</v>
          </cell>
        </row>
        <row r="1326">
          <cell r="B1326" t="str">
            <v>Fujitsu</v>
          </cell>
          <cell r="C1326">
            <v>0</v>
          </cell>
          <cell r="D1326">
            <v>14</v>
          </cell>
          <cell r="E1326">
            <v>0</v>
          </cell>
          <cell r="F1326">
            <v>0</v>
          </cell>
          <cell r="G1326">
            <v>0</v>
          </cell>
          <cell r="H1326">
            <v>0</v>
          </cell>
          <cell r="I1326">
            <v>0</v>
          </cell>
          <cell r="J1326">
            <v>14</v>
          </cell>
        </row>
        <row r="1327">
          <cell r="B1327" t="str">
            <v>Hitachi</v>
          </cell>
          <cell r="C1327">
            <v>0</v>
          </cell>
          <cell r="D1327">
            <v>0</v>
          </cell>
          <cell r="E1327">
            <v>0</v>
          </cell>
          <cell r="F1327">
            <v>0</v>
          </cell>
          <cell r="G1327">
            <v>0</v>
          </cell>
          <cell r="H1327">
            <v>0</v>
          </cell>
          <cell r="I1327">
            <v>0</v>
          </cell>
          <cell r="J1327">
            <v>0</v>
          </cell>
        </row>
        <row r="1328">
          <cell r="B1328" t="str">
            <v>Hitachi Cable</v>
          </cell>
          <cell r="C1328">
            <v>0</v>
          </cell>
          <cell r="D1328">
            <v>0</v>
          </cell>
          <cell r="E1328">
            <v>0</v>
          </cell>
          <cell r="F1328">
            <v>0</v>
          </cell>
          <cell r="G1328">
            <v>0</v>
          </cell>
          <cell r="H1328">
            <v>0</v>
          </cell>
          <cell r="I1328">
            <v>0</v>
          </cell>
          <cell r="J1328">
            <v>0</v>
          </cell>
        </row>
        <row r="1329">
          <cell r="B1329" t="str">
            <v>Huawei</v>
          </cell>
          <cell r="C1329">
            <v>0</v>
          </cell>
          <cell r="D1329">
            <v>53</v>
          </cell>
          <cell r="E1329">
            <v>0</v>
          </cell>
          <cell r="F1329">
            <v>13</v>
          </cell>
          <cell r="G1329">
            <v>72</v>
          </cell>
          <cell r="H1329">
            <v>0</v>
          </cell>
          <cell r="I1329">
            <v>74</v>
          </cell>
          <cell r="J1329">
            <v>212</v>
          </cell>
        </row>
        <row r="1330">
          <cell r="B1330" t="str">
            <v>Infinera</v>
          </cell>
          <cell r="C1330">
            <v>0</v>
          </cell>
          <cell r="D1330">
            <v>0</v>
          </cell>
          <cell r="E1330">
            <v>0</v>
          </cell>
          <cell r="F1330">
            <v>0</v>
          </cell>
          <cell r="G1330">
            <v>0</v>
          </cell>
          <cell r="H1330">
            <v>0</v>
          </cell>
          <cell r="I1330">
            <v>11</v>
          </cell>
          <cell r="J1330">
            <v>11</v>
          </cell>
        </row>
        <row r="1331">
          <cell r="B1331" t="str">
            <v>Lucent</v>
          </cell>
          <cell r="J1331">
            <v>0</v>
          </cell>
        </row>
        <row r="1332">
          <cell r="B1332" t="str">
            <v>Luminous</v>
          </cell>
          <cell r="J1332">
            <v>0</v>
          </cell>
        </row>
        <row r="1333">
          <cell r="B1333" t="str">
            <v>Movaz</v>
          </cell>
          <cell r="J1333">
            <v>0</v>
          </cell>
        </row>
        <row r="1334">
          <cell r="B1334" t="str">
            <v>NEC</v>
          </cell>
          <cell r="C1334">
            <v>2</v>
          </cell>
          <cell r="D1334">
            <v>6</v>
          </cell>
          <cell r="E1334">
            <v>0</v>
          </cell>
          <cell r="F1334">
            <v>0</v>
          </cell>
          <cell r="G1334">
            <v>0</v>
          </cell>
          <cell r="H1334">
            <v>2</v>
          </cell>
          <cell r="I1334">
            <v>0</v>
          </cell>
          <cell r="J1334">
            <v>10</v>
          </cell>
        </row>
        <row r="1335">
          <cell r="B1335" t="str">
            <v>Nortel</v>
          </cell>
          <cell r="C1335">
            <v>0</v>
          </cell>
          <cell r="D1335">
            <v>32</v>
          </cell>
          <cell r="E1335">
            <v>0</v>
          </cell>
          <cell r="F1335">
            <v>0</v>
          </cell>
          <cell r="G1335">
            <v>17</v>
          </cell>
          <cell r="H1335">
            <v>1</v>
          </cell>
          <cell r="I1335">
            <v>16</v>
          </cell>
          <cell r="J1335">
            <v>66</v>
          </cell>
        </row>
        <row r="1336">
          <cell r="B1336" t="str">
            <v>OpVista</v>
          </cell>
          <cell r="C1336">
            <v>0</v>
          </cell>
          <cell r="D1336">
            <v>0</v>
          </cell>
          <cell r="E1336">
            <v>0</v>
          </cell>
          <cell r="F1336">
            <v>0</v>
          </cell>
          <cell r="G1336">
            <v>0</v>
          </cell>
          <cell r="H1336">
            <v>0</v>
          </cell>
          <cell r="I1336">
            <v>0</v>
          </cell>
          <cell r="J1336">
            <v>0</v>
          </cell>
        </row>
        <row r="1337">
          <cell r="B1337" t="str">
            <v>Sagem</v>
          </cell>
          <cell r="C1337">
            <v>0</v>
          </cell>
          <cell r="D1337">
            <v>4</v>
          </cell>
          <cell r="E1337">
            <v>0</v>
          </cell>
          <cell r="F1337">
            <v>0</v>
          </cell>
          <cell r="G1337">
            <v>0</v>
          </cell>
          <cell r="H1337">
            <v>0</v>
          </cell>
          <cell r="I1337">
            <v>0</v>
          </cell>
          <cell r="J1337">
            <v>4</v>
          </cell>
        </row>
        <row r="1338">
          <cell r="B1338" t="str">
            <v>Nokia Siemens</v>
          </cell>
          <cell r="C1338">
            <v>0</v>
          </cell>
          <cell r="D1338">
            <v>69</v>
          </cell>
          <cell r="E1338">
            <v>0</v>
          </cell>
          <cell r="F1338">
            <v>0</v>
          </cell>
          <cell r="G1338">
            <v>0</v>
          </cell>
          <cell r="H1338">
            <v>0</v>
          </cell>
          <cell r="I1338">
            <v>49</v>
          </cell>
          <cell r="J1338">
            <v>118</v>
          </cell>
        </row>
        <row r="1339">
          <cell r="B1339" t="str">
            <v>Sycamore</v>
          </cell>
          <cell r="C1339">
            <v>0</v>
          </cell>
          <cell r="D1339">
            <v>0</v>
          </cell>
          <cell r="E1339">
            <v>0</v>
          </cell>
          <cell r="F1339">
            <v>2</v>
          </cell>
          <cell r="G1339">
            <v>0</v>
          </cell>
          <cell r="H1339">
            <v>0</v>
          </cell>
          <cell r="I1339">
            <v>0</v>
          </cell>
          <cell r="J1339">
            <v>2</v>
          </cell>
        </row>
        <row r="1340">
          <cell r="B1340" t="str">
            <v>Tejas</v>
          </cell>
          <cell r="C1340">
            <v>0</v>
          </cell>
          <cell r="D1340">
            <v>7</v>
          </cell>
          <cell r="E1340">
            <v>0</v>
          </cell>
          <cell r="F1340">
            <v>0</v>
          </cell>
          <cell r="G1340">
            <v>0</v>
          </cell>
          <cell r="H1340">
            <v>0</v>
          </cell>
          <cell r="I1340">
            <v>0</v>
          </cell>
          <cell r="J1340">
            <v>7</v>
          </cell>
        </row>
        <row r="1341">
          <cell r="B1341" t="str">
            <v>Tellabs</v>
          </cell>
          <cell r="C1341">
            <v>0</v>
          </cell>
          <cell r="D1341">
            <v>23</v>
          </cell>
          <cell r="E1341">
            <v>0</v>
          </cell>
          <cell r="F1341">
            <v>0</v>
          </cell>
          <cell r="G1341">
            <v>5</v>
          </cell>
          <cell r="H1341">
            <v>0</v>
          </cell>
          <cell r="I1341">
            <v>0</v>
          </cell>
          <cell r="J1341">
            <v>28</v>
          </cell>
        </row>
        <row r="1342">
          <cell r="B1342" t="str">
            <v>Transmode</v>
          </cell>
          <cell r="C1342">
            <v>0</v>
          </cell>
          <cell r="D1342">
            <v>0</v>
          </cell>
          <cell r="E1342">
            <v>0</v>
          </cell>
          <cell r="F1342">
            <v>0</v>
          </cell>
          <cell r="G1342">
            <v>25</v>
          </cell>
          <cell r="H1342">
            <v>0</v>
          </cell>
          <cell r="I1342">
            <v>0</v>
          </cell>
          <cell r="J1342">
            <v>25</v>
          </cell>
        </row>
        <row r="1343">
          <cell r="B1343" t="str">
            <v>Turin</v>
          </cell>
          <cell r="C1343">
            <v>0</v>
          </cell>
          <cell r="D1343">
            <v>0</v>
          </cell>
          <cell r="E1343">
            <v>0</v>
          </cell>
          <cell r="F1343">
            <v>0</v>
          </cell>
          <cell r="G1343">
            <v>0</v>
          </cell>
          <cell r="H1343">
            <v>0</v>
          </cell>
          <cell r="I1343">
            <v>0</v>
          </cell>
          <cell r="J1343">
            <v>0</v>
          </cell>
        </row>
        <row r="1344">
          <cell r="B1344" t="str">
            <v>Tyco</v>
          </cell>
          <cell r="J1344">
            <v>0</v>
          </cell>
        </row>
        <row r="1345">
          <cell r="B1345" t="str">
            <v>UTStarcom</v>
          </cell>
          <cell r="C1345">
            <v>0</v>
          </cell>
          <cell r="D1345">
            <v>1</v>
          </cell>
          <cell r="E1345">
            <v>0</v>
          </cell>
          <cell r="F1345">
            <v>0</v>
          </cell>
          <cell r="G1345">
            <v>0</v>
          </cell>
          <cell r="H1345">
            <v>0</v>
          </cell>
          <cell r="I1345">
            <v>0</v>
          </cell>
          <cell r="J1345">
            <v>1</v>
          </cell>
        </row>
        <row r="1346">
          <cell r="B1346" t="str">
            <v>White Rock</v>
          </cell>
          <cell r="J1346">
            <v>0</v>
          </cell>
        </row>
        <row r="1347">
          <cell r="B1347" t="str">
            <v>Xtera</v>
          </cell>
          <cell r="C1347">
            <v>0</v>
          </cell>
          <cell r="D1347">
            <v>0</v>
          </cell>
          <cell r="E1347">
            <v>0</v>
          </cell>
          <cell r="F1347">
            <v>0</v>
          </cell>
          <cell r="G1347">
            <v>0</v>
          </cell>
          <cell r="H1347">
            <v>0</v>
          </cell>
          <cell r="I1347">
            <v>15</v>
          </cell>
          <cell r="J1347">
            <v>15</v>
          </cell>
        </row>
        <row r="1348">
          <cell r="B1348" t="str">
            <v>Zhone</v>
          </cell>
          <cell r="C1348">
            <v>0</v>
          </cell>
          <cell r="D1348">
            <v>0</v>
          </cell>
          <cell r="E1348">
            <v>0</v>
          </cell>
          <cell r="F1348">
            <v>0</v>
          </cell>
          <cell r="G1348">
            <v>0</v>
          </cell>
          <cell r="H1348">
            <v>0</v>
          </cell>
          <cell r="I1348">
            <v>0</v>
          </cell>
          <cell r="J1348">
            <v>0</v>
          </cell>
        </row>
        <row r="1349">
          <cell r="B1349" t="str">
            <v>ZTE</v>
          </cell>
          <cell r="C1349">
            <v>3</v>
          </cell>
          <cell r="D1349">
            <v>28</v>
          </cell>
          <cell r="E1349">
            <v>0</v>
          </cell>
          <cell r="F1349">
            <v>0</v>
          </cell>
          <cell r="G1349">
            <v>5</v>
          </cell>
          <cell r="H1349">
            <v>17</v>
          </cell>
          <cell r="I1349">
            <v>12</v>
          </cell>
          <cell r="J1349">
            <v>65</v>
          </cell>
        </row>
        <row r="1350">
          <cell r="B1350" t="str">
            <v>Other</v>
          </cell>
          <cell r="D1350">
            <v>7</v>
          </cell>
          <cell r="G1350">
            <v>9</v>
          </cell>
          <cell r="J1350">
            <v>16</v>
          </cell>
        </row>
        <row r="1351">
          <cell r="B1351" t="str">
            <v>Total</v>
          </cell>
          <cell r="C1351">
            <v>5</v>
          </cell>
          <cell r="D1351">
            <v>576</v>
          </cell>
          <cell r="E1351">
            <v>0</v>
          </cell>
          <cell r="F1351">
            <v>97</v>
          </cell>
          <cell r="G1351">
            <v>330</v>
          </cell>
          <cell r="H1351">
            <v>20</v>
          </cell>
          <cell r="I1351">
            <v>334</v>
          </cell>
          <cell r="J1351">
            <v>1362</v>
          </cell>
        </row>
        <row r="1355">
          <cell r="B1355" t="str">
            <v>Vendor</v>
          </cell>
          <cell r="C1355" t="str">
            <v>SONET/SDH Add-drop multiplexers (ADM)</v>
          </cell>
          <cell r="D1355" t="str">
            <v>Optical Edge Devices (OED)</v>
          </cell>
          <cell r="E1355" t="str">
            <v>Digital Cross Connects (DCS)</v>
          </cell>
          <cell r="F1355" t="str">
            <v>Optical Core Switches (OCS)</v>
          </cell>
          <cell r="G1355" t="str">
            <v>Metro WDM (C/D-WDM)</v>
          </cell>
          <cell r="H1355" t="str">
            <v>Long haul DWDM (LH DWDM)</v>
          </cell>
          <cell r="I1355" t="str">
            <v>Multi-reach DWDM</v>
          </cell>
          <cell r="J1355" t="str">
            <v>Total Optical Networking (ON)</v>
          </cell>
        </row>
        <row r="1356">
          <cell r="B1356" t="str">
            <v>ADTRAN</v>
          </cell>
          <cell r="J1356">
            <v>0</v>
          </cell>
        </row>
        <row r="1357">
          <cell r="B1357" t="str">
            <v>ADVA</v>
          </cell>
          <cell r="J1357">
            <v>0</v>
          </cell>
        </row>
        <row r="1358">
          <cell r="B1358" t="str">
            <v>Alcatel-Lucent</v>
          </cell>
          <cell r="J1358">
            <v>0</v>
          </cell>
        </row>
        <row r="1359">
          <cell r="B1359" t="str">
            <v>ANDA</v>
          </cell>
          <cell r="J1359">
            <v>0</v>
          </cell>
        </row>
        <row r="1360">
          <cell r="B1360" t="str">
            <v>Atrica</v>
          </cell>
          <cell r="J1360">
            <v>0</v>
          </cell>
        </row>
        <row r="1361">
          <cell r="B1361" t="str">
            <v>Calient</v>
          </cell>
          <cell r="J1361">
            <v>0</v>
          </cell>
        </row>
        <row r="1362">
          <cell r="B1362" t="str">
            <v>Ciena</v>
          </cell>
          <cell r="J1362">
            <v>0</v>
          </cell>
        </row>
        <row r="1363">
          <cell r="B1363" t="str">
            <v>Cisco</v>
          </cell>
          <cell r="J1363">
            <v>0</v>
          </cell>
        </row>
        <row r="1364">
          <cell r="B1364" t="str">
            <v>Corrigent</v>
          </cell>
          <cell r="J1364">
            <v>0</v>
          </cell>
        </row>
        <row r="1365">
          <cell r="B1365" t="str">
            <v>Corvis</v>
          </cell>
          <cell r="J1365">
            <v>0</v>
          </cell>
        </row>
        <row r="1366">
          <cell r="B1366" t="str">
            <v>Datang</v>
          </cell>
          <cell r="J1366">
            <v>0</v>
          </cell>
        </row>
        <row r="1367">
          <cell r="B1367" t="str">
            <v>ECI Telecom</v>
          </cell>
          <cell r="J1367">
            <v>0</v>
          </cell>
        </row>
        <row r="1368">
          <cell r="B1368" t="str">
            <v>Ericsson</v>
          </cell>
          <cell r="J1368">
            <v>0</v>
          </cell>
        </row>
        <row r="1369">
          <cell r="B1369" t="str">
            <v>FiberHome</v>
          </cell>
          <cell r="J1369">
            <v>0</v>
          </cell>
        </row>
        <row r="1370">
          <cell r="B1370" t="str">
            <v>Fujitsu</v>
          </cell>
          <cell r="J1370">
            <v>0</v>
          </cell>
        </row>
        <row r="1371">
          <cell r="B1371" t="str">
            <v>Hitachi</v>
          </cell>
          <cell r="J1371">
            <v>0</v>
          </cell>
        </row>
        <row r="1372">
          <cell r="B1372" t="str">
            <v>Hitachi Cable</v>
          </cell>
          <cell r="J1372">
            <v>0</v>
          </cell>
        </row>
        <row r="1373">
          <cell r="B1373" t="str">
            <v>Huawei</v>
          </cell>
          <cell r="J1373">
            <v>0</v>
          </cell>
        </row>
        <row r="1374">
          <cell r="B1374" t="str">
            <v>Infinera</v>
          </cell>
          <cell r="J1374">
            <v>0</v>
          </cell>
        </row>
        <row r="1375">
          <cell r="B1375" t="str">
            <v>Lucent</v>
          </cell>
          <cell r="J1375">
            <v>0</v>
          </cell>
        </row>
        <row r="1376">
          <cell r="B1376" t="str">
            <v>Luminous</v>
          </cell>
          <cell r="J1376">
            <v>0</v>
          </cell>
        </row>
        <row r="1377">
          <cell r="B1377" t="str">
            <v>Movaz</v>
          </cell>
          <cell r="J1377">
            <v>0</v>
          </cell>
        </row>
        <row r="1378">
          <cell r="B1378" t="str">
            <v>NEC</v>
          </cell>
          <cell r="J1378">
            <v>0</v>
          </cell>
        </row>
        <row r="1379">
          <cell r="B1379" t="str">
            <v>Nortel</v>
          </cell>
          <cell r="J1379">
            <v>0</v>
          </cell>
        </row>
        <row r="1380">
          <cell r="B1380" t="str">
            <v>OpVista</v>
          </cell>
          <cell r="J1380">
            <v>0</v>
          </cell>
        </row>
        <row r="1381">
          <cell r="B1381" t="str">
            <v>Sagem</v>
          </cell>
          <cell r="J1381">
            <v>0</v>
          </cell>
        </row>
        <row r="1382">
          <cell r="B1382" t="str">
            <v>Nokia Siemens</v>
          </cell>
          <cell r="J1382">
            <v>0</v>
          </cell>
        </row>
        <row r="1383">
          <cell r="B1383" t="str">
            <v>Sycamore</v>
          </cell>
          <cell r="J1383">
            <v>0</v>
          </cell>
        </row>
        <row r="1384">
          <cell r="B1384" t="str">
            <v>Tejas</v>
          </cell>
          <cell r="J1384">
            <v>0</v>
          </cell>
        </row>
        <row r="1385">
          <cell r="B1385" t="str">
            <v>Tellabs</v>
          </cell>
          <cell r="J1385">
            <v>0</v>
          </cell>
        </row>
        <row r="1386">
          <cell r="B1386" t="str">
            <v>Transmode</v>
          </cell>
          <cell r="J1386">
            <v>0</v>
          </cell>
        </row>
        <row r="1387">
          <cell r="B1387" t="str">
            <v>Turin</v>
          </cell>
          <cell r="J1387">
            <v>0</v>
          </cell>
        </row>
        <row r="1388">
          <cell r="B1388" t="str">
            <v>Tyco</v>
          </cell>
          <cell r="J1388">
            <v>0</v>
          </cell>
        </row>
        <row r="1389">
          <cell r="B1389" t="str">
            <v>UTStarcom</v>
          </cell>
          <cell r="J1389">
            <v>0</v>
          </cell>
        </row>
        <row r="1390">
          <cell r="B1390" t="str">
            <v>White Rock</v>
          </cell>
          <cell r="J1390">
            <v>0</v>
          </cell>
        </row>
        <row r="1391">
          <cell r="B1391" t="str">
            <v>Xtera</v>
          </cell>
          <cell r="J1391">
            <v>0</v>
          </cell>
        </row>
        <row r="1392">
          <cell r="B1392" t="str">
            <v>Zhone</v>
          </cell>
          <cell r="J1392">
            <v>0</v>
          </cell>
        </row>
        <row r="1393">
          <cell r="B1393" t="str">
            <v>ZTE</v>
          </cell>
          <cell r="J1393">
            <v>0</v>
          </cell>
        </row>
        <row r="1394">
          <cell r="B1394" t="str">
            <v>Other</v>
          </cell>
          <cell r="D1394">
            <v>0</v>
          </cell>
          <cell r="G1394">
            <v>0</v>
          </cell>
          <cell r="J1394">
            <v>0</v>
          </cell>
        </row>
        <row r="1395">
          <cell r="B1395" t="str">
            <v>Total</v>
          </cell>
          <cell r="C1395">
            <v>0</v>
          </cell>
          <cell r="D1395">
            <v>0</v>
          </cell>
          <cell r="E1395">
            <v>0</v>
          </cell>
          <cell r="F1395">
            <v>0</v>
          </cell>
          <cell r="G1395">
            <v>0</v>
          </cell>
          <cell r="H1395">
            <v>0</v>
          </cell>
          <cell r="I1395">
            <v>0</v>
          </cell>
          <cell r="J1395">
            <v>0</v>
          </cell>
        </row>
      </sheetData>
      <sheetData sheetId="2">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Total Optical Networking (ON)</v>
          </cell>
        </row>
        <row r="8">
          <cell r="B8" t="str">
            <v>ADTRAN</v>
          </cell>
        </row>
        <row r="9">
          <cell r="B9" t="str">
            <v>ADVA</v>
          </cell>
          <cell r="C9">
            <v>0</v>
          </cell>
          <cell r="D9">
            <v>0</v>
          </cell>
          <cell r="E9">
            <v>0</v>
          </cell>
          <cell r="F9">
            <v>0</v>
          </cell>
          <cell r="G9">
            <v>1.5</v>
          </cell>
          <cell r="H9">
            <v>0</v>
          </cell>
          <cell r="I9">
            <v>0</v>
          </cell>
          <cell r="J9">
            <v>1.5</v>
          </cell>
        </row>
        <row r="10">
          <cell r="B10" t="str">
            <v>Alcatel-Lucent</v>
          </cell>
          <cell r="C10">
            <v>45</v>
          </cell>
          <cell r="D10">
            <v>32</v>
          </cell>
          <cell r="E10">
            <v>8</v>
          </cell>
          <cell r="F10">
            <v>2</v>
          </cell>
          <cell r="G10">
            <v>2</v>
          </cell>
          <cell r="H10">
            <v>27</v>
          </cell>
          <cell r="I10">
            <v>1</v>
          </cell>
          <cell r="J10">
            <v>117</v>
          </cell>
        </row>
        <row r="11">
          <cell r="B11" t="str">
            <v>Alidian</v>
          </cell>
          <cell r="C11">
            <v>0</v>
          </cell>
          <cell r="D11">
            <v>0.5</v>
          </cell>
          <cell r="E11">
            <v>0</v>
          </cell>
          <cell r="F11">
            <v>0</v>
          </cell>
          <cell r="G11">
            <v>0</v>
          </cell>
          <cell r="H11">
            <v>0</v>
          </cell>
          <cell r="I11">
            <v>0</v>
          </cell>
          <cell r="J11">
            <v>0.5</v>
          </cell>
        </row>
        <row r="12">
          <cell r="B12" t="str">
            <v>ANDA</v>
          </cell>
        </row>
        <row r="13">
          <cell r="B13" t="str">
            <v>Appian</v>
          </cell>
          <cell r="C13">
            <v>0</v>
          </cell>
          <cell r="D13">
            <v>1.5</v>
          </cell>
          <cell r="E13">
            <v>0</v>
          </cell>
          <cell r="F13">
            <v>0</v>
          </cell>
          <cell r="G13">
            <v>0</v>
          </cell>
          <cell r="H13">
            <v>0</v>
          </cell>
          <cell r="I13">
            <v>0</v>
          </cell>
          <cell r="J13">
            <v>1.5</v>
          </cell>
        </row>
        <row r="14">
          <cell r="B14" t="str">
            <v>Atrica</v>
          </cell>
          <cell r="C14">
            <v>0</v>
          </cell>
          <cell r="D14">
            <v>0</v>
          </cell>
          <cell r="E14">
            <v>0</v>
          </cell>
          <cell r="F14">
            <v>0</v>
          </cell>
          <cell r="G14">
            <v>0</v>
          </cell>
          <cell r="H14">
            <v>0</v>
          </cell>
          <cell r="I14">
            <v>0</v>
          </cell>
          <cell r="J14">
            <v>0</v>
          </cell>
        </row>
        <row r="15">
          <cell r="B15" t="str">
            <v>Calient</v>
          </cell>
          <cell r="C15">
            <v>0</v>
          </cell>
          <cell r="D15">
            <v>0</v>
          </cell>
          <cell r="E15">
            <v>0</v>
          </cell>
          <cell r="F15">
            <v>2</v>
          </cell>
          <cell r="G15">
            <v>0</v>
          </cell>
          <cell r="H15">
            <v>0</v>
          </cell>
          <cell r="I15">
            <v>0</v>
          </cell>
          <cell r="J15">
            <v>2</v>
          </cell>
        </row>
        <row r="16">
          <cell r="B16" t="str">
            <v>Ciena</v>
          </cell>
          <cell r="C16">
            <v>0</v>
          </cell>
          <cell r="D16">
            <v>3.5</v>
          </cell>
          <cell r="E16">
            <v>0</v>
          </cell>
          <cell r="F16">
            <v>4</v>
          </cell>
          <cell r="G16">
            <v>2</v>
          </cell>
          <cell r="H16">
            <v>3</v>
          </cell>
          <cell r="I16">
            <v>0</v>
          </cell>
          <cell r="J16">
            <v>12.5</v>
          </cell>
        </row>
        <row r="17">
          <cell r="B17" t="str">
            <v>Cisco</v>
          </cell>
          <cell r="C17">
            <v>0</v>
          </cell>
          <cell r="D17">
            <v>5.5</v>
          </cell>
          <cell r="E17">
            <v>0</v>
          </cell>
          <cell r="F17">
            <v>0</v>
          </cell>
          <cell r="G17">
            <v>1.2</v>
          </cell>
          <cell r="H17">
            <v>1.2</v>
          </cell>
          <cell r="I17">
            <v>1</v>
          </cell>
          <cell r="J17">
            <v>8.9</v>
          </cell>
        </row>
        <row r="18">
          <cell r="B18" t="str">
            <v>Coriolis</v>
          </cell>
          <cell r="C18">
            <v>0</v>
          </cell>
          <cell r="D18">
            <v>0</v>
          </cell>
          <cell r="E18">
            <v>0</v>
          </cell>
          <cell r="F18">
            <v>0</v>
          </cell>
          <cell r="G18">
            <v>0</v>
          </cell>
          <cell r="H18">
            <v>0</v>
          </cell>
          <cell r="I18">
            <v>0</v>
          </cell>
          <cell r="J18">
            <v>0</v>
          </cell>
        </row>
        <row r="19">
          <cell r="B19" t="str">
            <v>Corrigent</v>
          </cell>
        </row>
        <row r="20">
          <cell r="B20" t="str">
            <v>Corvis</v>
          </cell>
          <cell r="C20">
            <v>0</v>
          </cell>
          <cell r="D20">
            <v>0</v>
          </cell>
          <cell r="E20">
            <v>0</v>
          </cell>
          <cell r="F20">
            <v>0</v>
          </cell>
          <cell r="G20">
            <v>0</v>
          </cell>
          <cell r="H20">
            <v>0</v>
          </cell>
          <cell r="I20">
            <v>0</v>
          </cell>
          <cell r="J20">
            <v>0</v>
          </cell>
        </row>
        <row r="21">
          <cell r="B21" t="str">
            <v>Datang</v>
          </cell>
          <cell r="C21">
            <v>8</v>
          </cell>
          <cell r="D21">
            <v>0</v>
          </cell>
          <cell r="E21">
            <v>0</v>
          </cell>
          <cell r="F21">
            <v>0</v>
          </cell>
          <cell r="G21">
            <v>0</v>
          </cell>
          <cell r="H21">
            <v>5</v>
          </cell>
          <cell r="I21">
            <v>0</v>
          </cell>
          <cell r="J21">
            <v>13</v>
          </cell>
        </row>
        <row r="22">
          <cell r="B22" t="str">
            <v>Eastcom</v>
          </cell>
          <cell r="C22">
            <v>5</v>
          </cell>
          <cell r="D22">
            <v>0</v>
          </cell>
          <cell r="E22">
            <v>0</v>
          </cell>
          <cell r="F22">
            <v>0</v>
          </cell>
          <cell r="G22">
            <v>0</v>
          </cell>
          <cell r="H22">
            <v>4</v>
          </cell>
          <cell r="I22">
            <v>0</v>
          </cell>
          <cell r="J22">
            <v>9</v>
          </cell>
        </row>
        <row r="23">
          <cell r="B23" t="str">
            <v>ECI Telecom</v>
          </cell>
          <cell r="C23">
            <v>7</v>
          </cell>
          <cell r="D23">
            <v>2.5</v>
          </cell>
          <cell r="E23">
            <v>0</v>
          </cell>
          <cell r="F23">
            <v>0</v>
          </cell>
          <cell r="G23">
            <v>2</v>
          </cell>
          <cell r="H23">
            <v>0</v>
          </cell>
          <cell r="I23">
            <v>0</v>
          </cell>
          <cell r="J23">
            <v>11.5</v>
          </cell>
        </row>
        <row r="24">
          <cell r="B24" t="str">
            <v>Ericsson</v>
          </cell>
          <cell r="C24">
            <v>16</v>
          </cell>
          <cell r="D24">
            <v>7.5</v>
          </cell>
          <cell r="E24">
            <v>2</v>
          </cell>
          <cell r="F24">
            <v>0</v>
          </cell>
          <cell r="G24">
            <v>1</v>
          </cell>
          <cell r="H24">
            <v>5</v>
          </cell>
          <cell r="I24">
            <v>1</v>
          </cell>
          <cell r="J24">
            <v>32.5</v>
          </cell>
        </row>
        <row r="25">
          <cell r="B25" t="str">
            <v>FiberHome</v>
          </cell>
          <cell r="C25">
            <v>13</v>
          </cell>
          <cell r="D25">
            <v>0</v>
          </cell>
          <cell r="E25">
            <v>0</v>
          </cell>
          <cell r="F25">
            <v>0</v>
          </cell>
          <cell r="G25">
            <v>0</v>
          </cell>
          <cell r="H25">
            <v>1</v>
          </cell>
          <cell r="I25">
            <v>0</v>
          </cell>
          <cell r="J25">
            <v>14</v>
          </cell>
        </row>
        <row r="26">
          <cell r="B26" t="str">
            <v>Fujitsu</v>
          </cell>
          <cell r="C26">
            <v>78.400000000000006</v>
          </cell>
          <cell r="D26">
            <v>7.5</v>
          </cell>
          <cell r="E26">
            <v>0</v>
          </cell>
          <cell r="F26">
            <v>0</v>
          </cell>
          <cell r="G26">
            <v>3</v>
          </cell>
          <cell r="H26">
            <v>12.75</v>
          </cell>
          <cell r="I26">
            <v>1</v>
          </cell>
          <cell r="J26">
            <v>102.65</v>
          </cell>
        </row>
        <row r="27">
          <cell r="B27" t="str">
            <v>Hitachi</v>
          </cell>
          <cell r="C27">
            <v>24</v>
          </cell>
          <cell r="D27">
            <v>0</v>
          </cell>
          <cell r="E27">
            <v>0</v>
          </cell>
          <cell r="F27">
            <v>0</v>
          </cell>
          <cell r="G27">
            <v>0</v>
          </cell>
          <cell r="H27">
            <v>2</v>
          </cell>
          <cell r="I27">
            <v>0</v>
          </cell>
          <cell r="J27">
            <v>26</v>
          </cell>
        </row>
        <row r="28">
          <cell r="B28" t="str">
            <v>Hitachi Cable</v>
          </cell>
        </row>
        <row r="29">
          <cell r="B29" t="str">
            <v>Huawei</v>
          </cell>
          <cell r="C29">
            <v>74</v>
          </cell>
          <cell r="D29">
            <v>6</v>
          </cell>
          <cell r="E29">
            <v>0</v>
          </cell>
          <cell r="F29">
            <v>0</v>
          </cell>
          <cell r="G29">
            <v>0</v>
          </cell>
          <cell r="H29">
            <v>30</v>
          </cell>
          <cell r="I29">
            <v>0</v>
          </cell>
          <cell r="J29">
            <v>110</v>
          </cell>
        </row>
        <row r="30">
          <cell r="B30" t="str">
            <v>Infinera</v>
          </cell>
        </row>
        <row r="31">
          <cell r="B31" t="str">
            <v>KDDI-SCS</v>
          </cell>
          <cell r="C31">
            <v>0</v>
          </cell>
          <cell r="D31">
            <v>0</v>
          </cell>
          <cell r="E31">
            <v>0</v>
          </cell>
          <cell r="F31">
            <v>0</v>
          </cell>
          <cell r="G31">
            <v>0</v>
          </cell>
          <cell r="H31">
            <v>0</v>
          </cell>
          <cell r="I31">
            <v>0</v>
          </cell>
          <cell r="J31">
            <v>0</v>
          </cell>
        </row>
        <row r="32">
          <cell r="B32" t="str">
            <v>LGIC</v>
          </cell>
          <cell r="C32">
            <v>9</v>
          </cell>
          <cell r="D32">
            <v>0</v>
          </cell>
          <cell r="E32">
            <v>0</v>
          </cell>
          <cell r="F32">
            <v>0</v>
          </cell>
          <cell r="G32">
            <v>0</v>
          </cell>
          <cell r="H32">
            <v>0</v>
          </cell>
          <cell r="I32">
            <v>0</v>
          </cell>
          <cell r="J32">
            <v>9</v>
          </cell>
        </row>
        <row r="33">
          <cell r="B33" t="str">
            <v>Lucent</v>
          </cell>
          <cell r="C33">
            <v>0</v>
          </cell>
          <cell r="D33">
            <v>0</v>
          </cell>
          <cell r="E33">
            <v>0</v>
          </cell>
          <cell r="F33">
            <v>0</v>
          </cell>
          <cell r="G33">
            <v>0</v>
          </cell>
          <cell r="H33">
            <v>0</v>
          </cell>
          <cell r="I33">
            <v>0</v>
          </cell>
          <cell r="J33">
            <v>0</v>
          </cell>
        </row>
        <row r="34">
          <cell r="B34" t="str">
            <v>Lumentis</v>
          </cell>
          <cell r="C34">
            <v>0</v>
          </cell>
          <cell r="D34">
            <v>0</v>
          </cell>
          <cell r="E34">
            <v>0</v>
          </cell>
          <cell r="F34">
            <v>0</v>
          </cell>
          <cell r="G34">
            <v>0</v>
          </cell>
          <cell r="H34">
            <v>0</v>
          </cell>
          <cell r="I34">
            <v>0</v>
          </cell>
          <cell r="J34">
            <v>0</v>
          </cell>
        </row>
        <row r="35">
          <cell r="B35" t="str">
            <v>Luminous</v>
          </cell>
          <cell r="C35">
            <v>0</v>
          </cell>
          <cell r="D35">
            <v>2.2999999999999998</v>
          </cell>
          <cell r="E35">
            <v>0</v>
          </cell>
          <cell r="F35">
            <v>0</v>
          </cell>
          <cell r="G35">
            <v>0</v>
          </cell>
          <cell r="H35">
            <v>0</v>
          </cell>
          <cell r="I35">
            <v>0</v>
          </cell>
          <cell r="J35">
            <v>2.2999999999999998</v>
          </cell>
        </row>
        <row r="36">
          <cell r="B36" t="str">
            <v>LuxN</v>
          </cell>
          <cell r="C36">
            <v>0</v>
          </cell>
          <cell r="D36">
            <v>0</v>
          </cell>
          <cell r="E36">
            <v>0</v>
          </cell>
          <cell r="F36">
            <v>0</v>
          </cell>
          <cell r="G36">
            <v>0.8</v>
          </cell>
          <cell r="H36">
            <v>0</v>
          </cell>
          <cell r="I36">
            <v>0</v>
          </cell>
          <cell r="J36">
            <v>0.8</v>
          </cell>
        </row>
        <row r="37">
          <cell r="B37" t="str">
            <v>Marconi/Ericsson</v>
          </cell>
        </row>
        <row r="38">
          <cell r="B38" t="str">
            <v>MetroOptix</v>
          </cell>
          <cell r="C38">
            <v>0</v>
          </cell>
          <cell r="D38">
            <v>0</v>
          </cell>
          <cell r="E38">
            <v>0</v>
          </cell>
          <cell r="F38">
            <v>0</v>
          </cell>
          <cell r="G38">
            <v>0</v>
          </cell>
          <cell r="H38">
            <v>0</v>
          </cell>
          <cell r="I38">
            <v>0</v>
          </cell>
          <cell r="J38">
            <v>0</v>
          </cell>
        </row>
        <row r="39">
          <cell r="B39" t="str">
            <v>Movaz</v>
          </cell>
          <cell r="C39">
            <v>0</v>
          </cell>
          <cell r="D39">
            <v>0</v>
          </cell>
          <cell r="E39">
            <v>0</v>
          </cell>
          <cell r="F39">
            <v>0</v>
          </cell>
          <cell r="G39">
            <v>0</v>
          </cell>
          <cell r="H39">
            <v>0</v>
          </cell>
          <cell r="I39">
            <v>0</v>
          </cell>
          <cell r="J39">
            <v>0</v>
          </cell>
        </row>
        <row r="40">
          <cell r="B40" t="str">
            <v>Native</v>
          </cell>
          <cell r="C40">
            <v>0</v>
          </cell>
          <cell r="D40">
            <v>0</v>
          </cell>
          <cell r="E40">
            <v>0</v>
          </cell>
          <cell r="F40">
            <v>0</v>
          </cell>
          <cell r="G40">
            <v>0</v>
          </cell>
          <cell r="H40">
            <v>0</v>
          </cell>
          <cell r="I40">
            <v>0</v>
          </cell>
          <cell r="J40">
            <v>0</v>
          </cell>
        </row>
        <row r="41">
          <cell r="B41" t="str">
            <v>NEC</v>
          </cell>
          <cell r="C41">
            <v>80</v>
          </cell>
          <cell r="D41">
            <v>7.5</v>
          </cell>
          <cell r="E41">
            <v>0</v>
          </cell>
          <cell r="F41">
            <v>0</v>
          </cell>
          <cell r="G41">
            <v>1</v>
          </cell>
          <cell r="H41">
            <v>15</v>
          </cell>
          <cell r="I41">
            <v>0</v>
          </cell>
          <cell r="J41">
            <v>103.5</v>
          </cell>
        </row>
        <row r="42">
          <cell r="B42" t="str">
            <v>Nortel</v>
          </cell>
          <cell r="C42">
            <v>10</v>
          </cell>
          <cell r="D42">
            <v>1.5</v>
          </cell>
          <cell r="E42">
            <v>0</v>
          </cell>
          <cell r="F42">
            <v>3</v>
          </cell>
          <cell r="G42">
            <v>8</v>
          </cell>
          <cell r="H42">
            <v>49.4</v>
          </cell>
          <cell r="I42">
            <v>2.6</v>
          </cell>
          <cell r="J42">
            <v>74.5</v>
          </cell>
        </row>
        <row r="43">
          <cell r="B43" t="str">
            <v>Oki</v>
          </cell>
          <cell r="C43">
            <v>5.4736842105263159</v>
          </cell>
          <cell r="D43">
            <v>0</v>
          </cell>
          <cell r="E43">
            <v>0</v>
          </cell>
          <cell r="F43">
            <v>0</v>
          </cell>
          <cell r="G43">
            <v>0</v>
          </cell>
          <cell r="H43">
            <v>0</v>
          </cell>
          <cell r="I43">
            <v>0</v>
          </cell>
          <cell r="J43">
            <v>5.4736842105263159</v>
          </cell>
        </row>
        <row r="44">
          <cell r="B44" t="str">
            <v>OpVista</v>
          </cell>
        </row>
        <row r="45">
          <cell r="B45" t="str">
            <v>Photonic Bridges</v>
          </cell>
          <cell r="C45">
            <v>0</v>
          </cell>
          <cell r="D45">
            <v>0</v>
          </cell>
          <cell r="E45">
            <v>0</v>
          </cell>
          <cell r="F45">
            <v>0</v>
          </cell>
          <cell r="G45">
            <v>0</v>
          </cell>
          <cell r="H45">
            <v>0</v>
          </cell>
          <cell r="I45">
            <v>0</v>
          </cell>
          <cell r="J45">
            <v>0</v>
          </cell>
        </row>
        <row r="46">
          <cell r="B46" t="str">
            <v>Photonixnet</v>
          </cell>
          <cell r="C46">
            <v>0</v>
          </cell>
          <cell r="D46">
            <v>0</v>
          </cell>
          <cell r="E46">
            <v>0</v>
          </cell>
          <cell r="F46">
            <v>0</v>
          </cell>
          <cell r="G46">
            <v>0</v>
          </cell>
          <cell r="H46">
            <v>0</v>
          </cell>
          <cell r="I46">
            <v>0</v>
          </cell>
          <cell r="J46">
            <v>0</v>
          </cell>
        </row>
        <row r="47">
          <cell r="B47" t="str">
            <v>Pirelli</v>
          </cell>
          <cell r="C47">
            <v>0</v>
          </cell>
          <cell r="D47">
            <v>0</v>
          </cell>
          <cell r="E47">
            <v>0</v>
          </cell>
          <cell r="F47">
            <v>0</v>
          </cell>
          <cell r="G47">
            <v>0</v>
          </cell>
          <cell r="H47">
            <v>0</v>
          </cell>
          <cell r="I47">
            <v>0</v>
          </cell>
          <cell r="J47">
            <v>0</v>
          </cell>
        </row>
        <row r="48">
          <cell r="B48" t="str">
            <v>Redback</v>
          </cell>
          <cell r="C48">
            <v>0</v>
          </cell>
          <cell r="D48">
            <v>0.9</v>
          </cell>
          <cell r="E48">
            <v>0</v>
          </cell>
          <cell r="F48">
            <v>0</v>
          </cell>
          <cell r="G48">
            <v>0</v>
          </cell>
          <cell r="H48">
            <v>0</v>
          </cell>
          <cell r="I48">
            <v>0</v>
          </cell>
          <cell r="J48">
            <v>0.9</v>
          </cell>
        </row>
        <row r="49">
          <cell r="B49" t="str">
            <v>Sagem</v>
          </cell>
          <cell r="C49">
            <v>0</v>
          </cell>
          <cell r="D49">
            <v>0</v>
          </cell>
          <cell r="E49">
            <v>0</v>
          </cell>
          <cell r="F49">
            <v>0</v>
          </cell>
          <cell r="G49">
            <v>0</v>
          </cell>
          <cell r="H49">
            <v>0</v>
          </cell>
          <cell r="I49">
            <v>0</v>
          </cell>
          <cell r="J49">
            <v>0</v>
          </cell>
        </row>
        <row r="50">
          <cell r="B50" t="str">
            <v>Samsung</v>
          </cell>
          <cell r="C50">
            <v>9</v>
          </cell>
          <cell r="D50">
            <v>0</v>
          </cell>
          <cell r="E50">
            <v>0</v>
          </cell>
          <cell r="F50">
            <v>0</v>
          </cell>
          <cell r="G50">
            <v>0</v>
          </cell>
          <cell r="H50">
            <v>0</v>
          </cell>
          <cell r="I50">
            <v>0</v>
          </cell>
          <cell r="J50">
            <v>9</v>
          </cell>
        </row>
        <row r="51">
          <cell r="B51" t="str">
            <v>Nokia Siemens</v>
          </cell>
          <cell r="C51">
            <v>60</v>
          </cell>
          <cell r="D51">
            <v>0</v>
          </cell>
          <cell r="E51">
            <v>0</v>
          </cell>
          <cell r="F51">
            <v>0</v>
          </cell>
          <cell r="G51">
            <v>0</v>
          </cell>
          <cell r="H51">
            <v>25</v>
          </cell>
          <cell r="I51">
            <v>3</v>
          </cell>
          <cell r="J51">
            <v>88</v>
          </cell>
        </row>
        <row r="52">
          <cell r="B52" t="str">
            <v>Sorrento/Zhone</v>
          </cell>
        </row>
        <row r="53">
          <cell r="B53" t="str">
            <v>Sycamore</v>
          </cell>
          <cell r="C53">
            <v>0</v>
          </cell>
          <cell r="D53">
            <v>1</v>
          </cell>
          <cell r="E53">
            <v>0</v>
          </cell>
          <cell r="F53">
            <v>1</v>
          </cell>
          <cell r="G53">
            <v>0</v>
          </cell>
          <cell r="H53">
            <v>0</v>
          </cell>
          <cell r="I53">
            <v>0</v>
          </cell>
          <cell r="J53">
            <v>2</v>
          </cell>
        </row>
        <row r="54">
          <cell r="B54" t="str">
            <v>Tejas</v>
          </cell>
        </row>
        <row r="55">
          <cell r="B55" t="str">
            <v>Tellabs</v>
          </cell>
          <cell r="C55">
            <v>0</v>
          </cell>
          <cell r="D55">
            <v>0</v>
          </cell>
          <cell r="E55">
            <v>0</v>
          </cell>
          <cell r="F55">
            <v>0</v>
          </cell>
          <cell r="G55">
            <v>0</v>
          </cell>
          <cell r="H55">
            <v>0</v>
          </cell>
          <cell r="I55">
            <v>0</v>
          </cell>
          <cell r="J55">
            <v>0</v>
          </cell>
        </row>
        <row r="56">
          <cell r="B56" t="str">
            <v>Tellium</v>
          </cell>
          <cell r="C56">
            <v>0</v>
          </cell>
          <cell r="D56">
            <v>0</v>
          </cell>
          <cell r="E56">
            <v>0</v>
          </cell>
          <cell r="F56">
            <v>0</v>
          </cell>
          <cell r="G56">
            <v>0</v>
          </cell>
          <cell r="H56">
            <v>0</v>
          </cell>
          <cell r="I56">
            <v>0</v>
          </cell>
          <cell r="J56">
            <v>0</v>
          </cell>
        </row>
        <row r="57">
          <cell r="B57" t="str">
            <v>Transmode</v>
          </cell>
          <cell r="C57">
            <v>0</v>
          </cell>
          <cell r="D57">
            <v>0</v>
          </cell>
          <cell r="E57">
            <v>0</v>
          </cell>
          <cell r="F57">
            <v>0</v>
          </cell>
          <cell r="G57">
            <v>0</v>
          </cell>
          <cell r="H57">
            <v>0</v>
          </cell>
          <cell r="I57">
            <v>0</v>
          </cell>
          <cell r="J57">
            <v>0</v>
          </cell>
        </row>
        <row r="58">
          <cell r="B58" t="str">
            <v>Turin</v>
          </cell>
          <cell r="C58">
            <v>0</v>
          </cell>
          <cell r="D58">
            <v>0</v>
          </cell>
          <cell r="E58">
            <v>0</v>
          </cell>
          <cell r="F58">
            <v>0</v>
          </cell>
          <cell r="G58">
            <v>0</v>
          </cell>
          <cell r="H58">
            <v>0</v>
          </cell>
          <cell r="I58">
            <v>0</v>
          </cell>
          <cell r="J58">
            <v>0</v>
          </cell>
        </row>
        <row r="59">
          <cell r="B59" t="str">
            <v>Tyco</v>
          </cell>
          <cell r="C59">
            <v>0</v>
          </cell>
          <cell r="D59">
            <v>0</v>
          </cell>
          <cell r="E59">
            <v>0</v>
          </cell>
          <cell r="F59">
            <v>0</v>
          </cell>
          <cell r="G59">
            <v>0</v>
          </cell>
          <cell r="H59">
            <v>0</v>
          </cell>
          <cell r="I59">
            <v>0</v>
          </cell>
          <cell r="J59">
            <v>0</v>
          </cell>
        </row>
        <row r="60">
          <cell r="B60" t="str">
            <v>UTStarcom</v>
          </cell>
          <cell r="C60">
            <v>0</v>
          </cell>
          <cell r="D60">
            <v>3</v>
          </cell>
          <cell r="E60">
            <v>0</v>
          </cell>
          <cell r="F60">
            <v>0</v>
          </cell>
          <cell r="G60">
            <v>0</v>
          </cell>
          <cell r="H60">
            <v>0</v>
          </cell>
          <cell r="I60">
            <v>0</v>
          </cell>
          <cell r="J60">
            <v>3</v>
          </cell>
        </row>
        <row r="61">
          <cell r="B61" t="str">
            <v>White Rock</v>
          </cell>
          <cell r="C61">
            <v>0</v>
          </cell>
          <cell r="D61">
            <v>0</v>
          </cell>
          <cell r="E61">
            <v>0</v>
          </cell>
          <cell r="F61">
            <v>0</v>
          </cell>
          <cell r="G61">
            <v>0</v>
          </cell>
          <cell r="H61">
            <v>0</v>
          </cell>
          <cell r="I61">
            <v>0</v>
          </cell>
          <cell r="J61">
            <v>0</v>
          </cell>
        </row>
        <row r="62">
          <cell r="B62" t="str">
            <v>Xtera</v>
          </cell>
        </row>
        <row r="63">
          <cell r="B63" t="str">
            <v>Zhone</v>
          </cell>
          <cell r="C63">
            <v>0</v>
          </cell>
          <cell r="D63">
            <v>0</v>
          </cell>
          <cell r="E63">
            <v>0</v>
          </cell>
          <cell r="F63">
            <v>0</v>
          </cell>
          <cell r="G63">
            <v>1</v>
          </cell>
          <cell r="H63">
            <v>0</v>
          </cell>
          <cell r="I63">
            <v>0</v>
          </cell>
          <cell r="J63">
            <v>1</v>
          </cell>
        </row>
        <row r="69">
          <cell r="B69" t="str">
            <v>2Q02</v>
          </cell>
          <cell r="D69" t="str">
            <v>Optical Networking Vendor Revenues ($ M)</v>
          </cell>
          <cell r="J69" t="str">
            <v>Asia Pacific</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Total Optical Networking (ON)</v>
          </cell>
        </row>
        <row r="71">
          <cell r="B71" t="str">
            <v>ADTRAN</v>
          </cell>
        </row>
        <row r="72">
          <cell r="B72" t="str">
            <v>ADVA</v>
          </cell>
          <cell r="C72">
            <v>0</v>
          </cell>
          <cell r="D72">
            <v>0</v>
          </cell>
          <cell r="E72">
            <v>0</v>
          </cell>
          <cell r="F72">
            <v>0</v>
          </cell>
          <cell r="G72">
            <v>3</v>
          </cell>
          <cell r="H72">
            <v>0</v>
          </cell>
          <cell r="I72">
            <v>0</v>
          </cell>
          <cell r="J72">
            <v>3</v>
          </cell>
        </row>
        <row r="73">
          <cell r="B73" t="str">
            <v>Alcatel-Lucent</v>
          </cell>
          <cell r="C73">
            <v>56</v>
          </cell>
          <cell r="D73">
            <v>73</v>
          </cell>
          <cell r="E73">
            <v>12</v>
          </cell>
          <cell r="F73">
            <v>7</v>
          </cell>
          <cell r="G73">
            <v>2</v>
          </cell>
          <cell r="H73">
            <v>26</v>
          </cell>
          <cell r="I73">
            <v>3</v>
          </cell>
          <cell r="J73">
            <v>179</v>
          </cell>
        </row>
        <row r="74">
          <cell r="B74" t="str">
            <v>Alidian</v>
          </cell>
          <cell r="C74">
            <v>0</v>
          </cell>
          <cell r="D74">
            <v>0.5</v>
          </cell>
          <cell r="E74">
            <v>0</v>
          </cell>
          <cell r="F74">
            <v>0</v>
          </cell>
          <cell r="G74">
            <v>0</v>
          </cell>
          <cell r="H74">
            <v>0</v>
          </cell>
          <cell r="I74">
            <v>0</v>
          </cell>
          <cell r="J74">
            <v>0.5</v>
          </cell>
        </row>
        <row r="75">
          <cell r="B75" t="str">
            <v>ANDA</v>
          </cell>
        </row>
        <row r="76">
          <cell r="B76" t="str">
            <v>Appian</v>
          </cell>
          <cell r="C76">
            <v>0</v>
          </cell>
          <cell r="D76">
            <v>1.5</v>
          </cell>
          <cell r="E76">
            <v>0</v>
          </cell>
          <cell r="F76">
            <v>0</v>
          </cell>
          <cell r="G76">
            <v>0</v>
          </cell>
          <cell r="H76">
            <v>0</v>
          </cell>
          <cell r="I76">
            <v>0</v>
          </cell>
          <cell r="J76">
            <v>1.5</v>
          </cell>
        </row>
        <row r="77">
          <cell r="B77" t="str">
            <v>Atrica</v>
          </cell>
          <cell r="C77">
            <v>0</v>
          </cell>
          <cell r="D77">
            <v>0.8</v>
          </cell>
          <cell r="E77">
            <v>0</v>
          </cell>
          <cell r="F77">
            <v>0</v>
          </cell>
          <cell r="G77">
            <v>0</v>
          </cell>
          <cell r="H77">
            <v>0</v>
          </cell>
          <cell r="I77">
            <v>0</v>
          </cell>
          <cell r="J77">
            <v>0.8</v>
          </cell>
        </row>
        <row r="78">
          <cell r="B78" t="str">
            <v>Calient</v>
          </cell>
          <cell r="C78">
            <v>0</v>
          </cell>
          <cell r="D78">
            <v>0</v>
          </cell>
          <cell r="E78">
            <v>0</v>
          </cell>
          <cell r="F78">
            <v>2</v>
          </cell>
          <cell r="G78">
            <v>0</v>
          </cell>
          <cell r="H78">
            <v>0</v>
          </cell>
          <cell r="I78">
            <v>0</v>
          </cell>
          <cell r="J78">
            <v>2</v>
          </cell>
        </row>
        <row r="79">
          <cell r="B79" t="str">
            <v>Ciena</v>
          </cell>
          <cell r="C79">
            <v>0</v>
          </cell>
          <cell r="D79">
            <v>3</v>
          </cell>
          <cell r="E79">
            <v>0</v>
          </cell>
          <cell r="F79">
            <v>2.5</v>
          </cell>
          <cell r="G79">
            <v>2</v>
          </cell>
          <cell r="H79">
            <v>1.5</v>
          </cell>
          <cell r="I79">
            <v>0</v>
          </cell>
          <cell r="J79">
            <v>9</v>
          </cell>
        </row>
        <row r="80">
          <cell r="B80" t="str">
            <v>Cisco</v>
          </cell>
          <cell r="C80">
            <v>0</v>
          </cell>
          <cell r="D80">
            <v>1.7</v>
          </cell>
          <cell r="E80">
            <v>0</v>
          </cell>
          <cell r="F80">
            <v>0</v>
          </cell>
          <cell r="G80">
            <v>0.4</v>
          </cell>
          <cell r="H80">
            <v>0.4</v>
          </cell>
          <cell r="I80">
            <v>1</v>
          </cell>
          <cell r="J80">
            <v>3.5</v>
          </cell>
        </row>
        <row r="81">
          <cell r="B81" t="str">
            <v>Coriolis</v>
          </cell>
          <cell r="C81">
            <v>0</v>
          </cell>
          <cell r="D81">
            <v>0</v>
          </cell>
          <cell r="E81">
            <v>0</v>
          </cell>
          <cell r="F81">
            <v>0</v>
          </cell>
          <cell r="G81">
            <v>0</v>
          </cell>
          <cell r="H81">
            <v>0</v>
          </cell>
          <cell r="I81">
            <v>0</v>
          </cell>
          <cell r="J81">
            <v>0</v>
          </cell>
        </row>
        <row r="82">
          <cell r="B82" t="str">
            <v>Corrigent</v>
          </cell>
        </row>
        <row r="83">
          <cell r="B83" t="str">
            <v>Corvis</v>
          </cell>
          <cell r="C83">
            <v>0</v>
          </cell>
          <cell r="D83">
            <v>0</v>
          </cell>
          <cell r="E83">
            <v>0</v>
          </cell>
          <cell r="F83">
            <v>0</v>
          </cell>
          <cell r="G83">
            <v>0</v>
          </cell>
          <cell r="H83">
            <v>0</v>
          </cell>
          <cell r="I83">
            <v>0</v>
          </cell>
          <cell r="J83">
            <v>0</v>
          </cell>
        </row>
        <row r="84">
          <cell r="B84" t="str">
            <v>Datang</v>
          </cell>
          <cell r="C84">
            <v>4</v>
          </cell>
          <cell r="D84">
            <v>0</v>
          </cell>
          <cell r="E84">
            <v>0</v>
          </cell>
          <cell r="F84">
            <v>0</v>
          </cell>
          <cell r="G84">
            <v>0</v>
          </cell>
          <cell r="H84">
            <v>4</v>
          </cell>
          <cell r="I84">
            <v>0</v>
          </cell>
          <cell r="J84">
            <v>8</v>
          </cell>
        </row>
        <row r="85">
          <cell r="B85" t="str">
            <v>Eastcom</v>
          </cell>
          <cell r="C85">
            <v>0</v>
          </cell>
          <cell r="D85">
            <v>0</v>
          </cell>
          <cell r="E85">
            <v>0</v>
          </cell>
          <cell r="F85">
            <v>0</v>
          </cell>
          <cell r="G85">
            <v>0</v>
          </cell>
          <cell r="H85">
            <v>0</v>
          </cell>
          <cell r="I85">
            <v>0</v>
          </cell>
          <cell r="J85">
            <v>0</v>
          </cell>
        </row>
        <row r="86">
          <cell r="B86" t="str">
            <v>ECI Telecom</v>
          </cell>
          <cell r="C86">
            <v>7</v>
          </cell>
          <cell r="D86">
            <v>2.2999999999999998</v>
          </cell>
          <cell r="E86">
            <v>0</v>
          </cell>
          <cell r="F86">
            <v>0</v>
          </cell>
          <cell r="G86">
            <v>2</v>
          </cell>
          <cell r="H86">
            <v>0</v>
          </cell>
          <cell r="I86">
            <v>0</v>
          </cell>
          <cell r="J86">
            <v>11.3</v>
          </cell>
        </row>
        <row r="87">
          <cell r="B87" t="str">
            <v>Ericsson</v>
          </cell>
          <cell r="C87">
            <v>8</v>
          </cell>
          <cell r="D87">
            <v>7.5</v>
          </cell>
          <cell r="E87">
            <v>4</v>
          </cell>
          <cell r="F87">
            <v>0</v>
          </cell>
          <cell r="G87">
            <v>0</v>
          </cell>
          <cell r="H87">
            <v>5</v>
          </cell>
          <cell r="I87">
            <v>1</v>
          </cell>
          <cell r="J87">
            <v>25.5</v>
          </cell>
        </row>
        <row r="88">
          <cell r="B88" t="str">
            <v>FiberHome</v>
          </cell>
          <cell r="C88">
            <v>20</v>
          </cell>
          <cell r="D88">
            <v>0</v>
          </cell>
          <cell r="E88">
            <v>0</v>
          </cell>
          <cell r="F88">
            <v>0</v>
          </cell>
          <cell r="G88">
            <v>0</v>
          </cell>
          <cell r="H88">
            <v>9</v>
          </cell>
          <cell r="I88">
            <v>0</v>
          </cell>
          <cell r="J88">
            <v>29</v>
          </cell>
        </row>
        <row r="89">
          <cell r="B89" t="str">
            <v>Fujitsu</v>
          </cell>
          <cell r="C89">
            <v>50</v>
          </cell>
          <cell r="D89">
            <v>4.5</v>
          </cell>
          <cell r="E89">
            <v>12</v>
          </cell>
          <cell r="F89">
            <v>0</v>
          </cell>
          <cell r="G89">
            <v>2</v>
          </cell>
          <cell r="H89">
            <v>9</v>
          </cell>
          <cell r="I89">
            <v>1</v>
          </cell>
          <cell r="J89">
            <v>78.5</v>
          </cell>
        </row>
        <row r="90">
          <cell r="B90" t="str">
            <v>Hitachi</v>
          </cell>
          <cell r="C90">
            <v>6</v>
          </cell>
          <cell r="D90">
            <v>0</v>
          </cell>
          <cell r="E90">
            <v>0</v>
          </cell>
          <cell r="F90">
            <v>0</v>
          </cell>
          <cell r="G90">
            <v>0</v>
          </cell>
          <cell r="H90">
            <v>2</v>
          </cell>
          <cell r="I90">
            <v>0</v>
          </cell>
          <cell r="J90">
            <v>8</v>
          </cell>
        </row>
        <row r="91">
          <cell r="B91" t="str">
            <v>Hitachi Cable</v>
          </cell>
        </row>
        <row r="92">
          <cell r="B92" t="str">
            <v>Huawei</v>
          </cell>
          <cell r="C92">
            <v>110.53749999999999</v>
          </cell>
          <cell r="D92">
            <v>8.9624999999999915</v>
          </cell>
          <cell r="E92">
            <v>0</v>
          </cell>
          <cell r="F92">
            <v>0</v>
          </cell>
          <cell r="G92">
            <v>0</v>
          </cell>
          <cell r="H92">
            <v>36</v>
          </cell>
          <cell r="I92">
            <v>0</v>
          </cell>
          <cell r="J92">
            <v>155.5</v>
          </cell>
        </row>
        <row r="93">
          <cell r="B93" t="str">
            <v>Infinera</v>
          </cell>
        </row>
        <row r="94">
          <cell r="B94" t="str">
            <v>KDDI-SCS</v>
          </cell>
          <cell r="C94">
            <v>0</v>
          </cell>
          <cell r="D94">
            <v>0</v>
          </cell>
          <cell r="E94">
            <v>0</v>
          </cell>
          <cell r="F94">
            <v>0</v>
          </cell>
          <cell r="G94">
            <v>0</v>
          </cell>
          <cell r="H94">
            <v>0</v>
          </cell>
          <cell r="I94">
            <v>0</v>
          </cell>
          <cell r="J94">
            <v>0</v>
          </cell>
        </row>
        <row r="95">
          <cell r="B95" t="str">
            <v>LGIC</v>
          </cell>
          <cell r="C95">
            <v>5</v>
          </cell>
          <cell r="D95">
            <v>0</v>
          </cell>
          <cell r="E95">
            <v>5</v>
          </cell>
          <cell r="F95">
            <v>0</v>
          </cell>
          <cell r="G95">
            <v>0</v>
          </cell>
          <cell r="H95">
            <v>0</v>
          </cell>
          <cell r="I95">
            <v>0</v>
          </cell>
          <cell r="J95">
            <v>10</v>
          </cell>
        </row>
        <row r="96">
          <cell r="B96" t="str">
            <v>Lucent</v>
          </cell>
          <cell r="C96">
            <v>0</v>
          </cell>
          <cell r="D96">
            <v>0</v>
          </cell>
          <cell r="E96">
            <v>0</v>
          </cell>
          <cell r="F96">
            <v>0</v>
          </cell>
          <cell r="G96">
            <v>0</v>
          </cell>
          <cell r="H96">
            <v>0</v>
          </cell>
          <cell r="I96">
            <v>0</v>
          </cell>
          <cell r="J96">
            <v>0</v>
          </cell>
        </row>
        <row r="97">
          <cell r="B97" t="str">
            <v>Lumentis</v>
          </cell>
          <cell r="C97">
            <v>0</v>
          </cell>
          <cell r="D97">
            <v>0</v>
          </cell>
          <cell r="E97">
            <v>0</v>
          </cell>
          <cell r="F97">
            <v>0</v>
          </cell>
          <cell r="G97">
            <v>0</v>
          </cell>
          <cell r="H97">
            <v>0</v>
          </cell>
          <cell r="I97">
            <v>0</v>
          </cell>
          <cell r="J97">
            <v>0</v>
          </cell>
        </row>
        <row r="98">
          <cell r="B98" t="str">
            <v>Luminous</v>
          </cell>
          <cell r="C98">
            <v>0</v>
          </cell>
          <cell r="D98">
            <v>2.4</v>
          </cell>
          <cell r="E98">
            <v>0</v>
          </cell>
          <cell r="F98">
            <v>0</v>
          </cell>
          <cell r="G98">
            <v>0</v>
          </cell>
          <cell r="H98">
            <v>0</v>
          </cell>
          <cell r="I98">
            <v>0</v>
          </cell>
          <cell r="J98">
            <v>2.4</v>
          </cell>
        </row>
        <row r="99">
          <cell r="B99" t="str">
            <v>LuxN</v>
          </cell>
          <cell r="C99">
            <v>0</v>
          </cell>
          <cell r="D99">
            <v>0</v>
          </cell>
          <cell r="E99">
            <v>0</v>
          </cell>
          <cell r="F99">
            <v>0</v>
          </cell>
          <cell r="G99">
            <v>1</v>
          </cell>
          <cell r="H99">
            <v>0</v>
          </cell>
          <cell r="I99">
            <v>0</v>
          </cell>
          <cell r="J99">
            <v>1</v>
          </cell>
        </row>
        <row r="100">
          <cell r="B100" t="str">
            <v>Marconi/Ericsson</v>
          </cell>
        </row>
        <row r="101">
          <cell r="B101" t="str">
            <v>MetroOptix</v>
          </cell>
          <cell r="C101">
            <v>0</v>
          </cell>
          <cell r="D101">
            <v>0</v>
          </cell>
          <cell r="E101">
            <v>0</v>
          </cell>
          <cell r="F101">
            <v>0</v>
          </cell>
          <cell r="G101">
            <v>0</v>
          </cell>
          <cell r="H101">
            <v>0</v>
          </cell>
          <cell r="I101">
            <v>0</v>
          </cell>
          <cell r="J101">
            <v>0</v>
          </cell>
        </row>
        <row r="102">
          <cell r="B102" t="str">
            <v>Movaz</v>
          </cell>
          <cell r="C102">
            <v>0</v>
          </cell>
          <cell r="D102">
            <v>0</v>
          </cell>
          <cell r="E102">
            <v>0</v>
          </cell>
          <cell r="F102">
            <v>0</v>
          </cell>
          <cell r="G102">
            <v>0</v>
          </cell>
          <cell r="H102">
            <v>0</v>
          </cell>
          <cell r="I102">
            <v>0</v>
          </cell>
          <cell r="J102">
            <v>0</v>
          </cell>
        </row>
        <row r="103">
          <cell r="B103" t="str">
            <v>Native</v>
          </cell>
          <cell r="C103">
            <v>0</v>
          </cell>
          <cell r="D103">
            <v>0</v>
          </cell>
          <cell r="E103">
            <v>0</v>
          </cell>
          <cell r="F103">
            <v>0</v>
          </cell>
          <cell r="G103">
            <v>0</v>
          </cell>
          <cell r="H103">
            <v>0</v>
          </cell>
          <cell r="I103">
            <v>0</v>
          </cell>
          <cell r="J103">
            <v>0</v>
          </cell>
        </row>
        <row r="104">
          <cell r="B104" t="str">
            <v>NEC</v>
          </cell>
          <cell r="C104">
            <v>69</v>
          </cell>
          <cell r="D104">
            <v>5.5</v>
          </cell>
          <cell r="E104">
            <v>0</v>
          </cell>
          <cell r="F104">
            <v>0</v>
          </cell>
          <cell r="G104">
            <v>1</v>
          </cell>
          <cell r="H104">
            <v>2</v>
          </cell>
          <cell r="I104">
            <v>0</v>
          </cell>
          <cell r="J104">
            <v>77.5</v>
          </cell>
        </row>
        <row r="105">
          <cell r="B105" t="str">
            <v>Nortel</v>
          </cell>
          <cell r="C105">
            <v>8</v>
          </cell>
          <cell r="D105">
            <v>5.5</v>
          </cell>
          <cell r="E105">
            <v>0</v>
          </cell>
          <cell r="F105">
            <v>7</v>
          </cell>
          <cell r="G105">
            <v>9</v>
          </cell>
          <cell r="H105">
            <v>57</v>
          </cell>
          <cell r="I105">
            <v>3</v>
          </cell>
          <cell r="J105">
            <v>89.5</v>
          </cell>
        </row>
        <row r="106">
          <cell r="B106" t="str">
            <v>Oki</v>
          </cell>
          <cell r="C106">
            <v>4</v>
          </cell>
          <cell r="D106">
            <v>0</v>
          </cell>
          <cell r="E106">
            <v>0</v>
          </cell>
          <cell r="F106">
            <v>0</v>
          </cell>
          <cell r="G106">
            <v>0</v>
          </cell>
          <cell r="H106">
            <v>0</v>
          </cell>
          <cell r="I106">
            <v>0</v>
          </cell>
          <cell r="J106">
            <v>4</v>
          </cell>
        </row>
        <row r="107">
          <cell r="B107" t="str">
            <v>OpVista</v>
          </cell>
        </row>
        <row r="108">
          <cell r="B108" t="str">
            <v>Photonic Bridges</v>
          </cell>
          <cell r="C108">
            <v>0</v>
          </cell>
          <cell r="D108">
            <v>0</v>
          </cell>
          <cell r="E108">
            <v>0</v>
          </cell>
          <cell r="F108">
            <v>0</v>
          </cell>
          <cell r="G108">
            <v>0</v>
          </cell>
          <cell r="H108">
            <v>0</v>
          </cell>
          <cell r="I108">
            <v>0</v>
          </cell>
          <cell r="J108">
            <v>0</v>
          </cell>
        </row>
        <row r="109">
          <cell r="B109" t="str">
            <v>Photonixnet</v>
          </cell>
          <cell r="C109">
            <v>0</v>
          </cell>
          <cell r="D109">
            <v>0</v>
          </cell>
          <cell r="E109">
            <v>0</v>
          </cell>
          <cell r="F109">
            <v>0</v>
          </cell>
          <cell r="G109">
            <v>2</v>
          </cell>
          <cell r="H109">
            <v>0</v>
          </cell>
          <cell r="I109">
            <v>0</v>
          </cell>
          <cell r="J109">
            <v>2</v>
          </cell>
        </row>
        <row r="110">
          <cell r="B110" t="str">
            <v>Pirelli</v>
          </cell>
          <cell r="C110">
            <v>0</v>
          </cell>
          <cell r="D110">
            <v>0</v>
          </cell>
          <cell r="E110">
            <v>0</v>
          </cell>
          <cell r="F110">
            <v>0</v>
          </cell>
          <cell r="G110">
            <v>0</v>
          </cell>
          <cell r="H110">
            <v>0</v>
          </cell>
          <cell r="I110">
            <v>0</v>
          </cell>
          <cell r="J110">
            <v>0</v>
          </cell>
        </row>
        <row r="111">
          <cell r="B111" t="str">
            <v>Redback</v>
          </cell>
          <cell r="C111">
            <v>0</v>
          </cell>
          <cell r="D111">
            <v>0.5</v>
          </cell>
          <cell r="E111">
            <v>0</v>
          </cell>
          <cell r="F111">
            <v>0</v>
          </cell>
          <cell r="G111">
            <v>0</v>
          </cell>
          <cell r="H111">
            <v>0</v>
          </cell>
          <cell r="I111">
            <v>0</v>
          </cell>
          <cell r="J111">
            <v>0.5</v>
          </cell>
        </row>
        <row r="112">
          <cell r="B112" t="str">
            <v>Sagem</v>
          </cell>
          <cell r="C112">
            <v>0</v>
          </cell>
          <cell r="D112">
            <v>0</v>
          </cell>
          <cell r="E112">
            <v>0</v>
          </cell>
          <cell r="F112">
            <v>0</v>
          </cell>
          <cell r="G112">
            <v>0</v>
          </cell>
          <cell r="H112">
            <v>0</v>
          </cell>
          <cell r="I112">
            <v>0</v>
          </cell>
          <cell r="J112">
            <v>0</v>
          </cell>
        </row>
        <row r="113">
          <cell r="B113" t="str">
            <v>Samsung</v>
          </cell>
          <cell r="C113">
            <v>10</v>
          </cell>
          <cell r="D113">
            <v>0</v>
          </cell>
          <cell r="E113">
            <v>0</v>
          </cell>
          <cell r="F113">
            <v>0</v>
          </cell>
          <cell r="G113">
            <v>0</v>
          </cell>
          <cell r="H113">
            <v>0</v>
          </cell>
          <cell r="I113">
            <v>0</v>
          </cell>
          <cell r="J113">
            <v>10</v>
          </cell>
        </row>
        <row r="114">
          <cell r="B114" t="str">
            <v>Nokia Siemens</v>
          </cell>
          <cell r="C114">
            <v>45</v>
          </cell>
          <cell r="D114">
            <v>0</v>
          </cell>
          <cell r="E114">
            <v>1</v>
          </cell>
          <cell r="F114">
            <v>0</v>
          </cell>
          <cell r="G114">
            <v>0</v>
          </cell>
          <cell r="H114">
            <v>25</v>
          </cell>
          <cell r="I114">
            <v>3</v>
          </cell>
          <cell r="J114">
            <v>74</v>
          </cell>
        </row>
        <row r="115">
          <cell r="B115" t="str">
            <v>Sorrento/Zhone</v>
          </cell>
        </row>
        <row r="116">
          <cell r="B116" t="str">
            <v>Sycamore</v>
          </cell>
          <cell r="C116">
            <v>0</v>
          </cell>
          <cell r="D116">
            <v>0.5</v>
          </cell>
          <cell r="E116">
            <v>0</v>
          </cell>
          <cell r="F116">
            <v>1</v>
          </cell>
          <cell r="G116">
            <v>0</v>
          </cell>
          <cell r="H116">
            <v>0</v>
          </cell>
          <cell r="I116">
            <v>0</v>
          </cell>
          <cell r="J116">
            <v>1.5</v>
          </cell>
        </row>
        <row r="117">
          <cell r="B117" t="str">
            <v>Tejas</v>
          </cell>
        </row>
        <row r="118">
          <cell r="B118" t="str">
            <v>Tellabs</v>
          </cell>
          <cell r="C118">
            <v>10</v>
          </cell>
          <cell r="D118">
            <v>0</v>
          </cell>
          <cell r="E118">
            <v>0</v>
          </cell>
          <cell r="F118">
            <v>0</v>
          </cell>
          <cell r="G118">
            <v>0</v>
          </cell>
          <cell r="H118">
            <v>0</v>
          </cell>
          <cell r="I118">
            <v>0</v>
          </cell>
          <cell r="J118">
            <v>10</v>
          </cell>
        </row>
        <row r="119">
          <cell r="B119" t="str">
            <v>Tellium</v>
          </cell>
          <cell r="C119">
            <v>0</v>
          </cell>
          <cell r="D119">
            <v>0</v>
          </cell>
          <cell r="E119">
            <v>0</v>
          </cell>
          <cell r="F119">
            <v>0</v>
          </cell>
          <cell r="G119">
            <v>0</v>
          </cell>
          <cell r="H119">
            <v>0</v>
          </cell>
          <cell r="I119">
            <v>0</v>
          </cell>
          <cell r="J119">
            <v>0</v>
          </cell>
        </row>
        <row r="120">
          <cell r="B120" t="str">
            <v>Transmode</v>
          </cell>
          <cell r="C120">
            <v>0</v>
          </cell>
          <cell r="D120">
            <v>0</v>
          </cell>
          <cell r="E120">
            <v>0</v>
          </cell>
          <cell r="F120">
            <v>0</v>
          </cell>
          <cell r="G120">
            <v>0</v>
          </cell>
          <cell r="H120">
            <v>0</v>
          </cell>
          <cell r="I120">
            <v>0</v>
          </cell>
          <cell r="J120">
            <v>0</v>
          </cell>
        </row>
        <row r="121">
          <cell r="B121" t="str">
            <v>Turin</v>
          </cell>
          <cell r="C121">
            <v>0</v>
          </cell>
          <cell r="D121">
            <v>0</v>
          </cell>
          <cell r="E121">
            <v>0</v>
          </cell>
          <cell r="F121">
            <v>0</v>
          </cell>
          <cell r="G121">
            <v>0</v>
          </cell>
          <cell r="H121">
            <v>0</v>
          </cell>
          <cell r="I121">
            <v>0</v>
          </cell>
          <cell r="J121">
            <v>0</v>
          </cell>
        </row>
        <row r="122">
          <cell r="B122" t="str">
            <v>Tyco</v>
          </cell>
          <cell r="C122">
            <v>0</v>
          </cell>
          <cell r="D122">
            <v>0</v>
          </cell>
          <cell r="E122">
            <v>0</v>
          </cell>
          <cell r="F122">
            <v>0</v>
          </cell>
          <cell r="G122">
            <v>0</v>
          </cell>
          <cell r="H122">
            <v>0</v>
          </cell>
          <cell r="I122">
            <v>0</v>
          </cell>
          <cell r="J122">
            <v>0</v>
          </cell>
        </row>
        <row r="123">
          <cell r="B123" t="str">
            <v>UTStarcom</v>
          </cell>
          <cell r="C123">
            <v>0</v>
          </cell>
          <cell r="D123">
            <v>4</v>
          </cell>
          <cell r="E123">
            <v>0</v>
          </cell>
          <cell r="F123">
            <v>0</v>
          </cell>
          <cell r="G123">
            <v>0</v>
          </cell>
          <cell r="H123">
            <v>0</v>
          </cell>
          <cell r="I123">
            <v>0</v>
          </cell>
          <cell r="J123">
            <v>4</v>
          </cell>
        </row>
        <row r="124">
          <cell r="B124" t="str">
            <v>White Rock</v>
          </cell>
          <cell r="C124">
            <v>0</v>
          </cell>
          <cell r="D124">
            <v>0</v>
          </cell>
          <cell r="E124">
            <v>0</v>
          </cell>
          <cell r="F124">
            <v>0</v>
          </cell>
          <cell r="G124">
            <v>0</v>
          </cell>
          <cell r="H124">
            <v>0</v>
          </cell>
          <cell r="I124">
            <v>0</v>
          </cell>
          <cell r="J124">
            <v>0</v>
          </cell>
        </row>
        <row r="125">
          <cell r="B125" t="str">
            <v>Xtera</v>
          </cell>
        </row>
        <row r="126">
          <cell r="B126" t="str">
            <v>Zhone</v>
          </cell>
          <cell r="C126">
            <v>0</v>
          </cell>
          <cell r="D126">
            <v>0</v>
          </cell>
          <cell r="E126">
            <v>0</v>
          </cell>
          <cell r="F126">
            <v>0</v>
          </cell>
          <cell r="G126">
            <v>1</v>
          </cell>
          <cell r="H126">
            <v>0</v>
          </cell>
          <cell r="I126">
            <v>0</v>
          </cell>
          <cell r="J126">
            <v>1</v>
          </cell>
        </row>
        <row r="127">
          <cell r="B127" t="str">
            <v>ZTE</v>
          </cell>
          <cell r="C127">
            <v>15</v>
          </cell>
          <cell r="D127">
            <v>0</v>
          </cell>
          <cell r="E127">
            <v>0</v>
          </cell>
          <cell r="F127">
            <v>0</v>
          </cell>
          <cell r="G127">
            <v>0</v>
          </cell>
          <cell r="H127">
            <v>5</v>
          </cell>
          <cell r="I127">
            <v>0</v>
          </cell>
          <cell r="J127">
            <v>20</v>
          </cell>
        </row>
        <row r="128">
          <cell r="B128" t="str">
            <v>Other</v>
          </cell>
          <cell r="C128">
            <v>0</v>
          </cell>
          <cell r="D128">
            <v>0</v>
          </cell>
          <cell r="E128">
            <v>5</v>
          </cell>
          <cell r="F128">
            <v>0</v>
          </cell>
          <cell r="G128">
            <v>0.8</v>
          </cell>
          <cell r="H128">
            <v>0</v>
          </cell>
          <cell r="I128">
            <v>0</v>
          </cell>
          <cell r="J128">
            <v>5.8</v>
          </cell>
        </row>
        <row r="129">
          <cell r="B129" t="str">
            <v>Total</v>
          </cell>
          <cell r="C129">
            <v>427.53750000000002</v>
          </cell>
          <cell r="D129">
            <v>122.16249999999999</v>
          </cell>
          <cell r="E129">
            <v>39</v>
          </cell>
          <cell r="F129">
            <v>19.5</v>
          </cell>
          <cell r="G129">
            <v>26.2</v>
          </cell>
          <cell r="H129">
            <v>181.9</v>
          </cell>
          <cell r="I129">
            <v>12</v>
          </cell>
          <cell r="J129">
            <v>828.3</v>
          </cell>
        </row>
        <row r="132">
          <cell r="B132" t="str">
            <v>3Q02</v>
          </cell>
          <cell r="D132" t="str">
            <v>Optical Networking Vendor Revenues ($ M)</v>
          </cell>
          <cell r="J132" t="str">
            <v>Asia Pacific</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Total Optical Networking (ON)</v>
          </cell>
        </row>
        <row r="134">
          <cell r="B134" t="str">
            <v>ADTRAN</v>
          </cell>
        </row>
        <row r="135">
          <cell r="B135" t="str">
            <v>ADVA</v>
          </cell>
          <cell r="C135">
            <v>0</v>
          </cell>
          <cell r="D135">
            <v>0</v>
          </cell>
          <cell r="E135">
            <v>0</v>
          </cell>
          <cell r="F135">
            <v>0</v>
          </cell>
          <cell r="G135">
            <v>2</v>
          </cell>
          <cell r="H135">
            <v>0</v>
          </cell>
          <cell r="I135">
            <v>0</v>
          </cell>
          <cell r="J135">
            <v>2</v>
          </cell>
        </row>
        <row r="136">
          <cell r="B136" t="str">
            <v>Alcatel-Lucent</v>
          </cell>
          <cell r="C136">
            <v>33</v>
          </cell>
          <cell r="D136">
            <v>30</v>
          </cell>
          <cell r="E136">
            <v>2</v>
          </cell>
          <cell r="F136">
            <v>2</v>
          </cell>
          <cell r="G136">
            <v>2</v>
          </cell>
          <cell r="H136">
            <v>21</v>
          </cell>
          <cell r="I136">
            <v>1</v>
          </cell>
          <cell r="J136">
            <v>91</v>
          </cell>
        </row>
        <row r="137">
          <cell r="B137" t="str">
            <v>Alidian</v>
          </cell>
          <cell r="C137">
            <v>0</v>
          </cell>
          <cell r="D137">
            <v>0.3</v>
          </cell>
          <cell r="E137">
            <v>0</v>
          </cell>
          <cell r="F137">
            <v>0</v>
          </cell>
          <cell r="G137">
            <v>0</v>
          </cell>
          <cell r="H137">
            <v>0</v>
          </cell>
          <cell r="I137">
            <v>0</v>
          </cell>
          <cell r="J137">
            <v>0.3</v>
          </cell>
        </row>
        <row r="138">
          <cell r="B138" t="str">
            <v>ANDA</v>
          </cell>
        </row>
        <row r="139">
          <cell r="B139" t="str">
            <v>Appian</v>
          </cell>
          <cell r="C139">
            <v>0</v>
          </cell>
          <cell r="D139">
            <v>1.5</v>
          </cell>
          <cell r="E139">
            <v>0</v>
          </cell>
          <cell r="F139">
            <v>0</v>
          </cell>
          <cell r="G139">
            <v>0</v>
          </cell>
          <cell r="H139">
            <v>0</v>
          </cell>
          <cell r="I139">
            <v>0</v>
          </cell>
          <cell r="J139">
            <v>1.5</v>
          </cell>
        </row>
        <row r="140">
          <cell r="B140" t="str">
            <v>Atrica</v>
          </cell>
          <cell r="C140">
            <v>0</v>
          </cell>
          <cell r="D140">
            <v>1.8</v>
          </cell>
          <cell r="E140">
            <v>0</v>
          </cell>
          <cell r="F140">
            <v>0</v>
          </cell>
          <cell r="G140">
            <v>0</v>
          </cell>
          <cell r="H140">
            <v>0</v>
          </cell>
          <cell r="I140">
            <v>0</v>
          </cell>
          <cell r="J140">
            <v>1.8</v>
          </cell>
        </row>
        <row r="141">
          <cell r="B141" t="str">
            <v>Calient</v>
          </cell>
          <cell r="C141">
            <v>0</v>
          </cell>
          <cell r="D141">
            <v>0</v>
          </cell>
          <cell r="E141">
            <v>0</v>
          </cell>
          <cell r="F141">
            <v>1</v>
          </cell>
          <cell r="G141">
            <v>0</v>
          </cell>
          <cell r="H141">
            <v>0</v>
          </cell>
          <cell r="I141">
            <v>0</v>
          </cell>
          <cell r="J141">
            <v>1</v>
          </cell>
        </row>
        <row r="142">
          <cell r="B142" t="str">
            <v>Ciena</v>
          </cell>
          <cell r="C142">
            <v>0</v>
          </cell>
          <cell r="D142">
            <v>3</v>
          </cell>
          <cell r="E142">
            <v>0</v>
          </cell>
          <cell r="F142">
            <v>1</v>
          </cell>
          <cell r="G142">
            <v>1</v>
          </cell>
          <cell r="H142">
            <v>2</v>
          </cell>
          <cell r="I142">
            <v>0</v>
          </cell>
          <cell r="J142">
            <v>7</v>
          </cell>
        </row>
        <row r="143">
          <cell r="B143" t="str">
            <v>Cisco</v>
          </cell>
          <cell r="C143">
            <v>0</v>
          </cell>
          <cell r="D143">
            <v>4.5</v>
          </cell>
          <cell r="E143">
            <v>0</v>
          </cell>
          <cell r="F143">
            <v>0</v>
          </cell>
          <cell r="G143">
            <v>3</v>
          </cell>
          <cell r="H143">
            <v>3</v>
          </cell>
          <cell r="I143">
            <v>0.5</v>
          </cell>
          <cell r="J143">
            <v>11</v>
          </cell>
        </row>
        <row r="144">
          <cell r="B144" t="str">
            <v>Coriolis</v>
          </cell>
          <cell r="C144">
            <v>0</v>
          </cell>
          <cell r="D144">
            <v>0.2</v>
          </cell>
          <cell r="E144">
            <v>0</v>
          </cell>
          <cell r="F144">
            <v>0</v>
          </cell>
          <cell r="G144">
            <v>0</v>
          </cell>
          <cell r="H144">
            <v>0</v>
          </cell>
          <cell r="I144">
            <v>0</v>
          </cell>
          <cell r="J144">
            <v>0.2</v>
          </cell>
        </row>
        <row r="145">
          <cell r="B145" t="str">
            <v>Corrigent</v>
          </cell>
        </row>
        <row r="146">
          <cell r="B146" t="str">
            <v>Corvis</v>
          </cell>
          <cell r="C146">
            <v>0</v>
          </cell>
          <cell r="D146">
            <v>0</v>
          </cell>
          <cell r="E146">
            <v>0</v>
          </cell>
          <cell r="F146">
            <v>0</v>
          </cell>
          <cell r="G146">
            <v>0</v>
          </cell>
          <cell r="H146">
            <v>0</v>
          </cell>
          <cell r="I146">
            <v>0</v>
          </cell>
          <cell r="J146">
            <v>0</v>
          </cell>
        </row>
        <row r="147">
          <cell r="B147" t="str">
            <v>Datang</v>
          </cell>
          <cell r="C147">
            <v>5</v>
          </cell>
          <cell r="D147">
            <v>0</v>
          </cell>
          <cell r="E147">
            <v>0</v>
          </cell>
          <cell r="F147">
            <v>0</v>
          </cell>
          <cell r="G147">
            <v>0</v>
          </cell>
          <cell r="H147">
            <v>4</v>
          </cell>
          <cell r="I147">
            <v>0</v>
          </cell>
          <cell r="J147">
            <v>9</v>
          </cell>
        </row>
        <row r="148">
          <cell r="B148" t="str">
            <v>Eastcom</v>
          </cell>
          <cell r="C148">
            <v>11</v>
          </cell>
          <cell r="D148">
            <v>0</v>
          </cell>
          <cell r="E148">
            <v>0</v>
          </cell>
          <cell r="F148">
            <v>0</v>
          </cell>
          <cell r="G148">
            <v>0</v>
          </cell>
          <cell r="H148">
            <v>0</v>
          </cell>
          <cell r="I148">
            <v>0</v>
          </cell>
          <cell r="J148">
            <v>11</v>
          </cell>
        </row>
        <row r="149">
          <cell r="B149" t="str">
            <v>ECI Telecom</v>
          </cell>
          <cell r="C149">
            <v>2</v>
          </cell>
          <cell r="D149">
            <v>3</v>
          </cell>
          <cell r="E149">
            <v>3</v>
          </cell>
          <cell r="F149">
            <v>0</v>
          </cell>
          <cell r="G149">
            <v>1</v>
          </cell>
          <cell r="H149">
            <v>2</v>
          </cell>
          <cell r="I149">
            <v>0</v>
          </cell>
          <cell r="J149">
            <v>11</v>
          </cell>
        </row>
        <row r="150">
          <cell r="B150" t="str">
            <v>Ericsson</v>
          </cell>
          <cell r="C150">
            <v>9</v>
          </cell>
          <cell r="D150">
            <v>3</v>
          </cell>
          <cell r="E150">
            <v>6</v>
          </cell>
          <cell r="F150">
            <v>0</v>
          </cell>
          <cell r="G150">
            <v>2</v>
          </cell>
          <cell r="H150">
            <v>5</v>
          </cell>
          <cell r="I150">
            <v>1</v>
          </cell>
          <cell r="J150">
            <v>26</v>
          </cell>
        </row>
        <row r="151">
          <cell r="B151" t="str">
            <v>FiberHome</v>
          </cell>
          <cell r="C151">
            <v>16</v>
          </cell>
          <cell r="D151">
            <v>0</v>
          </cell>
          <cell r="E151">
            <v>0</v>
          </cell>
          <cell r="F151">
            <v>0</v>
          </cell>
          <cell r="G151">
            <v>0</v>
          </cell>
          <cell r="H151">
            <v>1</v>
          </cell>
          <cell r="I151">
            <v>0</v>
          </cell>
          <cell r="J151">
            <v>17</v>
          </cell>
        </row>
        <row r="152">
          <cell r="B152" t="str">
            <v>Fujitsu</v>
          </cell>
          <cell r="C152">
            <v>39.299999999999997</v>
          </cell>
          <cell r="D152">
            <v>8</v>
          </cell>
          <cell r="E152">
            <v>16.600000000000001</v>
          </cell>
          <cell r="F152">
            <v>0</v>
          </cell>
          <cell r="G152">
            <v>3.1</v>
          </cell>
          <cell r="H152">
            <v>8.4</v>
          </cell>
          <cell r="I152">
            <v>0</v>
          </cell>
          <cell r="J152">
            <v>75.400000000000006</v>
          </cell>
        </row>
        <row r="153">
          <cell r="B153" t="str">
            <v>Hitachi</v>
          </cell>
          <cell r="C153">
            <v>11</v>
          </cell>
          <cell r="D153">
            <v>0</v>
          </cell>
          <cell r="E153">
            <v>0</v>
          </cell>
          <cell r="F153">
            <v>0</v>
          </cell>
          <cell r="G153">
            <v>0</v>
          </cell>
          <cell r="H153">
            <v>1</v>
          </cell>
          <cell r="I153">
            <v>0</v>
          </cell>
          <cell r="J153">
            <v>12</v>
          </cell>
        </row>
        <row r="154">
          <cell r="B154" t="str">
            <v>Hitachi Cable</v>
          </cell>
        </row>
        <row r="155">
          <cell r="B155" t="str">
            <v>Huawei</v>
          </cell>
          <cell r="C155">
            <v>80.105000000000004</v>
          </cell>
          <cell r="D155">
            <v>6.4949999999999903</v>
          </cell>
          <cell r="E155">
            <v>0</v>
          </cell>
          <cell r="F155">
            <v>0</v>
          </cell>
          <cell r="G155">
            <v>0</v>
          </cell>
          <cell r="H155">
            <v>38</v>
          </cell>
          <cell r="I155">
            <v>0</v>
          </cell>
          <cell r="J155">
            <v>124.6</v>
          </cell>
        </row>
        <row r="156">
          <cell r="B156" t="str">
            <v>Infinera</v>
          </cell>
        </row>
        <row r="157">
          <cell r="B157" t="str">
            <v>KDDI-SCS</v>
          </cell>
          <cell r="C157">
            <v>0</v>
          </cell>
          <cell r="D157">
            <v>0</v>
          </cell>
          <cell r="E157">
            <v>0</v>
          </cell>
          <cell r="F157">
            <v>0</v>
          </cell>
          <cell r="G157">
            <v>0</v>
          </cell>
          <cell r="H157">
            <v>0</v>
          </cell>
          <cell r="I157">
            <v>0</v>
          </cell>
          <cell r="J157">
            <v>0</v>
          </cell>
        </row>
        <row r="158">
          <cell r="B158" t="str">
            <v>LGIC</v>
          </cell>
          <cell r="C158">
            <v>7</v>
          </cell>
          <cell r="D158">
            <v>0</v>
          </cell>
          <cell r="E158">
            <v>3</v>
          </cell>
          <cell r="F158">
            <v>0</v>
          </cell>
          <cell r="G158">
            <v>0</v>
          </cell>
          <cell r="H158">
            <v>0</v>
          </cell>
          <cell r="I158">
            <v>0</v>
          </cell>
          <cell r="J158">
            <v>10</v>
          </cell>
        </row>
        <row r="159">
          <cell r="B159" t="str">
            <v>Lucent</v>
          </cell>
          <cell r="C159">
            <v>0</v>
          </cell>
          <cell r="D159">
            <v>0</v>
          </cell>
          <cell r="E159">
            <v>0</v>
          </cell>
          <cell r="F159">
            <v>0</v>
          </cell>
          <cell r="G159">
            <v>0</v>
          </cell>
          <cell r="H159">
            <v>0</v>
          </cell>
          <cell r="I159">
            <v>0</v>
          </cell>
          <cell r="J159">
            <v>0</v>
          </cell>
        </row>
        <row r="160">
          <cell r="B160" t="str">
            <v>Lumentis</v>
          </cell>
          <cell r="C160">
            <v>0</v>
          </cell>
          <cell r="D160">
            <v>0</v>
          </cell>
          <cell r="E160">
            <v>0</v>
          </cell>
          <cell r="F160">
            <v>0</v>
          </cell>
          <cell r="G160">
            <v>0</v>
          </cell>
          <cell r="H160">
            <v>0</v>
          </cell>
          <cell r="I160">
            <v>0</v>
          </cell>
          <cell r="J160">
            <v>0</v>
          </cell>
        </row>
        <row r="161">
          <cell r="B161" t="str">
            <v>Luminous</v>
          </cell>
          <cell r="C161">
            <v>0</v>
          </cell>
          <cell r="D161">
            <v>2.5</v>
          </cell>
          <cell r="E161">
            <v>0</v>
          </cell>
          <cell r="F161">
            <v>0</v>
          </cell>
          <cell r="G161">
            <v>0</v>
          </cell>
          <cell r="H161">
            <v>0</v>
          </cell>
          <cell r="I161">
            <v>0</v>
          </cell>
          <cell r="J161">
            <v>2.5</v>
          </cell>
        </row>
        <row r="162">
          <cell r="B162" t="str">
            <v>LuxN</v>
          </cell>
          <cell r="C162">
            <v>0</v>
          </cell>
          <cell r="D162">
            <v>0</v>
          </cell>
          <cell r="E162">
            <v>0</v>
          </cell>
          <cell r="F162">
            <v>0</v>
          </cell>
          <cell r="G162">
            <v>0.7</v>
          </cell>
          <cell r="H162">
            <v>0</v>
          </cell>
          <cell r="I162">
            <v>0</v>
          </cell>
          <cell r="J162">
            <v>0.7</v>
          </cell>
        </row>
        <row r="163">
          <cell r="B163" t="str">
            <v>Marconi/Ericsson</v>
          </cell>
        </row>
        <row r="164">
          <cell r="B164" t="str">
            <v>MetroOptix</v>
          </cell>
          <cell r="C164">
            <v>0</v>
          </cell>
          <cell r="D164">
            <v>0</v>
          </cell>
          <cell r="E164">
            <v>0</v>
          </cell>
          <cell r="F164">
            <v>0</v>
          </cell>
          <cell r="G164">
            <v>0</v>
          </cell>
          <cell r="H164">
            <v>0</v>
          </cell>
          <cell r="I164">
            <v>0</v>
          </cell>
          <cell r="J164">
            <v>0</v>
          </cell>
        </row>
        <row r="165">
          <cell r="B165" t="str">
            <v>Movaz</v>
          </cell>
          <cell r="C165">
            <v>0</v>
          </cell>
          <cell r="D165">
            <v>0</v>
          </cell>
          <cell r="E165">
            <v>0</v>
          </cell>
          <cell r="F165">
            <v>0</v>
          </cell>
          <cell r="G165">
            <v>0</v>
          </cell>
          <cell r="H165">
            <v>0</v>
          </cell>
          <cell r="I165">
            <v>0</v>
          </cell>
          <cell r="J165">
            <v>0</v>
          </cell>
        </row>
        <row r="166">
          <cell r="B166" t="str">
            <v>Native</v>
          </cell>
          <cell r="C166">
            <v>0</v>
          </cell>
          <cell r="D166">
            <v>0</v>
          </cell>
          <cell r="E166">
            <v>0</v>
          </cell>
          <cell r="F166">
            <v>0</v>
          </cell>
          <cell r="G166">
            <v>0</v>
          </cell>
          <cell r="H166">
            <v>0</v>
          </cell>
          <cell r="I166">
            <v>0</v>
          </cell>
          <cell r="J166">
            <v>0</v>
          </cell>
        </row>
        <row r="167">
          <cell r="B167" t="str">
            <v>NEC</v>
          </cell>
          <cell r="C167">
            <v>44</v>
          </cell>
          <cell r="D167">
            <v>15</v>
          </cell>
          <cell r="E167">
            <v>0</v>
          </cell>
          <cell r="F167">
            <v>0</v>
          </cell>
          <cell r="G167">
            <v>4</v>
          </cell>
          <cell r="H167">
            <v>6</v>
          </cell>
          <cell r="I167">
            <v>0</v>
          </cell>
          <cell r="J167">
            <v>69</v>
          </cell>
        </row>
        <row r="168">
          <cell r="B168" t="str">
            <v>Nortel</v>
          </cell>
          <cell r="C168">
            <v>5</v>
          </cell>
          <cell r="D168">
            <v>38</v>
          </cell>
          <cell r="E168">
            <v>0</v>
          </cell>
          <cell r="F168">
            <v>3</v>
          </cell>
          <cell r="G168">
            <v>9</v>
          </cell>
          <cell r="H168">
            <v>17</v>
          </cell>
          <cell r="I168">
            <v>2</v>
          </cell>
          <cell r="J168">
            <v>74</v>
          </cell>
        </row>
        <row r="169">
          <cell r="B169" t="str">
            <v>Oki</v>
          </cell>
          <cell r="C169">
            <v>8</v>
          </cell>
          <cell r="D169">
            <v>0</v>
          </cell>
          <cell r="E169">
            <v>0</v>
          </cell>
          <cell r="F169">
            <v>0</v>
          </cell>
          <cell r="G169">
            <v>0</v>
          </cell>
          <cell r="H169">
            <v>0</v>
          </cell>
          <cell r="I169">
            <v>0</v>
          </cell>
          <cell r="J169">
            <v>8</v>
          </cell>
        </row>
        <row r="170">
          <cell r="B170" t="str">
            <v>OpVista</v>
          </cell>
        </row>
        <row r="171">
          <cell r="B171" t="str">
            <v>Photonic Bridges</v>
          </cell>
          <cell r="C171">
            <v>0</v>
          </cell>
          <cell r="D171">
            <v>0</v>
          </cell>
          <cell r="E171">
            <v>0</v>
          </cell>
          <cell r="F171">
            <v>0</v>
          </cell>
          <cell r="G171">
            <v>0</v>
          </cell>
          <cell r="H171">
            <v>0</v>
          </cell>
          <cell r="I171">
            <v>0</v>
          </cell>
          <cell r="J171">
            <v>0</v>
          </cell>
        </row>
        <row r="172">
          <cell r="B172" t="str">
            <v>Photonixnet</v>
          </cell>
          <cell r="C172">
            <v>0</v>
          </cell>
          <cell r="D172">
            <v>0</v>
          </cell>
          <cell r="E172">
            <v>0</v>
          </cell>
          <cell r="F172">
            <v>0</v>
          </cell>
          <cell r="G172">
            <v>1</v>
          </cell>
          <cell r="H172">
            <v>0</v>
          </cell>
          <cell r="I172">
            <v>0</v>
          </cell>
          <cell r="J172">
            <v>1</v>
          </cell>
        </row>
        <row r="173">
          <cell r="B173" t="str">
            <v>Pirelli</v>
          </cell>
          <cell r="C173">
            <v>0</v>
          </cell>
          <cell r="D173">
            <v>0</v>
          </cell>
          <cell r="E173">
            <v>0</v>
          </cell>
          <cell r="F173">
            <v>0</v>
          </cell>
          <cell r="G173">
            <v>0</v>
          </cell>
          <cell r="H173">
            <v>0</v>
          </cell>
          <cell r="I173">
            <v>0</v>
          </cell>
          <cell r="J173">
            <v>0</v>
          </cell>
        </row>
        <row r="174">
          <cell r="B174" t="str">
            <v>Redback</v>
          </cell>
          <cell r="C174">
            <v>0</v>
          </cell>
          <cell r="D174">
            <v>0.5</v>
          </cell>
          <cell r="E174">
            <v>0</v>
          </cell>
          <cell r="F174">
            <v>0</v>
          </cell>
          <cell r="G174">
            <v>0</v>
          </cell>
          <cell r="H174">
            <v>0</v>
          </cell>
          <cell r="I174">
            <v>0</v>
          </cell>
          <cell r="J174">
            <v>0.5</v>
          </cell>
        </row>
        <row r="175">
          <cell r="B175" t="str">
            <v>Sagem</v>
          </cell>
          <cell r="C175">
            <v>0</v>
          </cell>
          <cell r="D175">
            <v>0</v>
          </cell>
          <cell r="E175">
            <v>0</v>
          </cell>
          <cell r="F175">
            <v>0</v>
          </cell>
          <cell r="G175">
            <v>0</v>
          </cell>
          <cell r="H175">
            <v>0</v>
          </cell>
          <cell r="I175">
            <v>0</v>
          </cell>
          <cell r="J175">
            <v>0</v>
          </cell>
        </row>
        <row r="176">
          <cell r="B176" t="str">
            <v>Samsung</v>
          </cell>
          <cell r="C176">
            <v>10</v>
          </cell>
          <cell r="D176">
            <v>0</v>
          </cell>
          <cell r="E176">
            <v>0</v>
          </cell>
          <cell r="F176">
            <v>0</v>
          </cell>
          <cell r="G176">
            <v>0</v>
          </cell>
          <cell r="H176">
            <v>0</v>
          </cell>
          <cell r="I176">
            <v>0</v>
          </cell>
          <cell r="J176">
            <v>10</v>
          </cell>
        </row>
        <row r="177">
          <cell r="B177" t="str">
            <v>Nokia Siemens</v>
          </cell>
          <cell r="C177">
            <v>20</v>
          </cell>
          <cell r="D177">
            <v>9</v>
          </cell>
          <cell r="E177">
            <v>3</v>
          </cell>
          <cell r="F177">
            <v>0</v>
          </cell>
          <cell r="G177">
            <v>0</v>
          </cell>
          <cell r="H177">
            <v>12</v>
          </cell>
          <cell r="I177">
            <v>2</v>
          </cell>
          <cell r="J177">
            <v>46</v>
          </cell>
        </row>
        <row r="178">
          <cell r="B178" t="str">
            <v>Sorrento/Zhone</v>
          </cell>
        </row>
        <row r="179">
          <cell r="B179" t="str">
            <v>Sycamore</v>
          </cell>
          <cell r="C179">
            <v>0</v>
          </cell>
          <cell r="D179">
            <v>0.5</v>
          </cell>
          <cell r="E179">
            <v>0</v>
          </cell>
          <cell r="F179">
            <v>1</v>
          </cell>
          <cell r="G179">
            <v>0</v>
          </cell>
          <cell r="H179">
            <v>0</v>
          </cell>
          <cell r="I179">
            <v>0</v>
          </cell>
          <cell r="J179">
            <v>1.5</v>
          </cell>
        </row>
        <row r="180">
          <cell r="B180" t="str">
            <v>Tejas</v>
          </cell>
        </row>
        <row r="181">
          <cell r="B181" t="str">
            <v>Tellabs</v>
          </cell>
          <cell r="C181">
            <v>11</v>
          </cell>
          <cell r="D181">
            <v>0</v>
          </cell>
          <cell r="E181">
            <v>0</v>
          </cell>
          <cell r="F181">
            <v>0</v>
          </cell>
          <cell r="G181">
            <v>0</v>
          </cell>
          <cell r="H181">
            <v>0</v>
          </cell>
          <cell r="I181">
            <v>0</v>
          </cell>
          <cell r="J181">
            <v>11</v>
          </cell>
        </row>
        <row r="182">
          <cell r="B182" t="str">
            <v>Tellium</v>
          </cell>
          <cell r="C182">
            <v>0</v>
          </cell>
          <cell r="D182">
            <v>0</v>
          </cell>
          <cell r="E182">
            <v>0</v>
          </cell>
          <cell r="F182">
            <v>0</v>
          </cell>
          <cell r="G182">
            <v>0</v>
          </cell>
          <cell r="H182">
            <v>0</v>
          </cell>
          <cell r="I182">
            <v>0</v>
          </cell>
          <cell r="J182">
            <v>0</v>
          </cell>
        </row>
        <row r="183">
          <cell r="B183" t="str">
            <v>Transmode</v>
          </cell>
          <cell r="C183">
            <v>0</v>
          </cell>
          <cell r="D183">
            <v>0</v>
          </cell>
          <cell r="E183">
            <v>0</v>
          </cell>
          <cell r="F183">
            <v>0</v>
          </cell>
          <cell r="G183">
            <v>0</v>
          </cell>
          <cell r="H183">
            <v>0</v>
          </cell>
          <cell r="I183">
            <v>0</v>
          </cell>
          <cell r="J183">
            <v>0</v>
          </cell>
        </row>
        <row r="184">
          <cell r="B184" t="str">
            <v>Turin</v>
          </cell>
          <cell r="C184">
            <v>0</v>
          </cell>
          <cell r="D184">
            <v>0</v>
          </cell>
          <cell r="E184">
            <v>0</v>
          </cell>
          <cell r="F184">
            <v>0</v>
          </cell>
          <cell r="G184">
            <v>0</v>
          </cell>
          <cell r="H184">
            <v>0</v>
          </cell>
          <cell r="I184">
            <v>0</v>
          </cell>
          <cell r="J184">
            <v>0</v>
          </cell>
        </row>
        <row r="185">
          <cell r="B185" t="str">
            <v>Tyco</v>
          </cell>
          <cell r="C185">
            <v>0</v>
          </cell>
          <cell r="D185">
            <v>0</v>
          </cell>
          <cell r="E185">
            <v>0</v>
          </cell>
          <cell r="F185">
            <v>0</v>
          </cell>
          <cell r="G185">
            <v>0</v>
          </cell>
          <cell r="H185">
            <v>0</v>
          </cell>
          <cell r="I185">
            <v>0</v>
          </cell>
          <cell r="J185">
            <v>0</v>
          </cell>
        </row>
        <row r="186">
          <cell r="B186" t="str">
            <v>UTStarcom</v>
          </cell>
          <cell r="C186">
            <v>0</v>
          </cell>
          <cell r="D186">
            <v>4.5</v>
          </cell>
          <cell r="E186">
            <v>0</v>
          </cell>
          <cell r="F186">
            <v>0</v>
          </cell>
          <cell r="G186">
            <v>0</v>
          </cell>
          <cell r="H186">
            <v>0</v>
          </cell>
          <cell r="I186">
            <v>0</v>
          </cell>
          <cell r="J186">
            <v>4.5</v>
          </cell>
        </row>
        <row r="187">
          <cell r="B187" t="str">
            <v>White Rock</v>
          </cell>
          <cell r="C187">
            <v>0</v>
          </cell>
          <cell r="D187">
            <v>0</v>
          </cell>
          <cell r="E187">
            <v>0</v>
          </cell>
          <cell r="F187">
            <v>0</v>
          </cell>
          <cell r="G187">
            <v>0</v>
          </cell>
          <cell r="H187">
            <v>0</v>
          </cell>
          <cell r="I187">
            <v>0</v>
          </cell>
          <cell r="J187">
            <v>0</v>
          </cell>
        </row>
        <row r="188">
          <cell r="B188" t="str">
            <v>Xtera</v>
          </cell>
        </row>
        <row r="189">
          <cell r="B189" t="str">
            <v>Zhone</v>
          </cell>
          <cell r="C189">
            <v>0</v>
          </cell>
          <cell r="D189">
            <v>0</v>
          </cell>
          <cell r="E189">
            <v>0</v>
          </cell>
          <cell r="F189">
            <v>0</v>
          </cell>
          <cell r="G189">
            <v>0</v>
          </cell>
          <cell r="H189">
            <v>0</v>
          </cell>
          <cell r="I189">
            <v>0</v>
          </cell>
          <cell r="J189">
            <v>0</v>
          </cell>
        </row>
        <row r="190">
          <cell r="B190" t="str">
            <v>ZTE</v>
          </cell>
          <cell r="C190">
            <v>14</v>
          </cell>
          <cell r="D190">
            <v>0</v>
          </cell>
          <cell r="E190">
            <v>0</v>
          </cell>
          <cell r="F190">
            <v>0</v>
          </cell>
          <cell r="G190">
            <v>0</v>
          </cell>
          <cell r="H190">
            <v>6</v>
          </cell>
          <cell r="I190">
            <v>0</v>
          </cell>
          <cell r="J190">
            <v>20</v>
          </cell>
        </row>
        <row r="191">
          <cell r="B191" t="str">
            <v>Other</v>
          </cell>
          <cell r="C191">
            <v>0</v>
          </cell>
          <cell r="D191">
            <v>0</v>
          </cell>
          <cell r="E191">
            <v>0</v>
          </cell>
          <cell r="F191">
            <v>0</v>
          </cell>
          <cell r="G191">
            <v>0</v>
          </cell>
          <cell r="H191">
            <v>0</v>
          </cell>
          <cell r="I191">
            <v>0</v>
          </cell>
          <cell r="J191">
            <v>0</v>
          </cell>
        </row>
        <row r="192">
          <cell r="B192" t="str">
            <v>Total</v>
          </cell>
          <cell r="C192">
            <v>325.40499999999997</v>
          </cell>
          <cell r="D192">
            <v>131.79499999999999</v>
          </cell>
          <cell r="E192">
            <v>33.6</v>
          </cell>
          <cell r="F192">
            <v>8</v>
          </cell>
          <cell r="G192">
            <v>28.799999999999997</v>
          </cell>
          <cell r="H192">
            <v>126.4</v>
          </cell>
          <cell r="I192">
            <v>6.5</v>
          </cell>
          <cell r="J192">
            <v>660.5</v>
          </cell>
        </row>
        <row r="195">
          <cell r="B195" t="str">
            <v>4Q02</v>
          </cell>
          <cell r="D195" t="str">
            <v>Optical Networking Vendor Revenues ($ M)</v>
          </cell>
          <cell r="J195" t="str">
            <v>Asia Pacific</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Total Optical Networking (ON)</v>
          </cell>
        </row>
        <row r="197">
          <cell r="B197" t="str">
            <v>ADTRAN</v>
          </cell>
        </row>
        <row r="198">
          <cell r="B198" t="str">
            <v>ADVA</v>
          </cell>
          <cell r="C198">
            <v>0</v>
          </cell>
          <cell r="D198">
            <v>0</v>
          </cell>
          <cell r="E198">
            <v>0</v>
          </cell>
          <cell r="F198">
            <v>0</v>
          </cell>
          <cell r="G198">
            <v>5.5</v>
          </cell>
          <cell r="H198">
            <v>0</v>
          </cell>
          <cell r="I198">
            <v>0</v>
          </cell>
          <cell r="J198">
            <v>5.5</v>
          </cell>
        </row>
        <row r="199">
          <cell r="B199" t="str">
            <v>Alcatel-Lucent</v>
          </cell>
          <cell r="C199">
            <v>25</v>
          </cell>
          <cell r="D199">
            <v>54</v>
          </cell>
          <cell r="E199">
            <v>13</v>
          </cell>
          <cell r="F199">
            <v>4</v>
          </cell>
          <cell r="G199">
            <v>3</v>
          </cell>
          <cell r="H199">
            <v>14</v>
          </cell>
          <cell r="I199">
            <v>0</v>
          </cell>
          <cell r="J199">
            <v>113</v>
          </cell>
        </row>
        <row r="200">
          <cell r="B200" t="str">
            <v>ANDA</v>
          </cell>
        </row>
        <row r="201">
          <cell r="B201" t="str">
            <v>Atrica</v>
          </cell>
          <cell r="C201">
            <v>0</v>
          </cell>
          <cell r="D201">
            <v>3.7</v>
          </cell>
          <cell r="E201">
            <v>0</v>
          </cell>
          <cell r="F201">
            <v>0</v>
          </cell>
          <cell r="G201">
            <v>0</v>
          </cell>
          <cell r="H201">
            <v>0</v>
          </cell>
          <cell r="I201">
            <v>0</v>
          </cell>
          <cell r="J201">
            <v>3.7</v>
          </cell>
        </row>
        <row r="202">
          <cell r="B202" t="str">
            <v>Calient</v>
          </cell>
          <cell r="C202">
            <v>0</v>
          </cell>
          <cell r="D202">
            <v>0</v>
          </cell>
          <cell r="E202">
            <v>0</v>
          </cell>
          <cell r="F202">
            <v>0</v>
          </cell>
          <cell r="G202">
            <v>0</v>
          </cell>
          <cell r="H202">
            <v>0</v>
          </cell>
          <cell r="I202">
            <v>0</v>
          </cell>
          <cell r="J202">
            <v>0</v>
          </cell>
        </row>
        <row r="203">
          <cell r="B203" t="str">
            <v>Ciena</v>
          </cell>
          <cell r="C203">
            <v>0</v>
          </cell>
          <cell r="D203">
            <v>3</v>
          </cell>
          <cell r="E203">
            <v>0</v>
          </cell>
          <cell r="F203">
            <v>1</v>
          </cell>
          <cell r="G203">
            <v>3</v>
          </cell>
          <cell r="H203">
            <v>1.5</v>
          </cell>
          <cell r="I203">
            <v>0</v>
          </cell>
          <cell r="J203">
            <v>8.5</v>
          </cell>
        </row>
        <row r="204">
          <cell r="B204" t="str">
            <v>Cisco</v>
          </cell>
          <cell r="C204">
            <v>0</v>
          </cell>
          <cell r="D204">
            <v>16.5</v>
          </cell>
          <cell r="E204">
            <v>0</v>
          </cell>
          <cell r="F204">
            <v>0</v>
          </cell>
          <cell r="G204">
            <v>7.4</v>
          </cell>
          <cell r="H204">
            <v>0.4</v>
          </cell>
          <cell r="I204">
            <v>0.5</v>
          </cell>
          <cell r="J204">
            <v>24.799999999999997</v>
          </cell>
        </row>
        <row r="205">
          <cell r="B205" t="str">
            <v>Corrigent</v>
          </cell>
        </row>
        <row r="206">
          <cell r="B206" t="str">
            <v>Corvis</v>
          </cell>
          <cell r="C206">
            <v>0</v>
          </cell>
          <cell r="D206">
            <v>0</v>
          </cell>
          <cell r="E206">
            <v>0</v>
          </cell>
          <cell r="F206">
            <v>0</v>
          </cell>
          <cell r="G206">
            <v>0</v>
          </cell>
          <cell r="H206">
            <v>0</v>
          </cell>
          <cell r="I206">
            <v>0</v>
          </cell>
          <cell r="J206">
            <v>0</v>
          </cell>
        </row>
        <row r="207">
          <cell r="B207" t="str">
            <v>Datang</v>
          </cell>
          <cell r="C207">
            <v>11</v>
          </cell>
          <cell r="D207">
            <v>0</v>
          </cell>
          <cell r="E207">
            <v>0</v>
          </cell>
          <cell r="F207">
            <v>0</v>
          </cell>
          <cell r="G207">
            <v>0</v>
          </cell>
          <cell r="H207">
            <v>4</v>
          </cell>
          <cell r="I207">
            <v>0</v>
          </cell>
          <cell r="J207">
            <v>15</v>
          </cell>
        </row>
        <row r="208">
          <cell r="B208" t="str">
            <v>ECI Telecom</v>
          </cell>
          <cell r="C208">
            <v>1</v>
          </cell>
          <cell r="D208">
            <v>8.5399999999999991</v>
          </cell>
          <cell r="E208">
            <v>16</v>
          </cell>
          <cell r="F208">
            <v>1</v>
          </cell>
          <cell r="G208">
            <v>0</v>
          </cell>
          <cell r="H208">
            <v>6</v>
          </cell>
          <cell r="I208">
            <v>0</v>
          </cell>
          <cell r="J208">
            <v>32.54</v>
          </cell>
        </row>
        <row r="209">
          <cell r="B209" t="str">
            <v>Ericsson</v>
          </cell>
          <cell r="C209">
            <v>4</v>
          </cell>
          <cell r="D209">
            <v>1</v>
          </cell>
          <cell r="E209">
            <v>18</v>
          </cell>
          <cell r="F209">
            <v>0</v>
          </cell>
          <cell r="G209">
            <v>2</v>
          </cell>
          <cell r="H209">
            <v>3</v>
          </cell>
          <cell r="I209">
            <v>0</v>
          </cell>
          <cell r="J209">
            <v>28</v>
          </cell>
        </row>
        <row r="210">
          <cell r="B210" t="str">
            <v>FiberHome</v>
          </cell>
          <cell r="C210">
            <v>21</v>
          </cell>
          <cell r="D210">
            <v>0</v>
          </cell>
          <cell r="E210">
            <v>0</v>
          </cell>
          <cell r="F210">
            <v>0</v>
          </cell>
          <cell r="G210">
            <v>0</v>
          </cell>
          <cell r="H210">
            <v>9</v>
          </cell>
          <cell r="I210">
            <v>0</v>
          </cell>
          <cell r="J210">
            <v>30</v>
          </cell>
        </row>
        <row r="211">
          <cell r="B211" t="str">
            <v>Fujitsu</v>
          </cell>
          <cell r="C211">
            <v>19.3</v>
          </cell>
          <cell r="D211">
            <v>17</v>
          </cell>
          <cell r="E211">
            <v>26.4</v>
          </cell>
          <cell r="F211">
            <v>0</v>
          </cell>
          <cell r="G211">
            <v>2.9</v>
          </cell>
          <cell r="H211">
            <v>2.85</v>
          </cell>
          <cell r="I211">
            <v>1</v>
          </cell>
          <cell r="J211">
            <v>69.449999999999989</v>
          </cell>
        </row>
        <row r="212">
          <cell r="B212" t="str">
            <v>Hitachi</v>
          </cell>
          <cell r="C212">
            <v>4</v>
          </cell>
          <cell r="D212">
            <v>0</v>
          </cell>
          <cell r="E212">
            <v>0</v>
          </cell>
          <cell r="F212">
            <v>0</v>
          </cell>
          <cell r="G212">
            <v>0</v>
          </cell>
          <cell r="H212">
            <v>5</v>
          </cell>
          <cell r="I212">
            <v>0</v>
          </cell>
          <cell r="J212">
            <v>9</v>
          </cell>
        </row>
        <row r="213">
          <cell r="B213" t="str">
            <v>Hitachi Cable</v>
          </cell>
        </row>
        <row r="214">
          <cell r="B214" t="str">
            <v>Huawei</v>
          </cell>
          <cell r="C214">
            <v>95.275000000000006</v>
          </cell>
          <cell r="D214">
            <v>7</v>
          </cell>
          <cell r="E214">
            <v>0</v>
          </cell>
          <cell r="F214">
            <v>0</v>
          </cell>
          <cell r="G214">
            <v>0</v>
          </cell>
          <cell r="H214">
            <v>70</v>
          </cell>
          <cell r="I214">
            <v>0</v>
          </cell>
          <cell r="J214">
            <v>172.27500000000001</v>
          </cell>
        </row>
        <row r="215">
          <cell r="B215" t="str">
            <v>Infinera</v>
          </cell>
        </row>
        <row r="216">
          <cell r="B216" t="str">
            <v>LGIC</v>
          </cell>
          <cell r="C216">
            <v>9</v>
          </cell>
          <cell r="D216">
            <v>0</v>
          </cell>
          <cell r="E216">
            <v>2</v>
          </cell>
          <cell r="F216">
            <v>0</v>
          </cell>
          <cell r="G216">
            <v>0</v>
          </cell>
          <cell r="H216">
            <v>0</v>
          </cell>
          <cell r="I216">
            <v>0</v>
          </cell>
          <cell r="J216">
            <v>11</v>
          </cell>
        </row>
        <row r="217">
          <cell r="B217" t="str">
            <v>Lucent</v>
          </cell>
          <cell r="C217">
            <v>0</v>
          </cell>
          <cell r="D217">
            <v>0</v>
          </cell>
          <cell r="E217">
            <v>0</v>
          </cell>
          <cell r="F217">
            <v>0</v>
          </cell>
          <cell r="G217">
            <v>0</v>
          </cell>
          <cell r="H217">
            <v>0</v>
          </cell>
          <cell r="I217">
            <v>0</v>
          </cell>
          <cell r="J217">
            <v>0</v>
          </cell>
        </row>
        <row r="218">
          <cell r="B218" t="str">
            <v>Lumentis</v>
          </cell>
          <cell r="C218">
            <v>0</v>
          </cell>
          <cell r="D218">
            <v>0</v>
          </cell>
          <cell r="E218">
            <v>0</v>
          </cell>
          <cell r="F218">
            <v>0</v>
          </cell>
          <cell r="G218">
            <v>0</v>
          </cell>
          <cell r="H218">
            <v>0</v>
          </cell>
          <cell r="I218">
            <v>0</v>
          </cell>
          <cell r="J218">
            <v>0</v>
          </cell>
        </row>
        <row r="219">
          <cell r="B219" t="str">
            <v>Luminous</v>
          </cell>
          <cell r="C219">
            <v>0</v>
          </cell>
          <cell r="D219">
            <v>2.2000000000000002</v>
          </cell>
          <cell r="E219">
            <v>0</v>
          </cell>
          <cell r="F219">
            <v>0</v>
          </cell>
          <cell r="G219">
            <v>0</v>
          </cell>
          <cell r="H219">
            <v>0</v>
          </cell>
          <cell r="I219">
            <v>0</v>
          </cell>
          <cell r="J219">
            <v>2.2000000000000002</v>
          </cell>
        </row>
        <row r="220">
          <cell r="B220" t="str">
            <v>Marconi/Ericsson</v>
          </cell>
        </row>
        <row r="221">
          <cell r="B221" t="str">
            <v>Movaz</v>
          </cell>
          <cell r="C221">
            <v>0</v>
          </cell>
          <cell r="D221">
            <v>0</v>
          </cell>
          <cell r="E221">
            <v>0</v>
          </cell>
          <cell r="F221">
            <v>0</v>
          </cell>
          <cell r="G221">
            <v>0</v>
          </cell>
          <cell r="H221">
            <v>0</v>
          </cell>
          <cell r="I221">
            <v>0</v>
          </cell>
          <cell r="J221">
            <v>0</v>
          </cell>
        </row>
        <row r="222">
          <cell r="B222" t="str">
            <v>NEC</v>
          </cell>
          <cell r="C222">
            <v>54</v>
          </cell>
          <cell r="D222">
            <v>20</v>
          </cell>
          <cell r="E222">
            <v>0</v>
          </cell>
          <cell r="F222">
            <v>0</v>
          </cell>
          <cell r="G222">
            <v>4</v>
          </cell>
          <cell r="H222">
            <v>11</v>
          </cell>
          <cell r="I222">
            <v>0</v>
          </cell>
          <cell r="J222">
            <v>89</v>
          </cell>
        </row>
        <row r="223">
          <cell r="B223" t="str">
            <v>Nortel</v>
          </cell>
          <cell r="C223">
            <v>2</v>
          </cell>
          <cell r="D223">
            <v>57</v>
          </cell>
          <cell r="E223">
            <v>0</v>
          </cell>
          <cell r="F223">
            <v>7</v>
          </cell>
          <cell r="G223">
            <v>1</v>
          </cell>
          <cell r="H223">
            <v>6.5999999999999943</v>
          </cell>
          <cell r="I223">
            <v>0.4</v>
          </cell>
          <cell r="J223">
            <v>74</v>
          </cell>
        </row>
        <row r="224">
          <cell r="B224" t="str">
            <v>Oki</v>
          </cell>
          <cell r="C224">
            <v>12.526315789473685</v>
          </cell>
          <cell r="D224">
            <v>0</v>
          </cell>
          <cell r="E224">
            <v>0</v>
          </cell>
          <cell r="F224">
            <v>0</v>
          </cell>
          <cell r="G224">
            <v>0</v>
          </cell>
          <cell r="H224">
            <v>0</v>
          </cell>
          <cell r="I224">
            <v>0</v>
          </cell>
          <cell r="J224">
            <v>12.526315789473685</v>
          </cell>
        </row>
        <row r="225">
          <cell r="B225" t="str">
            <v>OpVista</v>
          </cell>
        </row>
        <row r="226">
          <cell r="B226" t="str">
            <v>Photonic Bridges</v>
          </cell>
          <cell r="C226">
            <v>0</v>
          </cell>
          <cell r="D226">
            <v>0.9</v>
          </cell>
          <cell r="E226">
            <v>0</v>
          </cell>
          <cell r="F226">
            <v>0</v>
          </cell>
          <cell r="G226">
            <v>0</v>
          </cell>
          <cell r="H226">
            <v>0</v>
          </cell>
          <cell r="I226">
            <v>0</v>
          </cell>
          <cell r="J226">
            <v>0.9</v>
          </cell>
        </row>
        <row r="227">
          <cell r="B227" t="str">
            <v>Redback</v>
          </cell>
          <cell r="C227">
            <v>0</v>
          </cell>
          <cell r="D227">
            <v>0.6</v>
          </cell>
          <cell r="E227">
            <v>0</v>
          </cell>
          <cell r="F227">
            <v>0</v>
          </cell>
          <cell r="G227">
            <v>0</v>
          </cell>
          <cell r="H227">
            <v>0</v>
          </cell>
          <cell r="I227">
            <v>0</v>
          </cell>
          <cell r="J227">
            <v>0.6</v>
          </cell>
        </row>
        <row r="228">
          <cell r="B228" t="str">
            <v>Sagem</v>
          </cell>
          <cell r="C228">
            <v>0</v>
          </cell>
          <cell r="D228">
            <v>0</v>
          </cell>
          <cell r="E228">
            <v>0</v>
          </cell>
          <cell r="F228">
            <v>0</v>
          </cell>
          <cell r="G228">
            <v>0</v>
          </cell>
          <cell r="H228">
            <v>0</v>
          </cell>
          <cell r="I228">
            <v>0</v>
          </cell>
          <cell r="J228">
            <v>0</v>
          </cell>
        </row>
        <row r="229">
          <cell r="B229" t="str">
            <v>Samsung</v>
          </cell>
          <cell r="C229">
            <v>6</v>
          </cell>
          <cell r="D229">
            <v>0</v>
          </cell>
          <cell r="E229">
            <v>0</v>
          </cell>
          <cell r="F229">
            <v>0</v>
          </cell>
          <cell r="G229">
            <v>0</v>
          </cell>
          <cell r="H229">
            <v>0</v>
          </cell>
          <cell r="I229">
            <v>0</v>
          </cell>
          <cell r="J229">
            <v>6</v>
          </cell>
        </row>
        <row r="230">
          <cell r="B230" t="str">
            <v>Nokia Siemens</v>
          </cell>
          <cell r="C230">
            <v>10</v>
          </cell>
          <cell r="D230">
            <v>25</v>
          </cell>
          <cell r="E230">
            <v>6</v>
          </cell>
          <cell r="F230">
            <v>0</v>
          </cell>
          <cell r="G230">
            <v>0</v>
          </cell>
          <cell r="H230">
            <v>5</v>
          </cell>
          <cell r="I230">
            <v>1</v>
          </cell>
          <cell r="J230">
            <v>47</v>
          </cell>
        </row>
        <row r="231">
          <cell r="B231" t="str">
            <v>Sorrento/Zhone</v>
          </cell>
        </row>
        <row r="232">
          <cell r="B232" t="str">
            <v>Sycamore</v>
          </cell>
          <cell r="C232">
            <v>0</v>
          </cell>
          <cell r="D232">
            <v>0</v>
          </cell>
          <cell r="E232">
            <v>0</v>
          </cell>
          <cell r="F232">
            <v>9</v>
          </cell>
          <cell r="G232">
            <v>0</v>
          </cell>
          <cell r="H232">
            <v>1</v>
          </cell>
          <cell r="I232">
            <v>0</v>
          </cell>
          <cell r="J232">
            <v>10</v>
          </cell>
        </row>
        <row r="233">
          <cell r="B233" t="str">
            <v>Tejas</v>
          </cell>
        </row>
        <row r="234">
          <cell r="B234" t="str">
            <v>Tellabs</v>
          </cell>
          <cell r="C234">
            <v>15</v>
          </cell>
          <cell r="D234">
            <v>0</v>
          </cell>
          <cell r="E234">
            <v>0</v>
          </cell>
          <cell r="F234">
            <v>0</v>
          </cell>
          <cell r="G234">
            <v>8</v>
          </cell>
          <cell r="H234">
            <v>0</v>
          </cell>
          <cell r="I234">
            <v>0</v>
          </cell>
          <cell r="J234">
            <v>23</v>
          </cell>
        </row>
        <row r="235">
          <cell r="B235" t="str">
            <v>Tellium</v>
          </cell>
          <cell r="C235">
            <v>0</v>
          </cell>
          <cell r="D235">
            <v>0</v>
          </cell>
          <cell r="E235">
            <v>0</v>
          </cell>
          <cell r="F235">
            <v>0</v>
          </cell>
          <cell r="G235">
            <v>0</v>
          </cell>
          <cell r="H235">
            <v>0</v>
          </cell>
          <cell r="I235">
            <v>0</v>
          </cell>
          <cell r="J235">
            <v>0</v>
          </cell>
        </row>
        <row r="236">
          <cell r="B236" t="str">
            <v>Transmode</v>
          </cell>
        </row>
        <row r="237">
          <cell r="B237" t="str">
            <v>Turin</v>
          </cell>
          <cell r="C237">
            <v>0</v>
          </cell>
          <cell r="D237">
            <v>0</v>
          </cell>
          <cell r="E237">
            <v>0</v>
          </cell>
          <cell r="F237">
            <v>0</v>
          </cell>
          <cell r="G237">
            <v>0</v>
          </cell>
          <cell r="H237">
            <v>0</v>
          </cell>
          <cell r="I237">
            <v>0</v>
          </cell>
          <cell r="J237">
            <v>0</v>
          </cell>
        </row>
        <row r="238">
          <cell r="B238" t="str">
            <v>Tyco</v>
          </cell>
          <cell r="C238">
            <v>0</v>
          </cell>
          <cell r="D238">
            <v>0</v>
          </cell>
          <cell r="E238">
            <v>0</v>
          </cell>
          <cell r="F238">
            <v>0</v>
          </cell>
          <cell r="G238">
            <v>0</v>
          </cell>
          <cell r="H238">
            <v>0</v>
          </cell>
          <cell r="I238">
            <v>0</v>
          </cell>
          <cell r="J238">
            <v>0</v>
          </cell>
        </row>
        <row r="239">
          <cell r="B239" t="str">
            <v>UTStarcom</v>
          </cell>
          <cell r="C239">
            <v>0</v>
          </cell>
          <cell r="D239">
            <v>5</v>
          </cell>
          <cell r="E239">
            <v>0</v>
          </cell>
          <cell r="F239">
            <v>0</v>
          </cell>
          <cell r="G239">
            <v>0</v>
          </cell>
          <cell r="H239">
            <v>0</v>
          </cell>
          <cell r="I239">
            <v>0</v>
          </cell>
          <cell r="J239">
            <v>5</v>
          </cell>
        </row>
        <row r="240">
          <cell r="B240" t="str">
            <v>White Rock</v>
          </cell>
          <cell r="C240">
            <v>0</v>
          </cell>
          <cell r="D240">
            <v>0</v>
          </cell>
          <cell r="E240">
            <v>0</v>
          </cell>
          <cell r="F240">
            <v>0</v>
          </cell>
          <cell r="G240">
            <v>0</v>
          </cell>
          <cell r="H240">
            <v>0</v>
          </cell>
          <cell r="I240">
            <v>0</v>
          </cell>
          <cell r="J240">
            <v>0</v>
          </cell>
        </row>
        <row r="241">
          <cell r="B241" t="str">
            <v>Xtera</v>
          </cell>
        </row>
        <row r="242">
          <cell r="B242" t="str">
            <v>Zhone</v>
          </cell>
          <cell r="C242">
            <v>0</v>
          </cell>
          <cell r="D242">
            <v>0</v>
          </cell>
          <cell r="E242">
            <v>0</v>
          </cell>
          <cell r="F242">
            <v>0</v>
          </cell>
          <cell r="G242">
            <v>0</v>
          </cell>
          <cell r="H242">
            <v>0</v>
          </cell>
          <cell r="I242">
            <v>0</v>
          </cell>
          <cell r="J242">
            <v>0</v>
          </cell>
        </row>
        <row r="243">
          <cell r="B243" t="str">
            <v>ZTE</v>
          </cell>
          <cell r="C243">
            <v>39</v>
          </cell>
          <cell r="D243">
            <v>0</v>
          </cell>
          <cell r="E243">
            <v>0</v>
          </cell>
          <cell r="F243">
            <v>0</v>
          </cell>
          <cell r="G243">
            <v>0</v>
          </cell>
          <cell r="H243">
            <v>9</v>
          </cell>
          <cell r="I243">
            <v>0</v>
          </cell>
          <cell r="J243">
            <v>48</v>
          </cell>
        </row>
        <row r="244">
          <cell r="B244" t="str">
            <v>Other</v>
          </cell>
          <cell r="C244">
            <v>5</v>
          </cell>
          <cell r="D244">
            <v>0</v>
          </cell>
          <cell r="E244">
            <v>0</v>
          </cell>
          <cell r="F244">
            <v>0</v>
          </cell>
          <cell r="G244">
            <v>0</v>
          </cell>
          <cell r="H244">
            <v>0</v>
          </cell>
          <cell r="I244">
            <v>0</v>
          </cell>
          <cell r="J244">
            <v>5</v>
          </cell>
        </row>
        <row r="245">
          <cell r="B245" t="str">
            <v>Total</v>
          </cell>
          <cell r="C245">
            <v>333.10131578947369</v>
          </cell>
          <cell r="D245">
            <v>221.44</v>
          </cell>
          <cell r="E245">
            <v>81.400000000000006</v>
          </cell>
          <cell r="F245">
            <v>22</v>
          </cell>
          <cell r="G245">
            <v>36.799999999999997</v>
          </cell>
          <cell r="H245">
            <v>148.35</v>
          </cell>
          <cell r="I245">
            <v>2.9</v>
          </cell>
          <cell r="J245">
            <v>845.99131578947367</v>
          </cell>
        </row>
        <row r="248">
          <cell r="B248" t="str">
            <v>1Q03</v>
          </cell>
          <cell r="D248" t="str">
            <v>Optical Networking Vendor Revenues ($ M)</v>
          </cell>
          <cell r="J248" t="str">
            <v>Asia Pacific</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Total Optical Networking (ON)</v>
          </cell>
        </row>
        <row r="250">
          <cell r="B250" t="str">
            <v>ADTRAN</v>
          </cell>
        </row>
        <row r="251">
          <cell r="B251" t="str">
            <v>ADVA</v>
          </cell>
          <cell r="C251">
            <v>0</v>
          </cell>
          <cell r="D251">
            <v>0</v>
          </cell>
          <cell r="E251">
            <v>0</v>
          </cell>
          <cell r="F251">
            <v>0</v>
          </cell>
          <cell r="G251">
            <v>4</v>
          </cell>
          <cell r="H251">
            <v>0</v>
          </cell>
          <cell r="I251">
            <v>0</v>
          </cell>
          <cell r="J251">
            <v>4</v>
          </cell>
        </row>
        <row r="252">
          <cell r="B252" t="str">
            <v>Alcatel-Lucent</v>
          </cell>
          <cell r="C252">
            <v>18</v>
          </cell>
          <cell r="D252">
            <v>31</v>
          </cell>
          <cell r="E252">
            <v>6</v>
          </cell>
          <cell r="F252">
            <v>6</v>
          </cell>
          <cell r="G252">
            <v>4</v>
          </cell>
          <cell r="H252">
            <v>9</v>
          </cell>
          <cell r="I252">
            <v>0</v>
          </cell>
          <cell r="J252">
            <v>74</v>
          </cell>
        </row>
        <row r="253">
          <cell r="B253" t="str">
            <v>ANDA</v>
          </cell>
          <cell r="J253">
            <v>0</v>
          </cell>
        </row>
        <row r="254">
          <cell r="B254" t="str">
            <v>Atrica</v>
          </cell>
          <cell r="C254">
            <v>0</v>
          </cell>
          <cell r="D254">
            <v>3.5</v>
          </cell>
          <cell r="E254">
            <v>0</v>
          </cell>
          <cell r="F254">
            <v>0</v>
          </cell>
          <cell r="G254">
            <v>0</v>
          </cell>
          <cell r="H254">
            <v>0</v>
          </cell>
          <cell r="I254">
            <v>0</v>
          </cell>
          <cell r="J254">
            <v>3.5</v>
          </cell>
        </row>
        <row r="255">
          <cell r="B255" t="str">
            <v>Calient</v>
          </cell>
          <cell r="C255">
            <v>0</v>
          </cell>
          <cell r="D255">
            <v>0</v>
          </cell>
          <cell r="E255">
            <v>0</v>
          </cell>
          <cell r="F255">
            <v>0</v>
          </cell>
          <cell r="G255">
            <v>0</v>
          </cell>
          <cell r="H255">
            <v>0</v>
          </cell>
          <cell r="I255">
            <v>0</v>
          </cell>
          <cell r="J255">
            <v>0</v>
          </cell>
        </row>
        <row r="256">
          <cell r="B256" t="str">
            <v>Ciena</v>
          </cell>
          <cell r="C256">
            <v>0</v>
          </cell>
          <cell r="D256">
            <v>3</v>
          </cell>
          <cell r="E256">
            <v>0</v>
          </cell>
          <cell r="F256">
            <v>1</v>
          </cell>
          <cell r="G256">
            <v>3</v>
          </cell>
          <cell r="H256">
            <v>2</v>
          </cell>
          <cell r="I256">
            <v>0</v>
          </cell>
          <cell r="J256">
            <v>9</v>
          </cell>
        </row>
        <row r="257">
          <cell r="B257" t="str">
            <v>Cisco</v>
          </cell>
          <cell r="C257">
            <v>0</v>
          </cell>
          <cell r="D257">
            <v>9</v>
          </cell>
          <cell r="E257">
            <v>0</v>
          </cell>
          <cell r="F257">
            <v>0</v>
          </cell>
          <cell r="G257">
            <v>2</v>
          </cell>
          <cell r="H257">
            <v>1</v>
          </cell>
          <cell r="I257">
            <v>0</v>
          </cell>
          <cell r="J257">
            <v>12</v>
          </cell>
        </row>
        <row r="258">
          <cell r="B258" t="str">
            <v>Corrigent</v>
          </cell>
          <cell r="J258">
            <v>0</v>
          </cell>
        </row>
        <row r="259">
          <cell r="B259" t="str">
            <v>Corvis</v>
          </cell>
          <cell r="C259">
            <v>0</v>
          </cell>
          <cell r="D259">
            <v>0</v>
          </cell>
          <cell r="E259">
            <v>0</v>
          </cell>
          <cell r="F259">
            <v>0</v>
          </cell>
          <cell r="G259">
            <v>0</v>
          </cell>
          <cell r="H259">
            <v>0</v>
          </cell>
          <cell r="I259">
            <v>0</v>
          </cell>
          <cell r="J259">
            <v>0</v>
          </cell>
        </row>
        <row r="260">
          <cell r="B260" t="str">
            <v>Datang</v>
          </cell>
          <cell r="C260">
            <v>5</v>
          </cell>
          <cell r="D260">
            <v>0</v>
          </cell>
          <cell r="E260">
            <v>0</v>
          </cell>
          <cell r="F260">
            <v>0</v>
          </cell>
          <cell r="G260">
            <v>0</v>
          </cell>
          <cell r="H260">
            <v>2</v>
          </cell>
          <cell r="I260">
            <v>0</v>
          </cell>
          <cell r="J260">
            <v>7</v>
          </cell>
        </row>
        <row r="261">
          <cell r="B261" t="str">
            <v>ECI Telecom</v>
          </cell>
          <cell r="C261">
            <v>4</v>
          </cell>
          <cell r="D261">
            <v>1</v>
          </cell>
          <cell r="E261">
            <v>3</v>
          </cell>
          <cell r="F261">
            <v>0</v>
          </cell>
          <cell r="G261">
            <v>1</v>
          </cell>
          <cell r="H261">
            <v>0</v>
          </cell>
          <cell r="I261">
            <v>0</v>
          </cell>
          <cell r="J261">
            <v>9</v>
          </cell>
        </row>
        <row r="262">
          <cell r="B262" t="str">
            <v>Ericsson</v>
          </cell>
          <cell r="C262">
            <v>17</v>
          </cell>
          <cell r="D262">
            <v>3.5</v>
          </cell>
          <cell r="E262">
            <v>3</v>
          </cell>
          <cell r="F262">
            <v>2</v>
          </cell>
          <cell r="G262">
            <v>0</v>
          </cell>
          <cell r="H262">
            <v>5</v>
          </cell>
          <cell r="I262">
            <v>0</v>
          </cell>
          <cell r="J262">
            <v>30.5</v>
          </cell>
        </row>
        <row r="263">
          <cell r="B263" t="str">
            <v>FiberHome</v>
          </cell>
          <cell r="C263">
            <v>15</v>
          </cell>
          <cell r="D263">
            <v>0</v>
          </cell>
          <cell r="E263">
            <v>0</v>
          </cell>
          <cell r="F263">
            <v>0</v>
          </cell>
          <cell r="G263">
            <v>0</v>
          </cell>
          <cell r="H263">
            <v>5</v>
          </cell>
          <cell r="I263">
            <v>0</v>
          </cell>
          <cell r="J263">
            <v>20</v>
          </cell>
        </row>
        <row r="264">
          <cell r="B264" t="str">
            <v>Fujitsu</v>
          </cell>
          <cell r="C264">
            <v>53.4</v>
          </cell>
          <cell r="D264">
            <v>17.600000000000001</v>
          </cell>
          <cell r="E264">
            <v>6.3</v>
          </cell>
          <cell r="F264">
            <v>0</v>
          </cell>
          <cell r="G264">
            <v>1</v>
          </cell>
          <cell r="H264">
            <v>9.9</v>
          </cell>
          <cell r="I264">
            <v>1</v>
          </cell>
          <cell r="J264">
            <v>89.2</v>
          </cell>
        </row>
        <row r="265">
          <cell r="B265" t="str">
            <v>Hitachi</v>
          </cell>
          <cell r="C265">
            <v>2</v>
          </cell>
          <cell r="D265">
            <v>0</v>
          </cell>
          <cell r="E265">
            <v>0</v>
          </cell>
          <cell r="F265">
            <v>0</v>
          </cell>
          <cell r="G265">
            <v>0</v>
          </cell>
          <cell r="H265">
            <v>1</v>
          </cell>
          <cell r="I265">
            <v>0</v>
          </cell>
          <cell r="J265">
            <v>3</v>
          </cell>
        </row>
        <row r="266">
          <cell r="B266" t="str">
            <v>Hitachi Cable</v>
          </cell>
          <cell r="J266">
            <v>0</v>
          </cell>
        </row>
        <row r="267">
          <cell r="B267" t="str">
            <v>Huawei</v>
          </cell>
          <cell r="C267">
            <v>51.2</v>
          </cell>
          <cell r="D267">
            <v>12.8</v>
          </cell>
          <cell r="E267">
            <v>0</v>
          </cell>
          <cell r="F267">
            <v>0</v>
          </cell>
          <cell r="H267">
            <v>22</v>
          </cell>
          <cell r="I267">
            <v>0</v>
          </cell>
          <cell r="J267">
            <v>86</v>
          </cell>
        </row>
        <row r="268">
          <cell r="B268" t="str">
            <v>Infinera</v>
          </cell>
          <cell r="J268">
            <v>0</v>
          </cell>
        </row>
        <row r="269">
          <cell r="B269" t="str">
            <v>LGIC</v>
          </cell>
          <cell r="C269">
            <v>6</v>
          </cell>
          <cell r="D269">
            <v>0</v>
          </cell>
          <cell r="E269">
            <v>2</v>
          </cell>
          <cell r="F269">
            <v>0</v>
          </cell>
          <cell r="G269">
            <v>0</v>
          </cell>
          <cell r="H269">
            <v>0</v>
          </cell>
          <cell r="I269">
            <v>0</v>
          </cell>
          <cell r="J269">
            <v>8</v>
          </cell>
        </row>
        <row r="270">
          <cell r="B270" t="str">
            <v>Lucent</v>
          </cell>
          <cell r="C270">
            <v>0</v>
          </cell>
          <cell r="D270">
            <v>0</v>
          </cell>
          <cell r="E270">
            <v>0</v>
          </cell>
          <cell r="F270">
            <v>0</v>
          </cell>
          <cell r="G270">
            <v>0</v>
          </cell>
          <cell r="H270">
            <v>0</v>
          </cell>
          <cell r="I270">
            <v>0</v>
          </cell>
          <cell r="J270">
            <v>0</v>
          </cell>
        </row>
        <row r="271">
          <cell r="B271" t="str">
            <v>Lumentis</v>
          </cell>
          <cell r="C271">
            <v>0</v>
          </cell>
          <cell r="D271">
            <v>0</v>
          </cell>
          <cell r="E271">
            <v>0</v>
          </cell>
          <cell r="F271">
            <v>0</v>
          </cell>
          <cell r="G271">
            <v>0</v>
          </cell>
          <cell r="H271">
            <v>0</v>
          </cell>
          <cell r="I271">
            <v>0</v>
          </cell>
          <cell r="J271">
            <v>0</v>
          </cell>
        </row>
        <row r="272">
          <cell r="B272" t="str">
            <v>Luminous</v>
          </cell>
          <cell r="C272">
            <v>0</v>
          </cell>
          <cell r="D272">
            <v>1.9</v>
          </cell>
          <cell r="E272">
            <v>0</v>
          </cell>
          <cell r="F272">
            <v>0</v>
          </cell>
          <cell r="G272">
            <v>0</v>
          </cell>
          <cell r="H272">
            <v>0</v>
          </cell>
          <cell r="I272">
            <v>0</v>
          </cell>
          <cell r="J272">
            <v>1.9</v>
          </cell>
        </row>
        <row r="273">
          <cell r="B273" t="str">
            <v>Marconi/Ericsson</v>
          </cell>
          <cell r="J273">
            <v>0</v>
          </cell>
        </row>
        <row r="274">
          <cell r="B274" t="str">
            <v>Movaz</v>
          </cell>
          <cell r="C274">
            <v>0</v>
          </cell>
          <cell r="D274">
            <v>0</v>
          </cell>
          <cell r="E274">
            <v>0</v>
          </cell>
          <cell r="F274">
            <v>0</v>
          </cell>
          <cell r="G274">
            <v>0</v>
          </cell>
          <cell r="H274">
            <v>0</v>
          </cell>
          <cell r="I274">
            <v>0</v>
          </cell>
          <cell r="J274">
            <v>0</v>
          </cell>
        </row>
        <row r="275">
          <cell r="B275" t="str">
            <v>NEC</v>
          </cell>
          <cell r="C275">
            <v>81</v>
          </cell>
          <cell r="D275">
            <v>29</v>
          </cell>
          <cell r="E275">
            <v>0</v>
          </cell>
          <cell r="F275">
            <v>0</v>
          </cell>
          <cell r="G275">
            <v>6</v>
          </cell>
          <cell r="H275">
            <v>38</v>
          </cell>
          <cell r="I275">
            <v>0</v>
          </cell>
          <cell r="J275">
            <v>154</v>
          </cell>
        </row>
        <row r="276">
          <cell r="B276" t="str">
            <v>Nortel</v>
          </cell>
          <cell r="C276">
            <v>2</v>
          </cell>
          <cell r="D276">
            <v>31.5</v>
          </cell>
          <cell r="F276">
            <v>6</v>
          </cell>
          <cell r="G276">
            <v>8</v>
          </cell>
          <cell r="H276">
            <v>25</v>
          </cell>
          <cell r="I276">
            <v>0</v>
          </cell>
          <cell r="J276">
            <v>72.5</v>
          </cell>
        </row>
        <row r="277">
          <cell r="B277" t="str">
            <v>Oki</v>
          </cell>
          <cell r="C277">
            <v>6</v>
          </cell>
          <cell r="D277">
            <v>0</v>
          </cell>
          <cell r="E277">
            <v>0</v>
          </cell>
          <cell r="F277">
            <v>0</v>
          </cell>
          <cell r="G277">
            <v>0</v>
          </cell>
          <cell r="H277">
            <v>0</v>
          </cell>
          <cell r="I277">
            <v>0</v>
          </cell>
          <cell r="J277">
            <v>6</v>
          </cell>
        </row>
        <row r="278">
          <cell r="B278" t="str">
            <v>OpVista</v>
          </cell>
          <cell r="J278">
            <v>0</v>
          </cell>
        </row>
        <row r="279">
          <cell r="B279" t="str">
            <v>Photonic Bridges</v>
          </cell>
          <cell r="C279">
            <v>0</v>
          </cell>
          <cell r="D279">
            <v>1.1000000000000001</v>
          </cell>
          <cell r="E279">
            <v>0</v>
          </cell>
          <cell r="F279">
            <v>0</v>
          </cell>
          <cell r="G279">
            <v>0</v>
          </cell>
          <cell r="H279">
            <v>0</v>
          </cell>
          <cell r="I279">
            <v>0</v>
          </cell>
          <cell r="J279">
            <v>1.1000000000000001</v>
          </cell>
        </row>
        <row r="280">
          <cell r="B280" t="str">
            <v>Redback</v>
          </cell>
          <cell r="C280">
            <v>0</v>
          </cell>
          <cell r="D280">
            <v>1</v>
          </cell>
          <cell r="E280">
            <v>0</v>
          </cell>
          <cell r="F280">
            <v>0</v>
          </cell>
          <cell r="G280">
            <v>0</v>
          </cell>
          <cell r="H280">
            <v>0</v>
          </cell>
          <cell r="I280">
            <v>0</v>
          </cell>
          <cell r="J280">
            <v>1</v>
          </cell>
        </row>
        <row r="281">
          <cell r="B281" t="str">
            <v>Sagem</v>
          </cell>
          <cell r="C281">
            <v>0</v>
          </cell>
          <cell r="D281">
            <v>0</v>
          </cell>
          <cell r="E281">
            <v>0</v>
          </cell>
          <cell r="F281">
            <v>0</v>
          </cell>
          <cell r="G281">
            <v>0</v>
          </cell>
          <cell r="H281">
            <v>0</v>
          </cell>
          <cell r="I281">
            <v>0</v>
          </cell>
          <cell r="J281">
            <v>0</v>
          </cell>
        </row>
        <row r="282">
          <cell r="B282" t="str">
            <v>Samsung</v>
          </cell>
          <cell r="C282">
            <v>5</v>
          </cell>
          <cell r="D282">
            <v>0</v>
          </cell>
          <cell r="E282">
            <v>0</v>
          </cell>
          <cell r="F282">
            <v>0</v>
          </cell>
          <cell r="G282">
            <v>0</v>
          </cell>
          <cell r="H282">
            <v>0</v>
          </cell>
          <cell r="I282">
            <v>0</v>
          </cell>
          <cell r="J282">
            <v>5</v>
          </cell>
        </row>
        <row r="283">
          <cell r="B283" t="str">
            <v>Nokia Siemens</v>
          </cell>
          <cell r="C283">
            <v>10</v>
          </cell>
          <cell r="D283">
            <v>15</v>
          </cell>
          <cell r="E283">
            <v>4</v>
          </cell>
          <cell r="F283">
            <v>0</v>
          </cell>
          <cell r="G283">
            <v>0</v>
          </cell>
          <cell r="H283">
            <v>16</v>
          </cell>
          <cell r="I283">
            <v>1</v>
          </cell>
          <cell r="J283">
            <v>46</v>
          </cell>
        </row>
        <row r="284">
          <cell r="B284" t="str">
            <v>Sorrento/Zhone</v>
          </cell>
          <cell r="J284">
            <v>0</v>
          </cell>
        </row>
        <row r="285">
          <cell r="B285" t="str">
            <v>Sycamore</v>
          </cell>
          <cell r="C285">
            <v>0</v>
          </cell>
          <cell r="D285">
            <v>0</v>
          </cell>
          <cell r="E285">
            <v>0</v>
          </cell>
          <cell r="F285">
            <v>1</v>
          </cell>
          <cell r="G285">
            <v>0</v>
          </cell>
          <cell r="H285">
            <v>1</v>
          </cell>
          <cell r="I285">
            <v>0</v>
          </cell>
          <cell r="J285">
            <v>2</v>
          </cell>
        </row>
        <row r="286">
          <cell r="B286" t="str">
            <v>Tejas</v>
          </cell>
          <cell r="J286">
            <v>0</v>
          </cell>
        </row>
        <row r="287">
          <cell r="B287" t="str">
            <v>Tellabs</v>
          </cell>
          <cell r="C287">
            <v>0</v>
          </cell>
          <cell r="D287">
            <v>10</v>
          </cell>
          <cell r="E287">
            <v>0</v>
          </cell>
          <cell r="F287">
            <v>0</v>
          </cell>
          <cell r="G287">
            <v>2</v>
          </cell>
          <cell r="H287">
            <v>0</v>
          </cell>
          <cell r="I287">
            <v>0</v>
          </cell>
          <cell r="J287">
            <v>12</v>
          </cell>
        </row>
        <row r="288">
          <cell r="B288" t="str">
            <v>Tellium</v>
          </cell>
          <cell r="C288">
            <v>0</v>
          </cell>
          <cell r="D288">
            <v>0</v>
          </cell>
          <cell r="E288">
            <v>0</v>
          </cell>
          <cell r="F288">
            <v>0</v>
          </cell>
          <cell r="G288">
            <v>0</v>
          </cell>
          <cell r="H288">
            <v>0</v>
          </cell>
          <cell r="I288">
            <v>0</v>
          </cell>
          <cell r="J288">
            <v>0</v>
          </cell>
        </row>
        <row r="289">
          <cell r="B289" t="str">
            <v>Transmode</v>
          </cell>
          <cell r="J289">
            <v>0</v>
          </cell>
        </row>
        <row r="290">
          <cell r="B290" t="str">
            <v>Turin</v>
          </cell>
          <cell r="C290">
            <v>0</v>
          </cell>
          <cell r="D290">
            <v>0</v>
          </cell>
          <cell r="E290">
            <v>0</v>
          </cell>
          <cell r="F290">
            <v>0</v>
          </cell>
          <cell r="G290">
            <v>0</v>
          </cell>
          <cell r="H290">
            <v>0</v>
          </cell>
          <cell r="I290">
            <v>0</v>
          </cell>
          <cell r="J290">
            <v>0</v>
          </cell>
        </row>
        <row r="291">
          <cell r="B291" t="str">
            <v>Tyco</v>
          </cell>
          <cell r="C291">
            <v>0</v>
          </cell>
          <cell r="D291">
            <v>0</v>
          </cell>
          <cell r="E291">
            <v>0</v>
          </cell>
          <cell r="F291">
            <v>0</v>
          </cell>
          <cell r="G291">
            <v>0</v>
          </cell>
          <cell r="H291">
            <v>0</v>
          </cell>
          <cell r="I291">
            <v>0</v>
          </cell>
          <cell r="J291">
            <v>0</v>
          </cell>
        </row>
        <row r="292">
          <cell r="B292" t="str">
            <v>UTStarcom</v>
          </cell>
          <cell r="C292">
            <v>0</v>
          </cell>
          <cell r="D292">
            <v>6</v>
          </cell>
          <cell r="E292">
            <v>0</v>
          </cell>
          <cell r="F292">
            <v>0</v>
          </cell>
          <cell r="G292">
            <v>0</v>
          </cell>
          <cell r="H292">
            <v>0</v>
          </cell>
          <cell r="I292">
            <v>0</v>
          </cell>
          <cell r="J292">
            <v>6</v>
          </cell>
        </row>
        <row r="293">
          <cell r="B293" t="str">
            <v>White Rock</v>
          </cell>
          <cell r="C293">
            <v>0</v>
          </cell>
          <cell r="D293">
            <v>0</v>
          </cell>
          <cell r="E293">
            <v>0</v>
          </cell>
          <cell r="F293">
            <v>0</v>
          </cell>
          <cell r="G293">
            <v>0</v>
          </cell>
          <cell r="H293">
            <v>0</v>
          </cell>
          <cell r="I293">
            <v>0</v>
          </cell>
          <cell r="J293">
            <v>0</v>
          </cell>
        </row>
        <row r="294">
          <cell r="B294" t="str">
            <v>Xtera</v>
          </cell>
          <cell r="J294">
            <v>0</v>
          </cell>
        </row>
        <row r="295">
          <cell r="B295" t="str">
            <v>Zhone</v>
          </cell>
          <cell r="C295">
            <v>0</v>
          </cell>
          <cell r="D295">
            <v>0</v>
          </cell>
          <cell r="E295">
            <v>0</v>
          </cell>
          <cell r="F295">
            <v>0</v>
          </cell>
          <cell r="G295">
            <v>0</v>
          </cell>
          <cell r="H295">
            <v>0</v>
          </cell>
          <cell r="I295">
            <v>0</v>
          </cell>
          <cell r="J295">
            <v>0</v>
          </cell>
        </row>
        <row r="296">
          <cell r="B296" t="str">
            <v>ZTE</v>
          </cell>
          <cell r="C296">
            <v>12</v>
          </cell>
          <cell r="D296">
            <v>0</v>
          </cell>
          <cell r="E296">
            <v>0</v>
          </cell>
          <cell r="F296">
            <v>0</v>
          </cell>
          <cell r="G296">
            <v>0</v>
          </cell>
          <cell r="H296">
            <v>6</v>
          </cell>
          <cell r="I296">
            <v>0</v>
          </cell>
          <cell r="J296">
            <v>18</v>
          </cell>
        </row>
        <row r="297">
          <cell r="B297" t="str">
            <v>Other</v>
          </cell>
          <cell r="C297">
            <v>0</v>
          </cell>
          <cell r="D297">
            <v>0.5</v>
          </cell>
          <cell r="E297">
            <v>0</v>
          </cell>
          <cell r="F297">
            <v>0</v>
          </cell>
          <cell r="G297">
            <v>3</v>
          </cell>
          <cell r="H297">
            <v>0</v>
          </cell>
          <cell r="I297">
            <v>0</v>
          </cell>
          <cell r="J297">
            <v>3.5</v>
          </cell>
        </row>
        <row r="298">
          <cell r="B298" t="str">
            <v>Total</v>
          </cell>
          <cell r="C298">
            <v>287.60000000000002</v>
          </cell>
          <cell r="D298">
            <v>177.4</v>
          </cell>
          <cell r="E298">
            <v>24.3</v>
          </cell>
          <cell r="F298">
            <v>16</v>
          </cell>
          <cell r="G298">
            <v>34</v>
          </cell>
          <cell r="H298">
            <v>142.9</v>
          </cell>
          <cell r="I298">
            <v>2</v>
          </cell>
          <cell r="J298">
            <v>684.19999999999993</v>
          </cell>
        </row>
        <row r="301">
          <cell r="B301" t="str">
            <v>2Q03</v>
          </cell>
          <cell r="D301" t="str">
            <v>Optical Networking Vendor Revenues ($ M)</v>
          </cell>
          <cell r="J301" t="str">
            <v>Asia Pacific</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Total Optical Networking (ON)</v>
          </cell>
        </row>
        <row r="306">
          <cell r="B306" t="str">
            <v>ANDA</v>
          </cell>
          <cell r="J306">
            <v>0</v>
          </cell>
        </row>
        <row r="307">
          <cell r="B307" t="str">
            <v>Atrica</v>
          </cell>
          <cell r="C307">
            <v>0</v>
          </cell>
          <cell r="D307">
            <v>3</v>
          </cell>
          <cell r="E307">
            <v>0</v>
          </cell>
          <cell r="F307">
            <v>0</v>
          </cell>
          <cell r="G307">
            <v>0</v>
          </cell>
          <cell r="H307">
            <v>0</v>
          </cell>
          <cell r="I307">
            <v>0</v>
          </cell>
          <cell r="J307">
            <v>3</v>
          </cell>
        </row>
        <row r="308">
          <cell r="B308" t="str">
            <v>Calient</v>
          </cell>
          <cell r="C308">
            <v>0</v>
          </cell>
          <cell r="D308">
            <v>0</v>
          </cell>
          <cell r="E308">
            <v>0</v>
          </cell>
          <cell r="F308">
            <v>0</v>
          </cell>
          <cell r="G308">
            <v>0</v>
          </cell>
          <cell r="H308">
            <v>0</v>
          </cell>
          <cell r="I308">
            <v>0</v>
          </cell>
          <cell r="J308">
            <v>0</v>
          </cell>
        </row>
        <row r="309">
          <cell r="B309" t="str">
            <v>Ciena</v>
          </cell>
          <cell r="C309">
            <v>0</v>
          </cell>
          <cell r="D309">
            <v>4</v>
          </cell>
          <cell r="E309">
            <v>0</v>
          </cell>
          <cell r="F309">
            <v>1</v>
          </cell>
          <cell r="G309">
            <v>1</v>
          </cell>
          <cell r="H309">
            <v>1</v>
          </cell>
          <cell r="I309">
            <v>0</v>
          </cell>
          <cell r="J309">
            <v>7</v>
          </cell>
        </row>
        <row r="310">
          <cell r="B310" t="str">
            <v>Cisco</v>
          </cell>
          <cell r="C310">
            <v>0</v>
          </cell>
          <cell r="D310">
            <v>6</v>
          </cell>
          <cell r="E310">
            <v>0</v>
          </cell>
          <cell r="F310">
            <v>0</v>
          </cell>
          <cell r="G310">
            <v>2</v>
          </cell>
          <cell r="H310">
            <v>3</v>
          </cell>
          <cell r="I310">
            <v>0</v>
          </cell>
          <cell r="J310">
            <v>11</v>
          </cell>
        </row>
        <row r="311">
          <cell r="B311" t="str">
            <v>Corrigent</v>
          </cell>
          <cell r="J311">
            <v>0</v>
          </cell>
        </row>
        <row r="312">
          <cell r="B312" t="str">
            <v>Corvis</v>
          </cell>
          <cell r="C312">
            <v>0</v>
          </cell>
          <cell r="D312">
            <v>0</v>
          </cell>
          <cell r="E312">
            <v>0</v>
          </cell>
          <cell r="F312">
            <v>0</v>
          </cell>
          <cell r="G312">
            <v>0</v>
          </cell>
          <cell r="H312">
            <v>0</v>
          </cell>
          <cell r="I312">
            <v>0</v>
          </cell>
          <cell r="J312">
            <v>0</v>
          </cell>
        </row>
        <row r="313">
          <cell r="B313" t="str">
            <v>Datang</v>
          </cell>
          <cell r="C313">
            <v>6</v>
          </cell>
          <cell r="D313">
            <v>0</v>
          </cell>
          <cell r="E313">
            <v>0</v>
          </cell>
          <cell r="F313">
            <v>0</v>
          </cell>
          <cell r="G313">
            <v>0</v>
          </cell>
          <cell r="H313">
            <v>2</v>
          </cell>
          <cell r="I313">
            <v>0</v>
          </cell>
          <cell r="J313">
            <v>8</v>
          </cell>
        </row>
        <row r="314">
          <cell r="B314" t="str">
            <v>ECI Telecom</v>
          </cell>
          <cell r="C314">
            <v>2</v>
          </cell>
          <cell r="D314">
            <v>5</v>
          </cell>
          <cell r="E314">
            <v>2</v>
          </cell>
          <cell r="F314">
            <v>0</v>
          </cell>
          <cell r="G314">
            <v>3</v>
          </cell>
          <cell r="H314">
            <v>0</v>
          </cell>
          <cell r="I314">
            <v>0</v>
          </cell>
          <cell r="J314">
            <v>12</v>
          </cell>
        </row>
        <row r="315">
          <cell r="B315" t="str">
            <v>Ericsson</v>
          </cell>
          <cell r="C315">
            <v>12</v>
          </cell>
          <cell r="D315">
            <v>2</v>
          </cell>
          <cell r="E315">
            <v>2</v>
          </cell>
          <cell r="F315">
            <v>1</v>
          </cell>
          <cell r="G315">
            <v>0</v>
          </cell>
          <cell r="H315">
            <v>4</v>
          </cell>
          <cell r="I315">
            <v>0</v>
          </cell>
          <cell r="J315">
            <v>21</v>
          </cell>
        </row>
        <row r="316">
          <cell r="B316" t="str">
            <v>FiberHome</v>
          </cell>
          <cell r="C316">
            <v>16</v>
          </cell>
          <cell r="D316">
            <v>0</v>
          </cell>
          <cell r="E316">
            <v>0</v>
          </cell>
          <cell r="F316">
            <v>0</v>
          </cell>
          <cell r="G316">
            <v>1</v>
          </cell>
          <cell r="H316">
            <v>4</v>
          </cell>
          <cell r="I316">
            <v>0</v>
          </cell>
          <cell r="J316">
            <v>21</v>
          </cell>
        </row>
        <row r="317">
          <cell r="B317" t="str">
            <v>Fujitsu</v>
          </cell>
          <cell r="C317">
            <v>24.6</v>
          </cell>
          <cell r="D317">
            <v>6</v>
          </cell>
          <cell r="E317">
            <v>1.1000000000000001</v>
          </cell>
          <cell r="F317">
            <v>0</v>
          </cell>
          <cell r="G317">
            <v>0.3</v>
          </cell>
          <cell r="H317">
            <v>7.3</v>
          </cell>
          <cell r="I317">
            <v>1</v>
          </cell>
          <cell r="J317">
            <v>40.299999999999997</v>
          </cell>
        </row>
        <row r="318">
          <cell r="B318" t="str">
            <v>Hitachi</v>
          </cell>
          <cell r="C318">
            <v>5</v>
          </cell>
          <cell r="D318">
            <v>0</v>
          </cell>
          <cell r="E318">
            <v>0</v>
          </cell>
          <cell r="F318">
            <v>0</v>
          </cell>
          <cell r="G318">
            <v>0</v>
          </cell>
          <cell r="H318">
            <v>2</v>
          </cell>
          <cell r="I318">
            <v>0</v>
          </cell>
          <cell r="J318">
            <v>7</v>
          </cell>
        </row>
        <row r="319">
          <cell r="B319" t="str">
            <v>Hitachi Cable</v>
          </cell>
          <cell r="J319">
            <v>0</v>
          </cell>
        </row>
        <row r="320">
          <cell r="B320" t="str">
            <v>Huawei</v>
          </cell>
          <cell r="C320">
            <v>103.2</v>
          </cell>
          <cell r="D320">
            <v>25.8</v>
          </cell>
          <cell r="E320">
            <v>0</v>
          </cell>
          <cell r="F320">
            <v>0</v>
          </cell>
          <cell r="H320">
            <v>45</v>
          </cell>
          <cell r="I320">
            <v>0</v>
          </cell>
          <cell r="J320">
            <v>174</v>
          </cell>
        </row>
        <row r="321">
          <cell r="B321" t="str">
            <v>Infinera</v>
          </cell>
          <cell r="J321">
            <v>0</v>
          </cell>
        </row>
        <row r="322">
          <cell r="B322" t="str">
            <v>LGIC</v>
          </cell>
          <cell r="C322">
            <v>8</v>
          </cell>
          <cell r="D322">
            <v>0</v>
          </cell>
          <cell r="E322">
            <v>2</v>
          </cell>
          <cell r="F322">
            <v>0</v>
          </cell>
          <cell r="G322">
            <v>0</v>
          </cell>
          <cell r="H322">
            <v>0</v>
          </cell>
          <cell r="I322">
            <v>0</v>
          </cell>
          <cell r="J322">
            <v>10</v>
          </cell>
        </row>
        <row r="323">
          <cell r="B323" t="str">
            <v>Lucent</v>
          </cell>
          <cell r="C323">
            <v>0</v>
          </cell>
          <cell r="D323">
            <v>0</v>
          </cell>
          <cell r="E323">
            <v>0</v>
          </cell>
          <cell r="F323">
            <v>0</v>
          </cell>
          <cell r="G323">
            <v>0</v>
          </cell>
          <cell r="H323">
            <v>0</v>
          </cell>
          <cell r="I323">
            <v>0</v>
          </cell>
          <cell r="J323">
            <v>0</v>
          </cell>
        </row>
        <row r="324">
          <cell r="B324" t="str">
            <v>Lumentis</v>
          </cell>
          <cell r="C324">
            <v>0</v>
          </cell>
          <cell r="D324">
            <v>0</v>
          </cell>
          <cell r="E324">
            <v>0</v>
          </cell>
          <cell r="F324">
            <v>0</v>
          </cell>
          <cell r="G324">
            <v>0.5</v>
          </cell>
          <cell r="H324">
            <v>0</v>
          </cell>
          <cell r="I324">
            <v>0</v>
          </cell>
          <cell r="J324">
            <v>0.5</v>
          </cell>
        </row>
        <row r="325">
          <cell r="B325" t="str">
            <v>Luminous</v>
          </cell>
          <cell r="C325">
            <v>0</v>
          </cell>
          <cell r="D325">
            <v>1</v>
          </cell>
          <cell r="E325">
            <v>0</v>
          </cell>
          <cell r="F325">
            <v>0</v>
          </cell>
          <cell r="G325">
            <v>0</v>
          </cell>
          <cell r="H325">
            <v>0</v>
          </cell>
          <cell r="I325">
            <v>0</v>
          </cell>
          <cell r="J325">
            <v>1</v>
          </cell>
        </row>
        <row r="326">
          <cell r="B326" t="str">
            <v>Marconi/Ericsson</v>
          </cell>
          <cell r="J326">
            <v>0</v>
          </cell>
        </row>
        <row r="327">
          <cell r="B327" t="str">
            <v>Movaz</v>
          </cell>
          <cell r="C327">
            <v>0</v>
          </cell>
          <cell r="D327">
            <v>0</v>
          </cell>
          <cell r="E327">
            <v>0</v>
          </cell>
          <cell r="F327">
            <v>0</v>
          </cell>
          <cell r="G327">
            <v>0</v>
          </cell>
          <cell r="H327">
            <v>0</v>
          </cell>
          <cell r="I327">
            <v>0</v>
          </cell>
          <cell r="J327">
            <v>0</v>
          </cell>
        </row>
        <row r="328">
          <cell r="B328" t="str">
            <v>NEC</v>
          </cell>
          <cell r="C328">
            <v>23</v>
          </cell>
          <cell r="D328">
            <v>23</v>
          </cell>
          <cell r="E328">
            <v>0</v>
          </cell>
          <cell r="F328">
            <v>0</v>
          </cell>
          <cell r="G328">
            <v>1</v>
          </cell>
          <cell r="H328">
            <v>17</v>
          </cell>
          <cell r="I328">
            <v>0</v>
          </cell>
          <cell r="J328">
            <v>64</v>
          </cell>
        </row>
        <row r="329">
          <cell r="B329" t="str">
            <v>Nortel</v>
          </cell>
          <cell r="C329">
            <v>1</v>
          </cell>
          <cell r="D329">
            <v>30</v>
          </cell>
          <cell r="E329">
            <v>0</v>
          </cell>
          <cell r="F329">
            <v>7</v>
          </cell>
          <cell r="G329">
            <v>8</v>
          </cell>
          <cell r="H329">
            <v>24</v>
          </cell>
          <cell r="I329">
            <v>1</v>
          </cell>
          <cell r="J329">
            <v>71</v>
          </cell>
        </row>
        <row r="330">
          <cell r="B330" t="str">
            <v>Oki</v>
          </cell>
          <cell r="C330">
            <v>6</v>
          </cell>
          <cell r="D330">
            <v>0</v>
          </cell>
          <cell r="E330">
            <v>0</v>
          </cell>
          <cell r="F330">
            <v>0</v>
          </cell>
          <cell r="G330">
            <v>0</v>
          </cell>
          <cell r="H330">
            <v>0</v>
          </cell>
          <cell r="I330">
            <v>0</v>
          </cell>
          <cell r="J330">
            <v>6</v>
          </cell>
        </row>
        <row r="331">
          <cell r="B331" t="str">
            <v>OpVista</v>
          </cell>
          <cell r="J331">
            <v>0</v>
          </cell>
        </row>
        <row r="332">
          <cell r="B332" t="str">
            <v>Photonic Bridges</v>
          </cell>
          <cell r="C332">
            <v>0</v>
          </cell>
          <cell r="D332">
            <v>2</v>
          </cell>
          <cell r="E332">
            <v>0</v>
          </cell>
          <cell r="F332">
            <v>0</v>
          </cell>
          <cell r="G332">
            <v>0</v>
          </cell>
          <cell r="H332">
            <v>0</v>
          </cell>
          <cell r="I332">
            <v>0</v>
          </cell>
          <cell r="J332">
            <v>2</v>
          </cell>
        </row>
        <row r="333">
          <cell r="B333" t="str">
            <v>Redback</v>
          </cell>
          <cell r="C333">
            <v>0</v>
          </cell>
          <cell r="D333">
            <v>0</v>
          </cell>
          <cell r="E333">
            <v>0</v>
          </cell>
          <cell r="F333">
            <v>0</v>
          </cell>
          <cell r="G333">
            <v>0</v>
          </cell>
          <cell r="H333">
            <v>0</v>
          </cell>
          <cell r="I333">
            <v>0</v>
          </cell>
          <cell r="J333">
            <v>0</v>
          </cell>
        </row>
        <row r="334">
          <cell r="B334" t="str">
            <v>Sagem</v>
          </cell>
          <cell r="C334">
            <v>0</v>
          </cell>
          <cell r="D334">
            <v>0</v>
          </cell>
          <cell r="E334">
            <v>0</v>
          </cell>
          <cell r="F334">
            <v>0</v>
          </cell>
          <cell r="G334">
            <v>0</v>
          </cell>
          <cell r="H334">
            <v>0</v>
          </cell>
          <cell r="I334">
            <v>0</v>
          </cell>
          <cell r="J334">
            <v>0</v>
          </cell>
        </row>
        <row r="335">
          <cell r="B335" t="str">
            <v>Samsung</v>
          </cell>
          <cell r="C335">
            <v>5</v>
          </cell>
          <cell r="D335">
            <v>0</v>
          </cell>
          <cell r="E335">
            <v>0</v>
          </cell>
          <cell r="F335">
            <v>0</v>
          </cell>
          <cell r="G335">
            <v>0</v>
          </cell>
          <cell r="H335">
            <v>0</v>
          </cell>
          <cell r="I335">
            <v>0</v>
          </cell>
          <cell r="J335">
            <v>5</v>
          </cell>
        </row>
        <row r="336">
          <cell r="B336" t="str">
            <v>Nokia Siemens</v>
          </cell>
          <cell r="C336">
            <v>9</v>
          </cell>
          <cell r="D336">
            <v>13.5</v>
          </cell>
          <cell r="E336">
            <v>3</v>
          </cell>
          <cell r="F336">
            <v>0</v>
          </cell>
          <cell r="G336">
            <v>0</v>
          </cell>
          <cell r="H336">
            <v>21</v>
          </cell>
          <cell r="I336">
            <v>1</v>
          </cell>
          <cell r="J336">
            <v>47.5</v>
          </cell>
        </row>
        <row r="337">
          <cell r="B337" t="str">
            <v>Sorrento/Zhone</v>
          </cell>
          <cell r="J337">
            <v>0</v>
          </cell>
        </row>
        <row r="338">
          <cell r="B338" t="str">
            <v>Sycamore</v>
          </cell>
          <cell r="C338">
            <v>0</v>
          </cell>
          <cell r="D338">
            <v>0.3</v>
          </cell>
          <cell r="E338">
            <v>0</v>
          </cell>
          <cell r="F338">
            <v>0.7</v>
          </cell>
          <cell r="G338">
            <v>0</v>
          </cell>
          <cell r="H338">
            <v>1</v>
          </cell>
          <cell r="I338">
            <v>0</v>
          </cell>
          <cell r="J338">
            <v>2</v>
          </cell>
        </row>
        <row r="339">
          <cell r="B339" t="str">
            <v>Tejas</v>
          </cell>
          <cell r="J339">
            <v>0</v>
          </cell>
        </row>
        <row r="340">
          <cell r="B340" t="str">
            <v>Tellabs</v>
          </cell>
          <cell r="C340">
            <v>0</v>
          </cell>
          <cell r="D340">
            <v>2.5</v>
          </cell>
          <cell r="E340">
            <v>0</v>
          </cell>
          <cell r="F340">
            <v>0</v>
          </cell>
          <cell r="G340">
            <v>1</v>
          </cell>
          <cell r="H340">
            <v>0</v>
          </cell>
          <cell r="I340">
            <v>0</v>
          </cell>
          <cell r="J340">
            <v>3.5</v>
          </cell>
        </row>
        <row r="341">
          <cell r="B341" t="str">
            <v>Tellium</v>
          </cell>
          <cell r="C341">
            <v>0</v>
          </cell>
          <cell r="D341">
            <v>0</v>
          </cell>
          <cell r="E341">
            <v>0</v>
          </cell>
          <cell r="F341">
            <v>0</v>
          </cell>
          <cell r="G341">
            <v>0</v>
          </cell>
          <cell r="H341">
            <v>0</v>
          </cell>
          <cell r="I341">
            <v>0</v>
          </cell>
          <cell r="J341">
            <v>0</v>
          </cell>
        </row>
        <row r="342">
          <cell r="B342" t="str">
            <v>Transmode</v>
          </cell>
          <cell r="J342">
            <v>0</v>
          </cell>
        </row>
        <row r="343">
          <cell r="B343" t="str">
            <v>Turin</v>
          </cell>
          <cell r="C343">
            <v>0</v>
          </cell>
          <cell r="D343">
            <v>0</v>
          </cell>
          <cell r="E343">
            <v>0</v>
          </cell>
          <cell r="F343">
            <v>0</v>
          </cell>
          <cell r="G343">
            <v>0</v>
          </cell>
          <cell r="H343">
            <v>0</v>
          </cell>
          <cell r="I343">
            <v>0</v>
          </cell>
          <cell r="J343">
            <v>0</v>
          </cell>
        </row>
        <row r="344">
          <cell r="B344" t="str">
            <v>Tyco</v>
          </cell>
          <cell r="C344">
            <v>0</v>
          </cell>
          <cell r="D344">
            <v>0</v>
          </cell>
          <cell r="E344">
            <v>0</v>
          </cell>
          <cell r="F344">
            <v>0</v>
          </cell>
          <cell r="G344">
            <v>0</v>
          </cell>
          <cell r="H344">
            <v>0</v>
          </cell>
          <cell r="I344">
            <v>0</v>
          </cell>
          <cell r="J344">
            <v>0</v>
          </cell>
        </row>
        <row r="345">
          <cell r="B345" t="str">
            <v>UTStarcom</v>
          </cell>
          <cell r="C345">
            <v>0</v>
          </cell>
          <cell r="D345">
            <v>8</v>
          </cell>
          <cell r="E345">
            <v>0</v>
          </cell>
          <cell r="F345">
            <v>0</v>
          </cell>
          <cell r="G345">
            <v>0</v>
          </cell>
          <cell r="H345">
            <v>0</v>
          </cell>
          <cell r="I345">
            <v>0</v>
          </cell>
          <cell r="J345">
            <v>8</v>
          </cell>
        </row>
        <row r="346">
          <cell r="B346" t="str">
            <v>White Rock</v>
          </cell>
          <cell r="C346">
            <v>0</v>
          </cell>
          <cell r="D346">
            <v>0</v>
          </cell>
          <cell r="E346">
            <v>0</v>
          </cell>
          <cell r="F346">
            <v>0</v>
          </cell>
          <cell r="G346">
            <v>0</v>
          </cell>
          <cell r="H346">
            <v>0</v>
          </cell>
          <cell r="I346">
            <v>0</v>
          </cell>
          <cell r="J346">
            <v>0</v>
          </cell>
        </row>
        <row r="347">
          <cell r="B347" t="str">
            <v>Xtera</v>
          </cell>
          <cell r="J347">
            <v>0</v>
          </cell>
        </row>
        <row r="348">
          <cell r="B348" t="str">
            <v>Zhone</v>
          </cell>
          <cell r="C348">
            <v>0</v>
          </cell>
          <cell r="D348">
            <v>0</v>
          </cell>
          <cell r="E348">
            <v>0</v>
          </cell>
          <cell r="F348">
            <v>0</v>
          </cell>
          <cell r="G348">
            <v>0</v>
          </cell>
          <cell r="H348">
            <v>0</v>
          </cell>
          <cell r="I348">
            <v>0</v>
          </cell>
          <cell r="J348">
            <v>0</v>
          </cell>
        </row>
        <row r="349">
          <cell r="B349" t="str">
            <v>ZTE</v>
          </cell>
          <cell r="C349">
            <v>23</v>
          </cell>
          <cell r="D349">
            <v>0</v>
          </cell>
          <cell r="E349">
            <v>0</v>
          </cell>
          <cell r="F349">
            <v>0</v>
          </cell>
          <cell r="G349">
            <v>0</v>
          </cell>
          <cell r="H349">
            <v>8</v>
          </cell>
          <cell r="I349">
            <v>0</v>
          </cell>
          <cell r="J349">
            <v>31</v>
          </cell>
        </row>
        <row r="350">
          <cell r="B350" t="str">
            <v>Other</v>
          </cell>
          <cell r="C350">
            <v>0</v>
          </cell>
          <cell r="D350">
            <v>0.5</v>
          </cell>
          <cell r="E350">
            <v>0</v>
          </cell>
          <cell r="F350">
            <v>0</v>
          </cell>
          <cell r="G350">
            <v>2.5</v>
          </cell>
          <cell r="H350">
            <v>0</v>
          </cell>
          <cell r="I350">
            <v>0</v>
          </cell>
          <cell r="J350">
            <v>3</v>
          </cell>
        </row>
        <row r="351">
          <cell r="B351" t="str">
            <v>Total</v>
          </cell>
          <cell r="C351">
            <v>253.8</v>
          </cell>
          <cell r="D351">
            <v>192.60000000000002</v>
          </cell>
          <cell r="E351">
            <v>15.1</v>
          </cell>
          <cell r="F351">
            <v>15.7</v>
          </cell>
          <cell r="G351">
            <v>32.299999999999997</v>
          </cell>
          <cell r="H351">
            <v>153.30000000000001</v>
          </cell>
          <cell r="I351">
            <v>3</v>
          </cell>
          <cell r="J351">
            <v>665.8</v>
          </cell>
        </row>
        <row r="354">
          <cell r="B354" t="str">
            <v>3Q03</v>
          </cell>
          <cell r="D354" t="str">
            <v>Optical Networking Vendor Revenues ($ M)</v>
          </cell>
          <cell r="J354" t="str">
            <v>Asia Pacific</v>
          </cell>
        </row>
        <row r="355">
          <cell r="B355" t="str">
            <v>Vendor</v>
          </cell>
          <cell r="C355" t="str">
            <v>SONET/SDH Add-drop multiplexers (ADM)</v>
          </cell>
          <cell r="D355" t="str">
            <v>Optical Edge Devices (OED)</v>
          </cell>
          <cell r="E355" t="str">
            <v>Digital Cross Connects (DCS)</v>
          </cell>
          <cell r="F355" t="str">
            <v>Optical Core Switches (OCS)</v>
          </cell>
          <cell r="G355" t="str">
            <v>Metro WDM (C/D-WDM)</v>
          </cell>
          <cell r="H355" t="str">
            <v>Long haul DWDM (LH DWDM)</v>
          </cell>
          <cell r="I355" t="str">
            <v>Multi-reach DWDM</v>
          </cell>
          <cell r="J355" t="str">
            <v>Total Optical Networking (ON)</v>
          </cell>
        </row>
        <row r="356">
          <cell r="B356" t="str">
            <v>ADTRAN</v>
          </cell>
        </row>
        <row r="357">
          <cell r="B357" t="str">
            <v>ADVA</v>
          </cell>
          <cell r="C357">
            <v>0</v>
          </cell>
          <cell r="D357">
            <v>0</v>
          </cell>
          <cell r="E357">
            <v>0</v>
          </cell>
          <cell r="F357">
            <v>0</v>
          </cell>
          <cell r="G357">
            <v>5</v>
          </cell>
          <cell r="H357">
            <v>0</v>
          </cell>
          <cell r="I357">
            <v>0</v>
          </cell>
          <cell r="J357">
            <v>5</v>
          </cell>
        </row>
        <row r="358">
          <cell r="B358" t="str">
            <v>Alcatel-Lucent</v>
          </cell>
          <cell r="C358">
            <v>24</v>
          </cell>
          <cell r="D358">
            <v>47</v>
          </cell>
          <cell r="E358">
            <v>1</v>
          </cell>
          <cell r="F358">
            <v>5</v>
          </cell>
          <cell r="G358">
            <v>5</v>
          </cell>
          <cell r="H358">
            <v>12</v>
          </cell>
          <cell r="I358">
            <v>0</v>
          </cell>
          <cell r="J358">
            <v>94</v>
          </cell>
        </row>
        <row r="359">
          <cell r="B359" t="str">
            <v>ANDA</v>
          </cell>
          <cell r="J359">
            <v>0</v>
          </cell>
        </row>
        <row r="360">
          <cell r="B360" t="str">
            <v>Atrica</v>
          </cell>
          <cell r="C360">
            <v>0</v>
          </cell>
          <cell r="D360">
            <v>4.5999999999999996</v>
          </cell>
          <cell r="E360">
            <v>0</v>
          </cell>
          <cell r="F360">
            <v>0</v>
          </cell>
          <cell r="G360">
            <v>0</v>
          </cell>
          <cell r="H360">
            <v>0</v>
          </cell>
          <cell r="I360">
            <v>0</v>
          </cell>
          <cell r="J360">
            <v>4.5999999999999996</v>
          </cell>
        </row>
        <row r="361">
          <cell r="B361" t="str">
            <v>Calient</v>
          </cell>
          <cell r="C361">
            <v>0</v>
          </cell>
          <cell r="D361">
            <v>0</v>
          </cell>
          <cell r="E361">
            <v>0</v>
          </cell>
          <cell r="F361">
            <v>0</v>
          </cell>
          <cell r="G361">
            <v>0</v>
          </cell>
          <cell r="H361">
            <v>0</v>
          </cell>
          <cell r="I361">
            <v>0</v>
          </cell>
          <cell r="J361">
            <v>0</v>
          </cell>
        </row>
        <row r="362">
          <cell r="B362" t="str">
            <v>Ciena</v>
          </cell>
          <cell r="C362">
            <v>0</v>
          </cell>
          <cell r="D362">
            <v>2</v>
          </cell>
          <cell r="E362">
            <v>0</v>
          </cell>
          <cell r="F362">
            <v>1</v>
          </cell>
          <cell r="G362">
            <v>4</v>
          </cell>
          <cell r="H362">
            <v>1</v>
          </cell>
          <cell r="I362">
            <v>0</v>
          </cell>
          <cell r="J362">
            <v>8</v>
          </cell>
        </row>
        <row r="363">
          <cell r="B363" t="str">
            <v>Cisco</v>
          </cell>
          <cell r="C363">
            <v>0</v>
          </cell>
          <cell r="D363">
            <v>4</v>
          </cell>
          <cell r="E363">
            <v>0</v>
          </cell>
          <cell r="F363">
            <v>0</v>
          </cell>
          <cell r="G363">
            <v>2</v>
          </cell>
          <cell r="H363">
            <v>1</v>
          </cell>
          <cell r="I363">
            <v>0</v>
          </cell>
          <cell r="J363">
            <v>7</v>
          </cell>
        </row>
        <row r="364">
          <cell r="B364" t="str">
            <v>Corrigent</v>
          </cell>
          <cell r="J364">
            <v>0</v>
          </cell>
        </row>
        <row r="365">
          <cell r="B365" t="str">
            <v>Corvis</v>
          </cell>
          <cell r="C365">
            <v>0</v>
          </cell>
          <cell r="D365">
            <v>0</v>
          </cell>
          <cell r="E365">
            <v>0</v>
          </cell>
          <cell r="F365">
            <v>0</v>
          </cell>
          <cell r="G365">
            <v>0</v>
          </cell>
          <cell r="H365">
            <v>0</v>
          </cell>
          <cell r="I365">
            <v>0</v>
          </cell>
          <cell r="J365">
            <v>0</v>
          </cell>
        </row>
        <row r="366">
          <cell r="B366" t="str">
            <v>Datang</v>
          </cell>
          <cell r="C366">
            <v>4</v>
          </cell>
          <cell r="D366">
            <v>0</v>
          </cell>
          <cell r="E366">
            <v>0</v>
          </cell>
          <cell r="F366">
            <v>0</v>
          </cell>
          <cell r="G366">
            <v>0</v>
          </cell>
          <cell r="H366">
            <v>1</v>
          </cell>
          <cell r="I366">
            <v>0</v>
          </cell>
          <cell r="J366">
            <v>5</v>
          </cell>
        </row>
        <row r="367">
          <cell r="B367" t="str">
            <v>ECI Telecom</v>
          </cell>
          <cell r="C367">
            <v>5</v>
          </cell>
          <cell r="D367">
            <v>7.1</v>
          </cell>
          <cell r="E367">
            <v>1</v>
          </cell>
          <cell r="F367">
            <v>0</v>
          </cell>
          <cell r="G367">
            <v>3</v>
          </cell>
          <cell r="H367">
            <v>0</v>
          </cell>
          <cell r="I367">
            <v>0</v>
          </cell>
          <cell r="J367">
            <v>16.100000000000001</v>
          </cell>
        </row>
        <row r="368">
          <cell r="B368" t="str">
            <v>Ericsson</v>
          </cell>
          <cell r="C368">
            <v>2</v>
          </cell>
          <cell r="D368">
            <v>4</v>
          </cell>
          <cell r="E368">
            <v>1</v>
          </cell>
          <cell r="F368">
            <v>2</v>
          </cell>
          <cell r="G368">
            <v>1</v>
          </cell>
          <cell r="H368">
            <v>4</v>
          </cell>
          <cell r="I368">
            <v>0</v>
          </cell>
          <cell r="J368">
            <v>14</v>
          </cell>
        </row>
        <row r="369">
          <cell r="B369" t="str">
            <v>FiberHome</v>
          </cell>
          <cell r="C369">
            <v>12</v>
          </cell>
          <cell r="D369">
            <v>0</v>
          </cell>
          <cell r="E369">
            <v>0</v>
          </cell>
          <cell r="F369">
            <v>0</v>
          </cell>
          <cell r="G369">
            <v>0</v>
          </cell>
          <cell r="H369">
            <v>3</v>
          </cell>
          <cell r="I369">
            <v>0</v>
          </cell>
          <cell r="J369">
            <v>15</v>
          </cell>
        </row>
        <row r="370">
          <cell r="B370" t="str">
            <v>Fujitsu</v>
          </cell>
          <cell r="C370">
            <v>23.9</v>
          </cell>
          <cell r="D370">
            <v>14.3</v>
          </cell>
          <cell r="E370">
            <v>7.3</v>
          </cell>
          <cell r="F370">
            <v>0</v>
          </cell>
          <cell r="G370">
            <v>2.6</v>
          </cell>
          <cell r="H370">
            <v>10</v>
          </cell>
          <cell r="I370">
            <v>2</v>
          </cell>
          <cell r="J370">
            <v>60.1</v>
          </cell>
        </row>
        <row r="371">
          <cell r="B371" t="str">
            <v>Hitachi</v>
          </cell>
          <cell r="C371">
            <v>1</v>
          </cell>
          <cell r="D371">
            <v>5</v>
          </cell>
          <cell r="E371">
            <v>0</v>
          </cell>
          <cell r="F371">
            <v>0</v>
          </cell>
          <cell r="G371">
            <v>3</v>
          </cell>
          <cell r="H371">
            <v>1</v>
          </cell>
          <cell r="I371">
            <v>0</v>
          </cell>
          <cell r="J371">
            <v>10</v>
          </cell>
        </row>
        <row r="372">
          <cell r="B372" t="str">
            <v>Hitachi Cable</v>
          </cell>
          <cell r="J372">
            <v>0</v>
          </cell>
        </row>
        <row r="373">
          <cell r="B373" t="str">
            <v>Huawei</v>
          </cell>
          <cell r="C373">
            <v>91.28</v>
          </cell>
          <cell r="D373">
            <v>22.82</v>
          </cell>
          <cell r="E373">
            <v>0</v>
          </cell>
          <cell r="F373">
            <v>0</v>
          </cell>
          <cell r="G373">
            <v>0</v>
          </cell>
          <cell r="H373">
            <v>38.9</v>
          </cell>
          <cell r="I373">
            <v>0</v>
          </cell>
          <cell r="J373">
            <v>153</v>
          </cell>
        </row>
        <row r="374">
          <cell r="B374" t="str">
            <v>Infinera</v>
          </cell>
          <cell r="J374">
            <v>0</v>
          </cell>
        </row>
        <row r="380">
          <cell r="B380" t="str">
            <v>Movaz</v>
          </cell>
          <cell r="C380">
            <v>0</v>
          </cell>
          <cell r="D380">
            <v>0</v>
          </cell>
          <cell r="E380">
            <v>0</v>
          </cell>
          <cell r="F380">
            <v>0</v>
          </cell>
          <cell r="G380">
            <v>0</v>
          </cell>
          <cell r="H380">
            <v>0</v>
          </cell>
          <cell r="I380">
            <v>0</v>
          </cell>
          <cell r="J380">
            <v>0</v>
          </cell>
        </row>
        <row r="381">
          <cell r="B381" t="str">
            <v>NEC</v>
          </cell>
          <cell r="C381">
            <v>17</v>
          </cell>
          <cell r="D381">
            <v>28</v>
          </cell>
          <cell r="E381">
            <v>0</v>
          </cell>
          <cell r="F381">
            <v>0</v>
          </cell>
          <cell r="G381">
            <v>4</v>
          </cell>
          <cell r="H381">
            <v>20</v>
          </cell>
          <cell r="I381">
            <v>0</v>
          </cell>
          <cell r="J381">
            <v>69</v>
          </cell>
        </row>
        <row r="382">
          <cell r="B382" t="str">
            <v>Nortel</v>
          </cell>
          <cell r="C382">
            <v>0</v>
          </cell>
          <cell r="D382">
            <v>27</v>
          </cell>
          <cell r="E382">
            <v>0</v>
          </cell>
          <cell r="F382">
            <v>5</v>
          </cell>
          <cell r="G382">
            <v>6</v>
          </cell>
          <cell r="H382">
            <v>22</v>
          </cell>
          <cell r="I382">
            <v>1</v>
          </cell>
          <cell r="J382">
            <v>61</v>
          </cell>
        </row>
        <row r="383">
          <cell r="B383" t="str">
            <v>Oki</v>
          </cell>
          <cell r="C383">
            <v>4</v>
          </cell>
          <cell r="D383">
            <v>0</v>
          </cell>
          <cell r="E383">
            <v>0</v>
          </cell>
          <cell r="F383">
            <v>0</v>
          </cell>
          <cell r="G383">
            <v>0</v>
          </cell>
          <cell r="H383">
            <v>0</v>
          </cell>
          <cell r="I383">
            <v>0</v>
          </cell>
          <cell r="J383">
            <v>4</v>
          </cell>
        </row>
        <row r="384">
          <cell r="B384" t="str">
            <v>OpVista</v>
          </cell>
          <cell r="J384">
            <v>0</v>
          </cell>
        </row>
        <row r="385">
          <cell r="B385" t="str">
            <v>Photonic Bridges</v>
          </cell>
          <cell r="C385">
            <v>0</v>
          </cell>
          <cell r="D385">
            <v>3.5</v>
          </cell>
          <cell r="E385">
            <v>0</v>
          </cell>
          <cell r="F385">
            <v>0</v>
          </cell>
          <cell r="G385">
            <v>0</v>
          </cell>
          <cell r="H385">
            <v>0</v>
          </cell>
          <cell r="I385">
            <v>0</v>
          </cell>
          <cell r="J385">
            <v>3.5</v>
          </cell>
        </row>
        <row r="386">
          <cell r="B386" t="str">
            <v>Redback</v>
          </cell>
          <cell r="C386">
            <v>0</v>
          </cell>
          <cell r="D386">
            <v>0</v>
          </cell>
          <cell r="E386">
            <v>0</v>
          </cell>
          <cell r="F386">
            <v>0</v>
          </cell>
          <cell r="G386">
            <v>0</v>
          </cell>
          <cell r="H386">
            <v>0</v>
          </cell>
          <cell r="I386">
            <v>0</v>
          </cell>
          <cell r="J386">
            <v>0</v>
          </cell>
        </row>
        <row r="387">
          <cell r="B387" t="str">
            <v>Sagem</v>
          </cell>
          <cell r="C387">
            <v>0</v>
          </cell>
          <cell r="D387">
            <v>0</v>
          </cell>
          <cell r="E387">
            <v>0</v>
          </cell>
          <cell r="F387">
            <v>0</v>
          </cell>
          <cell r="G387">
            <v>0</v>
          </cell>
          <cell r="H387">
            <v>0</v>
          </cell>
          <cell r="I387">
            <v>0</v>
          </cell>
          <cell r="J387">
            <v>0</v>
          </cell>
        </row>
        <row r="388">
          <cell r="B388" t="str">
            <v>Samsung</v>
          </cell>
          <cell r="C388">
            <v>5</v>
          </cell>
          <cell r="D388">
            <v>0</v>
          </cell>
          <cell r="E388">
            <v>0</v>
          </cell>
          <cell r="F388">
            <v>0</v>
          </cell>
          <cell r="G388">
            <v>0</v>
          </cell>
          <cell r="H388">
            <v>0</v>
          </cell>
          <cell r="I388">
            <v>0</v>
          </cell>
          <cell r="J388">
            <v>5</v>
          </cell>
        </row>
        <row r="389">
          <cell r="B389" t="str">
            <v>Nokia Siemens</v>
          </cell>
          <cell r="C389">
            <v>12</v>
          </cell>
          <cell r="D389">
            <v>14</v>
          </cell>
          <cell r="E389">
            <v>5</v>
          </cell>
          <cell r="F389">
            <v>0</v>
          </cell>
          <cell r="G389">
            <v>0</v>
          </cell>
          <cell r="H389">
            <v>3</v>
          </cell>
          <cell r="I389">
            <v>1</v>
          </cell>
          <cell r="J389">
            <v>35</v>
          </cell>
        </row>
        <row r="390">
          <cell r="B390" t="str">
            <v>Sorrento/Zhone</v>
          </cell>
          <cell r="J390">
            <v>0</v>
          </cell>
        </row>
        <row r="391">
          <cell r="B391" t="str">
            <v>Sycamore</v>
          </cell>
          <cell r="C391">
            <v>0</v>
          </cell>
          <cell r="D391">
            <v>1</v>
          </cell>
          <cell r="E391">
            <v>0</v>
          </cell>
          <cell r="F391">
            <v>1</v>
          </cell>
          <cell r="G391">
            <v>0</v>
          </cell>
          <cell r="H391">
            <v>0</v>
          </cell>
          <cell r="I391">
            <v>0</v>
          </cell>
          <cell r="J391">
            <v>2</v>
          </cell>
        </row>
        <row r="392">
          <cell r="B392" t="str">
            <v>Tejas</v>
          </cell>
          <cell r="J392">
            <v>0</v>
          </cell>
        </row>
        <row r="393">
          <cell r="B393" t="str">
            <v>Tellabs</v>
          </cell>
          <cell r="C393">
            <v>0</v>
          </cell>
          <cell r="D393">
            <v>2</v>
          </cell>
          <cell r="E393">
            <v>0</v>
          </cell>
          <cell r="F393">
            <v>0</v>
          </cell>
          <cell r="G393">
            <v>1</v>
          </cell>
          <cell r="H393">
            <v>0</v>
          </cell>
          <cell r="I393">
            <v>0</v>
          </cell>
          <cell r="J393">
            <v>3</v>
          </cell>
        </row>
        <row r="394">
          <cell r="B394" t="str">
            <v>Tellium</v>
          </cell>
          <cell r="C394">
            <v>0</v>
          </cell>
          <cell r="D394">
            <v>0</v>
          </cell>
          <cell r="E394">
            <v>0</v>
          </cell>
          <cell r="F394">
            <v>0</v>
          </cell>
          <cell r="G394">
            <v>0</v>
          </cell>
          <cell r="H394">
            <v>0</v>
          </cell>
          <cell r="I394">
            <v>0</v>
          </cell>
          <cell r="J394">
            <v>0</v>
          </cell>
        </row>
        <row r="395">
          <cell r="B395" t="str">
            <v>Transmode</v>
          </cell>
          <cell r="J395">
            <v>0</v>
          </cell>
        </row>
        <row r="396">
          <cell r="B396" t="str">
            <v>Turin</v>
          </cell>
          <cell r="C396">
            <v>0</v>
          </cell>
          <cell r="D396">
            <v>0</v>
          </cell>
          <cell r="E396">
            <v>0</v>
          </cell>
          <cell r="F396">
            <v>0</v>
          </cell>
          <cell r="G396">
            <v>0</v>
          </cell>
          <cell r="H396">
            <v>0</v>
          </cell>
          <cell r="I396">
            <v>0</v>
          </cell>
          <cell r="J396">
            <v>0</v>
          </cell>
        </row>
        <row r="397">
          <cell r="B397" t="str">
            <v>Tyco</v>
          </cell>
          <cell r="C397">
            <v>0</v>
          </cell>
          <cell r="D397">
            <v>0</v>
          </cell>
          <cell r="E397">
            <v>0</v>
          </cell>
          <cell r="F397">
            <v>0</v>
          </cell>
          <cell r="G397">
            <v>0</v>
          </cell>
          <cell r="H397">
            <v>0</v>
          </cell>
          <cell r="I397">
            <v>0</v>
          </cell>
          <cell r="J397">
            <v>0</v>
          </cell>
        </row>
        <row r="398">
          <cell r="B398" t="str">
            <v>UTStarcom</v>
          </cell>
          <cell r="C398">
            <v>0</v>
          </cell>
          <cell r="D398">
            <v>17.899999999999999</v>
          </cell>
          <cell r="E398">
            <v>0</v>
          </cell>
          <cell r="F398">
            <v>0</v>
          </cell>
          <cell r="G398">
            <v>0</v>
          </cell>
          <cell r="H398">
            <v>0</v>
          </cell>
          <cell r="I398">
            <v>0</v>
          </cell>
          <cell r="J398">
            <v>17.899999999999999</v>
          </cell>
        </row>
        <row r="399">
          <cell r="B399" t="str">
            <v>White Rock</v>
          </cell>
          <cell r="C399">
            <v>0</v>
          </cell>
          <cell r="D399">
            <v>0</v>
          </cell>
          <cell r="E399">
            <v>0</v>
          </cell>
          <cell r="F399">
            <v>0</v>
          </cell>
          <cell r="G399">
            <v>0</v>
          </cell>
          <cell r="H399">
            <v>0</v>
          </cell>
          <cell r="I399">
            <v>0</v>
          </cell>
          <cell r="J399">
            <v>0</v>
          </cell>
        </row>
        <row r="400">
          <cell r="B400" t="str">
            <v>Xtera</v>
          </cell>
          <cell r="J400">
            <v>0</v>
          </cell>
        </row>
        <row r="401">
          <cell r="B401" t="str">
            <v>Zhone</v>
          </cell>
          <cell r="C401">
            <v>0</v>
          </cell>
          <cell r="D401">
            <v>0</v>
          </cell>
          <cell r="E401">
            <v>0</v>
          </cell>
          <cell r="F401">
            <v>0</v>
          </cell>
          <cell r="G401">
            <v>0</v>
          </cell>
          <cell r="H401">
            <v>0</v>
          </cell>
          <cell r="I401">
            <v>0</v>
          </cell>
          <cell r="J401">
            <v>0</v>
          </cell>
        </row>
        <row r="402">
          <cell r="B402" t="str">
            <v>ZTE</v>
          </cell>
          <cell r="C402">
            <v>29</v>
          </cell>
          <cell r="D402">
            <v>0</v>
          </cell>
          <cell r="E402">
            <v>0</v>
          </cell>
          <cell r="F402">
            <v>0</v>
          </cell>
          <cell r="G402">
            <v>0</v>
          </cell>
          <cell r="H402">
            <v>9</v>
          </cell>
          <cell r="I402">
            <v>0</v>
          </cell>
          <cell r="J402">
            <v>38</v>
          </cell>
        </row>
        <row r="403">
          <cell r="B403" t="str">
            <v>Other</v>
          </cell>
          <cell r="C403">
            <v>0</v>
          </cell>
          <cell r="D403">
            <v>0.5</v>
          </cell>
          <cell r="E403">
            <v>0</v>
          </cell>
          <cell r="F403">
            <v>0</v>
          </cell>
          <cell r="G403">
            <v>3.4</v>
          </cell>
          <cell r="H403">
            <v>0</v>
          </cell>
          <cell r="I403">
            <v>0</v>
          </cell>
          <cell r="J403">
            <v>3.9</v>
          </cell>
        </row>
        <row r="404">
          <cell r="B404" t="str">
            <v>Total</v>
          </cell>
          <cell r="C404">
            <v>236.18</v>
          </cell>
          <cell r="D404">
            <v>206.52</v>
          </cell>
          <cell r="E404">
            <v>17.3</v>
          </cell>
          <cell r="F404">
            <v>14</v>
          </cell>
          <cell r="G404">
            <v>40.6</v>
          </cell>
          <cell r="H404">
            <v>125.9</v>
          </cell>
          <cell r="I404">
            <v>4</v>
          </cell>
          <cell r="J404">
            <v>644.5</v>
          </cell>
        </row>
        <row r="407">
          <cell r="B407" t="str">
            <v>4Q03</v>
          </cell>
          <cell r="D407" t="str">
            <v>Optical Networking Vendor Revenues ($ M)</v>
          </cell>
          <cell r="J407" t="str">
            <v>Asia Pacific</v>
          </cell>
        </row>
        <row r="408">
          <cell r="B408" t="str">
            <v>Vendor</v>
          </cell>
          <cell r="C408" t="str">
            <v>SONET/SDH Add-drop multiplexers (ADM)</v>
          </cell>
          <cell r="D408" t="str">
            <v>Optical Edge Devices (OED)</v>
          </cell>
          <cell r="E408" t="str">
            <v>Digital Cross Connects (DCS)</v>
          </cell>
          <cell r="F408" t="str">
            <v>Optical Core Switches (OCS)</v>
          </cell>
          <cell r="G408" t="str">
            <v>Metro WDM (C/D-WDM)</v>
          </cell>
          <cell r="H408" t="str">
            <v>Long haul DWDM (LH DWDM)</v>
          </cell>
          <cell r="I408" t="str">
            <v>Multi-reach DWDM</v>
          </cell>
          <cell r="J408" t="str">
            <v>Total Optical Networking (ON)</v>
          </cell>
        </row>
        <row r="409">
          <cell r="B409" t="str">
            <v>ADTRAN</v>
          </cell>
        </row>
        <row r="410">
          <cell r="B410" t="str">
            <v>ADVA</v>
          </cell>
          <cell r="C410">
            <v>0</v>
          </cell>
          <cell r="D410">
            <v>0</v>
          </cell>
          <cell r="E410">
            <v>0</v>
          </cell>
          <cell r="F410">
            <v>0</v>
          </cell>
          <cell r="G410">
            <v>5</v>
          </cell>
          <cell r="H410">
            <v>0</v>
          </cell>
          <cell r="I410">
            <v>0</v>
          </cell>
          <cell r="J410">
            <v>5</v>
          </cell>
        </row>
        <row r="411">
          <cell r="B411" t="str">
            <v>Alcatel-Lucent</v>
          </cell>
          <cell r="C411">
            <v>19</v>
          </cell>
          <cell r="D411">
            <v>58</v>
          </cell>
          <cell r="E411">
            <v>1</v>
          </cell>
          <cell r="F411">
            <v>7</v>
          </cell>
          <cell r="G411">
            <v>6</v>
          </cell>
          <cell r="H411">
            <v>16</v>
          </cell>
          <cell r="I411">
            <v>1</v>
          </cell>
          <cell r="J411">
            <v>108</v>
          </cell>
        </row>
        <row r="412">
          <cell r="B412" t="str">
            <v>ANDA</v>
          </cell>
          <cell r="J412">
            <v>0</v>
          </cell>
        </row>
        <row r="413">
          <cell r="B413" t="str">
            <v>Atrica</v>
          </cell>
          <cell r="C413">
            <v>0</v>
          </cell>
          <cell r="D413">
            <v>6.75</v>
          </cell>
          <cell r="E413">
            <v>0</v>
          </cell>
          <cell r="F413">
            <v>0</v>
          </cell>
          <cell r="G413">
            <v>0</v>
          </cell>
          <cell r="H413">
            <v>0</v>
          </cell>
          <cell r="I413">
            <v>0</v>
          </cell>
          <cell r="J413">
            <v>6.75</v>
          </cell>
        </row>
        <row r="414">
          <cell r="B414" t="str">
            <v>Calient</v>
          </cell>
          <cell r="C414">
            <v>0</v>
          </cell>
          <cell r="D414">
            <v>0</v>
          </cell>
          <cell r="E414">
            <v>0</v>
          </cell>
          <cell r="F414">
            <v>1</v>
          </cell>
          <cell r="G414">
            <v>0</v>
          </cell>
          <cell r="H414">
            <v>0</v>
          </cell>
          <cell r="I414">
            <v>0</v>
          </cell>
          <cell r="J414">
            <v>1</v>
          </cell>
        </row>
        <row r="415">
          <cell r="B415" t="str">
            <v>Ciena</v>
          </cell>
          <cell r="C415">
            <v>0</v>
          </cell>
          <cell r="D415">
            <v>1</v>
          </cell>
          <cell r="E415">
            <v>0</v>
          </cell>
          <cell r="F415">
            <v>0</v>
          </cell>
          <cell r="G415">
            <v>1</v>
          </cell>
          <cell r="H415">
            <v>0</v>
          </cell>
          <cell r="I415">
            <v>0</v>
          </cell>
          <cell r="J415">
            <v>2</v>
          </cell>
        </row>
        <row r="416">
          <cell r="B416" t="str">
            <v>Cisco</v>
          </cell>
          <cell r="C416">
            <v>0</v>
          </cell>
          <cell r="D416">
            <v>6</v>
          </cell>
          <cell r="E416">
            <v>0</v>
          </cell>
          <cell r="F416">
            <v>0</v>
          </cell>
          <cell r="G416">
            <v>3</v>
          </cell>
          <cell r="H416">
            <v>1</v>
          </cell>
          <cell r="I416">
            <v>0</v>
          </cell>
          <cell r="J416">
            <v>10</v>
          </cell>
        </row>
        <row r="417">
          <cell r="B417" t="str">
            <v>Corrigent</v>
          </cell>
          <cell r="J417">
            <v>0</v>
          </cell>
        </row>
        <row r="418">
          <cell r="B418" t="str">
            <v>Corvis</v>
          </cell>
          <cell r="C418">
            <v>0</v>
          </cell>
          <cell r="D418">
            <v>0</v>
          </cell>
          <cell r="E418">
            <v>0</v>
          </cell>
          <cell r="F418">
            <v>0</v>
          </cell>
          <cell r="G418">
            <v>0</v>
          </cell>
          <cell r="H418">
            <v>0</v>
          </cell>
          <cell r="I418">
            <v>0</v>
          </cell>
          <cell r="J418">
            <v>0</v>
          </cell>
        </row>
        <row r="419">
          <cell r="B419" t="str">
            <v>Datang</v>
          </cell>
          <cell r="C419">
            <v>4</v>
          </cell>
          <cell r="D419">
            <v>0</v>
          </cell>
          <cell r="E419">
            <v>0</v>
          </cell>
          <cell r="F419">
            <v>0</v>
          </cell>
          <cell r="G419">
            <v>0</v>
          </cell>
          <cell r="H419">
            <v>1</v>
          </cell>
          <cell r="I419">
            <v>0</v>
          </cell>
          <cell r="J419">
            <v>5</v>
          </cell>
        </row>
        <row r="420">
          <cell r="B420" t="str">
            <v>ECI Telecom</v>
          </cell>
          <cell r="C420">
            <v>4</v>
          </cell>
          <cell r="D420">
            <v>9.5</v>
          </cell>
          <cell r="E420">
            <v>0</v>
          </cell>
          <cell r="F420">
            <v>0</v>
          </cell>
          <cell r="G420">
            <v>1</v>
          </cell>
          <cell r="H420">
            <v>0</v>
          </cell>
          <cell r="I420">
            <v>0</v>
          </cell>
          <cell r="J420">
            <v>14.5</v>
          </cell>
        </row>
        <row r="421">
          <cell r="B421" t="str">
            <v>Ericsson</v>
          </cell>
          <cell r="C421">
            <v>7</v>
          </cell>
          <cell r="D421">
            <v>10</v>
          </cell>
          <cell r="E421">
            <v>3</v>
          </cell>
          <cell r="F421">
            <v>1</v>
          </cell>
          <cell r="G421">
            <v>1</v>
          </cell>
          <cell r="H421">
            <v>8</v>
          </cell>
          <cell r="I421">
            <v>0</v>
          </cell>
          <cell r="J421">
            <v>30</v>
          </cell>
        </row>
        <row r="422">
          <cell r="B422" t="str">
            <v>FiberHome</v>
          </cell>
          <cell r="C422">
            <v>16</v>
          </cell>
          <cell r="D422">
            <v>0</v>
          </cell>
          <cell r="E422">
            <v>0</v>
          </cell>
          <cell r="F422">
            <v>0</v>
          </cell>
          <cell r="G422">
            <v>0</v>
          </cell>
          <cell r="H422">
            <v>5</v>
          </cell>
          <cell r="I422">
            <v>0</v>
          </cell>
          <cell r="J422">
            <v>21</v>
          </cell>
        </row>
        <row r="423">
          <cell r="B423" t="str">
            <v>Fujitsu</v>
          </cell>
          <cell r="C423">
            <v>24.7</v>
          </cell>
          <cell r="D423">
            <v>23</v>
          </cell>
          <cell r="E423">
            <v>1.9</v>
          </cell>
          <cell r="F423">
            <v>0</v>
          </cell>
          <cell r="G423">
            <v>0.5</v>
          </cell>
          <cell r="H423">
            <v>11.7</v>
          </cell>
          <cell r="I423">
            <v>1</v>
          </cell>
          <cell r="J423">
            <v>62.8</v>
          </cell>
        </row>
        <row r="424">
          <cell r="B424" t="str">
            <v>Hitachi</v>
          </cell>
          <cell r="C424">
            <v>2</v>
          </cell>
          <cell r="D424">
            <v>5</v>
          </cell>
          <cell r="E424">
            <v>0</v>
          </cell>
          <cell r="F424">
            <v>0</v>
          </cell>
          <cell r="G424">
            <v>3</v>
          </cell>
          <cell r="H424">
            <v>1</v>
          </cell>
          <cell r="I424">
            <v>0</v>
          </cell>
          <cell r="J424">
            <v>11</v>
          </cell>
        </row>
        <row r="425">
          <cell r="B425" t="str">
            <v>Hitachi Cable</v>
          </cell>
          <cell r="J425">
            <v>0</v>
          </cell>
        </row>
        <row r="426">
          <cell r="B426" t="str">
            <v>Huawei</v>
          </cell>
          <cell r="C426">
            <v>164</v>
          </cell>
          <cell r="D426">
            <v>41</v>
          </cell>
          <cell r="E426">
            <v>0</v>
          </cell>
          <cell r="F426">
            <v>0</v>
          </cell>
          <cell r="G426">
            <v>0</v>
          </cell>
          <cell r="H426">
            <v>16</v>
          </cell>
          <cell r="I426">
            <v>0</v>
          </cell>
          <cell r="J426">
            <v>221</v>
          </cell>
        </row>
        <row r="427">
          <cell r="B427" t="str">
            <v>Infinera</v>
          </cell>
          <cell r="J427">
            <v>0</v>
          </cell>
        </row>
        <row r="464">
          <cell r="B464" t="str">
            <v>Vendor</v>
          </cell>
          <cell r="C464" t="str">
            <v>SONET/SDH Add-drop multiplexers (ADM)</v>
          </cell>
          <cell r="D464" t="str">
            <v>Optical Edge Devices (OED)</v>
          </cell>
          <cell r="E464" t="str">
            <v>Digital Cross Connects (DCS)</v>
          </cell>
          <cell r="F464" t="str">
            <v>Optical Core Switches (OCS)</v>
          </cell>
          <cell r="G464" t="str">
            <v>Metro WDM (C/D-WDM)</v>
          </cell>
          <cell r="H464" t="str">
            <v>Long haul DWDM (LH DWDM)</v>
          </cell>
          <cell r="I464" t="str">
            <v>Multi-reach DWDM</v>
          </cell>
          <cell r="J464" t="str">
            <v>Total Optical Networking (ON)</v>
          </cell>
        </row>
        <row r="465">
          <cell r="B465" t="str">
            <v>ADTRAN</v>
          </cell>
        </row>
        <row r="466">
          <cell r="B466" t="str">
            <v>ADVA</v>
          </cell>
          <cell r="C466">
            <v>0</v>
          </cell>
          <cell r="D466">
            <v>0</v>
          </cell>
          <cell r="E466">
            <v>0</v>
          </cell>
          <cell r="F466">
            <v>0</v>
          </cell>
          <cell r="G466">
            <v>7</v>
          </cell>
          <cell r="H466">
            <v>0</v>
          </cell>
          <cell r="J466">
            <v>7</v>
          </cell>
        </row>
        <row r="467">
          <cell r="B467" t="str">
            <v>Alcatel-Lucent</v>
          </cell>
          <cell r="C467">
            <v>12</v>
          </cell>
          <cell r="D467">
            <v>32</v>
          </cell>
          <cell r="E467">
            <v>2</v>
          </cell>
          <cell r="F467">
            <v>8</v>
          </cell>
          <cell r="G467">
            <v>4</v>
          </cell>
          <cell r="H467">
            <v>8</v>
          </cell>
          <cell r="I467">
            <v>0</v>
          </cell>
          <cell r="J467">
            <v>66</v>
          </cell>
        </row>
        <row r="468">
          <cell r="B468" t="str">
            <v>ANDA</v>
          </cell>
          <cell r="J468">
            <v>0</v>
          </cell>
        </row>
        <row r="469">
          <cell r="B469" t="str">
            <v>Atrica</v>
          </cell>
          <cell r="C469">
            <v>0</v>
          </cell>
          <cell r="D469">
            <v>7.9</v>
          </cell>
          <cell r="E469">
            <v>0</v>
          </cell>
          <cell r="F469">
            <v>0</v>
          </cell>
          <cell r="G469">
            <v>0</v>
          </cell>
          <cell r="H469">
            <v>0</v>
          </cell>
          <cell r="J469">
            <v>7.9</v>
          </cell>
        </row>
        <row r="470">
          <cell r="B470" t="str">
            <v>Calient</v>
          </cell>
          <cell r="C470">
            <v>0</v>
          </cell>
          <cell r="D470">
            <v>0</v>
          </cell>
          <cell r="E470">
            <v>0</v>
          </cell>
          <cell r="F470">
            <v>0</v>
          </cell>
          <cell r="G470">
            <v>0</v>
          </cell>
          <cell r="H470">
            <v>0</v>
          </cell>
          <cell r="I470">
            <v>0</v>
          </cell>
          <cell r="J470">
            <v>0</v>
          </cell>
        </row>
        <row r="471">
          <cell r="B471" t="str">
            <v>Ciena</v>
          </cell>
          <cell r="C471">
            <v>0</v>
          </cell>
          <cell r="D471">
            <v>2</v>
          </cell>
          <cell r="E471">
            <v>0</v>
          </cell>
          <cell r="F471">
            <v>0</v>
          </cell>
          <cell r="G471">
            <v>3</v>
          </cell>
          <cell r="H471">
            <v>0</v>
          </cell>
          <cell r="I471">
            <v>0</v>
          </cell>
          <cell r="J471">
            <v>5</v>
          </cell>
        </row>
        <row r="472">
          <cell r="B472" t="str">
            <v>Cisco</v>
          </cell>
          <cell r="C472">
            <v>0</v>
          </cell>
          <cell r="D472">
            <v>5</v>
          </cell>
          <cell r="E472">
            <v>0</v>
          </cell>
          <cell r="F472">
            <v>0</v>
          </cell>
          <cell r="G472">
            <v>3</v>
          </cell>
          <cell r="H472">
            <v>2</v>
          </cell>
          <cell r="J472">
            <v>10</v>
          </cell>
        </row>
        <row r="473">
          <cell r="B473" t="str">
            <v>Corrigent</v>
          </cell>
          <cell r="J473">
            <v>0</v>
          </cell>
        </row>
        <row r="474">
          <cell r="B474" t="str">
            <v>Corvis</v>
          </cell>
          <cell r="C474">
            <v>0</v>
          </cell>
          <cell r="D474">
            <v>0</v>
          </cell>
          <cell r="E474">
            <v>0</v>
          </cell>
          <cell r="F474">
            <v>0</v>
          </cell>
          <cell r="G474">
            <v>0</v>
          </cell>
          <cell r="H474">
            <v>0</v>
          </cell>
          <cell r="I474">
            <v>0</v>
          </cell>
          <cell r="J474">
            <v>0</v>
          </cell>
        </row>
        <row r="475">
          <cell r="B475" t="str">
            <v>Datang</v>
          </cell>
          <cell r="C475">
            <v>4</v>
          </cell>
          <cell r="D475">
            <v>2</v>
          </cell>
          <cell r="E475">
            <v>0</v>
          </cell>
          <cell r="F475">
            <v>0</v>
          </cell>
          <cell r="G475">
            <v>0</v>
          </cell>
          <cell r="H475">
            <v>2</v>
          </cell>
          <cell r="J475">
            <v>8</v>
          </cell>
        </row>
        <row r="476">
          <cell r="B476" t="str">
            <v>ECI Telecom</v>
          </cell>
          <cell r="C476">
            <v>0</v>
          </cell>
          <cell r="D476">
            <v>16</v>
          </cell>
          <cell r="E476">
            <v>2</v>
          </cell>
          <cell r="F476">
            <v>0</v>
          </cell>
          <cell r="G476">
            <v>0</v>
          </cell>
          <cell r="H476">
            <v>0</v>
          </cell>
          <cell r="J476">
            <v>18</v>
          </cell>
        </row>
        <row r="477">
          <cell r="B477" t="str">
            <v>Ericsson</v>
          </cell>
          <cell r="C477">
            <v>3</v>
          </cell>
          <cell r="D477">
            <v>5</v>
          </cell>
          <cell r="E477">
            <v>2</v>
          </cell>
          <cell r="F477">
            <v>1</v>
          </cell>
          <cell r="G477">
            <v>1</v>
          </cell>
          <cell r="H477">
            <v>5</v>
          </cell>
          <cell r="J477">
            <v>17</v>
          </cell>
        </row>
        <row r="478">
          <cell r="B478" t="str">
            <v>FiberHome</v>
          </cell>
          <cell r="C478">
            <v>12</v>
          </cell>
          <cell r="D478">
            <v>6</v>
          </cell>
          <cell r="E478">
            <v>0</v>
          </cell>
          <cell r="F478">
            <v>0</v>
          </cell>
          <cell r="G478">
            <v>0</v>
          </cell>
          <cell r="H478">
            <v>4</v>
          </cell>
          <cell r="J478">
            <v>22</v>
          </cell>
        </row>
        <row r="479">
          <cell r="B479" t="str">
            <v>Fujitsu</v>
          </cell>
          <cell r="C479">
            <v>30</v>
          </cell>
          <cell r="D479">
            <v>25</v>
          </cell>
          <cell r="E479">
            <v>6</v>
          </cell>
          <cell r="G479">
            <v>3</v>
          </cell>
          <cell r="H479">
            <v>3</v>
          </cell>
          <cell r="I479">
            <v>14</v>
          </cell>
          <cell r="J479">
            <v>81</v>
          </cell>
        </row>
        <row r="480">
          <cell r="B480" t="str">
            <v>Hitachi</v>
          </cell>
          <cell r="C480">
            <v>1.5</v>
          </cell>
          <cell r="D480">
            <v>3</v>
          </cell>
          <cell r="E480">
            <v>0</v>
          </cell>
          <cell r="F480">
            <v>9</v>
          </cell>
          <cell r="G480">
            <v>3</v>
          </cell>
          <cell r="H480">
            <v>4</v>
          </cell>
          <cell r="J480">
            <v>20.5</v>
          </cell>
        </row>
        <row r="481">
          <cell r="B481" t="str">
            <v>Hitachi Cable</v>
          </cell>
          <cell r="J481">
            <v>0</v>
          </cell>
        </row>
        <row r="482">
          <cell r="B482" t="str">
            <v>Huawei</v>
          </cell>
          <cell r="C482">
            <v>67.2</v>
          </cell>
          <cell r="D482">
            <v>16.8</v>
          </cell>
          <cell r="E482">
            <v>0</v>
          </cell>
          <cell r="F482">
            <v>0</v>
          </cell>
          <cell r="G482">
            <v>2</v>
          </cell>
          <cell r="H482">
            <v>9</v>
          </cell>
          <cell r="I482">
            <v>0</v>
          </cell>
          <cell r="J482">
            <v>95</v>
          </cell>
        </row>
        <row r="483">
          <cell r="B483" t="str">
            <v>Infinera</v>
          </cell>
          <cell r="J483">
            <v>0</v>
          </cell>
        </row>
        <row r="484">
          <cell r="B484" t="str">
            <v>LGIC</v>
          </cell>
          <cell r="C484">
            <v>2</v>
          </cell>
          <cell r="D484">
            <v>0</v>
          </cell>
          <cell r="E484">
            <v>0</v>
          </cell>
          <cell r="F484">
            <v>0</v>
          </cell>
          <cell r="G484">
            <v>1</v>
          </cell>
          <cell r="H484">
            <v>0</v>
          </cell>
          <cell r="J484">
            <v>3</v>
          </cell>
        </row>
        <row r="485">
          <cell r="B485" t="str">
            <v>Lucent</v>
          </cell>
          <cell r="C485">
            <v>0</v>
          </cell>
          <cell r="D485">
            <v>0</v>
          </cell>
          <cell r="E485">
            <v>0</v>
          </cell>
          <cell r="F485">
            <v>0</v>
          </cell>
          <cell r="G485">
            <v>0</v>
          </cell>
          <cell r="H485">
            <v>0</v>
          </cell>
          <cell r="J485">
            <v>0</v>
          </cell>
        </row>
        <row r="486">
          <cell r="B486" t="str">
            <v>Lumentis</v>
          </cell>
          <cell r="C486">
            <v>0</v>
          </cell>
          <cell r="D486">
            <v>0</v>
          </cell>
          <cell r="E486">
            <v>0</v>
          </cell>
          <cell r="F486">
            <v>0</v>
          </cell>
          <cell r="G486">
            <v>0.3</v>
          </cell>
          <cell r="H486">
            <v>0</v>
          </cell>
          <cell r="J486">
            <v>0.3</v>
          </cell>
        </row>
        <row r="487">
          <cell r="B487" t="str">
            <v>Luminous</v>
          </cell>
          <cell r="C487">
            <v>0</v>
          </cell>
          <cell r="D487">
            <v>2.2999999999999998</v>
          </cell>
          <cell r="E487">
            <v>0</v>
          </cell>
          <cell r="F487">
            <v>0</v>
          </cell>
          <cell r="G487">
            <v>0</v>
          </cell>
          <cell r="H487">
            <v>0</v>
          </cell>
          <cell r="J487">
            <v>2.2999999999999998</v>
          </cell>
        </row>
        <row r="488">
          <cell r="B488" t="str">
            <v>Marconi/Ericsson</v>
          </cell>
          <cell r="J488">
            <v>0</v>
          </cell>
        </row>
        <row r="489">
          <cell r="B489" t="str">
            <v>Movaz</v>
          </cell>
          <cell r="C489">
            <v>0</v>
          </cell>
          <cell r="D489">
            <v>0</v>
          </cell>
          <cell r="E489">
            <v>0</v>
          </cell>
          <cell r="F489">
            <v>0</v>
          </cell>
          <cell r="G489">
            <v>0</v>
          </cell>
          <cell r="H489">
            <v>0</v>
          </cell>
          <cell r="J489">
            <v>0</v>
          </cell>
        </row>
        <row r="490">
          <cell r="B490" t="str">
            <v>NEC</v>
          </cell>
          <cell r="C490">
            <v>29</v>
          </cell>
          <cell r="D490">
            <v>46</v>
          </cell>
          <cell r="E490">
            <v>0</v>
          </cell>
          <cell r="F490">
            <v>0</v>
          </cell>
          <cell r="G490">
            <v>4</v>
          </cell>
          <cell r="H490">
            <v>15</v>
          </cell>
          <cell r="I490">
            <v>0</v>
          </cell>
          <cell r="J490">
            <v>94</v>
          </cell>
        </row>
        <row r="491">
          <cell r="B491" t="str">
            <v>Nortel</v>
          </cell>
          <cell r="C491">
            <v>1</v>
          </cell>
          <cell r="D491">
            <v>14</v>
          </cell>
          <cell r="E491">
            <v>0</v>
          </cell>
          <cell r="F491">
            <v>3</v>
          </cell>
          <cell r="G491">
            <v>4</v>
          </cell>
          <cell r="H491">
            <v>9</v>
          </cell>
          <cell r="I491">
            <v>0</v>
          </cell>
          <cell r="J491">
            <v>31</v>
          </cell>
        </row>
        <row r="492">
          <cell r="B492" t="str">
            <v>Oki</v>
          </cell>
          <cell r="C492">
            <v>5</v>
          </cell>
          <cell r="D492">
            <v>3</v>
          </cell>
          <cell r="E492">
            <v>0</v>
          </cell>
          <cell r="F492">
            <v>0</v>
          </cell>
          <cell r="G492">
            <v>0</v>
          </cell>
          <cell r="H492">
            <v>0</v>
          </cell>
          <cell r="J492">
            <v>8</v>
          </cell>
        </row>
        <row r="493">
          <cell r="B493" t="str">
            <v>OpVista</v>
          </cell>
          <cell r="J493">
            <v>0</v>
          </cell>
        </row>
        <row r="494">
          <cell r="B494" t="str">
            <v>Photonic Bridges</v>
          </cell>
          <cell r="C494">
            <v>0</v>
          </cell>
          <cell r="D494">
            <v>5.3</v>
          </cell>
          <cell r="E494">
            <v>0</v>
          </cell>
          <cell r="F494">
            <v>0</v>
          </cell>
          <cell r="G494">
            <v>0</v>
          </cell>
          <cell r="H494">
            <v>0</v>
          </cell>
          <cell r="J494">
            <v>5.3</v>
          </cell>
        </row>
        <row r="495">
          <cell r="B495" t="str">
            <v>Redback</v>
          </cell>
          <cell r="J495">
            <v>0</v>
          </cell>
        </row>
        <row r="496">
          <cell r="B496" t="str">
            <v>Sagem</v>
          </cell>
          <cell r="C496">
            <v>0</v>
          </cell>
          <cell r="D496">
            <v>2</v>
          </cell>
          <cell r="E496">
            <v>0</v>
          </cell>
          <cell r="F496">
            <v>0</v>
          </cell>
          <cell r="G496">
            <v>0</v>
          </cell>
          <cell r="H496">
            <v>0</v>
          </cell>
          <cell r="J496">
            <v>2</v>
          </cell>
        </row>
        <row r="497">
          <cell r="B497" t="str">
            <v>Samsung</v>
          </cell>
          <cell r="C497">
            <v>3</v>
          </cell>
          <cell r="D497">
            <v>2</v>
          </cell>
          <cell r="E497">
            <v>0</v>
          </cell>
          <cell r="F497">
            <v>0</v>
          </cell>
          <cell r="G497">
            <v>0</v>
          </cell>
          <cell r="H497">
            <v>0</v>
          </cell>
          <cell r="J497">
            <v>5</v>
          </cell>
        </row>
        <row r="498">
          <cell r="B498" t="str">
            <v>Nokia Siemens</v>
          </cell>
          <cell r="C498">
            <v>8</v>
          </cell>
          <cell r="D498">
            <v>6</v>
          </cell>
          <cell r="E498">
            <v>1</v>
          </cell>
          <cell r="F498">
            <v>0</v>
          </cell>
          <cell r="G498">
            <v>0</v>
          </cell>
          <cell r="H498">
            <v>4</v>
          </cell>
          <cell r="J498">
            <v>19</v>
          </cell>
        </row>
        <row r="499">
          <cell r="B499" t="str">
            <v>Sorrento/Zhone</v>
          </cell>
          <cell r="J499">
            <v>0</v>
          </cell>
        </row>
        <row r="500">
          <cell r="B500" t="str">
            <v>Sycamore</v>
          </cell>
          <cell r="C500">
            <v>0</v>
          </cell>
          <cell r="D500">
            <v>1</v>
          </cell>
          <cell r="E500">
            <v>0</v>
          </cell>
          <cell r="F500">
            <v>2</v>
          </cell>
          <cell r="G500">
            <v>0</v>
          </cell>
          <cell r="H500">
            <v>0</v>
          </cell>
          <cell r="J500">
            <v>3</v>
          </cell>
        </row>
        <row r="501">
          <cell r="B501" t="str">
            <v>Tejas</v>
          </cell>
          <cell r="J501">
            <v>0</v>
          </cell>
        </row>
        <row r="502">
          <cell r="B502" t="str">
            <v>Tellabs</v>
          </cell>
          <cell r="C502">
            <v>0</v>
          </cell>
          <cell r="D502">
            <v>9</v>
          </cell>
          <cell r="E502">
            <v>0</v>
          </cell>
          <cell r="F502">
            <v>0</v>
          </cell>
          <cell r="G502">
            <v>1</v>
          </cell>
          <cell r="H502">
            <v>0</v>
          </cell>
          <cell r="J502">
            <v>10</v>
          </cell>
        </row>
        <row r="503">
          <cell r="B503" t="str">
            <v>Tellium</v>
          </cell>
          <cell r="J503">
            <v>0</v>
          </cell>
        </row>
        <row r="504">
          <cell r="B504" t="str">
            <v>Transmode</v>
          </cell>
          <cell r="J504">
            <v>0</v>
          </cell>
        </row>
        <row r="505">
          <cell r="B505" t="str">
            <v>Turin</v>
          </cell>
          <cell r="C505">
            <v>0</v>
          </cell>
          <cell r="D505">
            <v>0.5</v>
          </cell>
          <cell r="E505">
            <v>0</v>
          </cell>
          <cell r="F505">
            <v>0</v>
          </cell>
          <cell r="G505">
            <v>0</v>
          </cell>
          <cell r="H505">
            <v>0</v>
          </cell>
          <cell r="J505">
            <v>0.5</v>
          </cell>
        </row>
        <row r="506">
          <cell r="B506" t="str">
            <v>Tyco</v>
          </cell>
          <cell r="C506">
            <v>0</v>
          </cell>
          <cell r="D506">
            <v>0</v>
          </cell>
          <cell r="E506">
            <v>0</v>
          </cell>
          <cell r="F506">
            <v>0</v>
          </cell>
          <cell r="G506">
            <v>0</v>
          </cell>
          <cell r="H506">
            <v>0</v>
          </cell>
          <cell r="J506">
            <v>0</v>
          </cell>
        </row>
        <row r="507">
          <cell r="B507" t="str">
            <v>UTStarcom</v>
          </cell>
          <cell r="C507">
            <v>0</v>
          </cell>
          <cell r="D507">
            <v>22.5</v>
          </cell>
          <cell r="E507">
            <v>0</v>
          </cell>
          <cell r="F507">
            <v>0</v>
          </cell>
          <cell r="G507">
            <v>0</v>
          </cell>
          <cell r="H507">
            <v>0</v>
          </cell>
          <cell r="J507">
            <v>22.5</v>
          </cell>
        </row>
        <row r="508">
          <cell r="B508" t="str">
            <v>White Rock</v>
          </cell>
          <cell r="C508">
            <v>0</v>
          </cell>
          <cell r="D508">
            <v>0</v>
          </cell>
          <cell r="E508">
            <v>0</v>
          </cell>
          <cell r="F508">
            <v>0</v>
          </cell>
          <cell r="G508">
            <v>0</v>
          </cell>
          <cell r="H508">
            <v>0</v>
          </cell>
          <cell r="J508">
            <v>0</v>
          </cell>
        </row>
        <row r="509">
          <cell r="B509" t="str">
            <v>Xtera</v>
          </cell>
          <cell r="J509">
            <v>0</v>
          </cell>
        </row>
        <row r="510">
          <cell r="B510" t="str">
            <v>Zhone</v>
          </cell>
          <cell r="C510">
            <v>0</v>
          </cell>
          <cell r="D510">
            <v>0</v>
          </cell>
          <cell r="E510">
            <v>0</v>
          </cell>
          <cell r="F510">
            <v>0</v>
          </cell>
          <cell r="G510">
            <v>1</v>
          </cell>
          <cell r="H510">
            <v>0</v>
          </cell>
          <cell r="J510">
            <v>1</v>
          </cell>
        </row>
        <row r="511">
          <cell r="B511" t="str">
            <v>ZTE</v>
          </cell>
          <cell r="C511">
            <v>13</v>
          </cell>
          <cell r="D511">
            <v>2</v>
          </cell>
          <cell r="E511">
            <v>0</v>
          </cell>
          <cell r="F511">
            <v>0</v>
          </cell>
          <cell r="G511">
            <v>2</v>
          </cell>
          <cell r="H511">
            <v>7</v>
          </cell>
          <cell r="J511">
            <v>24</v>
          </cell>
        </row>
        <row r="512">
          <cell r="B512" t="str">
            <v>Other</v>
          </cell>
          <cell r="C512">
            <v>0</v>
          </cell>
          <cell r="D512">
            <v>4</v>
          </cell>
          <cell r="E512">
            <v>0</v>
          </cell>
          <cell r="F512">
            <v>2</v>
          </cell>
          <cell r="G512">
            <v>4</v>
          </cell>
          <cell r="H512">
            <v>0</v>
          </cell>
          <cell r="J512">
            <v>10</v>
          </cell>
        </row>
        <row r="513">
          <cell r="B513" t="str">
            <v>Total</v>
          </cell>
          <cell r="C513">
            <v>190.7</v>
          </cell>
          <cell r="D513">
            <v>240.3</v>
          </cell>
          <cell r="E513">
            <v>13</v>
          </cell>
          <cell r="F513">
            <v>25</v>
          </cell>
          <cell r="G513">
            <v>43.3</v>
          </cell>
          <cell r="H513">
            <v>72</v>
          </cell>
          <cell r="I513">
            <v>14</v>
          </cell>
          <cell r="J513">
            <v>598.29999999999995</v>
          </cell>
        </row>
        <row r="517">
          <cell r="B517" t="str">
            <v>Vendor</v>
          </cell>
          <cell r="C517" t="str">
            <v>SONET/SDH Add-drop multiplexers (ADM)</v>
          </cell>
          <cell r="D517" t="str">
            <v>Optical Edge Devices (OED)</v>
          </cell>
          <cell r="E517" t="str">
            <v>Digital Cross Connects (DCS)</v>
          </cell>
          <cell r="F517" t="str">
            <v>Optical Core Switches (OCS)</v>
          </cell>
          <cell r="G517" t="str">
            <v>Metro WDM (C/D-WDM)</v>
          </cell>
          <cell r="H517" t="str">
            <v>Long haul DWDM (LH DWDM)</v>
          </cell>
          <cell r="I517" t="str">
            <v>Multi-reach DWDM</v>
          </cell>
          <cell r="J517" t="str">
            <v>Total Optical Networking (ON)</v>
          </cell>
        </row>
        <row r="518">
          <cell r="B518" t="str">
            <v>ADTRAN</v>
          </cell>
        </row>
        <row r="519">
          <cell r="B519" t="str">
            <v>ADVA</v>
          </cell>
          <cell r="C519">
            <v>0</v>
          </cell>
          <cell r="D519">
            <v>0</v>
          </cell>
          <cell r="E519">
            <v>0</v>
          </cell>
          <cell r="F519">
            <v>0</v>
          </cell>
          <cell r="G519">
            <v>4</v>
          </cell>
          <cell r="H519">
            <v>0</v>
          </cell>
          <cell r="I519">
            <v>0</v>
          </cell>
          <cell r="J519">
            <v>4</v>
          </cell>
        </row>
        <row r="520">
          <cell r="B520" t="str">
            <v>Alcatel-Lucent</v>
          </cell>
          <cell r="C520">
            <v>3</v>
          </cell>
          <cell r="D520">
            <v>26</v>
          </cell>
          <cell r="E520">
            <v>7</v>
          </cell>
          <cell r="F520">
            <v>9</v>
          </cell>
          <cell r="G520">
            <v>6</v>
          </cell>
          <cell r="H520">
            <v>11</v>
          </cell>
          <cell r="I520">
            <v>0</v>
          </cell>
          <cell r="J520">
            <v>62</v>
          </cell>
        </row>
        <row r="521">
          <cell r="B521" t="str">
            <v>ANDA</v>
          </cell>
          <cell r="J521">
            <v>0</v>
          </cell>
        </row>
        <row r="522">
          <cell r="B522" t="str">
            <v>Atrica</v>
          </cell>
          <cell r="C522">
            <v>0</v>
          </cell>
          <cell r="D522">
            <v>8</v>
          </cell>
          <cell r="E522">
            <v>0</v>
          </cell>
          <cell r="F522">
            <v>0</v>
          </cell>
          <cell r="G522">
            <v>0</v>
          </cell>
          <cell r="H522">
            <v>0</v>
          </cell>
          <cell r="I522">
            <v>0</v>
          </cell>
          <cell r="J522">
            <v>8</v>
          </cell>
        </row>
        <row r="523">
          <cell r="B523" t="str">
            <v>Calient</v>
          </cell>
          <cell r="C523">
            <v>0</v>
          </cell>
          <cell r="D523">
            <v>0</v>
          </cell>
          <cell r="E523">
            <v>0</v>
          </cell>
          <cell r="F523">
            <v>1</v>
          </cell>
          <cell r="G523">
            <v>0</v>
          </cell>
          <cell r="H523">
            <v>0</v>
          </cell>
          <cell r="I523">
            <v>0</v>
          </cell>
          <cell r="J523">
            <v>1</v>
          </cell>
        </row>
        <row r="524">
          <cell r="B524" t="str">
            <v>Ciena</v>
          </cell>
          <cell r="C524">
            <v>0</v>
          </cell>
          <cell r="D524">
            <v>0</v>
          </cell>
          <cell r="E524">
            <v>0</v>
          </cell>
          <cell r="F524">
            <v>0</v>
          </cell>
          <cell r="G524">
            <v>5</v>
          </cell>
          <cell r="H524">
            <v>0</v>
          </cell>
          <cell r="I524">
            <v>1</v>
          </cell>
          <cell r="J524">
            <v>6</v>
          </cell>
        </row>
        <row r="525">
          <cell r="B525" t="str">
            <v>Cisco</v>
          </cell>
          <cell r="C525">
            <v>0</v>
          </cell>
          <cell r="D525">
            <v>3</v>
          </cell>
          <cell r="E525">
            <v>0</v>
          </cell>
          <cell r="F525">
            <v>0</v>
          </cell>
          <cell r="G525">
            <v>4</v>
          </cell>
          <cell r="H525">
            <v>0</v>
          </cell>
          <cell r="I525">
            <v>0</v>
          </cell>
          <cell r="J525">
            <v>7</v>
          </cell>
        </row>
        <row r="526">
          <cell r="B526" t="str">
            <v>Corrigent</v>
          </cell>
          <cell r="J526">
            <v>0</v>
          </cell>
        </row>
        <row r="527">
          <cell r="B527" t="str">
            <v>Corvis</v>
          </cell>
          <cell r="C527">
            <v>0</v>
          </cell>
          <cell r="D527">
            <v>0</v>
          </cell>
          <cell r="E527">
            <v>0</v>
          </cell>
          <cell r="F527">
            <v>0</v>
          </cell>
          <cell r="G527">
            <v>0</v>
          </cell>
          <cell r="H527">
            <v>0</v>
          </cell>
          <cell r="I527">
            <v>0</v>
          </cell>
          <cell r="J527">
            <v>0</v>
          </cell>
        </row>
        <row r="528">
          <cell r="B528" t="str">
            <v>Datang</v>
          </cell>
          <cell r="C528">
            <v>3</v>
          </cell>
          <cell r="D528">
            <v>3</v>
          </cell>
          <cell r="E528">
            <v>0</v>
          </cell>
          <cell r="F528">
            <v>0</v>
          </cell>
          <cell r="G528">
            <v>0</v>
          </cell>
          <cell r="H528">
            <v>2</v>
          </cell>
          <cell r="J528">
            <v>8</v>
          </cell>
        </row>
        <row r="529">
          <cell r="B529" t="str">
            <v>ECI Telecom</v>
          </cell>
          <cell r="C529">
            <v>5</v>
          </cell>
          <cell r="D529">
            <v>12</v>
          </cell>
          <cell r="E529">
            <v>2</v>
          </cell>
          <cell r="F529">
            <v>0</v>
          </cell>
          <cell r="G529">
            <v>0</v>
          </cell>
          <cell r="H529">
            <v>0</v>
          </cell>
          <cell r="I529">
            <v>0</v>
          </cell>
          <cell r="J529">
            <v>19</v>
          </cell>
        </row>
        <row r="530">
          <cell r="B530" t="str">
            <v>Ericsson</v>
          </cell>
          <cell r="C530">
            <v>2</v>
          </cell>
          <cell r="D530">
            <v>3</v>
          </cell>
          <cell r="E530">
            <v>1</v>
          </cell>
          <cell r="F530">
            <v>0</v>
          </cell>
          <cell r="G530">
            <v>0</v>
          </cell>
          <cell r="H530">
            <v>2</v>
          </cell>
          <cell r="I530">
            <v>0</v>
          </cell>
          <cell r="J530">
            <v>8</v>
          </cell>
        </row>
        <row r="531">
          <cell r="B531" t="str">
            <v>FiberHome</v>
          </cell>
          <cell r="C531">
            <v>10</v>
          </cell>
          <cell r="D531">
            <v>4</v>
          </cell>
          <cell r="E531">
            <v>0</v>
          </cell>
          <cell r="F531">
            <v>0</v>
          </cell>
          <cell r="G531">
            <v>0</v>
          </cell>
          <cell r="H531">
            <v>8</v>
          </cell>
          <cell r="J531">
            <v>22</v>
          </cell>
        </row>
        <row r="532">
          <cell r="B532" t="str">
            <v>Fujitsu</v>
          </cell>
          <cell r="C532">
            <v>40.1</v>
          </cell>
          <cell r="D532">
            <v>16.399999999999999</v>
          </cell>
          <cell r="E532">
            <v>0.7</v>
          </cell>
          <cell r="F532">
            <v>0</v>
          </cell>
          <cell r="G532">
            <v>0.3</v>
          </cell>
          <cell r="H532">
            <v>2.2999999999999998</v>
          </cell>
          <cell r="I532">
            <v>12.7</v>
          </cell>
          <cell r="J532">
            <v>72.5</v>
          </cell>
        </row>
        <row r="533">
          <cell r="B533" t="str">
            <v>Hitachi</v>
          </cell>
          <cell r="C533">
            <v>1</v>
          </cell>
          <cell r="D533">
            <v>4</v>
          </cell>
          <cell r="E533">
            <v>0</v>
          </cell>
          <cell r="F533">
            <v>8</v>
          </cell>
          <cell r="G533">
            <v>3</v>
          </cell>
          <cell r="H533">
            <v>4</v>
          </cell>
          <cell r="J533">
            <v>20</v>
          </cell>
        </row>
        <row r="534">
          <cell r="B534" t="str">
            <v>Hitachi Cable</v>
          </cell>
          <cell r="J534">
            <v>0</v>
          </cell>
        </row>
        <row r="535">
          <cell r="B535" t="str">
            <v>Huawei</v>
          </cell>
          <cell r="C535">
            <v>125</v>
          </cell>
          <cell r="D535">
            <v>30</v>
          </cell>
          <cell r="E535">
            <v>0</v>
          </cell>
          <cell r="F535">
            <v>7</v>
          </cell>
          <cell r="G535">
            <v>2</v>
          </cell>
          <cell r="H535">
            <v>28</v>
          </cell>
          <cell r="I535">
            <v>0</v>
          </cell>
          <cell r="J535">
            <v>192</v>
          </cell>
        </row>
        <row r="536">
          <cell r="B536" t="str">
            <v>Infinera</v>
          </cell>
          <cell r="J536">
            <v>0</v>
          </cell>
        </row>
        <row r="537">
          <cell r="B537" t="str">
            <v>LGIC</v>
          </cell>
          <cell r="C537">
            <v>1</v>
          </cell>
          <cell r="D537">
            <v>0</v>
          </cell>
          <cell r="E537">
            <v>0</v>
          </cell>
          <cell r="F537">
            <v>0</v>
          </cell>
          <cell r="G537">
            <v>1</v>
          </cell>
          <cell r="H537">
            <v>0</v>
          </cell>
          <cell r="I537">
            <v>0</v>
          </cell>
          <cell r="J537">
            <v>2</v>
          </cell>
        </row>
        <row r="538">
          <cell r="B538" t="str">
            <v>Lucent</v>
          </cell>
          <cell r="C538">
            <v>0</v>
          </cell>
          <cell r="D538">
            <v>0</v>
          </cell>
          <cell r="E538">
            <v>0</v>
          </cell>
          <cell r="F538">
            <v>0</v>
          </cell>
          <cell r="G538">
            <v>0</v>
          </cell>
          <cell r="H538">
            <v>0</v>
          </cell>
          <cell r="I538">
            <v>0</v>
          </cell>
          <cell r="J538">
            <v>0</v>
          </cell>
        </row>
        <row r="539">
          <cell r="B539" t="str">
            <v>Lumentis</v>
          </cell>
          <cell r="C539">
            <v>0</v>
          </cell>
          <cell r="D539">
            <v>0</v>
          </cell>
          <cell r="E539">
            <v>0</v>
          </cell>
          <cell r="F539">
            <v>0</v>
          </cell>
          <cell r="G539">
            <v>1</v>
          </cell>
          <cell r="H539">
            <v>0</v>
          </cell>
          <cell r="J539">
            <v>1</v>
          </cell>
        </row>
        <row r="540">
          <cell r="B540" t="str">
            <v>Luminous</v>
          </cell>
          <cell r="C540">
            <v>0</v>
          </cell>
          <cell r="D540">
            <v>2</v>
          </cell>
          <cell r="E540">
            <v>0</v>
          </cell>
          <cell r="F540">
            <v>0</v>
          </cell>
          <cell r="G540">
            <v>0</v>
          </cell>
          <cell r="H540">
            <v>0</v>
          </cell>
          <cell r="J540">
            <v>2</v>
          </cell>
        </row>
        <row r="541">
          <cell r="B541" t="str">
            <v>Marconi/Ericsson</v>
          </cell>
          <cell r="J541">
            <v>0</v>
          </cell>
        </row>
        <row r="542">
          <cell r="B542" t="str">
            <v>Movaz</v>
          </cell>
          <cell r="C542">
            <v>0</v>
          </cell>
          <cell r="D542">
            <v>0</v>
          </cell>
          <cell r="E542">
            <v>0</v>
          </cell>
          <cell r="F542">
            <v>0</v>
          </cell>
          <cell r="G542">
            <v>0</v>
          </cell>
          <cell r="H542">
            <v>0</v>
          </cell>
          <cell r="J542">
            <v>0</v>
          </cell>
        </row>
        <row r="543">
          <cell r="B543" t="str">
            <v>NEC</v>
          </cell>
          <cell r="C543">
            <v>36</v>
          </cell>
          <cell r="D543">
            <v>55</v>
          </cell>
          <cell r="E543">
            <v>0</v>
          </cell>
          <cell r="F543">
            <v>0</v>
          </cell>
          <cell r="G543">
            <v>4</v>
          </cell>
          <cell r="H543">
            <v>5</v>
          </cell>
          <cell r="I543">
            <v>0</v>
          </cell>
          <cell r="J543">
            <v>100</v>
          </cell>
        </row>
        <row r="544">
          <cell r="B544" t="str">
            <v>Nortel</v>
          </cell>
          <cell r="C544">
            <v>2</v>
          </cell>
          <cell r="D544">
            <v>15</v>
          </cell>
          <cell r="E544">
            <v>0</v>
          </cell>
          <cell r="F544">
            <v>3</v>
          </cell>
          <cell r="G544">
            <v>4</v>
          </cell>
          <cell r="H544">
            <v>10</v>
          </cell>
          <cell r="I544">
            <v>0</v>
          </cell>
          <cell r="J544">
            <v>34</v>
          </cell>
        </row>
        <row r="545">
          <cell r="B545" t="str">
            <v>Oki</v>
          </cell>
          <cell r="C545">
            <v>0</v>
          </cell>
          <cell r="D545">
            <v>0</v>
          </cell>
          <cell r="E545">
            <v>0</v>
          </cell>
          <cell r="F545">
            <v>0</v>
          </cell>
          <cell r="G545">
            <v>0</v>
          </cell>
          <cell r="H545">
            <v>0</v>
          </cell>
          <cell r="I545">
            <v>0</v>
          </cell>
          <cell r="J545">
            <v>0</v>
          </cell>
        </row>
        <row r="546">
          <cell r="B546" t="str">
            <v>OpVista</v>
          </cell>
          <cell r="J546">
            <v>0</v>
          </cell>
        </row>
        <row r="547">
          <cell r="B547" t="str">
            <v>Photonic Bridges</v>
          </cell>
          <cell r="C547">
            <v>0</v>
          </cell>
          <cell r="D547">
            <v>5</v>
          </cell>
          <cell r="E547">
            <v>0</v>
          </cell>
          <cell r="F547">
            <v>0</v>
          </cell>
          <cell r="G547">
            <v>0</v>
          </cell>
          <cell r="H547">
            <v>0</v>
          </cell>
          <cell r="J547">
            <v>5</v>
          </cell>
        </row>
        <row r="548">
          <cell r="B548" t="str">
            <v>Redback</v>
          </cell>
          <cell r="C548">
            <v>0</v>
          </cell>
          <cell r="D548">
            <v>0</v>
          </cell>
          <cell r="E548">
            <v>0</v>
          </cell>
          <cell r="F548">
            <v>0</v>
          </cell>
          <cell r="G548">
            <v>0</v>
          </cell>
          <cell r="H548">
            <v>0</v>
          </cell>
          <cell r="I548">
            <v>0</v>
          </cell>
          <cell r="J548">
            <v>0</v>
          </cell>
        </row>
        <row r="549">
          <cell r="B549" t="str">
            <v>Sagem</v>
          </cell>
          <cell r="C549">
            <v>0</v>
          </cell>
          <cell r="D549">
            <v>4</v>
          </cell>
          <cell r="E549">
            <v>0</v>
          </cell>
          <cell r="F549">
            <v>0</v>
          </cell>
          <cell r="G549">
            <v>0</v>
          </cell>
          <cell r="H549">
            <v>0</v>
          </cell>
          <cell r="J549">
            <v>4</v>
          </cell>
        </row>
        <row r="550">
          <cell r="B550" t="str">
            <v>Samsung</v>
          </cell>
          <cell r="C550">
            <v>1</v>
          </cell>
          <cell r="D550">
            <v>1</v>
          </cell>
          <cell r="E550">
            <v>0</v>
          </cell>
          <cell r="F550">
            <v>0</v>
          </cell>
          <cell r="G550">
            <v>0</v>
          </cell>
          <cell r="H550">
            <v>0</v>
          </cell>
          <cell r="I550">
            <v>0</v>
          </cell>
          <cell r="J550">
            <v>2</v>
          </cell>
        </row>
        <row r="551">
          <cell r="B551" t="str">
            <v>Nokia Siemens</v>
          </cell>
          <cell r="C551">
            <v>11</v>
          </cell>
          <cell r="D551">
            <v>5</v>
          </cell>
          <cell r="E551">
            <v>2</v>
          </cell>
          <cell r="F551">
            <v>0</v>
          </cell>
          <cell r="G551">
            <v>0</v>
          </cell>
          <cell r="H551">
            <v>2</v>
          </cell>
          <cell r="I551">
            <v>0</v>
          </cell>
          <cell r="J551">
            <v>20</v>
          </cell>
        </row>
        <row r="552">
          <cell r="B552" t="str">
            <v>Sorrento/Zhone</v>
          </cell>
          <cell r="J552">
            <v>0</v>
          </cell>
        </row>
        <row r="553">
          <cell r="B553" t="str">
            <v>Sycamore</v>
          </cell>
          <cell r="C553">
            <v>0</v>
          </cell>
          <cell r="D553">
            <v>0</v>
          </cell>
          <cell r="E553">
            <v>0</v>
          </cell>
          <cell r="F553">
            <v>2</v>
          </cell>
          <cell r="G553">
            <v>0</v>
          </cell>
          <cell r="H553">
            <v>0</v>
          </cell>
          <cell r="J553">
            <v>2</v>
          </cell>
        </row>
        <row r="554">
          <cell r="B554" t="str">
            <v>Tejas</v>
          </cell>
          <cell r="J554">
            <v>0</v>
          </cell>
        </row>
        <row r="555">
          <cell r="B555" t="str">
            <v>Tellabs</v>
          </cell>
          <cell r="C555">
            <v>0</v>
          </cell>
          <cell r="D555">
            <v>10</v>
          </cell>
          <cell r="E555">
            <v>0</v>
          </cell>
          <cell r="F555">
            <v>0</v>
          </cell>
          <cell r="G555">
            <v>1</v>
          </cell>
          <cell r="H555">
            <v>0</v>
          </cell>
          <cell r="I555">
            <v>0</v>
          </cell>
          <cell r="J555">
            <v>11</v>
          </cell>
        </row>
        <row r="556">
          <cell r="B556" t="str">
            <v>Tellium</v>
          </cell>
          <cell r="C556">
            <v>0</v>
          </cell>
          <cell r="D556">
            <v>0</v>
          </cell>
          <cell r="E556">
            <v>0</v>
          </cell>
          <cell r="F556">
            <v>0</v>
          </cell>
          <cell r="G556">
            <v>0</v>
          </cell>
          <cell r="H556">
            <v>0</v>
          </cell>
          <cell r="I556">
            <v>0</v>
          </cell>
          <cell r="J556">
            <v>0</v>
          </cell>
        </row>
        <row r="557">
          <cell r="B557" t="str">
            <v>Transmode</v>
          </cell>
          <cell r="J557">
            <v>0</v>
          </cell>
        </row>
        <row r="558">
          <cell r="B558" t="str">
            <v>Turin</v>
          </cell>
          <cell r="C558">
            <v>0</v>
          </cell>
          <cell r="D558">
            <v>0.4</v>
          </cell>
          <cell r="E558">
            <v>0</v>
          </cell>
          <cell r="F558">
            <v>0</v>
          </cell>
          <cell r="G558">
            <v>0</v>
          </cell>
          <cell r="H558">
            <v>0</v>
          </cell>
          <cell r="I558">
            <v>0</v>
          </cell>
          <cell r="J558">
            <v>0.4</v>
          </cell>
        </row>
        <row r="559">
          <cell r="B559" t="str">
            <v>Tyco</v>
          </cell>
          <cell r="C559">
            <v>0</v>
          </cell>
          <cell r="D559">
            <v>0</v>
          </cell>
          <cell r="E559">
            <v>0</v>
          </cell>
          <cell r="F559">
            <v>0</v>
          </cell>
          <cell r="G559">
            <v>0</v>
          </cell>
          <cell r="H559">
            <v>0</v>
          </cell>
          <cell r="J559">
            <v>0</v>
          </cell>
        </row>
        <row r="560">
          <cell r="B560" t="str">
            <v>UTStarcom</v>
          </cell>
          <cell r="C560">
            <v>0</v>
          </cell>
          <cell r="D560">
            <v>23</v>
          </cell>
          <cell r="E560">
            <v>0</v>
          </cell>
          <cell r="F560">
            <v>0</v>
          </cell>
          <cell r="G560">
            <v>0</v>
          </cell>
          <cell r="H560">
            <v>0</v>
          </cell>
          <cell r="J560">
            <v>23</v>
          </cell>
        </row>
        <row r="561">
          <cell r="B561" t="str">
            <v>White Rock</v>
          </cell>
          <cell r="C561">
            <v>0</v>
          </cell>
          <cell r="D561">
            <v>0</v>
          </cell>
          <cell r="E561">
            <v>0</v>
          </cell>
          <cell r="F561">
            <v>0</v>
          </cell>
          <cell r="G561">
            <v>0</v>
          </cell>
          <cell r="H561">
            <v>0</v>
          </cell>
          <cell r="J561">
            <v>0</v>
          </cell>
        </row>
        <row r="562">
          <cell r="B562" t="str">
            <v>Xtera</v>
          </cell>
        </row>
        <row r="563">
          <cell r="B563" t="str">
            <v>Zhone</v>
          </cell>
          <cell r="C563">
            <v>0</v>
          </cell>
          <cell r="D563">
            <v>0</v>
          </cell>
          <cell r="E563">
            <v>0</v>
          </cell>
          <cell r="F563">
            <v>0</v>
          </cell>
          <cell r="G563">
            <v>1</v>
          </cell>
          <cell r="H563">
            <v>0</v>
          </cell>
          <cell r="J563">
            <v>1</v>
          </cell>
        </row>
        <row r="564">
          <cell r="B564" t="str">
            <v>ZTE</v>
          </cell>
          <cell r="C564">
            <v>16</v>
          </cell>
          <cell r="D564">
            <v>3</v>
          </cell>
          <cell r="E564">
            <v>0</v>
          </cell>
          <cell r="F564">
            <v>0</v>
          </cell>
          <cell r="G564">
            <v>2</v>
          </cell>
          <cell r="H564">
            <v>11</v>
          </cell>
          <cell r="J564">
            <v>32</v>
          </cell>
        </row>
        <row r="565">
          <cell r="B565" t="str">
            <v>Other</v>
          </cell>
          <cell r="C565">
            <v>0</v>
          </cell>
          <cell r="D565">
            <v>6</v>
          </cell>
          <cell r="E565">
            <v>0</v>
          </cell>
          <cell r="F565">
            <v>2</v>
          </cell>
          <cell r="G565">
            <v>3</v>
          </cell>
          <cell r="H565">
            <v>0</v>
          </cell>
          <cell r="J565">
            <v>11</v>
          </cell>
        </row>
        <row r="566">
          <cell r="B566" t="str">
            <v>Total</v>
          </cell>
          <cell r="C566">
            <v>256.10000000000002</v>
          </cell>
          <cell r="D566">
            <v>238.8</v>
          </cell>
          <cell r="E566">
            <v>12.7</v>
          </cell>
          <cell r="F566">
            <v>32</v>
          </cell>
          <cell r="G566">
            <v>41.3</v>
          </cell>
          <cell r="H566">
            <v>85.3</v>
          </cell>
          <cell r="I566">
            <v>13.7</v>
          </cell>
          <cell r="J566">
            <v>679.9</v>
          </cell>
        </row>
        <row r="570">
          <cell r="B570" t="str">
            <v>Vendor</v>
          </cell>
          <cell r="C570" t="str">
            <v>SONET/SDH Add-drop multiplexers (ADM)</v>
          </cell>
          <cell r="D570" t="str">
            <v>Optical Edge Devices (OED)</v>
          </cell>
          <cell r="E570" t="str">
            <v>Digital Cross Connects (DCS)</v>
          </cell>
          <cell r="F570" t="str">
            <v>Optical Core Switches (OCS)</v>
          </cell>
          <cell r="G570" t="str">
            <v>Metro WDM (C/D-WDM)</v>
          </cell>
          <cell r="H570" t="str">
            <v>Long haul DWDM (LH DWDM)</v>
          </cell>
          <cell r="I570" t="str">
            <v>Multi-reach DWDM</v>
          </cell>
          <cell r="J570" t="str">
            <v>Total Optical Networking (ON)</v>
          </cell>
        </row>
        <row r="571">
          <cell r="B571" t="str">
            <v>ADTRAN</v>
          </cell>
        </row>
        <row r="572">
          <cell r="B572" t="str">
            <v>ADVA</v>
          </cell>
          <cell r="C572">
            <v>0</v>
          </cell>
          <cell r="D572">
            <v>0</v>
          </cell>
          <cell r="E572">
            <v>0</v>
          </cell>
          <cell r="F572">
            <v>0</v>
          </cell>
          <cell r="G572">
            <v>2</v>
          </cell>
          <cell r="H572">
            <v>0</v>
          </cell>
          <cell r="I572">
            <v>0</v>
          </cell>
          <cell r="J572">
            <v>2</v>
          </cell>
        </row>
        <row r="573">
          <cell r="B573" t="str">
            <v>Alcatel-Lucent</v>
          </cell>
          <cell r="C573">
            <v>10</v>
          </cell>
          <cell r="D573">
            <v>33</v>
          </cell>
          <cell r="E573">
            <v>1</v>
          </cell>
          <cell r="F573">
            <v>4</v>
          </cell>
          <cell r="G573">
            <v>9</v>
          </cell>
          <cell r="H573">
            <v>10</v>
          </cell>
          <cell r="I573">
            <v>1</v>
          </cell>
          <cell r="J573">
            <v>68</v>
          </cell>
        </row>
        <row r="574">
          <cell r="B574" t="str">
            <v>ANDA</v>
          </cell>
          <cell r="J574">
            <v>0</v>
          </cell>
        </row>
        <row r="575">
          <cell r="B575" t="str">
            <v>Atrica</v>
          </cell>
          <cell r="C575">
            <v>0</v>
          </cell>
          <cell r="D575">
            <v>3</v>
          </cell>
          <cell r="E575">
            <v>0</v>
          </cell>
          <cell r="F575">
            <v>0</v>
          </cell>
          <cell r="G575">
            <v>0</v>
          </cell>
          <cell r="H575">
            <v>0</v>
          </cell>
          <cell r="I575">
            <v>0</v>
          </cell>
          <cell r="J575">
            <v>3</v>
          </cell>
        </row>
        <row r="576">
          <cell r="B576" t="str">
            <v>Calient</v>
          </cell>
          <cell r="C576">
            <v>0</v>
          </cell>
          <cell r="D576">
            <v>0</v>
          </cell>
          <cell r="E576">
            <v>0</v>
          </cell>
          <cell r="F576">
            <v>1</v>
          </cell>
          <cell r="G576">
            <v>0</v>
          </cell>
          <cell r="H576">
            <v>0</v>
          </cell>
          <cell r="I576">
            <v>0</v>
          </cell>
          <cell r="J576">
            <v>1</v>
          </cell>
        </row>
        <row r="577">
          <cell r="B577" t="str">
            <v>Ciena</v>
          </cell>
          <cell r="C577">
            <v>0</v>
          </cell>
          <cell r="D577">
            <v>1</v>
          </cell>
          <cell r="E577">
            <v>0</v>
          </cell>
          <cell r="F577">
            <v>0</v>
          </cell>
          <cell r="G577">
            <v>2</v>
          </cell>
          <cell r="H577">
            <v>0</v>
          </cell>
          <cell r="I577">
            <v>0</v>
          </cell>
          <cell r="J577">
            <v>3</v>
          </cell>
        </row>
        <row r="578">
          <cell r="B578" t="str">
            <v>Cisco</v>
          </cell>
          <cell r="C578">
            <v>0</v>
          </cell>
          <cell r="D578">
            <v>3</v>
          </cell>
          <cell r="E578">
            <v>0</v>
          </cell>
          <cell r="F578">
            <v>0</v>
          </cell>
          <cell r="G578">
            <v>4</v>
          </cell>
          <cell r="H578">
            <v>0</v>
          </cell>
          <cell r="I578">
            <v>0</v>
          </cell>
          <cell r="J578">
            <v>7</v>
          </cell>
        </row>
        <row r="579">
          <cell r="B579" t="str">
            <v>Corrigent</v>
          </cell>
          <cell r="J579">
            <v>0</v>
          </cell>
        </row>
        <row r="580">
          <cell r="B580" t="str">
            <v>Corvis</v>
          </cell>
          <cell r="C580">
            <v>0</v>
          </cell>
          <cell r="D580">
            <v>0</v>
          </cell>
          <cell r="E580">
            <v>0</v>
          </cell>
          <cell r="F580">
            <v>0</v>
          </cell>
          <cell r="G580">
            <v>0</v>
          </cell>
          <cell r="H580">
            <v>0</v>
          </cell>
          <cell r="I580">
            <v>0</v>
          </cell>
          <cell r="J580">
            <v>0</v>
          </cell>
        </row>
        <row r="581">
          <cell r="B581" t="str">
            <v>Datang</v>
          </cell>
          <cell r="C581">
            <v>3</v>
          </cell>
          <cell r="D581">
            <v>3</v>
          </cell>
          <cell r="E581">
            <v>0</v>
          </cell>
          <cell r="F581">
            <v>0</v>
          </cell>
          <cell r="G581">
            <v>0</v>
          </cell>
          <cell r="H581">
            <v>2</v>
          </cell>
          <cell r="I581">
            <v>0</v>
          </cell>
          <cell r="J581">
            <v>8</v>
          </cell>
        </row>
        <row r="582">
          <cell r="B582" t="str">
            <v>ECI Telecom</v>
          </cell>
          <cell r="C582">
            <v>5</v>
          </cell>
          <cell r="D582">
            <v>25</v>
          </cell>
          <cell r="E582">
            <v>3</v>
          </cell>
          <cell r="F582">
            <v>0</v>
          </cell>
          <cell r="G582">
            <v>0</v>
          </cell>
          <cell r="H582">
            <v>0</v>
          </cell>
          <cell r="I582">
            <v>0</v>
          </cell>
          <cell r="J582">
            <v>33</v>
          </cell>
        </row>
        <row r="583">
          <cell r="B583" t="str">
            <v>Ericsson</v>
          </cell>
          <cell r="C583">
            <v>2</v>
          </cell>
          <cell r="D583">
            <v>3</v>
          </cell>
          <cell r="E583">
            <v>2</v>
          </cell>
          <cell r="F583">
            <v>1</v>
          </cell>
          <cell r="G583">
            <v>0</v>
          </cell>
          <cell r="H583">
            <v>3</v>
          </cell>
          <cell r="I583">
            <v>1</v>
          </cell>
          <cell r="J583">
            <v>12</v>
          </cell>
        </row>
        <row r="584">
          <cell r="B584" t="str">
            <v>FiberHome</v>
          </cell>
          <cell r="C584">
            <v>10</v>
          </cell>
          <cell r="D584">
            <v>4</v>
          </cell>
          <cell r="E584">
            <v>0</v>
          </cell>
          <cell r="F584">
            <v>0</v>
          </cell>
          <cell r="G584">
            <v>0</v>
          </cell>
          <cell r="H584">
            <v>8</v>
          </cell>
          <cell r="J584">
            <v>22</v>
          </cell>
        </row>
        <row r="585">
          <cell r="B585" t="str">
            <v>Fujitsu</v>
          </cell>
          <cell r="C585">
            <v>27</v>
          </cell>
          <cell r="D585">
            <v>26</v>
          </cell>
          <cell r="E585">
            <v>6</v>
          </cell>
          <cell r="F585">
            <v>0</v>
          </cell>
          <cell r="G585">
            <v>2</v>
          </cell>
          <cell r="H585">
            <v>2</v>
          </cell>
          <cell r="I585">
            <v>8</v>
          </cell>
          <cell r="J585">
            <v>71</v>
          </cell>
        </row>
        <row r="586">
          <cell r="B586" t="str">
            <v>Hitachi</v>
          </cell>
          <cell r="C586">
            <v>3</v>
          </cell>
          <cell r="D586">
            <v>0</v>
          </cell>
          <cell r="E586">
            <v>0</v>
          </cell>
          <cell r="F586">
            <v>1</v>
          </cell>
          <cell r="G586">
            <v>3</v>
          </cell>
          <cell r="H586">
            <v>3</v>
          </cell>
          <cell r="I586">
            <v>0</v>
          </cell>
          <cell r="J586">
            <v>10</v>
          </cell>
        </row>
        <row r="587">
          <cell r="B587" t="str">
            <v>Hitachi Cable</v>
          </cell>
          <cell r="J587">
            <v>0</v>
          </cell>
        </row>
        <row r="588">
          <cell r="B588" t="str">
            <v>Huawei</v>
          </cell>
          <cell r="C588">
            <v>86</v>
          </cell>
          <cell r="D588">
            <v>35</v>
          </cell>
          <cell r="E588">
            <v>0</v>
          </cell>
          <cell r="F588">
            <v>2</v>
          </cell>
          <cell r="G588">
            <v>2</v>
          </cell>
          <cell r="H588">
            <v>22</v>
          </cell>
          <cell r="I588">
            <v>23</v>
          </cell>
          <cell r="J588">
            <v>170</v>
          </cell>
        </row>
        <row r="589">
          <cell r="B589" t="str">
            <v>Infinera</v>
          </cell>
          <cell r="J589">
            <v>0</v>
          </cell>
        </row>
        <row r="590">
          <cell r="B590" t="str">
            <v>LGIC</v>
          </cell>
          <cell r="C590">
            <v>0</v>
          </cell>
          <cell r="D590">
            <v>0</v>
          </cell>
          <cell r="E590">
            <v>0</v>
          </cell>
          <cell r="F590">
            <v>0</v>
          </cell>
          <cell r="G590">
            <v>0</v>
          </cell>
          <cell r="H590">
            <v>0</v>
          </cell>
          <cell r="I590">
            <v>0</v>
          </cell>
          <cell r="J590">
            <v>0</v>
          </cell>
        </row>
        <row r="591">
          <cell r="B591" t="str">
            <v>Lucent</v>
          </cell>
          <cell r="C591">
            <v>0</v>
          </cell>
          <cell r="D591">
            <v>0</v>
          </cell>
          <cell r="E591">
            <v>0</v>
          </cell>
          <cell r="F591">
            <v>0</v>
          </cell>
          <cell r="G591">
            <v>0</v>
          </cell>
          <cell r="H591">
            <v>0</v>
          </cell>
          <cell r="I591">
            <v>0</v>
          </cell>
          <cell r="J591">
            <v>0</v>
          </cell>
        </row>
        <row r="592">
          <cell r="B592" t="str">
            <v>Lumentis</v>
          </cell>
          <cell r="C592">
            <v>0</v>
          </cell>
          <cell r="D592">
            <v>0</v>
          </cell>
          <cell r="E592">
            <v>0</v>
          </cell>
          <cell r="F592">
            <v>0</v>
          </cell>
          <cell r="G592">
            <v>1</v>
          </cell>
          <cell r="H592">
            <v>0</v>
          </cell>
          <cell r="I592">
            <v>0</v>
          </cell>
          <cell r="J592">
            <v>1</v>
          </cell>
        </row>
        <row r="593">
          <cell r="B593" t="str">
            <v>Luminous</v>
          </cell>
          <cell r="C593">
            <v>0</v>
          </cell>
          <cell r="D593">
            <v>2</v>
          </cell>
          <cell r="E593">
            <v>0</v>
          </cell>
          <cell r="F593">
            <v>0</v>
          </cell>
          <cell r="G593">
            <v>0</v>
          </cell>
          <cell r="H593">
            <v>0</v>
          </cell>
          <cell r="I593">
            <v>0</v>
          </cell>
          <cell r="J593">
            <v>2</v>
          </cell>
        </row>
        <row r="594">
          <cell r="B594" t="str">
            <v>Marconi/Ericsson</v>
          </cell>
          <cell r="J594">
            <v>0</v>
          </cell>
        </row>
        <row r="595">
          <cell r="B595" t="str">
            <v>Movaz</v>
          </cell>
          <cell r="C595">
            <v>0</v>
          </cell>
          <cell r="D595">
            <v>0</v>
          </cell>
          <cell r="E595">
            <v>0</v>
          </cell>
          <cell r="F595">
            <v>0</v>
          </cell>
          <cell r="G595">
            <v>0</v>
          </cell>
          <cell r="H595">
            <v>0</v>
          </cell>
          <cell r="I595">
            <v>0</v>
          </cell>
          <cell r="J595">
            <v>0</v>
          </cell>
        </row>
        <row r="596">
          <cell r="B596" t="str">
            <v>NEC</v>
          </cell>
          <cell r="C596">
            <v>28</v>
          </cell>
          <cell r="D596">
            <v>26</v>
          </cell>
          <cell r="E596">
            <v>0</v>
          </cell>
          <cell r="F596">
            <v>0</v>
          </cell>
          <cell r="G596">
            <v>7</v>
          </cell>
          <cell r="H596">
            <v>11</v>
          </cell>
          <cell r="J596">
            <v>72</v>
          </cell>
        </row>
        <row r="597">
          <cell r="B597" t="str">
            <v>Nortel</v>
          </cell>
          <cell r="C597">
            <v>0</v>
          </cell>
          <cell r="D597">
            <v>0</v>
          </cell>
          <cell r="E597">
            <v>0</v>
          </cell>
          <cell r="F597">
            <v>0</v>
          </cell>
          <cell r="G597">
            <v>0</v>
          </cell>
          <cell r="H597">
            <v>0</v>
          </cell>
          <cell r="I597">
            <v>0</v>
          </cell>
          <cell r="J597">
            <v>0</v>
          </cell>
        </row>
        <row r="598">
          <cell r="B598" t="str">
            <v>Oki</v>
          </cell>
          <cell r="C598">
            <v>0</v>
          </cell>
          <cell r="D598">
            <v>0</v>
          </cell>
          <cell r="E598">
            <v>0</v>
          </cell>
          <cell r="F598">
            <v>0</v>
          </cell>
          <cell r="G598">
            <v>0</v>
          </cell>
          <cell r="H598">
            <v>0</v>
          </cell>
          <cell r="I598">
            <v>0</v>
          </cell>
          <cell r="J598">
            <v>0</v>
          </cell>
        </row>
        <row r="599">
          <cell r="B599" t="str">
            <v>OpVista</v>
          </cell>
          <cell r="J599">
            <v>0</v>
          </cell>
        </row>
        <row r="600">
          <cell r="B600" t="str">
            <v>Photonic Bridges</v>
          </cell>
          <cell r="C600">
            <v>0</v>
          </cell>
          <cell r="D600">
            <v>3</v>
          </cell>
          <cell r="E600">
            <v>0</v>
          </cell>
          <cell r="F600">
            <v>0</v>
          </cell>
          <cell r="G600">
            <v>0</v>
          </cell>
          <cell r="H600">
            <v>0</v>
          </cell>
          <cell r="J600">
            <v>3</v>
          </cell>
        </row>
        <row r="601">
          <cell r="B601" t="str">
            <v>Redback</v>
          </cell>
          <cell r="C601">
            <v>0</v>
          </cell>
          <cell r="D601">
            <v>0</v>
          </cell>
          <cell r="E601">
            <v>0</v>
          </cell>
          <cell r="F601">
            <v>0</v>
          </cell>
          <cell r="G601">
            <v>0</v>
          </cell>
          <cell r="H601">
            <v>0</v>
          </cell>
          <cell r="I601">
            <v>0</v>
          </cell>
          <cell r="J601">
            <v>0</v>
          </cell>
        </row>
        <row r="602">
          <cell r="B602" t="str">
            <v>Sagem</v>
          </cell>
          <cell r="C602">
            <v>0</v>
          </cell>
          <cell r="D602">
            <v>3</v>
          </cell>
          <cell r="E602">
            <v>0</v>
          </cell>
          <cell r="F602">
            <v>0</v>
          </cell>
          <cell r="G602">
            <v>0</v>
          </cell>
          <cell r="H602">
            <v>0</v>
          </cell>
          <cell r="I602">
            <v>0</v>
          </cell>
          <cell r="J602">
            <v>3</v>
          </cell>
        </row>
        <row r="603">
          <cell r="B603" t="str">
            <v>Samsung</v>
          </cell>
          <cell r="C603">
            <v>0</v>
          </cell>
          <cell r="D603">
            <v>1</v>
          </cell>
          <cell r="E603">
            <v>0</v>
          </cell>
          <cell r="F603">
            <v>0</v>
          </cell>
          <cell r="G603">
            <v>0</v>
          </cell>
          <cell r="H603">
            <v>0</v>
          </cell>
          <cell r="I603">
            <v>0</v>
          </cell>
          <cell r="J603">
            <v>1</v>
          </cell>
        </row>
        <row r="604">
          <cell r="B604" t="str">
            <v>Nokia Siemens</v>
          </cell>
          <cell r="C604">
            <v>10</v>
          </cell>
          <cell r="D604">
            <v>12</v>
          </cell>
          <cell r="E604">
            <v>1</v>
          </cell>
          <cell r="F604">
            <v>0</v>
          </cell>
          <cell r="G604">
            <v>0</v>
          </cell>
          <cell r="H604">
            <v>1</v>
          </cell>
          <cell r="I604">
            <v>1</v>
          </cell>
          <cell r="J604">
            <v>25</v>
          </cell>
        </row>
        <row r="605">
          <cell r="B605" t="str">
            <v>Sorrento/Zhone</v>
          </cell>
          <cell r="J605">
            <v>0</v>
          </cell>
        </row>
        <row r="606">
          <cell r="B606" t="str">
            <v>Sycamore</v>
          </cell>
          <cell r="C606">
            <v>0</v>
          </cell>
          <cell r="D606">
            <v>0</v>
          </cell>
          <cell r="E606">
            <v>0</v>
          </cell>
          <cell r="F606">
            <v>3</v>
          </cell>
          <cell r="G606">
            <v>0</v>
          </cell>
          <cell r="H606">
            <v>0</v>
          </cell>
          <cell r="J606">
            <v>3</v>
          </cell>
        </row>
        <row r="607">
          <cell r="B607" t="str">
            <v>Tejas</v>
          </cell>
          <cell r="J607">
            <v>0</v>
          </cell>
        </row>
        <row r="608">
          <cell r="B608" t="str">
            <v>Tellabs</v>
          </cell>
          <cell r="C608">
            <v>0</v>
          </cell>
          <cell r="D608">
            <v>8</v>
          </cell>
          <cell r="E608">
            <v>0</v>
          </cell>
          <cell r="F608">
            <v>0</v>
          </cell>
          <cell r="G608">
            <v>2</v>
          </cell>
          <cell r="H608">
            <v>0</v>
          </cell>
          <cell r="I608">
            <v>0</v>
          </cell>
          <cell r="J608">
            <v>10</v>
          </cell>
        </row>
        <row r="609">
          <cell r="B609" t="str">
            <v>Tellium</v>
          </cell>
          <cell r="C609">
            <v>0</v>
          </cell>
          <cell r="D609">
            <v>0</v>
          </cell>
          <cell r="E609">
            <v>0</v>
          </cell>
          <cell r="F609">
            <v>0</v>
          </cell>
          <cell r="G609">
            <v>0</v>
          </cell>
          <cell r="H609">
            <v>0</v>
          </cell>
          <cell r="I609">
            <v>0</v>
          </cell>
          <cell r="J609">
            <v>0</v>
          </cell>
        </row>
        <row r="610">
          <cell r="B610" t="str">
            <v>Transmode</v>
          </cell>
          <cell r="J610">
            <v>0</v>
          </cell>
        </row>
        <row r="611">
          <cell r="B611" t="str">
            <v>Turin</v>
          </cell>
          <cell r="C611">
            <v>0</v>
          </cell>
          <cell r="D611">
            <v>0</v>
          </cell>
          <cell r="E611">
            <v>0</v>
          </cell>
          <cell r="F611">
            <v>0</v>
          </cell>
          <cell r="G611">
            <v>0</v>
          </cell>
          <cell r="H611">
            <v>0</v>
          </cell>
          <cell r="I611">
            <v>0</v>
          </cell>
          <cell r="J611">
            <v>0</v>
          </cell>
        </row>
        <row r="612">
          <cell r="B612" t="str">
            <v>Tyco</v>
          </cell>
          <cell r="C612">
            <v>0</v>
          </cell>
          <cell r="D612">
            <v>0</v>
          </cell>
          <cell r="E612">
            <v>0</v>
          </cell>
          <cell r="F612">
            <v>0</v>
          </cell>
          <cell r="G612">
            <v>0</v>
          </cell>
          <cell r="H612">
            <v>0</v>
          </cell>
          <cell r="I612">
            <v>0</v>
          </cell>
          <cell r="J612">
            <v>0</v>
          </cell>
        </row>
        <row r="613">
          <cell r="B613" t="str">
            <v>UTStarcom</v>
          </cell>
          <cell r="C613">
            <v>0</v>
          </cell>
          <cell r="D613">
            <v>20</v>
          </cell>
          <cell r="E613">
            <v>0</v>
          </cell>
          <cell r="F613">
            <v>0</v>
          </cell>
          <cell r="G613">
            <v>0</v>
          </cell>
          <cell r="H613">
            <v>0</v>
          </cell>
          <cell r="I613">
            <v>0</v>
          </cell>
          <cell r="J613">
            <v>20</v>
          </cell>
        </row>
        <row r="614">
          <cell r="B614" t="str">
            <v>White Rock</v>
          </cell>
          <cell r="C614">
            <v>0</v>
          </cell>
          <cell r="D614">
            <v>0</v>
          </cell>
          <cell r="E614">
            <v>0</v>
          </cell>
          <cell r="F614">
            <v>0</v>
          </cell>
          <cell r="G614">
            <v>0</v>
          </cell>
          <cell r="H614">
            <v>0</v>
          </cell>
          <cell r="I614">
            <v>0</v>
          </cell>
          <cell r="J614">
            <v>0</v>
          </cell>
        </row>
        <row r="615">
          <cell r="B615" t="str">
            <v>Xtera</v>
          </cell>
          <cell r="J615">
            <v>0</v>
          </cell>
        </row>
        <row r="616">
          <cell r="B616" t="str">
            <v>Zhone</v>
          </cell>
          <cell r="C616">
            <v>0</v>
          </cell>
          <cell r="D616">
            <v>0</v>
          </cell>
          <cell r="E616">
            <v>0</v>
          </cell>
          <cell r="F616">
            <v>0</v>
          </cell>
          <cell r="G616">
            <v>0</v>
          </cell>
          <cell r="H616">
            <v>0</v>
          </cell>
          <cell r="I616">
            <v>0</v>
          </cell>
          <cell r="J616">
            <v>0</v>
          </cell>
        </row>
        <row r="617">
          <cell r="B617" t="str">
            <v>ZTE</v>
          </cell>
          <cell r="C617">
            <v>42</v>
          </cell>
          <cell r="D617">
            <v>8</v>
          </cell>
          <cell r="E617">
            <v>0</v>
          </cell>
          <cell r="F617">
            <v>0</v>
          </cell>
          <cell r="G617">
            <v>2</v>
          </cell>
          <cell r="H617">
            <v>15</v>
          </cell>
          <cell r="I617">
            <v>0</v>
          </cell>
          <cell r="J617">
            <v>67</v>
          </cell>
        </row>
        <row r="618">
          <cell r="B618" t="str">
            <v>Other</v>
          </cell>
          <cell r="C618">
            <v>0</v>
          </cell>
          <cell r="D618">
            <v>5</v>
          </cell>
          <cell r="E618">
            <v>0</v>
          </cell>
          <cell r="F618">
            <v>2</v>
          </cell>
          <cell r="G618">
            <v>3</v>
          </cell>
          <cell r="H618">
            <v>0</v>
          </cell>
          <cell r="I618">
            <v>0</v>
          </cell>
          <cell r="J618">
            <v>10</v>
          </cell>
        </row>
        <row r="619">
          <cell r="B619" t="str">
            <v>Total</v>
          </cell>
          <cell r="C619">
            <v>226</v>
          </cell>
          <cell r="D619">
            <v>224</v>
          </cell>
          <cell r="E619">
            <v>13</v>
          </cell>
          <cell r="F619">
            <v>14</v>
          </cell>
          <cell r="G619">
            <v>39</v>
          </cell>
          <cell r="H619">
            <v>77</v>
          </cell>
          <cell r="I619">
            <v>34</v>
          </cell>
          <cell r="J619">
            <v>627</v>
          </cell>
        </row>
        <row r="623">
          <cell r="B623" t="str">
            <v>Vendor</v>
          </cell>
          <cell r="C623" t="str">
            <v>SONET/SDH Add-drop multiplexers (ADM)</v>
          </cell>
          <cell r="D623" t="str">
            <v>Optical Edge Devices (OED)</v>
          </cell>
          <cell r="E623" t="str">
            <v>Digital Cross Connects (DCS)</v>
          </cell>
          <cell r="F623" t="str">
            <v>Optical Core Switches (OCS)</v>
          </cell>
          <cell r="G623" t="str">
            <v>Metro WDM (C/D-WDM)</v>
          </cell>
          <cell r="H623" t="str">
            <v>Long haul DWDM (LH DWDM)</v>
          </cell>
          <cell r="I623" t="str">
            <v>Multi-reach DWDM</v>
          </cell>
          <cell r="J623" t="str">
            <v>Total Optical Networking (ON)</v>
          </cell>
        </row>
        <row r="624">
          <cell r="B624" t="str">
            <v>ADTRAN</v>
          </cell>
        </row>
        <row r="625">
          <cell r="B625" t="str">
            <v>ADVA</v>
          </cell>
          <cell r="C625">
            <v>0</v>
          </cell>
          <cell r="D625">
            <v>0</v>
          </cell>
          <cell r="E625">
            <v>0</v>
          </cell>
          <cell r="F625">
            <v>0</v>
          </cell>
          <cell r="G625">
            <v>3</v>
          </cell>
          <cell r="H625">
            <v>0</v>
          </cell>
          <cell r="I625">
            <v>0</v>
          </cell>
          <cell r="J625">
            <v>3</v>
          </cell>
        </row>
        <row r="626">
          <cell r="B626" t="str">
            <v>Alcatel-Lucent</v>
          </cell>
          <cell r="C626">
            <v>9</v>
          </cell>
          <cell r="D626">
            <v>58</v>
          </cell>
          <cell r="E626">
            <v>1</v>
          </cell>
          <cell r="F626">
            <v>5</v>
          </cell>
          <cell r="G626">
            <v>6</v>
          </cell>
          <cell r="H626">
            <v>35</v>
          </cell>
          <cell r="I626">
            <v>2</v>
          </cell>
          <cell r="J626">
            <v>116</v>
          </cell>
        </row>
        <row r="627">
          <cell r="B627" t="str">
            <v>ANDA</v>
          </cell>
          <cell r="J627">
            <v>0</v>
          </cell>
        </row>
        <row r="628">
          <cell r="B628" t="str">
            <v>Atrica</v>
          </cell>
          <cell r="C628">
            <v>0</v>
          </cell>
          <cell r="D628">
            <v>3</v>
          </cell>
          <cell r="E628">
            <v>0</v>
          </cell>
          <cell r="F628">
            <v>0</v>
          </cell>
          <cell r="G628">
            <v>0</v>
          </cell>
          <cell r="H628">
            <v>0</v>
          </cell>
          <cell r="I628">
            <v>0</v>
          </cell>
          <cell r="J628">
            <v>3</v>
          </cell>
        </row>
        <row r="629">
          <cell r="B629" t="str">
            <v>Calient</v>
          </cell>
          <cell r="C629">
            <v>0</v>
          </cell>
          <cell r="D629">
            <v>0</v>
          </cell>
          <cell r="E629">
            <v>0</v>
          </cell>
          <cell r="F629">
            <v>1</v>
          </cell>
          <cell r="G629">
            <v>0</v>
          </cell>
          <cell r="H629">
            <v>0</v>
          </cell>
          <cell r="I629">
            <v>0</v>
          </cell>
          <cell r="J629">
            <v>1</v>
          </cell>
        </row>
        <row r="630">
          <cell r="B630" t="str">
            <v>Ciena</v>
          </cell>
          <cell r="C630">
            <v>0</v>
          </cell>
          <cell r="D630">
            <v>1</v>
          </cell>
          <cell r="E630">
            <v>0</v>
          </cell>
          <cell r="F630">
            <v>0</v>
          </cell>
          <cell r="G630">
            <v>2</v>
          </cell>
          <cell r="H630">
            <v>0</v>
          </cell>
          <cell r="I630">
            <v>0</v>
          </cell>
          <cell r="J630">
            <v>3</v>
          </cell>
        </row>
        <row r="631">
          <cell r="B631" t="str">
            <v>Cisco</v>
          </cell>
          <cell r="C631">
            <v>0</v>
          </cell>
          <cell r="D631">
            <v>33</v>
          </cell>
          <cell r="E631">
            <v>0</v>
          </cell>
          <cell r="F631">
            <v>0</v>
          </cell>
          <cell r="G631">
            <v>18</v>
          </cell>
          <cell r="H631">
            <v>0</v>
          </cell>
          <cell r="I631">
            <v>0</v>
          </cell>
          <cell r="J631">
            <v>51</v>
          </cell>
        </row>
        <row r="632">
          <cell r="B632" t="str">
            <v>Corrigent</v>
          </cell>
          <cell r="J632">
            <v>0</v>
          </cell>
        </row>
        <row r="633">
          <cell r="B633" t="str">
            <v>Corvis</v>
          </cell>
          <cell r="C633">
            <v>0</v>
          </cell>
          <cell r="D633">
            <v>0</v>
          </cell>
          <cell r="E633">
            <v>0</v>
          </cell>
          <cell r="F633">
            <v>0</v>
          </cell>
          <cell r="G633">
            <v>0</v>
          </cell>
          <cell r="H633">
            <v>0</v>
          </cell>
          <cell r="I633">
            <v>0</v>
          </cell>
          <cell r="J633">
            <v>0</v>
          </cell>
        </row>
        <row r="634">
          <cell r="B634" t="str">
            <v>Datang</v>
          </cell>
          <cell r="C634">
            <v>3</v>
          </cell>
          <cell r="D634">
            <v>3</v>
          </cell>
          <cell r="E634">
            <v>0</v>
          </cell>
          <cell r="F634">
            <v>0</v>
          </cell>
          <cell r="G634">
            <v>0</v>
          </cell>
          <cell r="H634">
            <v>2</v>
          </cell>
          <cell r="I634">
            <v>0</v>
          </cell>
          <cell r="J634">
            <v>8</v>
          </cell>
        </row>
        <row r="635">
          <cell r="B635" t="str">
            <v>ECI Telecom</v>
          </cell>
          <cell r="C635">
            <v>3</v>
          </cell>
          <cell r="D635">
            <v>28</v>
          </cell>
          <cell r="E635">
            <v>3</v>
          </cell>
          <cell r="F635">
            <v>0</v>
          </cell>
          <cell r="G635">
            <v>0</v>
          </cell>
          <cell r="H635">
            <v>0</v>
          </cell>
          <cell r="I635">
            <v>0</v>
          </cell>
          <cell r="J635">
            <v>34</v>
          </cell>
        </row>
        <row r="636">
          <cell r="B636" t="str">
            <v>Ericsson</v>
          </cell>
          <cell r="C636">
            <v>3</v>
          </cell>
          <cell r="D636">
            <v>5</v>
          </cell>
          <cell r="E636">
            <v>2</v>
          </cell>
          <cell r="F636">
            <v>1</v>
          </cell>
          <cell r="G636">
            <v>0</v>
          </cell>
          <cell r="H636">
            <v>4</v>
          </cell>
          <cell r="I636">
            <v>2</v>
          </cell>
          <cell r="J636">
            <v>17</v>
          </cell>
        </row>
        <row r="637">
          <cell r="B637" t="str">
            <v>FiberHome</v>
          </cell>
          <cell r="C637">
            <v>10</v>
          </cell>
          <cell r="D637">
            <v>21</v>
          </cell>
          <cell r="E637">
            <v>0</v>
          </cell>
          <cell r="F637">
            <v>0</v>
          </cell>
          <cell r="G637">
            <v>0</v>
          </cell>
          <cell r="H637">
            <v>4</v>
          </cell>
          <cell r="I637">
            <v>0</v>
          </cell>
          <cell r="J637">
            <v>35</v>
          </cell>
        </row>
        <row r="638">
          <cell r="B638" t="str">
            <v>Fujitsu</v>
          </cell>
          <cell r="C638">
            <v>26</v>
          </cell>
          <cell r="D638">
            <v>19</v>
          </cell>
          <cell r="E638">
            <v>3</v>
          </cell>
          <cell r="F638">
            <v>0</v>
          </cell>
          <cell r="G638">
            <v>18</v>
          </cell>
          <cell r="H638">
            <v>3</v>
          </cell>
          <cell r="I638">
            <v>10</v>
          </cell>
          <cell r="J638">
            <v>79</v>
          </cell>
        </row>
        <row r="639">
          <cell r="B639" t="str">
            <v>Hitachi</v>
          </cell>
          <cell r="C639">
            <v>2</v>
          </cell>
          <cell r="D639">
            <v>0</v>
          </cell>
          <cell r="E639">
            <v>0</v>
          </cell>
          <cell r="F639">
            <v>1</v>
          </cell>
          <cell r="G639">
            <v>11</v>
          </cell>
          <cell r="H639">
            <v>3</v>
          </cell>
          <cell r="I639">
            <v>0</v>
          </cell>
          <cell r="J639">
            <v>17</v>
          </cell>
        </row>
        <row r="640">
          <cell r="B640" t="str">
            <v>Hitachi Cable</v>
          </cell>
          <cell r="J640">
            <v>0</v>
          </cell>
        </row>
        <row r="641">
          <cell r="B641" t="str">
            <v>Huawei</v>
          </cell>
          <cell r="C641">
            <v>146</v>
          </cell>
          <cell r="D641">
            <v>47</v>
          </cell>
          <cell r="E641">
            <v>0</v>
          </cell>
          <cell r="F641">
            <v>2</v>
          </cell>
          <cell r="G641">
            <v>11</v>
          </cell>
          <cell r="H641">
            <v>20</v>
          </cell>
          <cell r="I641">
            <v>15</v>
          </cell>
          <cell r="J641">
            <v>241</v>
          </cell>
        </row>
        <row r="642">
          <cell r="B642" t="str">
            <v>Infinera</v>
          </cell>
          <cell r="J642">
            <v>0</v>
          </cell>
        </row>
        <row r="643">
          <cell r="B643" t="str">
            <v>LGIC</v>
          </cell>
          <cell r="C643">
            <v>0</v>
          </cell>
          <cell r="D643">
            <v>0</v>
          </cell>
          <cell r="E643">
            <v>0</v>
          </cell>
          <cell r="F643">
            <v>0</v>
          </cell>
          <cell r="G643">
            <v>0</v>
          </cell>
          <cell r="H643">
            <v>0</v>
          </cell>
          <cell r="I643">
            <v>0</v>
          </cell>
          <cell r="J643">
            <v>0</v>
          </cell>
        </row>
        <row r="644">
          <cell r="B644" t="str">
            <v>Lucent</v>
          </cell>
          <cell r="C644">
            <v>0</v>
          </cell>
          <cell r="D644">
            <v>0</v>
          </cell>
          <cell r="E644">
            <v>0</v>
          </cell>
          <cell r="F644">
            <v>0</v>
          </cell>
          <cell r="G644">
            <v>0</v>
          </cell>
          <cell r="H644">
            <v>0</v>
          </cell>
          <cell r="I644">
            <v>0</v>
          </cell>
          <cell r="J644">
            <v>0</v>
          </cell>
        </row>
        <row r="645">
          <cell r="B645" t="str">
            <v>Lumentis</v>
          </cell>
          <cell r="C645">
            <v>0</v>
          </cell>
          <cell r="D645">
            <v>0</v>
          </cell>
          <cell r="E645">
            <v>0</v>
          </cell>
          <cell r="F645">
            <v>0</v>
          </cell>
          <cell r="G645">
            <v>1</v>
          </cell>
          <cell r="H645">
            <v>0</v>
          </cell>
          <cell r="I645">
            <v>0</v>
          </cell>
          <cell r="J645">
            <v>1</v>
          </cell>
        </row>
        <row r="646">
          <cell r="B646" t="str">
            <v>Luminous</v>
          </cell>
          <cell r="C646">
            <v>0</v>
          </cell>
          <cell r="D646">
            <v>2</v>
          </cell>
          <cell r="E646">
            <v>0</v>
          </cell>
          <cell r="F646">
            <v>0</v>
          </cell>
          <cell r="G646">
            <v>0</v>
          </cell>
          <cell r="H646">
            <v>0</v>
          </cell>
          <cell r="I646">
            <v>0</v>
          </cell>
          <cell r="J646">
            <v>2</v>
          </cell>
        </row>
        <row r="647">
          <cell r="B647" t="str">
            <v>Marconi/Ericsson</v>
          </cell>
          <cell r="J647">
            <v>0</v>
          </cell>
        </row>
        <row r="648">
          <cell r="B648" t="str">
            <v>Movaz</v>
          </cell>
          <cell r="C648">
            <v>0</v>
          </cell>
          <cell r="D648">
            <v>0</v>
          </cell>
          <cell r="E648">
            <v>0</v>
          </cell>
          <cell r="F648">
            <v>0</v>
          </cell>
          <cell r="G648">
            <v>0</v>
          </cell>
          <cell r="H648">
            <v>0</v>
          </cell>
          <cell r="I648">
            <v>0</v>
          </cell>
          <cell r="J648">
            <v>0</v>
          </cell>
        </row>
        <row r="649">
          <cell r="B649" t="str">
            <v>NEC</v>
          </cell>
          <cell r="C649">
            <v>38</v>
          </cell>
          <cell r="D649">
            <v>27</v>
          </cell>
          <cell r="E649">
            <v>0</v>
          </cell>
          <cell r="F649">
            <v>0</v>
          </cell>
          <cell r="G649">
            <v>19</v>
          </cell>
          <cell r="H649">
            <v>12</v>
          </cell>
          <cell r="I649">
            <v>0</v>
          </cell>
          <cell r="J649">
            <v>96</v>
          </cell>
        </row>
        <row r="650">
          <cell r="B650" t="str">
            <v>Nortel</v>
          </cell>
          <cell r="C650">
            <v>0</v>
          </cell>
          <cell r="D650">
            <v>15</v>
          </cell>
          <cell r="E650">
            <v>0</v>
          </cell>
          <cell r="F650">
            <v>3</v>
          </cell>
          <cell r="G650">
            <v>4</v>
          </cell>
          <cell r="H650">
            <v>11</v>
          </cell>
          <cell r="I650">
            <v>0</v>
          </cell>
          <cell r="J650">
            <v>33</v>
          </cell>
        </row>
        <row r="651">
          <cell r="B651" t="str">
            <v>Oki</v>
          </cell>
          <cell r="C651">
            <v>0</v>
          </cell>
          <cell r="D651">
            <v>0</v>
          </cell>
          <cell r="E651">
            <v>0</v>
          </cell>
          <cell r="F651">
            <v>0</v>
          </cell>
          <cell r="G651">
            <v>0</v>
          </cell>
          <cell r="H651">
            <v>0</v>
          </cell>
          <cell r="I651">
            <v>0</v>
          </cell>
          <cell r="J651">
            <v>0</v>
          </cell>
        </row>
        <row r="652">
          <cell r="B652" t="str">
            <v>OpVista</v>
          </cell>
          <cell r="J652">
            <v>0</v>
          </cell>
        </row>
        <row r="653">
          <cell r="B653" t="str">
            <v>Photonic Bridges</v>
          </cell>
          <cell r="C653">
            <v>0</v>
          </cell>
          <cell r="D653">
            <v>4</v>
          </cell>
          <cell r="E653">
            <v>0</v>
          </cell>
          <cell r="F653">
            <v>0</v>
          </cell>
          <cell r="G653">
            <v>0</v>
          </cell>
          <cell r="H653">
            <v>0</v>
          </cell>
          <cell r="I653">
            <v>0</v>
          </cell>
          <cell r="J653">
            <v>4</v>
          </cell>
        </row>
        <row r="654">
          <cell r="B654" t="str">
            <v>Redback</v>
          </cell>
          <cell r="C654">
            <v>0</v>
          </cell>
          <cell r="D654">
            <v>0</v>
          </cell>
          <cell r="E654">
            <v>0</v>
          </cell>
          <cell r="F654">
            <v>0</v>
          </cell>
          <cell r="G654">
            <v>0</v>
          </cell>
          <cell r="H654">
            <v>0</v>
          </cell>
          <cell r="I654">
            <v>0</v>
          </cell>
          <cell r="J654">
            <v>0</v>
          </cell>
        </row>
        <row r="655">
          <cell r="B655" t="str">
            <v>Sagem</v>
          </cell>
          <cell r="C655">
            <v>0</v>
          </cell>
          <cell r="D655">
            <v>3</v>
          </cell>
          <cell r="E655">
            <v>0</v>
          </cell>
          <cell r="F655">
            <v>0</v>
          </cell>
          <cell r="G655">
            <v>0</v>
          </cell>
          <cell r="H655">
            <v>0</v>
          </cell>
          <cell r="I655">
            <v>0</v>
          </cell>
          <cell r="J655">
            <v>3</v>
          </cell>
        </row>
        <row r="656">
          <cell r="B656" t="str">
            <v>Samsung</v>
          </cell>
          <cell r="C656">
            <v>0</v>
          </cell>
          <cell r="D656">
            <v>0</v>
          </cell>
          <cell r="E656">
            <v>0</v>
          </cell>
          <cell r="F656">
            <v>0</v>
          </cell>
          <cell r="G656">
            <v>0</v>
          </cell>
          <cell r="H656">
            <v>0</v>
          </cell>
          <cell r="I656">
            <v>0</v>
          </cell>
          <cell r="J656">
            <v>0</v>
          </cell>
        </row>
        <row r="657">
          <cell r="B657" t="str">
            <v>Nokia Siemens</v>
          </cell>
          <cell r="C657">
            <v>8</v>
          </cell>
          <cell r="D657">
            <v>11</v>
          </cell>
          <cell r="E657">
            <v>0</v>
          </cell>
          <cell r="F657">
            <v>0</v>
          </cell>
          <cell r="G657">
            <v>0</v>
          </cell>
          <cell r="H657">
            <v>1</v>
          </cell>
          <cell r="I657">
            <v>1</v>
          </cell>
          <cell r="J657">
            <v>21</v>
          </cell>
        </row>
        <row r="658">
          <cell r="B658" t="str">
            <v>Sorrento/Zhone</v>
          </cell>
          <cell r="J658">
            <v>0</v>
          </cell>
        </row>
        <row r="659">
          <cell r="B659" t="str">
            <v>Sycamore</v>
          </cell>
          <cell r="C659">
            <v>0</v>
          </cell>
          <cell r="D659">
            <v>0</v>
          </cell>
          <cell r="E659">
            <v>0</v>
          </cell>
          <cell r="F659">
            <v>0</v>
          </cell>
          <cell r="G659">
            <v>0</v>
          </cell>
          <cell r="H659">
            <v>0</v>
          </cell>
          <cell r="I659">
            <v>0</v>
          </cell>
          <cell r="J659">
            <v>0</v>
          </cell>
        </row>
        <row r="660">
          <cell r="B660" t="str">
            <v>Tejas</v>
          </cell>
          <cell r="J660">
            <v>0</v>
          </cell>
        </row>
        <row r="661">
          <cell r="B661" t="str">
            <v>Tellabs</v>
          </cell>
          <cell r="C661">
            <v>0</v>
          </cell>
          <cell r="D661">
            <v>11</v>
          </cell>
          <cell r="E661">
            <v>0</v>
          </cell>
          <cell r="F661">
            <v>0</v>
          </cell>
          <cell r="G661">
            <v>3</v>
          </cell>
          <cell r="H661">
            <v>0</v>
          </cell>
          <cell r="I661">
            <v>0</v>
          </cell>
          <cell r="J661">
            <v>14</v>
          </cell>
        </row>
        <row r="662">
          <cell r="B662" t="str">
            <v>Tellium</v>
          </cell>
          <cell r="C662">
            <v>0</v>
          </cell>
          <cell r="D662">
            <v>0</v>
          </cell>
          <cell r="E662">
            <v>0</v>
          </cell>
          <cell r="F662">
            <v>0</v>
          </cell>
          <cell r="G662">
            <v>0</v>
          </cell>
          <cell r="H662">
            <v>0</v>
          </cell>
          <cell r="I662">
            <v>0</v>
          </cell>
          <cell r="J662">
            <v>0</v>
          </cell>
        </row>
        <row r="663">
          <cell r="B663" t="str">
            <v>Transmode</v>
          </cell>
          <cell r="J663">
            <v>0</v>
          </cell>
        </row>
        <row r="664">
          <cell r="B664" t="str">
            <v>Turin</v>
          </cell>
          <cell r="C664">
            <v>0</v>
          </cell>
          <cell r="D664">
            <v>1</v>
          </cell>
          <cell r="E664">
            <v>0</v>
          </cell>
          <cell r="F664">
            <v>0</v>
          </cell>
          <cell r="G664">
            <v>0</v>
          </cell>
          <cell r="H664">
            <v>0</v>
          </cell>
          <cell r="I664">
            <v>0</v>
          </cell>
          <cell r="J664">
            <v>1</v>
          </cell>
        </row>
        <row r="665">
          <cell r="B665" t="str">
            <v>Tyco</v>
          </cell>
          <cell r="C665">
            <v>0</v>
          </cell>
          <cell r="D665">
            <v>0</v>
          </cell>
          <cell r="E665">
            <v>0</v>
          </cell>
          <cell r="F665">
            <v>0</v>
          </cell>
          <cell r="G665">
            <v>0</v>
          </cell>
          <cell r="H665">
            <v>0</v>
          </cell>
          <cell r="I665">
            <v>0</v>
          </cell>
          <cell r="J665">
            <v>0</v>
          </cell>
        </row>
        <row r="666">
          <cell r="B666" t="str">
            <v>UTStarcom</v>
          </cell>
          <cell r="C666">
            <v>0</v>
          </cell>
          <cell r="D666">
            <v>15</v>
          </cell>
          <cell r="E666">
            <v>0</v>
          </cell>
          <cell r="F666">
            <v>0</v>
          </cell>
          <cell r="G666">
            <v>0</v>
          </cell>
          <cell r="H666">
            <v>0</v>
          </cell>
          <cell r="I666">
            <v>0</v>
          </cell>
          <cell r="J666">
            <v>15</v>
          </cell>
        </row>
        <row r="667">
          <cell r="B667" t="str">
            <v>White Rock</v>
          </cell>
          <cell r="C667">
            <v>0</v>
          </cell>
          <cell r="D667">
            <v>0</v>
          </cell>
          <cell r="E667">
            <v>0</v>
          </cell>
          <cell r="F667">
            <v>0</v>
          </cell>
          <cell r="G667">
            <v>0</v>
          </cell>
          <cell r="H667">
            <v>0</v>
          </cell>
          <cell r="I667">
            <v>0</v>
          </cell>
          <cell r="J667">
            <v>0</v>
          </cell>
        </row>
        <row r="668">
          <cell r="B668" t="str">
            <v>Xtera</v>
          </cell>
          <cell r="J668">
            <v>0</v>
          </cell>
        </row>
        <row r="669">
          <cell r="B669" t="str">
            <v>Zhone</v>
          </cell>
          <cell r="C669">
            <v>0</v>
          </cell>
          <cell r="D669">
            <v>0</v>
          </cell>
          <cell r="E669">
            <v>0</v>
          </cell>
          <cell r="F669">
            <v>0</v>
          </cell>
          <cell r="G669">
            <v>0</v>
          </cell>
          <cell r="H669">
            <v>0</v>
          </cell>
          <cell r="I669">
            <v>0</v>
          </cell>
          <cell r="J669">
            <v>0</v>
          </cell>
        </row>
        <row r="670">
          <cell r="B670" t="str">
            <v>ZTE</v>
          </cell>
          <cell r="C670">
            <v>44</v>
          </cell>
          <cell r="D670">
            <v>10</v>
          </cell>
          <cell r="E670">
            <v>0</v>
          </cell>
          <cell r="F670">
            <v>0</v>
          </cell>
          <cell r="G670">
            <v>4</v>
          </cell>
          <cell r="H670">
            <v>19</v>
          </cell>
          <cell r="I670">
            <v>0</v>
          </cell>
          <cell r="J670">
            <v>77</v>
          </cell>
        </row>
        <row r="671">
          <cell r="B671" t="str">
            <v>Other</v>
          </cell>
          <cell r="C671">
            <v>0</v>
          </cell>
          <cell r="D671">
            <v>10</v>
          </cell>
          <cell r="E671">
            <v>0</v>
          </cell>
          <cell r="F671">
            <v>0</v>
          </cell>
          <cell r="G671">
            <v>0</v>
          </cell>
          <cell r="H671">
            <v>0</v>
          </cell>
          <cell r="I671">
            <v>0</v>
          </cell>
          <cell r="J671">
            <v>10</v>
          </cell>
        </row>
        <row r="672">
          <cell r="B672" t="str">
            <v>Total</v>
          </cell>
          <cell r="C672">
            <v>292</v>
          </cell>
          <cell r="D672">
            <v>327</v>
          </cell>
          <cell r="E672">
            <v>9</v>
          </cell>
          <cell r="F672">
            <v>13</v>
          </cell>
          <cell r="G672">
            <v>100</v>
          </cell>
          <cell r="H672">
            <v>114</v>
          </cell>
          <cell r="I672">
            <v>30</v>
          </cell>
          <cell r="J672">
            <v>885</v>
          </cell>
        </row>
        <row r="679">
          <cell r="B679" t="str">
            <v>Vendor</v>
          </cell>
          <cell r="C679" t="str">
            <v>SONET/SDH Add-drop multiplexers (ADM)</v>
          </cell>
          <cell r="D679" t="str">
            <v>Optical Edge Devices (OED)</v>
          </cell>
          <cell r="E679" t="str">
            <v>Digital Cross Connects (DCS)</v>
          </cell>
          <cell r="F679" t="str">
            <v>Optical Core Switches (OCS)</v>
          </cell>
          <cell r="G679" t="str">
            <v>Metro WDM (C/D-WDM)</v>
          </cell>
          <cell r="H679" t="str">
            <v>Long haul DWDM (LH DWDM)</v>
          </cell>
          <cell r="I679" t="str">
            <v>Multi-reach DWDM</v>
          </cell>
          <cell r="J679" t="str">
            <v>Total Optical Networking (ON)</v>
          </cell>
        </row>
        <row r="680">
          <cell r="B680" t="str">
            <v>ADTRAN</v>
          </cell>
          <cell r="C680">
            <v>0</v>
          </cell>
          <cell r="D680">
            <v>0</v>
          </cell>
          <cell r="E680">
            <v>0</v>
          </cell>
          <cell r="F680">
            <v>0</v>
          </cell>
          <cell r="G680">
            <v>0</v>
          </cell>
          <cell r="H680">
            <v>0</v>
          </cell>
          <cell r="I680">
            <v>0</v>
          </cell>
          <cell r="J680">
            <v>0</v>
          </cell>
        </row>
        <row r="681">
          <cell r="B681" t="str">
            <v>ADVA</v>
          </cell>
          <cell r="C681">
            <v>0</v>
          </cell>
          <cell r="D681">
            <v>0</v>
          </cell>
          <cell r="E681">
            <v>0</v>
          </cell>
          <cell r="F681">
            <v>0</v>
          </cell>
          <cell r="G681">
            <v>4</v>
          </cell>
          <cell r="H681">
            <v>0</v>
          </cell>
          <cell r="I681">
            <v>0</v>
          </cell>
          <cell r="J681">
            <v>4</v>
          </cell>
        </row>
        <row r="682">
          <cell r="B682" t="str">
            <v>Alcatel-Lucent</v>
          </cell>
          <cell r="C682">
            <v>5</v>
          </cell>
          <cell r="D682">
            <v>30</v>
          </cell>
          <cell r="E682">
            <v>3</v>
          </cell>
          <cell r="F682">
            <v>5</v>
          </cell>
          <cell r="G682">
            <v>5</v>
          </cell>
          <cell r="H682">
            <v>18</v>
          </cell>
          <cell r="I682">
            <v>5</v>
          </cell>
          <cell r="J682">
            <v>71</v>
          </cell>
        </row>
        <row r="683">
          <cell r="B683" t="str">
            <v>ANDA</v>
          </cell>
          <cell r="J683">
            <v>0</v>
          </cell>
        </row>
        <row r="684">
          <cell r="B684" t="str">
            <v>Atrica</v>
          </cell>
          <cell r="C684">
            <v>0</v>
          </cell>
          <cell r="D684">
            <v>3</v>
          </cell>
          <cell r="E684">
            <v>0</v>
          </cell>
          <cell r="F684">
            <v>0</v>
          </cell>
          <cell r="G684">
            <v>0</v>
          </cell>
          <cell r="H684">
            <v>0</v>
          </cell>
          <cell r="I684">
            <v>0</v>
          </cell>
          <cell r="J684">
            <v>3</v>
          </cell>
        </row>
        <row r="685">
          <cell r="B685" t="str">
            <v>Calient</v>
          </cell>
          <cell r="C685">
            <v>0</v>
          </cell>
          <cell r="D685">
            <v>0</v>
          </cell>
          <cell r="E685">
            <v>0</v>
          </cell>
          <cell r="F685">
            <v>1</v>
          </cell>
          <cell r="G685">
            <v>0</v>
          </cell>
          <cell r="H685">
            <v>0</v>
          </cell>
          <cell r="I685">
            <v>0</v>
          </cell>
          <cell r="J685">
            <v>1</v>
          </cell>
        </row>
        <row r="686">
          <cell r="B686" t="str">
            <v>Ciena</v>
          </cell>
          <cell r="C686">
            <v>0</v>
          </cell>
          <cell r="D686">
            <v>0</v>
          </cell>
          <cell r="E686">
            <v>0</v>
          </cell>
          <cell r="F686">
            <v>0</v>
          </cell>
          <cell r="G686">
            <v>2</v>
          </cell>
          <cell r="H686">
            <v>0</v>
          </cell>
          <cell r="I686">
            <v>0</v>
          </cell>
          <cell r="J686">
            <v>2</v>
          </cell>
        </row>
        <row r="687">
          <cell r="B687" t="str">
            <v>Cisco</v>
          </cell>
          <cell r="C687">
            <v>0</v>
          </cell>
          <cell r="D687">
            <v>26</v>
          </cell>
          <cell r="E687">
            <v>0</v>
          </cell>
          <cell r="F687">
            <v>0</v>
          </cell>
          <cell r="G687">
            <v>13</v>
          </cell>
          <cell r="H687">
            <v>0</v>
          </cell>
          <cell r="I687">
            <v>0</v>
          </cell>
          <cell r="J687">
            <v>39</v>
          </cell>
        </row>
        <row r="688">
          <cell r="B688" t="str">
            <v>Corrigent</v>
          </cell>
          <cell r="C688">
            <v>0</v>
          </cell>
          <cell r="D688">
            <v>21</v>
          </cell>
          <cell r="E688">
            <v>0</v>
          </cell>
          <cell r="F688">
            <v>0</v>
          </cell>
          <cell r="G688">
            <v>0</v>
          </cell>
          <cell r="H688">
            <v>0</v>
          </cell>
          <cell r="I688">
            <v>0</v>
          </cell>
          <cell r="J688">
            <v>21</v>
          </cell>
        </row>
        <row r="689">
          <cell r="B689" t="str">
            <v>Corvis</v>
          </cell>
          <cell r="C689">
            <v>0</v>
          </cell>
          <cell r="D689">
            <v>0</v>
          </cell>
          <cell r="E689">
            <v>0</v>
          </cell>
          <cell r="F689">
            <v>0</v>
          </cell>
          <cell r="G689">
            <v>0</v>
          </cell>
          <cell r="H689">
            <v>0</v>
          </cell>
          <cell r="I689">
            <v>0</v>
          </cell>
          <cell r="J689">
            <v>0</v>
          </cell>
        </row>
        <row r="690">
          <cell r="B690" t="str">
            <v>Datang</v>
          </cell>
          <cell r="C690">
            <v>3</v>
          </cell>
          <cell r="D690">
            <v>3</v>
          </cell>
          <cell r="E690">
            <v>0</v>
          </cell>
          <cell r="F690">
            <v>0</v>
          </cell>
          <cell r="G690">
            <v>0</v>
          </cell>
          <cell r="H690">
            <v>2</v>
          </cell>
          <cell r="I690">
            <v>0</v>
          </cell>
          <cell r="J690">
            <v>8</v>
          </cell>
        </row>
        <row r="691">
          <cell r="B691" t="str">
            <v>ECI Telecom</v>
          </cell>
          <cell r="C691">
            <v>2</v>
          </cell>
          <cell r="D691">
            <v>16</v>
          </cell>
          <cell r="E691">
            <v>2</v>
          </cell>
          <cell r="F691">
            <v>0</v>
          </cell>
          <cell r="G691">
            <v>0</v>
          </cell>
          <cell r="H691">
            <v>0</v>
          </cell>
          <cell r="I691">
            <v>0</v>
          </cell>
          <cell r="J691">
            <v>20</v>
          </cell>
        </row>
        <row r="692">
          <cell r="B692" t="str">
            <v>Ericsson</v>
          </cell>
          <cell r="C692">
            <v>3</v>
          </cell>
          <cell r="D692">
            <v>7</v>
          </cell>
          <cell r="E692">
            <v>2</v>
          </cell>
          <cell r="F692">
            <v>1</v>
          </cell>
          <cell r="G692">
            <v>0</v>
          </cell>
          <cell r="H692">
            <v>3</v>
          </cell>
          <cell r="I692">
            <v>4</v>
          </cell>
          <cell r="J692">
            <v>20</v>
          </cell>
        </row>
        <row r="693">
          <cell r="B693" t="str">
            <v>FiberHome</v>
          </cell>
          <cell r="C693">
            <v>10</v>
          </cell>
          <cell r="D693">
            <v>4</v>
          </cell>
          <cell r="E693">
            <v>0</v>
          </cell>
          <cell r="F693">
            <v>1</v>
          </cell>
          <cell r="G693">
            <v>1</v>
          </cell>
          <cell r="H693">
            <v>3</v>
          </cell>
          <cell r="I693">
            <v>0</v>
          </cell>
          <cell r="J693">
            <v>19</v>
          </cell>
        </row>
        <row r="694">
          <cell r="B694" t="str">
            <v>Fujitsu</v>
          </cell>
          <cell r="C694">
            <v>40</v>
          </cell>
          <cell r="D694">
            <v>30</v>
          </cell>
          <cell r="E694">
            <v>23</v>
          </cell>
          <cell r="F694">
            <v>0</v>
          </cell>
          <cell r="G694">
            <v>42</v>
          </cell>
          <cell r="H694">
            <v>3</v>
          </cell>
          <cell r="I694">
            <v>11</v>
          </cell>
          <cell r="J694">
            <v>149</v>
          </cell>
        </row>
        <row r="695">
          <cell r="B695" t="str">
            <v>Hitachi</v>
          </cell>
          <cell r="C695">
            <v>1</v>
          </cell>
          <cell r="D695">
            <v>0</v>
          </cell>
          <cell r="E695">
            <v>0</v>
          </cell>
          <cell r="F695">
            <v>1</v>
          </cell>
          <cell r="G695">
            <v>1</v>
          </cell>
          <cell r="H695">
            <v>14</v>
          </cell>
          <cell r="I695">
            <v>0</v>
          </cell>
          <cell r="J695">
            <v>17</v>
          </cell>
        </row>
        <row r="696">
          <cell r="B696" t="str">
            <v>Hitachi Cable</v>
          </cell>
          <cell r="C696">
            <v>0</v>
          </cell>
          <cell r="D696">
            <v>0</v>
          </cell>
          <cell r="E696">
            <v>0</v>
          </cell>
          <cell r="F696">
            <v>0</v>
          </cell>
          <cell r="G696">
            <v>1</v>
          </cell>
          <cell r="H696">
            <v>0</v>
          </cell>
          <cell r="I696">
            <v>0</v>
          </cell>
          <cell r="J696">
            <v>1</v>
          </cell>
        </row>
        <row r="697">
          <cell r="B697" t="str">
            <v>Huawei</v>
          </cell>
          <cell r="C697">
            <v>54</v>
          </cell>
          <cell r="D697">
            <v>29</v>
          </cell>
          <cell r="E697">
            <v>0</v>
          </cell>
          <cell r="F697">
            <v>1</v>
          </cell>
          <cell r="G697">
            <v>5</v>
          </cell>
          <cell r="H697">
            <v>2</v>
          </cell>
          <cell r="I697">
            <v>10</v>
          </cell>
          <cell r="J697">
            <v>101</v>
          </cell>
        </row>
        <row r="698">
          <cell r="B698" t="str">
            <v>Infinera</v>
          </cell>
          <cell r="C698">
            <v>0</v>
          </cell>
          <cell r="D698">
            <v>0</v>
          </cell>
          <cell r="E698">
            <v>0</v>
          </cell>
          <cell r="F698">
            <v>0</v>
          </cell>
          <cell r="G698">
            <v>0</v>
          </cell>
          <cell r="H698">
            <v>0</v>
          </cell>
          <cell r="I698">
            <v>0</v>
          </cell>
          <cell r="J698">
            <v>0</v>
          </cell>
        </row>
        <row r="699">
          <cell r="B699" t="str">
            <v>Lucent</v>
          </cell>
          <cell r="C699">
            <v>0</v>
          </cell>
          <cell r="D699">
            <v>0</v>
          </cell>
          <cell r="E699">
            <v>0</v>
          </cell>
          <cell r="F699">
            <v>0</v>
          </cell>
          <cell r="G699">
            <v>0</v>
          </cell>
          <cell r="H699">
            <v>0</v>
          </cell>
          <cell r="I699">
            <v>0</v>
          </cell>
          <cell r="J699">
            <v>0</v>
          </cell>
        </row>
        <row r="700">
          <cell r="B700" t="str">
            <v>Luminous</v>
          </cell>
          <cell r="C700">
            <v>0</v>
          </cell>
          <cell r="D700">
            <v>3</v>
          </cell>
          <cell r="E700">
            <v>0</v>
          </cell>
          <cell r="F700">
            <v>0</v>
          </cell>
          <cell r="G700">
            <v>0</v>
          </cell>
          <cell r="H700">
            <v>0</v>
          </cell>
          <cell r="I700">
            <v>0</v>
          </cell>
          <cell r="J700">
            <v>3</v>
          </cell>
        </row>
        <row r="701">
          <cell r="B701" t="str">
            <v>Marconi/Ericsson</v>
          </cell>
          <cell r="J701">
            <v>0</v>
          </cell>
        </row>
        <row r="702">
          <cell r="B702" t="str">
            <v>Movaz</v>
          </cell>
          <cell r="C702">
            <v>0</v>
          </cell>
          <cell r="D702">
            <v>0</v>
          </cell>
          <cell r="E702">
            <v>0</v>
          </cell>
          <cell r="F702">
            <v>0</v>
          </cell>
          <cell r="G702">
            <v>0</v>
          </cell>
          <cell r="H702">
            <v>0</v>
          </cell>
          <cell r="I702">
            <v>0</v>
          </cell>
          <cell r="J702">
            <v>0</v>
          </cell>
        </row>
        <row r="703">
          <cell r="B703" t="str">
            <v>NEC</v>
          </cell>
          <cell r="C703">
            <v>35</v>
          </cell>
          <cell r="D703">
            <v>36</v>
          </cell>
          <cell r="E703">
            <v>0</v>
          </cell>
          <cell r="F703">
            <v>0</v>
          </cell>
          <cell r="G703">
            <v>14</v>
          </cell>
          <cell r="H703">
            <v>26</v>
          </cell>
          <cell r="I703">
            <v>0</v>
          </cell>
          <cell r="J703">
            <v>111</v>
          </cell>
        </row>
        <row r="704">
          <cell r="B704" t="str">
            <v>Nortel</v>
          </cell>
          <cell r="C704">
            <v>0</v>
          </cell>
          <cell r="D704">
            <v>17</v>
          </cell>
          <cell r="E704">
            <v>0</v>
          </cell>
          <cell r="F704">
            <v>3</v>
          </cell>
          <cell r="G704">
            <v>17</v>
          </cell>
          <cell r="H704">
            <v>17</v>
          </cell>
          <cell r="I704">
            <v>0</v>
          </cell>
          <cell r="J704">
            <v>54</v>
          </cell>
        </row>
        <row r="705">
          <cell r="B705" t="str">
            <v>OpVista</v>
          </cell>
          <cell r="J705">
            <v>0</v>
          </cell>
        </row>
        <row r="706">
          <cell r="B706" t="str">
            <v>Sagem</v>
          </cell>
          <cell r="C706">
            <v>0</v>
          </cell>
          <cell r="D706">
            <v>3</v>
          </cell>
          <cell r="E706">
            <v>0</v>
          </cell>
          <cell r="F706">
            <v>0</v>
          </cell>
          <cell r="G706">
            <v>0</v>
          </cell>
          <cell r="H706">
            <v>0</v>
          </cell>
          <cell r="I706">
            <v>0</v>
          </cell>
          <cell r="J706">
            <v>3</v>
          </cell>
        </row>
        <row r="707">
          <cell r="B707" t="str">
            <v>Nokia Siemens</v>
          </cell>
          <cell r="C707">
            <v>6</v>
          </cell>
          <cell r="D707">
            <v>16</v>
          </cell>
          <cell r="E707">
            <v>0</v>
          </cell>
          <cell r="F707">
            <v>0</v>
          </cell>
          <cell r="G707">
            <v>0</v>
          </cell>
          <cell r="H707">
            <v>1</v>
          </cell>
          <cell r="I707">
            <v>5</v>
          </cell>
          <cell r="J707">
            <v>28</v>
          </cell>
        </row>
        <row r="708">
          <cell r="B708" t="str">
            <v>Sycamore</v>
          </cell>
          <cell r="C708">
            <v>0</v>
          </cell>
          <cell r="D708">
            <v>0</v>
          </cell>
          <cell r="E708">
            <v>0</v>
          </cell>
          <cell r="F708">
            <v>0</v>
          </cell>
          <cell r="G708">
            <v>0</v>
          </cell>
          <cell r="H708">
            <v>0</v>
          </cell>
          <cell r="I708">
            <v>0</v>
          </cell>
          <cell r="J708">
            <v>0</v>
          </cell>
        </row>
        <row r="709">
          <cell r="B709" t="str">
            <v>Tejas</v>
          </cell>
          <cell r="C709">
            <v>0</v>
          </cell>
          <cell r="D709">
            <v>6</v>
          </cell>
          <cell r="E709">
            <v>0</v>
          </cell>
          <cell r="F709">
            <v>0</v>
          </cell>
          <cell r="G709">
            <v>0</v>
          </cell>
          <cell r="H709">
            <v>0</v>
          </cell>
          <cell r="I709">
            <v>0</v>
          </cell>
          <cell r="J709">
            <v>6</v>
          </cell>
        </row>
        <row r="710">
          <cell r="B710" t="str">
            <v>Tellabs</v>
          </cell>
          <cell r="C710">
            <v>0</v>
          </cell>
          <cell r="D710">
            <v>9</v>
          </cell>
          <cell r="E710">
            <v>0</v>
          </cell>
          <cell r="F710">
            <v>0</v>
          </cell>
          <cell r="G710">
            <v>2</v>
          </cell>
          <cell r="H710">
            <v>0</v>
          </cell>
          <cell r="I710">
            <v>0</v>
          </cell>
          <cell r="J710">
            <v>11</v>
          </cell>
        </row>
        <row r="711">
          <cell r="B711" t="str">
            <v>Transmode</v>
          </cell>
          <cell r="C711">
            <v>0</v>
          </cell>
          <cell r="D711">
            <v>0</v>
          </cell>
          <cell r="E711">
            <v>0</v>
          </cell>
          <cell r="F711">
            <v>0</v>
          </cell>
          <cell r="G711">
            <v>0</v>
          </cell>
          <cell r="H711">
            <v>0</v>
          </cell>
          <cell r="I711">
            <v>0</v>
          </cell>
          <cell r="J711">
            <v>0</v>
          </cell>
        </row>
        <row r="712">
          <cell r="B712" t="str">
            <v>Turin</v>
          </cell>
          <cell r="C712">
            <v>0</v>
          </cell>
          <cell r="D712">
            <v>1</v>
          </cell>
          <cell r="E712">
            <v>0</v>
          </cell>
          <cell r="F712">
            <v>0</v>
          </cell>
          <cell r="G712">
            <v>0</v>
          </cell>
          <cell r="H712">
            <v>0</v>
          </cell>
          <cell r="I712">
            <v>0</v>
          </cell>
          <cell r="J712">
            <v>1</v>
          </cell>
        </row>
        <row r="713">
          <cell r="B713" t="str">
            <v>Tyco</v>
          </cell>
          <cell r="C713">
            <v>0</v>
          </cell>
          <cell r="D713">
            <v>0</v>
          </cell>
          <cell r="E713">
            <v>0</v>
          </cell>
          <cell r="F713">
            <v>0</v>
          </cell>
          <cell r="G713">
            <v>0</v>
          </cell>
          <cell r="H713">
            <v>0</v>
          </cell>
          <cell r="I713">
            <v>0</v>
          </cell>
          <cell r="J713">
            <v>0</v>
          </cell>
        </row>
        <row r="714">
          <cell r="B714" t="str">
            <v>UTStarcom</v>
          </cell>
          <cell r="C714">
            <v>0</v>
          </cell>
          <cell r="D714">
            <v>15</v>
          </cell>
          <cell r="E714">
            <v>0</v>
          </cell>
          <cell r="F714">
            <v>0</v>
          </cell>
          <cell r="G714">
            <v>0</v>
          </cell>
          <cell r="H714">
            <v>0</v>
          </cell>
          <cell r="I714">
            <v>0</v>
          </cell>
          <cell r="J714">
            <v>15</v>
          </cell>
        </row>
        <row r="715">
          <cell r="B715" t="str">
            <v>White Rock</v>
          </cell>
          <cell r="C715">
            <v>0</v>
          </cell>
          <cell r="D715">
            <v>0</v>
          </cell>
          <cell r="E715">
            <v>0</v>
          </cell>
          <cell r="F715">
            <v>0</v>
          </cell>
          <cell r="G715">
            <v>0</v>
          </cell>
          <cell r="H715">
            <v>0</v>
          </cell>
          <cell r="I715">
            <v>0</v>
          </cell>
          <cell r="J715">
            <v>0</v>
          </cell>
        </row>
        <row r="716">
          <cell r="B716" t="str">
            <v>Xtera</v>
          </cell>
          <cell r="J716">
            <v>0</v>
          </cell>
        </row>
        <row r="717">
          <cell r="B717" t="str">
            <v>Zhone</v>
          </cell>
          <cell r="C717">
            <v>0</v>
          </cell>
          <cell r="D717">
            <v>0</v>
          </cell>
          <cell r="E717">
            <v>0</v>
          </cell>
          <cell r="F717">
            <v>0</v>
          </cell>
          <cell r="G717">
            <v>3</v>
          </cell>
          <cell r="H717">
            <v>0</v>
          </cell>
          <cell r="I717">
            <v>0</v>
          </cell>
          <cell r="J717">
            <v>3</v>
          </cell>
        </row>
        <row r="718">
          <cell r="B718" t="str">
            <v>ZTE</v>
          </cell>
          <cell r="C718">
            <v>45</v>
          </cell>
          <cell r="D718">
            <v>0</v>
          </cell>
          <cell r="E718">
            <v>0</v>
          </cell>
          <cell r="F718">
            <v>0</v>
          </cell>
          <cell r="G718">
            <v>1</v>
          </cell>
          <cell r="H718">
            <v>1</v>
          </cell>
          <cell r="I718">
            <v>0</v>
          </cell>
          <cell r="J718">
            <v>47</v>
          </cell>
        </row>
        <row r="719">
          <cell r="B719" t="str">
            <v>Other</v>
          </cell>
          <cell r="C719">
            <v>0</v>
          </cell>
          <cell r="D719">
            <v>8</v>
          </cell>
          <cell r="E719">
            <v>0</v>
          </cell>
          <cell r="F719">
            <v>0</v>
          </cell>
          <cell r="G719">
            <v>0</v>
          </cell>
          <cell r="H719">
            <v>0</v>
          </cell>
          <cell r="I719">
            <v>0</v>
          </cell>
          <cell r="J719">
            <v>8</v>
          </cell>
        </row>
        <row r="720">
          <cell r="B720" t="str">
            <v>Total</v>
          </cell>
          <cell r="C720">
            <v>204</v>
          </cell>
          <cell r="D720">
            <v>283</v>
          </cell>
          <cell r="E720">
            <v>30</v>
          </cell>
          <cell r="F720">
            <v>13</v>
          </cell>
          <cell r="G720">
            <v>111</v>
          </cell>
          <cell r="H720">
            <v>90</v>
          </cell>
          <cell r="I720">
            <v>35</v>
          </cell>
          <cell r="J720">
            <v>766</v>
          </cell>
        </row>
        <row r="724">
          <cell r="B724" t="str">
            <v>Vendor</v>
          </cell>
          <cell r="C724" t="str">
            <v>SONET/SDH Add-drop multiplexers (ADM)</v>
          </cell>
          <cell r="D724" t="str">
            <v>Optical Edge Devices (OED)</v>
          </cell>
          <cell r="E724" t="str">
            <v>Digital Cross Connects (DCS)</v>
          </cell>
          <cell r="F724" t="str">
            <v>Optical Core Switches (OCS)</v>
          </cell>
          <cell r="G724" t="str">
            <v>Metro WDM (C/D-WDM)</v>
          </cell>
          <cell r="H724" t="str">
            <v>Long haul DWDM (LH DWDM)</v>
          </cell>
          <cell r="I724" t="str">
            <v>Multi-reach DWDM</v>
          </cell>
          <cell r="J724" t="str">
            <v>Total Optical Networking (ON)</v>
          </cell>
        </row>
        <row r="725">
          <cell r="B725" t="str">
            <v>ADTRAN</v>
          </cell>
          <cell r="C725">
            <v>0</v>
          </cell>
          <cell r="D725">
            <v>0</v>
          </cell>
          <cell r="E725">
            <v>0</v>
          </cell>
          <cell r="F725">
            <v>0</v>
          </cell>
          <cell r="G725">
            <v>0</v>
          </cell>
          <cell r="H725">
            <v>0</v>
          </cell>
          <cell r="I725">
            <v>0</v>
          </cell>
          <cell r="J725">
            <v>0</v>
          </cell>
        </row>
        <row r="726">
          <cell r="B726" t="str">
            <v>ADVA</v>
          </cell>
          <cell r="C726">
            <v>0</v>
          </cell>
          <cell r="D726">
            <v>0</v>
          </cell>
          <cell r="E726">
            <v>0</v>
          </cell>
          <cell r="F726">
            <v>0</v>
          </cell>
          <cell r="G726">
            <v>1</v>
          </cell>
          <cell r="H726">
            <v>0</v>
          </cell>
          <cell r="I726">
            <v>0</v>
          </cell>
          <cell r="J726">
            <v>1</v>
          </cell>
        </row>
        <row r="727">
          <cell r="B727" t="str">
            <v>Alcatel-Lucent</v>
          </cell>
          <cell r="C727">
            <v>5</v>
          </cell>
          <cell r="D727">
            <v>49</v>
          </cell>
          <cell r="E727">
            <v>1</v>
          </cell>
          <cell r="F727">
            <v>4</v>
          </cell>
          <cell r="G727">
            <v>7</v>
          </cell>
          <cell r="H727">
            <v>12</v>
          </cell>
          <cell r="I727">
            <v>4</v>
          </cell>
          <cell r="J727">
            <v>82</v>
          </cell>
        </row>
        <row r="728">
          <cell r="B728" t="str">
            <v>ANDA</v>
          </cell>
          <cell r="J728">
            <v>0</v>
          </cell>
        </row>
        <row r="729">
          <cell r="B729" t="str">
            <v>Atrica</v>
          </cell>
          <cell r="C729">
            <v>0</v>
          </cell>
          <cell r="D729">
            <v>3</v>
          </cell>
          <cell r="E729">
            <v>0</v>
          </cell>
          <cell r="F729">
            <v>0</v>
          </cell>
          <cell r="G729">
            <v>0</v>
          </cell>
          <cell r="H729">
            <v>0</v>
          </cell>
          <cell r="I729">
            <v>0</v>
          </cell>
          <cell r="J729">
            <v>3</v>
          </cell>
        </row>
        <row r="730">
          <cell r="B730" t="str">
            <v>Calient</v>
          </cell>
          <cell r="C730">
            <v>0</v>
          </cell>
          <cell r="D730">
            <v>0</v>
          </cell>
          <cell r="E730">
            <v>0</v>
          </cell>
          <cell r="F730">
            <v>1</v>
          </cell>
          <cell r="G730">
            <v>0</v>
          </cell>
          <cell r="H730">
            <v>0</v>
          </cell>
          <cell r="I730">
            <v>0</v>
          </cell>
          <cell r="J730">
            <v>1</v>
          </cell>
        </row>
        <row r="731">
          <cell r="B731" t="str">
            <v>Ciena</v>
          </cell>
          <cell r="C731">
            <v>0</v>
          </cell>
          <cell r="D731">
            <v>0</v>
          </cell>
          <cell r="E731">
            <v>0</v>
          </cell>
          <cell r="F731">
            <v>0</v>
          </cell>
          <cell r="G731">
            <v>6</v>
          </cell>
          <cell r="H731">
            <v>0</v>
          </cell>
          <cell r="I731">
            <v>0</v>
          </cell>
          <cell r="J731">
            <v>6</v>
          </cell>
        </row>
        <row r="732">
          <cell r="B732" t="str">
            <v>Cisco</v>
          </cell>
          <cell r="C732">
            <v>0</v>
          </cell>
          <cell r="D732">
            <v>15</v>
          </cell>
          <cell r="E732">
            <v>0</v>
          </cell>
          <cell r="F732">
            <v>0</v>
          </cell>
          <cell r="G732">
            <v>6</v>
          </cell>
          <cell r="H732">
            <v>0</v>
          </cell>
          <cell r="I732">
            <v>0</v>
          </cell>
          <cell r="J732">
            <v>21</v>
          </cell>
        </row>
        <row r="733">
          <cell r="B733" t="str">
            <v>Corrigent</v>
          </cell>
          <cell r="C733">
            <v>0</v>
          </cell>
          <cell r="D733">
            <v>22</v>
          </cell>
          <cell r="E733">
            <v>0</v>
          </cell>
          <cell r="F733">
            <v>0</v>
          </cell>
          <cell r="G733">
            <v>0</v>
          </cell>
          <cell r="H733">
            <v>0</v>
          </cell>
          <cell r="I733">
            <v>0</v>
          </cell>
          <cell r="J733">
            <v>22</v>
          </cell>
        </row>
        <row r="734">
          <cell r="B734" t="str">
            <v>Corvis</v>
          </cell>
          <cell r="C734">
            <v>0</v>
          </cell>
          <cell r="D734">
            <v>0</v>
          </cell>
          <cell r="E734">
            <v>0</v>
          </cell>
          <cell r="F734">
            <v>0</v>
          </cell>
          <cell r="G734">
            <v>0</v>
          </cell>
          <cell r="H734">
            <v>0</v>
          </cell>
          <cell r="I734">
            <v>0</v>
          </cell>
          <cell r="J734">
            <v>0</v>
          </cell>
        </row>
        <row r="735">
          <cell r="B735" t="str">
            <v>Datang</v>
          </cell>
          <cell r="C735">
            <v>3</v>
          </cell>
          <cell r="D735">
            <v>3</v>
          </cell>
          <cell r="E735">
            <v>0</v>
          </cell>
          <cell r="F735">
            <v>0</v>
          </cell>
          <cell r="G735">
            <v>0</v>
          </cell>
          <cell r="H735">
            <v>2</v>
          </cell>
          <cell r="I735">
            <v>0</v>
          </cell>
          <cell r="J735">
            <v>8</v>
          </cell>
        </row>
        <row r="736">
          <cell r="B736" t="str">
            <v>ECI Telecom</v>
          </cell>
          <cell r="C736">
            <v>2</v>
          </cell>
          <cell r="D736">
            <v>22</v>
          </cell>
          <cell r="E736">
            <v>2</v>
          </cell>
          <cell r="F736">
            <v>0</v>
          </cell>
          <cell r="G736">
            <v>0</v>
          </cell>
          <cell r="H736">
            <v>0</v>
          </cell>
          <cell r="I736">
            <v>0</v>
          </cell>
          <cell r="J736">
            <v>26</v>
          </cell>
        </row>
        <row r="737">
          <cell r="B737" t="str">
            <v>Ericsson</v>
          </cell>
          <cell r="C737">
            <v>3</v>
          </cell>
          <cell r="D737">
            <v>18</v>
          </cell>
          <cell r="E737">
            <v>2</v>
          </cell>
          <cell r="F737">
            <v>1</v>
          </cell>
          <cell r="G737">
            <v>0</v>
          </cell>
          <cell r="H737">
            <v>3</v>
          </cell>
          <cell r="I737">
            <v>5</v>
          </cell>
          <cell r="J737">
            <v>32</v>
          </cell>
        </row>
        <row r="738">
          <cell r="B738" t="str">
            <v>FiberHome</v>
          </cell>
          <cell r="C738">
            <v>14</v>
          </cell>
          <cell r="D738">
            <v>8</v>
          </cell>
          <cell r="E738">
            <v>0</v>
          </cell>
          <cell r="F738">
            <v>1</v>
          </cell>
          <cell r="G738">
            <v>2</v>
          </cell>
          <cell r="H738">
            <v>7</v>
          </cell>
          <cell r="I738">
            <v>0</v>
          </cell>
          <cell r="J738">
            <v>32</v>
          </cell>
        </row>
        <row r="739">
          <cell r="B739" t="str">
            <v>Fujitsu</v>
          </cell>
          <cell r="C739">
            <v>26</v>
          </cell>
          <cell r="D739">
            <v>22</v>
          </cell>
          <cell r="E739">
            <v>1</v>
          </cell>
          <cell r="F739">
            <v>0</v>
          </cell>
          <cell r="G739">
            <v>13</v>
          </cell>
          <cell r="H739">
            <v>1</v>
          </cell>
          <cell r="I739">
            <v>11</v>
          </cell>
          <cell r="J739">
            <v>74</v>
          </cell>
        </row>
        <row r="740">
          <cell r="B740" t="str">
            <v>Hitachi</v>
          </cell>
          <cell r="C740">
            <v>1</v>
          </cell>
          <cell r="D740">
            <v>0</v>
          </cell>
          <cell r="E740">
            <v>0</v>
          </cell>
          <cell r="F740">
            <v>3</v>
          </cell>
          <cell r="G740">
            <v>1</v>
          </cell>
          <cell r="H740">
            <v>20</v>
          </cell>
          <cell r="I740">
            <v>0</v>
          </cell>
          <cell r="J740">
            <v>25</v>
          </cell>
        </row>
        <row r="741">
          <cell r="B741" t="str">
            <v>Hitachi Cable</v>
          </cell>
          <cell r="C741">
            <v>0</v>
          </cell>
          <cell r="D741">
            <v>0</v>
          </cell>
          <cell r="E741">
            <v>0</v>
          </cell>
          <cell r="F741">
            <v>0</v>
          </cell>
          <cell r="G741">
            <v>1</v>
          </cell>
          <cell r="H741">
            <v>0</v>
          </cell>
          <cell r="I741">
            <v>0</v>
          </cell>
          <cell r="J741">
            <v>1</v>
          </cell>
        </row>
        <row r="742">
          <cell r="B742" t="str">
            <v>Huawei</v>
          </cell>
          <cell r="C742">
            <v>67</v>
          </cell>
          <cell r="D742">
            <v>64</v>
          </cell>
          <cell r="E742">
            <v>0</v>
          </cell>
          <cell r="F742">
            <v>9</v>
          </cell>
          <cell r="G742">
            <v>4</v>
          </cell>
          <cell r="H742">
            <v>5</v>
          </cell>
          <cell r="I742">
            <v>5</v>
          </cell>
          <cell r="J742">
            <v>154</v>
          </cell>
        </row>
        <row r="743">
          <cell r="B743" t="str">
            <v>Infinera</v>
          </cell>
          <cell r="C743">
            <v>0</v>
          </cell>
          <cell r="D743">
            <v>0</v>
          </cell>
          <cell r="E743">
            <v>0</v>
          </cell>
          <cell r="F743">
            <v>0</v>
          </cell>
          <cell r="G743">
            <v>0</v>
          </cell>
          <cell r="H743">
            <v>0</v>
          </cell>
          <cell r="I743">
            <v>0</v>
          </cell>
          <cell r="J743">
            <v>0</v>
          </cell>
        </row>
        <row r="744">
          <cell r="B744" t="str">
            <v>Lucent</v>
          </cell>
          <cell r="C744">
            <v>0</v>
          </cell>
          <cell r="D744">
            <v>0</v>
          </cell>
          <cell r="E744">
            <v>0</v>
          </cell>
          <cell r="F744">
            <v>0</v>
          </cell>
          <cell r="G744">
            <v>0</v>
          </cell>
          <cell r="H744">
            <v>0</v>
          </cell>
          <cell r="I744">
            <v>0</v>
          </cell>
          <cell r="J744">
            <v>0</v>
          </cell>
        </row>
        <row r="745">
          <cell r="B745" t="str">
            <v>Luminous</v>
          </cell>
          <cell r="C745">
            <v>0</v>
          </cell>
          <cell r="D745">
            <v>3</v>
          </cell>
          <cell r="E745">
            <v>0</v>
          </cell>
          <cell r="F745">
            <v>0</v>
          </cell>
          <cell r="G745">
            <v>0</v>
          </cell>
          <cell r="H745">
            <v>0</v>
          </cell>
          <cell r="I745">
            <v>0</v>
          </cell>
          <cell r="J745">
            <v>3</v>
          </cell>
        </row>
        <row r="746">
          <cell r="B746" t="str">
            <v>Marconi/Ericsson</v>
          </cell>
          <cell r="J746">
            <v>0</v>
          </cell>
        </row>
        <row r="747">
          <cell r="B747" t="str">
            <v>Movaz</v>
          </cell>
          <cell r="C747">
            <v>0</v>
          </cell>
          <cell r="D747">
            <v>0</v>
          </cell>
          <cell r="E747">
            <v>0</v>
          </cell>
          <cell r="F747">
            <v>0</v>
          </cell>
          <cell r="G747">
            <v>0</v>
          </cell>
          <cell r="H747">
            <v>0</v>
          </cell>
          <cell r="I747">
            <v>0</v>
          </cell>
          <cell r="J747">
            <v>0</v>
          </cell>
        </row>
        <row r="748">
          <cell r="B748" t="str">
            <v>NEC</v>
          </cell>
          <cell r="C748">
            <v>34</v>
          </cell>
          <cell r="D748">
            <v>44</v>
          </cell>
          <cell r="E748">
            <v>0</v>
          </cell>
          <cell r="F748">
            <v>0</v>
          </cell>
          <cell r="G748">
            <v>3</v>
          </cell>
          <cell r="H748">
            <v>28</v>
          </cell>
          <cell r="I748">
            <v>0</v>
          </cell>
          <cell r="J748">
            <v>109</v>
          </cell>
        </row>
        <row r="749">
          <cell r="B749" t="str">
            <v>Nortel</v>
          </cell>
          <cell r="C749">
            <v>0</v>
          </cell>
          <cell r="D749">
            <v>23</v>
          </cell>
          <cell r="E749">
            <v>0</v>
          </cell>
          <cell r="F749">
            <v>4</v>
          </cell>
          <cell r="G749">
            <v>17</v>
          </cell>
          <cell r="H749">
            <v>20</v>
          </cell>
          <cell r="I749">
            <v>0</v>
          </cell>
          <cell r="J749">
            <v>64</v>
          </cell>
        </row>
        <row r="750">
          <cell r="B750" t="str">
            <v>OpVista</v>
          </cell>
          <cell r="J750">
            <v>0</v>
          </cell>
        </row>
        <row r="751">
          <cell r="B751" t="str">
            <v>Sagem</v>
          </cell>
          <cell r="C751">
            <v>0</v>
          </cell>
          <cell r="D751">
            <v>3</v>
          </cell>
          <cell r="E751">
            <v>0</v>
          </cell>
          <cell r="F751">
            <v>0</v>
          </cell>
          <cell r="G751">
            <v>0</v>
          </cell>
          <cell r="H751">
            <v>0</v>
          </cell>
          <cell r="I751">
            <v>0</v>
          </cell>
          <cell r="J751">
            <v>3</v>
          </cell>
        </row>
        <row r="752">
          <cell r="B752" t="str">
            <v>Nokia Siemens</v>
          </cell>
          <cell r="C752">
            <v>4</v>
          </cell>
          <cell r="D752">
            <v>11</v>
          </cell>
          <cell r="E752">
            <v>0</v>
          </cell>
          <cell r="F752">
            <v>0</v>
          </cell>
          <cell r="G752">
            <v>0</v>
          </cell>
          <cell r="H752">
            <v>0</v>
          </cell>
          <cell r="I752">
            <v>1</v>
          </cell>
          <cell r="J752">
            <v>16</v>
          </cell>
        </row>
        <row r="753">
          <cell r="B753" t="str">
            <v>Sycamore</v>
          </cell>
          <cell r="C753">
            <v>0</v>
          </cell>
          <cell r="D753">
            <v>0</v>
          </cell>
          <cell r="E753">
            <v>0</v>
          </cell>
          <cell r="F753">
            <v>0</v>
          </cell>
          <cell r="G753">
            <v>0</v>
          </cell>
          <cell r="H753">
            <v>0</v>
          </cell>
          <cell r="I753">
            <v>0</v>
          </cell>
          <cell r="J753">
            <v>0</v>
          </cell>
        </row>
        <row r="754">
          <cell r="B754" t="str">
            <v>Tejas</v>
          </cell>
          <cell r="C754">
            <v>0</v>
          </cell>
          <cell r="D754">
            <v>4</v>
          </cell>
          <cell r="E754">
            <v>0</v>
          </cell>
          <cell r="F754">
            <v>0</v>
          </cell>
          <cell r="G754">
            <v>0</v>
          </cell>
          <cell r="H754">
            <v>0</v>
          </cell>
          <cell r="I754">
            <v>0</v>
          </cell>
          <cell r="J754">
            <v>4</v>
          </cell>
        </row>
        <row r="755">
          <cell r="B755" t="str">
            <v>Tellabs</v>
          </cell>
          <cell r="C755">
            <v>0</v>
          </cell>
          <cell r="D755">
            <v>10</v>
          </cell>
          <cell r="E755">
            <v>0</v>
          </cell>
          <cell r="F755">
            <v>0</v>
          </cell>
          <cell r="G755">
            <v>3</v>
          </cell>
          <cell r="H755">
            <v>0</v>
          </cell>
          <cell r="I755">
            <v>0</v>
          </cell>
          <cell r="J755">
            <v>13</v>
          </cell>
        </row>
        <row r="756">
          <cell r="B756" t="str">
            <v>Transmode</v>
          </cell>
          <cell r="C756">
            <v>0</v>
          </cell>
          <cell r="D756">
            <v>0</v>
          </cell>
          <cell r="E756">
            <v>0</v>
          </cell>
          <cell r="F756">
            <v>0</v>
          </cell>
          <cell r="G756">
            <v>0</v>
          </cell>
          <cell r="H756">
            <v>0</v>
          </cell>
          <cell r="I756">
            <v>0</v>
          </cell>
          <cell r="J756">
            <v>0</v>
          </cell>
        </row>
        <row r="757">
          <cell r="B757" t="str">
            <v>Turin</v>
          </cell>
          <cell r="C757">
            <v>0</v>
          </cell>
          <cell r="D757">
            <v>0</v>
          </cell>
          <cell r="E757">
            <v>0</v>
          </cell>
          <cell r="F757">
            <v>0</v>
          </cell>
          <cell r="G757">
            <v>0</v>
          </cell>
          <cell r="H757">
            <v>0</v>
          </cell>
          <cell r="I757">
            <v>0</v>
          </cell>
          <cell r="J757">
            <v>0</v>
          </cell>
        </row>
        <row r="758">
          <cell r="B758" t="str">
            <v>Tyco</v>
          </cell>
          <cell r="C758">
            <v>0</v>
          </cell>
          <cell r="D758">
            <v>0</v>
          </cell>
          <cell r="E758">
            <v>0</v>
          </cell>
          <cell r="F758">
            <v>0</v>
          </cell>
          <cell r="G758">
            <v>0</v>
          </cell>
          <cell r="H758">
            <v>0</v>
          </cell>
          <cell r="I758">
            <v>0</v>
          </cell>
          <cell r="J758">
            <v>0</v>
          </cell>
        </row>
        <row r="759">
          <cell r="B759" t="str">
            <v>UTStarcom</v>
          </cell>
          <cell r="C759">
            <v>0</v>
          </cell>
          <cell r="D759">
            <v>13</v>
          </cell>
          <cell r="E759">
            <v>0</v>
          </cell>
          <cell r="F759">
            <v>0</v>
          </cell>
          <cell r="G759">
            <v>0</v>
          </cell>
          <cell r="H759">
            <v>0</v>
          </cell>
          <cell r="I759">
            <v>0</v>
          </cell>
          <cell r="J759">
            <v>13</v>
          </cell>
        </row>
        <row r="760">
          <cell r="B760" t="str">
            <v>White Rock</v>
          </cell>
          <cell r="C760">
            <v>0</v>
          </cell>
          <cell r="D760">
            <v>0</v>
          </cell>
          <cell r="E760">
            <v>0</v>
          </cell>
          <cell r="F760">
            <v>0</v>
          </cell>
          <cell r="G760">
            <v>0</v>
          </cell>
          <cell r="H760">
            <v>0</v>
          </cell>
          <cell r="I760">
            <v>0</v>
          </cell>
          <cell r="J760">
            <v>0</v>
          </cell>
        </row>
        <row r="761">
          <cell r="B761" t="str">
            <v>Xtera</v>
          </cell>
          <cell r="J761">
            <v>0</v>
          </cell>
        </row>
        <row r="762">
          <cell r="B762" t="str">
            <v>Zhone</v>
          </cell>
          <cell r="C762">
            <v>0</v>
          </cell>
          <cell r="D762">
            <v>0</v>
          </cell>
          <cell r="E762">
            <v>0</v>
          </cell>
          <cell r="F762">
            <v>0</v>
          </cell>
          <cell r="G762">
            <v>3</v>
          </cell>
          <cell r="H762">
            <v>0</v>
          </cell>
          <cell r="I762">
            <v>0</v>
          </cell>
          <cell r="J762">
            <v>3</v>
          </cell>
        </row>
        <row r="763">
          <cell r="B763" t="str">
            <v>ZTE</v>
          </cell>
          <cell r="C763">
            <v>23</v>
          </cell>
          <cell r="D763">
            <v>1</v>
          </cell>
          <cell r="E763">
            <v>0</v>
          </cell>
          <cell r="F763">
            <v>0</v>
          </cell>
          <cell r="G763">
            <v>1</v>
          </cell>
          <cell r="H763">
            <v>7</v>
          </cell>
          <cell r="I763">
            <v>0</v>
          </cell>
          <cell r="J763">
            <v>32</v>
          </cell>
        </row>
        <row r="764">
          <cell r="B764" t="str">
            <v>Other</v>
          </cell>
          <cell r="C764">
            <v>0</v>
          </cell>
          <cell r="D764">
            <v>8</v>
          </cell>
          <cell r="E764">
            <v>0</v>
          </cell>
          <cell r="F764">
            <v>0</v>
          </cell>
          <cell r="G764">
            <v>0</v>
          </cell>
          <cell r="H764">
            <v>0</v>
          </cell>
          <cell r="I764">
            <v>0</v>
          </cell>
          <cell r="J764">
            <v>8</v>
          </cell>
        </row>
        <row r="765">
          <cell r="B765" t="str">
            <v>Total</v>
          </cell>
          <cell r="C765">
            <v>182</v>
          </cell>
          <cell r="D765">
            <v>346</v>
          </cell>
          <cell r="E765">
            <v>6</v>
          </cell>
          <cell r="F765">
            <v>23</v>
          </cell>
          <cell r="G765">
            <v>68</v>
          </cell>
          <cell r="H765">
            <v>105</v>
          </cell>
          <cell r="I765">
            <v>26</v>
          </cell>
          <cell r="J765">
            <v>756</v>
          </cell>
        </row>
        <row r="769">
          <cell r="B769" t="str">
            <v>Vendor</v>
          </cell>
          <cell r="C769" t="str">
            <v>SONET/SDH Add-drop multiplexers (ADM)</v>
          </cell>
          <cell r="D769" t="str">
            <v>Optical Edge Devices (OED)</v>
          </cell>
          <cell r="E769" t="str">
            <v>Digital Cross Connects (DCS)</v>
          </cell>
          <cell r="F769" t="str">
            <v>Optical Core Switches (OCS)</v>
          </cell>
          <cell r="G769" t="str">
            <v>Metro WDM (C/D-WDM)</v>
          </cell>
          <cell r="H769" t="str">
            <v>Long haul DWDM (LH DWDM)</v>
          </cell>
          <cell r="I769" t="str">
            <v>Multi-reach DWDM</v>
          </cell>
          <cell r="J769" t="str">
            <v>Total Optical Networking (ON)</v>
          </cell>
        </row>
        <row r="770">
          <cell r="B770" t="str">
            <v>ADTRAN</v>
          </cell>
          <cell r="C770">
            <v>0</v>
          </cell>
          <cell r="D770">
            <v>0</v>
          </cell>
          <cell r="E770">
            <v>0</v>
          </cell>
          <cell r="F770">
            <v>0</v>
          </cell>
          <cell r="G770">
            <v>0</v>
          </cell>
          <cell r="H770">
            <v>0</v>
          </cell>
          <cell r="I770">
            <v>0</v>
          </cell>
          <cell r="J770">
            <v>0</v>
          </cell>
        </row>
        <row r="771">
          <cell r="B771" t="str">
            <v>ADVA</v>
          </cell>
          <cell r="C771">
            <v>0</v>
          </cell>
          <cell r="D771">
            <v>0</v>
          </cell>
          <cell r="E771">
            <v>0</v>
          </cell>
          <cell r="F771">
            <v>0</v>
          </cell>
          <cell r="G771">
            <v>1</v>
          </cell>
          <cell r="H771">
            <v>0</v>
          </cell>
          <cell r="I771">
            <v>0</v>
          </cell>
          <cell r="J771">
            <v>1</v>
          </cell>
        </row>
        <row r="772">
          <cell r="B772" t="str">
            <v>Alcatel-Lucent</v>
          </cell>
          <cell r="C772">
            <v>8</v>
          </cell>
          <cell r="D772">
            <v>33</v>
          </cell>
          <cell r="E772">
            <v>1</v>
          </cell>
          <cell r="F772">
            <v>7</v>
          </cell>
          <cell r="G772">
            <v>8</v>
          </cell>
          <cell r="H772">
            <v>15</v>
          </cell>
          <cell r="I772">
            <v>3</v>
          </cell>
          <cell r="J772">
            <v>75</v>
          </cell>
        </row>
        <row r="773">
          <cell r="B773" t="str">
            <v>ANDA</v>
          </cell>
          <cell r="J773">
            <v>0</v>
          </cell>
        </row>
        <row r="774">
          <cell r="B774" t="str">
            <v>Atrica</v>
          </cell>
          <cell r="C774">
            <v>0</v>
          </cell>
          <cell r="D774">
            <v>2</v>
          </cell>
          <cell r="E774">
            <v>0</v>
          </cell>
          <cell r="F774">
            <v>0</v>
          </cell>
          <cell r="G774">
            <v>0</v>
          </cell>
          <cell r="H774">
            <v>0</v>
          </cell>
          <cell r="I774">
            <v>0</v>
          </cell>
          <cell r="J774">
            <v>2</v>
          </cell>
        </row>
        <row r="775">
          <cell r="B775" t="str">
            <v>Calient</v>
          </cell>
          <cell r="C775">
            <v>0</v>
          </cell>
          <cell r="D775">
            <v>0</v>
          </cell>
          <cell r="E775">
            <v>0</v>
          </cell>
          <cell r="F775">
            <v>1</v>
          </cell>
          <cell r="G775">
            <v>0</v>
          </cell>
          <cell r="H775">
            <v>0</v>
          </cell>
          <cell r="I775">
            <v>0</v>
          </cell>
          <cell r="J775">
            <v>1</v>
          </cell>
        </row>
        <row r="776">
          <cell r="B776" t="str">
            <v>Ciena</v>
          </cell>
          <cell r="C776">
            <v>0</v>
          </cell>
          <cell r="D776">
            <v>0</v>
          </cell>
          <cell r="E776">
            <v>0</v>
          </cell>
          <cell r="F776">
            <v>0</v>
          </cell>
          <cell r="G776">
            <v>8</v>
          </cell>
          <cell r="H776">
            <v>0</v>
          </cell>
          <cell r="I776">
            <v>0</v>
          </cell>
          <cell r="J776">
            <v>8</v>
          </cell>
        </row>
        <row r="777">
          <cell r="B777" t="str">
            <v>Cisco</v>
          </cell>
          <cell r="C777">
            <v>0</v>
          </cell>
          <cell r="D777">
            <v>3</v>
          </cell>
          <cell r="E777">
            <v>0</v>
          </cell>
          <cell r="F777">
            <v>0</v>
          </cell>
          <cell r="G777">
            <v>10</v>
          </cell>
          <cell r="H777">
            <v>0</v>
          </cell>
          <cell r="I777">
            <v>0</v>
          </cell>
          <cell r="J777">
            <v>13</v>
          </cell>
        </row>
        <row r="778">
          <cell r="B778" t="str">
            <v>Corrigent</v>
          </cell>
          <cell r="C778">
            <v>0</v>
          </cell>
          <cell r="D778">
            <v>25</v>
          </cell>
          <cell r="E778">
            <v>0</v>
          </cell>
          <cell r="F778">
            <v>0</v>
          </cell>
          <cell r="G778">
            <v>0</v>
          </cell>
          <cell r="H778">
            <v>0</v>
          </cell>
          <cell r="I778">
            <v>0</v>
          </cell>
          <cell r="J778">
            <v>25</v>
          </cell>
        </row>
        <row r="779">
          <cell r="B779" t="str">
            <v>Corvis</v>
          </cell>
          <cell r="C779">
            <v>0</v>
          </cell>
          <cell r="D779">
            <v>0</v>
          </cell>
          <cell r="E779">
            <v>0</v>
          </cell>
          <cell r="F779">
            <v>0</v>
          </cell>
          <cell r="G779">
            <v>0</v>
          </cell>
          <cell r="H779">
            <v>0</v>
          </cell>
          <cell r="I779">
            <v>0</v>
          </cell>
          <cell r="J779">
            <v>0</v>
          </cell>
        </row>
        <row r="780">
          <cell r="B780" t="str">
            <v>Datang</v>
          </cell>
          <cell r="C780">
            <v>2</v>
          </cell>
          <cell r="D780">
            <v>2</v>
          </cell>
          <cell r="E780">
            <v>0</v>
          </cell>
          <cell r="F780">
            <v>0</v>
          </cell>
          <cell r="G780">
            <v>0</v>
          </cell>
          <cell r="H780">
            <v>1</v>
          </cell>
          <cell r="I780">
            <v>0</v>
          </cell>
          <cell r="J780">
            <v>5</v>
          </cell>
        </row>
        <row r="781">
          <cell r="B781" t="str">
            <v>ECI Telecom</v>
          </cell>
          <cell r="C781">
            <v>2</v>
          </cell>
          <cell r="D781">
            <v>18</v>
          </cell>
          <cell r="E781">
            <v>2</v>
          </cell>
          <cell r="F781">
            <v>0</v>
          </cell>
          <cell r="G781">
            <v>0</v>
          </cell>
          <cell r="H781">
            <v>0</v>
          </cell>
          <cell r="I781">
            <v>0</v>
          </cell>
          <cell r="J781">
            <v>22</v>
          </cell>
        </row>
        <row r="782">
          <cell r="B782" t="str">
            <v>Ericsson</v>
          </cell>
          <cell r="C782">
            <v>3</v>
          </cell>
          <cell r="D782">
            <v>18</v>
          </cell>
          <cell r="E782">
            <v>1</v>
          </cell>
          <cell r="F782">
            <v>2</v>
          </cell>
          <cell r="G782">
            <v>0</v>
          </cell>
          <cell r="H782">
            <v>4</v>
          </cell>
          <cell r="I782">
            <v>5</v>
          </cell>
          <cell r="J782">
            <v>33</v>
          </cell>
        </row>
        <row r="783">
          <cell r="B783" t="str">
            <v>FiberHome</v>
          </cell>
          <cell r="C783">
            <v>15</v>
          </cell>
          <cell r="D783">
            <v>9</v>
          </cell>
          <cell r="E783">
            <v>0</v>
          </cell>
          <cell r="F783">
            <v>2</v>
          </cell>
          <cell r="G783">
            <v>2</v>
          </cell>
          <cell r="H783">
            <v>5</v>
          </cell>
          <cell r="I783">
            <v>0</v>
          </cell>
          <cell r="J783">
            <v>33</v>
          </cell>
        </row>
        <row r="784">
          <cell r="B784" t="str">
            <v>Fujitsu</v>
          </cell>
          <cell r="C784">
            <v>25</v>
          </cell>
          <cell r="D784">
            <v>9</v>
          </cell>
          <cell r="E784">
            <v>2</v>
          </cell>
          <cell r="F784">
            <v>0</v>
          </cell>
          <cell r="G784">
            <v>22</v>
          </cell>
          <cell r="H784">
            <v>1</v>
          </cell>
          <cell r="I784">
            <v>11</v>
          </cell>
          <cell r="J784">
            <v>70</v>
          </cell>
        </row>
        <row r="785">
          <cell r="B785" t="str">
            <v>Hitachi</v>
          </cell>
          <cell r="C785">
            <v>1</v>
          </cell>
          <cell r="D785">
            <v>0</v>
          </cell>
          <cell r="E785">
            <v>0</v>
          </cell>
          <cell r="F785">
            <v>1</v>
          </cell>
          <cell r="G785">
            <v>1</v>
          </cell>
          <cell r="H785">
            <v>18</v>
          </cell>
          <cell r="I785">
            <v>0</v>
          </cell>
          <cell r="J785">
            <v>21</v>
          </cell>
        </row>
        <row r="786">
          <cell r="B786" t="str">
            <v>Hitachi Cable</v>
          </cell>
          <cell r="C786">
            <v>0</v>
          </cell>
          <cell r="D786">
            <v>0</v>
          </cell>
          <cell r="E786">
            <v>0</v>
          </cell>
          <cell r="F786">
            <v>0</v>
          </cell>
          <cell r="G786">
            <v>1</v>
          </cell>
          <cell r="H786">
            <v>0</v>
          </cell>
          <cell r="I786">
            <v>0</v>
          </cell>
          <cell r="J786">
            <v>1</v>
          </cell>
        </row>
        <row r="787">
          <cell r="B787" t="str">
            <v>Huawei</v>
          </cell>
          <cell r="C787">
            <v>42</v>
          </cell>
          <cell r="D787">
            <v>78</v>
          </cell>
          <cell r="E787">
            <v>0</v>
          </cell>
          <cell r="F787">
            <v>9</v>
          </cell>
          <cell r="G787">
            <v>2</v>
          </cell>
          <cell r="H787">
            <v>9</v>
          </cell>
          <cell r="I787">
            <v>12</v>
          </cell>
          <cell r="J787">
            <v>152</v>
          </cell>
        </row>
        <row r="788">
          <cell r="B788" t="str">
            <v>Infinera</v>
          </cell>
          <cell r="C788">
            <v>0</v>
          </cell>
          <cell r="D788">
            <v>0</v>
          </cell>
          <cell r="E788">
            <v>0</v>
          </cell>
          <cell r="F788">
            <v>0</v>
          </cell>
          <cell r="G788">
            <v>0</v>
          </cell>
          <cell r="H788">
            <v>0</v>
          </cell>
          <cell r="I788">
            <v>0</v>
          </cell>
          <cell r="J788">
            <v>0</v>
          </cell>
        </row>
        <row r="789">
          <cell r="B789" t="str">
            <v>Lucent</v>
          </cell>
          <cell r="C789">
            <v>0</v>
          </cell>
          <cell r="D789">
            <v>0</v>
          </cell>
          <cell r="E789">
            <v>0</v>
          </cell>
          <cell r="F789">
            <v>0</v>
          </cell>
          <cell r="G789">
            <v>0</v>
          </cell>
          <cell r="H789">
            <v>0</v>
          </cell>
          <cell r="I789">
            <v>0</v>
          </cell>
          <cell r="J789">
            <v>0</v>
          </cell>
        </row>
        <row r="790">
          <cell r="B790" t="str">
            <v>Luminous</v>
          </cell>
          <cell r="C790">
            <v>0</v>
          </cell>
          <cell r="D790">
            <v>7</v>
          </cell>
          <cell r="E790">
            <v>0</v>
          </cell>
          <cell r="F790">
            <v>0</v>
          </cell>
          <cell r="G790">
            <v>0</v>
          </cell>
          <cell r="H790">
            <v>0</v>
          </cell>
          <cell r="I790">
            <v>0</v>
          </cell>
          <cell r="J790">
            <v>7</v>
          </cell>
        </row>
        <row r="791">
          <cell r="B791" t="str">
            <v>Marconi/Ericsson</v>
          </cell>
          <cell r="J791">
            <v>0</v>
          </cell>
        </row>
        <row r="792">
          <cell r="B792" t="str">
            <v>Movaz</v>
          </cell>
          <cell r="C792">
            <v>0</v>
          </cell>
          <cell r="D792">
            <v>0</v>
          </cell>
          <cell r="E792">
            <v>0</v>
          </cell>
          <cell r="F792">
            <v>0</v>
          </cell>
          <cell r="G792">
            <v>0</v>
          </cell>
          <cell r="H792">
            <v>0</v>
          </cell>
          <cell r="I792">
            <v>0</v>
          </cell>
          <cell r="J792">
            <v>0</v>
          </cell>
        </row>
        <row r="793">
          <cell r="B793" t="str">
            <v>NEC</v>
          </cell>
          <cell r="C793">
            <v>34</v>
          </cell>
          <cell r="D793">
            <v>36</v>
          </cell>
          <cell r="E793">
            <v>0</v>
          </cell>
          <cell r="F793">
            <v>0</v>
          </cell>
          <cell r="G793">
            <v>4</v>
          </cell>
          <cell r="H793">
            <v>21</v>
          </cell>
          <cell r="I793">
            <v>0</v>
          </cell>
          <cell r="J793">
            <v>95</v>
          </cell>
        </row>
        <row r="794">
          <cell r="B794" t="str">
            <v>Nortel</v>
          </cell>
          <cell r="C794">
            <v>0</v>
          </cell>
          <cell r="D794">
            <v>20</v>
          </cell>
          <cell r="E794">
            <v>0</v>
          </cell>
          <cell r="F794">
            <v>5</v>
          </cell>
          <cell r="G794">
            <v>17</v>
          </cell>
          <cell r="H794">
            <v>18</v>
          </cell>
          <cell r="I794">
            <v>1</v>
          </cell>
          <cell r="J794">
            <v>61</v>
          </cell>
        </row>
        <row r="795">
          <cell r="B795" t="str">
            <v>OpVista</v>
          </cell>
          <cell r="J795">
            <v>0</v>
          </cell>
        </row>
        <row r="796">
          <cell r="B796" t="str">
            <v>Sagem</v>
          </cell>
          <cell r="C796">
            <v>0</v>
          </cell>
          <cell r="D796">
            <v>3</v>
          </cell>
          <cell r="E796">
            <v>0</v>
          </cell>
          <cell r="F796">
            <v>0</v>
          </cell>
          <cell r="G796">
            <v>0</v>
          </cell>
          <cell r="H796">
            <v>0</v>
          </cell>
          <cell r="I796">
            <v>0</v>
          </cell>
          <cell r="J796">
            <v>3</v>
          </cell>
        </row>
        <row r="797">
          <cell r="B797" t="str">
            <v>Nokia Siemens</v>
          </cell>
          <cell r="C797">
            <v>3</v>
          </cell>
          <cell r="D797">
            <v>22</v>
          </cell>
          <cell r="E797">
            <v>0</v>
          </cell>
          <cell r="F797">
            <v>0</v>
          </cell>
          <cell r="G797">
            <v>0</v>
          </cell>
          <cell r="H797">
            <v>1</v>
          </cell>
          <cell r="I797">
            <v>0</v>
          </cell>
          <cell r="J797">
            <v>26</v>
          </cell>
        </row>
        <row r="798">
          <cell r="B798" t="str">
            <v>Sycamore</v>
          </cell>
          <cell r="C798">
            <v>0</v>
          </cell>
          <cell r="D798">
            <v>0</v>
          </cell>
          <cell r="E798">
            <v>0</v>
          </cell>
          <cell r="F798">
            <v>11</v>
          </cell>
          <cell r="G798">
            <v>0</v>
          </cell>
          <cell r="H798">
            <v>0</v>
          </cell>
          <cell r="I798">
            <v>0</v>
          </cell>
          <cell r="J798">
            <v>11</v>
          </cell>
        </row>
        <row r="799">
          <cell r="B799" t="str">
            <v>Tejas</v>
          </cell>
          <cell r="C799">
            <v>0</v>
          </cell>
          <cell r="D799">
            <v>4</v>
          </cell>
          <cell r="E799">
            <v>0</v>
          </cell>
          <cell r="F799">
            <v>0</v>
          </cell>
          <cell r="G799">
            <v>0</v>
          </cell>
          <cell r="H799">
            <v>0</v>
          </cell>
          <cell r="I799">
            <v>0</v>
          </cell>
          <cell r="J799">
            <v>4</v>
          </cell>
        </row>
        <row r="800">
          <cell r="B800" t="str">
            <v>Tellabs</v>
          </cell>
          <cell r="C800">
            <v>0</v>
          </cell>
          <cell r="D800">
            <v>8</v>
          </cell>
          <cell r="E800">
            <v>0</v>
          </cell>
          <cell r="F800">
            <v>0</v>
          </cell>
          <cell r="G800">
            <v>2</v>
          </cell>
          <cell r="H800">
            <v>0</v>
          </cell>
          <cell r="I800">
            <v>0</v>
          </cell>
          <cell r="J800">
            <v>10</v>
          </cell>
        </row>
        <row r="801">
          <cell r="B801" t="str">
            <v>Transmode</v>
          </cell>
          <cell r="C801">
            <v>0</v>
          </cell>
          <cell r="D801">
            <v>0</v>
          </cell>
          <cell r="E801">
            <v>0</v>
          </cell>
          <cell r="F801">
            <v>0</v>
          </cell>
          <cell r="G801">
            <v>0</v>
          </cell>
          <cell r="H801">
            <v>0</v>
          </cell>
          <cell r="I801">
            <v>0</v>
          </cell>
          <cell r="J801">
            <v>0</v>
          </cell>
        </row>
        <row r="802">
          <cell r="B802" t="str">
            <v>Turin</v>
          </cell>
          <cell r="C802">
            <v>0</v>
          </cell>
          <cell r="D802">
            <v>0</v>
          </cell>
          <cell r="E802">
            <v>0</v>
          </cell>
          <cell r="F802">
            <v>0</v>
          </cell>
          <cell r="G802">
            <v>0</v>
          </cell>
          <cell r="H802">
            <v>0</v>
          </cell>
          <cell r="I802">
            <v>0</v>
          </cell>
          <cell r="J802">
            <v>0</v>
          </cell>
        </row>
        <row r="803">
          <cell r="B803" t="str">
            <v>Tyco</v>
          </cell>
          <cell r="C803">
            <v>0</v>
          </cell>
          <cell r="D803">
            <v>0</v>
          </cell>
          <cell r="E803">
            <v>0</v>
          </cell>
          <cell r="F803">
            <v>0</v>
          </cell>
          <cell r="G803">
            <v>0</v>
          </cell>
          <cell r="H803">
            <v>0</v>
          </cell>
          <cell r="I803">
            <v>0</v>
          </cell>
          <cell r="J803">
            <v>0</v>
          </cell>
        </row>
        <row r="804">
          <cell r="B804" t="str">
            <v>UTStarcom</v>
          </cell>
          <cell r="C804">
            <v>0</v>
          </cell>
          <cell r="D804">
            <v>13</v>
          </cell>
          <cell r="E804">
            <v>0</v>
          </cell>
          <cell r="F804">
            <v>0</v>
          </cell>
          <cell r="G804">
            <v>0</v>
          </cell>
          <cell r="H804">
            <v>0</v>
          </cell>
          <cell r="I804">
            <v>0</v>
          </cell>
          <cell r="J804">
            <v>13</v>
          </cell>
        </row>
        <row r="805">
          <cell r="B805" t="str">
            <v>White Rock</v>
          </cell>
          <cell r="C805">
            <v>0</v>
          </cell>
          <cell r="D805">
            <v>0</v>
          </cell>
          <cell r="E805">
            <v>0</v>
          </cell>
          <cell r="F805">
            <v>0</v>
          </cell>
          <cell r="G805">
            <v>0</v>
          </cell>
          <cell r="H805">
            <v>0</v>
          </cell>
          <cell r="I805">
            <v>0</v>
          </cell>
          <cell r="J805">
            <v>0</v>
          </cell>
        </row>
        <row r="806">
          <cell r="B806" t="str">
            <v>Xtera</v>
          </cell>
          <cell r="I806">
            <v>1</v>
          </cell>
          <cell r="J806">
            <v>1</v>
          </cell>
        </row>
        <row r="807">
          <cell r="B807" t="str">
            <v>Zhone</v>
          </cell>
          <cell r="C807">
            <v>0</v>
          </cell>
          <cell r="D807">
            <v>0</v>
          </cell>
          <cell r="E807">
            <v>0</v>
          </cell>
          <cell r="F807">
            <v>0</v>
          </cell>
          <cell r="G807">
            <v>2</v>
          </cell>
          <cell r="H807">
            <v>0</v>
          </cell>
          <cell r="I807">
            <v>0</v>
          </cell>
          <cell r="J807">
            <v>2</v>
          </cell>
        </row>
        <row r="808">
          <cell r="B808" t="str">
            <v>ZTE</v>
          </cell>
          <cell r="C808">
            <v>18</v>
          </cell>
          <cell r="D808">
            <v>3</v>
          </cell>
          <cell r="E808">
            <v>0</v>
          </cell>
          <cell r="F808">
            <v>0</v>
          </cell>
          <cell r="G808">
            <v>2</v>
          </cell>
          <cell r="H808">
            <v>8</v>
          </cell>
          <cell r="I808">
            <v>0</v>
          </cell>
          <cell r="J808">
            <v>31</v>
          </cell>
        </row>
        <row r="809">
          <cell r="B809" t="str">
            <v>Other</v>
          </cell>
          <cell r="C809">
            <v>0</v>
          </cell>
          <cell r="D809">
            <v>7</v>
          </cell>
          <cell r="E809">
            <v>0</v>
          </cell>
          <cell r="F809">
            <v>0</v>
          </cell>
          <cell r="G809">
            <v>0</v>
          </cell>
          <cell r="H809">
            <v>0</v>
          </cell>
          <cell r="I809">
            <v>0</v>
          </cell>
          <cell r="J809">
            <v>7</v>
          </cell>
        </row>
        <row r="810">
          <cell r="B810" t="str">
            <v>Total</v>
          </cell>
          <cell r="C810">
            <v>153</v>
          </cell>
          <cell r="D810">
            <v>320</v>
          </cell>
          <cell r="E810">
            <v>6</v>
          </cell>
          <cell r="F810">
            <v>38</v>
          </cell>
          <cell r="G810">
            <v>82</v>
          </cell>
          <cell r="H810">
            <v>101</v>
          </cell>
          <cell r="I810">
            <v>33</v>
          </cell>
          <cell r="J810">
            <v>733</v>
          </cell>
        </row>
        <row r="814">
          <cell r="B814" t="str">
            <v>Vendor</v>
          </cell>
          <cell r="C814" t="str">
            <v>SONET/SDH Add-drop multiplexers (ADM)</v>
          </cell>
          <cell r="D814" t="str">
            <v>Optical Edge Devices (OED)</v>
          </cell>
          <cell r="E814" t="str">
            <v>Digital Cross Connects (DCS)</v>
          </cell>
          <cell r="F814" t="str">
            <v>Optical Core Switches (OCS)</v>
          </cell>
          <cell r="G814" t="str">
            <v>Metro WDM (C/D-WDM)</v>
          </cell>
          <cell r="H814" t="str">
            <v>Long haul DWDM (LH DWDM)</v>
          </cell>
          <cell r="I814" t="str">
            <v>Multi-reach DWDM</v>
          </cell>
          <cell r="J814" t="str">
            <v>Total Optical Networking (ON)</v>
          </cell>
        </row>
        <row r="815">
          <cell r="B815" t="str">
            <v>ADTRAN</v>
          </cell>
          <cell r="C815">
            <v>0</v>
          </cell>
          <cell r="D815">
            <v>0</v>
          </cell>
          <cell r="E815">
            <v>0</v>
          </cell>
          <cell r="F815">
            <v>0</v>
          </cell>
          <cell r="G815">
            <v>0</v>
          </cell>
          <cell r="H815">
            <v>0</v>
          </cell>
          <cell r="I815">
            <v>0</v>
          </cell>
          <cell r="J815">
            <v>0</v>
          </cell>
        </row>
        <row r="816">
          <cell r="B816" t="str">
            <v>ADVA</v>
          </cell>
          <cell r="C816">
            <v>0</v>
          </cell>
          <cell r="D816">
            <v>0</v>
          </cell>
          <cell r="E816">
            <v>0</v>
          </cell>
          <cell r="F816">
            <v>0</v>
          </cell>
          <cell r="G816">
            <v>1</v>
          </cell>
          <cell r="H816">
            <v>0</v>
          </cell>
          <cell r="I816">
            <v>0</v>
          </cell>
          <cell r="J816">
            <v>1</v>
          </cell>
        </row>
        <row r="817">
          <cell r="B817" t="str">
            <v>Alcatel-Lucent</v>
          </cell>
          <cell r="C817">
            <v>6</v>
          </cell>
          <cell r="D817">
            <v>52</v>
          </cell>
          <cell r="E817">
            <v>1</v>
          </cell>
          <cell r="F817">
            <v>4</v>
          </cell>
          <cell r="G817">
            <v>7</v>
          </cell>
          <cell r="H817">
            <v>8</v>
          </cell>
          <cell r="I817">
            <v>4</v>
          </cell>
          <cell r="J817">
            <v>82</v>
          </cell>
        </row>
        <row r="818">
          <cell r="B818" t="str">
            <v>ANDA</v>
          </cell>
          <cell r="J818">
            <v>0</v>
          </cell>
        </row>
        <row r="819">
          <cell r="B819" t="str">
            <v>Atrica</v>
          </cell>
          <cell r="C819">
            <v>0</v>
          </cell>
          <cell r="D819">
            <v>2</v>
          </cell>
          <cell r="E819">
            <v>0</v>
          </cell>
          <cell r="F819">
            <v>0</v>
          </cell>
          <cell r="G819">
            <v>0</v>
          </cell>
          <cell r="H819">
            <v>0</v>
          </cell>
          <cell r="I819">
            <v>0</v>
          </cell>
          <cell r="J819">
            <v>2</v>
          </cell>
        </row>
        <row r="820">
          <cell r="B820" t="str">
            <v>Calient</v>
          </cell>
          <cell r="C820">
            <v>0</v>
          </cell>
          <cell r="D820">
            <v>0</v>
          </cell>
          <cell r="E820">
            <v>0</v>
          </cell>
          <cell r="F820">
            <v>1</v>
          </cell>
          <cell r="G820">
            <v>0</v>
          </cell>
          <cell r="H820">
            <v>0</v>
          </cell>
          <cell r="I820">
            <v>0</v>
          </cell>
          <cell r="J820">
            <v>1</v>
          </cell>
        </row>
        <row r="821">
          <cell r="B821" t="str">
            <v>Ciena</v>
          </cell>
          <cell r="C821">
            <v>0</v>
          </cell>
          <cell r="D821">
            <v>0</v>
          </cell>
          <cell r="E821">
            <v>0</v>
          </cell>
          <cell r="F821">
            <v>0</v>
          </cell>
          <cell r="G821">
            <v>9</v>
          </cell>
          <cell r="H821">
            <v>0</v>
          </cell>
          <cell r="I821">
            <v>0</v>
          </cell>
          <cell r="J821">
            <v>9</v>
          </cell>
        </row>
        <row r="822">
          <cell r="B822" t="str">
            <v>Cisco</v>
          </cell>
          <cell r="C822">
            <v>0</v>
          </cell>
          <cell r="D822">
            <v>8</v>
          </cell>
          <cell r="E822">
            <v>0</v>
          </cell>
          <cell r="F822">
            <v>0</v>
          </cell>
          <cell r="G822">
            <v>4</v>
          </cell>
          <cell r="H822">
            <v>0</v>
          </cell>
          <cell r="I822">
            <v>0</v>
          </cell>
          <cell r="J822">
            <v>12</v>
          </cell>
        </row>
        <row r="823">
          <cell r="B823" t="str">
            <v>Corrigent</v>
          </cell>
          <cell r="C823">
            <v>0</v>
          </cell>
          <cell r="D823">
            <v>32</v>
          </cell>
          <cell r="E823">
            <v>0</v>
          </cell>
          <cell r="F823">
            <v>0</v>
          </cell>
          <cell r="G823">
            <v>0</v>
          </cell>
          <cell r="H823">
            <v>0</v>
          </cell>
          <cell r="I823">
            <v>0</v>
          </cell>
          <cell r="J823">
            <v>32</v>
          </cell>
        </row>
        <row r="824">
          <cell r="B824" t="str">
            <v>Corvis</v>
          </cell>
          <cell r="C824">
            <v>0</v>
          </cell>
          <cell r="D824">
            <v>0</v>
          </cell>
          <cell r="E824">
            <v>0</v>
          </cell>
          <cell r="F824">
            <v>0</v>
          </cell>
          <cell r="G824">
            <v>0</v>
          </cell>
          <cell r="H824">
            <v>0</v>
          </cell>
          <cell r="I824">
            <v>0</v>
          </cell>
          <cell r="J824">
            <v>0</v>
          </cell>
        </row>
        <row r="825">
          <cell r="B825" t="str">
            <v>Datang</v>
          </cell>
          <cell r="C825">
            <v>1</v>
          </cell>
          <cell r="D825">
            <v>1</v>
          </cell>
          <cell r="E825">
            <v>0</v>
          </cell>
          <cell r="F825">
            <v>0</v>
          </cell>
          <cell r="G825">
            <v>0</v>
          </cell>
          <cell r="H825">
            <v>1</v>
          </cell>
          <cell r="I825">
            <v>0</v>
          </cell>
          <cell r="J825">
            <v>3</v>
          </cell>
        </row>
        <row r="826">
          <cell r="B826" t="str">
            <v>ECI Telecom</v>
          </cell>
          <cell r="C826">
            <v>2</v>
          </cell>
          <cell r="D826">
            <v>20</v>
          </cell>
          <cell r="E826">
            <v>3</v>
          </cell>
          <cell r="F826">
            <v>0</v>
          </cell>
          <cell r="G826">
            <v>0</v>
          </cell>
          <cell r="H826">
            <v>0</v>
          </cell>
          <cell r="I826">
            <v>0</v>
          </cell>
          <cell r="J826">
            <v>25</v>
          </cell>
        </row>
        <row r="827">
          <cell r="B827" t="str">
            <v>Ericsson</v>
          </cell>
          <cell r="C827">
            <v>3</v>
          </cell>
          <cell r="D827">
            <v>22</v>
          </cell>
          <cell r="E827">
            <v>1</v>
          </cell>
          <cell r="F827">
            <v>2</v>
          </cell>
          <cell r="G827">
            <v>0</v>
          </cell>
          <cell r="H827">
            <v>3</v>
          </cell>
          <cell r="I827">
            <v>5</v>
          </cell>
          <cell r="J827">
            <v>36</v>
          </cell>
        </row>
        <row r="828">
          <cell r="B828" t="str">
            <v>FiberHome</v>
          </cell>
          <cell r="C828">
            <v>19</v>
          </cell>
          <cell r="D828">
            <v>12</v>
          </cell>
          <cell r="E828">
            <v>0</v>
          </cell>
          <cell r="F828">
            <v>4</v>
          </cell>
          <cell r="G828">
            <v>1</v>
          </cell>
          <cell r="H828">
            <v>8</v>
          </cell>
          <cell r="I828">
            <v>0</v>
          </cell>
          <cell r="J828">
            <v>44</v>
          </cell>
        </row>
        <row r="829">
          <cell r="B829" t="str">
            <v>Fujitsu</v>
          </cell>
          <cell r="C829">
            <v>24</v>
          </cell>
          <cell r="D829">
            <v>10</v>
          </cell>
          <cell r="E829">
            <v>4</v>
          </cell>
          <cell r="F829">
            <v>0</v>
          </cell>
          <cell r="G829">
            <v>5</v>
          </cell>
          <cell r="H829">
            <v>1</v>
          </cell>
          <cell r="I829">
            <v>5</v>
          </cell>
          <cell r="J829">
            <v>49</v>
          </cell>
        </row>
        <row r="830">
          <cell r="B830" t="str">
            <v>Hitachi</v>
          </cell>
          <cell r="C830">
            <v>1</v>
          </cell>
          <cell r="D830">
            <v>0</v>
          </cell>
          <cell r="E830">
            <v>0</v>
          </cell>
          <cell r="F830">
            <v>0</v>
          </cell>
          <cell r="G830">
            <v>1</v>
          </cell>
          <cell r="H830">
            <v>7</v>
          </cell>
          <cell r="I830">
            <v>0</v>
          </cell>
          <cell r="J830">
            <v>9</v>
          </cell>
        </row>
        <row r="831">
          <cell r="B831" t="str">
            <v>Hitachi Cable</v>
          </cell>
          <cell r="C831">
            <v>0</v>
          </cell>
          <cell r="D831">
            <v>0</v>
          </cell>
          <cell r="E831">
            <v>0</v>
          </cell>
          <cell r="F831">
            <v>0</v>
          </cell>
          <cell r="G831">
            <v>2</v>
          </cell>
          <cell r="H831">
            <v>0</v>
          </cell>
          <cell r="I831">
            <v>0</v>
          </cell>
          <cell r="J831">
            <v>2</v>
          </cell>
        </row>
        <row r="832">
          <cell r="B832" t="str">
            <v>Huawei</v>
          </cell>
          <cell r="C832">
            <v>47</v>
          </cell>
          <cell r="D832">
            <v>121</v>
          </cell>
          <cell r="E832">
            <v>0</v>
          </cell>
          <cell r="F832">
            <v>16</v>
          </cell>
          <cell r="G832">
            <v>13</v>
          </cell>
          <cell r="H832">
            <v>7</v>
          </cell>
          <cell r="I832">
            <v>27</v>
          </cell>
          <cell r="J832">
            <v>231</v>
          </cell>
        </row>
        <row r="833">
          <cell r="B833" t="str">
            <v>Infinera</v>
          </cell>
          <cell r="C833">
            <v>0</v>
          </cell>
          <cell r="D833">
            <v>0</v>
          </cell>
          <cell r="E833">
            <v>0</v>
          </cell>
          <cell r="F833">
            <v>0</v>
          </cell>
          <cell r="G833">
            <v>0</v>
          </cell>
          <cell r="H833">
            <v>0</v>
          </cell>
          <cell r="I833">
            <v>0</v>
          </cell>
          <cell r="J833">
            <v>0</v>
          </cell>
        </row>
        <row r="834">
          <cell r="B834" t="str">
            <v>Lucent</v>
          </cell>
          <cell r="C834">
            <v>0</v>
          </cell>
          <cell r="D834">
            <v>0</v>
          </cell>
          <cell r="E834">
            <v>0</v>
          </cell>
          <cell r="F834">
            <v>0</v>
          </cell>
          <cell r="G834">
            <v>0</v>
          </cell>
          <cell r="H834">
            <v>0</v>
          </cell>
          <cell r="I834">
            <v>0</v>
          </cell>
          <cell r="J834">
            <v>0</v>
          </cell>
        </row>
        <row r="835">
          <cell r="B835" t="str">
            <v>Luminous</v>
          </cell>
          <cell r="C835">
            <v>0</v>
          </cell>
          <cell r="D835">
            <v>5</v>
          </cell>
          <cell r="E835">
            <v>0</v>
          </cell>
          <cell r="F835">
            <v>0</v>
          </cell>
          <cell r="G835">
            <v>0</v>
          </cell>
          <cell r="H835">
            <v>0</v>
          </cell>
          <cell r="I835">
            <v>0</v>
          </cell>
          <cell r="J835">
            <v>5</v>
          </cell>
        </row>
        <row r="836">
          <cell r="B836" t="str">
            <v>Marconi/Ericsson</v>
          </cell>
          <cell r="J836">
            <v>0</v>
          </cell>
        </row>
        <row r="837">
          <cell r="B837" t="str">
            <v>Movaz</v>
          </cell>
          <cell r="C837">
            <v>0</v>
          </cell>
          <cell r="D837">
            <v>0</v>
          </cell>
          <cell r="E837">
            <v>0</v>
          </cell>
          <cell r="F837">
            <v>0</v>
          </cell>
          <cell r="G837">
            <v>0</v>
          </cell>
          <cell r="H837">
            <v>0</v>
          </cell>
          <cell r="I837">
            <v>0</v>
          </cell>
          <cell r="J837">
            <v>0</v>
          </cell>
        </row>
        <row r="838">
          <cell r="B838" t="str">
            <v>NEC</v>
          </cell>
          <cell r="C838">
            <v>35</v>
          </cell>
          <cell r="D838">
            <v>36</v>
          </cell>
          <cell r="E838">
            <v>0</v>
          </cell>
          <cell r="F838">
            <v>0</v>
          </cell>
          <cell r="G838">
            <v>1</v>
          </cell>
          <cell r="H838">
            <v>22</v>
          </cell>
          <cell r="I838">
            <v>0</v>
          </cell>
          <cell r="J838">
            <v>94</v>
          </cell>
        </row>
        <row r="839">
          <cell r="B839" t="str">
            <v>Nortel</v>
          </cell>
          <cell r="C839">
            <v>0</v>
          </cell>
          <cell r="D839">
            <v>24</v>
          </cell>
          <cell r="E839">
            <v>0</v>
          </cell>
          <cell r="F839">
            <v>7</v>
          </cell>
          <cell r="G839">
            <v>13</v>
          </cell>
          <cell r="H839">
            <v>11</v>
          </cell>
          <cell r="I839">
            <v>1</v>
          </cell>
          <cell r="J839">
            <v>56</v>
          </cell>
        </row>
        <row r="840">
          <cell r="B840" t="str">
            <v>OpVista</v>
          </cell>
          <cell r="J840">
            <v>0</v>
          </cell>
        </row>
        <row r="841">
          <cell r="B841" t="str">
            <v>Sagem</v>
          </cell>
          <cell r="C841">
            <v>0</v>
          </cell>
          <cell r="D841">
            <v>3</v>
          </cell>
          <cell r="E841">
            <v>0</v>
          </cell>
          <cell r="F841">
            <v>0</v>
          </cell>
          <cell r="G841">
            <v>0</v>
          </cell>
          <cell r="H841">
            <v>0</v>
          </cell>
          <cell r="I841">
            <v>0</v>
          </cell>
          <cell r="J841">
            <v>3</v>
          </cell>
        </row>
        <row r="842">
          <cell r="B842" t="str">
            <v>Nokia Siemens</v>
          </cell>
          <cell r="C842">
            <v>2</v>
          </cell>
          <cell r="D842">
            <v>22</v>
          </cell>
          <cell r="E842">
            <v>0</v>
          </cell>
          <cell r="F842">
            <v>0</v>
          </cell>
          <cell r="G842">
            <v>0</v>
          </cell>
          <cell r="H842">
            <v>2</v>
          </cell>
          <cell r="I842">
            <v>0</v>
          </cell>
          <cell r="J842">
            <v>26</v>
          </cell>
        </row>
        <row r="843">
          <cell r="B843" t="str">
            <v>Sycamore</v>
          </cell>
          <cell r="C843">
            <v>0</v>
          </cell>
          <cell r="D843">
            <v>0</v>
          </cell>
          <cell r="E843">
            <v>0</v>
          </cell>
          <cell r="F843">
            <v>10</v>
          </cell>
          <cell r="G843">
            <v>0</v>
          </cell>
          <cell r="H843">
            <v>0</v>
          </cell>
          <cell r="I843">
            <v>0</v>
          </cell>
          <cell r="J843">
            <v>10</v>
          </cell>
        </row>
        <row r="844">
          <cell r="B844" t="str">
            <v>Tejas</v>
          </cell>
          <cell r="C844">
            <v>0</v>
          </cell>
          <cell r="D844">
            <v>8</v>
          </cell>
          <cell r="E844">
            <v>0</v>
          </cell>
          <cell r="F844">
            <v>0</v>
          </cell>
          <cell r="G844">
            <v>0</v>
          </cell>
          <cell r="H844">
            <v>0</v>
          </cell>
          <cell r="I844">
            <v>0</v>
          </cell>
          <cell r="J844">
            <v>8</v>
          </cell>
        </row>
        <row r="845">
          <cell r="B845" t="str">
            <v>Tellabs</v>
          </cell>
          <cell r="C845">
            <v>0</v>
          </cell>
          <cell r="D845">
            <v>8</v>
          </cell>
          <cell r="E845">
            <v>0</v>
          </cell>
          <cell r="F845">
            <v>0</v>
          </cell>
          <cell r="G845">
            <v>3</v>
          </cell>
          <cell r="H845">
            <v>0</v>
          </cell>
          <cell r="I845">
            <v>0</v>
          </cell>
          <cell r="J845">
            <v>11</v>
          </cell>
        </row>
        <row r="846">
          <cell r="B846" t="str">
            <v>Transmode</v>
          </cell>
          <cell r="C846">
            <v>0</v>
          </cell>
          <cell r="D846">
            <v>0</v>
          </cell>
          <cell r="E846">
            <v>0</v>
          </cell>
          <cell r="F846">
            <v>0</v>
          </cell>
          <cell r="G846">
            <v>0</v>
          </cell>
          <cell r="H846">
            <v>0</v>
          </cell>
          <cell r="I846">
            <v>0</v>
          </cell>
          <cell r="J846">
            <v>0</v>
          </cell>
        </row>
        <row r="847">
          <cell r="B847" t="str">
            <v>Turin</v>
          </cell>
          <cell r="C847">
            <v>0</v>
          </cell>
          <cell r="D847">
            <v>0</v>
          </cell>
          <cell r="E847">
            <v>0</v>
          </cell>
          <cell r="F847">
            <v>0</v>
          </cell>
          <cell r="G847">
            <v>0</v>
          </cell>
          <cell r="H847">
            <v>0</v>
          </cell>
          <cell r="I847">
            <v>0</v>
          </cell>
          <cell r="J847">
            <v>0</v>
          </cell>
        </row>
        <row r="848">
          <cell r="B848" t="str">
            <v>Tyco</v>
          </cell>
          <cell r="C848">
            <v>0</v>
          </cell>
          <cell r="D848">
            <v>0</v>
          </cell>
          <cell r="E848">
            <v>0</v>
          </cell>
          <cell r="F848">
            <v>0</v>
          </cell>
          <cell r="G848">
            <v>0</v>
          </cell>
          <cell r="H848">
            <v>0</v>
          </cell>
          <cell r="I848">
            <v>0</v>
          </cell>
          <cell r="J848">
            <v>0</v>
          </cell>
        </row>
        <row r="849">
          <cell r="B849" t="str">
            <v>UTStarcom</v>
          </cell>
          <cell r="C849">
            <v>0</v>
          </cell>
          <cell r="D849">
            <v>15</v>
          </cell>
          <cell r="E849">
            <v>0</v>
          </cell>
          <cell r="F849">
            <v>0</v>
          </cell>
          <cell r="G849">
            <v>0</v>
          </cell>
          <cell r="H849">
            <v>0</v>
          </cell>
          <cell r="I849">
            <v>0</v>
          </cell>
          <cell r="J849">
            <v>15</v>
          </cell>
        </row>
        <row r="850">
          <cell r="B850" t="str">
            <v>White Rock</v>
          </cell>
          <cell r="C850">
            <v>0</v>
          </cell>
          <cell r="D850">
            <v>0</v>
          </cell>
          <cell r="E850">
            <v>0</v>
          </cell>
          <cell r="F850">
            <v>0</v>
          </cell>
          <cell r="G850">
            <v>0</v>
          </cell>
          <cell r="H850">
            <v>0</v>
          </cell>
          <cell r="I850">
            <v>0</v>
          </cell>
          <cell r="J850">
            <v>0</v>
          </cell>
        </row>
        <row r="851">
          <cell r="B851" t="str">
            <v>Xtera</v>
          </cell>
          <cell r="C851">
            <v>0</v>
          </cell>
          <cell r="D851">
            <v>0</v>
          </cell>
          <cell r="E851">
            <v>0</v>
          </cell>
          <cell r="F851">
            <v>0</v>
          </cell>
          <cell r="G851">
            <v>0</v>
          </cell>
          <cell r="H851">
            <v>0</v>
          </cell>
          <cell r="I851">
            <v>1</v>
          </cell>
          <cell r="J851">
            <v>1</v>
          </cell>
        </row>
        <row r="852">
          <cell r="B852" t="str">
            <v>Zhone</v>
          </cell>
          <cell r="C852">
            <v>0</v>
          </cell>
          <cell r="D852">
            <v>0</v>
          </cell>
          <cell r="E852">
            <v>0</v>
          </cell>
          <cell r="F852">
            <v>0</v>
          </cell>
          <cell r="G852">
            <v>1</v>
          </cell>
          <cell r="H852">
            <v>0</v>
          </cell>
          <cell r="I852">
            <v>0</v>
          </cell>
          <cell r="J852">
            <v>1</v>
          </cell>
        </row>
        <row r="853">
          <cell r="B853" t="str">
            <v>ZTE</v>
          </cell>
          <cell r="C853">
            <v>29</v>
          </cell>
          <cell r="D853">
            <v>6</v>
          </cell>
          <cell r="E853">
            <v>0</v>
          </cell>
          <cell r="F853">
            <v>0</v>
          </cell>
          <cell r="G853">
            <v>2</v>
          </cell>
          <cell r="H853">
            <v>13</v>
          </cell>
          <cell r="I853">
            <v>0</v>
          </cell>
          <cell r="J853">
            <v>50</v>
          </cell>
        </row>
        <row r="854">
          <cell r="B854" t="str">
            <v>Other</v>
          </cell>
          <cell r="C854">
            <v>0</v>
          </cell>
          <cell r="D854">
            <v>7</v>
          </cell>
          <cell r="E854">
            <v>0</v>
          </cell>
          <cell r="F854">
            <v>0</v>
          </cell>
          <cell r="G854">
            <v>0</v>
          </cell>
          <cell r="H854">
            <v>0</v>
          </cell>
          <cell r="I854">
            <v>0</v>
          </cell>
          <cell r="J854">
            <v>7</v>
          </cell>
        </row>
        <row r="855">
          <cell r="B855" t="str">
            <v>Total</v>
          </cell>
          <cell r="C855">
            <v>169</v>
          </cell>
          <cell r="D855">
            <v>414</v>
          </cell>
          <cell r="E855">
            <v>9</v>
          </cell>
          <cell r="F855">
            <v>44</v>
          </cell>
          <cell r="G855">
            <v>63</v>
          </cell>
          <cell r="H855">
            <v>83</v>
          </cell>
          <cell r="I855">
            <v>43</v>
          </cell>
          <cell r="J855">
            <v>825</v>
          </cell>
        </row>
        <row r="863">
          <cell r="B863" t="str">
            <v>Vendor</v>
          </cell>
          <cell r="C863" t="str">
            <v>SONET/SDH Add-drop multiplexers (ADM)</v>
          </cell>
          <cell r="D863" t="str">
            <v>Optical Edge Devices (OED)</v>
          </cell>
          <cell r="E863" t="str">
            <v>Digital Cross Connects (DCS)</v>
          </cell>
          <cell r="F863" t="str">
            <v>Optical Core Switches (OCS)</v>
          </cell>
          <cell r="G863" t="str">
            <v>Metro WDM (C/D-WDM)</v>
          </cell>
          <cell r="H863" t="str">
            <v>Long haul DWDM (LH DWDM)</v>
          </cell>
          <cell r="I863" t="str">
            <v>Multi-reach DWDM</v>
          </cell>
          <cell r="J863" t="str">
            <v>Total Optical Networking (ON)</v>
          </cell>
        </row>
        <row r="864">
          <cell r="B864" t="str">
            <v>ADTRAN</v>
          </cell>
          <cell r="C864">
            <v>0</v>
          </cell>
          <cell r="D864">
            <v>0</v>
          </cell>
          <cell r="E864">
            <v>0</v>
          </cell>
          <cell r="F864">
            <v>0</v>
          </cell>
          <cell r="G864">
            <v>0</v>
          </cell>
          <cell r="H864">
            <v>0</v>
          </cell>
          <cell r="I864">
            <v>0</v>
          </cell>
          <cell r="J864">
            <v>0</v>
          </cell>
        </row>
        <row r="865">
          <cell r="B865" t="str">
            <v>ADVA</v>
          </cell>
          <cell r="C865">
            <v>0</v>
          </cell>
          <cell r="D865">
            <v>0</v>
          </cell>
          <cell r="E865">
            <v>0</v>
          </cell>
          <cell r="F865">
            <v>0</v>
          </cell>
          <cell r="G865">
            <v>2</v>
          </cell>
          <cell r="H865">
            <v>0</v>
          </cell>
          <cell r="I865">
            <v>0</v>
          </cell>
          <cell r="J865">
            <v>2</v>
          </cell>
        </row>
        <row r="866">
          <cell r="B866" t="str">
            <v>Alcatel-Lucent</v>
          </cell>
          <cell r="C866">
            <v>6</v>
          </cell>
          <cell r="D866">
            <v>25</v>
          </cell>
          <cell r="E866">
            <v>0</v>
          </cell>
          <cell r="F866">
            <v>5</v>
          </cell>
          <cell r="G866">
            <v>6</v>
          </cell>
          <cell r="H866">
            <v>7</v>
          </cell>
          <cell r="I866">
            <v>3</v>
          </cell>
          <cell r="J866">
            <v>52</v>
          </cell>
        </row>
        <row r="867">
          <cell r="B867" t="str">
            <v>ANDA</v>
          </cell>
          <cell r="C867">
            <v>0</v>
          </cell>
          <cell r="D867">
            <v>1</v>
          </cell>
          <cell r="E867">
            <v>0</v>
          </cell>
          <cell r="F867">
            <v>0</v>
          </cell>
          <cell r="G867">
            <v>0</v>
          </cell>
          <cell r="H867">
            <v>0</v>
          </cell>
          <cell r="I867">
            <v>0</v>
          </cell>
          <cell r="J867">
            <v>1</v>
          </cell>
        </row>
        <row r="868">
          <cell r="B868" t="str">
            <v>Atrica</v>
          </cell>
          <cell r="C868">
            <v>0</v>
          </cell>
          <cell r="D868">
            <v>2</v>
          </cell>
          <cell r="E868">
            <v>0</v>
          </cell>
          <cell r="F868">
            <v>0</v>
          </cell>
          <cell r="G868">
            <v>0</v>
          </cell>
          <cell r="H868">
            <v>0</v>
          </cell>
          <cell r="I868">
            <v>0</v>
          </cell>
          <cell r="J868">
            <v>2</v>
          </cell>
        </row>
        <row r="869">
          <cell r="B869" t="str">
            <v>Calient</v>
          </cell>
          <cell r="C869">
            <v>0</v>
          </cell>
          <cell r="D869">
            <v>0</v>
          </cell>
          <cell r="E869">
            <v>0</v>
          </cell>
          <cell r="F869">
            <v>0</v>
          </cell>
          <cell r="G869">
            <v>0</v>
          </cell>
          <cell r="H869">
            <v>0</v>
          </cell>
          <cell r="I869">
            <v>0</v>
          </cell>
          <cell r="J869">
            <v>0</v>
          </cell>
        </row>
        <row r="870">
          <cell r="B870" t="str">
            <v>Ciena</v>
          </cell>
          <cell r="C870">
            <v>0</v>
          </cell>
          <cell r="D870">
            <v>0</v>
          </cell>
          <cell r="E870">
            <v>0</v>
          </cell>
          <cell r="F870">
            <v>0</v>
          </cell>
          <cell r="G870">
            <v>9</v>
          </cell>
          <cell r="H870">
            <v>0</v>
          </cell>
          <cell r="I870">
            <v>0</v>
          </cell>
          <cell r="J870">
            <v>9</v>
          </cell>
        </row>
        <row r="871">
          <cell r="B871" t="str">
            <v>Cisco</v>
          </cell>
          <cell r="C871">
            <v>0</v>
          </cell>
          <cell r="D871">
            <v>9</v>
          </cell>
          <cell r="E871">
            <v>0</v>
          </cell>
          <cell r="F871">
            <v>0</v>
          </cell>
          <cell r="G871">
            <v>7</v>
          </cell>
          <cell r="H871">
            <v>0</v>
          </cell>
          <cell r="I871">
            <v>0</v>
          </cell>
          <cell r="J871">
            <v>16</v>
          </cell>
        </row>
        <row r="872">
          <cell r="B872" t="str">
            <v>Corrigent</v>
          </cell>
          <cell r="C872">
            <v>0</v>
          </cell>
          <cell r="D872">
            <v>25</v>
          </cell>
          <cell r="E872">
            <v>0</v>
          </cell>
          <cell r="F872">
            <v>0</v>
          </cell>
          <cell r="G872">
            <v>0</v>
          </cell>
          <cell r="H872">
            <v>0</v>
          </cell>
          <cell r="I872">
            <v>0</v>
          </cell>
          <cell r="J872">
            <v>25</v>
          </cell>
        </row>
        <row r="873">
          <cell r="B873" t="str">
            <v>Corvis</v>
          </cell>
          <cell r="C873">
            <v>0</v>
          </cell>
          <cell r="D873">
            <v>0</v>
          </cell>
          <cell r="E873">
            <v>0</v>
          </cell>
          <cell r="F873">
            <v>0</v>
          </cell>
          <cell r="G873">
            <v>0</v>
          </cell>
          <cell r="H873">
            <v>0</v>
          </cell>
          <cell r="I873">
            <v>0</v>
          </cell>
          <cell r="J873">
            <v>0</v>
          </cell>
        </row>
        <row r="874">
          <cell r="B874" t="str">
            <v>Datang</v>
          </cell>
          <cell r="C874">
            <v>0</v>
          </cell>
          <cell r="D874">
            <v>0</v>
          </cell>
          <cell r="E874">
            <v>0</v>
          </cell>
          <cell r="F874">
            <v>0</v>
          </cell>
          <cell r="G874">
            <v>0</v>
          </cell>
          <cell r="H874">
            <v>0</v>
          </cell>
          <cell r="I874">
            <v>0</v>
          </cell>
          <cell r="J874">
            <v>0</v>
          </cell>
        </row>
        <row r="875">
          <cell r="B875" t="str">
            <v>ECI Telecom</v>
          </cell>
          <cell r="C875">
            <v>4</v>
          </cell>
          <cell r="D875">
            <v>32</v>
          </cell>
          <cell r="E875">
            <v>4</v>
          </cell>
          <cell r="F875">
            <v>0</v>
          </cell>
          <cell r="G875">
            <v>3</v>
          </cell>
          <cell r="H875">
            <v>0</v>
          </cell>
          <cell r="I875">
            <v>0</v>
          </cell>
          <cell r="J875">
            <v>43</v>
          </cell>
        </row>
        <row r="876">
          <cell r="B876" t="str">
            <v>Ericsson</v>
          </cell>
          <cell r="C876">
            <v>1</v>
          </cell>
          <cell r="D876">
            <v>23</v>
          </cell>
          <cell r="E876">
            <v>1</v>
          </cell>
          <cell r="F876">
            <v>2</v>
          </cell>
          <cell r="G876">
            <v>0</v>
          </cell>
          <cell r="H876">
            <v>3</v>
          </cell>
          <cell r="I876">
            <v>6</v>
          </cell>
          <cell r="J876">
            <v>36</v>
          </cell>
        </row>
        <row r="877">
          <cell r="B877" t="str">
            <v>FiberHome</v>
          </cell>
          <cell r="C877">
            <v>14</v>
          </cell>
          <cell r="D877">
            <v>10</v>
          </cell>
          <cell r="E877">
            <v>0</v>
          </cell>
          <cell r="F877">
            <v>2</v>
          </cell>
          <cell r="G877">
            <v>4</v>
          </cell>
          <cell r="H877">
            <v>4</v>
          </cell>
          <cell r="I877">
            <v>0</v>
          </cell>
          <cell r="J877">
            <v>34</v>
          </cell>
        </row>
        <row r="878">
          <cell r="B878" t="str">
            <v>Fujitsu</v>
          </cell>
          <cell r="C878">
            <v>27</v>
          </cell>
          <cell r="D878">
            <v>15</v>
          </cell>
          <cell r="E878">
            <v>4</v>
          </cell>
          <cell r="F878">
            <v>0</v>
          </cell>
          <cell r="G878">
            <v>6</v>
          </cell>
          <cell r="H878">
            <v>1</v>
          </cell>
          <cell r="I878">
            <v>5</v>
          </cell>
          <cell r="J878">
            <v>58</v>
          </cell>
        </row>
        <row r="879">
          <cell r="B879" t="str">
            <v>Hitachi</v>
          </cell>
          <cell r="C879">
            <v>1</v>
          </cell>
          <cell r="D879">
            <v>1</v>
          </cell>
          <cell r="E879">
            <v>1</v>
          </cell>
          <cell r="F879">
            <v>0</v>
          </cell>
          <cell r="G879">
            <v>5</v>
          </cell>
          <cell r="H879">
            <v>2</v>
          </cell>
          <cell r="I879">
            <v>0</v>
          </cell>
          <cell r="J879">
            <v>10</v>
          </cell>
        </row>
        <row r="880">
          <cell r="B880" t="str">
            <v>Hitachi Cable</v>
          </cell>
          <cell r="C880">
            <v>0</v>
          </cell>
          <cell r="D880">
            <v>0</v>
          </cell>
          <cell r="E880">
            <v>0</v>
          </cell>
          <cell r="F880">
            <v>0</v>
          </cell>
          <cell r="G880">
            <v>2</v>
          </cell>
          <cell r="H880">
            <v>0</v>
          </cell>
          <cell r="I880">
            <v>0</v>
          </cell>
          <cell r="J880">
            <v>2</v>
          </cell>
        </row>
        <row r="881">
          <cell r="B881" t="str">
            <v>Huawei</v>
          </cell>
          <cell r="C881">
            <v>10</v>
          </cell>
          <cell r="D881">
            <v>82</v>
          </cell>
          <cell r="E881">
            <v>0</v>
          </cell>
          <cell r="F881">
            <v>7</v>
          </cell>
          <cell r="G881">
            <v>5</v>
          </cell>
          <cell r="H881">
            <v>3</v>
          </cell>
          <cell r="I881">
            <v>40</v>
          </cell>
          <cell r="J881">
            <v>147</v>
          </cell>
        </row>
        <row r="882">
          <cell r="B882" t="str">
            <v>Infinera</v>
          </cell>
          <cell r="C882">
            <v>0</v>
          </cell>
          <cell r="D882">
            <v>0</v>
          </cell>
          <cell r="E882">
            <v>0</v>
          </cell>
          <cell r="F882">
            <v>0</v>
          </cell>
          <cell r="G882">
            <v>0</v>
          </cell>
          <cell r="H882">
            <v>0</v>
          </cell>
          <cell r="I882">
            <v>0</v>
          </cell>
          <cell r="J882">
            <v>0</v>
          </cell>
        </row>
        <row r="883">
          <cell r="B883" t="str">
            <v>Lucent</v>
          </cell>
          <cell r="C883">
            <v>0</v>
          </cell>
          <cell r="D883">
            <v>0</v>
          </cell>
          <cell r="E883">
            <v>0</v>
          </cell>
          <cell r="F883">
            <v>0</v>
          </cell>
          <cell r="G883">
            <v>0</v>
          </cell>
          <cell r="H883">
            <v>0</v>
          </cell>
          <cell r="I883">
            <v>0</v>
          </cell>
          <cell r="J883">
            <v>0</v>
          </cell>
        </row>
        <row r="884">
          <cell r="B884" t="str">
            <v>Luminous</v>
          </cell>
          <cell r="C884">
            <v>0</v>
          </cell>
          <cell r="D884">
            <v>0</v>
          </cell>
          <cell r="E884">
            <v>0</v>
          </cell>
          <cell r="F884">
            <v>0</v>
          </cell>
          <cell r="G884">
            <v>0</v>
          </cell>
          <cell r="H884">
            <v>0</v>
          </cell>
          <cell r="I884">
            <v>0</v>
          </cell>
          <cell r="J884">
            <v>0</v>
          </cell>
        </row>
        <row r="885">
          <cell r="B885" t="str">
            <v>Movaz</v>
          </cell>
          <cell r="C885">
            <v>0</v>
          </cell>
          <cell r="D885">
            <v>0</v>
          </cell>
          <cell r="E885">
            <v>0</v>
          </cell>
          <cell r="F885">
            <v>0</v>
          </cell>
          <cell r="G885">
            <v>0</v>
          </cell>
          <cell r="H885">
            <v>0</v>
          </cell>
          <cell r="I885">
            <v>0</v>
          </cell>
          <cell r="J885">
            <v>0</v>
          </cell>
        </row>
        <row r="886">
          <cell r="B886" t="str">
            <v>NEC</v>
          </cell>
          <cell r="C886">
            <v>36</v>
          </cell>
          <cell r="D886">
            <v>35</v>
          </cell>
          <cell r="E886">
            <v>0</v>
          </cell>
          <cell r="F886">
            <v>0</v>
          </cell>
          <cell r="G886">
            <v>2</v>
          </cell>
          <cell r="H886">
            <v>15</v>
          </cell>
          <cell r="I886">
            <v>0</v>
          </cell>
          <cell r="J886">
            <v>88</v>
          </cell>
        </row>
        <row r="887">
          <cell r="B887" t="str">
            <v>Nortel</v>
          </cell>
          <cell r="C887">
            <v>0</v>
          </cell>
          <cell r="D887">
            <v>23</v>
          </cell>
          <cell r="E887">
            <v>0</v>
          </cell>
          <cell r="F887">
            <v>5</v>
          </cell>
          <cell r="G887">
            <v>8</v>
          </cell>
          <cell r="H887">
            <v>6</v>
          </cell>
          <cell r="I887">
            <v>1</v>
          </cell>
          <cell r="J887">
            <v>43</v>
          </cell>
        </row>
        <row r="888">
          <cell r="B888" t="str">
            <v>OpVista</v>
          </cell>
          <cell r="C888">
            <v>0</v>
          </cell>
          <cell r="D888">
            <v>0</v>
          </cell>
          <cell r="E888">
            <v>0</v>
          </cell>
          <cell r="F888">
            <v>0</v>
          </cell>
          <cell r="G888">
            <v>0</v>
          </cell>
          <cell r="H888">
            <v>0</v>
          </cell>
          <cell r="I888">
            <v>0</v>
          </cell>
          <cell r="J888">
            <v>0</v>
          </cell>
        </row>
        <row r="889">
          <cell r="B889" t="str">
            <v>Sagem</v>
          </cell>
          <cell r="C889">
            <v>0</v>
          </cell>
          <cell r="D889">
            <v>3</v>
          </cell>
          <cell r="E889">
            <v>0</v>
          </cell>
          <cell r="F889">
            <v>0</v>
          </cell>
          <cell r="G889">
            <v>0</v>
          </cell>
          <cell r="H889">
            <v>0</v>
          </cell>
          <cell r="I889">
            <v>0</v>
          </cell>
          <cell r="J889">
            <v>3</v>
          </cell>
        </row>
        <row r="890">
          <cell r="B890" t="str">
            <v>Nokia Siemens</v>
          </cell>
          <cell r="C890">
            <v>1</v>
          </cell>
          <cell r="D890">
            <v>19</v>
          </cell>
          <cell r="E890">
            <v>0</v>
          </cell>
          <cell r="F890">
            <v>0</v>
          </cell>
          <cell r="G890">
            <v>0</v>
          </cell>
          <cell r="H890">
            <v>2</v>
          </cell>
          <cell r="I890">
            <v>0</v>
          </cell>
          <cell r="J890">
            <v>22</v>
          </cell>
        </row>
        <row r="891">
          <cell r="B891" t="str">
            <v>Sycamore</v>
          </cell>
          <cell r="C891">
            <v>0</v>
          </cell>
          <cell r="D891">
            <v>0</v>
          </cell>
          <cell r="E891">
            <v>0</v>
          </cell>
          <cell r="F891">
            <v>5</v>
          </cell>
          <cell r="G891">
            <v>0</v>
          </cell>
          <cell r="H891">
            <v>0</v>
          </cell>
          <cell r="I891">
            <v>0</v>
          </cell>
          <cell r="J891">
            <v>5</v>
          </cell>
        </row>
        <row r="892">
          <cell r="B892" t="str">
            <v>Tejas</v>
          </cell>
          <cell r="C892">
            <v>0</v>
          </cell>
          <cell r="D892">
            <v>11</v>
          </cell>
          <cell r="E892">
            <v>0</v>
          </cell>
          <cell r="F892">
            <v>0</v>
          </cell>
          <cell r="G892">
            <v>0</v>
          </cell>
          <cell r="H892">
            <v>0</v>
          </cell>
          <cell r="I892">
            <v>0</v>
          </cell>
          <cell r="J892">
            <v>11</v>
          </cell>
        </row>
        <row r="893">
          <cell r="B893" t="str">
            <v>Tellabs</v>
          </cell>
          <cell r="C893">
            <v>0</v>
          </cell>
          <cell r="D893">
            <v>8</v>
          </cell>
          <cell r="E893">
            <v>0</v>
          </cell>
          <cell r="F893">
            <v>0</v>
          </cell>
          <cell r="G893">
            <v>2</v>
          </cell>
          <cell r="H893">
            <v>0</v>
          </cell>
          <cell r="I893">
            <v>0</v>
          </cell>
          <cell r="J893">
            <v>10</v>
          </cell>
        </row>
        <row r="894">
          <cell r="B894" t="str">
            <v>Transmode</v>
          </cell>
          <cell r="C894">
            <v>0</v>
          </cell>
          <cell r="D894">
            <v>0</v>
          </cell>
          <cell r="E894">
            <v>0</v>
          </cell>
          <cell r="F894">
            <v>0</v>
          </cell>
          <cell r="G894">
            <v>0</v>
          </cell>
          <cell r="H894">
            <v>0</v>
          </cell>
          <cell r="I894">
            <v>0</v>
          </cell>
          <cell r="J894">
            <v>0</v>
          </cell>
        </row>
        <row r="895">
          <cell r="B895" t="str">
            <v>Turin</v>
          </cell>
          <cell r="C895">
            <v>0</v>
          </cell>
          <cell r="D895">
            <v>1</v>
          </cell>
          <cell r="E895">
            <v>0</v>
          </cell>
          <cell r="F895">
            <v>0</v>
          </cell>
          <cell r="G895">
            <v>0</v>
          </cell>
          <cell r="H895">
            <v>0</v>
          </cell>
          <cell r="I895">
            <v>0</v>
          </cell>
          <cell r="J895">
            <v>1</v>
          </cell>
        </row>
        <row r="896">
          <cell r="B896" t="str">
            <v>Tyco</v>
          </cell>
          <cell r="C896">
            <v>0</v>
          </cell>
          <cell r="D896">
            <v>0</v>
          </cell>
          <cell r="E896">
            <v>0</v>
          </cell>
          <cell r="F896">
            <v>0</v>
          </cell>
          <cell r="G896">
            <v>0</v>
          </cell>
          <cell r="H896">
            <v>0</v>
          </cell>
          <cell r="I896">
            <v>0</v>
          </cell>
          <cell r="J896">
            <v>0</v>
          </cell>
        </row>
        <row r="897">
          <cell r="B897" t="str">
            <v>UTStarcom</v>
          </cell>
          <cell r="C897">
            <v>0</v>
          </cell>
          <cell r="D897">
            <v>13</v>
          </cell>
          <cell r="E897">
            <v>0</v>
          </cell>
          <cell r="F897">
            <v>0</v>
          </cell>
          <cell r="G897">
            <v>0</v>
          </cell>
          <cell r="I897">
            <v>0</v>
          </cell>
          <cell r="J897">
            <v>13</v>
          </cell>
        </row>
        <row r="898">
          <cell r="B898" t="str">
            <v>White Rock</v>
          </cell>
          <cell r="C898">
            <v>0</v>
          </cell>
          <cell r="D898">
            <v>0</v>
          </cell>
          <cell r="E898">
            <v>0</v>
          </cell>
          <cell r="F898">
            <v>0</v>
          </cell>
          <cell r="G898">
            <v>0</v>
          </cell>
          <cell r="H898">
            <v>0</v>
          </cell>
          <cell r="I898">
            <v>0</v>
          </cell>
          <cell r="J898">
            <v>0</v>
          </cell>
        </row>
        <row r="899">
          <cell r="B899" t="str">
            <v>Xtera</v>
          </cell>
          <cell r="C899">
            <v>0</v>
          </cell>
          <cell r="D899">
            <v>0</v>
          </cell>
          <cell r="E899">
            <v>0</v>
          </cell>
          <cell r="F899">
            <v>0</v>
          </cell>
          <cell r="G899">
            <v>0</v>
          </cell>
          <cell r="H899">
            <v>0</v>
          </cell>
          <cell r="I899">
            <v>0</v>
          </cell>
          <cell r="J899">
            <v>0</v>
          </cell>
        </row>
        <row r="900">
          <cell r="B900" t="str">
            <v>Zhone</v>
          </cell>
          <cell r="C900">
            <v>0</v>
          </cell>
          <cell r="D900">
            <v>0</v>
          </cell>
          <cell r="E900">
            <v>0</v>
          </cell>
          <cell r="F900">
            <v>0</v>
          </cell>
          <cell r="G900">
            <v>1</v>
          </cell>
          <cell r="H900">
            <v>0</v>
          </cell>
          <cell r="I900">
            <v>0</v>
          </cell>
          <cell r="J900">
            <v>1</v>
          </cell>
        </row>
        <row r="901">
          <cell r="B901" t="str">
            <v>ZTE</v>
          </cell>
          <cell r="C901">
            <v>17</v>
          </cell>
          <cell r="D901">
            <v>6</v>
          </cell>
          <cell r="E901">
            <v>0</v>
          </cell>
          <cell r="F901">
            <v>0</v>
          </cell>
          <cell r="G901">
            <v>1</v>
          </cell>
          <cell r="H901">
            <v>6</v>
          </cell>
          <cell r="I901">
            <v>0</v>
          </cell>
          <cell r="J901">
            <v>30</v>
          </cell>
        </row>
        <row r="902">
          <cell r="B902" t="str">
            <v>Other</v>
          </cell>
          <cell r="C902">
            <v>0</v>
          </cell>
          <cell r="D902">
            <v>6</v>
          </cell>
          <cell r="E902">
            <v>0</v>
          </cell>
          <cell r="F902">
            <v>0</v>
          </cell>
          <cell r="G902">
            <v>0</v>
          </cell>
          <cell r="H902">
            <v>0</v>
          </cell>
          <cell r="I902">
            <v>0</v>
          </cell>
          <cell r="J902">
            <v>6</v>
          </cell>
        </row>
        <row r="903">
          <cell r="B903" t="str">
            <v>Total</v>
          </cell>
          <cell r="C903">
            <v>117</v>
          </cell>
          <cell r="D903">
            <v>350</v>
          </cell>
          <cell r="E903">
            <v>10</v>
          </cell>
          <cell r="F903">
            <v>26</v>
          </cell>
          <cell r="G903">
            <v>63</v>
          </cell>
          <cell r="H903">
            <v>49</v>
          </cell>
          <cell r="I903">
            <v>55</v>
          </cell>
          <cell r="J903">
            <v>670</v>
          </cell>
        </row>
        <row r="907">
          <cell r="B907" t="str">
            <v>Vendor</v>
          </cell>
          <cell r="C907" t="str">
            <v>SONET/SDH Add-drop multiplexers (ADM)</v>
          </cell>
          <cell r="D907" t="str">
            <v>Optical Edge Devices (OED)</v>
          </cell>
          <cell r="E907" t="str">
            <v>Digital Cross Connects (DCS)</v>
          </cell>
          <cell r="F907" t="str">
            <v>Optical Core Switches (OCS)</v>
          </cell>
          <cell r="G907" t="str">
            <v>Metro WDM (C/D-WDM)</v>
          </cell>
          <cell r="H907" t="str">
            <v>Long haul DWDM (LH DWDM)</v>
          </cell>
          <cell r="I907" t="str">
            <v>Multi-reach DWDM</v>
          </cell>
          <cell r="J907" t="str">
            <v>Total Optical Networking (ON)</v>
          </cell>
        </row>
        <row r="908">
          <cell r="B908" t="str">
            <v>ADTRAN</v>
          </cell>
          <cell r="C908">
            <v>0</v>
          </cell>
          <cell r="D908">
            <v>0</v>
          </cell>
          <cell r="E908">
            <v>0</v>
          </cell>
          <cell r="F908">
            <v>0</v>
          </cell>
          <cell r="G908">
            <v>0</v>
          </cell>
          <cell r="H908">
            <v>0</v>
          </cell>
          <cell r="I908">
            <v>0</v>
          </cell>
          <cell r="J908">
            <v>0</v>
          </cell>
        </row>
        <row r="909">
          <cell r="B909" t="str">
            <v>ADVA</v>
          </cell>
          <cell r="C909">
            <v>0</v>
          </cell>
          <cell r="D909">
            <v>0</v>
          </cell>
          <cell r="E909">
            <v>0</v>
          </cell>
          <cell r="F909">
            <v>0</v>
          </cell>
          <cell r="G909">
            <v>2</v>
          </cell>
          <cell r="H909">
            <v>0</v>
          </cell>
          <cell r="I909">
            <v>0</v>
          </cell>
          <cell r="J909">
            <v>2</v>
          </cell>
        </row>
        <row r="910">
          <cell r="B910" t="str">
            <v>Alcatel-Lucent</v>
          </cell>
          <cell r="C910">
            <v>2</v>
          </cell>
          <cell r="D910">
            <v>41</v>
          </cell>
          <cell r="E910">
            <v>1</v>
          </cell>
          <cell r="F910">
            <v>7</v>
          </cell>
          <cell r="G910">
            <v>9</v>
          </cell>
          <cell r="H910">
            <v>8</v>
          </cell>
          <cell r="I910">
            <v>10</v>
          </cell>
          <cell r="J910">
            <v>78</v>
          </cell>
        </row>
        <row r="911">
          <cell r="B911" t="str">
            <v>ANDA</v>
          </cell>
          <cell r="C911">
            <v>0</v>
          </cell>
          <cell r="D911">
            <v>1</v>
          </cell>
          <cell r="E911">
            <v>0</v>
          </cell>
          <cell r="F911">
            <v>0</v>
          </cell>
          <cell r="G911">
            <v>0</v>
          </cell>
          <cell r="H911">
            <v>0</v>
          </cell>
          <cell r="I911">
            <v>0</v>
          </cell>
          <cell r="J911">
            <v>1</v>
          </cell>
        </row>
        <row r="912">
          <cell r="B912" t="str">
            <v>Atrica</v>
          </cell>
          <cell r="C912">
            <v>0</v>
          </cell>
          <cell r="D912">
            <v>3</v>
          </cell>
          <cell r="E912">
            <v>0</v>
          </cell>
          <cell r="F912">
            <v>0</v>
          </cell>
          <cell r="G912">
            <v>0</v>
          </cell>
          <cell r="H912">
            <v>0</v>
          </cell>
          <cell r="I912">
            <v>0</v>
          </cell>
          <cell r="J912">
            <v>3</v>
          </cell>
        </row>
        <row r="913">
          <cell r="B913" t="str">
            <v>Calient</v>
          </cell>
          <cell r="C913">
            <v>0</v>
          </cell>
          <cell r="D913">
            <v>0</v>
          </cell>
          <cell r="E913">
            <v>0</v>
          </cell>
          <cell r="F913">
            <v>0</v>
          </cell>
          <cell r="G913">
            <v>0</v>
          </cell>
          <cell r="H913">
            <v>0</v>
          </cell>
          <cell r="I913">
            <v>0</v>
          </cell>
          <cell r="J913">
            <v>0</v>
          </cell>
        </row>
        <row r="914">
          <cell r="B914" t="str">
            <v>Ciena</v>
          </cell>
          <cell r="C914">
            <v>0</v>
          </cell>
          <cell r="D914">
            <v>0</v>
          </cell>
          <cell r="E914">
            <v>0</v>
          </cell>
          <cell r="F914">
            <v>0</v>
          </cell>
          <cell r="G914">
            <v>0</v>
          </cell>
          <cell r="H914">
            <v>0</v>
          </cell>
          <cell r="I914">
            <v>0</v>
          </cell>
          <cell r="J914">
            <v>0</v>
          </cell>
        </row>
        <row r="915">
          <cell r="B915" t="str">
            <v>Cisco</v>
          </cell>
          <cell r="C915">
            <v>0</v>
          </cell>
          <cell r="D915">
            <v>11</v>
          </cell>
          <cell r="E915">
            <v>0</v>
          </cell>
          <cell r="F915">
            <v>0</v>
          </cell>
          <cell r="G915">
            <v>10</v>
          </cell>
          <cell r="H915">
            <v>0</v>
          </cell>
          <cell r="I915">
            <v>0</v>
          </cell>
          <cell r="J915">
            <v>21</v>
          </cell>
        </row>
        <row r="916">
          <cell r="B916" t="str">
            <v>Corrigent</v>
          </cell>
          <cell r="C916">
            <v>0</v>
          </cell>
          <cell r="D916">
            <v>15</v>
          </cell>
          <cell r="E916">
            <v>0</v>
          </cell>
          <cell r="F916">
            <v>0</v>
          </cell>
          <cell r="G916">
            <v>0</v>
          </cell>
          <cell r="H916">
            <v>0</v>
          </cell>
          <cell r="I916">
            <v>0</v>
          </cell>
          <cell r="J916">
            <v>15</v>
          </cell>
        </row>
        <row r="917">
          <cell r="B917" t="str">
            <v>Corvis</v>
          </cell>
          <cell r="C917">
            <v>0</v>
          </cell>
          <cell r="D917">
            <v>0</v>
          </cell>
          <cell r="E917">
            <v>0</v>
          </cell>
          <cell r="F917">
            <v>0</v>
          </cell>
          <cell r="G917">
            <v>0</v>
          </cell>
          <cell r="H917">
            <v>0</v>
          </cell>
          <cell r="I917">
            <v>0</v>
          </cell>
          <cell r="J917">
            <v>0</v>
          </cell>
        </row>
        <row r="918">
          <cell r="B918" t="str">
            <v>Datang</v>
          </cell>
          <cell r="C918">
            <v>0</v>
          </cell>
          <cell r="D918">
            <v>0</v>
          </cell>
          <cell r="E918">
            <v>0</v>
          </cell>
          <cell r="F918">
            <v>0</v>
          </cell>
          <cell r="G918">
            <v>0</v>
          </cell>
          <cell r="H918">
            <v>0</v>
          </cell>
          <cell r="I918">
            <v>0</v>
          </cell>
          <cell r="J918">
            <v>0</v>
          </cell>
        </row>
        <row r="919">
          <cell r="B919" t="str">
            <v>ECI Telecom</v>
          </cell>
          <cell r="C919">
            <v>3</v>
          </cell>
          <cell r="D919">
            <v>26</v>
          </cell>
          <cell r="E919">
            <v>3</v>
          </cell>
          <cell r="F919">
            <v>0</v>
          </cell>
          <cell r="G919">
            <v>4</v>
          </cell>
          <cell r="H919">
            <v>0</v>
          </cell>
          <cell r="I919">
            <v>0</v>
          </cell>
          <cell r="J919">
            <v>36</v>
          </cell>
        </row>
        <row r="920">
          <cell r="B920" t="str">
            <v>Ericsson</v>
          </cell>
          <cell r="C920">
            <v>1</v>
          </cell>
          <cell r="D920">
            <v>23</v>
          </cell>
          <cell r="E920">
            <v>1</v>
          </cell>
          <cell r="F920">
            <v>2</v>
          </cell>
          <cell r="G920">
            <v>0</v>
          </cell>
          <cell r="H920">
            <v>3</v>
          </cell>
          <cell r="I920">
            <v>7</v>
          </cell>
          <cell r="J920">
            <v>37</v>
          </cell>
        </row>
        <row r="921">
          <cell r="B921" t="str">
            <v>FiberHome</v>
          </cell>
          <cell r="C921">
            <v>21</v>
          </cell>
          <cell r="D921">
            <v>13</v>
          </cell>
          <cell r="E921">
            <v>0</v>
          </cell>
          <cell r="F921">
            <v>2</v>
          </cell>
          <cell r="G921">
            <v>8</v>
          </cell>
          <cell r="H921">
            <v>16</v>
          </cell>
          <cell r="I921">
            <v>0</v>
          </cell>
          <cell r="J921">
            <v>60</v>
          </cell>
        </row>
        <row r="922">
          <cell r="B922" t="str">
            <v>Fujitsu</v>
          </cell>
          <cell r="C922">
            <v>21</v>
          </cell>
          <cell r="D922">
            <v>11</v>
          </cell>
          <cell r="E922">
            <v>3</v>
          </cell>
          <cell r="F922">
            <v>0</v>
          </cell>
          <cell r="G922">
            <v>6</v>
          </cell>
          <cell r="H922">
            <v>1</v>
          </cell>
          <cell r="I922">
            <v>2</v>
          </cell>
          <cell r="J922">
            <v>44</v>
          </cell>
        </row>
        <row r="923">
          <cell r="B923" t="str">
            <v>Hitachi</v>
          </cell>
          <cell r="C923">
            <v>1</v>
          </cell>
          <cell r="D923">
            <v>1</v>
          </cell>
          <cell r="E923">
            <v>1</v>
          </cell>
          <cell r="F923">
            <v>0</v>
          </cell>
          <cell r="G923">
            <v>8</v>
          </cell>
          <cell r="H923">
            <v>1</v>
          </cell>
          <cell r="I923">
            <v>0</v>
          </cell>
          <cell r="J923">
            <v>12</v>
          </cell>
        </row>
        <row r="924">
          <cell r="B924" t="str">
            <v>Hitachi Cable</v>
          </cell>
          <cell r="C924">
            <v>0</v>
          </cell>
          <cell r="D924">
            <v>0</v>
          </cell>
          <cell r="E924">
            <v>0</v>
          </cell>
          <cell r="F924">
            <v>0</v>
          </cell>
          <cell r="G924">
            <v>4</v>
          </cell>
          <cell r="H924">
            <v>0</v>
          </cell>
          <cell r="I924">
            <v>0</v>
          </cell>
          <cell r="J924">
            <v>4</v>
          </cell>
        </row>
        <row r="925">
          <cell r="B925" t="str">
            <v>Huawei</v>
          </cell>
          <cell r="C925">
            <v>24</v>
          </cell>
          <cell r="D925">
            <v>149</v>
          </cell>
          <cell r="E925">
            <v>0</v>
          </cell>
          <cell r="F925">
            <v>19</v>
          </cell>
          <cell r="G925">
            <v>9</v>
          </cell>
          <cell r="H925">
            <v>7</v>
          </cell>
          <cell r="I925">
            <v>33</v>
          </cell>
          <cell r="J925">
            <v>241</v>
          </cell>
        </row>
        <row r="926">
          <cell r="B926" t="str">
            <v>Infinera</v>
          </cell>
          <cell r="C926">
            <v>0</v>
          </cell>
          <cell r="D926">
            <v>0</v>
          </cell>
          <cell r="E926">
            <v>0</v>
          </cell>
          <cell r="F926">
            <v>0</v>
          </cell>
          <cell r="G926">
            <v>0</v>
          </cell>
          <cell r="H926">
            <v>0</v>
          </cell>
          <cell r="I926">
            <v>0</v>
          </cell>
          <cell r="J926">
            <v>0</v>
          </cell>
        </row>
        <row r="927">
          <cell r="B927" t="str">
            <v>Lucent</v>
          </cell>
          <cell r="C927">
            <v>0</v>
          </cell>
          <cell r="D927">
            <v>0</v>
          </cell>
          <cell r="E927">
            <v>0</v>
          </cell>
          <cell r="F927">
            <v>0</v>
          </cell>
          <cell r="G927">
            <v>0</v>
          </cell>
          <cell r="H927">
            <v>0</v>
          </cell>
          <cell r="I927">
            <v>0</v>
          </cell>
          <cell r="J927">
            <v>0</v>
          </cell>
        </row>
        <row r="928">
          <cell r="B928" t="str">
            <v>Luminous</v>
          </cell>
          <cell r="C928">
            <v>0</v>
          </cell>
          <cell r="D928">
            <v>0</v>
          </cell>
          <cell r="E928">
            <v>0</v>
          </cell>
          <cell r="F928">
            <v>0</v>
          </cell>
          <cell r="G928">
            <v>0</v>
          </cell>
          <cell r="H928">
            <v>0</v>
          </cell>
          <cell r="I928">
            <v>0</v>
          </cell>
          <cell r="J928">
            <v>0</v>
          </cell>
        </row>
        <row r="929">
          <cell r="B929" t="str">
            <v>Movaz</v>
          </cell>
          <cell r="C929">
            <v>0</v>
          </cell>
          <cell r="D929">
            <v>0</v>
          </cell>
          <cell r="E929">
            <v>0</v>
          </cell>
          <cell r="F929">
            <v>0</v>
          </cell>
          <cell r="G929">
            <v>0</v>
          </cell>
          <cell r="H929">
            <v>0</v>
          </cell>
          <cell r="I929">
            <v>0</v>
          </cell>
          <cell r="J929">
            <v>0</v>
          </cell>
        </row>
        <row r="930">
          <cell r="B930" t="str">
            <v>NEC</v>
          </cell>
          <cell r="C930">
            <v>27</v>
          </cell>
          <cell r="D930">
            <v>29</v>
          </cell>
          <cell r="E930">
            <v>0</v>
          </cell>
          <cell r="F930">
            <v>0</v>
          </cell>
          <cell r="G930">
            <v>3</v>
          </cell>
          <cell r="H930">
            <v>7</v>
          </cell>
          <cell r="I930">
            <v>0</v>
          </cell>
          <cell r="J930">
            <v>66</v>
          </cell>
        </row>
        <row r="931">
          <cell r="B931" t="str">
            <v>Nortel</v>
          </cell>
          <cell r="C931">
            <v>0</v>
          </cell>
          <cell r="D931">
            <v>51</v>
          </cell>
          <cell r="E931">
            <v>0</v>
          </cell>
          <cell r="F931">
            <v>7</v>
          </cell>
          <cell r="G931">
            <v>27</v>
          </cell>
          <cell r="H931">
            <v>11</v>
          </cell>
          <cell r="I931">
            <v>10</v>
          </cell>
          <cell r="J931">
            <v>106</v>
          </cell>
        </row>
        <row r="932">
          <cell r="B932" t="str">
            <v>OpVista</v>
          </cell>
          <cell r="C932">
            <v>0</v>
          </cell>
          <cell r="D932">
            <v>0</v>
          </cell>
          <cell r="E932">
            <v>0</v>
          </cell>
          <cell r="F932">
            <v>0</v>
          </cell>
          <cell r="G932">
            <v>0</v>
          </cell>
          <cell r="H932">
            <v>0</v>
          </cell>
          <cell r="I932">
            <v>0</v>
          </cell>
          <cell r="J932">
            <v>0</v>
          </cell>
        </row>
        <row r="933">
          <cell r="B933" t="str">
            <v>Sagem</v>
          </cell>
          <cell r="C933">
            <v>0</v>
          </cell>
          <cell r="D933">
            <v>3</v>
          </cell>
          <cell r="E933">
            <v>0</v>
          </cell>
          <cell r="F933">
            <v>0</v>
          </cell>
          <cell r="G933">
            <v>0</v>
          </cell>
          <cell r="H933">
            <v>0</v>
          </cell>
          <cell r="I933">
            <v>0</v>
          </cell>
          <cell r="J933">
            <v>3</v>
          </cell>
        </row>
        <row r="934">
          <cell r="B934" t="str">
            <v>Nokia Siemens</v>
          </cell>
          <cell r="C934">
            <v>1</v>
          </cell>
          <cell r="D934">
            <v>15</v>
          </cell>
          <cell r="E934">
            <v>0</v>
          </cell>
          <cell r="F934">
            <v>0</v>
          </cell>
          <cell r="G934">
            <v>0</v>
          </cell>
          <cell r="H934">
            <v>1</v>
          </cell>
          <cell r="I934">
            <v>5</v>
          </cell>
          <cell r="J934">
            <v>22</v>
          </cell>
        </row>
        <row r="935">
          <cell r="B935" t="str">
            <v>Sycamore</v>
          </cell>
          <cell r="C935">
            <v>0</v>
          </cell>
          <cell r="D935">
            <v>0</v>
          </cell>
          <cell r="E935">
            <v>0</v>
          </cell>
          <cell r="F935">
            <v>3</v>
          </cell>
          <cell r="G935">
            <v>0</v>
          </cell>
          <cell r="H935">
            <v>0</v>
          </cell>
          <cell r="I935">
            <v>0</v>
          </cell>
          <cell r="J935">
            <v>3</v>
          </cell>
        </row>
        <row r="936">
          <cell r="B936" t="str">
            <v>Tejas</v>
          </cell>
          <cell r="C936">
            <v>0</v>
          </cell>
          <cell r="D936">
            <v>6</v>
          </cell>
          <cell r="E936">
            <v>0</v>
          </cell>
          <cell r="F936">
            <v>0</v>
          </cell>
          <cell r="G936">
            <v>0</v>
          </cell>
          <cell r="H936">
            <v>0</v>
          </cell>
          <cell r="I936">
            <v>0</v>
          </cell>
          <cell r="J936">
            <v>6</v>
          </cell>
        </row>
        <row r="937">
          <cell r="B937" t="str">
            <v>Tellabs</v>
          </cell>
          <cell r="C937">
            <v>0</v>
          </cell>
          <cell r="D937">
            <v>7</v>
          </cell>
          <cell r="E937">
            <v>0</v>
          </cell>
          <cell r="F937">
            <v>0</v>
          </cell>
          <cell r="G937">
            <v>3</v>
          </cell>
          <cell r="H937">
            <v>0</v>
          </cell>
          <cell r="I937">
            <v>0</v>
          </cell>
          <cell r="J937">
            <v>10</v>
          </cell>
        </row>
        <row r="938">
          <cell r="B938" t="str">
            <v>Transmode</v>
          </cell>
          <cell r="C938">
            <v>0</v>
          </cell>
          <cell r="D938">
            <v>0</v>
          </cell>
          <cell r="E938">
            <v>0</v>
          </cell>
          <cell r="F938">
            <v>0</v>
          </cell>
          <cell r="G938">
            <v>0</v>
          </cell>
          <cell r="H938">
            <v>0</v>
          </cell>
          <cell r="I938">
            <v>0</v>
          </cell>
          <cell r="J938">
            <v>0</v>
          </cell>
        </row>
        <row r="939">
          <cell r="B939" t="str">
            <v>Turin</v>
          </cell>
          <cell r="C939">
            <v>0</v>
          </cell>
          <cell r="D939">
            <v>2</v>
          </cell>
          <cell r="E939">
            <v>0</v>
          </cell>
          <cell r="F939">
            <v>0</v>
          </cell>
          <cell r="G939">
            <v>0</v>
          </cell>
          <cell r="H939">
            <v>0</v>
          </cell>
          <cell r="I939">
            <v>0</v>
          </cell>
          <cell r="J939">
            <v>2</v>
          </cell>
        </row>
        <row r="940">
          <cell r="B940" t="str">
            <v>Tyco</v>
          </cell>
          <cell r="C940">
            <v>0</v>
          </cell>
          <cell r="D940">
            <v>0</v>
          </cell>
          <cell r="E940">
            <v>0</v>
          </cell>
          <cell r="F940">
            <v>0</v>
          </cell>
          <cell r="G940">
            <v>0</v>
          </cell>
          <cell r="H940">
            <v>0</v>
          </cell>
          <cell r="I940">
            <v>0</v>
          </cell>
          <cell r="J940">
            <v>0</v>
          </cell>
        </row>
        <row r="941">
          <cell r="B941" t="str">
            <v>UTStarcom</v>
          </cell>
          <cell r="C941">
            <v>0</v>
          </cell>
          <cell r="D941">
            <v>12</v>
          </cell>
          <cell r="E941">
            <v>0</v>
          </cell>
          <cell r="F941">
            <v>0</v>
          </cell>
          <cell r="G941">
            <v>0</v>
          </cell>
          <cell r="H941">
            <v>0</v>
          </cell>
          <cell r="I941">
            <v>0</v>
          </cell>
          <cell r="J941">
            <v>12</v>
          </cell>
        </row>
        <row r="942">
          <cell r="B942" t="str">
            <v>White Rock</v>
          </cell>
          <cell r="C942">
            <v>0</v>
          </cell>
          <cell r="D942">
            <v>0</v>
          </cell>
          <cell r="E942">
            <v>0</v>
          </cell>
          <cell r="F942">
            <v>0</v>
          </cell>
          <cell r="G942">
            <v>0</v>
          </cell>
          <cell r="H942">
            <v>0</v>
          </cell>
          <cell r="I942">
            <v>0</v>
          </cell>
          <cell r="J942">
            <v>0</v>
          </cell>
        </row>
        <row r="943">
          <cell r="B943" t="str">
            <v>Xtera</v>
          </cell>
          <cell r="C943">
            <v>0</v>
          </cell>
          <cell r="D943">
            <v>0</v>
          </cell>
          <cell r="E943">
            <v>0</v>
          </cell>
          <cell r="F943">
            <v>0</v>
          </cell>
          <cell r="G943">
            <v>0</v>
          </cell>
          <cell r="H943">
            <v>0</v>
          </cell>
          <cell r="I943">
            <v>0</v>
          </cell>
          <cell r="J943">
            <v>0</v>
          </cell>
        </row>
        <row r="944">
          <cell r="B944" t="str">
            <v>Zhone</v>
          </cell>
          <cell r="C944">
            <v>0</v>
          </cell>
          <cell r="D944">
            <v>0</v>
          </cell>
          <cell r="E944">
            <v>0</v>
          </cell>
          <cell r="F944">
            <v>0</v>
          </cell>
          <cell r="G944">
            <v>1</v>
          </cell>
          <cell r="H944">
            <v>0</v>
          </cell>
          <cell r="I944">
            <v>0</v>
          </cell>
          <cell r="J944">
            <v>1</v>
          </cell>
        </row>
        <row r="945">
          <cell r="B945" t="str">
            <v>ZTE</v>
          </cell>
          <cell r="C945">
            <v>22</v>
          </cell>
          <cell r="D945">
            <v>7</v>
          </cell>
          <cell r="E945">
            <v>0</v>
          </cell>
          <cell r="F945">
            <v>0</v>
          </cell>
          <cell r="G945">
            <v>1</v>
          </cell>
          <cell r="H945">
            <v>8</v>
          </cell>
          <cell r="I945">
            <v>0</v>
          </cell>
          <cell r="J945">
            <v>38</v>
          </cell>
        </row>
        <row r="946">
          <cell r="B946" t="str">
            <v>Other</v>
          </cell>
          <cell r="C946">
            <v>0</v>
          </cell>
          <cell r="D946">
            <v>6</v>
          </cell>
          <cell r="E946">
            <v>0</v>
          </cell>
          <cell r="F946">
            <v>0</v>
          </cell>
          <cell r="G946">
            <v>0</v>
          </cell>
          <cell r="H946">
            <v>0</v>
          </cell>
          <cell r="I946">
            <v>0</v>
          </cell>
          <cell r="J946">
            <v>6</v>
          </cell>
        </row>
        <row r="947">
          <cell r="B947" t="str">
            <v>Total</v>
          </cell>
          <cell r="C947">
            <v>123</v>
          </cell>
          <cell r="D947">
            <v>432</v>
          </cell>
          <cell r="E947">
            <v>9</v>
          </cell>
          <cell r="F947">
            <v>40</v>
          </cell>
          <cell r="G947">
            <v>95</v>
          </cell>
          <cell r="H947">
            <v>63</v>
          </cell>
          <cell r="I947">
            <v>67</v>
          </cell>
          <cell r="J947">
            <v>829</v>
          </cell>
        </row>
        <row r="951">
          <cell r="B951" t="str">
            <v>Vendor</v>
          </cell>
          <cell r="C951" t="str">
            <v>SONET/SDH Add-drop multiplexers (ADM)</v>
          </cell>
          <cell r="D951" t="str">
            <v>Optical Edge Devices (OED)</v>
          </cell>
          <cell r="E951" t="str">
            <v>Digital Cross Connects (DCS)</v>
          </cell>
          <cell r="F951" t="str">
            <v>Optical Core Switches (OCS)</v>
          </cell>
          <cell r="G951" t="str">
            <v>Metro WDM (C/D-WDM)</v>
          </cell>
          <cell r="H951" t="str">
            <v>Long haul DWDM (LH DWDM)</v>
          </cell>
          <cell r="I951" t="str">
            <v>Multi-reach DWDM</v>
          </cell>
          <cell r="J951" t="str">
            <v>Total Optical Networking (ON)</v>
          </cell>
        </row>
        <row r="952">
          <cell r="B952" t="str">
            <v>ADTRAN</v>
          </cell>
          <cell r="C952">
            <v>0</v>
          </cell>
          <cell r="D952">
            <v>0</v>
          </cell>
          <cell r="E952">
            <v>0</v>
          </cell>
          <cell r="F952">
            <v>0</v>
          </cell>
          <cell r="G952">
            <v>0</v>
          </cell>
          <cell r="H952">
            <v>0</v>
          </cell>
          <cell r="I952">
            <v>0</v>
          </cell>
          <cell r="J952">
            <v>0</v>
          </cell>
        </row>
        <row r="953">
          <cell r="B953" t="str">
            <v>ADVA</v>
          </cell>
          <cell r="C953">
            <v>0</v>
          </cell>
          <cell r="D953">
            <v>0</v>
          </cell>
          <cell r="E953">
            <v>0</v>
          </cell>
          <cell r="F953">
            <v>0</v>
          </cell>
          <cell r="G953">
            <v>1</v>
          </cell>
          <cell r="H953">
            <v>0</v>
          </cell>
          <cell r="I953">
            <v>0</v>
          </cell>
          <cell r="J953">
            <v>1</v>
          </cell>
        </row>
        <row r="954">
          <cell r="B954" t="str">
            <v>Alcatel-Lucent</v>
          </cell>
          <cell r="C954">
            <v>3</v>
          </cell>
          <cell r="D954">
            <v>53</v>
          </cell>
          <cell r="E954">
            <v>0</v>
          </cell>
          <cell r="F954">
            <v>23</v>
          </cell>
          <cell r="G954">
            <v>13</v>
          </cell>
          <cell r="H954">
            <v>7</v>
          </cell>
          <cell r="I954">
            <v>27</v>
          </cell>
          <cell r="J954">
            <v>126</v>
          </cell>
        </row>
        <row r="955">
          <cell r="B955" t="str">
            <v>ANDA</v>
          </cell>
          <cell r="C955">
            <v>0</v>
          </cell>
          <cell r="D955">
            <v>0</v>
          </cell>
          <cell r="E955">
            <v>0</v>
          </cell>
          <cell r="F955">
            <v>0</v>
          </cell>
          <cell r="G955">
            <v>0</v>
          </cell>
          <cell r="H955">
            <v>0</v>
          </cell>
          <cell r="I955">
            <v>0</v>
          </cell>
          <cell r="J955">
            <v>0</v>
          </cell>
        </row>
        <row r="956">
          <cell r="B956" t="str">
            <v>Atrica</v>
          </cell>
          <cell r="C956">
            <v>0</v>
          </cell>
          <cell r="D956">
            <v>3</v>
          </cell>
          <cell r="E956">
            <v>0</v>
          </cell>
          <cell r="F956">
            <v>0</v>
          </cell>
          <cell r="G956">
            <v>0</v>
          </cell>
          <cell r="H956">
            <v>0</v>
          </cell>
          <cell r="I956">
            <v>0</v>
          </cell>
          <cell r="J956">
            <v>3</v>
          </cell>
        </row>
        <row r="957">
          <cell r="B957" t="str">
            <v>Calient</v>
          </cell>
          <cell r="C957">
            <v>0</v>
          </cell>
          <cell r="D957">
            <v>0</v>
          </cell>
          <cell r="E957">
            <v>0</v>
          </cell>
          <cell r="F957">
            <v>0</v>
          </cell>
          <cell r="G957">
            <v>0</v>
          </cell>
          <cell r="H957">
            <v>0</v>
          </cell>
          <cell r="I957">
            <v>0</v>
          </cell>
          <cell r="J957">
            <v>0</v>
          </cell>
        </row>
        <row r="958">
          <cell r="B958" t="str">
            <v>Ciena</v>
          </cell>
          <cell r="C958">
            <v>0</v>
          </cell>
          <cell r="D958">
            <v>0</v>
          </cell>
          <cell r="E958">
            <v>0</v>
          </cell>
          <cell r="F958">
            <v>0</v>
          </cell>
          <cell r="G958">
            <v>2</v>
          </cell>
          <cell r="H958">
            <v>0</v>
          </cell>
          <cell r="I958">
            <v>0</v>
          </cell>
          <cell r="J958">
            <v>2</v>
          </cell>
        </row>
        <row r="959">
          <cell r="B959" t="str">
            <v>Cisco</v>
          </cell>
          <cell r="C959">
            <v>0</v>
          </cell>
          <cell r="D959">
            <v>7</v>
          </cell>
          <cell r="E959">
            <v>0</v>
          </cell>
          <cell r="F959">
            <v>0</v>
          </cell>
          <cell r="G959">
            <v>11</v>
          </cell>
          <cell r="H959">
            <v>0</v>
          </cell>
          <cell r="I959">
            <v>0</v>
          </cell>
          <cell r="J959">
            <v>18</v>
          </cell>
        </row>
        <row r="960">
          <cell r="B960" t="str">
            <v>Corrigent</v>
          </cell>
          <cell r="C960">
            <v>0</v>
          </cell>
          <cell r="D960">
            <v>15</v>
          </cell>
          <cell r="E960">
            <v>0</v>
          </cell>
          <cell r="F960">
            <v>0</v>
          </cell>
          <cell r="G960">
            <v>0</v>
          </cell>
          <cell r="H960">
            <v>0</v>
          </cell>
          <cell r="I960">
            <v>0</v>
          </cell>
          <cell r="J960">
            <v>15</v>
          </cell>
        </row>
        <row r="961">
          <cell r="B961" t="str">
            <v>Corvis</v>
          </cell>
          <cell r="C961">
            <v>0</v>
          </cell>
          <cell r="D961">
            <v>0</v>
          </cell>
          <cell r="E961">
            <v>0</v>
          </cell>
          <cell r="F961">
            <v>0</v>
          </cell>
          <cell r="G961">
            <v>0</v>
          </cell>
          <cell r="H961">
            <v>0</v>
          </cell>
          <cell r="I961">
            <v>0</v>
          </cell>
          <cell r="J961">
            <v>0</v>
          </cell>
        </row>
        <row r="962">
          <cell r="B962" t="str">
            <v>Datang</v>
          </cell>
          <cell r="C962">
            <v>0</v>
          </cell>
          <cell r="D962">
            <v>0</v>
          </cell>
          <cell r="E962">
            <v>0</v>
          </cell>
          <cell r="F962">
            <v>0</v>
          </cell>
          <cell r="G962">
            <v>0</v>
          </cell>
          <cell r="H962">
            <v>0</v>
          </cell>
          <cell r="I962">
            <v>0</v>
          </cell>
          <cell r="J962">
            <v>0</v>
          </cell>
        </row>
        <row r="963">
          <cell r="B963" t="str">
            <v>ECI Telecom</v>
          </cell>
          <cell r="C963">
            <v>4</v>
          </cell>
          <cell r="D963">
            <v>34</v>
          </cell>
          <cell r="E963">
            <v>3</v>
          </cell>
          <cell r="F963">
            <v>0</v>
          </cell>
          <cell r="G963">
            <v>5</v>
          </cell>
          <cell r="H963">
            <v>0</v>
          </cell>
          <cell r="I963">
            <v>0</v>
          </cell>
          <cell r="J963">
            <v>46</v>
          </cell>
        </row>
        <row r="964">
          <cell r="B964" t="str">
            <v>Ericsson</v>
          </cell>
          <cell r="C964">
            <v>4</v>
          </cell>
          <cell r="D964">
            <v>21</v>
          </cell>
          <cell r="E964">
            <v>0</v>
          </cell>
          <cell r="F964">
            <v>0</v>
          </cell>
          <cell r="G964">
            <v>0</v>
          </cell>
          <cell r="H964">
            <v>5</v>
          </cell>
          <cell r="I964">
            <v>9</v>
          </cell>
          <cell r="J964">
            <v>39</v>
          </cell>
        </row>
        <row r="965">
          <cell r="B965" t="str">
            <v>FiberHome</v>
          </cell>
          <cell r="C965">
            <v>20</v>
          </cell>
          <cell r="D965">
            <v>13</v>
          </cell>
          <cell r="E965">
            <v>0</v>
          </cell>
          <cell r="F965">
            <v>9</v>
          </cell>
          <cell r="G965">
            <v>3</v>
          </cell>
          <cell r="H965">
            <v>7</v>
          </cell>
          <cell r="I965">
            <v>0</v>
          </cell>
          <cell r="J965">
            <v>52</v>
          </cell>
        </row>
        <row r="966">
          <cell r="B966" t="str">
            <v>Fujitsu</v>
          </cell>
          <cell r="C966">
            <v>18</v>
          </cell>
          <cell r="D966">
            <v>15</v>
          </cell>
          <cell r="E966">
            <v>3</v>
          </cell>
          <cell r="F966">
            <v>0</v>
          </cell>
          <cell r="G966">
            <v>6</v>
          </cell>
          <cell r="H966">
            <v>1</v>
          </cell>
          <cell r="I966">
            <v>11</v>
          </cell>
          <cell r="J966">
            <v>54</v>
          </cell>
        </row>
        <row r="967">
          <cell r="B967" t="str">
            <v>Hitachi</v>
          </cell>
          <cell r="C967">
            <v>1</v>
          </cell>
          <cell r="D967">
            <v>1</v>
          </cell>
          <cell r="E967">
            <v>0</v>
          </cell>
          <cell r="F967">
            <v>0</v>
          </cell>
          <cell r="G967">
            <v>6</v>
          </cell>
          <cell r="H967">
            <v>0</v>
          </cell>
          <cell r="I967">
            <v>0</v>
          </cell>
          <cell r="J967">
            <v>8</v>
          </cell>
        </row>
        <row r="968">
          <cell r="B968" t="str">
            <v>Hitachi Cable</v>
          </cell>
          <cell r="C968">
            <v>0</v>
          </cell>
          <cell r="D968">
            <v>0</v>
          </cell>
          <cell r="E968">
            <v>0</v>
          </cell>
          <cell r="F968">
            <v>0</v>
          </cell>
          <cell r="G968">
            <v>4</v>
          </cell>
          <cell r="H968">
            <v>0</v>
          </cell>
          <cell r="I968">
            <v>0</v>
          </cell>
          <cell r="J968">
            <v>4</v>
          </cell>
        </row>
        <row r="969">
          <cell r="B969" t="str">
            <v>Huawei</v>
          </cell>
          <cell r="C969">
            <v>8</v>
          </cell>
          <cell r="D969">
            <v>128</v>
          </cell>
          <cell r="E969">
            <v>0</v>
          </cell>
          <cell r="F969">
            <v>15</v>
          </cell>
          <cell r="G969">
            <v>4</v>
          </cell>
          <cell r="H969">
            <v>3</v>
          </cell>
          <cell r="I969">
            <v>15</v>
          </cell>
          <cell r="J969">
            <v>173</v>
          </cell>
        </row>
        <row r="970">
          <cell r="B970" t="str">
            <v>Infinera</v>
          </cell>
          <cell r="C970">
            <v>0</v>
          </cell>
          <cell r="D970">
            <v>0</v>
          </cell>
          <cell r="E970">
            <v>0</v>
          </cell>
          <cell r="F970">
            <v>0</v>
          </cell>
          <cell r="G970">
            <v>0</v>
          </cell>
          <cell r="H970">
            <v>0</v>
          </cell>
          <cell r="I970">
            <v>0</v>
          </cell>
          <cell r="J970">
            <v>0</v>
          </cell>
        </row>
        <row r="971">
          <cell r="B971" t="str">
            <v>Lucent</v>
          </cell>
          <cell r="C971">
            <v>0</v>
          </cell>
          <cell r="D971">
            <v>0</v>
          </cell>
          <cell r="E971">
            <v>0</v>
          </cell>
          <cell r="F971">
            <v>0</v>
          </cell>
          <cell r="G971">
            <v>0</v>
          </cell>
          <cell r="H971">
            <v>0</v>
          </cell>
          <cell r="I971">
            <v>0</v>
          </cell>
          <cell r="J971">
            <v>0</v>
          </cell>
        </row>
        <row r="972">
          <cell r="B972" t="str">
            <v>Luminous</v>
          </cell>
          <cell r="C972">
            <v>0</v>
          </cell>
          <cell r="D972">
            <v>0</v>
          </cell>
          <cell r="E972">
            <v>0</v>
          </cell>
          <cell r="F972">
            <v>0</v>
          </cell>
          <cell r="G972">
            <v>0</v>
          </cell>
          <cell r="H972">
            <v>0</v>
          </cell>
          <cell r="I972">
            <v>0</v>
          </cell>
          <cell r="J972">
            <v>0</v>
          </cell>
        </row>
        <row r="973">
          <cell r="B973" t="str">
            <v>Movaz</v>
          </cell>
          <cell r="J973">
            <v>0</v>
          </cell>
        </row>
        <row r="974">
          <cell r="B974" t="str">
            <v>NEC</v>
          </cell>
          <cell r="C974">
            <v>32</v>
          </cell>
          <cell r="D974">
            <v>40</v>
          </cell>
          <cell r="E974">
            <v>0</v>
          </cell>
          <cell r="F974">
            <v>0</v>
          </cell>
          <cell r="G974">
            <v>5</v>
          </cell>
          <cell r="H974">
            <v>19</v>
          </cell>
          <cell r="I974">
            <v>0</v>
          </cell>
          <cell r="J974">
            <v>96</v>
          </cell>
        </row>
        <row r="975">
          <cell r="B975" t="str">
            <v>Nortel</v>
          </cell>
          <cell r="C975">
            <v>0</v>
          </cell>
          <cell r="D975">
            <v>58</v>
          </cell>
          <cell r="E975">
            <v>0</v>
          </cell>
          <cell r="F975">
            <v>7</v>
          </cell>
          <cell r="G975">
            <v>29</v>
          </cell>
          <cell r="H975">
            <v>10</v>
          </cell>
          <cell r="I975">
            <v>11</v>
          </cell>
          <cell r="J975">
            <v>115</v>
          </cell>
        </row>
        <row r="976">
          <cell r="B976" t="str">
            <v>OpVista</v>
          </cell>
          <cell r="C976">
            <v>0</v>
          </cell>
          <cell r="D976">
            <v>0</v>
          </cell>
          <cell r="E976">
            <v>0</v>
          </cell>
          <cell r="F976">
            <v>0</v>
          </cell>
          <cell r="G976">
            <v>0</v>
          </cell>
          <cell r="H976">
            <v>0</v>
          </cell>
          <cell r="I976">
            <v>0</v>
          </cell>
          <cell r="J976">
            <v>0</v>
          </cell>
        </row>
        <row r="977">
          <cell r="B977" t="str">
            <v>Sagem</v>
          </cell>
          <cell r="C977">
            <v>0</v>
          </cell>
          <cell r="D977">
            <v>3</v>
          </cell>
          <cell r="E977">
            <v>0</v>
          </cell>
          <cell r="F977">
            <v>0</v>
          </cell>
          <cell r="G977">
            <v>0</v>
          </cell>
          <cell r="H977">
            <v>0</v>
          </cell>
          <cell r="I977">
            <v>0</v>
          </cell>
          <cell r="J977">
            <v>3</v>
          </cell>
        </row>
        <row r="978">
          <cell r="B978" t="str">
            <v>Nokia Siemens</v>
          </cell>
          <cell r="C978">
            <v>0</v>
          </cell>
          <cell r="D978">
            <v>12</v>
          </cell>
          <cell r="E978">
            <v>0</v>
          </cell>
          <cell r="F978">
            <v>0</v>
          </cell>
          <cell r="G978">
            <v>0</v>
          </cell>
          <cell r="H978">
            <v>2</v>
          </cell>
          <cell r="I978">
            <v>4</v>
          </cell>
          <cell r="J978">
            <v>18</v>
          </cell>
        </row>
        <row r="979">
          <cell r="B979" t="str">
            <v>Sycamore</v>
          </cell>
          <cell r="C979">
            <v>0</v>
          </cell>
          <cell r="D979">
            <v>0</v>
          </cell>
          <cell r="E979">
            <v>1</v>
          </cell>
          <cell r="F979">
            <v>7</v>
          </cell>
          <cell r="G979">
            <v>0</v>
          </cell>
          <cell r="H979">
            <v>0</v>
          </cell>
          <cell r="I979">
            <v>0</v>
          </cell>
          <cell r="J979">
            <v>8</v>
          </cell>
        </row>
        <row r="980">
          <cell r="B980" t="str">
            <v>Tejas</v>
          </cell>
          <cell r="C980">
            <v>0</v>
          </cell>
          <cell r="D980">
            <v>11</v>
          </cell>
          <cell r="E980">
            <v>0</v>
          </cell>
          <cell r="F980">
            <v>0</v>
          </cell>
          <cell r="G980">
            <v>0</v>
          </cell>
          <cell r="H980">
            <v>0</v>
          </cell>
          <cell r="I980">
            <v>0</v>
          </cell>
          <cell r="J980">
            <v>11</v>
          </cell>
        </row>
        <row r="981">
          <cell r="B981" t="str">
            <v>Tellabs</v>
          </cell>
          <cell r="C981">
            <v>0</v>
          </cell>
          <cell r="D981">
            <v>6</v>
          </cell>
          <cell r="E981">
            <v>0</v>
          </cell>
          <cell r="F981">
            <v>0</v>
          </cell>
          <cell r="G981">
            <v>3</v>
          </cell>
          <cell r="H981">
            <v>0</v>
          </cell>
          <cell r="I981">
            <v>0</v>
          </cell>
          <cell r="J981">
            <v>9</v>
          </cell>
        </row>
        <row r="982">
          <cell r="B982" t="str">
            <v>Transmode</v>
          </cell>
          <cell r="C982">
            <v>0</v>
          </cell>
          <cell r="D982">
            <v>0</v>
          </cell>
          <cell r="E982">
            <v>0</v>
          </cell>
          <cell r="F982">
            <v>0</v>
          </cell>
          <cell r="G982">
            <v>0</v>
          </cell>
          <cell r="H982">
            <v>0</v>
          </cell>
          <cell r="I982">
            <v>0</v>
          </cell>
          <cell r="J982">
            <v>0</v>
          </cell>
        </row>
        <row r="983">
          <cell r="B983" t="str">
            <v>Turin</v>
          </cell>
          <cell r="C983">
            <v>0</v>
          </cell>
          <cell r="D983">
            <v>1</v>
          </cell>
          <cell r="E983">
            <v>0</v>
          </cell>
          <cell r="F983">
            <v>0</v>
          </cell>
          <cell r="G983">
            <v>0</v>
          </cell>
          <cell r="H983">
            <v>0</v>
          </cell>
          <cell r="I983">
            <v>0</v>
          </cell>
          <cell r="J983">
            <v>1</v>
          </cell>
        </row>
        <row r="984">
          <cell r="B984" t="str">
            <v>Tyco</v>
          </cell>
          <cell r="C984">
            <v>0</v>
          </cell>
          <cell r="D984">
            <v>0</v>
          </cell>
          <cell r="E984">
            <v>0</v>
          </cell>
          <cell r="F984">
            <v>0</v>
          </cell>
          <cell r="G984">
            <v>0</v>
          </cell>
          <cell r="H984">
            <v>0</v>
          </cell>
          <cell r="I984">
            <v>0</v>
          </cell>
          <cell r="J984">
            <v>0</v>
          </cell>
        </row>
        <row r="985">
          <cell r="B985" t="str">
            <v>UTStarcom</v>
          </cell>
          <cell r="C985">
            <v>0</v>
          </cell>
          <cell r="D985">
            <v>11</v>
          </cell>
          <cell r="E985">
            <v>0</v>
          </cell>
          <cell r="F985">
            <v>0</v>
          </cell>
          <cell r="G985">
            <v>0</v>
          </cell>
          <cell r="H985">
            <v>0</v>
          </cell>
          <cell r="I985">
            <v>0</v>
          </cell>
          <cell r="J985">
            <v>11</v>
          </cell>
        </row>
        <row r="986">
          <cell r="B986" t="str">
            <v>White Rock</v>
          </cell>
          <cell r="J986">
            <v>0</v>
          </cell>
        </row>
        <row r="987">
          <cell r="B987" t="str">
            <v>Xtera</v>
          </cell>
          <cell r="C987">
            <v>0</v>
          </cell>
          <cell r="D987">
            <v>0</v>
          </cell>
          <cell r="E987">
            <v>0</v>
          </cell>
          <cell r="F987">
            <v>0</v>
          </cell>
          <cell r="G987">
            <v>0</v>
          </cell>
          <cell r="H987">
            <v>0</v>
          </cell>
          <cell r="I987">
            <v>0</v>
          </cell>
          <cell r="J987">
            <v>0</v>
          </cell>
        </row>
        <row r="988">
          <cell r="B988" t="str">
            <v>Zhone</v>
          </cell>
          <cell r="C988">
            <v>0</v>
          </cell>
          <cell r="D988">
            <v>0</v>
          </cell>
          <cell r="E988">
            <v>0</v>
          </cell>
          <cell r="F988">
            <v>0</v>
          </cell>
          <cell r="G988">
            <v>0</v>
          </cell>
          <cell r="H988">
            <v>0</v>
          </cell>
          <cell r="I988">
            <v>0</v>
          </cell>
          <cell r="J988">
            <v>0</v>
          </cell>
        </row>
        <row r="989">
          <cell r="B989" t="str">
            <v>ZTE</v>
          </cell>
          <cell r="C989">
            <v>22</v>
          </cell>
          <cell r="D989">
            <v>9</v>
          </cell>
          <cell r="E989">
            <v>0</v>
          </cell>
          <cell r="F989">
            <v>0</v>
          </cell>
          <cell r="G989">
            <v>2</v>
          </cell>
          <cell r="H989">
            <v>10</v>
          </cell>
          <cell r="I989">
            <v>0</v>
          </cell>
          <cell r="J989">
            <v>43</v>
          </cell>
        </row>
        <row r="990">
          <cell r="B990" t="str">
            <v>Other</v>
          </cell>
          <cell r="C990">
            <v>0</v>
          </cell>
          <cell r="D990">
            <v>6</v>
          </cell>
          <cell r="E990">
            <v>0</v>
          </cell>
          <cell r="F990">
            <v>0</v>
          </cell>
          <cell r="G990">
            <v>0</v>
          </cell>
          <cell r="H990">
            <v>0</v>
          </cell>
          <cell r="I990">
            <v>0</v>
          </cell>
          <cell r="J990">
            <v>6</v>
          </cell>
        </row>
        <row r="991">
          <cell r="B991" t="str">
            <v>Total</v>
          </cell>
          <cell r="C991">
            <v>112</v>
          </cell>
          <cell r="D991">
            <v>447</v>
          </cell>
          <cell r="E991">
            <v>7</v>
          </cell>
          <cell r="F991">
            <v>61</v>
          </cell>
          <cell r="G991">
            <v>94</v>
          </cell>
          <cell r="H991">
            <v>64</v>
          </cell>
          <cell r="I991">
            <v>77</v>
          </cell>
          <cell r="J991">
            <v>862</v>
          </cell>
        </row>
        <row r="995">
          <cell r="B995" t="str">
            <v>Vendor</v>
          </cell>
          <cell r="C995" t="str">
            <v>SONET/SDH Add-drop multiplexers (ADM)</v>
          </cell>
          <cell r="D995" t="str">
            <v>Optical Edge Devices (OED)</v>
          </cell>
          <cell r="E995" t="str">
            <v>Digital Cross Connects (DCS)</v>
          </cell>
          <cell r="F995" t="str">
            <v>Optical Core Switches (OCS)</v>
          </cell>
          <cell r="G995" t="str">
            <v>Metro WDM (C/D-WDM)</v>
          </cell>
          <cell r="H995" t="str">
            <v>Long haul DWDM (LH DWDM)</v>
          </cell>
          <cell r="I995" t="str">
            <v>Multi-reach DWDM</v>
          </cell>
          <cell r="J995" t="str">
            <v>Total Optical Networking (ON)</v>
          </cell>
        </row>
        <row r="996">
          <cell r="B996" t="str">
            <v>ADTRAN</v>
          </cell>
          <cell r="C996">
            <v>0</v>
          </cell>
          <cell r="D996">
            <v>0</v>
          </cell>
          <cell r="E996">
            <v>0</v>
          </cell>
          <cell r="F996">
            <v>0</v>
          </cell>
          <cell r="G996">
            <v>0</v>
          </cell>
          <cell r="H996">
            <v>0</v>
          </cell>
          <cell r="I996">
            <v>0</v>
          </cell>
          <cell r="J996">
            <v>0</v>
          </cell>
        </row>
        <row r="997">
          <cell r="B997" t="str">
            <v>ADVA</v>
          </cell>
          <cell r="C997">
            <v>0</v>
          </cell>
          <cell r="D997">
            <v>0</v>
          </cell>
          <cell r="E997">
            <v>0</v>
          </cell>
          <cell r="F997">
            <v>0</v>
          </cell>
          <cell r="G997">
            <v>3</v>
          </cell>
          <cell r="H997">
            <v>0</v>
          </cell>
          <cell r="I997">
            <v>0</v>
          </cell>
          <cell r="J997">
            <v>3</v>
          </cell>
        </row>
        <row r="998">
          <cell r="B998" t="str">
            <v>Alcatel-Lucent</v>
          </cell>
          <cell r="C998">
            <v>2</v>
          </cell>
          <cell r="D998">
            <v>62</v>
          </cell>
          <cell r="E998">
            <v>0</v>
          </cell>
          <cell r="F998">
            <v>26</v>
          </cell>
          <cell r="G998">
            <v>14</v>
          </cell>
          <cell r="H998">
            <v>8</v>
          </cell>
          <cell r="I998">
            <v>27</v>
          </cell>
          <cell r="J998">
            <v>139</v>
          </cell>
        </row>
        <row r="999">
          <cell r="B999" t="str">
            <v>ANDA</v>
          </cell>
          <cell r="C999">
            <v>0</v>
          </cell>
          <cell r="D999">
            <v>0</v>
          </cell>
          <cell r="E999">
            <v>0</v>
          </cell>
          <cell r="F999">
            <v>0</v>
          </cell>
          <cell r="G999">
            <v>0</v>
          </cell>
          <cell r="H999">
            <v>0</v>
          </cell>
          <cell r="I999">
            <v>0</v>
          </cell>
          <cell r="J999">
            <v>0</v>
          </cell>
        </row>
        <row r="1000">
          <cell r="B1000" t="str">
            <v>Atrica</v>
          </cell>
          <cell r="C1000">
            <v>0</v>
          </cell>
          <cell r="D1000">
            <v>3</v>
          </cell>
          <cell r="E1000">
            <v>0</v>
          </cell>
          <cell r="F1000">
            <v>0</v>
          </cell>
          <cell r="G1000">
            <v>0</v>
          </cell>
          <cell r="H1000">
            <v>0</v>
          </cell>
          <cell r="I1000">
            <v>0</v>
          </cell>
          <cell r="J1000">
            <v>3</v>
          </cell>
        </row>
        <row r="1001">
          <cell r="B1001" t="str">
            <v>Calient</v>
          </cell>
          <cell r="C1001">
            <v>0</v>
          </cell>
          <cell r="D1001">
            <v>0</v>
          </cell>
          <cell r="E1001">
            <v>0</v>
          </cell>
          <cell r="F1001">
            <v>0</v>
          </cell>
          <cell r="G1001">
            <v>0</v>
          </cell>
          <cell r="H1001">
            <v>0</v>
          </cell>
          <cell r="I1001">
            <v>0</v>
          </cell>
          <cell r="J1001">
            <v>0</v>
          </cell>
        </row>
        <row r="1002">
          <cell r="B1002" t="str">
            <v>Ciena</v>
          </cell>
          <cell r="C1002">
            <v>0</v>
          </cell>
          <cell r="D1002">
            <v>1</v>
          </cell>
          <cell r="E1002">
            <v>0</v>
          </cell>
          <cell r="F1002">
            <v>0</v>
          </cell>
          <cell r="G1002">
            <v>2</v>
          </cell>
          <cell r="H1002">
            <v>0</v>
          </cell>
          <cell r="I1002">
            <v>0</v>
          </cell>
          <cell r="J1002">
            <v>3</v>
          </cell>
        </row>
        <row r="1003">
          <cell r="B1003" t="str">
            <v>Cisco</v>
          </cell>
          <cell r="C1003">
            <v>0</v>
          </cell>
          <cell r="D1003">
            <v>9</v>
          </cell>
          <cell r="E1003">
            <v>0</v>
          </cell>
          <cell r="F1003">
            <v>0</v>
          </cell>
          <cell r="G1003">
            <v>12</v>
          </cell>
          <cell r="H1003">
            <v>0</v>
          </cell>
          <cell r="I1003">
            <v>0</v>
          </cell>
          <cell r="J1003">
            <v>21</v>
          </cell>
        </row>
        <row r="1004">
          <cell r="B1004" t="str">
            <v>Corrigent</v>
          </cell>
          <cell r="C1004">
            <v>0</v>
          </cell>
          <cell r="D1004">
            <v>9</v>
          </cell>
          <cell r="E1004">
            <v>0</v>
          </cell>
          <cell r="F1004">
            <v>0</v>
          </cell>
          <cell r="G1004">
            <v>0</v>
          </cell>
          <cell r="H1004">
            <v>0</v>
          </cell>
          <cell r="I1004">
            <v>0</v>
          </cell>
          <cell r="J1004">
            <v>9</v>
          </cell>
        </row>
        <row r="1005">
          <cell r="B1005" t="str">
            <v>Corvis</v>
          </cell>
          <cell r="C1005">
            <v>0</v>
          </cell>
          <cell r="D1005">
            <v>0</v>
          </cell>
          <cell r="E1005">
            <v>0</v>
          </cell>
          <cell r="F1005">
            <v>0</v>
          </cell>
          <cell r="G1005">
            <v>0</v>
          </cell>
          <cell r="H1005">
            <v>0</v>
          </cell>
          <cell r="I1005">
            <v>0</v>
          </cell>
          <cell r="J1005">
            <v>0</v>
          </cell>
        </row>
        <row r="1006">
          <cell r="B1006" t="str">
            <v>Datang</v>
          </cell>
          <cell r="C1006">
            <v>0</v>
          </cell>
          <cell r="D1006">
            <v>0</v>
          </cell>
          <cell r="E1006">
            <v>0</v>
          </cell>
          <cell r="F1006">
            <v>0</v>
          </cell>
          <cell r="G1006">
            <v>0</v>
          </cell>
          <cell r="H1006">
            <v>0</v>
          </cell>
          <cell r="I1006">
            <v>0</v>
          </cell>
          <cell r="J1006">
            <v>0</v>
          </cell>
        </row>
        <row r="1007">
          <cell r="B1007" t="str">
            <v>ECI Telecom</v>
          </cell>
          <cell r="C1007">
            <v>3</v>
          </cell>
          <cell r="D1007">
            <v>30</v>
          </cell>
          <cell r="E1007">
            <v>2</v>
          </cell>
          <cell r="F1007">
            <v>0</v>
          </cell>
          <cell r="G1007">
            <v>7</v>
          </cell>
          <cell r="H1007">
            <v>0</v>
          </cell>
          <cell r="I1007">
            <v>0</v>
          </cell>
          <cell r="J1007">
            <v>42</v>
          </cell>
        </row>
        <row r="1008">
          <cell r="B1008" t="str">
            <v>Ericsson</v>
          </cell>
          <cell r="C1008">
            <v>5</v>
          </cell>
          <cell r="D1008">
            <v>25</v>
          </cell>
          <cell r="E1008">
            <v>0</v>
          </cell>
          <cell r="F1008">
            <v>0</v>
          </cell>
          <cell r="G1008">
            <v>0</v>
          </cell>
          <cell r="H1008">
            <v>7</v>
          </cell>
          <cell r="I1008">
            <v>12</v>
          </cell>
          <cell r="J1008">
            <v>49</v>
          </cell>
        </row>
        <row r="1009">
          <cell r="B1009" t="str">
            <v>FiberHome</v>
          </cell>
          <cell r="C1009">
            <v>11</v>
          </cell>
          <cell r="D1009">
            <v>11</v>
          </cell>
          <cell r="E1009">
            <v>0</v>
          </cell>
          <cell r="F1009">
            <v>6</v>
          </cell>
          <cell r="G1009">
            <v>4</v>
          </cell>
          <cell r="H1009">
            <v>9</v>
          </cell>
          <cell r="I1009">
            <v>0</v>
          </cell>
          <cell r="J1009">
            <v>41</v>
          </cell>
        </row>
        <row r="1010">
          <cell r="B1010" t="str">
            <v>Fujitsu</v>
          </cell>
          <cell r="C1010">
            <v>22</v>
          </cell>
          <cell r="D1010">
            <v>11</v>
          </cell>
          <cell r="E1010">
            <v>4</v>
          </cell>
          <cell r="F1010">
            <v>0</v>
          </cell>
          <cell r="G1010">
            <v>11</v>
          </cell>
          <cell r="H1010">
            <v>1</v>
          </cell>
          <cell r="I1010">
            <v>15</v>
          </cell>
          <cell r="J1010">
            <v>64</v>
          </cell>
        </row>
        <row r="1011">
          <cell r="B1011" t="str">
            <v>Hitachi</v>
          </cell>
          <cell r="C1011">
            <v>1</v>
          </cell>
          <cell r="D1011">
            <v>0</v>
          </cell>
          <cell r="E1011">
            <v>0</v>
          </cell>
          <cell r="F1011">
            <v>0</v>
          </cell>
          <cell r="G1011">
            <v>13</v>
          </cell>
          <cell r="H1011">
            <v>1</v>
          </cell>
          <cell r="I1011">
            <v>0</v>
          </cell>
          <cell r="J1011">
            <v>15</v>
          </cell>
        </row>
        <row r="1012">
          <cell r="B1012" t="str">
            <v>Hitachi Cable</v>
          </cell>
          <cell r="C1012">
            <v>0</v>
          </cell>
          <cell r="D1012">
            <v>0</v>
          </cell>
          <cell r="E1012">
            <v>0</v>
          </cell>
          <cell r="F1012">
            <v>0</v>
          </cell>
          <cell r="G1012">
            <v>4</v>
          </cell>
          <cell r="H1012">
            <v>0</v>
          </cell>
          <cell r="I1012">
            <v>0</v>
          </cell>
          <cell r="J1012">
            <v>4</v>
          </cell>
        </row>
        <row r="1013">
          <cell r="B1013" t="str">
            <v>Huawei</v>
          </cell>
          <cell r="C1013">
            <v>13</v>
          </cell>
          <cell r="D1013">
            <v>154</v>
          </cell>
          <cell r="E1013">
            <v>0</v>
          </cell>
          <cell r="F1013">
            <v>21</v>
          </cell>
          <cell r="G1013">
            <v>8</v>
          </cell>
          <cell r="H1013">
            <v>5</v>
          </cell>
          <cell r="I1013">
            <v>38</v>
          </cell>
          <cell r="J1013">
            <v>239</v>
          </cell>
        </row>
        <row r="1014">
          <cell r="B1014" t="str">
            <v>Infinera</v>
          </cell>
          <cell r="C1014">
            <v>0</v>
          </cell>
          <cell r="D1014">
            <v>0</v>
          </cell>
          <cell r="E1014">
            <v>0</v>
          </cell>
          <cell r="F1014">
            <v>0</v>
          </cell>
          <cell r="G1014">
            <v>0</v>
          </cell>
          <cell r="H1014">
            <v>0</v>
          </cell>
          <cell r="I1014">
            <v>0</v>
          </cell>
          <cell r="J1014">
            <v>0</v>
          </cell>
        </row>
        <row r="1015">
          <cell r="B1015" t="str">
            <v>Lucent</v>
          </cell>
          <cell r="C1015">
            <v>0</v>
          </cell>
          <cell r="D1015">
            <v>0</v>
          </cell>
          <cell r="E1015">
            <v>0</v>
          </cell>
          <cell r="F1015">
            <v>0</v>
          </cell>
          <cell r="G1015">
            <v>0</v>
          </cell>
          <cell r="H1015">
            <v>0</v>
          </cell>
          <cell r="I1015">
            <v>0</v>
          </cell>
          <cell r="J1015">
            <v>0</v>
          </cell>
        </row>
        <row r="1016">
          <cell r="B1016" t="str">
            <v>Luminous</v>
          </cell>
          <cell r="C1016">
            <v>0</v>
          </cell>
          <cell r="D1016">
            <v>0</v>
          </cell>
          <cell r="E1016">
            <v>0</v>
          </cell>
          <cell r="F1016">
            <v>0</v>
          </cell>
          <cell r="G1016">
            <v>0</v>
          </cell>
          <cell r="H1016">
            <v>0</v>
          </cell>
          <cell r="I1016">
            <v>0</v>
          </cell>
          <cell r="J1016">
            <v>0</v>
          </cell>
        </row>
        <row r="1017">
          <cell r="B1017" t="str">
            <v>Movaz</v>
          </cell>
          <cell r="C1017">
            <v>0</v>
          </cell>
          <cell r="D1017">
            <v>0</v>
          </cell>
          <cell r="E1017">
            <v>0</v>
          </cell>
          <cell r="F1017">
            <v>0</v>
          </cell>
          <cell r="G1017">
            <v>0</v>
          </cell>
          <cell r="H1017">
            <v>0</v>
          </cell>
          <cell r="I1017">
            <v>0</v>
          </cell>
          <cell r="J1017">
            <v>0</v>
          </cell>
        </row>
        <row r="1018">
          <cell r="B1018" t="str">
            <v>NEC</v>
          </cell>
          <cell r="C1018">
            <v>27</v>
          </cell>
          <cell r="D1018">
            <v>40</v>
          </cell>
          <cell r="E1018">
            <v>0</v>
          </cell>
          <cell r="F1018">
            <v>0</v>
          </cell>
          <cell r="G1018">
            <v>15</v>
          </cell>
          <cell r="H1018">
            <v>11</v>
          </cell>
          <cell r="I1018">
            <v>0</v>
          </cell>
          <cell r="J1018">
            <v>93</v>
          </cell>
        </row>
        <row r="1019">
          <cell r="B1019" t="str">
            <v>Nortel</v>
          </cell>
          <cell r="C1019">
            <v>0</v>
          </cell>
          <cell r="D1019">
            <v>31</v>
          </cell>
          <cell r="E1019">
            <v>0</v>
          </cell>
          <cell r="F1019">
            <v>7</v>
          </cell>
          <cell r="G1019">
            <v>13</v>
          </cell>
          <cell r="H1019">
            <v>5</v>
          </cell>
          <cell r="I1019">
            <v>7</v>
          </cell>
          <cell r="J1019">
            <v>63</v>
          </cell>
        </row>
        <row r="1020">
          <cell r="B1020" t="str">
            <v>OpVista</v>
          </cell>
          <cell r="C1020">
            <v>0</v>
          </cell>
          <cell r="D1020">
            <v>0</v>
          </cell>
          <cell r="E1020">
            <v>0</v>
          </cell>
          <cell r="F1020">
            <v>0</v>
          </cell>
          <cell r="G1020">
            <v>0</v>
          </cell>
          <cell r="H1020">
            <v>0</v>
          </cell>
          <cell r="I1020">
            <v>0</v>
          </cell>
          <cell r="J1020">
            <v>0</v>
          </cell>
        </row>
        <row r="1021">
          <cell r="B1021" t="str">
            <v>Sagem</v>
          </cell>
          <cell r="C1021">
            <v>0</v>
          </cell>
          <cell r="D1021">
            <v>3</v>
          </cell>
          <cell r="E1021">
            <v>0</v>
          </cell>
          <cell r="F1021">
            <v>0</v>
          </cell>
          <cell r="G1021">
            <v>0</v>
          </cell>
          <cell r="H1021">
            <v>0</v>
          </cell>
          <cell r="I1021">
            <v>0</v>
          </cell>
          <cell r="J1021">
            <v>3</v>
          </cell>
        </row>
        <row r="1022">
          <cell r="B1022" t="str">
            <v>Nokia Siemens</v>
          </cell>
          <cell r="C1022">
            <v>0</v>
          </cell>
          <cell r="D1022">
            <v>19</v>
          </cell>
          <cell r="E1022">
            <v>0</v>
          </cell>
          <cell r="F1022">
            <v>0</v>
          </cell>
          <cell r="G1022">
            <v>0</v>
          </cell>
          <cell r="H1022">
            <v>2</v>
          </cell>
          <cell r="I1022">
            <v>7</v>
          </cell>
          <cell r="J1022">
            <v>28</v>
          </cell>
        </row>
        <row r="1023">
          <cell r="B1023" t="str">
            <v>Sycamore</v>
          </cell>
          <cell r="C1023">
            <v>0</v>
          </cell>
          <cell r="D1023">
            <v>0</v>
          </cell>
          <cell r="E1023">
            <v>3</v>
          </cell>
          <cell r="F1023">
            <v>6</v>
          </cell>
          <cell r="G1023">
            <v>0</v>
          </cell>
          <cell r="H1023">
            <v>0</v>
          </cell>
          <cell r="I1023">
            <v>0</v>
          </cell>
          <cell r="J1023">
            <v>9</v>
          </cell>
        </row>
        <row r="1024">
          <cell r="B1024" t="str">
            <v>Tejas</v>
          </cell>
          <cell r="C1024">
            <v>0</v>
          </cell>
          <cell r="D1024">
            <v>11</v>
          </cell>
          <cell r="E1024">
            <v>0</v>
          </cell>
          <cell r="F1024">
            <v>0</v>
          </cell>
          <cell r="G1024">
            <v>0</v>
          </cell>
          <cell r="H1024">
            <v>0</v>
          </cell>
          <cell r="I1024">
            <v>0</v>
          </cell>
          <cell r="J1024">
            <v>11</v>
          </cell>
        </row>
        <row r="1025">
          <cell r="B1025" t="str">
            <v>Tellabs</v>
          </cell>
          <cell r="C1025">
            <v>0</v>
          </cell>
          <cell r="D1025">
            <v>7</v>
          </cell>
          <cell r="E1025">
            <v>0</v>
          </cell>
          <cell r="F1025">
            <v>0</v>
          </cell>
          <cell r="G1025">
            <v>2</v>
          </cell>
          <cell r="H1025">
            <v>0</v>
          </cell>
          <cell r="I1025">
            <v>0</v>
          </cell>
          <cell r="J1025">
            <v>9</v>
          </cell>
        </row>
        <row r="1026">
          <cell r="B1026" t="str">
            <v>Transmode</v>
          </cell>
          <cell r="C1026">
            <v>0</v>
          </cell>
          <cell r="D1026">
            <v>0</v>
          </cell>
          <cell r="E1026">
            <v>0</v>
          </cell>
          <cell r="F1026">
            <v>0</v>
          </cell>
          <cell r="G1026">
            <v>0</v>
          </cell>
          <cell r="H1026">
            <v>0</v>
          </cell>
          <cell r="I1026">
            <v>0</v>
          </cell>
          <cell r="J1026">
            <v>0</v>
          </cell>
        </row>
        <row r="1027">
          <cell r="B1027" t="str">
            <v>Turin</v>
          </cell>
          <cell r="C1027">
            <v>0</v>
          </cell>
          <cell r="D1027">
            <v>1</v>
          </cell>
          <cell r="E1027">
            <v>0</v>
          </cell>
          <cell r="F1027">
            <v>0</v>
          </cell>
          <cell r="G1027">
            <v>0</v>
          </cell>
          <cell r="H1027">
            <v>0</v>
          </cell>
          <cell r="I1027">
            <v>0</v>
          </cell>
          <cell r="J1027">
            <v>1</v>
          </cell>
        </row>
        <row r="1028">
          <cell r="B1028" t="str">
            <v>Tyco</v>
          </cell>
          <cell r="C1028">
            <v>0</v>
          </cell>
          <cell r="D1028">
            <v>0</v>
          </cell>
          <cell r="E1028">
            <v>0</v>
          </cell>
          <cell r="F1028">
            <v>0</v>
          </cell>
          <cell r="G1028">
            <v>0</v>
          </cell>
          <cell r="H1028">
            <v>0</v>
          </cell>
          <cell r="I1028">
            <v>0</v>
          </cell>
          <cell r="J1028">
            <v>0</v>
          </cell>
        </row>
        <row r="1029">
          <cell r="B1029" t="str">
            <v>UTStarcom</v>
          </cell>
          <cell r="C1029">
            <v>0</v>
          </cell>
          <cell r="D1029">
            <v>6</v>
          </cell>
          <cell r="E1029">
            <v>0</v>
          </cell>
          <cell r="F1029">
            <v>0</v>
          </cell>
          <cell r="G1029">
            <v>0</v>
          </cell>
          <cell r="H1029">
            <v>0</v>
          </cell>
          <cell r="I1029">
            <v>0</v>
          </cell>
          <cell r="J1029">
            <v>6</v>
          </cell>
        </row>
        <row r="1030">
          <cell r="B1030" t="str">
            <v>White Rock</v>
          </cell>
          <cell r="C1030">
            <v>0</v>
          </cell>
          <cell r="D1030">
            <v>0</v>
          </cell>
          <cell r="E1030">
            <v>0</v>
          </cell>
          <cell r="F1030">
            <v>0</v>
          </cell>
          <cell r="G1030">
            <v>0</v>
          </cell>
          <cell r="H1030">
            <v>0</v>
          </cell>
          <cell r="I1030">
            <v>0</v>
          </cell>
          <cell r="J1030">
            <v>0</v>
          </cell>
        </row>
        <row r="1031">
          <cell r="B1031" t="str">
            <v>Xtera</v>
          </cell>
          <cell r="C1031">
            <v>0</v>
          </cell>
          <cell r="D1031">
            <v>0</v>
          </cell>
          <cell r="E1031">
            <v>0</v>
          </cell>
          <cell r="F1031">
            <v>0</v>
          </cell>
          <cell r="G1031">
            <v>0</v>
          </cell>
          <cell r="H1031">
            <v>0</v>
          </cell>
          <cell r="I1031">
            <v>0</v>
          </cell>
          <cell r="J1031">
            <v>0</v>
          </cell>
        </row>
        <row r="1032">
          <cell r="B1032" t="str">
            <v>Zhone</v>
          </cell>
          <cell r="C1032">
            <v>0</v>
          </cell>
          <cell r="D1032">
            <v>0</v>
          </cell>
          <cell r="E1032">
            <v>0</v>
          </cell>
          <cell r="F1032">
            <v>0</v>
          </cell>
          <cell r="G1032">
            <v>0</v>
          </cell>
          <cell r="H1032">
            <v>0</v>
          </cell>
          <cell r="I1032">
            <v>0</v>
          </cell>
          <cell r="J1032">
            <v>0</v>
          </cell>
        </row>
        <row r="1033">
          <cell r="B1033" t="str">
            <v>ZTE</v>
          </cell>
          <cell r="C1033">
            <v>19</v>
          </cell>
          <cell r="D1033">
            <v>12</v>
          </cell>
          <cell r="E1033">
            <v>0</v>
          </cell>
          <cell r="F1033">
            <v>1</v>
          </cell>
          <cell r="G1033">
            <v>3</v>
          </cell>
          <cell r="H1033">
            <v>11</v>
          </cell>
          <cell r="I1033">
            <v>0</v>
          </cell>
          <cell r="J1033">
            <v>46</v>
          </cell>
        </row>
        <row r="1034">
          <cell r="B1034" t="str">
            <v>Other</v>
          </cell>
          <cell r="C1034">
            <v>0</v>
          </cell>
          <cell r="D1034">
            <v>6</v>
          </cell>
          <cell r="E1034">
            <v>0</v>
          </cell>
          <cell r="F1034">
            <v>0</v>
          </cell>
          <cell r="G1034">
            <v>0</v>
          </cell>
          <cell r="H1034">
            <v>0</v>
          </cell>
          <cell r="I1034">
            <v>0</v>
          </cell>
          <cell r="J1034">
            <v>6</v>
          </cell>
        </row>
        <row r="1035">
          <cell r="B1035" t="str">
            <v>Total</v>
          </cell>
          <cell r="C1035">
            <v>103</v>
          </cell>
          <cell r="D1035">
            <v>451</v>
          </cell>
          <cell r="E1035">
            <v>9</v>
          </cell>
          <cell r="F1035">
            <v>67</v>
          </cell>
          <cell r="G1035">
            <v>111</v>
          </cell>
          <cell r="H1035">
            <v>60</v>
          </cell>
          <cell r="I1035">
            <v>106</v>
          </cell>
          <cell r="J1035">
            <v>907</v>
          </cell>
        </row>
        <row r="1043">
          <cell r="B1043" t="str">
            <v>Vendor</v>
          </cell>
          <cell r="C1043" t="str">
            <v>SONET/SDH Add-drop multiplexers (ADM)</v>
          </cell>
          <cell r="D1043" t="str">
            <v>Optical Edge Devices (OED)</v>
          </cell>
          <cell r="E1043" t="str">
            <v>Digital Cross Connects (DCS)</v>
          </cell>
          <cell r="F1043" t="str">
            <v>Optical Core Switches (OCS)</v>
          </cell>
          <cell r="G1043" t="str">
            <v>Metro WDM (C/D-WDM)</v>
          </cell>
          <cell r="H1043" t="str">
            <v>Long haul DWDM (LH DWDM)</v>
          </cell>
          <cell r="I1043" t="str">
            <v>Multi-reach DWDM</v>
          </cell>
          <cell r="J1043" t="str">
            <v>Total Optical Networking (ON)</v>
          </cell>
        </row>
        <row r="1044">
          <cell r="B1044" t="str">
            <v>ADTRAN</v>
          </cell>
          <cell r="C1044">
            <v>0</v>
          </cell>
          <cell r="D1044">
            <v>0</v>
          </cell>
          <cell r="E1044">
            <v>0</v>
          </cell>
          <cell r="F1044">
            <v>0</v>
          </cell>
          <cell r="G1044">
            <v>0</v>
          </cell>
          <cell r="H1044">
            <v>0</v>
          </cell>
          <cell r="I1044">
            <v>0</v>
          </cell>
          <cell r="J1044">
            <v>0</v>
          </cell>
        </row>
        <row r="1045">
          <cell r="B1045" t="str">
            <v>ADVA</v>
          </cell>
          <cell r="C1045">
            <v>0</v>
          </cell>
          <cell r="D1045">
            <v>0</v>
          </cell>
          <cell r="E1045">
            <v>0</v>
          </cell>
          <cell r="F1045">
            <v>0</v>
          </cell>
          <cell r="G1045">
            <v>1</v>
          </cell>
          <cell r="H1045">
            <v>0</v>
          </cell>
          <cell r="I1045">
            <v>0</v>
          </cell>
          <cell r="J1045">
            <v>1</v>
          </cell>
        </row>
        <row r="1046">
          <cell r="B1046" t="str">
            <v>Alcatel-Lucent</v>
          </cell>
          <cell r="C1046">
            <v>2</v>
          </cell>
          <cell r="D1046">
            <v>42</v>
          </cell>
          <cell r="E1046">
            <v>0</v>
          </cell>
          <cell r="F1046">
            <v>15</v>
          </cell>
          <cell r="G1046">
            <v>10</v>
          </cell>
          <cell r="H1046">
            <v>2</v>
          </cell>
          <cell r="I1046">
            <v>23</v>
          </cell>
          <cell r="J1046">
            <v>94</v>
          </cell>
        </row>
        <row r="1047">
          <cell r="B1047" t="str">
            <v>ANDA</v>
          </cell>
          <cell r="C1047">
            <v>0</v>
          </cell>
          <cell r="D1047">
            <v>1</v>
          </cell>
          <cell r="E1047">
            <v>0</v>
          </cell>
          <cell r="F1047">
            <v>0</v>
          </cell>
          <cell r="G1047">
            <v>0</v>
          </cell>
          <cell r="H1047">
            <v>0</v>
          </cell>
          <cell r="I1047">
            <v>0</v>
          </cell>
          <cell r="J1047">
            <v>1</v>
          </cell>
        </row>
        <row r="1048">
          <cell r="B1048" t="str">
            <v>Atrica</v>
          </cell>
          <cell r="C1048">
            <v>0</v>
          </cell>
          <cell r="D1048">
            <v>3</v>
          </cell>
          <cell r="E1048">
            <v>0</v>
          </cell>
          <cell r="F1048">
            <v>0</v>
          </cell>
          <cell r="G1048">
            <v>0</v>
          </cell>
          <cell r="H1048">
            <v>0</v>
          </cell>
          <cell r="I1048">
            <v>0</v>
          </cell>
          <cell r="J1048">
            <v>3</v>
          </cell>
        </row>
        <row r="1049">
          <cell r="B1049" t="str">
            <v>Calient</v>
          </cell>
          <cell r="J1049">
            <v>0</v>
          </cell>
        </row>
        <row r="1050">
          <cell r="B1050" t="str">
            <v>Ciena</v>
          </cell>
          <cell r="C1050">
            <v>0</v>
          </cell>
          <cell r="D1050">
            <v>0</v>
          </cell>
          <cell r="E1050">
            <v>0</v>
          </cell>
          <cell r="F1050">
            <v>0</v>
          </cell>
          <cell r="G1050">
            <v>0</v>
          </cell>
          <cell r="H1050">
            <v>0</v>
          </cell>
          <cell r="I1050">
            <v>0</v>
          </cell>
          <cell r="J1050">
            <v>0</v>
          </cell>
        </row>
        <row r="1051">
          <cell r="B1051" t="str">
            <v>Cisco</v>
          </cell>
          <cell r="C1051">
            <v>0</v>
          </cell>
          <cell r="D1051">
            <v>11</v>
          </cell>
          <cell r="E1051">
            <v>0</v>
          </cell>
          <cell r="F1051">
            <v>0</v>
          </cell>
          <cell r="G1051">
            <v>12</v>
          </cell>
          <cell r="H1051">
            <v>0</v>
          </cell>
          <cell r="I1051">
            <v>0</v>
          </cell>
          <cell r="J1051">
            <v>23</v>
          </cell>
        </row>
        <row r="1052">
          <cell r="B1052" t="str">
            <v>Corrigent</v>
          </cell>
          <cell r="C1052">
            <v>0</v>
          </cell>
          <cell r="D1052">
            <v>5</v>
          </cell>
          <cell r="E1052">
            <v>0</v>
          </cell>
          <cell r="F1052">
            <v>0</v>
          </cell>
          <cell r="G1052">
            <v>0</v>
          </cell>
          <cell r="H1052">
            <v>0</v>
          </cell>
          <cell r="I1052">
            <v>0</v>
          </cell>
          <cell r="J1052">
            <v>5</v>
          </cell>
        </row>
        <row r="1053">
          <cell r="B1053" t="str">
            <v>Corvis</v>
          </cell>
          <cell r="J1053">
            <v>0</v>
          </cell>
        </row>
        <row r="1054">
          <cell r="B1054" t="str">
            <v>Datang</v>
          </cell>
          <cell r="J1054">
            <v>0</v>
          </cell>
        </row>
        <row r="1055">
          <cell r="B1055" t="str">
            <v>ECI Telecom</v>
          </cell>
          <cell r="C1055">
            <v>2</v>
          </cell>
          <cell r="D1055">
            <v>36</v>
          </cell>
          <cell r="E1055">
            <v>2</v>
          </cell>
          <cell r="F1055">
            <v>0</v>
          </cell>
          <cell r="G1055">
            <v>7</v>
          </cell>
          <cell r="H1055">
            <v>0</v>
          </cell>
          <cell r="I1055">
            <v>0</v>
          </cell>
          <cell r="J1055">
            <v>47</v>
          </cell>
        </row>
        <row r="1056">
          <cell r="B1056" t="str">
            <v>Ericsson</v>
          </cell>
          <cell r="C1056">
            <v>4</v>
          </cell>
          <cell r="D1056">
            <v>24</v>
          </cell>
          <cell r="E1056">
            <v>0</v>
          </cell>
          <cell r="F1056">
            <v>0</v>
          </cell>
          <cell r="G1056">
            <v>0</v>
          </cell>
          <cell r="H1056">
            <v>8</v>
          </cell>
          <cell r="I1056">
            <v>12</v>
          </cell>
          <cell r="J1056">
            <v>48</v>
          </cell>
        </row>
        <row r="1057">
          <cell r="B1057" t="str">
            <v>FiberHome</v>
          </cell>
          <cell r="C1057">
            <v>12</v>
          </cell>
          <cell r="D1057">
            <v>7</v>
          </cell>
          <cell r="E1057">
            <v>0</v>
          </cell>
          <cell r="F1057">
            <v>6</v>
          </cell>
          <cell r="G1057">
            <v>3</v>
          </cell>
          <cell r="H1057">
            <v>10</v>
          </cell>
          <cell r="I1057">
            <v>0</v>
          </cell>
          <cell r="J1057">
            <v>38</v>
          </cell>
        </row>
        <row r="1058">
          <cell r="B1058" t="str">
            <v>Fujitsu</v>
          </cell>
          <cell r="C1058">
            <v>15</v>
          </cell>
          <cell r="D1058">
            <v>15</v>
          </cell>
          <cell r="E1058">
            <v>3</v>
          </cell>
          <cell r="F1058">
            <v>0</v>
          </cell>
          <cell r="G1058">
            <v>9</v>
          </cell>
          <cell r="H1058">
            <v>0</v>
          </cell>
          <cell r="I1058">
            <v>7</v>
          </cell>
          <cell r="J1058">
            <v>49</v>
          </cell>
        </row>
        <row r="1059">
          <cell r="B1059" t="str">
            <v>Hitachi</v>
          </cell>
          <cell r="C1059">
            <v>2</v>
          </cell>
          <cell r="D1059">
            <v>0</v>
          </cell>
          <cell r="E1059">
            <v>0</v>
          </cell>
          <cell r="F1059">
            <v>0</v>
          </cell>
          <cell r="G1059">
            <v>6</v>
          </cell>
          <cell r="H1059">
            <v>1</v>
          </cell>
          <cell r="I1059">
            <v>0</v>
          </cell>
          <cell r="J1059">
            <v>9</v>
          </cell>
        </row>
        <row r="1060">
          <cell r="B1060" t="str">
            <v>Hitachi Cable</v>
          </cell>
          <cell r="C1060">
            <v>0</v>
          </cell>
          <cell r="D1060">
            <v>0</v>
          </cell>
          <cell r="E1060">
            <v>0</v>
          </cell>
          <cell r="F1060">
            <v>0</v>
          </cell>
          <cell r="G1060">
            <v>4</v>
          </cell>
          <cell r="H1060">
            <v>0</v>
          </cell>
          <cell r="I1060">
            <v>0</v>
          </cell>
          <cell r="J1060">
            <v>4</v>
          </cell>
        </row>
        <row r="1061">
          <cell r="B1061" t="str">
            <v>Huawei</v>
          </cell>
          <cell r="C1061">
            <v>5</v>
          </cell>
          <cell r="D1061">
            <v>96</v>
          </cell>
          <cell r="E1061">
            <v>0</v>
          </cell>
          <cell r="F1061">
            <v>15</v>
          </cell>
          <cell r="G1061">
            <v>5</v>
          </cell>
          <cell r="H1061">
            <v>3</v>
          </cell>
          <cell r="I1061">
            <v>22</v>
          </cell>
          <cell r="J1061">
            <v>146</v>
          </cell>
        </row>
        <row r="1062">
          <cell r="B1062" t="str">
            <v>Infinera</v>
          </cell>
          <cell r="C1062">
            <v>0</v>
          </cell>
          <cell r="D1062">
            <v>0</v>
          </cell>
          <cell r="E1062">
            <v>0</v>
          </cell>
          <cell r="F1062">
            <v>0</v>
          </cell>
          <cell r="G1062">
            <v>0</v>
          </cell>
          <cell r="H1062">
            <v>0</v>
          </cell>
          <cell r="I1062">
            <v>0</v>
          </cell>
          <cell r="J1062">
            <v>0</v>
          </cell>
        </row>
        <row r="1063">
          <cell r="B1063" t="str">
            <v>Lucent</v>
          </cell>
          <cell r="J1063">
            <v>0</v>
          </cell>
        </row>
        <row r="1064">
          <cell r="B1064" t="str">
            <v>Luminous</v>
          </cell>
          <cell r="J1064">
            <v>0</v>
          </cell>
        </row>
        <row r="1065">
          <cell r="B1065" t="str">
            <v>Movaz</v>
          </cell>
          <cell r="J1065">
            <v>0</v>
          </cell>
        </row>
        <row r="1066">
          <cell r="B1066" t="str">
            <v>NEC</v>
          </cell>
          <cell r="C1066">
            <v>28</v>
          </cell>
          <cell r="D1066">
            <v>38</v>
          </cell>
          <cell r="E1066">
            <v>0</v>
          </cell>
          <cell r="F1066">
            <v>0</v>
          </cell>
          <cell r="G1066">
            <v>7</v>
          </cell>
          <cell r="H1066">
            <v>12</v>
          </cell>
          <cell r="I1066">
            <v>0</v>
          </cell>
          <cell r="J1066">
            <v>85</v>
          </cell>
        </row>
        <row r="1067">
          <cell r="B1067" t="str">
            <v>Nortel</v>
          </cell>
          <cell r="C1067">
            <v>0</v>
          </cell>
          <cell r="D1067">
            <v>29</v>
          </cell>
          <cell r="E1067">
            <v>0</v>
          </cell>
          <cell r="F1067">
            <v>3</v>
          </cell>
          <cell r="G1067">
            <v>7</v>
          </cell>
          <cell r="H1067">
            <v>3</v>
          </cell>
          <cell r="I1067">
            <v>4</v>
          </cell>
          <cell r="J1067">
            <v>46</v>
          </cell>
        </row>
        <row r="1068">
          <cell r="B1068" t="str">
            <v>OpVista</v>
          </cell>
          <cell r="C1068">
            <v>0</v>
          </cell>
          <cell r="D1068">
            <v>0</v>
          </cell>
          <cell r="E1068">
            <v>0</v>
          </cell>
          <cell r="F1068">
            <v>0</v>
          </cell>
          <cell r="G1068">
            <v>0</v>
          </cell>
          <cell r="H1068">
            <v>0</v>
          </cell>
          <cell r="I1068">
            <v>0</v>
          </cell>
          <cell r="J1068">
            <v>0</v>
          </cell>
        </row>
        <row r="1069">
          <cell r="B1069" t="str">
            <v>Sagem</v>
          </cell>
          <cell r="C1069">
            <v>0</v>
          </cell>
          <cell r="D1069">
            <v>2</v>
          </cell>
          <cell r="E1069">
            <v>0</v>
          </cell>
          <cell r="F1069">
            <v>0</v>
          </cell>
          <cell r="G1069">
            <v>0</v>
          </cell>
          <cell r="H1069">
            <v>0</v>
          </cell>
          <cell r="I1069">
            <v>0</v>
          </cell>
          <cell r="J1069">
            <v>2</v>
          </cell>
        </row>
        <row r="1070">
          <cell r="B1070" t="str">
            <v>Nokia Siemens</v>
          </cell>
          <cell r="C1070">
            <v>0</v>
          </cell>
          <cell r="D1070">
            <v>23</v>
          </cell>
          <cell r="E1070">
            <v>0</v>
          </cell>
          <cell r="F1070">
            <v>0</v>
          </cell>
          <cell r="G1070">
            <v>0</v>
          </cell>
          <cell r="H1070">
            <v>0</v>
          </cell>
          <cell r="I1070">
            <v>1</v>
          </cell>
          <cell r="J1070">
            <v>24</v>
          </cell>
        </row>
        <row r="1071">
          <cell r="B1071" t="str">
            <v>Sycamore</v>
          </cell>
          <cell r="C1071">
            <v>0</v>
          </cell>
          <cell r="D1071">
            <v>0</v>
          </cell>
          <cell r="E1071">
            <v>3</v>
          </cell>
          <cell r="F1071">
            <v>6</v>
          </cell>
          <cell r="G1071">
            <v>0</v>
          </cell>
          <cell r="H1071">
            <v>0</v>
          </cell>
          <cell r="I1071">
            <v>0</v>
          </cell>
          <cell r="J1071">
            <v>9</v>
          </cell>
        </row>
        <row r="1072">
          <cell r="B1072" t="str">
            <v>Tejas</v>
          </cell>
          <cell r="C1072">
            <v>0</v>
          </cell>
          <cell r="D1072">
            <v>16</v>
          </cell>
          <cell r="E1072">
            <v>0</v>
          </cell>
          <cell r="F1072">
            <v>0</v>
          </cell>
          <cell r="G1072">
            <v>0</v>
          </cell>
          <cell r="H1072">
            <v>0</v>
          </cell>
          <cell r="I1072">
            <v>0</v>
          </cell>
          <cell r="J1072">
            <v>16</v>
          </cell>
        </row>
        <row r="1073">
          <cell r="B1073" t="str">
            <v>Tellabs</v>
          </cell>
          <cell r="C1073">
            <v>0</v>
          </cell>
          <cell r="D1073">
            <v>7</v>
          </cell>
          <cell r="E1073">
            <v>0</v>
          </cell>
          <cell r="F1073">
            <v>0</v>
          </cell>
          <cell r="G1073">
            <v>2</v>
          </cell>
          <cell r="H1073">
            <v>0</v>
          </cell>
          <cell r="I1073">
            <v>0</v>
          </cell>
          <cell r="J1073">
            <v>9</v>
          </cell>
        </row>
        <row r="1074">
          <cell r="B1074" t="str">
            <v>Transmode</v>
          </cell>
          <cell r="C1074">
            <v>0</v>
          </cell>
          <cell r="D1074">
            <v>0</v>
          </cell>
          <cell r="E1074">
            <v>0</v>
          </cell>
          <cell r="F1074">
            <v>0</v>
          </cell>
          <cell r="G1074">
            <v>0</v>
          </cell>
          <cell r="H1074">
            <v>0</v>
          </cell>
          <cell r="I1074">
            <v>0</v>
          </cell>
          <cell r="J1074">
            <v>0</v>
          </cell>
        </row>
        <row r="1075">
          <cell r="B1075" t="str">
            <v>Turin</v>
          </cell>
          <cell r="C1075">
            <v>0</v>
          </cell>
          <cell r="D1075">
            <v>1</v>
          </cell>
          <cell r="E1075">
            <v>0</v>
          </cell>
          <cell r="F1075">
            <v>0</v>
          </cell>
          <cell r="G1075">
            <v>0</v>
          </cell>
          <cell r="H1075">
            <v>0</v>
          </cell>
          <cell r="I1075">
            <v>0</v>
          </cell>
          <cell r="J1075">
            <v>1</v>
          </cell>
        </row>
        <row r="1076">
          <cell r="B1076" t="str">
            <v>Tyco</v>
          </cell>
          <cell r="J1076">
            <v>0</v>
          </cell>
        </row>
        <row r="1077">
          <cell r="B1077" t="str">
            <v>UTStarcom</v>
          </cell>
          <cell r="C1077">
            <v>0</v>
          </cell>
          <cell r="D1077">
            <v>6</v>
          </cell>
          <cell r="E1077">
            <v>0</v>
          </cell>
          <cell r="F1077">
            <v>0</v>
          </cell>
          <cell r="G1077">
            <v>0</v>
          </cell>
          <cell r="H1077">
            <v>0</v>
          </cell>
          <cell r="I1077">
            <v>0</v>
          </cell>
          <cell r="J1077">
            <v>6</v>
          </cell>
        </row>
        <row r="1078">
          <cell r="B1078" t="str">
            <v>White Rock</v>
          </cell>
          <cell r="J1078">
            <v>0</v>
          </cell>
        </row>
        <row r="1079">
          <cell r="B1079" t="str">
            <v>Xtera</v>
          </cell>
          <cell r="C1079">
            <v>0</v>
          </cell>
          <cell r="D1079">
            <v>0</v>
          </cell>
          <cell r="E1079">
            <v>0</v>
          </cell>
          <cell r="F1079">
            <v>0</v>
          </cell>
          <cell r="G1079">
            <v>0</v>
          </cell>
          <cell r="H1079">
            <v>0</v>
          </cell>
          <cell r="I1079">
            <v>0</v>
          </cell>
          <cell r="J1079">
            <v>0</v>
          </cell>
        </row>
        <row r="1080">
          <cell r="B1080" t="str">
            <v>Zhone</v>
          </cell>
          <cell r="C1080">
            <v>0</v>
          </cell>
          <cell r="D1080">
            <v>0</v>
          </cell>
          <cell r="E1080">
            <v>0</v>
          </cell>
          <cell r="F1080">
            <v>0</v>
          </cell>
          <cell r="G1080">
            <v>0</v>
          </cell>
          <cell r="H1080">
            <v>0</v>
          </cell>
          <cell r="I1080">
            <v>0</v>
          </cell>
          <cell r="J1080">
            <v>0</v>
          </cell>
        </row>
        <row r="1081">
          <cell r="B1081" t="str">
            <v>ZTE</v>
          </cell>
          <cell r="C1081">
            <v>19</v>
          </cell>
          <cell r="D1081">
            <v>14</v>
          </cell>
          <cell r="E1081">
            <v>0</v>
          </cell>
          <cell r="F1081">
            <v>1</v>
          </cell>
          <cell r="G1081">
            <v>3</v>
          </cell>
          <cell r="H1081">
            <v>10</v>
          </cell>
          <cell r="I1081">
            <v>0</v>
          </cell>
          <cell r="J1081">
            <v>47</v>
          </cell>
        </row>
        <row r="1082">
          <cell r="B1082" t="str">
            <v>Other</v>
          </cell>
          <cell r="C1082">
            <v>0</v>
          </cell>
          <cell r="D1082">
            <v>6</v>
          </cell>
          <cell r="E1082">
            <v>0</v>
          </cell>
          <cell r="F1082">
            <v>0</v>
          </cell>
          <cell r="G1082">
            <v>0</v>
          </cell>
          <cell r="H1082">
            <v>0</v>
          </cell>
          <cell r="I1082">
            <v>0</v>
          </cell>
          <cell r="J1082">
            <v>6</v>
          </cell>
        </row>
        <row r="1083">
          <cell r="B1083" t="str">
            <v>Total</v>
          </cell>
          <cell r="C1083">
            <v>89</v>
          </cell>
          <cell r="D1083">
            <v>382</v>
          </cell>
          <cell r="E1083">
            <v>8</v>
          </cell>
          <cell r="F1083">
            <v>46</v>
          </cell>
          <cell r="G1083">
            <v>76</v>
          </cell>
          <cell r="H1083">
            <v>49</v>
          </cell>
          <cell r="I1083">
            <v>69</v>
          </cell>
          <cell r="J1083">
            <v>719</v>
          </cell>
        </row>
        <row r="1087">
          <cell r="B1087" t="str">
            <v>Vendor</v>
          </cell>
          <cell r="C1087" t="str">
            <v>SONET/SDH Add-drop multiplexers (ADM)</v>
          </cell>
          <cell r="D1087" t="str">
            <v>Optical Edge Devices (OED)</v>
          </cell>
          <cell r="E1087" t="str">
            <v>Digital Cross Connects (DCS)</v>
          </cell>
          <cell r="F1087" t="str">
            <v>Optical Core Switches (OCS)</v>
          </cell>
          <cell r="G1087" t="str">
            <v>Metro WDM (C/D-WDM)</v>
          </cell>
          <cell r="H1087" t="str">
            <v>Long haul DWDM (LH DWDM)</v>
          </cell>
          <cell r="I1087" t="str">
            <v>Multi-reach DWDM</v>
          </cell>
          <cell r="J1087" t="str">
            <v>Total Optical Networking (ON)</v>
          </cell>
        </row>
        <row r="1088">
          <cell r="B1088" t="str">
            <v>ADTRAN</v>
          </cell>
          <cell r="C1088">
            <v>0</v>
          </cell>
          <cell r="D1088">
            <v>0</v>
          </cell>
          <cell r="E1088">
            <v>0</v>
          </cell>
          <cell r="F1088">
            <v>0</v>
          </cell>
          <cell r="G1088">
            <v>0</v>
          </cell>
          <cell r="H1088">
            <v>0</v>
          </cell>
          <cell r="I1088">
            <v>0</v>
          </cell>
          <cell r="J1088">
            <v>0</v>
          </cell>
        </row>
        <row r="1089">
          <cell r="B1089" t="str">
            <v>ADVA</v>
          </cell>
          <cell r="C1089">
            <v>0</v>
          </cell>
          <cell r="D1089">
            <v>0</v>
          </cell>
          <cell r="E1089">
            <v>0</v>
          </cell>
          <cell r="F1089">
            <v>0</v>
          </cell>
          <cell r="G1089">
            <v>4</v>
          </cell>
          <cell r="H1089">
            <v>0</v>
          </cell>
          <cell r="I1089">
            <v>0</v>
          </cell>
          <cell r="J1089">
            <v>4</v>
          </cell>
        </row>
        <row r="1090">
          <cell r="B1090" t="str">
            <v>Alcatel-Lucent</v>
          </cell>
          <cell r="C1090">
            <v>2</v>
          </cell>
          <cell r="D1090">
            <v>68</v>
          </cell>
          <cell r="E1090">
            <v>0</v>
          </cell>
          <cell r="F1090">
            <v>14</v>
          </cell>
          <cell r="G1090">
            <v>12</v>
          </cell>
          <cell r="H1090">
            <v>3</v>
          </cell>
          <cell r="I1090">
            <v>31</v>
          </cell>
          <cell r="J1090">
            <v>130</v>
          </cell>
        </row>
        <row r="1091">
          <cell r="B1091" t="str">
            <v>ANDA</v>
          </cell>
          <cell r="C1091">
            <v>0</v>
          </cell>
          <cell r="D1091">
            <v>0</v>
          </cell>
          <cell r="E1091">
            <v>0</v>
          </cell>
          <cell r="F1091">
            <v>0</v>
          </cell>
          <cell r="G1091">
            <v>0</v>
          </cell>
          <cell r="H1091">
            <v>0</v>
          </cell>
          <cell r="I1091">
            <v>0</v>
          </cell>
          <cell r="J1091">
            <v>0</v>
          </cell>
        </row>
        <row r="1092">
          <cell r="B1092" t="str">
            <v>Atrica</v>
          </cell>
          <cell r="C1092">
            <v>0</v>
          </cell>
          <cell r="D1092">
            <v>3</v>
          </cell>
          <cell r="E1092">
            <v>0</v>
          </cell>
          <cell r="F1092">
            <v>0</v>
          </cell>
          <cell r="G1092">
            <v>0</v>
          </cell>
          <cell r="H1092">
            <v>0</v>
          </cell>
          <cell r="I1092">
            <v>0</v>
          </cell>
          <cell r="J1092">
            <v>3</v>
          </cell>
        </row>
        <row r="1093">
          <cell r="B1093" t="str">
            <v>Calient</v>
          </cell>
          <cell r="J1093">
            <v>0</v>
          </cell>
        </row>
        <row r="1094">
          <cell r="B1094" t="str">
            <v>Ciena</v>
          </cell>
          <cell r="C1094">
            <v>0</v>
          </cell>
          <cell r="D1094">
            <v>1</v>
          </cell>
          <cell r="E1094">
            <v>0</v>
          </cell>
          <cell r="F1094">
            <v>0</v>
          </cell>
          <cell r="G1094">
            <v>1</v>
          </cell>
          <cell r="H1094">
            <v>0</v>
          </cell>
          <cell r="I1094">
            <v>0</v>
          </cell>
          <cell r="J1094">
            <v>2</v>
          </cell>
        </row>
        <row r="1095">
          <cell r="B1095" t="str">
            <v>Cisco</v>
          </cell>
          <cell r="C1095">
            <v>0</v>
          </cell>
          <cell r="D1095">
            <v>9</v>
          </cell>
          <cell r="E1095">
            <v>0</v>
          </cell>
          <cell r="F1095">
            <v>0</v>
          </cell>
          <cell r="G1095">
            <v>11</v>
          </cell>
          <cell r="H1095">
            <v>0</v>
          </cell>
          <cell r="I1095">
            <v>0</v>
          </cell>
          <cell r="J1095">
            <v>20</v>
          </cell>
        </row>
        <row r="1096">
          <cell r="B1096" t="str">
            <v>Corrigent</v>
          </cell>
          <cell r="C1096">
            <v>0</v>
          </cell>
          <cell r="D1096">
            <v>7</v>
          </cell>
          <cell r="E1096">
            <v>0</v>
          </cell>
          <cell r="F1096">
            <v>0</v>
          </cell>
          <cell r="G1096">
            <v>0</v>
          </cell>
          <cell r="H1096">
            <v>0</v>
          </cell>
          <cell r="I1096">
            <v>0</v>
          </cell>
          <cell r="J1096">
            <v>7</v>
          </cell>
        </row>
        <row r="1097">
          <cell r="B1097" t="str">
            <v>Corvis</v>
          </cell>
          <cell r="J1097">
            <v>0</v>
          </cell>
        </row>
        <row r="1098">
          <cell r="B1098" t="str">
            <v>Datang</v>
          </cell>
          <cell r="J1098">
            <v>0</v>
          </cell>
        </row>
        <row r="1099">
          <cell r="B1099" t="str">
            <v>ECI Telecom</v>
          </cell>
          <cell r="C1099">
            <v>1</v>
          </cell>
          <cell r="D1099">
            <v>40</v>
          </cell>
          <cell r="E1099">
            <v>1</v>
          </cell>
          <cell r="F1099">
            <v>0</v>
          </cell>
          <cell r="G1099">
            <v>7</v>
          </cell>
          <cell r="H1099">
            <v>0</v>
          </cell>
          <cell r="I1099">
            <v>0</v>
          </cell>
          <cell r="J1099">
            <v>49</v>
          </cell>
        </row>
        <row r="1100">
          <cell r="B1100" t="str">
            <v>Ericsson</v>
          </cell>
          <cell r="C1100">
            <v>3</v>
          </cell>
          <cell r="D1100">
            <v>24</v>
          </cell>
          <cell r="E1100">
            <v>0</v>
          </cell>
          <cell r="F1100">
            <v>0</v>
          </cell>
          <cell r="G1100">
            <v>2</v>
          </cell>
          <cell r="H1100">
            <v>5</v>
          </cell>
          <cell r="I1100">
            <v>14</v>
          </cell>
          <cell r="J1100">
            <v>48</v>
          </cell>
        </row>
        <row r="1101">
          <cell r="B1101" t="str">
            <v>FiberHome</v>
          </cell>
          <cell r="C1101">
            <v>14</v>
          </cell>
          <cell r="D1101">
            <v>10</v>
          </cell>
          <cell r="E1101">
            <v>0</v>
          </cell>
          <cell r="F1101">
            <v>9</v>
          </cell>
          <cell r="G1101">
            <v>5</v>
          </cell>
          <cell r="H1101">
            <v>9</v>
          </cell>
          <cell r="I1101">
            <v>0</v>
          </cell>
          <cell r="J1101">
            <v>47</v>
          </cell>
        </row>
        <row r="1102">
          <cell r="B1102" t="str">
            <v>Fujitsu</v>
          </cell>
          <cell r="C1102">
            <v>12</v>
          </cell>
          <cell r="D1102">
            <v>8</v>
          </cell>
          <cell r="E1102">
            <v>1</v>
          </cell>
          <cell r="F1102">
            <v>0</v>
          </cell>
          <cell r="G1102">
            <v>1</v>
          </cell>
          <cell r="H1102">
            <v>0</v>
          </cell>
          <cell r="I1102">
            <v>4</v>
          </cell>
          <cell r="J1102">
            <v>26</v>
          </cell>
        </row>
        <row r="1103">
          <cell r="B1103" t="str">
            <v>Hitachi</v>
          </cell>
          <cell r="C1103">
            <v>1</v>
          </cell>
          <cell r="D1103">
            <v>1</v>
          </cell>
          <cell r="E1103">
            <v>0</v>
          </cell>
          <cell r="F1103">
            <v>1</v>
          </cell>
          <cell r="G1103">
            <v>4</v>
          </cell>
          <cell r="H1103">
            <v>1</v>
          </cell>
          <cell r="I1103">
            <v>0</v>
          </cell>
          <cell r="J1103">
            <v>8</v>
          </cell>
        </row>
        <row r="1104">
          <cell r="B1104" t="str">
            <v>Hitachi Cable</v>
          </cell>
          <cell r="C1104">
            <v>0</v>
          </cell>
          <cell r="D1104">
            <v>0</v>
          </cell>
          <cell r="E1104">
            <v>0</v>
          </cell>
          <cell r="F1104">
            <v>0</v>
          </cell>
          <cell r="G1104">
            <v>4</v>
          </cell>
          <cell r="H1104">
            <v>0</v>
          </cell>
          <cell r="I1104">
            <v>0</v>
          </cell>
          <cell r="J1104">
            <v>4</v>
          </cell>
        </row>
        <row r="1105">
          <cell r="B1105" t="str">
            <v>Huawei</v>
          </cell>
          <cell r="C1105">
            <v>8</v>
          </cell>
          <cell r="D1105">
            <v>198</v>
          </cell>
          <cell r="E1105">
            <v>0</v>
          </cell>
          <cell r="F1105">
            <v>16</v>
          </cell>
          <cell r="G1105">
            <v>7</v>
          </cell>
          <cell r="H1105">
            <v>6</v>
          </cell>
          <cell r="I1105">
            <v>34</v>
          </cell>
          <cell r="J1105">
            <v>269</v>
          </cell>
        </row>
        <row r="1106">
          <cell r="B1106" t="str">
            <v>Infinera</v>
          </cell>
          <cell r="C1106">
            <v>0</v>
          </cell>
          <cell r="D1106">
            <v>0</v>
          </cell>
          <cell r="E1106">
            <v>0</v>
          </cell>
          <cell r="F1106">
            <v>0</v>
          </cell>
          <cell r="G1106">
            <v>0</v>
          </cell>
          <cell r="H1106">
            <v>0</v>
          </cell>
          <cell r="I1106">
            <v>1</v>
          </cell>
          <cell r="J1106">
            <v>1</v>
          </cell>
        </row>
        <row r="1107">
          <cell r="B1107" t="str">
            <v>Lucent</v>
          </cell>
          <cell r="J1107">
            <v>0</v>
          </cell>
        </row>
        <row r="1108">
          <cell r="B1108" t="str">
            <v>Luminous</v>
          </cell>
          <cell r="J1108">
            <v>0</v>
          </cell>
        </row>
        <row r="1109">
          <cell r="B1109" t="str">
            <v>Movaz</v>
          </cell>
          <cell r="J1109">
            <v>0</v>
          </cell>
        </row>
        <row r="1110">
          <cell r="B1110" t="str">
            <v>NEC</v>
          </cell>
          <cell r="C1110">
            <v>21</v>
          </cell>
          <cell r="D1110">
            <v>19</v>
          </cell>
          <cell r="E1110">
            <v>0</v>
          </cell>
          <cell r="F1110">
            <v>0</v>
          </cell>
          <cell r="G1110">
            <v>4</v>
          </cell>
          <cell r="H1110">
            <v>11</v>
          </cell>
          <cell r="I1110">
            <v>0</v>
          </cell>
          <cell r="J1110">
            <v>55</v>
          </cell>
        </row>
        <row r="1111">
          <cell r="B1111" t="str">
            <v>Nortel</v>
          </cell>
          <cell r="C1111">
            <v>0</v>
          </cell>
          <cell r="D1111">
            <v>25</v>
          </cell>
          <cell r="E1111">
            <v>0</v>
          </cell>
          <cell r="F1111">
            <v>2</v>
          </cell>
          <cell r="G1111">
            <v>13</v>
          </cell>
          <cell r="H1111">
            <v>2</v>
          </cell>
          <cell r="I1111">
            <v>8</v>
          </cell>
          <cell r="J1111">
            <v>50</v>
          </cell>
        </row>
        <row r="1112">
          <cell r="B1112" t="str">
            <v>OpVista</v>
          </cell>
          <cell r="C1112">
            <v>0</v>
          </cell>
          <cell r="D1112">
            <v>0</v>
          </cell>
          <cell r="E1112">
            <v>0</v>
          </cell>
          <cell r="F1112">
            <v>0</v>
          </cell>
          <cell r="G1112">
            <v>0</v>
          </cell>
          <cell r="H1112">
            <v>0</v>
          </cell>
          <cell r="I1112">
            <v>0</v>
          </cell>
          <cell r="J1112">
            <v>0</v>
          </cell>
        </row>
        <row r="1113">
          <cell r="B1113" t="str">
            <v>Sagem</v>
          </cell>
          <cell r="C1113">
            <v>0</v>
          </cell>
          <cell r="D1113">
            <v>1</v>
          </cell>
          <cell r="E1113">
            <v>0</v>
          </cell>
          <cell r="F1113">
            <v>0</v>
          </cell>
          <cell r="G1113">
            <v>0</v>
          </cell>
          <cell r="H1113">
            <v>0</v>
          </cell>
          <cell r="I1113">
            <v>0</v>
          </cell>
          <cell r="J1113">
            <v>1</v>
          </cell>
        </row>
        <row r="1114">
          <cell r="B1114" t="str">
            <v>Nokia Siemens</v>
          </cell>
          <cell r="C1114">
            <v>0</v>
          </cell>
          <cell r="D1114">
            <v>20</v>
          </cell>
          <cell r="E1114">
            <v>0</v>
          </cell>
          <cell r="F1114">
            <v>0</v>
          </cell>
          <cell r="G1114">
            <v>0</v>
          </cell>
          <cell r="H1114">
            <v>0</v>
          </cell>
          <cell r="I1114">
            <v>1</v>
          </cell>
          <cell r="J1114">
            <v>21</v>
          </cell>
        </row>
        <row r="1115">
          <cell r="B1115" t="str">
            <v>Sycamore</v>
          </cell>
          <cell r="C1115">
            <v>0</v>
          </cell>
          <cell r="D1115">
            <v>0</v>
          </cell>
          <cell r="E1115">
            <v>1</v>
          </cell>
          <cell r="F1115">
            <v>8</v>
          </cell>
          <cell r="G1115">
            <v>0</v>
          </cell>
          <cell r="H1115">
            <v>0</v>
          </cell>
          <cell r="I1115">
            <v>0</v>
          </cell>
          <cell r="J1115">
            <v>9</v>
          </cell>
        </row>
        <row r="1116">
          <cell r="B1116" t="str">
            <v>Tejas</v>
          </cell>
          <cell r="C1116">
            <v>0</v>
          </cell>
          <cell r="D1116">
            <v>15</v>
          </cell>
          <cell r="E1116">
            <v>0</v>
          </cell>
          <cell r="F1116">
            <v>0</v>
          </cell>
          <cell r="G1116">
            <v>0</v>
          </cell>
          <cell r="H1116">
            <v>0</v>
          </cell>
          <cell r="I1116">
            <v>0</v>
          </cell>
          <cell r="J1116">
            <v>15</v>
          </cell>
        </row>
        <row r="1117">
          <cell r="B1117" t="str">
            <v>Tellabs</v>
          </cell>
          <cell r="C1117">
            <v>0</v>
          </cell>
          <cell r="D1117">
            <v>6</v>
          </cell>
          <cell r="E1117">
            <v>0</v>
          </cell>
          <cell r="F1117">
            <v>0</v>
          </cell>
          <cell r="G1117">
            <v>2</v>
          </cell>
          <cell r="H1117">
            <v>0</v>
          </cell>
          <cell r="I1117">
            <v>0</v>
          </cell>
          <cell r="J1117">
            <v>8</v>
          </cell>
        </row>
        <row r="1118">
          <cell r="B1118" t="str">
            <v>Transmode</v>
          </cell>
          <cell r="C1118">
            <v>0</v>
          </cell>
          <cell r="D1118">
            <v>0</v>
          </cell>
          <cell r="E1118">
            <v>0</v>
          </cell>
          <cell r="F1118">
            <v>0</v>
          </cell>
          <cell r="G1118">
            <v>0</v>
          </cell>
          <cell r="H1118">
            <v>0</v>
          </cell>
          <cell r="I1118">
            <v>0</v>
          </cell>
          <cell r="J1118">
            <v>0</v>
          </cell>
        </row>
        <row r="1119">
          <cell r="B1119" t="str">
            <v>Turin</v>
          </cell>
          <cell r="C1119">
            <v>0</v>
          </cell>
          <cell r="D1119">
            <v>1</v>
          </cell>
          <cell r="E1119">
            <v>0</v>
          </cell>
          <cell r="F1119">
            <v>0</v>
          </cell>
          <cell r="G1119">
            <v>0</v>
          </cell>
          <cell r="H1119">
            <v>0</v>
          </cell>
          <cell r="I1119">
            <v>0</v>
          </cell>
          <cell r="J1119">
            <v>1</v>
          </cell>
        </row>
        <row r="1120">
          <cell r="B1120" t="str">
            <v>Tyco</v>
          </cell>
          <cell r="J1120">
            <v>0</v>
          </cell>
        </row>
        <row r="1121">
          <cell r="B1121" t="str">
            <v>UTStarcom</v>
          </cell>
          <cell r="C1121">
            <v>0</v>
          </cell>
          <cell r="D1121">
            <v>6</v>
          </cell>
          <cell r="E1121">
            <v>0</v>
          </cell>
          <cell r="F1121">
            <v>0</v>
          </cell>
          <cell r="G1121">
            <v>0</v>
          </cell>
          <cell r="H1121">
            <v>0</v>
          </cell>
          <cell r="I1121">
            <v>0</v>
          </cell>
          <cell r="J1121">
            <v>6</v>
          </cell>
        </row>
        <row r="1122">
          <cell r="B1122" t="str">
            <v>White Rock</v>
          </cell>
          <cell r="J1122">
            <v>0</v>
          </cell>
        </row>
        <row r="1123">
          <cell r="B1123" t="str">
            <v>Xtera</v>
          </cell>
          <cell r="C1123">
            <v>0</v>
          </cell>
          <cell r="D1123">
            <v>0</v>
          </cell>
          <cell r="E1123">
            <v>0</v>
          </cell>
          <cell r="F1123">
            <v>0</v>
          </cell>
          <cell r="G1123">
            <v>0</v>
          </cell>
          <cell r="H1123">
            <v>0</v>
          </cell>
          <cell r="I1123">
            <v>0</v>
          </cell>
          <cell r="J1123">
            <v>0</v>
          </cell>
        </row>
        <row r="1124">
          <cell r="B1124" t="str">
            <v>Zhone</v>
          </cell>
          <cell r="C1124">
            <v>0</v>
          </cell>
          <cell r="D1124">
            <v>0</v>
          </cell>
          <cell r="E1124">
            <v>0</v>
          </cell>
          <cell r="F1124">
            <v>0</v>
          </cell>
          <cell r="G1124">
            <v>0</v>
          </cell>
          <cell r="H1124">
            <v>0</v>
          </cell>
          <cell r="I1124">
            <v>0</v>
          </cell>
          <cell r="J1124">
            <v>0</v>
          </cell>
        </row>
        <row r="1125">
          <cell r="B1125" t="str">
            <v>ZTE</v>
          </cell>
          <cell r="C1125">
            <v>22</v>
          </cell>
          <cell r="D1125">
            <v>18</v>
          </cell>
          <cell r="E1125">
            <v>0</v>
          </cell>
          <cell r="F1125">
            <v>1</v>
          </cell>
          <cell r="G1125">
            <v>5</v>
          </cell>
          <cell r="H1125">
            <v>7</v>
          </cell>
          <cell r="I1125">
            <v>0</v>
          </cell>
          <cell r="J1125">
            <v>53</v>
          </cell>
        </row>
        <row r="1126">
          <cell r="B1126" t="str">
            <v>Other</v>
          </cell>
          <cell r="C1126">
            <v>0</v>
          </cell>
          <cell r="D1126">
            <v>6</v>
          </cell>
          <cell r="E1126">
            <v>0</v>
          </cell>
          <cell r="F1126">
            <v>0</v>
          </cell>
          <cell r="G1126">
            <v>0</v>
          </cell>
          <cell r="H1126">
            <v>0</v>
          </cell>
          <cell r="I1126">
            <v>0</v>
          </cell>
          <cell r="J1126">
            <v>6</v>
          </cell>
        </row>
        <row r="1127">
          <cell r="B1127" t="str">
            <v>Total</v>
          </cell>
          <cell r="C1127">
            <v>84</v>
          </cell>
          <cell r="D1127">
            <v>486</v>
          </cell>
          <cell r="E1127">
            <v>3</v>
          </cell>
          <cell r="F1127">
            <v>51</v>
          </cell>
          <cell r="G1127">
            <v>82</v>
          </cell>
          <cell r="H1127">
            <v>44</v>
          </cell>
          <cell r="I1127">
            <v>93</v>
          </cell>
          <cell r="J1127">
            <v>843</v>
          </cell>
        </row>
        <row r="1131">
          <cell r="B1131" t="str">
            <v>Vendor</v>
          </cell>
          <cell r="C1131" t="str">
            <v>SONET/SDH Add-drop multiplexers (ADM)</v>
          </cell>
          <cell r="D1131" t="str">
            <v>Optical Edge Devices (OED)</v>
          </cell>
          <cell r="E1131" t="str">
            <v>Digital Cross Connects (DCS)</v>
          </cell>
          <cell r="F1131" t="str">
            <v>Optical Core Switches (OCS)</v>
          </cell>
          <cell r="G1131" t="str">
            <v>Metro WDM (C/D-WDM)</v>
          </cell>
          <cell r="H1131" t="str">
            <v>Long haul DWDM (LH DWDM)</v>
          </cell>
          <cell r="I1131" t="str">
            <v>Multi-reach DWDM</v>
          </cell>
          <cell r="J1131" t="str">
            <v>Total Optical Networking (ON)</v>
          </cell>
        </row>
        <row r="1132">
          <cell r="B1132" t="str">
            <v>ADTRAN</v>
          </cell>
          <cell r="C1132">
            <v>0</v>
          </cell>
          <cell r="D1132">
            <v>0</v>
          </cell>
          <cell r="E1132">
            <v>0</v>
          </cell>
          <cell r="F1132">
            <v>0</v>
          </cell>
          <cell r="G1132">
            <v>0</v>
          </cell>
          <cell r="H1132">
            <v>0</v>
          </cell>
          <cell r="I1132">
            <v>0</v>
          </cell>
          <cell r="J1132">
            <v>0</v>
          </cell>
        </row>
        <row r="1133">
          <cell r="B1133" t="str">
            <v>ADVA</v>
          </cell>
          <cell r="C1133">
            <v>0</v>
          </cell>
          <cell r="D1133">
            <v>0</v>
          </cell>
          <cell r="E1133">
            <v>0</v>
          </cell>
          <cell r="F1133">
            <v>0</v>
          </cell>
          <cell r="G1133">
            <v>3</v>
          </cell>
          <cell r="H1133">
            <v>0</v>
          </cell>
          <cell r="I1133">
            <v>0</v>
          </cell>
          <cell r="J1133">
            <v>3</v>
          </cell>
        </row>
        <row r="1134">
          <cell r="B1134" t="str">
            <v>Alcatel-Lucent</v>
          </cell>
          <cell r="C1134">
            <v>1</v>
          </cell>
          <cell r="D1134">
            <v>65</v>
          </cell>
          <cell r="E1134">
            <v>0</v>
          </cell>
          <cell r="F1134">
            <v>30</v>
          </cell>
          <cell r="G1134">
            <v>13</v>
          </cell>
          <cell r="H1134">
            <v>2</v>
          </cell>
          <cell r="I1134">
            <v>20</v>
          </cell>
          <cell r="J1134">
            <v>131</v>
          </cell>
        </row>
        <row r="1135">
          <cell r="B1135" t="str">
            <v>ANDA</v>
          </cell>
          <cell r="C1135">
            <v>0</v>
          </cell>
          <cell r="D1135">
            <v>0</v>
          </cell>
          <cell r="E1135">
            <v>0</v>
          </cell>
          <cell r="F1135">
            <v>0</v>
          </cell>
          <cell r="G1135">
            <v>0</v>
          </cell>
          <cell r="H1135">
            <v>0</v>
          </cell>
          <cell r="I1135">
            <v>0</v>
          </cell>
          <cell r="J1135">
            <v>0</v>
          </cell>
        </row>
        <row r="1136">
          <cell r="B1136" t="str">
            <v>Atrica</v>
          </cell>
          <cell r="C1136">
            <v>0</v>
          </cell>
          <cell r="D1136">
            <v>3</v>
          </cell>
          <cell r="E1136">
            <v>0</v>
          </cell>
          <cell r="F1136">
            <v>0</v>
          </cell>
          <cell r="G1136">
            <v>0</v>
          </cell>
          <cell r="H1136">
            <v>0</v>
          </cell>
          <cell r="I1136">
            <v>0</v>
          </cell>
          <cell r="J1136">
            <v>3</v>
          </cell>
        </row>
        <row r="1137">
          <cell r="B1137" t="str">
            <v>Calient</v>
          </cell>
          <cell r="J1137">
            <v>0</v>
          </cell>
        </row>
        <row r="1138">
          <cell r="B1138" t="str">
            <v>Ciena</v>
          </cell>
          <cell r="C1138">
            <v>0</v>
          </cell>
          <cell r="D1138">
            <v>1</v>
          </cell>
          <cell r="E1138">
            <v>0</v>
          </cell>
          <cell r="F1138">
            <v>0</v>
          </cell>
          <cell r="G1138">
            <v>1</v>
          </cell>
          <cell r="H1138">
            <v>0</v>
          </cell>
          <cell r="I1138">
            <v>0</v>
          </cell>
          <cell r="J1138">
            <v>2</v>
          </cell>
        </row>
        <row r="1139">
          <cell r="B1139" t="str">
            <v>Cisco</v>
          </cell>
          <cell r="C1139">
            <v>0</v>
          </cell>
          <cell r="D1139">
            <v>7</v>
          </cell>
          <cell r="E1139">
            <v>0</v>
          </cell>
          <cell r="F1139">
            <v>0</v>
          </cell>
          <cell r="G1139">
            <v>9</v>
          </cell>
          <cell r="H1139">
            <v>0</v>
          </cell>
          <cell r="I1139">
            <v>0</v>
          </cell>
          <cell r="J1139">
            <v>16</v>
          </cell>
        </row>
        <row r="1140">
          <cell r="B1140" t="str">
            <v>Corrigent</v>
          </cell>
          <cell r="C1140">
            <v>0</v>
          </cell>
          <cell r="D1140">
            <v>7</v>
          </cell>
          <cell r="E1140">
            <v>0</v>
          </cell>
          <cell r="F1140">
            <v>0</v>
          </cell>
          <cell r="G1140">
            <v>0</v>
          </cell>
          <cell r="H1140">
            <v>0</v>
          </cell>
          <cell r="I1140">
            <v>0</v>
          </cell>
          <cell r="J1140">
            <v>7</v>
          </cell>
        </row>
        <row r="1141">
          <cell r="B1141" t="str">
            <v>Corvis</v>
          </cell>
          <cell r="J1141">
            <v>0</v>
          </cell>
        </row>
        <row r="1142">
          <cell r="B1142" t="str">
            <v>Datang</v>
          </cell>
          <cell r="J1142">
            <v>0</v>
          </cell>
        </row>
        <row r="1143">
          <cell r="B1143" t="str">
            <v>ECI Telecom</v>
          </cell>
          <cell r="C1143">
            <v>0</v>
          </cell>
          <cell r="D1143">
            <v>45</v>
          </cell>
          <cell r="E1143">
            <v>0</v>
          </cell>
          <cell r="F1143">
            <v>0</v>
          </cell>
          <cell r="G1143">
            <v>7</v>
          </cell>
          <cell r="H1143">
            <v>0</v>
          </cell>
          <cell r="I1143">
            <v>0</v>
          </cell>
          <cell r="J1143">
            <v>52</v>
          </cell>
        </row>
        <row r="1144">
          <cell r="B1144" t="str">
            <v>Ericsson</v>
          </cell>
          <cell r="C1144">
            <v>2</v>
          </cell>
          <cell r="D1144">
            <v>25</v>
          </cell>
          <cell r="E1144">
            <v>0</v>
          </cell>
          <cell r="F1144">
            <v>3</v>
          </cell>
          <cell r="G1144">
            <v>5</v>
          </cell>
          <cell r="H1144">
            <v>5</v>
          </cell>
          <cell r="I1144">
            <v>11</v>
          </cell>
          <cell r="J1144">
            <v>51</v>
          </cell>
        </row>
        <row r="1145">
          <cell r="B1145" t="str">
            <v>FiberHome</v>
          </cell>
          <cell r="C1145">
            <v>12</v>
          </cell>
          <cell r="D1145">
            <v>10</v>
          </cell>
          <cell r="E1145">
            <v>0</v>
          </cell>
          <cell r="F1145">
            <v>9</v>
          </cell>
          <cell r="G1145">
            <v>5</v>
          </cell>
          <cell r="H1145">
            <v>9</v>
          </cell>
          <cell r="I1145">
            <v>0</v>
          </cell>
          <cell r="J1145">
            <v>45</v>
          </cell>
        </row>
        <row r="1146">
          <cell r="B1146" t="str">
            <v>Fujitsu</v>
          </cell>
          <cell r="C1146">
            <v>10</v>
          </cell>
          <cell r="D1146">
            <v>10</v>
          </cell>
          <cell r="E1146">
            <v>1</v>
          </cell>
          <cell r="F1146">
            <v>0</v>
          </cell>
          <cell r="G1146">
            <v>4</v>
          </cell>
          <cell r="H1146">
            <v>0</v>
          </cell>
          <cell r="I1146">
            <v>6</v>
          </cell>
          <cell r="J1146">
            <v>31</v>
          </cell>
        </row>
        <row r="1147">
          <cell r="B1147" t="str">
            <v>Hitachi</v>
          </cell>
          <cell r="C1147">
            <v>1</v>
          </cell>
          <cell r="D1147">
            <v>1</v>
          </cell>
          <cell r="E1147">
            <v>0</v>
          </cell>
          <cell r="F1147">
            <v>1</v>
          </cell>
          <cell r="G1147">
            <v>14</v>
          </cell>
          <cell r="H1147">
            <v>1</v>
          </cell>
          <cell r="I1147">
            <v>0</v>
          </cell>
          <cell r="J1147">
            <v>18</v>
          </cell>
        </row>
        <row r="1148">
          <cell r="B1148" t="str">
            <v>Hitachi Cable</v>
          </cell>
          <cell r="C1148">
            <v>0</v>
          </cell>
          <cell r="D1148">
            <v>0</v>
          </cell>
          <cell r="E1148">
            <v>0</v>
          </cell>
          <cell r="F1148">
            <v>0</v>
          </cell>
          <cell r="G1148">
            <v>4</v>
          </cell>
          <cell r="H1148">
            <v>0</v>
          </cell>
          <cell r="I1148">
            <v>0</v>
          </cell>
          <cell r="J1148">
            <v>4</v>
          </cell>
        </row>
        <row r="1149">
          <cell r="B1149" t="str">
            <v>Huawei</v>
          </cell>
          <cell r="C1149">
            <v>6</v>
          </cell>
          <cell r="D1149">
            <v>189</v>
          </cell>
          <cell r="E1149">
            <v>0</v>
          </cell>
          <cell r="F1149">
            <v>27</v>
          </cell>
          <cell r="G1149">
            <v>20</v>
          </cell>
          <cell r="H1149">
            <v>0</v>
          </cell>
          <cell r="I1149">
            <v>36</v>
          </cell>
          <cell r="J1149">
            <v>278</v>
          </cell>
        </row>
        <row r="1150">
          <cell r="B1150" t="str">
            <v>Infinera</v>
          </cell>
          <cell r="C1150">
            <v>0</v>
          </cell>
          <cell r="D1150">
            <v>0</v>
          </cell>
          <cell r="E1150">
            <v>0</v>
          </cell>
          <cell r="F1150">
            <v>0</v>
          </cell>
          <cell r="G1150">
            <v>0</v>
          </cell>
          <cell r="H1150">
            <v>0</v>
          </cell>
          <cell r="I1150">
            <v>3</v>
          </cell>
          <cell r="J1150">
            <v>3</v>
          </cell>
        </row>
        <row r="1151">
          <cell r="B1151" t="str">
            <v>Lucent</v>
          </cell>
          <cell r="J1151">
            <v>0</v>
          </cell>
        </row>
        <row r="1152">
          <cell r="B1152" t="str">
            <v>Luminous</v>
          </cell>
          <cell r="J1152">
            <v>0</v>
          </cell>
        </row>
        <row r="1153">
          <cell r="B1153" t="str">
            <v>Movaz</v>
          </cell>
          <cell r="J1153">
            <v>0</v>
          </cell>
        </row>
        <row r="1154">
          <cell r="B1154" t="str">
            <v>NEC</v>
          </cell>
          <cell r="C1154">
            <v>30</v>
          </cell>
          <cell r="D1154">
            <v>27</v>
          </cell>
          <cell r="E1154">
            <v>0</v>
          </cell>
          <cell r="F1154">
            <v>0</v>
          </cell>
          <cell r="G1154">
            <v>16</v>
          </cell>
          <cell r="H1154">
            <v>16</v>
          </cell>
          <cell r="I1154">
            <v>0</v>
          </cell>
          <cell r="J1154">
            <v>89</v>
          </cell>
        </row>
        <row r="1155">
          <cell r="B1155" t="str">
            <v>Nortel</v>
          </cell>
          <cell r="C1155">
            <v>0</v>
          </cell>
          <cell r="D1155">
            <v>27</v>
          </cell>
          <cell r="E1155">
            <v>0</v>
          </cell>
          <cell r="F1155">
            <v>3</v>
          </cell>
          <cell r="G1155">
            <v>11</v>
          </cell>
          <cell r="H1155">
            <v>2</v>
          </cell>
          <cell r="I1155">
            <v>9</v>
          </cell>
          <cell r="J1155">
            <v>52</v>
          </cell>
        </row>
        <row r="1156">
          <cell r="B1156" t="str">
            <v>OpVista</v>
          </cell>
          <cell r="C1156">
            <v>0</v>
          </cell>
          <cell r="D1156">
            <v>0</v>
          </cell>
          <cell r="E1156">
            <v>0</v>
          </cell>
          <cell r="F1156">
            <v>0</v>
          </cell>
          <cell r="G1156">
            <v>0</v>
          </cell>
          <cell r="H1156">
            <v>0</v>
          </cell>
          <cell r="I1156">
            <v>0</v>
          </cell>
          <cell r="J1156">
            <v>0</v>
          </cell>
        </row>
        <row r="1157">
          <cell r="B1157" t="str">
            <v>Sagem</v>
          </cell>
          <cell r="C1157">
            <v>0</v>
          </cell>
          <cell r="D1157">
            <v>1</v>
          </cell>
          <cell r="E1157">
            <v>0</v>
          </cell>
          <cell r="F1157">
            <v>0</v>
          </cell>
          <cell r="G1157">
            <v>0</v>
          </cell>
          <cell r="H1157">
            <v>0</v>
          </cell>
          <cell r="I1157">
            <v>0</v>
          </cell>
          <cell r="J1157">
            <v>1</v>
          </cell>
        </row>
        <row r="1158">
          <cell r="B1158" t="str">
            <v>Nokia Siemens</v>
          </cell>
          <cell r="C1158">
            <v>0</v>
          </cell>
          <cell r="D1158">
            <v>15</v>
          </cell>
          <cell r="E1158">
            <v>0</v>
          </cell>
          <cell r="F1158">
            <v>0</v>
          </cell>
          <cell r="G1158">
            <v>0</v>
          </cell>
          <cell r="H1158">
            <v>0</v>
          </cell>
          <cell r="I1158">
            <v>4</v>
          </cell>
          <cell r="J1158">
            <v>19</v>
          </cell>
        </row>
        <row r="1159">
          <cell r="B1159" t="str">
            <v>Sycamore</v>
          </cell>
          <cell r="C1159">
            <v>0</v>
          </cell>
          <cell r="D1159">
            <v>0</v>
          </cell>
          <cell r="E1159">
            <v>2</v>
          </cell>
          <cell r="F1159">
            <v>4</v>
          </cell>
          <cell r="G1159">
            <v>0</v>
          </cell>
          <cell r="H1159">
            <v>0</v>
          </cell>
          <cell r="I1159">
            <v>0</v>
          </cell>
          <cell r="J1159">
            <v>6</v>
          </cell>
        </row>
        <row r="1160">
          <cell r="B1160" t="str">
            <v>Tejas</v>
          </cell>
          <cell r="C1160">
            <v>0</v>
          </cell>
          <cell r="D1160">
            <v>11</v>
          </cell>
          <cell r="E1160">
            <v>0</v>
          </cell>
          <cell r="F1160">
            <v>0</v>
          </cell>
          <cell r="G1160">
            <v>0</v>
          </cell>
          <cell r="H1160">
            <v>0</v>
          </cell>
          <cell r="I1160">
            <v>0</v>
          </cell>
          <cell r="J1160">
            <v>11</v>
          </cell>
        </row>
        <row r="1161">
          <cell r="B1161" t="str">
            <v>Tellabs</v>
          </cell>
          <cell r="C1161">
            <v>0</v>
          </cell>
          <cell r="D1161">
            <v>8</v>
          </cell>
          <cell r="E1161">
            <v>0</v>
          </cell>
          <cell r="F1161">
            <v>0</v>
          </cell>
          <cell r="G1161">
            <v>3</v>
          </cell>
          <cell r="H1161">
            <v>0</v>
          </cell>
          <cell r="I1161">
            <v>0</v>
          </cell>
          <cell r="J1161">
            <v>11</v>
          </cell>
        </row>
        <row r="1162">
          <cell r="B1162" t="str">
            <v>Transmode</v>
          </cell>
          <cell r="C1162">
            <v>0</v>
          </cell>
          <cell r="D1162">
            <v>0</v>
          </cell>
          <cell r="E1162">
            <v>0</v>
          </cell>
          <cell r="F1162">
            <v>0</v>
          </cell>
          <cell r="G1162">
            <v>0</v>
          </cell>
          <cell r="H1162">
            <v>0</v>
          </cell>
          <cell r="I1162">
            <v>0</v>
          </cell>
          <cell r="J1162">
            <v>0</v>
          </cell>
        </row>
        <row r="1163">
          <cell r="B1163" t="str">
            <v>Turin</v>
          </cell>
          <cell r="C1163">
            <v>0</v>
          </cell>
          <cell r="D1163">
            <v>1</v>
          </cell>
          <cell r="E1163">
            <v>0</v>
          </cell>
          <cell r="F1163">
            <v>0</v>
          </cell>
          <cell r="G1163">
            <v>0</v>
          </cell>
          <cell r="H1163">
            <v>0</v>
          </cell>
          <cell r="I1163">
            <v>0</v>
          </cell>
          <cell r="J1163">
            <v>1</v>
          </cell>
        </row>
        <row r="1164">
          <cell r="B1164" t="str">
            <v>Tyco</v>
          </cell>
          <cell r="J1164">
            <v>0</v>
          </cell>
        </row>
        <row r="1165">
          <cell r="B1165" t="str">
            <v>UTStarcom</v>
          </cell>
          <cell r="C1165">
            <v>0</v>
          </cell>
          <cell r="D1165">
            <v>6</v>
          </cell>
          <cell r="E1165">
            <v>0</v>
          </cell>
          <cell r="F1165">
            <v>0</v>
          </cell>
          <cell r="G1165">
            <v>0</v>
          </cell>
          <cell r="H1165">
            <v>0</v>
          </cell>
          <cell r="I1165">
            <v>0</v>
          </cell>
          <cell r="J1165">
            <v>6</v>
          </cell>
        </row>
        <row r="1166">
          <cell r="B1166" t="str">
            <v>White Rock</v>
          </cell>
          <cell r="J1166">
            <v>0</v>
          </cell>
        </row>
        <row r="1167">
          <cell r="B1167" t="str">
            <v>Xtera</v>
          </cell>
          <cell r="C1167">
            <v>0</v>
          </cell>
          <cell r="D1167">
            <v>0</v>
          </cell>
          <cell r="E1167">
            <v>0</v>
          </cell>
          <cell r="F1167">
            <v>0</v>
          </cell>
          <cell r="G1167">
            <v>0</v>
          </cell>
          <cell r="H1167">
            <v>0</v>
          </cell>
          <cell r="I1167">
            <v>0</v>
          </cell>
          <cell r="J1167">
            <v>0</v>
          </cell>
        </row>
        <row r="1168">
          <cell r="B1168" t="str">
            <v>Zhone</v>
          </cell>
          <cell r="C1168">
            <v>0</v>
          </cell>
          <cell r="D1168">
            <v>0</v>
          </cell>
          <cell r="E1168">
            <v>0</v>
          </cell>
          <cell r="F1168">
            <v>0</v>
          </cell>
          <cell r="G1168">
            <v>0</v>
          </cell>
          <cell r="H1168">
            <v>0</v>
          </cell>
          <cell r="I1168">
            <v>0</v>
          </cell>
          <cell r="J1168">
            <v>0</v>
          </cell>
        </row>
        <row r="1169">
          <cell r="B1169" t="str">
            <v>ZTE</v>
          </cell>
          <cell r="C1169">
            <v>18</v>
          </cell>
          <cell r="D1169">
            <v>35</v>
          </cell>
          <cell r="E1169">
            <v>0</v>
          </cell>
          <cell r="F1169">
            <v>1</v>
          </cell>
          <cell r="G1169">
            <v>7</v>
          </cell>
          <cell r="H1169">
            <v>11</v>
          </cell>
          <cell r="I1169">
            <v>0</v>
          </cell>
          <cell r="J1169">
            <v>72</v>
          </cell>
        </row>
        <row r="1170">
          <cell r="B1170" t="str">
            <v>Other</v>
          </cell>
          <cell r="C1170">
            <v>0</v>
          </cell>
          <cell r="D1170">
            <v>6</v>
          </cell>
          <cell r="E1170">
            <v>0</v>
          </cell>
          <cell r="F1170">
            <v>0</v>
          </cell>
          <cell r="G1170">
            <v>0</v>
          </cell>
          <cell r="H1170">
            <v>0</v>
          </cell>
          <cell r="I1170">
            <v>0</v>
          </cell>
          <cell r="J1170">
            <v>6</v>
          </cell>
        </row>
        <row r="1171">
          <cell r="B1171" t="str">
            <v>Total</v>
          </cell>
          <cell r="C1171">
            <v>80</v>
          </cell>
          <cell r="D1171">
            <v>500</v>
          </cell>
          <cell r="E1171">
            <v>3</v>
          </cell>
          <cell r="F1171">
            <v>78</v>
          </cell>
          <cell r="G1171">
            <v>122</v>
          </cell>
          <cell r="H1171">
            <v>46</v>
          </cell>
          <cell r="I1171">
            <v>89</v>
          </cell>
          <cell r="J1171">
            <v>918</v>
          </cell>
        </row>
        <row r="1175">
          <cell r="B1175" t="str">
            <v>Vendor</v>
          </cell>
          <cell r="C1175" t="str">
            <v>SONET/SDH Add-drop multiplexers (ADM)</v>
          </cell>
          <cell r="D1175" t="str">
            <v>Optical Edge Devices (OED)</v>
          </cell>
          <cell r="E1175" t="str">
            <v>Digital Cross Connects (DCS)</v>
          </cell>
          <cell r="F1175" t="str">
            <v>Optical Core Switches (OCS)</v>
          </cell>
          <cell r="G1175" t="str">
            <v>Metro WDM (C/D-WDM)</v>
          </cell>
          <cell r="H1175" t="str">
            <v>Long haul DWDM (LH DWDM)</v>
          </cell>
          <cell r="I1175" t="str">
            <v>Multi-reach DWDM</v>
          </cell>
          <cell r="J1175" t="str">
            <v>Total Optical Networking (ON)</v>
          </cell>
        </row>
        <row r="1176">
          <cell r="B1176" t="str">
            <v>ADTRAN</v>
          </cell>
          <cell r="C1176">
            <v>0</v>
          </cell>
          <cell r="D1176">
            <v>0</v>
          </cell>
          <cell r="E1176">
            <v>0</v>
          </cell>
          <cell r="F1176">
            <v>0</v>
          </cell>
          <cell r="G1176">
            <v>0</v>
          </cell>
          <cell r="H1176">
            <v>0</v>
          </cell>
          <cell r="I1176">
            <v>0</v>
          </cell>
          <cell r="J1176">
            <v>0</v>
          </cell>
        </row>
        <row r="1177">
          <cell r="B1177" t="str">
            <v>ADVA</v>
          </cell>
          <cell r="C1177">
            <v>0</v>
          </cell>
          <cell r="D1177">
            <v>0</v>
          </cell>
          <cell r="E1177">
            <v>0</v>
          </cell>
          <cell r="F1177">
            <v>0</v>
          </cell>
          <cell r="G1177">
            <v>5</v>
          </cell>
          <cell r="H1177">
            <v>0</v>
          </cell>
          <cell r="I1177">
            <v>0</v>
          </cell>
          <cell r="J1177">
            <v>5</v>
          </cell>
        </row>
        <row r="1178">
          <cell r="B1178" t="str">
            <v>Alcatel-Lucent</v>
          </cell>
          <cell r="C1178">
            <v>2</v>
          </cell>
          <cell r="D1178">
            <v>94</v>
          </cell>
          <cell r="E1178">
            <v>0</v>
          </cell>
          <cell r="F1178">
            <v>22</v>
          </cell>
          <cell r="G1178">
            <v>14</v>
          </cell>
          <cell r="H1178">
            <v>5</v>
          </cell>
          <cell r="I1178">
            <v>21</v>
          </cell>
          <cell r="J1178">
            <v>158</v>
          </cell>
        </row>
        <row r="1179">
          <cell r="B1179" t="str">
            <v>ANDA</v>
          </cell>
          <cell r="C1179">
            <v>0</v>
          </cell>
          <cell r="D1179">
            <v>0</v>
          </cell>
          <cell r="E1179">
            <v>0</v>
          </cell>
          <cell r="F1179">
            <v>0</v>
          </cell>
          <cell r="G1179">
            <v>0</v>
          </cell>
          <cell r="H1179">
            <v>0</v>
          </cell>
          <cell r="I1179">
            <v>0</v>
          </cell>
          <cell r="J1179">
            <v>0</v>
          </cell>
        </row>
        <row r="1180">
          <cell r="B1180" t="str">
            <v>Atrica</v>
          </cell>
          <cell r="C1180">
            <v>0</v>
          </cell>
          <cell r="D1180">
            <v>0</v>
          </cell>
          <cell r="E1180">
            <v>0</v>
          </cell>
          <cell r="F1180">
            <v>0</v>
          </cell>
          <cell r="G1180">
            <v>0</v>
          </cell>
          <cell r="H1180">
            <v>0</v>
          </cell>
          <cell r="I1180">
            <v>0</v>
          </cell>
          <cell r="J1180">
            <v>0</v>
          </cell>
        </row>
        <row r="1181">
          <cell r="B1181" t="str">
            <v>Calient</v>
          </cell>
          <cell r="J1181">
            <v>0</v>
          </cell>
        </row>
        <row r="1182">
          <cell r="B1182" t="str">
            <v>Ciena</v>
          </cell>
          <cell r="C1182">
            <v>0</v>
          </cell>
          <cell r="D1182">
            <v>1</v>
          </cell>
          <cell r="E1182">
            <v>0</v>
          </cell>
          <cell r="F1182">
            <v>0</v>
          </cell>
          <cell r="G1182">
            <v>1</v>
          </cell>
          <cell r="H1182">
            <v>0</v>
          </cell>
          <cell r="I1182">
            <v>0</v>
          </cell>
          <cell r="J1182">
            <v>2</v>
          </cell>
        </row>
        <row r="1183">
          <cell r="B1183" t="str">
            <v>Cisco</v>
          </cell>
          <cell r="C1183">
            <v>0</v>
          </cell>
          <cell r="D1183">
            <v>11</v>
          </cell>
          <cell r="E1183">
            <v>0</v>
          </cell>
          <cell r="F1183">
            <v>0</v>
          </cell>
          <cell r="G1183">
            <v>13</v>
          </cell>
          <cell r="H1183">
            <v>0</v>
          </cell>
          <cell r="I1183">
            <v>0</v>
          </cell>
          <cell r="J1183">
            <v>24</v>
          </cell>
        </row>
        <row r="1184">
          <cell r="B1184" t="str">
            <v>Corrigent</v>
          </cell>
          <cell r="C1184">
            <v>0</v>
          </cell>
          <cell r="D1184">
            <v>5</v>
          </cell>
          <cell r="E1184">
            <v>0</v>
          </cell>
          <cell r="F1184">
            <v>0</v>
          </cell>
          <cell r="G1184">
            <v>0</v>
          </cell>
          <cell r="H1184">
            <v>0</v>
          </cell>
          <cell r="I1184">
            <v>0</v>
          </cell>
          <cell r="J1184">
            <v>5</v>
          </cell>
        </row>
        <row r="1185">
          <cell r="B1185" t="str">
            <v>Corvis</v>
          </cell>
          <cell r="J1185">
            <v>0</v>
          </cell>
        </row>
        <row r="1186">
          <cell r="B1186" t="str">
            <v>Datang</v>
          </cell>
          <cell r="J1186">
            <v>0</v>
          </cell>
        </row>
        <row r="1187">
          <cell r="B1187" t="str">
            <v>ECI Telecom</v>
          </cell>
          <cell r="C1187">
            <v>0</v>
          </cell>
          <cell r="D1187">
            <v>44</v>
          </cell>
          <cell r="E1187">
            <v>0</v>
          </cell>
          <cell r="F1187">
            <v>0</v>
          </cell>
          <cell r="G1187">
            <v>5</v>
          </cell>
          <cell r="H1187">
            <v>0</v>
          </cell>
          <cell r="I1187">
            <v>0</v>
          </cell>
          <cell r="J1187">
            <v>49</v>
          </cell>
        </row>
        <row r="1188">
          <cell r="B1188" t="str">
            <v>Ericsson</v>
          </cell>
          <cell r="C1188">
            <v>0</v>
          </cell>
          <cell r="D1188">
            <v>25</v>
          </cell>
          <cell r="E1188">
            <v>0</v>
          </cell>
          <cell r="F1188">
            <v>2</v>
          </cell>
          <cell r="G1188">
            <v>5</v>
          </cell>
          <cell r="H1188">
            <v>2</v>
          </cell>
          <cell r="I1188">
            <v>14</v>
          </cell>
          <cell r="J1188">
            <v>48</v>
          </cell>
        </row>
        <row r="1189">
          <cell r="B1189" t="str">
            <v>FiberHome</v>
          </cell>
          <cell r="C1189">
            <v>12</v>
          </cell>
          <cell r="D1189">
            <v>10</v>
          </cell>
          <cell r="E1189">
            <v>0</v>
          </cell>
          <cell r="F1189">
            <v>9</v>
          </cell>
          <cell r="G1189">
            <v>5</v>
          </cell>
          <cell r="H1189">
            <v>9</v>
          </cell>
          <cell r="I1189">
            <v>0</v>
          </cell>
          <cell r="J1189">
            <v>45</v>
          </cell>
        </row>
        <row r="1190">
          <cell r="B1190" t="str">
            <v>Fujitsu</v>
          </cell>
          <cell r="C1190">
            <v>9</v>
          </cell>
          <cell r="D1190">
            <v>7</v>
          </cell>
          <cell r="E1190">
            <v>1</v>
          </cell>
          <cell r="F1190">
            <v>0</v>
          </cell>
          <cell r="G1190">
            <v>15</v>
          </cell>
          <cell r="H1190">
            <v>0</v>
          </cell>
          <cell r="I1190">
            <v>7</v>
          </cell>
          <cell r="J1190">
            <v>39</v>
          </cell>
        </row>
        <row r="1191">
          <cell r="B1191" t="str">
            <v>Hitachi</v>
          </cell>
          <cell r="C1191">
            <v>1</v>
          </cell>
          <cell r="D1191">
            <v>1</v>
          </cell>
          <cell r="E1191">
            <v>0</v>
          </cell>
          <cell r="F1191">
            <v>1</v>
          </cell>
          <cell r="G1191">
            <v>12</v>
          </cell>
          <cell r="H1191">
            <v>0</v>
          </cell>
          <cell r="I1191">
            <v>0</v>
          </cell>
          <cell r="J1191">
            <v>15</v>
          </cell>
        </row>
        <row r="1192">
          <cell r="B1192" t="str">
            <v>Hitachi Cable</v>
          </cell>
          <cell r="C1192">
            <v>0</v>
          </cell>
          <cell r="D1192">
            <v>0</v>
          </cell>
          <cell r="E1192">
            <v>0</v>
          </cell>
          <cell r="F1192">
            <v>0</v>
          </cell>
          <cell r="G1192">
            <v>4</v>
          </cell>
          <cell r="H1192">
            <v>0</v>
          </cell>
          <cell r="I1192">
            <v>0</v>
          </cell>
          <cell r="J1192">
            <v>4</v>
          </cell>
        </row>
        <row r="1193">
          <cell r="B1193" t="str">
            <v>Huawei</v>
          </cell>
          <cell r="C1193">
            <v>13</v>
          </cell>
          <cell r="D1193">
            <v>290</v>
          </cell>
          <cell r="E1193">
            <v>0</v>
          </cell>
          <cell r="F1193">
            <v>14</v>
          </cell>
          <cell r="G1193">
            <v>35</v>
          </cell>
          <cell r="H1193">
            <v>0</v>
          </cell>
          <cell r="I1193">
            <v>59</v>
          </cell>
          <cell r="J1193">
            <v>411</v>
          </cell>
        </row>
        <row r="1194">
          <cell r="B1194" t="str">
            <v>Infinera</v>
          </cell>
          <cell r="C1194">
            <v>0</v>
          </cell>
          <cell r="D1194">
            <v>0</v>
          </cell>
          <cell r="E1194">
            <v>0</v>
          </cell>
          <cell r="F1194">
            <v>0</v>
          </cell>
          <cell r="G1194">
            <v>0</v>
          </cell>
          <cell r="H1194">
            <v>0</v>
          </cell>
          <cell r="I1194">
            <v>2</v>
          </cell>
          <cell r="J1194">
            <v>2</v>
          </cell>
        </row>
        <row r="1195">
          <cell r="B1195" t="str">
            <v>Lucent</v>
          </cell>
          <cell r="J1195">
            <v>0</v>
          </cell>
        </row>
        <row r="1196">
          <cell r="B1196" t="str">
            <v>Luminous</v>
          </cell>
          <cell r="J1196">
            <v>0</v>
          </cell>
        </row>
        <row r="1197">
          <cell r="B1197" t="str">
            <v>Movaz</v>
          </cell>
          <cell r="J1197">
            <v>0</v>
          </cell>
        </row>
        <row r="1198">
          <cell r="B1198" t="str">
            <v>NEC</v>
          </cell>
          <cell r="C1198">
            <v>36</v>
          </cell>
          <cell r="D1198">
            <v>29</v>
          </cell>
          <cell r="E1198">
            <v>0</v>
          </cell>
          <cell r="F1198">
            <v>0</v>
          </cell>
          <cell r="G1198">
            <v>26</v>
          </cell>
          <cell r="H1198">
            <v>9</v>
          </cell>
          <cell r="I1198">
            <v>0</v>
          </cell>
          <cell r="J1198">
            <v>100</v>
          </cell>
        </row>
        <row r="1199">
          <cell r="B1199" t="str">
            <v>Nortel</v>
          </cell>
          <cell r="C1199">
            <v>0</v>
          </cell>
          <cell r="D1199">
            <v>52</v>
          </cell>
          <cell r="E1199">
            <v>0</v>
          </cell>
          <cell r="F1199">
            <v>3</v>
          </cell>
          <cell r="G1199">
            <v>11</v>
          </cell>
          <cell r="H1199">
            <v>2</v>
          </cell>
          <cell r="I1199">
            <v>12</v>
          </cell>
          <cell r="J1199">
            <v>80</v>
          </cell>
        </row>
        <row r="1200">
          <cell r="B1200" t="str">
            <v>OpVista</v>
          </cell>
          <cell r="C1200">
            <v>0</v>
          </cell>
          <cell r="D1200">
            <v>0</v>
          </cell>
          <cell r="E1200">
            <v>0</v>
          </cell>
          <cell r="F1200">
            <v>0</v>
          </cell>
          <cell r="G1200">
            <v>0</v>
          </cell>
          <cell r="H1200">
            <v>0</v>
          </cell>
          <cell r="I1200">
            <v>0</v>
          </cell>
          <cell r="J1200">
            <v>0</v>
          </cell>
        </row>
        <row r="1201">
          <cell r="B1201" t="str">
            <v>Sagem</v>
          </cell>
          <cell r="C1201">
            <v>0</v>
          </cell>
          <cell r="D1201">
            <v>0</v>
          </cell>
          <cell r="E1201">
            <v>0</v>
          </cell>
          <cell r="F1201">
            <v>0</v>
          </cell>
          <cell r="G1201">
            <v>0</v>
          </cell>
          <cell r="H1201">
            <v>0</v>
          </cell>
          <cell r="I1201">
            <v>0</v>
          </cell>
          <cell r="J1201">
            <v>0</v>
          </cell>
        </row>
        <row r="1202">
          <cell r="B1202" t="str">
            <v>Nokia Siemens</v>
          </cell>
          <cell r="C1202">
            <v>0</v>
          </cell>
          <cell r="D1202">
            <v>17</v>
          </cell>
          <cell r="E1202">
            <v>0</v>
          </cell>
          <cell r="F1202">
            <v>0</v>
          </cell>
          <cell r="G1202">
            <v>0</v>
          </cell>
          <cell r="H1202">
            <v>0</v>
          </cell>
          <cell r="I1202">
            <v>5</v>
          </cell>
          <cell r="J1202">
            <v>22</v>
          </cell>
        </row>
        <row r="1203">
          <cell r="B1203" t="str">
            <v>Sycamore</v>
          </cell>
          <cell r="C1203">
            <v>0</v>
          </cell>
          <cell r="D1203">
            <v>0</v>
          </cell>
          <cell r="E1203">
            <v>1</v>
          </cell>
          <cell r="F1203">
            <v>3</v>
          </cell>
          <cell r="G1203">
            <v>0</v>
          </cell>
          <cell r="H1203">
            <v>0</v>
          </cell>
          <cell r="I1203">
            <v>0</v>
          </cell>
          <cell r="J1203">
            <v>4</v>
          </cell>
        </row>
        <row r="1204">
          <cell r="B1204" t="str">
            <v>Tejas</v>
          </cell>
          <cell r="C1204">
            <v>0</v>
          </cell>
          <cell r="D1204">
            <v>11</v>
          </cell>
          <cell r="E1204">
            <v>0</v>
          </cell>
          <cell r="F1204">
            <v>0</v>
          </cell>
          <cell r="G1204">
            <v>0</v>
          </cell>
          <cell r="H1204">
            <v>0</v>
          </cell>
          <cell r="I1204">
            <v>0</v>
          </cell>
          <cell r="J1204">
            <v>11</v>
          </cell>
        </row>
        <row r="1205">
          <cell r="B1205" t="str">
            <v>Tellabs</v>
          </cell>
          <cell r="C1205">
            <v>0</v>
          </cell>
          <cell r="D1205">
            <v>6</v>
          </cell>
          <cell r="E1205">
            <v>0</v>
          </cell>
          <cell r="F1205">
            <v>0</v>
          </cell>
          <cell r="G1205">
            <v>3</v>
          </cell>
          <cell r="H1205">
            <v>0</v>
          </cell>
          <cell r="I1205">
            <v>0</v>
          </cell>
          <cell r="J1205">
            <v>9</v>
          </cell>
        </row>
        <row r="1206">
          <cell r="B1206" t="str">
            <v>Transmode</v>
          </cell>
          <cell r="C1206">
            <v>0</v>
          </cell>
          <cell r="D1206">
            <v>0</v>
          </cell>
          <cell r="E1206">
            <v>0</v>
          </cell>
          <cell r="F1206">
            <v>0</v>
          </cell>
          <cell r="G1206">
            <v>0</v>
          </cell>
          <cell r="H1206">
            <v>0</v>
          </cell>
          <cell r="I1206">
            <v>0</v>
          </cell>
          <cell r="J1206">
            <v>0</v>
          </cell>
        </row>
        <row r="1207">
          <cell r="B1207" t="str">
            <v>Turin</v>
          </cell>
          <cell r="C1207">
            <v>0</v>
          </cell>
          <cell r="D1207">
            <v>1</v>
          </cell>
          <cell r="E1207">
            <v>0</v>
          </cell>
          <cell r="F1207">
            <v>0</v>
          </cell>
          <cell r="G1207">
            <v>0</v>
          </cell>
          <cell r="H1207">
            <v>0</v>
          </cell>
          <cell r="I1207">
            <v>0</v>
          </cell>
          <cell r="J1207">
            <v>1</v>
          </cell>
        </row>
        <row r="1208">
          <cell r="B1208" t="str">
            <v>Tyco</v>
          </cell>
          <cell r="J1208">
            <v>0</v>
          </cell>
        </row>
        <row r="1209">
          <cell r="B1209" t="str">
            <v>UTStarcom</v>
          </cell>
          <cell r="C1209">
            <v>0</v>
          </cell>
          <cell r="D1209">
            <v>6</v>
          </cell>
          <cell r="E1209">
            <v>0</v>
          </cell>
          <cell r="F1209">
            <v>0</v>
          </cell>
          <cell r="G1209">
            <v>0</v>
          </cell>
          <cell r="H1209">
            <v>0</v>
          </cell>
          <cell r="I1209">
            <v>0</v>
          </cell>
          <cell r="J1209">
            <v>6</v>
          </cell>
        </row>
        <row r="1210">
          <cell r="B1210" t="str">
            <v>White Rock</v>
          </cell>
          <cell r="J1210">
            <v>0</v>
          </cell>
        </row>
        <row r="1211">
          <cell r="B1211" t="str">
            <v>Xtera</v>
          </cell>
          <cell r="C1211">
            <v>0</v>
          </cell>
          <cell r="D1211">
            <v>0</v>
          </cell>
          <cell r="E1211">
            <v>0</v>
          </cell>
          <cell r="F1211">
            <v>0</v>
          </cell>
          <cell r="G1211">
            <v>0</v>
          </cell>
          <cell r="H1211">
            <v>0</v>
          </cell>
          <cell r="I1211">
            <v>0</v>
          </cell>
          <cell r="J1211">
            <v>0</v>
          </cell>
        </row>
        <row r="1212">
          <cell r="B1212" t="str">
            <v>Zhone</v>
          </cell>
          <cell r="C1212">
            <v>0</v>
          </cell>
          <cell r="D1212">
            <v>0</v>
          </cell>
          <cell r="E1212">
            <v>0</v>
          </cell>
          <cell r="F1212">
            <v>0</v>
          </cell>
          <cell r="G1212">
            <v>0</v>
          </cell>
          <cell r="H1212">
            <v>0</v>
          </cell>
          <cell r="I1212">
            <v>0</v>
          </cell>
          <cell r="J1212">
            <v>0</v>
          </cell>
        </row>
        <row r="1213">
          <cell r="B1213" t="str">
            <v>ZTE</v>
          </cell>
          <cell r="C1213">
            <v>16</v>
          </cell>
          <cell r="D1213">
            <v>45</v>
          </cell>
          <cell r="E1213">
            <v>0</v>
          </cell>
          <cell r="F1213">
            <v>1</v>
          </cell>
          <cell r="G1213">
            <v>7</v>
          </cell>
          <cell r="H1213">
            <v>19</v>
          </cell>
          <cell r="I1213">
            <v>0</v>
          </cell>
          <cell r="J1213">
            <v>88</v>
          </cell>
        </row>
        <row r="1214">
          <cell r="B1214" t="str">
            <v>Other</v>
          </cell>
          <cell r="C1214">
            <v>0</v>
          </cell>
          <cell r="D1214">
            <v>6</v>
          </cell>
          <cell r="E1214">
            <v>0</v>
          </cell>
          <cell r="F1214">
            <v>0</v>
          </cell>
          <cell r="G1214">
            <v>0</v>
          </cell>
          <cell r="H1214">
            <v>0</v>
          </cell>
          <cell r="I1214">
            <v>0</v>
          </cell>
          <cell r="J1214">
            <v>6</v>
          </cell>
        </row>
        <row r="1215">
          <cell r="B1215" t="str">
            <v>Total</v>
          </cell>
          <cell r="C1215">
            <v>89</v>
          </cell>
          <cell r="D1215">
            <v>661</v>
          </cell>
          <cell r="E1215">
            <v>2</v>
          </cell>
          <cell r="F1215">
            <v>55</v>
          </cell>
          <cell r="G1215">
            <v>161</v>
          </cell>
          <cell r="H1215">
            <v>46</v>
          </cell>
          <cell r="I1215">
            <v>120</v>
          </cell>
          <cell r="J1215">
            <v>1134</v>
          </cell>
        </row>
        <row r="1223">
          <cell r="B1223" t="str">
            <v>Vendor</v>
          </cell>
          <cell r="C1223" t="str">
            <v>SONET/SDH Add-drop multiplexers (ADM)</v>
          </cell>
          <cell r="D1223" t="str">
            <v>Optical Edge Devices (OED)</v>
          </cell>
          <cell r="E1223" t="str">
            <v>Digital Cross Connects (DCS)</v>
          </cell>
          <cell r="F1223" t="str">
            <v>Optical Core Switches (OCS)</v>
          </cell>
          <cell r="G1223" t="str">
            <v>Metro WDM (C/D-WDM)</v>
          </cell>
          <cell r="H1223" t="str">
            <v>Long haul DWDM (LH DWDM)</v>
          </cell>
          <cell r="I1223" t="str">
            <v>Multi-reach DWDM</v>
          </cell>
          <cell r="J1223" t="str">
            <v>Total Optical Networking (ON)</v>
          </cell>
        </row>
        <row r="1224">
          <cell r="B1224" t="str">
            <v>ADTRAN</v>
          </cell>
          <cell r="C1224">
            <v>0</v>
          </cell>
          <cell r="D1224">
            <v>0</v>
          </cell>
          <cell r="E1224">
            <v>0</v>
          </cell>
          <cell r="F1224">
            <v>0</v>
          </cell>
          <cell r="G1224">
            <v>0</v>
          </cell>
          <cell r="H1224">
            <v>0</v>
          </cell>
          <cell r="I1224">
            <v>0</v>
          </cell>
          <cell r="J1224">
            <v>0</v>
          </cell>
        </row>
        <row r="1225">
          <cell r="B1225" t="str">
            <v>ADVA</v>
          </cell>
          <cell r="C1225">
            <v>0</v>
          </cell>
          <cell r="D1225">
            <v>1</v>
          </cell>
          <cell r="E1225">
            <v>0</v>
          </cell>
          <cell r="F1225">
            <v>0</v>
          </cell>
          <cell r="G1225">
            <v>8</v>
          </cell>
          <cell r="H1225">
            <v>0</v>
          </cell>
          <cell r="I1225">
            <v>0</v>
          </cell>
          <cell r="J1225">
            <v>9</v>
          </cell>
        </row>
        <row r="1226">
          <cell r="B1226" t="str">
            <v>Alcatel-Lucent</v>
          </cell>
          <cell r="C1226">
            <v>2</v>
          </cell>
          <cell r="D1226">
            <v>42</v>
          </cell>
          <cell r="E1226">
            <v>0</v>
          </cell>
          <cell r="F1226">
            <v>21</v>
          </cell>
          <cell r="G1226">
            <v>8</v>
          </cell>
          <cell r="H1226">
            <v>1</v>
          </cell>
          <cell r="I1226">
            <v>20</v>
          </cell>
          <cell r="J1226">
            <v>94</v>
          </cell>
        </row>
        <row r="1227">
          <cell r="B1227" t="str">
            <v>ANDA</v>
          </cell>
          <cell r="C1227">
            <v>0</v>
          </cell>
          <cell r="D1227">
            <v>0</v>
          </cell>
          <cell r="E1227">
            <v>0</v>
          </cell>
          <cell r="F1227">
            <v>0</v>
          </cell>
          <cell r="G1227">
            <v>0</v>
          </cell>
          <cell r="H1227">
            <v>0</v>
          </cell>
          <cell r="I1227">
            <v>0</v>
          </cell>
          <cell r="J1227">
            <v>0</v>
          </cell>
        </row>
        <row r="1228">
          <cell r="B1228" t="str">
            <v>Atrica</v>
          </cell>
          <cell r="J1228">
            <v>0</v>
          </cell>
        </row>
        <row r="1229">
          <cell r="B1229" t="str">
            <v>Calient</v>
          </cell>
          <cell r="J1229">
            <v>0</v>
          </cell>
        </row>
        <row r="1230">
          <cell r="B1230" t="str">
            <v>Ciena</v>
          </cell>
          <cell r="C1230">
            <v>0</v>
          </cell>
          <cell r="D1230">
            <v>1</v>
          </cell>
          <cell r="E1230">
            <v>0</v>
          </cell>
          <cell r="F1230">
            <v>2</v>
          </cell>
          <cell r="G1230">
            <v>1</v>
          </cell>
          <cell r="H1230">
            <v>0</v>
          </cell>
          <cell r="I1230">
            <v>0</v>
          </cell>
          <cell r="J1230">
            <v>4</v>
          </cell>
        </row>
        <row r="1231">
          <cell r="B1231" t="str">
            <v>Cisco</v>
          </cell>
          <cell r="C1231">
            <v>0</v>
          </cell>
          <cell r="D1231">
            <v>7</v>
          </cell>
          <cell r="E1231">
            <v>0</v>
          </cell>
          <cell r="F1231">
            <v>0</v>
          </cell>
          <cell r="G1231">
            <v>11</v>
          </cell>
          <cell r="H1231">
            <v>0</v>
          </cell>
          <cell r="I1231">
            <v>0</v>
          </cell>
          <cell r="J1231">
            <v>18</v>
          </cell>
        </row>
        <row r="1232">
          <cell r="B1232" t="str">
            <v>Corrigent</v>
          </cell>
          <cell r="C1232">
            <v>0</v>
          </cell>
          <cell r="D1232">
            <v>5</v>
          </cell>
          <cell r="E1232">
            <v>0</v>
          </cell>
          <cell r="F1232">
            <v>0</v>
          </cell>
          <cell r="G1232">
            <v>0</v>
          </cell>
          <cell r="H1232">
            <v>0</v>
          </cell>
          <cell r="I1232">
            <v>0</v>
          </cell>
          <cell r="J1232">
            <v>5</v>
          </cell>
        </row>
        <row r="1233">
          <cell r="B1233" t="str">
            <v>Corvis</v>
          </cell>
          <cell r="J1233">
            <v>0</v>
          </cell>
        </row>
        <row r="1234">
          <cell r="B1234" t="str">
            <v>Datang</v>
          </cell>
          <cell r="J1234">
            <v>0</v>
          </cell>
        </row>
        <row r="1235">
          <cell r="B1235" t="str">
            <v>ECI Telecom</v>
          </cell>
          <cell r="C1235">
            <v>0</v>
          </cell>
          <cell r="D1235">
            <v>44</v>
          </cell>
          <cell r="E1235">
            <v>0</v>
          </cell>
          <cell r="F1235">
            <v>0</v>
          </cell>
          <cell r="G1235">
            <v>9</v>
          </cell>
          <cell r="H1235">
            <v>0</v>
          </cell>
          <cell r="I1235">
            <v>0</v>
          </cell>
          <cell r="J1235">
            <v>53</v>
          </cell>
        </row>
        <row r="1236">
          <cell r="B1236" t="str">
            <v>Ericsson</v>
          </cell>
          <cell r="C1236">
            <v>0</v>
          </cell>
          <cell r="D1236">
            <v>28</v>
          </cell>
          <cell r="E1236">
            <v>0</v>
          </cell>
          <cell r="F1236">
            <v>1</v>
          </cell>
          <cell r="G1236">
            <v>5</v>
          </cell>
          <cell r="H1236">
            <v>2</v>
          </cell>
          <cell r="I1236">
            <v>13</v>
          </cell>
          <cell r="J1236">
            <v>49</v>
          </cell>
        </row>
        <row r="1237">
          <cell r="B1237" t="str">
            <v>FiberHome</v>
          </cell>
          <cell r="C1237">
            <v>9</v>
          </cell>
          <cell r="D1237">
            <v>8</v>
          </cell>
          <cell r="E1237">
            <v>0</v>
          </cell>
          <cell r="F1237">
            <v>5</v>
          </cell>
          <cell r="G1237">
            <v>4</v>
          </cell>
          <cell r="H1237">
            <v>9</v>
          </cell>
          <cell r="I1237">
            <v>0</v>
          </cell>
          <cell r="J1237">
            <v>35</v>
          </cell>
        </row>
        <row r="1238">
          <cell r="B1238" t="str">
            <v>Fujitsu</v>
          </cell>
          <cell r="C1238">
            <v>17</v>
          </cell>
          <cell r="D1238">
            <v>12</v>
          </cell>
          <cell r="E1238">
            <v>2</v>
          </cell>
          <cell r="F1238">
            <v>0</v>
          </cell>
          <cell r="G1238">
            <v>12</v>
          </cell>
          <cell r="H1238">
            <v>0</v>
          </cell>
          <cell r="I1238">
            <v>16</v>
          </cell>
          <cell r="J1238">
            <v>59</v>
          </cell>
        </row>
        <row r="1239">
          <cell r="B1239" t="str">
            <v>Hitachi</v>
          </cell>
          <cell r="C1239">
            <v>1</v>
          </cell>
          <cell r="D1239">
            <v>1</v>
          </cell>
          <cell r="E1239">
            <v>0</v>
          </cell>
          <cell r="F1239">
            <v>1</v>
          </cell>
          <cell r="G1239">
            <v>16</v>
          </cell>
          <cell r="H1239">
            <v>1</v>
          </cell>
          <cell r="I1239">
            <v>0</v>
          </cell>
          <cell r="J1239">
            <v>20</v>
          </cell>
        </row>
        <row r="1240">
          <cell r="B1240" t="str">
            <v>Hitachi Cable</v>
          </cell>
          <cell r="C1240">
            <v>0</v>
          </cell>
          <cell r="D1240">
            <v>0</v>
          </cell>
          <cell r="E1240">
            <v>0</v>
          </cell>
          <cell r="F1240">
            <v>0</v>
          </cell>
          <cell r="G1240">
            <v>5</v>
          </cell>
          <cell r="H1240">
            <v>0</v>
          </cell>
          <cell r="I1240">
            <v>0</v>
          </cell>
          <cell r="J1240">
            <v>5</v>
          </cell>
        </row>
        <row r="1241">
          <cell r="B1241" t="str">
            <v>Huawei</v>
          </cell>
          <cell r="C1241">
            <v>3</v>
          </cell>
          <cell r="D1241">
            <v>173</v>
          </cell>
          <cell r="E1241">
            <v>0</v>
          </cell>
          <cell r="F1241">
            <v>20</v>
          </cell>
          <cell r="G1241">
            <v>15</v>
          </cell>
          <cell r="H1241">
            <v>0</v>
          </cell>
          <cell r="I1241">
            <v>51</v>
          </cell>
          <cell r="J1241">
            <v>262</v>
          </cell>
        </row>
        <row r="1242">
          <cell r="B1242" t="str">
            <v>Infinera</v>
          </cell>
          <cell r="C1242">
            <v>0</v>
          </cell>
          <cell r="D1242">
            <v>0</v>
          </cell>
          <cell r="E1242">
            <v>0</v>
          </cell>
          <cell r="F1242">
            <v>0</v>
          </cell>
          <cell r="G1242">
            <v>0</v>
          </cell>
          <cell r="H1242">
            <v>0</v>
          </cell>
          <cell r="I1242">
            <v>2</v>
          </cell>
          <cell r="J1242">
            <v>2</v>
          </cell>
        </row>
        <row r="1243">
          <cell r="B1243" t="str">
            <v>Lucent</v>
          </cell>
          <cell r="J1243">
            <v>0</v>
          </cell>
        </row>
        <row r="1244">
          <cell r="B1244" t="str">
            <v>Luminous</v>
          </cell>
          <cell r="J1244">
            <v>0</v>
          </cell>
        </row>
        <row r="1245">
          <cell r="B1245" t="str">
            <v>Movaz</v>
          </cell>
          <cell r="J1245">
            <v>0</v>
          </cell>
        </row>
        <row r="1246">
          <cell r="B1246" t="str">
            <v>NEC</v>
          </cell>
          <cell r="C1246">
            <v>42</v>
          </cell>
          <cell r="D1246">
            <v>50</v>
          </cell>
          <cell r="E1246">
            <v>0</v>
          </cell>
          <cell r="F1246">
            <v>0</v>
          </cell>
          <cell r="G1246">
            <v>20</v>
          </cell>
          <cell r="H1246">
            <v>17</v>
          </cell>
          <cell r="I1246">
            <v>0</v>
          </cell>
          <cell r="J1246">
            <v>129</v>
          </cell>
        </row>
        <row r="1247">
          <cell r="B1247" t="str">
            <v>Nortel</v>
          </cell>
          <cell r="C1247">
            <v>0</v>
          </cell>
          <cell r="D1247">
            <v>37</v>
          </cell>
          <cell r="E1247">
            <v>0</v>
          </cell>
          <cell r="F1247">
            <v>1</v>
          </cell>
          <cell r="G1247">
            <v>15</v>
          </cell>
          <cell r="H1247">
            <v>1</v>
          </cell>
          <cell r="I1247">
            <v>5</v>
          </cell>
          <cell r="J1247">
            <v>59</v>
          </cell>
        </row>
        <row r="1248">
          <cell r="B1248" t="str">
            <v>OpVista</v>
          </cell>
          <cell r="C1248">
            <v>0</v>
          </cell>
          <cell r="D1248">
            <v>0</v>
          </cell>
          <cell r="E1248">
            <v>0</v>
          </cell>
          <cell r="F1248">
            <v>0</v>
          </cell>
          <cell r="G1248">
            <v>0</v>
          </cell>
          <cell r="H1248">
            <v>0</v>
          </cell>
          <cell r="I1248">
            <v>0</v>
          </cell>
          <cell r="J1248">
            <v>0</v>
          </cell>
        </row>
        <row r="1249">
          <cell r="B1249" t="str">
            <v>Sagem</v>
          </cell>
          <cell r="C1249">
            <v>0</v>
          </cell>
          <cell r="D1249">
            <v>0</v>
          </cell>
          <cell r="E1249">
            <v>0</v>
          </cell>
          <cell r="F1249">
            <v>0</v>
          </cell>
          <cell r="G1249">
            <v>0</v>
          </cell>
          <cell r="H1249">
            <v>0</v>
          </cell>
          <cell r="I1249">
            <v>0</v>
          </cell>
          <cell r="J1249">
            <v>0</v>
          </cell>
        </row>
        <row r="1250">
          <cell r="B1250" t="str">
            <v>Nokia Siemens</v>
          </cell>
          <cell r="C1250">
            <v>0</v>
          </cell>
          <cell r="D1250">
            <v>15</v>
          </cell>
          <cell r="E1250">
            <v>0</v>
          </cell>
          <cell r="F1250">
            <v>0</v>
          </cell>
          <cell r="G1250">
            <v>0</v>
          </cell>
          <cell r="H1250">
            <v>0</v>
          </cell>
          <cell r="I1250">
            <v>5</v>
          </cell>
          <cell r="J1250">
            <v>20</v>
          </cell>
        </row>
        <row r="1251">
          <cell r="B1251" t="str">
            <v>Sycamore</v>
          </cell>
          <cell r="C1251">
            <v>0</v>
          </cell>
          <cell r="D1251">
            <v>0</v>
          </cell>
          <cell r="E1251">
            <v>1</v>
          </cell>
          <cell r="F1251">
            <v>4</v>
          </cell>
          <cell r="G1251">
            <v>0</v>
          </cell>
          <cell r="H1251">
            <v>0</v>
          </cell>
          <cell r="I1251">
            <v>0</v>
          </cell>
          <cell r="J1251">
            <v>5</v>
          </cell>
        </row>
        <row r="1252">
          <cell r="B1252" t="str">
            <v>Tejas</v>
          </cell>
          <cell r="C1252">
            <v>0</v>
          </cell>
          <cell r="D1252">
            <v>19</v>
          </cell>
          <cell r="E1252">
            <v>0</v>
          </cell>
          <cell r="F1252">
            <v>0</v>
          </cell>
          <cell r="G1252">
            <v>0</v>
          </cell>
          <cell r="H1252">
            <v>0</v>
          </cell>
          <cell r="I1252">
            <v>0</v>
          </cell>
          <cell r="J1252">
            <v>19</v>
          </cell>
        </row>
        <row r="1253">
          <cell r="B1253" t="str">
            <v>Tellabs</v>
          </cell>
          <cell r="C1253">
            <v>0</v>
          </cell>
          <cell r="D1253">
            <v>8</v>
          </cell>
          <cell r="E1253">
            <v>0</v>
          </cell>
          <cell r="F1253">
            <v>0</v>
          </cell>
          <cell r="G1253">
            <v>2</v>
          </cell>
          <cell r="H1253">
            <v>0</v>
          </cell>
          <cell r="I1253">
            <v>0</v>
          </cell>
          <cell r="J1253">
            <v>10</v>
          </cell>
        </row>
        <row r="1254">
          <cell r="B1254" t="str">
            <v>Transmode</v>
          </cell>
          <cell r="C1254">
            <v>0</v>
          </cell>
          <cell r="D1254">
            <v>0</v>
          </cell>
          <cell r="E1254">
            <v>0</v>
          </cell>
          <cell r="F1254">
            <v>0</v>
          </cell>
          <cell r="G1254">
            <v>0</v>
          </cell>
          <cell r="H1254">
            <v>0</v>
          </cell>
          <cell r="I1254">
            <v>0</v>
          </cell>
          <cell r="J1254">
            <v>0</v>
          </cell>
        </row>
        <row r="1255">
          <cell r="B1255" t="str">
            <v>Turin</v>
          </cell>
          <cell r="C1255">
            <v>0</v>
          </cell>
          <cell r="D1255">
            <v>2</v>
          </cell>
          <cell r="E1255">
            <v>0</v>
          </cell>
          <cell r="F1255">
            <v>0</v>
          </cell>
          <cell r="G1255">
            <v>0</v>
          </cell>
          <cell r="H1255">
            <v>0</v>
          </cell>
          <cell r="I1255">
            <v>0</v>
          </cell>
          <cell r="J1255">
            <v>2</v>
          </cell>
        </row>
        <row r="1256">
          <cell r="B1256" t="str">
            <v>Tyco</v>
          </cell>
          <cell r="J1256">
            <v>0</v>
          </cell>
        </row>
        <row r="1257">
          <cell r="B1257" t="str">
            <v>UTStarcom</v>
          </cell>
          <cell r="C1257">
            <v>0</v>
          </cell>
          <cell r="D1257">
            <v>6</v>
          </cell>
          <cell r="E1257">
            <v>0</v>
          </cell>
          <cell r="F1257">
            <v>0</v>
          </cell>
          <cell r="G1257">
            <v>0</v>
          </cell>
          <cell r="H1257">
            <v>0</v>
          </cell>
          <cell r="I1257">
            <v>0</v>
          </cell>
          <cell r="J1257">
            <v>6</v>
          </cell>
        </row>
        <row r="1258">
          <cell r="B1258" t="str">
            <v>White Rock</v>
          </cell>
          <cell r="J1258">
            <v>0</v>
          </cell>
        </row>
        <row r="1259">
          <cell r="B1259" t="str">
            <v>Xtera</v>
          </cell>
          <cell r="C1259">
            <v>0</v>
          </cell>
          <cell r="D1259">
            <v>0</v>
          </cell>
          <cell r="E1259">
            <v>0</v>
          </cell>
          <cell r="F1259">
            <v>0</v>
          </cell>
          <cell r="G1259">
            <v>0</v>
          </cell>
          <cell r="H1259">
            <v>0</v>
          </cell>
          <cell r="I1259">
            <v>0</v>
          </cell>
          <cell r="J1259">
            <v>0</v>
          </cell>
        </row>
        <row r="1260">
          <cell r="B1260" t="str">
            <v>Zhone</v>
          </cell>
          <cell r="C1260">
            <v>0</v>
          </cell>
          <cell r="D1260">
            <v>0</v>
          </cell>
          <cell r="E1260">
            <v>0</v>
          </cell>
          <cell r="F1260">
            <v>0</v>
          </cell>
          <cell r="G1260">
            <v>0</v>
          </cell>
          <cell r="H1260">
            <v>0</v>
          </cell>
          <cell r="I1260">
            <v>0</v>
          </cell>
          <cell r="J1260">
            <v>0</v>
          </cell>
        </row>
        <row r="1261">
          <cell r="B1261" t="str">
            <v>ZTE</v>
          </cell>
          <cell r="C1261">
            <v>12</v>
          </cell>
          <cell r="D1261">
            <v>29</v>
          </cell>
          <cell r="E1261">
            <v>0</v>
          </cell>
          <cell r="F1261">
            <v>1</v>
          </cell>
          <cell r="G1261">
            <v>4</v>
          </cell>
          <cell r="H1261">
            <v>10</v>
          </cell>
          <cell r="I1261">
            <v>0</v>
          </cell>
          <cell r="J1261">
            <v>56</v>
          </cell>
        </row>
        <row r="1262">
          <cell r="B1262" t="str">
            <v>Other</v>
          </cell>
          <cell r="C1262">
            <v>0</v>
          </cell>
          <cell r="D1262">
            <v>3</v>
          </cell>
          <cell r="E1262">
            <v>0</v>
          </cell>
          <cell r="F1262">
            <v>0</v>
          </cell>
          <cell r="G1262">
            <v>2</v>
          </cell>
          <cell r="H1262">
            <v>0</v>
          </cell>
          <cell r="I1262">
            <v>0</v>
          </cell>
          <cell r="J1262">
            <v>5</v>
          </cell>
        </row>
        <row r="1263">
          <cell r="B1263" t="str">
            <v>Total</v>
          </cell>
          <cell r="C1263">
            <v>86</v>
          </cell>
          <cell r="D1263">
            <v>491</v>
          </cell>
          <cell r="E1263">
            <v>3</v>
          </cell>
          <cell r="F1263">
            <v>56</v>
          </cell>
          <cell r="G1263">
            <v>137</v>
          </cell>
          <cell r="H1263">
            <v>41</v>
          </cell>
          <cell r="I1263">
            <v>112</v>
          </cell>
          <cell r="J1263">
            <v>926</v>
          </cell>
        </row>
        <row r="1267">
          <cell r="B1267" t="str">
            <v>Vendor</v>
          </cell>
          <cell r="C1267" t="str">
            <v>SONET/SDH Add-drop multiplexers (ADM)</v>
          </cell>
          <cell r="D1267" t="str">
            <v>Optical Edge Devices (OED)</v>
          </cell>
          <cell r="E1267" t="str">
            <v>Digital Cross Connects (DCS)</v>
          </cell>
          <cell r="F1267" t="str">
            <v>Optical Core Switches (OCS)</v>
          </cell>
          <cell r="G1267" t="str">
            <v>Metro WDM (C/D-WDM)</v>
          </cell>
          <cell r="H1267" t="str">
            <v>Long haul DWDM (LH DWDM)</v>
          </cell>
          <cell r="I1267" t="str">
            <v>Multi-reach DWDM</v>
          </cell>
          <cell r="J1267" t="str">
            <v>Total Optical Networking (ON)</v>
          </cell>
        </row>
        <row r="1268">
          <cell r="B1268" t="str">
            <v>ADTRAN</v>
          </cell>
          <cell r="C1268">
            <v>0</v>
          </cell>
          <cell r="D1268">
            <v>0</v>
          </cell>
          <cell r="E1268">
            <v>0</v>
          </cell>
          <cell r="F1268">
            <v>0</v>
          </cell>
          <cell r="G1268">
            <v>0</v>
          </cell>
          <cell r="H1268">
            <v>0</v>
          </cell>
          <cell r="I1268">
            <v>0</v>
          </cell>
          <cell r="J1268">
            <v>0</v>
          </cell>
        </row>
        <row r="1269">
          <cell r="B1269" t="str">
            <v>ADVA</v>
          </cell>
          <cell r="C1269">
            <v>0</v>
          </cell>
          <cell r="D1269">
            <v>0</v>
          </cell>
          <cell r="E1269">
            <v>0</v>
          </cell>
          <cell r="F1269">
            <v>0</v>
          </cell>
          <cell r="G1269">
            <v>1</v>
          </cell>
          <cell r="H1269">
            <v>0</v>
          </cell>
          <cell r="I1269">
            <v>0</v>
          </cell>
          <cell r="J1269">
            <v>1</v>
          </cell>
        </row>
        <row r="1270">
          <cell r="B1270" t="str">
            <v>Alcatel-Lucent</v>
          </cell>
          <cell r="C1270">
            <v>0</v>
          </cell>
          <cell r="D1270">
            <v>81</v>
          </cell>
          <cell r="E1270">
            <v>0</v>
          </cell>
          <cell r="F1270">
            <v>20</v>
          </cell>
          <cell r="G1270">
            <v>17</v>
          </cell>
          <cell r="H1270">
            <v>0</v>
          </cell>
          <cell r="I1270">
            <v>29</v>
          </cell>
          <cell r="J1270">
            <v>147</v>
          </cell>
        </row>
        <row r="1271">
          <cell r="B1271" t="str">
            <v>ANDA</v>
          </cell>
          <cell r="C1271">
            <v>0</v>
          </cell>
          <cell r="D1271">
            <v>0</v>
          </cell>
          <cell r="E1271">
            <v>0</v>
          </cell>
          <cell r="F1271">
            <v>0</v>
          </cell>
          <cell r="G1271">
            <v>0</v>
          </cell>
          <cell r="H1271">
            <v>0</v>
          </cell>
          <cell r="I1271">
            <v>0</v>
          </cell>
          <cell r="J1271">
            <v>0</v>
          </cell>
        </row>
        <row r="1272">
          <cell r="B1272" t="str">
            <v>Atrica</v>
          </cell>
          <cell r="J1272">
            <v>0</v>
          </cell>
        </row>
        <row r="1273">
          <cell r="B1273" t="str">
            <v>Calient</v>
          </cell>
          <cell r="J1273">
            <v>0</v>
          </cell>
        </row>
        <row r="1274">
          <cell r="B1274" t="str">
            <v>Ciena</v>
          </cell>
          <cell r="C1274">
            <v>0</v>
          </cell>
          <cell r="D1274">
            <v>1</v>
          </cell>
          <cell r="E1274">
            <v>0</v>
          </cell>
          <cell r="F1274">
            <v>3</v>
          </cell>
          <cell r="G1274">
            <v>1</v>
          </cell>
          <cell r="H1274">
            <v>0</v>
          </cell>
          <cell r="I1274">
            <v>0</v>
          </cell>
          <cell r="J1274">
            <v>5</v>
          </cell>
        </row>
        <row r="1275">
          <cell r="B1275" t="str">
            <v>Cisco</v>
          </cell>
          <cell r="C1275">
            <v>0</v>
          </cell>
          <cell r="D1275">
            <v>5</v>
          </cell>
          <cell r="E1275">
            <v>0</v>
          </cell>
          <cell r="F1275">
            <v>0</v>
          </cell>
          <cell r="G1275">
            <v>9</v>
          </cell>
          <cell r="H1275">
            <v>0</v>
          </cell>
          <cell r="I1275">
            <v>0</v>
          </cell>
          <cell r="J1275">
            <v>14</v>
          </cell>
        </row>
        <row r="1276">
          <cell r="B1276" t="str">
            <v>Corrigent</v>
          </cell>
          <cell r="C1276">
            <v>0</v>
          </cell>
          <cell r="D1276">
            <v>5</v>
          </cell>
          <cell r="E1276">
            <v>0</v>
          </cell>
          <cell r="F1276">
            <v>0</v>
          </cell>
          <cell r="G1276">
            <v>0</v>
          </cell>
          <cell r="H1276">
            <v>0</v>
          </cell>
          <cell r="I1276">
            <v>0</v>
          </cell>
          <cell r="J1276">
            <v>5</v>
          </cell>
        </row>
        <row r="1277">
          <cell r="B1277" t="str">
            <v>Corvis</v>
          </cell>
          <cell r="J1277">
            <v>0</v>
          </cell>
        </row>
        <row r="1278">
          <cell r="B1278" t="str">
            <v>Datang</v>
          </cell>
          <cell r="J1278">
            <v>0</v>
          </cell>
        </row>
        <row r="1279">
          <cell r="B1279" t="str">
            <v>ECI Telecom</v>
          </cell>
          <cell r="C1279">
            <v>0</v>
          </cell>
          <cell r="D1279">
            <v>46</v>
          </cell>
          <cell r="E1279">
            <v>0</v>
          </cell>
          <cell r="F1279">
            <v>0</v>
          </cell>
          <cell r="G1279">
            <v>4</v>
          </cell>
          <cell r="H1279">
            <v>0</v>
          </cell>
          <cell r="I1279">
            <v>0</v>
          </cell>
          <cell r="J1279">
            <v>50</v>
          </cell>
        </row>
        <row r="1280">
          <cell r="B1280" t="str">
            <v>Ericsson</v>
          </cell>
          <cell r="C1280">
            <v>0</v>
          </cell>
          <cell r="D1280">
            <v>19</v>
          </cell>
          <cell r="E1280">
            <v>0</v>
          </cell>
          <cell r="F1280">
            <v>1</v>
          </cell>
          <cell r="G1280">
            <v>6</v>
          </cell>
          <cell r="H1280">
            <v>1</v>
          </cell>
          <cell r="I1280">
            <v>15</v>
          </cell>
          <cell r="J1280">
            <v>42</v>
          </cell>
        </row>
        <row r="1281">
          <cell r="B1281" t="str">
            <v>FiberHome</v>
          </cell>
          <cell r="C1281">
            <v>11</v>
          </cell>
          <cell r="D1281">
            <v>9</v>
          </cell>
          <cell r="E1281">
            <v>0</v>
          </cell>
          <cell r="F1281">
            <v>5</v>
          </cell>
          <cell r="G1281">
            <v>5</v>
          </cell>
          <cell r="H1281">
            <v>12</v>
          </cell>
          <cell r="I1281">
            <v>0</v>
          </cell>
          <cell r="J1281">
            <v>42</v>
          </cell>
        </row>
        <row r="1282">
          <cell r="B1282" t="str">
            <v>Fujitsu</v>
          </cell>
          <cell r="C1282">
            <v>14</v>
          </cell>
          <cell r="D1282">
            <v>6</v>
          </cell>
          <cell r="E1282">
            <v>1</v>
          </cell>
          <cell r="F1282">
            <v>0</v>
          </cell>
          <cell r="G1282">
            <v>4</v>
          </cell>
          <cell r="H1282">
            <v>2</v>
          </cell>
          <cell r="I1282">
            <v>12</v>
          </cell>
          <cell r="J1282">
            <v>39</v>
          </cell>
        </row>
        <row r="1283">
          <cell r="B1283" t="str">
            <v>Hitachi</v>
          </cell>
          <cell r="C1283">
            <v>1</v>
          </cell>
          <cell r="D1283">
            <v>1</v>
          </cell>
          <cell r="E1283">
            <v>0</v>
          </cell>
          <cell r="F1283">
            <v>0</v>
          </cell>
          <cell r="G1283">
            <v>27</v>
          </cell>
          <cell r="H1283">
            <v>0</v>
          </cell>
          <cell r="I1283">
            <v>0</v>
          </cell>
          <cell r="J1283">
            <v>29</v>
          </cell>
        </row>
        <row r="1284">
          <cell r="B1284" t="str">
            <v>Hitachi Cable</v>
          </cell>
          <cell r="C1284">
            <v>0</v>
          </cell>
          <cell r="D1284">
            <v>0</v>
          </cell>
          <cell r="E1284">
            <v>0</v>
          </cell>
          <cell r="F1284">
            <v>0</v>
          </cell>
          <cell r="G1284">
            <v>5</v>
          </cell>
          <cell r="H1284">
            <v>0</v>
          </cell>
          <cell r="I1284">
            <v>0</v>
          </cell>
          <cell r="J1284">
            <v>5</v>
          </cell>
        </row>
        <row r="1285">
          <cell r="B1285" t="str">
            <v>Huawei</v>
          </cell>
          <cell r="C1285">
            <v>0</v>
          </cell>
          <cell r="D1285">
            <v>178</v>
          </cell>
          <cell r="E1285">
            <v>0</v>
          </cell>
          <cell r="F1285">
            <v>24</v>
          </cell>
          <cell r="G1285">
            <v>54</v>
          </cell>
          <cell r="H1285">
            <v>0</v>
          </cell>
          <cell r="I1285">
            <v>131</v>
          </cell>
          <cell r="J1285">
            <v>387</v>
          </cell>
        </row>
        <row r="1286">
          <cell r="B1286" t="str">
            <v>Infinera</v>
          </cell>
          <cell r="C1286">
            <v>0</v>
          </cell>
          <cell r="D1286">
            <v>0</v>
          </cell>
          <cell r="E1286">
            <v>0</v>
          </cell>
          <cell r="F1286">
            <v>0</v>
          </cell>
          <cell r="G1286">
            <v>0</v>
          </cell>
          <cell r="H1286">
            <v>0</v>
          </cell>
          <cell r="I1286">
            <v>3</v>
          </cell>
          <cell r="J1286">
            <v>3</v>
          </cell>
        </row>
        <row r="1287">
          <cell r="B1287" t="str">
            <v>Lucent</v>
          </cell>
          <cell r="J1287">
            <v>0</v>
          </cell>
        </row>
        <row r="1288">
          <cell r="B1288" t="str">
            <v>Luminous</v>
          </cell>
          <cell r="J1288">
            <v>0</v>
          </cell>
        </row>
        <row r="1289">
          <cell r="B1289" t="str">
            <v>Movaz</v>
          </cell>
          <cell r="J1289">
            <v>0</v>
          </cell>
        </row>
        <row r="1290">
          <cell r="B1290" t="str">
            <v>NEC</v>
          </cell>
          <cell r="C1290">
            <v>29</v>
          </cell>
          <cell r="D1290">
            <v>31</v>
          </cell>
          <cell r="E1290">
            <v>0</v>
          </cell>
          <cell r="F1290">
            <v>0</v>
          </cell>
          <cell r="G1290">
            <v>35</v>
          </cell>
          <cell r="H1290">
            <v>14</v>
          </cell>
          <cell r="I1290">
            <v>0</v>
          </cell>
          <cell r="J1290">
            <v>109</v>
          </cell>
        </row>
        <row r="1291">
          <cell r="B1291" t="str">
            <v>Nortel</v>
          </cell>
          <cell r="C1291">
            <v>0</v>
          </cell>
          <cell r="D1291">
            <v>20</v>
          </cell>
          <cell r="E1291">
            <v>0</v>
          </cell>
          <cell r="F1291">
            <v>1</v>
          </cell>
          <cell r="G1291">
            <v>12</v>
          </cell>
          <cell r="H1291">
            <v>1</v>
          </cell>
          <cell r="I1291">
            <v>5</v>
          </cell>
          <cell r="J1291">
            <v>39</v>
          </cell>
        </row>
        <row r="1292">
          <cell r="B1292" t="str">
            <v>OpVista</v>
          </cell>
          <cell r="C1292">
            <v>0</v>
          </cell>
          <cell r="D1292">
            <v>0</v>
          </cell>
          <cell r="E1292">
            <v>0</v>
          </cell>
          <cell r="F1292">
            <v>0</v>
          </cell>
          <cell r="G1292">
            <v>0</v>
          </cell>
          <cell r="H1292">
            <v>0</v>
          </cell>
          <cell r="I1292">
            <v>0</v>
          </cell>
          <cell r="J1292">
            <v>0</v>
          </cell>
        </row>
        <row r="1293">
          <cell r="B1293" t="str">
            <v>Sagem</v>
          </cell>
          <cell r="C1293">
            <v>0</v>
          </cell>
          <cell r="D1293">
            <v>0</v>
          </cell>
          <cell r="E1293">
            <v>0</v>
          </cell>
          <cell r="F1293">
            <v>0</v>
          </cell>
          <cell r="G1293">
            <v>0</v>
          </cell>
          <cell r="H1293">
            <v>0</v>
          </cell>
          <cell r="I1293">
            <v>0</v>
          </cell>
          <cell r="J1293">
            <v>0</v>
          </cell>
        </row>
        <row r="1294">
          <cell r="B1294" t="str">
            <v>Nokia Siemens</v>
          </cell>
          <cell r="C1294">
            <v>0</v>
          </cell>
          <cell r="D1294">
            <v>12</v>
          </cell>
          <cell r="E1294">
            <v>0</v>
          </cell>
          <cell r="F1294">
            <v>0</v>
          </cell>
          <cell r="G1294">
            <v>0</v>
          </cell>
          <cell r="H1294">
            <v>0</v>
          </cell>
          <cell r="I1294">
            <v>1</v>
          </cell>
          <cell r="J1294">
            <v>13</v>
          </cell>
        </row>
        <row r="1295">
          <cell r="B1295" t="str">
            <v>Sycamore</v>
          </cell>
          <cell r="C1295">
            <v>0</v>
          </cell>
          <cell r="D1295">
            <v>0</v>
          </cell>
          <cell r="E1295">
            <v>1</v>
          </cell>
          <cell r="F1295">
            <v>1</v>
          </cell>
          <cell r="G1295">
            <v>0</v>
          </cell>
          <cell r="H1295">
            <v>0</v>
          </cell>
          <cell r="I1295">
            <v>0</v>
          </cell>
          <cell r="J1295">
            <v>2</v>
          </cell>
        </row>
        <row r="1296">
          <cell r="B1296" t="str">
            <v>Tejas</v>
          </cell>
          <cell r="C1296">
            <v>0</v>
          </cell>
          <cell r="D1296">
            <v>15</v>
          </cell>
          <cell r="E1296">
            <v>0</v>
          </cell>
          <cell r="F1296">
            <v>0</v>
          </cell>
          <cell r="G1296">
            <v>0</v>
          </cell>
          <cell r="H1296">
            <v>0</v>
          </cell>
          <cell r="I1296">
            <v>0</v>
          </cell>
          <cell r="J1296">
            <v>15</v>
          </cell>
        </row>
        <row r="1297">
          <cell r="B1297" t="str">
            <v>Tellabs</v>
          </cell>
          <cell r="C1297">
            <v>0</v>
          </cell>
          <cell r="D1297">
            <v>7</v>
          </cell>
          <cell r="E1297">
            <v>0</v>
          </cell>
          <cell r="F1297">
            <v>0</v>
          </cell>
          <cell r="G1297">
            <v>3</v>
          </cell>
          <cell r="H1297">
            <v>0</v>
          </cell>
          <cell r="I1297">
            <v>0</v>
          </cell>
          <cell r="J1297">
            <v>10</v>
          </cell>
        </row>
        <row r="1298">
          <cell r="B1298" t="str">
            <v>Transmode</v>
          </cell>
          <cell r="C1298">
            <v>0</v>
          </cell>
          <cell r="D1298">
            <v>0</v>
          </cell>
          <cell r="E1298">
            <v>0</v>
          </cell>
          <cell r="F1298">
            <v>0</v>
          </cell>
          <cell r="G1298">
            <v>0</v>
          </cell>
          <cell r="H1298">
            <v>0</v>
          </cell>
          <cell r="I1298">
            <v>0</v>
          </cell>
          <cell r="J1298">
            <v>0</v>
          </cell>
        </row>
        <row r="1299">
          <cell r="B1299" t="str">
            <v>Turin</v>
          </cell>
          <cell r="C1299">
            <v>0</v>
          </cell>
          <cell r="D1299">
            <v>2</v>
          </cell>
          <cell r="E1299">
            <v>0</v>
          </cell>
          <cell r="F1299">
            <v>0</v>
          </cell>
          <cell r="G1299">
            <v>0</v>
          </cell>
          <cell r="H1299">
            <v>0</v>
          </cell>
          <cell r="I1299">
            <v>0</v>
          </cell>
          <cell r="J1299">
            <v>2</v>
          </cell>
        </row>
        <row r="1300">
          <cell r="B1300" t="str">
            <v>Tyco</v>
          </cell>
          <cell r="J1300">
            <v>0</v>
          </cell>
        </row>
        <row r="1301">
          <cell r="B1301" t="str">
            <v>UTStarcom</v>
          </cell>
          <cell r="C1301">
            <v>0</v>
          </cell>
          <cell r="D1301">
            <v>7</v>
          </cell>
          <cell r="E1301">
            <v>0</v>
          </cell>
          <cell r="F1301">
            <v>0</v>
          </cell>
          <cell r="G1301">
            <v>0</v>
          </cell>
          <cell r="H1301">
            <v>0</v>
          </cell>
          <cell r="I1301">
            <v>0</v>
          </cell>
          <cell r="J1301">
            <v>7</v>
          </cell>
        </row>
        <row r="1302">
          <cell r="B1302" t="str">
            <v>White Rock</v>
          </cell>
          <cell r="J1302">
            <v>0</v>
          </cell>
        </row>
        <row r="1303">
          <cell r="B1303" t="str">
            <v>Xtera</v>
          </cell>
          <cell r="C1303">
            <v>0</v>
          </cell>
          <cell r="D1303">
            <v>0</v>
          </cell>
          <cell r="E1303">
            <v>0</v>
          </cell>
          <cell r="F1303">
            <v>0</v>
          </cell>
          <cell r="G1303">
            <v>0</v>
          </cell>
          <cell r="H1303">
            <v>0</v>
          </cell>
          <cell r="I1303">
            <v>0</v>
          </cell>
          <cell r="J1303">
            <v>0</v>
          </cell>
        </row>
        <row r="1304">
          <cell r="B1304" t="str">
            <v>Zhone</v>
          </cell>
          <cell r="C1304">
            <v>0</v>
          </cell>
          <cell r="D1304">
            <v>0</v>
          </cell>
          <cell r="E1304">
            <v>0</v>
          </cell>
          <cell r="F1304">
            <v>0</v>
          </cell>
          <cell r="G1304">
            <v>0</v>
          </cell>
          <cell r="H1304">
            <v>0</v>
          </cell>
          <cell r="I1304">
            <v>0</v>
          </cell>
          <cell r="J1304">
            <v>0</v>
          </cell>
        </row>
        <row r="1305">
          <cell r="B1305" t="str">
            <v>ZTE</v>
          </cell>
          <cell r="C1305">
            <v>24</v>
          </cell>
          <cell r="D1305">
            <v>55</v>
          </cell>
          <cell r="E1305">
            <v>0</v>
          </cell>
          <cell r="F1305">
            <v>1</v>
          </cell>
          <cell r="G1305">
            <v>7</v>
          </cell>
          <cell r="H1305">
            <v>28</v>
          </cell>
          <cell r="I1305">
            <v>12</v>
          </cell>
          <cell r="J1305">
            <v>127</v>
          </cell>
        </row>
        <row r="1306">
          <cell r="B1306" t="str">
            <v>Other</v>
          </cell>
          <cell r="D1306">
            <v>3</v>
          </cell>
          <cell r="G1306">
            <v>2</v>
          </cell>
          <cell r="J1306">
            <v>5</v>
          </cell>
        </row>
        <row r="1307">
          <cell r="B1307" t="str">
            <v>Total</v>
          </cell>
          <cell r="C1307">
            <v>79</v>
          </cell>
          <cell r="D1307">
            <v>503</v>
          </cell>
          <cell r="E1307">
            <v>2</v>
          </cell>
          <cell r="F1307">
            <v>56</v>
          </cell>
          <cell r="G1307">
            <v>192</v>
          </cell>
          <cell r="H1307">
            <v>58</v>
          </cell>
          <cell r="I1307">
            <v>208</v>
          </cell>
          <cell r="J1307">
            <v>1098</v>
          </cell>
        </row>
        <row r="1311">
          <cell r="B1311" t="str">
            <v>Vendor</v>
          </cell>
          <cell r="C1311" t="str">
            <v>SONET/SDH Add-drop multiplexers (ADM)</v>
          </cell>
          <cell r="D1311" t="str">
            <v>Optical Edge Devices (OED)</v>
          </cell>
          <cell r="E1311" t="str">
            <v>Digital Cross Connects (DCS)</v>
          </cell>
          <cell r="F1311" t="str">
            <v>Optical Core Switches (OCS)</v>
          </cell>
          <cell r="G1311" t="str">
            <v>Metro WDM (C/D-WDM)</v>
          </cell>
          <cell r="H1311" t="str">
            <v>Long haul DWDM (LH DWDM)</v>
          </cell>
          <cell r="I1311" t="str">
            <v>Multi-reach DWDM</v>
          </cell>
          <cell r="J1311" t="str">
            <v>Total Optical Networking (ON)</v>
          </cell>
        </row>
        <row r="1312">
          <cell r="B1312" t="str">
            <v>ADTRAN</v>
          </cell>
          <cell r="C1312">
            <v>0</v>
          </cell>
          <cell r="D1312">
            <v>0</v>
          </cell>
          <cell r="E1312">
            <v>0</v>
          </cell>
          <cell r="F1312">
            <v>0</v>
          </cell>
          <cell r="G1312">
            <v>0</v>
          </cell>
          <cell r="H1312">
            <v>0</v>
          </cell>
          <cell r="I1312">
            <v>0</v>
          </cell>
          <cell r="J1312">
            <v>0</v>
          </cell>
        </row>
        <row r="1313">
          <cell r="B1313" t="str">
            <v>ADVA</v>
          </cell>
          <cell r="C1313">
            <v>0</v>
          </cell>
          <cell r="D1313">
            <v>0</v>
          </cell>
          <cell r="E1313">
            <v>0</v>
          </cell>
          <cell r="F1313">
            <v>0</v>
          </cell>
          <cell r="G1313">
            <v>5</v>
          </cell>
          <cell r="H1313">
            <v>0</v>
          </cell>
          <cell r="I1313">
            <v>0</v>
          </cell>
          <cell r="J1313">
            <v>5</v>
          </cell>
        </row>
        <row r="1314">
          <cell r="B1314" t="str">
            <v>Alcatel-Lucent</v>
          </cell>
          <cell r="C1314">
            <v>0</v>
          </cell>
          <cell r="D1314">
            <v>65</v>
          </cell>
          <cell r="E1314">
            <v>0</v>
          </cell>
          <cell r="F1314">
            <v>14</v>
          </cell>
          <cell r="G1314">
            <v>14</v>
          </cell>
          <cell r="H1314">
            <v>0</v>
          </cell>
          <cell r="I1314">
            <v>16</v>
          </cell>
          <cell r="J1314">
            <v>109</v>
          </cell>
        </row>
        <row r="1315">
          <cell r="B1315" t="str">
            <v>ANDA</v>
          </cell>
          <cell r="C1315">
            <v>0</v>
          </cell>
          <cell r="D1315">
            <v>0</v>
          </cell>
          <cell r="E1315">
            <v>0</v>
          </cell>
          <cell r="F1315">
            <v>0</v>
          </cell>
          <cell r="G1315">
            <v>0</v>
          </cell>
          <cell r="H1315">
            <v>0</v>
          </cell>
          <cell r="I1315">
            <v>0</v>
          </cell>
          <cell r="J1315">
            <v>0</v>
          </cell>
        </row>
        <row r="1316">
          <cell r="B1316" t="str">
            <v>Atrica</v>
          </cell>
          <cell r="J1316">
            <v>0</v>
          </cell>
        </row>
        <row r="1317">
          <cell r="B1317" t="str">
            <v>Calient</v>
          </cell>
          <cell r="J1317">
            <v>0</v>
          </cell>
        </row>
        <row r="1318">
          <cell r="B1318" t="str">
            <v>Ciena</v>
          </cell>
          <cell r="C1318">
            <v>0</v>
          </cell>
          <cell r="D1318">
            <v>1</v>
          </cell>
          <cell r="E1318">
            <v>0</v>
          </cell>
          <cell r="F1318">
            <v>7</v>
          </cell>
          <cell r="G1318">
            <v>7</v>
          </cell>
          <cell r="H1318">
            <v>0</v>
          </cell>
          <cell r="I1318">
            <v>0</v>
          </cell>
          <cell r="J1318">
            <v>15</v>
          </cell>
        </row>
        <row r="1319">
          <cell r="B1319" t="str">
            <v>Cisco</v>
          </cell>
          <cell r="C1319">
            <v>0</v>
          </cell>
          <cell r="D1319">
            <v>7</v>
          </cell>
          <cell r="E1319">
            <v>0</v>
          </cell>
          <cell r="F1319">
            <v>0</v>
          </cell>
          <cell r="G1319">
            <v>9</v>
          </cell>
          <cell r="H1319">
            <v>0</v>
          </cell>
          <cell r="I1319">
            <v>0</v>
          </cell>
          <cell r="J1319">
            <v>16</v>
          </cell>
        </row>
        <row r="1320">
          <cell r="B1320" t="str">
            <v>Corrigent</v>
          </cell>
          <cell r="C1320">
            <v>0</v>
          </cell>
          <cell r="D1320">
            <v>6</v>
          </cell>
          <cell r="E1320">
            <v>0</v>
          </cell>
          <cell r="F1320">
            <v>0</v>
          </cell>
          <cell r="G1320">
            <v>0</v>
          </cell>
          <cell r="H1320">
            <v>0</v>
          </cell>
          <cell r="I1320">
            <v>0</v>
          </cell>
          <cell r="J1320">
            <v>6</v>
          </cell>
        </row>
        <row r="1321">
          <cell r="B1321" t="str">
            <v>Corvis</v>
          </cell>
          <cell r="J1321">
            <v>0</v>
          </cell>
        </row>
        <row r="1322">
          <cell r="B1322" t="str">
            <v>Datang</v>
          </cell>
          <cell r="J1322">
            <v>0</v>
          </cell>
        </row>
        <row r="1323">
          <cell r="B1323" t="str">
            <v>ECI Telecom</v>
          </cell>
          <cell r="C1323">
            <v>0</v>
          </cell>
          <cell r="D1323">
            <v>58</v>
          </cell>
          <cell r="E1323">
            <v>0</v>
          </cell>
          <cell r="F1323">
            <v>0</v>
          </cell>
          <cell r="G1323">
            <v>4</v>
          </cell>
          <cell r="H1323">
            <v>0</v>
          </cell>
          <cell r="I1323">
            <v>0</v>
          </cell>
          <cell r="J1323">
            <v>62</v>
          </cell>
        </row>
        <row r="1324">
          <cell r="B1324" t="str">
            <v>Ericsson</v>
          </cell>
          <cell r="C1324">
            <v>0</v>
          </cell>
          <cell r="D1324">
            <v>20</v>
          </cell>
          <cell r="E1324">
            <v>0</v>
          </cell>
          <cell r="F1324">
            <v>1</v>
          </cell>
          <cell r="G1324">
            <v>8</v>
          </cell>
          <cell r="H1324">
            <v>0</v>
          </cell>
          <cell r="I1324">
            <v>17</v>
          </cell>
          <cell r="J1324">
            <v>46</v>
          </cell>
        </row>
        <row r="1325">
          <cell r="B1325" t="str">
            <v>FiberHome</v>
          </cell>
          <cell r="C1325">
            <v>9</v>
          </cell>
          <cell r="D1325">
            <v>13</v>
          </cell>
          <cell r="E1325">
            <v>0</v>
          </cell>
          <cell r="F1325">
            <v>5</v>
          </cell>
          <cell r="G1325">
            <v>5</v>
          </cell>
          <cell r="H1325">
            <v>15</v>
          </cell>
          <cell r="I1325">
            <v>0</v>
          </cell>
          <cell r="J1325">
            <v>47</v>
          </cell>
        </row>
        <row r="1326">
          <cell r="B1326" t="str">
            <v>Fujitsu</v>
          </cell>
          <cell r="C1326">
            <v>6</v>
          </cell>
          <cell r="D1326">
            <v>5</v>
          </cell>
          <cell r="E1326">
            <v>1</v>
          </cell>
          <cell r="F1326">
            <v>0</v>
          </cell>
          <cell r="G1326">
            <v>4</v>
          </cell>
          <cell r="H1326">
            <v>0</v>
          </cell>
          <cell r="I1326">
            <v>17</v>
          </cell>
          <cell r="J1326">
            <v>33</v>
          </cell>
        </row>
        <row r="1327">
          <cell r="B1327" t="str">
            <v>Hitachi</v>
          </cell>
          <cell r="C1327">
            <v>3</v>
          </cell>
          <cell r="D1327">
            <v>0</v>
          </cell>
          <cell r="E1327">
            <v>0</v>
          </cell>
          <cell r="F1327">
            <v>0</v>
          </cell>
          <cell r="G1327">
            <v>44</v>
          </cell>
          <cell r="H1327">
            <v>1</v>
          </cell>
          <cell r="I1327">
            <v>0</v>
          </cell>
          <cell r="J1327">
            <v>48</v>
          </cell>
        </row>
        <row r="1328">
          <cell r="B1328" t="str">
            <v>Hitachi Cable</v>
          </cell>
          <cell r="C1328">
            <v>0</v>
          </cell>
          <cell r="D1328">
            <v>0</v>
          </cell>
          <cell r="E1328">
            <v>0</v>
          </cell>
          <cell r="F1328">
            <v>0</v>
          </cell>
          <cell r="G1328">
            <v>4</v>
          </cell>
          <cell r="H1328">
            <v>0</v>
          </cell>
          <cell r="I1328">
            <v>0</v>
          </cell>
          <cell r="J1328">
            <v>4</v>
          </cell>
        </row>
        <row r="1329">
          <cell r="B1329" t="str">
            <v>Huawei</v>
          </cell>
          <cell r="C1329">
            <v>0</v>
          </cell>
          <cell r="D1329">
            <v>187</v>
          </cell>
          <cell r="E1329">
            <v>0</v>
          </cell>
          <cell r="F1329">
            <v>29</v>
          </cell>
          <cell r="G1329">
            <v>41</v>
          </cell>
          <cell r="H1329">
            <v>0</v>
          </cell>
          <cell r="I1329">
            <v>94</v>
          </cell>
          <cell r="J1329">
            <v>351</v>
          </cell>
        </row>
        <row r="1330">
          <cell r="B1330" t="str">
            <v>Infinera</v>
          </cell>
          <cell r="C1330">
            <v>0</v>
          </cell>
          <cell r="D1330">
            <v>0</v>
          </cell>
          <cell r="E1330">
            <v>0</v>
          </cell>
          <cell r="F1330">
            <v>0</v>
          </cell>
          <cell r="G1330">
            <v>0</v>
          </cell>
          <cell r="H1330">
            <v>0</v>
          </cell>
          <cell r="I1330">
            <v>3</v>
          </cell>
          <cell r="J1330">
            <v>3</v>
          </cell>
        </row>
        <row r="1331">
          <cell r="B1331" t="str">
            <v>Lucent</v>
          </cell>
          <cell r="J1331">
            <v>0</v>
          </cell>
        </row>
        <row r="1332">
          <cell r="B1332" t="str">
            <v>Luminous</v>
          </cell>
          <cell r="J1332">
            <v>0</v>
          </cell>
        </row>
        <row r="1333">
          <cell r="B1333" t="str">
            <v>Movaz</v>
          </cell>
          <cell r="J1333">
            <v>0</v>
          </cell>
        </row>
        <row r="1334">
          <cell r="B1334" t="str">
            <v>NEC</v>
          </cell>
          <cell r="C1334">
            <v>41</v>
          </cell>
          <cell r="D1334">
            <v>41</v>
          </cell>
          <cell r="E1334">
            <v>0</v>
          </cell>
          <cell r="F1334">
            <v>0</v>
          </cell>
          <cell r="G1334">
            <v>58</v>
          </cell>
          <cell r="H1334">
            <v>8</v>
          </cell>
          <cell r="I1334">
            <v>0</v>
          </cell>
          <cell r="J1334">
            <v>148</v>
          </cell>
        </row>
        <row r="1335">
          <cell r="B1335" t="str">
            <v>Nortel</v>
          </cell>
          <cell r="C1335">
            <v>0</v>
          </cell>
          <cell r="D1335">
            <v>10</v>
          </cell>
          <cell r="E1335">
            <v>0</v>
          </cell>
          <cell r="F1335">
            <v>1</v>
          </cell>
          <cell r="G1335">
            <v>8</v>
          </cell>
          <cell r="I1335">
            <v>5</v>
          </cell>
          <cell r="J1335">
            <v>24</v>
          </cell>
        </row>
        <row r="1336">
          <cell r="B1336" t="str">
            <v>OpVista</v>
          </cell>
          <cell r="C1336">
            <v>0</v>
          </cell>
          <cell r="D1336">
            <v>0</v>
          </cell>
          <cell r="E1336">
            <v>0</v>
          </cell>
          <cell r="F1336">
            <v>0</v>
          </cell>
          <cell r="G1336">
            <v>0</v>
          </cell>
          <cell r="H1336">
            <v>0</v>
          </cell>
          <cell r="I1336">
            <v>0</v>
          </cell>
          <cell r="J1336">
            <v>0</v>
          </cell>
        </row>
        <row r="1337">
          <cell r="B1337" t="str">
            <v>Sagem</v>
          </cell>
          <cell r="C1337">
            <v>0</v>
          </cell>
          <cell r="D1337">
            <v>0</v>
          </cell>
          <cell r="E1337">
            <v>0</v>
          </cell>
          <cell r="F1337">
            <v>0</v>
          </cell>
          <cell r="G1337">
            <v>0</v>
          </cell>
          <cell r="H1337">
            <v>0</v>
          </cell>
          <cell r="I1337">
            <v>0</v>
          </cell>
          <cell r="J1337">
            <v>0</v>
          </cell>
        </row>
        <row r="1338">
          <cell r="B1338" t="str">
            <v>Nokia Siemens</v>
          </cell>
          <cell r="C1338">
            <v>0</v>
          </cell>
          <cell r="D1338">
            <v>12</v>
          </cell>
          <cell r="E1338">
            <v>0</v>
          </cell>
          <cell r="F1338">
            <v>0</v>
          </cell>
          <cell r="G1338">
            <v>0</v>
          </cell>
          <cell r="H1338">
            <v>0</v>
          </cell>
          <cell r="I1338">
            <v>1</v>
          </cell>
          <cell r="J1338">
            <v>13</v>
          </cell>
        </row>
        <row r="1339">
          <cell r="B1339" t="str">
            <v>Sycamore</v>
          </cell>
          <cell r="C1339">
            <v>0</v>
          </cell>
          <cell r="D1339">
            <v>0</v>
          </cell>
          <cell r="E1339">
            <v>0</v>
          </cell>
          <cell r="F1339">
            <v>1</v>
          </cell>
          <cell r="G1339">
            <v>0</v>
          </cell>
          <cell r="H1339">
            <v>0</v>
          </cell>
          <cell r="I1339">
            <v>0</v>
          </cell>
          <cell r="J1339">
            <v>1</v>
          </cell>
        </row>
        <row r="1340">
          <cell r="B1340" t="str">
            <v>Tejas</v>
          </cell>
          <cell r="C1340">
            <v>0</v>
          </cell>
          <cell r="D1340">
            <v>27</v>
          </cell>
          <cell r="E1340">
            <v>0</v>
          </cell>
          <cell r="F1340">
            <v>0</v>
          </cell>
          <cell r="G1340">
            <v>0</v>
          </cell>
          <cell r="H1340">
            <v>0</v>
          </cell>
          <cell r="I1340">
            <v>0</v>
          </cell>
          <cell r="J1340">
            <v>27</v>
          </cell>
        </row>
        <row r="1341">
          <cell r="B1341" t="str">
            <v>Tellabs</v>
          </cell>
          <cell r="C1341">
            <v>0</v>
          </cell>
          <cell r="D1341">
            <v>9</v>
          </cell>
          <cell r="E1341">
            <v>0</v>
          </cell>
          <cell r="F1341">
            <v>0</v>
          </cell>
          <cell r="G1341">
            <v>4</v>
          </cell>
          <cell r="H1341">
            <v>0</v>
          </cell>
          <cell r="I1341">
            <v>0</v>
          </cell>
          <cell r="J1341">
            <v>13</v>
          </cell>
        </row>
        <row r="1342">
          <cell r="B1342" t="str">
            <v>Transmode</v>
          </cell>
          <cell r="C1342">
            <v>0</v>
          </cell>
          <cell r="D1342">
            <v>0</v>
          </cell>
          <cell r="E1342">
            <v>0</v>
          </cell>
          <cell r="F1342">
            <v>0</v>
          </cell>
          <cell r="G1342">
            <v>0</v>
          </cell>
          <cell r="H1342">
            <v>0</v>
          </cell>
          <cell r="I1342">
            <v>0</v>
          </cell>
          <cell r="J1342">
            <v>0</v>
          </cell>
        </row>
        <row r="1343">
          <cell r="B1343" t="str">
            <v>Turin</v>
          </cell>
          <cell r="C1343">
            <v>0</v>
          </cell>
          <cell r="D1343">
            <v>1</v>
          </cell>
          <cell r="E1343">
            <v>0</v>
          </cell>
          <cell r="F1343">
            <v>0</v>
          </cell>
          <cell r="G1343">
            <v>0</v>
          </cell>
          <cell r="H1343">
            <v>0</v>
          </cell>
          <cell r="I1343">
            <v>0</v>
          </cell>
          <cell r="J1343">
            <v>1</v>
          </cell>
        </row>
        <row r="1344">
          <cell r="B1344" t="str">
            <v>Tyco</v>
          </cell>
          <cell r="J1344">
            <v>0</v>
          </cell>
        </row>
        <row r="1345">
          <cell r="B1345" t="str">
            <v>UTStarcom</v>
          </cell>
          <cell r="C1345">
            <v>0</v>
          </cell>
          <cell r="D1345">
            <v>7</v>
          </cell>
          <cell r="E1345">
            <v>0</v>
          </cell>
          <cell r="F1345">
            <v>0</v>
          </cell>
          <cell r="G1345">
            <v>0</v>
          </cell>
          <cell r="H1345">
            <v>0</v>
          </cell>
          <cell r="I1345">
            <v>0</v>
          </cell>
          <cell r="J1345">
            <v>7</v>
          </cell>
        </row>
        <row r="1346">
          <cell r="B1346" t="str">
            <v>White Rock</v>
          </cell>
          <cell r="J1346">
            <v>0</v>
          </cell>
        </row>
        <row r="1347">
          <cell r="B1347" t="str">
            <v>Xtera</v>
          </cell>
          <cell r="C1347">
            <v>0</v>
          </cell>
          <cell r="D1347">
            <v>0</v>
          </cell>
          <cell r="E1347">
            <v>0</v>
          </cell>
          <cell r="F1347">
            <v>0</v>
          </cell>
          <cell r="G1347">
            <v>0</v>
          </cell>
          <cell r="H1347">
            <v>0</v>
          </cell>
          <cell r="I1347">
            <v>0</v>
          </cell>
          <cell r="J1347">
            <v>0</v>
          </cell>
        </row>
        <row r="1348">
          <cell r="B1348" t="str">
            <v>Zhone</v>
          </cell>
          <cell r="C1348">
            <v>0</v>
          </cell>
          <cell r="D1348">
            <v>0</v>
          </cell>
          <cell r="E1348">
            <v>0</v>
          </cell>
          <cell r="F1348">
            <v>0</v>
          </cell>
          <cell r="G1348">
            <v>0</v>
          </cell>
          <cell r="H1348">
            <v>0</v>
          </cell>
          <cell r="I1348">
            <v>0</v>
          </cell>
          <cell r="J1348">
            <v>0</v>
          </cell>
        </row>
        <row r="1349">
          <cell r="B1349" t="str">
            <v>ZTE</v>
          </cell>
          <cell r="C1349">
            <v>12</v>
          </cell>
          <cell r="D1349">
            <v>15</v>
          </cell>
          <cell r="E1349">
            <v>0</v>
          </cell>
          <cell r="F1349">
            <v>1</v>
          </cell>
          <cell r="G1349">
            <v>5</v>
          </cell>
          <cell r="H1349">
            <v>12</v>
          </cell>
          <cell r="I1349">
            <v>13</v>
          </cell>
          <cell r="J1349">
            <v>58</v>
          </cell>
        </row>
        <row r="1350">
          <cell r="B1350" t="str">
            <v>Other</v>
          </cell>
          <cell r="D1350">
            <v>3</v>
          </cell>
          <cell r="G1350">
            <v>2</v>
          </cell>
          <cell r="J1350">
            <v>5</v>
          </cell>
        </row>
        <row r="1351">
          <cell r="B1351" t="str">
            <v>Total</v>
          </cell>
          <cell r="C1351">
            <v>71</v>
          </cell>
          <cell r="D1351">
            <v>487</v>
          </cell>
          <cell r="E1351">
            <v>1</v>
          </cell>
          <cell r="F1351">
            <v>59</v>
          </cell>
          <cell r="G1351">
            <v>222</v>
          </cell>
          <cell r="H1351">
            <v>36</v>
          </cell>
          <cell r="I1351">
            <v>166</v>
          </cell>
          <cell r="J1351">
            <v>1042</v>
          </cell>
        </row>
        <row r="1355">
          <cell r="B1355" t="str">
            <v>Vendor</v>
          </cell>
          <cell r="C1355" t="str">
            <v>SONET/SDH Add-drop multiplexers (ADM)</v>
          </cell>
          <cell r="D1355" t="str">
            <v>Optical Edge Devices (OED)</v>
          </cell>
          <cell r="E1355" t="str">
            <v>Digital Cross Connects (DCS)</v>
          </cell>
          <cell r="F1355" t="str">
            <v>Optical Core Switches (OCS)</v>
          </cell>
          <cell r="G1355" t="str">
            <v>Metro WDM (C/D-WDM)</v>
          </cell>
          <cell r="H1355" t="str">
            <v>Long haul DWDM (LH DWDM)</v>
          </cell>
          <cell r="I1355" t="str">
            <v>Multi-reach DWDM</v>
          </cell>
          <cell r="J1355" t="str">
            <v>Total Optical Networking (ON)</v>
          </cell>
        </row>
        <row r="1356">
          <cell r="B1356" t="str">
            <v>ADTRAN</v>
          </cell>
          <cell r="J1356">
            <v>0</v>
          </cell>
        </row>
        <row r="1357">
          <cell r="B1357" t="str">
            <v>ADVA</v>
          </cell>
          <cell r="J1357">
            <v>0</v>
          </cell>
        </row>
        <row r="1358">
          <cell r="B1358" t="str">
            <v>Alcatel-Lucent</v>
          </cell>
          <cell r="J1358">
            <v>0</v>
          </cell>
        </row>
        <row r="1359">
          <cell r="B1359" t="str">
            <v>ANDA</v>
          </cell>
          <cell r="J1359">
            <v>0</v>
          </cell>
        </row>
        <row r="1360">
          <cell r="B1360" t="str">
            <v>Atrica</v>
          </cell>
          <cell r="J1360">
            <v>0</v>
          </cell>
        </row>
        <row r="1361">
          <cell r="B1361" t="str">
            <v>Calient</v>
          </cell>
          <cell r="J1361">
            <v>0</v>
          </cell>
        </row>
        <row r="1362">
          <cell r="B1362" t="str">
            <v>Ciena</v>
          </cell>
          <cell r="J1362">
            <v>0</v>
          </cell>
        </row>
        <row r="1363">
          <cell r="B1363" t="str">
            <v>Cisco</v>
          </cell>
          <cell r="J1363">
            <v>0</v>
          </cell>
        </row>
        <row r="1364">
          <cell r="B1364" t="str">
            <v>Corrigent</v>
          </cell>
          <cell r="J1364">
            <v>0</v>
          </cell>
        </row>
        <row r="1365">
          <cell r="B1365" t="str">
            <v>Corvis</v>
          </cell>
          <cell r="J1365">
            <v>0</v>
          </cell>
        </row>
        <row r="1366">
          <cell r="B1366" t="str">
            <v>Datang</v>
          </cell>
          <cell r="J1366">
            <v>0</v>
          </cell>
        </row>
        <row r="1367">
          <cell r="B1367" t="str">
            <v>ECI Telecom</v>
          </cell>
          <cell r="J1367">
            <v>0</v>
          </cell>
        </row>
        <row r="1368">
          <cell r="B1368" t="str">
            <v>Ericsson</v>
          </cell>
          <cell r="J1368">
            <v>0</v>
          </cell>
        </row>
        <row r="1369">
          <cell r="B1369" t="str">
            <v>FiberHome</v>
          </cell>
          <cell r="J1369">
            <v>0</v>
          </cell>
        </row>
        <row r="1370">
          <cell r="B1370" t="str">
            <v>Fujitsu</v>
          </cell>
          <cell r="J1370">
            <v>0</v>
          </cell>
        </row>
        <row r="1371">
          <cell r="B1371" t="str">
            <v>Hitachi</v>
          </cell>
          <cell r="J1371">
            <v>0</v>
          </cell>
        </row>
        <row r="1372">
          <cell r="B1372" t="str">
            <v>Hitachi Cable</v>
          </cell>
          <cell r="J1372">
            <v>0</v>
          </cell>
        </row>
        <row r="1373">
          <cell r="B1373" t="str">
            <v>Huawei</v>
          </cell>
          <cell r="J1373">
            <v>0</v>
          </cell>
        </row>
        <row r="1374">
          <cell r="B1374" t="str">
            <v>Infinera</v>
          </cell>
          <cell r="J1374">
            <v>0</v>
          </cell>
        </row>
        <row r="1375">
          <cell r="B1375" t="str">
            <v>Lucent</v>
          </cell>
          <cell r="J1375">
            <v>0</v>
          </cell>
        </row>
        <row r="1376">
          <cell r="B1376" t="str">
            <v>Luminous</v>
          </cell>
          <cell r="J1376">
            <v>0</v>
          </cell>
        </row>
        <row r="1377">
          <cell r="B1377" t="str">
            <v>Movaz</v>
          </cell>
          <cell r="J1377">
            <v>0</v>
          </cell>
        </row>
        <row r="1378">
          <cell r="B1378" t="str">
            <v>NEC</v>
          </cell>
          <cell r="J1378">
            <v>0</v>
          </cell>
        </row>
        <row r="1379">
          <cell r="B1379" t="str">
            <v>Nortel</v>
          </cell>
          <cell r="J1379">
            <v>0</v>
          </cell>
        </row>
        <row r="1380">
          <cell r="B1380" t="str">
            <v>OpVista</v>
          </cell>
          <cell r="J1380">
            <v>0</v>
          </cell>
        </row>
        <row r="1381">
          <cell r="B1381" t="str">
            <v>Sagem</v>
          </cell>
          <cell r="J1381">
            <v>0</v>
          </cell>
        </row>
        <row r="1382">
          <cell r="B1382" t="str">
            <v>Nokia Siemens</v>
          </cell>
          <cell r="J1382">
            <v>0</v>
          </cell>
        </row>
        <row r="1383">
          <cell r="B1383" t="str">
            <v>Sycamore</v>
          </cell>
          <cell r="J1383">
            <v>0</v>
          </cell>
        </row>
        <row r="1384">
          <cell r="B1384" t="str">
            <v>Tejas</v>
          </cell>
          <cell r="J1384">
            <v>0</v>
          </cell>
        </row>
        <row r="1385">
          <cell r="B1385" t="str">
            <v>Tellabs</v>
          </cell>
          <cell r="J1385">
            <v>0</v>
          </cell>
        </row>
        <row r="1386">
          <cell r="B1386" t="str">
            <v>Transmode</v>
          </cell>
          <cell r="J1386">
            <v>0</v>
          </cell>
        </row>
        <row r="1387">
          <cell r="B1387" t="str">
            <v>Turin</v>
          </cell>
          <cell r="J1387">
            <v>0</v>
          </cell>
        </row>
        <row r="1388">
          <cell r="B1388" t="str">
            <v>Tyco</v>
          </cell>
          <cell r="J1388">
            <v>0</v>
          </cell>
        </row>
        <row r="1389">
          <cell r="B1389" t="str">
            <v>UTStarcom</v>
          </cell>
          <cell r="J1389">
            <v>0</v>
          </cell>
        </row>
        <row r="1390">
          <cell r="B1390" t="str">
            <v>White Rock</v>
          </cell>
          <cell r="J1390">
            <v>0</v>
          </cell>
        </row>
        <row r="1391">
          <cell r="B1391" t="str">
            <v>Xtera</v>
          </cell>
          <cell r="J1391">
            <v>0</v>
          </cell>
        </row>
        <row r="1392">
          <cell r="B1392" t="str">
            <v>Zhone</v>
          </cell>
          <cell r="J1392">
            <v>0</v>
          </cell>
        </row>
        <row r="1393">
          <cell r="B1393" t="str">
            <v>ZTE</v>
          </cell>
          <cell r="J1393">
            <v>0</v>
          </cell>
        </row>
        <row r="1394">
          <cell r="B1394" t="str">
            <v>Other</v>
          </cell>
          <cell r="D1394">
            <v>0</v>
          </cell>
          <cell r="G1394">
            <v>0</v>
          </cell>
          <cell r="J1394">
            <v>0</v>
          </cell>
        </row>
        <row r="1395">
          <cell r="B1395" t="str">
            <v>Total</v>
          </cell>
          <cell r="C1395">
            <v>0</v>
          </cell>
          <cell r="D1395">
            <v>0</v>
          </cell>
          <cell r="E1395">
            <v>0</v>
          </cell>
          <cell r="F1395">
            <v>0</v>
          </cell>
          <cell r="G1395">
            <v>0</v>
          </cell>
          <cell r="H1395">
            <v>0</v>
          </cell>
          <cell r="I1395">
            <v>0</v>
          </cell>
          <cell r="J1395">
            <v>0</v>
          </cell>
        </row>
      </sheetData>
      <sheetData sheetId="3">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Total Optical Networking (ON)</v>
          </cell>
        </row>
        <row r="8">
          <cell r="B8" t="str">
            <v>ADTRAN</v>
          </cell>
        </row>
        <row r="9">
          <cell r="B9" t="str">
            <v>ADVA</v>
          </cell>
          <cell r="C9">
            <v>0</v>
          </cell>
          <cell r="D9">
            <v>0</v>
          </cell>
          <cell r="E9">
            <v>0</v>
          </cell>
          <cell r="F9">
            <v>0</v>
          </cell>
          <cell r="G9">
            <v>0</v>
          </cell>
          <cell r="H9">
            <v>0</v>
          </cell>
          <cell r="I9">
            <v>0</v>
          </cell>
          <cell r="J9">
            <v>0</v>
          </cell>
        </row>
        <row r="10">
          <cell r="B10" t="str">
            <v>Alcatel-Lucent</v>
          </cell>
          <cell r="C10">
            <v>34</v>
          </cell>
          <cell r="D10">
            <v>16</v>
          </cell>
          <cell r="E10">
            <v>15</v>
          </cell>
          <cell r="F10">
            <v>1</v>
          </cell>
          <cell r="G10">
            <v>0</v>
          </cell>
          <cell r="H10">
            <v>21</v>
          </cell>
          <cell r="I10">
            <v>0</v>
          </cell>
          <cell r="J10">
            <v>87</v>
          </cell>
        </row>
        <row r="11">
          <cell r="B11" t="str">
            <v>Alidian</v>
          </cell>
          <cell r="C11">
            <v>0</v>
          </cell>
          <cell r="D11">
            <v>0</v>
          </cell>
          <cell r="E11">
            <v>0</v>
          </cell>
          <cell r="F11">
            <v>0</v>
          </cell>
          <cell r="G11">
            <v>0</v>
          </cell>
          <cell r="H11">
            <v>0</v>
          </cell>
          <cell r="I11">
            <v>0</v>
          </cell>
          <cell r="J11">
            <v>0</v>
          </cell>
        </row>
        <row r="12">
          <cell r="B12" t="str">
            <v>ANDA</v>
          </cell>
        </row>
        <row r="13">
          <cell r="B13" t="str">
            <v>Appian</v>
          </cell>
          <cell r="C13">
            <v>0</v>
          </cell>
          <cell r="D13">
            <v>0</v>
          </cell>
          <cell r="E13">
            <v>0</v>
          </cell>
          <cell r="F13">
            <v>0</v>
          </cell>
          <cell r="G13">
            <v>0</v>
          </cell>
          <cell r="H13">
            <v>0</v>
          </cell>
          <cell r="I13">
            <v>0</v>
          </cell>
          <cell r="J13">
            <v>0</v>
          </cell>
        </row>
        <row r="14">
          <cell r="B14" t="str">
            <v>Atrica</v>
          </cell>
          <cell r="C14">
            <v>0</v>
          </cell>
          <cell r="D14">
            <v>0</v>
          </cell>
          <cell r="E14">
            <v>0</v>
          </cell>
          <cell r="F14">
            <v>0</v>
          </cell>
          <cell r="G14">
            <v>0</v>
          </cell>
          <cell r="H14">
            <v>0</v>
          </cell>
          <cell r="I14">
            <v>0</v>
          </cell>
          <cell r="J14">
            <v>0</v>
          </cell>
        </row>
        <row r="15">
          <cell r="B15" t="str">
            <v>Calient</v>
          </cell>
          <cell r="C15">
            <v>0</v>
          </cell>
          <cell r="D15">
            <v>0</v>
          </cell>
          <cell r="E15">
            <v>0</v>
          </cell>
          <cell r="F15">
            <v>0</v>
          </cell>
          <cell r="G15">
            <v>0</v>
          </cell>
          <cell r="H15">
            <v>0</v>
          </cell>
          <cell r="I15">
            <v>0</v>
          </cell>
          <cell r="J15">
            <v>0</v>
          </cell>
        </row>
        <row r="16">
          <cell r="B16" t="str">
            <v>Ciena</v>
          </cell>
          <cell r="C16">
            <v>0</v>
          </cell>
          <cell r="D16">
            <v>0</v>
          </cell>
          <cell r="E16">
            <v>0</v>
          </cell>
          <cell r="F16">
            <v>0</v>
          </cell>
          <cell r="G16">
            <v>0</v>
          </cell>
          <cell r="H16">
            <v>2</v>
          </cell>
          <cell r="I16">
            <v>0</v>
          </cell>
          <cell r="J16">
            <v>2</v>
          </cell>
        </row>
        <row r="17">
          <cell r="B17" t="str">
            <v>Cisco</v>
          </cell>
          <cell r="C17">
            <v>0</v>
          </cell>
          <cell r="D17">
            <v>4</v>
          </cell>
          <cell r="E17">
            <v>0</v>
          </cell>
          <cell r="F17">
            <v>0</v>
          </cell>
          <cell r="G17">
            <v>1.2</v>
          </cell>
          <cell r="H17">
            <v>2</v>
          </cell>
          <cell r="I17">
            <v>0</v>
          </cell>
          <cell r="J17">
            <v>7.2</v>
          </cell>
        </row>
        <row r="18">
          <cell r="B18" t="str">
            <v>Coriolis</v>
          </cell>
          <cell r="C18">
            <v>0</v>
          </cell>
          <cell r="D18">
            <v>0</v>
          </cell>
          <cell r="E18">
            <v>0</v>
          </cell>
          <cell r="F18">
            <v>0</v>
          </cell>
          <cell r="G18">
            <v>0</v>
          </cell>
          <cell r="H18">
            <v>0</v>
          </cell>
          <cell r="I18">
            <v>0</v>
          </cell>
          <cell r="J18">
            <v>0</v>
          </cell>
        </row>
        <row r="19">
          <cell r="B19" t="str">
            <v>Corrigent</v>
          </cell>
        </row>
        <row r="20">
          <cell r="B20" t="str">
            <v>Corvis</v>
          </cell>
          <cell r="C20">
            <v>0</v>
          </cell>
          <cell r="D20">
            <v>0</v>
          </cell>
          <cell r="E20">
            <v>0</v>
          </cell>
          <cell r="F20">
            <v>0</v>
          </cell>
          <cell r="G20">
            <v>0</v>
          </cell>
          <cell r="H20">
            <v>0</v>
          </cell>
          <cell r="I20">
            <v>0</v>
          </cell>
          <cell r="J20">
            <v>0</v>
          </cell>
        </row>
        <row r="21">
          <cell r="B21" t="str">
            <v>Datang</v>
          </cell>
          <cell r="C21">
            <v>0</v>
          </cell>
          <cell r="D21">
            <v>0</v>
          </cell>
          <cell r="E21">
            <v>0</v>
          </cell>
          <cell r="F21">
            <v>0</v>
          </cell>
          <cell r="G21">
            <v>0</v>
          </cell>
          <cell r="H21">
            <v>0</v>
          </cell>
          <cell r="I21">
            <v>0</v>
          </cell>
          <cell r="J21">
            <v>0</v>
          </cell>
        </row>
        <row r="22">
          <cell r="B22" t="str">
            <v>Eastcom</v>
          </cell>
          <cell r="C22">
            <v>0</v>
          </cell>
          <cell r="D22">
            <v>0</v>
          </cell>
          <cell r="E22">
            <v>0</v>
          </cell>
          <cell r="F22">
            <v>0</v>
          </cell>
          <cell r="G22">
            <v>0</v>
          </cell>
          <cell r="H22">
            <v>0</v>
          </cell>
          <cell r="I22">
            <v>0</v>
          </cell>
          <cell r="J22">
            <v>0</v>
          </cell>
        </row>
        <row r="23">
          <cell r="B23" t="str">
            <v>ECI Telecom</v>
          </cell>
          <cell r="C23">
            <v>5</v>
          </cell>
          <cell r="D23">
            <v>1</v>
          </cell>
          <cell r="E23">
            <v>5</v>
          </cell>
          <cell r="F23">
            <v>0</v>
          </cell>
          <cell r="G23">
            <v>0</v>
          </cell>
          <cell r="H23">
            <v>1</v>
          </cell>
          <cell r="I23">
            <v>0</v>
          </cell>
          <cell r="J23">
            <v>12</v>
          </cell>
        </row>
        <row r="24">
          <cell r="B24" t="str">
            <v>Ericsson</v>
          </cell>
          <cell r="C24">
            <v>11</v>
          </cell>
          <cell r="D24">
            <v>0</v>
          </cell>
          <cell r="E24">
            <v>8</v>
          </cell>
          <cell r="F24">
            <v>0</v>
          </cell>
          <cell r="G24">
            <v>0</v>
          </cell>
          <cell r="H24">
            <v>4</v>
          </cell>
          <cell r="I24">
            <v>0</v>
          </cell>
          <cell r="J24">
            <v>23</v>
          </cell>
        </row>
        <row r="25">
          <cell r="B25" t="str">
            <v>FiberHome</v>
          </cell>
          <cell r="C25">
            <v>0</v>
          </cell>
          <cell r="D25">
            <v>0</v>
          </cell>
          <cell r="E25">
            <v>0</v>
          </cell>
          <cell r="F25">
            <v>0</v>
          </cell>
          <cell r="G25">
            <v>0</v>
          </cell>
          <cell r="H25">
            <v>0</v>
          </cell>
          <cell r="I25">
            <v>0</v>
          </cell>
          <cell r="J25">
            <v>0</v>
          </cell>
        </row>
        <row r="26">
          <cell r="B26" t="str">
            <v>Fujitsu</v>
          </cell>
          <cell r="C26">
            <v>0</v>
          </cell>
          <cell r="D26">
            <v>0</v>
          </cell>
          <cell r="E26">
            <v>0</v>
          </cell>
          <cell r="F26">
            <v>0</v>
          </cell>
          <cell r="G26">
            <v>0</v>
          </cell>
          <cell r="H26">
            <v>0</v>
          </cell>
          <cell r="I26">
            <v>0</v>
          </cell>
          <cell r="J26">
            <v>0</v>
          </cell>
        </row>
        <row r="27">
          <cell r="B27" t="str">
            <v>Hitachi</v>
          </cell>
          <cell r="C27">
            <v>0</v>
          </cell>
          <cell r="D27">
            <v>0</v>
          </cell>
          <cell r="E27">
            <v>0</v>
          </cell>
          <cell r="F27">
            <v>0</v>
          </cell>
          <cell r="G27">
            <v>0</v>
          </cell>
          <cell r="H27">
            <v>0</v>
          </cell>
          <cell r="I27">
            <v>0</v>
          </cell>
          <cell r="J27">
            <v>0</v>
          </cell>
        </row>
        <row r="28">
          <cell r="B28" t="str">
            <v>Hitachi Cable</v>
          </cell>
        </row>
        <row r="29">
          <cell r="B29" t="str">
            <v>Huawei</v>
          </cell>
          <cell r="C29">
            <v>13</v>
          </cell>
          <cell r="D29">
            <v>1</v>
          </cell>
          <cell r="E29">
            <v>0</v>
          </cell>
          <cell r="F29">
            <v>0</v>
          </cell>
          <cell r="G29">
            <v>0</v>
          </cell>
          <cell r="H29">
            <v>8</v>
          </cell>
          <cell r="I29">
            <v>0</v>
          </cell>
          <cell r="J29">
            <v>22</v>
          </cell>
        </row>
        <row r="30">
          <cell r="B30" t="str">
            <v>Infinera</v>
          </cell>
        </row>
        <row r="31">
          <cell r="B31" t="str">
            <v>KDDI-SCS</v>
          </cell>
          <cell r="C31">
            <v>0</v>
          </cell>
          <cell r="D31">
            <v>0</v>
          </cell>
          <cell r="E31">
            <v>0</v>
          </cell>
          <cell r="F31">
            <v>0</v>
          </cell>
          <cell r="G31">
            <v>0</v>
          </cell>
          <cell r="H31">
            <v>0</v>
          </cell>
          <cell r="I31">
            <v>0</v>
          </cell>
          <cell r="J31">
            <v>0</v>
          </cell>
        </row>
        <row r="32">
          <cell r="B32" t="str">
            <v>LGIC</v>
          </cell>
          <cell r="C32">
            <v>0</v>
          </cell>
          <cell r="D32">
            <v>0</v>
          </cell>
          <cell r="E32">
            <v>0</v>
          </cell>
          <cell r="F32">
            <v>0</v>
          </cell>
          <cell r="G32">
            <v>0</v>
          </cell>
          <cell r="H32">
            <v>0</v>
          </cell>
          <cell r="I32">
            <v>0</v>
          </cell>
          <cell r="J32">
            <v>0</v>
          </cell>
        </row>
        <row r="33">
          <cell r="B33" t="str">
            <v>Lucent</v>
          </cell>
          <cell r="C33">
            <v>0</v>
          </cell>
          <cell r="D33">
            <v>0</v>
          </cell>
          <cell r="E33">
            <v>0</v>
          </cell>
          <cell r="F33">
            <v>0</v>
          </cell>
          <cell r="G33">
            <v>0</v>
          </cell>
          <cell r="H33">
            <v>0</v>
          </cell>
          <cell r="I33">
            <v>0</v>
          </cell>
          <cell r="J33">
            <v>0</v>
          </cell>
        </row>
        <row r="34">
          <cell r="B34" t="str">
            <v>Lumentis</v>
          </cell>
          <cell r="C34">
            <v>0</v>
          </cell>
          <cell r="D34">
            <v>0</v>
          </cell>
          <cell r="E34">
            <v>0</v>
          </cell>
          <cell r="F34">
            <v>0</v>
          </cell>
          <cell r="G34">
            <v>0</v>
          </cell>
          <cell r="H34">
            <v>0</v>
          </cell>
          <cell r="I34">
            <v>0</v>
          </cell>
          <cell r="J34">
            <v>0</v>
          </cell>
        </row>
        <row r="35">
          <cell r="B35" t="str">
            <v>Luminous</v>
          </cell>
          <cell r="C35">
            <v>0</v>
          </cell>
          <cell r="D35">
            <v>0</v>
          </cell>
          <cell r="E35">
            <v>0</v>
          </cell>
          <cell r="F35">
            <v>0</v>
          </cell>
          <cell r="G35">
            <v>0</v>
          </cell>
          <cell r="H35">
            <v>0</v>
          </cell>
          <cell r="I35">
            <v>0</v>
          </cell>
          <cell r="J35">
            <v>0</v>
          </cell>
        </row>
        <row r="36">
          <cell r="B36" t="str">
            <v>LuxN</v>
          </cell>
          <cell r="C36">
            <v>0</v>
          </cell>
          <cell r="D36">
            <v>0</v>
          </cell>
          <cell r="E36">
            <v>0</v>
          </cell>
          <cell r="F36">
            <v>0</v>
          </cell>
          <cell r="G36">
            <v>0</v>
          </cell>
          <cell r="H36">
            <v>0</v>
          </cell>
          <cell r="I36">
            <v>0</v>
          </cell>
          <cell r="J36">
            <v>0</v>
          </cell>
        </row>
        <row r="37">
          <cell r="B37" t="str">
            <v>Marconi/Ericsson</v>
          </cell>
        </row>
        <row r="38">
          <cell r="B38" t="str">
            <v>MetroOptix</v>
          </cell>
          <cell r="C38">
            <v>0</v>
          </cell>
          <cell r="D38">
            <v>0</v>
          </cell>
          <cell r="E38">
            <v>0</v>
          </cell>
          <cell r="F38">
            <v>0</v>
          </cell>
          <cell r="G38">
            <v>0</v>
          </cell>
          <cell r="H38">
            <v>0</v>
          </cell>
          <cell r="I38">
            <v>0</v>
          </cell>
          <cell r="J38">
            <v>0</v>
          </cell>
        </row>
        <row r="39">
          <cell r="B39" t="str">
            <v>Movaz</v>
          </cell>
          <cell r="C39">
            <v>0</v>
          </cell>
          <cell r="D39">
            <v>0</v>
          </cell>
          <cell r="E39">
            <v>0</v>
          </cell>
          <cell r="F39">
            <v>0</v>
          </cell>
          <cell r="G39">
            <v>0</v>
          </cell>
          <cell r="H39">
            <v>0</v>
          </cell>
          <cell r="I39">
            <v>0</v>
          </cell>
          <cell r="J39">
            <v>0</v>
          </cell>
        </row>
        <row r="40">
          <cell r="B40" t="str">
            <v>Native</v>
          </cell>
          <cell r="C40">
            <v>0</v>
          </cell>
          <cell r="D40">
            <v>0</v>
          </cell>
          <cell r="E40">
            <v>0</v>
          </cell>
          <cell r="F40">
            <v>0</v>
          </cell>
          <cell r="G40">
            <v>0</v>
          </cell>
          <cell r="H40">
            <v>0</v>
          </cell>
          <cell r="I40">
            <v>0</v>
          </cell>
          <cell r="J40">
            <v>0</v>
          </cell>
        </row>
        <row r="41">
          <cell r="B41" t="str">
            <v>NEC</v>
          </cell>
          <cell r="C41">
            <v>11</v>
          </cell>
          <cell r="D41">
            <v>0</v>
          </cell>
          <cell r="E41">
            <v>0</v>
          </cell>
          <cell r="F41">
            <v>0</v>
          </cell>
          <cell r="G41">
            <v>0</v>
          </cell>
          <cell r="H41">
            <v>1</v>
          </cell>
          <cell r="I41">
            <v>0</v>
          </cell>
          <cell r="J41">
            <v>12</v>
          </cell>
        </row>
        <row r="42">
          <cell r="B42" t="str">
            <v>Nortel</v>
          </cell>
          <cell r="C42">
            <v>5</v>
          </cell>
          <cell r="D42">
            <v>2</v>
          </cell>
          <cell r="E42">
            <v>0</v>
          </cell>
          <cell r="F42">
            <v>1</v>
          </cell>
          <cell r="G42">
            <v>0</v>
          </cell>
          <cell r="H42">
            <v>19</v>
          </cell>
          <cell r="I42">
            <v>1</v>
          </cell>
          <cell r="J42">
            <v>28</v>
          </cell>
        </row>
        <row r="43">
          <cell r="B43" t="str">
            <v>Oki</v>
          </cell>
          <cell r="C43">
            <v>0</v>
          </cell>
          <cell r="D43">
            <v>0</v>
          </cell>
          <cell r="E43">
            <v>0</v>
          </cell>
          <cell r="F43">
            <v>0</v>
          </cell>
          <cell r="G43">
            <v>0</v>
          </cell>
          <cell r="H43">
            <v>0</v>
          </cell>
          <cell r="I43">
            <v>0</v>
          </cell>
          <cell r="J43">
            <v>0</v>
          </cell>
        </row>
        <row r="44">
          <cell r="B44" t="str">
            <v>OpVista</v>
          </cell>
        </row>
        <row r="45">
          <cell r="B45" t="str">
            <v>Photonic Bridges</v>
          </cell>
          <cell r="C45">
            <v>0</v>
          </cell>
          <cell r="D45">
            <v>0</v>
          </cell>
          <cell r="E45">
            <v>0</v>
          </cell>
          <cell r="F45">
            <v>0</v>
          </cell>
          <cell r="G45">
            <v>0</v>
          </cell>
          <cell r="H45">
            <v>0</v>
          </cell>
          <cell r="I45">
            <v>0</v>
          </cell>
          <cell r="J45">
            <v>0</v>
          </cell>
        </row>
        <row r="46">
          <cell r="B46" t="str">
            <v>Photonixnet</v>
          </cell>
          <cell r="C46">
            <v>0</v>
          </cell>
          <cell r="D46">
            <v>0</v>
          </cell>
          <cell r="E46">
            <v>0</v>
          </cell>
          <cell r="F46">
            <v>0</v>
          </cell>
          <cell r="G46">
            <v>0</v>
          </cell>
          <cell r="H46">
            <v>0</v>
          </cell>
          <cell r="I46">
            <v>0</v>
          </cell>
          <cell r="J46">
            <v>0</v>
          </cell>
        </row>
        <row r="47">
          <cell r="B47" t="str">
            <v>Pirelli</v>
          </cell>
          <cell r="C47">
            <v>0</v>
          </cell>
          <cell r="D47">
            <v>0</v>
          </cell>
          <cell r="E47">
            <v>0</v>
          </cell>
          <cell r="F47">
            <v>0</v>
          </cell>
          <cell r="G47">
            <v>0</v>
          </cell>
          <cell r="H47">
            <v>0</v>
          </cell>
          <cell r="I47">
            <v>0</v>
          </cell>
          <cell r="J47">
            <v>0</v>
          </cell>
        </row>
        <row r="48">
          <cell r="B48" t="str">
            <v>Redback</v>
          </cell>
          <cell r="C48">
            <v>0</v>
          </cell>
          <cell r="D48">
            <v>0</v>
          </cell>
          <cell r="E48">
            <v>0</v>
          </cell>
          <cell r="F48">
            <v>0</v>
          </cell>
          <cell r="G48">
            <v>0</v>
          </cell>
          <cell r="H48">
            <v>0</v>
          </cell>
          <cell r="I48">
            <v>0</v>
          </cell>
          <cell r="J48">
            <v>0</v>
          </cell>
        </row>
        <row r="49">
          <cell r="B49" t="str">
            <v>Sagem</v>
          </cell>
          <cell r="C49">
            <v>0</v>
          </cell>
          <cell r="D49">
            <v>0</v>
          </cell>
          <cell r="E49">
            <v>0</v>
          </cell>
          <cell r="F49">
            <v>0</v>
          </cell>
          <cell r="G49">
            <v>0</v>
          </cell>
          <cell r="H49">
            <v>0</v>
          </cell>
          <cell r="I49">
            <v>0</v>
          </cell>
          <cell r="J49">
            <v>0</v>
          </cell>
        </row>
        <row r="50">
          <cell r="B50" t="str">
            <v>Samsung</v>
          </cell>
          <cell r="C50">
            <v>0</v>
          </cell>
          <cell r="D50">
            <v>0</v>
          </cell>
          <cell r="E50">
            <v>0</v>
          </cell>
          <cell r="F50">
            <v>0</v>
          </cell>
          <cell r="G50">
            <v>0</v>
          </cell>
          <cell r="H50">
            <v>0</v>
          </cell>
          <cell r="I50">
            <v>0</v>
          </cell>
          <cell r="J50">
            <v>0</v>
          </cell>
        </row>
        <row r="51">
          <cell r="B51" t="str">
            <v>Nokia Siemens</v>
          </cell>
          <cell r="C51">
            <v>50</v>
          </cell>
          <cell r="D51">
            <v>4</v>
          </cell>
          <cell r="E51">
            <v>11</v>
          </cell>
          <cell r="F51">
            <v>0</v>
          </cell>
          <cell r="G51">
            <v>0</v>
          </cell>
          <cell r="H51">
            <v>16</v>
          </cell>
          <cell r="I51">
            <v>0</v>
          </cell>
          <cell r="J51">
            <v>81</v>
          </cell>
        </row>
        <row r="52">
          <cell r="B52" t="str">
            <v>Sorrento/Zhone</v>
          </cell>
        </row>
        <row r="53">
          <cell r="B53" t="str">
            <v>Sycamore</v>
          </cell>
          <cell r="C53">
            <v>0</v>
          </cell>
          <cell r="D53">
            <v>0</v>
          </cell>
          <cell r="E53">
            <v>0</v>
          </cell>
          <cell r="F53">
            <v>0</v>
          </cell>
          <cell r="G53">
            <v>0</v>
          </cell>
          <cell r="H53">
            <v>0</v>
          </cell>
          <cell r="I53">
            <v>0</v>
          </cell>
          <cell r="J53">
            <v>0</v>
          </cell>
        </row>
        <row r="54">
          <cell r="B54" t="str">
            <v>Tejas</v>
          </cell>
        </row>
        <row r="55">
          <cell r="B55" t="str">
            <v>Tellabs</v>
          </cell>
          <cell r="C55">
            <v>4</v>
          </cell>
          <cell r="D55">
            <v>0</v>
          </cell>
          <cell r="E55">
            <v>0</v>
          </cell>
          <cell r="F55">
            <v>0</v>
          </cell>
          <cell r="G55">
            <v>0</v>
          </cell>
          <cell r="H55">
            <v>0</v>
          </cell>
          <cell r="I55">
            <v>0</v>
          </cell>
          <cell r="J55">
            <v>4</v>
          </cell>
        </row>
        <row r="56">
          <cell r="B56" t="str">
            <v>Tellium</v>
          </cell>
          <cell r="C56">
            <v>0</v>
          </cell>
          <cell r="D56">
            <v>0</v>
          </cell>
          <cell r="E56">
            <v>0</v>
          </cell>
          <cell r="F56">
            <v>0</v>
          </cell>
          <cell r="G56">
            <v>0</v>
          </cell>
          <cell r="H56">
            <v>0</v>
          </cell>
          <cell r="I56">
            <v>0</v>
          </cell>
          <cell r="J56">
            <v>0</v>
          </cell>
        </row>
        <row r="57">
          <cell r="B57" t="str">
            <v>Transmode</v>
          </cell>
          <cell r="C57">
            <v>0</v>
          </cell>
          <cell r="D57">
            <v>0</v>
          </cell>
          <cell r="E57">
            <v>0</v>
          </cell>
          <cell r="F57">
            <v>0</v>
          </cell>
          <cell r="G57">
            <v>0</v>
          </cell>
          <cell r="H57">
            <v>0</v>
          </cell>
          <cell r="I57">
            <v>0</v>
          </cell>
          <cell r="J57">
            <v>0</v>
          </cell>
        </row>
        <row r="58">
          <cell r="B58" t="str">
            <v>Turin</v>
          </cell>
          <cell r="C58">
            <v>0</v>
          </cell>
          <cell r="D58">
            <v>0</v>
          </cell>
          <cell r="E58">
            <v>0</v>
          </cell>
          <cell r="F58">
            <v>0</v>
          </cell>
          <cell r="G58">
            <v>0</v>
          </cell>
          <cell r="H58">
            <v>0</v>
          </cell>
          <cell r="I58">
            <v>0</v>
          </cell>
          <cell r="J58">
            <v>0</v>
          </cell>
        </row>
        <row r="59">
          <cell r="B59" t="str">
            <v>Tyco</v>
          </cell>
          <cell r="C59">
            <v>0</v>
          </cell>
          <cell r="D59">
            <v>0</v>
          </cell>
          <cell r="E59">
            <v>0</v>
          </cell>
          <cell r="F59">
            <v>0</v>
          </cell>
          <cell r="G59">
            <v>0</v>
          </cell>
          <cell r="H59">
            <v>0</v>
          </cell>
          <cell r="I59">
            <v>0</v>
          </cell>
          <cell r="J59">
            <v>0</v>
          </cell>
        </row>
        <row r="60">
          <cell r="B60" t="str">
            <v>UTStarcom</v>
          </cell>
          <cell r="C60">
            <v>0</v>
          </cell>
          <cell r="D60">
            <v>0</v>
          </cell>
          <cell r="E60">
            <v>0</v>
          </cell>
          <cell r="F60">
            <v>0</v>
          </cell>
          <cell r="G60">
            <v>0</v>
          </cell>
          <cell r="H60">
            <v>0</v>
          </cell>
          <cell r="I60">
            <v>0</v>
          </cell>
          <cell r="J60">
            <v>0</v>
          </cell>
        </row>
        <row r="61">
          <cell r="B61" t="str">
            <v>White Rock</v>
          </cell>
          <cell r="C61">
            <v>0</v>
          </cell>
          <cell r="D61">
            <v>0</v>
          </cell>
          <cell r="E61">
            <v>0</v>
          </cell>
          <cell r="F61">
            <v>0</v>
          </cell>
          <cell r="G61">
            <v>0</v>
          </cell>
          <cell r="H61">
            <v>0</v>
          </cell>
          <cell r="I61">
            <v>0</v>
          </cell>
          <cell r="J61">
            <v>0</v>
          </cell>
        </row>
        <row r="62">
          <cell r="B62" t="str">
            <v>Xtera</v>
          </cell>
        </row>
        <row r="63">
          <cell r="B63" t="str">
            <v>Zhone</v>
          </cell>
          <cell r="C63">
            <v>0</v>
          </cell>
          <cell r="D63">
            <v>0</v>
          </cell>
          <cell r="E63">
            <v>0</v>
          </cell>
          <cell r="F63">
            <v>0</v>
          </cell>
          <cell r="G63">
            <v>0</v>
          </cell>
          <cell r="H63">
            <v>0</v>
          </cell>
          <cell r="I63">
            <v>0</v>
          </cell>
          <cell r="J63">
            <v>0</v>
          </cell>
        </row>
        <row r="64">
          <cell r="B64" t="str">
            <v>ZTE</v>
          </cell>
          <cell r="C64">
            <v>4</v>
          </cell>
          <cell r="D64">
            <v>0</v>
          </cell>
          <cell r="E64">
            <v>0</v>
          </cell>
          <cell r="F64">
            <v>0</v>
          </cell>
          <cell r="G64">
            <v>0</v>
          </cell>
          <cell r="H64">
            <v>1</v>
          </cell>
          <cell r="I64">
            <v>0</v>
          </cell>
          <cell r="J64">
            <v>5</v>
          </cell>
        </row>
        <row r="65">
          <cell r="B65" t="str">
            <v>Other</v>
          </cell>
          <cell r="C65">
            <v>0</v>
          </cell>
          <cell r="D65">
            <v>0</v>
          </cell>
          <cell r="E65">
            <v>0</v>
          </cell>
          <cell r="F65">
            <v>0</v>
          </cell>
          <cell r="G65">
            <v>0</v>
          </cell>
          <cell r="J65">
            <v>0</v>
          </cell>
        </row>
        <row r="66">
          <cell r="B66" t="str">
            <v>Total</v>
          </cell>
          <cell r="C66">
            <v>137</v>
          </cell>
          <cell r="D66">
            <v>28</v>
          </cell>
          <cell r="E66">
            <v>39</v>
          </cell>
          <cell r="F66">
            <v>2</v>
          </cell>
          <cell r="G66">
            <v>1.2</v>
          </cell>
          <cell r="H66">
            <v>75</v>
          </cell>
          <cell r="I66">
            <v>1</v>
          </cell>
          <cell r="J66">
            <v>283.2</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Total Optical Networking (ON)</v>
          </cell>
        </row>
        <row r="71">
          <cell r="B71" t="str">
            <v>ADTRAN</v>
          </cell>
        </row>
        <row r="72">
          <cell r="B72" t="str">
            <v>ADVA</v>
          </cell>
          <cell r="C72">
            <v>0</v>
          </cell>
          <cell r="D72">
            <v>0</v>
          </cell>
          <cell r="E72">
            <v>0</v>
          </cell>
          <cell r="F72">
            <v>0</v>
          </cell>
          <cell r="G72">
            <v>0</v>
          </cell>
          <cell r="H72">
            <v>0</v>
          </cell>
          <cell r="I72">
            <v>0</v>
          </cell>
          <cell r="J72">
            <v>0</v>
          </cell>
        </row>
        <row r="73">
          <cell r="B73" t="str">
            <v>Alcatel-Lucent</v>
          </cell>
          <cell r="C73">
            <v>24</v>
          </cell>
          <cell r="D73">
            <v>18</v>
          </cell>
          <cell r="E73">
            <v>10</v>
          </cell>
          <cell r="F73">
            <v>1</v>
          </cell>
          <cell r="G73">
            <v>1</v>
          </cell>
          <cell r="H73">
            <v>14</v>
          </cell>
          <cell r="I73">
            <v>1</v>
          </cell>
          <cell r="J73">
            <v>69</v>
          </cell>
        </row>
        <row r="74">
          <cell r="B74" t="str">
            <v>Alidian</v>
          </cell>
          <cell r="C74">
            <v>0</v>
          </cell>
          <cell r="D74">
            <v>0</v>
          </cell>
          <cell r="E74">
            <v>0</v>
          </cell>
          <cell r="F74">
            <v>0</v>
          </cell>
          <cell r="G74">
            <v>0</v>
          </cell>
          <cell r="H74">
            <v>0</v>
          </cell>
          <cell r="I74">
            <v>0</v>
          </cell>
          <cell r="J74">
            <v>0</v>
          </cell>
        </row>
        <row r="75">
          <cell r="B75" t="str">
            <v>ANDA</v>
          </cell>
        </row>
        <row r="76">
          <cell r="B76" t="str">
            <v>Appian</v>
          </cell>
          <cell r="C76">
            <v>0</v>
          </cell>
          <cell r="D76">
            <v>0</v>
          </cell>
          <cell r="E76">
            <v>0</v>
          </cell>
          <cell r="F76">
            <v>0</v>
          </cell>
          <cell r="G76">
            <v>0</v>
          </cell>
          <cell r="H76">
            <v>0</v>
          </cell>
          <cell r="I76">
            <v>0</v>
          </cell>
          <cell r="J76">
            <v>0</v>
          </cell>
        </row>
        <row r="77">
          <cell r="B77" t="str">
            <v>Atrica</v>
          </cell>
          <cell r="C77">
            <v>0</v>
          </cell>
          <cell r="D77">
            <v>0</v>
          </cell>
          <cell r="E77">
            <v>0</v>
          </cell>
          <cell r="F77">
            <v>0</v>
          </cell>
          <cell r="G77">
            <v>0</v>
          </cell>
          <cell r="H77">
            <v>0</v>
          </cell>
          <cell r="I77">
            <v>0</v>
          </cell>
          <cell r="J77">
            <v>0</v>
          </cell>
        </row>
        <row r="78">
          <cell r="B78" t="str">
            <v>Calient</v>
          </cell>
          <cell r="C78">
            <v>0</v>
          </cell>
          <cell r="D78">
            <v>0</v>
          </cell>
          <cell r="E78">
            <v>0</v>
          </cell>
          <cell r="F78">
            <v>0</v>
          </cell>
          <cell r="G78">
            <v>0</v>
          </cell>
          <cell r="H78">
            <v>0</v>
          </cell>
          <cell r="I78">
            <v>0</v>
          </cell>
          <cell r="J78">
            <v>0</v>
          </cell>
        </row>
        <row r="79">
          <cell r="B79" t="str">
            <v>Ciena</v>
          </cell>
          <cell r="C79">
            <v>0</v>
          </cell>
          <cell r="D79">
            <v>0</v>
          </cell>
          <cell r="E79">
            <v>0</v>
          </cell>
          <cell r="F79">
            <v>0</v>
          </cell>
          <cell r="G79">
            <v>0</v>
          </cell>
          <cell r="H79">
            <v>3</v>
          </cell>
          <cell r="I79">
            <v>0</v>
          </cell>
          <cell r="J79">
            <v>3</v>
          </cell>
        </row>
        <row r="80">
          <cell r="B80" t="str">
            <v>Cisco</v>
          </cell>
          <cell r="C80">
            <v>0</v>
          </cell>
          <cell r="D80">
            <v>3</v>
          </cell>
          <cell r="E80">
            <v>0</v>
          </cell>
          <cell r="F80">
            <v>0</v>
          </cell>
          <cell r="G80">
            <v>1</v>
          </cell>
          <cell r="H80">
            <v>1</v>
          </cell>
          <cell r="I80">
            <v>0</v>
          </cell>
          <cell r="J80">
            <v>5</v>
          </cell>
        </row>
        <row r="81">
          <cell r="B81" t="str">
            <v>Coriolis</v>
          </cell>
          <cell r="C81">
            <v>0</v>
          </cell>
          <cell r="D81">
            <v>0</v>
          </cell>
          <cell r="E81">
            <v>0</v>
          </cell>
          <cell r="F81">
            <v>0</v>
          </cell>
          <cell r="G81">
            <v>0</v>
          </cell>
          <cell r="H81">
            <v>0</v>
          </cell>
          <cell r="I81">
            <v>0</v>
          </cell>
          <cell r="J81">
            <v>0</v>
          </cell>
        </row>
        <row r="82">
          <cell r="B82" t="str">
            <v>Corrigent</v>
          </cell>
        </row>
        <row r="83">
          <cell r="B83" t="str">
            <v>Corvis</v>
          </cell>
          <cell r="C83">
            <v>0</v>
          </cell>
          <cell r="D83">
            <v>0</v>
          </cell>
          <cell r="E83">
            <v>0</v>
          </cell>
          <cell r="F83">
            <v>0</v>
          </cell>
          <cell r="G83">
            <v>0</v>
          </cell>
          <cell r="H83">
            <v>0</v>
          </cell>
          <cell r="I83">
            <v>0</v>
          </cell>
          <cell r="J83">
            <v>0</v>
          </cell>
        </row>
        <row r="84">
          <cell r="B84" t="str">
            <v>Datang</v>
          </cell>
          <cell r="C84">
            <v>0</v>
          </cell>
          <cell r="D84">
            <v>0</v>
          </cell>
          <cell r="E84">
            <v>0</v>
          </cell>
          <cell r="F84">
            <v>0</v>
          </cell>
          <cell r="G84">
            <v>0</v>
          </cell>
          <cell r="H84">
            <v>0</v>
          </cell>
          <cell r="I84">
            <v>0</v>
          </cell>
          <cell r="J84">
            <v>0</v>
          </cell>
        </row>
        <row r="85">
          <cell r="B85" t="str">
            <v>Eastcom</v>
          </cell>
          <cell r="C85">
            <v>0</v>
          </cell>
          <cell r="D85">
            <v>0</v>
          </cell>
          <cell r="E85">
            <v>0</v>
          </cell>
          <cell r="F85">
            <v>0</v>
          </cell>
          <cell r="G85">
            <v>0</v>
          </cell>
          <cell r="H85">
            <v>0</v>
          </cell>
          <cell r="I85">
            <v>0</v>
          </cell>
          <cell r="J85">
            <v>0</v>
          </cell>
        </row>
        <row r="86">
          <cell r="B86" t="str">
            <v>ECI Telecom</v>
          </cell>
          <cell r="C86">
            <v>3</v>
          </cell>
          <cell r="D86">
            <v>3</v>
          </cell>
          <cell r="E86">
            <v>3</v>
          </cell>
          <cell r="F86">
            <v>0</v>
          </cell>
          <cell r="G86">
            <v>0</v>
          </cell>
          <cell r="H86">
            <v>1</v>
          </cell>
          <cell r="I86">
            <v>0</v>
          </cell>
          <cell r="J86">
            <v>10</v>
          </cell>
        </row>
        <row r="87">
          <cell r="B87" t="str">
            <v>Ericsson</v>
          </cell>
          <cell r="C87">
            <v>8</v>
          </cell>
          <cell r="D87">
            <v>2</v>
          </cell>
          <cell r="E87">
            <v>6</v>
          </cell>
          <cell r="F87">
            <v>0</v>
          </cell>
          <cell r="G87">
            <v>0</v>
          </cell>
          <cell r="H87">
            <v>1</v>
          </cell>
          <cell r="I87">
            <v>0</v>
          </cell>
          <cell r="J87">
            <v>17</v>
          </cell>
        </row>
        <row r="88">
          <cell r="B88" t="str">
            <v>FiberHome</v>
          </cell>
          <cell r="C88">
            <v>0</v>
          </cell>
          <cell r="D88">
            <v>0</v>
          </cell>
          <cell r="E88">
            <v>0</v>
          </cell>
          <cell r="F88">
            <v>0</v>
          </cell>
          <cell r="G88">
            <v>0</v>
          </cell>
          <cell r="H88">
            <v>0</v>
          </cell>
          <cell r="I88">
            <v>0</v>
          </cell>
          <cell r="J88">
            <v>0</v>
          </cell>
        </row>
        <row r="89">
          <cell r="B89" t="str">
            <v>Fujitsu</v>
          </cell>
          <cell r="C89">
            <v>0</v>
          </cell>
          <cell r="D89">
            <v>0</v>
          </cell>
          <cell r="E89">
            <v>0</v>
          </cell>
          <cell r="F89">
            <v>0</v>
          </cell>
          <cell r="G89">
            <v>0</v>
          </cell>
          <cell r="H89">
            <v>0</v>
          </cell>
          <cell r="I89">
            <v>0</v>
          </cell>
          <cell r="J89">
            <v>0</v>
          </cell>
        </row>
        <row r="90">
          <cell r="B90" t="str">
            <v>Hitachi</v>
          </cell>
          <cell r="C90">
            <v>0</v>
          </cell>
          <cell r="D90">
            <v>0</v>
          </cell>
          <cell r="E90">
            <v>0</v>
          </cell>
          <cell r="F90">
            <v>0</v>
          </cell>
          <cell r="G90">
            <v>0</v>
          </cell>
          <cell r="H90">
            <v>0</v>
          </cell>
          <cell r="I90">
            <v>0</v>
          </cell>
          <cell r="J90">
            <v>0</v>
          </cell>
        </row>
        <row r="91">
          <cell r="B91" t="str">
            <v>Hitachi Cable</v>
          </cell>
        </row>
        <row r="92">
          <cell r="B92" t="str">
            <v>Huawei</v>
          </cell>
          <cell r="C92">
            <v>16</v>
          </cell>
          <cell r="D92">
            <v>2</v>
          </cell>
          <cell r="E92">
            <v>0</v>
          </cell>
          <cell r="F92">
            <v>0</v>
          </cell>
          <cell r="G92">
            <v>0</v>
          </cell>
          <cell r="H92">
            <v>10</v>
          </cell>
          <cell r="I92">
            <v>0</v>
          </cell>
          <cell r="J92">
            <v>28</v>
          </cell>
        </row>
        <row r="93">
          <cell r="B93" t="str">
            <v>Infinera</v>
          </cell>
        </row>
        <row r="94">
          <cell r="B94" t="str">
            <v>KDDI-SCS</v>
          </cell>
          <cell r="C94">
            <v>0</v>
          </cell>
          <cell r="D94">
            <v>0</v>
          </cell>
          <cell r="E94">
            <v>0</v>
          </cell>
          <cell r="F94">
            <v>0</v>
          </cell>
          <cell r="G94">
            <v>0</v>
          </cell>
          <cell r="H94">
            <v>0</v>
          </cell>
          <cell r="I94">
            <v>0</v>
          </cell>
          <cell r="J94">
            <v>0</v>
          </cell>
        </row>
        <row r="95">
          <cell r="B95" t="str">
            <v>LGIC</v>
          </cell>
          <cell r="C95">
            <v>0</v>
          </cell>
          <cell r="D95">
            <v>0</v>
          </cell>
          <cell r="E95">
            <v>0</v>
          </cell>
          <cell r="F95">
            <v>0</v>
          </cell>
          <cell r="G95">
            <v>0</v>
          </cell>
          <cell r="H95">
            <v>0</v>
          </cell>
          <cell r="I95">
            <v>0</v>
          </cell>
          <cell r="J95">
            <v>0</v>
          </cell>
        </row>
        <row r="96">
          <cell r="B96" t="str">
            <v>Lucent</v>
          </cell>
          <cell r="C96">
            <v>0</v>
          </cell>
          <cell r="D96">
            <v>0</v>
          </cell>
          <cell r="E96">
            <v>0</v>
          </cell>
          <cell r="F96">
            <v>0</v>
          </cell>
          <cell r="G96">
            <v>0</v>
          </cell>
          <cell r="H96">
            <v>0</v>
          </cell>
          <cell r="I96">
            <v>0</v>
          </cell>
          <cell r="J96">
            <v>0</v>
          </cell>
        </row>
        <row r="97">
          <cell r="B97" t="str">
            <v>Lumentis</v>
          </cell>
          <cell r="C97">
            <v>0</v>
          </cell>
          <cell r="D97">
            <v>0</v>
          </cell>
          <cell r="E97">
            <v>0</v>
          </cell>
          <cell r="F97">
            <v>0</v>
          </cell>
          <cell r="G97">
            <v>0</v>
          </cell>
          <cell r="H97">
            <v>0</v>
          </cell>
          <cell r="I97">
            <v>0</v>
          </cell>
          <cell r="J97">
            <v>0</v>
          </cell>
        </row>
        <row r="98">
          <cell r="B98" t="str">
            <v>Luminous</v>
          </cell>
          <cell r="C98">
            <v>0</v>
          </cell>
          <cell r="D98">
            <v>0</v>
          </cell>
          <cell r="E98">
            <v>0</v>
          </cell>
          <cell r="F98">
            <v>0</v>
          </cell>
          <cell r="G98">
            <v>0</v>
          </cell>
          <cell r="H98">
            <v>0</v>
          </cell>
          <cell r="I98">
            <v>0</v>
          </cell>
          <cell r="J98">
            <v>0</v>
          </cell>
        </row>
        <row r="99">
          <cell r="B99" t="str">
            <v>LuxN</v>
          </cell>
          <cell r="C99">
            <v>0</v>
          </cell>
          <cell r="D99">
            <v>0</v>
          </cell>
          <cell r="E99">
            <v>0</v>
          </cell>
          <cell r="F99">
            <v>0</v>
          </cell>
          <cell r="G99">
            <v>0</v>
          </cell>
          <cell r="H99">
            <v>0</v>
          </cell>
          <cell r="I99">
            <v>0</v>
          </cell>
          <cell r="J99">
            <v>0</v>
          </cell>
        </row>
        <row r="100">
          <cell r="B100" t="str">
            <v>Marconi/Ericsson</v>
          </cell>
        </row>
        <row r="101">
          <cell r="B101" t="str">
            <v>MetroOptix</v>
          </cell>
          <cell r="C101">
            <v>0</v>
          </cell>
          <cell r="D101">
            <v>0</v>
          </cell>
          <cell r="E101">
            <v>0</v>
          </cell>
          <cell r="F101">
            <v>0</v>
          </cell>
          <cell r="G101">
            <v>0</v>
          </cell>
          <cell r="H101">
            <v>0</v>
          </cell>
          <cell r="I101">
            <v>0</v>
          </cell>
          <cell r="J101">
            <v>0</v>
          </cell>
        </row>
        <row r="102">
          <cell r="B102" t="str">
            <v>Movaz</v>
          </cell>
          <cell r="C102">
            <v>0</v>
          </cell>
          <cell r="D102">
            <v>0</v>
          </cell>
          <cell r="E102">
            <v>0</v>
          </cell>
          <cell r="F102">
            <v>0</v>
          </cell>
          <cell r="G102">
            <v>0</v>
          </cell>
          <cell r="H102">
            <v>0</v>
          </cell>
          <cell r="I102">
            <v>0</v>
          </cell>
          <cell r="J102">
            <v>0</v>
          </cell>
        </row>
        <row r="103">
          <cell r="B103" t="str">
            <v>Native</v>
          </cell>
          <cell r="C103">
            <v>0</v>
          </cell>
          <cell r="D103">
            <v>0</v>
          </cell>
          <cell r="E103">
            <v>0</v>
          </cell>
          <cell r="F103">
            <v>0</v>
          </cell>
          <cell r="G103">
            <v>0</v>
          </cell>
          <cell r="H103">
            <v>0</v>
          </cell>
          <cell r="I103">
            <v>0</v>
          </cell>
          <cell r="J103">
            <v>0</v>
          </cell>
        </row>
        <row r="104">
          <cell r="B104" t="str">
            <v>NEC</v>
          </cell>
          <cell r="C104">
            <v>6</v>
          </cell>
          <cell r="D104">
            <v>1</v>
          </cell>
          <cell r="E104">
            <v>0</v>
          </cell>
          <cell r="F104">
            <v>0</v>
          </cell>
          <cell r="G104">
            <v>0</v>
          </cell>
          <cell r="H104">
            <v>1</v>
          </cell>
          <cell r="I104">
            <v>0</v>
          </cell>
          <cell r="J104">
            <v>8</v>
          </cell>
        </row>
        <row r="105">
          <cell r="B105" t="str">
            <v>Nortel</v>
          </cell>
          <cell r="C105">
            <v>4</v>
          </cell>
          <cell r="D105">
            <v>3</v>
          </cell>
          <cell r="E105">
            <v>0</v>
          </cell>
          <cell r="F105">
            <v>1</v>
          </cell>
          <cell r="G105">
            <v>0</v>
          </cell>
          <cell r="H105">
            <v>12</v>
          </cell>
          <cell r="I105">
            <v>1</v>
          </cell>
          <cell r="J105">
            <v>21</v>
          </cell>
        </row>
        <row r="106">
          <cell r="B106" t="str">
            <v>Oki</v>
          </cell>
          <cell r="C106">
            <v>0</v>
          </cell>
          <cell r="D106">
            <v>0</v>
          </cell>
          <cell r="E106">
            <v>0</v>
          </cell>
          <cell r="F106">
            <v>0</v>
          </cell>
          <cell r="G106">
            <v>0</v>
          </cell>
          <cell r="H106">
            <v>0</v>
          </cell>
          <cell r="I106">
            <v>0</v>
          </cell>
          <cell r="J106">
            <v>0</v>
          </cell>
        </row>
        <row r="107">
          <cell r="B107" t="str">
            <v>OpVista</v>
          </cell>
        </row>
        <row r="108">
          <cell r="B108" t="str">
            <v>Photonic Bridges</v>
          </cell>
          <cell r="C108">
            <v>0</v>
          </cell>
          <cell r="D108">
            <v>0</v>
          </cell>
          <cell r="E108">
            <v>0</v>
          </cell>
          <cell r="F108">
            <v>0</v>
          </cell>
          <cell r="G108">
            <v>0</v>
          </cell>
          <cell r="H108">
            <v>0</v>
          </cell>
          <cell r="I108">
            <v>0</v>
          </cell>
          <cell r="J108">
            <v>0</v>
          </cell>
        </row>
        <row r="109">
          <cell r="B109" t="str">
            <v>Photonixnet</v>
          </cell>
          <cell r="C109">
            <v>0</v>
          </cell>
          <cell r="D109">
            <v>0</v>
          </cell>
          <cell r="E109">
            <v>0</v>
          </cell>
          <cell r="F109">
            <v>0</v>
          </cell>
          <cell r="G109">
            <v>0</v>
          </cell>
          <cell r="H109">
            <v>0</v>
          </cell>
          <cell r="I109">
            <v>0</v>
          </cell>
          <cell r="J109">
            <v>0</v>
          </cell>
        </row>
        <row r="110">
          <cell r="B110" t="str">
            <v>Pirelli</v>
          </cell>
          <cell r="C110">
            <v>0</v>
          </cell>
          <cell r="D110">
            <v>0</v>
          </cell>
          <cell r="E110">
            <v>0</v>
          </cell>
          <cell r="F110">
            <v>0</v>
          </cell>
          <cell r="G110">
            <v>0</v>
          </cell>
          <cell r="H110">
            <v>0</v>
          </cell>
          <cell r="I110">
            <v>0</v>
          </cell>
          <cell r="J110">
            <v>0</v>
          </cell>
        </row>
        <row r="111">
          <cell r="B111" t="str">
            <v>Redback</v>
          </cell>
          <cell r="C111">
            <v>0</v>
          </cell>
          <cell r="D111">
            <v>0</v>
          </cell>
          <cell r="E111">
            <v>0</v>
          </cell>
          <cell r="F111">
            <v>0</v>
          </cell>
          <cell r="G111">
            <v>0</v>
          </cell>
          <cell r="H111">
            <v>0</v>
          </cell>
          <cell r="I111">
            <v>0</v>
          </cell>
          <cell r="J111">
            <v>0</v>
          </cell>
        </row>
        <row r="112">
          <cell r="B112" t="str">
            <v>Sagem</v>
          </cell>
          <cell r="C112">
            <v>0</v>
          </cell>
          <cell r="D112">
            <v>0</v>
          </cell>
          <cell r="E112">
            <v>0</v>
          </cell>
          <cell r="F112">
            <v>0</v>
          </cell>
          <cell r="G112">
            <v>0</v>
          </cell>
          <cell r="H112">
            <v>0</v>
          </cell>
          <cell r="I112">
            <v>0</v>
          </cell>
          <cell r="J112">
            <v>0</v>
          </cell>
        </row>
        <row r="113">
          <cell r="B113" t="str">
            <v>Samsung</v>
          </cell>
          <cell r="C113">
            <v>0</v>
          </cell>
          <cell r="D113">
            <v>0</v>
          </cell>
          <cell r="E113">
            <v>0</v>
          </cell>
          <cell r="F113">
            <v>0</v>
          </cell>
          <cell r="G113">
            <v>0</v>
          </cell>
          <cell r="H113">
            <v>0</v>
          </cell>
          <cell r="I113">
            <v>0</v>
          </cell>
          <cell r="J113">
            <v>0</v>
          </cell>
        </row>
        <row r="114">
          <cell r="B114" t="str">
            <v>Nokia Siemens</v>
          </cell>
          <cell r="C114">
            <v>38</v>
          </cell>
          <cell r="D114">
            <v>7</v>
          </cell>
          <cell r="E114">
            <v>2</v>
          </cell>
          <cell r="F114">
            <v>0</v>
          </cell>
          <cell r="G114">
            <v>0</v>
          </cell>
          <cell r="H114">
            <v>9</v>
          </cell>
          <cell r="I114">
            <v>0</v>
          </cell>
          <cell r="J114">
            <v>56</v>
          </cell>
        </row>
        <row r="115">
          <cell r="B115" t="str">
            <v>Sorrento/Zhone</v>
          </cell>
        </row>
        <row r="116">
          <cell r="B116" t="str">
            <v>Sycamore</v>
          </cell>
          <cell r="C116">
            <v>0</v>
          </cell>
          <cell r="D116">
            <v>0</v>
          </cell>
          <cell r="E116">
            <v>0</v>
          </cell>
          <cell r="F116">
            <v>0</v>
          </cell>
          <cell r="G116">
            <v>0</v>
          </cell>
          <cell r="H116">
            <v>0</v>
          </cell>
          <cell r="I116">
            <v>0</v>
          </cell>
          <cell r="J116">
            <v>0</v>
          </cell>
        </row>
        <row r="117">
          <cell r="B117" t="str">
            <v>Tejas</v>
          </cell>
        </row>
        <row r="118">
          <cell r="B118" t="str">
            <v>Tellabs</v>
          </cell>
          <cell r="C118">
            <v>6</v>
          </cell>
          <cell r="D118">
            <v>0</v>
          </cell>
          <cell r="E118">
            <v>0</v>
          </cell>
          <cell r="F118">
            <v>0</v>
          </cell>
          <cell r="G118">
            <v>1</v>
          </cell>
          <cell r="H118">
            <v>0</v>
          </cell>
          <cell r="I118">
            <v>0</v>
          </cell>
          <cell r="J118">
            <v>7</v>
          </cell>
        </row>
        <row r="119">
          <cell r="B119" t="str">
            <v>Tellium</v>
          </cell>
          <cell r="C119">
            <v>0</v>
          </cell>
          <cell r="D119">
            <v>0</v>
          </cell>
          <cell r="E119">
            <v>0</v>
          </cell>
          <cell r="F119">
            <v>0</v>
          </cell>
          <cell r="G119">
            <v>0</v>
          </cell>
          <cell r="H119">
            <v>0</v>
          </cell>
          <cell r="I119">
            <v>0</v>
          </cell>
          <cell r="J119">
            <v>0</v>
          </cell>
        </row>
        <row r="120">
          <cell r="B120" t="str">
            <v>Transmode</v>
          </cell>
          <cell r="C120">
            <v>0</v>
          </cell>
          <cell r="D120">
            <v>0</v>
          </cell>
          <cell r="E120">
            <v>0</v>
          </cell>
          <cell r="F120">
            <v>0</v>
          </cell>
          <cell r="G120">
            <v>0</v>
          </cell>
          <cell r="H120">
            <v>0</v>
          </cell>
          <cell r="I120">
            <v>0</v>
          </cell>
          <cell r="J120">
            <v>0</v>
          </cell>
        </row>
        <row r="121">
          <cell r="B121" t="str">
            <v>Turin</v>
          </cell>
          <cell r="C121">
            <v>0</v>
          </cell>
          <cell r="D121">
            <v>0</v>
          </cell>
          <cell r="E121">
            <v>0</v>
          </cell>
          <cell r="F121">
            <v>0</v>
          </cell>
          <cell r="G121">
            <v>0</v>
          </cell>
          <cell r="H121">
            <v>0</v>
          </cell>
          <cell r="I121">
            <v>0</v>
          </cell>
          <cell r="J121">
            <v>0</v>
          </cell>
        </row>
        <row r="122">
          <cell r="B122" t="str">
            <v>Tyco</v>
          </cell>
          <cell r="C122">
            <v>0</v>
          </cell>
          <cell r="D122">
            <v>0</v>
          </cell>
          <cell r="E122">
            <v>0</v>
          </cell>
          <cell r="F122">
            <v>0</v>
          </cell>
          <cell r="G122">
            <v>0</v>
          </cell>
          <cell r="H122">
            <v>0</v>
          </cell>
          <cell r="I122">
            <v>0</v>
          </cell>
          <cell r="J122">
            <v>0</v>
          </cell>
        </row>
        <row r="123">
          <cell r="B123" t="str">
            <v>UTStarcom</v>
          </cell>
          <cell r="C123">
            <v>0</v>
          </cell>
          <cell r="D123">
            <v>0</v>
          </cell>
          <cell r="E123">
            <v>0</v>
          </cell>
          <cell r="F123">
            <v>0</v>
          </cell>
          <cell r="G123">
            <v>0</v>
          </cell>
          <cell r="H123">
            <v>0</v>
          </cell>
          <cell r="I123">
            <v>0</v>
          </cell>
          <cell r="J123">
            <v>0</v>
          </cell>
        </row>
        <row r="124">
          <cell r="B124" t="str">
            <v>White Rock</v>
          </cell>
          <cell r="C124">
            <v>0</v>
          </cell>
          <cell r="D124">
            <v>0</v>
          </cell>
          <cell r="E124">
            <v>0</v>
          </cell>
          <cell r="F124">
            <v>0</v>
          </cell>
          <cell r="G124">
            <v>0</v>
          </cell>
          <cell r="H124">
            <v>0</v>
          </cell>
          <cell r="I124">
            <v>0</v>
          </cell>
          <cell r="J124">
            <v>0</v>
          </cell>
        </row>
        <row r="125">
          <cell r="B125" t="str">
            <v>Xtera</v>
          </cell>
        </row>
        <row r="126">
          <cell r="B126" t="str">
            <v>Zhone</v>
          </cell>
          <cell r="C126">
            <v>0</v>
          </cell>
          <cell r="D126">
            <v>0</v>
          </cell>
          <cell r="E126">
            <v>0</v>
          </cell>
          <cell r="F126">
            <v>0</v>
          </cell>
          <cell r="G126">
            <v>0</v>
          </cell>
          <cell r="H126">
            <v>0</v>
          </cell>
          <cell r="I126">
            <v>0</v>
          </cell>
          <cell r="J126">
            <v>0</v>
          </cell>
        </row>
        <row r="127">
          <cell r="B127" t="str">
            <v>ZTE</v>
          </cell>
          <cell r="C127">
            <v>6</v>
          </cell>
          <cell r="D127">
            <v>0</v>
          </cell>
          <cell r="E127">
            <v>0</v>
          </cell>
          <cell r="F127">
            <v>0</v>
          </cell>
          <cell r="G127">
            <v>0</v>
          </cell>
          <cell r="H127">
            <v>2</v>
          </cell>
          <cell r="I127">
            <v>0</v>
          </cell>
          <cell r="J127">
            <v>8</v>
          </cell>
        </row>
        <row r="128">
          <cell r="B128" t="str">
            <v>Other</v>
          </cell>
          <cell r="C128">
            <v>0</v>
          </cell>
          <cell r="D128">
            <v>0</v>
          </cell>
          <cell r="E128">
            <v>0</v>
          </cell>
          <cell r="F128">
            <v>0</v>
          </cell>
          <cell r="G128">
            <v>0</v>
          </cell>
          <cell r="H128">
            <v>0</v>
          </cell>
          <cell r="I128">
            <v>0</v>
          </cell>
          <cell r="J128">
            <v>0</v>
          </cell>
        </row>
        <row r="129">
          <cell r="B129" t="str">
            <v>Total</v>
          </cell>
          <cell r="C129">
            <v>111</v>
          </cell>
          <cell r="D129">
            <v>39</v>
          </cell>
          <cell r="E129">
            <v>21</v>
          </cell>
          <cell r="F129">
            <v>2</v>
          </cell>
          <cell r="G129">
            <v>3</v>
          </cell>
          <cell r="H129">
            <v>54</v>
          </cell>
          <cell r="I129">
            <v>2</v>
          </cell>
          <cell r="J129">
            <v>232</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Total Optical Networking (ON)</v>
          </cell>
        </row>
        <row r="134">
          <cell r="B134" t="str">
            <v>ADTRAN</v>
          </cell>
        </row>
        <row r="135">
          <cell r="B135" t="str">
            <v>ADVA</v>
          </cell>
          <cell r="C135">
            <v>0</v>
          </cell>
          <cell r="D135">
            <v>0</v>
          </cell>
          <cell r="E135">
            <v>0</v>
          </cell>
          <cell r="F135">
            <v>0</v>
          </cell>
          <cell r="G135">
            <v>1</v>
          </cell>
          <cell r="H135">
            <v>0</v>
          </cell>
          <cell r="I135">
            <v>0</v>
          </cell>
          <cell r="J135">
            <v>1</v>
          </cell>
        </row>
        <row r="136">
          <cell r="B136" t="str">
            <v>Alcatel-Lucent</v>
          </cell>
          <cell r="C136">
            <v>16</v>
          </cell>
          <cell r="D136">
            <v>19</v>
          </cell>
          <cell r="E136">
            <v>9</v>
          </cell>
          <cell r="F136">
            <v>1</v>
          </cell>
          <cell r="G136">
            <v>2</v>
          </cell>
          <cell r="H136">
            <v>14</v>
          </cell>
          <cell r="I136">
            <v>0</v>
          </cell>
          <cell r="J136">
            <v>61</v>
          </cell>
        </row>
        <row r="137">
          <cell r="B137" t="str">
            <v>Alidian</v>
          </cell>
          <cell r="C137">
            <v>0</v>
          </cell>
          <cell r="D137">
            <v>0</v>
          </cell>
          <cell r="E137">
            <v>0</v>
          </cell>
          <cell r="F137">
            <v>0</v>
          </cell>
          <cell r="G137">
            <v>0</v>
          </cell>
          <cell r="H137">
            <v>0</v>
          </cell>
          <cell r="I137">
            <v>0</v>
          </cell>
          <cell r="J137">
            <v>0</v>
          </cell>
        </row>
        <row r="138">
          <cell r="B138" t="str">
            <v>ANDA</v>
          </cell>
        </row>
        <row r="139">
          <cell r="B139" t="str">
            <v>Appian</v>
          </cell>
          <cell r="C139">
            <v>0</v>
          </cell>
          <cell r="D139">
            <v>0</v>
          </cell>
          <cell r="E139">
            <v>0</v>
          </cell>
          <cell r="F139">
            <v>0</v>
          </cell>
          <cell r="G139">
            <v>0</v>
          </cell>
          <cell r="H139">
            <v>0</v>
          </cell>
          <cell r="I139">
            <v>0</v>
          </cell>
          <cell r="J139">
            <v>0</v>
          </cell>
        </row>
        <row r="140">
          <cell r="B140" t="str">
            <v>Atrica</v>
          </cell>
          <cell r="C140">
            <v>0</v>
          </cell>
          <cell r="D140">
            <v>0</v>
          </cell>
          <cell r="E140">
            <v>0</v>
          </cell>
          <cell r="F140">
            <v>0</v>
          </cell>
          <cell r="G140">
            <v>0</v>
          </cell>
          <cell r="H140">
            <v>0</v>
          </cell>
          <cell r="I140">
            <v>0</v>
          </cell>
          <cell r="J140">
            <v>0</v>
          </cell>
        </row>
        <row r="141">
          <cell r="B141" t="str">
            <v>Calient</v>
          </cell>
          <cell r="C141">
            <v>0</v>
          </cell>
          <cell r="D141">
            <v>0</v>
          </cell>
          <cell r="E141">
            <v>0</v>
          </cell>
          <cell r="F141">
            <v>0</v>
          </cell>
          <cell r="G141">
            <v>0</v>
          </cell>
          <cell r="H141">
            <v>0</v>
          </cell>
          <cell r="I141">
            <v>0</v>
          </cell>
          <cell r="J141">
            <v>0</v>
          </cell>
        </row>
        <row r="142">
          <cell r="B142" t="str">
            <v>Ciena</v>
          </cell>
          <cell r="C142">
            <v>0</v>
          </cell>
          <cell r="D142">
            <v>0</v>
          </cell>
          <cell r="E142">
            <v>0</v>
          </cell>
          <cell r="F142">
            <v>15</v>
          </cell>
          <cell r="G142">
            <v>0</v>
          </cell>
          <cell r="H142">
            <v>1</v>
          </cell>
          <cell r="I142">
            <v>0</v>
          </cell>
          <cell r="J142">
            <v>16</v>
          </cell>
        </row>
        <row r="143">
          <cell r="B143" t="str">
            <v>Cisco</v>
          </cell>
          <cell r="C143">
            <v>0</v>
          </cell>
          <cell r="D143">
            <v>4</v>
          </cell>
          <cell r="E143">
            <v>0</v>
          </cell>
          <cell r="F143">
            <v>0</v>
          </cell>
          <cell r="G143">
            <v>1</v>
          </cell>
          <cell r="H143">
            <v>1</v>
          </cell>
          <cell r="I143">
            <v>0</v>
          </cell>
          <cell r="J143">
            <v>6</v>
          </cell>
        </row>
        <row r="144">
          <cell r="B144" t="str">
            <v>Coriolis</v>
          </cell>
          <cell r="C144">
            <v>0</v>
          </cell>
          <cell r="D144">
            <v>0</v>
          </cell>
          <cell r="E144">
            <v>0</v>
          </cell>
          <cell r="F144">
            <v>0</v>
          </cell>
          <cell r="G144">
            <v>0</v>
          </cell>
          <cell r="H144">
            <v>0</v>
          </cell>
          <cell r="I144">
            <v>0</v>
          </cell>
          <cell r="J144">
            <v>0</v>
          </cell>
        </row>
        <row r="145">
          <cell r="B145" t="str">
            <v>Corrigent</v>
          </cell>
        </row>
        <row r="146">
          <cell r="B146" t="str">
            <v>Corvis</v>
          </cell>
          <cell r="C146">
            <v>0</v>
          </cell>
          <cell r="D146">
            <v>0</v>
          </cell>
          <cell r="E146">
            <v>0</v>
          </cell>
          <cell r="F146">
            <v>0</v>
          </cell>
          <cell r="G146">
            <v>0</v>
          </cell>
          <cell r="H146">
            <v>0</v>
          </cell>
          <cell r="I146">
            <v>0</v>
          </cell>
          <cell r="J146">
            <v>0</v>
          </cell>
        </row>
        <row r="147">
          <cell r="B147" t="str">
            <v>Datang</v>
          </cell>
          <cell r="C147">
            <v>0</v>
          </cell>
          <cell r="D147">
            <v>0</v>
          </cell>
          <cell r="E147">
            <v>0</v>
          </cell>
          <cell r="F147">
            <v>0</v>
          </cell>
          <cell r="G147">
            <v>0</v>
          </cell>
          <cell r="H147">
            <v>0</v>
          </cell>
          <cell r="I147">
            <v>0</v>
          </cell>
          <cell r="J147">
            <v>0</v>
          </cell>
        </row>
        <row r="148">
          <cell r="B148" t="str">
            <v>Eastcom</v>
          </cell>
          <cell r="C148">
            <v>0</v>
          </cell>
          <cell r="D148">
            <v>0</v>
          </cell>
          <cell r="E148">
            <v>0</v>
          </cell>
          <cell r="F148">
            <v>0</v>
          </cell>
          <cell r="G148">
            <v>0</v>
          </cell>
          <cell r="H148">
            <v>0</v>
          </cell>
          <cell r="I148">
            <v>0</v>
          </cell>
          <cell r="J148">
            <v>0</v>
          </cell>
        </row>
        <row r="149">
          <cell r="B149" t="str">
            <v>ECI Telecom</v>
          </cell>
          <cell r="C149">
            <v>1</v>
          </cell>
          <cell r="D149">
            <v>2</v>
          </cell>
          <cell r="E149">
            <v>2</v>
          </cell>
          <cell r="F149">
            <v>0</v>
          </cell>
          <cell r="G149">
            <v>0</v>
          </cell>
          <cell r="H149">
            <v>0</v>
          </cell>
          <cell r="I149">
            <v>0</v>
          </cell>
          <cell r="J149">
            <v>5</v>
          </cell>
        </row>
        <row r="150">
          <cell r="B150" t="str">
            <v>Ericsson</v>
          </cell>
          <cell r="C150">
            <v>13</v>
          </cell>
          <cell r="D150">
            <v>3</v>
          </cell>
          <cell r="E150">
            <v>7</v>
          </cell>
          <cell r="F150">
            <v>0</v>
          </cell>
          <cell r="G150">
            <v>0</v>
          </cell>
          <cell r="H150">
            <v>2</v>
          </cell>
          <cell r="I150">
            <v>0</v>
          </cell>
          <cell r="J150">
            <v>25</v>
          </cell>
        </row>
        <row r="151">
          <cell r="B151" t="str">
            <v>FiberHome</v>
          </cell>
          <cell r="C151">
            <v>0</v>
          </cell>
          <cell r="D151">
            <v>0</v>
          </cell>
          <cell r="E151">
            <v>0</v>
          </cell>
          <cell r="F151">
            <v>0</v>
          </cell>
          <cell r="G151">
            <v>0</v>
          </cell>
          <cell r="H151">
            <v>0</v>
          </cell>
          <cell r="I151">
            <v>0</v>
          </cell>
          <cell r="J151">
            <v>0</v>
          </cell>
        </row>
        <row r="152">
          <cell r="B152" t="str">
            <v>Fujitsu</v>
          </cell>
          <cell r="C152">
            <v>0</v>
          </cell>
          <cell r="D152">
            <v>0</v>
          </cell>
          <cell r="E152">
            <v>0</v>
          </cell>
          <cell r="F152">
            <v>0</v>
          </cell>
          <cell r="G152">
            <v>0</v>
          </cell>
          <cell r="H152">
            <v>0</v>
          </cell>
          <cell r="I152">
            <v>0</v>
          </cell>
          <cell r="J152">
            <v>0</v>
          </cell>
        </row>
        <row r="153">
          <cell r="B153" t="str">
            <v>Hitachi</v>
          </cell>
          <cell r="C153">
            <v>0</v>
          </cell>
          <cell r="D153">
            <v>0</v>
          </cell>
          <cell r="E153">
            <v>0</v>
          </cell>
          <cell r="F153">
            <v>0</v>
          </cell>
          <cell r="G153">
            <v>0</v>
          </cell>
          <cell r="H153">
            <v>0</v>
          </cell>
          <cell r="I153">
            <v>0</v>
          </cell>
          <cell r="J153">
            <v>0</v>
          </cell>
        </row>
        <row r="154">
          <cell r="B154" t="str">
            <v>Hitachi Cable</v>
          </cell>
        </row>
        <row r="155">
          <cell r="B155" t="str">
            <v>Huawei</v>
          </cell>
          <cell r="C155">
            <v>10</v>
          </cell>
          <cell r="D155">
            <v>5</v>
          </cell>
          <cell r="E155">
            <v>0</v>
          </cell>
          <cell r="F155">
            <v>0</v>
          </cell>
          <cell r="G155">
            <v>0</v>
          </cell>
          <cell r="H155">
            <v>12</v>
          </cell>
          <cell r="I155">
            <v>0</v>
          </cell>
          <cell r="J155">
            <v>27</v>
          </cell>
        </row>
        <row r="156">
          <cell r="B156" t="str">
            <v>Infinera</v>
          </cell>
        </row>
        <row r="157">
          <cell r="B157" t="str">
            <v>KDDI-SCS</v>
          </cell>
          <cell r="C157">
            <v>0</v>
          </cell>
          <cell r="D157">
            <v>0</v>
          </cell>
          <cell r="E157">
            <v>0</v>
          </cell>
          <cell r="F157">
            <v>0</v>
          </cell>
          <cell r="G157">
            <v>0</v>
          </cell>
          <cell r="H157">
            <v>0</v>
          </cell>
          <cell r="I157">
            <v>0</v>
          </cell>
          <cell r="J157">
            <v>0</v>
          </cell>
        </row>
        <row r="158">
          <cell r="B158" t="str">
            <v>LGIC</v>
          </cell>
          <cell r="C158">
            <v>0</v>
          </cell>
          <cell r="D158">
            <v>0</v>
          </cell>
          <cell r="E158">
            <v>0</v>
          </cell>
          <cell r="F158">
            <v>0</v>
          </cell>
          <cell r="G158">
            <v>0</v>
          </cell>
          <cell r="H158">
            <v>0</v>
          </cell>
          <cell r="I158">
            <v>0</v>
          </cell>
          <cell r="J158">
            <v>0</v>
          </cell>
        </row>
        <row r="159">
          <cell r="B159" t="str">
            <v>Lucent</v>
          </cell>
          <cell r="C159">
            <v>0</v>
          </cell>
          <cell r="D159">
            <v>0</v>
          </cell>
          <cell r="E159">
            <v>0</v>
          </cell>
          <cell r="F159">
            <v>0</v>
          </cell>
          <cell r="G159">
            <v>0</v>
          </cell>
          <cell r="H159">
            <v>0</v>
          </cell>
          <cell r="I159">
            <v>0</v>
          </cell>
          <cell r="J159">
            <v>0</v>
          </cell>
        </row>
        <row r="160">
          <cell r="B160" t="str">
            <v>Lumentis</v>
          </cell>
          <cell r="C160">
            <v>0</v>
          </cell>
          <cell r="D160">
            <v>0</v>
          </cell>
          <cell r="E160">
            <v>0</v>
          </cell>
          <cell r="F160">
            <v>0</v>
          </cell>
          <cell r="G160">
            <v>0</v>
          </cell>
          <cell r="H160">
            <v>0</v>
          </cell>
          <cell r="I160">
            <v>0</v>
          </cell>
          <cell r="J160">
            <v>0</v>
          </cell>
        </row>
        <row r="161">
          <cell r="B161" t="str">
            <v>Luminous</v>
          </cell>
          <cell r="C161">
            <v>0</v>
          </cell>
          <cell r="D161">
            <v>0</v>
          </cell>
          <cell r="E161">
            <v>0</v>
          </cell>
          <cell r="F161">
            <v>0</v>
          </cell>
          <cell r="G161">
            <v>0</v>
          </cell>
          <cell r="H161">
            <v>0</v>
          </cell>
          <cell r="I161">
            <v>0</v>
          </cell>
          <cell r="J161">
            <v>0</v>
          </cell>
        </row>
        <row r="162">
          <cell r="B162" t="str">
            <v>LuxN</v>
          </cell>
          <cell r="C162">
            <v>0</v>
          </cell>
          <cell r="D162">
            <v>0</v>
          </cell>
          <cell r="E162">
            <v>0</v>
          </cell>
          <cell r="F162">
            <v>0</v>
          </cell>
          <cell r="G162">
            <v>0</v>
          </cell>
          <cell r="H162">
            <v>0</v>
          </cell>
          <cell r="I162">
            <v>0</v>
          </cell>
          <cell r="J162">
            <v>0</v>
          </cell>
        </row>
        <row r="163">
          <cell r="B163" t="str">
            <v>Marconi/Ericsson</v>
          </cell>
        </row>
        <row r="164">
          <cell r="B164" t="str">
            <v>MetroOptix</v>
          </cell>
          <cell r="C164">
            <v>0</v>
          </cell>
          <cell r="D164">
            <v>0</v>
          </cell>
          <cell r="E164">
            <v>0</v>
          </cell>
          <cell r="F164">
            <v>0</v>
          </cell>
          <cell r="G164">
            <v>0</v>
          </cell>
          <cell r="H164">
            <v>0</v>
          </cell>
          <cell r="I164">
            <v>0</v>
          </cell>
          <cell r="J164">
            <v>0</v>
          </cell>
        </row>
        <row r="165">
          <cell r="B165" t="str">
            <v>Movaz</v>
          </cell>
          <cell r="C165">
            <v>0</v>
          </cell>
          <cell r="D165">
            <v>0</v>
          </cell>
          <cell r="E165">
            <v>0</v>
          </cell>
          <cell r="F165">
            <v>0</v>
          </cell>
          <cell r="G165">
            <v>0</v>
          </cell>
          <cell r="H165">
            <v>0</v>
          </cell>
          <cell r="I165">
            <v>0</v>
          </cell>
          <cell r="J165">
            <v>0</v>
          </cell>
        </row>
        <row r="166">
          <cell r="B166" t="str">
            <v>Native</v>
          </cell>
          <cell r="C166">
            <v>0</v>
          </cell>
          <cell r="D166">
            <v>0</v>
          </cell>
          <cell r="E166">
            <v>0</v>
          </cell>
          <cell r="F166">
            <v>0</v>
          </cell>
          <cell r="G166">
            <v>0</v>
          </cell>
          <cell r="H166">
            <v>0</v>
          </cell>
          <cell r="I166">
            <v>0</v>
          </cell>
          <cell r="J166">
            <v>0</v>
          </cell>
        </row>
        <row r="167">
          <cell r="B167" t="str">
            <v>NEC</v>
          </cell>
          <cell r="C167">
            <v>4</v>
          </cell>
          <cell r="D167">
            <v>1</v>
          </cell>
          <cell r="E167">
            <v>0</v>
          </cell>
          <cell r="F167">
            <v>0</v>
          </cell>
          <cell r="G167">
            <v>0</v>
          </cell>
          <cell r="H167">
            <v>1</v>
          </cell>
          <cell r="I167">
            <v>0</v>
          </cell>
          <cell r="J167">
            <v>6</v>
          </cell>
        </row>
        <row r="168">
          <cell r="B168" t="str">
            <v>Nortel</v>
          </cell>
          <cell r="C168">
            <v>1</v>
          </cell>
          <cell r="D168">
            <v>3</v>
          </cell>
          <cell r="E168">
            <v>0</v>
          </cell>
          <cell r="F168">
            <v>1</v>
          </cell>
          <cell r="G168">
            <v>1</v>
          </cell>
          <cell r="H168">
            <v>3</v>
          </cell>
          <cell r="I168">
            <v>0</v>
          </cell>
          <cell r="J168">
            <v>9</v>
          </cell>
        </row>
        <row r="169">
          <cell r="B169" t="str">
            <v>Oki</v>
          </cell>
          <cell r="C169">
            <v>0</v>
          </cell>
          <cell r="D169">
            <v>0</v>
          </cell>
          <cell r="E169">
            <v>0</v>
          </cell>
          <cell r="F169">
            <v>0</v>
          </cell>
          <cell r="G169">
            <v>0</v>
          </cell>
          <cell r="H169">
            <v>0</v>
          </cell>
          <cell r="I169">
            <v>0</v>
          </cell>
          <cell r="J169">
            <v>0</v>
          </cell>
        </row>
        <row r="170">
          <cell r="B170" t="str">
            <v>OpVista</v>
          </cell>
        </row>
        <row r="171">
          <cell r="B171" t="str">
            <v>Photonic Bridges</v>
          </cell>
          <cell r="C171">
            <v>0</v>
          </cell>
          <cell r="D171">
            <v>0</v>
          </cell>
          <cell r="E171">
            <v>0</v>
          </cell>
          <cell r="F171">
            <v>0</v>
          </cell>
          <cell r="G171">
            <v>0</v>
          </cell>
          <cell r="H171">
            <v>0</v>
          </cell>
          <cell r="I171">
            <v>0</v>
          </cell>
          <cell r="J171">
            <v>0</v>
          </cell>
        </row>
        <row r="172">
          <cell r="B172" t="str">
            <v>Photonixnet</v>
          </cell>
          <cell r="C172">
            <v>0</v>
          </cell>
          <cell r="D172">
            <v>0</v>
          </cell>
          <cell r="E172">
            <v>0</v>
          </cell>
          <cell r="F172">
            <v>0</v>
          </cell>
          <cell r="G172">
            <v>0</v>
          </cell>
          <cell r="H172">
            <v>0</v>
          </cell>
          <cell r="I172">
            <v>0</v>
          </cell>
          <cell r="J172">
            <v>0</v>
          </cell>
        </row>
        <row r="173">
          <cell r="B173" t="str">
            <v>Pirelli</v>
          </cell>
          <cell r="C173">
            <v>0</v>
          </cell>
          <cell r="D173">
            <v>0</v>
          </cell>
          <cell r="E173">
            <v>0</v>
          </cell>
          <cell r="F173">
            <v>0</v>
          </cell>
          <cell r="G173">
            <v>0</v>
          </cell>
          <cell r="H173">
            <v>0</v>
          </cell>
          <cell r="I173">
            <v>0</v>
          </cell>
          <cell r="J173">
            <v>0</v>
          </cell>
        </row>
        <row r="174">
          <cell r="B174" t="str">
            <v>Redback</v>
          </cell>
          <cell r="C174">
            <v>0</v>
          </cell>
          <cell r="D174">
            <v>0</v>
          </cell>
          <cell r="E174">
            <v>0</v>
          </cell>
          <cell r="F174">
            <v>0</v>
          </cell>
          <cell r="G174">
            <v>0</v>
          </cell>
          <cell r="H174">
            <v>0</v>
          </cell>
          <cell r="I174">
            <v>0</v>
          </cell>
          <cell r="J174">
            <v>0</v>
          </cell>
        </row>
        <row r="175">
          <cell r="B175" t="str">
            <v>Sagem</v>
          </cell>
          <cell r="C175">
            <v>0</v>
          </cell>
          <cell r="D175">
            <v>0</v>
          </cell>
          <cell r="E175">
            <v>0</v>
          </cell>
          <cell r="F175">
            <v>0</v>
          </cell>
          <cell r="G175">
            <v>0</v>
          </cell>
          <cell r="H175">
            <v>0</v>
          </cell>
          <cell r="I175">
            <v>0</v>
          </cell>
          <cell r="J175">
            <v>0</v>
          </cell>
        </row>
        <row r="176">
          <cell r="B176" t="str">
            <v>Samsung</v>
          </cell>
          <cell r="C176">
            <v>0</v>
          </cell>
          <cell r="D176">
            <v>0</v>
          </cell>
          <cell r="E176">
            <v>0</v>
          </cell>
          <cell r="F176">
            <v>0</v>
          </cell>
          <cell r="G176">
            <v>0</v>
          </cell>
          <cell r="H176">
            <v>0</v>
          </cell>
          <cell r="I176">
            <v>0</v>
          </cell>
          <cell r="J176">
            <v>0</v>
          </cell>
        </row>
        <row r="177">
          <cell r="B177" t="str">
            <v>Nokia Siemens</v>
          </cell>
          <cell r="C177">
            <v>69</v>
          </cell>
          <cell r="D177">
            <v>13</v>
          </cell>
          <cell r="E177">
            <v>10</v>
          </cell>
          <cell r="F177">
            <v>0</v>
          </cell>
          <cell r="G177">
            <v>0</v>
          </cell>
          <cell r="H177">
            <v>20</v>
          </cell>
          <cell r="I177">
            <v>1</v>
          </cell>
          <cell r="J177">
            <v>113</v>
          </cell>
        </row>
        <row r="178">
          <cell r="B178" t="str">
            <v>Sorrento/Zhone</v>
          </cell>
        </row>
        <row r="179">
          <cell r="B179" t="str">
            <v>Sycamore</v>
          </cell>
          <cell r="C179">
            <v>0</v>
          </cell>
          <cell r="D179">
            <v>0</v>
          </cell>
          <cell r="E179">
            <v>0</v>
          </cell>
          <cell r="F179">
            <v>0</v>
          </cell>
          <cell r="G179">
            <v>0</v>
          </cell>
          <cell r="H179">
            <v>0</v>
          </cell>
          <cell r="I179">
            <v>0</v>
          </cell>
          <cell r="J179">
            <v>0</v>
          </cell>
        </row>
        <row r="180">
          <cell r="B180" t="str">
            <v>Tejas</v>
          </cell>
        </row>
        <row r="181">
          <cell r="B181" t="str">
            <v>Tellabs</v>
          </cell>
          <cell r="C181">
            <v>8</v>
          </cell>
          <cell r="D181">
            <v>0</v>
          </cell>
          <cell r="E181">
            <v>0</v>
          </cell>
          <cell r="F181">
            <v>0</v>
          </cell>
          <cell r="G181">
            <v>2</v>
          </cell>
          <cell r="H181">
            <v>0</v>
          </cell>
          <cell r="I181">
            <v>0</v>
          </cell>
          <cell r="J181">
            <v>10</v>
          </cell>
        </row>
        <row r="182">
          <cell r="B182" t="str">
            <v>Tellium</v>
          </cell>
          <cell r="C182">
            <v>0</v>
          </cell>
          <cell r="D182">
            <v>0</v>
          </cell>
          <cell r="E182">
            <v>0</v>
          </cell>
          <cell r="F182">
            <v>0</v>
          </cell>
          <cell r="G182">
            <v>0</v>
          </cell>
          <cell r="H182">
            <v>0</v>
          </cell>
          <cell r="I182">
            <v>0</v>
          </cell>
          <cell r="J182">
            <v>0</v>
          </cell>
        </row>
        <row r="183">
          <cell r="B183" t="str">
            <v>Transmode</v>
          </cell>
          <cell r="C183">
            <v>0</v>
          </cell>
          <cell r="D183">
            <v>0</v>
          </cell>
          <cell r="E183">
            <v>0</v>
          </cell>
          <cell r="F183">
            <v>0</v>
          </cell>
          <cell r="G183">
            <v>0</v>
          </cell>
          <cell r="H183">
            <v>0</v>
          </cell>
          <cell r="I183">
            <v>0</v>
          </cell>
          <cell r="J183">
            <v>0</v>
          </cell>
        </row>
        <row r="184">
          <cell r="B184" t="str">
            <v>Turin</v>
          </cell>
          <cell r="C184">
            <v>0</v>
          </cell>
          <cell r="D184">
            <v>0</v>
          </cell>
          <cell r="E184">
            <v>0</v>
          </cell>
          <cell r="F184">
            <v>0</v>
          </cell>
          <cell r="G184">
            <v>0</v>
          </cell>
          <cell r="H184">
            <v>0</v>
          </cell>
          <cell r="I184">
            <v>0</v>
          </cell>
          <cell r="J184">
            <v>0</v>
          </cell>
        </row>
        <row r="185">
          <cell r="B185" t="str">
            <v>Tyco</v>
          </cell>
          <cell r="C185">
            <v>0</v>
          </cell>
          <cell r="D185">
            <v>0</v>
          </cell>
          <cell r="E185">
            <v>0</v>
          </cell>
          <cell r="F185">
            <v>0</v>
          </cell>
          <cell r="G185">
            <v>0</v>
          </cell>
          <cell r="H185">
            <v>0</v>
          </cell>
          <cell r="I185">
            <v>0</v>
          </cell>
          <cell r="J185">
            <v>0</v>
          </cell>
        </row>
        <row r="186">
          <cell r="B186" t="str">
            <v>UTStarcom</v>
          </cell>
          <cell r="C186">
            <v>0</v>
          </cell>
          <cell r="D186">
            <v>0</v>
          </cell>
          <cell r="E186">
            <v>0</v>
          </cell>
          <cell r="F186">
            <v>0</v>
          </cell>
          <cell r="G186">
            <v>0</v>
          </cell>
          <cell r="H186">
            <v>0</v>
          </cell>
          <cell r="I186">
            <v>0</v>
          </cell>
          <cell r="J186">
            <v>0</v>
          </cell>
        </row>
        <row r="187">
          <cell r="B187" t="str">
            <v>White Rock</v>
          </cell>
          <cell r="C187">
            <v>0</v>
          </cell>
          <cell r="D187">
            <v>0</v>
          </cell>
          <cell r="E187">
            <v>0</v>
          </cell>
          <cell r="F187">
            <v>0</v>
          </cell>
          <cell r="G187">
            <v>0</v>
          </cell>
          <cell r="H187">
            <v>0</v>
          </cell>
          <cell r="I187">
            <v>0</v>
          </cell>
          <cell r="J187">
            <v>0</v>
          </cell>
        </row>
        <row r="188">
          <cell r="B188" t="str">
            <v>Xtera</v>
          </cell>
        </row>
        <row r="189">
          <cell r="B189" t="str">
            <v>Zhone</v>
          </cell>
          <cell r="C189">
            <v>0</v>
          </cell>
          <cell r="D189">
            <v>0</v>
          </cell>
          <cell r="E189">
            <v>0</v>
          </cell>
          <cell r="F189">
            <v>0</v>
          </cell>
          <cell r="G189">
            <v>0</v>
          </cell>
          <cell r="H189">
            <v>0</v>
          </cell>
          <cell r="I189">
            <v>0</v>
          </cell>
          <cell r="J189">
            <v>0</v>
          </cell>
        </row>
        <row r="190">
          <cell r="B190" t="str">
            <v>ZTE</v>
          </cell>
          <cell r="C190">
            <v>12</v>
          </cell>
          <cell r="D190">
            <v>0</v>
          </cell>
          <cell r="E190">
            <v>0</v>
          </cell>
          <cell r="F190">
            <v>0</v>
          </cell>
          <cell r="G190">
            <v>0</v>
          </cell>
          <cell r="H190">
            <v>3</v>
          </cell>
          <cell r="I190">
            <v>0</v>
          </cell>
          <cell r="J190">
            <v>15</v>
          </cell>
        </row>
        <row r="191">
          <cell r="B191" t="str">
            <v>Other</v>
          </cell>
          <cell r="C191">
            <v>0</v>
          </cell>
          <cell r="D191">
            <v>0</v>
          </cell>
          <cell r="E191">
            <v>0</v>
          </cell>
          <cell r="F191">
            <v>0</v>
          </cell>
          <cell r="G191">
            <v>0</v>
          </cell>
          <cell r="H191">
            <v>0</v>
          </cell>
          <cell r="I191">
            <v>0</v>
          </cell>
          <cell r="J191">
            <v>0</v>
          </cell>
        </row>
        <row r="192">
          <cell r="B192" t="str">
            <v>Total</v>
          </cell>
          <cell r="C192">
            <v>134</v>
          </cell>
          <cell r="D192">
            <v>50</v>
          </cell>
          <cell r="E192">
            <v>28</v>
          </cell>
          <cell r="F192">
            <v>17</v>
          </cell>
          <cell r="G192">
            <v>7</v>
          </cell>
          <cell r="H192">
            <v>57</v>
          </cell>
          <cell r="I192">
            <v>1</v>
          </cell>
          <cell r="J192">
            <v>294</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Total Optical Networking (ON)</v>
          </cell>
        </row>
        <row r="197">
          <cell r="B197" t="str">
            <v>ADTRAN</v>
          </cell>
        </row>
        <row r="198">
          <cell r="B198" t="str">
            <v>ADVA</v>
          </cell>
          <cell r="C198">
            <v>0</v>
          </cell>
          <cell r="D198">
            <v>0</v>
          </cell>
          <cell r="E198">
            <v>0</v>
          </cell>
          <cell r="F198">
            <v>0</v>
          </cell>
          <cell r="G198">
            <v>0</v>
          </cell>
          <cell r="H198">
            <v>0</v>
          </cell>
          <cell r="I198">
            <v>0</v>
          </cell>
          <cell r="J198">
            <v>0</v>
          </cell>
        </row>
        <row r="199">
          <cell r="B199" t="str">
            <v>Alcatel-Lucent</v>
          </cell>
          <cell r="C199">
            <v>23</v>
          </cell>
          <cell r="D199">
            <v>18</v>
          </cell>
          <cell r="E199">
            <v>11</v>
          </cell>
          <cell r="F199">
            <v>1</v>
          </cell>
          <cell r="G199">
            <v>0</v>
          </cell>
          <cell r="H199">
            <v>17</v>
          </cell>
          <cell r="I199">
            <v>0</v>
          </cell>
          <cell r="J199">
            <v>70</v>
          </cell>
        </row>
        <row r="200">
          <cell r="B200" t="str">
            <v>ANDA</v>
          </cell>
        </row>
        <row r="201">
          <cell r="B201" t="str">
            <v>Atrica</v>
          </cell>
          <cell r="C201">
            <v>0</v>
          </cell>
          <cell r="D201">
            <v>0</v>
          </cell>
          <cell r="E201">
            <v>0</v>
          </cell>
          <cell r="F201">
            <v>0</v>
          </cell>
          <cell r="G201">
            <v>0</v>
          </cell>
          <cell r="H201">
            <v>0</v>
          </cell>
          <cell r="I201">
            <v>0</v>
          </cell>
          <cell r="J201">
            <v>0</v>
          </cell>
        </row>
        <row r="202">
          <cell r="B202" t="str">
            <v>Calient</v>
          </cell>
          <cell r="C202">
            <v>0</v>
          </cell>
          <cell r="D202">
            <v>0</v>
          </cell>
          <cell r="E202">
            <v>0</v>
          </cell>
          <cell r="F202">
            <v>0</v>
          </cell>
          <cell r="G202">
            <v>0</v>
          </cell>
          <cell r="H202">
            <v>0</v>
          </cell>
          <cell r="I202">
            <v>0</v>
          </cell>
          <cell r="J202">
            <v>0</v>
          </cell>
        </row>
        <row r="203">
          <cell r="B203" t="str">
            <v>Ciena</v>
          </cell>
          <cell r="C203">
            <v>0</v>
          </cell>
          <cell r="D203">
            <v>0</v>
          </cell>
          <cell r="E203">
            <v>0</v>
          </cell>
          <cell r="F203">
            <v>10</v>
          </cell>
          <cell r="G203">
            <v>0</v>
          </cell>
          <cell r="H203">
            <v>1.5</v>
          </cell>
          <cell r="I203">
            <v>0</v>
          </cell>
          <cell r="J203">
            <v>11.5</v>
          </cell>
        </row>
        <row r="204">
          <cell r="B204" t="str">
            <v>Cisco</v>
          </cell>
          <cell r="C204">
            <v>0</v>
          </cell>
          <cell r="D204">
            <v>4</v>
          </cell>
          <cell r="E204">
            <v>0</v>
          </cell>
          <cell r="F204">
            <v>0</v>
          </cell>
          <cell r="G204">
            <v>0.8</v>
          </cell>
          <cell r="H204">
            <v>1</v>
          </cell>
          <cell r="I204">
            <v>0</v>
          </cell>
          <cell r="J204">
            <v>5.8</v>
          </cell>
        </row>
        <row r="205">
          <cell r="B205" t="str">
            <v>Corrigent</v>
          </cell>
        </row>
        <row r="206">
          <cell r="B206" t="str">
            <v>Corvis</v>
          </cell>
          <cell r="C206">
            <v>0</v>
          </cell>
          <cell r="D206">
            <v>0</v>
          </cell>
          <cell r="E206">
            <v>0</v>
          </cell>
          <cell r="F206">
            <v>0</v>
          </cell>
          <cell r="G206">
            <v>0</v>
          </cell>
          <cell r="H206">
            <v>0</v>
          </cell>
          <cell r="I206">
            <v>0</v>
          </cell>
          <cell r="J206">
            <v>0</v>
          </cell>
        </row>
        <row r="207">
          <cell r="B207" t="str">
            <v>Datang</v>
          </cell>
          <cell r="C207">
            <v>0</v>
          </cell>
          <cell r="D207">
            <v>0</v>
          </cell>
          <cell r="E207">
            <v>0</v>
          </cell>
          <cell r="F207">
            <v>0</v>
          </cell>
          <cell r="G207">
            <v>0</v>
          </cell>
          <cell r="H207">
            <v>0</v>
          </cell>
          <cell r="I207">
            <v>0</v>
          </cell>
          <cell r="J207">
            <v>0</v>
          </cell>
        </row>
        <row r="208">
          <cell r="B208" t="str">
            <v>ECI Telecom</v>
          </cell>
          <cell r="C208">
            <v>7</v>
          </cell>
          <cell r="D208">
            <v>3</v>
          </cell>
          <cell r="E208">
            <v>2</v>
          </cell>
          <cell r="F208">
            <v>0</v>
          </cell>
          <cell r="G208">
            <v>0</v>
          </cell>
          <cell r="H208">
            <v>0</v>
          </cell>
          <cell r="I208">
            <v>0</v>
          </cell>
          <cell r="J208">
            <v>12</v>
          </cell>
        </row>
        <row r="209">
          <cell r="B209" t="str">
            <v>Ericsson</v>
          </cell>
          <cell r="C209">
            <v>6</v>
          </cell>
          <cell r="D209">
            <v>2</v>
          </cell>
          <cell r="E209">
            <v>4</v>
          </cell>
          <cell r="F209">
            <v>0</v>
          </cell>
          <cell r="G209">
            <v>0</v>
          </cell>
          <cell r="H209">
            <v>4</v>
          </cell>
          <cell r="I209">
            <v>0</v>
          </cell>
          <cell r="J209">
            <v>16</v>
          </cell>
        </row>
        <row r="210">
          <cell r="B210" t="str">
            <v>FiberHome</v>
          </cell>
          <cell r="C210">
            <v>0</v>
          </cell>
          <cell r="D210">
            <v>0</v>
          </cell>
          <cell r="E210">
            <v>0</v>
          </cell>
          <cell r="F210">
            <v>0</v>
          </cell>
          <cell r="G210">
            <v>0</v>
          </cell>
          <cell r="H210">
            <v>0</v>
          </cell>
          <cell r="I210">
            <v>0</v>
          </cell>
          <cell r="J210">
            <v>0</v>
          </cell>
        </row>
        <row r="211">
          <cell r="B211" t="str">
            <v>Fujitsu</v>
          </cell>
          <cell r="C211">
            <v>0</v>
          </cell>
          <cell r="D211">
            <v>0</v>
          </cell>
          <cell r="E211">
            <v>0</v>
          </cell>
          <cell r="F211">
            <v>0</v>
          </cell>
          <cell r="G211">
            <v>0</v>
          </cell>
          <cell r="H211">
            <v>0</v>
          </cell>
          <cell r="I211">
            <v>0</v>
          </cell>
          <cell r="J211">
            <v>0</v>
          </cell>
        </row>
        <row r="212">
          <cell r="B212" t="str">
            <v>Hitachi</v>
          </cell>
          <cell r="C212">
            <v>0</v>
          </cell>
          <cell r="D212">
            <v>0</v>
          </cell>
          <cell r="E212">
            <v>0</v>
          </cell>
          <cell r="F212">
            <v>0</v>
          </cell>
          <cell r="G212">
            <v>0</v>
          </cell>
          <cell r="H212">
            <v>0</v>
          </cell>
          <cell r="I212">
            <v>0</v>
          </cell>
          <cell r="J212">
            <v>0</v>
          </cell>
        </row>
        <row r="213">
          <cell r="B213" t="str">
            <v>Hitachi Cable</v>
          </cell>
        </row>
        <row r="214">
          <cell r="B214" t="str">
            <v>Huawei</v>
          </cell>
          <cell r="C214">
            <v>11</v>
          </cell>
          <cell r="D214">
            <v>4</v>
          </cell>
          <cell r="E214">
            <v>0</v>
          </cell>
          <cell r="F214">
            <v>0</v>
          </cell>
          <cell r="G214">
            <v>0</v>
          </cell>
          <cell r="H214">
            <v>1</v>
          </cell>
          <cell r="I214">
            <v>0</v>
          </cell>
          <cell r="J214">
            <v>16</v>
          </cell>
        </row>
        <row r="215">
          <cell r="B215" t="str">
            <v>Infinera</v>
          </cell>
        </row>
        <row r="216">
          <cell r="B216" t="str">
            <v>LGIC</v>
          </cell>
          <cell r="C216">
            <v>0</v>
          </cell>
          <cell r="D216">
            <v>0</v>
          </cell>
          <cell r="E216">
            <v>0</v>
          </cell>
          <cell r="F216">
            <v>0</v>
          </cell>
          <cell r="G216">
            <v>0</v>
          </cell>
          <cell r="H216">
            <v>0</v>
          </cell>
          <cell r="I216">
            <v>0</v>
          </cell>
          <cell r="J216">
            <v>0</v>
          </cell>
        </row>
        <row r="217">
          <cell r="B217" t="str">
            <v>Lucent</v>
          </cell>
          <cell r="C217">
            <v>0</v>
          </cell>
          <cell r="D217">
            <v>0</v>
          </cell>
          <cell r="E217">
            <v>0</v>
          </cell>
          <cell r="F217">
            <v>0</v>
          </cell>
          <cell r="G217">
            <v>0</v>
          </cell>
          <cell r="H217">
            <v>0</v>
          </cell>
          <cell r="I217">
            <v>0</v>
          </cell>
          <cell r="J217">
            <v>0</v>
          </cell>
        </row>
        <row r="218">
          <cell r="B218" t="str">
            <v>Lumentis</v>
          </cell>
          <cell r="C218">
            <v>0</v>
          </cell>
          <cell r="D218">
            <v>0</v>
          </cell>
          <cell r="E218">
            <v>0</v>
          </cell>
          <cell r="F218">
            <v>0</v>
          </cell>
          <cell r="G218">
            <v>0</v>
          </cell>
          <cell r="H218">
            <v>0</v>
          </cell>
          <cell r="I218">
            <v>0</v>
          </cell>
          <cell r="J218">
            <v>0</v>
          </cell>
        </row>
        <row r="219">
          <cell r="B219" t="str">
            <v>Luminous</v>
          </cell>
          <cell r="C219">
            <v>0</v>
          </cell>
          <cell r="D219">
            <v>0</v>
          </cell>
          <cell r="E219">
            <v>0</v>
          </cell>
          <cell r="F219">
            <v>0</v>
          </cell>
          <cell r="G219">
            <v>0</v>
          </cell>
          <cell r="H219">
            <v>0</v>
          </cell>
          <cell r="I219">
            <v>0</v>
          </cell>
          <cell r="J219">
            <v>0</v>
          </cell>
        </row>
        <row r="220">
          <cell r="B220" t="str">
            <v>Marconi/Ericsson</v>
          </cell>
        </row>
        <row r="221">
          <cell r="B221" t="str">
            <v>Movaz</v>
          </cell>
          <cell r="C221">
            <v>0</v>
          </cell>
          <cell r="D221">
            <v>0</v>
          </cell>
          <cell r="E221">
            <v>0</v>
          </cell>
          <cell r="F221">
            <v>0</v>
          </cell>
          <cell r="G221">
            <v>0</v>
          </cell>
          <cell r="H221">
            <v>0</v>
          </cell>
          <cell r="I221">
            <v>0</v>
          </cell>
          <cell r="J221">
            <v>0</v>
          </cell>
        </row>
        <row r="222">
          <cell r="B222" t="str">
            <v>NEC</v>
          </cell>
          <cell r="C222">
            <v>14</v>
          </cell>
          <cell r="D222">
            <v>0</v>
          </cell>
          <cell r="E222">
            <v>0</v>
          </cell>
          <cell r="F222">
            <v>0</v>
          </cell>
          <cell r="G222">
            <v>1</v>
          </cell>
          <cell r="H222">
            <v>0</v>
          </cell>
          <cell r="I222">
            <v>0</v>
          </cell>
          <cell r="J222">
            <v>15</v>
          </cell>
        </row>
        <row r="223">
          <cell r="B223" t="str">
            <v>Nortel</v>
          </cell>
          <cell r="C223">
            <v>5</v>
          </cell>
          <cell r="D223">
            <v>0</v>
          </cell>
          <cell r="E223">
            <v>0</v>
          </cell>
          <cell r="F223">
            <v>1</v>
          </cell>
          <cell r="G223">
            <v>0</v>
          </cell>
          <cell r="H223">
            <v>4</v>
          </cell>
          <cell r="I223">
            <v>0</v>
          </cell>
          <cell r="J223">
            <v>10</v>
          </cell>
        </row>
        <row r="224">
          <cell r="B224" t="str">
            <v>Oki</v>
          </cell>
          <cell r="C224">
            <v>0</v>
          </cell>
          <cell r="D224">
            <v>0</v>
          </cell>
          <cell r="E224">
            <v>0</v>
          </cell>
          <cell r="F224">
            <v>0</v>
          </cell>
          <cell r="G224">
            <v>0</v>
          </cell>
          <cell r="H224">
            <v>0</v>
          </cell>
          <cell r="I224">
            <v>0</v>
          </cell>
          <cell r="J224">
            <v>0</v>
          </cell>
        </row>
        <row r="225">
          <cell r="B225" t="str">
            <v>OpVista</v>
          </cell>
        </row>
        <row r="226">
          <cell r="B226" t="str">
            <v>Photonic Bridges</v>
          </cell>
          <cell r="D226">
            <v>0</v>
          </cell>
          <cell r="J226">
            <v>0</v>
          </cell>
        </row>
        <row r="227">
          <cell r="B227" t="str">
            <v>Redback</v>
          </cell>
          <cell r="C227">
            <v>0</v>
          </cell>
          <cell r="D227">
            <v>0</v>
          </cell>
          <cell r="E227">
            <v>0</v>
          </cell>
          <cell r="F227">
            <v>0</v>
          </cell>
          <cell r="G227">
            <v>0</v>
          </cell>
          <cell r="H227">
            <v>0</v>
          </cell>
          <cell r="I227">
            <v>0</v>
          </cell>
          <cell r="J227">
            <v>0</v>
          </cell>
        </row>
        <row r="228">
          <cell r="B228" t="str">
            <v>Sagem</v>
          </cell>
          <cell r="C228">
            <v>0</v>
          </cell>
          <cell r="D228">
            <v>0</v>
          </cell>
          <cell r="E228">
            <v>0</v>
          </cell>
          <cell r="F228">
            <v>0</v>
          </cell>
          <cell r="G228">
            <v>0</v>
          </cell>
          <cell r="H228">
            <v>0</v>
          </cell>
          <cell r="I228">
            <v>0</v>
          </cell>
          <cell r="J228">
            <v>0</v>
          </cell>
        </row>
        <row r="229">
          <cell r="B229" t="str">
            <v>Samsung</v>
          </cell>
          <cell r="C229">
            <v>0</v>
          </cell>
          <cell r="D229">
            <v>0</v>
          </cell>
          <cell r="E229">
            <v>0</v>
          </cell>
          <cell r="F229">
            <v>0</v>
          </cell>
          <cell r="G229">
            <v>0</v>
          </cell>
          <cell r="H229">
            <v>0</v>
          </cell>
          <cell r="I229">
            <v>0</v>
          </cell>
          <cell r="J229">
            <v>0</v>
          </cell>
        </row>
        <row r="230">
          <cell r="B230" t="str">
            <v>Nokia Siemens</v>
          </cell>
          <cell r="C230">
            <v>3</v>
          </cell>
          <cell r="D230">
            <v>6</v>
          </cell>
          <cell r="E230">
            <v>5</v>
          </cell>
          <cell r="F230">
            <v>0</v>
          </cell>
          <cell r="G230">
            <v>0</v>
          </cell>
          <cell r="H230">
            <v>15</v>
          </cell>
          <cell r="I230">
            <v>0</v>
          </cell>
          <cell r="J230">
            <v>29</v>
          </cell>
        </row>
        <row r="231">
          <cell r="B231" t="str">
            <v>Sorrento/Zhone</v>
          </cell>
        </row>
        <row r="232">
          <cell r="B232" t="str">
            <v>Sycamore</v>
          </cell>
          <cell r="C232">
            <v>0</v>
          </cell>
          <cell r="D232">
            <v>0</v>
          </cell>
          <cell r="E232">
            <v>0</v>
          </cell>
          <cell r="F232">
            <v>0</v>
          </cell>
          <cell r="G232">
            <v>0</v>
          </cell>
          <cell r="H232">
            <v>0</v>
          </cell>
          <cell r="I232">
            <v>0</v>
          </cell>
          <cell r="J232">
            <v>0</v>
          </cell>
        </row>
        <row r="233">
          <cell r="B233" t="str">
            <v>Tejas</v>
          </cell>
        </row>
        <row r="234">
          <cell r="B234" t="str">
            <v>Tellabs</v>
          </cell>
          <cell r="C234">
            <v>8</v>
          </cell>
          <cell r="D234">
            <v>0</v>
          </cell>
          <cell r="E234">
            <v>0</v>
          </cell>
          <cell r="F234">
            <v>0</v>
          </cell>
          <cell r="G234">
            <v>0</v>
          </cell>
          <cell r="H234">
            <v>0</v>
          </cell>
          <cell r="I234">
            <v>0</v>
          </cell>
          <cell r="J234">
            <v>8</v>
          </cell>
        </row>
        <row r="235">
          <cell r="B235" t="str">
            <v>Tellium</v>
          </cell>
          <cell r="C235">
            <v>0</v>
          </cell>
          <cell r="D235">
            <v>0</v>
          </cell>
          <cell r="E235">
            <v>0</v>
          </cell>
          <cell r="F235">
            <v>0</v>
          </cell>
          <cell r="G235">
            <v>0</v>
          </cell>
          <cell r="H235">
            <v>0</v>
          </cell>
          <cell r="I235">
            <v>0</v>
          </cell>
          <cell r="J235">
            <v>0</v>
          </cell>
        </row>
        <row r="236">
          <cell r="B236" t="str">
            <v>Transmode</v>
          </cell>
        </row>
        <row r="237">
          <cell r="B237" t="str">
            <v>Turin</v>
          </cell>
          <cell r="C237">
            <v>0</v>
          </cell>
          <cell r="D237">
            <v>0</v>
          </cell>
          <cell r="E237">
            <v>0</v>
          </cell>
          <cell r="F237">
            <v>0</v>
          </cell>
          <cell r="G237">
            <v>0</v>
          </cell>
          <cell r="H237">
            <v>0</v>
          </cell>
          <cell r="I237">
            <v>0</v>
          </cell>
          <cell r="J237">
            <v>0</v>
          </cell>
        </row>
        <row r="238">
          <cell r="B238" t="str">
            <v>Tyco</v>
          </cell>
          <cell r="C238">
            <v>0</v>
          </cell>
          <cell r="D238">
            <v>0</v>
          </cell>
          <cell r="E238">
            <v>0</v>
          </cell>
          <cell r="F238">
            <v>0</v>
          </cell>
          <cell r="G238">
            <v>0</v>
          </cell>
          <cell r="H238">
            <v>0</v>
          </cell>
          <cell r="I238">
            <v>0</v>
          </cell>
          <cell r="J238">
            <v>0</v>
          </cell>
        </row>
        <row r="239">
          <cell r="B239" t="str">
            <v>UTStarcom</v>
          </cell>
          <cell r="C239">
            <v>0</v>
          </cell>
          <cell r="D239">
            <v>0</v>
          </cell>
          <cell r="E239">
            <v>0</v>
          </cell>
          <cell r="F239">
            <v>0</v>
          </cell>
          <cell r="G239">
            <v>0</v>
          </cell>
          <cell r="H239">
            <v>0</v>
          </cell>
          <cell r="I239">
            <v>0</v>
          </cell>
          <cell r="J239">
            <v>0</v>
          </cell>
        </row>
        <row r="240">
          <cell r="B240" t="str">
            <v>White Rock</v>
          </cell>
          <cell r="C240">
            <v>0</v>
          </cell>
          <cell r="D240">
            <v>0</v>
          </cell>
          <cell r="E240">
            <v>0</v>
          </cell>
          <cell r="F240">
            <v>0</v>
          </cell>
          <cell r="G240">
            <v>0</v>
          </cell>
          <cell r="H240">
            <v>0</v>
          </cell>
          <cell r="I240">
            <v>0</v>
          </cell>
          <cell r="J240">
            <v>0</v>
          </cell>
        </row>
        <row r="241">
          <cell r="B241" t="str">
            <v>Xtera</v>
          </cell>
        </row>
        <row r="242">
          <cell r="B242" t="str">
            <v>Zhone</v>
          </cell>
          <cell r="C242">
            <v>0</v>
          </cell>
          <cell r="D242">
            <v>0</v>
          </cell>
          <cell r="E242">
            <v>0</v>
          </cell>
          <cell r="F242">
            <v>0</v>
          </cell>
          <cell r="G242">
            <v>0</v>
          </cell>
          <cell r="H242">
            <v>0</v>
          </cell>
          <cell r="I242">
            <v>0</v>
          </cell>
          <cell r="J242">
            <v>0</v>
          </cell>
        </row>
        <row r="243">
          <cell r="B243" t="str">
            <v>ZTE</v>
          </cell>
          <cell r="C243">
            <v>15</v>
          </cell>
          <cell r="D243">
            <v>0</v>
          </cell>
          <cell r="E243">
            <v>0</v>
          </cell>
          <cell r="F243">
            <v>0</v>
          </cell>
          <cell r="G243">
            <v>0</v>
          </cell>
          <cell r="H243">
            <v>7</v>
          </cell>
          <cell r="I243">
            <v>0</v>
          </cell>
          <cell r="J243">
            <v>22</v>
          </cell>
        </row>
        <row r="244">
          <cell r="B244" t="str">
            <v>Other</v>
          </cell>
          <cell r="C244">
            <v>0</v>
          </cell>
          <cell r="D244">
            <v>0</v>
          </cell>
          <cell r="E244">
            <v>0</v>
          </cell>
          <cell r="F244">
            <v>0</v>
          </cell>
          <cell r="G244">
            <v>0</v>
          </cell>
          <cell r="H244">
            <v>0</v>
          </cell>
          <cell r="I244">
            <v>0</v>
          </cell>
          <cell r="J244">
            <v>0</v>
          </cell>
        </row>
        <row r="245">
          <cell r="B245" t="str">
            <v>Total</v>
          </cell>
          <cell r="C245">
            <v>92</v>
          </cell>
          <cell r="D245">
            <v>37</v>
          </cell>
          <cell r="E245">
            <v>22</v>
          </cell>
          <cell r="F245">
            <v>12</v>
          </cell>
          <cell r="G245">
            <v>1.8</v>
          </cell>
          <cell r="H245">
            <v>50.5</v>
          </cell>
          <cell r="I245">
            <v>0</v>
          </cell>
          <cell r="J245">
            <v>215.3</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Total Optical Networking (ON)</v>
          </cell>
        </row>
        <row r="250">
          <cell r="B250" t="str">
            <v>ADTRAN</v>
          </cell>
        </row>
        <row r="251">
          <cell r="B251" t="str">
            <v>ADVA</v>
          </cell>
          <cell r="C251">
            <v>0</v>
          </cell>
          <cell r="D251">
            <v>0</v>
          </cell>
          <cell r="E251">
            <v>0</v>
          </cell>
          <cell r="F251">
            <v>0</v>
          </cell>
          <cell r="G251">
            <v>0</v>
          </cell>
          <cell r="H251">
            <v>0</v>
          </cell>
          <cell r="I251">
            <v>0</v>
          </cell>
          <cell r="J251">
            <v>0</v>
          </cell>
        </row>
        <row r="252">
          <cell r="B252" t="str">
            <v>Alcatel-Lucent</v>
          </cell>
          <cell r="C252">
            <v>13</v>
          </cell>
          <cell r="D252">
            <v>16</v>
          </cell>
          <cell r="E252">
            <v>1</v>
          </cell>
          <cell r="F252">
            <v>0</v>
          </cell>
          <cell r="G252">
            <v>1</v>
          </cell>
          <cell r="H252">
            <v>8</v>
          </cell>
          <cell r="I252">
            <v>0</v>
          </cell>
          <cell r="J252">
            <v>39</v>
          </cell>
        </row>
        <row r="253">
          <cell r="B253" t="str">
            <v>ANDA</v>
          </cell>
          <cell r="J253">
            <v>0</v>
          </cell>
        </row>
        <row r="254">
          <cell r="B254" t="str">
            <v>Atrica</v>
          </cell>
          <cell r="C254">
            <v>0</v>
          </cell>
          <cell r="D254">
            <v>0</v>
          </cell>
          <cell r="E254">
            <v>0</v>
          </cell>
          <cell r="F254">
            <v>0</v>
          </cell>
          <cell r="G254">
            <v>0</v>
          </cell>
          <cell r="H254">
            <v>0</v>
          </cell>
          <cell r="I254">
            <v>0</v>
          </cell>
          <cell r="J254">
            <v>0</v>
          </cell>
        </row>
        <row r="255">
          <cell r="B255" t="str">
            <v>Calient</v>
          </cell>
          <cell r="C255">
            <v>0</v>
          </cell>
          <cell r="D255">
            <v>0</v>
          </cell>
          <cell r="E255">
            <v>0</v>
          </cell>
          <cell r="F255">
            <v>0</v>
          </cell>
          <cell r="G255">
            <v>0</v>
          </cell>
          <cell r="H255">
            <v>0</v>
          </cell>
          <cell r="I255">
            <v>0</v>
          </cell>
          <cell r="J255">
            <v>0</v>
          </cell>
        </row>
        <row r="256">
          <cell r="B256" t="str">
            <v>Ciena</v>
          </cell>
          <cell r="C256">
            <v>0</v>
          </cell>
          <cell r="D256">
            <v>0</v>
          </cell>
          <cell r="E256">
            <v>0</v>
          </cell>
          <cell r="F256">
            <v>9</v>
          </cell>
          <cell r="G256">
            <v>0</v>
          </cell>
          <cell r="H256">
            <v>2</v>
          </cell>
          <cell r="I256">
            <v>0</v>
          </cell>
          <cell r="J256">
            <v>11</v>
          </cell>
        </row>
        <row r="257">
          <cell r="B257" t="str">
            <v>Cisco</v>
          </cell>
          <cell r="C257">
            <v>0</v>
          </cell>
          <cell r="D257">
            <v>3</v>
          </cell>
          <cell r="E257">
            <v>0</v>
          </cell>
          <cell r="F257">
            <v>0</v>
          </cell>
          <cell r="G257">
            <v>0</v>
          </cell>
          <cell r="H257">
            <v>1</v>
          </cell>
          <cell r="I257">
            <v>0</v>
          </cell>
          <cell r="J257">
            <v>4</v>
          </cell>
        </row>
        <row r="258">
          <cell r="B258" t="str">
            <v>Corrigent</v>
          </cell>
          <cell r="J258">
            <v>0</v>
          </cell>
        </row>
        <row r="259">
          <cell r="B259" t="str">
            <v>Corvis</v>
          </cell>
          <cell r="C259">
            <v>0</v>
          </cell>
          <cell r="D259">
            <v>0</v>
          </cell>
          <cell r="E259">
            <v>0</v>
          </cell>
          <cell r="F259">
            <v>0</v>
          </cell>
          <cell r="G259">
            <v>0</v>
          </cell>
          <cell r="H259">
            <v>0</v>
          </cell>
          <cell r="I259">
            <v>0</v>
          </cell>
          <cell r="J259">
            <v>0</v>
          </cell>
        </row>
        <row r="260">
          <cell r="B260" t="str">
            <v>Datang</v>
          </cell>
          <cell r="C260">
            <v>0</v>
          </cell>
          <cell r="D260">
            <v>0</v>
          </cell>
          <cell r="E260">
            <v>0</v>
          </cell>
          <cell r="F260">
            <v>0</v>
          </cell>
          <cell r="G260">
            <v>0</v>
          </cell>
          <cell r="H260">
            <v>0</v>
          </cell>
          <cell r="I260">
            <v>0</v>
          </cell>
          <cell r="J260">
            <v>0</v>
          </cell>
        </row>
        <row r="261">
          <cell r="B261" t="str">
            <v>ECI Telecom</v>
          </cell>
          <cell r="C261">
            <v>2</v>
          </cell>
          <cell r="D261">
            <v>2</v>
          </cell>
          <cell r="E261">
            <v>1</v>
          </cell>
          <cell r="F261">
            <v>0</v>
          </cell>
          <cell r="G261">
            <v>1</v>
          </cell>
          <cell r="H261">
            <v>0</v>
          </cell>
          <cell r="I261">
            <v>0</v>
          </cell>
          <cell r="J261">
            <v>6</v>
          </cell>
        </row>
        <row r="262">
          <cell r="B262" t="str">
            <v>Ericsson</v>
          </cell>
          <cell r="C262">
            <v>11</v>
          </cell>
          <cell r="D262">
            <v>3</v>
          </cell>
          <cell r="E262">
            <v>2</v>
          </cell>
          <cell r="F262">
            <v>0</v>
          </cell>
          <cell r="G262">
            <v>0</v>
          </cell>
          <cell r="H262">
            <v>3</v>
          </cell>
          <cell r="I262">
            <v>0</v>
          </cell>
          <cell r="J262">
            <v>19</v>
          </cell>
        </row>
        <row r="263">
          <cell r="B263" t="str">
            <v>FiberHome</v>
          </cell>
          <cell r="C263">
            <v>0</v>
          </cell>
          <cell r="D263">
            <v>0</v>
          </cell>
          <cell r="E263">
            <v>0</v>
          </cell>
          <cell r="F263">
            <v>0</v>
          </cell>
          <cell r="G263">
            <v>0</v>
          </cell>
          <cell r="H263">
            <v>0</v>
          </cell>
          <cell r="I263">
            <v>0</v>
          </cell>
          <cell r="J263">
            <v>0</v>
          </cell>
        </row>
        <row r="264">
          <cell r="B264" t="str">
            <v>Fujitsu</v>
          </cell>
          <cell r="C264">
            <v>1</v>
          </cell>
          <cell r="D264">
            <v>0</v>
          </cell>
          <cell r="E264">
            <v>0</v>
          </cell>
          <cell r="F264">
            <v>0</v>
          </cell>
          <cell r="G264">
            <v>0</v>
          </cell>
          <cell r="H264">
            <v>1</v>
          </cell>
          <cell r="I264">
            <v>0</v>
          </cell>
          <cell r="J264">
            <v>2</v>
          </cell>
        </row>
        <row r="265">
          <cell r="B265" t="str">
            <v>Hitachi</v>
          </cell>
          <cell r="C265">
            <v>0</v>
          </cell>
          <cell r="D265">
            <v>0</v>
          </cell>
          <cell r="E265">
            <v>0</v>
          </cell>
          <cell r="F265">
            <v>0</v>
          </cell>
          <cell r="G265">
            <v>0</v>
          </cell>
          <cell r="H265">
            <v>0</v>
          </cell>
          <cell r="I265">
            <v>0</v>
          </cell>
          <cell r="J265">
            <v>0</v>
          </cell>
        </row>
        <row r="266">
          <cell r="B266" t="str">
            <v>Hitachi Cable</v>
          </cell>
          <cell r="J266">
            <v>0</v>
          </cell>
        </row>
        <row r="267">
          <cell r="B267" t="str">
            <v>Huawei</v>
          </cell>
          <cell r="C267">
            <v>13</v>
          </cell>
          <cell r="D267">
            <v>6</v>
          </cell>
          <cell r="E267">
            <v>0</v>
          </cell>
          <cell r="F267">
            <v>0</v>
          </cell>
          <cell r="G267">
            <v>0</v>
          </cell>
          <cell r="H267">
            <v>6</v>
          </cell>
          <cell r="I267">
            <v>0</v>
          </cell>
          <cell r="J267">
            <v>25</v>
          </cell>
        </row>
        <row r="268">
          <cell r="B268" t="str">
            <v>Infinera</v>
          </cell>
          <cell r="J268">
            <v>0</v>
          </cell>
        </row>
        <row r="269">
          <cell r="B269" t="str">
            <v>LGIC</v>
          </cell>
          <cell r="C269">
            <v>0</v>
          </cell>
          <cell r="D269">
            <v>0</v>
          </cell>
          <cell r="E269">
            <v>0</v>
          </cell>
          <cell r="F269">
            <v>0</v>
          </cell>
          <cell r="G269">
            <v>0</v>
          </cell>
          <cell r="H269">
            <v>0</v>
          </cell>
          <cell r="I269">
            <v>0</v>
          </cell>
          <cell r="J269">
            <v>0</v>
          </cell>
        </row>
        <row r="270">
          <cell r="B270" t="str">
            <v>Lucent</v>
          </cell>
          <cell r="C270">
            <v>0</v>
          </cell>
          <cell r="D270">
            <v>0</v>
          </cell>
          <cell r="E270">
            <v>0</v>
          </cell>
          <cell r="F270">
            <v>0</v>
          </cell>
          <cell r="G270">
            <v>0</v>
          </cell>
          <cell r="H270">
            <v>0</v>
          </cell>
          <cell r="I270">
            <v>0</v>
          </cell>
          <cell r="J270">
            <v>0</v>
          </cell>
        </row>
        <row r="271">
          <cell r="B271" t="str">
            <v>Lumentis</v>
          </cell>
          <cell r="C271">
            <v>0</v>
          </cell>
          <cell r="D271">
            <v>0</v>
          </cell>
          <cell r="E271">
            <v>0</v>
          </cell>
          <cell r="F271">
            <v>0</v>
          </cell>
          <cell r="G271">
            <v>0</v>
          </cell>
          <cell r="H271">
            <v>0</v>
          </cell>
          <cell r="I271">
            <v>0</v>
          </cell>
          <cell r="J271">
            <v>0</v>
          </cell>
        </row>
        <row r="272">
          <cell r="B272" t="str">
            <v>Luminous</v>
          </cell>
          <cell r="C272">
            <v>0</v>
          </cell>
          <cell r="D272">
            <v>0</v>
          </cell>
          <cell r="E272">
            <v>0</v>
          </cell>
          <cell r="F272">
            <v>0</v>
          </cell>
          <cell r="G272">
            <v>0</v>
          </cell>
          <cell r="H272">
            <v>0</v>
          </cell>
          <cell r="I272">
            <v>0</v>
          </cell>
          <cell r="J272">
            <v>0</v>
          </cell>
        </row>
        <row r="273">
          <cell r="B273" t="str">
            <v>Marconi/Ericsson</v>
          </cell>
          <cell r="J273">
            <v>0</v>
          </cell>
        </row>
        <row r="274">
          <cell r="B274" t="str">
            <v>Movaz</v>
          </cell>
          <cell r="C274">
            <v>0</v>
          </cell>
          <cell r="D274">
            <v>0</v>
          </cell>
          <cell r="E274">
            <v>0</v>
          </cell>
          <cell r="F274">
            <v>0</v>
          </cell>
          <cell r="G274">
            <v>0</v>
          </cell>
          <cell r="H274">
            <v>0</v>
          </cell>
          <cell r="I274">
            <v>0</v>
          </cell>
          <cell r="J274">
            <v>0</v>
          </cell>
        </row>
        <row r="275">
          <cell r="B275" t="str">
            <v>NEC</v>
          </cell>
          <cell r="C275">
            <v>6</v>
          </cell>
          <cell r="D275">
            <v>5</v>
          </cell>
          <cell r="E275">
            <v>0</v>
          </cell>
          <cell r="F275">
            <v>0</v>
          </cell>
          <cell r="G275">
            <v>1</v>
          </cell>
          <cell r="H275">
            <v>0</v>
          </cell>
          <cell r="I275">
            <v>0</v>
          </cell>
          <cell r="J275">
            <v>12</v>
          </cell>
        </row>
        <row r="276">
          <cell r="B276" t="str">
            <v>Nortel</v>
          </cell>
          <cell r="C276">
            <v>2</v>
          </cell>
          <cell r="D276">
            <v>4</v>
          </cell>
          <cell r="E276">
            <v>0</v>
          </cell>
          <cell r="F276">
            <v>0</v>
          </cell>
          <cell r="G276">
            <v>1</v>
          </cell>
          <cell r="H276">
            <v>3</v>
          </cell>
          <cell r="I276">
            <v>0</v>
          </cell>
          <cell r="J276">
            <v>10</v>
          </cell>
        </row>
        <row r="277">
          <cell r="B277" t="str">
            <v>Oki</v>
          </cell>
          <cell r="C277">
            <v>0</v>
          </cell>
          <cell r="D277">
            <v>0</v>
          </cell>
          <cell r="E277">
            <v>0</v>
          </cell>
          <cell r="F277">
            <v>0</v>
          </cell>
          <cell r="G277">
            <v>0</v>
          </cell>
          <cell r="H277">
            <v>0</v>
          </cell>
          <cell r="I277">
            <v>0</v>
          </cell>
          <cell r="J277">
            <v>0</v>
          </cell>
        </row>
        <row r="278">
          <cell r="B278" t="str">
            <v>OpVista</v>
          </cell>
          <cell r="J278">
            <v>0</v>
          </cell>
        </row>
        <row r="279">
          <cell r="B279" t="str">
            <v>Photonic Bridges</v>
          </cell>
          <cell r="C279">
            <v>0</v>
          </cell>
          <cell r="D279">
            <v>0</v>
          </cell>
          <cell r="E279">
            <v>0</v>
          </cell>
          <cell r="F279">
            <v>0</v>
          </cell>
          <cell r="G279">
            <v>0</v>
          </cell>
          <cell r="H279">
            <v>0</v>
          </cell>
          <cell r="I279">
            <v>0</v>
          </cell>
          <cell r="J279">
            <v>0</v>
          </cell>
        </row>
        <row r="280">
          <cell r="B280" t="str">
            <v>Redback</v>
          </cell>
          <cell r="C280">
            <v>0</v>
          </cell>
          <cell r="D280">
            <v>0</v>
          </cell>
          <cell r="E280">
            <v>0</v>
          </cell>
          <cell r="F280">
            <v>0</v>
          </cell>
          <cell r="G280">
            <v>0</v>
          </cell>
          <cell r="H280">
            <v>0</v>
          </cell>
          <cell r="I280">
            <v>0</v>
          </cell>
          <cell r="J280">
            <v>0</v>
          </cell>
        </row>
        <row r="281">
          <cell r="B281" t="str">
            <v>Sagem</v>
          </cell>
          <cell r="C281">
            <v>0</v>
          </cell>
          <cell r="D281">
            <v>0</v>
          </cell>
          <cell r="E281">
            <v>0</v>
          </cell>
          <cell r="F281">
            <v>0</v>
          </cell>
          <cell r="G281">
            <v>0</v>
          </cell>
          <cell r="H281">
            <v>0</v>
          </cell>
          <cell r="I281">
            <v>0</v>
          </cell>
          <cell r="J281">
            <v>0</v>
          </cell>
        </row>
        <row r="282">
          <cell r="B282" t="str">
            <v>Samsung</v>
          </cell>
          <cell r="C282">
            <v>0</v>
          </cell>
          <cell r="D282">
            <v>0</v>
          </cell>
          <cell r="E282">
            <v>0</v>
          </cell>
          <cell r="F282">
            <v>0</v>
          </cell>
          <cell r="G282">
            <v>0</v>
          </cell>
          <cell r="H282">
            <v>0</v>
          </cell>
          <cell r="I282">
            <v>0</v>
          </cell>
          <cell r="J282">
            <v>0</v>
          </cell>
        </row>
        <row r="283">
          <cell r="B283" t="str">
            <v>Nokia Siemens</v>
          </cell>
          <cell r="C283">
            <v>7</v>
          </cell>
          <cell r="D283">
            <v>3</v>
          </cell>
          <cell r="E283">
            <v>2</v>
          </cell>
          <cell r="F283">
            <v>0</v>
          </cell>
          <cell r="G283">
            <v>0</v>
          </cell>
          <cell r="H283">
            <v>10</v>
          </cell>
          <cell r="I283">
            <v>0</v>
          </cell>
          <cell r="J283">
            <v>22</v>
          </cell>
        </row>
        <row r="284">
          <cell r="B284" t="str">
            <v>Sorrento/Zhone</v>
          </cell>
          <cell r="J284">
            <v>0</v>
          </cell>
        </row>
        <row r="285">
          <cell r="B285" t="str">
            <v>Sycamore</v>
          </cell>
          <cell r="C285">
            <v>0</v>
          </cell>
          <cell r="D285">
            <v>0</v>
          </cell>
          <cell r="E285">
            <v>0</v>
          </cell>
          <cell r="F285">
            <v>0</v>
          </cell>
          <cell r="G285">
            <v>0</v>
          </cell>
          <cell r="H285">
            <v>0</v>
          </cell>
          <cell r="I285">
            <v>0</v>
          </cell>
          <cell r="J285">
            <v>0</v>
          </cell>
        </row>
        <row r="286">
          <cell r="B286" t="str">
            <v>Tejas</v>
          </cell>
          <cell r="J286">
            <v>0</v>
          </cell>
        </row>
        <row r="287">
          <cell r="B287" t="str">
            <v>Tellabs</v>
          </cell>
          <cell r="C287">
            <v>0</v>
          </cell>
          <cell r="D287">
            <v>4</v>
          </cell>
          <cell r="E287">
            <v>0</v>
          </cell>
          <cell r="F287">
            <v>0</v>
          </cell>
          <cell r="G287">
            <v>1</v>
          </cell>
          <cell r="H287">
            <v>0</v>
          </cell>
          <cell r="I287">
            <v>0</v>
          </cell>
          <cell r="J287">
            <v>5</v>
          </cell>
        </row>
        <row r="288">
          <cell r="B288" t="str">
            <v>Tellium</v>
          </cell>
          <cell r="C288">
            <v>0</v>
          </cell>
          <cell r="D288">
            <v>0</v>
          </cell>
          <cell r="E288">
            <v>0</v>
          </cell>
          <cell r="F288">
            <v>0</v>
          </cell>
          <cell r="G288">
            <v>0</v>
          </cell>
          <cell r="H288">
            <v>0</v>
          </cell>
          <cell r="I288">
            <v>0</v>
          </cell>
          <cell r="J288">
            <v>0</v>
          </cell>
        </row>
        <row r="289">
          <cell r="B289" t="str">
            <v>Transmode</v>
          </cell>
          <cell r="J289">
            <v>0</v>
          </cell>
        </row>
        <row r="290">
          <cell r="B290" t="str">
            <v>Turin</v>
          </cell>
          <cell r="C290">
            <v>0</v>
          </cell>
          <cell r="D290">
            <v>0</v>
          </cell>
          <cell r="E290">
            <v>0</v>
          </cell>
          <cell r="F290">
            <v>0</v>
          </cell>
          <cell r="G290">
            <v>0</v>
          </cell>
          <cell r="H290">
            <v>0</v>
          </cell>
          <cell r="I290">
            <v>0</v>
          </cell>
          <cell r="J290">
            <v>0</v>
          </cell>
        </row>
        <row r="291">
          <cell r="B291" t="str">
            <v>Tyco</v>
          </cell>
          <cell r="C291">
            <v>0</v>
          </cell>
          <cell r="D291">
            <v>0</v>
          </cell>
          <cell r="E291">
            <v>0</v>
          </cell>
          <cell r="F291">
            <v>0</v>
          </cell>
          <cell r="G291">
            <v>0</v>
          </cell>
          <cell r="H291">
            <v>0</v>
          </cell>
          <cell r="I291">
            <v>0</v>
          </cell>
          <cell r="J291">
            <v>0</v>
          </cell>
        </row>
        <row r="292">
          <cell r="B292" t="str">
            <v>UTStarcom</v>
          </cell>
          <cell r="C292">
            <v>0</v>
          </cell>
          <cell r="D292">
            <v>0</v>
          </cell>
          <cell r="E292">
            <v>0</v>
          </cell>
          <cell r="F292">
            <v>0</v>
          </cell>
          <cell r="G292">
            <v>0</v>
          </cell>
          <cell r="H292">
            <v>0</v>
          </cell>
          <cell r="I292">
            <v>0</v>
          </cell>
          <cell r="J292">
            <v>0</v>
          </cell>
        </row>
        <row r="293">
          <cell r="B293" t="str">
            <v>White Rock</v>
          </cell>
          <cell r="C293">
            <v>0</v>
          </cell>
          <cell r="D293">
            <v>0</v>
          </cell>
          <cell r="E293">
            <v>0</v>
          </cell>
          <cell r="F293">
            <v>0</v>
          </cell>
          <cell r="G293">
            <v>0</v>
          </cell>
          <cell r="H293">
            <v>0</v>
          </cell>
          <cell r="I293">
            <v>0</v>
          </cell>
          <cell r="J293">
            <v>0</v>
          </cell>
        </row>
        <row r="294">
          <cell r="B294" t="str">
            <v>Xtera</v>
          </cell>
          <cell r="J294">
            <v>0</v>
          </cell>
        </row>
        <row r="295">
          <cell r="B295" t="str">
            <v>Zhone</v>
          </cell>
          <cell r="C295">
            <v>0</v>
          </cell>
          <cell r="D295">
            <v>0</v>
          </cell>
          <cell r="E295">
            <v>0</v>
          </cell>
          <cell r="F295">
            <v>0</v>
          </cell>
          <cell r="G295">
            <v>0</v>
          </cell>
          <cell r="H295">
            <v>0</v>
          </cell>
          <cell r="I295">
            <v>0</v>
          </cell>
          <cell r="J295">
            <v>0</v>
          </cell>
        </row>
        <row r="296">
          <cell r="B296" t="str">
            <v>ZTE</v>
          </cell>
          <cell r="C296">
            <v>2</v>
          </cell>
          <cell r="D296">
            <v>0</v>
          </cell>
          <cell r="E296">
            <v>0</v>
          </cell>
          <cell r="F296">
            <v>0</v>
          </cell>
          <cell r="G296">
            <v>0</v>
          </cell>
          <cell r="H296">
            <v>1</v>
          </cell>
          <cell r="I296">
            <v>0</v>
          </cell>
          <cell r="J296">
            <v>3</v>
          </cell>
        </row>
        <row r="297">
          <cell r="B297" t="str">
            <v>Other</v>
          </cell>
          <cell r="C297">
            <v>0</v>
          </cell>
          <cell r="D297">
            <v>0</v>
          </cell>
          <cell r="E297">
            <v>0</v>
          </cell>
          <cell r="F297">
            <v>0</v>
          </cell>
          <cell r="G297">
            <v>0</v>
          </cell>
          <cell r="H297">
            <v>0</v>
          </cell>
          <cell r="I297">
            <v>0</v>
          </cell>
          <cell r="J297">
            <v>0</v>
          </cell>
        </row>
        <row r="298">
          <cell r="B298" t="str">
            <v>Total</v>
          </cell>
          <cell r="C298">
            <v>57</v>
          </cell>
          <cell r="D298">
            <v>46</v>
          </cell>
          <cell r="E298">
            <v>6</v>
          </cell>
          <cell r="F298">
            <v>9</v>
          </cell>
          <cell r="G298">
            <v>5</v>
          </cell>
          <cell r="H298">
            <v>35</v>
          </cell>
          <cell r="I298">
            <v>0</v>
          </cell>
          <cell r="J298">
            <v>158</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Total Optical Networking (ON)</v>
          </cell>
        </row>
        <row r="303">
          <cell r="B303" t="str">
            <v>ADTRAN</v>
          </cell>
        </row>
        <row r="304">
          <cell r="B304" t="str">
            <v>ADVA</v>
          </cell>
          <cell r="C304">
            <v>0</v>
          </cell>
          <cell r="D304">
            <v>0</v>
          </cell>
          <cell r="E304">
            <v>0</v>
          </cell>
          <cell r="F304">
            <v>0</v>
          </cell>
          <cell r="G304">
            <v>1</v>
          </cell>
          <cell r="H304">
            <v>0</v>
          </cell>
          <cell r="I304">
            <v>0</v>
          </cell>
          <cell r="J304">
            <v>1</v>
          </cell>
        </row>
        <row r="305">
          <cell r="B305" t="str">
            <v>Alcatel-Lucent</v>
          </cell>
          <cell r="C305">
            <v>9</v>
          </cell>
          <cell r="D305">
            <v>11</v>
          </cell>
          <cell r="E305">
            <v>3</v>
          </cell>
          <cell r="F305">
            <v>0</v>
          </cell>
          <cell r="G305">
            <v>1</v>
          </cell>
          <cell r="H305">
            <v>8</v>
          </cell>
          <cell r="I305">
            <v>1</v>
          </cell>
          <cell r="J305">
            <v>33</v>
          </cell>
        </row>
        <row r="306">
          <cell r="B306" t="str">
            <v>ANDA</v>
          </cell>
          <cell r="J306">
            <v>0</v>
          </cell>
        </row>
        <row r="307">
          <cell r="B307" t="str">
            <v>Atrica</v>
          </cell>
          <cell r="C307">
            <v>0</v>
          </cell>
          <cell r="D307">
            <v>0.1</v>
          </cell>
          <cell r="E307">
            <v>0</v>
          </cell>
          <cell r="F307">
            <v>0</v>
          </cell>
          <cell r="G307">
            <v>0</v>
          </cell>
          <cell r="H307">
            <v>0</v>
          </cell>
          <cell r="I307">
            <v>0</v>
          </cell>
          <cell r="J307">
            <v>0.1</v>
          </cell>
        </row>
        <row r="308">
          <cell r="B308" t="str">
            <v>Calient</v>
          </cell>
          <cell r="C308">
            <v>0</v>
          </cell>
          <cell r="D308">
            <v>0</v>
          </cell>
          <cell r="E308">
            <v>0</v>
          </cell>
          <cell r="F308">
            <v>0</v>
          </cell>
          <cell r="G308">
            <v>0</v>
          </cell>
          <cell r="H308">
            <v>0</v>
          </cell>
          <cell r="I308">
            <v>0</v>
          </cell>
          <cell r="J308">
            <v>0</v>
          </cell>
        </row>
        <row r="309">
          <cell r="B309" t="str">
            <v>Ciena</v>
          </cell>
          <cell r="C309">
            <v>0</v>
          </cell>
          <cell r="D309">
            <v>1</v>
          </cell>
          <cell r="E309">
            <v>0</v>
          </cell>
          <cell r="F309">
            <v>2</v>
          </cell>
          <cell r="G309">
            <v>1</v>
          </cell>
          <cell r="H309">
            <v>1</v>
          </cell>
          <cell r="I309">
            <v>0</v>
          </cell>
          <cell r="J309">
            <v>5</v>
          </cell>
        </row>
        <row r="310">
          <cell r="B310" t="str">
            <v>Cisco</v>
          </cell>
          <cell r="C310">
            <v>0</v>
          </cell>
          <cell r="D310">
            <v>4</v>
          </cell>
          <cell r="E310">
            <v>0</v>
          </cell>
          <cell r="F310">
            <v>0</v>
          </cell>
          <cell r="G310">
            <v>1</v>
          </cell>
          <cell r="H310">
            <v>2</v>
          </cell>
          <cell r="I310">
            <v>0</v>
          </cell>
          <cell r="J310">
            <v>7</v>
          </cell>
        </row>
        <row r="311">
          <cell r="B311" t="str">
            <v>Corrigent</v>
          </cell>
          <cell r="J311">
            <v>0</v>
          </cell>
        </row>
        <row r="312">
          <cell r="B312" t="str">
            <v>Corvis</v>
          </cell>
          <cell r="C312">
            <v>0</v>
          </cell>
          <cell r="D312">
            <v>0</v>
          </cell>
          <cell r="E312">
            <v>0</v>
          </cell>
          <cell r="F312">
            <v>0</v>
          </cell>
          <cell r="G312">
            <v>0</v>
          </cell>
          <cell r="H312">
            <v>0</v>
          </cell>
          <cell r="I312">
            <v>0</v>
          </cell>
          <cell r="J312">
            <v>0</v>
          </cell>
        </row>
        <row r="313">
          <cell r="B313" t="str">
            <v>Datang</v>
          </cell>
          <cell r="C313">
            <v>0</v>
          </cell>
          <cell r="D313">
            <v>0</v>
          </cell>
          <cell r="E313">
            <v>0</v>
          </cell>
          <cell r="F313">
            <v>0</v>
          </cell>
          <cell r="G313">
            <v>0</v>
          </cell>
          <cell r="H313">
            <v>0</v>
          </cell>
          <cell r="I313">
            <v>0</v>
          </cell>
          <cell r="J313">
            <v>0</v>
          </cell>
        </row>
        <row r="314">
          <cell r="B314" t="str">
            <v>ECI Telecom</v>
          </cell>
          <cell r="C314">
            <v>1</v>
          </cell>
          <cell r="D314">
            <v>1.3</v>
          </cell>
          <cell r="E314">
            <v>1</v>
          </cell>
          <cell r="F314">
            <v>0</v>
          </cell>
          <cell r="G314">
            <v>1</v>
          </cell>
          <cell r="H314">
            <v>0</v>
          </cell>
          <cell r="I314">
            <v>0</v>
          </cell>
          <cell r="J314">
            <v>4.3</v>
          </cell>
        </row>
        <row r="315">
          <cell r="B315" t="str">
            <v>Ericsson</v>
          </cell>
          <cell r="C315">
            <v>2</v>
          </cell>
          <cell r="D315">
            <v>1</v>
          </cell>
          <cell r="E315">
            <v>1</v>
          </cell>
          <cell r="F315">
            <v>0</v>
          </cell>
          <cell r="G315">
            <v>0</v>
          </cell>
          <cell r="H315">
            <v>2</v>
          </cell>
          <cell r="I315">
            <v>0</v>
          </cell>
          <cell r="J315">
            <v>6</v>
          </cell>
        </row>
        <row r="316">
          <cell r="B316" t="str">
            <v>FiberHome</v>
          </cell>
          <cell r="C316">
            <v>0</v>
          </cell>
          <cell r="D316">
            <v>0</v>
          </cell>
          <cell r="E316">
            <v>0</v>
          </cell>
          <cell r="F316">
            <v>0</v>
          </cell>
          <cell r="G316">
            <v>0</v>
          </cell>
          <cell r="H316">
            <v>0</v>
          </cell>
          <cell r="I316">
            <v>0</v>
          </cell>
          <cell r="J316">
            <v>0</v>
          </cell>
        </row>
        <row r="317">
          <cell r="B317" t="str">
            <v>Fujitsu</v>
          </cell>
          <cell r="C317">
            <v>1</v>
          </cell>
          <cell r="D317">
            <v>0</v>
          </cell>
          <cell r="E317">
            <v>0</v>
          </cell>
          <cell r="F317">
            <v>0</v>
          </cell>
          <cell r="G317">
            <v>0</v>
          </cell>
          <cell r="H317">
            <v>1</v>
          </cell>
          <cell r="I317">
            <v>0</v>
          </cell>
          <cell r="J317">
            <v>2</v>
          </cell>
        </row>
        <row r="318">
          <cell r="B318" t="str">
            <v>Hitachi</v>
          </cell>
          <cell r="C318">
            <v>0</v>
          </cell>
          <cell r="D318">
            <v>0</v>
          </cell>
          <cell r="E318">
            <v>0</v>
          </cell>
          <cell r="F318">
            <v>0</v>
          </cell>
          <cell r="G318">
            <v>0</v>
          </cell>
          <cell r="H318">
            <v>0</v>
          </cell>
          <cell r="I318">
            <v>0</v>
          </cell>
          <cell r="J318">
            <v>0</v>
          </cell>
        </row>
        <row r="319">
          <cell r="B319" t="str">
            <v>Hitachi Cable</v>
          </cell>
          <cell r="J319">
            <v>0</v>
          </cell>
        </row>
        <row r="320">
          <cell r="B320" t="str">
            <v>Huawei</v>
          </cell>
          <cell r="C320">
            <v>4</v>
          </cell>
          <cell r="D320">
            <v>3</v>
          </cell>
          <cell r="E320">
            <v>0</v>
          </cell>
          <cell r="F320">
            <v>0</v>
          </cell>
          <cell r="G320">
            <v>0</v>
          </cell>
          <cell r="H320">
            <v>19</v>
          </cell>
          <cell r="I320">
            <v>0</v>
          </cell>
          <cell r="J320">
            <v>26</v>
          </cell>
        </row>
        <row r="321">
          <cell r="B321" t="str">
            <v>Infinera</v>
          </cell>
          <cell r="J321">
            <v>0</v>
          </cell>
        </row>
        <row r="322">
          <cell r="B322" t="str">
            <v>LGIC</v>
          </cell>
          <cell r="C322">
            <v>0</v>
          </cell>
          <cell r="D322">
            <v>0</v>
          </cell>
          <cell r="E322">
            <v>0</v>
          </cell>
          <cell r="F322">
            <v>0</v>
          </cell>
          <cell r="G322">
            <v>0</v>
          </cell>
          <cell r="H322">
            <v>0</v>
          </cell>
          <cell r="I322">
            <v>0</v>
          </cell>
          <cell r="J322">
            <v>0</v>
          </cell>
        </row>
        <row r="323">
          <cell r="B323" t="str">
            <v>Lucent</v>
          </cell>
          <cell r="C323">
            <v>0</v>
          </cell>
          <cell r="D323">
            <v>0</v>
          </cell>
          <cell r="E323">
            <v>0</v>
          </cell>
          <cell r="F323">
            <v>0</v>
          </cell>
          <cell r="G323">
            <v>0</v>
          </cell>
          <cell r="H323">
            <v>0</v>
          </cell>
          <cell r="I323">
            <v>0</v>
          </cell>
          <cell r="J323">
            <v>0</v>
          </cell>
        </row>
        <row r="324">
          <cell r="B324" t="str">
            <v>Lumentis</v>
          </cell>
          <cell r="C324">
            <v>0</v>
          </cell>
          <cell r="D324">
            <v>0</v>
          </cell>
          <cell r="E324">
            <v>0</v>
          </cell>
          <cell r="F324">
            <v>0</v>
          </cell>
          <cell r="G324">
            <v>0</v>
          </cell>
          <cell r="H324">
            <v>0</v>
          </cell>
          <cell r="I324">
            <v>0</v>
          </cell>
          <cell r="J324">
            <v>0</v>
          </cell>
        </row>
        <row r="325">
          <cell r="B325" t="str">
            <v>Luminous</v>
          </cell>
          <cell r="C325">
            <v>0</v>
          </cell>
          <cell r="D325">
            <v>0.3</v>
          </cell>
          <cell r="E325">
            <v>0</v>
          </cell>
          <cell r="F325">
            <v>0</v>
          </cell>
          <cell r="G325">
            <v>0</v>
          </cell>
          <cell r="H325">
            <v>0</v>
          </cell>
          <cell r="I325">
            <v>0</v>
          </cell>
          <cell r="J325">
            <v>0.3</v>
          </cell>
        </row>
        <row r="326">
          <cell r="B326" t="str">
            <v>Marconi/Ericsson</v>
          </cell>
          <cell r="J326">
            <v>0</v>
          </cell>
        </row>
        <row r="327">
          <cell r="B327" t="str">
            <v>Movaz</v>
          </cell>
          <cell r="C327">
            <v>0</v>
          </cell>
          <cell r="D327">
            <v>0</v>
          </cell>
          <cell r="E327">
            <v>0</v>
          </cell>
          <cell r="F327">
            <v>0</v>
          </cell>
          <cell r="G327">
            <v>0</v>
          </cell>
          <cell r="H327">
            <v>0</v>
          </cell>
          <cell r="I327">
            <v>0</v>
          </cell>
          <cell r="J327">
            <v>0</v>
          </cell>
        </row>
        <row r="328">
          <cell r="B328" t="str">
            <v>NEC</v>
          </cell>
          <cell r="C328">
            <v>14</v>
          </cell>
          <cell r="D328">
            <v>3</v>
          </cell>
          <cell r="E328">
            <v>0</v>
          </cell>
          <cell r="F328">
            <v>0</v>
          </cell>
          <cell r="G328">
            <v>0</v>
          </cell>
          <cell r="H328">
            <v>0</v>
          </cell>
          <cell r="I328">
            <v>0</v>
          </cell>
          <cell r="J328">
            <v>17</v>
          </cell>
        </row>
        <row r="329">
          <cell r="B329" t="str">
            <v>Nortel</v>
          </cell>
          <cell r="C329">
            <v>1</v>
          </cell>
          <cell r="D329">
            <v>5</v>
          </cell>
          <cell r="E329">
            <v>0</v>
          </cell>
          <cell r="F329">
            <v>0</v>
          </cell>
          <cell r="G329">
            <v>1</v>
          </cell>
          <cell r="H329">
            <v>3</v>
          </cell>
          <cell r="I329">
            <v>0</v>
          </cell>
          <cell r="J329">
            <v>10</v>
          </cell>
        </row>
        <row r="330">
          <cell r="B330" t="str">
            <v>Oki</v>
          </cell>
          <cell r="C330">
            <v>0</v>
          </cell>
          <cell r="D330">
            <v>0</v>
          </cell>
          <cell r="E330">
            <v>0</v>
          </cell>
          <cell r="F330">
            <v>0</v>
          </cell>
          <cell r="G330">
            <v>0</v>
          </cell>
          <cell r="H330">
            <v>0</v>
          </cell>
          <cell r="I330">
            <v>0</v>
          </cell>
          <cell r="J330">
            <v>0</v>
          </cell>
        </row>
        <row r="331">
          <cell r="B331" t="str">
            <v>OpVista</v>
          </cell>
          <cell r="J331">
            <v>0</v>
          </cell>
        </row>
        <row r="332">
          <cell r="B332" t="str">
            <v>Photonic Bridges</v>
          </cell>
          <cell r="C332">
            <v>0</v>
          </cell>
          <cell r="D332">
            <v>0</v>
          </cell>
          <cell r="E332">
            <v>0</v>
          </cell>
          <cell r="F332">
            <v>0</v>
          </cell>
          <cell r="G332">
            <v>0</v>
          </cell>
          <cell r="H332">
            <v>0</v>
          </cell>
          <cell r="I332">
            <v>0</v>
          </cell>
          <cell r="J332">
            <v>0</v>
          </cell>
        </row>
        <row r="333">
          <cell r="B333" t="str">
            <v>Redback</v>
          </cell>
          <cell r="C333">
            <v>0</v>
          </cell>
          <cell r="D333">
            <v>0</v>
          </cell>
          <cell r="E333">
            <v>0</v>
          </cell>
          <cell r="F333">
            <v>0</v>
          </cell>
          <cell r="G333">
            <v>0</v>
          </cell>
          <cell r="H333">
            <v>0</v>
          </cell>
          <cell r="I333">
            <v>0</v>
          </cell>
          <cell r="J333">
            <v>0</v>
          </cell>
        </row>
        <row r="334">
          <cell r="B334" t="str">
            <v>Sagem</v>
          </cell>
          <cell r="C334">
            <v>0</v>
          </cell>
          <cell r="D334">
            <v>0</v>
          </cell>
          <cell r="E334">
            <v>0</v>
          </cell>
          <cell r="F334">
            <v>0</v>
          </cell>
          <cell r="G334">
            <v>0</v>
          </cell>
          <cell r="H334">
            <v>0</v>
          </cell>
          <cell r="I334">
            <v>0</v>
          </cell>
          <cell r="J334">
            <v>0</v>
          </cell>
        </row>
        <row r="335">
          <cell r="B335" t="str">
            <v>Samsung</v>
          </cell>
          <cell r="C335">
            <v>0</v>
          </cell>
          <cell r="D335">
            <v>0</v>
          </cell>
          <cell r="E335">
            <v>0</v>
          </cell>
          <cell r="F335">
            <v>0</v>
          </cell>
          <cell r="G335">
            <v>0</v>
          </cell>
          <cell r="H335">
            <v>0</v>
          </cell>
          <cell r="I335">
            <v>0</v>
          </cell>
          <cell r="J335">
            <v>0</v>
          </cell>
        </row>
        <row r="336">
          <cell r="B336" t="str">
            <v>Nokia Siemens</v>
          </cell>
          <cell r="C336">
            <v>14</v>
          </cell>
          <cell r="D336">
            <v>6</v>
          </cell>
          <cell r="E336">
            <v>4</v>
          </cell>
          <cell r="F336">
            <v>0</v>
          </cell>
          <cell r="G336">
            <v>0</v>
          </cell>
          <cell r="H336">
            <v>8</v>
          </cell>
          <cell r="I336">
            <v>0</v>
          </cell>
          <cell r="J336">
            <v>32</v>
          </cell>
        </row>
        <row r="337">
          <cell r="B337" t="str">
            <v>Sorrento/Zhone</v>
          </cell>
          <cell r="J337">
            <v>0</v>
          </cell>
        </row>
        <row r="338">
          <cell r="B338" t="str">
            <v>Sycamore</v>
          </cell>
          <cell r="C338">
            <v>0</v>
          </cell>
          <cell r="D338">
            <v>0</v>
          </cell>
          <cell r="E338">
            <v>0</v>
          </cell>
          <cell r="F338">
            <v>0</v>
          </cell>
          <cell r="G338">
            <v>0</v>
          </cell>
          <cell r="H338">
            <v>0</v>
          </cell>
          <cell r="I338">
            <v>0</v>
          </cell>
          <cell r="J338">
            <v>0</v>
          </cell>
        </row>
        <row r="339">
          <cell r="B339" t="str">
            <v>Tejas</v>
          </cell>
          <cell r="J339">
            <v>0</v>
          </cell>
        </row>
        <row r="340">
          <cell r="B340" t="str">
            <v>Tellabs</v>
          </cell>
          <cell r="C340">
            <v>0</v>
          </cell>
          <cell r="D340">
            <v>1</v>
          </cell>
          <cell r="E340">
            <v>0</v>
          </cell>
          <cell r="F340">
            <v>0</v>
          </cell>
          <cell r="G340">
            <v>0</v>
          </cell>
          <cell r="H340">
            <v>0</v>
          </cell>
          <cell r="I340">
            <v>0</v>
          </cell>
          <cell r="J340">
            <v>1</v>
          </cell>
        </row>
        <row r="341">
          <cell r="B341" t="str">
            <v>Tellium</v>
          </cell>
          <cell r="C341">
            <v>0</v>
          </cell>
          <cell r="D341">
            <v>0</v>
          </cell>
          <cell r="E341">
            <v>0</v>
          </cell>
          <cell r="F341">
            <v>0</v>
          </cell>
          <cell r="G341">
            <v>0</v>
          </cell>
          <cell r="H341">
            <v>0</v>
          </cell>
          <cell r="I341">
            <v>0</v>
          </cell>
          <cell r="J341">
            <v>0</v>
          </cell>
        </row>
        <row r="342">
          <cell r="B342" t="str">
            <v>Transmode</v>
          </cell>
          <cell r="J342">
            <v>0</v>
          </cell>
        </row>
        <row r="343">
          <cell r="B343" t="str">
            <v>Turin</v>
          </cell>
          <cell r="C343">
            <v>0</v>
          </cell>
          <cell r="D343">
            <v>0</v>
          </cell>
          <cell r="E343">
            <v>0</v>
          </cell>
          <cell r="F343">
            <v>0</v>
          </cell>
          <cell r="G343">
            <v>0</v>
          </cell>
          <cell r="H343">
            <v>0</v>
          </cell>
          <cell r="I343">
            <v>0</v>
          </cell>
          <cell r="J343">
            <v>0</v>
          </cell>
        </row>
        <row r="344">
          <cell r="B344" t="str">
            <v>Tyco</v>
          </cell>
          <cell r="C344">
            <v>0</v>
          </cell>
          <cell r="D344">
            <v>0</v>
          </cell>
          <cell r="E344">
            <v>0</v>
          </cell>
          <cell r="F344">
            <v>0</v>
          </cell>
          <cell r="G344">
            <v>0</v>
          </cell>
          <cell r="H344">
            <v>0</v>
          </cell>
          <cell r="I344">
            <v>0</v>
          </cell>
          <cell r="J344">
            <v>0</v>
          </cell>
        </row>
        <row r="345">
          <cell r="B345" t="str">
            <v>UTStarcom</v>
          </cell>
          <cell r="C345">
            <v>0</v>
          </cell>
          <cell r="D345">
            <v>0.2</v>
          </cell>
          <cell r="E345">
            <v>0</v>
          </cell>
          <cell r="F345">
            <v>0</v>
          </cell>
          <cell r="G345">
            <v>0</v>
          </cell>
          <cell r="H345">
            <v>0</v>
          </cell>
          <cell r="I345">
            <v>0</v>
          </cell>
          <cell r="J345">
            <v>0.2</v>
          </cell>
        </row>
        <row r="346">
          <cell r="B346" t="str">
            <v>White Rock</v>
          </cell>
          <cell r="C346">
            <v>0</v>
          </cell>
          <cell r="D346">
            <v>0</v>
          </cell>
          <cell r="E346">
            <v>0</v>
          </cell>
          <cell r="F346">
            <v>0</v>
          </cell>
          <cell r="G346">
            <v>0</v>
          </cell>
          <cell r="H346">
            <v>0</v>
          </cell>
          <cell r="I346">
            <v>0</v>
          </cell>
          <cell r="J346">
            <v>0</v>
          </cell>
        </row>
        <row r="347">
          <cell r="B347" t="str">
            <v>Xtera</v>
          </cell>
          <cell r="J347">
            <v>0</v>
          </cell>
        </row>
        <row r="348">
          <cell r="B348" t="str">
            <v>Zhone</v>
          </cell>
          <cell r="C348">
            <v>0</v>
          </cell>
          <cell r="D348">
            <v>0</v>
          </cell>
          <cell r="E348">
            <v>0</v>
          </cell>
          <cell r="F348">
            <v>0</v>
          </cell>
          <cell r="G348">
            <v>0</v>
          </cell>
          <cell r="H348">
            <v>0</v>
          </cell>
          <cell r="I348">
            <v>0</v>
          </cell>
          <cell r="J348">
            <v>0</v>
          </cell>
        </row>
        <row r="349">
          <cell r="B349" t="str">
            <v>ZTE</v>
          </cell>
          <cell r="C349">
            <v>2</v>
          </cell>
          <cell r="D349">
            <v>0</v>
          </cell>
          <cell r="E349">
            <v>0</v>
          </cell>
          <cell r="F349">
            <v>0</v>
          </cell>
          <cell r="G349">
            <v>0</v>
          </cell>
          <cell r="H349">
            <v>1</v>
          </cell>
          <cell r="I349">
            <v>0</v>
          </cell>
          <cell r="J349">
            <v>3</v>
          </cell>
        </row>
        <row r="350">
          <cell r="B350" t="str">
            <v>Other</v>
          </cell>
          <cell r="C350">
            <v>0</v>
          </cell>
          <cell r="D350">
            <v>0</v>
          </cell>
          <cell r="E350">
            <v>0</v>
          </cell>
          <cell r="F350">
            <v>0</v>
          </cell>
          <cell r="G350">
            <v>0</v>
          </cell>
          <cell r="H350">
            <v>0</v>
          </cell>
          <cell r="I350">
            <v>0</v>
          </cell>
          <cell r="J350">
            <v>0</v>
          </cell>
        </row>
        <row r="351">
          <cell r="B351" t="str">
            <v>Total</v>
          </cell>
          <cell r="C351">
            <v>48</v>
          </cell>
          <cell r="D351">
            <v>36.900000000000006</v>
          </cell>
          <cell r="E351">
            <v>9</v>
          </cell>
          <cell r="F351">
            <v>2</v>
          </cell>
          <cell r="G351">
            <v>6</v>
          </cell>
          <cell r="H351">
            <v>45</v>
          </cell>
          <cell r="I351">
            <v>1</v>
          </cell>
          <cell r="J351">
            <v>147.89999999999998</v>
          </cell>
        </row>
        <row r="355">
          <cell r="B355" t="str">
            <v>Vendor</v>
          </cell>
          <cell r="C355" t="str">
            <v>SONET/SDH Add-drop multiplexers (ADM)</v>
          </cell>
          <cell r="D355" t="str">
            <v>Optical Edge Devices (OED)</v>
          </cell>
          <cell r="E355" t="str">
            <v>Digital Cross Connects (DCS)</v>
          </cell>
          <cell r="F355" t="str">
            <v>Optical Core Switches (OCS)</v>
          </cell>
          <cell r="G355" t="str">
            <v>Metro WDM (C/D-WDM)</v>
          </cell>
          <cell r="H355" t="str">
            <v>Long haul DWDM (LH DWDM)</v>
          </cell>
          <cell r="I355" t="str">
            <v>Multi-reach DWDM</v>
          </cell>
          <cell r="J355" t="str">
            <v>Total Optical Networking (ON)</v>
          </cell>
        </row>
        <row r="356">
          <cell r="B356" t="str">
            <v>ADTRAN</v>
          </cell>
        </row>
        <row r="357">
          <cell r="B357" t="str">
            <v>ADVA</v>
          </cell>
          <cell r="C357">
            <v>0</v>
          </cell>
          <cell r="D357">
            <v>0</v>
          </cell>
          <cell r="E357">
            <v>0</v>
          </cell>
          <cell r="F357">
            <v>0</v>
          </cell>
          <cell r="G357">
            <v>0</v>
          </cell>
          <cell r="H357">
            <v>0</v>
          </cell>
          <cell r="I357">
            <v>0</v>
          </cell>
          <cell r="J357">
            <v>0</v>
          </cell>
        </row>
        <row r="358">
          <cell r="B358" t="str">
            <v>Alcatel-Lucent</v>
          </cell>
          <cell r="C358">
            <v>1</v>
          </cell>
          <cell r="D358">
            <v>31</v>
          </cell>
          <cell r="E358">
            <v>1</v>
          </cell>
          <cell r="F358">
            <v>2</v>
          </cell>
          <cell r="G358">
            <v>1</v>
          </cell>
          <cell r="H358">
            <v>13</v>
          </cell>
          <cell r="I358">
            <v>0</v>
          </cell>
          <cell r="J358">
            <v>49</v>
          </cell>
        </row>
        <row r="359">
          <cell r="B359" t="str">
            <v>ANDA</v>
          </cell>
          <cell r="J359">
            <v>0</v>
          </cell>
        </row>
        <row r="360">
          <cell r="B360" t="str">
            <v>Atrica</v>
          </cell>
          <cell r="C360">
            <v>0</v>
          </cell>
          <cell r="D360">
            <v>0.2</v>
          </cell>
          <cell r="E360">
            <v>0</v>
          </cell>
          <cell r="F360">
            <v>0</v>
          </cell>
          <cell r="G360">
            <v>0</v>
          </cell>
          <cell r="H360">
            <v>0</v>
          </cell>
          <cell r="I360">
            <v>0</v>
          </cell>
          <cell r="J360">
            <v>0.2</v>
          </cell>
        </row>
        <row r="361">
          <cell r="B361" t="str">
            <v>Calient</v>
          </cell>
          <cell r="C361">
            <v>0</v>
          </cell>
          <cell r="D361">
            <v>0</v>
          </cell>
          <cell r="E361">
            <v>0</v>
          </cell>
          <cell r="F361">
            <v>0</v>
          </cell>
          <cell r="G361">
            <v>0</v>
          </cell>
          <cell r="H361">
            <v>0</v>
          </cell>
          <cell r="I361">
            <v>0</v>
          </cell>
          <cell r="J361">
            <v>0</v>
          </cell>
        </row>
        <row r="362">
          <cell r="B362" t="str">
            <v>Ciena</v>
          </cell>
          <cell r="C362">
            <v>0</v>
          </cell>
          <cell r="D362">
            <v>1</v>
          </cell>
          <cell r="E362">
            <v>0</v>
          </cell>
          <cell r="F362">
            <v>1</v>
          </cell>
          <cell r="G362">
            <v>0</v>
          </cell>
          <cell r="H362">
            <v>1</v>
          </cell>
          <cell r="I362">
            <v>0</v>
          </cell>
          <cell r="J362">
            <v>3</v>
          </cell>
        </row>
        <row r="363">
          <cell r="B363" t="str">
            <v>Cisco</v>
          </cell>
          <cell r="C363">
            <v>0</v>
          </cell>
          <cell r="D363">
            <v>3</v>
          </cell>
          <cell r="E363">
            <v>0</v>
          </cell>
          <cell r="F363">
            <v>0</v>
          </cell>
          <cell r="G363">
            <v>1</v>
          </cell>
          <cell r="H363">
            <v>1</v>
          </cell>
          <cell r="I363">
            <v>0</v>
          </cell>
          <cell r="J363">
            <v>5</v>
          </cell>
        </row>
        <row r="364">
          <cell r="B364" t="str">
            <v>Corrigent</v>
          </cell>
          <cell r="J364">
            <v>0</v>
          </cell>
        </row>
        <row r="365">
          <cell r="B365" t="str">
            <v>Corvis</v>
          </cell>
          <cell r="C365">
            <v>0</v>
          </cell>
          <cell r="D365">
            <v>0</v>
          </cell>
          <cell r="E365">
            <v>0</v>
          </cell>
          <cell r="F365">
            <v>0</v>
          </cell>
          <cell r="G365">
            <v>0</v>
          </cell>
          <cell r="H365">
            <v>0</v>
          </cell>
          <cell r="I365">
            <v>0</v>
          </cell>
          <cell r="J365">
            <v>0</v>
          </cell>
        </row>
        <row r="366">
          <cell r="B366" t="str">
            <v>Datang</v>
          </cell>
          <cell r="C366">
            <v>0</v>
          </cell>
          <cell r="D366">
            <v>0</v>
          </cell>
          <cell r="E366">
            <v>0</v>
          </cell>
          <cell r="F366">
            <v>0</v>
          </cell>
          <cell r="G366">
            <v>0</v>
          </cell>
          <cell r="H366">
            <v>0</v>
          </cell>
          <cell r="I366">
            <v>0</v>
          </cell>
          <cell r="J366">
            <v>0</v>
          </cell>
        </row>
        <row r="367">
          <cell r="B367" t="str">
            <v>ECI Telecom</v>
          </cell>
          <cell r="C367">
            <v>0</v>
          </cell>
          <cell r="D367">
            <v>1</v>
          </cell>
          <cell r="E367">
            <v>0</v>
          </cell>
          <cell r="F367">
            <v>0</v>
          </cell>
          <cell r="G367">
            <v>0</v>
          </cell>
          <cell r="H367">
            <v>0</v>
          </cell>
          <cell r="I367">
            <v>0</v>
          </cell>
          <cell r="J367">
            <v>1</v>
          </cell>
        </row>
        <row r="368">
          <cell r="B368" t="str">
            <v>Ericsson</v>
          </cell>
          <cell r="C368">
            <v>5</v>
          </cell>
          <cell r="D368">
            <v>8</v>
          </cell>
          <cell r="E368">
            <v>3</v>
          </cell>
          <cell r="F368">
            <v>0</v>
          </cell>
          <cell r="G368">
            <v>0</v>
          </cell>
          <cell r="H368">
            <v>8</v>
          </cell>
          <cell r="I368">
            <v>0</v>
          </cell>
          <cell r="J368">
            <v>24</v>
          </cell>
        </row>
        <row r="369">
          <cell r="B369" t="str">
            <v>FiberHome</v>
          </cell>
          <cell r="C369">
            <v>0</v>
          </cell>
          <cell r="D369">
            <v>0</v>
          </cell>
          <cell r="E369">
            <v>0</v>
          </cell>
          <cell r="F369">
            <v>0</v>
          </cell>
          <cell r="G369">
            <v>0</v>
          </cell>
          <cell r="H369">
            <v>0</v>
          </cell>
          <cell r="I369">
            <v>0</v>
          </cell>
          <cell r="J369">
            <v>0</v>
          </cell>
        </row>
        <row r="370">
          <cell r="B370" t="str">
            <v>Fujitsu</v>
          </cell>
          <cell r="C370">
            <v>0</v>
          </cell>
          <cell r="D370">
            <v>0</v>
          </cell>
          <cell r="E370">
            <v>0</v>
          </cell>
          <cell r="F370">
            <v>0</v>
          </cell>
          <cell r="G370">
            <v>0</v>
          </cell>
          <cell r="H370">
            <v>0</v>
          </cell>
          <cell r="I370">
            <v>0</v>
          </cell>
          <cell r="J370">
            <v>0</v>
          </cell>
        </row>
        <row r="371">
          <cell r="B371" t="str">
            <v>Hitachi</v>
          </cell>
          <cell r="C371">
            <v>0</v>
          </cell>
          <cell r="D371">
            <v>0</v>
          </cell>
          <cell r="E371">
            <v>0</v>
          </cell>
          <cell r="F371">
            <v>0</v>
          </cell>
          <cell r="G371">
            <v>0</v>
          </cell>
          <cell r="H371">
            <v>0</v>
          </cell>
          <cell r="I371">
            <v>0</v>
          </cell>
          <cell r="J371">
            <v>0</v>
          </cell>
        </row>
        <row r="372">
          <cell r="B372" t="str">
            <v>Hitachi Cable</v>
          </cell>
          <cell r="J372">
            <v>0</v>
          </cell>
        </row>
        <row r="373">
          <cell r="B373" t="str">
            <v>Huawei</v>
          </cell>
          <cell r="C373">
            <v>2.15</v>
          </cell>
          <cell r="D373">
            <v>1.62</v>
          </cell>
          <cell r="E373">
            <v>0</v>
          </cell>
          <cell r="F373">
            <v>0</v>
          </cell>
          <cell r="G373">
            <v>0</v>
          </cell>
          <cell r="H373">
            <v>10.23</v>
          </cell>
          <cell r="I373">
            <v>0</v>
          </cell>
          <cell r="J373">
            <v>14</v>
          </cell>
        </row>
        <row r="374">
          <cell r="B374" t="str">
            <v>Infinera</v>
          </cell>
          <cell r="J374">
            <v>0</v>
          </cell>
        </row>
        <row r="375">
          <cell r="B375" t="str">
            <v>LGIC</v>
          </cell>
          <cell r="C375">
            <v>0</v>
          </cell>
          <cell r="D375">
            <v>0</v>
          </cell>
          <cell r="E375">
            <v>0</v>
          </cell>
          <cell r="F375">
            <v>0</v>
          </cell>
          <cell r="G375">
            <v>0</v>
          </cell>
          <cell r="H375">
            <v>0</v>
          </cell>
          <cell r="I375">
            <v>0</v>
          </cell>
          <cell r="J375">
            <v>0</v>
          </cell>
        </row>
        <row r="376">
          <cell r="B376" t="str">
            <v>Lucent</v>
          </cell>
          <cell r="C376">
            <v>0</v>
          </cell>
          <cell r="D376">
            <v>0</v>
          </cell>
          <cell r="E376">
            <v>0</v>
          </cell>
          <cell r="F376">
            <v>0</v>
          </cell>
          <cell r="G376">
            <v>0</v>
          </cell>
          <cell r="H376">
            <v>0</v>
          </cell>
          <cell r="I376">
            <v>0</v>
          </cell>
          <cell r="J376">
            <v>0</v>
          </cell>
        </row>
        <row r="377">
          <cell r="B377" t="str">
            <v>Lumentis</v>
          </cell>
          <cell r="C377">
            <v>0</v>
          </cell>
          <cell r="D377">
            <v>0</v>
          </cell>
          <cell r="E377">
            <v>0</v>
          </cell>
          <cell r="F377">
            <v>0</v>
          </cell>
          <cell r="G377">
            <v>0</v>
          </cell>
          <cell r="H377">
            <v>0</v>
          </cell>
          <cell r="I377">
            <v>0</v>
          </cell>
          <cell r="J377">
            <v>0</v>
          </cell>
        </row>
        <row r="378">
          <cell r="B378" t="str">
            <v>Luminous</v>
          </cell>
          <cell r="C378">
            <v>0</v>
          </cell>
          <cell r="D378">
            <v>0.5</v>
          </cell>
          <cell r="E378">
            <v>0</v>
          </cell>
          <cell r="F378">
            <v>0</v>
          </cell>
          <cell r="G378">
            <v>0</v>
          </cell>
          <cell r="H378">
            <v>0</v>
          </cell>
          <cell r="I378">
            <v>0</v>
          </cell>
          <cell r="J378">
            <v>0.5</v>
          </cell>
        </row>
        <row r="379">
          <cell r="B379" t="str">
            <v>Marconi/Ericsson</v>
          </cell>
          <cell r="J379">
            <v>0</v>
          </cell>
        </row>
        <row r="380">
          <cell r="B380" t="str">
            <v>Movaz</v>
          </cell>
          <cell r="C380">
            <v>0</v>
          </cell>
          <cell r="D380">
            <v>0</v>
          </cell>
          <cell r="E380">
            <v>0</v>
          </cell>
          <cell r="F380">
            <v>0</v>
          </cell>
          <cell r="G380">
            <v>0</v>
          </cell>
          <cell r="H380">
            <v>0</v>
          </cell>
          <cell r="I380">
            <v>0</v>
          </cell>
          <cell r="J380">
            <v>0</v>
          </cell>
        </row>
        <row r="381">
          <cell r="B381" t="str">
            <v>NEC</v>
          </cell>
          <cell r="C381">
            <v>8</v>
          </cell>
          <cell r="D381">
            <v>1</v>
          </cell>
          <cell r="E381">
            <v>0</v>
          </cell>
          <cell r="F381">
            <v>0</v>
          </cell>
          <cell r="G381">
            <v>0</v>
          </cell>
          <cell r="H381">
            <v>0</v>
          </cell>
          <cell r="I381">
            <v>0</v>
          </cell>
          <cell r="J381">
            <v>9</v>
          </cell>
        </row>
        <row r="382">
          <cell r="B382" t="str">
            <v>Nortel</v>
          </cell>
          <cell r="C382">
            <v>1</v>
          </cell>
          <cell r="D382">
            <v>6.6</v>
          </cell>
          <cell r="E382">
            <v>0</v>
          </cell>
          <cell r="F382">
            <v>0</v>
          </cell>
          <cell r="G382">
            <v>1</v>
          </cell>
          <cell r="H382">
            <v>3</v>
          </cell>
          <cell r="I382">
            <v>0</v>
          </cell>
          <cell r="J382">
            <v>11.6</v>
          </cell>
        </row>
        <row r="383">
          <cell r="B383" t="str">
            <v>Oki</v>
          </cell>
          <cell r="C383">
            <v>0</v>
          </cell>
          <cell r="D383">
            <v>0</v>
          </cell>
          <cell r="E383">
            <v>0</v>
          </cell>
          <cell r="F383">
            <v>0</v>
          </cell>
          <cell r="G383">
            <v>0</v>
          </cell>
          <cell r="H383">
            <v>0</v>
          </cell>
          <cell r="I383">
            <v>0</v>
          </cell>
          <cell r="J383">
            <v>0</v>
          </cell>
        </row>
        <row r="384">
          <cell r="B384" t="str">
            <v>OpVista</v>
          </cell>
          <cell r="J384">
            <v>0</v>
          </cell>
        </row>
        <row r="385">
          <cell r="B385" t="str">
            <v>Photonic Bridges</v>
          </cell>
          <cell r="C385">
            <v>0</v>
          </cell>
          <cell r="D385">
            <v>0</v>
          </cell>
          <cell r="E385">
            <v>0</v>
          </cell>
          <cell r="F385">
            <v>0</v>
          </cell>
          <cell r="G385">
            <v>0</v>
          </cell>
          <cell r="H385">
            <v>0</v>
          </cell>
          <cell r="I385">
            <v>0</v>
          </cell>
          <cell r="J385">
            <v>0</v>
          </cell>
        </row>
        <row r="386">
          <cell r="B386" t="str">
            <v>Redback</v>
          </cell>
          <cell r="C386">
            <v>0</v>
          </cell>
          <cell r="D386">
            <v>0</v>
          </cell>
          <cell r="E386">
            <v>0</v>
          </cell>
          <cell r="F386">
            <v>0</v>
          </cell>
          <cell r="G386">
            <v>0</v>
          </cell>
          <cell r="H386">
            <v>0</v>
          </cell>
          <cell r="I386">
            <v>0</v>
          </cell>
          <cell r="J386">
            <v>0</v>
          </cell>
        </row>
        <row r="387">
          <cell r="B387" t="str">
            <v>Sagem</v>
          </cell>
          <cell r="C387">
            <v>0</v>
          </cell>
          <cell r="D387">
            <v>0</v>
          </cell>
          <cell r="E387">
            <v>0</v>
          </cell>
          <cell r="F387">
            <v>0</v>
          </cell>
          <cell r="G387">
            <v>0</v>
          </cell>
          <cell r="H387">
            <v>0</v>
          </cell>
          <cell r="I387">
            <v>0</v>
          </cell>
          <cell r="J387">
            <v>0</v>
          </cell>
        </row>
        <row r="388">
          <cell r="B388" t="str">
            <v>Samsung</v>
          </cell>
          <cell r="C388">
            <v>0</v>
          </cell>
          <cell r="D388">
            <v>0</v>
          </cell>
          <cell r="E388">
            <v>0</v>
          </cell>
          <cell r="F388">
            <v>0</v>
          </cell>
          <cell r="G388">
            <v>0</v>
          </cell>
          <cell r="H388">
            <v>0</v>
          </cell>
          <cell r="I388">
            <v>0</v>
          </cell>
          <cell r="J388">
            <v>0</v>
          </cell>
        </row>
        <row r="389">
          <cell r="B389" t="str">
            <v>Nokia Siemens</v>
          </cell>
          <cell r="C389">
            <v>14</v>
          </cell>
          <cell r="D389">
            <v>10</v>
          </cell>
          <cell r="E389">
            <v>5</v>
          </cell>
          <cell r="F389">
            <v>0</v>
          </cell>
          <cell r="G389">
            <v>0</v>
          </cell>
          <cell r="H389">
            <v>3</v>
          </cell>
          <cell r="I389">
            <v>0</v>
          </cell>
          <cell r="J389">
            <v>32</v>
          </cell>
        </row>
        <row r="390">
          <cell r="B390" t="str">
            <v>Sorrento/Zhone</v>
          </cell>
          <cell r="J390">
            <v>0</v>
          </cell>
        </row>
        <row r="391">
          <cell r="B391" t="str">
            <v>Sycamore</v>
          </cell>
          <cell r="C391">
            <v>0</v>
          </cell>
          <cell r="D391">
            <v>0</v>
          </cell>
          <cell r="E391">
            <v>0</v>
          </cell>
          <cell r="F391">
            <v>0</v>
          </cell>
          <cell r="G391">
            <v>0</v>
          </cell>
          <cell r="H391">
            <v>0</v>
          </cell>
          <cell r="I391">
            <v>0</v>
          </cell>
          <cell r="J391">
            <v>0</v>
          </cell>
        </row>
        <row r="392">
          <cell r="B392" t="str">
            <v>Tejas</v>
          </cell>
          <cell r="J392">
            <v>0</v>
          </cell>
        </row>
        <row r="393">
          <cell r="B393" t="str">
            <v>Tellabs</v>
          </cell>
          <cell r="C393">
            <v>0</v>
          </cell>
          <cell r="D393">
            <v>1</v>
          </cell>
          <cell r="E393">
            <v>0</v>
          </cell>
          <cell r="F393">
            <v>0</v>
          </cell>
          <cell r="G393">
            <v>0</v>
          </cell>
          <cell r="H393">
            <v>0</v>
          </cell>
          <cell r="I393">
            <v>0</v>
          </cell>
          <cell r="J393">
            <v>1</v>
          </cell>
        </row>
        <row r="394">
          <cell r="B394" t="str">
            <v>Tellium</v>
          </cell>
          <cell r="C394">
            <v>0</v>
          </cell>
          <cell r="D394">
            <v>0</v>
          </cell>
          <cell r="E394">
            <v>0</v>
          </cell>
          <cell r="F394">
            <v>0</v>
          </cell>
          <cell r="G394">
            <v>0</v>
          </cell>
          <cell r="H394">
            <v>0</v>
          </cell>
          <cell r="I394">
            <v>0</v>
          </cell>
          <cell r="J394">
            <v>0</v>
          </cell>
        </row>
        <row r="395">
          <cell r="B395" t="str">
            <v>Transmode</v>
          </cell>
          <cell r="J395">
            <v>0</v>
          </cell>
        </row>
        <row r="396">
          <cell r="B396" t="str">
            <v>Turin</v>
          </cell>
          <cell r="C396">
            <v>0</v>
          </cell>
          <cell r="D396">
            <v>0</v>
          </cell>
          <cell r="E396">
            <v>0</v>
          </cell>
          <cell r="F396">
            <v>0</v>
          </cell>
          <cell r="G396">
            <v>0</v>
          </cell>
          <cell r="H396">
            <v>0</v>
          </cell>
          <cell r="I396">
            <v>0</v>
          </cell>
          <cell r="J396">
            <v>0</v>
          </cell>
        </row>
        <row r="397">
          <cell r="B397" t="str">
            <v>Tyco</v>
          </cell>
          <cell r="C397">
            <v>0</v>
          </cell>
          <cell r="D397">
            <v>0</v>
          </cell>
          <cell r="E397">
            <v>0</v>
          </cell>
          <cell r="F397">
            <v>0</v>
          </cell>
          <cell r="G397">
            <v>0</v>
          </cell>
          <cell r="H397">
            <v>0</v>
          </cell>
          <cell r="I397">
            <v>0</v>
          </cell>
          <cell r="J397">
            <v>0</v>
          </cell>
        </row>
        <row r="398">
          <cell r="B398" t="str">
            <v>UTStarcom</v>
          </cell>
          <cell r="C398">
            <v>0</v>
          </cell>
          <cell r="D398">
            <v>0.5</v>
          </cell>
          <cell r="E398">
            <v>0</v>
          </cell>
          <cell r="F398">
            <v>0</v>
          </cell>
          <cell r="G398">
            <v>0</v>
          </cell>
          <cell r="H398">
            <v>0</v>
          </cell>
          <cell r="I398">
            <v>0</v>
          </cell>
          <cell r="J398">
            <v>0.5</v>
          </cell>
        </row>
        <row r="399">
          <cell r="B399" t="str">
            <v>White Rock</v>
          </cell>
          <cell r="C399">
            <v>0</v>
          </cell>
          <cell r="D399">
            <v>0</v>
          </cell>
          <cell r="E399">
            <v>0</v>
          </cell>
          <cell r="F399">
            <v>0</v>
          </cell>
          <cell r="G399">
            <v>0</v>
          </cell>
          <cell r="H399">
            <v>0</v>
          </cell>
          <cell r="I399">
            <v>0</v>
          </cell>
          <cell r="J399">
            <v>0</v>
          </cell>
        </row>
        <row r="400">
          <cell r="B400" t="str">
            <v>Xtera</v>
          </cell>
          <cell r="J400">
            <v>0</v>
          </cell>
        </row>
        <row r="401">
          <cell r="B401" t="str">
            <v>Zhone</v>
          </cell>
          <cell r="C401">
            <v>0</v>
          </cell>
          <cell r="D401">
            <v>0</v>
          </cell>
          <cell r="E401">
            <v>0</v>
          </cell>
          <cell r="F401">
            <v>0</v>
          </cell>
          <cell r="G401">
            <v>0</v>
          </cell>
          <cell r="H401">
            <v>0</v>
          </cell>
          <cell r="I401">
            <v>0</v>
          </cell>
          <cell r="J401">
            <v>0</v>
          </cell>
        </row>
        <row r="402">
          <cell r="B402" t="str">
            <v>ZTE</v>
          </cell>
          <cell r="C402">
            <v>5</v>
          </cell>
          <cell r="D402">
            <v>0</v>
          </cell>
          <cell r="E402">
            <v>0</v>
          </cell>
          <cell r="F402">
            <v>0</v>
          </cell>
          <cell r="G402">
            <v>0</v>
          </cell>
          <cell r="H402">
            <v>2</v>
          </cell>
          <cell r="I402">
            <v>0</v>
          </cell>
          <cell r="J402">
            <v>7</v>
          </cell>
        </row>
        <row r="403">
          <cell r="B403" t="str">
            <v>Other</v>
          </cell>
          <cell r="C403">
            <v>0</v>
          </cell>
          <cell r="D403">
            <v>0</v>
          </cell>
          <cell r="E403">
            <v>0</v>
          </cell>
          <cell r="F403">
            <v>0</v>
          </cell>
          <cell r="G403">
            <v>0</v>
          </cell>
          <cell r="H403">
            <v>0</v>
          </cell>
          <cell r="I403">
            <v>0</v>
          </cell>
          <cell r="J403">
            <v>0</v>
          </cell>
        </row>
        <row r="404">
          <cell r="B404" t="str">
            <v>Total</v>
          </cell>
          <cell r="C404">
            <v>36.15</v>
          </cell>
          <cell r="D404">
            <v>65.42</v>
          </cell>
          <cell r="E404">
            <v>9</v>
          </cell>
          <cell r="F404">
            <v>3</v>
          </cell>
          <cell r="G404">
            <v>3</v>
          </cell>
          <cell r="H404">
            <v>41.230000000000004</v>
          </cell>
          <cell r="I404">
            <v>0</v>
          </cell>
          <cell r="J404">
            <v>157.80000000000001</v>
          </cell>
        </row>
        <row r="408">
          <cell r="B408" t="str">
            <v>Vendor</v>
          </cell>
          <cell r="C408" t="str">
            <v>SONET/SDH Add-drop multiplexers (ADM)</v>
          </cell>
          <cell r="D408" t="str">
            <v>Optical Edge Devices (OED)</v>
          </cell>
          <cell r="E408" t="str">
            <v>Digital Cross Connects (DCS)</v>
          </cell>
          <cell r="F408" t="str">
            <v>Optical Core Switches (OCS)</v>
          </cell>
          <cell r="G408" t="str">
            <v>Metro WDM (C/D-WDM)</v>
          </cell>
          <cell r="H408" t="str">
            <v>Long haul DWDM (LH DWDM)</v>
          </cell>
          <cell r="I408" t="str">
            <v>Multi-reach DWDM</v>
          </cell>
          <cell r="J408" t="str">
            <v>Total Optical Networking (ON)</v>
          </cell>
        </row>
        <row r="409">
          <cell r="B409" t="str">
            <v>ADTRAN</v>
          </cell>
        </row>
        <row r="410">
          <cell r="B410" t="str">
            <v>ADVA</v>
          </cell>
          <cell r="C410">
            <v>0</v>
          </cell>
          <cell r="D410">
            <v>0</v>
          </cell>
          <cell r="E410">
            <v>0</v>
          </cell>
          <cell r="F410">
            <v>0</v>
          </cell>
          <cell r="G410">
            <v>0</v>
          </cell>
          <cell r="H410">
            <v>0</v>
          </cell>
          <cell r="I410">
            <v>0</v>
          </cell>
          <cell r="J410">
            <v>0</v>
          </cell>
        </row>
        <row r="411">
          <cell r="B411" t="str">
            <v>Alcatel-Lucent</v>
          </cell>
          <cell r="C411">
            <v>5</v>
          </cell>
          <cell r="D411">
            <v>31</v>
          </cell>
          <cell r="E411">
            <v>7</v>
          </cell>
          <cell r="F411">
            <v>5</v>
          </cell>
          <cell r="G411">
            <v>2</v>
          </cell>
          <cell r="H411">
            <v>8</v>
          </cell>
          <cell r="I411">
            <v>1</v>
          </cell>
          <cell r="J411">
            <v>59</v>
          </cell>
        </row>
        <row r="412">
          <cell r="B412" t="str">
            <v>ANDA</v>
          </cell>
          <cell r="J412">
            <v>0</v>
          </cell>
        </row>
        <row r="413">
          <cell r="B413" t="str">
            <v>Atrica</v>
          </cell>
          <cell r="C413">
            <v>0</v>
          </cell>
          <cell r="D413">
            <v>0.25</v>
          </cell>
          <cell r="E413">
            <v>0</v>
          </cell>
          <cell r="F413">
            <v>0</v>
          </cell>
          <cell r="G413">
            <v>0</v>
          </cell>
          <cell r="H413">
            <v>0</v>
          </cell>
          <cell r="I413">
            <v>0</v>
          </cell>
          <cell r="J413">
            <v>0.25</v>
          </cell>
        </row>
        <row r="414">
          <cell r="B414" t="str">
            <v>Calient</v>
          </cell>
          <cell r="C414">
            <v>0</v>
          </cell>
          <cell r="D414">
            <v>0</v>
          </cell>
          <cell r="E414">
            <v>0</v>
          </cell>
          <cell r="F414">
            <v>0</v>
          </cell>
          <cell r="G414">
            <v>0</v>
          </cell>
          <cell r="H414">
            <v>0</v>
          </cell>
          <cell r="I414">
            <v>0</v>
          </cell>
          <cell r="J414">
            <v>0</v>
          </cell>
        </row>
        <row r="415">
          <cell r="B415" t="str">
            <v>Ciena</v>
          </cell>
          <cell r="C415">
            <v>0</v>
          </cell>
          <cell r="D415">
            <v>0</v>
          </cell>
          <cell r="E415">
            <v>0</v>
          </cell>
          <cell r="F415">
            <v>3</v>
          </cell>
          <cell r="G415">
            <v>0</v>
          </cell>
          <cell r="H415">
            <v>2</v>
          </cell>
          <cell r="I415">
            <v>0</v>
          </cell>
          <cell r="J415">
            <v>5</v>
          </cell>
        </row>
        <row r="416">
          <cell r="B416" t="str">
            <v>Cisco</v>
          </cell>
          <cell r="C416">
            <v>0</v>
          </cell>
          <cell r="D416">
            <v>4</v>
          </cell>
          <cell r="E416">
            <v>0</v>
          </cell>
          <cell r="F416">
            <v>0</v>
          </cell>
          <cell r="G416">
            <v>1</v>
          </cell>
          <cell r="H416">
            <v>1</v>
          </cell>
          <cell r="I416">
            <v>0</v>
          </cell>
          <cell r="J416">
            <v>6</v>
          </cell>
        </row>
        <row r="417">
          <cell r="B417" t="str">
            <v>Corrigent</v>
          </cell>
          <cell r="J417">
            <v>0</v>
          </cell>
        </row>
        <row r="418">
          <cell r="B418" t="str">
            <v>Corvis</v>
          </cell>
          <cell r="C418">
            <v>0</v>
          </cell>
          <cell r="D418">
            <v>0</v>
          </cell>
          <cell r="E418">
            <v>0</v>
          </cell>
          <cell r="F418">
            <v>0</v>
          </cell>
          <cell r="G418">
            <v>0</v>
          </cell>
          <cell r="H418">
            <v>0</v>
          </cell>
          <cell r="I418">
            <v>0</v>
          </cell>
          <cell r="J418">
            <v>0</v>
          </cell>
        </row>
        <row r="419">
          <cell r="B419" t="str">
            <v>Datang</v>
          </cell>
          <cell r="C419">
            <v>0</v>
          </cell>
          <cell r="D419">
            <v>0</v>
          </cell>
          <cell r="E419">
            <v>0</v>
          </cell>
          <cell r="F419">
            <v>0</v>
          </cell>
          <cell r="G419">
            <v>0</v>
          </cell>
          <cell r="H419">
            <v>0</v>
          </cell>
          <cell r="I419">
            <v>0</v>
          </cell>
          <cell r="J419">
            <v>0</v>
          </cell>
        </row>
        <row r="420">
          <cell r="B420" t="str">
            <v>ECI Telecom</v>
          </cell>
          <cell r="C420">
            <v>1</v>
          </cell>
          <cell r="D420">
            <v>6</v>
          </cell>
          <cell r="E420">
            <v>0</v>
          </cell>
          <cell r="F420">
            <v>0</v>
          </cell>
          <cell r="G420">
            <v>0</v>
          </cell>
          <cell r="H420">
            <v>0</v>
          </cell>
          <cell r="I420">
            <v>0</v>
          </cell>
          <cell r="J420">
            <v>7</v>
          </cell>
        </row>
        <row r="421">
          <cell r="B421" t="str">
            <v>Ericsson</v>
          </cell>
          <cell r="C421">
            <v>2</v>
          </cell>
          <cell r="D421">
            <v>3</v>
          </cell>
          <cell r="E421">
            <v>1</v>
          </cell>
          <cell r="F421">
            <v>1</v>
          </cell>
          <cell r="G421">
            <v>0</v>
          </cell>
          <cell r="H421">
            <v>3</v>
          </cell>
          <cell r="I421">
            <v>0</v>
          </cell>
          <cell r="J421">
            <v>10</v>
          </cell>
        </row>
        <row r="422">
          <cell r="B422" t="str">
            <v>FiberHome</v>
          </cell>
          <cell r="C422">
            <v>0</v>
          </cell>
          <cell r="D422">
            <v>0</v>
          </cell>
          <cell r="E422">
            <v>0</v>
          </cell>
          <cell r="F422">
            <v>0</v>
          </cell>
          <cell r="G422">
            <v>0</v>
          </cell>
          <cell r="H422">
            <v>0</v>
          </cell>
          <cell r="I422">
            <v>0</v>
          </cell>
          <cell r="J422">
            <v>0</v>
          </cell>
        </row>
        <row r="423">
          <cell r="B423" t="str">
            <v>Fujitsu</v>
          </cell>
          <cell r="C423">
            <v>0</v>
          </cell>
          <cell r="D423">
            <v>0</v>
          </cell>
          <cell r="E423">
            <v>0</v>
          </cell>
          <cell r="F423">
            <v>0</v>
          </cell>
          <cell r="G423">
            <v>0</v>
          </cell>
          <cell r="H423">
            <v>0</v>
          </cell>
          <cell r="I423">
            <v>0</v>
          </cell>
          <cell r="J423">
            <v>0</v>
          </cell>
        </row>
        <row r="424">
          <cell r="B424" t="str">
            <v>Hitachi</v>
          </cell>
          <cell r="C424">
            <v>0</v>
          </cell>
          <cell r="D424">
            <v>0</v>
          </cell>
          <cell r="E424">
            <v>0</v>
          </cell>
          <cell r="F424">
            <v>0</v>
          </cell>
          <cell r="G424">
            <v>0</v>
          </cell>
          <cell r="H424">
            <v>0</v>
          </cell>
          <cell r="I424">
            <v>0</v>
          </cell>
          <cell r="J424">
            <v>0</v>
          </cell>
        </row>
        <row r="425">
          <cell r="B425" t="str">
            <v>Hitachi Cable</v>
          </cell>
          <cell r="J425">
            <v>0</v>
          </cell>
        </row>
        <row r="426">
          <cell r="B426" t="str">
            <v>Huawei</v>
          </cell>
          <cell r="C426">
            <v>14</v>
          </cell>
          <cell r="D426">
            <v>13</v>
          </cell>
          <cell r="E426">
            <v>0</v>
          </cell>
          <cell r="F426">
            <v>0</v>
          </cell>
          <cell r="G426">
            <v>0</v>
          </cell>
          <cell r="H426">
            <v>5</v>
          </cell>
          <cell r="I426">
            <v>0</v>
          </cell>
          <cell r="J426">
            <v>32</v>
          </cell>
        </row>
        <row r="427">
          <cell r="B427" t="str">
            <v>Infinera</v>
          </cell>
          <cell r="J427">
            <v>0</v>
          </cell>
        </row>
        <row r="428">
          <cell r="B428" t="str">
            <v>LGIC</v>
          </cell>
          <cell r="C428">
            <v>0</v>
          </cell>
          <cell r="D428">
            <v>0</v>
          </cell>
          <cell r="E428">
            <v>0</v>
          </cell>
          <cell r="F428">
            <v>0</v>
          </cell>
          <cell r="G428">
            <v>0</v>
          </cell>
          <cell r="H428">
            <v>0</v>
          </cell>
          <cell r="I428">
            <v>0</v>
          </cell>
          <cell r="J428">
            <v>0</v>
          </cell>
        </row>
        <row r="429">
          <cell r="B429" t="str">
            <v>Lucent</v>
          </cell>
          <cell r="C429">
            <v>0</v>
          </cell>
          <cell r="D429">
            <v>0</v>
          </cell>
          <cell r="E429">
            <v>0</v>
          </cell>
          <cell r="F429">
            <v>0</v>
          </cell>
          <cell r="G429">
            <v>0</v>
          </cell>
          <cell r="H429">
            <v>0</v>
          </cell>
          <cell r="I429">
            <v>0</v>
          </cell>
          <cell r="J429">
            <v>0</v>
          </cell>
        </row>
        <row r="430">
          <cell r="B430" t="str">
            <v>Lumentis</v>
          </cell>
          <cell r="C430">
            <v>0</v>
          </cell>
          <cell r="D430">
            <v>0</v>
          </cell>
          <cell r="E430">
            <v>0</v>
          </cell>
          <cell r="F430">
            <v>0</v>
          </cell>
          <cell r="G430">
            <v>0.5</v>
          </cell>
          <cell r="H430">
            <v>0</v>
          </cell>
          <cell r="I430">
            <v>0</v>
          </cell>
          <cell r="J430">
            <v>0.5</v>
          </cell>
        </row>
        <row r="431">
          <cell r="B431" t="str">
            <v>Luminous</v>
          </cell>
          <cell r="C431">
            <v>0</v>
          </cell>
          <cell r="D431">
            <v>0.6</v>
          </cell>
          <cell r="E431">
            <v>0</v>
          </cell>
          <cell r="F431">
            <v>0</v>
          </cell>
          <cell r="G431">
            <v>0</v>
          </cell>
          <cell r="H431">
            <v>0</v>
          </cell>
          <cell r="I431">
            <v>0</v>
          </cell>
          <cell r="J431">
            <v>0.6</v>
          </cell>
        </row>
        <row r="432">
          <cell r="B432" t="str">
            <v>Marconi/Ericsson</v>
          </cell>
          <cell r="J432">
            <v>0</v>
          </cell>
        </row>
        <row r="433">
          <cell r="B433" t="str">
            <v>Movaz</v>
          </cell>
          <cell r="C433">
            <v>0</v>
          </cell>
          <cell r="D433">
            <v>0</v>
          </cell>
          <cell r="E433">
            <v>0</v>
          </cell>
          <cell r="F433">
            <v>0</v>
          </cell>
          <cell r="G433">
            <v>0</v>
          </cell>
          <cell r="H433">
            <v>0</v>
          </cell>
          <cell r="I433">
            <v>0</v>
          </cell>
          <cell r="J433">
            <v>0</v>
          </cell>
        </row>
        <row r="434">
          <cell r="B434" t="str">
            <v>NEC</v>
          </cell>
          <cell r="C434">
            <v>4</v>
          </cell>
          <cell r="D434">
            <v>1.5</v>
          </cell>
          <cell r="E434">
            <v>0</v>
          </cell>
          <cell r="F434">
            <v>0</v>
          </cell>
          <cell r="G434">
            <v>0</v>
          </cell>
          <cell r="H434">
            <v>0</v>
          </cell>
          <cell r="I434">
            <v>0</v>
          </cell>
          <cell r="J434">
            <v>5.5</v>
          </cell>
        </row>
        <row r="435">
          <cell r="B435" t="str">
            <v>Nortel</v>
          </cell>
          <cell r="C435">
            <v>1</v>
          </cell>
          <cell r="D435">
            <v>7</v>
          </cell>
          <cell r="E435">
            <v>0</v>
          </cell>
          <cell r="F435">
            <v>1</v>
          </cell>
          <cell r="G435">
            <v>0</v>
          </cell>
          <cell r="H435">
            <v>3</v>
          </cell>
          <cell r="I435">
            <v>0</v>
          </cell>
          <cell r="J435">
            <v>12</v>
          </cell>
        </row>
        <row r="436">
          <cell r="B436" t="str">
            <v>Oki</v>
          </cell>
          <cell r="C436">
            <v>0</v>
          </cell>
          <cell r="D436">
            <v>0</v>
          </cell>
          <cell r="E436">
            <v>0</v>
          </cell>
          <cell r="F436">
            <v>0</v>
          </cell>
          <cell r="G436">
            <v>0</v>
          </cell>
          <cell r="H436">
            <v>0</v>
          </cell>
          <cell r="I436">
            <v>0</v>
          </cell>
          <cell r="J436">
            <v>0</v>
          </cell>
        </row>
        <row r="437">
          <cell r="B437" t="str">
            <v>OpVista</v>
          </cell>
          <cell r="J437">
            <v>0</v>
          </cell>
        </row>
        <row r="438">
          <cell r="B438" t="str">
            <v>Photonic Bridges</v>
          </cell>
          <cell r="C438">
            <v>0</v>
          </cell>
          <cell r="D438">
            <v>0</v>
          </cell>
          <cell r="E438">
            <v>0</v>
          </cell>
          <cell r="F438">
            <v>0</v>
          </cell>
          <cell r="G438">
            <v>0</v>
          </cell>
          <cell r="H438">
            <v>0</v>
          </cell>
          <cell r="I438">
            <v>0</v>
          </cell>
          <cell r="J438">
            <v>0</v>
          </cell>
        </row>
        <row r="439">
          <cell r="B439" t="str">
            <v>Redback</v>
          </cell>
          <cell r="C439">
            <v>0</v>
          </cell>
          <cell r="D439">
            <v>0</v>
          </cell>
          <cell r="E439">
            <v>0</v>
          </cell>
          <cell r="F439">
            <v>0</v>
          </cell>
          <cell r="G439">
            <v>0</v>
          </cell>
          <cell r="H439">
            <v>0</v>
          </cell>
          <cell r="I439">
            <v>0</v>
          </cell>
          <cell r="J439">
            <v>0</v>
          </cell>
        </row>
        <row r="440">
          <cell r="B440" t="str">
            <v>Sagem</v>
          </cell>
          <cell r="C440">
            <v>1</v>
          </cell>
          <cell r="D440">
            <v>0</v>
          </cell>
          <cell r="E440">
            <v>0</v>
          </cell>
          <cell r="F440">
            <v>0</v>
          </cell>
          <cell r="G440">
            <v>0</v>
          </cell>
          <cell r="H440">
            <v>0</v>
          </cell>
          <cell r="I440">
            <v>0</v>
          </cell>
          <cell r="J440">
            <v>1</v>
          </cell>
        </row>
        <row r="441">
          <cell r="B441" t="str">
            <v>Samsung</v>
          </cell>
          <cell r="C441">
            <v>0</v>
          </cell>
          <cell r="D441">
            <v>0</v>
          </cell>
          <cell r="E441">
            <v>0</v>
          </cell>
          <cell r="F441">
            <v>0</v>
          </cell>
          <cell r="G441">
            <v>0</v>
          </cell>
          <cell r="H441">
            <v>0</v>
          </cell>
          <cell r="I441">
            <v>0</v>
          </cell>
          <cell r="J441">
            <v>0</v>
          </cell>
        </row>
        <row r="442">
          <cell r="B442" t="str">
            <v>Nokia Siemens</v>
          </cell>
          <cell r="C442">
            <v>6</v>
          </cell>
          <cell r="D442">
            <v>1</v>
          </cell>
          <cell r="E442">
            <v>2</v>
          </cell>
          <cell r="F442">
            <v>0</v>
          </cell>
          <cell r="G442">
            <v>0</v>
          </cell>
          <cell r="H442">
            <v>3</v>
          </cell>
          <cell r="I442">
            <v>0</v>
          </cell>
          <cell r="J442">
            <v>12</v>
          </cell>
        </row>
        <row r="443">
          <cell r="B443" t="str">
            <v>Sorrento/Zhone</v>
          </cell>
          <cell r="J443">
            <v>0</v>
          </cell>
        </row>
        <row r="444">
          <cell r="B444" t="str">
            <v>Sycamore</v>
          </cell>
          <cell r="C444">
            <v>0</v>
          </cell>
          <cell r="D444">
            <v>0</v>
          </cell>
          <cell r="E444">
            <v>0</v>
          </cell>
          <cell r="F444">
            <v>0</v>
          </cell>
          <cell r="G444">
            <v>0</v>
          </cell>
          <cell r="H444">
            <v>0</v>
          </cell>
          <cell r="I444">
            <v>0</v>
          </cell>
          <cell r="J444">
            <v>0</v>
          </cell>
        </row>
        <row r="445">
          <cell r="B445" t="str">
            <v>Tejas</v>
          </cell>
          <cell r="J445">
            <v>0</v>
          </cell>
        </row>
        <row r="446">
          <cell r="B446" t="str">
            <v>Tellabs</v>
          </cell>
          <cell r="C446">
            <v>0</v>
          </cell>
          <cell r="D446">
            <v>2</v>
          </cell>
          <cell r="E446">
            <v>0</v>
          </cell>
          <cell r="F446">
            <v>0</v>
          </cell>
          <cell r="G446">
            <v>0</v>
          </cell>
          <cell r="H446">
            <v>0</v>
          </cell>
          <cell r="I446">
            <v>0</v>
          </cell>
          <cell r="J446">
            <v>2</v>
          </cell>
        </row>
        <row r="447">
          <cell r="B447" t="str">
            <v>Tellium</v>
          </cell>
          <cell r="C447">
            <v>0</v>
          </cell>
          <cell r="D447">
            <v>0</v>
          </cell>
          <cell r="E447">
            <v>0</v>
          </cell>
          <cell r="F447">
            <v>0</v>
          </cell>
          <cell r="G447">
            <v>0</v>
          </cell>
          <cell r="H447">
            <v>0</v>
          </cell>
          <cell r="I447">
            <v>0</v>
          </cell>
          <cell r="J447">
            <v>0</v>
          </cell>
        </row>
        <row r="448">
          <cell r="B448" t="str">
            <v>Transmode</v>
          </cell>
          <cell r="J448">
            <v>0</v>
          </cell>
        </row>
        <row r="449">
          <cell r="B449" t="str">
            <v>Turin</v>
          </cell>
          <cell r="C449">
            <v>0</v>
          </cell>
          <cell r="D449">
            <v>0</v>
          </cell>
          <cell r="E449">
            <v>0</v>
          </cell>
          <cell r="F449">
            <v>0</v>
          </cell>
          <cell r="G449">
            <v>0</v>
          </cell>
          <cell r="H449">
            <v>0</v>
          </cell>
          <cell r="I449">
            <v>0</v>
          </cell>
          <cell r="J449">
            <v>0</v>
          </cell>
        </row>
        <row r="450">
          <cell r="B450" t="str">
            <v>Tyco</v>
          </cell>
          <cell r="C450">
            <v>0</v>
          </cell>
          <cell r="D450">
            <v>0</v>
          </cell>
          <cell r="E450">
            <v>0</v>
          </cell>
          <cell r="F450">
            <v>0</v>
          </cell>
          <cell r="G450">
            <v>0</v>
          </cell>
          <cell r="H450">
            <v>0</v>
          </cell>
          <cell r="I450">
            <v>0</v>
          </cell>
          <cell r="J450">
            <v>0</v>
          </cell>
        </row>
        <row r="451">
          <cell r="B451" t="str">
            <v>UTStarcom</v>
          </cell>
          <cell r="C451">
            <v>0</v>
          </cell>
          <cell r="D451">
            <v>0.2</v>
          </cell>
          <cell r="E451">
            <v>0</v>
          </cell>
          <cell r="F451">
            <v>0</v>
          </cell>
          <cell r="G451">
            <v>0</v>
          </cell>
          <cell r="H451">
            <v>0</v>
          </cell>
          <cell r="I451">
            <v>0</v>
          </cell>
          <cell r="J451">
            <v>0.2</v>
          </cell>
        </row>
        <row r="452">
          <cell r="B452" t="str">
            <v>White Rock</v>
          </cell>
          <cell r="C452">
            <v>0</v>
          </cell>
          <cell r="D452">
            <v>0</v>
          </cell>
          <cell r="E452">
            <v>0</v>
          </cell>
          <cell r="F452">
            <v>0</v>
          </cell>
          <cell r="G452">
            <v>0</v>
          </cell>
          <cell r="H452">
            <v>0</v>
          </cell>
          <cell r="I452">
            <v>0</v>
          </cell>
          <cell r="J452">
            <v>0</v>
          </cell>
        </row>
        <row r="453">
          <cell r="B453" t="str">
            <v>Xtera</v>
          </cell>
          <cell r="J453">
            <v>0</v>
          </cell>
        </row>
        <row r="454">
          <cell r="B454" t="str">
            <v>Zhone</v>
          </cell>
          <cell r="C454">
            <v>0</v>
          </cell>
          <cell r="D454">
            <v>0</v>
          </cell>
          <cell r="E454">
            <v>0</v>
          </cell>
          <cell r="F454">
            <v>0</v>
          </cell>
          <cell r="G454">
            <v>0</v>
          </cell>
          <cell r="H454">
            <v>0</v>
          </cell>
          <cell r="I454">
            <v>0</v>
          </cell>
          <cell r="J454">
            <v>0</v>
          </cell>
        </row>
        <row r="455">
          <cell r="B455" t="str">
            <v>ZTE</v>
          </cell>
          <cell r="C455">
            <v>10</v>
          </cell>
          <cell r="D455">
            <v>0</v>
          </cell>
          <cell r="E455">
            <v>0</v>
          </cell>
          <cell r="F455">
            <v>0</v>
          </cell>
          <cell r="G455">
            <v>0</v>
          </cell>
          <cell r="H455">
            <v>7</v>
          </cell>
          <cell r="I455">
            <v>0</v>
          </cell>
          <cell r="J455">
            <v>17</v>
          </cell>
        </row>
        <row r="456">
          <cell r="B456" t="str">
            <v>Other</v>
          </cell>
          <cell r="C456">
            <v>0</v>
          </cell>
          <cell r="D456">
            <v>1.7</v>
          </cell>
          <cell r="E456">
            <v>0</v>
          </cell>
          <cell r="F456">
            <v>0</v>
          </cell>
          <cell r="G456">
            <v>0.5</v>
          </cell>
          <cell r="H456">
            <v>0</v>
          </cell>
          <cell r="I456">
            <v>0</v>
          </cell>
          <cell r="J456">
            <v>2.2000000000000002</v>
          </cell>
        </row>
        <row r="457">
          <cell r="B457" t="str">
            <v>Total</v>
          </cell>
          <cell r="C457">
            <v>44</v>
          </cell>
          <cell r="D457">
            <v>71.25</v>
          </cell>
          <cell r="E457">
            <v>10</v>
          </cell>
          <cell r="F457">
            <v>10</v>
          </cell>
          <cell r="G457">
            <v>4</v>
          </cell>
          <cell r="H457">
            <v>32</v>
          </cell>
          <cell r="I457">
            <v>1</v>
          </cell>
          <cell r="J457">
            <v>172.24999999999997</v>
          </cell>
        </row>
        <row r="464">
          <cell r="B464" t="str">
            <v>Vendor</v>
          </cell>
          <cell r="C464" t="str">
            <v>SONET/SDH Add-drop multiplexers (ADM)</v>
          </cell>
          <cell r="D464" t="str">
            <v>Optical Edge Devices (OED)</v>
          </cell>
          <cell r="E464" t="str">
            <v>Digital Cross Connects (DCS)</v>
          </cell>
          <cell r="F464" t="str">
            <v>Optical Core Switches (OCS)</v>
          </cell>
          <cell r="G464" t="str">
            <v>Metro WDM (C/D-WDM)</v>
          </cell>
          <cell r="H464" t="str">
            <v>Long haul DWDM (LH DWDM)</v>
          </cell>
          <cell r="I464" t="str">
            <v>Multi-reach DWDM</v>
          </cell>
          <cell r="J464" t="str">
            <v>Total Optical Networking (ON)</v>
          </cell>
        </row>
        <row r="465">
          <cell r="B465" t="str">
            <v>ADTRAN</v>
          </cell>
        </row>
        <row r="466">
          <cell r="B466" t="str">
            <v>ADVA</v>
          </cell>
          <cell r="C466">
            <v>0</v>
          </cell>
          <cell r="D466">
            <v>0</v>
          </cell>
          <cell r="E466">
            <v>0</v>
          </cell>
          <cell r="F466">
            <v>0</v>
          </cell>
          <cell r="G466">
            <v>0</v>
          </cell>
          <cell r="H466">
            <v>0</v>
          </cell>
          <cell r="J466">
            <v>0</v>
          </cell>
        </row>
        <row r="467">
          <cell r="B467" t="str">
            <v>Alcatel-Lucent</v>
          </cell>
          <cell r="C467">
            <v>0</v>
          </cell>
          <cell r="D467">
            <v>12</v>
          </cell>
          <cell r="E467">
            <v>3</v>
          </cell>
          <cell r="F467">
            <v>1</v>
          </cell>
          <cell r="G467">
            <v>1</v>
          </cell>
          <cell r="H467">
            <v>3</v>
          </cell>
          <cell r="J467">
            <v>20</v>
          </cell>
        </row>
        <row r="468">
          <cell r="B468" t="str">
            <v>ANDA</v>
          </cell>
          <cell r="J468">
            <v>0</v>
          </cell>
        </row>
        <row r="469">
          <cell r="B469" t="str">
            <v>Atrica</v>
          </cell>
          <cell r="C469">
            <v>0</v>
          </cell>
          <cell r="D469">
            <v>0.25</v>
          </cell>
          <cell r="E469">
            <v>0</v>
          </cell>
          <cell r="F469">
            <v>0</v>
          </cell>
          <cell r="G469">
            <v>0</v>
          </cell>
          <cell r="H469">
            <v>0</v>
          </cell>
          <cell r="J469">
            <v>0.25</v>
          </cell>
        </row>
        <row r="470">
          <cell r="B470" t="str">
            <v>Calient</v>
          </cell>
          <cell r="C470">
            <v>0</v>
          </cell>
          <cell r="D470">
            <v>0</v>
          </cell>
          <cell r="E470">
            <v>0</v>
          </cell>
          <cell r="F470">
            <v>0</v>
          </cell>
          <cell r="G470">
            <v>0</v>
          </cell>
          <cell r="H470">
            <v>0</v>
          </cell>
          <cell r="I470">
            <v>0</v>
          </cell>
          <cell r="J470">
            <v>0</v>
          </cell>
        </row>
        <row r="471">
          <cell r="B471" t="str">
            <v>Ciena</v>
          </cell>
          <cell r="C471">
            <v>0</v>
          </cell>
          <cell r="D471">
            <v>0</v>
          </cell>
          <cell r="E471">
            <v>0</v>
          </cell>
          <cell r="F471">
            <v>2</v>
          </cell>
          <cell r="G471">
            <v>0</v>
          </cell>
          <cell r="H471">
            <v>0</v>
          </cell>
          <cell r="I471">
            <v>0</v>
          </cell>
          <cell r="J471">
            <v>2</v>
          </cell>
        </row>
        <row r="472">
          <cell r="B472" t="str">
            <v>Cisco</v>
          </cell>
          <cell r="C472">
            <v>0</v>
          </cell>
          <cell r="D472">
            <v>3</v>
          </cell>
          <cell r="E472">
            <v>0</v>
          </cell>
          <cell r="F472">
            <v>0</v>
          </cell>
          <cell r="G472">
            <v>1</v>
          </cell>
          <cell r="H472">
            <v>1</v>
          </cell>
          <cell r="J472">
            <v>5</v>
          </cell>
        </row>
        <row r="473">
          <cell r="B473" t="str">
            <v>Corrigent</v>
          </cell>
          <cell r="J473">
            <v>0</v>
          </cell>
        </row>
        <row r="474">
          <cell r="B474" t="str">
            <v>Corvis</v>
          </cell>
          <cell r="C474">
            <v>0</v>
          </cell>
          <cell r="D474">
            <v>0</v>
          </cell>
          <cell r="E474">
            <v>0</v>
          </cell>
          <cell r="F474">
            <v>0</v>
          </cell>
          <cell r="G474">
            <v>0</v>
          </cell>
          <cell r="H474">
            <v>0</v>
          </cell>
          <cell r="I474">
            <v>0</v>
          </cell>
          <cell r="J474">
            <v>0</v>
          </cell>
        </row>
        <row r="475">
          <cell r="B475" t="str">
            <v>Datang</v>
          </cell>
          <cell r="C475">
            <v>0</v>
          </cell>
          <cell r="D475">
            <v>0</v>
          </cell>
          <cell r="E475">
            <v>0</v>
          </cell>
          <cell r="F475">
            <v>0</v>
          </cell>
          <cell r="G475">
            <v>0</v>
          </cell>
          <cell r="H475">
            <v>0</v>
          </cell>
          <cell r="J475">
            <v>0</v>
          </cell>
        </row>
        <row r="476">
          <cell r="B476" t="str">
            <v>ECI Telecom</v>
          </cell>
          <cell r="C476">
            <v>0</v>
          </cell>
          <cell r="D476">
            <v>5</v>
          </cell>
          <cell r="E476">
            <v>1</v>
          </cell>
          <cell r="F476">
            <v>3</v>
          </cell>
          <cell r="G476">
            <v>0</v>
          </cell>
          <cell r="H476">
            <v>0</v>
          </cell>
          <cell r="J476">
            <v>9</v>
          </cell>
        </row>
        <row r="477">
          <cell r="B477" t="str">
            <v>Ericsson</v>
          </cell>
          <cell r="C477">
            <v>1</v>
          </cell>
          <cell r="D477">
            <v>1</v>
          </cell>
          <cell r="E477">
            <v>0</v>
          </cell>
          <cell r="F477">
            <v>1</v>
          </cell>
          <cell r="G477">
            <v>0</v>
          </cell>
          <cell r="H477">
            <v>2</v>
          </cell>
          <cell r="J477">
            <v>5</v>
          </cell>
        </row>
        <row r="478">
          <cell r="B478" t="str">
            <v>FiberHome</v>
          </cell>
          <cell r="C478">
            <v>0</v>
          </cell>
          <cell r="D478">
            <v>0</v>
          </cell>
          <cell r="E478">
            <v>0</v>
          </cell>
          <cell r="F478">
            <v>0</v>
          </cell>
          <cell r="G478">
            <v>0</v>
          </cell>
          <cell r="H478">
            <v>0</v>
          </cell>
          <cell r="J478">
            <v>0</v>
          </cell>
        </row>
        <row r="479">
          <cell r="B479" t="str">
            <v>Fujitsu</v>
          </cell>
          <cell r="C479">
            <v>0</v>
          </cell>
          <cell r="D479">
            <v>0</v>
          </cell>
          <cell r="E479">
            <v>0</v>
          </cell>
          <cell r="F479">
            <v>0</v>
          </cell>
          <cell r="G479">
            <v>0</v>
          </cell>
          <cell r="H479">
            <v>0</v>
          </cell>
          <cell r="I479">
            <v>0</v>
          </cell>
          <cell r="J479">
            <v>0</v>
          </cell>
        </row>
        <row r="480">
          <cell r="B480" t="str">
            <v>Hitachi</v>
          </cell>
          <cell r="C480">
            <v>0</v>
          </cell>
          <cell r="D480">
            <v>0</v>
          </cell>
          <cell r="E480">
            <v>0</v>
          </cell>
          <cell r="F480">
            <v>0</v>
          </cell>
          <cell r="G480">
            <v>0</v>
          </cell>
          <cell r="H480">
            <v>0</v>
          </cell>
          <cell r="J480">
            <v>0</v>
          </cell>
        </row>
        <row r="481">
          <cell r="B481" t="str">
            <v>Hitachi Cable</v>
          </cell>
          <cell r="J481">
            <v>0</v>
          </cell>
        </row>
        <row r="482">
          <cell r="B482" t="str">
            <v>Huawei</v>
          </cell>
          <cell r="C482">
            <v>1.5</v>
          </cell>
          <cell r="D482">
            <v>0.5</v>
          </cell>
          <cell r="E482">
            <v>0</v>
          </cell>
          <cell r="F482">
            <v>1</v>
          </cell>
          <cell r="G482">
            <v>0</v>
          </cell>
          <cell r="H482">
            <v>1</v>
          </cell>
          <cell r="I482">
            <v>0</v>
          </cell>
          <cell r="J482">
            <v>4</v>
          </cell>
        </row>
        <row r="483">
          <cell r="B483" t="str">
            <v>Infinera</v>
          </cell>
          <cell r="J483">
            <v>0</v>
          </cell>
        </row>
        <row r="484">
          <cell r="B484" t="str">
            <v>LGIC</v>
          </cell>
          <cell r="C484">
            <v>0</v>
          </cell>
          <cell r="D484">
            <v>0</v>
          </cell>
          <cell r="E484">
            <v>0</v>
          </cell>
          <cell r="F484">
            <v>0</v>
          </cell>
          <cell r="G484">
            <v>0</v>
          </cell>
          <cell r="H484">
            <v>0</v>
          </cell>
          <cell r="J484">
            <v>0</v>
          </cell>
        </row>
        <row r="485">
          <cell r="B485" t="str">
            <v>Lucent</v>
          </cell>
          <cell r="C485">
            <v>0</v>
          </cell>
          <cell r="D485">
            <v>0</v>
          </cell>
          <cell r="E485">
            <v>0</v>
          </cell>
          <cell r="F485">
            <v>0</v>
          </cell>
          <cell r="G485">
            <v>0</v>
          </cell>
          <cell r="H485">
            <v>0</v>
          </cell>
          <cell r="J485">
            <v>0</v>
          </cell>
        </row>
        <row r="486">
          <cell r="B486" t="str">
            <v>Lumentis</v>
          </cell>
          <cell r="C486">
            <v>0</v>
          </cell>
          <cell r="D486">
            <v>0</v>
          </cell>
          <cell r="E486">
            <v>0</v>
          </cell>
          <cell r="F486">
            <v>0</v>
          </cell>
          <cell r="G486">
            <v>0.2</v>
          </cell>
          <cell r="H486">
            <v>0</v>
          </cell>
          <cell r="J486">
            <v>0.2</v>
          </cell>
        </row>
        <row r="487">
          <cell r="B487" t="str">
            <v>Luminous</v>
          </cell>
          <cell r="C487">
            <v>0</v>
          </cell>
          <cell r="D487">
            <v>0.1</v>
          </cell>
          <cell r="E487">
            <v>0</v>
          </cell>
          <cell r="F487">
            <v>0</v>
          </cell>
          <cell r="G487">
            <v>0</v>
          </cell>
          <cell r="H487">
            <v>0</v>
          </cell>
          <cell r="J487">
            <v>0.1</v>
          </cell>
        </row>
        <row r="488">
          <cell r="B488" t="str">
            <v>Marconi/Ericsson</v>
          </cell>
          <cell r="J488">
            <v>0</v>
          </cell>
        </row>
        <row r="489">
          <cell r="B489" t="str">
            <v>Movaz</v>
          </cell>
          <cell r="C489">
            <v>0</v>
          </cell>
          <cell r="D489">
            <v>0</v>
          </cell>
          <cell r="E489">
            <v>0</v>
          </cell>
          <cell r="F489">
            <v>0</v>
          </cell>
          <cell r="G489">
            <v>0</v>
          </cell>
          <cell r="H489">
            <v>0</v>
          </cell>
          <cell r="J489">
            <v>0</v>
          </cell>
        </row>
        <row r="490">
          <cell r="B490" t="str">
            <v>NEC</v>
          </cell>
          <cell r="C490">
            <v>1</v>
          </cell>
          <cell r="D490">
            <v>4</v>
          </cell>
          <cell r="E490">
            <v>0</v>
          </cell>
          <cell r="F490">
            <v>0</v>
          </cell>
          <cell r="G490">
            <v>0</v>
          </cell>
          <cell r="H490">
            <v>0</v>
          </cell>
          <cell r="I490">
            <v>0</v>
          </cell>
          <cell r="J490">
            <v>5</v>
          </cell>
        </row>
        <row r="491">
          <cell r="B491" t="str">
            <v>Nortel</v>
          </cell>
          <cell r="C491">
            <v>1</v>
          </cell>
          <cell r="D491">
            <v>5</v>
          </cell>
          <cell r="E491">
            <v>0</v>
          </cell>
          <cell r="F491">
            <v>0</v>
          </cell>
          <cell r="G491">
            <v>1</v>
          </cell>
          <cell r="H491">
            <v>3</v>
          </cell>
          <cell r="I491">
            <v>0</v>
          </cell>
          <cell r="J491">
            <v>10</v>
          </cell>
        </row>
        <row r="492">
          <cell r="B492" t="str">
            <v>Oki</v>
          </cell>
          <cell r="C492">
            <v>0</v>
          </cell>
          <cell r="D492">
            <v>0</v>
          </cell>
          <cell r="E492">
            <v>0</v>
          </cell>
          <cell r="F492">
            <v>0</v>
          </cell>
          <cell r="G492">
            <v>0</v>
          </cell>
          <cell r="H492">
            <v>0</v>
          </cell>
          <cell r="J492">
            <v>0</v>
          </cell>
        </row>
        <row r="493">
          <cell r="B493" t="str">
            <v>OpVista</v>
          </cell>
          <cell r="J493">
            <v>0</v>
          </cell>
        </row>
        <row r="494">
          <cell r="B494" t="str">
            <v>Photonic Bridges</v>
          </cell>
          <cell r="C494">
            <v>0</v>
          </cell>
          <cell r="D494">
            <v>0</v>
          </cell>
          <cell r="E494">
            <v>0</v>
          </cell>
          <cell r="F494">
            <v>0</v>
          </cell>
          <cell r="G494">
            <v>0</v>
          </cell>
          <cell r="H494">
            <v>0</v>
          </cell>
          <cell r="J494">
            <v>0</v>
          </cell>
        </row>
        <row r="495">
          <cell r="B495" t="str">
            <v>Redback</v>
          </cell>
          <cell r="C495">
            <v>0</v>
          </cell>
          <cell r="D495">
            <v>0</v>
          </cell>
          <cell r="E495">
            <v>0</v>
          </cell>
          <cell r="F495">
            <v>0</v>
          </cell>
          <cell r="G495">
            <v>0</v>
          </cell>
          <cell r="H495">
            <v>0</v>
          </cell>
          <cell r="I495">
            <v>0</v>
          </cell>
          <cell r="J495">
            <v>0</v>
          </cell>
        </row>
        <row r="496">
          <cell r="B496" t="str">
            <v>Sagem</v>
          </cell>
          <cell r="C496">
            <v>0</v>
          </cell>
          <cell r="D496">
            <v>2</v>
          </cell>
          <cell r="E496">
            <v>0</v>
          </cell>
          <cell r="F496">
            <v>0</v>
          </cell>
          <cell r="G496">
            <v>0</v>
          </cell>
          <cell r="H496">
            <v>0</v>
          </cell>
          <cell r="J496">
            <v>2</v>
          </cell>
        </row>
        <row r="497">
          <cell r="B497" t="str">
            <v>Samsung</v>
          </cell>
          <cell r="C497">
            <v>0</v>
          </cell>
          <cell r="D497">
            <v>0</v>
          </cell>
          <cell r="E497">
            <v>0</v>
          </cell>
          <cell r="F497">
            <v>0</v>
          </cell>
          <cell r="G497">
            <v>0</v>
          </cell>
          <cell r="H497">
            <v>0</v>
          </cell>
          <cell r="J497">
            <v>0</v>
          </cell>
        </row>
        <row r="498">
          <cell r="B498" t="str">
            <v>Nokia Siemens</v>
          </cell>
          <cell r="C498">
            <v>3</v>
          </cell>
          <cell r="D498">
            <v>3</v>
          </cell>
          <cell r="E498">
            <v>1</v>
          </cell>
          <cell r="F498">
            <v>0</v>
          </cell>
          <cell r="G498">
            <v>0</v>
          </cell>
          <cell r="H498">
            <v>3</v>
          </cell>
          <cell r="J498">
            <v>10</v>
          </cell>
        </row>
        <row r="499">
          <cell r="B499" t="str">
            <v>Sorrento/Zhone</v>
          </cell>
          <cell r="J499">
            <v>0</v>
          </cell>
        </row>
        <row r="500">
          <cell r="B500" t="str">
            <v>Sycamore</v>
          </cell>
          <cell r="C500">
            <v>0</v>
          </cell>
          <cell r="D500">
            <v>0</v>
          </cell>
          <cell r="E500">
            <v>0</v>
          </cell>
          <cell r="F500">
            <v>0</v>
          </cell>
          <cell r="G500">
            <v>0</v>
          </cell>
          <cell r="H500">
            <v>0</v>
          </cell>
          <cell r="J500">
            <v>0</v>
          </cell>
        </row>
        <row r="501">
          <cell r="B501" t="str">
            <v>Tejas</v>
          </cell>
          <cell r="J501">
            <v>0</v>
          </cell>
        </row>
        <row r="502">
          <cell r="B502" t="str">
            <v>Tellabs</v>
          </cell>
          <cell r="C502">
            <v>0</v>
          </cell>
          <cell r="D502">
            <v>5</v>
          </cell>
          <cell r="E502">
            <v>0</v>
          </cell>
          <cell r="F502">
            <v>0</v>
          </cell>
          <cell r="G502">
            <v>1</v>
          </cell>
          <cell r="H502">
            <v>0</v>
          </cell>
          <cell r="J502">
            <v>6</v>
          </cell>
        </row>
        <row r="503">
          <cell r="B503" t="str">
            <v>Tellium</v>
          </cell>
          <cell r="J503">
            <v>0</v>
          </cell>
        </row>
        <row r="504">
          <cell r="B504" t="str">
            <v>Transmode</v>
          </cell>
          <cell r="J504">
            <v>0</v>
          </cell>
        </row>
        <row r="505">
          <cell r="B505" t="str">
            <v>Turin</v>
          </cell>
          <cell r="C505">
            <v>0</v>
          </cell>
          <cell r="D505">
            <v>0</v>
          </cell>
          <cell r="E505">
            <v>0</v>
          </cell>
          <cell r="F505">
            <v>0</v>
          </cell>
          <cell r="G505">
            <v>0</v>
          </cell>
          <cell r="H505">
            <v>0</v>
          </cell>
          <cell r="J505">
            <v>0</v>
          </cell>
        </row>
        <row r="506">
          <cell r="B506" t="str">
            <v>Tyco</v>
          </cell>
          <cell r="C506">
            <v>0</v>
          </cell>
          <cell r="D506">
            <v>0</v>
          </cell>
          <cell r="E506">
            <v>0</v>
          </cell>
          <cell r="F506">
            <v>0</v>
          </cell>
          <cell r="G506">
            <v>0</v>
          </cell>
          <cell r="H506">
            <v>0</v>
          </cell>
          <cell r="J506">
            <v>0</v>
          </cell>
        </row>
        <row r="507">
          <cell r="B507" t="str">
            <v>UTStarcom</v>
          </cell>
          <cell r="C507">
            <v>0</v>
          </cell>
          <cell r="D507">
            <v>0.8</v>
          </cell>
          <cell r="E507">
            <v>0</v>
          </cell>
          <cell r="F507">
            <v>0</v>
          </cell>
          <cell r="G507">
            <v>0</v>
          </cell>
          <cell r="H507">
            <v>0</v>
          </cell>
          <cell r="J507">
            <v>0.8</v>
          </cell>
        </row>
        <row r="508">
          <cell r="B508" t="str">
            <v>White Rock</v>
          </cell>
          <cell r="C508">
            <v>0</v>
          </cell>
          <cell r="D508">
            <v>0</v>
          </cell>
          <cell r="E508">
            <v>0</v>
          </cell>
          <cell r="F508">
            <v>0</v>
          </cell>
          <cell r="G508">
            <v>0</v>
          </cell>
          <cell r="H508">
            <v>0</v>
          </cell>
          <cell r="J508">
            <v>0</v>
          </cell>
        </row>
        <row r="509">
          <cell r="B509" t="str">
            <v>Xtera</v>
          </cell>
          <cell r="J509">
            <v>0</v>
          </cell>
        </row>
        <row r="510">
          <cell r="B510" t="str">
            <v>Zhone</v>
          </cell>
          <cell r="C510">
            <v>0</v>
          </cell>
          <cell r="D510">
            <v>0</v>
          </cell>
          <cell r="E510">
            <v>0</v>
          </cell>
          <cell r="F510">
            <v>0</v>
          </cell>
          <cell r="G510">
            <v>0</v>
          </cell>
          <cell r="H510">
            <v>0</v>
          </cell>
          <cell r="J510">
            <v>0</v>
          </cell>
        </row>
        <row r="511">
          <cell r="B511" t="str">
            <v>ZTE</v>
          </cell>
          <cell r="C511">
            <v>0</v>
          </cell>
          <cell r="D511">
            <v>0</v>
          </cell>
          <cell r="E511">
            <v>0</v>
          </cell>
          <cell r="F511">
            <v>0</v>
          </cell>
          <cell r="G511">
            <v>0</v>
          </cell>
          <cell r="H511">
            <v>1</v>
          </cell>
          <cell r="J511">
            <v>1</v>
          </cell>
        </row>
        <row r="512">
          <cell r="B512" t="str">
            <v>Other</v>
          </cell>
          <cell r="C512">
            <v>0</v>
          </cell>
          <cell r="D512">
            <v>4</v>
          </cell>
          <cell r="E512">
            <v>0</v>
          </cell>
          <cell r="F512">
            <v>0</v>
          </cell>
          <cell r="G512">
            <v>2</v>
          </cell>
          <cell r="H512">
            <v>0</v>
          </cell>
          <cell r="J512">
            <v>6</v>
          </cell>
        </row>
        <row r="513">
          <cell r="B513" t="str">
            <v>Total</v>
          </cell>
          <cell r="C513">
            <v>7.5</v>
          </cell>
          <cell r="D513">
            <v>45.65</v>
          </cell>
          <cell r="E513">
            <v>5</v>
          </cell>
          <cell r="F513">
            <v>8</v>
          </cell>
          <cell r="G513">
            <v>6.2</v>
          </cell>
          <cell r="H513">
            <v>14</v>
          </cell>
          <cell r="I513">
            <v>0</v>
          </cell>
          <cell r="J513">
            <v>86.350000000000009</v>
          </cell>
        </row>
        <row r="517">
          <cell r="B517" t="str">
            <v>Vendor</v>
          </cell>
          <cell r="C517" t="str">
            <v>SONET/SDH Add-drop multiplexers (ADM)</v>
          </cell>
          <cell r="D517" t="str">
            <v>Optical Edge Devices (OED)</v>
          </cell>
          <cell r="E517" t="str">
            <v>Digital Cross Connects (DCS)</v>
          </cell>
          <cell r="F517" t="str">
            <v>Optical Core Switches (OCS)</v>
          </cell>
          <cell r="G517" t="str">
            <v>Metro WDM (C/D-WDM)</v>
          </cell>
          <cell r="H517" t="str">
            <v>Long haul DWDM (LH DWDM)</v>
          </cell>
          <cell r="I517" t="str">
            <v>Multi-reach DWDM</v>
          </cell>
          <cell r="J517" t="str">
            <v>Total Optical Networking (ON)</v>
          </cell>
        </row>
        <row r="518">
          <cell r="B518" t="str">
            <v>ADTRAN</v>
          </cell>
        </row>
        <row r="519">
          <cell r="B519" t="str">
            <v>ADVA</v>
          </cell>
          <cell r="C519">
            <v>0</v>
          </cell>
          <cell r="D519">
            <v>0</v>
          </cell>
          <cell r="E519">
            <v>0</v>
          </cell>
          <cell r="F519">
            <v>0</v>
          </cell>
          <cell r="G519">
            <v>0</v>
          </cell>
          <cell r="H519">
            <v>0</v>
          </cell>
          <cell r="I519">
            <v>0</v>
          </cell>
          <cell r="J519">
            <v>0</v>
          </cell>
        </row>
        <row r="520">
          <cell r="B520" t="str">
            <v>Alcatel-Lucent</v>
          </cell>
          <cell r="C520">
            <v>0</v>
          </cell>
          <cell r="D520">
            <v>23</v>
          </cell>
          <cell r="E520">
            <v>0</v>
          </cell>
          <cell r="F520">
            <v>0</v>
          </cell>
          <cell r="G520">
            <v>0</v>
          </cell>
          <cell r="H520">
            <v>0</v>
          </cell>
          <cell r="I520">
            <v>0</v>
          </cell>
          <cell r="J520">
            <v>23</v>
          </cell>
        </row>
        <row r="521">
          <cell r="B521" t="str">
            <v>ANDA</v>
          </cell>
          <cell r="J521">
            <v>0</v>
          </cell>
        </row>
        <row r="522">
          <cell r="B522" t="str">
            <v>Atrica</v>
          </cell>
          <cell r="C522">
            <v>0</v>
          </cell>
          <cell r="D522">
            <v>0</v>
          </cell>
          <cell r="E522">
            <v>0</v>
          </cell>
          <cell r="F522">
            <v>0</v>
          </cell>
          <cell r="G522">
            <v>0</v>
          </cell>
          <cell r="H522">
            <v>0</v>
          </cell>
          <cell r="I522">
            <v>0</v>
          </cell>
          <cell r="J522">
            <v>0</v>
          </cell>
        </row>
        <row r="523">
          <cell r="B523" t="str">
            <v>Calient</v>
          </cell>
          <cell r="C523">
            <v>0</v>
          </cell>
          <cell r="D523">
            <v>0</v>
          </cell>
          <cell r="E523">
            <v>0</v>
          </cell>
          <cell r="F523">
            <v>0</v>
          </cell>
          <cell r="G523">
            <v>0</v>
          </cell>
          <cell r="H523">
            <v>0</v>
          </cell>
          <cell r="I523">
            <v>0</v>
          </cell>
          <cell r="J523">
            <v>0</v>
          </cell>
        </row>
        <row r="524">
          <cell r="B524" t="str">
            <v>Ciena</v>
          </cell>
          <cell r="C524">
            <v>0</v>
          </cell>
          <cell r="D524">
            <v>0</v>
          </cell>
          <cell r="E524">
            <v>0</v>
          </cell>
          <cell r="F524">
            <v>1</v>
          </cell>
          <cell r="G524">
            <v>0</v>
          </cell>
          <cell r="H524">
            <v>0</v>
          </cell>
          <cell r="I524">
            <v>0</v>
          </cell>
          <cell r="J524">
            <v>1</v>
          </cell>
        </row>
        <row r="525">
          <cell r="B525" t="str">
            <v>Cisco</v>
          </cell>
          <cell r="C525">
            <v>0</v>
          </cell>
          <cell r="D525">
            <v>2</v>
          </cell>
          <cell r="E525">
            <v>0</v>
          </cell>
          <cell r="F525">
            <v>0</v>
          </cell>
          <cell r="G525">
            <v>1</v>
          </cell>
          <cell r="H525">
            <v>0</v>
          </cell>
          <cell r="I525">
            <v>0</v>
          </cell>
          <cell r="J525">
            <v>3</v>
          </cell>
        </row>
        <row r="526">
          <cell r="B526" t="str">
            <v>Corrigent</v>
          </cell>
          <cell r="J526">
            <v>0</v>
          </cell>
        </row>
        <row r="527">
          <cell r="B527" t="str">
            <v>Corvis</v>
          </cell>
          <cell r="C527">
            <v>0</v>
          </cell>
          <cell r="D527">
            <v>0</v>
          </cell>
          <cell r="E527">
            <v>0</v>
          </cell>
          <cell r="F527">
            <v>0</v>
          </cell>
          <cell r="G527">
            <v>0</v>
          </cell>
          <cell r="H527">
            <v>0</v>
          </cell>
          <cell r="I527">
            <v>0</v>
          </cell>
          <cell r="J527">
            <v>0</v>
          </cell>
        </row>
        <row r="528">
          <cell r="B528" t="str">
            <v>Datang</v>
          </cell>
          <cell r="C528">
            <v>0</v>
          </cell>
          <cell r="D528">
            <v>0</v>
          </cell>
          <cell r="E528">
            <v>0</v>
          </cell>
          <cell r="F528">
            <v>0</v>
          </cell>
          <cell r="G528">
            <v>0</v>
          </cell>
          <cell r="H528">
            <v>0</v>
          </cell>
          <cell r="I528">
            <v>0</v>
          </cell>
          <cell r="J528">
            <v>0</v>
          </cell>
        </row>
        <row r="529">
          <cell r="B529" t="str">
            <v>ECI Telecom</v>
          </cell>
          <cell r="C529">
            <v>0</v>
          </cell>
          <cell r="D529">
            <v>1</v>
          </cell>
          <cell r="E529">
            <v>0</v>
          </cell>
          <cell r="F529">
            <v>0</v>
          </cell>
          <cell r="G529">
            <v>0</v>
          </cell>
          <cell r="H529">
            <v>0</v>
          </cell>
          <cell r="I529">
            <v>0</v>
          </cell>
          <cell r="J529">
            <v>1</v>
          </cell>
        </row>
        <row r="530">
          <cell r="B530" t="str">
            <v>Ericsson</v>
          </cell>
          <cell r="C530">
            <v>2</v>
          </cell>
          <cell r="D530">
            <v>2</v>
          </cell>
          <cell r="E530">
            <v>0</v>
          </cell>
          <cell r="F530">
            <v>1</v>
          </cell>
          <cell r="G530">
            <v>0</v>
          </cell>
          <cell r="H530">
            <v>2</v>
          </cell>
          <cell r="I530">
            <v>0</v>
          </cell>
          <cell r="J530">
            <v>7</v>
          </cell>
        </row>
        <row r="531">
          <cell r="B531" t="str">
            <v>FiberHome</v>
          </cell>
          <cell r="C531">
            <v>0</v>
          </cell>
          <cell r="D531">
            <v>0</v>
          </cell>
          <cell r="E531">
            <v>0</v>
          </cell>
          <cell r="F531">
            <v>0</v>
          </cell>
          <cell r="G531">
            <v>0</v>
          </cell>
          <cell r="H531">
            <v>0</v>
          </cell>
          <cell r="I531">
            <v>0</v>
          </cell>
          <cell r="J531">
            <v>0</v>
          </cell>
        </row>
        <row r="532">
          <cell r="B532" t="str">
            <v>Fujitsu</v>
          </cell>
          <cell r="C532">
            <v>0</v>
          </cell>
          <cell r="D532">
            <v>0</v>
          </cell>
          <cell r="E532">
            <v>0</v>
          </cell>
          <cell r="F532">
            <v>0</v>
          </cell>
          <cell r="G532">
            <v>0</v>
          </cell>
          <cell r="H532">
            <v>0</v>
          </cell>
          <cell r="I532">
            <v>0</v>
          </cell>
          <cell r="J532">
            <v>0</v>
          </cell>
        </row>
        <row r="533">
          <cell r="B533" t="str">
            <v>Hitachi</v>
          </cell>
          <cell r="C533">
            <v>0</v>
          </cell>
          <cell r="D533">
            <v>0</v>
          </cell>
          <cell r="E533">
            <v>0</v>
          </cell>
          <cell r="F533">
            <v>0</v>
          </cell>
          <cell r="G533">
            <v>0</v>
          </cell>
          <cell r="H533">
            <v>0</v>
          </cell>
          <cell r="I533">
            <v>0</v>
          </cell>
          <cell r="J533">
            <v>0</v>
          </cell>
        </row>
        <row r="534">
          <cell r="B534" t="str">
            <v>Hitachi Cable</v>
          </cell>
          <cell r="J534">
            <v>0</v>
          </cell>
        </row>
        <row r="535">
          <cell r="B535" t="str">
            <v>Huawei</v>
          </cell>
          <cell r="C535">
            <v>8</v>
          </cell>
          <cell r="D535">
            <v>4</v>
          </cell>
          <cell r="E535">
            <v>0</v>
          </cell>
          <cell r="F535">
            <v>0</v>
          </cell>
          <cell r="G535">
            <v>1</v>
          </cell>
          <cell r="H535">
            <v>2</v>
          </cell>
          <cell r="I535">
            <v>0</v>
          </cell>
          <cell r="J535">
            <v>15</v>
          </cell>
        </row>
        <row r="536">
          <cell r="B536" t="str">
            <v>Infinera</v>
          </cell>
          <cell r="J536">
            <v>0</v>
          </cell>
        </row>
        <row r="537">
          <cell r="B537" t="str">
            <v>LGIC</v>
          </cell>
          <cell r="C537">
            <v>0</v>
          </cell>
          <cell r="D537">
            <v>0</v>
          </cell>
          <cell r="E537">
            <v>0</v>
          </cell>
          <cell r="F537">
            <v>0</v>
          </cell>
          <cell r="G537">
            <v>0</v>
          </cell>
          <cell r="H537">
            <v>0</v>
          </cell>
          <cell r="I537">
            <v>0</v>
          </cell>
          <cell r="J537">
            <v>0</v>
          </cell>
        </row>
        <row r="538">
          <cell r="B538" t="str">
            <v>Lucent</v>
          </cell>
          <cell r="C538">
            <v>0</v>
          </cell>
          <cell r="D538">
            <v>0</v>
          </cell>
          <cell r="E538">
            <v>0</v>
          </cell>
          <cell r="F538">
            <v>0</v>
          </cell>
          <cell r="G538">
            <v>0</v>
          </cell>
          <cell r="H538">
            <v>0</v>
          </cell>
          <cell r="I538">
            <v>0</v>
          </cell>
          <cell r="J538">
            <v>0</v>
          </cell>
        </row>
        <row r="539">
          <cell r="B539" t="str">
            <v>Lumentis</v>
          </cell>
          <cell r="C539">
            <v>0</v>
          </cell>
          <cell r="D539">
            <v>0</v>
          </cell>
          <cell r="E539">
            <v>0</v>
          </cell>
          <cell r="F539">
            <v>0</v>
          </cell>
          <cell r="G539">
            <v>0</v>
          </cell>
          <cell r="H539">
            <v>0</v>
          </cell>
          <cell r="I539">
            <v>0</v>
          </cell>
          <cell r="J539">
            <v>0</v>
          </cell>
        </row>
        <row r="540">
          <cell r="B540" t="str">
            <v>Luminous</v>
          </cell>
          <cell r="C540">
            <v>0</v>
          </cell>
          <cell r="D540">
            <v>0</v>
          </cell>
          <cell r="E540">
            <v>0</v>
          </cell>
          <cell r="F540">
            <v>0</v>
          </cell>
          <cell r="G540">
            <v>0</v>
          </cell>
          <cell r="H540">
            <v>0</v>
          </cell>
          <cell r="I540">
            <v>0</v>
          </cell>
          <cell r="J540">
            <v>0</v>
          </cell>
        </row>
        <row r="541">
          <cell r="B541" t="str">
            <v>Marconi/Ericsson</v>
          </cell>
          <cell r="J541">
            <v>0</v>
          </cell>
        </row>
        <row r="542">
          <cell r="B542" t="str">
            <v>Movaz</v>
          </cell>
          <cell r="C542">
            <v>0</v>
          </cell>
          <cell r="D542">
            <v>0</v>
          </cell>
          <cell r="E542">
            <v>0</v>
          </cell>
          <cell r="F542">
            <v>0</v>
          </cell>
          <cell r="G542">
            <v>0</v>
          </cell>
          <cell r="H542">
            <v>0</v>
          </cell>
          <cell r="I542">
            <v>0</v>
          </cell>
          <cell r="J542">
            <v>0</v>
          </cell>
        </row>
        <row r="543">
          <cell r="B543" t="str">
            <v>NEC</v>
          </cell>
          <cell r="C543">
            <v>3</v>
          </cell>
          <cell r="D543">
            <v>5</v>
          </cell>
          <cell r="E543">
            <v>0</v>
          </cell>
          <cell r="F543">
            <v>0</v>
          </cell>
          <cell r="G543">
            <v>0</v>
          </cell>
          <cell r="H543">
            <v>0</v>
          </cell>
          <cell r="I543">
            <v>0</v>
          </cell>
          <cell r="J543">
            <v>8</v>
          </cell>
        </row>
        <row r="544">
          <cell r="B544" t="str">
            <v>Nortel</v>
          </cell>
          <cell r="C544">
            <v>1</v>
          </cell>
          <cell r="D544">
            <v>6</v>
          </cell>
          <cell r="E544">
            <v>0</v>
          </cell>
          <cell r="F544">
            <v>0</v>
          </cell>
          <cell r="G544">
            <v>1</v>
          </cell>
          <cell r="H544">
            <v>3</v>
          </cell>
          <cell r="I544">
            <v>0</v>
          </cell>
          <cell r="J544">
            <v>11</v>
          </cell>
        </row>
        <row r="545">
          <cell r="B545" t="str">
            <v>Oki</v>
          </cell>
          <cell r="C545">
            <v>0</v>
          </cell>
          <cell r="D545">
            <v>0</v>
          </cell>
          <cell r="E545">
            <v>0</v>
          </cell>
          <cell r="F545">
            <v>0</v>
          </cell>
          <cell r="G545">
            <v>0</v>
          </cell>
          <cell r="H545">
            <v>0</v>
          </cell>
          <cell r="J545">
            <v>0</v>
          </cell>
        </row>
        <row r="546">
          <cell r="B546" t="str">
            <v>OpVista</v>
          </cell>
          <cell r="J546">
            <v>0</v>
          </cell>
        </row>
        <row r="547">
          <cell r="B547" t="str">
            <v>Photonic Bridges</v>
          </cell>
          <cell r="C547">
            <v>0</v>
          </cell>
          <cell r="D547">
            <v>0</v>
          </cell>
          <cell r="E547">
            <v>0</v>
          </cell>
          <cell r="F547">
            <v>0</v>
          </cell>
          <cell r="G547">
            <v>0</v>
          </cell>
          <cell r="H547">
            <v>0</v>
          </cell>
          <cell r="I547">
            <v>0</v>
          </cell>
          <cell r="J547">
            <v>0</v>
          </cell>
        </row>
        <row r="548">
          <cell r="B548" t="str">
            <v>Redback</v>
          </cell>
          <cell r="C548">
            <v>0</v>
          </cell>
          <cell r="D548">
            <v>0</v>
          </cell>
          <cell r="E548">
            <v>0</v>
          </cell>
          <cell r="F548">
            <v>0</v>
          </cell>
          <cell r="G548">
            <v>0</v>
          </cell>
          <cell r="H548">
            <v>0</v>
          </cell>
          <cell r="I548">
            <v>0</v>
          </cell>
          <cell r="J548">
            <v>0</v>
          </cell>
        </row>
        <row r="549">
          <cell r="B549" t="str">
            <v>Sagem</v>
          </cell>
          <cell r="C549">
            <v>0</v>
          </cell>
          <cell r="D549">
            <v>1</v>
          </cell>
          <cell r="E549">
            <v>0</v>
          </cell>
          <cell r="F549">
            <v>0</v>
          </cell>
          <cell r="G549">
            <v>0</v>
          </cell>
          <cell r="H549">
            <v>0</v>
          </cell>
          <cell r="J549">
            <v>1</v>
          </cell>
        </row>
        <row r="550">
          <cell r="B550" t="str">
            <v>Samsung</v>
          </cell>
          <cell r="C550">
            <v>0</v>
          </cell>
          <cell r="D550">
            <v>0</v>
          </cell>
          <cell r="E550">
            <v>0</v>
          </cell>
          <cell r="F550">
            <v>0</v>
          </cell>
          <cell r="G550">
            <v>0</v>
          </cell>
          <cell r="H550">
            <v>0</v>
          </cell>
          <cell r="I550">
            <v>0</v>
          </cell>
          <cell r="J550">
            <v>0</v>
          </cell>
        </row>
        <row r="551">
          <cell r="B551" t="str">
            <v>Nokia Siemens</v>
          </cell>
          <cell r="C551">
            <v>1</v>
          </cell>
          <cell r="D551">
            <v>1</v>
          </cell>
          <cell r="E551">
            <v>1</v>
          </cell>
          <cell r="F551">
            <v>0</v>
          </cell>
          <cell r="G551">
            <v>0</v>
          </cell>
          <cell r="H551">
            <v>2</v>
          </cell>
          <cell r="I551">
            <v>0</v>
          </cell>
          <cell r="J551">
            <v>5</v>
          </cell>
        </row>
        <row r="552">
          <cell r="B552" t="str">
            <v>Sorrento/Zhone</v>
          </cell>
          <cell r="J552">
            <v>0</v>
          </cell>
        </row>
        <row r="553">
          <cell r="B553" t="str">
            <v>Sycamore</v>
          </cell>
          <cell r="C553">
            <v>0</v>
          </cell>
          <cell r="D553">
            <v>0</v>
          </cell>
          <cell r="E553">
            <v>0</v>
          </cell>
          <cell r="F553">
            <v>0</v>
          </cell>
          <cell r="G553">
            <v>0</v>
          </cell>
          <cell r="H553">
            <v>0</v>
          </cell>
          <cell r="J553">
            <v>0</v>
          </cell>
        </row>
        <row r="554">
          <cell r="B554" t="str">
            <v>Tejas</v>
          </cell>
          <cell r="J554">
            <v>0</v>
          </cell>
        </row>
        <row r="555">
          <cell r="B555" t="str">
            <v>Tellabs</v>
          </cell>
          <cell r="C555">
            <v>0</v>
          </cell>
          <cell r="D555">
            <v>5</v>
          </cell>
          <cell r="E555">
            <v>0</v>
          </cell>
          <cell r="F555">
            <v>0</v>
          </cell>
          <cell r="G555">
            <v>1</v>
          </cell>
          <cell r="H555">
            <v>0</v>
          </cell>
          <cell r="I555">
            <v>0</v>
          </cell>
          <cell r="J555">
            <v>6</v>
          </cell>
        </row>
        <row r="556">
          <cell r="B556" t="str">
            <v>Tellium</v>
          </cell>
          <cell r="C556">
            <v>0</v>
          </cell>
          <cell r="D556">
            <v>0</v>
          </cell>
          <cell r="E556">
            <v>0</v>
          </cell>
          <cell r="F556">
            <v>0</v>
          </cell>
          <cell r="G556">
            <v>0</v>
          </cell>
          <cell r="H556">
            <v>0</v>
          </cell>
          <cell r="I556">
            <v>0</v>
          </cell>
          <cell r="J556">
            <v>0</v>
          </cell>
        </row>
        <row r="557">
          <cell r="B557" t="str">
            <v>Transmode</v>
          </cell>
          <cell r="J557">
            <v>0</v>
          </cell>
        </row>
        <row r="558">
          <cell r="B558" t="str">
            <v>Turin</v>
          </cell>
          <cell r="C558">
            <v>0</v>
          </cell>
          <cell r="D558">
            <v>0</v>
          </cell>
          <cell r="E558">
            <v>0</v>
          </cell>
          <cell r="F558">
            <v>0</v>
          </cell>
          <cell r="G558">
            <v>0</v>
          </cell>
          <cell r="H558">
            <v>0</v>
          </cell>
          <cell r="I558">
            <v>0</v>
          </cell>
          <cell r="J558">
            <v>0</v>
          </cell>
        </row>
        <row r="559">
          <cell r="B559" t="str">
            <v>Tyco</v>
          </cell>
          <cell r="C559">
            <v>0</v>
          </cell>
          <cell r="D559">
            <v>0</v>
          </cell>
          <cell r="E559">
            <v>0</v>
          </cell>
          <cell r="F559">
            <v>0</v>
          </cell>
          <cell r="G559">
            <v>0</v>
          </cell>
          <cell r="H559">
            <v>0</v>
          </cell>
          <cell r="J559">
            <v>0</v>
          </cell>
        </row>
        <row r="560">
          <cell r="B560" t="str">
            <v>UTStarcom</v>
          </cell>
          <cell r="C560">
            <v>0</v>
          </cell>
          <cell r="D560">
            <v>1</v>
          </cell>
          <cell r="E560">
            <v>0</v>
          </cell>
          <cell r="F560">
            <v>0</v>
          </cell>
          <cell r="G560">
            <v>0</v>
          </cell>
          <cell r="H560">
            <v>0</v>
          </cell>
          <cell r="J560">
            <v>1</v>
          </cell>
        </row>
        <row r="561">
          <cell r="B561" t="str">
            <v>White Rock</v>
          </cell>
          <cell r="C561">
            <v>0</v>
          </cell>
          <cell r="D561">
            <v>0</v>
          </cell>
          <cell r="E561">
            <v>0</v>
          </cell>
          <cell r="F561">
            <v>0</v>
          </cell>
          <cell r="G561">
            <v>0</v>
          </cell>
          <cell r="H561">
            <v>0</v>
          </cell>
          <cell r="J561">
            <v>0</v>
          </cell>
        </row>
        <row r="562">
          <cell r="B562" t="str">
            <v>Xtera</v>
          </cell>
          <cell r="J562">
            <v>0</v>
          </cell>
        </row>
        <row r="563">
          <cell r="B563" t="str">
            <v>Zhone</v>
          </cell>
          <cell r="C563">
            <v>0</v>
          </cell>
          <cell r="D563">
            <v>0</v>
          </cell>
          <cell r="E563">
            <v>0</v>
          </cell>
          <cell r="F563">
            <v>0</v>
          </cell>
          <cell r="G563">
            <v>0</v>
          </cell>
          <cell r="H563">
            <v>0</v>
          </cell>
          <cell r="J563">
            <v>0</v>
          </cell>
        </row>
        <row r="564">
          <cell r="B564" t="str">
            <v>ZTE</v>
          </cell>
          <cell r="C564">
            <v>10</v>
          </cell>
          <cell r="D564">
            <v>0</v>
          </cell>
          <cell r="E564">
            <v>0</v>
          </cell>
          <cell r="F564">
            <v>0</v>
          </cell>
          <cell r="G564">
            <v>0</v>
          </cell>
          <cell r="H564">
            <v>0</v>
          </cell>
          <cell r="J564">
            <v>10</v>
          </cell>
        </row>
        <row r="565">
          <cell r="B565" t="str">
            <v>Other</v>
          </cell>
          <cell r="C565">
            <v>0</v>
          </cell>
          <cell r="D565">
            <v>2</v>
          </cell>
          <cell r="E565">
            <v>0</v>
          </cell>
          <cell r="F565">
            <v>0</v>
          </cell>
          <cell r="G565">
            <v>1</v>
          </cell>
          <cell r="H565">
            <v>0</v>
          </cell>
          <cell r="J565">
            <v>3</v>
          </cell>
        </row>
        <row r="566">
          <cell r="B566" t="str">
            <v>Total</v>
          </cell>
          <cell r="C566">
            <v>25</v>
          </cell>
          <cell r="D566">
            <v>53</v>
          </cell>
          <cell r="E566">
            <v>1</v>
          </cell>
          <cell r="F566">
            <v>2</v>
          </cell>
          <cell r="G566">
            <v>5</v>
          </cell>
          <cell r="H566">
            <v>9</v>
          </cell>
          <cell r="I566">
            <v>0</v>
          </cell>
          <cell r="J566">
            <v>95</v>
          </cell>
        </row>
        <row r="570">
          <cell r="B570" t="str">
            <v>Vendor</v>
          </cell>
          <cell r="C570" t="str">
            <v>SONET/SDH Add-drop multiplexers (ADM)</v>
          </cell>
          <cell r="D570" t="str">
            <v>Optical Edge Devices (OED)</v>
          </cell>
          <cell r="E570" t="str">
            <v>Digital Cross Connects (DCS)</v>
          </cell>
          <cell r="F570" t="str">
            <v>Optical Core Switches (OCS)</v>
          </cell>
          <cell r="G570" t="str">
            <v>Metro WDM (C/D-WDM)</v>
          </cell>
          <cell r="H570" t="str">
            <v>Long haul DWDM (LH DWDM)</v>
          </cell>
          <cell r="I570" t="str">
            <v>Multi-reach DWDM</v>
          </cell>
          <cell r="J570" t="str">
            <v>Total Optical Networking (ON)</v>
          </cell>
        </row>
        <row r="571">
          <cell r="B571" t="str">
            <v>ADTRAN</v>
          </cell>
        </row>
        <row r="572">
          <cell r="B572" t="str">
            <v>ADVA</v>
          </cell>
          <cell r="C572">
            <v>0</v>
          </cell>
          <cell r="D572">
            <v>0</v>
          </cell>
          <cell r="E572">
            <v>0</v>
          </cell>
          <cell r="F572">
            <v>0</v>
          </cell>
          <cell r="G572">
            <v>0</v>
          </cell>
          <cell r="H572">
            <v>0</v>
          </cell>
          <cell r="I572">
            <v>0</v>
          </cell>
          <cell r="J572">
            <v>0</v>
          </cell>
        </row>
        <row r="573">
          <cell r="B573" t="str">
            <v>Alcatel-Lucent</v>
          </cell>
          <cell r="C573">
            <v>1</v>
          </cell>
          <cell r="D573">
            <v>24</v>
          </cell>
          <cell r="E573">
            <v>0</v>
          </cell>
          <cell r="F573">
            <v>0</v>
          </cell>
          <cell r="G573">
            <v>0</v>
          </cell>
          <cell r="H573">
            <v>2</v>
          </cell>
          <cell r="I573">
            <v>0</v>
          </cell>
          <cell r="J573">
            <v>27</v>
          </cell>
        </row>
        <row r="574">
          <cell r="B574" t="str">
            <v>ANDA</v>
          </cell>
          <cell r="J574">
            <v>0</v>
          </cell>
        </row>
        <row r="575">
          <cell r="B575" t="str">
            <v>Atrica</v>
          </cell>
          <cell r="C575">
            <v>0</v>
          </cell>
          <cell r="D575">
            <v>0</v>
          </cell>
          <cell r="E575">
            <v>0</v>
          </cell>
          <cell r="F575">
            <v>0</v>
          </cell>
          <cell r="G575">
            <v>0</v>
          </cell>
          <cell r="H575">
            <v>0</v>
          </cell>
          <cell r="I575">
            <v>0</v>
          </cell>
          <cell r="J575">
            <v>0</v>
          </cell>
        </row>
        <row r="576">
          <cell r="B576" t="str">
            <v>Calient</v>
          </cell>
          <cell r="C576">
            <v>0</v>
          </cell>
          <cell r="D576">
            <v>0</v>
          </cell>
          <cell r="E576">
            <v>0</v>
          </cell>
          <cell r="F576">
            <v>0</v>
          </cell>
          <cell r="G576">
            <v>0</v>
          </cell>
          <cell r="H576">
            <v>0</v>
          </cell>
          <cell r="I576">
            <v>0</v>
          </cell>
          <cell r="J576">
            <v>0</v>
          </cell>
        </row>
        <row r="577">
          <cell r="B577" t="str">
            <v>Ciena</v>
          </cell>
          <cell r="C577">
            <v>0</v>
          </cell>
          <cell r="D577">
            <v>0</v>
          </cell>
          <cell r="E577">
            <v>0</v>
          </cell>
          <cell r="F577">
            <v>1</v>
          </cell>
          <cell r="G577">
            <v>0</v>
          </cell>
          <cell r="H577">
            <v>0</v>
          </cell>
          <cell r="I577">
            <v>0</v>
          </cell>
          <cell r="J577">
            <v>1</v>
          </cell>
        </row>
        <row r="578">
          <cell r="B578" t="str">
            <v>Cisco</v>
          </cell>
          <cell r="C578">
            <v>0</v>
          </cell>
          <cell r="D578">
            <v>2</v>
          </cell>
          <cell r="E578">
            <v>0</v>
          </cell>
          <cell r="F578">
            <v>0</v>
          </cell>
          <cell r="G578">
            <v>1</v>
          </cell>
          <cell r="H578">
            <v>0</v>
          </cell>
          <cell r="I578">
            <v>0</v>
          </cell>
          <cell r="J578">
            <v>3</v>
          </cell>
        </row>
        <row r="579">
          <cell r="B579" t="str">
            <v>Corrigent</v>
          </cell>
          <cell r="J579">
            <v>0</v>
          </cell>
        </row>
        <row r="580">
          <cell r="B580" t="str">
            <v>Corvis</v>
          </cell>
          <cell r="C580">
            <v>0</v>
          </cell>
          <cell r="D580">
            <v>0</v>
          </cell>
          <cell r="E580">
            <v>0</v>
          </cell>
          <cell r="F580">
            <v>0</v>
          </cell>
          <cell r="G580">
            <v>0</v>
          </cell>
          <cell r="H580">
            <v>0</v>
          </cell>
          <cell r="I580">
            <v>0</v>
          </cell>
          <cell r="J580">
            <v>0</v>
          </cell>
        </row>
        <row r="581">
          <cell r="B581" t="str">
            <v>Datang</v>
          </cell>
          <cell r="C581">
            <v>0</v>
          </cell>
          <cell r="D581">
            <v>0</v>
          </cell>
          <cell r="E581">
            <v>0</v>
          </cell>
          <cell r="F581">
            <v>0</v>
          </cell>
          <cell r="G581">
            <v>0</v>
          </cell>
          <cell r="H581">
            <v>0</v>
          </cell>
          <cell r="I581">
            <v>0</v>
          </cell>
          <cell r="J581">
            <v>0</v>
          </cell>
        </row>
        <row r="582">
          <cell r="B582" t="str">
            <v>ECI Telecom</v>
          </cell>
          <cell r="C582">
            <v>0</v>
          </cell>
          <cell r="D582">
            <v>1</v>
          </cell>
          <cell r="E582">
            <v>0</v>
          </cell>
          <cell r="F582">
            <v>0</v>
          </cell>
          <cell r="G582">
            <v>0</v>
          </cell>
          <cell r="H582">
            <v>0</v>
          </cell>
          <cell r="I582">
            <v>0</v>
          </cell>
          <cell r="J582">
            <v>1</v>
          </cell>
        </row>
        <row r="583">
          <cell r="B583" t="str">
            <v>Ericsson</v>
          </cell>
          <cell r="C583">
            <v>1</v>
          </cell>
          <cell r="D583">
            <v>2</v>
          </cell>
          <cell r="E583">
            <v>0</v>
          </cell>
          <cell r="F583">
            <v>1</v>
          </cell>
          <cell r="G583">
            <v>0</v>
          </cell>
          <cell r="H583">
            <v>3</v>
          </cell>
          <cell r="I583">
            <v>0</v>
          </cell>
          <cell r="J583">
            <v>7</v>
          </cell>
        </row>
        <row r="584">
          <cell r="B584" t="str">
            <v>FiberHome</v>
          </cell>
          <cell r="C584">
            <v>0</v>
          </cell>
          <cell r="D584">
            <v>0</v>
          </cell>
          <cell r="E584">
            <v>0</v>
          </cell>
          <cell r="F584">
            <v>0</v>
          </cell>
          <cell r="G584">
            <v>0</v>
          </cell>
          <cell r="H584">
            <v>0</v>
          </cell>
          <cell r="I584">
            <v>0</v>
          </cell>
          <cell r="J584">
            <v>0</v>
          </cell>
        </row>
        <row r="585">
          <cell r="B585" t="str">
            <v>Fujitsu</v>
          </cell>
          <cell r="C585">
            <v>0</v>
          </cell>
          <cell r="D585">
            <v>0</v>
          </cell>
          <cell r="E585">
            <v>0</v>
          </cell>
          <cell r="F585">
            <v>0</v>
          </cell>
          <cell r="G585">
            <v>0</v>
          </cell>
          <cell r="H585">
            <v>0</v>
          </cell>
          <cell r="I585">
            <v>0</v>
          </cell>
          <cell r="J585">
            <v>0</v>
          </cell>
        </row>
        <row r="586">
          <cell r="B586" t="str">
            <v>Hitachi</v>
          </cell>
          <cell r="C586">
            <v>0</v>
          </cell>
          <cell r="D586">
            <v>0</v>
          </cell>
          <cell r="E586">
            <v>0</v>
          </cell>
          <cell r="F586">
            <v>0</v>
          </cell>
          <cell r="G586">
            <v>0</v>
          </cell>
          <cell r="H586">
            <v>0</v>
          </cell>
          <cell r="I586">
            <v>0</v>
          </cell>
          <cell r="J586">
            <v>0</v>
          </cell>
        </row>
        <row r="587">
          <cell r="B587" t="str">
            <v>Hitachi Cable</v>
          </cell>
          <cell r="J587">
            <v>0</v>
          </cell>
        </row>
        <row r="588">
          <cell r="B588" t="str">
            <v>Huawei</v>
          </cell>
          <cell r="C588">
            <v>2</v>
          </cell>
          <cell r="D588">
            <v>1</v>
          </cell>
          <cell r="E588">
            <v>0</v>
          </cell>
          <cell r="F588">
            <v>0</v>
          </cell>
          <cell r="G588">
            <v>2</v>
          </cell>
          <cell r="H588">
            <v>0</v>
          </cell>
          <cell r="I588">
            <v>0</v>
          </cell>
          <cell r="J588">
            <v>5</v>
          </cell>
        </row>
        <row r="589">
          <cell r="B589" t="str">
            <v>Infinera</v>
          </cell>
          <cell r="J589">
            <v>0</v>
          </cell>
        </row>
        <row r="590">
          <cell r="B590" t="str">
            <v>LGIC</v>
          </cell>
          <cell r="C590">
            <v>0</v>
          </cell>
          <cell r="D590">
            <v>0</v>
          </cell>
          <cell r="E590">
            <v>0</v>
          </cell>
          <cell r="F590">
            <v>0</v>
          </cell>
          <cell r="G590">
            <v>0</v>
          </cell>
          <cell r="H590">
            <v>0</v>
          </cell>
          <cell r="I590">
            <v>0</v>
          </cell>
          <cell r="J590">
            <v>0</v>
          </cell>
        </row>
        <row r="591">
          <cell r="B591" t="str">
            <v>Lucent</v>
          </cell>
          <cell r="C591">
            <v>0</v>
          </cell>
          <cell r="D591">
            <v>0</v>
          </cell>
          <cell r="E591">
            <v>0</v>
          </cell>
          <cell r="F591">
            <v>0</v>
          </cell>
          <cell r="G591">
            <v>0</v>
          </cell>
          <cell r="H591">
            <v>0</v>
          </cell>
          <cell r="I591">
            <v>0</v>
          </cell>
          <cell r="J591">
            <v>0</v>
          </cell>
        </row>
        <row r="592">
          <cell r="B592" t="str">
            <v>Lumentis</v>
          </cell>
          <cell r="C592">
            <v>0</v>
          </cell>
          <cell r="D592">
            <v>0</v>
          </cell>
          <cell r="E592">
            <v>0</v>
          </cell>
          <cell r="F592">
            <v>0</v>
          </cell>
          <cell r="G592">
            <v>0</v>
          </cell>
          <cell r="H592">
            <v>0</v>
          </cell>
          <cell r="I592">
            <v>0</v>
          </cell>
          <cell r="J592">
            <v>0</v>
          </cell>
        </row>
        <row r="593">
          <cell r="B593" t="str">
            <v>Luminous</v>
          </cell>
          <cell r="C593">
            <v>0</v>
          </cell>
          <cell r="D593">
            <v>0</v>
          </cell>
          <cell r="E593">
            <v>0</v>
          </cell>
          <cell r="F593">
            <v>0</v>
          </cell>
          <cell r="G593">
            <v>0</v>
          </cell>
          <cell r="H593">
            <v>0</v>
          </cell>
          <cell r="I593">
            <v>0</v>
          </cell>
          <cell r="J593">
            <v>0</v>
          </cell>
        </row>
        <row r="594">
          <cell r="B594" t="str">
            <v>Marconi/Ericsson</v>
          </cell>
          <cell r="J594">
            <v>0</v>
          </cell>
        </row>
        <row r="595">
          <cell r="B595" t="str">
            <v>Movaz</v>
          </cell>
          <cell r="C595">
            <v>0</v>
          </cell>
          <cell r="D595">
            <v>0</v>
          </cell>
          <cell r="E595">
            <v>0</v>
          </cell>
          <cell r="F595">
            <v>0</v>
          </cell>
          <cell r="G595">
            <v>0</v>
          </cell>
          <cell r="H595">
            <v>0</v>
          </cell>
          <cell r="I595">
            <v>0</v>
          </cell>
          <cell r="J595">
            <v>0</v>
          </cell>
        </row>
        <row r="596">
          <cell r="B596" t="str">
            <v>NEC</v>
          </cell>
          <cell r="C596">
            <v>5</v>
          </cell>
          <cell r="D596">
            <v>7</v>
          </cell>
          <cell r="E596">
            <v>0</v>
          </cell>
          <cell r="F596">
            <v>0</v>
          </cell>
          <cell r="G596">
            <v>0</v>
          </cell>
          <cell r="H596">
            <v>0</v>
          </cell>
          <cell r="I596">
            <v>0</v>
          </cell>
          <cell r="J596">
            <v>12</v>
          </cell>
        </row>
        <row r="597">
          <cell r="B597" t="str">
            <v>Nortel</v>
          </cell>
          <cell r="C597">
            <v>1</v>
          </cell>
          <cell r="D597">
            <v>5</v>
          </cell>
          <cell r="E597">
            <v>0</v>
          </cell>
          <cell r="F597">
            <v>0</v>
          </cell>
          <cell r="G597">
            <v>1</v>
          </cell>
          <cell r="H597">
            <v>2</v>
          </cell>
          <cell r="I597">
            <v>0</v>
          </cell>
          <cell r="J597">
            <v>9</v>
          </cell>
        </row>
        <row r="598">
          <cell r="B598" t="str">
            <v>Oki</v>
          </cell>
          <cell r="C598">
            <v>0</v>
          </cell>
          <cell r="D598">
            <v>0</v>
          </cell>
          <cell r="E598">
            <v>0</v>
          </cell>
          <cell r="F598">
            <v>0</v>
          </cell>
          <cell r="G598">
            <v>0</v>
          </cell>
          <cell r="H598">
            <v>0</v>
          </cell>
          <cell r="I598">
            <v>0</v>
          </cell>
          <cell r="J598">
            <v>0</v>
          </cell>
        </row>
        <row r="599">
          <cell r="B599" t="str">
            <v>OpVista</v>
          </cell>
          <cell r="J599">
            <v>0</v>
          </cell>
        </row>
        <row r="600">
          <cell r="B600" t="str">
            <v>Photonic Bridges</v>
          </cell>
          <cell r="C600">
            <v>0</v>
          </cell>
          <cell r="D600">
            <v>0</v>
          </cell>
          <cell r="E600">
            <v>0</v>
          </cell>
          <cell r="F600">
            <v>0</v>
          </cell>
          <cell r="G600">
            <v>0</v>
          </cell>
          <cell r="H600">
            <v>0</v>
          </cell>
          <cell r="I600">
            <v>0</v>
          </cell>
          <cell r="J600">
            <v>0</v>
          </cell>
        </row>
        <row r="601">
          <cell r="B601" t="str">
            <v>Redback</v>
          </cell>
          <cell r="C601">
            <v>0</v>
          </cell>
          <cell r="D601">
            <v>0</v>
          </cell>
          <cell r="E601">
            <v>0</v>
          </cell>
          <cell r="F601">
            <v>0</v>
          </cell>
          <cell r="G601">
            <v>0</v>
          </cell>
          <cell r="H601">
            <v>0</v>
          </cell>
          <cell r="I601">
            <v>0</v>
          </cell>
          <cell r="J601">
            <v>0</v>
          </cell>
        </row>
        <row r="602">
          <cell r="B602" t="str">
            <v>Sagem</v>
          </cell>
          <cell r="C602">
            <v>0</v>
          </cell>
          <cell r="D602">
            <v>0</v>
          </cell>
          <cell r="E602">
            <v>0</v>
          </cell>
          <cell r="F602">
            <v>0</v>
          </cell>
          <cell r="G602">
            <v>0</v>
          </cell>
          <cell r="H602">
            <v>0</v>
          </cell>
          <cell r="I602">
            <v>0</v>
          </cell>
          <cell r="J602">
            <v>0</v>
          </cell>
        </row>
        <row r="603">
          <cell r="B603" t="str">
            <v>Samsung</v>
          </cell>
          <cell r="C603">
            <v>0</v>
          </cell>
          <cell r="D603">
            <v>0</v>
          </cell>
          <cell r="E603">
            <v>0</v>
          </cell>
          <cell r="F603">
            <v>0</v>
          </cell>
          <cell r="G603">
            <v>0</v>
          </cell>
          <cell r="H603">
            <v>0</v>
          </cell>
          <cell r="I603">
            <v>0</v>
          </cell>
          <cell r="J603">
            <v>0</v>
          </cell>
        </row>
        <row r="604">
          <cell r="B604" t="str">
            <v>Nokia Siemens</v>
          </cell>
          <cell r="C604">
            <v>4</v>
          </cell>
          <cell r="D604">
            <v>4</v>
          </cell>
          <cell r="E604">
            <v>1</v>
          </cell>
          <cell r="F604">
            <v>0</v>
          </cell>
          <cell r="G604">
            <v>0</v>
          </cell>
          <cell r="H604">
            <v>2</v>
          </cell>
          <cell r="I604">
            <v>1</v>
          </cell>
          <cell r="J604">
            <v>12</v>
          </cell>
        </row>
        <row r="605">
          <cell r="B605" t="str">
            <v>Sorrento/Zhone</v>
          </cell>
          <cell r="J605">
            <v>0</v>
          </cell>
        </row>
        <row r="606">
          <cell r="B606" t="str">
            <v>Sycamore</v>
          </cell>
          <cell r="C606">
            <v>0</v>
          </cell>
          <cell r="D606">
            <v>0</v>
          </cell>
          <cell r="E606">
            <v>0</v>
          </cell>
          <cell r="F606">
            <v>0</v>
          </cell>
          <cell r="G606">
            <v>0</v>
          </cell>
          <cell r="H606">
            <v>0</v>
          </cell>
          <cell r="J606">
            <v>0</v>
          </cell>
        </row>
        <row r="607">
          <cell r="B607" t="str">
            <v>Tejas</v>
          </cell>
          <cell r="J607">
            <v>0</v>
          </cell>
        </row>
        <row r="608">
          <cell r="B608" t="str">
            <v>Tellabs</v>
          </cell>
          <cell r="C608">
            <v>0</v>
          </cell>
          <cell r="D608">
            <v>4</v>
          </cell>
          <cell r="E608">
            <v>0</v>
          </cell>
          <cell r="F608">
            <v>0</v>
          </cell>
          <cell r="G608">
            <v>1</v>
          </cell>
          <cell r="H608">
            <v>0</v>
          </cell>
          <cell r="I608">
            <v>0</v>
          </cell>
          <cell r="J608">
            <v>5</v>
          </cell>
        </row>
        <row r="609">
          <cell r="B609" t="str">
            <v>Tellium</v>
          </cell>
          <cell r="C609">
            <v>0</v>
          </cell>
          <cell r="D609">
            <v>0</v>
          </cell>
          <cell r="E609">
            <v>0</v>
          </cell>
          <cell r="F609">
            <v>0</v>
          </cell>
          <cell r="G609">
            <v>0</v>
          </cell>
          <cell r="H609">
            <v>0</v>
          </cell>
          <cell r="I609">
            <v>0</v>
          </cell>
          <cell r="J609">
            <v>0</v>
          </cell>
        </row>
        <row r="610">
          <cell r="B610" t="str">
            <v>Transmode</v>
          </cell>
          <cell r="J610">
            <v>0</v>
          </cell>
        </row>
        <row r="611">
          <cell r="B611" t="str">
            <v>Turin</v>
          </cell>
          <cell r="C611">
            <v>0</v>
          </cell>
          <cell r="D611">
            <v>0</v>
          </cell>
          <cell r="E611">
            <v>0</v>
          </cell>
          <cell r="F611">
            <v>0</v>
          </cell>
          <cell r="G611">
            <v>0</v>
          </cell>
          <cell r="H611">
            <v>0</v>
          </cell>
          <cell r="I611">
            <v>0</v>
          </cell>
          <cell r="J611">
            <v>0</v>
          </cell>
        </row>
        <row r="612">
          <cell r="B612" t="str">
            <v>Tyco</v>
          </cell>
          <cell r="C612">
            <v>0</v>
          </cell>
          <cell r="D612">
            <v>0</v>
          </cell>
          <cell r="E612">
            <v>0</v>
          </cell>
          <cell r="F612">
            <v>0</v>
          </cell>
          <cell r="G612">
            <v>0</v>
          </cell>
          <cell r="H612">
            <v>0</v>
          </cell>
          <cell r="I612">
            <v>0</v>
          </cell>
          <cell r="J612">
            <v>0</v>
          </cell>
        </row>
        <row r="613">
          <cell r="B613" t="str">
            <v>UTStarcom</v>
          </cell>
          <cell r="C613">
            <v>0</v>
          </cell>
          <cell r="D613">
            <v>2</v>
          </cell>
          <cell r="E613">
            <v>0</v>
          </cell>
          <cell r="F613">
            <v>0</v>
          </cell>
          <cell r="G613">
            <v>0</v>
          </cell>
          <cell r="H613">
            <v>0</v>
          </cell>
          <cell r="I613">
            <v>0</v>
          </cell>
          <cell r="J613">
            <v>2</v>
          </cell>
        </row>
        <row r="614">
          <cell r="B614" t="str">
            <v>White Rock</v>
          </cell>
          <cell r="C614">
            <v>0</v>
          </cell>
          <cell r="D614">
            <v>0</v>
          </cell>
          <cell r="E614">
            <v>0</v>
          </cell>
          <cell r="F614">
            <v>0</v>
          </cell>
          <cell r="G614">
            <v>0</v>
          </cell>
          <cell r="H614">
            <v>0</v>
          </cell>
          <cell r="I614">
            <v>0</v>
          </cell>
          <cell r="J614">
            <v>0</v>
          </cell>
        </row>
        <row r="615">
          <cell r="B615" t="str">
            <v>Xtera</v>
          </cell>
          <cell r="J615">
            <v>0</v>
          </cell>
        </row>
        <row r="616">
          <cell r="B616" t="str">
            <v>Zhone</v>
          </cell>
          <cell r="C616">
            <v>0</v>
          </cell>
          <cell r="D616">
            <v>0</v>
          </cell>
          <cell r="E616">
            <v>0</v>
          </cell>
          <cell r="F616">
            <v>0</v>
          </cell>
          <cell r="G616">
            <v>0</v>
          </cell>
          <cell r="H616">
            <v>0</v>
          </cell>
          <cell r="I616">
            <v>0</v>
          </cell>
          <cell r="J616">
            <v>0</v>
          </cell>
        </row>
        <row r="617">
          <cell r="B617" t="str">
            <v>ZTE</v>
          </cell>
          <cell r="C617">
            <v>0</v>
          </cell>
          <cell r="D617">
            <v>0</v>
          </cell>
          <cell r="E617">
            <v>0</v>
          </cell>
          <cell r="F617">
            <v>0</v>
          </cell>
          <cell r="G617">
            <v>0</v>
          </cell>
          <cell r="H617">
            <v>0</v>
          </cell>
          <cell r="J617">
            <v>0</v>
          </cell>
        </row>
        <row r="618">
          <cell r="B618" t="str">
            <v>Other</v>
          </cell>
          <cell r="C618">
            <v>0</v>
          </cell>
          <cell r="D618">
            <v>2</v>
          </cell>
          <cell r="E618">
            <v>0</v>
          </cell>
          <cell r="F618">
            <v>0</v>
          </cell>
          <cell r="G618">
            <v>1</v>
          </cell>
          <cell r="H618">
            <v>0</v>
          </cell>
          <cell r="J618">
            <v>3</v>
          </cell>
        </row>
        <row r="619">
          <cell r="B619" t="str">
            <v>Total</v>
          </cell>
          <cell r="C619">
            <v>14</v>
          </cell>
          <cell r="D619">
            <v>54</v>
          </cell>
          <cell r="E619">
            <v>1</v>
          </cell>
          <cell r="F619">
            <v>2</v>
          </cell>
          <cell r="G619">
            <v>6</v>
          </cell>
          <cell r="H619">
            <v>9</v>
          </cell>
          <cell r="I619">
            <v>1</v>
          </cell>
          <cell r="J619">
            <v>87</v>
          </cell>
        </row>
        <row r="623">
          <cell r="B623" t="str">
            <v>Vendor</v>
          </cell>
          <cell r="C623" t="str">
            <v>SONET/SDH Add-drop multiplexers (ADM)</v>
          </cell>
          <cell r="D623" t="str">
            <v>Optical Edge Devices (OED)</v>
          </cell>
          <cell r="E623" t="str">
            <v>Digital Cross Connects (DCS)</v>
          </cell>
          <cell r="F623" t="str">
            <v>Optical Core Switches (OCS)</v>
          </cell>
          <cell r="G623" t="str">
            <v>Metro WDM (C/D-WDM)</v>
          </cell>
          <cell r="H623" t="str">
            <v>Long haul DWDM (LH DWDM)</v>
          </cell>
          <cell r="I623" t="str">
            <v>Multi-reach DWDM</v>
          </cell>
          <cell r="J623" t="str">
            <v>Total Optical Networking (ON)</v>
          </cell>
        </row>
        <row r="624">
          <cell r="B624" t="str">
            <v>ADTRAN</v>
          </cell>
        </row>
        <row r="625">
          <cell r="B625" t="str">
            <v>ADVA</v>
          </cell>
          <cell r="C625">
            <v>0</v>
          </cell>
          <cell r="D625">
            <v>0</v>
          </cell>
          <cell r="E625">
            <v>0</v>
          </cell>
          <cell r="F625">
            <v>0</v>
          </cell>
          <cell r="G625">
            <v>1</v>
          </cell>
          <cell r="H625">
            <v>0</v>
          </cell>
          <cell r="I625">
            <v>0</v>
          </cell>
          <cell r="J625">
            <v>1</v>
          </cell>
        </row>
        <row r="626">
          <cell r="B626" t="str">
            <v>Alcatel-Lucent</v>
          </cell>
          <cell r="C626">
            <v>2</v>
          </cell>
          <cell r="D626">
            <v>39</v>
          </cell>
          <cell r="E626">
            <v>0</v>
          </cell>
          <cell r="F626">
            <v>0</v>
          </cell>
          <cell r="G626">
            <v>2</v>
          </cell>
          <cell r="H626">
            <v>5</v>
          </cell>
          <cell r="I626">
            <v>0</v>
          </cell>
          <cell r="J626">
            <v>48</v>
          </cell>
        </row>
        <row r="627">
          <cell r="B627" t="str">
            <v>ANDA</v>
          </cell>
          <cell r="J627">
            <v>0</v>
          </cell>
        </row>
        <row r="628">
          <cell r="B628" t="str">
            <v>Atrica</v>
          </cell>
          <cell r="C628">
            <v>0</v>
          </cell>
          <cell r="D628">
            <v>0</v>
          </cell>
          <cell r="E628">
            <v>0</v>
          </cell>
          <cell r="F628">
            <v>0</v>
          </cell>
          <cell r="G628">
            <v>0</v>
          </cell>
          <cell r="H628">
            <v>0</v>
          </cell>
          <cell r="I628">
            <v>0</v>
          </cell>
          <cell r="J628">
            <v>0</v>
          </cell>
        </row>
        <row r="629">
          <cell r="B629" t="str">
            <v>Calient</v>
          </cell>
          <cell r="C629">
            <v>0</v>
          </cell>
          <cell r="D629">
            <v>0</v>
          </cell>
          <cell r="E629">
            <v>0</v>
          </cell>
          <cell r="F629">
            <v>0</v>
          </cell>
          <cell r="G629">
            <v>0</v>
          </cell>
          <cell r="H629">
            <v>0</v>
          </cell>
          <cell r="I629">
            <v>0</v>
          </cell>
          <cell r="J629">
            <v>0</v>
          </cell>
        </row>
        <row r="630">
          <cell r="B630" t="str">
            <v>Ciena</v>
          </cell>
          <cell r="C630">
            <v>0</v>
          </cell>
          <cell r="D630">
            <v>0</v>
          </cell>
          <cell r="E630">
            <v>0</v>
          </cell>
          <cell r="F630">
            <v>1</v>
          </cell>
          <cell r="G630">
            <v>1</v>
          </cell>
          <cell r="H630">
            <v>0</v>
          </cell>
          <cell r="I630">
            <v>0</v>
          </cell>
          <cell r="J630">
            <v>2</v>
          </cell>
        </row>
        <row r="631">
          <cell r="B631" t="str">
            <v>Cisco</v>
          </cell>
          <cell r="C631">
            <v>0</v>
          </cell>
          <cell r="D631">
            <v>7</v>
          </cell>
          <cell r="E631">
            <v>0</v>
          </cell>
          <cell r="F631">
            <v>0</v>
          </cell>
          <cell r="G631">
            <v>3</v>
          </cell>
          <cell r="H631">
            <v>0</v>
          </cell>
          <cell r="I631">
            <v>0</v>
          </cell>
          <cell r="J631">
            <v>10</v>
          </cell>
        </row>
        <row r="632">
          <cell r="B632" t="str">
            <v>Corrigent</v>
          </cell>
          <cell r="J632">
            <v>0</v>
          </cell>
        </row>
        <row r="633">
          <cell r="B633" t="str">
            <v>Corvis</v>
          </cell>
          <cell r="C633">
            <v>0</v>
          </cell>
          <cell r="D633">
            <v>0</v>
          </cell>
          <cell r="E633">
            <v>0</v>
          </cell>
          <cell r="F633">
            <v>0</v>
          </cell>
          <cell r="G633">
            <v>0</v>
          </cell>
          <cell r="H633">
            <v>0</v>
          </cell>
          <cell r="I633">
            <v>0</v>
          </cell>
          <cell r="J633">
            <v>0</v>
          </cell>
        </row>
        <row r="634">
          <cell r="B634" t="str">
            <v>Datang</v>
          </cell>
          <cell r="C634">
            <v>0</v>
          </cell>
          <cell r="D634">
            <v>0</v>
          </cell>
          <cell r="E634">
            <v>0</v>
          </cell>
          <cell r="F634">
            <v>0</v>
          </cell>
          <cell r="G634">
            <v>0</v>
          </cell>
          <cell r="H634">
            <v>0</v>
          </cell>
          <cell r="I634">
            <v>0</v>
          </cell>
          <cell r="J634">
            <v>0</v>
          </cell>
        </row>
        <row r="635">
          <cell r="B635" t="str">
            <v>ECI Telecom</v>
          </cell>
          <cell r="C635">
            <v>0</v>
          </cell>
          <cell r="D635">
            <v>1</v>
          </cell>
          <cell r="E635">
            <v>0</v>
          </cell>
          <cell r="F635">
            <v>0</v>
          </cell>
          <cell r="G635">
            <v>0</v>
          </cell>
          <cell r="H635">
            <v>0</v>
          </cell>
          <cell r="I635">
            <v>0</v>
          </cell>
          <cell r="J635">
            <v>1</v>
          </cell>
        </row>
        <row r="636">
          <cell r="B636" t="str">
            <v>Ericsson</v>
          </cell>
          <cell r="C636">
            <v>1</v>
          </cell>
          <cell r="D636">
            <v>3</v>
          </cell>
          <cell r="E636">
            <v>0</v>
          </cell>
          <cell r="F636">
            <v>1</v>
          </cell>
          <cell r="G636">
            <v>0</v>
          </cell>
          <cell r="H636">
            <v>3</v>
          </cell>
          <cell r="I636">
            <v>2</v>
          </cell>
          <cell r="J636">
            <v>10</v>
          </cell>
        </row>
        <row r="637">
          <cell r="B637" t="str">
            <v>FiberHome</v>
          </cell>
          <cell r="C637">
            <v>0</v>
          </cell>
          <cell r="D637">
            <v>0</v>
          </cell>
          <cell r="E637">
            <v>0</v>
          </cell>
          <cell r="F637">
            <v>0</v>
          </cell>
          <cell r="G637">
            <v>0</v>
          </cell>
          <cell r="H637">
            <v>0</v>
          </cell>
          <cell r="I637">
            <v>0</v>
          </cell>
          <cell r="J637">
            <v>0</v>
          </cell>
        </row>
        <row r="638">
          <cell r="B638" t="str">
            <v>Fujitsu</v>
          </cell>
          <cell r="C638">
            <v>0</v>
          </cell>
          <cell r="D638">
            <v>0</v>
          </cell>
          <cell r="E638">
            <v>0</v>
          </cell>
          <cell r="F638">
            <v>0</v>
          </cell>
          <cell r="G638">
            <v>0</v>
          </cell>
          <cell r="H638">
            <v>0</v>
          </cell>
          <cell r="I638">
            <v>0</v>
          </cell>
          <cell r="J638">
            <v>0</v>
          </cell>
        </row>
        <row r="639">
          <cell r="B639" t="str">
            <v>Hitachi</v>
          </cell>
          <cell r="C639">
            <v>0</v>
          </cell>
          <cell r="D639">
            <v>0</v>
          </cell>
          <cell r="E639">
            <v>0</v>
          </cell>
          <cell r="F639">
            <v>0</v>
          </cell>
          <cell r="G639">
            <v>0</v>
          </cell>
          <cell r="H639">
            <v>0</v>
          </cell>
          <cell r="I639">
            <v>0</v>
          </cell>
          <cell r="J639">
            <v>0</v>
          </cell>
        </row>
        <row r="640">
          <cell r="B640" t="str">
            <v>Hitachi Cable</v>
          </cell>
          <cell r="J640">
            <v>0</v>
          </cell>
        </row>
        <row r="641">
          <cell r="B641" t="str">
            <v>Huawei</v>
          </cell>
          <cell r="C641">
            <v>12</v>
          </cell>
          <cell r="D641">
            <v>11</v>
          </cell>
          <cell r="E641">
            <v>0</v>
          </cell>
          <cell r="F641">
            <v>0</v>
          </cell>
          <cell r="G641">
            <v>4</v>
          </cell>
          <cell r="H641">
            <v>0</v>
          </cell>
          <cell r="I641">
            <v>9</v>
          </cell>
          <cell r="J641">
            <v>36</v>
          </cell>
        </row>
        <row r="642">
          <cell r="B642" t="str">
            <v>Infinera</v>
          </cell>
          <cell r="J642">
            <v>0</v>
          </cell>
        </row>
        <row r="643">
          <cell r="B643" t="str">
            <v>LGIC</v>
          </cell>
          <cell r="C643">
            <v>0</v>
          </cell>
          <cell r="D643">
            <v>0</v>
          </cell>
          <cell r="E643">
            <v>0</v>
          </cell>
          <cell r="F643">
            <v>0</v>
          </cell>
          <cell r="G643">
            <v>0</v>
          </cell>
          <cell r="H643">
            <v>0</v>
          </cell>
          <cell r="I643">
            <v>0</v>
          </cell>
          <cell r="J643">
            <v>0</v>
          </cell>
        </row>
        <row r="644">
          <cell r="B644" t="str">
            <v>Lucent</v>
          </cell>
          <cell r="C644">
            <v>0</v>
          </cell>
          <cell r="D644">
            <v>0</v>
          </cell>
          <cell r="E644">
            <v>0</v>
          </cell>
          <cell r="F644">
            <v>0</v>
          </cell>
          <cell r="G644">
            <v>0</v>
          </cell>
          <cell r="H644">
            <v>0</v>
          </cell>
          <cell r="I644">
            <v>0</v>
          </cell>
          <cell r="J644">
            <v>0</v>
          </cell>
        </row>
        <row r="645">
          <cell r="B645" t="str">
            <v>Lumentis</v>
          </cell>
          <cell r="C645">
            <v>0</v>
          </cell>
          <cell r="D645">
            <v>0</v>
          </cell>
          <cell r="E645">
            <v>0</v>
          </cell>
          <cell r="F645">
            <v>0</v>
          </cell>
          <cell r="G645">
            <v>0</v>
          </cell>
          <cell r="H645">
            <v>0</v>
          </cell>
          <cell r="I645">
            <v>0</v>
          </cell>
          <cell r="J645">
            <v>0</v>
          </cell>
        </row>
        <row r="646">
          <cell r="B646" t="str">
            <v>Luminous</v>
          </cell>
          <cell r="C646">
            <v>0</v>
          </cell>
          <cell r="D646">
            <v>0</v>
          </cell>
          <cell r="E646">
            <v>0</v>
          </cell>
          <cell r="F646">
            <v>0</v>
          </cell>
          <cell r="G646">
            <v>0</v>
          </cell>
          <cell r="H646">
            <v>0</v>
          </cell>
          <cell r="I646">
            <v>0</v>
          </cell>
          <cell r="J646">
            <v>0</v>
          </cell>
        </row>
        <row r="647">
          <cell r="B647" t="str">
            <v>Marconi/Ericsson</v>
          </cell>
          <cell r="J647">
            <v>0</v>
          </cell>
        </row>
        <row r="648">
          <cell r="B648" t="str">
            <v>Movaz</v>
          </cell>
          <cell r="C648">
            <v>0</v>
          </cell>
          <cell r="D648">
            <v>0</v>
          </cell>
          <cell r="E648">
            <v>0</v>
          </cell>
          <cell r="F648">
            <v>0</v>
          </cell>
          <cell r="G648">
            <v>0</v>
          </cell>
          <cell r="H648">
            <v>0</v>
          </cell>
          <cell r="I648">
            <v>0</v>
          </cell>
          <cell r="J648">
            <v>0</v>
          </cell>
        </row>
        <row r="649">
          <cell r="B649" t="str">
            <v>NEC</v>
          </cell>
          <cell r="C649">
            <v>4</v>
          </cell>
          <cell r="D649">
            <v>6</v>
          </cell>
          <cell r="E649">
            <v>0</v>
          </cell>
          <cell r="F649">
            <v>0</v>
          </cell>
          <cell r="G649">
            <v>0</v>
          </cell>
          <cell r="H649">
            <v>0</v>
          </cell>
          <cell r="I649">
            <v>0</v>
          </cell>
          <cell r="J649">
            <v>10</v>
          </cell>
        </row>
        <row r="650">
          <cell r="B650" t="str">
            <v>Nortel</v>
          </cell>
          <cell r="C650">
            <v>1</v>
          </cell>
          <cell r="D650">
            <v>6</v>
          </cell>
          <cell r="E650">
            <v>0</v>
          </cell>
          <cell r="F650">
            <v>0</v>
          </cell>
          <cell r="G650">
            <v>1</v>
          </cell>
          <cell r="H650">
            <v>2</v>
          </cell>
          <cell r="I650">
            <v>0</v>
          </cell>
          <cell r="J650">
            <v>10</v>
          </cell>
        </row>
        <row r="651">
          <cell r="B651" t="str">
            <v>Oki</v>
          </cell>
          <cell r="C651">
            <v>0</v>
          </cell>
          <cell r="D651">
            <v>0</v>
          </cell>
          <cell r="E651">
            <v>0</v>
          </cell>
          <cell r="F651">
            <v>0</v>
          </cell>
          <cell r="G651">
            <v>0</v>
          </cell>
          <cell r="H651">
            <v>0</v>
          </cell>
          <cell r="I651">
            <v>0</v>
          </cell>
          <cell r="J651">
            <v>0</v>
          </cell>
        </row>
        <row r="652">
          <cell r="B652" t="str">
            <v>OpVista</v>
          </cell>
          <cell r="J652">
            <v>0</v>
          </cell>
        </row>
        <row r="653">
          <cell r="B653" t="str">
            <v>Photonic Bridges</v>
          </cell>
          <cell r="C653">
            <v>0</v>
          </cell>
          <cell r="D653">
            <v>0</v>
          </cell>
          <cell r="E653">
            <v>0</v>
          </cell>
          <cell r="F653">
            <v>0</v>
          </cell>
          <cell r="G653">
            <v>0</v>
          </cell>
          <cell r="H653">
            <v>0</v>
          </cell>
          <cell r="I653">
            <v>0</v>
          </cell>
          <cell r="J653">
            <v>0</v>
          </cell>
        </row>
        <row r="654">
          <cell r="B654" t="str">
            <v>Redback</v>
          </cell>
          <cell r="C654">
            <v>0</v>
          </cell>
          <cell r="D654">
            <v>0</v>
          </cell>
          <cell r="E654">
            <v>0</v>
          </cell>
          <cell r="F654">
            <v>0</v>
          </cell>
          <cell r="G654">
            <v>0</v>
          </cell>
          <cell r="H654">
            <v>0</v>
          </cell>
          <cell r="I654">
            <v>0</v>
          </cell>
          <cell r="J654">
            <v>0</v>
          </cell>
        </row>
        <row r="655">
          <cell r="B655" t="str">
            <v>Sagem</v>
          </cell>
          <cell r="C655">
            <v>0</v>
          </cell>
          <cell r="D655">
            <v>0</v>
          </cell>
          <cell r="E655">
            <v>0</v>
          </cell>
          <cell r="F655">
            <v>0</v>
          </cell>
          <cell r="G655">
            <v>0</v>
          </cell>
          <cell r="H655">
            <v>0</v>
          </cell>
          <cell r="I655">
            <v>0</v>
          </cell>
          <cell r="J655">
            <v>0</v>
          </cell>
        </row>
        <row r="656">
          <cell r="B656" t="str">
            <v>Samsung</v>
          </cell>
          <cell r="C656">
            <v>0</v>
          </cell>
          <cell r="D656">
            <v>0</v>
          </cell>
          <cell r="E656">
            <v>0</v>
          </cell>
          <cell r="F656">
            <v>0</v>
          </cell>
          <cell r="G656">
            <v>0</v>
          </cell>
          <cell r="H656">
            <v>0</v>
          </cell>
          <cell r="I656">
            <v>0</v>
          </cell>
          <cell r="J656">
            <v>0</v>
          </cell>
        </row>
        <row r="657">
          <cell r="B657" t="str">
            <v>Nokia Siemens</v>
          </cell>
          <cell r="C657">
            <v>1</v>
          </cell>
          <cell r="D657">
            <v>3</v>
          </cell>
          <cell r="E657">
            <v>0</v>
          </cell>
          <cell r="F657">
            <v>0</v>
          </cell>
          <cell r="G657">
            <v>0</v>
          </cell>
          <cell r="H657">
            <v>0</v>
          </cell>
          <cell r="I657">
            <v>0</v>
          </cell>
          <cell r="J657">
            <v>4</v>
          </cell>
        </row>
        <row r="658">
          <cell r="B658" t="str">
            <v>Sorrento/Zhone</v>
          </cell>
          <cell r="J658">
            <v>0</v>
          </cell>
        </row>
        <row r="659">
          <cell r="B659" t="str">
            <v>Sycamore</v>
          </cell>
          <cell r="C659">
            <v>0</v>
          </cell>
          <cell r="D659">
            <v>0</v>
          </cell>
          <cell r="E659">
            <v>0</v>
          </cell>
          <cell r="F659">
            <v>0</v>
          </cell>
          <cell r="G659">
            <v>0</v>
          </cell>
          <cell r="H659">
            <v>0</v>
          </cell>
          <cell r="J659">
            <v>0</v>
          </cell>
        </row>
        <row r="660">
          <cell r="B660" t="str">
            <v>Tejas</v>
          </cell>
          <cell r="J660">
            <v>0</v>
          </cell>
        </row>
        <row r="661">
          <cell r="B661" t="str">
            <v>Tellabs</v>
          </cell>
          <cell r="C661">
            <v>0</v>
          </cell>
          <cell r="D661">
            <v>5</v>
          </cell>
          <cell r="E661">
            <v>0</v>
          </cell>
          <cell r="F661">
            <v>0</v>
          </cell>
          <cell r="G661">
            <v>1</v>
          </cell>
          <cell r="H661">
            <v>0</v>
          </cell>
          <cell r="I661">
            <v>0</v>
          </cell>
          <cell r="J661">
            <v>6</v>
          </cell>
        </row>
        <row r="662">
          <cell r="B662" t="str">
            <v>Tellium</v>
          </cell>
          <cell r="C662">
            <v>0</v>
          </cell>
          <cell r="D662">
            <v>0</v>
          </cell>
          <cell r="E662">
            <v>0</v>
          </cell>
          <cell r="F662">
            <v>0</v>
          </cell>
          <cell r="G662">
            <v>0</v>
          </cell>
          <cell r="H662">
            <v>0</v>
          </cell>
          <cell r="I662">
            <v>0</v>
          </cell>
          <cell r="J662">
            <v>0</v>
          </cell>
        </row>
        <row r="663">
          <cell r="B663" t="str">
            <v>Transmode</v>
          </cell>
          <cell r="J663">
            <v>0</v>
          </cell>
        </row>
        <row r="664">
          <cell r="B664" t="str">
            <v>Turin</v>
          </cell>
          <cell r="C664">
            <v>0</v>
          </cell>
          <cell r="D664">
            <v>0</v>
          </cell>
          <cell r="E664">
            <v>0</v>
          </cell>
          <cell r="F664">
            <v>0</v>
          </cell>
          <cell r="G664">
            <v>0</v>
          </cell>
          <cell r="H664">
            <v>0</v>
          </cell>
          <cell r="I664">
            <v>0</v>
          </cell>
          <cell r="J664">
            <v>0</v>
          </cell>
        </row>
        <row r="665">
          <cell r="B665" t="str">
            <v>Tyco</v>
          </cell>
          <cell r="C665">
            <v>0</v>
          </cell>
          <cell r="D665">
            <v>0</v>
          </cell>
          <cell r="E665">
            <v>0</v>
          </cell>
          <cell r="F665">
            <v>0</v>
          </cell>
          <cell r="G665">
            <v>0</v>
          </cell>
          <cell r="H665">
            <v>0</v>
          </cell>
          <cell r="I665">
            <v>0</v>
          </cell>
          <cell r="J665">
            <v>0</v>
          </cell>
        </row>
        <row r="666">
          <cell r="B666" t="str">
            <v>UTStarcom</v>
          </cell>
          <cell r="C666">
            <v>0</v>
          </cell>
          <cell r="D666">
            <v>2</v>
          </cell>
          <cell r="E666">
            <v>0</v>
          </cell>
          <cell r="F666">
            <v>0</v>
          </cell>
          <cell r="G666">
            <v>0</v>
          </cell>
          <cell r="H666">
            <v>0</v>
          </cell>
          <cell r="I666">
            <v>0</v>
          </cell>
          <cell r="J666">
            <v>2</v>
          </cell>
        </row>
        <row r="667">
          <cell r="B667" t="str">
            <v>White Rock</v>
          </cell>
          <cell r="C667">
            <v>0</v>
          </cell>
          <cell r="D667">
            <v>0</v>
          </cell>
          <cell r="E667">
            <v>0</v>
          </cell>
          <cell r="F667">
            <v>0</v>
          </cell>
          <cell r="G667">
            <v>0</v>
          </cell>
          <cell r="H667">
            <v>0</v>
          </cell>
          <cell r="I667">
            <v>0</v>
          </cell>
          <cell r="J667">
            <v>0</v>
          </cell>
        </row>
        <row r="668">
          <cell r="B668" t="str">
            <v>Xtera</v>
          </cell>
          <cell r="J668">
            <v>0</v>
          </cell>
        </row>
        <row r="669">
          <cell r="B669" t="str">
            <v>Zhone</v>
          </cell>
          <cell r="C669">
            <v>0</v>
          </cell>
          <cell r="D669">
            <v>0</v>
          </cell>
          <cell r="E669">
            <v>0</v>
          </cell>
          <cell r="F669">
            <v>0</v>
          </cell>
          <cell r="G669">
            <v>0</v>
          </cell>
          <cell r="H669">
            <v>0</v>
          </cell>
          <cell r="I669">
            <v>0</v>
          </cell>
          <cell r="J669">
            <v>0</v>
          </cell>
        </row>
        <row r="670">
          <cell r="B670" t="str">
            <v>ZTE</v>
          </cell>
          <cell r="C670">
            <v>0</v>
          </cell>
          <cell r="D670">
            <v>0</v>
          </cell>
          <cell r="E670">
            <v>0</v>
          </cell>
          <cell r="F670">
            <v>0</v>
          </cell>
          <cell r="G670">
            <v>0</v>
          </cell>
          <cell r="H670">
            <v>0</v>
          </cell>
          <cell r="I670">
            <v>0</v>
          </cell>
          <cell r="J670">
            <v>0</v>
          </cell>
        </row>
        <row r="671">
          <cell r="B671" t="str">
            <v>Other</v>
          </cell>
          <cell r="C671">
            <v>0</v>
          </cell>
          <cell r="D671">
            <v>0</v>
          </cell>
          <cell r="E671">
            <v>0</v>
          </cell>
          <cell r="F671">
            <v>0</v>
          </cell>
          <cell r="G671">
            <v>0</v>
          </cell>
          <cell r="H671">
            <v>0</v>
          </cell>
          <cell r="J671">
            <v>0</v>
          </cell>
        </row>
        <row r="672">
          <cell r="B672" t="str">
            <v>Total</v>
          </cell>
          <cell r="C672">
            <v>21</v>
          </cell>
          <cell r="D672">
            <v>83</v>
          </cell>
          <cell r="E672">
            <v>0</v>
          </cell>
          <cell r="F672">
            <v>2</v>
          </cell>
          <cell r="G672">
            <v>13</v>
          </cell>
          <cell r="H672">
            <v>10</v>
          </cell>
          <cell r="I672">
            <v>11</v>
          </cell>
          <cell r="J672">
            <v>140</v>
          </cell>
        </row>
        <row r="679">
          <cell r="B679" t="str">
            <v>Vendor</v>
          </cell>
          <cell r="C679" t="str">
            <v>SONET/SDH Add-drop multiplexers (ADM)</v>
          </cell>
          <cell r="D679" t="str">
            <v>Optical Edge Devices (OED)</v>
          </cell>
          <cell r="E679" t="str">
            <v>Digital Cross Connects (DCS)</v>
          </cell>
          <cell r="F679" t="str">
            <v>Optical Core Switches (OCS)</v>
          </cell>
          <cell r="G679" t="str">
            <v>Metro WDM (C/D-WDM)</v>
          </cell>
          <cell r="H679" t="str">
            <v>Long haul DWDM (LH DWDM)</v>
          </cell>
          <cell r="I679" t="str">
            <v>Multi-reach DWDM</v>
          </cell>
          <cell r="J679" t="str">
            <v>Total Optical Networking (ON)</v>
          </cell>
        </row>
        <row r="680">
          <cell r="B680" t="str">
            <v>ADTRAN</v>
          </cell>
          <cell r="C680">
            <v>0</v>
          </cell>
          <cell r="D680">
            <v>0</v>
          </cell>
          <cell r="E680">
            <v>0</v>
          </cell>
          <cell r="F680">
            <v>0</v>
          </cell>
          <cell r="G680">
            <v>0</v>
          </cell>
          <cell r="H680">
            <v>0</v>
          </cell>
          <cell r="I680">
            <v>0</v>
          </cell>
          <cell r="J680">
            <v>0</v>
          </cell>
        </row>
        <row r="681">
          <cell r="B681" t="str">
            <v>ADVA</v>
          </cell>
          <cell r="C681">
            <v>0</v>
          </cell>
          <cell r="D681">
            <v>0</v>
          </cell>
          <cell r="E681">
            <v>0</v>
          </cell>
          <cell r="F681">
            <v>0</v>
          </cell>
          <cell r="G681">
            <v>0</v>
          </cell>
          <cell r="H681">
            <v>0</v>
          </cell>
          <cell r="I681">
            <v>0</v>
          </cell>
          <cell r="J681">
            <v>0</v>
          </cell>
        </row>
        <row r="682">
          <cell r="B682" t="str">
            <v>Alcatel-Lucent</v>
          </cell>
          <cell r="C682">
            <v>1</v>
          </cell>
          <cell r="D682">
            <v>19</v>
          </cell>
          <cell r="E682">
            <v>0</v>
          </cell>
          <cell r="F682">
            <v>1</v>
          </cell>
          <cell r="G682">
            <v>2</v>
          </cell>
          <cell r="H682">
            <v>1</v>
          </cell>
          <cell r="I682">
            <v>0</v>
          </cell>
          <cell r="J682">
            <v>24</v>
          </cell>
        </row>
        <row r="683">
          <cell r="B683" t="str">
            <v>ANDA</v>
          </cell>
          <cell r="J683">
            <v>0</v>
          </cell>
        </row>
        <row r="684">
          <cell r="B684" t="str">
            <v>Atrica</v>
          </cell>
          <cell r="C684">
            <v>0</v>
          </cell>
          <cell r="D684">
            <v>0</v>
          </cell>
          <cell r="E684">
            <v>0</v>
          </cell>
          <cell r="F684">
            <v>0</v>
          </cell>
          <cell r="G684">
            <v>0</v>
          </cell>
          <cell r="H684">
            <v>0</v>
          </cell>
          <cell r="I684">
            <v>0</v>
          </cell>
          <cell r="J684">
            <v>0</v>
          </cell>
        </row>
        <row r="685">
          <cell r="B685" t="str">
            <v>Calient</v>
          </cell>
          <cell r="C685">
            <v>0</v>
          </cell>
          <cell r="D685">
            <v>0</v>
          </cell>
          <cell r="E685">
            <v>0</v>
          </cell>
          <cell r="F685">
            <v>0</v>
          </cell>
          <cell r="G685">
            <v>0</v>
          </cell>
          <cell r="H685">
            <v>0</v>
          </cell>
          <cell r="I685">
            <v>0</v>
          </cell>
          <cell r="J685">
            <v>0</v>
          </cell>
        </row>
        <row r="686">
          <cell r="B686" t="str">
            <v>Ciena</v>
          </cell>
          <cell r="C686">
            <v>0</v>
          </cell>
          <cell r="D686">
            <v>0</v>
          </cell>
          <cell r="E686">
            <v>0</v>
          </cell>
          <cell r="F686">
            <v>1</v>
          </cell>
          <cell r="G686">
            <v>1</v>
          </cell>
          <cell r="H686">
            <v>0</v>
          </cell>
          <cell r="I686">
            <v>1</v>
          </cell>
          <cell r="J686">
            <v>3</v>
          </cell>
        </row>
        <row r="687">
          <cell r="B687" t="str">
            <v>Cisco</v>
          </cell>
          <cell r="C687">
            <v>0</v>
          </cell>
          <cell r="D687">
            <v>2</v>
          </cell>
          <cell r="E687">
            <v>0</v>
          </cell>
          <cell r="F687">
            <v>0</v>
          </cell>
          <cell r="G687">
            <v>1</v>
          </cell>
          <cell r="H687">
            <v>0</v>
          </cell>
          <cell r="I687">
            <v>0</v>
          </cell>
          <cell r="J687">
            <v>3</v>
          </cell>
        </row>
        <row r="688">
          <cell r="B688" t="str">
            <v>Corrigent</v>
          </cell>
          <cell r="C688">
            <v>0</v>
          </cell>
          <cell r="D688">
            <v>0</v>
          </cell>
          <cell r="E688">
            <v>0</v>
          </cell>
          <cell r="F688">
            <v>0</v>
          </cell>
          <cell r="G688">
            <v>0</v>
          </cell>
          <cell r="H688">
            <v>0</v>
          </cell>
          <cell r="I688">
            <v>0</v>
          </cell>
          <cell r="J688">
            <v>0</v>
          </cell>
        </row>
        <row r="689">
          <cell r="B689" t="str">
            <v>Corvis</v>
          </cell>
          <cell r="C689">
            <v>0</v>
          </cell>
          <cell r="D689">
            <v>0</v>
          </cell>
          <cell r="E689">
            <v>0</v>
          </cell>
          <cell r="F689">
            <v>0</v>
          </cell>
          <cell r="G689">
            <v>0</v>
          </cell>
          <cell r="H689">
            <v>0</v>
          </cell>
          <cell r="I689">
            <v>0</v>
          </cell>
          <cell r="J689">
            <v>0</v>
          </cell>
        </row>
        <row r="690">
          <cell r="B690" t="str">
            <v>Datang</v>
          </cell>
          <cell r="C690">
            <v>0</v>
          </cell>
          <cell r="D690">
            <v>0</v>
          </cell>
          <cell r="E690">
            <v>0</v>
          </cell>
          <cell r="F690">
            <v>0</v>
          </cell>
          <cell r="G690">
            <v>0</v>
          </cell>
          <cell r="H690">
            <v>0</v>
          </cell>
          <cell r="I690">
            <v>0</v>
          </cell>
          <cell r="J690">
            <v>0</v>
          </cell>
        </row>
        <row r="691">
          <cell r="B691" t="str">
            <v>ECI Telecom</v>
          </cell>
          <cell r="C691">
            <v>0</v>
          </cell>
          <cell r="D691">
            <v>3</v>
          </cell>
          <cell r="E691">
            <v>0</v>
          </cell>
          <cell r="F691">
            <v>0</v>
          </cell>
          <cell r="G691">
            <v>0</v>
          </cell>
          <cell r="H691">
            <v>0</v>
          </cell>
          <cell r="I691">
            <v>0</v>
          </cell>
          <cell r="J691">
            <v>3</v>
          </cell>
        </row>
        <row r="692">
          <cell r="B692" t="str">
            <v>Ericsson</v>
          </cell>
          <cell r="C692">
            <v>1</v>
          </cell>
          <cell r="D692">
            <v>3</v>
          </cell>
          <cell r="E692">
            <v>0</v>
          </cell>
          <cell r="F692">
            <v>1</v>
          </cell>
          <cell r="G692">
            <v>0</v>
          </cell>
          <cell r="H692">
            <v>3</v>
          </cell>
          <cell r="I692">
            <v>2</v>
          </cell>
          <cell r="J692">
            <v>10</v>
          </cell>
        </row>
        <row r="693">
          <cell r="B693" t="str">
            <v>FiberHome</v>
          </cell>
          <cell r="C693">
            <v>0</v>
          </cell>
          <cell r="D693">
            <v>0</v>
          </cell>
          <cell r="E693">
            <v>0</v>
          </cell>
          <cell r="F693">
            <v>0</v>
          </cell>
          <cell r="G693">
            <v>0</v>
          </cell>
          <cell r="H693">
            <v>0</v>
          </cell>
          <cell r="I693">
            <v>0</v>
          </cell>
          <cell r="J693">
            <v>0</v>
          </cell>
        </row>
        <row r="694">
          <cell r="B694" t="str">
            <v>Fujitsu</v>
          </cell>
          <cell r="C694">
            <v>0</v>
          </cell>
          <cell r="D694">
            <v>0</v>
          </cell>
          <cell r="E694">
            <v>0</v>
          </cell>
          <cell r="F694">
            <v>0</v>
          </cell>
          <cell r="G694">
            <v>0</v>
          </cell>
          <cell r="H694">
            <v>0</v>
          </cell>
          <cell r="I694">
            <v>0</v>
          </cell>
          <cell r="J694">
            <v>0</v>
          </cell>
        </row>
        <row r="695">
          <cell r="B695" t="str">
            <v>Hitachi</v>
          </cell>
          <cell r="C695">
            <v>0</v>
          </cell>
          <cell r="D695">
            <v>0</v>
          </cell>
          <cell r="E695">
            <v>0</v>
          </cell>
          <cell r="F695">
            <v>0</v>
          </cell>
          <cell r="G695">
            <v>0</v>
          </cell>
          <cell r="H695">
            <v>0</v>
          </cell>
          <cell r="I695">
            <v>0</v>
          </cell>
          <cell r="J695">
            <v>0</v>
          </cell>
        </row>
        <row r="696">
          <cell r="B696" t="str">
            <v>Hitachi Cable</v>
          </cell>
          <cell r="C696">
            <v>0</v>
          </cell>
          <cell r="D696">
            <v>0</v>
          </cell>
          <cell r="E696">
            <v>0</v>
          </cell>
          <cell r="F696">
            <v>0</v>
          </cell>
          <cell r="G696">
            <v>0</v>
          </cell>
          <cell r="H696">
            <v>0</v>
          </cell>
          <cell r="I696">
            <v>0</v>
          </cell>
          <cell r="J696">
            <v>0</v>
          </cell>
        </row>
        <row r="697">
          <cell r="B697" t="str">
            <v>Huawei</v>
          </cell>
          <cell r="C697">
            <v>2</v>
          </cell>
          <cell r="D697">
            <v>4</v>
          </cell>
          <cell r="E697">
            <v>0</v>
          </cell>
          <cell r="F697">
            <v>0</v>
          </cell>
          <cell r="G697">
            <v>0</v>
          </cell>
          <cell r="H697">
            <v>2</v>
          </cell>
          <cell r="I697">
            <v>3</v>
          </cell>
          <cell r="J697">
            <v>11</v>
          </cell>
        </row>
        <row r="698">
          <cell r="B698" t="str">
            <v>Infinera</v>
          </cell>
          <cell r="J698">
            <v>0</v>
          </cell>
        </row>
        <row r="699">
          <cell r="B699" t="str">
            <v>Lucent</v>
          </cell>
          <cell r="C699">
            <v>0</v>
          </cell>
          <cell r="D699">
            <v>0</v>
          </cell>
          <cell r="E699">
            <v>0</v>
          </cell>
          <cell r="F699">
            <v>0</v>
          </cell>
          <cell r="G699">
            <v>0</v>
          </cell>
          <cell r="H699">
            <v>0</v>
          </cell>
          <cell r="I699">
            <v>0</v>
          </cell>
          <cell r="J699">
            <v>0</v>
          </cell>
        </row>
        <row r="700">
          <cell r="B700" t="str">
            <v>Luminous</v>
          </cell>
          <cell r="C700">
            <v>0</v>
          </cell>
          <cell r="D700">
            <v>0</v>
          </cell>
          <cell r="E700">
            <v>0</v>
          </cell>
          <cell r="F700">
            <v>0</v>
          </cell>
          <cell r="G700">
            <v>0</v>
          </cell>
          <cell r="H700">
            <v>0</v>
          </cell>
          <cell r="I700">
            <v>0</v>
          </cell>
          <cell r="J700">
            <v>0</v>
          </cell>
        </row>
        <row r="701">
          <cell r="B701" t="str">
            <v>Marconi/Ericsson</v>
          </cell>
          <cell r="J701">
            <v>0</v>
          </cell>
        </row>
        <row r="702">
          <cell r="B702" t="str">
            <v>Movaz</v>
          </cell>
          <cell r="C702">
            <v>0</v>
          </cell>
          <cell r="D702">
            <v>0</v>
          </cell>
          <cell r="E702">
            <v>0</v>
          </cell>
          <cell r="F702">
            <v>0</v>
          </cell>
          <cell r="G702">
            <v>0</v>
          </cell>
          <cell r="H702">
            <v>0</v>
          </cell>
          <cell r="I702">
            <v>0</v>
          </cell>
          <cell r="J702">
            <v>0</v>
          </cell>
        </row>
        <row r="703">
          <cell r="B703" t="str">
            <v>NEC</v>
          </cell>
          <cell r="C703">
            <v>4</v>
          </cell>
          <cell r="D703">
            <v>6</v>
          </cell>
          <cell r="E703">
            <v>0</v>
          </cell>
          <cell r="F703">
            <v>0</v>
          </cell>
          <cell r="G703">
            <v>0</v>
          </cell>
          <cell r="H703">
            <v>0</v>
          </cell>
          <cell r="I703">
            <v>0</v>
          </cell>
          <cell r="J703">
            <v>10</v>
          </cell>
        </row>
        <row r="704">
          <cell r="B704" t="str">
            <v>Nortel</v>
          </cell>
          <cell r="C704">
            <v>0</v>
          </cell>
          <cell r="D704">
            <v>5</v>
          </cell>
          <cell r="E704">
            <v>0</v>
          </cell>
          <cell r="F704">
            <v>0</v>
          </cell>
          <cell r="G704">
            <v>1</v>
          </cell>
          <cell r="H704">
            <v>1</v>
          </cell>
          <cell r="I704">
            <v>0</v>
          </cell>
          <cell r="J704">
            <v>7</v>
          </cell>
        </row>
        <row r="705">
          <cell r="B705" t="str">
            <v>OpVista</v>
          </cell>
          <cell r="J705">
            <v>0</v>
          </cell>
        </row>
        <row r="706">
          <cell r="B706" t="str">
            <v>Sagem</v>
          </cell>
          <cell r="C706">
            <v>0</v>
          </cell>
          <cell r="D706">
            <v>0</v>
          </cell>
          <cell r="E706">
            <v>0</v>
          </cell>
          <cell r="F706">
            <v>0</v>
          </cell>
          <cell r="G706">
            <v>0</v>
          </cell>
          <cell r="H706">
            <v>0</v>
          </cell>
          <cell r="I706">
            <v>0</v>
          </cell>
          <cell r="J706">
            <v>0</v>
          </cell>
        </row>
        <row r="707">
          <cell r="B707" t="str">
            <v>Nokia Siemens</v>
          </cell>
          <cell r="C707">
            <v>4</v>
          </cell>
          <cell r="D707">
            <v>12</v>
          </cell>
          <cell r="E707">
            <v>1</v>
          </cell>
          <cell r="F707">
            <v>0</v>
          </cell>
          <cell r="G707">
            <v>0</v>
          </cell>
          <cell r="H707">
            <v>0</v>
          </cell>
          <cell r="I707">
            <v>0</v>
          </cell>
          <cell r="J707">
            <v>17</v>
          </cell>
        </row>
        <row r="708">
          <cell r="B708" t="str">
            <v>Sycamore</v>
          </cell>
          <cell r="C708">
            <v>0</v>
          </cell>
          <cell r="D708">
            <v>0</v>
          </cell>
          <cell r="E708">
            <v>0</v>
          </cell>
          <cell r="F708">
            <v>0</v>
          </cell>
          <cell r="G708">
            <v>0</v>
          </cell>
          <cell r="H708">
            <v>0</v>
          </cell>
          <cell r="I708">
            <v>0</v>
          </cell>
          <cell r="J708">
            <v>0</v>
          </cell>
        </row>
        <row r="709">
          <cell r="B709" t="str">
            <v>Tejas</v>
          </cell>
          <cell r="C709">
            <v>0</v>
          </cell>
          <cell r="D709">
            <v>0</v>
          </cell>
          <cell r="E709">
            <v>0</v>
          </cell>
          <cell r="F709">
            <v>0</v>
          </cell>
          <cell r="G709">
            <v>0</v>
          </cell>
          <cell r="H709">
            <v>0</v>
          </cell>
          <cell r="I709">
            <v>0</v>
          </cell>
          <cell r="J709">
            <v>0</v>
          </cell>
        </row>
        <row r="710">
          <cell r="B710" t="str">
            <v>Tellabs</v>
          </cell>
          <cell r="C710">
            <v>0</v>
          </cell>
          <cell r="D710">
            <v>4</v>
          </cell>
          <cell r="E710">
            <v>0</v>
          </cell>
          <cell r="F710">
            <v>0</v>
          </cell>
          <cell r="G710">
            <v>1</v>
          </cell>
          <cell r="H710">
            <v>0</v>
          </cell>
          <cell r="I710">
            <v>0</v>
          </cell>
          <cell r="J710">
            <v>5</v>
          </cell>
        </row>
        <row r="711">
          <cell r="B711" t="str">
            <v>Transmode</v>
          </cell>
          <cell r="C711">
            <v>0</v>
          </cell>
          <cell r="D711">
            <v>0</v>
          </cell>
          <cell r="E711">
            <v>0</v>
          </cell>
          <cell r="F711">
            <v>0</v>
          </cell>
          <cell r="G711">
            <v>0</v>
          </cell>
          <cell r="H711">
            <v>0</v>
          </cell>
          <cell r="I711">
            <v>0</v>
          </cell>
          <cell r="J711">
            <v>0</v>
          </cell>
        </row>
        <row r="712">
          <cell r="B712" t="str">
            <v>Turin</v>
          </cell>
          <cell r="C712">
            <v>0</v>
          </cell>
          <cell r="D712">
            <v>0</v>
          </cell>
          <cell r="E712">
            <v>0</v>
          </cell>
          <cell r="F712">
            <v>0</v>
          </cell>
          <cell r="G712">
            <v>0</v>
          </cell>
          <cell r="H712">
            <v>0</v>
          </cell>
          <cell r="I712">
            <v>0</v>
          </cell>
          <cell r="J712">
            <v>0</v>
          </cell>
        </row>
        <row r="713">
          <cell r="B713" t="str">
            <v>Tyco</v>
          </cell>
          <cell r="C713">
            <v>0</v>
          </cell>
          <cell r="D713">
            <v>0</v>
          </cell>
          <cell r="E713">
            <v>0</v>
          </cell>
          <cell r="F713">
            <v>0</v>
          </cell>
          <cell r="G713">
            <v>0</v>
          </cell>
          <cell r="H713">
            <v>0</v>
          </cell>
          <cell r="I713">
            <v>0</v>
          </cell>
          <cell r="J713">
            <v>0</v>
          </cell>
        </row>
        <row r="714">
          <cell r="B714" t="str">
            <v>UTStarcom</v>
          </cell>
          <cell r="C714">
            <v>0</v>
          </cell>
          <cell r="D714">
            <v>2</v>
          </cell>
          <cell r="E714">
            <v>0</v>
          </cell>
          <cell r="F714">
            <v>0</v>
          </cell>
          <cell r="G714">
            <v>0</v>
          </cell>
          <cell r="H714">
            <v>0</v>
          </cell>
          <cell r="I714">
            <v>0</v>
          </cell>
          <cell r="J714">
            <v>2</v>
          </cell>
        </row>
        <row r="715">
          <cell r="B715" t="str">
            <v>White Rock</v>
          </cell>
          <cell r="C715">
            <v>0</v>
          </cell>
          <cell r="D715">
            <v>0</v>
          </cell>
          <cell r="E715">
            <v>0</v>
          </cell>
          <cell r="F715">
            <v>0</v>
          </cell>
          <cell r="G715">
            <v>0</v>
          </cell>
          <cell r="H715">
            <v>0</v>
          </cell>
          <cell r="I715">
            <v>0</v>
          </cell>
          <cell r="J715">
            <v>0</v>
          </cell>
        </row>
        <row r="716">
          <cell r="B716" t="str">
            <v>Xtera</v>
          </cell>
          <cell r="J716">
            <v>0</v>
          </cell>
        </row>
        <row r="717">
          <cell r="B717" t="str">
            <v>Zhone</v>
          </cell>
          <cell r="C717">
            <v>0</v>
          </cell>
          <cell r="D717">
            <v>0</v>
          </cell>
          <cell r="E717">
            <v>0</v>
          </cell>
          <cell r="F717">
            <v>0</v>
          </cell>
          <cell r="G717">
            <v>0</v>
          </cell>
          <cell r="H717">
            <v>0</v>
          </cell>
          <cell r="I717">
            <v>0</v>
          </cell>
          <cell r="J717">
            <v>0</v>
          </cell>
        </row>
        <row r="718">
          <cell r="B718" t="str">
            <v>ZTE</v>
          </cell>
          <cell r="C718">
            <v>0</v>
          </cell>
          <cell r="D718">
            <v>0</v>
          </cell>
          <cell r="E718">
            <v>0</v>
          </cell>
          <cell r="F718">
            <v>0</v>
          </cell>
          <cell r="G718">
            <v>0</v>
          </cell>
          <cell r="H718">
            <v>0</v>
          </cell>
          <cell r="I718">
            <v>0</v>
          </cell>
          <cell r="J718">
            <v>0</v>
          </cell>
        </row>
        <row r="719">
          <cell r="B719" t="str">
            <v>Other</v>
          </cell>
          <cell r="C719">
            <v>0</v>
          </cell>
          <cell r="D719">
            <v>0</v>
          </cell>
          <cell r="E719">
            <v>0</v>
          </cell>
          <cell r="F719">
            <v>0</v>
          </cell>
          <cell r="G719">
            <v>0</v>
          </cell>
          <cell r="H719">
            <v>0</v>
          </cell>
          <cell r="I719">
            <v>0</v>
          </cell>
          <cell r="J719">
            <v>0</v>
          </cell>
        </row>
        <row r="720">
          <cell r="B720" t="str">
            <v>Total</v>
          </cell>
          <cell r="C720">
            <v>12</v>
          </cell>
          <cell r="D720">
            <v>60</v>
          </cell>
          <cell r="E720">
            <v>1</v>
          </cell>
          <cell r="F720">
            <v>3</v>
          </cell>
          <cell r="G720">
            <v>6</v>
          </cell>
          <cell r="H720">
            <v>7</v>
          </cell>
          <cell r="I720">
            <v>6</v>
          </cell>
          <cell r="J720">
            <v>95</v>
          </cell>
        </row>
        <row r="724">
          <cell r="B724" t="str">
            <v>Vendor</v>
          </cell>
          <cell r="C724" t="str">
            <v>SONET/SDH Add-drop multiplexers (ADM)</v>
          </cell>
          <cell r="D724" t="str">
            <v>Optical Edge Devices (OED)</v>
          </cell>
          <cell r="E724" t="str">
            <v>Digital Cross Connects (DCS)</v>
          </cell>
          <cell r="F724" t="str">
            <v>Optical Core Switches (OCS)</v>
          </cell>
          <cell r="G724" t="str">
            <v>Metro WDM (C/D-WDM)</v>
          </cell>
          <cell r="H724" t="str">
            <v>Long haul DWDM (LH DWDM)</v>
          </cell>
          <cell r="I724" t="str">
            <v>Multi-reach DWDM</v>
          </cell>
          <cell r="J724" t="str">
            <v>Total Optical Networking (ON)</v>
          </cell>
        </row>
        <row r="725">
          <cell r="B725" t="str">
            <v>ADTRAN</v>
          </cell>
          <cell r="C725">
            <v>0</v>
          </cell>
          <cell r="D725">
            <v>0</v>
          </cell>
          <cell r="E725">
            <v>0</v>
          </cell>
          <cell r="F725">
            <v>0</v>
          </cell>
          <cell r="G725">
            <v>0</v>
          </cell>
          <cell r="H725">
            <v>0</v>
          </cell>
          <cell r="I725">
            <v>0</v>
          </cell>
          <cell r="J725">
            <v>0</v>
          </cell>
        </row>
        <row r="726">
          <cell r="B726" t="str">
            <v>ADVA</v>
          </cell>
          <cell r="C726">
            <v>0</v>
          </cell>
          <cell r="D726">
            <v>0</v>
          </cell>
          <cell r="E726">
            <v>0</v>
          </cell>
          <cell r="F726">
            <v>0</v>
          </cell>
          <cell r="G726">
            <v>0</v>
          </cell>
          <cell r="H726">
            <v>0</v>
          </cell>
          <cell r="I726">
            <v>0</v>
          </cell>
          <cell r="J726">
            <v>0</v>
          </cell>
        </row>
        <row r="727">
          <cell r="B727" t="str">
            <v>Alcatel-Lucent</v>
          </cell>
          <cell r="C727">
            <v>2</v>
          </cell>
          <cell r="D727">
            <v>22</v>
          </cell>
          <cell r="E727">
            <v>1</v>
          </cell>
          <cell r="F727">
            <v>1</v>
          </cell>
          <cell r="G727">
            <v>1</v>
          </cell>
          <cell r="H727">
            <v>1</v>
          </cell>
          <cell r="I727">
            <v>0</v>
          </cell>
          <cell r="J727">
            <v>28</v>
          </cell>
        </row>
        <row r="728">
          <cell r="B728" t="str">
            <v>ANDA</v>
          </cell>
          <cell r="J728">
            <v>0</v>
          </cell>
        </row>
        <row r="729">
          <cell r="B729" t="str">
            <v>Atrica</v>
          </cell>
          <cell r="C729">
            <v>0</v>
          </cell>
          <cell r="D729">
            <v>0</v>
          </cell>
          <cell r="E729">
            <v>0</v>
          </cell>
          <cell r="F729">
            <v>0</v>
          </cell>
          <cell r="G729">
            <v>0</v>
          </cell>
          <cell r="H729">
            <v>0</v>
          </cell>
          <cell r="I729">
            <v>0</v>
          </cell>
          <cell r="J729">
            <v>0</v>
          </cell>
        </row>
        <row r="730">
          <cell r="B730" t="str">
            <v>Calient</v>
          </cell>
          <cell r="C730">
            <v>0</v>
          </cell>
          <cell r="D730">
            <v>0</v>
          </cell>
          <cell r="E730">
            <v>0</v>
          </cell>
          <cell r="F730">
            <v>0</v>
          </cell>
          <cell r="G730">
            <v>0</v>
          </cell>
          <cell r="H730">
            <v>0</v>
          </cell>
          <cell r="I730">
            <v>0</v>
          </cell>
          <cell r="J730">
            <v>0</v>
          </cell>
        </row>
        <row r="731">
          <cell r="B731" t="str">
            <v>Ciena</v>
          </cell>
          <cell r="C731">
            <v>0</v>
          </cell>
          <cell r="D731">
            <v>0</v>
          </cell>
          <cell r="E731">
            <v>0</v>
          </cell>
          <cell r="F731">
            <v>1</v>
          </cell>
          <cell r="G731">
            <v>2</v>
          </cell>
          <cell r="H731">
            <v>0</v>
          </cell>
          <cell r="I731">
            <v>4</v>
          </cell>
          <cell r="J731">
            <v>7</v>
          </cell>
        </row>
        <row r="732">
          <cell r="B732" t="str">
            <v>Cisco</v>
          </cell>
          <cell r="C732">
            <v>0</v>
          </cell>
          <cell r="D732">
            <v>2</v>
          </cell>
          <cell r="E732">
            <v>0</v>
          </cell>
          <cell r="F732">
            <v>0</v>
          </cell>
          <cell r="G732">
            <v>1</v>
          </cell>
          <cell r="H732">
            <v>0</v>
          </cell>
          <cell r="I732">
            <v>0</v>
          </cell>
          <cell r="J732">
            <v>3</v>
          </cell>
        </row>
        <row r="733">
          <cell r="B733" t="str">
            <v>Corrigent</v>
          </cell>
          <cell r="C733">
            <v>0</v>
          </cell>
          <cell r="D733">
            <v>0</v>
          </cell>
          <cell r="E733">
            <v>0</v>
          </cell>
          <cell r="F733">
            <v>0</v>
          </cell>
          <cell r="G733">
            <v>0</v>
          </cell>
          <cell r="H733">
            <v>0</v>
          </cell>
          <cell r="I733">
            <v>0</v>
          </cell>
          <cell r="J733">
            <v>0</v>
          </cell>
        </row>
        <row r="734">
          <cell r="B734" t="str">
            <v>Corvis</v>
          </cell>
          <cell r="C734">
            <v>0</v>
          </cell>
          <cell r="D734">
            <v>0</v>
          </cell>
          <cell r="E734">
            <v>0</v>
          </cell>
          <cell r="F734">
            <v>0</v>
          </cell>
          <cell r="G734">
            <v>0</v>
          </cell>
          <cell r="H734">
            <v>0</v>
          </cell>
          <cell r="I734">
            <v>0</v>
          </cell>
          <cell r="J734">
            <v>0</v>
          </cell>
        </row>
        <row r="735">
          <cell r="B735" t="str">
            <v>Datang</v>
          </cell>
          <cell r="C735">
            <v>0</v>
          </cell>
          <cell r="D735">
            <v>0</v>
          </cell>
          <cell r="E735">
            <v>0</v>
          </cell>
          <cell r="F735">
            <v>0</v>
          </cell>
          <cell r="G735">
            <v>0</v>
          </cell>
          <cell r="H735">
            <v>0</v>
          </cell>
          <cell r="I735">
            <v>0</v>
          </cell>
          <cell r="J735">
            <v>0</v>
          </cell>
        </row>
        <row r="736">
          <cell r="B736" t="str">
            <v>ECI Telecom</v>
          </cell>
          <cell r="C736">
            <v>0</v>
          </cell>
          <cell r="D736">
            <v>2</v>
          </cell>
          <cell r="E736">
            <v>0</v>
          </cell>
          <cell r="F736">
            <v>0</v>
          </cell>
          <cell r="G736">
            <v>0</v>
          </cell>
          <cell r="H736">
            <v>0</v>
          </cell>
          <cell r="I736">
            <v>0</v>
          </cell>
          <cell r="J736">
            <v>2</v>
          </cell>
        </row>
        <row r="737">
          <cell r="B737" t="str">
            <v>Ericsson</v>
          </cell>
          <cell r="C737">
            <v>1</v>
          </cell>
          <cell r="D737">
            <v>2</v>
          </cell>
          <cell r="E737">
            <v>0</v>
          </cell>
          <cell r="F737">
            <v>2</v>
          </cell>
          <cell r="G737">
            <v>0</v>
          </cell>
          <cell r="H737">
            <v>3</v>
          </cell>
          <cell r="I737">
            <v>2</v>
          </cell>
          <cell r="J737">
            <v>10</v>
          </cell>
        </row>
        <row r="738">
          <cell r="B738" t="str">
            <v>FiberHome</v>
          </cell>
          <cell r="C738">
            <v>0</v>
          </cell>
          <cell r="D738">
            <v>0</v>
          </cell>
          <cell r="E738">
            <v>0</v>
          </cell>
          <cell r="F738">
            <v>0</v>
          </cell>
          <cell r="G738">
            <v>0</v>
          </cell>
          <cell r="H738">
            <v>0</v>
          </cell>
          <cell r="I738">
            <v>0</v>
          </cell>
          <cell r="J738">
            <v>0</v>
          </cell>
        </row>
        <row r="739">
          <cell r="B739" t="str">
            <v>Fujitsu</v>
          </cell>
          <cell r="C739">
            <v>0</v>
          </cell>
          <cell r="D739">
            <v>0</v>
          </cell>
          <cell r="E739">
            <v>0</v>
          </cell>
          <cell r="F739">
            <v>0</v>
          </cell>
          <cell r="G739">
            <v>0</v>
          </cell>
          <cell r="H739">
            <v>0</v>
          </cell>
          <cell r="I739">
            <v>0</v>
          </cell>
          <cell r="J739">
            <v>0</v>
          </cell>
        </row>
        <row r="740">
          <cell r="B740" t="str">
            <v>Hitachi</v>
          </cell>
          <cell r="C740">
            <v>0</v>
          </cell>
          <cell r="D740">
            <v>0</v>
          </cell>
          <cell r="E740">
            <v>0</v>
          </cell>
          <cell r="F740">
            <v>0</v>
          </cell>
          <cell r="G740">
            <v>0</v>
          </cell>
          <cell r="H740">
            <v>0</v>
          </cell>
          <cell r="I740">
            <v>0</v>
          </cell>
          <cell r="J740">
            <v>0</v>
          </cell>
        </row>
        <row r="741">
          <cell r="B741" t="str">
            <v>Hitachi Cable</v>
          </cell>
          <cell r="C741">
            <v>0</v>
          </cell>
          <cell r="D741">
            <v>0</v>
          </cell>
          <cell r="E741">
            <v>0</v>
          </cell>
          <cell r="F741">
            <v>0</v>
          </cell>
          <cell r="G741">
            <v>0</v>
          </cell>
          <cell r="H741">
            <v>0</v>
          </cell>
          <cell r="I741">
            <v>0</v>
          </cell>
          <cell r="J741">
            <v>0</v>
          </cell>
        </row>
        <row r="742">
          <cell r="B742" t="str">
            <v>Huawei</v>
          </cell>
          <cell r="C742">
            <v>3</v>
          </cell>
          <cell r="D742">
            <v>10</v>
          </cell>
          <cell r="E742">
            <v>0</v>
          </cell>
          <cell r="F742">
            <v>4</v>
          </cell>
          <cell r="G742">
            <v>0</v>
          </cell>
          <cell r="H742">
            <v>0</v>
          </cell>
          <cell r="I742">
            <v>16</v>
          </cell>
          <cell r="J742">
            <v>33</v>
          </cell>
        </row>
        <row r="743">
          <cell r="B743" t="str">
            <v>Infinera</v>
          </cell>
          <cell r="J743">
            <v>0</v>
          </cell>
        </row>
        <row r="744">
          <cell r="B744" t="str">
            <v>Lucent</v>
          </cell>
          <cell r="C744">
            <v>0</v>
          </cell>
          <cell r="D744">
            <v>0</v>
          </cell>
          <cell r="E744">
            <v>0</v>
          </cell>
          <cell r="F744">
            <v>0</v>
          </cell>
          <cell r="G744">
            <v>0</v>
          </cell>
          <cell r="H744">
            <v>0</v>
          </cell>
          <cell r="I744">
            <v>0</v>
          </cell>
          <cell r="J744">
            <v>0</v>
          </cell>
        </row>
        <row r="745">
          <cell r="B745" t="str">
            <v>Luminous</v>
          </cell>
          <cell r="C745">
            <v>0</v>
          </cell>
          <cell r="D745">
            <v>0</v>
          </cell>
          <cell r="E745">
            <v>0</v>
          </cell>
          <cell r="F745">
            <v>0</v>
          </cell>
          <cell r="G745">
            <v>0</v>
          </cell>
          <cell r="H745">
            <v>0</v>
          </cell>
          <cell r="I745">
            <v>0</v>
          </cell>
          <cell r="J745">
            <v>0</v>
          </cell>
        </row>
        <row r="746">
          <cell r="B746" t="str">
            <v>Marconi/Ericsson</v>
          </cell>
          <cell r="J746">
            <v>0</v>
          </cell>
        </row>
        <row r="747">
          <cell r="B747" t="str">
            <v>Movaz</v>
          </cell>
          <cell r="C747">
            <v>0</v>
          </cell>
          <cell r="D747">
            <v>0</v>
          </cell>
          <cell r="E747">
            <v>0</v>
          </cell>
          <cell r="F747">
            <v>0</v>
          </cell>
          <cell r="G747">
            <v>0</v>
          </cell>
          <cell r="H747">
            <v>0</v>
          </cell>
          <cell r="I747">
            <v>0</v>
          </cell>
          <cell r="J747">
            <v>0</v>
          </cell>
        </row>
        <row r="748">
          <cell r="B748" t="str">
            <v>NEC</v>
          </cell>
          <cell r="C748">
            <v>2</v>
          </cell>
          <cell r="D748">
            <v>4</v>
          </cell>
          <cell r="E748">
            <v>0</v>
          </cell>
          <cell r="F748">
            <v>0</v>
          </cell>
          <cell r="G748">
            <v>0</v>
          </cell>
          <cell r="H748">
            <v>1</v>
          </cell>
          <cell r="I748">
            <v>0</v>
          </cell>
          <cell r="J748">
            <v>7</v>
          </cell>
        </row>
        <row r="749">
          <cell r="B749" t="str">
            <v>Nortel</v>
          </cell>
          <cell r="C749">
            <v>1</v>
          </cell>
          <cell r="D749">
            <v>4</v>
          </cell>
          <cell r="E749">
            <v>0</v>
          </cell>
          <cell r="F749">
            <v>0</v>
          </cell>
          <cell r="G749">
            <v>3</v>
          </cell>
          <cell r="H749">
            <v>2</v>
          </cell>
          <cell r="I749">
            <v>0</v>
          </cell>
          <cell r="J749">
            <v>10</v>
          </cell>
        </row>
        <row r="750">
          <cell r="B750" t="str">
            <v>OpVista</v>
          </cell>
          <cell r="J750">
            <v>0</v>
          </cell>
        </row>
        <row r="751">
          <cell r="B751" t="str">
            <v>Sagem</v>
          </cell>
          <cell r="C751">
            <v>0</v>
          </cell>
          <cell r="D751">
            <v>0</v>
          </cell>
          <cell r="E751">
            <v>0</v>
          </cell>
          <cell r="F751">
            <v>0</v>
          </cell>
          <cell r="G751">
            <v>0</v>
          </cell>
          <cell r="H751">
            <v>0</v>
          </cell>
          <cell r="I751">
            <v>0</v>
          </cell>
          <cell r="J751">
            <v>0</v>
          </cell>
        </row>
        <row r="752">
          <cell r="B752" t="str">
            <v>Nokia Siemens</v>
          </cell>
          <cell r="C752">
            <v>4</v>
          </cell>
          <cell r="D752">
            <v>10</v>
          </cell>
          <cell r="E752">
            <v>1</v>
          </cell>
          <cell r="F752">
            <v>0</v>
          </cell>
          <cell r="G752">
            <v>0</v>
          </cell>
          <cell r="H752">
            <v>0</v>
          </cell>
          <cell r="I752">
            <v>0</v>
          </cell>
          <cell r="J752">
            <v>15</v>
          </cell>
        </row>
        <row r="753">
          <cell r="B753" t="str">
            <v>Sycamore</v>
          </cell>
          <cell r="C753">
            <v>0</v>
          </cell>
          <cell r="D753">
            <v>0</v>
          </cell>
          <cell r="E753">
            <v>0</v>
          </cell>
          <cell r="F753">
            <v>0</v>
          </cell>
          <cell r="G753">
            <v>0</v>
          </cell>
          <cell r="H753">
            <v>0</v>
          </cell>
          <cell r="I753">
            <v>0</v>
          </cell>
          <cell r="J753">
            <v>0</v>
          </cell>
        </row>
        <row r="754">
          <cell r="B754" t="str">
            <v>Tejas</v>
          </cell>
          <cell r="C754">
            <v>0</v>
          </cell>
          <cell r="D754">
            <v>0</v>
          </cell>
          <cell r="E754">
            <v>0</v>
          </cell>
          <cell r="F754">
            <v>0</v>
          </cell>
          <cell r="G754">
            <v>0</v>
          </cell>
          <cell r="H754">
            <v>0</v>
          </cell>
          <cell r="I754">
            <v>0</v>
          </cell>
          <cell r="J754">
            <v>0</v>
          </cell>
        </row>
        <row r="755">
          <cell r="B755" t="str">
            <v>Tellabs</v>
          </cell>
          <cell r="C755">
            <v>0</v>
          </cell>
          <cell r="D755">
            <v>4</v>
          </cell>
          <cell r="E755">
            <v>0</v>
          </cell>
          <cell r="F755">
            <v>0</v>
          </cell>
          <cell r="G755">
            <v>1</v>
          </cell>
          <cell r="H755">
            <v>0</v>
          </cell>
          <cell r="I755">
            <v>0</v>
          </cell>
          <cell r="J755">
            <v>5</v>
          </cell>
        </row>
        <row r="756">
          <cell r="B756" t="str">
            <v>Transmode</v>
          </cell>
          <cell r="C756">
            <v>0</v>
          </cell>
          <cell r="D756">
            <v>0</v>
          </cell>
          <cell r="E756">
            <v>0</v>
          </cell>
          <cell r="F756">
            <v>0</v>
          </cell>
          <cell r="G756">
            <v>0</v>
          </cell>
          <cell r="H756">
            <v>0</v>
          </cell>
          <cell r="I756">
            <v>0</v>
          </cell>
          <cell r="J756">
            <v>0</v>
          </cell>
        </row>
        <row r="757">
          <cell r="B757" t="str">
            <v>Turin</v>
          </cell>
          <cell r="C757">
            <v>0</v>
          </cell>
          <cell r="D757">
            <v>0</v>
          </cell>
          <cell r="E757">
            <v>0</v>
          </cell>
          <cell r="F757">
            <v>0</v>
          </cell>
          <cell r="G757">
            <v>0</v>
          </cell>
          <cell r="H757">
            <v>0</v>
          </cell>
          <cell r="I757">
            <v>0</v>
          </cell>
          <cell r="J757">
            <v>0</v>
          </cell>
        </row>
        <row r="758">
          <cell r="B758" t="str">
            <v>Tyco</v>
          </cell>
          <cell r="C758">
            <v>0</v>
          </cell>
          <cell r="D758">
            <v>0</v>
          </cell>
          <cell r="E758">
            <v>0</v>
          </cell>
          <cell r="F758">
            <v>0</v>
          </cell>
          <cell r="G758">
            <v>0</v>
          </cell>
          <cell r="H758">
            <v>0</v>
          </cell>
          <cell r="I758">
            <v>0</v>
          </cell>
          <cell r="J758">
            <v>0</v>
          </cell>
        </row>
        <row r="759">
          <cell r="B759" t="str">
            <v>UTStarcom</v>
          </cell>
          <cell r="C759">
            <v>0</v>
          </cell>
          <cell r="D759">
            <v>2</v>
          </cell>
          <cell r="E759">
            <v>0</v>
          </cell>
          <cell r="F759">
            <v>0</v>
          </cell>
          <cell r="G759">
            <v>0</v>
          </cell>
          <cell r="H759">
            <v>0</v>
          </cell>
          <cell r="I759">
            <v>0</v>
          </cell>
          <cell r="J759">
            <v>2</v>
          </cell>
        </row>
        <row r="760">
          <cell r="B760" t="str">
            <v>White Rock</v>
          </cell>
          <cell r="C760">
            <v>0</v>
          </cell>
          <cell r="D760">
            <v>0</v>
          </cell>
          <cell r="E760">
            <v>0</v>
          </cell>
          <cell r="F760">
            <v>0</v>
          </cell>
          <cell r="G760">
            <v>0</v>
          </cell>
          <cell r="H760">
            <v>0</v>
          </cell>
          <cell r="I760">
            <v>0</v>
          </cell>
          <cell r="J760">
            <v>0</v>
          </cell>
        </row>
        <row r="761">
          <cell r="B761" t="str">
            <v>Xtera</v>
          </cell>
          <cell r="J761">
            <v>0</v>
          </cell>
        </row>
        <row r="762">
          <cell r="B762" t="str">
            <v>Zhone</v>
          </cell>
          <cell r="C762">
            <v>0</v>
          </cell>
          <cell r="D762">
            <v>0</v>
          </cell>
          <cell r="E762">
            <v>0</v>
          </cell>
          <cell r="F762">
            <v>0</v>
          </cell>
          <cell r="G762">
            <v>0</v>
          </cell>
          <cell r="H762">
            <v>0</v>
          </cell>
          <cell r="I762">
            <v>0</v>
          </cell>
          <cell r="J762">
            <v>0</v>
          </cell>
        </row>
        <row r="763">
          <cell r="B763" t="str">
            <v>ZTE</v>
          </cell>
          <cell r="C763">
            <v>0</v>
          </cell>
          <cell r="D763">
            <v>0</v>
          </cell>
          <cell r="E763">
            <v>0</v>
          </cell>
          <cell r="F763">
            <v>0</v>
          </cell>
          <cell r="G763">
            <v>0</v>
          </cell>
          <cell r="H763">
            <v>0</v>
          </cell>
          <cell r="I763">
            <v>0</v>
          </cell>
          <cell r="J763">
            <v>0</v>
          </cell>
        </row>
        <row r="764">
          <cell r="B764" t="str">
            <v>Other</v>
          </cell>
          <cell r="C764">
            <v>0</v>
          </cell>
          <cell r="D764">
            <v>0</v>
          </cell>
          <cell r="E764">
            <v>0</v>
          </cell>
          <cell r="F764">
            <v>0</v>
          </cell>
          <cell r="G764">
            <v>0</v>
          </cell>
          <cell r="H764">
            <v>0</v>
          </cell>
          <cell r="I764">
            <v>0</v>
          </cell>
          <cell r="J764">
            <v>0</v>
          </cell>
        </row>
        <row r="765">
          <cell r="B765" t="str">
            <v>Total</v>
          </cell>
          <cell r="C765">
            <v>13</v>
          </cell>
          <cell r="D765">
            <v>62</v>
          </cell>
          <cell r="E765">
            <v>2</v>
          </cell>
          <cell r="F765">
            <v>8</v>
          </cell>
          <cell r="G765">
            <v>8</v>
          </cell>
          <cell r="H765">
            <v>7</v>
          </cell>
          <cell r="I765">
            <v>22</v>
          </cell>
          <cell r="J765">
            <v>122</v>
          </cell>
        </row>
        <row r="769">
          <cell r="B769" t="str">
            <v>Vendor</v>
          </cell>
          <cell r="C769" t="str">
            <v>SONET/SDH Add-drop multiplexers (ADM)</v>
          </cell>
          <cell r="D769" t="str">
            <v>Optical Edge Devices (OED)</v>
          </cell>
          <cell r="E769" t="str">
            <v>Digital Cross Connects (DCS)</v>
          </cell>
          <cell r="F769" t="str">
            <v>Optical Core Switches (OCS)</v>
          </cell>
          <cell r="G769" t="str">
            <v>Metro WDM (C/D-WDM)</v>
          </cell>
          <cell r="H769" t="str">
            <v>Long haul DWDM (LH DWDM)</v>
          </cell>
          <cell r="I769" t="str">
            <v>Multi-reach DWDM</v>
          </cell>
          <cell r="J769" t="str">
            <v>Total Optical Networking (ON)</v>
          </cell>
        </row>
        <row r="770">
          <cell r="B770" t="str">
            <v>ADTRAN</v>
          </cell>
          <cell r="C770">
            <v>0</v>
          </cell>
          <cell r="D770">
            <v>0</v>
          </cell>
          <cell r="E770">
            <v>0</v>
          </cell>
          <cell r="G770">
            <v>0</v>
          </cell>
          <cell r="H770">
            <v>0</v>
          </cell>
          <cell r="I770">
            <v>0</v>
          </cell>
          <cell r="J770">
            <v>0</v>
          </cell>
        </row>
        <row r="771">
          <cell r="B771" t="str">
            <v>ADVA</v>
          </cell>
          <cell r="C771">
            <v>0</v>
          </cell>
          <cell r="D771">
            <v>0</v>
          </cell>
          <cell r="E771">
            <v>0</v>
          </cell>
          <cell r="F771">
            <v>0</v>
          </cell>
          <cell r="G771">
            <v>0</v>
          </cell>
          <cell r="H771">
            <v>0</v>
          </cell>
          <cell r="I771">
            <v>0</v>
          </cell>
          <cell r="J771">
            <v>0</v>
          </cell>
        </row>
        <row r="772">
          <cell r="B772" t="str">
            <v>Alcatel-Lucent</v>
          </cell>
          <cell r="C772">
            <v>3</v>
          </cell>
          <cell r="D772">
            <v>26</v>
          </cell>
          <cell r="E772">
            <v>2</v>
          </cell>
          <cell r="F772">
            <v>5</v>
          </cell>
          <cell r="G772">
            <v>6</v>
          </cell>
          <cell r="H772">
            <v>2</v>
          </cell>
          <cell r="I772">
            <v>0</v>
          </cell>
          <cell r="J772">
            <v>44</v>
          </cell>
        </row>
        <row r="773">
          <cell r="B773" t="str">
            <v>ANDA</v>
          </cell>
          <cell r="J773">
            <v>0</v>
          </cell>
        </row>
        <row r="774">
          <cell r="B774" t="str">
            <v>Atrica</v>
          </cell>
          <cell r="C774">
            <v>0</v>
          </cell>
          <cell r="D774">
            <v>0</v>
          </cell>
          <cell r="E774">
            <v>0</v>
          </cell>
          <cell r="F774">
            <v>0</v>
          </cell>
          <cell r="G774">
            <v>0</v>
          </cell>
          <cell r="H774">
            <v>0</v>
          </cell>
          <cell r="I774">
            <v>0</v>
          </cell>
          <cell r="J774">
            <v>0</v>
          </cell>
        </row>
        <row r="775">
          <cell r="B775" t="str">
            <v>Calient</v>
          </cell>
          <cell r="C775">
            <v>0</v>
          </cell>
          <cell r="D775">
            <v>0</v>
          </cell>
          <cell r="E775">
            <v>0</v>
          </cell>
          <cell r="F775">
            <v>0</v>
          </cell>
          <cell r="G775">
            <v>0</v>
          </cell>
          <cell r="H775">
            <v>0</v>
          </cell>
          <cell r="I775">
            <v>0</v>
          </cell>
          <cell r="J775">
            <v>0</v>
          </cell>
        </row>
        <row r="776">
          <cell r="B776" t="str">
            <v>Ciena</v>
          </cell>
          <cell r="C776">
            <v>0</v>
          </cell>
          <cell r="D776">
            <v>0</v>
          </cell>
          <cell r="E776">
            <v>0</v>
          </cell>
          <cell r="F776">
            <v>1</v>
          </cell>
          <cell r="G776">
            <v>1</v>
          </cell>
          <cell r="H776">
            <v>0</v>
          </cell>
          <cell r="I776">
            <v>3</v>
          </cell>
          <cell r="J776">
            <v>5</v>
          </cell>
        </row>
        <row r="777">
          <cell r="B777" t="str">
            <v>Cisco</v>
          </cell>
          <cell r="C777">
            <v>0</v>
          </cell>
          <cell r="D777">
            <v>2</v>
          </cell>
          <cell r="E777">
            <v>0</v>
          </cell>
          <cell r="F777">
            <v>0</v>
          </cell>
          <cell r="G777">
            <v>1</v>
          </cell>
          <cell r="H777">
            <v>0</v>
          </cell>
          <cell r="I777">
            <v>0</v>
          </cell>
          <cell r="J777">
            <v>3</v>
          </cell>
        </row>
        <row r="778">
          <cell r="B778" t="str">
            <v>Corrigent</v>
          </cell>
          <cell r="C778">
            <v>0</v>
          </cell>
          <cell r="D778">
            <v>0</v>
          </cell>
          <cell r="E778">
            <v>0</v>
          </cell>
          <cell r="F778">
            <v>0</v>
          </cell>
          <cell r="G778">
            <v>0</v>
          </cell>
          <cell r="H778">
            <v>0</v>
          </cell>
          <cell r="I778">
            <v>0</v>
          </cell>
          <cell r="J778">
            <v>0</v>
          </cell>
        </row>
        <row r="779">
          <cell r="B779" t="str">
            <v>Corvis</v>
          </cell>
          <cell r="C779">
            <v>0</v>
          </cell>
          <cell r="D779">
            <v>0</v>
          </cell>
          <cell r="E779">
            <v>0</v>
          </cell>
          <cell r="F779">
            <v>0</v>
          </cell>
          <cell r="G779">
            <v>0</v>
          </cell>
          <cell r="H779">
            <v>0</v>
          </cell>
          <cell r="I779">
            <v>0</v>
          </cell>
          <cell r="J779">
            <v>0</v>
          </cell>
        </row>
        <row r="780">
          <cell r="B780" t="str">
            <v>Datang</v>
          </cell>
          <cell r="C780">
            <v>0</v>
          </cell>
          <cell r="D780">
            <v>0</v>
          </cell>
          <cell r="E780">
            <v>0</v>
          </cell>
          <cell r="F780">
            <v>0</v>
          </cell>
          <cell r="G780">
            <v>0</v>
          </cell>
          <cell r="H780">
            <v>0</v>
          </cell>
          <cell r="I780">
            <v>0</v>
          </cell>
          <cell r="J780">
            <v>0</v>
          </cell>
        </row>
        <row r="781">
          <cell r="B781" t="str">
            <v>ECI Telecom</v>
          </cell>
          <cell r="C781">
            <v>0</v>
          </cell>
          <cell r="D781">
            <v>2</v>
          </cell>
          <cell r="E781">
            <v>0</v>
          </cell>
          <cell r="F781">
            <v>0</v>
          </cell>
          <cell r="G781">
            <v>0</v>
          </cell>
          <cell r="H781">
            <v>0</v>
          </cell>
          <cell r="I781">
            <v>0</v>
          </cell>
          <cell r="J781">
            <v>2</v>
          </cell>
        </row>
        <row r="782">
          <cell r="B782" t="str">
            <v>Ericsson</v>
          </cell>
          <cell r="C782">
            <v>1</v>
          </cell>
          <cell r="D782">
            <v>2</v>
          </cell>
          <cell r="E782">
            <v>0</v>
          </cell>
          <cell r="F782">
            <v>2</v>
          </cell>
          <cell r="G782">
            <v>0</v>
          </cell>
          <cell r="H782">
            <v>3</v>
          </cell>
          <cell r="I782">
            <v>2</v>
          </cell>
          <cell r="J782">
            <v>10</v>
          </cell>
        </row>
        <row r="783">
          <cell r="B783" t="str">
            <v>FiberHome</v>
          </cell>
          <cell r="C783">
            <v>0</v>
          </cell>
          <cell r="D783">
            <v>0</v>
          </cell>
          <cell r="E783">
            <v>0</v>
          </cell>
          <cell r="F783">
            <v>0</v>
          </cell>
          <cell r="G783">
            <v>0</v>
          </cell>
          <cell r="H783">
            <v>0</v>
          </cell>
          <cell r="I783">
            <v>0</v>
          </cell>
          <cell r="J783">
            <v>0</v>
          </cell>
        </row>
        <row r="784">
          <cell r="B784" t="str">
            <v>Fujitsu</v>
          </cell>
          <cell r="C784">
            <v>0</v>
          </cell>
          <cell r="D784">
            <v>0</v>
          </cell>
          <cell r="E784">
            <v>0</v>
          </cell>
          <cell r="F784">
            <v>0</v>
          </cell>
          <cell r="G784">
            <v>0</v>
          </cell>
          <cell r="H784">
            <v>0</v>
          </cell>
          <cell r="I784">
            <v>0</v>
          </cell>
          <cell r="J784">
            <v>0</v>
          </cell>
        </row>
        <row r="785">
          <cell r="B785" t="str">
            <v>Hitachi</v>
          </cell>
          <cell r="C785">
            <v>0</v>
          </cell>
          <cell r="D785">
            <v>0</v>
          </cell>
          <cell r="E785">
            <v>0</v>
          </cell>
          <cell r="F785">
            <v>0</v>
          </cell>
          <cell r="G785">
            <v>0</v>
          </cell>
          <cell r="H785">
            <v>0</v>
          </cell>
          <cell r="I785">
            <v>0</v>
          </cell>
          <cell r="J785">
            <v>0</v>
          </cell>
        </row>
        <row r="786">
          <cell r="B786" t="str">
            <v>Hitachi Cable</v>
          </cell>
          <cell r="C786">
            <v>0</v>
          </cell>
          <cell r="D786">
            <v>0</v>
          </cell>
          <cell r="E786">
            <v>0</v>
          </cell>
          <cell r="F786">
            <v>0</v>
          </cell>
          <cell r="G786">
            <v>0</v>
          </cell>
          <cell r="H786">
            <v>0</v>
          </cell>
          <cell r="I786">
            <v>0</v>
          </cell>
          <cell r="J786">
            <v>0</v>
          </cell>
        </row>
        <row r="787">
          <cell r="B787" t="str">
            <v>Huawei</v>
          </cell>
          <cell r="C787">
            <v>2</v>
          </cell>
          <cell r="D787">
            <v>4</v>
          </cell>
          <cell r="E787">
            <v>0</v>
          </cell>
          <cell r="F787">
            <v>0</v>
          </cell>
          <cell r="G787">
            <v>1</v>
          </cell>
          <cell r="H787">
            <v>0</v>
          </cell>
          <cell r="I787">
            <v>14</v>
          </cell>
          <cell r="J787">
            <v>21</v>
          </cell>
        </row>
        <row r="788">
          <cell r="B788" t="str">
            <v>Infinera</v>
          </cell>
          <cell r="J788">
            <v>0</v>
          </cell>
        </row>
        <row r="789">
          <cell r="B789" t="str">
            <v>Lucent</v>
          </cell>
          <cell r="C789">
            <v>0</v>
          </cell>
          <cell r="D789">
            <v>0</v>
          </cell>
          <cell r="E789">
            <v>0</v>
          </cell>
          <cell r="F789">
            <v>0</v>
          </cell>
          <cell r="G789">
            <v>0</v>
          </cell>
          <cell r="H789">
            <v>0</v>
          </cell>
          <cell r="I789">
            <v>0</v>
          </cell>
          <cell r="J789">
            <v>0</v>
          </cell>
        </row>
        <row r="790">
          <cell r="B790" t="str">
            <v>Luminous</v>
          </cell>
          <cell r="C790">
            <v>0</v>
          </cell>
          <cell r="D790">
            <v>0</v>
          </cell>
          <cell r="E790">
            <v>0</v>
          </cell>
          <cell r="F790">
            <v>0</v>
          </cell>
          <cell r="G790">
            <v>0</v>
          </cell>
          <cell r="H790">
            <v>0</v>
          </cell>
          <cell r="I790">
            <v>0</v>
          </cell>
          <cell r="J790">
            <v>0</v>
          </cell>
        </row>
        <row r="791">
          <cell r="B791" t="str">
            <v>Marconi/Ericsson</v>
          </cell>
          <cell r="J791">
            <v>0</v>
          </cell>
        </row>
        <row r="792">
          <cell r="B792" t="str">
            <v>Movaz</v>
          </cell>
          <cell r="C792">
            <v>0</v>
          </cell>
          <cell r="D792">
            <v>0</v>
          </cell>
          <cell r="E792">
            <v>0</v>
          </cell>
          <cell r="F792">
            <v>0</v>
          </cell>
          <cell r="G792">
            <v>0</v>
          </cell>
          <cell r="H792">
            <v>0</v>
          </cell>
          <cell r="I792">
            <v>0</v>
          </cell>
          <cell r="J792">
            <v>0</v>
          </cell>
        </row>
        <row r="793">
          <cell r="B793" t="str">
            <v>NEC</v>
          </cell>
          <cell r="C793">
            <v>4</v>
          </cell>
          <cell r="D793">
            <v>5</v>
          </cell>
          <cell r="E793">
            <v>0</v>
          </cell>
          <cell r="F793">
            <v>0</v>
          </cell>
          <cell r="G793">
            <v>0</v>
          </cell>
          <cell r="H793">
            <v>0</v>
          </cell>
          <cell r="I793">
            <v>0</v>
          </cell>
          <cell r="J793">
            <v>9</v>
          </cell>
        </row>
        <row r="794">
          <cell r="B794" t="str">
            <v>Nortel</v>
          </cell>
          <cell r="C794">
            <v>0</v>
          </cell>
          <cell r="D794">
            <v>5</v>
          </cell>
          <cell r="E794">
            <v>0</v>
          </cell>
          <cell r="F794">
            <v>0</v>
          </cell>
          <cell r="G794">
            <v>2</v>
          </cell>
          <cell r="H794">
            <v>1</v>
          </cell>
          <cell r="I794">
            <v>0</v>
          </cell>
          <cell r="J794">
            <v>8</v>
          </cell>
        </row>
        <row r="795">
          <cell r="B795" t="str">
            <v>OpVista</v>
          </cell>
          <cell r="J795">
            <v>0</v>
          </cell>
        </row>
        <row r="796">
          <cell r="B796" t="str">
            <v>Sagem</v>
          </cell>
          <cell r="C796">
            <v>0</v>
          </cell>
          <cell r="D796">
            <v>0</v>
          </cell>
          <cell r="E796">
            <v>0</v>
          </cell>
          <cell r="F796">
            <v>0</v>
          </cell>
          <cell r="G796">
            <v>0</v>
          </cell>
          <cell r="H796">
            <v>0</v>
          </cell>
          <cell r="I796">
            <v>0</v>
          </cell>
          <cell r="J796">
            <v>0</v>
          </cell>
        </row>
        <row r="797">
          <cell r="B797" t="str">
            <v>Nokia Siemens</v>
          </cell>
          <cell r="C797">
            <v>2</v>
          </cell>
          <cell r="D797">
            <v>12</v>
          </cell>
          <cell r="E797">
            <v>1</v>
          </cell>
          <cell r="F797">
            <v>0</v>
          </cell>
          <cell r="G797">
            <v>0</v>
          </cell>
          <cell r="H797">
            <v>1</v>
          </cell>
          <cell r="I797">
            <v>0</v>
          </cell>
          <cell r="J797">
            <v>16</v>
          </cell>
        </row>
        <row r="798">
          <cell r="B798" t="str">
            <v>Sycamore</v>
          </cell>
          <cell r="C798">
            <v>0</v>
          </cell>
          <cell r="D798">
            <v>0</v>
          </cell>
          <cell r="E798">
            <v>0</v>
          </cell>
          <cell r="F798">
            <v>0</v>
          </cell>
          <cell r="G798">
            <v>0</v>
          </cell>
          <cell r="H798">
            <v>0</v>
          </cell>
          <cell r="I798">
            <v>0</v>
          </cell>
          <cell r="J798">
            <v>0</v>
          </cell>
        </row>
        <row r="799">
          <cell r="B799" t="str">
            <v>Tejas</v>
          </cell>
          <cell r="C799">
            <v>0</v>
          </cell>
          <cell r="D799">
            <v>0</v>
          </cell>
          <cell r="E799">
            <v>0</v>
          </cell>
          <cell r="F799">
            <v>0</v>
          </cell>
          <cell r="G799">
            <v>0</v>
          </cell>
          <cell r="H799">
            <v>0</v>
          </cell>
          <cell r="I799">
            <v>0</v>
          </cell>
          <cell r="J799">
            <v>0</v>
          </cell>
        </row>
        <row r="800">
          <cell r="B800" t="str">
            <v>Tellabs</v>
          </cell>
          <cell r="C800">
            <v>0</v>
          </cell>
          <cell r="D800">
            <v>3</v>
          </cell>
          <cell r="E800">
            <v>0</v>
          </cell>
          <cell r="F800">
            <v>0</v>
          </cell>
          <cell r="G800">
            <v>1</v>
          </cell>
          <cell r="H800">
            <v>0</v>
          </cell>
          <cell r="I800">
            <v>0</v>
          </cell>
          <cell r="J800">
            <v>4</v>
          </cell>
        </row>
        <row r="801">
          <cell r="B801" t="str">
            <v>Transmode</v>
          </cell>
          <cell r="C801">
            <v>0</v>
          </cell>
          <cell r="D801">
            <v>0</v>
          </cell>
          <cell r="E801">
            <v>0</v>
          </cell>
          <cell r="F801">
            <v>0</v>
          </cell>
          <cell r="G801">
            <v>0</v>
          </cell>
          <cell r="H801">
            <v>0</v>
          </cell>
          <cell r="I801">
            <v>0</v>
          </cell>
          <cell r="J801">
            <v>0</v>
          </cell>
        </row>
        <row r="802">
          <cell r="B802" t="str">
            <v>Turin</v>
          </cell>
          <cell r="C802">
            <v>0</v>
          </cell>
          <cell r="D802">
            <v>0</v>
          </cell>
          <cell r="E802">
            <v>0</v>
          </cell>
          <cell r="F802">
            <v>0</v>
          </cell>
          <cell r="G802">
            <v>0</v>
          </cell>
          <cell r="H802">
            <v>0</v>
          </cell>
          <cell r="I802">
            <v>0</v>
          </cell>
          <cell r="J802">
            <v>0</v>
          </cell>
        </row>
        <row r="803">
          <cell r="B803" t="str">
            <v>Tyco</v>
          </cell>
          <cell r="C803">
            <v>0</v>
          </cell>
          <cell r="D803">
            <v>0</v>
          </cell>
          <cell r="E803">
            <v>0</v>
          </cell>
          <cell r="F803">
            <v>0</v>
          </cell>
          <cell r="G803">
            <v>0</v>
          </cell>
          <cell r="H803">
            <v>0</v>
          </cell>
          <cell r="I803">
            <v>0</v>
          </cell>
          <cell r="J803">
            <v>0</v>
          </cell>
        </row>
        <row r="804">
          <cell r="B804" t="str">
            <v>UTStarcom</v>
          </cell>
          <cell r="C804">
            <v>0</v>
          </cell>
          <cell r="D804">
            <v>1</v>
          </cell>
          <cell r="E804">
            <v>0</v>
          </cell>
          <cell r="F804">
            <v>0</v>
          </cell>
          <cell r="G804">
            <v>0</v>
          </cell>
          <cell r="H804">
            <v>0</v>
          </cell>
          <cell r="I804">
            <v>0</v>
          </cell>
          <cell r="J804">
            <v>1</v>
          </cell>
        </row>
        <row r="805">
          <cell r="B805" t="str">
            <v>White Rock</v>
          </cell>
          <cell r="C805">
            <v>0</v>
          </cell>
          <cell r="D805">
            <v>0</v>
          </cell>
          <cell r="E805">
            <v>0</v>
          </cell>
          <cell r="F805">
            <v>0</v>
          </cell>
          <cell r="G805">
            <v>0</v>
          </cell>
          <cell r="H805">
            <v>0</v>
          </cell>
          <cell r="I805">
            <v>0</v>
          </cell>
          <cell r="J805">
            <v>0</v>
          </cell>
        </row>
        <row r="806">
          <cell r="B806" t="str">
            <v>Xtera</v>
          </cell>
          <cell r="C806">
            <v>0</v>
          </cell>
          <cell r="D806">
            <v>0</v>
          </cell>
          <cell r="E806">
            <v>0</v>
          </cell>
          <cell r="F806">
            <v>0</v>
          </cell>
          <cell r="G806">
            <v>0</v>
          </cell>
          <cell r="H806">
            <v>0</v>
          </cell>
          <cell r="I806">
            <v>0</v>
          </cell>
          <cell r="J806">
            <v>0</v>
          </cell>
        </row>
        <row r="807">
          <cell r="B807" t="str">
            <v>Zhone</v>
          </cell>
          <cell r="C807">
            <v>0</v>
          </cell>
          <cell r="D807">
            <v>0</v>
          </cell>
          <cell r="E807">
            <v>0</v>
          </cell>
          <cell r="F807">
            <v>0</v>
          </cell>
          <cell r="G807">
            <v>0</v>
          </cell>
          <cell r="H807">
            <v>0</v>
          </cell>
          <cell r="I807">
            <v>0</v>
          </cell>
          <cell r="J807">
            <v>0</v>
          </cell>
        </row>
        <row r="808">
          <cell r="B808" t="str">
            <v>ZTE</v>
          </cell>
          <cell r="C808">
            <v>0</v>
          </cell>
          <cell r="D808">
            <v>0</v>
          </cell>
          <cell r="E808">
            <v>0</v>
          </cell>
          <cell r="F808">
            <v>0</v>
          </cell>
          <cell r="G808">
            <v>0</v>
          </cell>
          <cell r="H808">
            <v>1</v>
          </cell>
          <cell r="I808">
            <v>0</v>
          </cell>
          <cell r="J808">
            <v>1</v>
          </cell>
        </row>
        <row r="809">
          <cell r="B809" t="str">
            <v>Other</v>
          </cell>
          <cell r="C809">
            <v>0</v>
          </cell>
          <cell r="D809">
            <v>0</v>
          </cell>
          <cell r="E809">
            <v>0</v>
          </cell>
          <cell r="F809">
            <v>0</v>
          </cell>
          <cell r="G809">
            <v>0</v>
          </cell>
          <cell r="H809">
            <v>0</v>
          </cell>
          <cell r="I809">
            <v>0</v>
          </cell>
          <cell r="J809">
            <v>0</v>
          </cell>
        </row>
        <row r="810">
          <cell r="B810" t="str">
            <v>Total</v>
          </cell>
          <cell r="C810">
            <v>12</v>
          </cell>
          <cell r="D810">
            <v>62</v>
          </cell>
          <cell r="E810">
            <v>3</v>
          </cell>
          <cell r="F810">
            <v>8</v>
          </cell>
          <cell r="G810">
            <v>12</v>
          </cell>
          <cell r="H810">
            <v>8</v>
          </cell>
          <cell r="I810">
            <v>19</v>
          </cell>
          <cell r="J810">
            <v>124</v>
          </cell>
        </row>
        <row r="814">
          <cell r="B814" t="str">
            <v>Vendor</v>
          </cell>
          <cell r="C814" t="str">
            <v>SONET/SDH Add-drop multiplexers (ADM)</v>
          </cell>
          <cell r="D814" t="str">
            <v>Optical Edge Devices (OED)</v>
          </cell>
          <cell r="E814" t="str">
            <v>Digital Cross Connects (DCS)</v>
          </cell>
          <cell r="F814" t="str">
            <v>Optical Core Switches (OCS)</v>
          </cell>
          <cell r="G814" t="str">
            <v>Metro WDM (C/D-WDM)</v>
          </cell>
          <cell r="H814" t="str">
            <v>Long haul DWDM (LH DWDM)</v>
          </cell>
          <cell r="I814" t="str">
            <v>Multi-reach DWDM</v>
          </cell>
          <cell r="J814" t="str">
            <v>Total Optical Networking (ON)</v>
          </cell>
        </row>
        <row r="815">
          <cell r="B815" t="str">
            <v>ADTRAN</v>
          </cell>
          <cell r="C815">
            <v>0</v>
          </cell>
          <cell r="D815">
            <v>0</v>
          </cell>
          <cell r="E815">
            <v>0</v>
          </cell>
          <cell r="F815">
            <v>0</v>
          </cell>
          <cell r="G815">
            <v>0</v>
          </cell>
          <cell r="H815">
            <v>0</v>
          </cell>
          <cell r="I815">
            <v>0</v>
          </cell>
          <cell r="J815">
            <v>0</v>
          </cell>
        </row>
        <row r="816">
          <cell r="B816" t="str">
            <v>ADVA</v>
          </cell>
          <cell r="C816">
            <v>0</v>
          </cell>
          <cell r="D816">
            <v>0</v>
          </cell>
          <cell r="E816">
            <v>0</v>
          </cell>
          <cell r="F816">
            <v>0</v>
          </cell>
          <cell r="G816">
            <v>0</v>
          </cell>
          <cell r="H816">
            <v>0</v>
          </cell>
          <cell r="I816">
            <v>0</v>
          </cell>
          <cell r="J816">
            <v>0</v>
          </cell>
        </row>
        <row r="817">
          <cell r="B817" t="str">
            <v>Alcatel-Lucent</v>
          </cell>
          <cell r="C817">
            <v>1</v>
          </cell>
          <cell r="D817">
            <v>37</v>
          </cell>
          <cell r="E817">
            <v>1</v>
          </cell>
          <cell r="F817">
            <v>3</v>
          </cell>
          <cell r="G817">
            <v>6</v>
          </cell>
          <cell r="H817">
            <v>2</v>
          </cell>
          <cell r="I817">
            <v>6</v>
          </cell>
          <cell r="J817">
            <v>56</v>
          </cell>
        </row>
        <row r="818">
          <cell r="B818" t="str">
            <v>ANDA</v>
          </cell>
          <cell r="J818">
            <v>0</v>
          </cell>
        </row>
        <row r="819">
          <cell r="B819" t="str">
            <v>Atrica</v>
          </cell>
          <cell r="C819">
            <v>0</v>
          </cell>
          <cell r="D819">
            <v>0</v>
          </cell>
          <cell r="E819">
            <v>0</v>
          </cell>
          <cell r="F819">
            <v>0</v>
          </cell>
          <cell r="G819">
            <v>0</v>
          </cell>
          <cell r="H819">
            <v>0</v>
          </cell>
          <cell r="I819">
            <v>0</v>
          </cell>
          <cell r="J819">
            <v>0</v>
          </cell>
        </row>
        <row r="820">
          <cell r="B820" t="str">
            <v>Calient</v>
          </cell>
          <cell r="C820">
            <v>0</v>
          </cell>
          <cell r="D820">
            <v>0</v>
          </cell>
          <cell r="E820">
            <v>0</v>
          </cell>
          <cell r="F820">
            <v>0</v>
          </cell>
          <cell r="G820">
            <v>0</v>
          </cell>
          <cell r="H820">
            <v>0</v>
          </cell>
          <cell r="I820">
            <v>0</v>
          </cell>
          <cell r="J820">
            <v>0</v>
          </cell>
        </row>
        <row r="821">
          <cell r="B821" t="str">
            <v>Ciena</v>
          </cell>
          <cell r="C821">
            <v>0</v>
          </cell>
          <cell r="D821">
            <v>0</v>
          </cell>
          <cell r="E821">
            <v>0</v>
          </cell>
          <cell r="F821">
            <v>1</v>
          </cell>
          <cell r="G821">
            <v>1</v>
          </cell>
          <cell r="H821">
            <v>0</v>
          </cell>
          <cell r="I821">
            <v>3</v>
          </cell>
          <cell r="J821">
            <v>5</v>
          </cell>
        </row>
        <row r="822">
          <cell r="B822" t="str">
            <v>Cisco</v>
          </cell>
          <cell r="C822">
            <v>0</v>
          </cell>
          <cell r="D822">
            <v>1</v>
          </cell>
          <cell r="E822">
            <v>0</v>
          </cell>
          <cell r="F822">
            <v>0</v>
          </cell>
          <cell r="G822">
            <v>3</v>
          </cell>
          <cell r="H822">
            <v>0</v>
          </cell>
          <cell r="I822">
            <v>0</v>
          </cell>
          <cell r="J822">
            <v>4</v>
          </cell>
        </row>
        <row r="823">
          <cell r="B823" t="str">
            <v>Corrigent</v>
          </cell>
          <cell r="C823">
            <v>0</v>
          </cell>
          <cell r="D823">
            <v>0</v>
          </cell>
          <cell r="E823">
            <v>0</v>
          </cell>
          <cell r="F823">
            <v>0</v>
          </cell>
          <cell r="G823">
            <v>0</v>
          </cell>
          <cell r="H823">
            <v>0</v>
          </cell>
          <cell r="I823">
            <v>0</v>
          </cell>
          <cell r="J823">
            <v>0</v>
          </cell>
        </row>
        <row r="824">
          <cell r="B824" t="str">
            <v>Corvis</v>
          </cell>
          <cell r="C824">
            <v>0</v>
          </cell>
          <cell r="D824">
            <v>0</v>
          </cell>
          <cell r="E824">
            <v>0</v>
          </cell>
          <cell r="F824">
            <v>0</v>
          </cell>
          <cell r="G824">
            <v>0</v>
          </cell>
          <cell r="H824">
            <v>0</v>
          </cell>
          <cell r="I824">
            <v>0</v>
          </cell>
          <cell r="J824">
            <v>0</v>
          </cell>
        </row>
        <row r="825">
          <cell r="B825" t="str">
            <v>Datang</v>
          </cell>
          <cell r="C825">
            <v>0</v>
          </cell>
          <cell r="D825">
            <v>0</v>
          </cell>
          <cell r="E825">
            <v>0</v>
          </cell>
          <cell r="F825">
            <v>0</v>
          </cell>
          <cell r="G825">
            <v>0</v>
          </cell>
          <cell r="H825">
            <v>0</v>
          </cell>
          <cell r="I825">
            <v>0</v>
          </cell>
          <cell r="J825">
            <v>0</v>
          </cell>
        </row>
        <row r="826">
          <cell r="B826" t="str">
            <v>ECI Telecom</v>
          </cell>
          <cell r="C826">
            <v>0</v>
          </cell>
          <cell r="D826">
            <v>2</v>
          </cell>
          <cell r="E826">
            <v>0</v>
          </cell>
          <cell r="F826">
            <v>0</v>
          </cell>
          <cell r="G826">
            <v>0</v>
          </cell>
          <cell r="H826">
            <v>0</v>
          </cell>
          <cell r="I826">
            <v>0</v>
          </cell>
          <cell r="J826">
            <v>2</v>
          </cell>
        </row>
        <row r="827">
          <cell r="B827" t="str">
            <v>Ericsson</v>
          </cell>
          <cell r="C827">
            <v>1</v>
          </cell>
          <cell r="D827">
            <v>3</v>
          </cell>
          <cell r="E827">
            <v>0</v>
          </cell>
          <cell r="F827">
            <v>2</v>
          </cell>
          <cell r="G827">
            <v>0</v>
          </cell>
          <cell r="H827">
            <v>3</v>
          </cell>
          <cell r="I827">
            <v>2</v>
          </cell>
          <cell r="J827">
            <v>11</v>
          </cell>
        </row>
        <row r="828">
          <cell r="B828" t="str">
            <v>FiberHome</v>
          </cell>
          <cell r="C828">
            <v>0</v>
          </cell>
          <cell r="D828">
            <v>0</v>
          </cell>
          <cell r="E828">
            <v>0</v>
          </cell>
          <cell r="F828">
            <v>0</v>
          </cell>
          <cell r="G828">
            <v>0</v>
          </cell>
          <cell r="H828">
            <v>0</v>
          </cell>
          <cell r="I828">
            <v>0</v>
          </cell>
          <cell r="J828">
            <v>0</v>
          </cell>
        </row>
        <row r="829">
          <cell r="B829" t="str">
            <v>Fujitsu</v>
          </cell>
          <cell r="C829">
            <v>0</v>
          </cell>
          <cell r="D829">
            <v>0</v>
          </cell>
          <cell r="E829">
            <v>0</v>
          </cell>
          <cell r="F829">
            <v>0</v>
          </cell>
          <cell r="G829">
            <v>0</v>
          </cell>
          <cell r="H829">
            <v>0</v>
          </cell>
          <cell r="I829">
            <v>0</v>
          </cell>
          <cell r="J829">
            <v>0</v>
          </cell>
        </row>
        <row r="830">
          <cell r="B830" t="str">
            <v>Hitachi</v>
          </cell>
          <cell r="C830">
            <v>0</v>
          </cell>
          <cell r="D830">
            <v>0</v>
          </cell>
          <cell r="E830">
            <v>0</v>
          </cell>
          <cell r="F830">
            <v>0</v>
          </cell>
          <cell r="G830">
            <v>0</v>
          </cell>
          <cell r="H830">
            <v>0</v>
          </cell>
          <cell r="I830">
            <v>0</v>
          </cell>
          <cell r="J830">
            <v>0</v>
          </cell>
        </row>
        <row r="831">
          <cell r="B831" t="str">
            <v>Hitachi Cable</v>
          </cell>
          <cell r="C831">
            <v>0</v>
          </cell>
          <cell r="D831">
            <v>0</v>
          </cell>
          <cell r="E831">
            <v>0</v>
          </cell>
          <cell r="F831">
            <v>0</v>
          </cell>
          <cell r="G831">
            <v>0</v>
          </cell>
          <cell r="H831">
            <v>0</v>
          </cell>
          <cell r="I831">
            <v>0</v>
          </cell>
          <cell r="J831">
            <v>0</v>
          </cell>
        </row>
        <row r="832">
          <cell r="B832" t="str">
            <v>Huawei</v>
          </cell>
          <cell r="C832">
            <v>1</v>
          </cell>
          <cell r="D832">
            <v>10</v>
          </cell>
          <cell r="E832">
            <v>0</v>
          </cell>
          <cell r="F832">
            <v>1</v>
          </cell>
          <cell r="G832">
            <v>2</v>
          </cell>
          <cell r="H832">
            <v>0</v>
          </cell>
          <cell r="I832">
            <v>3</v>
          </cell>
          <cell r="J832">
            <v>17</v>
          </cell>
        </row>
        <row r="833">
          <cell r="B833" t="str">
            <v>Infinera</v>
          </cell>
          <cell r="J833">
            <v>0</v>
          </cell>
        </row>
        <row r="834">
          <cell r="B834" t="str">
            <v>Lucent</v>
          </cell>
          <cell r="C834">
            <v>0</v>
          </cell>
          <cell r="D834">
            <v>0</v>
          </cell>
          <cell r="E834">
            <v>0</v>
          </cell>
          <cell r="F834">
            <v>0</v>
          </cell>
          <cell r="G834">
            <v>0</v>
          </cell>
          <cell r="H834">
            <v>0</v>
          </cell>
          <cell r="I834">
            <v>0</v>
          </cell>
          <cell r="J834">
            <v>0</v>
          </cell>
        </row>
        <row r="835">
          <cell r="B835" t="str">
            <v>Luminous</v>
          </cell>
          <cell r="C835">
            <v>0</v>
          </cell>
          <cell r="D835">
            <v>0</v>
          </cell>
          <cell r="E835">
            <v>0</v>
          </cell>
          <cell r="F835">
            <v>0</v>
          </cell>
          <cell r="G835">
            <v>0</v>
          </cell>
          <cell r="H835">
            <v>0</v>
          </cell>
          <cell r="I835">
            <v>0</v>
          </cell>
          <cell r="J835">
            <v>0</v>
          </cell>
        </row>
        <row r="836">
          <cell r="B836" t="str">
            <v>Marconi/Ericsson</v>
          </cell>
          <cell r="J836">
            <v>0</v>
          </cell>
        </row>
        <row r="837">
          <cell r="B837" t="str">
            <v>Movaz</v>
          </cell>
          <cell r="C837">
            <v>0</v>
          </cell>
          <cell r="D837">
            <v>0</v>
          </cell>
          <cell r="E837">
            <v>0</v>
          </cell>
          <cell r="F837">
            <v>0</v>
          </cell>
          <cell r="G837">
            <v>0</v>
          </cell>
          <cell r="H837">
            <v>0</v>
          </cell>
          <cell r="I837">
            <v>0</v>
          </cell>
          <cell r="J837">
            <v>0</v>
          </cell>
        </row>
        <row r="838">
          <cell r="B838" t="str">
            <v>NEC</v>
          </cell>
          <cell r="C838">
            <v>3</v>
          </cell>
          <cell r="D838">
            <v>3</v>
          </cell>
          <cell r="E838">
            <v>0</v>
          </cell>
          <cell r="F838">
            <v>0</v>
          </cell>
          <cell r="G838">
            <v>0</v>
          </cell>
          <cell r="H838">
            <v>0</v>
          </cell>
          <cell r="I838">
            <v>0</v>
          </cell>
          <cell r="J838">
            <v>6</v>
          </cell>
        </row>
        <row r="839">
          <cell r="B839" t="str">
            <v>Nortel</v>
          </cell>
          <cell r="C839">
            <v>0</v>
          </cell>
          <cell r="D839">
            <v>6</v>
          </cell>
          <cell r="E839">
            <v>0</v>
          </cell>
          <cell r="F839">
            <v>1</v>
          </cell>
          <cell r="G839">
            <v>2</v>
          </cell>
          <cell r="H839">
            <v>4</v>
          </cell>
          <cell r="I839">
            <v>0</v>
          </cell>
          <cell r="J839">
            <v>13</v>
          </cell>
        </row>
        <row r="840">
          <cell r="B840" t="str">
            <v>OpVista</v>
          </cell>
          <cell r="J840">
            <v>0</v>
          </cell>
        </row>
        <row r="841">
          <cell r="B841" t="str">
            <v>Sagem</v>
          </cell>
          <cell r="C841">
            <v>0</v>
          </cell>
          <cell r="D841">
            <v>0</v>
          </cell>
          <cell r="E841">
            <v>0</v>
          </cell>
          <cell r="F841">
            <v>0</v>
          </cell>
          <cell r="G841">
            <v>0</v>
          </cell>
          <cell r="H841">
            <v>0</v>
          </cell>
          <cell r="I841">
            <v>0</v>
          </cell>
          <cell r="J841">
            <v>0</v>
          </cell>
        </row>
        <row r="842">
          <cell r="B842" t="str">
            <v>Nokia Siemens</v>
          </cell>
          <cell r="C842">
            <v>1</v>
          </cell>
          <cell r="D842">
            <v>12</v>
          </cell>
          <cell r="E842">
            <v>1</v>
          </cell>
          <cell r="F842">
            <v>0</v>
          </cell>
          <cell r="G842">
            <v>0</v>
          </cell>
          <cell r="H842">
            <v>1</v>
          </cell>
          <cell r="I842">
            <v>0</v>
          </cell>
          <cell r="J842">
            <v>15</v>
          </cell>
        </row>
        <row r="843">
          <cell r="B843" t="str">
            <v>Sycamore</v>
          </cell>
          <cell r="C843">
            <v>0</v>
          </cell>
          <cell r="D843">
            <v>0</v>
          </cell>
          <cell r="E843">
            <v>0</v>
          </cell>
          <cell r="F843">
            <v>0</v>
          </cell>
          <cell r="G843">
            <v>0</v>
          </cell>
          <cell r="H843">
            <v>0</v>
          </cell>
          <cell r="I843">
            <v>0</v>
          </cell>
          <cell r="J843">
            <v>0</v>
          </cell>
        </row>
        <row r="844">
          <cell r="B844" t="str">
            <v>Tejas</v>
          </cell>
          <cell r="C844">
            <v>0</v>
          </cell>
          <cell r="D844">
            <v>0</v>
          </cell>
          <cell r="E844">
            <v>0</v>
          </cell>
          <cell r="F844">
            <v>0</v>
          </cell>
          <cell r="G844">
            <v>0</v>
          </cell>
          <cell r="H844">
            <v>0</v>
          </cell>
          <cell r="I844">
            <v>0</v>
          </cell>
          <cell r="J844">
            <v>0</v>
          </cell>
        </row>
        <row r="845">
          <cell r="B845" t="str">
            <v>Tellabs</v>
          </cell>
          <cell r="C845">
            <v>0</v>
          </cell>
          <cell r="D845">
            <v>3</v>
          </cell>
          <cell r="E845">
            <v>0</v>
          </cell>
          <cell r="F845">
            <v>0</v>
          </cell>
          <cell r="G845">
            <v>1</v>
          </cell>
          <cell r="H845">
            <v>0</v>
          </cell>
          <cell r="I845">
            <v>0</v>
          </cell>
          <cell r="J845">
            <v>4</v>
          </cell>
        </row>
        <row r="846">
          <cell r="B846" t="str">
            <v>Transmode</v>
          </cell>
          <cell r="C846">
            <v>0</v>
          </cell>
          <cell r="D846">
            <v>0</v>
          </cell>
          <cell r="E846">
            <v>0</v>
          </cell>
          <cell r="F846">
            <v>0</v>
          </cell>
          <cell r="G846">
            <v>0</v>
          </cell>
          <cell r="H846">
            <v>0</v>
          </cell>
          <cell r="I846">
            <v>0</v>
          </cell>
          <cell r="J846">
            <v>0</v>
          </cell>
        </row>
        <row r="847">
          <cell r="B847" t="str">
            <v>Turin</v>
          </cell>
          <cell r="C847">
            <v>0</v>
          </cell>
          <cell r="D847">
            <v>0</v>
          </cell>
          <cell r="E847">
            <v>0</v>
          </cell>
          <cell r="F847">
            <v>0</v>
          </cell>
          <cell r="G847">
            <v>0</v>
          </cell>
          <cell r="H847">
            <v>0</v>
          </cell>
          <cell r="I847">
            <v>0</v>
          </cell>
          <cell r="J847">
            <v>0</v>
          </cell>
        </row>
        <row r="848">
          <cell r="B848" t="str">
            <v>Tyco</v>
          </cell>
          <cell r="C848">
            <v>0</v>
          </cell>
          <cell r="D848">
            <v>0</v>
          </cell>
          <cell r="E848">
            <v>0</v>
          </cell>
          <cell r="F848">
            <v>0</v>
          </cell>
          <cell r="G848">
            <v>0</v>
          </cell>
          <cell r="H848">
            <v>0</v>
          </cell>
          <cell r="I848">
            <v>0</v>
          </cell>
          <cell r="J848">
            <v>0</v>
          </cell>
        </row>
        <row r="849">
          <cell r="B849" t="str">
            <v>UTStarcom</v>
          </cell>
          <cell r="C849">
            <v>0</v>
          </cell>
          <cell r="D849">
            <v>1</v>
          </cell>
          <cell r="E849">
            <v>0</v>
          </cell>
          <cell r="F849">
            <v>0</v>
          </cell>
          <cell r="G849">
            <v>0</v>
          </cell>
          <cell r="H849">
            <v>0</v>
          </cell>
          <cell r="I849">
            <v>0</v>
          </cell>
          <cell r="J849">
            <v>1</v>
          </cell>
        </row>
        <row r="850">
          <cell r="B850" t="str">
            <v>White Rock</v>
          </cell>
          <cell r="C850">
            <v>0</v>
          </cell>
          <cell r="D850">
            <v>0</v>
          </cell>
          <cell r="E850">
            <v>0</v>
          </cell>
          <cell r="F850">
            <v>0</v>
          </cell>
          <cell r="G850">
            <v>0</v>
          </cell>
          <cell r="H850">
            <v>0</v>
          </cell>
          <cell r="I850">
            <v>0</v>
          </cell>
          <cell r="J850">
            <v>0</v>
          </cell>
        </row>
        <row r="851">
          <cell r="B851" t="str">
            <v>Xtera</v>
          </cell>
          <cell r="C851">
            <v>0</v>
          </cell>
          <cell r="D851">
            <v>0</v>
          </cell>
          <cell r="E851">
            <v>0</v>
          </cell>
          <cell r="F851">
            <v>0</v>
          </cell>
          <cell r="G851">
            <v>0</v>
          </cell>
          <cell r="H851">
            <v>0</v>
          </cell>
          <cell r="I851">
            <v>0</v>
          </cell>
          <cell r="J851">
            <v>0</v>
          </cell>
        </row>
        <row r="852">
          <cell r="B852" t="str">
            <v>Zhone</v>
          </cell>
          <cell r="C852">
            <v>0</v>
          </cell>
          <cell r="D852">
            <v>0</v>
          </cell>
          <cell r="E852">
            <v>0</v>
          </cell>
          <cell r="F852">
            <v>0</v>
          </cell>
          <cell r="G852">
            <v>0</v>
          </cell>
          <cell r="H852">
            <v>0</v>
          </cell>
          <cell r="I852">
            <v>0</v>
          </cell>
          <cell r="J852">
            <v>0</v>
          </cell>
        </row>
        <row r="853">
          <cell r="B853" t="str">
            <v>ZTE</v>
          </cell>
          <cell r="C853">
            <v>8</v>
          </cell>
          <cell r="D853">
            <v>2</v>
          </cell>
          <cell r="E853">
            <v>0</v>
          </cell>
          <cell r="F853">
            <v>0</v>
          </cell>
          <cell r="G853">
            <v>0</v>
          </cell>
          <cell r="H853">
            <v>7</v>
          </cell>
          <cell r="I853">
            <v>0</v>
          </cell>
          <cell r="J853">
            <v>17</v>
          </cell>
        </row>
        <row r="854">
          <cell r="B854" t="str">
            <v>Other</v>
          </cell>
          <cell r="C854">
            <v>0</v>
          </cell>
          <cell r="D854">
            <v>0</v>
          </cell>
          <cell r="E854">
            <v>0</v>
          </cell>
          <cell r="F854">
            <v>0</v>
          </cell>
          <cell r="G854">
            <v>0</v>
          </cell>
          <cell r="H854">
            <v>0</v>
          </cell>
          <cell r="I854">
            <v>0</v>
          </cell>
          <cell r="J854">
            <v>0</v>
          </cell>
        </row>
        <row r="855">
          <cell r="B855" t="str">
            <v>Total</v>
          </cell>
          <cell r="C855">
            <v>15</v>
          </cell>
          <cell r="D855">
            <v>80</v>
          </cell>
          <cell r="E855">
            <v>2</v>
          </cell>
          <cell r="F855">
            <v>8</v>
          </cell>
          <cell r="G855">
            <v>15</v>
          </cell>
          <cell r="H855">
            <v>17</v>
          </cell>
          <cell r="I855">
            <v>14</v>
          </cell>
          <cell r="J855">
            <v>151</v>
          </cell>
        </row>
        <row r="863">
          <cell r="B863" t="str">
            <v>Vendor</v>
          </cell>
          <cell r="C863" t="str">
            <v>SONET/SDH Add-drop multiplexers (ADM)</v>
          </cell>
          <cell r="D863" t="str">
            <v>Optical Edge Devices (OED)</v>
          </cell>
          <cell r="E863" t="str">
            <v>Digital Cross Connects (DCS)</v>
          </cell>
          <cell r="F863" t="str">
            <v>Optical Core Switches (OCS)</v>
          </cell>
          <cell r="G863" t="str">
            <v>Metro WDM (C/D-WDM)</v>
          </cell>
          <cell r="H863" t="str">
            <v>Long haul DWDM (LH DWDM)</v>
          </cell>
          <cell r="I863" t="str">
            <v>Multi-reach DWDM</v>
          </cell>
          <cell r="J863" t="str">
            <v>Total Optical Networking (ON)</v>
          </cell>
        </row>
        <row r="864">
          <cell r="B864" t="str">
            <v>ADTRAN</v>
          </cell>
          <cell r="C864">
            <v>0</v>
          </cell>
          <cell r="D864">
            <v>0</v>
          </cell>
          <cell r="E864">
            <v>0</v>
          </cell>
          <cell r="F864">
            <v>0</v>
          </cell>
          <cell r="G864">
            <v>0</v>
          </cell>
          <cell r="H864">
            <v>0</v>
          </cell>
          <cell r="I864">
            <v>0</v>
          </cell>
          <cell r="J864">
            <v>0</v>
          </cell>
        </row>
        <row r="865">
          <cell r="B865" t="str">
            <v>ADVA</v>
          </cell>
          <cell r="C865">
            <v>0</v>
          </cell>
          <cell r="D865">
            <v>0</v>
          </cell>
          <cell r="E865">
            <v>0</v>
          </cell>
          <cell r="F865">
            <v>0</v>
          </cell>
          <cell r="G865">
            <v>0</v>
          </cell>
          <cell r="H865">
            <v>0</v>
          </cell>
          <cell r="I865">
            <v>0</v>
          </cell>
          <cell r="J865">
            <v>0</v>
          </cell>
        </row>
        <row r="866">
          <cell r="B866" t="str">
            <v>Alcatel-Lucent</v>
          </cell>
          <cell r="C866">
            <v>0</v>
          </cell>
          <cell r="D866">
            <v>19</v>
          </cell>
          <cell r="E866">
            <v>0</v>
          </cell>
          <cell r="F866">
            <v>2</v>
          </cell>
          <cell r="G866">
            <v>3</v>
          </cell>
          <cell r="H866">
            <v>0</v>
          </cell>
          <cell r="I866">
            <v>4</v>
          </cell>
          <cell r="J866">
            <v>28</v>
          </cell>
        </row>
        <row r="867">
          <cell r="B867" t="str">
            <v>ANDA</v>
          </cell>
          <cell r="C867">
            <v>0</v>
          </cell>
          <cell r="D867">
            <v>0</v>
          </cell>
          <cell r="E867">
            <v>0</v>
          </cell>
          <cell r="F867">
            <v>0</v>
          </cell>
          <cell r="G867">
            <v>0</v>
          </cell>
          <cell r="H867">
            <v>0</v>
          </cell>
          <cell r="I867">
            <v>0</v>
          </cell>
          <cell r="J867">
            <v>0</v>
          </cell>
        </row>
        <row r="868">
          <cell r="B868" t="str">
            <v>Atrica</v>
          </cell>
          <cell r="C868">
            <v>0</v>
          </cell>
          <cell r="D868">
            <v>0</v>
          </cell>
          <cell r="E868">
            <v>0</v>
          </cell>
          <cell r="F868">
            <v>0</v>
          </cell>
          <cell r="G868">
            <v>0</v>
          </cell>
          <cell r="H868">
            <v>0</v>
          </cell>
          <cell r="I868">
            <v>0</v>
          </cell>
          <cell r="J868">
            <v>0</v>
          </cell>
        </row>
        <row r="869">
          <cell r="B869" t="str">
            <v>Calient</v>
          </cell>
          <cell r="C869">
            <v>0</v>
          </cell>
          <cell r="D869">
            <v>0</v>
          </cell>
          <cell r="E869">
            <v>0</v>
          </cell>
          <cell r="F869">
            <v>0</v>
          </cell>
          <cell r="G869">
            <v>0</v>
          </cell>
          <cell r="H869">
            <v>0</v>
          </cell>
          <cell r="I869">
            <v>0</v>
          </cell>
          <cell r="J869">
            <v>0</v>
          </cell>
        </row>
        <row r="870">
          <cell r="B870" t="str">
            <v>Ciena</v>
          </cell>
          <cell r="C870">
            <v>0</v>
          </cell>
          <cell r="D870">
            <v>0</v>
          </cell>
          <cell r="E870">
            <v>0</v>
          </cell>
          <cell r="F870">
            <v>1</v>
          </cell>
          <cell r="G870">
            <v>1</v>
          </cell>
          <cell r="H870">
            <v>0</v>
          </cell>
          <cell r="I870">
            <v>3</v>
          </cell>
          <cell r="J870">
            <v>5</v>
          </cell>
        </row>
        <row r="871">
          <cell r="B871" t="str">
            <v>Cisco</v>
          </cell>
          <cell r="C871">
            <v>0</v>
          </cell>
          <cell r="D871">
            <v>2</v>
          </cell>
          <cell r="E871">
            <v>0</v>
          </cell>
          <cell r="F871">
            <v>0</v>
          </cell>
          <cell r="G871">
            <v>1</v>
          </cell>
          <cell r="H871">
            <v>0</v>
          </cell>
          <cell r="I871">
            <v>0</v>
          </cell>
          <cell r="J871">
            <v>3</v>
          </cell>
        </row>
        <row r="872">
          <cell r="B872" t="str">
            <v>Corrigent</v>
          </cell>
          <cell r="C872">
            <v>0</v>
          </cell>
          <cell r="D872">
            <v>0</v>
          </cell>
          <cell r="E872">
            <v>0</v>
          </cell>
          <cell r="F872">
            <v>0</v>
          </cell>
          <cell r="G872">
            <v>0</v>
          </cell>
          <cell r="H872">
            <v>0</v>
          </cell>
          <cell r="I872">
            <v>0</v>
          </cell>
          <cell r="J872">
            <v>0</v>
          </cell>
        </row>
        <row r="873">
          <cell r="B873" t="str">
            <v>Corvis</v>
          </cell>
          <cell r="C873">
            <v>0</v>
          </cell>
          <cell r="D873">
            <v>0</v>
          </cell>
          <cell r="E873">
            <v>0</v>
          </cell>
          <cell r="F873">
            <v>0</v>
          </cell>
          <cell r="G873">
            <v>0</v>
          </cell>
          <cell r="H873">
            <v>0</v>
          </cell>
          <cell r="I873">
            <v>0</v>
          </cell>
          <cell r="J873">
            <v>0</v>
          </cell>
        </row>
        <row r="874">
          <cell r="B874" t="str">
            <v>Datang</v>
          </cell>
          <cell r="C874">
            <v>0</v>
          </cell>
          <cell r="D874">
            <v>0</v>
          </cell>
          <cell r="E874">
            <v>0</v>
          </cell>
          <cell r="F874">
            <v>0</v>
          </cell>
          <cell r="G874">
            <v>0</v>
          </cell>
          <cell r="H874">
            <v>0</v>
          </cell>
          <cell r="I874">
            <v>0</v>
          </cell>
          <cell r="J874">
            <v>0</v>
          </cell>
        </row>
        <row r="875">
          <cell r="B875" t="str">
            <v>ECI Telecom</v>
          </cell>
          <cell r="C875">
            <v>0</v>
          </cell>
          <cell r="D875">
            <v>0</v>
          </cell>
          <cell r="E875">
            <v>0</v>
          </cell>
          <cell r="F875">
            <v>0</v>
          </cell>
          <cell r="G875">
            <v>0</v>
          </cell>
          <cell r="H875">
            <v>0</v>
          </cell>
          <cell r="I875">
            <v>0</v>
          </cell>
          <cell r="J875">
            <v>0</v>
          </cell>
        </row>
        <row r="876">
          <cell r="B876" t="str">
            <v>Ericsson</v>
          </cell>
          <cell r="C876">
            <v>0</v>
          </cell>
          <cell r="D876">
            <v>4</v>
          </cell>
          <cell r="E876">
            <v>0</v>
          </cell>
          <cell r="F876">
            <v>1</v>
          </cell>
          <cell r="G876">
            <v>0</v>
          </cell>
          <cell r="H876">
            <v>3</v>
          </cell>
          <cell r="I876">
            <v>2</v>
          </cell>
          <cell r="J876">
            <v>10</v>
          </cell>
        </row>
        <row r="877">
          <cell r="B877" t="str">
            <v>FiberHome</v>
          </cell>
          <cell r="C877">
            <v>0</v>
          </cell>
          <cell r="D877">
            <v>0</v>
          </cell>
          <cell r="E877">
            <v>0</v>
          </cell>
          <cell r="F877">
            <v>0</v>
          </cell>
          <cell r="G877">
            <v>0</v>
          </cell>
          <cell r="H877">
            <v>0</v>
          </cell>
          <cell r="I877">
            <v>0</v>
          </cell>
          <cell r="J877">
            <v>0</v>
          </cell>
        </row>
        <row r="878">
          <cell r="B878" t="str">
            <v>Fujitsu</v>
          </cell>
          <cell r="C878">
            <v>0</v>
          </cell>
          <cell r="D878">
            <v>0</v>
          </cell>
          <cell r="E878">
            <v>0</v>
          </cell>
          <cell r="F878">
            <v>0</v>
          </cell>
          <cell r="G878">
            <v>0</v>
          </cell>
          <cell r="H878">
            <v>0</v>
          </cell>
          <cell r="I878">
            <v>0</v>
          </cell>
          <cell r="J878">
            <v>0</v>
          </cell>
        </row>
        <row r="879">
          <cell r="B879" t="str">
            <v>Hitachi</v>
          </cell>
          <cell r="C879">
            <v>0</v>
          </cell>
          <cell r="D879">
            <v>0</v>
          </cell>
          <cell r="E879">
            <v>0</v>
          </cell>
          <cell r="F879">
            <v>0</v>
          </cell>
          <cell r="G879">
            <v>0</v>
          </cell>
          <cell r="H879">
            <v>0</v>
          </cell>
          <cell r="I879">
            <v>0</v>
          </cell>
          <cell r="J879">
            <v>0</v>
          </cell>
        </row>
        <row r="880">
          <cell r="B880" t="str">
            <v>Hitachi Cable</v>
          </cell>
          <cell r="C880">
            <v>0</v>
          </cell>
          <cell r="D880">
            <v>0</v>
          </cell>
          <cell r="E880">
            <v>0</v>
          </cell>
          <cell r="F880">
            <v>0</v>
          </cell>
          <cell r="G880">
            <v>0</v>
          </cell>
          <cell r="H880">
            <v>0</v>
          </cell>
          <cell r="I880">
            <v>0</v>
          </cell>
          <cell r="J880">
            <v>0</v>
          </cell>
        </row>
        <row r="881">
          <cell r="B881" t="str">
            <v>Huawei</v>
          </cell>
          <cell r="C881">
            <v>0</v>
          </cell>
          <cell r="D881">
            <v>7</v>
          </cell>
          <cell r="E881">
            <v>0</v>
          </cell>
          <cell r="F881">
            <v>1</v>
          </cell>
          <cell r="G881">
            <v>3</v>
          </cell>
          <cell r="H881">
            <v>0</v>
          </cell>
          <cell r="I881">
            <v>3</v>
          </cell>
          <cell r="J881">
            <v>14</v>
          </cell>
        </row>
        <row r="882">
          <cell r="B882" t="str">
            <v>Infinera</v>
          </cell>
          <cell r="C882">
            <v>0</v>
          </cell>
          <cell r="D882">
            <v>0</v>
          </cell>
          <cell r="E882">
            <v>0</v>
          </cell>
          <cell r="F882">
            <v>0</v>
          </cell>
          <cell r="G882">
            <v>0</v>
          </cell>
          <cell r="H882">
            <v>0</v>
          </cell>
          <cell r="I882">
            <v>0</v>
          </cell>
          <cell r="J882">
            <v>0</v>
          </cell>
        </row>
        <row r="883">
          <cell r="B883" t="str">
            <v>Lucent</v>
          </cell>
          <cell r="C883">
            <v>0</v>
          </cell>
          <cell r="D883">
            <v>0</v>
          </cell>
          <cell r="E883">
            <v>0</v>
          </cell>
          <cell r="F883">
            <v>0</v>
          </cell>
          <cell r="G883">
            <v>0</v>
          </cell>
          <cell r="H883">
            <v>0</v>
          </cell>
          <cell r="I883">
            <v>0</v>
          </cell>
          <cell r="J883">
            <v>0</v>
          </cell>
        </row>
        <row r="884">
          <cell r="B884" t="str">
            <v>Luminous</v>
          </cell>
          <cell r="C884">
            <v>0</v>
          </cell>
          <cell r="D884">
            <v>0</v>
          </cell>
          <cell r="E884">
            <v>0</v>
          </cell>
          <cell r="F884">
            <v>0</v>
          </cell>
          <cell r="G884">
            <v>0</v>
          </cell>
          <cell r="H884">
            <v>0</v>
          </cell>
          <cell r="I884">
            <v>0</v>
          </cell>
          <cell r="J884">
            <v>0</v>
          </cell>
        </row>
        <row r="885">
          <cell r="B885" t="str">
            <v>Movaz</v>
          </cell>
          <cell r="C885">
            <v>0</v>
          </cell>
          <cell r="D885">
            <v>0</v>
          </cell>
          <cell r="E885">
            <v>0</v>
          </cell>
          <cell r="F885">
            <v>0</v>
          </cell>
          <cell r="G885">
            <v>0</v>
          </cell>
          <cell r="H885">
            <v>0</v>
          </cell>
          <cell r="I885">
            <v>0</v>
          </cell>
          <cell r="J885">
            <v>0</v>
          </cell>
        </row>
        <row r="886">
          <cell r="B886" t="str">
            <v>NEC</v>
          </cell>
          <cell r="C886">
            <v>4</v>
          </cell>
          <cell r="D886">
            <v>3</v>
          </cell>
          <cell r="E886">
            <v>0</v>
          </cell>
          <cell r="F886">
            <v>0</v>
          </cell>
          <cell r="G886">
            <v>0</v>
          </cell>
          <cell r="H886">
            <v>0</v>
          </cell>
          <cell r="I886">
            <v>0</v>
          </cell>
          <cell r="J886">
            <v>7</v>
          </cell>
        </row>
        <row r="887">
          <cell r="B887" t="str">
            <v>Nortel</v>
          </cell>
          <cell r="C887">
            <v>0</v>
          </cell>
          <cell r="D887">
            <v>3</v>
          </cell>
          <cell r="E887">
            <v>0</v>
          </cell>
          <cell r="F887">
            <v>0</v>
          </cell>
          <cell r="G887">
            <v>2</v>
          </cell>
          <cell r="H887">
            <v>1</v>
          </cell>
          <cell r="I887">
            <v>0</v>
          </cell>
          <cell r="J887">
            <v>6</v>
          </cell>
        </row>
        <row r="888">
          <cell r="B888" t="str">
            <v>OpVista</v>
          </cell>
          <cell r="C888">
            <v>0</v>
          </cell>
          <cell r="D888">
            <v>0</v>
          </cell>
          <cell r="E888">
            <v>0</v>
          </cell>
          <cell r="F888">
            <v>0</v>
          </cell>
          <cell r="G888">
            <v>0</v>
          </cell>
          <cell r="H888">
            <v>0</v>
          </cell>
          <cell r="I888">
            <v>0</v>
          </cell>
          <cell r="J888">
            <v>0</v>
          </cell>
        </row>
        <row r="889">
          <cell r="B889" t="str">
            <v>Sagem</v>
          </cell>
          <cell r="C889">
            <v>0</v>
          </cell>
          <cell r="D889">
            <v>0</v>
          </cell>
          <cell r="E889">
            <v>0</v>
          </cell>
          <cell r="F889">
            <v>0</v>
          </cell>
          <cell r="G889">
            <v>0</v>
          </cell>
          <cell r="H889">
            <v>0</v>
          </cell>
          <cell r="I889">
            <v>0</v>
          </cell>
          <cell r="J889">
            <v>0</v>
          </cell>
        </row>
        <row r="890">
          <cell r="B890" t="str">
            <v>Nokia Siemens</v>
          </cell>
          <cell r="C890">
            <v>1</v>
          </cell>
          <cell r="D890">
            <v>15</v>
          </cell>
          <cell r="E890">
            <v>1</v>
          </cell>
          <cell r="F890">
            <v>0</v>
          </cell>
          <cell r="G890">
            <v>0</v>
          </cell>
          <cell r="H890">
            <v>0</v>
          </cell>
          <cell r="I890">
            <v>0</v>
          </cell>
          <cell r="J890">
            <v>17</v>
          </cell>
        </row>
        <row r="891">
          <cell r="B891" t="str">
            <v>Sycamore</v>
          </cell>
          <cell r="C891">
            <v>0</v>
          </cell>
          <cell r="D891">
            <v>0</v>
          </cell>
          <cell r="E891">
            <v>0</v>
          </cell>
          <cell r="F891">
            <v>0</v>
          </cell>
          <cell r="G891">
            <v>0</v>
          </cell>
          <cell r="H891">
            <v>0</v>
          </cell>
          <cell r="I891">
            <v>0</v>
          </cell>
          <cell r="J891">
            <v>0</v>
          </cell>
        </row>
        <row r="892">
          <cell r="B892" t="str">
            <v>Tejas</v>
          </cell>
          <cell r="C892">
            <v>0</v>
          </cell>
          <cell r="D892">
            <v>0</v>
          </cell>
          <cell r="E892">
            <v>0</v>
          </cell>
          <cell r="F892">
            <v>0</v>
          </cell>
          <cell r="G892">
            <v>0</v>
          </cell>
          <cell r="H892">
            <v>0</v>
          </cell>
          <cell r="I892">
            <v>0</v>
          </cell>
          <cell r="J892">
            <v>0</v>
          </cell>
        </row>
        <row r="893">
          <cell r="B893" t="str">
            <v>Tellabs</v>
          </cell>
          <cell r="C893">
            <v>0</v>
          </cell>
          <cell r="D893">
            <v>4</v>
          </cell>
          <cell r="E893">
            <v>0</v>
          </cell>
          <cell r="F893">
            <v>0</v>
          </cell>
          <cell r="G893">
            <v>1</v>
          </cell>
          <cell r="H893">
            <v>0</v>
          </cell>
          <cell r="I893">
            <v>0</v>
          </cell>
          <cell r="J893">
            <v>5</v>
          </cell>
        </row>
        <row r="894">
          <cell r="B894" t="str">
            <v>Transmode</v>
          </cell>
          <cell r="C894">
            <v>0</v>
          </cell>
          <cell r="D894">
            <v>0</v>
          </cell>
          <cell r="E894">
            <v>0</v>
          </cell>
          <cell r="F894">
            <v>0</v>
          </cell>
          <cell r="G894">
            <v>0</v>
          </cell>
          <cell r="H894">
            <v>0</v>
          </cell>
          <cell r="I894">
            <v>0</v>
          </cell>
          <cell r="J894">
            <v>0</v>
          </cell>
        </row>
        <row r="895">
          <cell r="B895" t="str">
            <v>Turin</v>
          </cell>
          <cell r="C895">
            <v>0</v>
          </cell>
          <cell r="D895">
            <v>0</v>
          </cell>
          <cell r="E895">
            <v>0</v>
          </cell>
          <cell r="F895">
            <v>0</v>
          </cell>
          <cell r="G895">
            <v>0</v>
          </cell>
          <cell r="H895">
            <v>0</v>
          </cell>
          <cell r="I895">
            <v>0</v>
          </cell>
          <cell r="J895">
            <v>0</v>
          </cell>
        </row>
        <row r="896">
          <cell r="B896" t="str">
            <v>Tyco</v>
          </cell>
          <cell r="C896">
            <v>0</v>
          </cell>
          <cell r="D896">
            <v>0</v>
          </cell>
          <cell r="E896">
            <v>0</v>
          </cell>
          <cell r="F896">
            <v>0</v>
          </cell>
          <cell r="G896">
            <v>0</v>
          </cell>
          <cell r="H896">
            <v>0</v>
          </cell>
          <cell r="I896">
            <v>0</v>
          </cell>
          <cell r="J896">
            <v>0</v>
          </cell>
        </row>
        <row r="897">
          <cell r="B897" t="str">
            <v>UTStarcom</v>
          </cell>
          <cell r="C897">
            <v>0</v>
          </cell>
          <cell r="D897">
            <v>0</v>
          </cell>
          <cell r="E897">
            <v>0</v>
          </cell>
          <cell r="F897">
            <v>0</v>
          </cell>
          <cell r="G897">
            <v>0</v>
          </cell>
          <cell r="H897">
            <v>0</v>
          </cell>
          <cell r="I897">
            <v>0</v>
          </cell>
          <cell r="J897">
            <v>0</v>
          </cell>
        </row>
        <row r="898">
          <cell r="B898" t="str">
            <v>White Rock</v>
          </cell>
          <cell r="C898">
            <v>0</v>
          </cell>
          <cell r="D898">
            <v>0</v>
          </cell>
          <cell r="E898">
            <v>0</v>
          </cell>
          <cell r="F898">
            <v>0</v>
          </cell>
          <cell r="G898">
            <v>0</v>
          </cell>
          <cell r="H898">
            <v>0</v>
          </cell>
          <cell r="I898">
            <v>0</v>
          </cell>
          <cell r="J898">
            <v>0</v>
          </cell>
        </row>
        <row r="899">
          <cell r="B899" t="str">
            <v>Xtera</v>
          </cell>
          <cell r="C899">
            <v>0</v>
          </cell>
          <cell r="D899">
            <v>0</v>
          </cell>
          <cell r="E899">
            <v>0</v>
          </cell>
          <cell r="F899">
            <v>0</v>
          </cell>
          <cell r="G899">
            <v>0</v>
          </cell>
          <cell r="H899">
            <v>0</v>
          </cell>
          <cell r="I899">
            <v>0</v>
          </cell>
          <cell r="J899">
            <v>0</v>
          </cell>
        </row>
        <row r="900">
          <cell r="B900" t="str">
            <v>Zhone</v>
          </cell>
          <cell r="C900">
            <v>0</v>
          </cell>
          <cell r="D900">
            <v>0</v>
          </cell>
          <cell r="E900">
            <v>0</v>
          </cell>
          <cell r="F900">
            <v>0</v>
          </cell>
          <cell r="G900">
            <v>0</v>
          </cell>
          <cell r="H900">
            <v>0</v>
          </cell>
          <cell r="I900">
            <v>0</v>
          </cell>
          <cell r="J900">
            <v>0</v>
          </cell>
        </row>
        <row r="901">
          <cell r="B901" t="str">
            <v>ZTE</v>
          </cell>
          <cell r="C901">
            <v>1</v>
          </cell>
          <cell r="D901">
            <v>1</v>
          </cell>
          <cell r="E901">
            <v>0</v>
          </cell>
          <cell r="F901">
            <v>0</v>
          </cell>
          <cell r="G901">
            <v>0</v>
          </cell>
          <cell r="H901">
            <v>1</v>
          </cell>
          <cell r="I901">
            <v>0</v>
          </cell>
          <cell r="J901">
            <v>3</v>
          </cell>
        </row>
        <row r="902">
          <cell r="B902" t="str">
            <v>Other</v>
          </cell>
          <cell r="C902">
            <v>0</v>
          </cell>
          <cell r="D902">
            <v>0</v>
          </cell>
          <cell r="E902">
            <v>0</v>
          </cell>
          <cell r="F902">
            <v>0</v>
          </cell>
          <cell r="G902">
            <v>0</v>
          </cell>
          <cell r="H902">
            <v>0</v>
          </cell>
          <cell r="I902">
            <v>0</v>
          </cell>
          <cell r="J902">
            <v>0</v>
          </cell>
        </row>
        <row r="903">
          <cell r="B903" t="str">
            <v>Total</v>
          </cell>
          <cell r="C903">
            <v>6</v>
          </cell>
          <cell r="D903">
            <v>58</v>
          </cell>
          <cell r="E903">
            <v>1</v>
          </cell>
          <cell r="F903">
            <v>5</v>
          </cell>
          <cell r="G903">
            <v>11</v>
          </cell>
          <cell r="H903">
            <v>5</v>
          </cell>
          <cell r="I903">
            <v>12</v>
          </cell>
          <cell r="J903">
            <v>98</v>
          </cell>
        </row>
        <row r="904">
          <cell r="B904" t="str">
            <v>Q/Q Change</v>
          </cell>
          <cell r="C904">
            <v>-0.6</v>
          </cell>
          <cell r="D904">
            <v>-0.27500000000000002</v>
          </cell>
          <cell r="E904">
            <v>-0.5</v>
          </cell>
          <cell r="F904">
            <v>-0.375</v>
          </cell>
          <cell r="G904">
            <v>-0.26666666666666672</v>
          </cell>
          <cell r="H904">
            <v>-0.70588235294117641</v>
          </cell>
          <cell r="I904">
            <v>-0.1428571428571429</v>
          </cell>
          <cell r="J904">
            <v>-0.35099337748344372</v>
          </cell>
        </row>
        <row r="908">
          <cell r="B908" t="str">
            <v>ADTRAN</v>
          </cell>
          <cell r="C908">
            <v>0</v>
          </cell>
          <cell r="D908">
            <v>0</v>
          </cell>
          <cell r="E908">
            <v>0</v>
          </cell>
          <cell r="F908">
            <v>0</v>
          </cell>
          <cell r="G908">
            <v>0</v>
          </cell>
          <cell r="H908">
            <v>0</v>
          </cell>
          <cell r="I908">
            <v>0</v>
          </cell>
          <cell r="J908">
            <v>0</v>
          </cell>
        </row>
        <row r="909">
          <cell r="B909" t="str">
            <v>ADVA</v>
          </cell>
          <cell r="C909">
            <v>0</v>
          </cell>
          <cell r="D909">
            <v>0</v>
          </cell>
          <cell r="E909">
            <v>0</v>
          </cell>
          <cell r="F909">
            <v>0</v>
          </cell>
          <cell r="G909">
            <v>0</v>
          </cell>
          <cell r="H909">
            <v>0</v>
          </cell>
          <cell r="I909">
            <v>0</v>
          </cell>
          <cell r="J909">
            <v>0</v>
          </cell>
        </row>
        <row r="910">
          <cell r="B910" t="str">
            <v>Alcatel-Lucent</v>
          </cell>
          <cell r="C910">
            <v>0</v>
          </cell>
          <cell r="D910">
            <v>27</v>
          </cell>
          <cell r="E910">
            <v>0</v>
          </cell>
          <cell r="F910">
            <v>3</v>
          </cell>
          <cell r="G910">
            <v>4</v>
          </cell>
          <cell r="H910">
            <v>0</v>
          </cell>
          <cell r="I910">
            <v>9</v>
          </cell>
          <cell r="J910">
            <v>43</v>
          </cell>
        </row>
        <row r="911">
          <cell r="B911" t="str">
            <v>ANDA</v>
          </cell>
          <cell r="C911">
            <v>0</v>
          </cell>
          <cell r="D911">
            <v>0</v>
          </cell>
          <cell r="E911">
            <v>0</v>
          </cell>
          <cell r="F911">
            <v>0</v>
          </cell>
          <cell r="G911">
            <v>0</v>
          </cell>
          <cell r="H911">
            <v>0</v>
          </cell>
          <cell r="I911">
            <v>0</v>
          </cell>
          <cell r="J911">
            <v>0</v>
          </cell>
        </row>
        <row r="912">
          <cell r="B912" t="str">
            <v>Atrica</v>
          </cell>
          <cell r="C912">
            <v>0</v>
          </cell>
          <cell r="D912">
            <v>0</v>
          </cell>
          <cell r="E912">
            <v>0</v>
          </cell>
          <cell r="F912">
            <v>0</v>
          </cell>
          <cell r="G912">
            <v>0</v>
          </cell>
          <cell r="H912">
            <v>0</v>
          </cell>
          <cell r="I912">
            <v>0</v>
          </cell>
          <cell r="J912">
            <v>0</v>
          </cell>
        </row>
        <row r="913">
          <cell r="B913" t="str">
            <v>Calient</v>
          </cell>
          <cell r="C913">
            <v>0</v>
          </cell>
          <cell r="D913">
            <v>0</v>
          </cell>
          <cell r="E913">
            <v>0</v>
          </cell>
          <cell r="F913">
            <v>0</v>
          </cell>
          <cell r="G913">
            <v>0</v>
          </cell>
          <cell r="H913">
            <v>0</v>
          </cell>
          <cell r="I913">
            <v>0</v>
          </cell>
          <cell r="J913">
            <v>0</v>
          </cell>
        </row>
        <row r="914">
          <cell r="B914" t="str">
            <v>Ciena</v>
          </cell>
          <cell r="C914">
            <v>0</v>
          </cell>
          <cell r="D914">
            <v>0</v>
          </cell>
          <cell r="E914">
            <v>0</v>
          </cell>
          <cell r="F914">
            <v>0</v>
          </cell>
          <cell r="G914">
            <v>1</v>
          </cell>
          <cell r="H914">
            <v>0</v>
          </cell>
          <cell r="I914">
            <v>1</v>
          </cell>
          <cell r="J914">
            <v>2</v>
          </cell>
        </row>
        <row r="915">
          <cell r="B915" t="str">
            <v>Cisco</v>
          </cell>
          <cell r="C915">
            <v>0</v>
          </cell>
          <cell r="D915">
            <v>3</v>
          </cell>
          <cell r="E915">
            <v>0</v>
          </cell>
          <cell r="F915">
            <v>0</v>
          </cell>
          <cell r="G915">
            <v>1</v>
          </cell>
          <cell r="H915">
            <v>0</v>
          </cell>
          <cell r="I915">
            <v>0</v>
          </cell>
          <cell r="J915">
            <v>4</v>
          </cell>
        </row>
        <row r="916">
          <cell r="B916" t="str">
            <v>Corrigent</v>
          </cell>
          <cell r="C916">
            <v>0</v>
          </cell>
          <cell r="D916">
            <v>0</v>
          </cell>
          <cell r="E916">
            <v>0</v>
          </cell>
          <cell r="F916">
            <v>0</v>
          </cell>
          <cell r="G916">
            <v>0</v>
          </cell>
          <cell r="H916">
            <v>0</v>
          </cell>
          <cell r="I916">
            <v>0</v>
          </cell>
          <cell r="J916">
            <v>0</v>
          </cell>
        </row>
        <row r="917">
          <cell r="B917" t="str">
            <v>Corvis</v>
          </cell>
          <cell r="C917">
            <v>0</v>
          </cell>
          <cell r="D917">
            <v>0</v>
          </cell>
          <cell r="E917">
            <v>0</v>
          </cell>
          <cell r="F917">
            <v>0</v>
          </cell>
          <cell r="G917">
            <v>0</v>
          </cell>
          <cell r="H917">
            <v>0</v>
          </cell>
          <cell r="I917">
            <v>0</v>
          </cell>
          <cell r="J917">
            <v>0</v>
          </cell>
        </row>
        <row r="918">
          <cell r="B918" t="str">
            <v>Datang</v>
          </cell>
          <cell r="C918">
            <v>0</v>
          </cell>
          <cell r="D918">
            <v>0</v>
          </cell>
          <cell r="E918">
            <v>0</v>
          </cell>
          <cell r="F918">
            <v>0</v>
          </cell>
          <cell r="G918">
            <v>0</v>
          </cell>
          <cell r="H918">
            <v>0</v>
          </cell>
          <cell r="I918">
            <v>0</v>
          </cell>
          <cell r="J918">
            <v>0</v>
          </cell>
        </row>
        <row r="919">
          <cell r="B919" t="str">
            <v>ECI Telecom</v>
          </cell>
          <cell r="C919">
            <v>1</v>
          </cell>
          <cell r="D919">
            <v>2</v>
          </cell>
          <cell r="E919">
            <v>0</v>
          </cell>
          <cell r="F919">
            <v>0</v>
          </cell>
          <cell r="G919">
            <v>0</v>
          </cell>
          <cell r="H919">
            <v>0</v>
          </cell>
          <cell r="I919">
            <v>0</v>
          </cell>
          <cell r="J919">
            <v>3</v>
          </cell>
        </row>
        <row r="920">
          <cell r="B920" t="str">
            <v>Ericsson</v>
          </cell>
          <cell r="C920">
            <v>0</v>
          </cell>
          <cell r="D920">
            <v>4</v>
          </cell>
          <cell r="E920">
            <v>0</v>
          </cell>
          <cell r="F920">
            <v>1</v>
          </cell>
          <cell r="G920">
            <v>0</v>
          </cell>
          <cell r="H920">
            <v>3</v>
          </cell>
          <cell r="I920">
            <v>2</v>
          </cell>
          <cell r="J920">
            <v>10</v>
          </cell>
        </row>
        <row r="921">
          <cell r="B921" t="str">
            <v>FiberHome</v>
          </cell>
          <cell r="C921">
            <v>0</v>
          </cell>
          <cell r="D921">
            <v>0</v>
          </cell>
          <cell r="E921">
            <v>0</v>
          </cell>
          <cell r="F921">
            <v>0</v>
          </cell>
          <cell r="G921">
            <v>0</v>
          </cell>
          <cell r="H921">
            <v>0</v>
          </cell>
          <cell r="I921">
            <v>0</v>
          </cell>
          <cell r="J921">
            <v>0</v>
          </cell>
        </row>
        <row r="922">
          <cell r="B922" t="str">
            <v>Fujitsu</v>
          </cell>
          <cell r="C922">
            <v>0</v>
          </cell>
          <cell r="D922">
            <v>0</v>
          </cell>
          <cell r="E922">
            <v>0</v>
          </cell>
          <cell r="F922">
            <v>0</v>
          </cell>
          <cell r="G922">
            <v>0</v>
          </cell>
          <cell r="H922">
            <v>0</v>
          </cell>
          <cell r="I922">
            <v>0</v>
          </cell>
          <cell r="J922">
            <v>0</v>
          </cell>
        </row>
        <row r="923">
          <cell r="B923" t="str">
            <v>Hitachi</v>
          </cell>
          <cell r="C923">
            <v>0</v>
          </cell>
          <cell r="D923">
            <v>0</v>
          </cell>
          <cell r="E923">
            <v>0</v>
          </cell>
          <cell r="F923">
            <v>0</v>
          </cell>
          <cell r="G923">
            <v>0</v>
          </cell>
          <cell r="H923">
            <v>0</v>
          </cell>
          <cell r="I923">
            <v>0</v>
          </cell>
          <cell r="J923">
            <v>0</v>
          </cell>
        </row>
        <row r="924">
          <cell r="B924" t="str">
            <v>Hitachi Cable</v>
          </cell>
          <cell r="C924">
            <v>0</v>
          </cell>
          <cell r="D924">
            <v>0</v>
          </cell>
          <cell r="E924">
            <v>0</v>
          </cell>
          <cell r="F924">
            <v>0</v>
          </cell>
          <cell r="G924">
            <v>0</v>
          </cell>
          <cell r="H924">
            <v>0</v>
          </cell>
          <cell r="I924">
            <v>0</v>
          </cell>
          <cell r="J924">
            <v>0</v>
          </cell>
        </row>
        <row r="925">
          <cell r="B925" t="str">
            <v>Huawei</v>
          </cell>
          <cell r="C925">
            <v>0</v>
          </cell>
          <cell r="D925">
            <v>12</v>
          </cell>
          <cell r="E925">
            <v>0</v>
          </cell>
          <cell r="F925">
            <v>3</v>
          </cell>
          <cell r="G925">
            <v>1</v>
          </cell>
          <cell r="H925">
            <v>0</v>
          </cell>
          <cell r="I925">
            <v>7</v>
          </cell>
          <cell r="J925">
            <v>23</v>
          </cell>
        </row>
        <row r="926">
          <cell r="B926" t="str">
            <v>Infinera</v>
          </cell>
          <cell r="C926">
            <v>0</v>
          </cell>
          <cell r="D926">
            <v>0</v>
          </cell>
          <cell r="E926">
            <v>0</v>
          </cell>
          <cell r="F926">
            <v>0</v>
          </cell>
          <cell r="G926">
            <v>0</v>
          </cell>
          <cell r="H926">
            <v>0</v>
          </cell>
          <cell r="I926">
            <v>0</v>
          </cell>
          <cell r="J926">
            <v>0</v>
          </cell>
        </row>
        <row r="927">
          <cell r="B927" t="str">
            <v>Lucent</v>
          </cell>
          <cell r="C927">
            <v>0</v>
          </cell>
          <cell r="D927">
            <v>0</v>
          </cell>
          <cell r="E927">
            <v>0</v>
          </cell>
          <cell r="F927">
            <v>0</v>
          </cell>
          <cell r="G927">
            <v>0</v>
          </cell>
          <cell r="H927">
            <v>0</v>
          </cell>
          <cell r="I927">
            <v>0</v>
          </cell>
          <cell r="J927">
            <v>0</v>
          </cell>
        </row>
        <row r="928">
          <cell r="B928" t="str">
            <v>Luminous</v>
          </cell>
          <cell r="C928">
            <v>0</v>
          </cell>
          <cell r="D928">
            <v>0</v>
          </cell>
          <cell r="E928">
            <v>0</v>
          </cell>
          <cell r="F928">
            <v>0</v>
          </cell>
          <cell r="G928">
            <v>0</v>
          </cell>
          <cell r="H928">
            <v>0</v>
          </cell>
          <cell r="I928">
            <v>0</v>
          </cell>
          <cell r="J928">
            <v>0</v>
          </cell>
        </row>
        <row r="929">
          <cell r="B929" t="str">
            <v>Movaz</v>
          </cell>
          <cell r="C929">
            <v>0</v>
          </cell>
          <cell r="D929">
            <v>0</v>
          </cell>
          <cell r="E929">
            <v>0</v>
          </cell>
          <cell r="F929">
            <v>0</v>
          </cell>
          <cell r="G929">
            <v>0</v>
          </cell>
          <cell r="H929">
            <v>0</v>
          </cell>
          <cell r="I929">
            <v>0</v>
          </cell>
          <cell r="J929">
            <v>0</v>
          </cell>
        </row>
        <row r="930">
          <cell r="B930" t="str">
            <v>NEC</v>
          </cell>
          <cell r="C930">
            <v>5</v>
          </cell>
          <cell r="D930">
            <v>5</v>
          </cell>
          <cell r="E930">
            <v>0</v>
          </cell>
          <cell r="F930">
            <v>0</v>
          </cell>
          <cell r="G930">
            <v>0</v>
          </cell>
          <cell r="H930">
            <v>1</v>
          </cell>
          <cell r="I930">
            <v>0</v>
          </cell>
          <cell r="J930">
            <v>11</v>
          </cell>
        </row>
        <row r="931">
          <cell r="B931" t="str">
            <v>Nortel</v>
          </cell>
          <cell r="C931">
            <v>0</v>
          </cell>
          <cell r="D931">
            <v>1</v>
          </cell>
          <cell r="E931">
            <v>0</v>
          </cell>
          <cell r="F931">
            <v>0</v>
          </cell>
          <cell r="G931">
            <v>1</v>
          </cell>
          <cell r="H931">
            <v>1</v>
          </cell>
          <cell r="I931">
            <v>0</v>
          </cell>
          <cell r="J931">
            <v>3</v>
          </cell>
        </row>
        <row r="932">
          <cell r="B932" t="str">
            <v>OpVista</v>
          </cell>
          <cell r="C932">
            <v>0</v>
          </cell>
          <cell r="D932">
            <v>0</v>
          </cell>
          <cell r="E932">
            <v>0</v>
          </cell>
          <cell r="F932">
            <v>0</v>
          </cell>
          <cell r="G932">
            <v>0</v>
          </cell>
          <cell r="H932">
            <v>0</v>
          </cell>
          <cell r="I932">
            <v>0</v>
          </cell>
          <cell r="J932">
            <v>0</v>
          </cell>
        </row>
        <row r="933">
          <cell r="B933" t="str">
            <v>Sagem</v>
          </cell>
          <cell r="C933">
            <v>0</v>
          </cell>
          <cell r="D933">
            <v>0</v>
          </cell>
          <cell r="E933">
            <v>0</v>
          </cell>
          <cell r="F933">
            <v>0</v>
          </cell>
          <cell r="G933">
            <v>0</v>
          </cell>
          <cell r="H933">
            <v>0</v>
          </cell>
          <cell r="I933">
            <v>0</v>
          </cell>
          <cell r="J933">
            <v>0</v>
          </cell>
        </row>
        <row r="934">
          <cell r="B934" t="str">
            <v>Nokia Siemens</v>
          </cell>
          <cell r="C934">
            <v>1</v>
          </cell>
          <cell r="D934">
            <v>11</v>
          </cell>
          <cell r="E934">
            <v>0</v>
          </cell>
          <cell r="F934">
            <v>0</v>
          </cell>
          <cell r="G934">
            <v>0</v>
          </cell>
          <cell r="H934">
            <v>0</v>
          </cell>
          <cell r="I934">
            <v>0</v>
          </cell>
          <cell r="J934">
            <v>12</v>
          </cell>
        </row>
        <row r="935">
          <cell r="B935" t="str">
            <v>Sycamore</v>
          </cell>
          <cell r="C935">
            <v>0</v>
          </cell>
          <cell r="D935">
            <v>0</v>
          </cell>
          <cell r="E935">
            <v>0</v>
          </cell>
          <cell r="F935">
            <v>0</v>
          </cell>
          <cell r="G935">
            <v>0</v>
          </cell>
          <cell r="H935">
            <v>0</v>
          </cell>
          <cell r="I935">
            <v>0</v>
          </cell>
          <cell r="J935">
            <v>0</v>
          </cell>
        </row>
        <row r="936">
          <cell r="B936" t="str">
            <v>Tejas</v>
          </cell>
          <cell r="C936">
            <v>0</v>
          </cell>
          <cell r="D936">
            <v>0</v>
          </cell>
          <cell r="E936">
            <v>0</v>
          </cell>
          <cell r="F936">
            <v>0</v>
          </cell>
          <cell r="G936">
            <v>0</v>
          </cell>
          <cell r="H936">
            <v>0</v>
          </cell>
          <cell r="I936">
            <v>0</v>
          </cell>
          <cell r="J936">
            <v>0</v>
          </cell>
        </row>
        <row r="937">
          <cell r="B937" t="str">
            <v>Tellabs</v>
          </cell>
          <cell r="C937">
            <v>0</v>
          </cell>
          <cell r="D937">
            <v>3</v>
          </cell>
          <cell r="E937">
            <v>0</v>
          </cell>
          <cell r="F937">
            <v>0</v>
          </cell>
          <cell r="G937">
            <v>1</v>
          </cell>
          <cell r="H937">
            <v>0</v>
          </cell>
          <cell r="I937">
            <v>0</v>
          </cell>
          <cell r="J937">
            <v>4</v>
          </cell>
        </row>
        <row r="938">
          <cell r="B938" t="str">
            <v>Transmode</v>
          </cell>
          <cell r="C938">
            <v>0</v>
          </cell>
          <cell r="D938">
            <v>0</v>
          </cell>
          <cell r="E938">
            <v>0</v>
          </cell>
          <cell r="F938">
            <v>0</v>
          </cell>
          <cell r="G938">
            <v>0</v>
          </cell>
          <cell r="H938">
            <v>0</v>
          </cell>
          <cell r="I938">
            <v>0</v>
          </cell>
          <cell r="J938">
            <v>0</v>
          </cell>
        </row>
        <row r="939">
          <cell r="B939" t="str">
            <v>Turin</v>
          </cell>
          <cell r="C939">
            <v>0</v>
          </cell>
          <cell r="D939">
            <v>0</v>
          </cell>
          <cell r="E939">
            <v>0</v>
          </cell>
          <cell r="F939">
            <v>0</v>
          </cell>
          <cell r="G939">
            <v>0</v>
          </cell>
          <cell r="H939">
            <v>0</v>
          </cell>
          <cell r="I939">
            <v>0</v>
          </cell>
          <cell r="J939">
            <v>0</v>
          </cell>
        </row>
        <row r="940">
          <cell r="B940" t="str">
            <v>Tyco</v>
          </cell>
          <cell r="C940">
            <v>0</v>
          </cell>
          <cell r="D940">
            <v>0</v>
          </cell>
          <cell r="E940">
            <v>0</v>
          </cell>
          <cell r="F940">
            <v>0</v>
          </cell>
          <cell r="G940">
            <v>0</v>
          </cell>
          <cell r="H940">
            <v>0</v>
          </cell>
          <cell r="I940">
            <v>0</v>
          </cell>
          <cell r="J940">
            <v>0</v>
          </cell>
        </row>
        <row r="941">
          <cell r="B941" t="str">
            <v>UTStarcom</v>
          </cell>
          <cell r="C941">
            <v>0</v>
          </cell>
          <cell r="D941">
            <v>0</v>
          </cell>
          <cell r="E941">
            <v>0</v>
          </cell>
          <cell r="F941">
            <v>0</v>
          </cell>
          <cell r="G941">
            <v>0</v>
          </cell>
          <cell r="H941">
            <v>0</v>
          </cell>
          <cell r="I941">
            <v>0</v>
          </cell>
          <cell r="J941">
            <v>0</v>
          </cell>
        </row>
        <row r="942">
          <cell r="B942" t="str">
            <v>White Rock</v>
          </cell>
          <cell r="C942">
            <v>0</v>
          </cell>
          <cell r="D942">
            <v>0</v>
          </cell>
          <cell r="E942">
            <v>0</v>
          </cell>
          <cell r="F942">
            <v>0</v>
          </cell>
          <cell r="G942">
            <v>0</v>
          </cell>
          <cell r="H942">
            <v>0</v>
          </cell>
          <cell r="I942">
            <v>0</v>
          </cell>
          <cell r="J942">
            <v>0</v>
          </cell>
        </row>
        <row r="943">
          <cell r="B943" t="str">
            <v>Xtera</v>
          </cell>
          <cell r="C943">
            <v>0</v>
          </cell>
          <cell r="D943">
            <v>0</v>
          </cell>
          <cell r="E943">
            <v>0</v>
          </cell>
          <cell r="F943">
            <v>0</v>
          </cell>
          <cell r="G943">
            <v>0</v>
          </cell>
          <cell r="H943">
            <v>0</v>
          </cell>
          <cell r="I943">
            <v>0</v>
          </cell>
          <cell r="J943">
            <v>0</v>
          </cell>
        </row>
        <row r="944">
          <cell r="B944" t="str">
            <v>Zhone</v>
          </cell>
          <cell r="C944">
            <v>0</v>
          </cell>
          <cell r="D944">
            <v>0</v>
          </cell>
          <cell r="E944">
            <v>0</v>
          </cell>
          <cell r="F944">
            <v>0</v>
          </cell>
          <cell r="G944">
            <v>0</v>
          </cell>
          <cell r="H944">
            <v>0</v>
          </cell>
          <cell r="I944">
            <v>0</v>
          </cell>
          <cell r="J944">
            <v>0</v>
          </cell>
        </row>
        <row r="945">
          <cell r="B945" t="str">
            <v>ZTE</v>
          </cell>
          <cell r="C945">
            <v>1</v>
          </cell>
          <cell r="D945">
            <v>1</v>
          </cell>
          <cell r="E945">
            <v>0</v>
          </cell>
          <cell r="F945">
            <v>0</v>
          </cell>
          <cell r="G945">
            <v>0</v>
          </cell>
          <cell r="H945">
            <v>2</v>
          </cell>
          <cell r="I945">
            <v>0</v>
          </cell>
          <cell r="J945">
            <v>4</v>
          </cell>
        </row>
        <row r="946">
          <cell r="B946" t="str">
            <v>Other</v>
          </cell>
          <cell r="C946">
            <v>0</v>
          </cell>
          <cell r="D946">
            <v>0</v>
          </cell>
          <cell r="E946">
            <v>0</v>
          </cell>
          <cell r="F946">
            <v>0</v>
          </cell>
          <cell r="G946">
            <v>0</v>
          </cell>
          <cell r="H946">
            <v>0</v>
          </cell>
          <cell r="I946">
            <v>0</v>
          </cell>
          <cell r="J946">
            <v>0</v>
          </cell>
        </row>
        <row r="947">
          <cell r="B947" t="str">
            <v>Total</v>
          </cell>
          <cell r="C947">
            <v>8</v>
          </cell>
          <cell r="D947">
            <v>69</v>
          </cell>
          <cell r="E947">
            <v>0</v>
          </cell>
          <cell r="F947">
            <v>7</v>
          </cell>
          <cell r="G947">
            <v>9</v>
          </cell>
          <cell r="H947">
            <v>7</v>
          </cell>
          <cell r="I947">
            <v>19</v>
          </cell>
          <cell r="J947">
            <v>119</v>
          </cell>
        </row>
        <row r="948">
          <cell r="B948" t="str">
            <v>Q/Q Change</v>
          </cell>
          <cell r="C948">
            <v>0.33333333333333326</v>
          </cell>
          <cell r="D948">
            <v>0.18965517241379315</v>
          </cell>
          <cell r="E948">
            <v>-1</v>
          </cell>
          <cell r="F948">
            <v>0.39999999999999991</v>
          </cell>
          <cell r="G948">
            <v>-0.18181818181818177</v>
          </cell>
          <cell r="H948">
            <v>0.39999999999999991</v>
          </cell>
          <cell r="I948">
            <v>0.58333333333333326</v>
          </cell>
          <cell r="J948">
            <v>0.21428571428571419</v>
          </cell>
        </row>
        <row r="953">
          <cell r="B953" t="str">
            <v>ADVA</v>
          </cell>
          <cell r="C953">
            <v>0</v>
          </cell>
          <cell r="D953">
            <v>0</v>
          </cell>
          <cell r="E953">
            <v>0</v>
          </cell>
          <cell r="F953">
            <v>0</v>
          </cell>
          <cell r="G953">
            <v>0</v>
          </cell>
          <cell r="H953">
            <v>0</v>
          </cell>
          <cell r="I953">
            <v>0</v>
          </cell>
          <cell r="J953">
            <v>0</v>
          </cell>
        </row>
        <row r="954">
          <cell r="B954" t="str">
            <v>Alcatel-Lucent</v>
          </cell>
          <cell r="C954">
            <v>0</v>
          </cell>
          <cell r="D954">
            <v>49</v>
          </cell>
          <cell r="E954">
            <v>0</v>
          </cell>
          <cell r="F954">
            <v>3</v>
          </cell>
          <cell r="G954">
            <v>1</v>
          </cell>
          <cell r="H954">
            <v>0</v>
          </cell>
          <cell r="I954">
            <v>10</v>
          </cell>
          <cell r="J954">
            <v>63</v>
          </cell>
        </row>
        <row r="955">
          <cell r="B955" t="str">
            <v>ANDA</v>
          </cell>
          <cell r="C955">
            <v>0</v>
          </cell>
          <cell r="D955">
            <v>0</v>
          </cell>
          <cell r="E955">
            <v>0</v>
          </cell>
          <cell r="F955">
            <v>0</v>
          </cell>
          <cell r="G955">
            <v>0</v>
          </cell>
          <cell r="H955">
            <v>0</v>
          </cell>
          <cell r="I955">
            <v>0</v>
          </cell>
          <cell r="J955">
            <v>0</v>
          </cell>
        </row>
        <row r="956">
          <cell r="B956" t="str">
            <v>Atrica</v>
          </cell>
          <cell r="C956">
            <v>0</v>
          </cell>
          <cell r="D956">
            <v>0</v>
          </cell>
          <cell r="E956">
            <v>0</v>
          </cell>
          <cell r="F956">
            <v>0</v>
          </cell>
          <cell r="G956">
            <v>0</v>
          </cell>
          <cell r="H956">
            <v>0</v>
          </cell>
          <cell r="I956">
            <v>0</v>
          </cell>
          <cell r="J956">
            <v>0</v>
          </cell>
        </row>
        <row r="957">
          <cell r="B957" t="str">
            <v>Calient</v>
          </cell>
          <cell r="C957">
            <v>0</v>
          </cell>
          <cell r="D957">
            <v>0</v>
          </cell>
          <cell r="E957">
            <v>0</v>
          </cell>
          <cell r="F957">
            <v>0</v>
          </cell>
          <cell r="G957">
            <v>0</v>
          </cell>
          <cell r="H957">
            <v>0</v>
          </cell>
          <cell r="I957">
            <v>0</v>
          </cell>
          <cell r="J957">
            <v>0</v>
          </cell>
        </row>
        <row r="958">
          <cell r="B958" t="str">
            <v>Ciena</v>
          </cell>
          <cell r="C958">
            <v>0</v>
          </cell>
          <cell r="D958">
            <v>0</v>
          </cell>
          <cell r="E958">
            <v>0</v>
          </cell>
          <cell r="F958">
            <v>0</v>
          </cell>
          <cell r="G958">
            <v>1</v>
          </cell>
          <cell r="H958">
            <v>0</v>
          </cell>
          <cell r="I958">
            <v>1</v>
          </cell>
          <cell r="J958">
            <v>2</v>
          </cell>
        </row>
        <row r="959">
          <cell r="B959" t="str">
            <v>Cisco</v>
          </cell>
          <cell r="C959">
            <v>0</v>
          </cell>
          <cell r="D959">
            <v>2</v>
          </cell>
          <cell r="E959">
            <v>0</v>
          </cell>
          <cell r="F959">
            <v>0</v>
          </cell>
          <cell r="G959">
            <v>1</v>
          </cell>
          <cell r="H959">
            <v>0</v>
          </cell>
          <cell r="I959">
            <v>0</v>
          </cell>
          <cell r="J959">
            <v>3</v>
          </cell>
        </row>
        <row r="960">
          <cell r="B960" t="str">
            <v>Corrigent</v>
          </cell>
          <cell r="C960">
            <v>0</v>
          </cell>
          <cell r="D960">
            <v>0</v>
          </cell>
          <cell r="E960">
            <v>0</v>
          </cell>
          <cell r="F960">
            <v>0</v>
          </cell>
          <cell r="G960">
            <v>0</v>
          </cell>
          <cell r="H960">
            <v>0</v>
          </cell>
          <cell r="I960">
            <v>0</v>
          </cell>
          <cell r="J960">
            <v>0</v>
          </cell>
        </row>
        <row r="961">
          <cell r="B961" t="str">
            <v>Corvis</v>
          </cell>
          <cell r="C961">
            <v>0</v>
          </cell>
          <cell r="D961">
            <v>0</v>
          </cell>
          <cell r="E961">
            <v>0</v>
          </cell>
          <cell r="F961">
            <v>0</v>
          </cell>
          <cell r="G961">
            <v>0</v>
          </cell>
          <cell r="H961">
            <v>0</v>
          </cell>
          <cell r="I961">
            <v>0</v>
          </cell>
          <cell r="J961">
            <v>0</v>
          </cell>
        </row>
        <row r="962">
          <cell r="B962" t="str">
            <v>Datang</v>
          </cell>
          <cell r="C962">
            <v>0</v>
          </cell>
          <cell r="D962">
            <v>0</v>
          </cell>
          <cell r="E962">
            <v>0</v>
          </cell>
          <cell r="F962">
            <v>0</v>
          </cell>
          <cell r="G962">
            <v>0</v>
          </cell>
          <cell r="H962">
            <v>0</v>
          </cell>
          <cell r="I962">
            <v>0</v>
          </cell>
          <cell r="J962">
            <v>0</v>
          </cell>
        </row>
        <row r="963">
          <cell r="B963" t="str">
            <v>ECI Telecom</v>
          </cell>
          <cell r="C963">
            <v>0</v>
          </cell>
          <cell r="D963">
            <v>4</v>
          </cell>
          <cell r="E963">
            <v>0</v>
          </cell>
          <cell r="F963">
            <v>0</v>
          </cell>
          <cell r="G963">
            <v>4</v>
          </cell>
          <cell r="H963">
            <v>0</v>
          </cell>
          <cell r="I963">
            <v>0</v>
          </cell>
          <cell r="J963">
            <v>8</v>
          </cell>
        </row>
        <row r="964">
          <cell r="B964" t="str">
            <v>Ericsson</v>
          </cell>
          <cell r="C964">
            <v>0</v>
          </cell>
          <cell r="D964">
            <v>3</v>
          </cell>
          <cell r="E964">
            <v>0</v>
          </cell>
          <cell r="F964">
            <v>1</v>
          </cell>
          <cell r="G964">
            <v>0</v>
          </cell>
          <cell r="H964">
            <v>3</v>
          </cell>
          <cell r="I964">
            <v>2</v>
          </cell>
          <cell r="J964">
            <v>9</v>
          </cell>
        </row>
        <row r="965">
          <cell r="B965" t="str">
            <v>FiberHome</v>
          </cell>
          <cell r="C965">
            <v>0</v>
          </cell>
          <cell r="D965">
            <v>0</v>
          </cell>
          <cell r="E965">
            <v>0</v>
          </cell>
          <cell r="F965">
            <v>0</v>
          </cell>
          <cell r="G965">
            <v>0</v>
          </cell>
          <cell r="H965">
            <v>0</v>
          </cell>
          <cell r="I965">
            <v>0</v>
          </cell>
          <cell r="J965">
            <v>0</v>
          </cell>
        </row>
        <row r="966">
          <cell r="B966" t="str">
            <v>Fujitsu</v>
          </cell>
          <cell r="C966">
            <v>0</v>
          </cell>
          <cell r="D966">
            <v>0</v>
          </cell>
          <cell r="E966">
            <v>0</v>
          </cell>
          <cell r="F966">
            <v>0</v>
          </cell>
          <cell r="G966">
            <v>0</v>
          </cell>
          <cell r="H966">
            <v>0</v>
          </cell>
          <cell r="I966">
            <v>0</v>
          </cell>
          <cell r="J966">
            <v>0</v>
          </cell>
        </row>
        <row r="967">
          <cell r="B967" t="str">
            <v>Hitachi</v>
          </cell>
          <cell r="C967">
            <v>0</v>
          </cell>
          <cell r="D967">
            <v>0</v>
          </cell>
          <cell r="E967">
            <v>0</v>
          </cell>
          <cell r="F967">
            <v>0</v>
          </cell>
          <cell r="G967">
            <v>0</v>
          </cell>
          <cell r="H967">
            <v>0</v>
          </cell>
          <cell r="I967">
            <v>0</v>
          </cell>
          <cell r="J967">
            <v>0</v>
          </cell>
        </row>
        <row r="968">
          <cell r="B968" t="str">
            <v>Hitachi Cable</v>
          </cell>
          <cell r="C968">
            <v>0</v>
          </cell>
          <cell r="D968">
            <v>0</v>
          </cell>
          <cell r="E968">
            <v>0</v>
          </cell>
          <cell r="F968">
            <v>0</v>
          </cell>
          <cell r="G968">
            <v>0</v>
          </cell>
          <cell r="H968">
            <v>0</v>
          </cell>
          <cell r="I968">
            <v>0</v>
          </cell>
          <cell r="J968">
            <v>0</v>
          </cell>
        </row>
        <row r="969">
          <cell r="B969" t="str">
            <v>Huawei</v>
          </cell>
          <cell r="C969">
            <v>0</v>
          </cell>
          <cell r="D969">
            <v>30</v>
          </cell>
          <cell r="E969">
            <v>0</v>
          </cell>
          <cell r="F969">
            <v>4</v>
          </cell>
          <cell r="G969">
            <v>1</v>
          </cell>
          <cell r="H969">
            <v>0</v>
          </cell>
          <cell r="I969">
            <v>5</v>
          </cell>
          <cell r="J969">
            <v>40</v>
          </cell>
        </row>
        <row r="970">
          <cell r="B970" t="str">
            <v>Infinera</v>
          </cell>
          <cell r="C970">
            <v>0</v>
          </cell>
          <cell r="D970">
            <v>0</v>
          </cell>
          <cell r="E970">
            <v>0</v>
          </cell>
          <cell r="F970">
            <v>0</v>
          </cell>
          <cell r="G970">
            <v>0</v>
          </cell>
          <cell r="H970">
            <v>0</v>
          </cell>
          <cell r="I970">
            <v>0</v>
          </cell>
          <cell r="J970">
            <v>0</v>
          </cell>
        </row>
        <row r="971">
          <cell r="B971" t="str">
            <v>Lucent</v>
          </cell>
          <cell r="C971">
            <v>0</v>
          </cell>
          <cell r="D971">
            <v>0</v>
          </cell>
          <cell r="E971">
            <v>0</v>
          </cell>
          <cell r="F971">
            <v>0</v>
          </cell>
          <cell r="G971">
            <v>0</v>
          </cell>
          <cell r="H971">
            <v>0</v>
          </cell>
          <cell r="I971">
            <v>0</v>
          </cell>
          <cell r="J971">
            <v>0</v>
          </cell>
        </row>
        <row r="972">
          <cell r="B972" t="str">
            <v>Luminous</v>
          </cell>
          <cell r="C972">
            <v>0</v>
          </cell>
          <cell r="D972">
            <v>0</v>
          </cell>
          <cell r="E972">
            <v>0</v>
          </cell>
          <cell r="F972">
            <v>0</v>
          </cell>
          <cell r="G972">
            <v>0</v>
          </cell>
          <cell r="H972">
            <v>0</v>
          </cell>
          <cell r="I972">
            <v>0</v>
          </cell>
          <cell r="J972">
            <v>0</v>
          </cell>
        </row>
        <row r="973">
          <cell r="B973" t="str">
            <v>Movaz</v>
          </cell>
          <cell r="J973">
            <v>0</v>
          </cell>
        </row>
        <row r="974">
          <cell r="B974" t="str">
            <v>NEC</v>
          </cell>
          <cell r="C974">
            <v>3</v>
          </cell>
          <cell r="D974">
            <v>8</v>
          </cell>
          <cell r="E974">
            <v>0</v>
          </cell>
          <cell r="F974">
            <v>0</v>
          </cell>
          <cell r="G974">
            <v>0</v>
          </cell>
          <cell r="H974">
            <v>2</v>
          </cell>
          <cell r="I974">
            <v>0</v>
          </cell>
          <cell r="J974">
            <v>13</v>
          </cell>
        </row>
        <row r="975">
          <cell r="B975" t="str">
            <v>Nortel</v>
          </cell>
          <cell r="C975">
            <v>0</v>
          </cell>
          <cell r="D975">
            <v>4</v>
          </cell>
          <cell r="E975">
            <v>0</v>
          </cell>
          <cell r="F975">
            <v>1</v>
          </cell>
          <cell r="G975">
            <v>3</v>
          </cell>
          <cell r="H975">
            <v>6</v>
          </cell>
          <cell r="I975">
            <v>0</v>
          </cell>
          <cell r="J975">
            <v>14</v>
          </cell>
        </row>
        <row r="976">
          <cell r="B976" t="str">
            <v>OpVista</v>
          </cell>
          <cell r="C976">
            <v>0</v>
          </cell>
          <cell r="D976">
            <v>0</v>
          </cell>
          <cell r="E976">
            <v>0</v>
          </cell>
          <cell r="F976">
            <v>0</v>
          </cell>
          <cell r="G976">
            <v>0</v>
          </cell>
          <cell r="H976">
            <v>0</v>
          </cell>
          <cell r="I976">
            <v>0</v>
          </cell>
          <cell r="J976">
            <v>0</v>
          </cell>
        </row>
        <row r="977">
          <cell r="B977" t="str">
            <v>Sagem</v>
          </cell>
          <cell r="C977">
            <v>0</v>
          </cell>
          <cell r="D977">
            <v>0</v>
          </cell>
          <cell r="E977">
            <v>0</v>
          </cell>
          <cell r="F977">
            <v>0</v>
          </cell>
          <cell r="G977">
            <v>0</v>
          </cell>
          <cell r="H977">
            <v>0</v>
          </cell>
          <cell r="I977">
            <v>0</v>
          </cell>
          <cell r="J977">
            <v>0</v>
          </cell>
        </row>
        <row r="978">
          <cell r="B978" t="str">
            <v>Nokia Siemens</v>
          </cell>
          <cell r="C978">
            <v>0</v>
          </cell>
          <cell r="D978">
            <v>14</v>
          </cell>
          <cell r="E978">
            <v>0</v>
          </cell>
          <cell r="F978">
            <v>0</v>
          </cell>
          <cell r="G978">
            <v>0</v>
          </cell>
          <cell r="H978">
            <v>0</v>
          </cell>
          <cell r="I978">
            <v>0</v>
          </cell>
          <cell r="J978">
            <v>14</v>
          </cell>
        </row>
        <row r="979">
          <cell r="B979" t="str">
            <v>Sycamore</v>
          </cell>
          <cell r="C979">
            <v>0</v>
          </cell>
          <cell r="D979">
            <v>0</v>
          </cell>
          <cell r="E979">
            <v>0</v>
          </cell>
          <cell r="F979">
            <v>0</v>
          </cell>
          <cell r="G979">
            <v>0</v>
          </cell>
          <cell r="H979">
            <v>0</v>
          </cell>
          <cell r="I979">
            <v>0</v>
          </cell>
          <cell r="J979">
            <v>0</v>
          </cell>
        </row>
        <row r="980">
          <cell r="B980" t="str">
            <v>Tejas</v>
          </cell>
          <cell r="C980">
            <v>0</v>
          </cell>
          <cell r="D980">
            <v>0</v>
          </cell>
          <cell r="E980">
            <v>0</v>
          </cell>
          <cell r="F980">
            <v>0</v>
          </cell>
          <cell r="G980">
            <v>0</v>
          </cell>
          <cell r="H980">
            <v>0</v>
          </cell>
          <cell r="I980">
            <v>0</v>
          </cell>
          <cell r="J980">
            <v>0</v>
          </cell>
        </row>
        <row r="981">
          <cell r="B981" t="str">
            <v>Tellabs</v>
          </cell>
          <cell r="C981">
            <v>0</v>
          </cell>
          <cell r="D981">
            <v>3</v>
          </cell>
          <cell r="E981">
            <v>0</v>
          </cell>
          <cell r="F981">
            <v>0</v>
          </cell>
          <cell r="G981">
            <v>1</v>
          </cell>
          <cell r="H981">
            <v>0</v>
          </cell>
          <cell r="I981">
            <v>0</v>
          </cell>
          <cell r="J981">
            <v>4</v>
          </cell>
        </row>
        <row r="982">
          <cell r="B982" t="str">
            <v>Transmode</v>
          </cell>
          <cell r="C982">
            <v>0</v>
          </cell>
          <cell r="D982">
            <v>0</v>
          </cell>
          <cell r="E982">
            <v>0</v>
          </cell>
          <cell r="F982">
            <v>0</v>
          </cell>
          <cell r="G982">
            <v>0</v>
          </cell>
          <cell r="H982">
            <v>0</v>
          </cell>
          <cell r="I982">
            <v>0</v>
          </cell>
          <cell r="J982">
            <v>0</v>
          </cell>
        </row>
        <row r="983">
          <cell r="B983" t="str">
            <v>Turin</v>
          </cell>
          <cell r="C983">
            <v>0</v>
          </cell>
          <cell r="D983">
            <v>0</v>
          </cell>
          <cell r="E983">
            <v>0</v>
          </cell>
          <cell r="F983">
            <v>0</v>
          </cell>
          <cell r="G983">
            <v>0</v>
          </cell>
          <cell r="H983">
            <v>0</v>
          </cell>
          <cell r="I983">
            <v>0</v>
          </cell>
          <cell r="J983">
            <v>0</v>
          </cell>
        </row>
        <row r="984">
          <cell r="B984" t="str">
            <v>Tyco</v>
          </cell>
          <cell r="C984">
            <v>0</v>
          </cell>
          <cell r="D984">
            <v>0</v>
          </cell>
          <cell r="E984">
            <v>0</v>
          </cell>
          <cell r="F984">
            <v>0</v>
          </cell>
          <cell r="G984">
            <v>0</v>
          </cell>
          <cell r="H984">
            <v>0</v>
          </cell>
          <cell r="I984">
            <v>0</v>
          </cell>
          <cell r="J984">
            <v>0</v>
          </cell>
        </row>
        <row r="985">
          <cell r="B985" t="str">
            <v>UTStarcom</v>
          </cell>
          <cell r="C985">
            <v>0</v>
          </cell>
          <cell r="D985">
            <v>0</v>
          </cell>
          <cell r="E985">
            <v>0</v>
          </cell>
          <cell r="F985">
            <v>0</v>
          </cell>
          <cell r="G985">
            <v>0</v>
          </cell>
          <cell r="H985">
            <v>0</v>
          </cell>
          <cell r="I985">
            <v>0</v>
          </cell>
          <cell r="J985">
            <v>0</v>
          </cell>
        </row>
        <row r="986">
          <cell r="B986" t="str">
            <v>White Rock</v>
          </cell>
          <cell r="J986">
            <v>0</v>
          </cell>
        </row>
        <row r="987">
          <cell r="B987" t="str">
            <v>Xtera</v>
          </cell>
          <cell r="C987">
            <v>0</v>
          </cell>
          <cell r="D987">
            <v>0</v>
          </cell>
          <cell r="E987">
            <v>0</v>
          </cell>
          <cell r="F987">
            <v>0</v>
          </cell>
          <cell r="G987">
            <v>0</v>
          </cell>
          <cell r="H987">
            <v>0</v>
          </cell>
          <cell r="I987">
            <v>0</v>
          </cell>
          <cell r="J987">
            <v>0</v>
          </cell>
        </row>
        <row r="988">
          <cell r="B988" t="str">
            <v>Zhone</v>
          </cell>
          <cell r="C988">
            <v>0</v>
          </cell>
          <cell r="D988">
            <v>0</v>
          </cell>
          <cell r="E988">
            <v>0</v>
          </cell>
          <cell r="F988">
            <v>0</v>
          </cell>
          <cell r="G988">
            <v>0</v>
          </cell>
          <cell r="H988">
            <v>0</v>
          </cell>
          <cell r="I988">
            <v>0</v>
          </cell>
          <cell r="J988">
            <v>0</v>
          </cell>
        </row>
        <row r="989">
          <cell r="B989" t="str">
            <v>ZTE</v>
          </cell>
          <cell r="C989">
            <v>1</v>
          </cell>
          <cell r="D989">
            <v>2</v>
          </cell>
          <cell r="E989">
            <v>0</v>
          </cell>
          <cell r="F989">
            <v>0</v>
          </cell>
          <cell r="G989">
            <v>0</v>
          </cell>
          <cell r="H989">
            <v>3</v>
          </cell>
          <cell r="I989">
            <v>0</v>
          </cell>
          <cell r="J989">
            <v>6</v>
          </cell>
        </row>
        <row r="990">
          <cell r="B990" t="str">
            <v>Other</v>
          </cell>
          <cell r="C990">
            <v>0</v>
          </cell>
          <cell r="D990">
            <v>0</v>
          </cell>
          <cell r="E990">
            <v>0</v>
          </cell>
          <cell r="F990">
            <v>0</v>
          </cell>
          <cell r="G990">
            <v>0</v>
          </cell>
          <cell r="H990">
            <v>0</v>
          </cell>
          <cell r="I990">
            <v>0</v>
          </cell>
          <cell r="J990">
            <v>0</v>
          </cell>
        </row>
        <row r="991">
          <cell r="B991" t="str">
            <v>Total</v>
          </cell>
          <cell r="C991">
            <v>4</v>
          </cell>
          <cell r="D991">
            <v>119</v>
          </cell>
          <cell r="E991">
            <v>0</v>
          </cell>
          <cell r="F991">
            <v>9</v>
          </cell>
          <cell r="G991">
            <v>12</v>
          </cell>
          <cell r="H991">
            <v>14</v>
          </cell>
          <cell r="I991">
            <v>18</v>
          </cell>
          <cell r="J991">
            <v>176</v>
          </cell>
        </row>
        <row r="992">
          <cell r="B992" t="str">
            <v>Q/Q Change</v>
          </cell>
          <cell r="C992">
            <v>-0.5</v>
          </cell>
          <cell r="D992">
            <v>0.7246376811594204</v>
          </cell>
          <cell r="E992" t="e">
            <v>#DIV/0!</v>
          </cell>
          <cell r="F992">
            <v>0.28571428571428581</v>
          </cell>
          <cell r="G992">
            <v>0.33333333333333326</v>
          </cell>
          <cell r="H992">
            <v>1</v>
          </cell>
          <cell r="I992">
            <v>-5.2631578947368474E-2</v>
          </cell>
          <cell r="J992">
            <v>0.47899159663865554</v>
          </cell>
        </row>
        <row r="994">
          <cell r="B994" t="str">
            <v>4Q06</v>
          </cell>
          <cell r="D994" t="str">
            <v>Optical Networking Vendor Revenues ($ M)</v>
          </cell>
          <cell r="J994" t="str">
            <v>CALA</v>
          </cell>
        </row>
        <row r="998">
          <cell r="B998" t="str">
            <v>Alcatel-Lucent</v>
          </cell>
          <cell r="C998">
            <v>0</v>
          </cell>
          <cell r="D998">
            <v>55</v>
          </cell>
          <cell r="E998">
            <v>0</v>
          </cell>
          <cell r="F998">
            <v>6</v>
          </cell>
          <cell r="G998">
            <v>4</v>
          </cell>
          <cell r="H998">
            <v>0</v>
          </cell>
          <cell r="I998">
            <v>13</v>
          </cell>
          <cell r="J998">
            <v>78</v>
          </cell>
        </row>
        <row r="999">
          <cell r="B999" t="str">
            <v>ANDA</v>
          </cell>
          <cell r="C999">
            <v>0</v>
          </cell>
          <cell r="D999">
            <v>0</v>
          </cell>
          <cell r="E999">
            <v>0</v>
          </cell>
          <cell r="F999">
            <v>0</v>
          </cell>
          <cell r="G999">
            <v>0</v>
          </cell>
          <cell r="H999">
            <v>0</v>
          </cell>
          <cell r="I999">
            <v>0</v>
          </cell>
          <cell r="J999">
            <v>0</v>
          </cell>
        </row>
        <row r="1000">
          <cell r="B1000" t="str">
            <v>Atrica</v>
          </cell>
          <cell r="C1000">
            <v>0</v>
          </cell>
          <cell r="D1000">
            <v>0</v>
          </cell>
          <cell r="E1000">
            <v>0</v>
          </cell>
          <cell r="F1000">
            <v>0</v>
          </cell>
          <cell r="G1000">
            <v>0</v>
          </cell>
          <cell r="H1000">
            <v>0</v>
          </cell>
          <cell r="I1000">
            <v>0</v>
          </cell>
          <cell r="J1000">
            <v>0</v>
          </cell>
        </row>
        <row r="1001">
          <cell r="B1001" t="str">
            <v>Calient</v>
          </cell>
          <cell r="C1001">
            <v>0</v>
          </cell>
          <cell r="D1001">
            <v>0</v>
          </cell>
          <cell r="E1001">
            <v>0</v>
          </cell>
          <cell r="F1001">
            <v>0</v>
          </cell>
          <cell r="G1001">
            <v>0</v>
          </cell>
          <cell r="H1001">
            <v>0</v>
          </cell>
          <cell r="I1001">
            <v>0</v>
          </cell>
          <cell r="J1001">
            <v>0</v>
          </cell>
        </row>
        <row r="1002">
          <cell r="B1002" t="str">
            <v>Ciena</v>
          </cell>
          <cell r="C1002">
            <v>0</v>
          </cell>
          <cell r="D1002">
            <v>0</v>
          </cell>
          <cell r="E1002">
            <v>0</v>
          </cell>
          <cell r="F1002">
            <v>0</v>
          </cell>
          <cell r="G1002">
            <v>1</v>
          </cell>
          <cell r="H1002">
            <v>0</v>
          </cell>
          <cell r="I1002">
            <v>1</v>
          </cell>
          <cell r="J1002">
            <v>2</v>
          </cell>
        </row>
        <row r="1003">
          <cell r="B1003" t="str">
            <v>Cisco</v>
          </cell>
          <cell r="C1003">
            <v>0</v>
          </cell>
          <cell r="D1003">
            <v>2</v>
          </cell>
          <cell r="E1003">
            <v>0</v>
          </cell>
          <cell r="F1003">
            <v>0</v>
          </cell>
          <cell r="G1003">
            <v>1</v>
          </cell>
          <cell r="H1003">
            <v>0</v>
          </cell>
          <cell r="I1003">
            <v>0</v>
          </cell>
          <cell r="J1003">
            <v>3</v>
          </cell>
        </row>
        <row r="1004">
          <cell r="B1004" t="str">
            <v>Corrigent</v>
          </cell>
          <cell r="C1004">
            <v>0</v>
          </cell>
          <cell r="D1004">
            <v>0</v>
          </cell>
          <cell r="E1004">
            <v>0</v>
          </cell>
          <cell r="F1004">
            <v>0</v>
          </cell>
          <cell r="G1004">
            <v>0</v>
          </cell>
          <cell r="H1004">
            <v>0</v>
          </cell>
          <cell r="I1004">
            <v>0</v>
          </cell>
          <cell r="J1004">
            <v>0</v>
          </cell>
        </row>
        <row r="1005">
          <cell r="B1005" t="str">
            <v>Corvis</v>
          </cell>
          <cell r="C1005">
            <v>0</v>
          </cell>
          <cell r="D1005">
            <v>0</v>
          </cell>
          <cell r="E1005">
            <v>0</v>
          </cell>
          <cell r="F1005">
            <v>0</v>
          </cell>
          <cell r="G1005">
            <v>0</v>
          </cell>
          <cell r="H1005">
            <v>0</v>
          </cell>
          <cell r="I1005">
            <v>0</v>
          </cell>
          <cell r="J1005">
            <v>0</v>
          </cell>
        </row>
        <row r="1006">
          <cell r="B1006" t="str">
            <v>Datang</v>
          </cell>
          <cell r="C1006">
            <v>0</v>
          </cell>
          <cell r="D1006">
            <v>0</v>
          </cell>
          <cell r="E1006">
            <v>0</v>
          </cell>
          <cell r="F1006">
            <v>0</v>
          </cell>
          <cell r="G1006">
            <v>0</v>
          </cell>
          <cell r="H1006">
            <v>0</v>
          </cell>
          <cell r="I1006">
            <v>0</v>
          </cell>
          <cell r="J1006">
            <v>0</v>
          </cell>
        </row>
        <row r="1007">
          <cell r="B1007" t="str">
            <v>ECI Telecom</v>
          </cell>
          <cell r="C1007">
            <v>1</v>
          </cell>
          <cell r="D1007">
            <v>9</v>
          </cell>
          <cell r="E1007">
            <v>0</v>
          </cell>
          <cell r="F1007">
            <v>0</v>
          </cell>
          <cell r="G1007">
            <v>5</v>
          </cell>
          <cell r="H1007">
            <v>0</v>
          </cell>
          <cell r="I1007">
            <v>0</v>
          </cell>
          <cell r="J1007">
            <v>15</v>
          </cell>
        </row>
        <row r="1008">
          <cell r="B1008" t="str">
            <v>Ericsson</v>
          </cell>
          <cell r="C1008">
            <v>0</v>
          </cell>
          <cell r="D1008">
            <v>4</v>
          </cell>
          <cell r="E1008">
            <v>0</v>
          </cell>
          <cell r="F1008">
            <v>1</v>
          </cell>
          <cell r="G1008">
            <v>0</v>
          </cell>
          <cell r="H1008">
            <v>3</v>
          </cell>
          <cell r="I1008">
            <v>2</v>
          </cell>
          <cell r="J1008">
            <v>10</v>
          </cell>
        </row>
        <row r="1009">
          <cell r="B1009" t="str">
            <v>FiberHome</v>
          </cell>
          <cell r="C1009">
            <v>0</v>
          </cell>
          <cell r="D1009">
            <v>0</v>
          </cell>
          <cell r="E1009">
            <v>0</v>
          </cell>
          <cell r="F1009">
            <v>0</v>
          </cell>
          <cell r="G1009">
            <v>0</v>
          </cell>
          <cell r="H1009">
            <v>0</v>
          </cell>
          <cell r="I1009">
            <v>0</v>
          </cell>
          <cell r="J1009">
            <v>0</v>
          </cell>
        </row>
        <row r="1010">
          <cell r="B1010" t="str">
            <v>Fujitsu</v>
          </cell>
          <cell r="C1010">
            <v>0</v>
          </cell>
          <cell r="D1010">
            <v>0</v>
          </cell>
          <cell r="E1010">
            <v>0</v>
          </cell>
          <cell r="F1010">
            <v>0</v>
          </cell>
          <cell r="G1010">
            <v>0</v>
          </cell>
          <cell r="H1010">
            <v>0</v>
          </cell>
          <cell r="I1010">
            <v>0</v>
          </cell>
          <cell r="J1010">
            <v>0</v>
          </cell>
        </row>
        <row r="1011">
          <cell r="B1011" t="str">
            <v>Hitachi</v>
          </cell>
          <cell r="C1011">
            <v>0</v>
          </cell>
          <cell r="D1011">
            <v>0</v>
          </cell>
          <cell r="E1011">
            <v>0</v>
          </cell>
          <cell r="F1011">
            <v>0</v>
          </cell>
          <cell r="G1011">
            <v>0</v>
          </cell>
          <cell r="H1011">
            <v>0</v>
          </cell>
          <cell r="I1011">
            <v>0</v>
          </cell>
          <cell r="J1011">
            <v>0</v>
          </cell>
        </row>
        <row r="1012">
          <cell r="B1012" t="str">
            <v>Hitachi Cable</v>
          </cell>
          <cell r="C1012">
            <v>0</v>
          </cell>
          <cell r="D1012">
            <v>0</v>
          </cell>
          <cell r="E1012">
            <v>0</v>
          </cell>
          <cell r="F1012">
            <v>0</v>
          </cell>
          <cell r="G1012">
            <v>0</v>
          </cell>
          <cell r="H1012">
            <v>0</v>
          </cell>
          <cell r="I1012">
            <v>0</v>
          </cell>
          <cell r="J1012">
            <v>0</v>
          </cell>
        </row>
        <row r="1013">
          <cell r="B1013" t="str">
            <v>Huawei</v>
          </cell>
          <cell r="C1013">
            <v>0</v>
          </cell>
          <cell r="D1013">
            <v>11</v>
          </cell>
          <cell r="E1013">
            <v>0</v>
          </cell>
          <cell r="F1013">
            <v>2</v>
          </cell>
          <cell r="G1013">
            <v>9</v>
          </cell>
          <cell r="H1013">
            <v>0</v>
          </cell>
          <cell r="I1013">
            <v>20</v>
          </cell>
          <cell r="J1013">
            <v>42</v>
          </cell>
        </row>
        <row r="1014">
          <cell r="B1014" t="str">
            <v>Infinera</v>
          </cell>
          <cell r="C1014">
            <v>0</v>
          </cell>
          <cell r="D1014">
            <v>0</v>
          </cell>
          <cell r="E1014">
            <v>0</v>
          </cell>
          <cell r="F1014">
            <v>0</v>
          </cell>
          <cell r="G1014">
            <v>0</v>
          </cell>
          <cell r="H1014">
            <v>0</v>
          </cell>
          <cell r="I1014">
            <v>0</v>
          </cell>
          <cell r="J1014">
            <v>0</v>
          </cell>
        </row>
        <row r="1015">
          <cell r="B1015" t="str">
            <v>Lucent</v>
          </cell>
          <cell r="C1015">
            <v>0</v>
          </cell>
          <cell r="D1015">
            <v>0</v>
          </cell>
          <cell r="E1015">
            <v>0</v>
          </cell>
          <cell r="F1015">
            <v>0</v>
          </cell>
          <cell r="G1015">
            <v>0</v>
          </cell>
          <cell r="H1015">
            <v>0</v>
          </cell>
          <cell r="I1015">
            <v>0</v>
          </cell>
          <cell r="J1015">
            <v>0</v>
          </cell>
        </row>
        <row r="1016">
          <cell r="B1016" t="str">
            <v>Luminous</v>
          </cell>
          <cell r="C1016">
            <v>0</v>
          </cell>
          <cell r="D1016">
            <v>0</v>
          </cell>
          <cell r="E1016">
            <v>0</v>
          </cell>
          <cell r="F1016">
            <v>0</v>
          </cell>
          <cell r="G1016">
            <v>0</v>
          </cell>
          <cell r="H1016">
            <v>0</v>
          </cell>
          <cell r="I1016">
            <v>0</v>
          </cell>
          <cell r="J1016">
            <v>0</v>
          </cell>
        </row>
        <row r="1017">
          <cell r="B1017" t="str">
            <v>Movaz</v>
          </cell>
          <cell r="C1017">
            <v>0</v>
          </cell>
          <cell r="D1017">
            <v>0</v>
          </cell>
          <cell r="E1017">
            <v>0</v>
          </cell>
          <cell r="F1017">
            <v>0</v>
          </cell>
          <cell r="G1017">
            <v>0</v>
          </cell>
          <cell r="H1017">
            <v>0</v>
          </cell>
          <cell r="I1017">
            <v>0</v>
          </cell>
          <cell r="J1017">
            <v>0</v>
          </cell>
        </row>
        <row r="1018">
          <cell r="B1018" t="str">
            <v>NEC</v>
          </cell>
          <cell r="C1018">
            <v>4</v>
          </cell>
          <cell r="D1018">
            <v>8</v>
          </cell>
          <cell r="E1018">
            <v>0</v>
          </cell>
          <cell r="F1018">
            <v>0</v>
          </cell>
          <cell r="G1018">
            <v>0</v>
          </cell>
          <cell r="H1018">
            <v>0</v>
          </cell>
          <cell r="I1018">
            <v>0</v>
          </cell>
          <cell r="J1018">
            <v>12</v>
          </cell>
        </row>
        <row r="1019">
          <cell r="B1019" t="str">
            <v>Nortel</v>
          </cell>
          <cell r="C1019">
            <v>0</v>
          </cell>
          <cell r="D1019">
            <v>3</v>
          </cell>
          <cell r="E1019">
            <v>0</v>
          </cell>
          <cell r="F1019">
            <v>1</v>
          </cell>
          <cell r="G1019">
            <v>3</v>
          </cell>
          <cell r="H1019">
            <v>6</v>
          </cell>
          <cell r="I1019">
            <v>0</v>
          </cell>
          <cell r="J1019">
            <v>13</v>
          </cell>
        </row>
        <row r="1020">
          <cell r="B1020" t="str">
            <v>OpVista</v>
          </cell>
          <cell r="C1020">
            <v>0</v>
          </cell>
          <cell r="D1020">
            <v>0</v>
          </cell>
          <cell r="E1020">
            <v>0</v>
          </cell>
          <cell r="F1020">
            <v>0</v>
          </cell>
          <cell r="G1020">
            <v>0</v>
          </cell>
          <cell r="H1020">
            <v>0</v>
          </cell>
          <cell r="I1020">
            <v>0</v>
          </cell>
          <cell r="J1020">
            <v>0</v>
          </cell>
        </row>
        <row r="1021">
          <cell r="B1021" t="str">
            <v>Sagem</v>
          </cell>
          <cell r="C1021">
            <v>0</v>
          </cell>
          <cell r="D1021">
            <v>0</v>
          </cell>
          <cell r="E1021">
            <v>0</v>
          </cell>
          <cell r="F1021">
            <v>0</v>
          </cell>
          <cell r="G1021">
            <v>0</v>
          </cell>
          <cell r="H1021">
            <v>0</v>
          </cell>
          <cell r="I1021">
            <v>0</v>
          </cell>
          <cell r="J1021">
            <v>0</v>
          </cell>
        </row>
        <row r="1022">
          <cell r="B1022" t="str">
            <v>Nokia Siemens</v>
          </cell>
          <cell r="C1022">
            <v>0</v>
          </cell>
          <cell r="D1022">
            <v>9</v>
          </cell>
          <cell r="E1022">
            <v>0</v>
          </cell>
          <cell r="F1022">
            <v>0</v>
          </cell>
          <cell r="G1022">
            <v>0</v>
          </cell>
          <cell r="H1022">
            <v>0</v>
          </cell>
          <cell r="I1022">
            <v>8</v>
          </cell>
          <cell r="J1022">
            <v>17</v>
          </cell>
        </row>
        <row r="1023">
          <cell r="B1023" t="str">
            <v>Sycamore</v>
          </cell>
          <cell r="C1023">
            <v>0</v>
          </cell>
          <cell r="D1023">
            <v>0</v>
          </cell>
          <cell r="E1023">
            <v>0</v>
          </cell>
          <cell r="F1023">
            <v>0</v>
          </cell>
          <cell r="G1023">
            <v>0</v>
          </cell>
          <cell r="H1023">
            <v>0</v>
          </cell>
          <cell r="I1023">
            <v>0</v>
          </cell>
          <cell r="J1023">
            <v>0</v>
          </cell>
        </row>
        <row r="1024">
          <cell r="B1024" t="str">
            <v>Tejas</v>
          </cell>
          <cell r="C1024">
            <v>0</v>
          </cell>
          <cell r="D1024">
            <v>0</v>
          </cell>
          <cell r="E1024">
            <v>0</v>
          </cell>
          <cell r="F1024">
            <v>0</v>
          </cell>
          <cell r="G1024">
            <v>0</v>
          </cell>
          <cell r="H1024">
            <v>0</v>
          </cell>
          <cell r="I1024">
            <v>0</v>
          </cell>
          <cell r="J1024">
            <v>0</v>
          </cell>
        </row>
        <row r="1025">
          <cell r="B1025" t="str">
            <v>Tellabs</v>
          </cell>
          <cell r="C1025">
            <v>0</v>
          </cell>
          <cell r="D1025">
            <v>3</v>
          </cell>
          <cell r="E1025">
            <v>0</v>
          </cell>
          <cell r="F1025">
            <v>0</v>
          </cell>
          <cell r="G1025">
            <v>1</v>
          </cell>
          <cell r="H1025">
            <v>0</v>
          </cell>
          <cell r="I1025">
            <v>0</v>
          </cell>
          <cell r="J1025">
            <v>4</v>
          </cell>
        </row>
        <row r="1026">
          <cell r="B1026" t="str">
            <v>Transmode</v>
          </cell>
          <cell r="C1026">
            <v>0</v>
          </cell>
          <cell r="D1026">
            <v>0</v>
          </cell>
          <cell r="E1026">
            <v>0</v>
          </cell>
          <cell r="F1026">
            <v>0</v>
          </cell>
          <cell r="G1026">
            <v>0</v>
          </cell>
          <cell r="H1026">
            <v>0</v>
          </cell>
          <cell r="I1026">
            <v>0</v>
          </cell>
          <cell r="J1026">
            <v>0</v>
          </cell>
        </row>
        <row r="1027">
          <cell r="B1027" t="str">
            <v>Turin</v>
          </cell>
          <cell r="C1027">
            <v>0</v>
          </cell>
          <cell r="D1027">
            <v>0</v>
          </cell>
          <cell r="E1027">
            <v>0</v>
          </cell>
          <cell r="F1027">
            <v>0</v>
          </cell>
          <cell r="G1027">
            <v>0</v>
          </cell>
          <cell r="H1027">
            <v>0</v>
          </cell>
          <cell r="I1027">
            <v>0</v>
          </cell>
          <cell r="J1027">
            <v>0</v>
          </cell>
        </row>
        <row r="1028">
          <cell r="B1028" t="str">
            <v>Tyco</v>
          </cell>
          <cell r="C1028">
            <v>0</v>
          </cell>
          <cell r="D1028">
            <v>0</v>
          </cell>
          <cell r="E1028">
            <v>0</v>
          </cell>
          <cell r="F1028">
            <v>0</v>
          </cell>
          <cell r="G1028">
            <v>0</v>
          </cell>
          <cell r="H1028">
            <v>0</v>
          </cell>
          <cell r="I1028">
            <v>0</v>
          </cell>
          <cell r="J1028">
            <v>0</v>
          </cell>
        </row>
        <row r="1029">
          <cell r="B1029" t="str">
            <v>UTStarcom</v>
          </cell>
          <cell r="C1029">
            <v>0</v>
          </cell>
          <cell r="D1029">
            <v>0</v>
          </cell>
          <cell r="E1029">
            <v>0</v>
          </cell>
          <cell r="F1029">
            <v>0</v>
          </cell>
          <cell r="G1029">
            <v>0</v>
          </cell>
          <cell r="H1029">
            <v>0</v>
          </cell>
          <cell r="I1029">
            <v>0</v>
          </cell>
          <cell r="J1029">
            <v>0</v>
          </cell>
        </row>
        <row r="1030">
          <cell r="B1030" t="str">
            <v>White Rock</v>
          </cell>
          <cell r="C1030">
            <v>0</v>
          </cell>
          <cell r="D1030">
            <v>0</v>
          </cell>
          <cell r="E1030">
            <v>0</v>
          </cell>
          <cell r="F1030">
            <v>0</v>
          </cell>
          <cell r="G1030">
            <v>0</v>
          </cell>
          <cell r="H1030">
            <v>0</v>
          </cell>
          <cell r="I1030">
            <v>0</v>
          </cell>
          <cell r="J1030">
            <v>0</v>
          </cell>
        </row>
        <row r="1031">
          <cell r="B1031" t="str">
            <v>Xtera</v>
          </cell>
          <cell r="C1031">
            <v>0</v>
          </cell>
          <cell r="D1031">
            <v>0</v>
          </cell>
          <cell r="E1031">
            <v>0</v>
          </cell>
          <cell r="F1031">
            <v>0</v>
          </cell>
          <cell r="G1031">
            <v>0</v>
          </cell>
          <cell r="H1031">
            <v>0</v>
          </cell>
          <cell r="I1031">
            <v>0</v>
          </cell>
          <cell r="J1031">
            <v>0</v>
          </cell>
        </row>
        <row r="1032">
          <cell r="B1032" t="str">
            <v>Zhone</v>
          </cell>
          <cell r="C1032">
            <v>0</v>
          </cell>
          <cell r="D1032">
            <v>0</v>
          </cell>
          <cell r="E1032">
            <v>0</v>
          </cell>
          <cell r="F1032">
            <v>0</v>
          </cell>
          <cell r="G1032">
            <v>0</v>
          </cell>
          <cell r="H1032">
            <v>0</v>
          </cell>
          <cell r="I1032">
            <v>0</v>
          </cell>
          <cell r="J1032">
            <v>0</v>
          </cell>
        </row>
        <row r="1033">
          <cell r="B1033" t="str">
            <v>ZTE</v>
          </cell>
          <cell r="C1033">
            <v>1</v>
          </cell>
          <cell r="D1033">
            <v>2</v>
          </cell>
          <cell r="E1033">
            <v>0</v>
          </cell>
          <cell r="F1033">
            <v>0</v>
          </cell>
          <cell r="G1033">
            <v>0</v>
          </cell>
          <cell r="H1033">
            <v>2</v>
          </cell>
          <cell r="I1033">
            <v>0</v>
          </cell>
          <cell r="J1033">
            <v>5</v>
          </cell>
        </row>
        <row r="1034">
          <cell r="B1034" t="str">
            <v>Other</v>
          </cell>
          <cell r="C1034">
            <v>0</v>
          </cell>
          <cell r="D1034">
            <v>0</v>
          </cell>
          <cell r="E1034">
            <v>0</v>
          </cell>
          <cell r="F1034">
            <v>0</v>
          </cell>
          <cell r="G1034">
            <v>0</v>
          </cell>
          <cell r="H1034">
            <v>0</v>
          </cell>
          <cell r="I1034">
            <v>0</v>
          </cell>
          <cell r="J1034">
            <v>0</v>
          </cell>
        </row>
        <row r="1035">
          <cell r="B1035" t="str">
            <v>Total</v>
          </cell>
          <cell r="C1035">
            <v>6</v>
          </cell>
          <cell r="D1035">
            <v>106</v>
          </cell>
          <cell r="E1035">
            <v>0</v>
          </cell>
          <cell r="F1035">
            <v>10</v>
          </cell>
          <cell r="G1035">
            <v>24</v>
          </cell>
          <cell r="H1035">
            <v>11</v>
          </cell>
          <cell r="I1035">
            <v>44</v>
          </cell>
          <cell r="J1035">
            <v>201</v>
          </cell>
        </row>
        <row r="1036">
          <cell r="B1036" t="str">
            <v>Q/Q Change</v>
          </cell>
          <cell r="C1036">
            <v>0.5</v>
          </cell>
          <cell r="D1036">
            <v>-0.10924369747899154</v>
          </cell>
          <cell r="E1036" t="e">
            <v>#DIV/0!</v>
          </cell>
          <cell r="F1036">
            <v>0.11111111111111116</v>
          </cell>
          <cell r="G1036">
            <v>1</v>
          </cell>
          <cell r="H1036">
            <v>-0.2142857142857143</v>
          </cell>
          <cell r="I1036">
            <v>1.4444444444444446</v>
          </cell>
          <cell r="J1036">
            <v>0.14204545454545459</v>
          </cell>
        </row>
      </sheetData>
      <sheetData sheetId="4">
        <row r="7">
          <cell r="B7" t="str">
            <v>Vendor</v>
          </cell>
          <cell r="C7" t="str">
            <v>SONET/SDH Add-drop multiplexers (ADM)</v>
          </cell>
          <cell r="D7" t="str">
            <v>Optical Edge Devices (OED)</v>
          </cell>
          <cell r="E7" t="str">
            <v>Digital Cross Connects (DCS)</v>
          </cell>
          <cell r="F7" t="str">
            <v>Optical Core Switches (OCS)</v>
          </cell>
          <cell r="G7" t="str">
            <v>Metro WDM (C/D-WDM)</v>
          </cell>
          <cell r="H7" t="str">
            <v>Long haul DWDM (LH DWDM)</v>
          </cell>
          <cell r="I7" t="str">
            <v>Multi-reach DWDM</v>
          </cell>
          <cell r="J7" t="str">
            <v>SLTE</v>
          </cell>
          <cell r="K7" t="str">
            <v>Total Optical Networking (ON)</v>
          </cell>
        </row>
        <row r="8">
          <cell r="B8" t="str">
            <v>ADTRAN</v>
          </cell>
          <cell r="C8">
            <v>0</v>
          </cell>
          <cell r="D8">
            <v>0</v>
          </cell>
          <cell r="E8">
            <v>0</v>
          </cell>
          <cell r="F8">
            <v>0</v>
          </cell>
          <cell r="G8">
            <v>0</v>
          </cell>
          <cell r="H8">
            <v>0</v>
          </cell>
          <cell r="I8">
            <v>0</v>
          </cell>
          <cell r="K8">
            <v>0</v>
          </cell>
        </row>
        <row r="9">
          <cell r="B9" t="str">
            <v>ADVA</v>
          </cell>
          <cell r="C9">
            <v>0</v>
          </cell>
          <cell r="D9">
            <v>0</v>
          </cell>
          <cell r="E9">
            <v>0</v>
          </cell>
          <cell r="F9">
            <v>0</v>
          </cell>
          <cell r="G9">
            <v>19.399999999999999</v>
          </cell>
          <cell r="H9">
            <v>0</v>
          </cell>
          <cell r="I9">
            <v>0</v>
          </cell>
          <cell r="J9">
            <v>0</v>
          </cell>
          <cell r="K9">
            <v>19.399999999999999</v>
          </cell>
        </row>
        <row r="10">
          <cell r="B10" t="str">
            <v>Alcatel-Lucent</v>
          </cell>
          <cell r="C10">
            <v>231</v>
          </cell>
          <cell r="D10">
            <v>135</v>
          </cell>
          <cell r="E10">
            <v>185</v>
          </cell>
          <cell r="F10">
            <v>39</v>
          </cell>
          <cell r="G10">
            <v>15</v>
          </cell>
          <cell r="H10">
            <v>190</v>
          </cell>
          <cell r="I10">
            <v>12</v>
          </cell>
          <cell r="J10">
            <v>65</v>
          </cell>
          <cell r="K10">
            <v>872</v>
          </cell>
        </row>
        <row r="11">
          <cell r="B11" t="str">
            <v>Alidian</v>
          </cell>
          <cell r="C11">
            <v>0</v>
          </cell>
          <cell r="D11">
            <v>2.5</v>
          </cell>
          <cell r="E11">
            <v>0</v>
          </cell>
          <cell r="F11">
            <v>0</v>
          </cell>
          <cell r="G11">
            <v>0</v>
          </cell>
          <cell r="H11">
            <v>0</v>
          </cell>
          <cell r="I11">
            <v>0</v>
          </cell>
          <cell r="J11">
            <v>0</v>
          </cell>
          <cell r="K11">
            <v>2.5</v>
          </cell>
        </row>
        <row r="12">
          <cell r="B12" t="str">
            <v>ANDA</v>
          </cell>
          <cell r="C12">
            <v>0</v>
          </cell>
          <cell r="D12">
            <v>0</v>
          </cell>
          <cell r="E12">
            <v>0</v>
          </cell>
          <cell r="F12">
            <v>0</v>
          </cell>
          <cell r="G12">
            <v>0</v>
          </cell>
          <cell r="H12">
            <v>0</v>
          </cell>
          <cell r="I12">
            <v>0</v>
          </cell>
          <cell r="K12">
            <v>0</v>
          </cell>
        </row>
        <row r="13">
          <cell r="B13" t="str">
            <v>Appian</v>
          </cell>
          <cell r="C13">
            <v>0</v>
          </cell>
          <cell r="D13">
            <v>1.5</v>
          </cell>
          <cell r="E13">
            <v>0</v>
          </cell>
          <cell r="F13">
            <v>0</v>
          </cell>
          <cell r="G13">
            <v>0</v>
          </cell>
          <cell r="H13">
            <v>0</v>
          </cell>
          <cell r="I13">
            <v>0</v>
          </cell>
          <cell r="J13">
            <v>0</v>
          </cell>
          <cell r="K13">
            <v>1.5</v>
          </cell>
        </row>
        <row r="14">
          <cell r="B14" t="str">
            <v>Atrica</v>
          </cell>
          <cell r="C14">
            <v>0</v>
          </cell>
          <cell r="D14">
            <v>0.4</v>
          </cell>
          <cell r="E14">
            <v>0</v>
          </cell>
          <cell r="F14">
            <v>0</v>
          </cell>
          <cell r="G14">
            <v>0</v>
          </cell>
          <cell r="H14">
            <v>0</v>
          </cell>
          <cell r="I14">
            <v>0</v>
          </cell>
          <cell r="J14">
            <v>0</v>
          </cell>
          <cell r="K14">
            <v>0.4</v>
          </cell>
        </row>
        <row r="15">
          <cell r="B15" t="str">
            <v>Calient</v>
          </cell>
          <cell r="C15">
            <v>0</v>
          </cell>
          <cell r="D15">
            <v>0</v>
          </cell>
          <cell r="E15">
            <v>0</v>
          </cell>
          <cell r="F15">
            <v>2</v>
          </cell>
          <cell r="G15">
            <v>0</v>
          </cell>
          <cell r="H15">
            <v>0</v>
          </cell>
          <cell r="I15">
            <v>0</v>
          </cell>
          <cell r="J15">
            <v>0</v>
          </cell>
          <cell r="K15">
            <v>2</v>
          </cell>
        </row>
        <row r="16">
          <cell r="B16" t="str">
            <v>Ciena</v>
          </cell>
          <cell r="C16">
            <v>0</v>
          </cell>
          <cell r="D16">
            <v>3.5</v>
          </cell>
          <cell r="E16">
            <v>0</v>
          </cell>
          <cell r="F16">
            <v>48</v>
          </cell>
          <cell r="G16">
            <v>30</v>
          </cell>
          <cell r="H16">
            <v>26</v>
          </cell>
          <cell r="I16">
            <v>10</v>
          </cell>
          <cell r="J16">
            <v>0</v>
          </cell>
          <cell r="K16">
            <v>117.5</v>
          </cell>
        </row>
        <row r="17">
          <cell r="B17" t="str">
            <v>Cisco</v>
          </cell>
          <cell r="C17">
            <v>0</v>
          </cell>
          <cell r="D17">
            <v>78.5</v>
          </cell>
          <cell r="E17">
            <v>0</v>
          </cell>
          <cell r="F17">
            <v>0</v>
          </cell>
          <cell r="G17">
            <v>12.399999999999999</v>
          </cell>
          <cell r="H17">
            <v>6.2</v>
          </cell>
          <cell r="I17">
            <v>2</v>
          </cell>
          <cell r="J17">
            <v>0</v>
          </cell>
          <cell r="K17">
            <v>99.100000000000009</v>
          </cell>
        </row>
        <row r="18">
          <cell r="B18" t="str">
            <v>Coriolis</v>
          </cell>
          <cell r="C18">
            <v>0</v>
          </cell>
          <cell r="D18">
            <v>0</v>
          </cell>
          <cell r="E18">
            <v>0</v>
          </cell>
          <cell r="F18">
            <v>0</v>
          </cell>
          <cell r="G18">
            <v>0</v>
          </cell>
          <cell r="H18">
            <v>0</v>
          </cell>
          <cell r="I18">
            <v>0</v>
          </cell>
          <cell r="J18">
            <v>0</v>
          </cell>
          <cell r="K18">
            <v>0</v>
          </cell>
        </row>
        <row r="19">
          <cell r="B19" t="str">
            <v>Corrigent</v>
          </cell>
          <cell r="C19">
            <v>0</v>
          </cell>
          <cell r="D19">
            <v>0</v>
          </cell>
          <cell r="E19">
            <v>0</v>
          </cell>
          <cell r="F19">
            <v>0</v>
          </cell>
          <cell r="G19">
            <v>0</v>
          </cell>
          <cell r="H19">
            <v>0</v>
          </cell>
          <cell r="I19">
            <v>0</v>
          </cell>
          <cell r="K19">
            <v>0</v>
          </cell>
        </row>
        <row r="20">
          <cell r="B20" t="str">
            <v>Corvis</v>
          </cell>
          <cell r="C20">
            <v>0</v>
          </cell>
          <cell r="D20">
            <v>0</v>
          </cell>
          <cell r="E20">
            <v>0</v>
          </cell>
          <cell r="F20">
            <v>1</v>
          </cell>
          <cell r="G20">
            <v>0</v>
          </cell>
          <cell r="H20">
            <v>0</v>
          </cell>
          <cell r="I20">
            <v>7</v>
          </cell>
          <cell r="J20">
            <v>0</v>
          </cell>
          <cell r="K20">
            <v>8</v>
          </cell>
        </row>
        <row r="21">
          <cell r="B21" t="str">
            <v>Datang</v>
          </cell>
          <cell r="C21">
            <v>8</v>
          </cell>
          <cell r="D21">
            <v>0</v>
          </cell>
          <cell r="E21">
            <v>0</v>
          </cell>
          <cell r="F21">
            <v>0</v>
          </cell>
          <cell r="G21">
            <v>0</v>
          </cell>
          <cell r="H21">
            <v>5</v>
          </cell>
          <cell r="I21">
            <v>0</v>
          </cell>
          <cell r="J21">
            <v>0</v>
          </cell>
          <cell r="K21">
            <v>13</v>
          </cell>
        </row>
        <row r="22">
          <cell r="B22" t="str">
            <v>Eastcom</v>
          </cell>
          <cell r="C22">
            <v>5</v>
          </cell>
          <cell r="D22">
            <v>0</v>
          </cell>
          <cell r="E22">
            <v>0</v>
          </cell>
          <cell r="F22">
            <v>0</v>
          </cell>
          <cell r="G22">
            <v>0</v>
          </cell>
          <cell r="H22">
            <v>4</v>
          </cell>
          <cell r="I22">
            <v>0</v>
          </cell>
          <cell r="J22">
            <v>0</v>
          </cell>
          <cell r="K22">
            <v>9</v>
          </cell>
        </row>
        <row r="23">
          <cell r="B23" t="str">
            <v>ECI Telecom</v>
          </cell>
          <cell r="C23">
            <v>19</v>
          </cell>
          <cell r="D23">
            <v>14.5</v>
          </cell>
          <cell r="E23">
            <v>8</v>
          </cell>
          <cell r="F23">
            <v>0</v>
          </cell>
          <cell r="G23">
            <v>7</v>
          </cell>
          <cell r="H23">
            <v>1</v>
          </cell>
          <cell r="I23">
            <v>0</v>
          </cell>
          <cell r="J23">
            <v>0</v>
          </cell>
          <cell r="K23">
            <v>49.5</v>
          </cell>
        </row>
        <row r="24">
          <cell r="B24" t="str">
            <v>Ericsson</v>
          </cell>
          <cell r="C24">
            <v>157</v>
          </cell>
          <cell r="D24">
            <v>29.5</v>
          </cell>
          <cell r="E24">
            <v>49</v>
          </cell>
          <cell r="F24">
            <v>0</v>
          </cell>
          <cell r="G24">
            <v>4</v>
          </cell>
          <cell r="H24">
            <v>27</v>
          </cell>
          <cell r="I24">
            <v>2</v>
          </cell>
          <cell r="J24">
            <v>0</v>
          </cell>
          <cell r="K24">
            <v>268.5</v>
          </cell>
        </row>
        <row r="25">
          <cell r="B25" t="str">
            <v>FiberHome</v>
          </cell>
          <cell r="C25">
            <v>13</v>
          </cell>
          <cell r="D25">
            <v>0</v>
          </cell>
          <cell r="E25">
            <v>0</v>
          </cell>
          <cell r="F25">
            <v>0</v>
          </cell>
          <cell r="G25">
            <v>0</v>
          </cell>
          <cell r="H25">
            <v>1</v>
          </cell>
          <cell r="I25">
            <v>0</v>
          </cell>
          <cell r="J25">
            <v>0</v>
          </cell>
          <cell r="K25">
            <v>14</v>
          </cell>
        </row>
        <row r="26">
          <cell r="B26" t="str">
            <v>Fujitsu</v>
          </cell>
          <cell r="C26">
            <v>219.45000000000002</v>
          </cell>
          <cell r="D26">
            <v>41.35</v>
          </cell>
          <cell r="E26">
            <v>0</v>
          </cell>
          <cell r="F26">
            <v>0</v>
          </cell>
          <cell r="G26">
            <v>3.5</v>
          </cell>
          <cell r="H26">
            <v>14.75</v>
          </cell>
          <cell r="I26">
            <v>13</v>
          </cell>
          <cell r="J26">
            <v>3</v>
          </cell>
          <cell r="K26">
            <v>295.05</v>
          </cell>
        </row>
        <row r="27">
          <cell r="B27" t="str">
            <v>Hitachi</v>
          </cell>
          <cell r="C27">
            <v>27</v>
          </cell>
          <cell r="D27">
            <v>0</v>
          </cell>
          <cell r="E27">
            <v>0</v>
          </cell>
          <cell r="F27">
            <v>0</v>
          </cell>
          <cell r="G27">
            <v>0</v>
          </cell>
          <cell r="H27">
            <v>5</v>
          </cell>
          <cell r="I27">
            <v>0</v>
          </cell>
          <cell r="J27">
            <v>0</v>
          </cell>
          <cell r="K27">
            <v>32</v>
          </cell>
        </row>
        <row r="28">
          <cell r="B28" t="str">
            <v>Hitachi Cable</v>
          </cell>
          <cell r="C28">
            <v>0</v>
          </cell>
          <cell r="D28">
            <v>0</v>
          </cell>
          <cell r="E28">
            <v>0</v>
          </cell>
          <cell r="F28">
            <v>0</v>
          </cell>
          <cell r="G28">
            <v>0</v>
          </cell>
          <cell r="H28">
            <v>0</v>
          </cell>
          <cell r="I28">
            <v>0</v>
          </cell>
          <cell r="K28">
            <v>0</v>
          </cell>
        </row>
        <row r="29">
          <cell r="B29" t="str">
            <v>Huawei</v>
          </cell>
          <cell r="C29">
            <v>87</v>
          </cell>
          <cell r="D29">
            <v>7</v>
          </cell>
          <cell r="E29">
            <v>0</v>
          </cell>
          <cell r="F29">
            <v>0</v>
          </cell>
          <cell r="G29">
            <v>0</v>
          </cell>
          <cell r="H29">
            <v>39</v>
          </cell>
          <cell r="I29">
            <v>0</v>
          </cell>
          <cell r="J29">
            <v>0</v>
          </cell>
          <cell r="K29">
            <v>133</v>
          </cell>
        </row>
        <row r="30">
          <cell r="B30" t="str">
            <v>Infinera</v>
          </cell>
          <cell r="C30">
            <v>0</v>
          </cell>
          <cell r="D30">
            <v>0</v>
          </cell>
          <cell r="E30">
            <v>0</v>
          </cell>
          <cell r="F30">
            <v>0</v>
          </cell>
          <cell r="G30">
            <v>0</v>
          </cell>
          <cell r="H30">
            <v>0</v>
          </cell>
          <cell r="I30">
            <v>0</v>
          </cell>
          <cell r="K30">
            <v>0</v>
          </cell>
        </row>
        <row r="31">
          <cell r="B31" t="str">
            <v>KDDI-SCS</v>
          </cell>
          <cell r="C31">
            <v>0</v>
          </cell>
          <cell r="D31">
            <v>0</v>
          </cell>
          <cell r="E31">
            <v>0</v>
          </cell>
          <cell r="F31">
            <v>0</v>
          </cell>
          <cell r="G31">
            <v>0</v>
          </cell>
          <cell r="H31">
            <v>0</v>
          </cell>
          <cell r="I31">
            <v>0</v>
          </cell>
          <cell r="J31">
            <v>3</v>
          </cell>
          <cell r="K31">
            <v>3</v>
          </cell>
        </row>
        <row r="32">
          <cell r="B32" t="str">
            <v>LGIC</v>
          </cell>
          <cell r="C32">
            <v>9</v>
          </cell>
          <cell r="D32">
            <v>0</v>
          </cell>
          <cell r="E32">
            <v>0</v>
          </cell>
          <cell r="F32">
            <v>0</v>
          </cell>
          <cell r="G32">
            <v>0</v>
          </cell>
          <cell r="H32">
            <v>0</v>
          </cell>
          <cell r="I32">
            <v>0</v>
          </cell>
          <cell r="J32">
            <v>0</v>
          </cell>
          <cell r="K32">
            <v>9</v>
          </cell>
        </row>
        <row r="33">
          <cell r="B33" t="str">
            <v>Lucent</v>
          </cell>
          <cell r="C33">
            <v>0</v>
          </cell>
          <cell r="D33">
            <v>0</v>
          </cell>
          <cell r="E33">
            <v>0</v>
          </cell>
          <cell r="F33">
            <v>0</v>
          </cell>
          <cell r="G33">
            <v>0</v>
          </cell>
          <cell r="H33">
            <v>0</v>
          </cell>
          <cell r="I33">
            <v>0</v>
          </cell>
          <cell r="J33">
            <v>0</v>
          </cell>
          <cell r="K33">
            <v>0</v>
          </cell>
        </row>
        <row r="34">
          <cell r="B34" t="str">
            <v>Lumentis</v>
          </cell>
          <cell r="C34">
            <v>0</v>
          </cell>
          <cell r="D34">
            <v>0</v>
          </cell>
          <cell r="E34">
            <v>0</v>
          </cell>
          <cell r="F34">
            <v>0</v>
          </cell>
          <cell r="G34">
            <v>0</v>
          </cell>
          <cell r="H34">
            <v>0</v>
          </cell>
          <cell r="I34">
            <v>0</v>
          </cell>
          <cell r="J34">
            <v>0</v>
          </cell>
          <cell r="K34">
            <v>0</v>
          </cell>
        </row>
        <row r="35">
          <cell r="B35" t="str">
            <v>Luminous</v>
          </cell>
          <cell r="C35">
            <v>0</v>
          </cell>
          <cell r="D35">
            <v>2.2999999999999998</v>
          </cell>
          <cell r="E35">
            <v>0</v>
          </cell>
          <cell r="F35">
            <v>0</v>
          </cell>
          <cell r="G35">
            <v>0</v>
          </cell>
          <cell r="H35">
            <v>0</v>
          </cell>
          <cell r="I35">
            <v>0</v>
          </cell>
          <cell r="J35">
            <v>0</v>
          </cell>
          <cell r="K35">
            <v>2.2999999999999998</v>
          </cell>
        </row>
        <row r="36">
          <cell r="B36" t="str">
            <v>LuxN</v>
          </cell>
          <cell r="C36">
            <v>0</v>
          </cell>
          <cell r="D36">
            <v>0</v>
          </cell>
          <cell r="E36">
            <v>0</v>
          </cell>
          <cell r="F36">
            <v>0</v>
          </cell>
          <cell r="G36">
            <v>5.8</v>
          </cell>
          <cell r="H36">
            <v>0</v>
          </cell>
          <cell r="I36">
            <v>0</v>
          </cell>
          <cell r="J36">
            <v>0</v>
          </cell>
          <cell r="K36">
            <v>5.8</v>
          </cell>
        </row>
        <row r="37">
          <cell r="B37" t="str">
            <v>Marconi/Ericsson</v>
          </cell>
        </row>
        <row r="38">
          <cell r="B38" t="str">
            <v>MetroOptix</v>
          </cell>
          <cell r="C38">
            <v>0</v>
          </cell>
          <cell r="D38">
            <v>0</v>
          </cell>
          <cell r="E38">
            <v>0</v>
          </cell>
          <cell r="F38">
            <v>0</v>
          </cell>
          <cell r="G38">
            <v>0</v>
          </cell>
          <cell r="H38">
            <v>0</v>
          </cell>
          <cell r="I38">
            <v>0</v>
          </cell>
          <cell r="J38">
            <v>0</v>
          </cell>
          <cell r="K38">
            <v>0</v>
          </cell>
        </row>
        <row r="39">
          <cell r="B39" t="str">
            <v>Movaz</v>
          </cell>
          <cell r="C39">
            <v>0</v>
          </cell>
          <cell r="D39">
            <v>0</v>
          </cell>
          <cell r="E39">
            <v>0</v>
          </cell>
          <cell r="F39">
            <v>0</v>
          </cell>
          <cell r="G39">
            <v>0</v>
          </cell>
          <cell r="H39">
            <v>0</v>
          </cell>
          <cell r="I39">
            <v>0</v>
          </cell>
          <cell r="J39">
            <v>0</v>
          </cell>
          <cell r="K39">
            <v>0</v>
          </cell>
        </row>
        <row r="40">
          <cell r="B40" t="str">
            <v>Native</v>
          </cell>
          <cell r="C40">
            <v>0</v>
          </cell>
          <cell r="D40">
            <v>0</v>
          </cell>
          <cell r="E40">
            <v>0</v>
          </cell>
          <cell r="F40">
            <v>0</v>
          </cell>
          <cell r="G40">
            <v>0</v>
          </cell>
          <cell r="H40">
            <v>0</v>
          </cell>
          <cell r="I40">
            <v>0</v>
          </cell>
          <cell r="J40">
            <v>0</v>
          </cell>
          <cell r="K40">
            <v>0</v>
          </cell>
        </row>
        <row r="41">
          <cell r="B41" t="str">
            <v>NEC</v>
          </cell>
          <cell r="C41">
            <v>103</v>
          </cell>
          <cell r="D41">
            <v>11.5</v>
          </cell>
          <cell r="E41">
            <v>0</v>
          </cell>
          <cell r="F41">
            <v>0</v>
          </cell>
          <cell r="G41">
            <v>1</v>
          </cell>
          <cell r="H41">
            <v>36</v>
          </cell>
          <cell r="I41">
            <v>0</v>
          </cell>
          <cell r="J41">
            <v>1</v>
          </cell>
          <cell r="K41">
            <v>152.5</v>
          </cell>
        </row>
        <row r="42">
          <cell r="B42" t="str">
            <v>Nortel</v>
          </cell>
          <cell r="C42">
            <v>82</v>
          </cell>
          <cell r="D42">
            <v>71.599999999999994</v>
          </cell>
          <cell r="E42">
            <v>0</v>
          </cell>
          <cell r="F42">
            <v>13</v>
          </cell>
          <cell r="G42">
            <v>34</v>
          </cell>
          <cell r="H42">
            <v>162.4</v>
          </cell>
          <cell r="I42">
            <v>16.600000000000001</v>
          </cell>
          <cell r="J42">
            <v>0</v>
          </cell>
          <cell r="K42">
            <v>379.6</v>
          </cell>
        </row>
        <row r="43">
          <cell r="B43" t="str">
            <v>Oki</v>
          </cell>
          <cell r="C43">
            <v>5.4736842105263159</v>
          </cell>
          <cell r="D43">
            <v>0</v>
          </cell>
          <cell r="E43">
            <v>0</v>
          </cell>
          <cell r="F43">
            <v>0</v>
          </cell>
          <cell r="G43">
            <v>0</v>
          </cell>
          <cell r="H43">
            <v>0</v>
          </cell>
          <cell r="I43">
            <v>0</v>
          </cell>
          <cell r="J43">
            <v>0</v>
          </cell>
          <cell r="K43">
            <v>5.4736842105263159</v>
          </cell>
        </row>
        <row r="44">
          <cell r="B44" t="str">
            <v>OpVista</v>
          </cell>
          <cell r="C44">
            <v>0</v>
          </cell>
          <cell r="D44">
            <v>0</v>
          </cell>
          <cell r="E44">
            <v>0</v>
          </cell>
          <cell r="F44">
            <v>0</v>
          </cell>
          <cell r="G44">
            <v>0</v>
          </cell>
          <cell r="H44">
            <v>0</v>
          </cell>
          <cell r="I44">
            <v>0</v>
          </cell>
          <cell r="K44">
            <v>0</v>
          </cell>
        </row>
        <row r="45">
          <cell r="B45" t="str">
            <v>Photonic Bridges</v>
          </cell>
          <cell r="C45">
            <v>0</v>
          </cell>
          <cell r="D45">
            <v>0</v>
          </cell>
          <cell r="E45">
            <v>0</v>
          </cell>
          <cell r="F45">
            <v>0</v>
          </cell>
          <cell r="G45">
            <v>0</v>
          </cell>
          <cell r="H45">
            <v>0</v>
          </cell>
          <cell r="I45">
            <v>0</v>
          </cell>
          <cell r="J45">
            <v>0</v>
          </cell>
          <cell r="K45">
            <v>0</v>
          </cell>
        </row>
        <row r="46">
          <cell r="B46" t="str">
            <v>Photonixnet</v>
          </cell>
          <cell r="C46">
            <v>0</v>
          </cell>
          <cell r="D46">
            <v>0</v>
          </cell>
          <cell r="E46">
            <v>0</v>
          </cell>
          <cell r="F46">
            <v>0</v>
          </cell>
          <cell r="G46">
            <v>0</v>
          </cell>
          <cell r="H46">
            <v>0</v>
          </cell>
          <cell r="I46">
            <v>0</v>
          </cell>
          <cell r="J46">
            <v>0</v>
          </cell>
          <cell r="K46">
            <v>0</v>
          </cell>
        </row>
        <row r="47">
          <cell r="B47" t="str">
            <v>Pirelli</v>
          </cell>
          <cell r="C47">
            <v>0</v>
          </cell>
          <cell r="D47">
            <v>0</v>
          </cell>
          <cell r="E47">
            <v>0</v>
          </cell>
          <cell r="F47">
            <v>0</v>
          </cell>
          <cell r="G47">
            <v>0</v>
          </cell>
          <cell r="H47">
            <v>0</v>
          </cell>
          <cell r="I47">
            <v>0</v>
          </cell>
          <cell r="J47">
            <v>3</v>
          </cell>
          <cell r="K47">
            <v>3</v>
          </cell>
        </row>
        <row r="48">
          <cell r="B48" t="str">
            <v>Redback</v>
          </cell>
          <cell r="C48">
            <v>0</v>
          </cell>
          <cell r="D48">
            <v>1.9</v>
          </cell>
          <cell r="E48">
            <v>0</v>
          </cell>
          <cell r="F48">
            <v>0</v>
          </cell>
          <cell r="G48">
            <v>0</v>
          </cell>
          <cell r="H48">
            <v>0</v>
          </cell>
          <cell r="I48">
            <v>0</v>
          </cell>
          <cell r="J48">
            <v>0</v>
          </cell>
          <cell r="K48">
            <v>1.9</v>
          </cell>
        </row>
        <row r="49">
          <cell r="B49" t="str">
            <v>Sagem</v>
          </cell>
          <cell r="C49">
            <v>0</v>
          </cell>
          <cell r="D49">
            <v>0</v>
          </cell>
          <cell r="E49">
            <v>0</v>
          </cell>
          <cell r="F49">
            <v>0</v>
          </cell>
          <cell r="G49">
            <v>0</v>
          </cell>
          <cell r="H49">
            <v>0</v>
          </cell>
          <cell r="I49">
            <v>0</v>
          </cell>
          <cell r="J49">
            <v>0</v>
          </cell>
          <cell r="K49">
            <v>0</v>
          </cell>
        </row>
        <row r="50">
          <cell r="B50" t="str">
            <v>Samsung</v>
          </cell>
          <cell r="C50">
            <v>9</v>
          </cell>
          <cell r="D50">
            <v>0</v>
          </cell>
          <cell r="E50">
            <v>0</v>
          </cell>
          <cell r="F50">
            <v>0</v>
          </cell>
          <cell r="G50">
            <v>0</v>
          </cell>
          <cell r="H50">
            <v>0</v>
          </cell>
          <cell r="I50">
            <v>0</v>
          </cell>
          <cell r="J50">
            <v>0</v>
          </cell>
          <cell r="K50">
            <v>9</v>
          </cell>
        </row>
        <row r="51">
          <cell r="B51" t="str">
            <v>Nokia Siemens</v>
          </cell>
          <cell r="C51">
            <v>165</v>
          </cell>
          <cell r="D51">
            <v>9</v>
          </cell>
          <cell r="E51">
            <v>20</v>
          </cell>
          <cell r="F51">
            <v>0</v>
          </cell>
          <cell r="G51">
            <v>0</v>
          </cell>
          <cell r="H51">
            <v>57</v>
          </cell>
          <cell r="I51">
            <v>5</v>
          </cell>
          <cell r="J51">
            <v>0</v>
          </cell>
          <cell r="K51">
            <v>256</v>
          </cell>
        </row>
        <row r="52">
          <cell r="B52" t="str">
            <v>Sorrento/Zhone</v>
          </cell>
          <cell r="C52">
            <v>0</v>
          </cell>
          <cell r="D52">
            <v>0</v>
          </cell>
          <cell r="E52">
            <v>0</v>
          </cell>
          <cell r="F52">
            <v>0</v>
          </cell>
          <cell r="G52">
            <v>0</v>
          </cell>
          <cell r="H52">
            <v>0</v>
          </cell>
          <cell r="I52">
            <v>0</v>
          </cell>
          <cell r="K52">
            <v>0</v>
          </cell>
        </row>
        <row r="53">
          <cell r="B53" t="str">
            <v>Sycamore</v>
          </cell>
          <cell r="C53">
            <v>0</v>
          </cell>
          <cell r="D53">
            <v>2</v>
          </cell>
          <cell r="E53">
            <v>0</v>
          </cell>
          <cell r="F53">
            <v>4</v>
          </cell>
          <cell r="G53">
            <v>0</v>
          </cell>
          <cell r="H53">
            <v>1</v>
          </cell>
          <cell r="I53">
            <v>0</v>
          </cell>
          <cell r="J53">
            <v>0</v>
          </cell>
          <cell r="K53">
            <v>7</v>
          </cell>
        </row>
        <row r="54">
          <cell r="B54" t="str">
            <v>Tejas</v>
          </cell>
          <cell r="C54">
            <v>0</v>
          </cell>
          <cell r="D54">
            <v>0</v>
          </cell>
          <cell r="E54">
            <v>0</v>
          </cell>
          <cell r="F54">
            <v>0</v>
          </cell>
          <cell r="G54">
            <v>0</v>
          </cell>
          <cell r="H54">
            <v>0</v>
          </cell>
          <cell r="I54">
            <v>0</v>
          </cell>
          <cell r="K54">
            <v>0</v>
          </cell>
        </row>
        <row r="55">
          <cell r="B55" t="str">
            <v>Tellabs</v>
          </cell>
          <cell r="C55">
            <v>4</v>
          </cell>
          <cell r="D55">
            <v>0</v>
          </cell>
          <cell r="E55">
            <v>126</v>
          </cell>
          <cell r="F55">
            <v>0</v>
          </cell>
          <cell r="G55">
            <v>2</v>
          </cell>
          <cell r="H55">
            <v>0</v>
          </cell>
          <cell r="I55">
            <v>0</v>
          </cell>
          <cell r="J55">
            <v>0</v>
          </cell>
          <cell r="K55">
            <v>132</v>
          </cell>
        </row>
        <row r="56">
          <cell r="B56" t="str">
            <v>Tellium</v>
          </cell>
          <cell r="C56">
            <v>0</v>
          </cell>
          <cell r="D56">
            <v>0</v>
          </cell>
          <cell r="E56">
            <v>0</v>
          </cell>
          <cell r="F56">
            <v>48</v>
          </cell>
          <cell r="G56">
            <v>0</v>
          </cell>
          <cell r="H56">
            <v>0</v>
          </cell>
          <cell r="I56">
            <v>0</v>
          </cell>
          <cell r="J56">
            <v>0</v>
          </cell>
          <cell r="K56">
            <v>48</v>
          </cell>
        </row>
        <row r="57">
          <cell r="B57" t="str">
            <v>Transmode</v>
          </cell>
          <cell r="C57">
            <v>0</v>
          </cell>
          <cell r="D57">
            <v>0</v>
          </cell>
          <cell r="E57">
            <v>0</v>
          </cell>
          <cell r="F57">
            <v>0</v>
          </cell>
          <cell r="G57">
            <v>0</v>
          </cell>
          <cell r="H57">
            <v>0</v>
          </cell>
          <cell r="I57">
            <v>0</v>
          </cell>
          <cell r="J57">
            <v>0</v>
          </cell>
          <cell r="K57">
            <v>0</v>
          </cell>
        </row>
        <row r="58">
          <cell r="B58" t="str">
            <v>Turin</v>
          </cell>
          <cell r="C58">
            <v>0</v>
          </cell>
          <cell r="D58">
            <v>0.3</v>
          </cell>
          <cell r="E58">
            <v>0</v>
          </cell>
          <cell r="F58">
            <v>0</v>
          </cell>
          <cell r="G58">
            <v>0</v>
          </cell>
          <cell r="H58">
            <v>0</v>
          </cell>
          <cell r="I58">
            <v>0</v>
          </cell>
          <cell r="J58">
            <v>0</v>
          </cell>
          <cell r="K58">
            <v>0.3</v>
          </cell>
        </row>
        <row r="59">
          <cell r="B59" t="str">
            <v>Tyco</v>
          </cell>
          <cell r="C59">
            <v>0</v>
          </cell>
          <cell r="D59">
            <v>0</v>
          </cell>
          <cell r="E59">
            <v>0</v>
          </cell>
          <cell r="F59">
            <v>0</v>
          </cell>
          <cell r="G59">
            <v>0</v>
          </cell>
          <cell r="H59">
            <v>0</v>
          </cell>
          <cell r="I59">
            <v>0</v>
          </cell>
          <cell r="J59">
            <v>52</v>
          </cell>
          <cell r="K59">
            <v>52</v>
          </cell>
        </row>
        <row r="60">
          <cell r="B60" t="str">
            <v>UTStarcom</v>
          </cell>
          <cell r="C60">
            <v>0</v>
          </cell>
          <cell r="D60">
            <v>3</v>
          </cell>
          <cell r="E60">
            <v>0</v>
          </cell>
          <cell r="F60">
            <v>0</v>
          </cell>
          <cell r="G60">
            <v>0</v>
          </cell>
          <cell r="H60">
            <v>0</v>
          </cell>
          <cell r="I60">
            <v>0</v>
          </cell>
          <cell r="J60">
            <v>0</v>
          </cell>
          <cell r="K60">
            <v>3</v>
          </cell>
        </row>
        <row r="61">
          <cell r="B61" t="str">
            <v>White Rock</v>
          </cell>
          <cell r="C61">
            <v>0</v>
          </cell>
          <cell r="D61">
            <v>1.3</v>
          </cell>
          <cell r="E61">
            <v>0</v>
          </cell>
          <cell r="F61">
            <v>0</v>
          </cell>
          <cell r="G61">
            <v>0</v>
          </cell>
          <cell r="H61">
            <v>0</v>
          </cell>
          <cell r="I61">
            <v>0</v>
          </cell>
          <cell r="J61">
            <v>0</v>
          </cell>
          <cell r="K61">
            <v>1.3</v>
          </cell>
        </row>
        <row r="62">
          <cell r="B62" t="str">
            <v>Xtera</v>
          </cell>
          <cell r="C62">
            <v>0</v>
          </cell>
          <cell r="D62">
            <v>0</v>
          </cell>
          <cell r="E62">
            <v>0</v>
          </cell>
          <cell r="F62">
            <v>0</v>
          </cell>
          <cell r="G62">
            <v>0</v>
          </cell>
          <cell r="H62">
            <v>0</v>
          </cell>
          <cell r="I62">
            <v>0</v>
          </cell>
          <cell r="K62">
            <v>0</v>
          </cell>
        </row>
        <row r="63">
          <cell r="B63" t="str">
            <v>Zhone</v>
          </cell>
          <cell r="C63">
            <v>0</v>
          </cell>
          <cell r="D63">
            <v>0</v>
          </cell>
          <cell r="E63">
            <v>0</v>
          </cell>
          <cell r="F63">
            <v>0</v>
          </cell>
          <cell r="G63">
            <v>6</v>
          </cell>
          <cell r="H63">
            <v>0</v>
          </cell>
          <cell r="I63">
            <v>0</v>
          </cell>
          <cell r="J63">
            <v>0</v>
          </cell>
          <cell r="K63">
            <v>6</v>
          </cell>
        </row>
        <row r="64">
          <cell r="B64" t="str">
            <v>ZTE</v>
          </cell>
          <cell r="C64">
            <v>17</v>
          </cell>
          <cell r="D64">
            <v>0</v>
          </cell>
          <cell r="E64">
            <v>0</v>
          </cell>
          <cell r="F64">
            <v>0</v>
          </cell>
          <cell r="G64">
            <v>0</v>
          </cell>
          <cell r="H64">
            <v>5</v>
          </cell>
          <cell r="I64">
            <v>0</v>
          </cell>
          <cell r="J64">
            <v>0</v>
          </cell>
        </row>
        <row r="65">
          <cell r="B65" t="str">
            <v>Other</v>
          </cell>
          <cell r="C65">
            <v>9</v>
          </cell>
          <cell r="D65">
            <v>0.8</v>
          </cell>
          <cell r="E65">
            <v>5</v>
          </cell>
          <cell r="F65">
            <v>6</v>
          </cell>
          <cell r="G65">
            <v>7</v>
          </cell>
          <cell r="H65">
            <v>3</v>
          </cell>
          <cell r="I65">
            <v>1</v>
          </cell>
          <cell r="J65">
            <v>0</v>
          </cell>
        </row>
        <row r="66">
          <cell r="B66" t="str">
            <v>Total</v>
          </cell>
          <cell r="C66">
            <v>1169.9236842105265</v>
          </cell>
          <cell r="D66">
            <v>417.45</v>
          </cell>
          <cell r="E66">
            <v>393</v>
          </cell>
          <cell r="F66">
            <v>161</v>
          </cell>
          <cell r="G66">
            <v>147.10000000000002</v>
          </cell>
          <cell r="H66">
            <v>583.35</v>
          </cell>
          <cell r="I66">
            <v>68.599999999999994</v>
          </cell>
          <cell r="J66">
            <v>127</v>
          </cell>
        </row>
        <row r="67">
          <cell r="B67" t="str">
            <v>New other</v>
          </cell>
          <cell r="C67">
            <v>171</v>
          </cell>
          <cell r="D67">
            <v>38.200000000000003</v>
          </cell>
          <cell r="E67">
            <v>54</v>
          </cell>
          <cell r="F67">
            <v>6</v>
          </cell>
          <cell r="G67">
            <v>16.8</v>
          </cell>
          <cell r="H67">
            <v>34</v>
          </cell>
          <cell r="I67">
            <v>3</v>
          </cell>
          <cell r="J67">
            <v>6</v>
          </cell>
        </row>
        <row r="69">
          <cell r="B69" t="str">
            <v>2Q02</v>
          </cell>
          <cell r="D69" t="str">
            <v>Optical Networking Vendor Revenues ($ M)</v>
          </cell>
          <cell r="K69" t="str">
            <v>Global</v>
          </cell>
        </row>
        <row r="70">
          <cell r="B70" t="str">
            <v>Vendor</v>
          </cell>
          <cell r="C70" t="str">
            <v>SONET/SDH Add-drop multiplexers (ADM)</v>
          </cell>
          <cell r="D70" t="str">
            <v>Optical Edge Devices (OED)</v>
          </cell>
          <cell r="E70" t="str">
            <v>Digital Cross Connects (DCS)</v>
          </cell>
          <cell r="F70" t="str">
            <v>Optical Core Switches (OCS)</v>
          </cell>
          <cell r="G70" t="str">
            <v>Metro WDM (C/D-WDM)</v>
          </cell>
          <cell r="H70" t="str">
            <v>Long haul DWDM (LH DWDM)</v>
          </cell>
          <cell r="I70" t="str">
            <v>Multi-reach DWDM</v>
          </cell>
          <cell r="J70" t="str">
            <v>SLTE</v>
          </cell>
          <cell r="K70" t="str">
            <v>Total Optical Networking (ON)</v>
          </cell>
        </row>
        <row r="71">
          <cell r="B71" t="str">
            <v>ADTRAN</v>
          </cell>
          <cell r="C71">
            <v>0</v>
          </cell>
          <cell r="D71">
            <v>0</v>
          </cell>
          <cell r="E71">
            <v>0</v>
          </cell>
          <cell r="F71">
            <v>0</v>
          </cell>
          <cell r="G71">
            <v>0</v>
          </cell>
          <cell r="H71">
            <v>0</v>
          </cell>
          <cell r="I71">
            <v>0</v>
          </cell>
          <cell r="K71">
            <v>0</v>
          </cell>
        </row>
        <row r="72">
          <cell r="B72" t="str">
            <v>ADVA</v>
          </cell>
          <cell r="C72">
            <v>0</v>
          </cell>
          <cell r="D72">
            <v>0</v>
          </cell>
          <cell r="E72">
            <v>0</v>
          </cell>
          <cell r="F72">
            <v>0</v>
          </cell>
          <cell r="G72">
            <v>22.9</v>
          </cell>
          <cell r="H72">
            <v>0</v>
          </cell>
          <cell r="I72">
            <v>0</v>
          </cell>
          <cell r="J72">
            <v>0</v>
          </cell>
          <cell r="K72">
            <v>22.9</v>
          </cell>
        </row>
        <row r="73">
          <cell r="B73" t="str">
            <v>Alcatel-Lucent</v>
          </cell>
          <cell r="C73">
            <v>199</v>
          </cell>
          <cell r="D73">
            <v>169</v>
          </cell>
          <cell r="E73">
            <v>144</v>
          </cell>
          <cell r="F73">
            <v>44</v>
          </cell>
          <cell r="G73">
            <v>15</v>
          </cell>
          <cell r="H73">
            <v>158</v>
          </cell>
          <cell r="I73">
            <v>14</v>
          </cell>
          <cell r="J73">
            <v>132</v>
          </cell>
          <cell r="K73">
            <v>875</v>
          </cell>
        </row>
        <row r="74">
          <cell r="B74" t="str">
            <v>Alidian</v>
          </cell>
          <cell r="C74">
            <v>0</v>
          </cell>
          <cell r="D74">
            <v>1</v>
          </cell>
          <cell r="E74">
            <v>0</v>
          </cell>
          <cell r="F74">
            <v>0</v>
          </cell>
          <cell r="G74">
            <v>0</v>
          </cell>
          <cell r="H74">
            <v>0</v>
          </cell>
          <cell r="I74">
            <v>0</v>
          </cell>
          <cell r="J74">
            <v>0</v>
          </cell>
          <cell r="K74">
            <v>1</v>
          </cell>
        </row>
        <row r="75">
          <cell r="B75" t="str">
            <v>ANDA</v>
          </cell>
          <cell r="C75">
            <v>0</v>
          </cell>
          <cell r="D75">
            <v>0</v>
          </cell>
          <cell r="E75">
            <v>0</v>
          </cell>
          <cell r="F75">
            <v>0</v>
          </cell>
          <cell r="G75">
            <v>0</v>
          </cell>
          <cell r="H75">
            <v>0</v>
          </cell>
          <cell r="I75">
            <v>0</v>
          </cell>
          <cell r="K75">
            <v>0</v>
          </cell>
        </row>
        <row r="76">
          <cell r="B76" t="str">
            <v>Appian</v>
          </cell>
          <cell r="C76">
            <v>0</v>
          </cell>
          <cell r="D76">
            <v>3</v>
          </cell>
          <cell r="E76">
            <v>0</v>
          </cell>
          <cell r="F76">
            <v>0</v>
          </cell>
          <cell r="G76">
            <v>0</v>
          </cell>
          <cell r="H76">
            <v>0</v>
          </cell>
          <cell r="I76">
            <v>0</v>
          </cell>
          <cell r="J76">
            <v>0</v>
          </cell>
          <cell r="K76">
            <v>3</v>
          </cell>
        </row>
        <row r="77">
          <cell r="B77" t="str">
            <v>Atrica</v>
          </cell>
          <cell r="C77">
            <v>0</v>
          </cell>
          <cell r="D77">
            <v>2.0999999999999996</v>
          </cell>
          <cell r="E77">
            <v>0</v>
          </cell>
          <cell r="F77">
            <v>0</v>
          </cell>
          <cell r="G77">
            <v>0</v>
          </cell>
          <cell r="H77">
            <v>0</v>
          </cell>
          <cell r="I77">
            <v>0</v>
          </cell>
          <cell r="J77">
            <v>0</v>
          </cell>
          <cell r="K77">
            <v>2.0999999999999996</v>
          </cell>
        </row>
        <row r="78">
          <cell r="B78" t="str">
            <v>Calient</v>
          </cell>
          <cell r="C78">
            <v>0</v>
          </cell>
          <cell r="D78">
            <v>0</v>
          </cell>
          <cell r="E78">
            <v>0</v>
          </cell>
          <cell r="F78">
            <v>3</v>
          </cell>
          <cell r="G78">
            <v>0</v>
          </cell>
          <cell r="H78">
            <v>0</v>
          </cell>
          <cell r="I78">
            <v>0</v>
          </cell>
          <cell r="J78">
            <v>0</v>
          </cell>
          <cell r="K78">
            <v>3</v>
          </cell>
        </row>
        <row r="79">
          <cell r="B79" t="str">
            <v>Ciena</v>
          </cell>
          <cell r="C79">
            <v>0</v>
          </cell>
          <cell r="D79">
            <v>5</v>
          </cell>
          <cell r="E79">
            <v>0</v>
          </cell>
          <cell r="F79">
            <v>19.5</v>
          </cell>
          <cell r="G79">
            <v>11</v>
          </cell>
          <cell r="H79">
            <v>15.5</v>
          </cell>
          <cell r="I79">
            <v>3</v>
          </cell>
          <cell r="J79">
            <v>0</v>
          </cell>
          <cell r="K79">
            <v>54</v>
          </cell>
        </row>
        <row r="80">
          <cell r="B80" t="str">
            <v>Cisco</v>
          </cell>
          <cell r="C80">
            <v>0</v>
          </cell>
          <cell r="D80">
            <v>69.7</v>
          </cell>
          <cell r="E80">
            <v>0</v>
          </cell>
          <cell r="F80">
            <v>0</v>
          </cell>
          <cell r="G80">
            <v>9.4</v>
          </cell>
          <cell r="H80">
            <v>6.4</v>
          </cell>
          <cell r="I80">
            <v>1.5</v>
          </cell>
          <cell r="J80">
            <v>0</v>
          </cell>
          <cell r="K80">
            <v>87.000000000000014</v>
          </cell>
        </row>
        <row r="81">
          <cell r="B81" t="str">
            <v>Coriolis</v>
          </cell>
          <cell r="C81">
            <v>0</v>
          </cell>
          <cell r="D81">
            <v>1</v>
          </cell>
          <cell r="E81">
            <v>0</v>
          </cell>
          <cell r="F81">
            <v>0</v>
          </cell>
          <cell r="G81">
            <v>0</v>
          </cell>
          <cell r="H81">
            <v>0</v>
          </cell>
          <cell r="I81">
            <v>0</v>
          </cell>
          <cell r="J81">
            <v>0</v>
          </cell>
          <cell r="K81">
            <v>1</v>
          </cell>
        </row>
        <row r="82">
          <cell r="B82" t="str">
            <v>Corrigent</v>
          </cell>
          <cell r="C82">
            <v>0</v>
          </cell>
          <cell r="D82">
            <v>0</v>
          </cell>
          <cell r="E82">
            <v>0</v>
          </cell>
          <cell r="F82">
            <v>0</v>
          </cell>
          <cell r="G82">
            <v>0</v>
          </cell>
          <cell r="H82">
            <v>0</v>
          </cell>
          <cell r="I82">
            <v>0</v>
          </cell>
          <cell r="K82">
            <v>0</v>
          </cell>
        </row>
        <row r="83">
          <cell r="B83" t="str">
            <v>Corvis</v>
          </cell>
          <cell r="C83">
            <v>0</v>
          </cell>
          <cell r="D83">
            <v>0</v>
          </cell>
          <cell r="E83">
            <v>0</v>
          </cell>
          <cell r="F83">
            <v>0</v>
          </cell>
          <cell r="G83">
            <v>0</v>
          </cell>
          <cell r="H83">
            <v>0</v>
          </cell>
          <cell r="I83">
            <v>3</v>
          </cell>
          <cell r="J83">
            <v>0</v>
          </cell>
          <cell r="K83">
            <v>3</v>
          </cell>
        </row>
        <row r="84">
          <cell r="B84" t="str">
            <v>Datang</v>
          </cell>
          <cell r="C84">
            <v>4</v>
          </cell>
          <cell r="D84">
            <v>0</v>
          </cell>
          <cell r="E84">
            <v>0</v>
          </cell>
          <cell r="F84">
            <v>0</v>
          </cell>
          <cell r="G84">
            <v>0</v>
          </cell>
          <cell r="H84">
            <v>4</v>
          </cell>
          <cell r="I84">
            <v>0</v>
          </cell>
          <cell r="J84">
            <v>0</v>
          </cell>
          <cell r="K84">
            <v>8</v>
          </cell>
        </row>
        <row r="85">
          <cell r="B85" t="str">
            <v>Eastcom</v>
          </cell>
          <cell r="C85">
            <v>0</v>
          </cell>
          <cell r="D85">
            <v>0</v>
          </cell>
          <cell r="E85">
            <v>0</v>
          </cell>
          <cell r="F85">
            <v>0</v>
          </cell>
          <cell r="G85">
            <v>0</v>
          </cell>
          <cell r="H85">
            <v>0</v>
          </cell>
          <cell r="I85">
            <v>0</v>
          </cell>
          <cell r="J85">
            <v>0</v>
          </cell>
          <cell r="K85">
            <v>0</v>
          </cell>
        </row>
        <row r="86">
          <cell r="B86" t="str">
            <v>ECI Telecom</v>
          </cell>
          <cell r="C86">
            <v>20</v>
          </cell>
          <cell r="D86">
            <v>12.8</v>
          </cell>
          <cell r="E86">
            <v>9</v>
          </cell>
          <cell r="F86">
            <v>0</v>
          </cell>
          <cell r="G86">
            <v>7.5</v>
          </cell>
          <cell r="H86">
            <v>1</v>
          </cell>
          <cell r="I86">
            <v>0</v>
          </cell>
          <cell r="J86">
            <v>0</v>
          </cell>
          <cell r="K86">
            <v>50.3</v>
          </cell>
        </row>
        <row r="87">
          <cell r="B87" t="str">
            <v>Ericsson</v>
          </cell>
          <cell r="C87">
            <v>71</v>
          </cell>
          <cell r="D87">
            <v>39.5</v>
          </cell>
          <cell r="E87">
            <v>28</v>
          </cell>
          <cell r="F87">
            <v>0</v>
          </cell>
          <cell r="G87">
            <v>1</v>
          </cell>
          <cell r="H87">
            <v>22</v>
          </cell>
          <cell r="I87">
            <v>1</v>
          </cell>
          <cell r="J87">
            <v>0</v>
          </cell>
          <cell r="K87">
            <v>162.5</v>
          </cell>
        </row>
        <row r="88">
          <cell r="B88" t="str">
            <v>FiberHome</v>
          </cell>
          <cell r="C88">
            <v>20</v>
          </cell>
          <cell r="D88">
            <v>0</v>
          </cell>
          <cell r="E88">
            <v>0</v>
          </cell>
          <cell r="F88">
            <v>0</v>
          </cell>
          <cell r="G88">
            <v>0</v>
          </cell>
          <cell r="H88">
            <v>9</v>
          </cell>
          <cell r="I88">
            <v>0</v>
          </cell>
          <cell r="J88">
            <v>0</v>
          </cell>
          <cell r="K88">
            <v>29</v>
          </cell>
        </row>
        <row r="89">
          <cell r="B89" t="str">
            <v>Fujitsu</v>
          </cell>
          <cell r="C89">
            <v>142.5</v>
          </cell>
          <cell r="D89">
            <v>30.8</v>
          </cell>
          <cell r="E89">
            <v>12</v>
          </cell>
          <cell r="F89">
            <v>0</v>
          </cell>
          <cell r="G89">
            <v>3.5</v>
          </cell>
          <cell r="H89">
            <v>15.4</v>
          </cell>
          <cell r="I89">
            <v>3</v>
          </cell>
          <cell r="J89">
            <v>2</v>
          </cell>
          <cell r="K89">
            <v>209.20000000000002</v>
          </cell>
        </row>
        <row r="90">
          <cell r="B90" t="str">
            <v>Hitachi</v>
          </cell>
          <cell r="C90">
            <v>7</v>
          </cell>
          <cell r="D90">
            <v>0</v>
          </cell>
          <cell r="E90">
            <v>0</v>
          </cell>
          <cell r="F90">
            <v>0</v>
          </cell>
          <cell r="G90">
            <v>0</v>
          </cell>
          <cell r="H90">
            <v>4</v>
          </cell>
          <cell r="I90">
            <v>0</v>
          </cell>
          <cell r="J90">
            <v>0</v>
          </cell>
          <cell r="K90">
            <v>11</v>
          </cell>
        </row>
        <row r="91">
          <cell r="B91" t="str">
            <v>Hitachi Cable</v>
          </cell>
          <cell r="C91">
            <v>0</v>
          </cell>
          <cell r="D91">
            <v>0</v>
          </cell>
          <cell r="E91">
            <v>0</v>
          </cell>
          <cell r="F91">
            <v>0</v>
          </cell>
          <cell r="G91">
            <v>0</v>
          </cell>
          <cell r="H91">
            <v>0</v>
          </cell>
          <cell r="I91">
            <v>0</v>
          </cell>
          <cell r="K91">
            <v>0</v>
          </cell>
        </row>
        <row r="92">
          <cell r="B92" t="str">
            <v>Huawei</v>
          </cell>
          <cell r="C92">
            <v>132.53749999999999</v>
          </cell>
          <cell r="D92">
            <v>11.962499999999991</v>
          </cell>
          <cell r="E92">
            <v>0</v>
          </cell>
          <cell r="F92">
            <v>0</v>
          </cell>
          <cell r="G92">
            <v>0</v>
          </cell>
          <cell r="H92">
            <v>50</v>
          </cell>
          <cell r="I92">
            <v>0</v>
          </cell>
          <cell r="J92">
            <v>0</v>
          </cell>
          <cell r="K92">
            <v>194.5</v>
          </cell>
        </row>
        <row r="93">
          <cell r="B93" t="str">
            <v>Infinera</v>
          </cell>
          <cell r="C93">
            <v>0</v>
          </cell>
          <cell r="D93">
            <v>0</v>
          </cell>
          <cell r="E93">
            <v>0</v>
          </cell>
          <cell r="F93">
            <v>0</v>
          </cell>
          <cell r="G93">
            <v>0</v>
          </cell>
          <cell r="H93">
            <v>0</v>
          </cell>
          <cell r="I93">
            <v>0</v>
          </cell>
          <cell r="K93">
            <v>0</v>
          </cell>
        </row>
        <row r="94">
          <cell r="B94" t="str">
            <v>KDDI-SCS</v>
          </cell>
          <cell r="C94">
            <v>0</v>
          </cell>
          <cell r="D94">
            <v>0</v>
          </cell>
          <cell r="E94">
            <v>0</v>
          </cell>
          <cell r="F94">
            <v>0</v>
          </cell>
          <cell r="G94">
            <v>0</v>
          </cell>
          <cell r="H94">
            <v>0</v>
          </cell>
          <cell r="I94">
            <v>0</v>
          </cell>
          <cell r="J94">
            <v>4</v>
          </cell>
          <cell r="K94">
            <v>4</v>
          </cell>
        </row>
        <row r="95">
          <cell r="B95" t="str">
            <v>LGIC</v>
          </cell>
          <cell r="C95">
            <v>5</v>
          </cell>
          <cell r="D95">
            <v>0</v>
          </cell>
          <cell r="E95">
            <v>5</v>
          </cell>
          <cell r="F95">
            <v>0</v>
          </cell>
          <cell r="G95">
            <v>0</v>
          </cell>
          <cell r="H95">
            <v>0</v>
          </cell>
          <cell r="I95">
            <v>0</v>
          </cell>
          <cell r="J95">
            <v>0</v>
          </cell>
          <cell r="K95">
            <v>10</v>
          </cell>
        </row>
        <row r="96">
          <cell r="B96" t="str">
            <v>Lucent</v>
          </cell>
          <cell r="C96">
            <v>0</v>
          </cell>
          <cell r="D96">
            <v>0</v>
          </cell>
          <cell r="E96">
            <v>0</v>
          </cell>
          <cell r="F96">
            <v>0</v>
          </cell>
          <cell r="G96">
            <v>0</v>
          </cell>
          <cell r="H96">
            <v>0</v>
          </cell>
          <cell r="I96">
            <v>0</v>
          </cell>
          <cell r="J96">
            <v>0</v>
          </cell>
          <cell r="K96">
            <v>0</v>
          </cell>
        </row>
        <row r="97">
          <cell r="B97" t="str">
            <v>Lumentis</v>
          </cell>
          <cell r="C97">
            <v>0</v>
          </cell>
          <cell r="D97">
            <v>0</v>
          </cell>
          <cell r="E97">
            <v>0</v>
          </cell>
          <cell r="F97">
            <v>0</v>
          </cell>
          <cell r="G97">
            <v>0.2</v>
          </cell>
          <cell r="H97">
            <v>0</v>
          </cell>
          <cell r="I97">
            <v>0</v>
          </cell>
          <cell r="J97">
            <v>0</v>
          </cell>
          <cell r="K97">
            <v>0.2</v>
          </cell>
        </row>
        <row r="98">
          <cell r="B98" t="str">
            <v>Luminous</v>
          </cell>
          <cell r="C98">
            <v>0</v>
          </cell>
          <cell r="D98">
            <v>2.8</v>
          </cell>
          <cell r="E98">
            <v>0</v>
          </cell>
          <cell r="F98">
            <v>0</v>
          </cell>
          <cell r="G98">
            <v>0</v>
          </cell>
          <cell r="H98">
            <v>0</v>
          </cell>
          <cell r="I98">
            <v>0</v>
          </cell>
          <cell r="J98">
            <v>0</v>
          </cell>
          <cell r="K98">
            <v>2.8</v>
          </cell>
        </row>
        <row r="99">
          <cell r="B99" t="str">
            <v>LuxN</v>
          </cell>
          <cell r="C99">
            <v>0</v>
          </cell>
          <cell r="D99">
            <v>0</v>
          </cell>
          <cell r="E99">
            <v>0</v>
          </cell>
          <cell r="F99">
            <v>0</v>
          </cell>
          <cell r="G99">
            <v>3</v>
          </cell>
          <cell r="H99">
            <v>0</v>
          </cell>
          <cell r="I99">
            <v>0</v>
          </cell>
          <cell r="J99">
            <v>0</v>
          </cell>
          <cell r="K99">
            <v>3</v>
          </cell>
        </row>
        <row r="100">
          <cell r="B100" t="str">
            <v>Marconi/Ericsson</v>
          </cell>
        </row>
        <row r="101">
          <cell r="B101" t="str">
            <v>MetroOptix</v>
          </cell>
          <cell r="C101">
            <v>0</v>
          </cell>
          <cell r="D101">
            <v>1.5</v>
          </cell>
          <cell r="E101">
            <v>0</v>
          </cell>
          <cell r="F101">
            <v>0</v>
          </cell>
          <cell r="G101">
            <v>0</v>
          </cell>
          <cell r="H101">
            <v>0</v>
          </cell>
          <cell r="I101">
            <v>0</v>
          </cell>
          <cell r="J101">
            <v>0</v>
          </cell>
          <cell r="K101">
            <v>1.5</v>
          </cell>
        </row>
        <row r="102">
          <cell r="B102" t="str">
            <v>Movaz</v>
          </cell>
          <cell r="C102">
            <v>0</v>
          </cell>
          <cell r="D102">
            <v>0</v>
          </cell>
          <cell r="E102">
            <v>0</v>
          </cell>
          <cell r="F102">
            <v>0</v>
          </cell>
          <cell r="G102">
            <v>0</v>
          </cell>
          <cell r="H102">
            <v>0</v>
          </cell>
          <cell r="I102">
            <v>0</v>
          </cell>
          <cell r="J102">
            <v>0</v>
          </cell>
          <cell r="K102">
            <v>0</v>
          </cell>
        </row>
        <row r="103">
          <cell r="B103" t="str">
            <v>Native</v>
          </cell>
          <cell r="C103">
            <v>0</v>
          </cell>
          <cell r="D103">
            <v>0</v>
          </cell>
          <cell r="E103">
            <v>0</v>
          </cell>
          <cell r="F103">
            <v>0</v>
          </cell>
          <cell r="G103">
            <v>0</v>
          </cell>
          <cell r="H103">
            <v>0</v>
          </cell>
          <cell r="I103">
            <v>0</v>
          </cell>
          <cell r="J103">
            <v>0</v>
          </cell>
          <cell r="K103">
            <v>0</v>
          </cell>
        </row>
        <row r="104">
          <cell r="B104" t="str">
            <v>NEC</v>
          </cell>
          <cell r="C104">
            <v>89</v>
          </cell>
          <cell r="D104">
            <v>16.5</v>
          </cell>
          <cell r="E104">
            <v>0</v>
          </cell>
          <cell r="F104">
            <v>0</v>
          </cell>
          <cell r="G104">
            <v>1</v>
          </cell>
          <cell r="H104">
            <v>10</v>
          </cell>
          <cell r="I104">
            <v>0</v>
          </cell>
          <cell r="J104">
            <v>0</v>
          </cell>
          <cell r="K104">
            <v>116.5</v>
          </cell>
        </row>
        <row r="105">
          <cell r="B105" t="str">
            <v>Nortel</v>
          </cell>
          <cell r="C105">
            <v>44</v>
          </cell>
          <cell r="D105">
            <v>95.5</v>
          </cell>
          <cell r="E105">
            <v>0</v>
          </cell>
          <cell r="F105">
            <v>24</v>
          </cell>
          <cell r="G105">
            <v>59</v>
          </cell>
          <cell r="H105">
            <v>131</v>
          </cell>
          <cell r="I105">
            <v>8</v>
          </cell>
          <cell r="J105">
            <v>0</v>
          </cell>
          <cell r="K105">
            <v>361.5</v>
          </cell>
        </row>
        <row r="106">
          <cell r="B106" t="str">
            <v>Oki</v>
          </cell>
          <cell r="C106">
            <v>4</v>
          </cell>
          <cell r="D106">
            <v>0</v>
          </cell>
          <cell r="E106">
            <v>0</v>
          </cell>
          <cell r="F106">
            <v>0</v>
          </cell>
          <cell r="G106">
            <v>0</v>
          </cell>
          <cell r="H106">
            <v>0</v>
          </cell>
          <cell r="I106">
            <v>0</v>
          </cell>
          <cell r="J106">
            <v>0</v>
          </cell>
          <cell r="K106">
            <v>4</v>
          </cell>
        </row>
        <row r="107">
          <cell r="B107" t="str">
            <v>OpVista</v>
          </cell>
          <cell r="C107">
            <v>0</v>
          </cell>
          <cell r="D107">
            <v>0</v>
          </cell>
          <cell r="E107">
            <v>0</v>
          </cell>
          <cell r="F107">
            <v>0</v>
          </cell>
          <cell r="G107">
            <v>0</v>
          </cell>
          <cell r="H107">
            <v>0</v>
          </cell>
          <cell r="I107">
            <v>0</v>
          </cell>
          <cell r="K107">
            <v>0</v>
          </cell>
        </row>
        <row r="108">
          <cell r="B108" t="str">
            <v>Photonic Bridges</v>
          </cell>
          <cell r="C108">
            <v>0</v>
          </cell>
          <cell r="D108">
            <v>0</v>
          </cell>
          <cell r="E108">
            <v>0</v>
          </cell>
          <cell r="F108">
            <v>0</v>
          </cell>
          <cell r="G108">
            <v>0</v>
          </cell>
          <cell r="H108">
            <v>0</v>
          </cell>
          <cell r="I108">
            <v>0</v>
          </cell>
          <cell r="J108">
            <v>0</v>
          </cell>
          <cell r="K108">
            <v>0</v>
          </cell>
        </row>
        <row r="109">
          <cell r="B109" t="str">
            <v>Photonixnet</v>
          </cell>
          <cell r="C109">
            <v>0</v>
          </cell>
          <cell r="D109">
            <v>0</v>
          </cell>
          <cell r="E109">
            <v>0</v>
          </cell>
          <cell r="F109">
            <v>0</v>
          </cell>
          <cell r="G109">
            <v>2</v>
          </cell>
          <cell r="H109">
            <v>0</v>
          </cell>
          <cell r="I109">
            <v>0</v>
          </cell>
          <cell r="J109">
            <v>0</v>
          </cell>
          <cell r="K109">
            <v>2</v>
          </cell>
        </row>
        <row r="110">
          <cell r="B110" t="str">
            <v>Pirelli</v>
          </cell>
          <cell r="C110">
            <v>0</v>
          </cell>
          <cell r="D110">
            <v>0</v>
          </cell>
          <cell r="E110">
            <v>0</v>
          </cell>
          <cell r="F110">
            <v>0</v>
          </cell>
          <cell r="G110">
            <v>0</v>
          </cell>
          <cell r="H110">
            <v>0</v>
          </cell>
          <cell r="I110">
            <v>0</v>
          </cell>
          <cell r="J110">
            <v>2</v>
          </cell>
          <cell r="K110">
            <v>2</v>
          </cell>
        </row>
        <row r="111">
          <cell r="B111" t="str">
            <v>Redback</v>
          </cell>
          <cell r="C111">
            <v>0</v>
          </cell>
          <cell r="D111">
            <v>0.5</v>
          </cell>
          <cell r="E111">
            <v>0</v>
          </cell>
          <cell r="F111">
            <v>0</v>
          </cell>
          <cell r="G111">
            <v>0</v>
          </cell>
          <cell r="H111">
            <v>0</v>
          </cell>
          <cell r="I111">
            <v>0</v>
          </cell>
          <cell r="J111">
            <v>0</v>
          </cell>
          <cell r="K111">
            <v>0.5</v>
          </cell>
        </row>
        <row r="112">
          <cell r="B112" t="str">
            <v>Sagem</v>
          </cell>
          <cell r="C112">
            <v>0</v>
          </cell>
          <cell r="D112">
            <v>0</v>
          </cell>
          <cell r="E112">
            <v>0</v>
          </cell>
          <cell r="F112">
            <v>0</v>
          </cell>
          <cell r="G112">
            <v>0</v>
          </cell>
          <cell r="H112">
            <v>0</v>
          </cell>
          <cell r="I112">
            <v>0</v>
          </cell>
          <cell r="J112">
            <v>0</v>
          </cell>
          <cell r="K112">
            <v>0</v>
          </cell>
        </row>
        <row r="113">
          <cell r="B113" t="str">
            <v>Samsung</v>
          </cell>
          <cell r="C113">
            <v>10</v>
          </cell>
          <cell r="D113">
            <v>0</v>
          </cell>
          <cell r="E113">
            <v>0</v>
          </cell>
          <cell r="F113">
            <v>0</v>
          </cell>
          <cell r="G113">
            <v>0</v>
          </cell>
          <cell r="H113">
            <v>0</v>
          </cell>
          <cell r="I113">
            <v>0</v>
          </cell>
          <cell r="J113">
            <v>0</v>
          </cell>
          <cell r="K113">
            <v>10</v>
          </cell>
        </row>
        <row r="114">
          <cell r="B114" t="str">
            <v>Nokia Siemens</v>
          </cell>
          <cell r="C114">
            <v>125</v>
          </cell>
          <cell r="D114">
            <v>11</v>
          </cell>
          <cell r="E114">
            <v>9</v>
          </cell>
          <cell r="F114">
            <v>0</v>
          </cell>
          <cell r="G114">
            <v>0</v>
          </cell>
          <cell r="H114">
            <v>48</v>
          </cell>
          <cell r="I114">
            <v>4</v>
          </cell>
          <cell r="J114">
            <v>0</v>
          </cell>
          <cell r="K114">
            <v>197</v>
          </cell>
        </row>
        <row r="115">
          <cell r="B115" t="str">
            <v>Sorrento/Zhone</v>
          </cell>
          <cell r="C115">
            <v>0</v>
          </cell>
          <cell r="D115">
            <v>0</v>
          </cell>
          <cell r="E115">
            <v>0</v>
          </cell>
          <cell r="F115">
            <v>0</v>
          </cell>
          <cell r="G115">
            <v>0</v>
          </cell>
          <cell r="H115">
            <v>0</v>
          </cell>
          <cell r="I115">
            <v>0</v>
          </cell>
          <cell r="K115">
            <v>0</v>
          </cell>
        </row>
        <row r="116">
          <cell r="B116" t="str">
            <v>Sycamore</v>
          </cell>
          <cell r="C116">
            <v>0</v>
          </cell>
          <cell r="D116">
            <v>1.5</v>
          </cell>
          <cell r="E116">
            <v>0</v>
          </cell>
          <cell r="F116">
            <v>2.9</v>
          </cell>
          <cell r="G116">
            <v>0</v>
          </cell>
          <cell r="H116">
            <v>0</v>
          </cell>
          <cell r="I116">
            <v>0</v>
          </cell>
          <cell r="J116">
            <v>0</v>
          </cell>
          <cell r="K116">
            <v>4.4000000000000004</v>
          </cell>
        </row>
        <row r="117">
          <cell r="B117" t="str">
            <v>Tejas</v>
          </cell>
          <cell r="C117">
            <v>0</v>
          </cell>
          <cell r="D117">
            <v>0</v>
          </cell>
          <cell r="E117">
            <v>0</v>
          </cell>
          <cell r="F117">
            <v>0</v>
          </cell>
          <cell r="G117">
            <v>0</v>
          </cell>
          <cell r="H117">
            <v>0</v>
          </cell>
          <cell r="I117">
            <v>0</v>
          </cell>
          <cell r="K117">
            <v>0</v>
          </cell>
        </row>
        <row r="118">
          <cell r="B118" t="str">
            <v>Tellabs</v>
          </cell>
          <cell r="C118">
            <v>23</v>
          </cell>
          <cell r="D118">
            <v>6</v>
          </cell>
          <cell r="E118">
            <v>125</v>
          </cell>
          <cell r="F118">
            <v>22</v>
          </cell>
          <cell r="G118">
            <v>1</v>
          </cell>
          <cell r="H118">
            <v>0</v>
          </cell>
          <cell r="I118">
            <v>0</v>
          </cell>
          <cell r="J118">
            <v>0</v>
          </cell>
          <cell r="K118">
            <v>177</v>
          </cell>
        </row>
        <row r="119">
          <cell r="B119" t="str">
            <v>Tellium</v>
          </cell>
          <cell r="C119">
            <v>0</v>
          </cell>
          <cell r="D119">
            <v>0</v>
          </cell>
          <cell r="E119">
            <v>0</v>
          </cell>
          <cell r="F119">
            <v>3</v>
          </cell>
          <cell r="G119">
            <v>0</v>
          </cell>
          <cell r="H119">
            <v>0</v>
          </cell>
          <cell r="I119">
            <v>0</v>
          </cell>
          <cell r="J119">
            <v>0</v>
          </cell>
          <cell r="K119">
            <v>3</v>
          </cell>
        </row>
        <row r="120">
          <cell r="B120" t="str">
            <v>Transmode</v>
          </cell>
          <cell r="C120">
            <v>0</v>
          </cell>
          <cell r="D120">
            <v>0</v>
          </cell>
          <cell r="E120">
            <v>0</v>
          </cell>
          <cell r="F120">
            <v>0</v>
          </cell>
          <cell r="G120">
            <v>0</v>
          </cell>
          <cell r="H120">
            <v>0</v>
          </cell>
          <cell r="I120">
            <v>0</v>
          </cell>
          <cell r="J120">
            <v>0</v>
          </cell>
          <cell r="K120">
            <v>0</v>
          </cell>
        </row>
        <row r="121">
          <cell r="B121" t="str">
            <v>Turin</v>
          </cell>
          <cell r="C121">
            <v>0</v>
          </cell>
          <cell r="D121">
            <v>0.6</v>
          </cell>
          <cell r="E121">
            <v>0</v>
          </cell>
          <cell r="F121">
            <v>0</v>
          </cell>
          <cell r="G121">
            <v>0</v>
          </cell>
          <cell r="H121">
            <v>0</v>
          </cell>
          <cell r="I121">
            <v>0</v>
          </cell>
          <cell r="J121">
            <v>0</v>
          </cell>
          <cell r="K121">
            <v>0.6</v>
          </cell>
        </row>
        <row r="122">
          <cell r="B122" t="str">
            <v>Tyco</v>
          </cell>
          <cell r="C122">
            <v>0</v>
          </cell>
          <cell r="D122">
            <v>0</v>
          </cell>
          <cell r="E122">
            <v>0</v>
          </cell>
          <cell r="F122">
            <v>0</v>
          </cell>
          <cell r="G122">
            <v>0</v>
          </cell>
          <cell r="H122">
            <v>0</v>
          </cell>
          <cell r="I122">
            <v>0</v>
          </cell>
          <cell r="J122">
            <v>10</v>
          </cell>
          <cell r="K122">
            <v>10</v>
          </cell>
        </row>
        <row r="123">
          <cell r="B123" t="str">
            <v>UTStarcom</v>
          </cell>
          <cell r="C123">
            <v>0</v>
          </cell>
          <cell r="D123">
            <v>4</v>
          </cell>
          <cell r="E123">
            <v>0</v>
          </cell>
          <cell r="F123">
            <v>0</v>
          </cell>
          <cell r="G123">
            <v>0</v>
          </cell>
          <cell r="H123">
            <v>0</v>
          </cell>
          <cell r="I123">
            <v>0</v>
          </cell>
          <cell r="J123">
            <v>0</v>
          </cell>
          <cell r="K123">
            <v>4</v>
          </cell>
        </row>
        <row r="127">
          <cell r="B127" t="str">
            <v>ZTE</v>
          </cell>
          <cell r="C127">
            <v>21</v>
          </cell>
          <cell r="D127">
            <v>0</v>
          </cell>
          <cell r="E127">
            <v>0</v>
          </cell>
          <cell r="F127">
            <v>0</v>
          </cell>
          <cell r="G127">
            <v>0</v>
          </cell>
          <cell r="H127">
            <v>7</v>
          </cell>
          <cell r="I127">
            <v>0</v>
          </cell>
          <cell r="J127">
            <v>0</v>
          </cell>
          <cell r="K127">
            <v>28</v>
          </cell>
        </row>
        <row r="128">
          <cell r="B128" t="str">
            <v>Other</v>
          </cell>
          <cell r="C128">
            <v>0</v>
          </cell>
          <cell r="D128">
            <v>4.3</v>
          </cell>
          <cell r="E128">
            <v>5</v>
          </cell>
          <cell r="F128">
            <v>0</v>
          </cell>
          <cell r="G128">
            <v>2.6</v>
          </cell>
          <cell r="H128">
            <v>2</v>
          </cell>
          <cell r="I128">
            <v>0</v>
          </cell>
          <cell r="J128">
            <v>0</v>
          </cell>
          <cell r="K128">
            <v>13.9</v>
          </cell>
        </row>
        <row r="129">
          <cell r="B129" t="str">
            <v>Total</v>
          </cell>
          <cell r="C129">
            <v>917.03750000000002</v>
          </cell>
          <cell r="D129">
            <v>491.96250000000003</v>
          </cell>
          <cell r="E129">
            <v>337</v>
          </cell>
          <cell r="F129">
            <v>118.4</v>
          </cell>
          <cell r="G129">
            <v>146.1</v>
          </cell>
          <cell r="H129">
            <v>483.3</v>
          </cell>
          <cell r="I129">
            <v>37.5</v>
          </cell>
          <cell r="J129">
            <v>150</v>
          </cell>
          <cell r="K129">
            <v>2681.3</v>
          </cell>
        </row>
        <row r="130">
          <cell r="B130" t="str">
            <v>New other</v>
          </cell>
          <cell r="C130">
            <v>71</v>
          </cell>
          <cell r="D130">
            <v>55.599999999999994</v>
          </cell>
          <cell r="E130">
            <v>33</v>
          </cell>
          <cell r="F130">
            <v>0</v>
          </cell>
          <cell r="G130">
            <v>8.8000000000000007</v>
          </cell>
          <cell r="H130">
            <v>24</v>
          </cell>
          <cell r="I130">
            <v>1</v>
          </cell>
          <cell r="J130">
            <v>6</v>
          </cell>
        </row>
        <row r="132">
          <cell r="B132" t="str">
            <v>3Q02</v>
          </cell>
          <cell r="D132" t="str">
            <v>Optical Networking Vendor Revenues ($ M)</v>
          </cell>
          <cell r="K132" t="str">
            <v>Global</v>
          </cell>
        </row>
        <row r="133">
          <cell r="B133" t="str">
            <v>Vendor</v>
          </cell>
          <cell r="C133" t="str">
            <v>SONET/SDH Add-drop multiplexers (ADM)</v>
          </cell>
          <cell r="D133" t="str">
            <v>Optical Edge Devices (OED)</v>
          </cell>
          <cell r="E133" t="str">
            <v>Digital Cross Connects (DCS)</v>
          </cell>
          <cell r="F133" t="str">
            <v>Optical Core Switches (OCS)</v>
          </cell>
          <cell r="G133" t="str">
            <v>Metro WDM (C/D-WDM)</v>
          </cell>
          <cell r="H133" t="str">
            <v>Long haul DWDM (LH DWDM)</v>
          </cell>
          <cell r="I133" t="str">
            <v>Multi-reach DWDM</v>
          </cell>
          <cell r="J133" t="str">
            <v>SLTE</v>
          </cell>
          <cell r="K133" t="str">
            <v>Total Optical Networking (ON)</v>
          </cell>
        </row>
        <row r="134">
          <cell r="B134" t="str">
            <v>ADTRAN</v>
          </cell>
          <cell r="C134">
            <v>0</v>
          </cell>
          <cell r="D134">
            <v>0</v>
          </cell>
          <cell r="E134">
            <v>0</v>
          </cell>
          <cell r="F134">
            <v>0</v>
          </cell>
          <cell r="G134">
            <v>0</v>
          </cell>
          <cell r="H134">
            <v>0</v>
          </cell>
          <cell r="I134">
            <v>0</v>
          </cell>
          <cell r="K134">
            <v>0</v>
          </cell>
        </row>
        <row r="135">
          <cell r="B135" t="str">
            <v>ADVA</v>
          </cell>
          <cell r="C135">
            <v>0</v>
          </cell>
          <cell r="D135">
            <v>0</v>
          </cell>
          <cell r="E135">
            <v>0</v>
          </cell>
          <cell r="F135">
            <v>0</v>
          </cell>
          <cell r="G135">
            <v>24</v>
          </cell>
          <cell r="H135">
            <v>0</v>
          </cell>
          <cell r="I135">
            <v>0</v>
          </cell>
          <cell r="J135">
            <v>0</v>
          </cell>
          <cell r="K135">
            <v>24</v>
          </cell>
        </row>
        <row r="136">
          <cell r="B136" t="str">
            <v>Alcatel-Lucent</v>
          </cell>
          <cell r="C136">
            <v>160</v>
          </cell>
          <cell r="D136">
            <v>158</v>
          </cell>
          <cell r="E136">
            <v>80</v>
          </cell>
          <cell r="F136">
            <v>41</v>
          </cell>
          <cell r="G136">
            <v>15</v>
          </cell>
          <cell r="H136">
            <v>84</v>
          </cell>
          <cell r="I136">
            <v>10</v>
          </cell>
          <cell r="J136">
            <v>71</v>
          </cell>
          <cell r="K136">
            <v>619</v>
          </cell>
        </row>
        <row r="137">
          <cell r="B137" t="str">
            <v>Alidian</v>
          </cell>
          <cell r="C137">
            <v>0</v>
          </cell>
          <cell r="D137">
            <v>0.5</v>
          </cell>
          <cell r="E137">
            <v>0</v>
          </cell>
          <cell r="F137">
            <v>0</v>
          </cell>
          <cell r="G137">
            <v>0</v>
          </cell>
          <cell r="H137">
            <v>0</v>
          </cell>
          <cell r="I137">
            <v>0</v>
          </cell>
          <cell r="J137">
            <v>0</v>
          </cell>
          <cell r="K137">
            <v>0.5</v>
          </cell>
        </row>
        <row r="138">
          <cell r="B138" t="str">
            <v>ANDA</v>
          </cell>
          <cell r="C138">
            <v>0</v>
          </cell>
          <cell r="D138">
            <v>0</v>
          </cell>
          <cell r="E138">
            <v>0</v>
          </cell>
          <cell r="F138">
            <v>0</v>
          </cell>
          <cell r="G138">
            <v>0</v>
          </cell>
          <cell r="H138">
            <v>0</v>
          </cell>
          <cell r="I138">
            <v>0</v>
          </cell>
          <cell r="K138">
            <v>0</v>
          </cell>
        </row>
        <row r="139">
          <cell r="B139" t="str">
            <v>Appian</v>
          </cell>
          <cell r="C139">
            <v>0</v>
          </cell>
          <cell r="D139">
            <v>1.5</v>
          </cell>
          <cell r="E139">
            <v>0</v>
          </cell>
          <cell r="F139">
            <v>0</v>
          </cell>
          <cell r="G139">
            <v>0</v>
          </cell>
          <cell r="H139">
            <v>0</v>
          </cell>
          <cell r="I139">
            <v>0</v>
          </cell>
          <cell r="J139">
            <v>0</v>
          </cell>
          <cell r="K139">
            <v>1.5</v>
          </cell>
        </row>
        <row r="140">
          <cell r="B140" t="str">
            <v>Atrica</v>
          </cell>
          <cell r="C140">
            <v>0</v>
          </cell>
          <cell r="D140">
            <v>5.2</v>
          </cell>
          <cell r="E140">
            <v>0</v>
          </cell>
          <cell r="F140">
            <v>0</v>
          </cell>
          <cell r="G140">
            <v>0</v>
          </cell>
          <cell r="H140">
            <v>0</v>
          </cell>
          <cell r="I140">
            <v>0</v>
          </cell>
          <cell r="J140">
            <v>0</v>
          </cell>
          <cell r="K140">
            <v>5.2</v>
          </cell>
        </row>
        <row r="141">
          <cell r="B141" t="str">
            <v>Calient</v>
          </cell>
          <cell r="C141">
            <v>0</v>
          </cell>
          <cell r="D141">
            <v>0</v>
          </cell>
          <cell r="E141">
            <v>0</v>
          </cell>
          <cell r="F141">
            <v>2</v>
          </cell>
          <cell r="G141">
            <v>0</v>
          </cell>
          <cell r="H141">
            <v>0</v>
          </cell>
          <cell r="I141">
            <v>0</v>
          </cell>
          <cell r="J141">
            <v>0</v>
          </cell>
          <cell r="K141">
            <v>2</v>
          </cell>
        </row>
        <row r="142">
          <cell r="B142" t="str">
            <v>Ciena</v>
          </cell>
          <cell r="C142">
            <v>0</v>
          </cell>
          <cell r="D142">
            <v>5</v>
          </cell>
          <cell r="E142">
            <v>0</v>
          </cell>
          <cell r="F142">
            <v>33</v>
          </cell>
          <cell r="G142">
            <v>8</v>
          </cell>
          <cell r="H142">
            <v>15</v>
          </cell>
          <cell r="I142">
            <v>1</v>
          </cell>
          <cell r="J142">
            <v>0</v>
          </cell>
          <cell r="K142">
            <v>62</v>
          </cell>
        </row>
        <row r="143">
          <cell r="B143" t="str">
            <v>Cisco</v>
          </cell>
          <cell r="C143">
            <v>0</v>
          </cell>
          <cell r="D143">
            <v>50.5</v>
          </cell>
          <cell r="E143">
            <v>0</v>
          </cell>
          <cell r="F143">
            <v>1</v>
          </cell>
          <cell r="G143">
            <v>9</v>
          </cell>
          <cell r="H143">
            <v>7</v>
          </cell>
          <cell r="I143">
            <v>0.75</v>
          </cell>
          <cell r="J143">
            <v>0</v>
          </cell>
          <cell r="K143">
            <v>68.25</v>
          </cell>
        </row>
        <row r="144">
          <cell r="B144" t="str">
            <v>Coriolis</v>
          </cell>
          <cell r="C144">
            <v>0</v>
          </cell>
          <cell r="D144">
            <v>1</v>
          </cell>
          <cell r="E144">
            <v>0</v>
          </cell>
          <cell r="F144">
            <v>0</v>
          </cell>
          <cell r="G144">
            <v>0</v>
          </cell>
          <cell r="H144">
            <v>0</v>
          </cell>
          <cell r="I144">
            <v>0</v>
          </cell>
          <cell r="J144">
            <v>0</v>
          </cell>
          <cell r="K144">
            <v>1</v>
          </cell>
        </row>
        <row r="145">
          <cell r="B145" t="str">
            <v>Corrigent</v>
          </cell>
          <cell r="C145">
            <v>0</v>
          </cell>
          <cell r="D145">
            <v>0</v>
          </cell>
          <cell r="E145">
            <v>0</v>
          </cell>
          <cell r="F145">
            <v>0</v>
          </cell>
          <cell r="G145">
            <v>0</v>
          </cell>
          <cell r="H145">
            <v>0</v>
          </cell>
          <cell r="I145">
            <v>0</v>
          </cell>
          <cell r="K145">
            <v>0</v>
          </cell>
        </row>
        <row r="146">
          <cell r="B146" t="str">
            <v>Corvis</v>
          </cell>
          <cell r="C146">
            <v>0</v>
          </cell>
          <cell r="D146">
            <v>0</v>
          </cell>
          <cell r="E146">
            <v>0</v>
          </cell>
          <cell r="F146">
            <v>0</v>
          </cell>
          <cell r="G146">
            <v>0</v>
          </cell>
          <cell r="H146">
            <v>0</v>
          </cell>
          <cell r="I146">
            <v>0.5</v>
          </cell>
          <cell r="J146">
            <v>0</v>
          </cell>
          <cell r="K146">
            <v>0.5</v>
          </cell>
        </row>
        <row r="147">
          <cell r="B147" t="str">
            <v>Datang</v>
          </cell>
          <cell r="C147">
            <v>5</v>
          </cell>
          <cell r="D147">
            <v>0</v>
          </cell>
          <cell r="E147">
            <v>0</v>
          </cell>
          <cell r="F147">
            <v>0</v>
          </cell>
          <cell r="G147">
            <v>0</v>
          </cell>
          <cell r="H147">
            <v>4</v>
          </cell>
          <cell r="I147">
            <v>0</v>
          </cell>
          <cell r="J147">
            <v>0</v>
          </cell>
          <cell r="K147">
            <v>9</v>
          </cell>
        </row>
        <row r="148">
          <cell r="B148" t="str">
            <v>Eastcom</v>
          </cell>
          <cell r="C148">
            <v>11</v>
          </cell>
          <cell r="D148">
            <v>0</v>
          </cell>
          <cell r="E148">
            <v>0</v>
          </cell>
          <cell r="F148">
            <v>0</v>
          </cell>
          <cell r="G148">
            <v>0</v>
          </cell>
          <cell r="H148">
            <v>0</v>
          </cell>
          <cell r="I148">
            <v>0</v>
          </cell>
          <cell r="J148">
            <v>0</v>
          </cell>
          <cell r="K148">
            <v>11</v>
          </cell>
        </row>
        <row r="149">
          <cell r="B149" t="str">
            <v>ECI Telecom</v>
          </cell>
          <cell r="C149">
            <v>7</v>
          </cell>
          <cell r="D149">
            <v>15.5</v>
          </cell>
          <cell r="E149">
            <v>10</v>
          </cell>
          <cell r="F149">
            <v>0</v>
          </cell>
          <cell r="G149">
            <v>3.5</v>
          </cell>
          <cell r="H149">
            <v>3</v>
          </cell>
          <cell r="I149">
            <v>0</v>
          </cell>
          <cell r="J149">
            <v>0</v>
          </cell>
          <cell r="K149">
            <v>39</v>
          </cell>
        </row>
        <row r="150">
          <cell r="B150" t="str">
            <v>Ericsson</v>
          </cell>
          <cell r="C150">
            <v>83</v>
          </cell>
          <cell r="D150">
            <v>46</v>
          </cell>
          <cell r="E150">
            <v>25</v>
          </cell>
          <cell r="F150">
            <v>6</v>
          </cell>
          <cell r="G150">
            <v>5</v>
          </cell>
          <cell r="H150">
            <v>18</v>
          </cell>
          <cell r="I150">
            <v>1</v>
          </cell>
          <cell r="J150">
            <v>1</v>
          </cell>
          <cell r="K150">
            <v>185</v>
          </cell>
        </row>
        <row r="151">
          <cell r="B151" t="str">
            <v>FiberHome</v>
          </cell>
          <cell r="C151">
            <v>16</v>
          </cell>
          <cell r="D151">
            <v>0</v>
          </cell>
          <cell r="E151">
            <v>0</v>
          </cell>
          <cell r="F151">
            <v>0</v>
          </cell>
          <cell r="G151">
            <v>0</v>
          </cell>
          <cell r="H151">
            <v>1</v>
          </cell>
          <cell r="I151">
            <v>0</v>
          </cell>
          <cell r="J151">
            <v>0</v>
          </cell>
          <cell r="K151">
            <v>17</v>
          </cell>
        </row>
        <row r="152">
          <cell r="B152" t="str">
            <v>Fujitsu</v>
          </cell>
          <cell r="C152">
            <v>118.89999999999999</v>
          </cell>
          <cell r="D152">
            <v>36.700000000000003</v>
          </cell>
          <cell r="E152">
            <v>16.600000000000001</v>
          </cell>
          <cell r="F152">
            <v>0</v>
          </cell>
          <cell r="G152">
            <v>3.1</v>
          </cell>
          <cell r="H152">
            <v>10.600000000000001</v>
          </cell>
          <cell r="I152">
            <v>0</v>
          </cell>
          <cell r="J152">
            <v>2</v>
          </cell>
          <cell r="K152">
            <v>187.89999999999998</v>
          </cell>
        </row>
        <row r="153">
          <cell r="B153" t="str">
            <v>Hitachi</v>
          </cell>
          <cell r="C153">
            <v>12</v>
          </cell>
          <cell r="D153">
            <v>0</v>
          </cell>
          <cell r="E153">
            <v>0</v>
          </cell>
          <cell r="F153">
            <v>0</v>
          </cell>
          <cell r="G153">
            <v>0</v>
          </cell>
          <cell r="H153">
            <v>3</v>
          </cell>
          <cell r="I153">
            <v>0</v>
          </cell>
          <cell r="J153">
            <v>0</v>
          </cell>
          <cell r="K153">
            <v>15</v>
          </cell>
        </row>
        <row r="154">
          <cell r="B154" t="str">
            <v>Hitachi Cable</v>
          </cell>
          <cell r="C154">
            <v>0</v>
          </cell>
          <cell r="D154">
            <v>0</v>
          </cell>
          <cell r="E154">
            <v>0</v>
          </cell>
          <cell r="F154">
            <v>0</v>
          </cell>
          <cell r="G154">
            <v>0</v>
          </cell>
          <cell r="H154">
            <v>0</v>
          </cell>
          <cell r="I154">
            <v>0</v>
          </cell>
          <cell r="K154">
            <v>0</v>
          </cell>
        </row>
        <row r="155">
          <cell r="B155" t="str">
            <v>Huawei</v>
          </cell>
          <cell r="C155">
            <v>94.605000000000004</v>
          </cell>
          <cell r="D155">
            <v>11.99499999999999</v>
          </cell>
          <cell r="E155">
            <v>0</v>
          </cell>
          <cell r="F155">
            <v>0</v>
          </cell>
          <cell r="G155">
            <v>0</v>
          </cell>
          <cell r="H155">
            <v>50</v>
          </cell>
          <cell r="I155">
            <v>0</v>
          </cell>
          <cell r="J155">
            <v>0</v>
          </cell>
          <cell r="K155">
            <v>156.6</v>
          </cell>
        </row>
        <row r="156">
          <cell r="B156" t="str">
            <v>Infinera</v>
          </cell>
          <cell r="C156">
            <v>0</v>
          </cell>
          <cell r="D156">
            <v>0</v>
          </cell>
          <cell r="E156">
            <v>0</v>
          </cell>
          <cell r="F156">
            <v>0</v>
          </cell>
          <cell r="G156">
            <v>0</v>
          </cell>
          <cell r="H156">
            <v>0</v>
          </cell>
          <cell r="I156">
            <v>0</v>
          </cell>
          <cell r="K156">
            <v>0</v>
          </cell>
        </row>
        <row r="157">
          <cell r="B157" t="str">
            <v>KDDI-SCS</v>
          </cell>
          <cell r="C157">
            <v>0</v>
          </cell>
          <cell r="D157">
            <v>0</v>
          </cell>
          <cell r="E157">
            <v>0</v>
          </cell>
          <cell r="F157">
            <v>0</v>
          </cell>
          <cell r="G157">
            <v>0</v>
          </cell>
          <cell r="H157">
            <v>0</v>
          </cell>
          <cell r="I157">
            <v>0</v>
          </cell>
          <cell r="J157">
            <v>0</v>
          </cell>
          <cell r="K157">
            <v>0</v>
          </cell>
        </row>
        <row r="158">
          <cell r="B158" t="str">
            <v>LGIC</v>
          </cell>
          <cell r="C158">
            <v>7</v>
          </cell>
          <cell r="D158">
            <v>0</v>
          </cell>
          <cell r="E158">
            <v>3</v>
          </cell>
          <cell r="F158">
            <v>0</v>
          </cell>
          <cell r="G158">
            <v>0</v>
          </cell>
          <cell r="H158">
            <v>0</v>
          </cell>
          <cell r="I158">
            <v>0</v>
          </cell>
          <cell r="J158">
            <v>0</v>
          </cell>
          <cell r="K158">
            <v>10</v>
          </cell>
        </row>
        <row r="159">
          <cell r="B159" t="str">
            <v>Lucent</v>
          </cell>
          <cell r="C159">
            <v>0</v>
          </cell>
          <cell r="D159">
            <v>0</v>
          </cell>
          <cell r="E159">
            <v>0</v>
          </cell>
          <cell r="F159">
            <v>0</v>
          </cell>
          <cell r="G159">
            <v>0</v>
          </cell>
          <cell r="H159">
            <v>0</v>
          </cell>
          <cell r="I159">
            <v>0</v>
          </cell>
          <cell r="J159">
            <v>0</v>
          </cell>
          <cell r="K159">
            <v>0</v>
          </cell>
        </row>
        <row r="160">
          <cell r="B160" t="str">
            <v>Lumentis</v>
          </cell>
          <cell r="C160">
            <v>0</v>
          </cell>
          <cell r="D160">
            <v>0</v>
          </cell>
          <cell r="E160">
            <v>0</v>
          </cell>
          <cell r="F160">
            <v>0</v>
          </cell>
          <cell r="G160">
            <v>0.5</v>
          </cell>
          <cell r="H160">
            <v>0</v>
          </cell>
          <cell r="I160">
            <v>0</v>
          </cell>
          <cell r="J160">
            <v>0</v>
          </cell>
          <cell r="K160">
            <v>0.5</v>
          </cell>
        </row>
        <row r="161">
          <cell r="B161" t="str">
            <v>Luminous</v>
          </cell>
          <cell r="C161">
            <v>0</v>
          </cell>
          <cell r="D161">
            <v>3.3</v>
          </cell>
          <cell r="E161">
            <v>0</v>
          </cell>
          <cell r="F161">
            <v>0</v>
          </cell>
          <cell r="G161">
            <v>0</v>
          </cell>
          <cell r="H161">
            <v>0</v>
          </cell>
          <cell r="I161">
            <v>0</v>
          </cell>
          <cell r="J161">
            <v>0</v>
          </cell>
          <cell r="K161">
            <v>3.3</v>
          </cell>
        </row>
        <row r="162">
          <cell r="B162" t="str">
            <v>LuxN</v>
          </cell>
          <cell r="C162">
            <v>0</v>
          </cell>
          <cell r="D162">
            <v>0</v>
          </cell>
          <cell r="E162">
            <v>0</v>
          </cell>
          <cell r="F162">
            <v>0</v>
          </cell>
          <cell r="G162">
            <v>1.9</v>
          </cell>
          <cell r="H162">
            <v>0</v>
          </cell>
          <cell r="I162">
            <v>0</v>
          </cell>
          <cell r="J162">
            <v>0</v>
          </cell>
          <cell r="K162">
            <v>1.9</v>
          </cell>
        </row>
        <row r="163">
          <cell r="B163" t="str">
            <v>Marconi/Ericsson</v>
          </cell>
        </row>
        <row r="164">
          <cell r="B164" t="str">
            <v>MetroOptix</v>
          </cell>
          <cell r="C164">
            <v>0</v>
          </cell>
          <cell r="D164">
            <v>0.5</v>
          </cell>
          <cell r="E164">
            <v>0</v>
          </cell>
          <cell r="F164">
            <v>0</v>
          </cell>
          <cell r="G164">
            <v>0</v>
          </cell>
          <cell r="H164">
            <v>0</v>
          </cell>
          <cell r="I164">
            <v>0</v>
          </cell>
          <cell r="J164">
            <v>0</v>
          </cell>
          <cell r="K164">
            <v>0.5</v>
          </cell>
        </row>
        <row r="165">
          <cell r="B165" t="str">
            <v>Movaz</v>
          </cell>
          <cell r="C165">
            <v>0</v>
          </cell>
          <cell r="D165">
            <v>0</v>
          </cell>
          <cell r="E165">
            <v>0</v>
          </cell>
          <cell r="F165">
            <v>0</v>
          </cell>
          <cell r="G165">
            <v>0</v>
          </cell>
          <cell r="H165">
            <v>0</v>
          </cell>
          <cell r="I165">
            <v>0</v>
          </cell>
          <cell r="J165">
            <v>0</v>
          </cell>
          <cell r="K165">
            <v>0</v>
          </cell>
        </row>
        <row r="166">
          <cell r="B166" t="str">
            <v>Native</v>
          </cell>
          <cell r="C166">
            <v>0</v>
          </cell>
          <cell r="D166">
            <v>1</v>
          </cell>
          <cell r="E166">
            <v>0</v>
          </cell>
          <cell r="F166">
            <v>0</v>
          </cell>
          <cell r="G166">
            <v>0</v>
          </cell>
          <cell r="H166">
            <v>0</v>
          </cell>
          <cell r="I166">
            <v>0</v>
          </cell>
          <cell r="J166">
            <v>0</v>
          </cell>
          <cell r="K166">
            <v>1</v>
          </cell>
        </row>
        <row r="167">
          <cell r="B167" t="str">
            <v>NEC</v>
          </cell>
          <cell r="C167">
            <v>70</v>
          </cell>
          <cell r="D167">
            <v>20</v>
          </cell>
          <cell r="E167">
            <v>0</v>
          </cell>
          <cell r="F167">
            <v>0</v>
          </cell>
          <cell r="G167">
            <v>4</v>
          </cell>
          <cell r="H167">
            <v>22</v>
          </cell>
          <cell r="I167">
            <v>0</v>
          </cell>
          <cell r="J167">
            <v>0</v>
          </cell>
          <cell r="K167">
            <v>116</v>
          </cell>
        </row>
        <row r="168">
          <cell r="B168" t="str">
            <v>Nortel</v>
          </cell>
          <cell r="C168">
            <v>27</v>
          </cell>
          <cell r="D168">
            <v>99</v>
          </cell>
          <cell r="E168">
            <v>0</v>
          </cell>
          <cell r="F168">
            <v>20</v>
          </cell>
          <cell r="G168">
            <v>45</v>
          </cell>
          <cell r="H168">
            <v>63</v>
          </cell>
          <cell r="I168">
            <v>2</v>
          </cell>
          <cell r="J168">
            <v>0</v>
          </cell>
          <cell r="K168">
            <v>256</v>
          </cell>
        </row>
        <row r="169">
          <cell r="B169" t="str">
            <v>Oki</v>
          </cell>
          <cell r="C169">
            <v>8</v>
          </cell>
          <cell r="D169">
            <v>0</v>
          </cell>
          <cell r="E169">
            <v>0</v>
          </cell>
          <cell r="F169">
            <v>0</v>
          </cell>
          <cell r="G169">
            <v>0</v>
          </cell>
          <cell r="H169">
            <v>0</v>
          </cell>
          <cell r="I169">
            <v>0</v>
          </cell>
          <cell r="J169">
            <v>0</v>
          </cell>
          <cell r="K169">
            <v>8</v>
          </cell>
        </row>
        <row r="170">
          <cell r="B170" t="str">
            <v>OpVista</v>
          </cell>
          <cell r="C170">
            <v>0</v>
          </cell>
          <cell r="D170">
            <v>0</v>
          </cell>
          <cell r="E170">
            <v>0</v>
          </cell>
          <cell r="F170">
            <v>0</v>
          </cell>
          <cell r="G170">
            <v>0</v>
          </cell>
          <cell r="H170">
            <v>0</v>
          </cell>
          <cell r="I170">
            <v>0</v>
          </cell>
          <cell r="K170">
            <v>0</v>
          </cell>
        </row>
        <row r="171">
          <cell r="B171" t="str">
            <v>Photonic Bridges</v>
          </cell>
          <cell r="C171">
            <v>0</v>
          </cell>
          <cell r="D171">
            <v>0</v>
          </cell>
          <cell r="E171">
            <v>0</v>
          </cell>
          <cell r="F171">
            <v>0</v>
          </cell>
          <cell r="G171">
            <v>0</v>
          </cell>
          <cell r="H171">
            <v>0</v>
          </cell>
          <cell r="I171">
            <v>0</v>
          </cell>
          <cell r="J171">
            <v>0</v>
          </cell>
          <cell r="K171">
            <v>0</v>
          </cell>
        </row>
        <row r="172">
          <cell r="B172" t="str">
            <v>Photonixnet</v>
          </cell>
          <cell r="C172">
            <v>0</v>
          </cell>
          <cell r="D172">
            <v>0</v>
          </cell>
          <cell r="E172">
            <v>0</v>
          </cell>
          <cell r="F172">
            <v>0</v>
          </cell>
          <cell r="G172">
            <v>2</v>
          </cell>
          <cell r="H172">
            <v>0</v>
          </cell>
          <cell r="I172">
            <v>0</v>
          </cell>
          <cell r="J172">
            <v>0</v>
          </cell>
          <cell r="K172">
            <v>2</v>
          </cell>
        </row>
        <row r="173">
          <cell r="B173" t="str">
            <v>Pirelli</v>
          </cell>
          <cell r="C173">
            <v>0</v>
          </cell>
          <cell r="D173">
            <v>0</v>
          </cell>
          <cell r="E173">
            <v>0</v>
          </cell>
          <cell r="F173">
            <v>0</v>
          </cell>
          <cell r="G173">
            <v>0</v>
          </cell>
          <cell r="H173">
            <v>0</v>
          </cell>
          <cell r="I173">
            <v>0</v>
          </cell>
          <cell r="J173">
            <v>3</v>
          </cell>
          <cell r="K173">
            <v>3</v>
          </cell>
        </row>
        <row r="174">
          <cell r="B174" t="str">
            <v>Redback</v>
          </cell>
          <cell r="C174">
            <v>0</v>
          </cell>
          <cell r="D174">
            <v>0.5</v>
          </cell>
          <cell r="E174">
            <v>0</v>
          </cell>
          <cell r="F174">
            <v>0</v>
          </cell>
          <cell r="G174">
            <v>0</v>
          </cell>
          <cell r="H174">
            <v>0</v>
          </cell>
          <cell r="I174">
            <v>0</v>
          </cell>
          <cell r="J174">
            <v>0</v>
          </cell>
          <cell r="K174">
            <v>0.5</v>
          </cell>
        </row>
        <row r="175">
          <cell r="B175" t="str">
            <v>Sagem</v>
          </cell>
          <cell r="C175">
            <v>3</v>
          </cell>
          <cell r="D175">
            <v>4</v>
          </cell>
          <cell r="E175">
            <v>0</v>
          </cell>
          <cell r="F175">
            <v>0</v>
          </cell>
          <cell r="G175">
            <v>0</v>
          </cell>
          <cell r="H175">
            <v>0</v>
          </cell>
          <cell r="I175">
            <v>0</v>
          </cell>
          <cell r="J175">
            <v>0</v>
          </cell>
          <cell r="K175">
            <v>7</v>
          </cell>
        </row>
        <row r="176">
          <cell r="B176" t="str">
            <v>Samsung</v>
          </cell>
          <cell r="C176">
            <v>10</v>
          </cell>
          <cell r="D176">
            <v>0</v>
          </cell>
          <cell r="E176">
            <v>0</v>
          </cell>
          <cell r="F176">
            <v>0</v>
          </cell>
          <cell r="G176">
            <v>0</v>
          </cell>
          <cell r="H176">
            <v>0</v>
          </cell>
          <cell r="I176">
            <v>0</v>
          </cell>
          <cell r="J176">
            <v>0</v>
          </cell>
          <cell r="K176">
            <v>10</v>
          </cell>
        </row>
        <row r="177">
          <cell r="B177" t="str">
            <v>Nokia Siemens</v>
          </cell>
          <cell r="C177">
            <v>144</v>
          </cell>
          <cell r="D177">
            <v>46</v>
          </cell>
          <cell r="E177">
            <v>18</v>
          </cell>
          <cell r="F177">
            <v>0</v>
          </cell>
          <cell r="G177">
            <v>0</v>
          </cell>
          <cell r="H177">
            <v>41</v>
          </cell>
          <cell r="I177">
            <v>3</v>
          </cell>
          <cell r="J177">
            <v>0</v>
          </cell>
          <cell r="K177">
            <v>252</v>
          </cell>
        </row>
        <row r="178">
          <cell r="B178" t="str">
            <v>Sorrento/Zhone</v>
          </cell>
          <cell r="C178">
            <v>0</v>
          </cell>
          <cell r="D178">
            <v>0</v>
          </cell>
          <cell r="E178">
            <v>0</v>
          </cell>
          <cell r="F178">
            <v>0</v>
          </cell>
          <cell r="G178">
            <v>0</v>
          </cell>
          <cell r="H178">
            <v>0</v>
          </cell>
          <cell r="I178">
            <v>0</v>
          </cell>
          <cell r="K178">
            <v>0</v>
          </cell>
        </row>
        <row r="179">
          <cell r="B179" t="str">
            <v>Sycamore</v>
          </cell>
          <cell r="C179">
            <v>0</v>
          </cell>
          <cell r="D179">
            <v>0.5</v>
          </cell>
          <cell r="E179">
            <v>0</v>
          </cell>
          <cell r="F179">
            <v>3</v>
          </cell>
          <cell r="G179">
            <v>0</v>
          </cell>
          <cell r="H179">
            <v>0</v>
          </cell>
          <cell r="I179">
            <v>0</v>
          </cell>
          <cell r="J179">
            <v>0</v>
          </cell>
          <cell r="K179">
            <v>3.5</v>
          </cell>
        </row>
        <row r="180">
          <cell r="B180" t="str">
            <v>Tejas</v>
          </cell>
          <cell r="C180">
            <v>0</v>
          </cell>
          <cell r="D180">
            <v>0</v>
          </cell>
          <cell r="E180">
            <v>0</v>
          </cell>
          <cell r="F180">
            <v>0</v>
          </cell>
          <cell r="G180">
            <v>0</v>
          </cell>
          <cell r="H180">
            <v>0</v>
          </cell>
          <cell r="I180">
            <v>0</v>
          </cell>
          <cell r="K180">
            <v>0</v>
          </cell>
        </row>
        <row r="181">
          <cell r="B181" t="str">
            <v>Tellabs</v>
          </cell>
          <cell r="C181">
            <v>24</v>
          </cell>
          <cell r="D181">
            <v>6</v>
          </cell>
          <cell r="E181">
            <v>100</v>
          </cell>
          <cell r="F181">
            <v>4</v>
          </cell>
          <cell r="G181">
            <v>2</v>
          </cell>
          <cell r="H181">
            <v>0</v>
          </cell>
          <cell r="I181">
            <v>0</v>
          </cell>
          <cell r="J181">
            <v>0</v>
          </cell>
          <cell r="K181">
            <v>136</v>
          </cell>
        </row>
        <row r="182">
          <cell r="B182" t="str">
            <v>Tellium</v>
          </cell>
          <cell r="C182">
            <v>0</v>
          </cell>
          <cell r="D182">
            <v>0</v>
          </cell>
          <cell r="E182">
            <v>0</v>
          </cell>
          <cell r="F182">
            <v>2</v>
          </cell>
          <cell r="G182">
            <v>0</v>
          </cell>
          <cell r="H182">
            <v>0</v>
          </cell>
          <cell r="I182">
            <v>0</v>
          </cell>
          <cell r="J182">
            <v>0</v>
          </cell>
          <cell r="K182">
            <v>2</v>
          </cell>
        </row>
        <row r="183">
          <cell r="B183" t="str">
            <v>Transmode</v>
          </cell>
          <cell r="C183">
            <v>0</v>
          </cell>
          <cell r="D183">
            <v>0</v>
          </cell>
          <cell r="E183">
            <v>0</v>
          </cell>
          <cell r="F183">
            <v>0</v>
          </cell>
          <cell r="G183">
            <v>0</v>
          </cell>
          <cell r="H183">
            <v>0</v>
          </cell>
          <cell r="I183">
            <v>0</v>
          </cell>
          <cell r="J183">
            <v>0</v>
          </cell>
          <cell r="K183">
            <v>0</v>
          </cell>
        </row>
        <row r="187">
          <cell r="B187" t="str">
            <v>White Rock</v>
          </cell>
          <cell r="C187">
            <v>0</v>
          </cell>
          <cell r="D187">
            <v>2.2000000000000002</v>
          </cell>
          <cell r="E187">
            <v>0</v>
          </cell>
          <cell r="F187">
            <v>0</v>
          </cell>
          <cell r="G187">
            <v>0.3</v>
          </cell>
          <cell r="H187">
            <v>0</v>
          </cell>
          <cell r="I187">
            <v>0</v>
          </cell>
          <cell r="J187">
            <v>0</v>
          </cell>
          <cell r="K187">
            <v>2.5</v>
          </cell>
        </row>
        <row r="188">
          <cell r="B188" t="str">
            <v>Xtera</v>
          </cell>
          <cell r="C188">
            <v>0</v>
          </cell>
          <cell r="D188">
            <v>0</v>
          </cell>
          <cell r="E188">
            <v>0</v>
          </cell>
          <cell r="F188">
            <v>0</v>
          </cell>
          <cell r="G188">
            <v>0</v>
          </cell>
          <cell r="H188">
            <v>0</v>
          </cell>
          <cell r="I188">
            <v>0</v>
          </cell>
          <cell r="K188">
            <v>0</v>
          </cell>
        </row>
        <row r="189">
          <cell r="B189" t="str">
            <v>Zhone</v>
          </cell>
          <cell r="C189">
            <v>0</v>
          </cell>
          <cell r="D189">
            <v>0</v>
          </cell>
          <cell r="E189">
            <v>0</v>
          </cell>
          <cell r="F189">
            <v>0</v>
          </cell>
          <cell r="G189">
            <v>4</v>
          </cell>
          <cell r="H189">
            <v>0</v>
          </cell>
          <cell r="I189">
            <v>0</v>
          </cell>
          <cell r="J189">
            <v>0</v>
          </cell>
          <cell r="K189">
            <v>4</v>
          </cell>
        </row>
        <row r="190">
          <cell r="B190" t="str">
            <v>ZTE</v>
          </cell>
          <cell r="C190">
            <v>26</v>
          </cell>
          <cell r="D190">
            <v>0</v>
          </cell>
          <cell r="E190">
            <v>0</v>
          </cell>
          <cell r="F190">
            <v>0</v>
          </cell>
          <cell r="G190">
            <v>0</v>
          </cell>
          <cell r="H190">
            <v>9</v>
          </cell>
          <cell r="I190">
            <v>0</v>
          </cell>
          <cell r="J190">
            <v>0</v>
          </cell>
          <cell r="K190">
            <v>35</v>
          </cell>
        </row>
        <row r="191">
          <cell r="B191" t="str">
            <v>Other</v>
          </cell>
          <cell r="C191">
            <v>0</v>
          </cell>
          <cell r="D191">
            <v>0</v>
          </cell>
          <cell r="E191">
            <v>0</v>
          </cell>
          <cell r="F191">
            <v>0</v>
          </cell>
          <cell r="G191">
            <v>1</v>
          </cell>
          <cell r="H191">
            <v>0</v>
          </cell>
          <cell r="I191">
            <v>0</v>
          </cell>
          <cell r="J191">
            <v>0</v>
          </cell>
          <cell r="K191">
            <v>1</v>
          </cell>
        </row>
        <row r="192">
          <cell r="B192" t="str">
            <v>Total</v>
          </cell>
          <cell r="C192">
            <v>826.505</v>
          </cell>
          <cell r="D192">
            <v>520.79499999999996</v>
          </cell>
          <cell r="E192">
            <v>252.6</v>
          </cell>
          <cell r="F192">
            <v>112</v>
          </cell>
          <cell r="G192">
            <v>128.30000000000001</v>
          </cell>
          <cell r="H192">
            <v>330.6</v>
          </cell>
          <cell r="I192">
            <v>18.25</v>
          </cell>
          <cell r="J192">
            <v>89</v>
          </cell>
          <cell r="K192">
            <v>2278.0499999999997</v>
          </cell>
        </row>
        <row r="193">
          <cell r="B193" t="str">
            <v>New other</v>
          </cell>
          <cell r="C193">
            <v>94</v>
          </cell>
          <cell r="D193">
            <v>57.4</v>
          </cell>
          <cell r="E193">
            <v>25</v>
          </cell>
          <cell r="F193">
            <v>6</v>
          </cell>
          <cell r="G193">
            <v>10.7</v>
          </cell>
          <cell r="H193">
            <v>18</v>
          </cell>
          <cell r="I193">
            <v>1</v>
          </cell>
          <cell r="J193">
            <v>4</v>
          </cell>
        </row>
        <row r="195">
          <cell r="B195" t="str">
            <v>4Q02</v>
          </cell>
          <cell r="D195" t="str">
            <v>Optical Networking Vendor Revenues ($ M)</v>
          </cell>
          <cell r="K195" t="str">
            <v>Global</v>
          </cell>
        </row>
        <row r="196">
          <cell r="B196" t="str">
            <v>Vendor</v>
          </cell>
          <cell r="C196" t="str">
            <v>SONET/SDH Add-drop multiplexers (ADM)</v>
          </cell>
          <cell r="D196" t="str">
            <v>Optical Edge Devices (OED)</v>
          </cell>
          <cell r="E196" t="str">
            <v>Digital Cross Connects (DCS)</v>
          </cell>
          <cell r="F196" t="str">
            <v>Optical Core Switches (OCS)</v>
          </cell>
          <cell r="G196" t="str">
            <v>Metro WDM (C/D-WDM)</v>
          </cell>
          <cell r="H196" t="str">
            <v>Long haul DWDM (LH DWDM)</v>
          </cell>
          <cell r="I196" t="str">
            <v>Multi-reach DWDM</v>
          </cell>
          <cell r="J196" t="str">
            <v>SLTE</v>
          </cell>
          <cell r="K196" t="str">
            <v>Total Optical Networking (ON)</v>
          </cell>
        </row>
        <row r="197">
          <cell r="B197" t="str">
            <v>ADTRAN</v>
          </cell>
          <cell r="C197">
            <v>0</v>
          </cell>
          <cell r="D197">
            <v>0</v>
          </cell>
          <cell r="E197">
            <v>0</v>
          </cell>
          <cell r="F197">
            <v>0</v>
          </cell>
          <cell r="G197">
            <v>0</v>
          </cell>
          <cell r="H197">
            <v>0</v>
          </cell>
          <cell r="I197">
            <v>0</v>
          </cell>
          <cell r="K197">
            <v>0</v>
          </cell>
        </row>
        <row r="198">
          <cell r="B198" t="str">
            <v>ADVA</v>
          </cell>
          <cell r="C198">
            <v>0</v>
          </cell>
          <cell r="D198">
            <v>0</v>
          </cell>
          <cell r="E198">
            <v>0</v>
          </cell>
          <cell r="F198">
            <v>0</v>
          </cell>
          <cell r="G198">
            <v>34.5</v>
          </cell>
          <cell r="H198">
            <v>0</v>
          </cell>
          <cell r="I198">
            <v>0</v>
          </cell>
          <cell r="J198">
            <v>0</v>
          </cell>
          <cell r="K198">
            <v>34.5</v>
          </cell>
        </row>
        <row r="199">
          <cell r="B199" t="str">
            <v>Alcatel-Lucent</v>
          </cell>
          <cell r="C199">
            <v>128</v>
          </cell>
          <cell r="D199">
            <v>138</v>
          </cell>
          <cell r="E199">
            <v>102</v>
          </cell>
          <cell r="F199">
            <v>28</v>
          </cell>
          <cell r="G199">
            <v>38</v>
          </cell>
          <cell r="H199">
            <v>46</v>
          </cell>
          <cell r="I199">
            <v>7</v>
          </cell>
          <cell r="J199">
            <v>39</v>
          </cell>
          <cell r="K199">
            <v>526</v>
          </cell>
        </row>
        <row r="200">
          <cell r="B200" t="str">
            <v>ANDA</v>
          </cell>
          <cell r="C200">
            <v>0</v>
          </cell>
          <cell r="D200">
            <v>0</v>
          </cell>
          <cell r="E200">
            <v>0</v>
          </cell>
          <cell r="F200">
            <v>0</v>
          </cell>
          <cell r="G200">
            <v>0</v>
          </cell>
          <cell r="H200">
            <v>0</v>
          </cell>
          <cell r="I200">
            <v>0</v>
          </cell>
          <cell r="K200">
            <v>0</v>
          </cell>
        </row>
        <row r="201">
          <cell r="B201" t="str">
            <v>Atrica</v>
          </cell>
          <cell r="C201">
            <v>0</v>
          </cell>
          <cell r="D201">
            <v>8.8999999999999986</v>
          </cell>
          <cell r="E201">
            <v>0</v>
          </cell>
          <cell r="F201">
            <v>0</v>
          </cell>
          <cell r="G201">
            <v>0</v>
          </cell>
          <cell r="H201">
            <v>0</v>
          </cell>
          <cell r="I201">
            <v>0</v>
          </cell>
          <cell r="J201">
            <v>0</v>
          </cell>
          <cell r="K201">
            <v>8.8999999999999986</v>
          </cell>
        </row>
        <row r="202">
          <cell r="B202" t="str">
            <v>Calient</v>
          </cell>
          <cell r="C202">
            <v>0</v>
          </cell>
          <cell r="D202">
            <v>0</v>
          </cell>
          <cell r="E202">
            <v>0</v>
          </cell>
          <cell r="F202">
            <v>0</v>
          </cell>
          <cell r="G202">
            <v>0</v>
          </cell>
          <cell r="H202">
            <v>0</v>
          </cell>
          <cell r="I202">
            <v>0</v>
          </cell>
          <cell r="J202">
            <v>0</v>
          </cell>
          <cell r="K202">
            <v>0</v>
          </cell>
        </row>
        <row r="203">
          <cell r="B203" t="str">
            <v>Ciena</v>
          </cell>
          <cell r="C203">
            <v>0</v>
          </cell>
          <cell r="D203">
            <v>5</v>
          </cell>
          <cell r="E203">
            <v>0</v>
          </cell>
          <cell r="F203">
            <v>30</v>
          </cell>
          <cell r="G203">
            <v>14</v>
          </cell>
          <cell r="H203">
            <v>10</v>
          </cell>
          <cell r="I203">
            <v>3</v>
          </cell>
          <cell r="J203">
            <v>0</v>
          </cell>
          <cell r="K203">
            <v>62</v>
          </cell>
        </row>
        <row r="204">
          <cell r="B204" t="str">
            <v>Cisco</v>
          </cell>
          <cell r="C204">
            <v>0</v>
          </cell>
          <cell r="D204">
            <v>78.5</v>
          </cell>
          <cell r="E204">
            <v>0</v>
          </cell>
          <cell r="F204">
            <v>2</v>
          </cell>
          <cell r="G204">
            <v>14.200000000000001</v>
          </cell>
          <cell r="H204">
            <v>12.4</v>
          </cell>
          <cell r="I204">
            <v>0.75</v>
          </cell>
          <cell r="J204">
            <v>0</v>
          </cell>
          <cell r="K204">
            <v>107.85000000000001</v>
          </cell>
        </row>
        <row r="205">
          <cell r="B205" t="str">
            <v>Corrigent</v>
          </cell>
          <cell r="C205">
            <v>0</v>
          </cell>
          <cell r="D205">
            <v>0</v>
          </cell>
          <cell r="E205">
            <v>0</v>
          </cell>
          <cell r="F205">
            <v>0</v>
          </cell>
          <cell r="G205">
            <v>0</v>
          </cell>
          <cell r="H205">
            <v>0</v>
          </cell>
          <cell r="I205">
            <v>0</v>
          </cell>
          <cell r="K205">
            <v>0</v>
          </cell>
        </row>
        <row r="206">
          <cell r="B206" t="str">
            <v>Corvis</v>
          </cell>
          <cell r="C206">
            <v>0</v>
          </cell>
          <cell r="D206">
            <v>0</v>
          </cell>
          <cell r="E206">
            <v>0</v>
          </cell>
          <cell r="F206">
            <v>0</v>
          </cell>
          <cell r="G206">
            <v>0</v>
          </cell>
          <cell r="H206">
            <v>0</v>
          </cell>
          <cell r="I206">
            <v>6.5</v>
          </cell>
          <cell r="J206">
            <v>0</v>
          </cell>
          <cell r="K206">
            <v>6.5</v>
          </cell>
        </row>
        <row r="207">
          <cell r="B207" t="str">
            <v>Datang</v>
          </cell>
          <cell r="C207">
            <v>11</v>
          </cell>
          <cell r="D207">
            <v>0</v>
          </cell>
          <cell r="E207">
            <v>0</v>
          </cell>
          <cell r="F207">
            <v>0</v>
          </cell>
          <cell r="G207">
            <v>0</v>
          </cell>
          <cell r="H207">
            <v>4</v>
          </cell>
          <cell r="I207">
            <v>0</v>
          </cell>
          <cell r="J207">
            <v>0</v>
          </cell>
          <cell r="K207">
            <v>15</v>
          </cell>
        </row>
        <row r="208">
          <cell r="B208" t="str">
            <v>ECI Telecom</v>
          </cell>
          <cell r="C208">
            <v>9</v>
          </cell>
          <cell r="D208">
            <v>26.14</v>
          </cell>
          <cell r="E208">
            <v>25</v>
          </cell>
          <cell r="F208">
            <v>2</v>
          </cell>
          <cell r="G208">
            <v>2</v>
          </cell>
          <cell r="H208">
            <v>9</v>
          </cell>
          <cell r="I208">
            <v>0</v>
          </cell>
          <cell r="J208">
            <v>0</v>
          </cell>
          <cell r="K208">
            <v>73.14</v>
          </cell>
        </row>
        <row r="209">
          <cell r="B209" t="str">
            <v>Ericsson</v>
          </cell>
          <cell r="C209">
            <v>68</v>
          </cell>
          <cell r="D209">
            <v>53</v>
          </cell>
          <cell r="E209">
            <v>28</v>
          </cell>
          <cell r="F209">
            <v>3</v>
          </cell>
          <cell r="G209">
            <v>3</v>
          </cell>
          <cell r="H209">
            <v>16</v>
          </cell>
          <cell r="I209">
            <v>0</v>
          </cell>
          <cell r="J209">
            <v>0</v>
          </cell>
          <cell r="K209">
            <v>171</v>
          </cell>
        </row>
        <row r="210">
          <cell r="B210" t="str">
            <v>FiberHome</v>
          </cell>
          <cell r="C210">
            <v>21</v>
          </cell>
          <cell r="D210">
            <v>0</v>
          </cell>
          <cell r="E210">
            <v>0</v>
          </cell>
          <cell r="F210">
            <v>0</v>
          </cell>
          <cell r="G210">
            <v>0</v>
          </cell>
          <cell r="H210">
            <v>9</v>
          </cell>
          <cell r="I210">
            <v>0</v>
          </cell>
          <cell r="J210">
            <v>0</v>
          </cell>
          <cell r="K210">
            <v>30</v>
          </cell>
        </row>
        <row r="211">
          <cell r="B211" t="str">
            <v>Fujitsu</v>
          </cell>
          <cell r="C211">
            <v>79.349999999999994</v>
          </cell>
          <cell r="D211">
            <v>53.6</v>
          </cell>
          <cell r="E211">
            <v>26.4</v>
          </cell>
          <cell r="F211">
            <v>0</v>
          </cell>
          <cell r="G211">
            <v>3.4</v>
          </cell>
          <cell r="H211">
            <v>7.5500000000000007</v>
          </cell>
          <cell r="I211">
            <v>1</v>
          </cell>
          <cell r="J211">
            <v>2</v>
          </cell>
          <cell r="K211">
            <v>173.3</v>
          </cell>
        </row>
        <row r="212">
          <cell r="B212" t="str">
            <v>Hitachi</v>
          </cell>
          <cell r="C212">
            <v>4</v>
          </cell>
          <cell r="D212">
            <v>0</v>
          </cell>
          <cell r="E212">
            <v>0</v>
          </cell>
          <cell r="F212">
            <v>0</v>
          </cell>
          <cell r="G212">
            <v>0</v>
          </cell>
          <cell r="H212">
            <v>5</v>
          </cell>
          <cell r="I212">
            <v>0</v>
          </cell>
          <cell r="J212">
            <v>0</v>
          </cell>
          <cell r="K212">
            <v>9</v>
          </cell>
        </row>
        <row r="213">
          <cell r="B213" t="str">
            <v>Hitachi Cable</v>
          </cell>
          <cell r="C213">
            <v>0</v>
          </cell>
          <cell r="D213">
            <v>0</v>
          </cell>
          <cell r="E213">
            <v>0</v>
          </cell>
          <cell r="F213">
            <v>0</v>
          </cell>
          <cell r="G213">
            <v>0</v>
          </cell>
          <cell r="H213">
            <v>0</v>
          </cell>
          <cell r="I213">
            <v>0</v>
          </cell>
          <cell r="K213">
            <v>0</v>
          </cell>
        </row>
        <row r="214">
          <cell r="B214" t="str">
            <v>Huawei</v>
          </cell>
          <cell r="C214">
            <v>110.27500000000001</v>
          </cell>
          <cell r="D214">
            <v>13</v>
          </cell>
          <cell r="E214">
            <v>0</v>
          </cell>
          <cell r="F214">
            <v>0</v>
          </cell>
          <cell r="G214">
            <v>0</v>
          </cell>
          <cell r="H214">
            <v>71</v>
          </cell>
          <cell r="I214">
            <v>0</v>
          </cell>
          <cell r="J214">
            <v>0</v>
          </cell>
          <cell r="K214">
            <v>194.27500000000001</v>
          </cell>
        </row>
        <row r="215">
          <cell r="B215" t="str">
            <v>Infinera</v>
          </cell>
          <cell r="C215">
            <v>0</v>
          </cell>
          <cell r="D215">
            <v>0</v>
          </cell>
          <cell r="E215">
            <v>0</v>
          </cell>
          <cell r="F215">
            <v>0</v>
          </cell>
          <cell r="G215">
            <v>0</v>
          </cell>
          <cell r="H215">
            <v>0</v>
          </cell>
          <cell r="I215">
            <v>0</v>
          </cell>
          <cell r="K215">
            <v>0</v>
          </cell>
        </row>
        <row r="216">
          <cell r="B216" t="str">
            <v>LGIC</v>
          </cell>
          <cell r="C216">
            <v>9</v>
          </cell>
          <cell r="D216">
            <v>0</v>
          </cell>
          <cell r="E216">
            <v>2</v>
          </cell>
          <cell r="F216">
            <v>0</v>
          </cell>
          <cell r="G216">
            <v>0</v>
          </cell>
          <cell r="H216">
            <v>0</v>
          </cell>
          <cell r="I216">
            <v>0</v>
          </cell>
          <cell r="J216">
            <v>0</v>
          </cell>
          <cell r="K216">
            <v>11</v>
          </cell>
        </row>
        <row r="217">
          <cell r="B217" t="str">
            <v>Lucent</v>
          </cell>
          <cell r="C217">
            <v>0</v>
          </cell>
          <cell r="D217">
            <v>0</v>
          </cell>
          <cell r="E217">
            <v>0</v>
          </cell>
          <cell r="F217">
            <v>0</v>
          </cell>
          <cell r="G217">
            <v>0</v>
          </cell>
          <cell r="H217">
            <v>0</v>
          </cell>
          <cell r="I217">
            <v>0</v>
          </cell>
          <cell r="J217">
            <v>0</v>
          </cell>
          <cell r="K217">
            <v>0</v>
          </cell>
        </row>
        <row r="218">
          <cell r="B218" t="str">
            <v>Lumentis</v>
          </cell>
          <cell r="C218">
            <v>0</v>
          </cell>
          <cell r="D218">
            <v>0</v>
          </cell>
          <cell r="E218">
            <v>0</v>
          </cell>
          <cell r="F218">
            <v>0</v>
          </cell>
          <cell r="G218">
            <v>1</v>
          </cell>
          <cell r="H218">
            <v>0</v>
          </cell>
          <cell r="I218">
            <v>0</v>
          </cell>
          <cell r="J218">
            <v>0</v>
          </cell>
          <cell r="K218">
            <v>1</v>
          </cell>
        </row>
        <row r="219">
          <cell r="B219" t="str">
            <v>Luminous</v>
          </cell>
          <cell r="C219">
            <v>0</v>
          </cell>
          <cell r="D219">
            <v>4.2</v>
          </cell>
          <cell r="E219">
            <v>0</v>
          </cell>
          <cell r="F219">
            <v>0</v>
          </cell>
          <cell r="G219">
            <v>0</v>
          </cell>
          <cell r="H219">
            <v>0</v>
          </cell>
          <cell r="I219">
            <v>0</v>
          </cell>
          <cell r="J219">
            <v>0</v>
          </cell>
          <cell r="K219">
            <v>4.2</v>
          </cell>
        </row>
        <row r="220">
          <cell r="B220" t="str">
            <v>Marconi/Ericsson</v>
          </cell>
        </row>
        <row r="221">
          <cell r="B221" t="str">
            <v>Movaz</v>
          </cell>
          <cell r="C221">
            <v>0</v>
          </cell>
          <cell r="D221">
            <v>0</v>
          </cell>
          <cell r="E221">
            <v>0</v>
          </cell>
          <cell r="F221">
            <v>0</v>
          </cell>
          <cell r="G221">
            <v>0</v>
          </cell>
          <cell r="H221">
            <v>0</v>
          </cell>
          <cell r="I221">
            <v>0</v>
          </cell>
          <cell r="J221">
            <v>0</v>
          </cell>
          <cell r="K221">
            <v>0</v>
          </cell>
        </row>
        <row r="222">
          <cell r="B222" t="str">
            <v>NEC</v>
          </cell>
          <cell r="C222">
            <v>80</v>
          </cell>
          <cell r="D222">
            <v>22</v>
          </cell>
          <cell r="E222">
            <v>0</v>
          </cell>
          <cell r="F222">
            <v>0</v>
          </cell>
          <cell r="G222">
            <v>5</v>
          </cell>
          <cell r="H222">
            <v>32</v>
          </cell>
          <cell r="I222">
            <v>0</v>
          </cell>
          <cell r="J222">
            <v>0</v>
          </cell>
          <cell r="K222">
            <v>139</v>
          </cell>
        </row>
        <row r="223">
          <cell r="B223" t="str">
            <v>Nortel</v>
          </cell>
          <cell r="C223">
            <v>42</v>
          </cell>
          <cell r="D223">
            <v>108.55</v>
          </cell>
          <cell r="E223">
            <v>0</v>
          </cell>
          <cell r="F223">
            <v>29</v>
          </cell>
          <cell r="G223">
            <v>41</v>
          </cell>
          <cell r="H223">
            <v>96.6</v>
          </cell>
          <cell r="I223">
            <v>14.4</v>
          </cell>
          <cell r="J223">
            <v>0</v>
          </cell>
          <cell r="K223">
            <v>331.54999999999995</v>
          </cell>
        </row>
        <row r="224">
          <cell r="B224" t="str">
            <v>Oki</v>
          </cell>
          <cell r="C224">
            <v>12.526315789473685</v>
          </cell>
          <cell r="D224">
            <v>0</v>
          </cell>
          <cell r="E224">
            <v>0</v>
          </cell>
          <cell r="F224">
            <v>0</v>
          </cell>
          <cell r="G224">
            <v>0</v>
          </cell>
          <cell r="H224">
            <v>0</v>
          </cell>
          <cell r="I224">
            <v>0</v>
          </cell>
          <cell r="J224">
            <v>0</v>
          </cell>
          <cell r="K224">
            <v>12.526315789473685</v>
          </cell>
        </row>
        <row r="225">
          <cell r="B225" t="str">
            <v>OpVista</v>
          </cell>
          <cell r="C225">
            <v>0</v>
          </cell>
          <cell r="D225">
            <v>0</v>
          </cell>
          <cell r="E225">
            <v>0</v>
          </cell>
          <cell r="F225">
            <v>0</v>
          </cell>
          <cell r="G225">
            <v>0</v>
          </cell>
          <cell r="H225">
            <v>0</v>
          </cell>
          <cell r="I225">
            <v>0</v>
          </cell>
          <cell r="K225">
            <v>0</v>
          </cell>
        </row>
        <row r="226">
          <cell r="B226" t="str">
            <v>Photonic Bridges</v>
          </cell>
          <cell r="C226">
            <v>0</v>
          </cell>
          <cell r="D226">
            <v>0.9</v>
          </cell>
          <cell r="E226">
            <v>0</v>
          </cell>
          <cell r="F226">
            <v>0</v>
          </cell>
          <cell r="G226">
            <v>0</v>
          </cell>
          <cell r="H226">
            <v>0</v>
          </cell>
          <cell r="I226">
            <v>0</v>
          </cell>
          <cell r="J226">
            <v>0</v>
          </cell>
          <cell r="K226">
            <v>0.9</v>
          </cell>
        </row>
        <row r="227">
          <cell r="B227" t="str">
            <v>Redback</v>
          </cell>
          <cell r="C227">
            <v>0</v>
          </cell>
          <cell r="D227">
            <v>3.6</v>
          </cell>
          <cell r="E227">
            <v>0</v>
          </cell>
          <cell r="F227">
            <v>0</v>
          </cell>
          <cell r="G227">
            <v>0</v>
          </cell>
          <cell r="H227">
            <v>0</v>
          </cell>
          <cell r="I227">
            <v>0</v>
          </cell>
          <cell r="J227">
            <v>0</v>
          </cell>
          <cell r="K227">
            <v>3.6</v>
          </cell>
        </row>
        <row r="228">
          <cell r="B228" t="str">
            <v>Sagem</v>
          </cell>
          <cell r="C228">
            <v>15</v>
          </cell>
          <cell r="D228">
            <v>3</v>
          </cell>
          <cell r="E228">
            <v>0</v>
          </cell>
          <cell r="F228">
            <v>0</v>
          </cell>
          <cell r="G228">
            <v>0</v>
          </cell>
          <cell r="H228">
            <v>0</v>
          </cell>
          <cell r="I228">
            <v>0</v>
          </cell>
          <cell r="J228">
            <v>0</v>
          </cell>
          <cell r="K228">
            <v>18</v>
          </cell>
        </row>
        <row r="229">
          <cell r="B229" t="str">
            <v>Samsung</v>
          </cell>
          <cell r="C229">
            <v>6</v>
          </cell>
          <cell r="D229">
            <v>0</v>
          </cell>
          <cell r="E229">
            <v>0</v>
          </cell>
          <cell r="F229">
            <v>0</v>
          </cell>
          <cell r="G229">
            <v>0</v>
          </cell>
          <cell r="H229">
            <v>0</v>
          </cell>
          <cell r="I229">
            <v>0</v>
          </cell>
          <cell r="J229">
            <v>0</v>
          </cell>
          <cell r="K229">
            <v>6</v>
          </cell>
        </row>
        <row r="230">
          <cell r="B230" t="str">
            <v>Nokia Siemens</v>
          </cell>
          <cell r="C230">
            <v>51</v>
          </cell>
          <cell r="D230">
            <v>78</v>
          </cell>
          <cell r="E230">
            <v>16</v>
          </cell>
          <cell r="F230">
            <v>0</v>
          </cell>
          <cell r="G230">
            <v>0</v>
          </cell>
          <cell r="H230">
            <v>21</v>
          </cell>
          <cell r="I230">
            <v>1</v>
          </cell>
          <cell r="J230">
            <v>0</v>
          </cell>
          <cell r="K230">
            <v>167</v>
          </cell>
        </row>
        <row r="231">
          <cell r="B231" t="str">
            <v>Sorrento/Zhone</v>
          </cell>
          <cell r="C231">
            <v>0</v>
          </cell>
          <cell r="D231">
            <v>0</v>
          </cell>
          <cell r="E231">
            <v>0</v>
          </cell>
          <cell r="F231">
            <v>0</v>
          </cell>
          <cell r="G231">
            <v>0</v>
          </cell>
          <cell r="H231">
            <v>0</v>
          </cell>
          <cell r="I231">
            <v>0</v>
          </cell>
          <cell r="K231">
            <v>0</v>
          </cell>
        </row>
        <row r="232">
          <cell r="B232" t="str">
            <v>Sycamore</v>
          </cell>
          <cell r="C232">
            <v>0</v>
          </cell>
          <cell r="D232">
            <v>0</v>
          </cell>
          <cell r="E232">
            <v>0</v>
          </cell>
          <cell r="F232">
            <v>15.1</v>
          </cell>
          <cell r="G232">
            <v>0</v>
          </cell>
          <cell r="H232">
            <v>2</v>
          </cell>
          <cell r="I232">
            <v>0</v>
          </cell>
          <cell r="J232">
            <v>0</v>
          </cell>
          <cell r="K232">
            <v>17.100000000000001</v>
          </cell>
        </row>
        <row r="234">
          <cell r="B234" t="str">
            <v>Tellabs</v>
          </cell>
          <cell r="C234">
            <v>36</v>
          </cell>
          <cell r="D234">
            <v>5</v>
          </cell>
          <cell r="E234">
            <v>144</v>
          </cell>
          <cell r="F234">
            <v>37</v>
          </cell>
          <cell r="G234">
            <v>13</v>
          </cell>
          <cell r="H234">
            <v>0</v>
          </cell>
          <cell r="I234">
            <v>0</v>
          </cell>
          <cell r="J234">
            <v>0</v>
          </cell>
          <cell r="K234">
            <v>235</v>
          </cell>
        </row>
        <row r="235">
          <cell r="B235" t="str">
            <v>Tellium</v>
          </cell>
          <cell r="C235">
            <v>0</v>
          </cell>
          <cell r="D235">
            <v>0</v>
          </cell>
          <cell r="E235">
            <v>0</v>
          </cell>
          <cell r="F235">
            <v>7</v>
          </cell>
          <cell r="G235">
            <v>0</v>
          </cell>
          <cell r="H235">
            <v>0</v>
          </cell>
          <cell r="I235">
            <v>0</v>
          </cell>
          <cell r="J235">
            <v>0</v>
          </cell>
          <cell r="K235">
            <v>7</v>
          </cell>
        </row>
        <row r="236">
          <cell r="B236" t="str">
            <v>Transmode</v>
          </cell>
          <cell r="C236">
            <v>0</v>
          </cell>
          <cell r="D236">
            <v>0</v>
          </cell>
          <cell r="E236">
            <v>0</v>
          </cell>
          <cell r="F236">
            <v>0</v>
          </cell>
          <cell r="G236">
            <v>0</v>
          </cell>
          <cell r="H236">
            <v>0</v>
          </cell>
          <cell r="I236">
            <v>0</v>
          </cell>
          <cell r="K236">
            <v>0</v>
          </cell>
        </row>
        <row r="237">
          <cell r="B237" t="str">
            <v>Turin</v>
          </cell>
          <cell r="C237">
            <v>0</v>
          </cell>
          <cell r="D237">
            <v>2.1</v>
          </cell>
          <cell r="E237">
            <v>0</v>
          </cell>
          <cell r="F237">
            <v>0</v>
          </cell>
          <cell r="G237">
            <v>0</v>
          </cell>
          <cell r="H237">
            <v>0</v>
          </cell>
          <cell r="I237">
            <v>0</v>
          </cell>
          <cell r="J237">
            <v>0</v>
          </cell>
          <cell r="K237">
            <v>2.1</v>
          </cell>
        </row>
        <row r="238">
          <cell r="B238" t="str">
            <v>Tyco</v>
          </cell>
          <cell r="C238">
            <v>0</v>
          </cell>
          <cell r="D238">
            <v>0</v>
          </cell>
          <cell r="E238">
            <v>0</v>
          </cell>
          <cell r="F238">
            <v>0</v>
          </cell>
          <cell r="G238">
            <v>0</v>
          </cell>
          <cell r="H238">
            <v>0</v>
          </cell>
          <cell r="I238">
            <v>0</v>
          </cell>
          <cell r="J238">
            <v>9</v>
          </cell>
          <cell r="K238">
            <v>9</v>
          </cell>
        </row>
        <row r="239">
          <cell r="B239" t="str">
            <v>UTStarcom</v>
          </cell>
          <cell r="C239">
            <v>0</v>
          </cell>
          <cell r="D239">
            <v>5</v>
          </cell>
          <cell r="E239">
            <v>0</v>
          </cell>
          <cell r="F239">
            <v>0</v>
          </cell>
          <cell r="G239">
            <v>0</v>
          </cell>
          <cell r="H239">
            <v>0</v>
          </cell>
          <cell r="I239">
            <v>0</v>
          </cell>
          <cell r="J239">
            <v>0</v>
          </cell>
          <cell r="K239">
            <v>5</v>
          </cell>
        </row>
        <row r="240">
          <cell r="B240" t="str">
            <v>White Rock</v>
          </cell>
          <cell r="C240">
            <v>0</v>
          </cell>
          <cell r="D240">
            <v>2.7</v>
          </cell>
          <cell r="E240">
            <v>0</v>
          </cell>
          <cell r="F240">
            <v>0</v>
          </cell>
          <cell r="G240">
            <v>0</v>
          </cell>
          <cell r="H240">
            <v>0</v>
          </cell>
          <cell r="I240">
            <v>0</v>
          </cell>
          <cell r="J240">
            <v>0</v>
          </cell>
          <cell r="K240">
            <v>2.7</v>
          </cell>
        </row>
        <row r="241">
          <cell r="B241" t="str">
            <v>Xtera</v>
          </cell>
          <cell r="C241">
            <v>0</v>
          </cell>
          <cell r="D241">
            <v>0</v>
          </cell>
          <cell r="E241">
            <v>0</v>
          </cell>
          <cell r="F241">
            <v>0</v>
          </cell>
          <cell r="G241">
            <v>0</v>
          </cell>
          <cell r="H241">
            <v>0</v>
          </cell>
          <cell r="I241">
            <v>0</v>
          </cell>
          <cell r="K241">
            <v>0</v>
          </cell>
        </row>
        <row r="242">
          <cell r="B242" t="str">
            <v>Zhone</v>
          </cell>
          <cell r="C242">
            <v>0</v>
          </cell>
          <cell r="D242">
            <v>0</v>
          </cell>
          <cell r="E242">
            <v>0</v>
          </cell>
          <cell r="F242">
            <v>0</v>
          </cell>
          <cell r="G242">
            <v>3</v>
          </cell>
          <cell r="H242">
            <v>0</v>
          </cell>
          <cell r="I242">
            <v>0</v>
          </cell>
          <cell r="J242">
            <v>0</v>
          </cell>
          <cell r="K242">
            <v>3</v>
          </cell>
        </row>
        <row r="243">
          <cell r="B243" t="str">
            <v>ZTE</v>
          </cell>
          <cell r="C243">
            <v>54</v>
          </cell>
          <cell r="D243">
            <v>0</v>
          </cell>
          <cell r="E243">
            <v>0</v>
          </cell>
          <cell r="F243">
            <v>0</v>
          </cell>
          <cell r="G243">
            <v>0</v>
          </cell>
          <cell r="H243">
            <v>16</v>
          </cell>
          <cell r="I243">
            <v>0</v>
          </cell>
          <cell r="J243">
            <v>0</v>
          </cell>
          <cell r="K243">
            <v>70</v>
          </cell>
        </row>
        <row r="244">
          <cell r="B244" t="str">
            <v>Other</v>
          </cell>
          <cell r="C244">
            <v>5</v>
          </cell>
          <cell r="D244">
            <v>0</v>
          </cell>
          <cell r="E244">
            <v>0</v>
          </cell>
          <cell r="F244">
            <v>1</v>
          </cell>
          <cell r="G244">
            <v>0</v>
          </cell>
          <cell r="H244">
            <v>0</v>
          </cell>
          <cell r="I244">
            <v>0</v>
          </cell>
          <cell r="J244">
            <v>6</v>
          </cell>
          <cell r="K244">
            <v>12</v>
          </cell>
        </row>
        <row r="245">
          <cell r="B245" t="str">
            <v>Total</v>
          </cell>
          <cell r="C245">
            <v>741.15131578947364</v>
          </cell>
          <cell r="D245">
            <v>611.19000000000005</v>
          </cell>
          <cell r="E245">
            <v>343.4</v>
          </cell>
          <cell r="F245">
            <v>154.1</v>
          </cell>
          <cell r="G245">
            <v>172.10000000000002</v>
          </cell>
          <cell r="H245">
            <v>357.54999999999995</v>
          </cell>
          <cell r="I245">
            <v>33.65</v>
          </cell>
          <cell r="J245">
            <v>56</v>
          </cell>
          <cell r="K245">
            <v>2469.1413157894731</v>
          </cell>
        </row>
        <row r="246">
          <cell r="K246">
            <v>2467.1834586466166</v>
          </cell>
        </row>
        <row r="248">
          <cell r="B248" t="str">
            <v>1Q03</v>
          </cell>
          <cell r="D248" t="str">
            <v>Optical Networking Vendor Revenues ($ M)</v>
          </cell>
          <cell r="K248" t="str">
            <v>Global</v>
          </cell>
        </row>
        <row r="249">
          <cell r="B249" t="str">
            <v>Vendor</v>
          </cell>
          <cell r="C249" t="str">
            <v>SONET/SDH Add-drop multiplexers (ADM)</v>
          </cell>
          <cell r="D249" t="str">
            <v>Optical Edge Devices (OED)</v>
          </cell>
          <cell r="E249" t="str">
            <v>Digital Cross Connects (DCS)</v>
          </cell>
          <cell r="F249" t="str">
            <v>Optical Core Switches (OCS)</v>
          </cell>
          <cell r="G249" t="str">
            <v>Metro WDM (C/D-WDM)</v>
          </cell>
          <cell r="H249" t="str">
            <v>Long haul DWDM (LH DWDM)</v>
          </cell>
          <cell r="I249" t="str">
            <v>Multi-reach DWDM</v>
          </cell>
          <cell r="J249" t="str">
            <v>SLTE</v>
          </cell>
          <cell r="K249" t="str">
            <v>Total Optical Networking (ON)</v>
          </cell>
        </row>
        <row r="250">
          <cell r="B250" t="str">
            <v>ADTRAN</v>
          </cell>
          <cell r="C250">
            <v>0</v>
          </cell>
          <cell r="D250">
            <v>0</v>
          </cell>
          <cell r="E250">
            <v>0</v>
          </cell>
          <cell r="F250">
            <v>0</v>
          </cell>
          <cell r="G250">
            <v>0</v>
          </cell>
          <cell r="H250">
            <v>0</v>
          </cell>
          <cell r="I250">
            <v>0</v>
          </cell>
          <cell r="K250">
            <v>0</v>
          </cell>
        </row>
        <row r="251">
          <cell r="B251" t="str">
            <v>ADVA</v>
          </cell>
          <cell r="C251">
            <v>0</v>
          </cell>
          <cell r="D251">
            <v>0</v>
          </cell>
          <cell r="E251">
            <v>0</v>
          </cell>
          <cell r="F251">
            <v>0</v>
          </cell>
          <cell r="G251">
            <v>22</v>
          </cell>
          <cell r="H251">
            <v>0</v>
          </cell>
          <cell r="I251">
            <v>0</v>
          </cell>
          <cell r="J251">
            <v>0</v>
          </cell>
          <cell r="K251">
            <v>22</v>
          </cell>
        </row>
        <row r="252">
          <cell r="B252" t="str">
            <v>Alcatel-Lucent</v>
          </cell>
          <cell r="C252">
            <v>118</v>
          </cell>
          <cell r="D252">
            <v>117</v>
          </cell>
          <cell r="E252">
            <v>51</v>
          </cell>
          <cell r="F252">
            <v>20</v>
          </cell>
          <cell r="G252">
            <v>15</v>
          </cell>
          <cell r="H252">
            <v>39</v>
          </cell>
          <cell r="I252">
            <v>3</v>
          </cell>
          <cell r="J252">
            <v>51</v>
          </cell>
          <cell r="K252">
            <v>414</v>
          </cell>
        </row>
        <row r="253">
          <cell r="B253" t="str">
            <v>ANDA</v>
          </cell>
          <cell r="C253">
            <v>0</v>
          </cell>
          <cell r="D253">
            <v>0</v>
          </cell>
          <cell r="E253">
            <v>0</v>
          </cell>
          <cell r="F253">
            <v>0</v>
          </cell>
          <cell r="G253">
            <v>0</v>
          </cell>
          <cell r="H253">
            <v>0</v>
          </cell>
          <cell r="I253">
            <v>0</v>
          </cell>
          <cell r="K253">
            <v>0</v>
          </cell>
        </row>
        <row r="254">
          <cell r="B254" t="str">
            <v>Atrica</v>
          </cell>
          <cell r="C254">
            <v>0</v>
          </cell>
          <cell r="D254">
            <v>7</v>
          </cell>
          <cell r="E254">
            <v>0</v>
          </cell>
          <cell r="F254">
            <v>0</v>
          </cell>
          <cell r="G254">
            <v>0</v>
          </cell>
          <cell r="H254">
            <v>0</v>
          </cell>
          <cell r="I254">
            <v>0</v>
          </cell>
          <cell r="J254">
            <v>0</v>
          </cell>
          <cell r="K254">
            <v>7</v>
          </cell>
        </row>
        <row r="255">
          <cell r="B255" t="str">
            <v>Calient</v>
          </cell>
          <cell r="C255">
            <v>0</v>
          </cell>
          <cell r="D255">
            <v>0</v>
          </cell>
          <cell r="E255">
            <v>0</v>
          </cell>
          <cell r="F255">
            <v>1</v>
          </cell>
          <cell r="G255">
            <v>0</v>
          </cell>
          <cell r="H255">
            <v>0</v>
          </cell>
          <cell r="I255">
            <v>0</v>
          </cell>
          <cell r="J255">
            <v>0</v>
          </cell>
          <cell r="K255">
            <v>1</v>
          </cell>
        </row>
        <row r="256">
          <cell r="B256" t="str">
            <v>Ciena</v>
          </cell>
          <cell r="C256">
            <v>0</v>
          </cell>
          <cell r="D256">
            <v>5</v>
          </cell>
          <cell r="E256">
            <v>0</v>
          </cell>
          <cell r="F256">
            <v>29</v>
          </cell>
          <cell r="G256">
            <v>14</v>
          </cell>
          <cell r="H256">
            <v>11</v>
          </cell>
          <cell r="I256">
            <v>3</v>
          </cell>
          <cell r="J256">
            <v>0</v>
          </cell>
          <cell r="K256">
            <v>62</v>
          </cell>
        </row>
        <row r="257">
          <cell r="B257" t="str">
            <v>Cisco</v>
          </cell>
          <cell r="C257">
            <v>0</v>
          </cell>
          <cell r="D257">
            <v>47</v>
          </cell>
          <cell r="E257">
            <v>0</v>
          </cell>
          <cell r="F257">
            <v>2</v>
          </cell>
          <cell r="G257">
            <v>9</v>
          </cell>
          <cell r="H257">
            <v>6</v>
          </cell>
          <cell r="I257">
            <v>0</v>
          </cell>
          <cell r="J257">
            <v>0</v>
          </cell>
          <cell r="K257">
            <v>64</v>
          </cell>
        </row>
        <row r="258">
          <cell r="B258" t="str">
            <v>Corrigent</v>
          </cell>
          <cell r="C258">
            <v>0</v>
          </cell>
          <cell r="D258">
            <v>0</v>
          </cell>
          <cell r="E258">
            <v>0</v>
          </cell>
          <cell r="F258">
            <v>0</v>
          </cell>
          <cell r="G258">
            <v>0</v>
          </cell>
          <cell r="H258">
            <v>0</v>
          </cell>
          <cell r="I258">
            <v>0</v>
          </cell>
          <cell r="K258">
            <v>0</v>
          </cell>
        </row>
        <row r="259">
          <cell r="B259" t="str">
            <v>Corvis</v>
          </cell>
          <cell r="C259">
            <v>0</v>
          </cell>
          <cell r="D259">
            <v>0</v>
          </cell>
          <cell r="E259">
            <v>0</v>
          </cell>
          <cell r="F259">
            <v>0</v>
          </cell>
          <cell r="G259">
            <v>0</v>
          </cell>
          <cell r="H259">
            <v>0</v>
          </cell>
          <cell r="I259">
            <v>1</v>
          </cell>
          <cell r="J259">
            <v>0</v>
          </cell>
          <cell r="K259">
            <v>1</v>
          </cell>
        </row>
        <row r="260">
          <cell r="B260" t="str">
            <v>Datang</v>
          </cell>
          <cell r="C260">
            <v>5</v>
          </cell>
          <cell r="D260">
            <v>0</v>
          </cell>
          <cell r="E260">
            <v>0</v>
          </cell>
          <cell r="F260">
            <v>0</v>
          </cell>
          <cell r="G260">
            <v>0</v>
          </cell>
          <cell r="H260">
            <v>2</v>
          </cell>
          <cell r="I260">
            <v>0</v>
          </cell>
          <cell r="J260">
            <v>0</v>
          </cell>
          <cell r="K260">
            <v>7</v>
          </cell>
        </row>
        <row r="261">
          <cell r="B261" t="str">
            <v>ECI Telecom</v>
          </cell>
          <cell r="C261">
            <v>8</v>
          </cell>
          <cell r="D261">
            <v>11</v>
          </cell>
          <cell r="E261">
            <v>6</v>
          </cell>
          <cell r="F261">
            <v>1</v>
          </cell>
          <cell r="G261">
            <v>6</v>
          </cell>
          <cell r="H261">
            <v>0</v>
          </cell>
          <cell r="I261">
            <v>0</v>
          </cell>
          <cell r="J261">
            <v>0</v>
          </cell>
          <cell r="K261">
            <v>32</v>
          </cell>
        </row>
        <row r="262">
          <cell r="B262" t="str">
            <v>Ericsson</v>
          </cell>
          <cell r="C262">
            <v>83</v>
          </cell>
          <cell r="D262">
            <v>36</v>
          </cell>
          <cell r="E262">
            <v>19</v>
          </cell>
          <cell r="F262">
            <v>6</v>
          </cell>
          <cell r="G262">
            <v>3</v>
          </cell>
          <cell r="H262">
            <v>19</v>
          </cell>
          <cell r="I262">
            <v>1</v>
          </cell>
          <cell r="J262">
            <v>0</v>
          </cell>
          <cell r="K262">
            <v>167</v>
          </cell>
        </row>
        <row r="263">
          <cell r="B263" t="str">
            <v>FiberHome</v>
          </cell>
          <cell r="C263">
            <v>15</v>
          </cell>
          <cell r="D263">
            <v>0</v>
          </cell>
          <cell r="E263">
            <v>0</v>
          </cell>
          <cell r="F263">
            <v>0</v>
          </cell>
          <cell r="G263">
            <v>0</v>
          </cell>
          <cell r="H263">
            <v>5</v>
          </cell>
          <cell r="I263">
            <v>0</v>
          </cell>
          <cell r="J263">
            <v>0</v>
          </cell>
          <cell r="K263">
            <v>20</v>
          </cell>
        </row>
        <row r="264">
          <cell r="B264" t="str">
            <v>Fujitsu</v>
          </cell>
          <cell r="C264">
            <v>90.4</v>
          </cell>
          <cell r="D264">
            <v>59.1</v>
          </cell>
          <cell r="E264">
            <v>6.3</v>
          </cell>
          <cell r="F264">
            <v>0</v>
          </cell>
          <cell r="G264">
            <v>2</v>
          </cell>
          <cell r="H264">
            <v>18.899999999999999</v>
          </cell>
          <cell r="I264">
            <v>2</v>
          </cell>
          <cell r="J264">
            <v>10</v>
          </cell>
          <cell r="K264">
            <v>188.70000000000002</v>
          </cell>
        </row>
        <row r="265">
          <cell r="B265" t="str">
            <v>Hitachi</v>
          </cell>
          <cell r="C265">
            <v>3</v>
          </cell>
          <cell r="D265">
            <v>0</v>
          </cell>
          <cell r="E265">
            <v>0</v>
          </cell>
          <cell r="F265">
            <v>0</v>
          </cell>
          <cell r="G265">
            <v>0</v>
          </cell>
          <cell r="H265">
            <v>2</v>
          </cell>
          <cell r="I265">
            <v>0</v>
          </cell>
          <cell r="J265">
            <v>0</v>
          </cell>
          <cell r="K265">
            <v>5</v>
          </cell>
        </row>
        <row r="266">
          <cell r="B266" t="str">
            <v>Hitachi Cable</v>
          </cell>
          <cell r="C266">
            <v>0</v>
          </cell>
          <cell r="D266">
            <v>0</v>
          </cell>
          <cell r="E266">
            <v>0</v>
          </cell>
          <cell r="F266">
            <v>0</v>
          </cell>
          <cell r="G266">
            <v>0</v>
          </cell>
          <cell r="H266">
            <v>0</v>
          </cell>
          <cell r="I266">
            <v>0</v>
          </cell>
          <cell r="K266">
            <v>0</v>
          </cell>
        </row>
        <row r="267">
          <cell r="B267" t="str">
            <v>Huawei</v>
          </cell>
          <cell r="C267">
            <v>65.2</v>
          </cell>
          <cell r="D267">
            <v>18.8</v>
          </cell>
          <cell r="E267">
            <v>0</v>
          </cell>
          <cell r="F267">
            <v>0</v>
          </cell>
          <cell r="G267">
            <v>0</v>
          </cell>
          <cell r="H267">
            <v>37</v>
          </cell>
          <cell r="I267">
            <v>0</v>
          </cell>
          <cell r="J267">
            <v>0</v>
          </cell>
          <cell r="K267">
            <v>121</v>
          </cell>
        </row>
        <row r="268">
          <cell r="B268" t="str">
            <v>Infinera</v>
          </cell>
          <cell r="C268">
            <v>0</v>
          </cell>
          <cell r="D268">
            <v>0</v>
          </cell>
          <cell r="E268">
            <v>0</v>
          </cell>
          <cell r="F268">
            <v>0</v>
          </cell>
          <cell r="G268">
            <v>0</v>
          </cell>
          <cell r="H268">
            <v>0</v>
          </cell>
          <cell r="I268">
            <v>0</v>
          </cell>
          <cell r="K268">
            <v>0</v>
          </cell>
        </row>
        <row r="269">
          <cell r="B269" t="str">
            <v>LGIC</v>
          </cell>
          <cell r="C269">
            <v>6</v>
          </cell>
          <cell r="D269">
            <v>0</v>
          </cell>
          <cell r="E269">
            <v>2</v>
          </cell>
          <cell r="F269">
            <v>0</v>
          </cell>
          <cell r="G269">
            <v>0</v>
          </cell>
          <cell r="H269">
            <v>0</v>
          </cell>
          <cell r="I269">
            <v>0</v>
          </cell>
          <cell r="J269">
            <v>0</v>
          </cell>
          <cell r="K269">
            <v>8</v>
          </cell>
        </row>
        <row r="270">
          <cell r="B270" t="str">
            <v>Lucent</v>
          </cell>
          <cell r="C270">
            <v>0</v>
          </cell>
          <cell r="D270">
            <v>0</v>
          </cell>
          <cell r="E270">
            <v>0</v>
          </cell>
          <cell r="F270">
            <v>0</v>
          </cell>
          <cell r="G270">
            <v>0</v>
          </cell>
          <cell r="H270">
            <v>0</v>
          </cell>
          <cell r="I270">
            <v>0</v>
          </cell>
          <cell r="J270">
            <v>0</v>
          </cell>
          <cell r="K270">
            <v>0</v>
          </cell>
        </row>
        <row r="271">
          <cell r="B271" t="str">
            <v>Lumentis</v>
          </cell>
          <cell r="C271">
            <v>0</v>
          </cell>
          <cell r="D271">
            <v>0</v>
          </cell>
          <cell r="E271">
            <v>0</v>
          </cell>
          <cell r="F271">
            <v>0</v>
          </cell>
          <cell r="G271">
            <v>1.3</v>
          </cell>
          <cell r="H271">
            <v>0</v>
          </cell>
          <cell r="I271">
            <v>0</v>
          </cell>
          <cell r="J271">
            <v>0</v>
          </cell>
          <cell r="K271">
            <v>1.3</v>
          </cell>
        </row>
        <row r="272">
          <cell r="B272" t="str">
            <v>Luminous</v>
          </cell>
          <cell r="C272">
            <v>0</v>
          </cell>
          <cell r="D272">
            <v>4.5</v>
          </cell>
          <cell r="E272">
            <v>0</v>
          </cell>
          <cell r="F272">
            <v>0</v>
          </cell>
          <cell r="G272">
            <v>0</v>
          </cell>
          <cell r="H272">
            <v>0</v>
          </cell>
          <cell r="I272">
            <v>0</v>
          </cell>
          <cell r="J272">
            <v>0</v>
          </cell>
          <cell r="K272">
            <v>4.5</v>
          </cell>
        </row>
        <row r="273">
          <cell r="B273" t="str">
            <v>Marconi/Ericsson</v>
          </cell>
        </row>
        <row r="274">
          <cell r="B274" t="str">
            <v>Movaz</v>
          </cell>
          <cell r="C274">
            <v>0</v>
          </cell>
          <cell r="D274">
            <v>0</v>
          </cell>
          <cell r="E274">
            <v>0</v>
          </cell>
          <cell r="F274">
            <v>0</v>
          </cell>
          <cell r="G274">
            <v>0</v>
          </cell>
          <cell r="H274">
            <v>0</v>
          </cell>
          <cell r="I274">
            <v>0</v>
          </cell>
          <cell r="J274">
            <v>0</v>
          </cell>
          <cell r="K274">
            <v>0</v>
          </cell>
        </row>
        <row r="275">
          <cell r="B275" t="str">
            <v>NEC</v>
          </cell>
          <cell r="C275">
            <v>97</v>
          </cell>
          <cell r="D275">
            <v>39.5</v>
          </cell>
          <cell r="E275">
            <v>0</v>
          </cell>
          <cell r="F275">
            <v>0</v>
          </cell>
          <cell r="G275">
            <v>7</v>
          </cell>
          <cell r="H275">
            <v>68</v>
          </cell>
          <cell r="I275">
            <v>0</v>
          </cell>
          <cell r="J275">
            <v>1</v>
          </cell>
          <cell r="K275">
            <v>212.5</v>
          </cell>
        </row>
        <row r="276">
          <cell r="B276" t="str">
            <v>Nortel</v>
          </cell>
          <cell r="C276">
            <v>15</v>
          </cell>
          <cell r="D276">
            <v>92</v>
          </cell>
          <cell r="E276">
            <v>0</v>
          </cell>
          <cell r="F276">
            <v>20</v>
          </cell>
          <cell r="G276">
            <v>35</v>
          </cell>
          <cell r="H276">
            <v>69</v>
          </cell>
          <cell r="I276">
            <v>1</v>
          </cell>
          <cell r="J276">
            <v>0</v>
          </cell>
          <cell r="K276">
            <v>232</v>
          </cell>
        </row>
        <row r="277">
          <cell r="B277" t="str">
            <v>Oki</v>
          </cell>
          <cell r="C277">
            <v>6</v>
          </cell>
          <cell r="D277">
            <v>0</v>
          </cell>
          <cell r="E277">
            <v>0</v>
          </cell>
          <cell r="F277">
            <v>0</v>
          </cell>
          <cell r="G277">
            <v>0</v>
          </cell>
          <cell r="H277">
            <v>0</v>
          </cell>
          <cell r="I277">
            <v>0</v>
          </cell>
          <cell r="J277">
            <v>0</v>
          </cell>
          <cell r="K277">
            <v>6</v>
          </cell>
        </row>
        <row r="278">
          <cell r="B278" t="str">
            <v>OpVista</v>
          </cell>
          <cell r="C278">
            <v>0</v>
          </cell>
          <cell r="D278">
            <v>0</v>
          </cell>
          <cell r="E278">
            <v>0</v>
          </cell>
          <cell r="F278">
            <v>0</v>
          </cell>
          <cell r="G278">
            <v>0</v>
          </cell>
          <cell r="H278">
            <v>0</v>
          </cell>
          <cell r="I278">
            <v>0</v>
          </cell>
          <cell r="K278">
            <v>0</v>
          </cell>
        </row>
        <row r="279">
          <cell r="B279" t="str">
            <v>Photonic Bridges</v>
          </cell>
          <cell r="C279">
            <v>0</v>
          </cell>
          <cell r="D279">
            <v>1.1000000000000001</v>
          </cell>
          <cell r="E279">
            <v>0</v>
          </cell>
          <cell r="F279">
            <v>0</v>
          </cell>
          <cell r="G279">
            <v>0</v>
          </cell>
          <cell r="H279">
            <v>0</v>
          </cell>
          <cell r="I279">
            <v>0</v>
          </cell>
          <cell r="J279">
            <v>0</v>
          </cell>
          <cell r="K279">
            <v>1.1000000000000001</v>
          </cell>
        </row>
        <row r="280">
          <cell r="B280" t="str">
            <v>Redback</v>
          </cell>
          <cell r="C280">
            <v>0</v>
          </cell>
          <cell r="D280">
            <v>3</v>
          </cell>
          <cell r="E280">
            <v>0</v>
          </cell>
          <cell r="F280">
            <v>0</v>
          </cell>
          <cell r="G280">
            <v>0</v>
          </cell>
          <cell r="H280">
            <v>0</v>
          </cell>
          <cell r="I280">
            <v>0</v>
          </cell>
          <cell r="J280">
            <v>0</v>
          </cell>
          <cell r="K280">
            <v>3</v>
          </cell>
        </row>
        <row r="281">
          <cell r="B281" t="str">
            <v>Sagem</v>
          </cell>
          <cell r="C281">
            <v>4</v>
          </cell>
          <cell r="D281">
            <v>0</v>
          </cell>
          <cell r="E281">
            <v>0</v>
          </cell>
          <cell r="F281">
            <v>0</v>
          </cell>
          <cell r="G281">
            <v>0</v>
          </cell>
          <cell r="H281">
            <v>0</v>
          </cell>
          <cell r="I281">
            <v>0</v>
          </cell>
          <cell r="J281">
            <v>0</v>
          </cell>
          <cell r="K281">
            <v>4</v>
          </cell>
        </row>
        <row r="282">
          <cell r="B282" t="str">
            <v>Samsung</v>
          </cell>
          <cell r="C282">
            <v>5</v>
          </cell>
          <cell r="D282">
            <v>0</v>
          </cell>
          <cell r="E282">
            <v>0</v>
          </cell>
          <cell r="F282">
            <v>0</v>
          </cell>
          <cell r="G282">
            <v>0</v>
          </cell>
          <cell r="H282">
            <v>0</v>
          </cell>
          <cell r="I282">
            <v>0</v>
          </cell>
          <cell r="J282">
            <v>0</v>
          </cell>
          <cell r="K282">
            <v>5</v>
          </cell>
        </row>
        <row r="283">
          <cell r="B283" t="str">
            <v>Nokia Siemens</v>
          </cell>
          <cell r="C283">
            <v>21</v>
          </cell>
          <cell r="D283">
            <v>37.5</v>
          </cell>
          <cell r="E283">
            <v>14</v>
          </cell>
          <cell r="F283">
            <v>0</v>
          </cell>
          <cell r="G283">
            <v>0</v>
          </cell>
          <cell r="H283">
            <v>34</v>
          </cell>
          <cell r="I283">
            <v>1</v>
          </cell>
          <cell r="J283">
            <v>0</v>
          </cell>
          <cell r="K283">
            <v>107.5</v>
          </cell>
        </row>
        <row r="284">
          <cell r="B284" t="str">
            <v>Sorrento/Zhone</v>
          </cell>
          <cell r="C284">
            <v>0</v>
          </cell>
          <cell r="D284">
            <v>0</v>
          </cell>
          <cell r="E284">
            <v>0</v>
          </cell>
          <cell r="F284">
            <v>0</v>
          </cell>
          <cell r="G284">
            <v>0</v>
          </cell>
          <cell r="H284">
            <v>0</v>
          </cell>
          <cell r="I284">
            <v>0</v>
          </cell>
          <cell r="K284">
            <v>0</v>
          </cell>
        </row>
        <row r="285">
          <cell r="B285" t="str">
            <v>Sycamore</v>
          </cell>
          <cell r="C285">
            <v>0</v>
          </cell>
          <cell r="D285">
            <v>0.6</v>
          </cell>
          <cell r="E285">
            <v>0</v>
          </cell>
          <cell r="F285">
            <v>3.6</v>
          </cell>
          <cell r="G285">
            <v>0</v>
          </cell>
          <cell r="H285">
            <v>3.5</v>
          </cell>
          <cell r="I285">
            <v>0</v>
          </cell>
          <cell r="J285">
            <v>0</v>
          </cell>
          <cell r="K285">
            <v>7.7</v>
          </cell>
        </row>
        <row r="286">
          <cell r="B286" t="str">
            <v>Tejas</v>
          </cell>
          <cell r="C286">
            <v>0</v>
          </cell>
          <cell r="D286">
            <v>0</v>
          </cell>
          <cell r="E286">
            <v>0</v>
          </cell>
          <cell r="F286">
            <v>0</v>
          </cell>
          <cell r="G286">
            <v>0</v>
          </cell>
          <cell r="H286">
            <v>0</v>
          </cell>
          <cell r="I286">
            <v>0</v>
          </cell>
          <cell r="K286">
            <v>0</v>
          </cell>
        </row>
        <row r="287">
          <cell r="B287" t="str">
            <v>Tellabs</v>
          </cell>
          <cell r="C287">
            <v>0</v>
          </cell>
          <cell r="D287">
            <v>45.5</v>
          </cell>
          <cell r="E287">
            <v>89</v>
          </cell>
          <cell r="F287">
            <v>5</v>
          </cell>
          <cell r="G287">
            <v>13</v>
          </cell>
          <cell r="H287">
            <v>0</v>
          </cell>
          <cell r="I287">
            <v>0</v>
          </cell>
          <cell r="J287">
            <v>0</v>
          </cell>
          <cell r="K287">
            <v>152.5</v>
          </cell>
        </row>
        <row r="288">
          <cell r="B288" t="str">
            <v>Tellium</v>
          </cell>
          <cell r="C288">
            <v>0</v>
          </cell>
          <cell r="D288">
            <v>0</v>
          </cell>
          <cell r="E288">
            <v>0</v>
          </cell>
          <cell r="F288">
            <v>8</v>
          </cell>
          <cell r="G288">
            <v>0</v>
          </cell>
          <cell r="H288">
            <v>0</v>
          </cell>
          <cell r="I288">
            <v>0</v>
          </cell>
          <cell r="J288">
            <v>0</v>
          </cell>
          <cell r="K288">
            <v>8</v>
          </cell>
        </row>
        <row r="289">
          <cell r="B289" t="str">
            <v>Transmode</v>
          </cell>
          <cell r="C289">
            <v>0</v>
          </cell>
          <cell r="D289">
            <v>0</v>
          </cell>
          <cell r="E289">
            <v>0</v>
          </cell>
          <cell r="F289">
            <v>0</v>
          </cell>
          <cell r="G289">
            <v>0</v>
          </cell>
          <cell r="H289">
            <v>0</v>
          </cell>
          <cell r="I289">
            <v>0</v>
          </cell>
          <cell r="K289">
            <v>0</v>
          </cell>
        </row>
        <row r="290">
          <cell r="B290" t="str">
            <v>Turin</v>
          </cell>
          <cell r="C290">
            <v>0</v>
          </cell>
          <cell r="D290">
            <v>2.7</v>
          </cell>
          <cell r="E290">
            <v>0</v>
          </cell>
          <cell r="F290">
            <v>0</v>
          </cell>
          <cell r="G290">
            <v>0</v>
          </cell>
          <cell r="H290">
            <v>0</v>
          </cell>
          <cell r="I290">
            <v>0</v>
          </cell>
          <cell r="J290">
            <v>0</v>
          </cell>
          <cell r="K290">
            <v>2.7</v>
          </cell>
        </row>
        <row r="291">
          <cell r="B291" t="str">
            <v>Tyco</v>
          </cell>
          <cell r="C291">
            <v>0</v>
          </cell>
          <cell r="D291">
            <v>0</v>
          </cell>
          <cell r="E291">
            <v>0</v>
          </cell>
          <cell r="F291">
            <v>0</v>
          </cell>
          <cell r="G291">
            <v>0</v>
          </cell>
          <cell r="H291">
            <v>0</v>
          </cell>
          <cell r="I291">
            <v>0</v>
          </cell>
          <cell r="J291">
            <v>14</v>
          </cell>
          <cell r="K291">
            <v>14</v>
          </cell>
        </row>
        <row r="292">
          <cell r="B292" t="str">
            <v>UTStarcom</v>
          </cell>
          <cell r="C292">
            <v>0</v>
          </cell>
          <cell r="D292">
            <v>6.4</v>
          </cell>
          <cell r="E292">
            <v>0</v>
          </cell>
          <cell r="F292">
            <v>0</v>
          </cell>
          <cell r="G292">
            <v>0</v>
          </cell>
          <cell r="H292">
            <v>0</v>
          </cell>
          <cell r="I292">
            <v>0</v>
          </cell>
          <cell r="J292">
            <v>0</v>
          </cell>
          <cell r="K292">
            <v>6.4</v>
          </cell>
        </row>
        <row r="293">
          <cell r="B293" t="str">
            <v>White Rock</v>
          </cell>
          <cell r="C293">
            <v>0</v>
          </cell>
          <cell r="D293">
            <v>2.4</v>
          </cell>
          <cell r="E293">
            <v>0</v>
          </cell>
          <cell r="F293">
            <v>0</v>
          </cell>
          <cell r="G293">
            <v>0</v>
          </cell>
          <cell r="H293">
            <v>0</v>
          </cell>
          <cell r="I293">
            <v>0</v>
          </cell>
          <cell r="J293">
            <v>0</v>
          </cell>
          <cell r="K293">
            <v>2.4</v>
          </cell>
        </row>
        <row r="294">
          <cell r="B294" t="str">
            <v>Xtera</v>
          </cell>
          <cell r="C294">
            <v>0</v>
          </cell>
          <cell r="D294">
            <v>0</v>
          </cell>
          <cell r="E294">
            <v>0</v>
          </cell>
          <cell r="F294">
            <v>0</v>
          </cell>
          <cell r="G294">
            <v>0</v>
          </cell>
          <cell r="H294">
            <v>0</v>
          </cell>
          <cell r="I294">
            <v>0</v>
          </cell>
          <cell r="K294">
            <v>0</v>
          </cell>
        </row>
        <row r="295">
          <cell r="B295" t="str">
            <v>Zhone</v>
          </cell>
          <cell r="C295">
            <v>0</v>
          </cell>
          <cell r="D295">
            <v>0</v>
          </cell>
          <cell r="E295">
            <v>0</v>
          </cell>
          <cell r="F295">
            <v>0</v>
          </cell>
          <cell r="G295">
            <v>3</v>
          </cell>
          <cell r="H295">
            <v>0</v>
          </cell>
          <cell r="I295">
            <v>0</v>
          </cell>
          <cell r="J295">
            <v>0</v>
          </cell>
          <cell r="K295">
            <v>3</v>
          </cell>
        </row>
        <row r="296">
          <cell r="B296" t="str">
            <v>ZTE</v>
          </cell>
          <cell r="C296">
            <v>14</v>
          </cell>
          <cell r="D296">
            <v>0</v>
          </cell>
          <cell r="E296">
            <v>0</v>
          </cell>
          <cell r="F296">
            <v>0</v>
          </cell>
          <cell r="G296">
            <v>0</v>
          </cell>
          <cell r="H296">
            <v>7</v>
          </cell>
          <cell r="I296">
            <v>0</v>
          </cell>
          <cell r="J296">
            <v>0</v>
          </cell>
          <cell r="K296">
            <v>21</v>
          </cell>
        </row>
        <row r="297">
          <cell r="B297" t="str">
            <v>Other</v>
          </cell>
          <cell r="C297">
            <v>0</v>
          </cell>
          <cell r="D297">
            <v>2.61</v>
          </cell>
          <cell r="E297">
            <v>0</v>
          </cell>
          <cell r="F297">
            <v>0</v>
          </cell>
          <cell r="G297">
            <v>7.7</v>
          </cell>
          <cell r="H297">
            <v>0</v>
          </cell>
          <cell r="I297">
            <v>0</v>
          </cell>
          <cell r="J297">
            <v>3</v>
          </cell>
          <cell r="K297">
            <v>13.31</v>
          </cell>
        </row>
        <row r="298">
          <cell r="B298" t="str">
            <v>Total</v>
          </cell>
          <cell r="C298">
            <v>555.59999999999991</v>
          </cell>
          <cell r="D298">
            <v>538.71000000000015</v>
          </cell>
          <cell r="E298">
            <v>187.3</v>
          </cell>
          <cell r="F298">
            <v>95.6</v>
          </cell>
          <cell r="G298">
            <v>138</v>
          </cell>
          <cell r="H298">
            <v>321.39999999999998</v>
          </cell>
          <cell r="I298">
            <v>12</v>
          </cell>
          <cell r="J298">
            <v>79</v>
          </cell>
          <cell r="K298">
            <v>1927.6099999999997</v>
          </cell>
        </row>
        <row r="301">
          <cell r="B301" t="str">
            <v>2Q03</v>
          </cell>
          <cell r="D301" t="str">
            <v>Optical Networking Vendor Revenues ($ M)</v>
          </cell>
          <cell r="K301" t="str">
            <v>Global</v>
          </cell>
        </row>
        <row r="302">
          <cell r="B302" t="str">
            <v>Vendor</v>
          </cell>
          <cell r="C302" t="str">
            <v>SONET/SDH Add-drop multiplexers (ADM)</v>
          </cell>
          <cell r="D302" t="str">
            <v>Optical Edge Devices (OED)</v>
          </cell>
          <cell r="E302" t="str">
            <v>Digital Cross Connects (DCS)</v>
          </cell>
          <cell r="F302" t="str">
            <v>Optical Core Switches (OCS)</v>
          </cell>
          <cell r="G302" t="str">
            <v>Metro WDM (C/D-WDM)</v>
          </cell>
          <cell r="H302" t="str">
            <v>Long haul DWDM (LH DWDM)</v>
          </cell>
          <cell r="I302" t="str">
            <v>Multi-reach DWDM</v>
          </cell>
          <cell r="J302" t="str">
            <v>SLTE</v>
          </cell>
          <cell r="K302" t="str">
            <v>Total Optical Networking (ON)</v>
          </cell>
        </row>
        <row r="303">
          <cell r="B303" t="str">
            <v>ADTRAN</v>
          </cell>
          <cell r="C303">
            <v>0</v>
          </cell>
          <cell r="D303">
            <v>0</v>
          </cell>
          <cell r="E303">
            <v>0</v>
          </cell>
          <cell r="F303">
            <v>0</v>
          </cell>
          <cell r="G303">
            <v>0</v>
          </cell>
          <cell r="H303">
            <v>0</v>
          </cell>
          <cell r="I303">
            <v>0</v>
          </cell>
        </row>
        <row r="304">
          <cell r="B304" t="str">
            <v>ADVA</v>
          </cell>
          <cell r="C304">
            <v>0</v>
          </cell>
          <cell r="D304">
            <v>0</v>
          </cell>
          <cell r="E304">
            <v>0</v>
          </cell>
          <cell r="F304">
            <v>0</v>
          </cell>
          <cell r="G304">
            <v>29</v>
          </cell>
          <cell r="H304">
            <v>0</v>
          </cell>
          <cell r="I304">
            <v>0</v>
          </cell>
          <cell r="J304">
            <v>0</v>
          </cell>
        </row>
        <row r="305">
          <cell r="B305" t="str">
            <v>Alcatel-Lucent</v>
          </cell>
          <cell r="C305">
            <v>69</v>
          </cell>
          <cell r="D305">
            <v>211.5</v>
          </cell>
          <cell r="E305">
            <v>70</v>
          </cell>
          <cell r="F305">
            <v>25</v>
          </cell>
          <cell r="G305">
            <v>35</v>
          </cell>
          <cell r="H305">
            <v>51</v>
          </cell>
          <cell r="I305">
            <v>2</v>
          </cell>
          <cell r="J305">
            <v>40</v>
          </cell>
        </row>
        <row r="306">
          <cell r="B306" t="str">
            <v>ANDA</v>
          </cell>
          <cell r="C306">
            <v>0</v>
          </cell>
          <cell r="D306">
            <v>0</v>
          </cell>
          <cell r="E306">
            <v>0</v>
          </cell>
          <cell r="F306">
            <v>0</v>
          </cell>
          <cell r="G306">
            <v>0</v>
          </cell>
          <cell r="H306">
            <v>0</v>
          </cell>
          <cell r="I306">
            <v>0</v>
          </cell>
          <cell r="K306">
            <v>0</v>
          </cell>
        </row>
        <row r="307">
          <cell r="B307" t="str">
            <v>Atrica</v>
          </cell>
          <cell r="C307">
            <v>0</v>
          </cell>
          <cell r="D307">
            <v>9</v>
          </cell>
          <cell r="E307">
            <v>0</v>
          </cell>
          <cell r="F307">
            <v>0</v>
          </cell>
          <cell r="G307">
            <v>0</v>
          </cell>
          <cell r="H307">
            <v>0</v>
          </cell>
          <cell r="I307">
            <v>0</v>
          </cell>
          <cell r="J307">
            <v>0</v>
          </cell>
          <cell r="K307">
            <v>9</v>
          </cell>
        </row>
        <row r="308">
          <cell r="B308" t="str">
            <v>Calient</v>
          </cell>
          <cell r="C308">
            <v>0</v>
          </cell>
          <cell r="D308">
            <v>0</v>
          </cell>
          <cell r="E308">
            <v>0</v>
          </cell>
          <cell r="F308">
            <v>2</v>
          </cell>
          <cell r="G308">
            <v>0</v>
          </cell>
          <cell r="H308">
            <v>0</v>
          </cell>
          <cell r="I308">
            <v>0</v>
          </cell>
          <cell r="J308">
            <v>0</v>
          </cell>
          <cell r="K308">
            <v>2</v>
          </cell>
        </row>
        <row r="309">
          <cell r="B309" t="str">
            <v>Ciena</v>
          </cell>
          <cell r="C309">
            <v>0</v>
          </cell>
          <cell r="D309">
            <v>9.5</v>
          </cell>
          <cell r="E309">
            <v>0</v>
          </cell>
          <cell r="F309">
            <v>22</v>
          </cell>
          <cell r="G309">
            <v>18</v>
          </cell>
          <cell r="H309">
            <v>10</v>
          </cell>
          <cell r="I309">
            <v>3</v>
          </cell>
          <cell r="J309">
            <v>0</v>
          </cell>
          <cell r="K309">
            <v>62.5</v>
          </cell>
        </row>
        <row r="310">
          <cell r="B310" t="str">
            <v>Cisco</v>
          </cell>
          <cell r="C310">
            <v>0</v>
          </cell>
          <cell r="D310">
            <v>61.5</v>
          </cell>
          <cell r="E310">
            <v>0</v>
          </cell>
          <cell r="F310">
            <v>3</v>
          </cell>
          <cell r="G310">
            <v>14</v>
          </cell>
          <cell r="H310">
            <v>11</v>
          </cell>
          <cell r="I310">
            <v>0</v>
          </cell>
          <cell r="J310">
            <v>0</v>
          </cell>
          <cell r="K310">
            <v>89.5</v>
          </cell>
        </row>
        <row r="311">
          <cell r="B311" t="str">
            <v>Corrigent</v>
          </cell>
          <cell r="C311">
            <v>0</v>
          </cell>
          <cell r="D311">
            <v>0</v>
          </cell>
          <cell r="E311">
            <v>0</v>
          </cell>
          <cell r="F311">
            <v>0</v>
          </cell>
          <cell r="G311">
            <v>0</v>
          </cell>
          <cell r="H311">
            <v>0</v>
          </cell>
          <cell r="I311">
            <v>0</v>
          </cell>
          <cell r="K311">
            <v>0</v>
          </cell>
        </row>
        <row r="312">
          <cell r="B312" t="str">
            <v>Corvis</v>
          </cell>
          <cell r="C312">
            <v>0</v>
          </cell>
          <cell r="D312">
            <v>0</v>
          </cell>
          <cell r="E312">
            <v>0</v>
          </cell>
          <cell r="F312">
            <v>0</v>
          </cell>
          <cell r="G312">
            <v>0</v>
          </cell>
          <cell r="H312">
            <v>0</v>
          </cell>
          <cell r="I312">
            <v>0</v>
          </cell>
          <cell r="J312">
            <v>0</v>
          </cell>
          <cell r="K312">
            <v>0</v>
          </cell>
        </row>
        <row r="313">
          <cell r="B313" t="str">
            <v>Datang</v>
          </cell>
          <cell r="C313">
            <v>6</v>
          </cell>
          <cell r="D313">
            <v>0</v>
          </cell>
          <cell r="E313">
            <v>0</v>
          </cell>
          <cell r="F313">
            <v>0</v>
          </cell>
          <cell r="G313">
            <v>0</v>
          </cell>
          <cell r="H313">
            <v>2</v>
          </cell>
          <cell r="I313">
            <v>0</v>
          </cell>
          <cell r="J313">
            <v>0</v>
          </cell>
          <cell r="K313">
            <v>8</v>
          </cell>
        </row>
        <row r="314">
          <cell r="B314" t="str">
            <v>ECI Telecom</v>
          </cell>
          <cell r="C314">
            <v>6</v>
          </cell>
          <cell r="D314">
            <v>19.8</v>
          </cell>
          <cell r="E314">
            <v>5</v>
          </cell>
          <cell r="F314">
            <v>1</v>
          </cell>
          <cell r="G314">
            <v>7</v>
          </cell>
          <cell r="H314">
            <v>0</v>
          </cell>
          <cell r="I314">
            <v>0</v>
          </cell>
          <cell r="J314">
            <v>0</v>
          </cell>
          <cell r="K314">
            <v>38.799999999999997</v>
          </cell>
        </row>
        <row r="315">
          <cell r="B315" t="str">
            <v>Ericsson</v>
          </cell>
          <cell r="C315">
            <v>62</v>
          </cell>
          <cell r="D315">
            <v>34.5</v>
          </cell>
          <cell r="E315">
            <v>15</v>
          </cell>
          <cell r="F315">
            <v>5</v>
          </cell>
          <cell r="G315">
            <v>3</v>
          </cell>
          <cell r="H315">
            <v>14</v>
          </cell>
          <cell r="I315">
            <v>1</v>
          </cell>
          <cell r="J315">
            <v>0</v>
          </cell>
          <cell r="K315">
            <v>134.5</v>
          </cell>
        </row>
        <row r="316">
          <cell r="B316" t="str">
            <v>FiberHome</v>
          </cell>
          <cell r="C316">
            <v>16</v>
          </cell>
          <cell r="D316">
            <v>0</v>
          </cell>
          <cell r="E316">
            <v>0</v>
          </cell>
          <cell r="F316">
            <v>0</v>
          </cell>
          <cell r="G316">
            <v>1</v>
          </cell>
          <cell r="H316">
            <v>4</v>
          </cell>
          <cell r="I316">
            <v>0</v>
          </cell>
          <cell r="J316">
            <v>0</v>
          </cell>
          <cell r="K316">
            <v>21</v>
          </cell>
        </row>
        <row r="317">
          <cell r="B317" t="str">
            <v>Fujitsu</v>
          </cell>
          <cell r="C317">
            <v>84.6</v>
          </cell>
          <cell r="D317">
            <v>39.5</v>
          </cell>
          <cell r="E317">
            <v>1.1000000000000001</v>
          </cell>
          <cell r="F317">
            <v>0</v>
          </cell>
          <cell r="G317">
            <v>1.3</v>
          </cell>
          <cell r="H317">
            <v>16.3</v>
          </cell>
          <cell r="I317">
            <v>1</v>
          </cell>
          <cell r="J317">
            <v>3</v>
          </cell>
          <cell r="K317">
            <v>146.79999999999998</v>
          </cell>
        </row>
        <row r="318">
          <cell r="B318" t="str">
            <v>Hitachi</v>
          </cell>
          <cell r="C318">
            <v>7</v>
          </cell>
          <cell r="D318">
            <v>0</v>
          </cell>
          <cell r="E318">
            <v>0</v>
          </cell>
          <cell r="F318">
            <v>0</v>
          </cell>
          <cell r="G318">
            <v>0</v>
          </cell>
          <cell r="H318">
            <v>3</v>
          </cell>
          <cell r="I318">
            <v>0</v>
          </cell>
          <cell r="J318">
            <v>0</v>
          </cell>
          <cell r="K318">
            <v>10</v>
          </cell>
        </row>
        <row r="319">
          <cell r="B319" t="str">
            <v>Hitachi Cable</v>
          </cell>
          <cell r="C319">
            <v>0</v>
          </cell>
          <cell r="D319">
            <v>0</v>
          </cell>
          <cell r="E319">
            <v>0</v>
          </cell>
          <cell r="F319">
            <v>0</v>
          </cell>
          <cell r="G319">
            <v>0</v>
          </cell>
          <cell r="H319">
            <v>0</v>
          </cell>
          <cell r="I319">
            <v>0</v>
          </cell>
          <cell r="K319">
            <v>0</v>
          </cell>
        </row>
        <row r="320">
          <cell r="B320" t="str">
            <v>Huawei</v>
          </cell>
          <cell r="C320">
            <v>107.2</v>
          </cell>
          <cell r="D320">
            <v>29.3</v>
          </cell>
          <cell r="E320">
            <v>0</v>
          </cell>
          <cell r="F320">
            <v>0</v>
          </cell>
          <cell r="G320">
            <v>0</v>
          </cell>
          <cell r="H320">
            <v>67</v>
          </cell>
          <cell r="I320">
            <v>0</v>
          </cell>
          <cell r="J320">
            <v>0</v>
          </cell>
          <cell r="K320">
            <v>203.5</v>
          </cell>
        </row>
        <row r="321">
          <cell r="B321" t="str">
            <v>Infinera</v>
          </cell>
          <cell r="C321">
            <v>0</v>
          </cell>
          <cell r="D321">
            <v>0</v>
          </cell>
          <cell r="E321">
            <v>0</v>
          </cell>
          <cell r="F321">
            <v>0</v>
          </cell>
          <cell r="G321">
            <v>0</v>
          </cell>
          <cell r="H321">
            <v>0</v>
          </cell>
          <cell r="I321">
            <v>0</v>
          </cell>
          <cell r="K321">
            <v>0</v>
          </cell>
        </row>
        <row r="322">
          <cell r="B322" t="str">
            <v>LGIC</v>
          </cell>
          <cell r="C322">
            <v>8</v>
          </cell>
          <cell r="D322">
            <v>0</v>
          </cell>
          <cell r="E322">
            <v>2</v>
          </cell>
          <cell r="F322">
            <v>0</v>
          </cell>
          <cell r="G322">
            <v>0</v>
          </cell>
          <cell r="H322">
            <v>0</v>
          </cell>
          <cell r="I322">
            <v>0</v>
          </cell>
          <cell r="J322">
            <v>0</v>
          </cell>
          <cell r="K322">
            <v>10</v>
          </cell>
        </row>
        <row r="323">
          <cell r="B323" t="str">
            <v>Lucent</v>
          </cell>
          <cell r="C323">
            <v>0</v>
          </cell>
          <cell r="D323">
            <v>0</v>
          </cell>
          <cell r="E323">
            <v>0</v>
          </cell>
          <cell r="F323">
            <v>0</v>
          </cell>
          <cell r="G323">
            <v>0</v>
          </cell>
          <cell r="H323">
            <v>0</v>
          </cell>
          <cell r="I323">
            <v>0</v>
          </cell>
          <cell r="J323">
            <v>0</v>
          </cell>
          <cell r="K323">
            <v>0</v>
          </cell>
        </row>
        <row r="324">
          <cell r="B324" t="str">
            <v>Lumentis</v>
          </cell>
          <cell r="C324">
            <v>0</v>
          </cell>
          <cell r="D324">
            <v>0</v>
          </cell>
          <cell r="E324">
            <v>0</v>
          </cell>
          <cell r="F324">
            <v>0</v>
          </cell>
          <cell r="G324">
            <v>0.5</v>
          </cell>
          <cell r="H324">
            <v>0</v>
          </cell>
          <cell r="I324">
            <v>0</v>
          </cell>
          <cell r="J324">
            <v>0</v>
          </cell>
          <cell r="K324">
            <v>0.5</v>
          </cell>
        </row>
        <row r="325">
          <cell r="B325" t="str">
            <v>Luminous</v>
          </cell>
          <cell r="C325">
            <v>0</v>
          </cell>
          <cell r="D325">
            <v>5.1000000000000005</v>
          </cell>
          <cell r="E325">
            <v>0</v>
          </cell>
          <cell r="F325">
            <v>0</v>
          </cell>
          <cell r="G325">
            <v>0</v>
          </cell>
          <cell r="H325">
            <v>0</v>
          </cell>
          <cell r="I325">
            <v>0</v>
          </cell>
          <cell r="J325">
            <v>0</v>
          </cell>
          <cell r="K325">
            <v>5.1000000000000005</v>
          </cell>
        </row>
        <row r="326">
          <cell r="B326" t="str">
            <v>Marconi/Ericsson</v>
          </cell>
        </row>
        <row r="327">
          <cell r="B327" t="str">
            <v>Movaz</v>
          </cell>
          <cell r="C327">
            <v>0</v>
          </cell>
          <cell r="D327">
            <v>0</v>
          </cell>
          <cell r="E327">
            <v>0</v>
          </cell>
          <cell r="F327">
            <v>0</v>
          </cell>
          <cell r="G327">
            <v>0</v>
          </cell>
          <cell r="H327">
            <v>0</v>
          </cell>
          <cell r="I327">
            <v>0</v>
          </cell>
          <cell r="J327">
            <v>0</v>
          </cell>
          <cell r="K327">
            <v>0</v>
          </cell>
        </row>
        <row r="328">
          <cell r="B328" t="str">
            <v>NEC</v>
          </cell>
          <cell r="C328">
            <v>40</v>
          </cell>
          <cell r="D328">
            <v>29.5</v>
          </cell>
          <cell r="E328">
            <v>0</v>
          </cell>
          <cell r="F328">
            <v>0</v>
          </cell>
          <cell r="G328">
            <v>1</v>
          </cell>
          <cell r="H328">
            <v>46</v>
          </cell>
          <cell r="I328">
            <v>0</v>
          </cell>
          <cell r="J328">
            <v>3</v>
          </cell>
          <cell r="K328">
            <v>119.5</v>
          </cell>
        </row>
        <row r="329">
          <cell r="B329" t="str">
            <v>Nortel</v>
          </cell>
          <cell r="C329">
            <v>11</v>
          </cell>
          <cell r="D329">
            <v>100.5</v>
          </cell>
          <cell r="E329">
            <v>0</v>
          </cell>
          <cell r="F329">
            <v>23</v>
          </cell>
          <cell r="G329">
            <v>44</v>
          </cell>
          <cell r="H329">
            <v>78</v>
          </cell>
          <cell r="I329">
            <v>2</v>
          </cell>
          <cell r="J329">
            <v>0</v>
          </cell>
          <cell r="K329">
            <v>258.5</v>
          </cell>
        </row>
        <row r="330">
          <cell r="B330" t="str">
            <v>Oki</v>
          </cell>
          <cell r="C330">
            <v>6</v>
          </cell>
          <cell r="D330">
            <v>0</v>
          </cell>
          <cell r="E330">
            <v>0</v>
          </cell>
          <cell r="F330">
            <v>0</v>
          </cell>
          <cell r="G330">
            <v>0</v>
          </cell>
          <cell r="H330">
            <v>0</v>
          </cell>
          <cell r="I330">
            <v>0</v>
          </cell>
          <cell r="J330">
            <v>0</v>
          </cell>
          <cell r="K330">
            <v>6</v>
          </cell>
        </row>
        <row r="331">
          <cell r="B331" t="str">
            <v>OpVista</v>
          </cell>
          <cell r="C331">
            <v>0</v>
          </cell>
          <cell r="D331">
            <v>0</v>
          </cell>
          <cell r="E331">
            <v>0</v>
          </cell>
          <cell r="F331">
            <v>0</v>
          </cell>
          <cell r="G331">
            <v>0</v>
          </cell>
          <cell r="H331">
            <v>0</v>
          </cell>
          <cell r="I331">
            <v>0</v>
          </cell>
          <cell r="K331">
            <v>0</v>
          </cell>
        </row>
        <row r="332">
          <cell r="B332" t="str">
            <v>Photonic Bridges</v>
          </cell>
          <cell r="C332">
            <v>0</v>
          </cell>
          <cell r="D332">
            <v>2</v>
          </cell>
          <cell r="E332">
            <v>0</v>
          </cell>
          <cell r="F332">
            <v>0</v>
          </cell>
          <cell r="G332">
            <v>0</v>
          </cell>
          <cell r="H332">
            <v>0</v>
          </cell>
          <cell r="I332">
            <v>0</v>
          </cell>
          <cell r="J332">
            <v>0</v>
          </cell>
          <cell r="K332">
            <v>2</v>
          </cell>
        </row>
        <row r="333">
          <cell r="B333" t="str">
            <v>Redback</v>
          </cell>
          <cell r="C333">
            <v>0</v>
          </cell>
          <cell r="D333">
            <v>1</v>
          </cell>
          <cell r="E333">
            <v>0</v>
          </cell>
          <cell r="F333">
            <v>0</v>
          </cell>
          <cell r="G333">
            <v>0</v>
          </cell>
          <cell r="H333">
            <v>0</v>
          </cell>
          <cell r="I333">
            <v>0</v>
          </cell>
          <cell r="J333">
            <v>0</v>
          </cell>
          <cell r="K333">
            <v>1</v>
          </cell>
        </row>
        <row r="334">
          <cell r="B334" t="str">
            <v>Sagem</v>
          </cell>
          <cell r="C334">
            <v>7</v>
          </cell>
          <cell r="D334">
            <v>0</v>
          </cell>
          <cell r="E334">
            <v>0</v>
          </cell>
          <cell r="F334">
            <v>0</v>
          </cell>
          <cell r="G334">
            <v>0</v>
          </cell>
          <cell r="H334">
            <v>0</v>
          </cell>
          <cell r="I334">
            <v>0</v>
          </cell>
          <cell r="J334">
            <v>0</v>
          </cell>
          <cell r="K334">
            <v>7</v>
          </cell>
        </row>
        <row r="335">
          <cell r="B335" t="str">
            <v>Samsung</v>
          </cell>
          <cell r="C335">
            <v>5</v>
          </cell>
          <cell r="D335">
            <v>0</v>
          </cell>
          <cell r="E335">
            <v>0</v>
          </cell>
          <cell r="F335">
            <v>0</v>
          </cell>
          <cell r="G335">
            <v>0</v>
          </cell>
          <cell r="H335">
            <v>0</v>
          </cell>
          <cell r="I335">
            <v>0</v>
          </cell>
          <cell r="J335">
            <v>0</v>
          </cell>
          <cell r="K335">
            <v>5</v>
          </cell>
        </row>
        <row r="336">
          <cell r="B336" t="str">
            <v>Nokia Siemens</v>
          </cell>
          <cell r="C336">
            <v>58</v>
          </cell>
          <cell r="D336">
            <v>35</v>
          </cell>
          <cell r="E336">
            <v>19</v>
          </cell>
          <cell r="F336">
            <v>0</v>
          </cell>
          <cell r="G336">
            <v>0</v>
          </cell>
          <cell r="H336">
            <v>45</v>
          </cell>
          <cell r="I336">
            <v>1</v>
          </cell>
          <cell r="J336">
            <v>0</v>
          </cell>
          <cell r="K336">
            <v>158</v>
          </cell>
        </row>
        <row r="337">
          <cell r="B337" t="str">
            <v>Sorrento/Zhone</v>
          </cell>
          <cell r="C337">
            <v>0</v>
          </cell>
          <cell r="D337">
            <v>0</v>
          </cell>
          <cell r="E337">
            <v>0</v>
          </cell>
          <cell r="F337">
            <v>0</v>
          </cell>
          <cell r="G337">
            <v>0</v>
          </cell>
          <cell r="H337">
            <v>0</v>
          </cell>
          <cell r="I337">
            <v>0</v>
          </cell>
          <cell r="K337">
            <v>0</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vum 2014">
      <a:dk1>
        <a:sysClr val="windowText" lastClr="000000"/>
      </a:dk1>
      <a:lt1>
        <a:sysClr val="window" lastClr="FFFFFF"/>
      </a:lt1>
      <a:dk2>
        <a:srgbClr val="1F497D"/>
      </a:dk2>
      <a:lt2>
        <a:srgbClr val="EEECE1"/>
      </a:lt2>
      <a:accent1>
        <a:srgbClr val="D51E4A"/>
      </a:accent1>
      <a:accent2>
        <a:srgbClr val="485D7C"/>
      </a:accent2>
      <a:accent3>
        <a:srgbClr val="A7B3C3"/>
      </a:accent3>
      <a:accent4>
        <a:srgbClr val="8377B1"/>
      </a:accent4>
      <a:accent5>
        <a:srgbClr val="646567"/>
      </a:accent5>
      <a:accent6>
        <a:srgbClr val="89B094"/>
      </a:accent6>
      <a:hlink>
        <a:srgbClr val="0066FF"/>
      </a:hlink>
      <a:folHlink>
        <a:srgbClr val="800080"/>
      </a:folHlink>
    </a:clrScheme>
    <a:fontScheme name="OVUM">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4"/>
    <pageSetUpPr fitToPage="1"/>
  </sheetPr>
  <dimension ref="D1:Y50"/>
  <sheetViews>
    <sheetView showGridLines="0" showRowColHeaders="0" topLeftCell="C1" zoomScaleNormal="100" workbookViewId="0">
      <pane ySplit="4" topLeftCell="A26" activePane="bottomLeft" state="frozen"/>
      <selection pane="bottomLeft" activeCell="D36" sqref="D36"/>
    </sheetView>
  </sheetViews>
  <sheetFormatPr defaultRowHeight="14.25"/>
  <cols>
    <col min="1" max="2" width="0" style="91" hidden="1" customWidth="1"/>
    <col min="3" max="3" width="4.140625" style="91" customWidth="1"/>
    <col min="4" max="4" width="62.42578125" style="91" customWidth="1"/>
    <col min="5" max="5" width="4.140625" style="91" customWidth="1"/>
    <col min="6" max="6" width="58.5703125" style="91" customWidth="1"/>
    <col min="7" max="7" width="4.140625" style="91" customWidth="1"/>
    <col min="8" max="8" width="30" style="91" customWidth="1"/>
    <col min="9" max="16" width="9.140625" style="91"/>
    <col min="17" max="17" width="24.28515625" style="91" customWidth="1"/>
    <col min="18" max="25" width="10.85546875" style="91" customWidth="1"/>
    <col min="26" max="16384" width="9.140625" style="91"/>
  </cols>
  <sheetData>
    <row r="1" spans="4:25" hidden="1"/>
    <row r="2" spans="4:25" hidden="1"/>
    <row r="3" spans="4:25" s="92" customFormat="1" ht="83.25" customHeight="1">
      <c r="F3" s="93"/>
    </row>
    <row r="4" spans="4:25" ht="44.25" customHeight="1"/>
    <row r="5" spans="4:25" s="94" customFormat="1" ht="36" customHeight="1">
      <c r="H5" s="95"/>
    </row>
    <row r="6" spans="4:25" s="97" customFormat="1" ht="24" customHeight="1">
      <c r="D6" s="96" t="s">
        <v>344</v>
      </c>
      <c r="F6" s="98"/>
      <c r="H6" s="99" t="s">
        <v>513</v>
      </c>
    </row>
    <row r="7" spans="4:25" s="94" customFormat="1" ht="18" customHeight="1">
      <c r="D7" s="100"/>
      <c r="F7" s="101"/>
      <c r="H7" s="102" t="s">
        <v>488</v>
      </c>
    </row>
    <row r="8" spans="4:25" s="94" customFormat="1" ht="18" customHeight="1">
      <c r="D8" s="103" t="s">
        <v>345</v>
      </c>
      <c r="H8" s="102" t="s">
        <v>515</v>
      </c>
    </row>
    <row r="9" spans="4:25" s="94" customFormat="1" ht="18" customHeight="1">
      <c r="D9" s="103"/>
      <c r="H9" s="95"/>
    </row>
    <row r="10" spans="4:25" s="94" customFormat="1" ht="18" customHeight="1">
      <c r="D10" s="103" t="s">
        <v>263</v>
      </c>
      <c r="H10" s="95"/>
      <c r="Q10" s="105"/>
    </row>
    <row r="11" spans="4:25" s="94" customFormat="1" ht="18" customHeight="1">
      <c r="D11" s="859"/>
      <c r="E11" s="106"/>
      <c r="H11" s="95"/>
    </row>
    <row r="12" spans="4:25" s="94" customFormat="1" ht="18" customHeight="1">
      <c r="D12" s="103" t="s">
        <v>346</v>
      </c>
      <c r="E12" s="106"/>
      <c r="H12" s="95"/>
      <c r="Q12" s="107"/>
      <c r="R12" s="108"/>
      <c r="S12" s="108"/>
      <c r="T12" s="108"/>
      <c r="U12" s="108"/>
      <c r="V12" s="108"/>
      <c r="W12" s="108"/>
      <c r="X12" s="108"/>
      <c r="Y12" s="108"/>
    </row>
    <row r="13" spans="4:25" s="94" customFormat="1" ht="18" customHeight="1">
      <c r="D13" s="103"/>
      <c r="E13" s="106"/>
      <c r="H13" s="95"/>
      <c r="Q13" s="109"/>
      <c r="R13" s="110"/>
      <c r="S13" s="110"/>
      <c r="T13" s="110"/>
      <c r="U13" s="110"/>
      <c r="V13" s="110"/>
      <c r="W13" s="110"/>
      <c r="X13" s="110"/>
      <c r="Y13" s="110"/>
    </row>
    <row r="14" spans="4:25" s="94" customFormat="1" ht="18" customHeight="1">
      <c r="D14" s="103" t="s">
        <v>466</v>
      </c>
      <c r="E14" s="106"/>
      <c r="H14" s="95"/>
      <c r="Q14" s="109"/>
      <c r="R14" s="110"/>
      <c r="S14" s="110"/>
      <c r="T14" s="110"/>
      <c r="U14" s="110"/>
      <c r="V14" s="110"/>
      <c r="W14" s="110"/>
      <c r="X14" s="110"/>
      <c r="Y14" s="110"/>
    </row>
    <row r="15" spans="4:25" s="94" customFormat="1" ht="18" customHeight="1">
      <c r="D15" s="103"/>
      <c r="E15" s="106"/>
      <c r="H15" s="95"/>
      <c r="Q15" s="109"/>
      <c r="R15" s="110"/>
      <c r="S15" s="110"/>
      <c r="T15" s="110"/>
      <c r="U15" s="110"/>
      <c r="V15" s="110"/>
      <c r="W15" s="110"/>
      <c r="X15" s="110"/>
      <c r="Y15" s="110"/>
    </row>
    <row r="16" spans="4:25" s="94" customFormat="1" ht="18" customHeight="1">
      <c r="D16" s="103" t="s">
        <v>467</v>
      </c>
      <c r="E16" s="106"/>
      <c r="F16" s="111"/>
      <c r="H16" s="95"/>
      <c r="Q16" s="109"/>
      <c r="R16" s="110"/>
      <c r="S16" s="110"/>
      <c r="T16" s="110"/>
      <c r="U16" s="110"/>
      <c r="V16" s="110"/>
      <c r="W16" s="110"/>
      <c r="X16" s="110"/>
      <c r="Y16" s="110"/>
    </row>
    <row r="17" spans="4:25" s="94" customFormat="1" ht="18" customHeight="1">
      <c r="D17" s="103"/>
      <c r="E17" s="106"/>
      <c r="H17" s="95"/>
      <c r="Q17" s="109"/>
      <c r="R17" s="110"/>
      <c r="S17" s="110"/>
      <c r="T17" s="110"/>
      <c r="U17" s="110"/>
      <c r="V17" s="110"/>
      <c r="W17" s="110"/>
      <c r="X17" s="110"/>
      <c r="Y17" s="110"/>
    </row>
    <row r="18" spans="4:25" s="94" customFormat="1" ht="18" customHeight="1">
      <c r="D18" s="103" t="s">
        <v>468</v>
      </c>
      <c r="E18" s="106"/>
      <c r="H18" s="95"/>
      <c r="Q18" s="109"/>
      <c r="R18" s="110"/>
      <c r="S18" s="110"/>
      <c r="T18" s="110"/>
      <c r="U18" s="110"/>
      <c r="V18" s="110"/>
      <c r="W18" s="110"/>
      <c r="X18" s="110"/>
      <c r="Y18" s="110"/>
    </row>
    <row r="19" spans="4:25" s="94" customFormat="1" ht="18" customHeight="1">
      <c r="D19" s="103"/>
      <c r="E19" s="106"/>
      <c r="H19" s="95"/>
      <c r="Q19" s="109"/>
      <c r="R19" s="110"/>
      <c r="S19" s="110"/>
      <c r="T19" s="110"/>
      <c r="U19" s="110"/>
      <c r="V19" s="110"/>
      <c r="W19" s="110"/>
      <c r="X19" s="110"/>
      <c r="Y19" s="110"/>
    </row>
    <row r="20" spans="4:25" s="94" customFormat="1" ht="18" customHeight="1">
      <c r="D20" s="103" t="s">
        <v>469</v>
      </c>
      <c r="E20" s="106"/>
      <c r="H20" s="95"/>
      <c r="Q20" s="112"/>
      <c r="R20" s="113"/>
      <c r="S20" s="113"/>
      <c r="T20" s="113"/>
      <c r="U20" s="113"/>
      <c r="V20" s="113"/>
      <c r="W20" s="113"/>
      <c r="X20" s="113"/>
      <c r="Y20" s="113"/>
    </row>
    <row r="21" spans="4:25" s="94" customFormat="1" ht="18" customHeight="1">
      <c r="D21" s="103"/>
      <c r="E21" s="106"/>
      <c r="H21" s="95"/>
      <c r="Q21" s="112"/>
      <c r="R21" s="113"/>
      <c r="S21" s="113"/>
      <c r="T21" s="113"/>
      <c r="U21" s="113"/>
      <c r="V21" s="113"/>
      <c r="W21" s="113"/>
      <c r="X21" s="113"/>
      <c r="Y21" s="113"/>
    </row>
    <row r="22" spans="4:25" s="94" customFormat="1" ht="18" customHeight="1">
      <c r="D22" s="103" t="s">
        <v>470</v>
      </c>
      <c r="E22" s="106"/>
      <c r="H22" s="95"/>
      <c r="Q22" s="112"/>
      <c r="R22" s="113"/>
      <c r="S22" s="113"/>
      <c r="T22" s="113"/>
      <c r="U22" s="113"/>
      <c r="V22" s="113"/>
      <c r="W22" s="113"/>
      <c r="X22" s="113"/>
      <c r="Y22" s="113"/>
    </row>
    <row r="23" spans="4:25" s="94" customFormat="1" ht="18" customHeight="1">
      <c r="D23" s="116"/>
      <c r="E23" s="106"/>
      <c r="H23" s="95"/>
      <c r="Q23" s="112"/>
      <c r="R23" s="113"/>
      <c r="S23" s="113"/>
      <c r="T23" s="113"/>
      <c r="U23" s="113"/>
      <c r="V23" s="113"/>
      <c r="W23" s="113"/>
      <c r="X23" s="113"/>
      <c r="Y23" s="113"/>
    </row>
    <row r="24" spans="4:25" s="94" customFormat="1" ht="18" customHeight="1">
      <c r="D24" s="103" t="s">
        <v>56</v>
      </c>
      <c r="E24" s="106"/>
      <c r="H24" s="95"/>
      <c r="Q24" s="114"/>
      <c r="R24" s="115"/>
      <c r="S24" s="115"/>
      <c r="T24" s="115"/>
      <c r="U24" s="115"/>
      <c r="V24" s="115"/>
      <c r="W24" s="115"/>
      <c r="X24" s="115"/>
      <c r="Y24" s="115"/>
    </row>
    <row r="25" spans="4:25" s="94" customFormat="1" ht="18" customHeight="1">
      <c r="D25" s="116"/>
      <c r="E25" s="106"/>
      <c r="H25" s="95"/>
      <c r="Q25" s="114"/>
      <c r="R25" s="115"/>
      <c r="S25" s="115"/>
      <c r="T25" s="115"/>
      <c r="U25" s="115"/>
      <c r="V25" s="115"/>
      <c r="W25" s="115"/>
      <c r="X25" s="115"/>
      <c r="Y25" s="115"/>
    </row>
    <row r="26" spans="4:25" s="94" customFormat="1" ht="18" customHeight="1">
      <c r="D26" s="103" t="s">
        <v>471</v>
      </c>
      <c r="E26" s="106"/>
      <c r="H26" s="95"/>
      <c r="Q26" s="114"/>
      <c r="R26" s="115"/>
      <c r="S26" s="115"/>
      <c r="T26" s="115"/>
      <c r="U26" s="115"/>
      <c r="V26" s="115"/>
      <c r="W26" s="115"/>
      <c r="X26" s="115"/>
      <c r="Y26" s="115"/>
    </row>
    <row r="27" spans="4:25" s="94" customFormat="1" ht="18" customHeight="1">
      <c r="D27" s="103"/>
      <c r="E27" s="106"/>
      <c r="H27" s="95"/>
      <c r="Q27" s="114"/>
      <c r="R27" s="115"/>
      <c r="S27" s="115"/>
      <c r="T27" s="115"/>
      <c r="U27" s="115"/>
      <c r="V27" s="115"/>
      <c r="W27" s="115"/>
      <c r="X27" s="115"/>
      <c r="Y27" s="115"/>
    </row>
    <row r="28" spans="4:25" s="94" customFormat="1" ht="18" customHeight="1">
      <c r="D28" s="103" t="s">
        <v>89</v>
      </c>
      <c r="E28" s="106"/>
      <c r="H28" s="95"/>
      <c r="Q28" s="114"/>
      <c r="R28" s="115"/>
      <c r="S28" s="115"/>
      <c r="T28" s="115"/>
      <c r="U28" s="115"/>
      <c r="V28" s="115"/>
      <c r="W28" s="115"/>
      <c r="X28" s="115"/>
      <c r="Y28" s="115"/>
    </row>
    <row r="29" spans="4:25" s="94" customFormat="1" ht="18" customHeight="1">
      <c r="D29" s="103"/>
      <c r="E29" s="106"/>
      <c r="H29" s="95"/>
      <c r="Q29" s="114"/>
      <c r="R29" s="115"/>
      <c r="S29" s="115"/>
      <c r="T29" s="115"/>
      <c r="U29" s="115"/>
      <c r="V29" s="115"/>
      <c r="W29" s="115"/>
      <c r="X29" s="115"/>
      <c r="Y29" s="115"/>
    </row>
    <row r="30" spans="4:25" s="94" customFormat="1" ht="18" customHeight="1">
      <c r="D30" s="103" t="s">
        <v>472</v>
      </c>
      <c r="E30" s="106"/>
      <c r="H30" s="95"/>
      <c r="Q30" s="114"/>
      <c r="R30" s="115"/>
      <c r="S30" s="115"/>
      <c r="T30" s="115"/>
      <c r="U30" s="115"/>
      <c r="V30" s="115"/>
      <c r="W30" s="115"/>
      <c r="X30" s="115"/>
      <c r="Y30" s="115"/>
    </row>
    <row r="31" spans="4:25" s="94" customFormat="1" ht="18" customHeight="1">
      <c r="D31" s="103"/>
      <c r="E31" s="106"/>
      <c r="H31" s="95"/>
      <c r="Q31" s="114"/>
      <c r="R31" s="115"/>
      <c r="S31" s="115"/>
      <c r="T31" s="115"/>
      <c r="U31" s="115"/>
      <c r="V31" s="115"/>
      <c r="W31" s="115"/>
      <c r="X31" s="115"/>
      <c r="Y31" s="115"/>
    </row>
    <row r="32" spans="4:25" s="94" customFormat="1" ht="18" customHeight="1">
      <c r="D32" s="103" t="s">
        <v>473</v>
      </c>
      <c r="E32" s="106"/>
      <c r="H32" s="95"/>
      <c r="Q32" s="114"/>
      <c r="R32" s="115"/>
      <c r="S32" s="115"/>
      <c r="T32" s="115"/>
      <c r="U32" s="115"/>
      <c r="V32" s="115"/>
      <c r="W32" s="115"/>
      <c r="X32" s="115"/>
      <c r="Y32" s="115"/>
    </row>
    <row r="33" spans="4:25" s="94" customFormat="1" ht="18" customHeight="1">
      <c r="D33" s="103"/>
      <c r="E33" s="106"/>
      <c r="H33" s="95"/>
      <c r="Q33" s="114"/>
      <c r="R33" s="115"/>
      <c r="S33" s="115"/>
      <c r="T33" s="115"/>
      <c r="U33" s="115"/>
      <c r="V33" s="115"/>
      <c r="W33" s="115"/>
      <c r="X33" s="115"/>
      <c r="Y33" s="115"/>
    </row>
    <row r="34" spans="4:25" s="94" customFormat="1" ht="18" customHeight="1">
      <c r="D34" s="103" t="s">
        <v>474</v>
      </c>
      <c r="E34" s="106"/>
      <c r="H34" s="95"/>
      <c r="Q34" s="114"/>
      <c r="R34" s="115"/>
      <c r="S34" s="115"/>
      <c r="T34" s="115"/>
      <c r="U34" s="115"/>
      <c r="V34" s="115"/>
      <c r="W34" s="115"/>
      <c r="X34" s="115"/>
      <c r="Y34" s="115"/>
    </row>
    <row r="35" spans="4:25" s="94" customFormat="1" ht="18" customHeight="1">
      <c r="D35" s="103"/>
      <c r="E35" s="106"/>
      <c r="H35" s="95"/>
      <c r="Q35" s="114"/>
      <c r="R35" s="115"/>
      <c r="S35" s="115"/>
      <c r="T35" s="115"/>
      <c r="U35" s="115"/>
      <c r="V35" s="115"/>
      <c r="W35" s="115"/>
      <c r="X35" s="115"/>
      <c r="Y35" s="115"/>
    </row>
    <row r="36" spans="4:25" s="94" customFormat="1" ht="18" customHeight="1">
      <c r="D36" s="103" t="s">
        <v>119</v>
      </c>
      <c r="E36" s="106"/>
      <c r="H36" s="95"/>
      <c r="Q36" s="114"/>
      <c r="R36" s="115"/>
      <c r="S36" s="115"/>
      <c r="T36" s="115"/>
      <c r="U36" s="115"/>
      <c r="V36" s="115"/>
      <c r="W36" s="115"/>
      <c r="X36" s="115"/>
      <c r="Y36" s="115"/>
    </row>
    <row r="37" spans="4:25" s="94" customFormat="1" ht="18" customHeight="1">
      <c r="D37" s="103"/>
      <c r="E37" s="106"/>
      <c r="H37" s="95"/>
      <c r="Q37" s="114"/>
      <c r="R37" s="115"/>
      <c r="S37" s="115"/>
      <c r="T37" s="115"/>
      <c r="U37" s="115"/>
      <c r="V37" s="115"/>
      <c r="W37" s="115"/>
      <c r="X37" s="115"/>
      <c r="Y37" s="115"/>
    </row>
    <row r="38" spans="4:25" s="94" customFormat="1" ht="18" customHeight="1">
      <c r="D38" s="103" t="s">
        <v>149</v>
      </c>
      <c r="E38" s="106"/>
      <c r="H38" s="95"/>
      <c r="Q38" s="114"/>
      <c r="R38" s="115"/>
      <c r="S38" s="115"/>
      <c r="T38" s="115"/>
      <c r="U38" s="115"/>
      <c r="V38" s="115"/>
      <c r="W38" s="115"/>
      <c r="X38" s="115"/>
      <c r="Y38" s="115"/>
    </row>
    <row r="39" spans="4:25" s="94" customFormat="1" ht="18" customHeight="1">
      <c r="D39" s="103"/>
      <c r="E39" s="106"/>
      <c r="H39" s="95"/>
      <c r="Q39" s="114"/>
      <c r="R39" s="115"/>
      <c r="S39" s="115"/>
      <c r="T39" s="115"/>
      <c r="U39" s="115"/>
      <c r="V39" s="115"/>
      <c r="W39" s="115"/>
      <c r="X39" s="115"/>
      <c r="Y39" s="115"/>
    </row>
    <row r="40" spans="4:25" s="94" customFormat="1" ht="18" customHeight="1">
      <c r="D40" s="103" t="s">
        <v>160</v>
      </c>
      <c r="E40" s="106"/>
      <c r="H40" s="95"/>
      <c r="Q40" s="114"/>
      <c r="R40" s="115"/>
      <c r="S40" s="115"/>
      <c r="T40" s="115"/>
      <c r="U40" s="115"/>
      <c r="V40" s="115"/>
      <c r="W40" s="115"/>
      <c r="X40" s="115"/>
      <c r="Y40" s="115"/>
    </row>
    <row r="41" spans="4:25" s="94" customFormat="1" ht="18" customHeight="1">
      <c r="D41" s="104"/>
      <c r="E41" s="106"/>
      <c r="H41" s="95"/>
      <c r="Q41" s="114"/>
      <c r="R41" s="115"/>
      <c r="S41" s="115"/>
      <c r="T41" s="115"/>
      <c r="U41" s="115"/>
      <c r="V41" s="115"/>
      <c r="W41" s="115"/>
      <c r="X41" s="115"/>
      <c r="Y41" s="115"/>
    </row>
    <row r="42" spans="4:25" s="94" customFormat="1" ht="18" customHeight="1">
      <c r="D42" s="103"/>
      <c r="E42" s="106"/>
      <c r="H42" s="95"/>
      <c r="Q42" s="114"/>
      <c r="R42" s="115"/>
      <c r="S42" s="115"/>
      <c r="T42" s="115"/>
      <c r="U42" s="115"/>
      <c r="V42" s="115"/>
      <c r="W42" s="115"/>
      <c r="X42" s="115"/>
      <c r="Y42" s="115"/>
    </row>
    <row r="43" spans="4:25" s="94" customFormat="1" ht="18" customHeight="1">
      <c r="D43" s="104"/>
      <c r="E43" s="106"/>
      <c r="H43" s="95"/>
      <c r="Q43" s="114"/>
      <c r="R43" s="115"/>
      <c r="S43" s="115"/>
      <c r="T43" s="115"/>
      <c r="U43" s="115"/>
      <c r="V43" s="115"/>
      <c r="W43" s="115"/>
      <c r="X43" s="115"/>
      <c r="Y43" s="115"/>
    </row>
    <row r="44" spans="4:25" s="94" customFormat="1" ht="18" customHeight="1">
      <c r="E44" s="106"/>
      <c r="H44" s="95"/>
    </row>
    <row r="45" spans="4:25" s="94" customFormat="1" ht="36" customHeight="1">
      <c r="H45" s="95"/>
    </row>
    <row r="46" spans="4:25" s="117" customFormat="1" ht="15" customHeight="1"/>
    <row r="47" spans="4:25" s="117" customFormat="1" ht="15" customHeight="1"/>
    <row r="48" spans="4:25" s="117" customFormat="1" ht="15" customHeight="1"/>
    <row r="49" s="117" customFormat="1" ht="15" customHeight="1"/>
    <row r="50" s="117" customFormat="1" ht="15" customHeight="1"/>
  </sheetData>
  <phoneticPr fontId="126" type="noConversion"/>
  <hyperlinks>
    <hyperlink ref="D8" location="Notes!A1" display="Notes"/>
    <hyperlink ref="D10" location="Definitions!A1" display="Definitions"/>
    <hyperlink ref="D20" location="'40G Actives'!A1" display="40G Actives"/>
    <hyperlink ref="D22" location="'40G Passives'!A1" display="40G Passives"/>
    <hyperlink ref="D16" location="'40G DWDM Interface Modules'!A1" display="40G DWDM Interface Modules"/>
    <hyperlink ref="D14" location="'40G Summary'!A1" display="40G Summary"/>
    <hyperlink ref="D12" location="Overview!A1" display="Overview"/>
    <hyperlink ref="D18" location="'40G Client Interface Modules'!A1" display="40G Client Interface Modules"/>
    <hyperlink ref="D26" location="'100G Summary'!A1" display="100G Summary"/>
    <hyperlink ref="D28" location="'100G DWDM Interface Modules'!A1" display="100G DWDM Interface Modules"/>
    <hyperlink ref="D38" location="Methodology!A1" display="Methodology"/>
    <hyperlink ref="D40" location="Acronyms!A1" display="Acronyms"/>
    <hyperlink ref="D34" location="'100G Passives'!A1" display="100G Passives"/>
    <hyperlink ref="D32" location="'100G Actives'!A1" display="100G Actives"/>
    <hyperlink ref="D30" location="'100G Client Interface Modules'!A1" display="100G Client Interface Modules"/>
    <hyperlink ref="D36" location="'100G ICs'!A1" display="100G ICs"/>
    <hyperlink ref="D24" location="'40G ICs'!A1" display="40G ICs"/>
  </hyperlinks>
  <pageMargins left="0.7" right="0.7" top="0.75" bottom="0.75" header="0.3" footer="0.3"/>
  <pageSetup paperSize="9" scale="25" orientation="portrait" r:id="rId1"/>
  <drawing r:id="rId2"/>
</worksheet>
</file>

<file path=xl/worksheets/sheet10.xml><?xml version="1.0" encoding="utf-8"?>
<worksheet xmlns="http://schemas.openxmlformats.org/spreadsheetml/2006/main" xmlns:r="http://schemas.openxmlformats.org/officeDocument/2006/relationships">
  <dimension ref="A1:AB169"/>
  <sheetViews>
    <sheetView showRowColHeaders="0" zoomScaleNormal="100" workbookViewId="0"/>
  </sheetViews>
  <sheetFormatPr defaultRowHeight="12.75"/>
  <cols>
    <col min="1" max="1" width="3.7109375" style="36" customWidth="1"/>
    <col min="2" max="2" width="27.5703125" style="36" customWidth="1"/>
    <col min="3" max="3" width="28" style="36" customWidth="1"/>
    <col min="4" max="4" width="22.140625" style="43" customWidth="1"/>
    <col min="5" max="11" width="10.7109375" style="43" customWidth="1"/>
    <col min="12" max="13" width="12.7109375" style="43" customWidth="1"/>
    <col min="14" max="14" width="10.7109375" style="34" customWidth="1"/>
    <col min="15" max="15" width="9.140625" style="34"/>
    <col min="16" max="30" width="9.140625" style="36"/>
    <col min="31" max="31" width="9.85546875" style="36" customWidth="1"/>
    <col min="32" max="16384" width="9.140625" style="36"/>
  </cols>
  <sheetData>
    <row r="1" spans="1:28" s="665" customFormat="1" ht="44.25" customHeight="1">
      <c r="A1" s="662"/>
      <c r="B1" s="128" t="s">
        <v>56</v>
      </c>
      <c r="C1" s="662"/>
      <c r="D1" s="662"/>
      <c r="E1" s="662"/>
      <c r="F1" s="662"/>
      <c r="G1" s="662"/>
      <c r="H1" s="662"/>
      <c r="I1" s="662"/>
      <c r="J1" s="662"/>
      <c r="K1" s="662"/>
      <c r="L1" s="662"/>
      <c r="M1" s="662"/>
      <c r="N1" s="662"/>
      <c r="O1" s="662"/>
      <c r="P1" s="662"/>
      <c r="Q1" s="662"/>
      <c r="R1" s="662"/>
      <c r="S1" s="662"/>
      <c r="T1" s="662"/>
      <c r="U1" s="662"/>
      <c r="V1" s="662"/>
      <c r="W1" s="662"/>
      <c r="X1" s="663"/>
      <c r="Y1" s="663"/>
      <c r="Z1" s="663"/>
      <c r="AA1" s="664"/>
      <c r="AB1" s="664"/>
    </row>
    <row r="2" spans="1:28" ht="12.75" customHeight="1">
      <c r="A2" s="44"/>
      <c r="B2" s="88"/>
      <c r="C2" s="37"/>
      <c r="D2" s="38"/>
      <c r="E2" s="39"/>
      <c r="F2" s="39"/>
      <c r="G2" s="39"/>
      <c r="H2" s="39"/>
      <c r="I2" s="39"/>
      <c r="J2" s="39"/>
      <c r="K2" s="39"/>
      <c r="L2" s="39"/>
      <c r="M2" s="39"/>
    </row>
    <row r="3" spans="1:28" ht="12.75" customHeight="1">
      <c r="A3" s="44"/>
      <c r="B3" s="40"/>
      <c r="C3" s="37"/>
      <c r="D3" s="38"/>
      <c r="E3" s="41"/>
      <c r="F3" s="41"/>
      <c r="G3" s="41"/>
      <c r="H3" s="41"/>
      <c r="I3" s="41"/>
      <c r="J3" s="41"/>
      <c r="K3" s="41"/>
      <c r="L3" s="41"/>
      <c r="M3" s="41"/>
    </row>
    <row r="4" spans="1:28" ht="15.75" customHeight="1">
      <c r="A4" s="26"/>
      <c r="B4" s="300" t="s">
        <v>506</v>
      </c>
      <c r="C4" s="37"/>
      <c r="D4" s="41"/>
      <c r="E4" s="38"/>
      <c r="F4" s="38"/>
      <c r="G4" s="38"/>
      <c r="H4" s="38"/>
      <c r="I4" s="38"/>
      <c r="J4" s="38"/>
      <c r="K4" s="38"/>
      <c r="L4" s="38"/>
      <c r="M4" s="38"/>
    </row>
    <row r="5" spans="1:28" ht="12.75" customHeight="1">
      <c r="A5" s="26"/>
      <c r="B5" s="40"/>
      <c r="C5" s="37"/>
      <c r="D5" s="41"/>
      <c r="E5" s="38"/>
      <c r="F5" s="38"/>
      <c r="G5" s="38"/>
      <c r="H5" s="38"/>
      <c r="I5" s="41"/>
      <c r="J5" s="41"/>
      <c r="K5" s="41"/>
      <c r="L5" s="41"/>
      <c r="M5" s="41"/>
    </row>
    <row r="6" spans="1:28" ht="12.75" customHeight="1">
      <c r="A6" s="26"/>
      <c r="B6" s="37"/>
      <c r="C6" s="37"/>
      <c r="D6" s="38"/>
      <c r="E6" s="38"/>
      <c r="F6" s="38"/>
      <c r="G6" s="38"/>
      <c r="H6" s="38"/>
      <c r="I6" s="38"/>
      <c r="J6" s="38"/>
      <c r="K6" s="38"/>
      <c r="L6" s="38"/>
      <c r="M6" s="38"/>
    </row>
    <row r="7" spans="1:28" s="265" customFormat="1" ht="15" customHeight="1">
      <c r="A7" s="272"/>
      <c r="B7" s="268"/>
      <c r="C7" s="338" t="s">
        <v>354</v>
      </c>
      <c r="D7" s="679"/>
      <c r="E7" s="680">
        <v>2011</v>
      </c>
      <c r="F7" s="680">
        <v>2012</v>
      </c>
      <c r="G7" s="680">
        <v>2013</v>
      </c>
      <c r="H7" s="680">
        <v>2014</v>
      </c>
      <c r="I7" s="680">
        <v>2015</v>
      </c>
      <c r="J7" s="680">
        <v>2016</v>
      </c>
      <c r="K7" s="680">
        <v>2017</v>
      </c>
      <c r="L7" s="680">
        <v>2018</v>
      </c>
      <c r="M7" s="680">
        <v>2019</v>
      </c>
      <c r="N7" s="340" t="s">
        <v>29</v>
      </c>
    </row>
    <row r="8" spans="1:28" s="265" customFormat="1" ht="15" customHeight="1">
      <c r="A8" s="272"/>
      <c r="B8" s="268"/>
      <c r="C8" s="675" t="s">
        <v>57</v>
      </c>
      <c r="D8" s="676"/>
      <c r="E8" s="677">
        <f t="shared" ref="E8:K8" si="0">SUM(E67,E71,E75,E80,E86,E92:E93)</f>
        <v>91.685999999999993</v>
      </c>
      <c r="F8" s="677">
        <f t="shared" si="0"/>
        <v>114.13504000000002</v>
      </c>
      <c r="G8" s="677">
        <f t="shared" si="0"/>
        <v>80.257327999999987</v>
      </c>
      <c r="H8" s="677">
        <f t="shared" si="0"/>
        <v>57.67754741000001</v>
      </c>
      <c r="I8" s="677">
        <f t="shared" si="0"/>
        <v>47.635317215222415</v>
      </c>
      <c r="J8" s="677">
        <f t="shared" si="0"/>
        <v>40.203813845996343</v>
      </c>
      <c r="K8" s="677">
        <f t="shared" si="0"/>
        <v>33.956584790444523</v>
      </c>
      <c r="L8" s="677">
        <f>SUM(L67,L71,L75,L80,L86,L92:L93)</f>
        <v>31.918827821267808</v>
      </c>
      <c r="M8" s="677">
        <f>SUM(M67,M71,M75,M80,M86,M92:M93)</f>
        <v>30.031781186228635</v>
      </c>
      <c r="N8" s="678">
        <f>(M8/G8)^(1/6)-1</f>
        <v>-0.15111394550948265</v>
      </c>
    </row>
    <row r="9" spans="1:28" s="265" customFormat="1" ht="15" customHeight="1">
      <c r="A9" s="272"/>
      <c r="B9" s="268"/>
      <c r="C9" s="670" t="s">
        <v>241</v>
      </c>
      <c r="D9" s="671"/>
      <c r="E9" s="672">
        <f t="shared" ref="E9:K9" si="1">SUM(E68,E72,E76:E77,E81:E82,E87:E88,)</f>
        <v>51.398842500000001</v>
      </c>
      <c r="F9" s="672">
        <f t="shared" si="1"/>
        <v>68.386663124999984</v>
      </c>
      <c r="G9" s="672">
        <f t="shared" si="1"/>
        <v>44.154358649999999</v>
      </c>
      <c r="H9" s="672">
        <f t="shared" si="1"/>
        <v>30.133089161999994</v>
      </c>
      <c r="I9" s="672">
        <f t="shared" si="1"/>
        <v>23.897953257920992</v>
      </c>
      <c r="J9" s="672">
        <f t="shared" si="1"/>
        <v>20.221112193881162</v>
      </c>
      <c r="K9" s="672">
        <f t="shared" si="1"/>
        <v>17.118838498889062</v>
      </c>
      <c r="L9" s="672">
        <f>SUM(L68,L72,L76:L77,L81:L82,L87:L88,)</f>
        <v>16.190287166559486</v>
      </c>
      <c r="M9" s="672">
        <f>SUM(M68,M72,M76:M77,M81:M82,M87:M88,)</f>
        <v>15.312676309656942</v>
      </c>
      <c r="N9" s="673">
        <f t="shared" ref="N9:N14" si="2">(M9/G9)^(1/6)-1</f>
        <v>-0.16180270773935868</v>
      </c>
    </row>
    <row r="10" spans="1:28" s="265" customFormat="1" ht="15" customHeight="1">
      <c r="A10" s="272"/>
      <c r="B10" s="268"/>
      <c r="C10" s="670" t="s">
        <v>287</v>
      </c>
      <c r="D10" s="671"/>
      <c r="E10" s="672">
        <f t="shared" ref="E10:K10" si="3">SUM(E83,E89)</f>
        <v>11.253</v>
      </c>
      <c r="F10" s="672">
        <f t="shared" si="3"/>
        <v>17.770499999999998</v>
      </c>
      <c r="G10" s="672">
        <f t="shared" si="3"/>
        <v>15.325200000000001</v>
      </c>
      <c r="H10" s="672">
        <f t="shared" si="3"/>
        <v>11.034144000000001</v>
      </c>
      <c r="I10" s="672">
        <f t="shared" si="3"/>
        <v>9.2355785279999996</v>
      </c>
      <c r="J10" s="672">
        <f t="shared" si="3"/>
        <v>7.8132994346880009</v>
      </c>
      <c r="K10" s="672">
        <f t="shared" si="3"/>
        <v>6.6100513217460488</v>
      </c>
      <c r="L10" s="672">
        <f>SUM(L83,L89)</f>
        <v>6.2464984990500145</v>
      </c>
      <c r="M10" s="672">
        <f>SUM(M83,M89)</f>
        <v>5.9029410816022638</v>
      </c>
      <c r="N10" s="673">
        <f t="shared" si="2"/>
        <v>-0.14701043898574573</v>
      </c>
    </row>
    <row r="11" spans="1:28" s="265" customFormat="1" ht="15" customHeight="1">
      <c r="A11" s="272"/>
      <c r="B11" s="268"/>
      <c r="C11" s="670" t="s">
        <v>120</v>
      </c>
      <c r="D11" s="671"/>
      <c r="E11" s="672">
        <f t="shared" ref="E11:K11" si="4">SUM(E95,E104,E108,E100)</f>
        <v>4.176345139394777</v>
      </c>
      <c r="F11" s="672">
        <f t="shared" si="4"/>
        <v>5.6942810441683109</v>
      </c>
      <c r="G11" s="672">
        <f t="shared" si="4"/>
        <v>8.5458438732593809</v>
      </c>
      <c r="H11" s="672">
        <f t="shared" si="4"/>
        <v>11.771439803162718</v>
      </c>
      <c r="I11" s="672">
        <f t="shared" si="4"/>
        <v>16.784270839143126</v>
      </c>
      <c r="J11" s="672">
        <f t="shared" si="4"/>
        <v>19.861923650259758</v>
      </c>
      <c r="K11" s="672">
        <f t="shared" si="4"/>
        <v>19.580252267104207</v>
      </c>
      <c r="L11" s="672">
        <f>SUM(L95,L104,L108,L100)</f>
        <v>17.640043259823667</v>
      </c>
      <c r="M11" s="672">
        <f>SUM(M95,M104,M108,M100)</f>
        <v>15.594223953062674</v>
      </c>
      <c r="N11" s="673">
        <f t="shared" si="2"/>
        <v>0.10543904999500775</v>
      </c>
    </row>
    <row r="12" spans="1:28" s="265" customFormat="1" ht="15" customHeight="1">
      <c r="A12" s="272"/>
      <c r="B12" s="268"/>
      <c r="C12" s="670" t="s">
        <v>242</v>
      </c>
      <c r="D12" s="671"/>
      <c r="E12" s="672">
        <f t="shared" ref="E12:K12" si="5">SUM(E98)</f>
        <v>4.4636991503057069E-2</v>
      </c>
      <c r="F12" s="672">
        <f t="shared" si="5"/>
        <v>4.3910999999999999E-2</v>
      </c>
      <c r="G12" s="672">
        <f t="shared" si="5"/>
        <v>4.2092850000000001E-2</v>
      </c>
      <c r="H12" s="672">
        <f t="shared" si="5"/>
        <v>2.9929381874999997E-2</v>
      </c>
      <c r="I12" s="672">
        <f t="shared" si="5"/>
        <v>2.4490967231249997E-2</v>
      </c>
      <c r="J12" s="672">
        <f t="shared" si="5"/>
        <v>2.0867438661609373E-2</v>
      </c>
      <c r="K12" s="672">
        <f t="shared" si="5"/>
        <v>1.8109299018087135E-2</v>
      </c>
      <c r="L12" s="672">
        <f>SUM(L98)</f>
        <v>1.5952745351592818E-2</v>
      </c>
      <c r="M12" s="672">
        <f>SUM(M98)</f>
        <v>1.4116899960082622E-2</v>
      </c>
      <c r="N12" s="673">
        <f>(M12/G12)^(1/6)-1</f>
        <v>-0.16646885060564698</v>
      </c>
    </row>
    <row r="13" spans="1:28" s="265" customFormat="1" ht="15" customHeight="1">
      <c r="A13" s="272"/>
      <c r="B13" s="268"/>
      <c r="C13" s="670" t="s">
        <v>270</v>
      </c>
      <c r="D13" s="671"/>
      <c r="E13" s="672">
        <f t="shared" ref="E13:K13" si="6">SUM(E94,E99,E103,E107)</f>
        <v>4.6480445765560807</v>
      </c>
      <c r="F13" s="672">
        <f t="shared" si="6"/>
        <v>5.2202856265009867</v>
      </c>
      <c r="G13" s="672">
        <f t="shared" si="6"/>
        <v>7.7298113179056287</v>
      </c>
      <c r="H13" s="672">
        <f t="shared" si="6"/>
        <v>9.9725942731476298</v>
      </c>
      <c r="I13" s="672">
        <f t="shared" si="6"/>
        <v>14.055608590768365</v>
      </c>
      <c r="J13" s="672">
        <f t="shared" si="6"/>
        <v>16.933276366042605</v>
      </c>
      <c r="K13" s="672">
        <f t="shared" si="6"/>
        <v>16.561703532822779</v>
      </c>
      <c r="L13" s="672">
        <f>SUM(L94,L99,L103,L107)</f>
        <v>14.9779140916167</v>
      </c>
      <c r="M13" s="672">
        <f>SUM(M94,M99,M103,M107)</f>
        <v>13.189210426764282</v>
      </c>
      <c r="N13" s="673">
        <f t="shared" si="2"/>
        <v>9.3137980837272538E-2</v>
      </c>
    </row>
    <row r="14" spans="1:28" s="265" customFormat="1" ht="15" customHeight="1">
      <c r="A14" s="272"/>
      <c r="B14" s="268"/>
      <c r="C14" s="674" t="s">
        <v>37</v>
      </c>
      <c r="D14" s="671"/>
      <c r="E14" s="672">
        <f t="shared" ref="E14:K14" si="7">SUM(E8:E13)</f>
        <v>163.20686920745391</v>
      </c>
      <c r="F14" s="672">
        <f t="shared" si="7"/>
        <v>211.2506807956693</v>
      </c>
      <c r="G14" s="672">
        <f t="shared" si="7"/>
        <v>156.05463469116495</v>
      </c>
      <c r="H14" s="672">
        <f t="shared" si="7"/>
        <v>120.61874403018535</v>
      </c>
      <c r="I14" s="672">
        <f t="shared" si="7"/>
        <v>111.63321939828614</v>
      </c>
      <c r="J14" s="672">
        <f t="shared" si="7"/>
        <v>105.05429292952948</v>
      </c>
      <c r="K14" s="672">
        <f t="shared" si="7"/>
        <v>93.84553971002471</v>
      </c>
      <c r="L14" s="672">
        <f>SUM(L8:L13)</f>
        <v>86.989523583669268</v>
      </c>
      <c r="M14" s="672">
        <f>SUM(M8:M13)</f>
        <v>80.044949857274887</v>
      </c>
      <c r="N14" s="673">
        <f t="shared" si="2"/>
        <v>-0.10530252657638128</v>
      </c>
    </row>
    <row r="15" spans="1:28" s="265" customFormat="1" ht="15" customHeight="1">
      <c r="A15" s="272"/>
      <c r="B15" s="268"/>
      <c r="C15" s="268"/>
      <c r="D15" s="269"/>
      <c r="E15" s="269"/>
      <c r="F15" s="269"/>
      <c r="G15" s="269"/>
      <c r="H15" s="269"/>
      <c r="I15" s="269"/>
      <c r="J15" s="269"/>
      <c r="K15" s="269"/>
      <c r="L15" s="666"/>
      <c r="M15" s="666"/>
      <c r="N15" s="271"/>
      <c r="O15" s="271"/>
    </row>
    <row r="16" spans="1:28" s="265" customFormat="1" ht="15" customHeight="1">
      <c r="A16" s="272"/>
      <c r="B16" s="268"/>
      <c r="C16" s="268"/>
      <c r="D16" s="269"/>
      <c r="E16" s="269"/>
      <c r="F16" s="269"/>
      <c r="G16" s="269"/>
      <c r="H16" s="269"/>
      <c r="I16" s="269"/>
      <c r="J16" s="269"/>
      <c r="K16" s="269"/>
      <c r="L16" s="666"/>
      <c r="M16" s="666"/>
      <c r="N16" s="271"/>
      <c r="O16" s="271"/>
    </row>
    <row r="17" spans="2:15" s="265" customFormat="1" ht="15" customHeight="1">
      <c r="B17" s="342" t="s">
        <v>44</v>
      </c>
      <c r="D17" s="299"/>
      <c r="E17" s="299"/>
      <c r="F17" s="299"/>
      <c r="G17" s="299"/>
      <c r="H17" s="299"/>
      <c r="I17" s="299"/>
      <c r="J17" s="299"/>
      <c r="K17" s="299"/>
      <c r="L17" s="667"/>
      <c r="M17" s="667"/>
      <c r="N17" s="271"/>
      <c r="O17" s="271"/>
    </row>
    <row r="18" spans="2:15" s="265" customFormat="1" ht="15" customHeight="1">
      <c r="B18" s="341" t="s">
        <v>26</v>
      </c>
      <c r="C18" s="341" t="s">
        <v>27</v>
      </c>
      <c r="D18" s="341" t="s">
        <v>28</v>
      </c>
      <c r="E18" s="339">
        <v>2011</v>
      </c>
      <c r="F18" s="339">
        <v>2012</v>
      </c>
      <c r="G18" s="339">
        <v>2013</v>
      </c>
      <c r="H18" s="339">
        <v>2014</v>
      </c>
      <c r="I18" s="339">
        <v>2015</v>
      </c>
      <c r="J18" s="339">
        <v>2016</v>
      </c>
      <c r="K18" s="339">
        <v>2017</v>
      </c>
      <c r="L18" s="339">
        <v>2018</v>
      </c>
      <c r="M18" s="339">
        <v>2019</v>
      </c>
      <c r="N18" s="340" t="s">
        <v>29</v>
      </c>
      <c r="O18" s="271"/>
    </row>
    <row r="19" spans="2:15" s="265" customFormat="1" ht="15" customHeight="1">
      <c r="B19" s="508"/>
      <c r="C19" s="491" t="s">
        <v>38</v>
      </c>
      <c r="D19" s="492"/>
      <c r="E19" s="492"/>
      <c r="F19" s="492"/>
      <c r="G19" s="492"/>
      <c r="H19" s="492"/>
      <c r="I19" s="492"/>
      <c r="J19" s="492"/>
      <c r="K19" s="492"/>
      <c r="L19" s="492"/>
      <c r="M19" s="492"/>
      <c r="N19" s="493"/>
      <c r="O19" s="271"/>
    </row>
    <row r="20" spans="2:15" s="265" customFormat="1" ht="15" customHeight="1">
      <c r="B20" s="481" t="s">
        <v>33</v>
      </c>
      <c r="C20" s="487" t="s">
        <v>57</v>
      </c>
      <c r="D20" s="485"/>
      <c r="E20" s="485">
        <v>2500</v>
      </c>
      <c r="F20" s="485">
        <v>1900</v>
      </c>
      <c r="G20" s="485">
        <v>1000</v>
      </c>
      <c r="H20" s="485">
        <v>800</v>
      </c>
      <c r="I20" s="485">
        <v>720</v>
      </c>
      <c r="J20" s="485">
        <v>684</v>
      </c>
      <c r="K20" s="485">
        <v>670.31999999999994</v>
      </c>
      <c r="L20" s="485">
        <v>663.6167999999999</v>
      </c>
      <c r="M20" s="485">
        <v>656.9806319999999</v>
      </c>
      <c r="N20" s="486">
        <f t="shared" ref="N20:N21" si="8">(M20/G20)^(1/6)-1</f>
        <v>-6.762183491455509E-2</v>
      </c>
      <c r="O20" s="271"/>
    </row>
    <row r="21" spans="2:15" s="265" customFormat="1" ht="15" customHeight="1">
      <c r="B21" s="508"/>
      <c r="C21" s="487" t="s">
        <v>58</v>
      </c>
      <c r="D21" s="485"/>
      <c r="E21" s="485">
        <v>2500</v>
      </c>
      <c r="F21" s="485">
        <v>1900</v>
      </c>
      <c r="G21" s="485">
        <v>1000</v>
      </c>
      <c r="H21" s="485">
        <v>800</v>
      </c>
      <c r="I21" s="485">
        <v>720</v>
      </c>
      <c r="J21" s="485">
        <v>684</v>
      </c>
      <c r="K21" s="485">
        <v>670.31999999999994</v>
      </c>
      <c r="L21" s="485">
        <v>663.6167999999999</v>
      </c>
      <c r="M21" s="485">
        <v>656.9806319999999</v>
      </c>
      <c r="N21" s="486">
        <f t="shared" si="8"/>
        <v>-6.762183491455509E-2</v>
      </c>
      <c r="O21" s="271"/>
    </row>
    <row r="22" spans="2:15" s="265" customFormat="1" ht="15" customHeight="1">
      <c r="B22" s="482"/>
      <c r="C22" s="488"/>
      <c r="D22" s="488"/>
      <c r="E22" s="489"/>
      <c r="F22" s="489"/>
      <c r="G22" s="489"/>
      <c r="H22" s="489"/>
      <c r="I22" s="489"/>
      <c r="J22" s="489"/>
      <c r="K22" s="489"/>
      <c r="L22" s="489"/>
      <c r="M22" s="489"/>
      <c r="N22" s="490"/>
      <c r="O22" s="271"/>
    </row>
    <row r="23" spans="2:15" s="265" customFormat="1" ht="15" customHeight="1">
      <c r="B23" s="508"/>
      <c r="C23" s="484" t="s">
        <v>59</v>
      </c>
      <c r="D23" s="485"/>
      <c r="E23" s="485"/>
      <c r="F23" s="485"/>
      <c r="G23" s="485"/>
      <c r="H23" s="485"/>
      <c r="I23" s="485"/>
      <c r="J23" s="485"/>
      <c r="K23" s="485"/>
      <c r="L23" s="485"/>
      <c r="M23" s="485"/>
      <c r="N23" s="486"/>
      <c r="O23" s="271"/>
    </row>
    <row r="24" spans="2:15" s="271" customFormat="1" ht="15" customHeight="1">
      <c r="B24" s="481" t="s">
        <v>33</v>
      </c>
      <c r="C24" s="487" t="s">
        <v>57</v>
      </c>
      <c r="D24" s="485"/>
      <c r="E24" s="485">
        <v>11500</v>
      </c>
      <c r="F24" s="485">
        <v>6500</v>
      </c>
      <c r="G24" s="485">
        <v>3120</v>
      </c>
      <c r="H24" s="485">
        <v>2496</v>
      </c>
      <c r="I24" s="485">
        <v>2321.2799999999997</v>
      </c>
      <c r="J24" s="485">
        <v>2182.0031999999997</v>
      </c>
      <c r="K24" s="485">
        <v>2051.0830079999996</v>
      </c>
      <c r="L24" s="485">
        <v>1938.2734425599995</v>
      </c>
      <c r="M24" s="485">
        <v>1831.6684032191995</v>
      </c>
      <c r="N24" s="486">
        <f t="shared" ref="N24:N25" si="9">(M24/G24)^(1/6)-1</f>
        <v>-8.4941815179245928E-2</v>
      </c>
    </row>
    <row r="25" spans="2:15" s="271" customFormat="1" ht="15" customHeight="1">
      <c r="B25" s="508"/>
      <c r="C25" s="487" t="s">
        <v>58</v>
      </c>
      <c r="D25" s="485"/>
      <c r="E25" s="485">
        <v>11500</v>
      </c>
      <c r="F25" s="485">
        <v>6500</v>
      </c>
      <c r="G25" s="485">
        <v>3120</v>
      </c>
      <c r="H25" s="485">
        <v>2496</v>
      </c>
      <c r="I25" s="485">
        <v>2321.2799999999997</v>
      </c>
      <c r="J25" s="485">
        <v>2182.0031999999997</v>
      </c>
      <c r="K25" s="485">
        <v>2051.0830079999996</v>
      </c>
      <c r="L25" s="485">
        <v>1938.2734425599995</v>
      </c>
      <c r="M25" s="485">
        <v>1831.6684032191995</v>
      </c>
      <c r="N25" s="486">
        <f t="shared" si="9"/>
        <v>-8.4941815179245928E-2</v>
      </c>
    </row>
    <row r="26" spans="2:15" s="271" customFormat="1" ht="15" customHeight="1">
      <c r="B26" s="482"/>
      <c r="C26" s="488"/>
      <c r="D26" s="488"/>
      <c r="E26" s="489"/>
      <c r="F26" s="489"/>
      <c r="G26" s="489"/>
      <c r="H26" s="489"/>
      <c r="I26" s="489"/>
      <c r="J26" s="489"/>
      <c r="K26" s="489"/>
      <c r="L26" s="489"/>
      <c r="M26" s="489"/>
      <c r="N26" s="490"/>
    </row>
    <row r="27" spans="2:15" s="271" customFormat="1" ht="15" customHeight="1">
      <c r="B27" s="508"/>
      <c r="C27" s="484" t="s">
        <v>60</v>
      </c>
      <c r="D27" s="485"/>
      <c r="E27" s="485"/>
      <c r="F27" s="485"/>
      <c r="G27" s="485"/>
      <c r="H27" s="485"/>
      <c r="I27" s="485"/>
      <c r="J27" s="485"/>
      <c r="K27" s="485"/>
      <c r="L27" s="485"/>
      <c r="M27" s="485"/>
      <c r="N27" s="486"/>
    </row>
    <row r="28" spans="2:15" s="271" customFormat="1" ht="15" customHeight="1">
      <c r="B28" s="481" t="s">
        <v>33</v>
      </c>
      <c r="C28" s="487" t="s">
        <v>57</v>
      </c>
      <c r="D28" s="485"/>
      <c r="E28" s="485">
        <v>20000</v>
      </c>
      <c r="F28" s="485">
        <v>37000</v>
      </c>
      <c r="G28" s="485">
        <v>27200</v>
      </c>
      <c r="H28" s="485">
        <v>21760</v>
      </c>
      <c r="I28" s="485">
        <v>20236.8</v>
      </c>
      <c r="J28" s="485">
        <v>19022.591999999997</v>
      </c>
      <c r="K28" s="485">
        <v>17881.236479999996</v>
      </c>
      <c r="L28" s="485">
        <v>16897.768473599994</v>
      </c>
      <c r="M28" s="485">
        <v>15968.391207551993</v>
      </c>
      <c r="N28" s="486">
        <f t="shared" ref="N28:N30" si="10">(M28/G28)^(1/6)-1</f>
        <v>-8.4941815179245928E-2</v>
      </c>
    </row>
    <row r="29" spans="2:15" s="271" customFormat="1" ht="15" customHeight="1">
      <c r="B29" s="481"/>
      <c r="C29" s="487" t="s">
        <v>61</v>
      </c>
      <c r="D29" s="485"/>
      <c r="E29" s="485">
        <v>20000</v>
      </c>
      <c r="F29" s="485">
        <v>37000</v>
      </c>
      <c r="G29" s="485">
        <v>27200</v>
      </c>
      <c r="H29" s="485">
        <v>21760</v>
      </c>
      <c r="I29" s="485">
        <v>20236.8</v>
      </c>
      <c r="J29" s="485">
        <v>19022.591999999997</v>
      </c>
      <c r="K29" s="485">
        <v>17881.236479999996</v>
      </c>
      <c r="L29" s="485">
        <v>16897.768473599994</v>
      </c>
      <c r="M29" s="485">
        <v>15968.391207551993</v>
      </c>
      <c r="N29" s="486">
        <f t="shared" si="10"/>
        <v>-8.4941815179245928E-2</v>
      </c>
    </row>
    <row r="30" spans="2:15" s="271" customFormat="1" ht="15" customHeight="1">
      <c r="B30" s="508"/>
      <c r="C30" s="487" t="s">
        <v>58</v>
      </c>
      <c r="D30" s="485"/>
      <c r="E30" s="485">
        <v>20000</v>
      </c>
      <c r="F30" s="485">
        <v>37000</v>
      </c>
      <c r="G30" s="485">
        <v>27200</v>
      </c>
      <c r="H30" s="485">
        <v>21760</v>
      </c>
      <c r="I30" s="485">
        <v>20236.8</v>
      </c>
      <c r="J30" s="485">
        <v>19022.591999999997</v>
      </c>
      <c r="K30" s="485">
        <v>17881.236479999996</v>
      </c>
      <c r="L30" s="485">
        <v>16897.768473599994</v>
      </c>
      <c r="M30" s="485">
        <v>15968.391207551993</v>
      </c>
      <c r="N30" s="486">
        <f t="shared" si="10"/>
        <v>-8.4941815179245928E-2</v>
      </c>
    </row>
    <row r="31" spans="2:15" s="271" customFormat="1" ht="15" customHeight="1">
      <c r="B31" s="482"/>
      <c r="C31" s="488"/>
      <c r="D31" s="488"/>
      <c r="E31" s="489"/>
      <c r="F31" s="489"/>
      <c r="G31" s="489"/>
      <c r="H31" s="489"/>
      <c r="I31" s="489"/>
      <c r="J31" s="489"/>
      <c r="K31" s="489"/>
      <c r="L31" s="489"/>
      <c r="M31" s="489"/>
      <c r="N31" s="490"/>
    </row>
    <row r="32" spans="2:15" s="271" customFormat="1" ht="15" customHeight="1">
      <c r="B32" s="508"/>
      <c r="C32" s="484" t="s">
        <v>62</v>
      </c>
      <c r="D32" s="485"/>
      <c r="E32" s="485"/>
      <c r="F32" s="485"/>
      <c r="G32" s="485"/>
      <c r="H32" s="485"/>
      <c r="I32" s="485"/>
      <c r="J32" s="485"/>
      <c r="K32" s="485"/>
      <c r="L32" s="485"/>
      <c r="M32" s="485"/>
      <c r="N32" s="486"/>
    </row>
    <row r="33" spans="2:14" s="271" customFormat="1" ht="15" customHeight="1">
      <c r="B33" s="508"/>
      <c r="C33" s="487" t="s">
        <v>63</v>
      </c>
      <c r="D33" s="485"/>
      <c r="E33" s="485">
        <v>6200</v>
      </c>
      <c r="F33" s="485">
        <v>9500</v>
      </c>
      <c r="G33" s="485">
        <v>6800</v>
      </c>
      <c r="H33" s="485">
        <v>5440</v>
      </c>
      <c r="I33" s="485">
        <v>5059.2</v>
      </c>
      <c r="J33" s="485">
        <v>4755.6479999999992</v>
      </c>
      <c r="K33" s="485">
        <v>4470.309119999999</v>
      </c>
      <c r="L33" s="485">
        <v>4224.4421183999984</v>
      </c>
      <c r="M33" s="485">
        <v>3992.0978018879982</v>
      </c>
      <c r="N33" s="486">
        <f t="shared" ref="N33:N36" si="11">(M33/G33)^(1/6)-1</f>
        <v>-8.4941815179245928E-2</v>
      </c>
    </row>
    <row r="34" spans="2:14" s="271" customFormat="1" ht="15" customHeight="1">
      <c r="B34" s="481" t="s">
        <v>33</v>
      </c>
      <c r="C34" s="487" t="s">
        <v>61</v>
      </c>
      <c r="D34" s="485"/>
      <c r="E34" s="485">
        <v>6200</v>
      </c>
      <c r="F34" s="485">
        <v>9500</v>
      </c>
      <c r="G34" s="485">
        <v>6800</v>
      </c>
      <c r="H34" s="485">
        <v>5440</v>
      </c>
      <c r="I34" s="485">
        <v>5059.2</v>
      </c>
      <c r="J34" s="485">
        <v>4755.6479999999992</v>
      </c>
      <c r="K34" s="485">
        <v>4470.309119999999</v>
      </c>
      <c r="L34" s="485">
        <v>4224.4421183999984</v>
      </c>
      <c r="M34" s="485">
        <v>3992.0978018879982</v>
      </c>
      <c r="N34" s="486">
        <f t="shared" si="11"/>
        <v>-8.4941815179245928E-2</v>
      </c>
    </row>
    <row r="35" spans="2:14" s="271" customFormat="1" ht="15" customHeight="1">
      <c r="B35" s="508"/>
      <c r="C35" s="487" t="s">
        <v>58</v>
      </c>
      <c r="D35" s="485"/>
      <c r="E35" s="485">
        <v>6200</v>
      </c>
      <c r="F35" s="485">
        <v>9500</v>
      </c>
      <c r="G35" s="485">
        <v>6800</v>
      </c>
      <c r="H35" s="485">
        <v>5440</v>
      </c>
      <c r="I35" s="485">
        <v>5059.2</v>
      </c>
      <c r="J35" s="485">
        <v>4755.6479999999992</v>
      </c>
      <c r="K35" s="485">
        <v>4470.309119999999</v>
      </c>
      <c r="L35" s="485">
        <v>4224.4421183999984</v>
      </c>
      <c r="M35" s="485">
        <v>3992.0978018879982</v>
      </c>
      <c r="N35" s="486">
        <f t="shared" si="11"/>
        <v>-8.4941815179245928E-2</v>
      </c>
    </row>
    <row r="36" spans="2:14" s="271" customFormat="1" ht="15" customHeight="1">
      <c r="B36" s="508"/>
      <c r="C36" s="487" t="s">
        <v>287</v>
      </c>
      <c r="D36" s="485"/>
      <c r="E36" s="485">
        <v>6200</v>
      </c>
      <c r="F36" s="485">
        <v>9500</v>
      </c>
      <c r="G36" s="485">
        <v>6800</v>
      </c>
      <c r="H36" s="485">
        <v>5440</v>
      </c>
      <c r="I36" s="485">
        <v>5059.2</v>
      </c>
      <c r="J36" s="485">
        <v>4755.6479999999992</v>
      </c>
      <c r="K36" s="485">
        <v>4470.309119999999</v>
      </c>
      <c r="L36" s="485">
        <v>4224.4421183999984</v>
      </c>
      <c r="M36" s="485">
        <v>3992.0978018879982</v>
      </c>
      <c r="N36" s="486">
        <f t="shared" si="11"/>
        <v>-8.4941815179245928E-2</v>
      </c>
    </row>
    <row r="37" spans="2:14" s="271" customFormat="1" ht="15" customHeight="1">
      <c r="B37" s="482"/>
      <c r="C37" s="488"/>
      <c r="D37" s="488"/>
      <c r="E37" s="489"/>
      <c r="F37" s="489"/>
      <c r="G37" s="489"/>
      <c r="H37" s="489"/>
      <c r="I37" s="489"/>
      <c r="J37" s="489"/>
      <c r="K37" s="489"/>
      <c r="L37" s="489"/>
      <c r="M37" s="489"/>
      <c r="N37" s="490"/>
    </row>
    <row r="38" spans="2:14" s="271" customFormat="1" ht="15" customHeight="1">
      <c r="B38" s="508"/>
      <c r="C38" s="484" t="s">
        <v>64</v>
      </c>
      <c r="D38" s="485"/>
      <c r="E38" s="485"/>
      <c r="F38" s="485"/>
      <c r="G38" s="485"/>
      <c r="H38" s="485"/>
      <c r="I38" s="485"/>
      <c r="J38" s="485"/>
      <c r="K38" s="485"/>
      <c r="L38" s="485"/>
      <c r="M38" s="485"/>
      <c r="N38" s="486"/>
    </row>
    <row r="39" spans="2:14" s="271" customFormat="1" ht="15" customHeight="1">
      <c r="B39" s="508"/>
      <c r="C39" s="487" t="s">
        <v>63</v>
      </c>
      <c r="D39" s="485"/>
      <c r="E39" s="485">
        <v>3100</v>
      </c>
      <c r="F39" s="485">
        <v>6500</v>
      </c>
      <c r="G39" s="485">
        <v>8000</v>
      </c>
      <c r="H39" s="485">
        <v>6400</v>
      </c>
      <c r="I39" s="485">
        <v>5952</v>
      </c>
      <c r="J39" s="485">
        <v>5594.88</v>
      </c>
      <c r="K39" s="485">
        <v>5259.1871999999994</v>
      </c>
      <c r="L39" s="485">
        <v>4969.9319039999991</v>
      </c>
      <c r="M39" s="485">
        <v>4696.5856492799985</v>
      </c>
      <c r="N39" s="486">
        <f t="shared" ref="N39:N42" si="12">(M39/G39)^(1/6)-1</f>
        <v>-8.4941815179245928E-2</v>
      </c>
    </row>
    <row r="40" spans="2:14" s="271" customFormat="1" ht="15" customHeight="1">
      <c r="B40" s="481" t="s">
        <v>33</v>
      </c>
      <c r="C40" s="487" t="s">
        <v>61</v>
      </c>
      <c r="D40" s="485"/>
      <c r="E40" s="485">
        <v>3100</v>
      </c>
      <c r="F40" s="485">
        <v>6500</v>
      </c>
      <c r="G40" s="485">
        <v>8000</v>
      </c>
      <c r="H40" s="485">
        <v>6400</v>
      </c>
      <c r="I40" s="485">
        <v>5952</v>
      </c>
      <c r="J40" s="485">
        <v>5594.88</v>
      </c>
      <c r="K40" s="485">
        <v>5259.1871999999994</v>
      </c>
      <c r="L40" s="485">
        <v>4969.9319039999991</v>
      </c>
      <c r="M40" s="485">
        <v>4696.5856492799985</v>
      </c>
      <c r="N40" s="486">
        <f t="shared" si="12"/>
        <v>-8.4941815179245928E-2</v>
      </c>
    </row>
    <row r="41" spans="2:14" s="271" customFormat="1" ht="15" customHeight="1">
      <c r="B41" s="508"/>
      <c r="C41" s="487" t="s">
        <v>58</v>
      </c>
      <c r="D41" s="485"/>
      <c r="E41" s="485">
        <v>3100</v>
      </c>
      <c r="F41" s="485">
        <v>6500</v>
      </c>
      <c r="G41" s="485">
        <v>8000</v>
      </c>
      <c r="H41" s="485">
        <v>6400</v>
      </c>
      <c r="I41" s="485">
        <v>5952</v>
      </c>
      <c r="J41" s="485">
        <v>5594.88</v>
      </c>
      <c r="K41" s="485">
        <v>5259.1871999999994</v>
      </c>
      <c r="L41" s="485">
        <v>4969.9319039999991</v>
      </c>
      <c r="M41" s="485">
        <v>4696.5856492799985</v>
      </c>
      <c r="N41" s="486">
        <f t="shared" si="12"/>
        <v>-8.4941815179245928E-2</v>
      </c>
    </row>
    <row r="42" spans="2:14" s="271" customFormat="1" ht="15" customHeight="1">
      <c r="B42" s="508"/>
      <c r="C42" s="487" t="s">
        <v>287</v>
      </c>
      <c r="D42" s="485"/>
      <c r="E42" s="485">
        <v>3100</v>
      </c>
      <c r="F42" s="485">
        <v>6500</v>
      </c>
      <c r="G42" s="485">
        <v>8000</v>
      </c>
      <c r="H42" s="485">
        <v>6400</v>
      </c>
      <c r="I42" s="485">
        <v>5952</v>
      </c>
      <c r="J42" s="485">
        <v>5594.88</v>
      </c>
      <c r="K42" s="485">
        <v>5259.1871999999994</v>
      </c>
      <c r="L42" s="485">
        <v>4969.9319039999991</v>
      </c>
      <c r="M42" s="485">
        <v>4696.5856492799985</v>
      </c>
      <c r="N42" s="486">
        <f t="shared" si="12"/>
        <v>-8.4941815179245928E-2</v>
      </c>
    </row>
    <row r="43" spans="2:14" s="271" customFormat="1" ht="15" customHeight="1">
      <c r="B43" s="482"/>
      <c r="C43" s="488"/>
      <c r="D43" s="488"/>
      <c r="E43" s="489"/>
      <c r="F43" s="489"/>
      <c r="G43" s="489"/>
      <c r="H43" s="489"/>
      <c r="I43" s="489"/>
      <c r="J43" s="489"/>
      <c r="K43" s="489"/>
      <c r="L43" s="489"/>
      <c r="M43" s="489"/>
      <c r="N43" s="490"/>
    </row>
    <row r="44" spans="2:14" s="271" customFormat="1" ht="15" customHeight="1">
      <c r="B44" s="508" t="s">
        <v>65</v>
      </c>
      <c r="C44" s="484" t="s">
        <v>66</v>
      </c>
      <c r="D44" s="485"/>
      <c r="E44" s="485"/>
      <c r="F44" s="485"/>
      <c r="G44" s="485"/>
      <c r="H44" s="485"/>
      <c r="I44" s="485"/>
      <c r="J44" s="485"/>
      <c r="K44" s="485"/>
      <c r="L44" s="485"/>
      <c r="M44" s="485"/>
      <c r="N44" s="682"/>
    </row>
    <row r="45" spans="2:14" s="271" customFormat="1" ht="15" customHeight="1">
      <c r="B45" s="508"/>
      <c r="C45" s="487" t="s">
        <v>67</v>
      </c>
      <c r="D45" s="485"/>
      <c r="E45" s="485">
        <v>30000</v>
      </c>
      <c r="F45" s="485">
        <v>16000</v>
      </c>
      <c r="G45" s="485">
        <v>8000</v>
      </c>
      <c r="H45" s="485">
        <v>3000</v>
      </c>
      <c r="I45" s="485">
        <v>1645.88544</v>
      </c>
      <c r="J45" s="485">
        <v>1547.4779136</v>
      </c>
      <c r="K45" s="485">
        <v>1455.9425187839997</v>
      </c>
      <c r="L45" s="485">
        <v>1377.3135714508794</v>
      </c>
      <c r="M45" s="485">
        <v>1302.9947373090811</v>
      </c>
      <c r="N45" s="486">
        <f t="shared" ref="N45:N48" si="13">(M45/G45)^(1/6)-1</f>
        <v>-0.26100395785723285</v>
      </c>
    </row>
    <row r="46" spans="2:14" s="271" customFormat="1" ht="15" customHeight="1">
      <c r="B46" s="508"/>
      <c r="C46" s="683" t="s">
        <v>68</v>
      </c>
      <c r="D46" s="485"/>
      <c r="E46" s="485">
        <v>0</v>
      </c>
      <c r="F46" s="485">
        <v>2000</v>
      </c>
      <c r="G46" s="485">
        <v>3500</v>
      </c>
      <c r="H46" s="485">
        <v>4000</v>
      </c>
      <c r="I46" s="485">
        <v>3291.77088</v>
      </c>
      <c r="J46" s="485">
        <v>3094.9558271999999</v>
      </c>
      <c r="K46" s="485">
        <v>2911.8850375679995</v>
      </c>
      <c r="L46" s="485">
        <v>2754.6271429017588</v>
      </c>
      <c r="M46" s="485">
        <v>2605.9894746181621</v>
      </c>
      <c r="N46" s="486">
        <f t="shared" si="13"/>
        <v>-4.7969704269393176E-2</v>
      </c>
    </row>
    <row r="47" spans="2:14" s="271" customFormat="1" ht="15" customHeight="1">
      <c r="B47" s="508"/>
      <c r="C47" s="487" t="s">
        <v>69</v>
      </c>
      <c r="D47" s="485"/>
      <c r="E47" s="485">
        <v>15000</v>
      </c>
      <c r="F47" s="485">
        <v>10000</v>
      </c>
      <c r="G47" s="485">
        <v>7500</v>
      </c>
      <c r="H47" s="485">
        <v>5500</v>
      </c>
      <c r="I47" s="485">
        <v>4114.7136</v>
      </c>
      <c r="J47" s="485">
        <v>3868.6947839999998</v>
      </c>
      <c r="K47" s="485">
        <v>3639.8562969599993</v>
      </c>
      <c r="L47" s="485">
        <v>3443.2839286271983</v>
      </c>
      <c r="M47" s="485">
        <v>3257.4868432727026</v>
      </c>
      <c r="N47" s="486">
        <f t="shared" si="13"/>
        <v>-0.12976428876303781</v>
      </c>
    </row>
    <row r="48" spans="2:14" s="271" customFormat="1" ht="15" customHeight="1">
      <c r="B48" s="508"/>
      <c r="C48" s="487" t="s">
        <v>70</v>
      </c>
      <c r="D48" s="485"/>
      <c r="E48" s="485">
        <v>15000</v>
      </c>
      <c r="F48" s="485">
        <v>10000</v>
      </c>
      <c r="G48" s="485">
        <v>7500</v>
      </c>
      <c r="H48" s="485">
        <v>5500</v>
      </c>
      <c r="I48" s="485">
        <v>4114.7136</v>
      </c>
      <c r="J48" s="485">
        <v>3868.6947839999998</v>
      </c>
      <c r="K48" s="485">
        <v>3639.8562969599993</v>
      </c>
      <c r="L48" s="485">
        <v>3443.2839286271983</v>
      </c>
      <c r="M48" s="485">
        <v>3257.4868432727026</v>
      </c>
      <c r="N48" s="486">
        <f t="shared" si="13"/>
        <v>-0.12976428876303781</v>
      </c>
    </row>
    <row r="49" spans="2:14" s="271" customFormat="1" ht="15" customHeight="1">
      <c r="B49" s="482"/>
      <c r="C49" s="488"/>
      <c r="D49" s="488"/>
      <c r="E49" s="489"/>
      <c r="F49" s="489"/>
      <c r="G49" s="489"/>
      <c r="H49" s="489"/>
      <c r="I49" s="489"/>
      <c r="J49" s="489"/>
      <c r="K49" s="489"/>
      <c r="L49" s="489"/>
      <c r="M49" s="489"/>
      <c r="N49" s="490"/>
    </row>
    <row r="50" spans="2:14" s="271" customFormat="1" ht="15" customHeight="1">
      <c r="B50" s="508" t="s">
        <v>65</v>
      </c>
      <c r="C50" s="484" t="s">
        <v>11</v>
      </c>
      <c r="D50" s="485"/>
      <c r="E50" s="485"/>
      <c r="F50" s="485"/>
      <c r="G50" s="485"/>
      <c r="H50" s="485"/>
      <c r="I50" s="485"/>
      <c r="J50" s="485"/>
      <c r="K50" s="485"/>
      <c r="L50" s="485"/>
      <c r="M50" s="485"/>
      <c r="N50" s="682"/>
    </row>
    <row r="51" spans="2:14" s="271" customFormat="1" ht="15" customHeight="1">
      <c r="B51" s="508"/>
      <c r="C51" s="487" t="s">
        <v>71</v>
      </c>
      <c r="D51" s="485"/>
      <c r="E51" s="485">
        <v>7439.4985838428456</v>
      </c>
      <c r="F51" s="485">
        <v>8610</v>
      </c>
      <c r="G51" s="485">
        <v>9710</v>
      </c>
      <c r="H51" s="485">
        <v>8122.5</v>
      </c>
      <c r="I51" s="485">
        <v>7819.5</v>
      </c>
      <c r="J51" s="485">
        <v>7838.3250000000007</v>
      </c>
      <c r="K51" s="485">
        <v>8002.7055</v>
      </c>
      <c r="L51" s="485">
        <v>8293.7645549999997</v>
      </c>
      <c r="M51" s="485">
        <v>8634.4898035499991</v>
      </c>
      <c r="N51" s="486">
        <f t="shared" ref="N51:N53" si="14">(M51/G51)^(1/6)-1</f>
        <v>-1.937511835958472E-2</v>
      </c>
    </row>
    <row r="52" spans="2:14" s="271" customFormat="1" ht="15" customHeight="1">
      <c r="B52" s="508"/>
      <c r="C52" s="487" t="s">
        <v>72</v>
      </c>
      <c r="D52" s="485"/>
      <c r="E52" s="485">
        <v>4223.7492919214228</v>
      </c>
      <c r="F52" s="485">
        <v>72310</v>
      </c>
      <c r="G52" s="485">
        <v>255335.42200000002</v>
      </c>
      <c r="H52" s="485">
        <v>398055</v>
      </c>
      <c r="I52" s="485">
        <v>707817.75252901239</v>
      </c>
      <c r="J52" s="485">
        <v>1079022.0586853209</v>
      </c>
      <c r="K52" s="485">
        <v>1228872.8389490196</v>
      </c>
      <c r="L52" s="485">
        <v>1327075.4683361913</v>
      </c>
      <c r="M52" s="485">
        <v>1367086.1069469268</v>
      </c>
      <c r="N52" s="486">
        <f t="shared" si="14"/>
        <v>0.32265770755640277</v>
      </c>
    </row>
    <row r="53" spans="2:14" s="271" customFormat="1" ht="15" customHeight="1">
      <c r="B53" s="508"/>
      <c r="C53" s="487" t="s">
        <v>73</v>
      </c>
      <c r="D53" s="485"/>
      <c r="E53" s="485">
        <v>4223.7492919214228</v>
      </c>
      <c r="F53" s="485">
        <v>72490</v>
      </c>
      <c r="G53" s="485">
        <v>255593.42200000002</v>
      </c>
      <c r="H53" s="485">
        <v>400145</v>
      </c>
      <c r="I53" s="485">
        <v>711174.57370081788</v>
      </c>
      <c r="J53" s="485">
        <v>1083482.4070090903</v>
      </c>
      <c r="K53" s="485">
        <v>1234760.6863142333</v>
      </c>
      <c r="L53" s="485">
        <v>1334847.4268582736</v>
      </c>
      <c r="M53" s="485">
        <v>1377345.0921960755</v>
      </c>
      <c r="N53" s="486">
        <f t="shared" si="14"/>
        <v>0.32408393261139756</v>
      </c>
    </row>
    <row r="54" spans="2:14" s="271" customFormat="1" ht="15" customHeight="1">
      <c r="B54" s="482"/>
      <c r="C54" s="488"/>
      <c r="D54" s="488"/>
      <c r="E54" s="489"/>
      <c r="F54" s="489"/>
      <c r="G54" s="489"/>
      <c r="H54" s="489"/>
      <c r="I54" s="489"/>
      <c r="J54" s="489"/>
      <c r="K54" s="489"/>
      <c r="L54" s="489"/>
      <c r="M54" s="489"/>
      <c r="N54" s="490"/>
    </row>
    <row r="55" spans="2:14" s="271" customFormat="1" ht="15" customHeight="1">
      <c r="B55" s="681"/>
      <c r="C55" s="684" t="s">
        <v>15</v>
      </c>
      <c r="D55" s="485"/>
      <c r="E55" s="485"/>
      <c r="F55" s="485"/>
      <c r="G55" s="485"/>
      <c r="H55" s="485"/>
      <c r="I55" s="485"/>
      <c r="J55" s="485"/>
      <c r="K55" s="485"/>
      <c r="L55" s="485"/>
      <c r="M55" s="485"/>
      <c r="N55" s="682"/>
    </row>
    <row r="56" spans="2:14" s="271" customFormat="1" ht="15" customHeight="1">
      <c r="B56" s="508" t="s">
        <v>65</v>
      </c>
      <c r="C56" s="487" t="s">
        <v>74</v>
      </c>
      <c r="D56" s="485"/>
      <c r="E56" s="485">
        <v>34030</v>
      </c>
      <c r="F56" s="485">
        <v>135946.79999999999</v>
      </c>
      <c r="G56" s="485">
        <v>474268.32000000007</v>
      </c>
      <c r="H56" s="485">
        <v>948536.64000000013</v>
      </c>
      <c r="I56" s="485">
        <v>1692192.248752878</v>
      </c>
      <c r="J56" s="485">
        <v>2392686.0564950965</v>
      </c>
      <c r="K56" s="485">
        <v>2990857.5706188707</v>
      </c>
      <c r="L56" s="485">
        <v>3439486.206211701</v>
      </c>
      <c r="M56" s="485">
        <v>3783434.8268328714</v>
      </c>
      <c r="N56" s="486">
        <f t="shared" ref="N56:N57" si="15">(M56/G56)^(1/6)-1</f>
        <v>0.41354733748573325</v>
      </c>
    </row>
    <row r="57" spans="2:14" s="271" customFormat="1" ht="15" customHeight="1">
      <c r="B57" s="508"/>
      <c r="C57" s="487" t="s">
        <v>73</v>
      </c>
      <c r="D57" s="485"/>
      <c r="E57" s="485">
        <v>34030</v>
      </c>
      <c r="F57" s="485">
        <v>135946.79999999999</v>
      </c>
      <c r="G57" s="485">
        <v>474268.32000000007</v>
      </c>
      <c r="H57" s="485">
        <v>948536.64000000013</v>
      </c>
      <c r="I57" s="485">
        <v>1692192.248752878</v>
      </c>
      <c r="J57" s="485">
        <v>2392686.0564950965</v>
      </c>
      <c r="K57" s="485">
        <v>2990857.5706188707</v>
      </c>
      <c r="L57" s="485">
        <v>3439486.206211701</v>
      </c>
      <c r="M57" s="485">
        <v>3783434.8268328714</v>
      </c>
      <c r="N57" s="486">
        <f t="shared" si="15"/>
        <v>0.41354733748573325</v>
      </c>
    </row>
    <row r="58" spans="2:14" s="271" customFormat="1" ht="15" customHeight="1">
      <c r="B58" s="482"/>
      <c r="C58" s="488"/>
      <c r="D58" s="488"/>
      <c r="E58" s="489"/>
      <c r="F58" s="489"/>
      <c r="G58" s="489"/>
      <c r="H58" s="489"/>
      <c r="I58" s="489"/>
      <c r="J58" s="489"/>
      <c r="K58" s="489"/>
      <c r="L58" s="489"/>
      <c r="M58" s="489"/>
      <c r="N58" s="490"/>
    </row>
    <row r="59" spans="2:14" s="271" customFormat="1" ht="15" customHeight="1">
      <c r="B59" s="681"/>
      <c r="C59" s="684" t="s">
        <v>75</v>
      </c>
      <c r="D59" s="485"/>
      <c r="E59" s="485"/>
      <c r="F59" s="485"/>
      <c r="G59" s="485"/>
      <c r="H59" s="485"/>
      <c r="I59" s="485"/>
      <c r="J59" s="485"/>
      <c r="K59" s="485"/>
      <c r="L59" s="485"/>
      <c r="M59" s="485"/>
      <c r="N59" s="682"/>
    </row>
    <row r="60" spans="2:14" s="271" customFormat="1" ht="15" customHeight="1">
      <c r="B60" s="508" t="s">
        <v>52</v>
      </c>
      <c r="C60" s="487" t="s">
        <v>74</v>
      </c>
      <c r="D60" s="485"/>
      <c r="E60" s="485">
        <v>229380.76464755627</v>
      </c>
      <c r="F60" s="485">
        <v>361478.61696097779</v>
      </c>
      <c r="G60" s="485">
        <v>377954.01900475851</v>
      </c>
      <c r="H60" s="485">
        <v>513100.74195199955</v>
      </c>
      <c r="I60" s="485">
        <v>770825.09910416475</v>
      </c>
      <c r="J60" s="485">
        <v>961521.83515537146</v>
      </c>
      <c r="K60" s="485">
        <v>929625.07698703394</v>
      </c>
      <c r="L60" s="485">
        <v>693823.67043887288</v>
      </c>
      <c r="M60" s="485">
        <v>529495.19083654042</v>
      </c>
      <c r="N60" s="486">
        <f t="shared" ref="N60:N61" si="16">(M60/G60)^(1/6)-1</f>
        <v>5.7800680388486292E-2</v>
      </c>
    </row>
    <row r="61" spans="2:14" s="271" customFormat="1" ht="15" customHeight="1">
      <c r="B61" s="685"/>
      <c r="C61" s="487" t="s">
        <v>73</v>
      </c>
      <c r="D61" s="485"/>
      <c r="E61" s="485">
        <v>229380.76464755627</v>
      </c>
      <c r="F61" s="485">
        <v>361478.61696097779</v>
      </c>
      <c r="G61" s="485">
        <v>377954.01900475851</v>
      </c>
      <c r="H61" s="485">
        <v>513100.74195199955</v>
      </c>
      <c r="I61" s="485">
        <v>770825.09910416475</v>
      </c>
      <c r="J61" s="485">
        <v>961521.83515537146</v>
      </c>
      <c r="K61" s="485">
        <v>929625.07698703394</v>
      </c>
      <c r="L61" s="485">
        <v>693823.67043887288</v>
      </c>
      <c r="M61" s="485">
        <v>529495.19083654042</v>
      </c>
      <c r="N61" s="486">
        <f t="shared" si="16"/>
        <v>5.7800680388486292E-2</v>
      </c>
    </row>
    <row r="62" spans="2:14" s="271" customFormat="1" ht="15" customHeight="1">
      <c r="B62" s="285"/>
      <c r="C62" s="288"/>
      <c r="D62" s="668"/>
      <c r="E62" s="668"/>
      <c r="F62" s="668"/>
      <c r="G62" s="668"/>
      <c r="H62" s="668"/>
      <c r="I62" s="668"/>
      <c r="J62" s="668"/>
      <c r="K62" s="668"/>
      <c r="L62" s="668"/>
      <c r="M62" s="668"/>
      <c r="N62" s="669"/>
    </row>
    <row r="63" spans="2:14" s="271" customFormat="1" ht="15" customHeight="1">
      <c r="B63" s="265"/>
      <c r="C63" s="265"/>
      <c r="D63" s="265"/>
      <c r="E63" s="265"/>
      <c r="F63" s="265"/>
      <c r="G63" s="265"/>
      <c r="H63" s="265"/>
      <c r="I63" s="265"/>
      <c r="J63" s="265"/>
      <c r="K63" s="265"/>
      <c r="L63" s="285"/>
      <c r="M63" s="285"/>
      <c r="N63" s="265"/>
    </row>
    <row r="64" spans="2:14" s="271" customFormat="1" ht="15" customHeight="1">
      <c r="B64" s="343" t="s">
        <v>374</v>
      </c>
      <c r="C64" s="265"/>
      <c r="D64" s="299"/>
      <c r="E64" s="299"/>
      <c r="F64" s="299"/>
      <c r="G64" s="299"/>
      <c r="H64" s="299"/>
      <c r="I64" s="299"/>
      <c r="J64" s="299"/>
      <c r="K64" s="299"/>
      <c r="L64" s="667"/>
      <c r="M64" s="667"/>
    </row>
    <row r="65" spans="2:14" s="271" customFormat="1" ht="15" customHeight="1">
      <c r="B65" s="341" t="s">
        <v>26</v>
      </c>
      <c r="C65" s="341" t="s">
        <v>27</v>
      </c>
      <c r="D65" s="341" t="s">
        <v>28</v>
      </c>
      <c r="E65" s="339">
        <v>2011</v>
      </c>
      <c r="F65" s="339">
        <v>2012</v>
      </c>
      <c r="G65" s="339">
        <v>2013</v>
      </c>
      <c r="H65" s="339">
        <v>2014</v>
      </c>
      <c r="I65" s="339">
        <v>2015</v>
      </c>
      <c r="J65" s="339">
        <v>2016</v>
      </c>
      <c r="K65" s="339">
        <v>2017</v>
      </c>
      <c r="L65" s="339">
        <v>2018</v>
      </c>
      <c r="M65" s="339">
        <v>2019</v>
      </c>
      <c r="N65" s="340" t="s">
        <v>29</v>
      </c>
    </row>
    <row r="66" spans="2:14" s="271" customFormat="1" ht="15" customHeight="1">
      <c r="B66" s="508"/>
      <c r="C66" s="491" t="s">
        <v>38</v>
      </c>
      <c r="D66" s="504"/>
      <c r="E66" s="504">
        <f t="shared" ref="E66:J66" si="17">SUM(E67:E68)</f>
        <v>6.4349999999999987</v>
      </c>
      <c r="F66" s="504">
        <f t="shared" si="17"/>
        <v>4.4015399999999998</v>
      </c>
      <c r="G66" s="504">
        <f t="shared" si="17"/>
        <v>2.08494</v>
      </c>
      <c r="H66" s="504">
        <f t="shared" si="17"/>
        <v>1.5011568</v>
      </c>
      <c r="I66" s="504">
        <f t="shared" si="17"/>
        <v>1.215937008</v>
      </c>
      <c r="J66" s="504">
        <f t="shared" si="17"/>
        <v>1.0396261418400001</v>
      </c>
      <c r="K66" s="504">
        <f>SUM(K67:K68)</f>
        <v>0.91695025710288003</v>
      </c>
      <c r="L66" s="504">
        <f>SUM(L67:L68)</f>
        <v>0.90778075453185125</v>
      </c>
      <c r="M66" s="504">
        <f>SUM(M67:M68)</f>
        <v>0.89870294698653264</v>
      </c>
      <c r="N66" s="493">
        <f t="shared" ref="N66:N68" si="18">(M66/G66)^(1/6)-1</f>
        <v>-0.13086527728146768</v>
      </c>
    </row>
    <row r="67" spans="2:14" s="271" customFormat="1" ht="15" customHeight="1">
      <c r="B67" s="481" t="s">
        <v>33</v>
      </c>
      <c r="C67" s="487" t="s">
        <v>57</v>
      </c>
      <c r="D67" s="499"/>
      <c r="E67" s="499">
        <f t="shared" ref="E67:K68" si="19">E20*E115/10^6</f>
        <v>4.4099999999999993</v>
      </c>
      <c r="F67" s="499">
        <f t="shared" si="19"/>
        <v>3.0164399999999998</v>
      </c>
      <c r="G67" s="499">
        <f t="shared" si="19"/>
        <v>1.4288400000000001</v>
      </c>
      <c r="H67" s="499">
        <f t="shared" si="19"/>
        <v>1.0287648</v>
      </c>
      <c r="I67" s="499">
        <f t="shared" si="19"/>
        <v>0.83329948799999998</v>
      </c>
      <c r="J67" s="499">
        <f t="shared" si="19"/>
        <v>0.71247106224000001</v>
      </c>
      <c r="K67" s="499">
        <f t="shared" si="19"/>
        <v>0.62839947689567999</v>
      </c>
      <c r="L67" s="499">
        <f>L20*L115/10^6</f>
        <v>0.62211548212672318</v>
      </c>
      <c r="M67" s="499">
        <f>M20*M115/10^6</f>
        <v>0.6158943273054559</v>
      </c>
      <c r="N67" s="486">
        <f t="shared" si="18"/>
        <v>-0.13086527728146768</v>
      </c>
    </row>
    <row r="68" spans="2:14" s="271" customFormat="1" ht="15" customHeight="1">
      <c r="B68" s="508"/>
      <c r="C68" s="487" t="s">
        <v>58</v>
      </c>
      <c r="D68" s="499"/>
      <c r="E68" s="499">
        <f t="shared" si="19"/>
        <v>2.0249999999999999</v>
      </c>
      <c r="F68" s="499">
        <f t="shared" si="19"/>
        <v>1.3851</v>
      </c>
      <c r="G68" s="499">
        <f t="shared" si="19"/>
        <v>0.65610000000000002</v>
      </c>
      <c r="H68" s="499">
        <f t="shared" si="19"/>
        <v>0.47239199999999998</v>
      </c>
      <c r="I68" s="499">
        <f t="shared" si="19"/>
        <v>0.38263752000000001</v>
      </c>
      <c r="J68" s="499">
        <f t="shared" si="19"/>
        <v>0.32715507960000006</v>
      </c>
      <c r="K68" s="499">
        <f t="shared" si="19"/>
        <v>0.28855078020720004</v>
      </c>
      <c r="L68" s="499">
        <f>L21*L116/10^6</f>
        <v>0.28566527240512801</v>
      </c>
      <c r="M68" s="499">
        <f>M21*M116/10^6</f>
        <v>0.28280861968107673</v>
      </c>
      <c r="N68" s="486">
        <f t="shared" si="18"/>
        <v>-0.13086527728146757</v>
      </c>
    </row>
    <row r="69" spans="2:14" s="271" customFormat="1" ht="15" customHeight="1">
      <c r="B69" s="482"/>
      <c r="C69" s="488"/>
      <c r="D69" s="488"/>
      <c r="E69" s="489"/>
      <c r="F69" s="489"/>
      <c r="G69" s="489"/>
      <c r="H69" s="489"/>
      <c r="I69" s="489"/>
      <c r="J69" s="489"/>
      <c r="K69" s="489"/>
      <c r="L69" s="489"/>
      <c r="M69" s="489"/>
      <c r="N69" s="490"/>
    </row>
    <row r="70" spans="2:14" s="271" customFormat="1" ht="15" customHeight="1">
      <c r="B70" s="508"/>
      <c r="C70" s="484" t="s">
        <v>59</v>
      </c>
      <c r="D70" s="499"/>
      <c r="E70" s="499">
        <f t="shared" ref="E70:J70" si="20">SUM(E71:E72)</f>
        <v>27.945</v>
      </c>
      <c r="F70" s="499">
        <f t="shared" si="20"/>
        <v>14.2155</v>
      </c>
      <c r="G70" s="499">
        <f t="shared" si="20"/>
        <v>6.141096000000001</v>
      </c>
      <c r="H70" s="499">
        <f t="shared" si="20"/>
        <v>4.4215891200000002</v>
      </c>
      <c r="I70" s="499">
        <f t="shared" si="20"/>
        <v>3.7008700934400003</v>
      </c>
      <c r="J70" s="499">
        <f t="shared" si="20"/>
        <v>3.1309360990502402</v>
      </c>
      <c r="K70" s="499">
        <f>SUM(K71:K72)</f>
        <v>2.6487719397965028</v>
      </c>
      <c r="L70" s="499">
        <f>SUM(L71:L72)</f>
        <v>2.5030894831076953</v>
      </c>
      <c r="M70" s="499">
        <f>SUM(M71:M72)</f>
        <v>2.3654195615367719</v>
      </c>
      <c r="N70" s="486">
        <f t="shared" ref="N70:N72" si="21">(M70/G70)^(1/6)-1</f>
        <v>-0.14701043898574573</v>
      </c>
    </row>
    <row r="71" spans="2:14" s="271" customFormat="1" ht="15" customHeight="1">
      <c r="B71" s="481" t="s">
        <v>33</v>
      </c>
      <c r="C71" s="487" t="s">
        <v>57</v>
      </c>
      <c r="D71" s="499"/>
      <c r="E71" s="499">
        <f t="shared" ref="E71:K72" si="22">E24*E119/10^6</f>
        <v>18.63</v>
      </c>
      <c r="F71" s="499">
        <f t="shared" si="22"/>
        <v>9.4770000000000003</v>
      </c>
      <c r="G71" s="499">
        <f t="shared" si="22"/>
        <v>4.0940640000000004</v>
      </c>
      <c r="H71" s="499">
        <f t="shared" si="22"/>
        <v>2.9477260800000002</v>
      </c>
      <c r="I71" s="499">
        <f t="shared" si="22"/>
        <v>2.4672467289600002</v>
      </c>
      <c r="J71" s="499">
        <f t="shared" si="22"/>
        <v>2.08729073270016</v>
      </c>
      <c r="K71" s="499">
        <f t="shared" si="22"/>
        <v>1.7658479598643353</v>
      </c>
      <c r="L71" s="499">
        <f>L24*L119/10^6</f>
        <v>1.6687263220717967</v>
      </c>
      <c r="M71" s="499">
        <f>M24*M119/10^6</f>
        <v>1.576946374357848</v>
      </c>
      <c r="N71" s="486">
        <f t="shared" si="21"/>
        <v>-0.14701043898574573</v>
      </c>
    </row>
    <row r="72" spans="2:14" s="271" customFormat="1" ht="15" customHeight="1">
      <c r="B72" s="508"/>
      <c r="C72" s="487" t="s">
        <v>58</v>
      </c>
      <c r="D72" s="499"/>
      <c r="E72" s="499">
        <f t="shared" si="22"/>
        <v>9.3149999999999995</v>
      </c>
      <c r="F72" s="499">
        <f t="shared" si="22"/>
        <v>4.7385000000000002</v>
      </c>
      <c r="G72" s="499">
        <f t="shared" si="22"/>
        <v>2.0470320000000002</v>
      </c>
      <c r="H72" s="499">
        <f t="shared" si="22"/>
        <v>1.4738630400000001</v>
      </c>
      <c r="I72" s="499">
        <f t="shared" si="22"/>
        <v>1.2336233644800001</v>
      </c>
      <c r="J72" s="499">
        <f t="shared" si="22"/>
        <v>1.04364536635008</v>
      </c>
      <c r="K72" s="499">
        <f t="shared" si="22"/>
        <v>0.88292397993216765</v>
      </c>
      <c r="L72" s="499">
        <f>L25*L120/10^6</f>
        <v>0.83436316103589836</v>
      </c>
      <c r="M72" s="499">
        <f>M25*M120/10^6</f>
        <v>0.78847318717892401</v>
      </c>
      <c r="N72" s="486">
        <f t="shared" si="21"/>
        <v>-0.14701043898574573</v>
      </c>
    </row>
    <row r="73" spans="2:14" s="271" customFormat="1" ht="15" customHeight="1">
      <c r="B73" s="482"/>
      <c r="C73" s="488"/>
      <c r="D73" s="488"/>
      <c r="E73" s="489"/>
      <c r="F73" s="489"/>
      <c r="G73" s="489"/>
      <c r="H73" s="489"/>
      <c r="I73" s="489"/>
      <c r="J73" s="489"/>
      <c r="K73" s="489"/>
      <c r="L73" s="489"/>
      <c r="M73" s="489"/>
      <c r="N73" s="490"/>
    </row>
    <row r="74" spans="2:14" s="271" customFormat="1" ht="15" customHeight="1">
      <c r="B74" s="508"/>
      <c r="C74" s="484" t="s">
        <v>60</v>
      </c>
      <c r="D74" s="499"/>
      <c r="E74" s="499">
        <f t="shared" ref="E74:J74" si="23">SUM(E75:E77)</f>
        <v>66.698999999999998</v>
      </c>
      <c r="F74" s="499">
        <f t="shared" si="23"/>
        <v>108.18087750000001</v>
      </c>
      <c r="G74" s="499">
        <f t="shared" si="23"/>
        <v>69.7795974</v>
      </c>
      <c r="H74" s="499">
        <f t="shared" si="23"/>
        <v>49.020567192000001</v>
      </c>
      <c r="I74" s="499">
        <f t="shared" si="23"/>
        <v>40.065217448795998</v>
      </c>
      <c r="J74" s="499">
        <f t="shared" si="23"/>
        <v>33.895173961681408</v>
      </c>
      <c r="K74" s="499">
        <f>SUM(K75:K77)</f>
        <v>28.675317171582471</v>
      </c>
      <c r="L74" s="499">
        <f>SUM(L75:L77)</f>
        <v>27.098174727145434</v>
      </c>
      <c r="M74" s="499">
        <f>SUM(M75:M77)</f>
        <v>25.607775117152428</v>
      </c>
      <c r="N74" s="486">
        <f t="shared" ref="N74:N77" si="24">(M74/G74)^(1/6)-1</f>
        <v>-0.15386323714112293</v>
      </c>
    </row>
    <row r="75" spans="2:14" s="271" customFormat="1" ht="15" customHeight="1">
      <c r="B75" s="481" t="s">
        <v>33</v>
      </c>
      <c r="C75" s="487" t="s">
        <v>57</v>
      </c>
      <c r="D75" s="499"/>
      <c r="E75" s="499">
        <f t="shared" ref="E75:K77" si="25">E28*E123/10^6</f>
        <v>35.64</v>
      </c>
      <c r="F75" s="499">
        <f t="shared" si="25"/>
        <v>59.340600000000002</v>
      </c>
      <c r="G75" s="499">
        <f t="shared" si="25"/>
        <v>39.261023999999999</v>
      </c>
      <c r="H75" s="499">
        <f t="shared" si="25"/>
        <v>28.267937280000005</v>
      </c>
      <c r="I75" s="499">
        <f t="shared" si="25"/>
        <v>23.660263503360003</v>
      </c>
      <c r="J75" s="499">
        <f t="shared" si="25"/>
        <v>20.016582923842559</v>
      </c>
      <c r="K75" s="499">
        <f t="shared" si="25"/>
        <v>16.934029153570805</v>
      </c>
      <c r="L75" s="499">
        <f t="shared" ref="L75:M77" si="26">L28*L123/10^6</f>
        <v>16.002657550124407</v>
      </c>
      <c r="M75" s="499">
        <f t="shared" si="26"/>
        <v>15.122511384867563</v>
      </c>
      <c r="N75" s="486">
        <f t="shared" si="24"/>
        <v>-0.14701043898574573</v>
      </c>
    </row>
    <row r="76" spans="2:14" s="271" customFormat="1" ht="15" customHeight="1">
      <c r="B76" s="508"/>
      <c r="C76" s="487" t="s">
        <v>61</v>
      </c>
      <c r="D76" s="499"/>
      <c r="E76" s="499">
        <f t="shared" si="25"/>
        <v>5.0490000000000004</v>
      </c>
      <c r="F76" s="499">
        <f t="shared" si="25"/>
        <v>7.9395524999999987</v>
      </c>
      <c r="G76" s="499">
        <f t="shared" si="25"/>
        <v>4.9611473999999998</v>
      </c>
      <c r="H76" s="499">
        <f t="shared" si="25"/>
        <v>3.3735802319999992</v>
      </c>
      <c r="I76" s="499">
        <f t="shared" si="25"/>
        <v>2.6668151733959995</v>
      </c>
      <c r="J76" s="499">
        <f t="shared" si="25"/>
        <v>2.2561256366930151</v>
      </c>
      <c r="K76" s="499">
        <f t="shared" si="25"/>
        <v>1.9086822886422909</v>
      </c>
      <c r="L76" s="499">
        <f t="shared" si="26"/>
        <v>1.8037047627669647</v>
      </c>
      <c r="M76" s="499">
        <f t="shared" si="26"/>
        <v>1.7045010008147816</v>
      </c>
      <c r="N76" s="486">
        <f t="shared" si="24"/>
        <v>-0.16310843942629094</v>
      </c>
    </row>
    <row r="77" spans="2:14" s="271" customFormat="1" ht="15" customHeight="1">
      <c r="B77" s="508"/>
      <c r="C77" s="487" t="s">
        <v>58</v>
      </c>
      <c r="D77" s="499"/>
      <c r="E77" s="499">
        <f t="shared" si="25"/>
        <v>26.01</v>
      </c>
      <c r="F77" s="499">
        <f t="shared" si="25"/>
        <v>40.900725000000001</v>
      </c>
      <c r="G77" s="499">
        <f t="shared" si="25"/>
        <v>25.557425999999996</v>
      </c>
      <c r="H77" s="499">
        <f t="shared" si="25"/>
        <v>17.379049679999994</v>
      </c>
      <c r="I77" s="499">
        <f t="shared" si="25"/>
        <v>13.738138772039996</v>
      </c>
      <c r="J77" s="499">
        <f t="shared" si="25"/>
        <v>11.622465401145837</v>
      </c>
      <c r="K77" s="499">
        <f t="shared" si="25"/>
        <v>9.8326057293693783</v>
      </c>
      <c r="L77" s="499">
        <f t="shared" si="26"/>
        <v>9.2918124142540606</v>
      </c>
      <c r="M77" s="499">
        <f t="shared" si="26"/>
        <v>8.7807627314700856</v>
      </c>
      <c r="N77" s="486">
        <f t="shared" si="24"/>
        <v>-0.16310843942629094</v>
      </c>
    </row>
    <row r="78" spans="2:14" s="271" customFormat="1" ht="15" customHeight="1">
      <c r="B78" s="482"/>
      <c r="C78" s="488"/>
      <c r="D78" s="488"/>
      <c r="E78" s="489"/>
      <c r="F78" s="489"/>
      <c r="G78" s="489"/>
      <c r="H78" s="489"/>
      <c r="I78" s="489"/>
      <c r="J78" s="489"/>
      <c r="K78" s="489"/>
      <c r="L78" s="489"/>
      <c r="M78" s="489"/>
      <c r="N78" s="490"/>
    </row>
    <row r="79" spans="2:14" s="271" customFormat="1" ht="15" customHeight="1">
      <c r="B79" s="508"/>
      <c r="C79" s="484" t="s">
        <v>62</v>
      </c>
      <c r="D79" s="499"/>
      <c r="E79" s="499">
        <f t="shared" ref="E79:J79" si="27">SUM(E80:E83)</f>
        <v>25.914450000000002</v>
      </c>
      <c r="F79" s="499">
        <f t="shared" si="27"/>
        <v>35.31898125</v>
      </c>
      <c r="G79" s="499">
        <f t="shared" si="27"/>
        <v>22.498611749999995</v>
      </c>
      <c r="H79" s="499">
        <f t="shared" si="27"/>
        <v>16.026111989999997</v>
      </c>
      <c r="I79" s="499">
        <f t="shared" si="27"/>
        <v>13.277187400094999</v>
      </c>
      <c r="J79" s="499">
        <f t="shared" si="27"/>
        <v>11.23250054048037</v>
      </c>
      <c r="K79" s="499">
        <f>SUM(K80:K83)</f>
        <v>9.5026954572463929</v>
      </c>
      <c r="L79" s="499">
        <f>SUM(L80:L83)</f>
        <v>8.9800472070978401</v>
      </c>
      <c r="M79" s="499">
        <f>SUM(M80:M83)</f>
        <v>8.4861446107074592</v>
      </c>
      <c r="N79" s="486">
        <f t="shared" ref="N79:N83" si="28">(M79/G79)^(1/6)-1</f>
        <v>-0.14998657592803133</v>
      </c>
    </row>
    <row r="80" spans="2:14" s="271" customFormat="1" ht="15" customHeight="1">
      <c r="B80" s="508"/>
      <c r="C80" s="487" t="s">
        <v>63</v>
      </c>
      <c r="D80" s="499"/>
      <c r="E80" s="499">
        <f t="shared" ref="E80:K83" si="29">E33*E128/10^6</f>
        <v>13.64</v>
      </c>
      <c r="F80" s="499">
        <f t="shared" si="29"/>
        <v>18.809999999999999</v>
      </c>
      <c r="G80" s="499">
        <f t="shared" si="29"/>
        <v>12.117599999999999</v>
      </c>
      <c r="H80" s="499">
        <f t="shared" si="29"/>
        <v>8.724672</v>
      </c>
      <c r="I80" s="499">
        <f t="shared" si="29"/>
        <v>7.3025504639999994</v>
      </c>
      <c r="J80" s="499">
        <f t="shared" si="29"/>
        <v>6.1779576925440001</v>
      </c>
      <c r="K80" s="499">
        <f t="shared" si="29"/>
        <v>5.2265522078922242</v>
      </c>
      <c r="L80" s="499">
        <f t="shared" ref="L80:M83" si="30">L33*L128/10^6</f>
        <v>4.9390918364581511</v>
      </c>
      <c r="M80" s="499">
        <f t="shared" si="30"/>
        <v>4.6674417854529526</v>
      </c>
      <c r="N80" s="486">
        <f t="shared" si="28"/>
        <v>-0.14701043898574573</v>
      </c>
    </row>
    <row r="81" spans="2:14" s="271" customFormat="1" ht="15" customHeight="1">
      <c r="B81" s="481" t="s">
        <v>33</v>
      </c>
      <c r="C81" s="487" t="s">
        <v>61</v>
      </c>
      <c r="D81" s="499"/>
      <c r="E81" s="499">
        <f t="shared" si="29"/>
        <v>0.71145000000000003</v>
      </c>
      <c r="F81" s="499">
        <f t="shared" si="29"/>
        <v>0.92660624999999996</v>
      </c>
      <c r="G81" s="499">
        <f t="shared" si="29"/>
        <v>0.56376674999999998</v>
      </c>
      <c r="H81" s="499">
        <f t="shared" si="29"/>
        <v>0.38336139000000002</v>
      </c>
      <c r="I81" s="499">
        <f t="shared" si="29"/>
        <v>0.30304717879499998</v>
      </c>
      <c r="J81" s="499">
        <f t="shared" si="29"/>
        <v>0.25637791326056997</v>
      </c>
      <c r="K81" s="499">
        <f t="shared" si="29"/>
        <v>0.21689571461844215</v>
      </c>
      <c r="L81" s="499">
        <f t="shared" si="30"/>
        <v>0.20496645031442781</v>
      </c>
      <c r="M81" s="499">
        <f t="shared" si="30"/>
        <v>0.19369329554713427</v>
      </c>
      <c r="N81" s="486">
        <f t="shared" si="28"/>
        <v>-0.16310843942629094</v>
      </c>
    </row>
    <row r="82" spans="2:14" s="271" customFormat="1" ht="15" customHeight="1">
      <c r="B82" s="508"/>
      <c r="C82" s="487" t="s">
        <v>58</v>
      </c>
      <c r="D82" s="499"/>
      <c r="E82" s="499">
        <f t="shared" si="29"/>
        <v>4.7430000000000003</v>
      </c>
      <c r="F82" s="499">
        <f t="shared" si="29"/>
        <v>6.1773749999999996</v>
      </c>
      <c r="G82" s="499">
        <f t="shared" si="29"/>
        <v>3.758445</v>
      </c>
      <c r="H82" s="499">
        <f t="shared" si="29"/>
        <v>2.5557425999999994</v>
      </c>
      <c r="I82" s="499">
        <f t="shared" si="29"/>
        <v>2.0203145252999994</v>
      </c>
      <c r="J82" s="499">
        <f t="shared" si="29"/>
        <v>1.7091860884037995</v>
      </c>
      <c r="K82" s="499">
        <f t="shared" si="29"/>
        <v>1.4459714307896143</v>
      </c>
      <c r="L82" s="499">
        <f t="shared" si="30"/>
        <v>1.3664430020961853</v>
      </c>
      <c r="M82" s="499">
        <f t="shared" si="30"/>
        <v>1.2912886369808949</v>
      </c>
      <c r="N82" s="486">
        <f t="shared" si="28"/>
        <v>-0.16310843942629094</v>
      </c>
    </row>
    <row r="83" spans="2:14" s="271" customFormat="1" ht="15" customHeight="1">
      <c r="B83" s="508"/>
      <c r="C83" s="487" t="s">
        <v>287</v>
      </c>
      <c r="D83" s="499"/>
      <c r="E83" s="499">
        <f t="shared" si="29"/>
        <v>6.82</v>
      </c>
      <c r="F83" s="499">
        <f t="shared" si="29"/>
        <v>9.4049999999999994</v>
      </c>
      <c r="G83" s="499">
        <f t="shared" si="29"/>
        <v>6.0587999999999997</v>
      </c>
      <c r="H83" s="499">
        <f t="shared" si="29"/>
        <v>4.362336</v>
      </c>
      <c r="I83" s="499">
        <f t="shared" si="29"/>
        <v>3.6512752319999997</v>
      </c>
      <c r="J83" s="499">
        <f t="shared" si="29"/>
        <v>3.088978846272</v>
      </c>
      <c r="K83" s="499">
        <f t="shared" si="29"/>
        <v>2.6132761039461121</v>
      </c>
      <c r="L83" s="499">
        <f t="shared" si="30"/>
        <v>2.4695459182290755</v>
      </c>
      <c r="M83" s="499">
        <f t="shared" si="30"/>
        <v>2.3337208927264763</v>
      </c>
      <c r="N83" s="486">
        <f t="shared" si="28"/>
        <v>-0.14701043898574573</v>
      </c>
    </row>
    <row r="84" spans="2:14" s="271" customFormat="1" ht="15" customHeight="1">
      <c r="B84" s="482"/>
      <c r="C84" s="488"/>
      <c r="D84" s="488"/>
      <c r="E84" s="489"/>
      <c r="F84" s="489"/>
      <c r="G84" s="489"/>
      <c r="H84" s="489"/>
      <c r="I84" s="489"/>
      <c r="J84" s="489"/>
      <c r="K84" s="489"/>
      <c r="L84" s="489"/>
      <c r="M84" s="489"/>
      <c r="N84" s="490"/>
    </row>
    <row r="85" spans="2:14" s="271" customFormat="1" ht="15" customHeight="1">
      <c r="B85" s="508"/>
      <c r="C85" s="484" t="s">
        <v>64</v>
      </c>
      <c r="D85" s="485"/>
      <c r="E85" s="499">
        <f t="shared" ref="E85:K85" si="31">SUM(E86:E89)</f>
        <v>16.844392499999998</v>
      </c>
      <c r="F85" s="499">
        <f t="shared" si="31"/>
        <v>31.415304375000002</v>
      </c>
      <c r="G85" s="499">
        <f t="shared" si="31"/>
        <v>34.409641500000006</v>
      </c>
      <c r="H85" s="499">
        <f t="shared" si="31"/>
        <v>24.510524220000001</v>
      </c>
      <c r="I85" s="499">
        <f t="shared" si="31"/>
        <v>20.30628661191</v>
      </c>
      <c r="J85" s="499">
        <f t="shared" si="31"/>
        <v>17.179118473675864</v>
      </c>
      <c r="K85" s="499">
        <f t="shared" si="31"/>
        <v>14.533534228729778</v>
      </c>
      <c r="L85" s="499">
        <f>SUM(L86:L89)</f>
        <v>13.734189846149638</v>
      </c>
      <c r="M85" s="499">
        <f>SUM(M86:M89)</f>
        <v>12.978809404611408</v>
      </c>
      <c r="N85" s="486">
        <f t="shared" ref="N85:N89" si="32">(M85/G85)^(1/6)-1</f>
        <v>-0.14998657592803144</v>
      </c>
    </row>
    <row r="86" spans="2:14" s="271" customFormat="1" ht="15" customHeight="1">
      <c r="B86" s="508"/>
      <c r="C86" s="487" t="s">
        <v>63</v>
      </c>
      <c r="D86" s="485"/>
      <c r="E86" s="499">
        <f t="shared" ref="E86:K89" si="33">E39*E134/10^6</f>
        <v>8.8659999999999997</v>
      </c>
      <c r="F86" s="499">
        <f t="shared" si="33"/>
        <v>16.731000000000002</v>
      </c>
      <c r="G86" s="499">
        <f t="shared" si="33"/>
        <v>18.532800000000002</v>
      </c>
      <c r="H86" s="499">
        <f t="shared" si="33"/>
        <v>13.343616000000001</v>
      </c>
      <c r="I86" s="499">
        <f t="shared" si="33"/>
        <v>11.168606592</v>
      </c>
      <c r="J86" s="499">
        <f t="shared" si="33"/>
        <v>9.4486411768320018</v>
      </c>
      <c r="K86" s="499">
        <f t="shared" si="33"/>
        <v>7.9935504355998726</v>
      </c>
      <c r="L86" s="499">
        <f t="shared" ref="L86:M89" si="34">L39*L134/10^6</f>
        <v>7.5539051616418789</v>
      </c>
      <c r="M86" s="499">
        <f t="shared" si="34"/>
        <v>7.138440377751575</v>
      </c>
      <c r="N86" s="486">
        <f t="shared" si="32"/>
        <v>-0.14701043898574573</v>
      </c>
    </row>
    <row r="87" spans="2:14" s="271" customFormat="1" ht="15" customHeight="1">
      <c r="B87" s="481" t="s">
        <v>33</v>
      </c>
      <c r="C87" s="487" t="s">
        <v>61</v>
      </c>
      <c r="D87" s="485"/>
      <c r="E87" s="499">
        <f t="shared" si="33"/>
        <v>0.46244250000000003</v>
      </c>
      <c r="F87" s="499">
        <f t="shared" si="33"/>
        <v>0.82419187500000002</v>
      </c>
      <c r="G87" s="499">
        <f t="shared" si="33"/>
        <v>0.86223150000000004</v>
      </c>
      <c r="H87" s="499">
        <f t="shared" si="33"/>
        <v>0.58631742000000009</v>
      </c>
      <c r="I87" s="499">
        <f t="shared" si="33"/>
        <v>0.46348392051000004</v>
      </c>
      <c r="J87" s="499">
        <f t="shared" si="33"/>
        <v>0.39210739675146006</v>
      </c>
      <c r="K87" s="499">
        <f t="shared" si="33"/>
        <v>0.33172285765173509</v>
      </c>
      <c r="L87" s="499">
        <f t="shared" si="34"/>
        <v>0.31347810048088964</v>
      </c>
      <c r="M87" s="499">
        <f t="shared" si="34"/>
        <v>0.29623680495444066</v>
      </c>
      <c r="N87" s="486">
        <f t="shared" si="32"/>
        <v>-0.16310843942629094</v>
      </c>
    </row>
    <row r="88" spans="2:14" s="271" customFormat="1" ht="15" customHeight="1">
      <c r="B88" s="508"/>
      <c r="C88" s="487" t="s">
        <v>58</v>
      </c>
      <c r="D88" s="485"/>
      <c r="E88" s="499">
        <f t="shared" si="33"/>
        <v>3.0829499999999999</v>
      </c>
      <c r="F88" s="499">
        <f t="shared" si="33"/>
        <v>5.4946124999999997</v>
      </c>
      <c r="G88" s="499">
        <f t="shared" si="33"/>
        <v>5.7482100000000003</v>
      </c>
      <c r="H88" s="499">
        <f t="shared" si="33"/>
        <v>3.9087828000000004</v>
      </c>
      <c r="I88" s="499">
        <f t="shared" si="33"/>
        <v>3.0898928033999993</v>
      </c>
      <c r="J88" s="499">
        <f t="shared" si="33"/>
        <v>2.6140493116763999</v>
      </c>
      <c r="K88" s="499">
        <f t="shared" si="33"/>
        <v>2.2114857176782339</v>
      </c>
      <c r="L88" s="499">
        <f t="shared" si="34"/>
        <v>2.089854003205931</v>
      </c>
      <c r="M88" s="499">
        <f t="shared" si="34"/>
        <v>1.9749120330296044</v>
      </c>
      <c r="N88" s="486">
        <f t="shared" si="32"/>
        <v>-0.16310843942629094</v>
      </c>
    </row>
    <row r="89" spans="2:14" s="271" customFormat="1" ht="15" customHeight="1">
      <c r="B89" s="508"/>
      <c r="C89" s="487" t="s">
        <v>287</v>
      </c>
      <c r="D89" s="485"/>
      <c r="E89" s="499">
        <f t="shared" si="33"/>
        <v>4.4329999999999998</v>
      </c>
      <c r="F89" s="499">
        <f t="shared" si="33"/>
        <v>8.3655000000000008</v>
      </c>
      <c r="G89" s="499">
        <f t="shared" si="33"/>
        <v>9.2664000000000009</v>
      </c>
      <c r="H89" s="499">
        <f t="shared" si="33"/>
        <v>6.6718080000000004</v>
      </c>
      <c r="I89" s="499">
        <f t="shared" si="33"/>
        <v>5.5843032959999999</v>
      </c>
      <c r="J89" s="499">
        <f t="shared" si="33"/>
        <v>4.7243205884160009</v>
      </c>
      <c r="K89" s="499">
        <f t="shared" si="33"/>
        <v>3.9967752177999363</v>
      </c>
      <c r="L89" s="499">
        <f t="shared" si="34"/>
        <v>3.7769525808209394</v>
      </c>
      <c r="M89" s="499">
        <f t="shared" si="34"/>
        <v>3.5692201888757875</v>
      </c>
      <c r="N89" s="486">
        <f t="shared" si="32"/>
        <v>-0.14701043898574573</v>
      </c>
    </row>
    <row r="90" spans="2:14" s="271" customFormat="1" ht="15" customHeight="1">
      <c r="B90" s="482"/>
      <c r="C90" s="488"/>
      <c r="D90" s="488"/>
      <c r="E90" s="489"/>
      <c r="F90" s="489"/>
      <c r="G90" s="489"/>
      <c r="H90" s="489"/>
      <c r="I90" s="489"/>
      <c r="J90" s="489"/>
      <c r="K90" s="489"/>
      <c r="L90" s="489"/>
      <c r="M90" s="489"/>
      <c r="N90" s="490"/>
    </row>
    <row r="91" spans="2:14" s="271" customFormat="1" ht="15" customHeight="1">
      <c r="B91" s="508" t="s">
        <v>65</v>
      </c>
      <c r="C91" s="484" t="s">
        <v>66</v>
      </c>
      <c r="D91" s="686"/>
      <c r="E91" s="499">
        <f t="shared" ref="E91:K91" si="35">SUM(E92:E95)</f>
        <v>15</v>
      </c>
      <c r="F91" s="499">
        <f t="shared" si="35"/>
        <v>9.3099999999999987</v>
      </c>
      <c r="G91" s="499">
        <f t="shared" si="35"/>
        <v>6.4486250000000007</v>
      </c>
      <c r="H91" s="499">
        <f t="shared" si="35"/>
        <v>4.3781375000000002</v>
      </c>
      <c r="I91" s="499">
        <f t="shared" si="35"/>
        <v>2.8477223037504</v>
      </c>
      <c r="J91" s="499">
        <f t="shared" si="35"/>
        <v>2.2758383862681693</v>
      </c>
      <c r="K91" s="499">
        <f t="shared" si="35"/>
        <v>1.8200365684245352</v>
      </c>
      <c r="L91" s="499">
        <f>SUM(L92:L95)</f>
        <v>1.4634828496343353</v>
      </c>
      <c r="M91" s="499">
        <f>SUM(M92:M95)</f>
        <v>1.1768372265626057</v>
      </c>
      <c r="N91" s="682">
        <f t="shared" ref="N91:N95" si="36">(M91/G91)^(1/6)-1</f>
        <v>-0.24686144770035801</v>
      </c>
    </row>
    <row r="92" spans="2:14" s="271" customFormat="1" ht="15" customHeight="1">
      <c r="B92" s="508"/>
      <c r="C92" s="487" t="s">
        <v>67</v>
      </c>
      <c r="D92" s="686"/>
      <c r="E92" s="499">
        <f t="shared" ref="E92:K95" si="37">E45*E140/10^6</f>
        <v>10.5</v>
      </c>
      <c r="F92" s="499">
        <f t="shared" si="37"/>
        <v>4.76</v>
      </c>
      <c r="G92" s="499">
        <f t="shared" si="37"/>
        <v>2.0230000000000001</v>
      </c>
      <c r="H92" s="499">
        <f t="shared" si="37"/>
        <v>0.64483124999999997</v>
      </c>
      <c r="I92" s="499">
        <f t="shared" si="37"/>
        <v>0.30070687026239995</v>
      </c>
      <c r="J92" s="499">
        <f t="shared" si="37"/>
        <v>0.24031845993425754</v>
      </c>
      <c r="K92" s="499">
        <f t="shared" si="37"/>
        <v>0.19218780550802975</v>
      </c>
      <c r="L92" s="499">
        <f t="shared" ref="L92:M95" si="38">L45*L140/10^6</f>
        <v>0.15453731103509027</v>
      </c>
      <c r="M92" s="499">
        <f t="shared" si="38"/>
        <v>0.12426880203237034</v>
      </c>
      <c r="N92" s="682">
        <f t="shared" si="36"/>
        <v>-0.371853364178648</v>
      </c>
    </row>
    <row r="93" spans="2:14" s="271" customFormat="1" ht="15" customHeight="1">
      <c r="B93" s="508"/>
      <c r="C93" s="683" t="s">
        <v>76</v>
      </c>
      <c r="D93" s="686"/>
      <c r="E93" s="499">
        <f t="shared" si="37"/>
        <v>0</v>
      </c>
      <c r="F93" s="499">
        <f t="shared" si="37"/>
        <v>2</v>
      </c>
      <c r="G93" s="499">
        <f t="shared" si="37"/>
        <v>2.8</v>
      </c>
      <c r="H93" s="499">
        <f t="shared" si="37"/>
        <v>2.72</v>
      </c>
      <c r="I93" s="499">
        <f t="shared" si="37"/>
        <v>1.9026435686400001</v>
      </c>
      <c r="J93" s="499">
        <f t="shared" si="37"/>
        <v>1.52055179790336</v>
      </c>
      <c r="K93" s="499">
        <f t="shared" si="37"/>
        <v>1.2160177511135846</v>
      </c>
      <c r="L93" s="499">
        <f t="shared" si="38"/>
        <v>0.97779415780976564</v>
      </c>
      <c r="M93" s="499">
        <f t="shared" si="38"/>
        <v>0.78627813446087036</v>
      </c>
      <c r="N93" s="682">
        <f t="shared" si="36"/>
        <v>-0.19077424862898429</v>
      </c>
    </row>
    <row r="94" spans="2:14" s="271" customFormat="1" ht="15" customHeight="1">
      <c r="B94" s="508"/>
      <c r="C94" s="487" t="s">
        <v>69</v>
      </c>
      <c r="D94" s="686"/>
      <c r="E94" s="499">
        <f t="shared" si="37"/>
        <v>3</v>
      </c>
      <c r="F94" s="499">
        <f t="shared" si="37"/>
        <v>1.7</v>
      </c>
      <c r="G94" s="499">
        <f t="shared" si="37"/>
        <v>1.08375</v>
      </c>
      <c r="H94" s="499">
        <f t="shared" si="37"/>
        <v>0.67553750000000001</v>
      </c>
      <c r="I94" s="499">
        <f t="shared" si="37"/>
        <v>0.42958124323200003</v>
      </c>
      <c r="J94" s="499">
        <f t="shared" si="37"/>
        <v>0.34331208562036797</v>
      </c>
      <c r="K94" s="499">
        <f t="shared" si="37"/>
        <v>0.274554007868614</v>
      </c>
      <c r="L94" s="499">
        <f t="shared" si="38"/>
        <v>0.22076758719298611</v>
      </c>
      <c r="M94" s="499">
        <f t="shared" si="38"/>
        <v>0.17752686004624338</v>
      </c>
      <c r="N94" s="682">
        <f t="shared" si="36"/>
        <v>-0.26029964544858208</v>
      </c>
    </row>
    <row r="95" spans="2:14" s="271" customFormat="1" ht="15" customHeight="1">
      <c r="B95" s="508"/>
      <c r="C95" s="487" t="s">
        <v>70</v>
      </c>
      <c r="D95" s="686"/>
      <c r="E95" s="499">
        <f t="shared" si="37"/>
        <v>1.5</v>
      </c>
      <c r="F95" s="499">
        <f t="shared" si="37"/>
        <v>0.85</v>
      </c>
      <c r="G95" s="499">
        <f t="shared" si="37"/>
        <v>0.541875</v>
      </c>
      <c r="H95" s="499">
        <f t="shared" si="37"/>
        <v>0.33776875000000001</v>
      </c>
      <c r="I95" s="499">
        <f t="shared" si="37"/>
        <v>0.21479062161600002</v>
      </c>
      <c r="J95" s="499">
        <f t="shared" si="37"/>
        <v>0.17165604281018398</v>
      </c>
      <c r="K95" s="499">
        <f t="shared" si="37"/>
        <v>0.137277003934307</v>
      </c>
      <c r="L95" s="499">
        <f t="shared" si="38"/>
        <v>0.11038379359649306</v>
      </c>
      <c r="M95" s="499">
        <f t="shared" si="38"/>
        <v>8.8763430023121689E-2</v>
      </c>
      <c r="N95" s="682">
        <f t="shared" si="36"/>
        <v>-0.26029964544858208</v>
      </c>
    </row>
    <row r="96" spans="2:14" s="271" customFormat="1" ht="15" customHeight="1">
      <c r="B96" s="482"/>
      <c r="C96" s="488"/>
      <c r="D96" s="488"/>
      <c r="E96" s="489"/>
      <c r="F96" s="489"/>
      <c r="G96" s="489"/>
      <c r="H96" s="489"/>
      <c r="I96" s="489"/>
      <c r="J96" s="489"/>
      <c r="K96" s="489"/>
      <c r="L96" s="489"/>
      <c r="M96" s="489"/>
      <c r="N96" s="490"/>
    </row>
    <row r="97" spans="2:14" s="271" customFormat="1" ht="15" customHeight="1">
      <c r="B97" s="508" t="s">
        <v>65</v>
      </c>
      <c r="C97" s="484" t="s">
        <v>9</v>
      </c>
      <c r="D97" s="686"/>
      <c r="E97" s="499">
        <f t="shared" ref="E97:K97" si="39">SUM(E98:E100)</f>
        <v>0.15445447309301405</v>
      </c>
      <c r="F97" s="499">
        <f t="shared" si="39"/>
        <v>1.6434919999999997</v>
      </c>
      <c r="G97" s="499">
        <f t="shared" si="39"/>
        <v>4.8404328022699996</v>
      </c>
      <c r="H97" s="499">
        <f t="shared" si="39"/>
        <v>6.3986082931249992</v>
      </c>
      <c r="I97" s="499">
        <f t="shared" si="39"/>
        <v>9.6486313412579374</v>
      </c>
      <c r="J97" s="499">
        <f t="shared" si="39"/>
        <v>12.48862155445763</v>
      </c>
      <c r="K97" s="499">
        <f t="shared" si="39"/>
        <v>12.090503982169603</v>
      </c>
      <c r="L97" s="499">
        <f>SUM(L98:L100)</f>
        <v>11.102047592470107</v>
      </c>
      <c r="M97" s="499">
        <f>SUM(M98:M100)</f>
        <v>9.7275399501741422</v>
      </c>
      <c r="N97" s="682">
        <f t="shared" ref="N97:N100" si="40">(M97/G97)^(1/6)-1</f>
        <v>0.12336219586976838</v>
      </c>
    </row>
    <row r="98" spans="2:14" s="271" customFormat="1" ht="15" customHeight="1">
      <c r="B98" s="508"/>
      <c r="C98" s="487" t="s">
        <v>71</v>
      </c>
      <c r="D98" s="686"/>
      <c r="E98" s="499">
        <f t="shared" ref="E98:K100" si="41">E51*E146/10^6</f>
        <v>4.4636991503057069E-2</v>
      </c>
      <c r="F98" s="499">
        <f t="shared" si="41"/>
        <v>4.3910999999999999E-2</v>
      </c>
      <c r="G98" s="499">
        <f t="shared" si="41"/>
        <v>4.2092850000000001E-2</v>
      </c>
      <c r="H98" s="499">
        <f t="shared" si="41"/>
        <v>2.9929381874999997E-2</v>
      </c>
      <c r="I98" s="499">
        <f t="shared" si="41"/>
        <v>2.4490967231249997E-2</v>
      </c>
      <c r="J98" s="499">
        <f t="shared" si="41"/>
        <v>2.0867438661609373E-2</v>
      </c>
      <c r="K98" s="499">
        <f t="shared" si="41"/>
        <v>1.8109299018087135E-2</v>
      </c>
      <c r="L98" s="499">
        <f t="shared" ref="L98:M100" si="42">L51*L146/10^6</f>
        <v>1.5952745351592818E-2</v>
      </c>
      <c r="M98" s="499">
        <f t="shared" si="42"/>
        <v>1.4116899960082622E-2</v>
      </c>
      <c r="N98" s="682">
        <f t="shared" si="40"/>
        <v>-0.16646885060564698</v>
      </c>
    </row>
    <row r="99" spans="2:14" s="271" customFormat="1" ht="15" customHeight="1">
      <c r="B99" s="508"/>
      <c r="C99" s="487" t="s">
        <v>72</v>
      </c>
      <c r="D99" s="686"/>
      <c r="E99" s="499">
        <f t="shared" si="41"/>
        <v>6.7579988670742761E-2</v>
      </c>
      <c r="F99" s="499">
        <f t="shared" si="41"/>
        <v>0.98341599999999996</v>
      </c>
      <c r="G99" s="499">
        <f t="shared" si="41"/>
        <v>2.9516774783199997</v>
      </c>
      <c r="H99" s="499">
        <f t="shared" si="41"/>
        <v>3.9112884299999995</v>
      </c>
      <c r="I99" s="499">
        <f t="shared" si="41"/>
        <v>5.9117646508975632</v>
      </c>
      <c r="J99" s="499">
        <f t="shared" si="41"/>
        <v>7.6602851158938163</v>
      </c>
      <c r="K99" s="499">
        <f t="shared" si="41"/>
        <v>7.4155007355894593</v>
      </c>
      <c r="L99" s="499">
        <f t="shared" si="42"/>
        <v>6.8068798330990754</v>
      </c>
      <c r="M99" s="499">
        <f t="shared" si="42"/>
        <v>5.9602881768892146</v>
      </c>
      <c r="N99" s="682">
        <f t="shared" si="40"/>
        <v>0.12425905142294247</v>
      </c>
    </row>
    <row r="100" spans="2:14" s="271" customFormat="1" ht="15" customHeight="1">
      <c r="B100" s="508"/>
      <c r="C100" s="487" t="s">
        <v>73</v>
      </c>
      <c r="D100" s="686"/>
      <c r="E100" s="499">
        <f t="shared" si="41"/>
        <v>4.2237492919214227E-2</v>
      </c>
      <c r="F100" s="499">
        <f t="shared" si="41"/>
        <v>0.61616499999999996</v>
      </c>
      <c r="G100" s="499">
        <f t="shared" si="41"/>
        <v>1.8466624739499999</v>
      </c>
      <c r="H100" s="499">
        <f t="shared" si="41"/>
        <v>2.4573904812499996</v>
      </c>
      <c r="I100" s="499">
        <f t="shared" si="41"/>
        <v>3.7123757231291248</v>
      </c>
      <c r="J100" s="499">
        <f t="shared" si="41"/>
        <v>4.8074689999022056</v>
      </c>
      <c r="K100" s="499">
        <f t="shared" si="41"/>
        <v>4.6568939475620557</v>
      </c>
      <c r="L100" s="499">
        <f t="shared" si="42"/>
        <v>4.2792150140194405</v>
      </c>
      <c r="M100" s="499">
        <f t="shared" si="42"/>
        <v>3.7531348733248446</v>
      </c>
      <c r="N100" s="682">
        <f t="shared" si="40"/>
        <v>0.12547134271968785</v>
      </c>
    </row>
    <row r="101" spans="2:14" s="271" customFormat="1" ht="15" customHeight="1">
      <c r="B101" s="482"/>
      <c r="C101" s="488"/>
      <c r="D101" s="488"/>
      <c r="E101" s="489"/>
      <c r="F101" s="489"/>
      <c r="G101" s="489"/>
      <c r="H101" s="489"/>
      <c r="I101" s="489"/>
      <c r="J101" s="489"/>
      <c r="K101" s="489"/>
      <c r="L101" s="489"/>
      <c r="M101" s="489"/>
      <c r="N101" s="490"/>
    </row>
    <row r="102" spans="2:14" s="271" customFormat="1" ht="15" customHeight="1">
      <c r="B102" s="681"/>
      <c r="C102" s="684" t="s">
        <v>15</v>
      </c>
      <c r="D102" s="686"/>
      <c r="E102" s="499">
        <f t="shared" ref="E102:K102" si="43">SUM(E103:E104)</f>
        <v>0.54447999999999996</v>
      </c>
      <c r="F102" s="499">
        <f t="shared" si="43"/>
        <v>1.8488764799999999</v>
      </c>
      <c r="G102" s="499">
        <f t="shared" si="43"/>
        <v>5.4825417792</v>
      </c>
      <c r="H102" s="499">
        <f t="shared" si="43"/>
        <v>9.3203210246400001</v>
      </c>
      <c r="I102" s="499">
        <f t="shared" si="43"/>
        <v>14.13335888080891</v>
      </c>
      <c r="J102" s="499">
        <f t="shared" si="43"/>
        <v>16.986360230584786</v>
      </c>
      <c r="K102" s="499">
        <f t="shared" si="43"/>
        <v>18.04800774499634</v>
      </c>
      <c r="L102" s="499">
        <f>SUM(L103:L104)</f>
        <v>17.64192757073392</v>
      </c>
      <c r="M102" s="499">
        <f>SUM(M103:M104)</f>
        <v>16.495202278636214</v>
      </c>
      <c r="N102" s="682">
        <f t="shared" ref="N102:N104" si="44">(M102/G102)^(1/6)-1</f>
        <v>0.2015152368628732</v>
      </c>
    </row>
    <row r="103" spans="2:14" s="271" customFormat="1" ht="15" customHeight="1">
      <c r="B103" s="481" t="s">
        <v>33</v>
      </c>
      <c r="C103" s="487" t="s">
        <v>74</v>
      </c>
      <c r="D103" s="686"/>
      <c r="E103" s="499">
        <f t="shared" ref="E103:K104" si="45">E56*E151/10^6</f>
        <v>0.20418</v>
      </c>
      <c r="F103" s="499">
        <f t="shared" si="45"/>
        <v>0.69332867999999992</v>
      </c>
      <c r="G103" s="499">
        <f t="shared" si="45"/>
        <v>2.0559531672000002</v>
      </c>
      <c r="H103" s="499">
        <f t="shared" si="45"/>
        <v>3.4951203842399998</v>
      </c>
      <c r="I103" s="499">
        <f t="shared" si="45"/>
        <v>5.3000095803033416</v>
      </c>
      <c r="J103" s="499">
        <f t="shared" si="45"/>
        <v>6.3698850864692957</v>
      </c>
      <c r="K103" s="499">
        <f t="shared" si="45"/>
        <v>6.7680029043736258</v>
      </c>
      <c r="L103" s="499">
        <f>L56*L151/10^6</f>
        <v>6.615722839025219</v>
      </c>
      <c r="M103" s="499">
        <f>M56*M151/10^6</f>
        <v>6.1857008544885801</v>
      </c>
      <c r="N103" s="682">
        <f t="shared" si="44"/>
        <v>0.2015152368628732</v>
      </c>
    </row>
    <row r="104" spans="2:14" s="271" customFormat="1" ht="15" customHeight="1">
      <c r="B104" s="508"/>
      <c r="C104" s="487" t="s">
        <v>73</v>
      </c>
      <c r="D104" s="686"/>
      <c r="E104" s="499">
        <f t="shared" si="45"/>
        <v>0.34029999999999999</v>
      </c>
      <c r="F104" s="499">
        <f t="shared" si="45"/>
        <v>1.1555477999999999</v>
      </c>
      <c r="G104" s="499">
        <f t="shared" si="45"/>
        <v>3.4265886120000002</v>
      </c>
      <c r="H104" s="499">
        <f t="shared" si="45"/>
        <v>5.8252006404000003</v>
      </c>
      <c r="I104" s="499">
        <f t="shared" si="45"/>
        <v>8.833349300505569</v>
      </c>
      <c r="J104" s="499">
        <f t="shared" si="45"/>
        <v>10.616475144115492</v>
      </c>
      <c r="K104" s="499">
        <f t="shared" si="45"/>
        <v>11.280004840622713</v>
      </c>
      <c r="L104" s="499">
        <f>L57*L152/10^6</f>
        <v>11.026204731708701</v>
      </c>
      <c r="M104" s="499">
        <f>M57*M152/10^6</f>
        <v>10.309501424147633</v>
      </c>
      <c r="N104" s="682">
        <f t="shared" si="44"/>
        <v>0.2015152368628732</v>
      </c>
    </row>
    <row r="105" spans="2:14" s="271" customFormat="1" ht="15" customHeight="1">
      <c r="B105" s="482"/>
      <c r="C105" s="488"/>
      <c r="D105" s="488"/>
      <c r="E105" s="489"/>
      <c r="F105" s="489"/>
      <c r="G105" s="489"/>
      <c r="H105" s="489"/>
      <c r="I105" s="489"/>
      <c r="J105" s="489"/>
      <c r="K105" s="489"/>
      <c r="L105" s="489"/>
      <c r="M105" s="489"/>
      <c r="N105" s="490"/>
    </row>
    <row r="106" spans="2:14" s="271" customFormat="1" ht="15" customHeight="1">
      <c r="B106" s="681"/>
      <c r="C106" s="684" t="s">
        <v>75</v>
      </c>
      <c r="D106" s="485"/>
      <c r="E106" s="499">
        <f t="shared" ref="E106:J106" si="46">SUM(E107:E108)</f>
        <v>3.6700922343609008</v>
      </c>
      <c r="F106" s="499">
        <f t="shared" si="46"/>
        <v>4.9161091906692977</v>
      </c>
      <c r="G106" s="499">
        <f t="shared" si="46"/>
        <v>4.3691484596950083</v>
      </c>
      <c r="H106" s="499">
        <f t="shared" si="46"/>
        <v>5.0417278904203471</v>
      </c>
      <c r="I106" s="499">
        <f t="shared" si="46"/>
        <v>6.4380083102278931</v>
      </c>
      <c r="J106" s="499">
        <f t="shared" si="46"/>
        <v>6.8261175414909996</v>
      </c>
      <c r="K106" s="499">
        <f>SUM(K107:K108)</f>
        <v>5.6097223599762103</v>
      </c>
      <c r="L106" s="499">
        <f>SUM(L107:L108)</f>
        <v>3.5587835527984542</v>
      </c>
      <c r="M106" s="499">
        <f>SUM(M107:M108)</f>
        <v>2.3085187609073197</v>
      </c>
      <c r="N106" s="682">
        <f t="shared" ref="N106:N108" si="47">(M106/G106)^(1/6)-1</f>
        <v>-0.10086942166978663</v>
      </c>
    </row>
    <row r="107" spans="2:14" s="271" customFormat="1" ht="15" customHeight="1">
      <c r="B107" s="508" t="s">
        <v>52</v>
      </c>
      <c r="C107" s="487" t="s">
        <v>74</v>
      </c>
      <c r="D107" s="485"/>
      <c r="E107" s="499">
        <f t="shared" ref="E107:K108" si="48">E60*E155/10^6</f>
        <v>1.3762845878853376</v>
      </c>
      <c r="F107" s="499">
        <f t="shared" si="48"/>
        <v>1.8435409465009867</v>
      </c>
      <c r="G107" s="499">
        <f t="shared" si="48"/>
        <v>1.6384306723856281</v>
      </c>
      <c r="H107" s="499">
        <f t="shared" si="48"/>
        <v>1.8906479589076304</v>
      </c>
      <c r="I107" s="499">
        <f t="shared" si="48"/>
        <v>2.4142531163354599</v>
      </c>
      <c r="J107" s="499">
        <f t="shared" si="48"/>
        <v>2.5597940780591246</v>
      </c>
      <c r="K107" s="499">
        <f t="shared" si="48"/>
        <v>2.1036458849910789</v>
      </c>
      <c r="L107" s="499">
        <f>L60*L155/10^6</f>
        <v>1.3345438322994203</v>
      </c>
      <c r="M107" s="499">
        <f>M60*M155/10^6</f>
        <v>0.86569453534024476</v>
      </c>
      <c r="N107" s="486">
        <f t="shared" si="47"/>
        <v>-0.10086942166978674</v>
      </c>
    </row>
    <row r="108" spans="2:14" s="271" customFormat="1" ht="15" customHeight="1">
      <c r="B108" s="508"/>
      <c r="C108" s="487" t="s">
        <v>73</v>
      </c>
      <c r="D108" s="485"/>
      <c r="E108" s="499">
        <f t="shared" si="48"/>
        <v>2.293807646475563</v>
      </c>
      <c r="F108" s="499">
        <f t="shared" si="48"/>
        <v>3.0725682441683113</v>
      </c>
      <c r="G108" s="499">
        <f t="shared" si="48"/>
        <v>2.7307177873093802</v>
      </c>
      <c r="H108" s="499">
        <f t="shared" si="48"/>
        <v>3.1510799315127165</v>
      </c>
      <c r="I108" s="499">
        <f t="shared" si="48"/>
        <v>4.0237551938924332</v>
      </c>
      <c r="J108" s="499">
        <f t="shared" si="48"/>
        <v>4.266323463431875</v>
      </c>
      <c r="K108" s="499">
        <f t="shared" si="48"/>
        <v>3.5060764749851314</v>
      </c>
      <c r="L108" s="499">
        <f>L61*L156/10^6</f>
        <v>2.2242397204990341</v>
      </c>
      <c r="M108" s="499">
        <f>M61*M156/10^6</f>
        <v>1.4428242255670747</v>
      </c>
      <c r="N108" s="486">
        <f t="shared" si="47"/>
        <v>-0.10086942166978663</v>
      </c>
    </row>
    <row r="109" spans="2:14" s="271" customFormat="1" ht="15" customHeight="1">
      <c r="B109" s="508"/>
      <c r="C109" s="487"/>
      <c r="D109" s="485"/>
      <c r="E109" s="499"/>
      <c r="F109" s="499"/>
      <c r="G109" s="499"/>
      <c r="H109" s="499"/>
      <c r="I109" s="499"/>
      <c r="J109" s="499"/>
      <c r="K109" s="499"/>
      <c r="L109" s="499"/>
      <c r="M109" s="499"/>
      <c r="N109" s="486"/>
    </row>
    <row r="110" spans="2:14" s="271" customFormat="1" ht="15" customHeight="1">
      <c r="B110" s="508"/>
      <c r="C110" s="484" t="s">
        <v>37</v>
      </c>
      <c r="D110" s="499"/>
      <c r="E110" s="499">
        <f t="shared" ref="E110:J110" si="49">SUM(E102,E97,E91,E85,E79,E74,E70,E66,E106)</f>
        <v>163.20686920745393</v>
      </c>
      <c r="F110" s="499">
        <f t="shared" si="49"/>
        <v>211.2506807956693</v>
      </c>
      <c r="G110" s="499">
        <f t="shared" si="49"/>
        <v>156.05463469116498</v>
      </c>
      <c r="H110" s="499">
        <f t="shared" si="49"/>
        <v>120.61874403018535</v>
      </c>
      <c r="I110" s="499">
        <f t="shared" si="49"/>
        <v>111.63321939828614</v>
      </c>
      <c r="J110" s="499">
        <f t="shared" si="49"/>
        <v>105.05429292952948</v>
      </c>
      <c r="K110" s="499">
        <f>SUM(K102,K97,K91,K85,K79,K74,K70,K66,K106)</f>
        <v>93.845539710024696</v>
      </c>
      <c r="L110" s="499">
        <f>SUM(L102,L97,L91,L85,L79,L74,L70,L66,L106)</f>
        <v>86.989523583669282</v>
      </c>
      <c r="M110" s="499">
        <f>SUM(M102,M97,M91,M85,M79,M74,M70,M66,M106)</f>
        <v>80.044949857274872</v>
      </c>
      <c r="N110" s="486">
        <f>(M110/G110)^(1/6)-1</f>
        <v>-0.10530252657638139</v>
      </c>
    </row>
    <row r="111" spans="2:14" s="271" customFormat="1" ht="15" customHeight="1">
      <c r="B111" s="265"/>
      <c r="C111" s="265"/>
      <c r="D111" s="299"/>
      <c r="E111" s="299"/>
      <c r="F111" s="299"/>
      <c r="G111" s="299"/>
      <c r="H111" s="299"/>
      <c r="I111" s="299"/>
      <c r="J111" s="299"/>
      <c r="K111" s="299"/>
      <c r="L111" s="667"/>
      <c r="M111" s="667"/>
      <c r="N111" s="265"/>
    </row>
    <row r="112" spans="2:14" s="271" customFormat="1" ht="15" customHeight="1">
      <c r="B112" s="342" t="s">
        <v>42</v>
      </c>
      <c r="C112" s="265"/>
      <c r="D112" s="299"/>
      <c r="E112" s="299"/>
      <c r="F112" s="299"/>
      <c r="G112" s="299"/>
      <c r="H112" s="299"/>
      <c r="I112" s="299"/>
      <c r="J112" s="299"/>
      <c r="K112" s="299"/>
      <c r="L112" s="667"/>
      <c r="M112" s="667"/>
    </row>
    <row r="113" spans="2:14" s="271" customFormat="1" ht="15" customHeight="1">
      <c r="B113" s="341" t="s">
        <v>26</v>
      </c>
      <c r="C113" s="341" t="s">
        <v>27</v>
      </c>
      <c r="D113" s="341"/>
      <c r="E113" s="339">
        <v>2011</v>
      </c>
      <c r="F113" s="339">
        <v>2012</v>
      </c>
      <c r="G113" s="339">
        <v>2013</v>
      </c>
      <c r="H113" s="339">
        <v>2014</v>
      </c>
      <c r="I113" s="339">
        <v>2015</v>
      </c>
      <c r="J113" s="339">
        <v>2016</v>
      </c>
      <c r="K113" s="339">
        <v>2017</v>
      </c>
      <c r="L113" s="339">
        <v>2018</v>
      </c>
      <c r="M113" s="339">
        <v>2019</v>
      </c>
      <c r="N113" s="340" t="s">
        <v>29</v>
      </c>
    </row>
    <row r="114" spans="2:14" s="271" customFormat="1" ht="15" customHeight="1">
      <c r="B114" s="508"/>
      <c r="C114" s="491" t="s">
        <v>38</v>
      </c>
      <c r="D114" s="492"/>
      <c r="E114" s="492"/>
      <c r="F114" s="492"/>
      <c r="G114" s="492"/>
      <c r="H114" s="492"/>
      <c r="I114" s="492"/>
      <c r="J114" s="492"/>
      <c r="K114" s="492"/>
      <c r="L114" s="492"/>
      <c r="M114" s="492"/>
      <c r="N114" s="493"/>
    </row>
    <row r="115" spans="2:14" s="271" customFormat="1" ht="15" customHeight="1">
      <c r="B115" s="481" t="s">
        <v>33</v>
      </c>
      <c r="C115" s="487" t="s">
        <v>57</v>
      </c>
      <c r="D115" s="499"/>
      <c r="E115" s="499">
        <v>1763.9999999999998</v>
      </c>
      <c r="F115" s="499">
        <v>1587.6</v>
      </c>
      <c r="G115" s="499">
        <v>1428.84</v>
      </c>
      <c r="H115" s="499">
        <v>1285.9559999999999</v>
      </c>
      <c r="I115" s="499">
        <v>1157.3604</v>
      </c>
      <c r="J115" s="499">
        <v>1041.62436</v>
      </c>
      <c r="K115" s="499">
        <v>937.46192400000007</v>
      </c>
      <c r="L115" s="499">
        <v>937.46192400000007</v>
      </c>
      <c r="M115" s="499">
        <v>937.46192400000007</v>
      </c>
      <c r="N115" s="486">
        <f t="shared" ref="N115:N116" si="50">(M115/G115)^(1/6)-1</f>
        <v>-6.7830248213842315E-2</v>
      </c>
    </row>
    <row r="116" spans="2:14" s="271" customFormat="1" ht="15" customHeight="1">
      <c r="B116" s="508"/>
      <c r="C116" s="487" t="s">
        <v>58</v>
      </c>
      <c r="D116" s="499"/>
      <c r="E116" s="499">
        <v>810</v>
      </c>
      <c r="F116" s="499">
        <v>729</v>
      </c>
      <c r="G116" s="499">
        <v>656.1</v>
      </c>
      <c r="H116" s="499">
        <v>590.49</v>
      </c>
      <c r="I116" s="499">
        <v>531.44100000000003</v>
      </c>
      <c r="J116" s="499">
        <v>478.29690000000005</v>
      </c>
      <c r="K116" s="499">
        <v>430.46721000000008</v>
      </c>
      <c r="L116" s="499">
        <v>430.46721000000008</v>
      </c>
      <c r="M116" s="499">
        <v>430.46721000000008</v>
      </c>
      <c r="N116" s="486">
        <f t="shared" si="50"/>
        <v>-6.7830248213842315E-2</v>
      </c>
    </row>
    <row r="117" spans="2:14" s="271" customFormat="1" ht="15" customHeight="1">
      <c r="B117" s="482"/>
      <c r="C117" s="488"/>
      <c r="D117" s="488"/>
      <c r="E117" s="489"/>
      <c r="F117" s="489"/>
      <c r="G117" s="489"/>
      <c r="H117" s="489"/>
      <c r="I117" s="489"/>
      <c r="J117" s="489"/>
      <c r="K117" s="489"/>
      <c r="L117" s="489"/>
      <c r="M117" s="489"/>
      <c r="N117" s="490"/>
    </row>
    <row r="118" spans="2:14" s="271" customFormat="1" ht="15" customHeight="1">
      <c r="B118" s="508"/>
      <c r="C118" s="484" t="s">
        <v>59</v>
      </c>
      <c r="D118" s="485"/>
      <c r="E118" s="485"/>
      <c r="F118" s="485"/>
      <c r="G118" s="485"/>
      <c r="H118" s="485"/>
      <c r="I118" s="485"/>
      <c r="J118" s="485"/>
      <c r="K118" s="485"/>
      <c r="L118" s="485"/>
      <c r="M118" s="485"/>
      <c r="N118" s="486"/>
    </row>
    <row r="119" spans="2:14" s="271" customFormat="1" ht="15" customHeight="1">
      <c r="B119" s="481" t="s">
        <v>33</v>
      </c>
      <c r="C119" s="487" t="s">
        <v>57</v>
      </c>
      <c r="D119" s="499"/>
      <c r="E119" s="499">
        <v>1620</v>
      </c>
      <c r="F119" s="499">
        <v>1458</v>
      </c>
      <c r="G119" s="499">
        <v>1312.2</v>
      </c>
      <c r="H119" s="499">
        <v>1180.98</v>
      </c>
      <c r="I119" s="499">
        <v>1062.8820000000001</v>
      </c>
      <c r="J119" s="499">
        <v>956.5938000000001</v>
      </c>
      <c r="K119" s="499">
        <v>860.93442000000016</v>
      </c>
      <c r="L119" s="499">
        <v>860.93442000000016</v>
      </c>
      <c r="M119" s="499">
        <v>860.93442000000016</v>
      </c>
      <c r="N119" s="486">
        <f t="shared" ref="N119:N120" si="51">(M119/G119)^(1/6)-1</f>
        <v>-6.7830248213842315E-2</v>
      </c>
    </row>
    <row r="120" spans="2:14" s="271" customFormat="1" ht="15" customHeight="1">
      <c r="B120" s="508"/>
      <c r="C120" s="487" t="s">
        <v>58</v>
      </c>
      <c r="D120" s="499"/>
      <c r="E120" s="499">
        <v>810</v>
      </c>
      <c r="F120" s="499">
        <v>729</v>
      </c>
      <c r="G120" s="499">
        <v>656.1</v>
      </c>
      <c r="H120" s="499">
        <v>590.49</v>
      </c>
      <c r="I120" s="499">
        <v>531.44100000000003</v>
      </c>
      <c r="J120" s="499">
        <v>478.29690000000005</v>
      </c>
      <c r="K120" s="499">
        <v>430.46721000000008</v>
      </c>
      <c r="L120" s="499">
        <v>430.46721000000008</v>
      </c>
      <c r="M120" s="499">
        <v>430.46721000000008</v>
      </c>
      <c r="N120" s="486">
        <f t="shared" si="51"/>
        <v>-6.7830248213842315E-2</v>
      </c>
    </row>
    <row r="121" spans="2:14" s="271" customFormat="1" ht="15" customHeight="1">
      <c r="B121" s="482"/>
      <c r="C121" s="488"/>
      <c r="D121" s="488"/>
      <c r="E121" s="489"/>
      <c r="F121" s="489"/>
      <c r="G121" s="489"/>
      <c r="H121" s="489"/>
      <c r="I121" s="489"/>
      <c r="J121" s="489"/>
      <c r="K121" s="489"/>
      <c r="L121" s="489"/>
      <c r="M121" s="489"/>
      <c r="N121" s="490"/>
    </row>
    <row r="122" spans="2:14" s="271" customFormat="1" ht="15" customHeight="1">
      <c r="B122" s="508"/>
      <c r="C122" s="484" t="s">
        <v>60</v>
      </c>
      <c r="D122" s="485"/>
      <c r="E122" s="485"/>
      <c r="F122" s="485"/>
      <c r="G122" s="485"/>
      <c r="H122" s="485"/>
      <c r="I122" s="485"/>
      <c r="J122" s="485"/>
      <c r="K122" s="485"/>
      <c r="L122" s="485"/>
      <c r="M122" s="485"/>
      <c r="N122" s="486"/>
    </row>
    <row r="123" spans="2:14" s="271" customFormat="1" ht="15" customHeight="1">
      <c r="B123" s="481" t="s">
        <v>33</v>
      </c>
      <c r="C123" s="487" t="s">
        <v>57</v>
      </c>
      <c r="D123" s="499"/>
      <c r="E123" s="499">
        <v>1782</v>
      </c>
      <c r="F123" s="499">
        <v>1603.8</v>
      </c>
      <c r="G123" s="499">
        <v>1443.42</v>
      </c>
      <c r="H123" s="499">
        <v>1299.0780000000002</v>
      </c>
      <c r="I123" s="499">
        <v>1169.1702000000002</v>
      </c>
      <c r="J123" s="499">
        <v>1052.2531800000002</v>
      </c>
      <c r="K123" s="499">
        <v>947.02786200000014</v>
      </c>
      <c r="L123" s="499">
        <v>947.02786200000014</v>
      </c>
      <c r="M123" s="499">
        <v>947.02786200000014</v>
      </c>
      <c r="N123" s="486">
        <f t="shared" ref="N123:N125" si="52">(M123/G123)^(1/6)-1</f>
        <v>-6.7830248213842315E-2</v>
      </c>
    </row>
    <row r="124" spans="2:14" s="271" customFormat="1" ht="15" customHeight="1">
      <c r="B124" s="508"/>
      <c r="C124" s="487" t="s">
        <v>61</v>
      </c>
      <c r="D124" s="499"/>
      <c r="E124" s="499">
        <v>252.45</v>
      </c>
      <c r="F124" s="499">
        <v>214.58249999999998</v>
      </c>
      <c r="G124" s="499">
        <v>182.39512499999998</v>
      </c>
      <c r="H124" s="499">
        <v>155.03585624999997</v>
      </c>
      <c r="I124" s="499">
        <v>131.78047781249998</v>
      </c>
      <c r="J124" s="499">
        <v>118.60243003124998</v>
      </c>
      <c r="K124" s="499">
        <v>106.74218702812499</v>
      </c>
      <c r="L124" s="499">
        <v>106.74218702812499</v>
      </c>
      <c r="M124" s="499">
        <v>106.74218702812499</v>
      </c>
      <c r="N124" s="486">
        <f t="shared" si="52"/>
        <v>-8.5422572622916415E-2</v>
      </c>
    </row>
    <row r="125" spans="2:14" s="271" customFormat="1" ht="15" customHeight="1">
      <c r="B125" s="508"/>
      <c r="C125" s="487" t="s">
        <v>58</v>
      </c>
      <c r="D125" s="499"/>
      <c r="E125" s="499">
        <v>1300.5</v>
      </c>
      <c r="F125" s="499">
        <v>1105.425</v>
      </c>
      <c r="G125" s="499">
        <v>939.61124999999993</v>
      </c>
      <c r="H125" s="499">
        <v>798.66956249999987</v>
      </c>
      <c r="I125" s="499">
        <v>678.86912812499986</v>
      </c>
      <c r="J125" s="499">
        <v>610.98221531249987</v>
      </c>
      <c r="K125" s="499">
        <v>549.88399378124996</v>
      </c>
      <c r="L125" s="499">
        <v>549.88399378124996</v>
      </c>
      <c r="M125" s="499">
        <v>549.88399378124996</v>
      </c>
      <c r="N125" s="486">
        <f t="shared" si="52"/>
        <v>-8.5422572622916415E-2</v>
      </c>
    </row>
    <row r="126" spans="2:14" s="271" customFormat="1" ht="15" customHeight="1">
      <c r="B126" s="482"/>
      <c r="C126" s="488"/>
      <c r="D126" s="488"/>
      <c r="E126" s="489"/>
      <c r="F126" s="489"/>
      <c r="G126" s="489"/>
      <c r="H126" s="489"/>
      <c r="I126" s="489"/>
      <c r="J126" s="489"/>
      <c r="K126" s="489"/>
      <c r="L126" s="489"/>
      <c r="M126" s="489"/>
      <c r="N126" s="490"/>
    </row>
    <row r="127" spans="2:14" s="271" customFormat="1" ht="15" customHeight="1">
      <c r="B127" s="508"/>
      <c r="C127" s="484" t="s">
        <v>62</v>
      </c>
      <c r="D127" s="485"/>
      <c r="E127" s="485"/>
      <c r="F127" s="485"/>
      <c r="G127" s="485"/>
      <c r="H127" s="485"/>
      <c r="I127" s="485"/>
      <c r="J127" s="485"/>
      <c r="K127" s="485"/>
      <c r="L127" s="485"/>
      <c r="M127" s="485"/>
      <c r="N127" s="486"/>
    </row>
    <row r="128" spans="2:14" s="271" customFormat="1" ht="15" customHeight="1">
      <c r="B128" s="481" t="s">
        <v>33</v>
      </c>
      <c r="C128" s="487" t="s">
        <v>63</v>
      </c>
      <c r="D128" s="499"/>
      <c r="E128" s="499">
        <v>2200</v>
      </c>
      <c r="F128" s="499">
        <v>1980</v>
      </c>
      <c r="G128" s="499">
        <v>1782</v>
      </c>
      <c r="H128" s="499">
        <v>1603.8</v>
      </c>
      <c r="I128" s="499">
        <v>1443.42</v>
      </c>
      <c r="J128" s="499">
        <v>1299.0780000000002</v>
      </c>
      <c r="K128" s="499">
        <v>1169.1702000000002</v>
      </c>
      <c r="L128" s="499">
        <v>1169.1702000000002</v>
      </c>
      <c r="M128" s="499">
        <v>1169.1702000000002</v>
      </c>
      <c r="N128" s="486">
        <f t="shared" ref="N128:N131" si="53">(M128/G128)^(1/6)-1</f>
        <v>-6.7830248213842315E-2</v>
      </c>
    </row>
    <row r="129" spans="2:15" s="271" customFormat="1" ht="15" customHeight="1">
      <c r="B129" s="508"/>
      <c r="C129" s="487" t="s">
        <v>61</v>
      </c>
      <c r="D129" s="499"/>
      <c r="E129" s="499">
        <v>114.75</v>
      </c>
      <c r="F129" s="499">
        <v>97.537499999999994</v>
      </c>
      <c r="G129" s="499">
        <v>82.906874999999999</v>
      </c>
      <c r="H129" s="499">
        <v>70.47084375</v>
      </c>
      <c r="I129" s="499">
        <v>59.900217187499997</v>
      </c>
      <c r="J129" s="499">
        <v>53.910195468749997</v>
      </c>
      <c r="K129" s="499">
        <v>48.519175921874997</v>
      </c>
      <c r="L129" s="499">
        <v>48.519175921874997</v>
      </c>
      <c r="M129" s="499">
        <v>48.519175921874997</v>
      </c>
      <c r="N129" s="486">
        <f t="shared" si="53"/>
        <v>-8.5422572622916415E-2</v>
      </c>
    </row>
    <row r="130" spans="2:15" s="271" customFormat="1" ht="15" customHeight="1">
      <c r="B130" s="508"/>
      <c r="C130" s="487" t="s">
        <v>58</v>
      </c>
      <c r="D130" s="499"/>
      <c r="E130" s="499">
        <v>765</v>
      </c>
      <c r="F130" s="499">
        <v>650.25</v>
      </c>
      <c r="G130" s="499">
        <v>552.71249999999998</v>
      </c>
      <c r="H130" s="499">
        <v>469.80562499999996</v>
      </c>
      <c r="I130" s="499">
        <v>399.33478124999993</v>
      </c>
      <c r="J130" s="499">
        <v>359.40130312499997</v>
      </c>
      <c r="K130" s="499">
        <v>323.46117281249997</v>
      </c>
      <c r="L130" s="499">
        <v>323.46117281249997</v>
      </c>
      <c r="M130" s="499">
        <v>323.46117281249997</v>
      </c>
      <c r="N130" s="486">
        <f t="shared" si="53"/>
        <v>-8.5422572622916415E-2</v>
      </c>
    </row>
    <row r="131" spans="2:15" s="271" customFormat="1" ht="15" customHeight="1">
      <c r="B131" s="508"/>
      <c r="C131" s="487" t="s">
        <v>287</v>
      </c>
      <c r="D131" s="499"/>
      <c r="E131" s="499">
        <v>1100</v>
      </c>
      <c r="F131" s="499">
        <v>990</v>
      </c>
      <c r="G131" s="499">
        <v>891</v>
      </c>
      <c r="H131" s="499">
        <v>801.9</v>
      </c>
      <c r="I131" s="499">
        <v>721.71</v>
      </c>
      <c r="J131" s="499">
        <v>649.5390000000001</v>
      </c>
      <c r="K131" s="499">
        <v>584.58510000000012</v>
      </c>
      <c r="L131" s="499">
        <v>584.58510000000012</v>
      </c>
      <c r="M131" s="499">
        <v>584.58510000000012</v>
      </c>
      <c r="N131" s="486">
        <f t="shared" si="53"/>
        <v>-6.7830248213842315E-2</v>
      </c>
    </row>
    <row r="132" spans="2:15" s="271" customFormat="1" ht="15" customHeight="1">
      <c r="B132" s="482"/>
      <c r="C132" s="488"/>
      <c r="D132" s="488"/>
      <c r="E132" s="489"/>
      <c r="F132" s="489"/>
      <c r="G132" s="489"/>
      <c r="H132" s="489"/>
      <c r="I132" s="489"/>
      <c r="J132" s="489"/>
      <c r="K132" s="489"/>
      <c r="L132" s="489"/>
      <c r="M132" s="489"/>
      <c r="N132" s="490"/>
    </row>
    <row r="133" spans="2:15" s="271" customFormat="1" ht="15" customHeight="1">
      <c r="B133" s="508"/>
      <c r="C133" s="484" t="s">
        <v>64</v>
      </c>
      <c r="D133" s="485"/>
      <c r="E133" s="485"/>
      <c r="F133" s="485"/>
      <c r="G133" s="485"/>
      <c r="H133" s="485"/>
      <c r="I133" s="485"/>
      <c r="J133" s="485"/>
      <c r="K133" s="485"/>
      <c r="L133" s="485"/>
      <c r="M133" s="485"/>
      <c r="N133" s="486"/>
    </row>
    <row r="134" spans="2:15" s="271" customFormat="1" ht="15" customHeight="1">
      <c r="B134" s="508"/>
      <c r="C134" s="487" t="s">
        <v>63</v>
      </c>
      <c r="D134" s="485"/>
      <c r="E134" s="499">
        <v>2860</v>
      </c>
      <c r="F134" s="499">
        <v>2574</v>
      </c>
      <c r="G134" s="499">
        <v>2316.6</v>
      </c>
      <c r="H134" s="499">
        <v>2084.94</v>
      </c>
      <c r="I134" s="499">
        <v>1876.4460000000001</v>
      </c>
      <c r="J134" s="499">
        <v>1688.8014000000003</v>
      </c>
      <c r="K134" s="499">
        <v>1519.9212600000003</v>
      </c>
      <c r="L134" s="499">
        <v>1519.9212600000003</v>
      </c>
      <c r="M134" s="499">
        <v>1519.9212600000003</v>
      </c>
      <c r="N134" s="486">
        <f t="shared" ref="N134:N137" si="54">(M134/G134)^(1/6)-1</f>
        <v>-6.7830248213842315E-2</v>
      </c>
    </row>
    <row r="135" spans="2:15" s="271" customFormat="1" ht="15" customHeight="1">
      <c r="B135" s="481" t="s">
        <v>33</v>
      </c>
      <c r="C135" s="487" t="s">
        <v>61</v>
      </c>
      <c r="D135" s="485"/>
      <c r="E135" s="499">
        <v>149.17500000000001</v>
      </c>
      <c r="F135" s="499">
        <v>126.79875</v>
      </c>
      <c r="G135" s="499">
        <v>107.7789375</v>
      </c>
      <c r="H135" s="499">
        <v>91.612096875000006</v>
      </c>
      <c r="I135" s="499">
        <v>77.870282343750006</v>
      </c>
      <c r="J135" s="499">
        <v>70.083254109375005</v>
      </c>
      <c r="K135" s="499">
        <v>63.074928698437496</v>
      </c>
      <c r="L135" s="499">
        <v>63.074928698437496</v>
      </c>
      <c r="M135" s="499">
        <v>63.074928698437496</v>
      </c>
      <c r="N135" s="486">
        <f t="shared" si="54"/>
        <v>-8.5422572622916415E-2</v>
      </c>
    </row>
    <row r="136" spans="2:15" s="271" customFormat="1" ht="15" customHeight="1">
      <c r="B136" s="508"/>
      <c r="C136" s="487" t="s">
        <v>58</v>
      </c>
      <c r="D136" s="485"/>
      <c r="E136" s="499">
        <v>994.5</v>
      </c>
      <c r="F136" s="499">
        <v>845.32500000000005</v>
      </c>
      <c r="G136" s="499">
        <v>718.52625</v>
      </c>
      <c r="H136" s="499">
        <v>610.74731250000002</v>
      </c>
      <c r="I136" s="499">
        <v>519.13521562499989</v>
      </c>
      <c r="J136" s="499">
        <v>467.22169406249998</v>
      </c>
      <c r="K136" s="499">
        <v>420.49952465624995</v>
      </c>
      <c r="L136" s="499">
        <v>420.49952465624995</v>
      </c>
      <c r="M136" s="499">
        <v>420.49952465624995</v>
      </c>
      <c r="N136" s="486">
        <f t="shared" si="54"/>
        <v>-8.5422572622916415E-2</v>
      </c>
    </row>
    <row r="137" spans="2:15" s="265" customFormat="1" ht="15" customHeight="1">
      <c r="B137" s="508"/>
      <c r="C137" s="487" t="s">
        <v>287</v>
      </c>
      <c r="D137" s="485"/>
      <c r="E137" s="499">
        <v>1430</v>
      </c>
      <c r="F137" s="499">
        <v>1287</v>
      </c>
      <c r="G137" s="499">
        <v>1158.3</v>
      </c>
      <c r="H137" s="499">
        <v>1042.47</v>
      </c>
      <c r="I137" s="499">
        <v>938.22300000000007</v>
      </c>
      <c r="J137" s="499">
        <v>844.40070000000014</v>
      </c>
      <c r="K137" s="499">
        <v>759.96063000000015</v>
      </c>
      <c r="L137" s="499">
        <v>759.96063000000015</v>
      </c>
      <c r="M137" s="499">
        <v>759.96063000000015</v>
      </c>
      <c r="N137" s="486">
        <f t="shared" si="54"/>
        <v>-6.7830248213842315E-2</v>
      </c>
      <c r="O137" s="271"/>
    </row>
    <row r="138" spans="2:15" s="265" customFormat="1" ht="15" customHeight="1">
      <c r="B138" s="482"/>
      <c r="C138" s="488"/>
      <c r="D138" s="488"/>
      <c r="E138" s="489"/>
      <c r="F138" s="489"/>
      <c r="G138" s="489"/>
      <c r="H138" s="489"/>
      <c r="I138" s="489"/>
      <c r="J138" s="489"/>
      <c r="K138" s="489"/>
      <c r="L138" s="489"/>
      <c r="M138" s="489"/>
      <c r="N138" s="490"/>
      <c r="O138" s="271"/>
    </row>
    <row r="139" spans="2:15" s="265" customFormat="1" ht="15" customHeight="1">
      <c r="B139" s="508" t="s">
        <v>65</v>
      </c>
      <c r="C139" s="484" t="s">
        <v>66</v>
      </c>
      <c r="D139" s="485"/>
      <c r="E139" s="485"/>
      <c r="F139" s="485"/>
      <c r="G139" s="485"/>
      <c r="H139" s="485"/>
      <c r="I139" s="485"/>
      <c r="J139" s="485"/>
      <c r="K139" s="485"/>
      <c r="L139" s="485"/>
      <c r="M139" s="485"/>
      <c r="N139" s="682"/>
    </row>
    <row r="140" spans="2:15" s="265" customFormat="1" ht="15" customHeight="1">
      <c r="B140" s="508"/>
      <c r="C140" s="487" t="s">
        <v>67</v>
      </c>
      <c r="D140" s="499"/>
      <c r="E140" s="499">
        <v>350</v>
      </c>
      <c r="F140" s="499">
        <v>297.5</v>
      </c>
      <c r="G140" s="499">
        <v>252.875</v>
      </c>
      <c r="H140" s="499">
        <v>214.94374999999999</v>
      </c>
      <c r="I140" s="499">
        <v>182.70218749999998</v>
      </c>
      <c r="J140" s="499">
        <v>155.29685937499997</v>
      </c>
      <c r="K140" s="499">
        <v>132.00233046874996</v>
      </c>
      <c r="L140" s="499">
        <v>112.20198089843747</v>
      </c>
      <c r="M140" s="499">
        <v>95.37168376367184</v>
      </c>
      <c r="N140" s="682">
        <f t="shared" ref="N140:N143" si="55">(M140/G140)^(1/6)-1</f>
        <v>-0.15000000000000002</v>
      </c>
    </row>
    <row r="141" spans="2:15" s="265" customFormat="1" ht="15" customHeight="1">
      <c r="B141" s="508"/>
      <c r="C141" s="487" t="s">
        <v>77</v>
      </c>
      <c r="D141" s="499"/>
      <c r="E141" s="499">
        <v>1000</v>
      </c>
      <c r="F141" s="499">
        <v>1000</v>
      </c>
      <c r="G141" s="499">
        <v>800</v>
      </c>
      <c r="H141" s="499">
        <v>680</v>
      </c>
      <c r="I141" s="499">
        <v>578</v>
      </c>
      <c r="J141" s="499">
        <v>491.3</v>
      </c>
      <c r="K141" s="499">
        <v>417.60500000000002</v>
      </c>
      <c r="L141" s="499">
        <v>354.96424999999999</v>
      </c>
      <c r="M141" s="499">
        <v>301.71961249999998</v>
      </c>
      <c r="N141" s="682">
        <f t="shared" si="55"/>
        <v>-0.15000000000000002</v>
      </c>
    </row>
    <row r="142" spans="2:15" s="265" customFormat="1" ht="15" customHeight="1">
      <c r="B142" s="508"/>
      <c r="C142" s="487" t="s">
        <v>69</v>
      </c>
      <c r="D142" s="499"/>
      <c r="E142" s="499">
        <v>200</v>
      </c>
      <c r="F142" s="499">
        <v>170</v>
      </c>
      <c r="G142" s="499">
        <v>144.5</v>
      </c>
      <c r="H142" s="499">
        <v>122.825</v>
      </c>
      <c r="I142" s="499">
        <v>104.40125</v>
      </c>
      <c r="J142" s="499">
        <v>88.741062499999998</v>
      </c>
      <c r="K142" s="499">
        <v>75.429903124999996</v>
      </c>
      <c r="L142" s="499">
        <v>64.115417656249988</v>
      </c>
      <c r="M142" s="499">
        <v>54.498105007812491</v>
      </c>
      <c r="N142" s="682">
        <f t="shared" si="55"/>
        <v>-0.15000000000000002</v>
      </c>
    </row>
    <row r="143" spans="2:15" s="265" customFormat="1" ht="15" customHeight="1">
      <c r="B143" s="508"/>
      <c r="C143" s="487" t="s">
        <v>70</v>
      </c>
      <c r="D143" s="499"/>
      <c r="E143" s="499">
        <v>100</v>
      </c>
      <c r="F143" s="499">
        <v>85</v>
      </c>
      <c r="G143" s="499">
        <v>72.25</v>
      </c>
      <c r="H143" s="499">
        <v>61.412500000000001</v>
      </c>
      <c r="I143" s="499">
        <v>52.200625000000002</v>
      </c>
      <c r="J143" s="499">
        <v>44.370531249999999</v>
      </c>
      <c r="K143" s="499">
        <v>37.714951562499998</v>
      </c>
      <c r="L143" s="499">
        <v>32.057708828124994</v>
      </c>
      <c r="M143" s="499">
        <v>27.249052503906245</v>
      </c>
      <c r="N143" s="682">
        <f t="shared" si="55"/>
        <v>-0.15000000000000002</v>
      </c>
    </row>
    <row r="144" spans="2:15" s="265" customFormat="1" ht="15" customHeight="1">
      <c r="B144" s="482"/>
      <c r="C144" s="488"/>
      <c r="D144" s="488"/>
      <c r="E144" s="489"/>
      <c r="F144" s="489"/>
      <c r="G144" s="489"/>
      <c r="H144" s="489"/>
      <c r="I144" s="489"/>
      <c r="J144" s="489"/>
      <c r="K144" s="489"/>
      <c r="L144" s="489"/>
      <c r="M144" s="489"/>
      <c r="N144" s="490"/>
    </row>
    <row r="145" spans="2:15" s="265" customFormat="1" ht="15" customHeight="1">
      <c r="B145" s="508" t="s">
        <v>65</v>
      </c>
      <c r="C145" s="484" t="s">
        <v>9</v>
      </c>
      <c r="D145" s="485"/>
      <c r="E145" s="485"/>
      <c r="F145" s="485"/>
      <c r="G145" s="485"/>
      <c r="H145" s="485"/>
      <c r="I145" s="485"/>
      <c r="J145" s="485"/>
      <c r="K145" s="485"/>
      <c r="L145" s="485"/>
      <c r="M145" s="485"/>
      <c r="N145" s="682"/>
    </row>
    <row r="146" spans="2:15" s="265" customFormat="1" ht="15" customHeight="1">
      <c r="B146" s="508"/>
      <c r="C146" s="487" t="s">
        <v>71</v>
      </c>
      <c r="D146" s="499"/>
      <c r="E146" s="499">
        <v>6</v>
      </c>
      <c r="F146" s="499">
        <v>5.0999999999999996</v>
      </c>
      <c r="G146" s="499">
        <v>4.335</v>
      </c>
      <c r="H146" s="499">
        <v>3.6847499999999997</v>
      </c>
      <c r="I146" s="499">
        <v>3.1320374999999996</v>
      </c>
      <c r="J146" s="499">
        <v>2.6622318749999994</v>
      </c>
      <c r="K146" s="499">
        <v>2.2628970937499995</v>
      </c>
      <c r="L146" s="499">
        <v>1.9234625296874994</v>
      </c>
      <c r="M146" s="499">
        <v>1.6349431502343745</v>
      </c>
      <c r="N146" s="682">
        <f t="shared" ref="N146:N148" si="56">(M146/G146)^(1/6)-1</f>
        <v>-0.15000000000000002</v>
      </c>
    </row>
    <row r="147" spans="2:15" s="265" customFormat="1" ht="15" customHeight="1">
      <c r="B147" s="508"/>
      <c r="C147" s="487" t="s">
        <v>72</v>
      </c>
      <c r="D147" s="499"/>
      <c r="E147" s="499">
        <v>16</v>
      </c>
      <c r="F147" s="499">
        <v>13.6</v>
      </c>
      <c r="G147" s="499">
        <v>11.559999999999999</v>
      </c>
      <c r="H147" s="499">
        <v>9.8259999999999987</v>
      </c>
      <c r="I147" s="499">
        <v>8.3520999999999983</v>
      </c>
      <c r="J147" s="499">
        <v>7.0992849999999983</v>
      </c>
      <c r="K147" s="499">
        <v>6.034392249999998</v>
      </c>
      <c r="L147" s="499">
        <v>5.1292334124999979</v>
      </c>
      <c r="M147" s="499">
        <v>4.3598484006249985</v>
      </c>
      <c r="N147" s="682">
        <f t="shared" si="56"/>
        <v>-0.15000000000000002</v>
      </c>
    </row>
    <row r="148" spans="2:15" s="265" customFormat="1" ht="15" customHeight="1">
      <c r="B148" s="508"/>
      <c r="C148" s="487" t="s">
        <v>73</v>
      </c>
      <c r="D148" s="499"/>
      <c r="E148" s="499">
        <v>10</v>
      </c>
      <c r="F148" s="499">
        <v>8.5</v>
      </c>
      <c r="G148" s="499">
        <v>7.2249999999999996</v>
      </c>
      <c r="H148" s="499">
        <v>6.1412499999999994</v>
      </c>
      <c r="I148" s="499">
        <v>5.2200624999999992</v>
      </c>
      <c r="J148" s="499">
        <v>4.4370531249999994</v>
      </c>
      <c r="K148" s="499">
        <v>3.7714951562499994</v>
      </c>
      <c r="L148" s="499">
        <v>3.2057708828124993</v>
      </c>
      <c r="M148" s="499">
        <v>2.7249052503906244</v>
      </c>
      <c r="N148" s="682">
        <f t="shared" si="56"/>
        <v>-0.15000000000000002</v>
      </c>
    </row>
    <row r="149" spans="2:15" s="265" customFormat="1" ht="15" customHeight="1">
      <c r="B149" s="482"/>
      <c r="C149" s="488"/>
      <c r="D149" s="488"/>
      <c r="E149" s="489"/>
      <c r="F149" s="489"/>
      <c r="G149" s="489"/>
      <c r="H149" s="489"/>
      <c r="I149" s="489"/>
      <c r="J149" s="489"/>
      <c r="K149" s="489"/>
      <c r="L149" s="489"/>
      <c r="M149" s="489"/>
      <c r="N149" s="490"/>
    </row>
    <row r="150" spans="2:15" s="265" customFormat="1" ht="15" customHeight="1">
      <c r="B150" s="681"/>
      <c r="C150" s="484" t="s">
        <v>15</v>
      </c>
      <c r="D150" s="485"/>
      <c r="E150" s="485"/>
      <c r="F150" s="485"/>
      <c r="G150" s="485"/>
      <c r="H150" s="485"/>
      <c r="I150" s="485"/>
      <c r="J150" s="485"/>
      <c r="K150" s="485"/>
      <c r="L150" s="485"/>
      <c r="M150" s="485"/>
      <c r="N150" s="682"/>
    </row>
    <row r="151" spans="2:15" s="265" customFormat="1" ht="15" customHeight="1">
      <c r="B151" s="508" t="s">
        <v>65</v>
      </c>
      <c r="C151" s="487" t="s">
        <v>74</v>
      </c>
      <c r="D151" s="499"/>
      <c r="E151" s="499">
        <v>6</v>
      </c>
      <c r="F151" s="499">
        <v>5.0999999999999996</v>
      </c>
      <c r="G151" s="499">
        <v>4.335</v>
      </c>
      <c r="H151" s="499">
        <v>3.6847499999999997</v>
      </c>
      <c r="I151" s="499">
        <v>3.1320374999999996</v>
      </c>
      <c r="J151" s="499">
        <v>2.6622318749999994</v>
      </c>
      <c r="K151" s="499">
        <v>2.2628970937499995</v>
      </c>
      <c r="L151" s="499">
        <v>1.9234625296874994</v>
      </c>
      <c r="M151" s="499">
        <v>1.6349431502343745</v>
      </c>
      <c r="N151" s="682">
        <f t="shared" ref="N151:N152" si="57">(M151/G151)^(1/6)-1</f>
        <v>-0.15000000000000002</v>
      </c>
    </row>
    <row r="152" spans="2:15" s="265" customFormat="1" ht="15" customHeight="1">
      <c r="B152" s="508"/>
      <c r="C152" s="487" t="s">
        <v>73</v>
      </c>
      <c r="D152" s="499"/>
      <c r="E152" s="499">
        <v>10</v>
      </c>
      <c r="F152" s="499">
        <v>8.5</v>
      </c>
      <c r="G152" s="499">
        <v>7.2249999999999996</v>
      </c>
      <c r="H152" s="499">
        <v>6.1412499999999994</v>
      </c>
      <c r="I152" s="499">
        <v>5.2200624999999992</v>
      </c>
      <c r="J152" s="499">
        <v>4.4370531249999994</v>
      </c>
      <c r="K152" s="499">
        <v>3.7714951562499994</v>
      </c>
      <c r="L152" s="499">
        <v>3.2057708828124993</v>
      </c>
      <c r="M152" s="499">
        <v>2.7249052503906244</v>
      </c>
      <c r="N152" s="682">
        <f t="shared" si="57"/>
        <v>-0.15000000000000002</v>
      </c>
    </row>
    <row r="153" spans="2:15" s="265" customFormat="1" ht="15" customHeight="1">
      <c r="B153" s="482"/>
      <c r="C153" s="488"/>
      <c r="D153" s="488"/>
      <c r="E153" s="489"/>
      <c r="F153" s="489"/>
      <c r="G153" s="489"/>
      <c r="H153" s="489"/>
      <c r="I153" s="489"/>
      <c r="J153" s="489"/>
      <c r="K153" s="489"/>
      <c r="L153" s="489"/>
      <c r="M153" s="489"/>
      <c r="N153" s="490"/>
    </row>
    <row r="154" spans="2:15" s="265" customFormat="1" ht="15" customHeight="1">
      <c r="B154" s="681"/>
      <c r="C154" s="684" t="s">
        <v>75</v>
      </c>
      <c r="D154" s="485"/>
      <c r="E154" s="485"/>
      <c r="F154" s="485"/>
      <c r="G154" s="485"/>
      <c r="H154" s="485"/>
      <c r="I154" s="485"/>
      <c r="J154" s="485"/>
      <c r="K154" s="485"/>
      <c r="L154" s="485"/>
      <c r="M154" s="485"/>
      <c r="N154" s="682"/>
    </row>
    <row r="155" spans="2:15" s="265" customFormat="1" ht="15" customHeight="1">
      <c r="B155" s="508" t="s">
        <v>52</v>
      </c>
      <c r="C155" s="487" t="s">
        <v>78</v>
      </c>
      <c r="D155" s="485"/>
      <c r="E155" s="499">
        <v>6</v>
      </c>
      <c r="F155" s="499">
        <v>5.0999999999999996</v>
      </c>
      <c r="G155" s="499">
        <v>4.335</v>
      </c>
      <c r="H155" s="499">
        <v>3.6847499999999997</v>
      </c>
      <c r="I155" s="499">
        <v>3.1320374999999996</v>
      </c>
      <c r="J155" s="499">
        <v>2.6622318749999994</v>
      </c>
      <c r="K155" s="499">
        <v>2.2628970937499995</v>
      </c>
      <c r="L155" s="499">
        <v>1.9234625296874994</v>
      </c>
      <c r="M155" s="499">
        <v>1.6349431502343745</v>
      </c>
      <c r="N155" s="486">
        <f t="shared" ref="N155:N156" si="58">(M155/G155)^(1/6)-1</f>
        <v>-0.15000000000000002</v>
      </c>
    </row>
    <row r="156" spans="2:15" s="265" customFormat="1" ht="15" customHeight="1">
      <c r="B156" s="685"/>
      <c r="C156" s="487" t="s">
        <v>79</v>
      </c>
      <c r="D156" s="485"/>
      <c r="E156" s="499">
        <v>10</v>
      </c>
      <c r="F156" s="499">
        <v>8.5</v>
      </c>
      <c r="G156" s="499">
        <v>7.2249999999999996</v>
      </c>
      <c r="H156" s="499">
        <v>6.1412499999999994</v>
      </c>
      <c r="I156" s="499">
        <v>5.2200624999999992</v>
      </c>
      <c r="J156" s="499">
        <v>4.4370531249999994</v>
      </c>
      <c r="K156" s="499">
        <v>3.7714951562499994</v>
      </c>
      <c r="L156" s="499">
        <v>3.2057708828124993</v>
      </c>
      <c r="M156" s="499">
        <v>2.7249052503906244</v>
      </c>
      <c r="N156" s="486">
        <f t="shared" si="58"/>
        <v>-0.15000000000000002</v>
      </c>
    </row>
    <row r="157" spans="2:15">
      <c r="B157" s="35"/>
      <c r="C157" s="78"/>
      <c r="D157" s="42"/>
      <c r="E157" s="42"/>
      <c r="F157" s="42"/>
      <c r="G157" s="42"/>
      <c r="H157" s="42"/>
      <c r="I157" s="42"/>
      <c r="J157" s="42"/>
      <c r="K157" s="42"/>
      <c r="L157" s="42"/>
      <c r="M157" s="42"/>
      <c r="N157" s="45"/>
      <c r="O157" s="36"/>
    </row>
    <row r="158" spans="2:15">
      <c r="D158" s="36"/>
      <c r="E158" s="36"/>
      <c r="F158" s="36"/>
      <c r="G158" s="36"/>
      <c r="H158" s="36"/>
      <c r="I158" s="36"/>
      <c r="J158" s="36"/>
      <c r="K158" s="36"/>
      <c r="L158" s="36"/>
      <c r="M158" s="36"/>
      <c r="O158" s="36"/>
    </row>
    <row r="159" spans="2:15">
      <c r="D159" s="36"/>
      <c r="E159" s="36"/>
      <c r="F159" s="36"/>
      <c r="G159" s="36"/>
      <c r="H159" s="36"/>
      <c r="I159" s="36"/>
      <c r="J159" s="36"/>
      <c r="K159" s="36"/>
      <c r="L159" s="36"/>
      <c r="M159" s="36"/>
      <c r="N159" s="36"/>
      <c r="O159" s="36"/>
    </row>
    <row r="160" spans="2:15" ht="37.5" customHeight="1">
      <c r="B160" s="942" t="s">
        <v>451</v>
      </c>
      <c r="C160" s="943"/>
      <c r="D160" s="943"/>
      <c r="E160" s="943"/>
      <c r="F160" s="943"/>
      <c r="G160" s="943"/>
      <c r="H160" s="943"/>
      <c r="I160" s="943"/>
      <c r="J160" s="943"/>
      <c r="K160" s="943"/>
      <c r="L160" s="943"/>
      <c r="M160" s="943"/>
      <c r="N160" s="943"/>
      <c r="O160" s="687"/>
    </row>
    <row r="161" spans="4:15">
      <c r="D161" s="36"/>
      <c r="E161" s="36"/>
      <c r="F161" s="36"/>
      <c r="G161" s="36"/>
      <c r="H161" s="36"/>
      <c r="I161" s="36"/>
      <c r="J161" s="36"/>
      <c r="K161" s="36"/>
      <c r="L161" s="36"/>
      <c r="M161" s="36"/>
      <c r="N161" s="36"/>
      <c r="O161" s="36"/>
    </row>
    <row r="162" spans="4:15">
      <c r="D162" s="36"/>
      <c r="E162" s="36"/>
      <c r="F162" s="36"/>
      <c r="G162" s="36"/>
      <c r="H162" s="36"/>
      <c r="I162" s="36"/>
      <c r="J162" s="36"/>
      <c r="K162" s="36"/>
      <c r="L162" s="36"/>
      <c r="M162" s="36"/>
      <c r="N162" s="36"/>
      <c r="O162" s="36"/>
    </row>
    <row r="163" spans="4:15">
      <c r="D163" s="36"/>
      <c r="E163" s="36"/>
      <c r="F163" s="36"/>
      <c r="G163" s="36"/>
      <c r="H163" s="36"/>
      <c r="I163" s="36"/>
      <c r="J163" s="36"/>
      <c r="K163" s="36"/>
      <c r="L163" s="36"/>
      <c r="M163" s="36"/>
      <c r="N163" s="36"/>
      <c r="O163" s="36"/>
    </row>
    <row r="164" spans="4:15">
      <c r="D164" s="36"/>
      <c r="E164" s="36"/>
      <c r="F164" s="36"/>
      <c r="G164" s="36"/>
      <c r="H164" s="36"/>
      <c r="I164" s="36"/>
      <c r="J164" s="36"/>
      <c r="K164" s="36"/>
      <c r="L164" s="36"/>
      <c r="M164" s="36"/>
      <c r="N164" s="36"/>
      <c r="O164" s="36"/>
    </row>
    <row r="165" spans="4:15">
      <c r="D165" s="36"/>
      <c r="E165" s="36"/>
      <c r="F165" s="36"/>
      <c r="G165" s="36"/>
      <c r="H165" s="36"/>
      <c r="I165" s="36"/>
      <c r="J165" s="36"/>
      <c r="K165" s="36"/>
      <c r="L165" s="36"/>
      <c r="M165" s="36"/>
      <c r="N165" s="36"/>
      <c r="O165" s="36"/>
    </row>
    <row r="166" spans="4:15">
      <c r="D166" s="36"/>
      <c r="E166" s="36"/>
      <c r="F166" s="36"/>
      <c r="G166" s="36"/>
      <c r="H166" s="36"/>
      <c r="I166" s="36"/>
      <c r="J166" s="36"/>
      <c r="K166" s="36"/>
      <c r="L166" s="36"/>
      <c r="M166" s="36"/>
      <c r="N166" s="36"/>
      <c r="O166" s="36"/>
    </row>
    <row r="167" spans="4:15">
      <c r="D167" s="36"/>
      <c r="E167" s="36"/>
      <c r="F167" s="36"/>
      <c r="G167" s="36"/>
      <c r="H167" s="36"/>
      <c r="I167" s="36"/>
      <c r="J167" s="36"/>
      <c r="K167" s="36"/>
      <c r="L167" s="36"/>
      <c r="M167" s="36"/>
      <c r="N167" s="36"/>
      <c r="O167" s="36"/>
    </row>
    <row r="168" spans="4:15">
      <c r="D168" s="36"/>
      <c r="E168" s="36"/>
      <c r="F168" s="36"/>
      <c r="G168" s="36"/>
      <c r="H168" s="36"/>
      <c r="I168" s="36"/>
      <c r="J168" s="36"/>
      <c r="K168" s="36"/>
      <c r="L168" s="36"/>
      <c r="M168" s="36"/>
      <c r="N168" s="36"/>
      <c r="O168" s="36"/>
    </row>
    <row r="169" spans="4:15">
      <c r="D169" s="36"/>
      <c r="E169" s="36"/>
      <c r="F169" s="36"/>
      <c r="G169" s="36"/>
      <c r="H169" s="36"/>
      <c r="I169" s="36"/>
      <c r="J169" s="36"/>
      <c r="K169" s="36"/>
      <c r="L169" s="36"/>
      <c r="M169" s="36"/>
      <c r="N169" s="36"/>
      <c r="O169" s="36"/>
    </row>
  </sheetData>
  <mergeCells count="1">
    <mergeCell ref="B160:N160"/>
  </mergeCells>
  <phoneticPr fontId="7" type="noConversion"/>
  <pageMargins left="0.75" right="0.75" top="1" bottom="1" header="0.5" footer="0.5"/>
  <pageSetup paperSize="9" scale="50" orientation="landscape" horizontalDpi="200" verticalDpi="200" r:id="rId1"/>
  <headerFooter alignWithMargins="0">
    <oddFooter>&amp;L© Ovum 2012&amp;C&amp;A&amp;RPage &amp;P of &amp;N</oddFooter>
  </headerFooter>
  <rowBreaks count="2" manualBreakCount="2">
    <brk id="62" max="13" man="1"/>
    <brk id="111" max="13" man="1"/>
  </rowBreaks>
  <drawing r:id="rId2"/>
</worksheet>
</file>

<file path=xl/worksheets/sheet11.xml><?xml version="1.0" encoding="utf-8"?>
<worksheet xmlns="http://schemas.openxmlformats.org/spreadsheetml/2006/main" xmlns:r="http://schemas.openxmlformats.org/officeDocument/2006/relationships">
  <dimension ref="A1:U423"/>
  <sheetViews>
    <sheetView showRowColHeaders="0" topLeftCell="A292" zoomScaleNormal="100" workbookViewId="0">
      <selection activeCell="E315" sqref="E315"/>
    </sheetView>
  </sheetViews>
  <sheetFormatPr defaultRowHeight="12.75"/>
  <cols>
    <col min="1" max="1" width="3.7109375" style="699" customWidth="1"/>
    <col min="2" max="2" width="9.140625" style="699"/>
    <col min="3" max="3" width="35.28515625" style="699" customWidth="1"/>
    <col min="4" max="13" width="10.7109375" style="699" customWidth="1"/>
    <col min="14" max="16" width="9.140625" style="699"/>
    <col min="17" max="16384" width="9.140625" style="688"/>
  </cols>
  <sheetData>
    <row r="1" spans="1:20" s="698" customFormat="1" ht="44.25" customHeight="1">
      <c r="A1" s="691"/>
      <c r="B1" s="530" t="s">
        <v>457</v>
      </c>
      <c r="C1" s="692"/>
      <c r="D1" s="693"/>
      <c r="E1" s="693"/>
      <c r="F1" s="694"/>
      <c r="G1" s="694"/>
      <c r="H1" s="694"/>
      <c r="I1" s="694"/>
      <c r="J1" s="694"/>
      <c r="K1" s="694"/>
      <c r="L1" s="694"/>
      <c r="M1" s="695"/>
      <c r="N1" s="695"/>
      <c r="O1" s="696"/>
      <c r="P1" s="696"/>
      <c r="Q1" s="697"/>
      <c r="R1" s="697"/>
      <c r="S1" s="697"/>
      <c r="T1" s="697"/>
    </row>
    <row r="3" spans="1:20">
      <c r="B3" s="139" t="s">
        <v>331</v>
      </c>
    </row>
    <row r="4" spans="1:20">
      <c r="C4" s="139"/>
    </row>
    <row r="5" spans="1:20">
      <c r="C5" s="139"/>
    </row>
    <row r="6" spans="1:20">
      <c r="C6" s="139"/>
    </row>
    <row r="7" spans="1:20">
      <c r="C7" s="139"/>
    </row>
    <row r="31" spans="2:16" ht="15" customHeight="1">
      <c r="B31" s="148"/>
      <c r="C31" s="148"/>
      <c r="D31" s="148"/>
      <c r="E31" s="148"/>
      <c r="F31" s="148"/>
      <c r="G31" s="148"/>
      <c r="H31" s="191">
        <v>2011</v>
      </c>
      <c r="I31" s="191">
        <v>2012</v>
      </c>
      <c r="J31" s="191">
        <v>2013</v>
      </c>
      <c r="K31" s="191">
        <v>2014</v>
      </c>
      <c r="L31" s="191">
        <v>2015</v>
      </c>
      <c r="M31" s="191">
        <v>2016</v>
      </c>
      <c r="N31" s="191">
        <v>2017</v>
      </c>
      <c r="O31" s="191">
        <v>2018</v>
      </c>
      <c r="P31" s="191">
        <v>2019</v>
      </c>
    </row>
    <row r="32" spans="2:16" ht="15" customHeight="1">
      <c r="B32" s="145"/>
      <c r="C32" s="145"/>
      <c r="D32" s="186" t="s">
        <v>91</v>
      </c>
      <c r="E32" s="690"/>
      <c r="F32" s="145"/>
      <c r="G32" s="145"/>
      <c r="H32" s="145"/>
      <c r="I32" s="145"/>
      <c r="J32" s="145"/>
      <c r="K32" s="145"/>
      <c r="L32" s="145"/>
      <c r="M32" s="145"/>
      <c r="N32" s="145"/>
      <c r="O32" s="145"/>
      <c r="P32" s="145"/>
    </row>
    <row r="33" spans="1:16" ht="15" customHeight="1">
      <c r="B33" s="141" t="s">
        <v>253</v>
      </c>
      <c r="C33" s="141"/>
      <c r="D33" s="689"/>
      <c r="E33" s="183" t="s">
        <v>62</v>
      </c>
      <c r="F33" s="141"/>
      <c r="G33" s="141"/>
      <c r="H33" s="142">
        <f>'100G DWDM Interface Modules'!F19</f>
        <v>73.287974416759923</v>
      </c>
      <c r="I33" s="142">
        <f>'100G DWDM Interface Modules'!G19</f>
        <v>367.37915977269012</v>
      </c>
      <c r="J33" s="142">
        <f>'100G DWDM Interface Modules'!H19</f>
        <v>908.14940566387122</v>
      </c>
      <c r="K33" s="142">
        <f>'100G DWDM Interface Modules'!I19</f>
        <v>1340.5490132821712</v>
      </c>
      <c r="L33" s="142">
        <f>'100G DWDM Interface Modules'!J19</f>
        <v>1354.3890488983557</v>
      </c>
      <c r="M33" s="142">
        <f>'100G DWDM Interface Modules'!K19</f>
        <v>1467.7527109109726</v>
      </c>
      <c r="N33" s="142">
        <f>'100G DWDM Interface Modules'!L19</f>
        <v>1516.7567865245539</v>
      </c>
      <c r="O33" s="142">
        <f>'100G DWDM Interface Modules'!M19</f>
        <v>1561.6666085728182</v>
      </c>
      <c r="P33" s="142">
        <f>'100G DWDM Interface Modules'!N19</f>
        <v>1701.0918295735839</v>
      </c>
    </row>
    <row r="34" spans="1:16" ht="15" customHeight="1">
      <c r="B34" s="141" t="s">
        <v>254</v>
      </c>
      <c r="C34" s="141"/>
      <c r="D34" s="689"/>
      <c r="E34" s="183" t="s">
        <v>87</v>
      </c>
      <c r="F34" s="141"/>
      <c r="G34" s="141"/>
      <c r="H34" s="142">
        <f>'100G DWDM Interface Modules'!F20</f>
        <v>0</v>
      </c>
      <c r="I34" s="142">
        <f>'100G DWDM Interface Modules'!G20</f>
        <v>13.495560971241691</v>
      </c>
      <c r="J34" s="142">
        <f>'100G DWDM Interface Modules'!H20</f>
        <v>50.556771036957819</v>
      </c>
      <c r="K34" s="142">
        <f>'100G DWDM Interface Modules'!I20</f>
        <v>126.99938020567951</v>
      </c>
      <c r="L34" s="142">
        <f>'100G DWDM Interface Modules'!J20</f>
        <v>128.31054147458116</v>
      </c>
      <c r="M34" s="142">
        <f>'100G DWDM Interface Modules'!K20</f>
        <v>115.87521401928743</v>
      </c>
      <c r="N34" s="142">
        <f>'100G DWDM Interface Modules'!L20</f>
        <v>252.79279775409225</v>
      </c>
      <c r="O34" s="142">
        <f>'100G DWDM Interface Modules'!M20</f>
        <v>413.38233756339315</v>
      </c>
      <c r="P34" s="142">
        <f>'100G DWDM Interface Modules'!N20</f>
        <v>450.28901371065461</v>
      </c>
    </row>
    <row r="35" spans="1:16" ht="15" customHeight="1">
      <c r="B35" s="141"/>
      <c r="C35" s="141"/>
      <c r="D35" s="689" t="s">
        <v>92</v>
      </c>
      <c r="E35" s="183"/>
      <c r="F35" s="141"/>
      <c r="G35" s="141"/>
      <c r="H35" s="141"/>
      <c r="I35" s="141"/>
      <c r="J35" s="141"/>
      <c r="K35" s="141"/>
      <c r="L35" s="141"/>
      <c r="M35" s="141"/>
      <c r="N35" s="141"/>
      <c r="O35" s="141"/>
      <c r="P35" s="141"/>
    </row>
    <row r="36" spans="1:16" ht="15" customHeight="1">
      <c r="B36" s="141" t="s">
        <v>255</v>
      </c>
      <c r="C36" s="141"/>
      <c r="D36" s="689"/>
      <c r="E36" s="183" t="s">
        <v>62</v>
      </c>
      <c r="F36" s="141"/>
      <c r="G36" s="141"/>
      <c r="H36" s="142">
        <f>'100G DWDM Interface Modules'!F22</f>
        <v>40.50716909697676</v>
      </c>
      <c r="I36" s="142">
        <f>'100G DWDM Interface Modules'!G22</f>
        <v>165.67873632509918</v>
      </c>
      <c r="J36" s="142">
        <f>'100G DWDM Interface Modules'!H22</f>
        <v>490.18481075934261</v>
      </c>
      <c r="K36" s="142">
        <f>'100G DWDM Interface Modules'!I22</f>
        <v>643.71270107708392</v>
      </c>
      <c r="L36" s="142">
        <f>'100G DWDM Interface Modules'!J22</f>
        <v>598.02225063009791</v>
      </c>
      <c r="M36" s="142">
        <f>'100G DWDM Interface Modules'!K22</f>
        <v>743.94005130495623</v>
      </c>
      <c r="N36" s="142">
        <f>'100G DWDM Interface Modules'!L22</f>
        <v>895.9600586912527</v>
      </c>
      <c r="O36" s="142">
        <f>'100G DWDM Interface Modules'!M22</f>
        <v>1085.9100158306792</v>
      </c>
      <c r="P36" s="142">
        <f>'100G DWDM Interface Modules'!N22</f>
        <v>1277.098508787526</v>
      </c>
    </row>
    <row r="37" spans="1:16" ht="15" customHeight="1">
      <c r="B37" s="141" t="s">
        <v>460</v>
      </c>
      <c r="C37" s="141"/>
      <c r="D37" s="689"/>
      <c r="E37" s="183" t="s">
        <v>93</v>
      </c>
      <c r="F37" s="141"/>
      <c r="G37" s="141"/>
      <c r="H37" s="142">
        <f>'100G DWDM Interface Modules'!F23</f>
        <v>0</v>
      </c>
      <c r="I37" s="142">
        <f>'100G DWDM Interface Modules'!G23</f>
        <v>13.310145671061337</v>
      </c>
      <c r="J37" s="142">
        <f>'100G DWDM Interface Modules'!H23</f>
        <v>30.292319766026786</v>
      </c>
      <c r="K37" s="142">
        <f>'100G DWDM Interface Modules'!I23</f>
        <v>39.779998381168113</v>
      </c>
      <c r="L37" s="142">
        <f>'100G DWDM Interface Modules'!J23</f>
        <v>48.929093233371638</v>
      </c>
      <c r="M37" s="142">
        <f>'100G DWDM Interface Modules'!K23</f>
        <v>72.256246362377937</v>
      </c>
      <c r="N37" s="142">
        <f>'100G DWDM Interface Modules'!L23</f>
        <v>94.805075977795369</v>
      </c>
      <c r="O37" s="142">
        <f>'100G DWDM Interface Modules'!M23</f>
        <v>123.74323436210065</v>
      </c>
      <c r="P37" s="142">
        <f>'100G DWDM Interface Modules'!N23</f>
        <v>169.02774381011372</v>
      </c>
    </row>
    <row r="41" spans="1:16">
      <c r="A41" s="700"/>
      <c r="B41" s="700"/>
      <c r="C41" s="700"/>
      <c r="D41" s="700"/>
      <c r="E41" s="700"/>
      <c r="F41" s="700"/>
      <c r="G41" s="700"/>
      <c r="H41" s="700"/>
      <c r="I41" s="700"/>
      <c r="J41" s="700"/>
      <c r="K41" s="700"/>
      <c r="L41" s="700"/>
      <c r="M41" s="700"/>
      <c r="N41" s="700"/>
      <c r="O41" s="700"/>
      <c r="P41" s="700"/>
    </row>
    <row r="42" spans="1:16">
      <c r="A42" s="688"/>
      <c r="B42" s="162" t="s">
        <v>458</v>
      </c>
      <c r="C42" s="688"/>
      <c r="D42" s="688"/>
      <c r="E42" s="688"/>
      <c r="F42" s="688"/>
      <c r="G42" s="688"/>
      <c r="H42" s="688"/>
      <c r="I42" s="688"/>
      <c r="J42" s="688"/>
      <c r="K42" s="688"/>
      <c r="L42" s="688"/>
      <c r="M42" s="688"/>
      <c r="N42" s="688"/>
      <c r="O42" s="688"/>
      <c r="P42" s="688"/>
    </row>
    <row r="43" spans="1:16">
      <c r="A43" s="688"/>
      <c r="B43" s="688"/>
      <c r="C43" s="688"/>
      <c r="D43" s="688"/>
      <c r="E43" s="688"/>
      <c r="F43" s="688"/>
      <c r="G43" s="688"/>
      <c r="H43" s="688"/>
      <c r="I43" s="688"/>
      <c r="J43" s="688"/>
      <c r="K43" s="688"/>
      <c r="L43" s="688"/>
      <c r="M43" s="688"/>
      <c r="N43" s="688"/>
      <c r="O43" s="688"/>
      <c r="P43" s="688"/>
    </row>
    <row r="44" spans="1:16">
      <c r="A44" s="688"/>
      <c r="B44" s="688"/>
      <c r="C44" s="688"/>
      <c r="D44" s="688"/>
      <c r="E44" s="688"/>
      <c r="F44" s="688"/>
      <c r="G44" s="688"/>
      <c r="H44" s="688"/>
      <c r="I44" s="688"/>
      <c r="J44" s="688"/>
      <c r="K44" s="688"/>
      <c r="L44" s="688"/>
      <c r="M44" s="688"/>
      <c r="N44" s="688"/>
      <c r="O44" s="688"/>
      <c r="P44" s="688"/>
    </row>
    <row r="45" spans="1:16">
      <c r="A45" s="688"/>
      <c r="B45" s="688"/>
      <c r="C45" s="688"/>
      <c r="D45" s="688"/>
      <c r="E45" s="688"/>
      <c r="F45" s="688"/>
      <c r="G45" s="688"/>
      <c r="H45" s="688"/>
      <c r="I45" s="688"/>
      <c r="J45" s="688"/>
      <c r="K45" s="688"/>
      <c r="L45" s="688"/>
      <c r="M45" s="688"/>
      <c r="N45" s="688"/>
      <c r="O45" s="688"/>
      <c r="P45" s="688"/>
    </row>
    <row r="46" spans="1:16">
      <c r="A46" s="688"/>
      <c r="B46" s="688"/>
      <c r="C46" s="688"/>
      <c r="D46" s="688"/>
      <c r="E46" s="688"/>
      <c r="F46" s="688"/>
      <c r="G46" s="688"/>
      <c r="H46" s="688"/>
      <c r="I46" s="688"/>
      <c r="J46" s="688"/>
      <c r="K46" s="688"/>
      <c r="L46" s="688"/>
      <c r="M46" s="688"/>
      <c r="N46" s="688"/>
      <c r="O46" s="688"/>
      <c r="P46" s="688"/>
    </row>
    <row r="47" spans="1:16">
      <c r="A47" s="688"/>
      <c r="B47" s="688"/>
      <c r="C47" s="688"/>
      <c r="D47" s="688"/>
      <c r="E47" s="688"/>
      <c r="F47" s="688"/>
      <c r="G47" s="688"/>
      <c r="H47" s="688"/>
      <c r="I47" s="688"/>
      <c r="J47" s="688"/>
      <c r="K47" s="688"/>
      <c r="L47" s="688"/>
      <c r="M47" s="688"/>
      <c r="N47" s="688"/>
      <c r="O47" s="688"/>
      <c r="P47" s="688"/>
    </row>
    <row r="48" spans="1:16">
      <c r="A48" s="688"/>
      <c r="B48" s="688"/>
      <c r="C48" s="688"/>
      <c r="D48" s="688"/>
      <c r="E48" s="688"/>
      <c r="F48" s="688"/>
      <c r="G48" s="688"/>
      <c r="H48" s="688"/>
      <c r="I48" s="688"/>
      <c r="J48" s="688"/>
      <c r="K48" s="688"/>
      <c r="L48" s="688"/>
      <c r="M48" s="688"/>
      <c r="N48" s="688"/>
      <c r="O48" s="688"/>
      <c r="P48" s="688"/>
    </row>
    <row r="49" spans="1:16">
      <c r="A49" s="688"/>
      <c r="B49" s="688"/>
      <c r="C49" s="688"/>
      <c r="D49" s="688"/>
      <c r="E49" s="688"/>
      <c r="F49" s="688"/>
      <c r="G49" s="688"/>
      <c r="H49" s="688"/>
      <c r="I49" s="688"/>
      <c r="J49" s="688"/>
      <c r="K49" s="688"/>
      <c r="L49" s="688"/>
      <c r="M49" s="688"/>
      <c r="N49" s="688"/>
      <c r="O49" s="688"/>
      <c r="P49" s="688"/>
    </row>
    <row r="50" spans="1:16">
      <c r="A50" s="688"/>
      <c r="B50" s="688"/>
      <c r="C50" s="688"/>
      <c r="D50" s="688"/>
      <c r="E50" s="688"/>
      <c r="F50" s="688"/>
      <c r="G50" s="688"/>
      <c r="H50" s="688"/>
      <c r="I50" s="688"/>
      <c r="J50" s="688"/>
      <c r="K50" s="688"/>
      <c r="L50" s="688"/>
      <c r="M50" s="688"/>
      <c r="N50" s="688"/>
      <c r="O50" s="688"/>
      <c r="P50" s="688"/>
    </row>
    <row r="51" spans="1:16">
      <c r="A51" s="688"/>
      <c r="B51" s="688"/>
      <c r="C51" s="688"/>
      <c r="D51" s="688"/>
      <c r="E51" s="688"/>
      <c r="F51" s="688"/>
      <c r="G51" s="688"/>
      <c r="H51" s="688"/>
      <c r="I51" s="688"/>
      <c r="J51" s="688"/>
      <c r="K51" s="688"/>
      <c r="L51" s="688"/>
      <c r="M51" s="688"/>
      <c r="N51" s="688"/>
      <c r="O51" s="688"/>
      <c r="P51" s="688"/>
    </row>
    <row r="52" spans="1:16">
      <c r="A52" s="688"/>
      <c r="B52" s="688"/>
      <c r="C52" s="688"/>
      <c r="D52" s="688"/>
      <c r="E52" s="688"/>
      <c r="F52" s="688"/>
      <c r="G52" s="688"/>
      <c r="H52" s="688"/>
      <c r="I52" s="688"/>
      <c r="J52" s="688"/>
      <c r="K52" s="688"/>
      <c r="L52" s="688"/>
      <c r="M52" s="688"/>
      <c r="N52" s="688"/>
      <c r="O52" s="688"/>
      <c r="P52" s="688"/>
    </row>
    <row r="53" spans="1:16">
      <c r="A53" s="688"/>
      <c r="B53" s="688"/>
      <c r="C53" s="688"/>
      <c r="D53" s="688"/>
      <c r="E53" s="688"/>
      <c r="F53" s="688"/>
      <c r="G53" s="688"/>
      <c r="H53" s="688"/>
      <c r="I53" s="688"/>
      <c r="J53" s="688"/>
      <c r="K53" s="688"/>
      <c r="L53" s="688"/>
      <c r="M53" s="688"/>
      <c r="N53" s="688"/>
      <c r="O53" s="688"/>
      <c r="P53" s="688"/>
    </row>
    <row r="54" spans="1:16">
      <c r="A54" s="688"/>
      <c r="B54" s="688"/>
      <c r="C54" s="688"/>
      <c r="D54" s="688"/>
      <c r="E54" s="688"/>
      <c r="F54" s="688"/>
      <c r="G54" s="688"/>
      <c r="H54" s="688"/>
      <c r="I54" s="688"/>
      <c r="J54" s="688"/>
      <c r="K54" s="688"/>
      <c r="L54" s="688"/>
      <c r="M54" s="688"/>
      <c r="N54" s="688"/>
      <c r="O54" s="688"/>
      <c r="P54" s="688"/>
    </row>
    <row r="55" spans="1:16">
      <c r="A55" s="688"/>
      <c r="B55" s="688"/>
      <c r="C55" s="688"/>
      <c r="D55" s="688"/>
      <c r="E55" s="688"/>
      <c r="F55" s="688"/>
      <c r="G55" s="688"/>
      <c r="H55" s="688"/>
      <c r="I55" s="688"/>
      <c r="J55" s="688"/>
      <c r="K55" s="688"/>
      <c r="L55" s="688"/>
      <c r="M55" s="688"/>
      <c r="N55" s="688"/>
      <c r="O55" s="688"/>
      <c r="P55" s="688"/>
    </row>
    <row r="56" spans="1:16">
      <c r="A56" s="688"/>
      <c r="B56" s="688"/>
      <c r="C56" s="688"/>
      <c r="D56" s="688"/>
      <c r="E56" s="688"/>
      <c r="F56" s="688"/>
      <c r="G56" s="688"/>
      <c r="H56" s="688"/>
      <c r="I56" s="688"/>
      <c r="J56" s="688"/>
      <c r="K56" s="688"/>
      <c r="L56" s="688"/>
      <c r="M56" s="688"/>
      <c r="N56" s="688"/>
      <c r="O56" s="688"/>
      <c r="P56" s="688"/>
    </row>
    <row r="57" spans="1:16">
      <c r="A57" s="688"/>
      <c r="B57" s="688"/>
      <c r="C57" s="688"/>
      <c r="D57" s="688"/>
      <c r="E57" s="688"/>
      <c r="F57" s="688"/>
      <c r="G57" s="688"/>
      <c r="H57" s="688"/>
      <c r="I57" s="688"/>
      <c r="J57" s="688"/>
      <c r="K57" s="688"/>
      <c r="L57" s="688"/>
      <c r="M57" s="688"/>
      <c r="N57" s="688"/>
      <c r="O57" s="688"/>
      <c r="P57" s="688"/>
    </row>
    <row r="58" spans="1:16">
      <c r="A58" s="688"/>
      <c r="B58" s="688"/>
      <c r="C58" s="688"/>
      <c r="D58" s="688"/>
      <c r="E58" s="688"/>
      <c r="F58" s="688"/>
      <c r="G58" s="688"/>
      <c r="H58" s="688"/>
      <c r="I58" s="688"/>
      <c r="J58" s="688"/>
      <c r="K58" s="688"/>
      <c r="L58" s="688"/>
      <c r="M58" s="688"/>
      <c r="N58" s="688"/>
      <c r="O58" s="688"/>
      <c r="P58" s="688"/>
    </row>
    <row r="59" spans="1:16">
      <c r="A59" s="688"/>
      <c r="B59" s="688"/>
      <c r="C59" s="688"/>
      <c r="D59" s="688"/>
      <c r="E59" s="688"/>
      <c r="F59" s="688"/>
      <c r="G59" s="688"/>
      <c r="H59" s="688"/>
      <c r="I59" s="688"/>
      <c r="J59" s="688"/>
      <c r="K59" s="688"/>
      <c r="L59" s="688"/>
      <c r="M59" s="688"/>
      <c r="N59" s="688"/>
      <c r="O59" s="688"/>
      <c r="P59" s="688"/>
    </row>
    <row r="60" spans="1:16">
      <c r="A60" s="688"/>
      <c r="B60" s="688"/>
      <c r="C60" s="688"/>
      <c r="D60" s="688"/>
      <c r="E60" s="688"/>
      <c r="F60" s="688"/>
      <c r="G60" s="688"/>
      <c r="H60" s="688"/>
      <c r="I60" s="688"/>
      <c r="J60" s="688"/>
      <c r="K60" s="688"/>
      <c r="L60" s="688"/>
      <c r="M60" s="688"/>
      <c r="N60" s="688"/>
      <c r="O60" s="688"/>
      <c r="P60" s="688"/>
    </row>
    <row r="61" spans="1:16">
      <c r="A61" s="688"/>
      <c r="B61" s="688"/>
      <c r="C61" s="688"/>
      <c r="D61" s="688"/>
      <c r="E61" s="688"/>
      <c r="F61" s="688"/>
      <c r="G61" s="688"/>
      <c r="H61" s="688"/>
      <c r="I61" s="688"/>
      <c r="J61" s="688"/>
      <c r="K61" s="688"/>
      <c r="L61" s="688"/>
      <c r="M61" s="688"/>
      <c r="N61" s="688"/>
      <c r="O61" s="688"/>
      <c r="P61" s="688"/>
    </row>
    <row r="62" spans="1:16">
      <c r="A62" s="688"/>
      <c r="B62" s="688"/>
      <c r="C62" s="688"/>
      <c r="D62" s="688"/>
      <c r="E62" s="688"/>
      <c r="F62" s="688"/>
      <c r="G62" s="688"/>
      <c r="H62" s="688"/>
      <c r="I62" s="688"/>
      <c r="J62" s="688"/>
      <c r="K62" s="688"/>
      <c r="L62" s="688"/>
      <c r="M62" s="688"/>
      <c r="N62" s="688"/>
      <c r="O62" s="688"/>
      <c r="P62" s="688"/>
    </row>
    <row r="63" spans="1:16">
      <c r="A63" s="688"/>
      <c r="B63" s="688"/>
      <c r="C63" s="688"/>
      <c r="D63" s="688"/>
      <c r="E63" s="688"/>
      <c r="F63" s="688"/>
      <c r="G63" s="688"/>
      <c r="H63" s="688"/>
      <c r="I63" s="688"/>
      <c r="J63" s="688"/>
      <c r="K63" s="688"/>
      <c r="L63" s="688"/>
      <c r="M63" s="688"/>
      <c r="N63" s="688"/>
      <c r="O63" s="688"/>
      <c r="P63" s="688"/>
    </row>
    <row r="64" spans="1:16">
      <c r="A64" s="688"/>
      <c r="B64" s="688"/>
      <c r="C64" s="688"/>
      <c r="D64" s="688"/>
      <c r="E64" s="688"/>
      <c r="F64" s="688"/>
      <c r="G64" s="688"/>
      <c r="H64" s="688"/>
      <c r="I64" s="688"/>
      <c r="J64" s="688"/>
      <c r="K64" s="688"/>
      <c r="L64" s="688"/>
      <c r="M64" s="688"/>
      <c r="N64" s="688"/>
      <c r="O64" s="688"/>
      <c r="P64" s="688"/>
    </row>
    <row r="65" spans="1:16">
      <c r="A65" s="688"/>
      <c r="B65" s="688"/>
      <c r="C65" s="688"/>
      <c r="D65" s="688"/>
      <c r="E65" s="688"/>
      <c r="F65" s="688"/>
      <c r="G65" s="688"/>
      <c r="H65" s="688"/>
      <c r="I65" s="688"/>
      <c r="J65" s="688"/>
      <c r="K65" s="688"/>
      <c r="L65" s="688"/>
      <c r="M65" s="688"/>
      <c r="N65" s="688"/>
      <c r="O65" s="688"/>
      <c r="P65" s="688"/>
    </row>
    <row r="66" spans="1:16">
      <c r="A66" s="688"/>
      <c r="B66" s="688"/>
      <c r="C66" s="688"/>
      <c r="D66" s="688"/>
      <c r="E66" s="688"/>
      <c r="F66" s="688"/>
      <c r="G66" s="688"/>
      <c r="H66" s="688"/>
      <c r="I66" s="688"/>
      <c r="J66" s="688"/>
      <c r="K66" s="688"/>
      <c r="L66" s="688"/>
      <c r="M66" s="688"/>
      <c r="N66" s="688"/>
      <c r="O66" s="688"/>
      <c r="P66" s="688"/>
    </row>
    <row r="67" spans="1:16">
      <c r="A67" s="688"/>
      <c r="B67" s="688"/>
      <c r="C67" s="688"/>
      <c r="D67" s="688"/>
      <c r="E67" s="688"/>
      <c r="F67" s="688"/>
      <c r="G67" s="688"/>
      <c r="H67" s="688"/>
      <c r="I67" s="688"/>
      <c r="J67" s="688"/>
      <c r="K67" s="688"/>
      <c r="L67" s="688"/>
      <c r="M67" s="688"/>
      <c r="N67" s="688"/>
      <c r="O67" s="688"/>
      <c r="P67" s="688"/>
    </row>
    <row r="68" spans="1:16">
      <c r="A68" s="688"/>
      <c r="B68" s="688"/>
      <c r="C68" s="688"/>
      <c r="D68" s="688"/>
      <c r="E68" s="688"/>
      <c r="F68" s="688"/>
      <c r="G68" s="688"/>
      <c r="H68" s="688"/>
      <c r="I68" s="688"/>
      <c r="J68" s="688"/>
      <c r="K68" s="688"/>
      <c r="L68" s="688"/>
      <c r="M68" s="688"/>
      <c r="N68" s="688"/>
      <c r="O68" s="688"/>
      <c r="P68" s="688"/>
    </row>
    <row r="69" spans="1:16" ht="15" customHeight="1">
      <c r="A69" s="688"/>
      <c r="B69" s="148"/>
      <c r="C69" s="148"/>
      <c r="D69" s="148"/>
      <c r="E69" s="148"/>
      <c r="F69" s="148"/>
      <c r="G69" s="148"/>
      <c r="H69" s="191">
        <v>2011</v>
      </c>
      <c r="I69" s="191">
        <v>2012</v>
      </c>
      <c r="J69" s="191">
        <v>2013</v>
      </c>
      <c r="K69" s="191">
        <v>2014</v>
      </c>
      <c r="L69" s="191">
        <v>2015</v>
      </c>
      <c r="M69" s="191">
        <v>2016</v>
      </c>
      <c r="N69" s="191">
        <v>2017</v>
      </c>
      <c r="O69" s="191">
        <v>2018</v>
      </c>
      <c r="P69" s="191">
        <v>2019</v>
      </c>
    </row>
    <row r="70" spans="1:16" ht="15" customHeight="1">
      <c r="A70" s="688"/>
      <c r="B70" s="145"/>
      <c r="C70" s="145"/>
      <c r="D70" s="186" t="s">
        <v>91</v>
      </c>
      <c r="E70" s="690"/>
      <c r="F70" s="145"/>
      <c r="G70" s="145"/>
      <c r="H70" s="145"/>
      <c r="I70" s="145"/>
      <c r="J70" s="145"/>
      <c r="K70" s="145"/>
      <c r="L70" s="145"/>
      <c r="M70" s="145"/>
      <c r="N70" s="145"/>
      <c r="O70" s="145"/>
      <c r="P70" s="145"/>
    </row>
    <row r="71" spans="1:16" ht="15" customHeight="1">
      <c r="A71" s="688"/>
      <c r="B71" s="141" t="s">
        <v>253</v>
      </c>
      <c r="C71" s="141"/>
      <c r="D71" s="689"/>
      <c r="E71" s="183" t="s">
        <v>62</v>
      </c>
      <c r="F71" s="141"/>
      <c r="G71" s="141"/>
      <c r="H71" s="142">
        <f>'100G DWDM Interface Modules'!F53</f>
        <v>0</v>
      </c>
      <c r="I71" s="142">
        <f>'100G DWDM Interface Modules'!G53</f>
        <v>88.170998345445625</v>
      </c>
      <c r="J71" s="142">
        <f>'100G DWDM Interface Modules'!H53</f>
        <v>181.62988113277424</v>
      </c>
      <c r="K71" s="142">
        <f>'100G DWDM Interface Modules'!I53</f>
        <v>241.29882239079083</v>
      </c>
      <c r="L71" s="142">
        <f>'100G DWDM Interface Modules'!J53</f>
        <v>270.87780977967111</v>
      </c>
      <c r="M71" s="142">
        <f>'100G DWDM Interface Modules'!K53</f>
        <v>352.26065061863346</v>
      </c>
      <c r="N71" s="142">
        <f>'100G DWDM Interface Modules'!L53</f>
        <v>409.5243323616296</v>
      </c>
      <c r="O71" s="142">
        <f>'100G DWDM Interface Modules'!M53</f>
        <v>468.49998257184541</v>
      </c>
      <c r="P71" s="142">
        <f>'100G DWDM Interface Modules'!N53</f>
        <v>561.3603037592826</v>
      </c>
    </row>
    <row r="72" spans="1:16" ht="15" customHeight="1">
      <c r="A72" s="688"/>
      <c r="B72" s="141" t="s">
        <v>254</v>
      </c>
      <c r="C72" s="141"/>
      <c r="D72" s="689"/>
      <c r="E72" s="183" t="s">
        <v>87</v>
      </c>
      <c r="F72" s="141"/>
      <c r="G72" s="141"/>
      <c r="H72" s="142">
        <f>'100G DWDM Interface Modules'!F54</f>
        <v>0</v>
      </c>
      <c r="I72" s="142">
        <f>'100G DWDM Interface Modules'!G54</f>
        <v>0</v>
      </c>
      <c r="J72" s="142">
        <f>'100G DWDM Interface Modules'!H54</f>
        <v>0</v>
      </c>
      <c r="K72" s="142">
        <f>'100G DWDM Interface Modules'!I54</f>
        <v>0</v>
      </c>
      <c r="L72" s="142">
        <f>'100G DWDM Interface Modules'!J54</f>
        <v>6.4155270737290575</v>
      </c>
      <c r="M72" s="142">
        <f>'100G DWDM Interface Modules'!K54</f>
        <v>8.1112649813501214</v>
      </c>
      <c r="N72" s="142">
        <f>'100G DWDM Interface Modules'!L54</f>
        <v>20.22342382032738</v>
      </c>
      <c r="O72" s="142">
        <f>'100G DWDM Interface Modules'!M54</f>
        <v>37.204410380705376</v>
      </c>
      <c r="P72" s="142">
        <f>'100G DWDM Interface Modules'!N54</f>
        <v>40.526011233958911</v>
      </c>
    </row>
    <row r="73" spans="1:16" ht="15" customHeight="1">
      <c r="A73" s="688"/>
      <c r="B73" s="141"/>
      <c r="C73" s="141"/>
      <c r="D73" s="689" t="s">
        <v>92</v>
      </c>
      <c r="E73" s="183"/>
      <c r="F73" s="141"/>
      <c r="G73" s="141"/>
      <c r="H73" s="141"/>
      <c r="I73" s="141"/>
      <c r="J73" s="141"/>
      <c r="K73" s="141"/>
      <c r="L73" s="141"/>
      <c r="M73" s="141"/>
      <c r="N73" s="141"/>
      <c r="O73" s="141"/>
      <c r="P73" s="141"/>
    </row>
    <row r="74" spans="1:16" ht="15" customHeight="1">
      <c r="A74" s="688"/>
      <c r="B74" s="141" t="s">
        <v>255</v>
      </c>
      <c r="C74" s="141"/>
      <c r="D74" s="689"/>
      <c r="E74" s="183" t="s">
        <v>62</v>
      </c>
      <c r="F74" s="141"/>
      <c r="G74" s="141"/>
      <c r="H74" s="142">
        <f>'100G DWDM Interface Modules'!F56</f>
        <v>0</v>
      </c>
      <c r="I74" s="142">
        <f>'100G DWDM Interface Modules'!G56</f>
        <v>0</v>
      </c>
      <c r="J74" s="142">
        <f>'100G DWDM Interface Modules'!H56</f>
        <v>49.018481075934261</v>
      </c>
      <c r="K74" s="142">
        <f>'100G DWDM Interface Modules'!I56</f>
        <v>77.245524129250057</v>
      </c>
      <c r="L74" s="142">
        <f>'100G DWDM Interface Modules'!J56</f>
        <v>119.60445012601959</v>
      </c>
      <c r="M74" s="142">
        <f>'100G DWDM Interface Modules'!K56</f>
        <v>208.30321436538776</v>
      </c>
      <c r="N74" s="142">
        <f>'100G DWDM Interface Modules'!L56</f>
        <v>313.58602054193841</v>
      </c>
      <c r="O74" s="142">
        <f>'100G DWDM Interface Modules'!M56</f>
        <v>466.94130680719206</v>
      </c>
      <c r="P74" s="142">
        <f>'100G DWDM Interface Modules'!N56</f>
        <v>638.54925439376302</v>
      </c>
    </row>
    <row r="75" spans="1:16" ht="15" customHeight="1">
      <c r="A75" s="688"/>
      <c r="B75" s="141" t="s">
        <v>256</v>
      </c>
      <c r="C75" s="141"/>
      <c r="D75" s="689"/>
      <c r="E75" s="183" t="s">
        <v>93</v>
      </c>
      <c r="F75" s="141"/>
      <c r="G75" s="141"/>
      <c r="H75" s="142">
        <f>'100G DWDM Interface Modules'!F57</f>
        <v>0</v>
      </c>
      <c r="I75" s="142">
        <f>'100G DWDM Interface Modules'!G57</f>
        <v>13.310145671061337</v>
      </c>
      <c r="J75" s="142">
        <f>'100G DWDM Interface Modules'!H57</f>
        <v>30.292319766026786</v>
      </c>
      <c r="K75" s="142">
        <f>'100G DWDM Interface Modules'!I57</f>
        <v>39.779998381168113</v>
      </c>
      <c r="L75" s="142">
        <f>'100G DWDM Interface Modules'!J57</f>
        <v>48.929093233371638</v>
      </c>
      <c r="M75" s="142">
        <f>'100G DWDM Interface Modules'!K57</f>
        <v>72.256246362377937</v>
      </c>
      <c r="N75" s="142">
        <f>'100G DWDM Interface Modules'!L57</f>
        <v>94.805075977795369</v>
      </c>
      <c r="O75" s="142">
        <f>'100G DWDM Interface Modules'!M57</f>
        <v>123.74323436210065</v>
      </c>
      <c r="P75" s="142">
        <f>'100G DWDM Interface Modules'!N57</f>
        <v>169.02774381011372</v>
      </c>
    </row>
    <row r="76" spans="1:16">
      <c r="A76" s="688"/>
      <c r="B76" s="688"/>
      <c r="C76" s="688"/>
      <c r="D76" s="688"/>
      <c r="E76" s="688"/>
      <c r="F76" s="688"/>
      <c r="G76" s="688"/>
      <c r="H76" s="688"/>
      <c r="I76" s="688"/>
      <c r="J76" s="688"/>
      <c r="K76" s="688"/>
      <c r="L76" s="688"/>
      <c r="M76" s="688"/>
      <c r="N76" s="688"/>
      <c r="O76" s="688"/>
      <c r="P76" s="688"/>
    </row>
    <row r="77" spans="1:16">
      <c r="A77" s="688"/>
      <c r="B77" s="688"/>
      <c r="C77" s="688"/>
      <c r="D77" s="688"/>
      <c r="E77" s="688"/>
      <c r="F77" s="688"/>
      <c r="G77" s="688"/>
      <c r="H77" s="688"/>
      <c r="I77" s="688"/>
      <c r="J77" s="688"/>
      <c r="K77" s="688"/>
      <c r="L77" s="688"/>
      <c r="M77" s="688"/>
      <c r="N77" s="688"/>
      <c r="O77" s="688"/>
      <c r="P77" s="688"/>
    </row>
    <row r="78" spans="1:16">
      <c r="A78" s="688"/>
      <c r="B78" s="688"/>
      <c r="C78" s="688"/>
      <c r="D78" s="688"/>
      <c r="E78" s="688"/>
      <c r="F78" s="688"/>
      <c r="G78" s="688"/>
      <c r="H78" s="688"/>
      <c r="I78" s="688"/>
      <c r="J78" s="688"/>
      <c r="K78" s="688"/>
      <c r="L78" s="688"/>
      <c r="M78" s="688"/>
      <c r="N78" s="688"/>
      <c r="O78" s="688"/>
      <c r="P78" s="688"/>
    </row>
    <row r="79" spans="1:16">
      <c r="A79" s="700"/>
      <c r="B79" s="700"/>
      <c r="C79" s="700"/>
      <c r="D79" s="700"/>
      <c r="E79" s="700"/>
      <c r="F79" s="700"/>
      <c r="G79" s="700"/>
      <c r="H79" s="700"/>
      <c r="I79" s="700"/>
      <c r="J79" s="700"/>
      <c r="K79" s="700"/>
      <c r="L79" s="700"/>
      <c r="M79" s="700"/>
      <c r="N79" s="700"/>
      <c r="O79" s="700"/>
      <c r="P79" s="700"/>
    </row>
    <row r="80" spans="1:16">
      <c r="A80" s="688"/>
      <c r="B80" s="688"/>
      <c r="C80" s="688"/>
      <c r="D80" s="688"/>
      <c r="E80" s="688"/>
      <c r="F80" s="688"/>
      <c r="G80" s="688"/>
      <c r="H80" s="688"/>
      <c r="I80" s="688"/>
      <c r="J80" s="688"/>
      <c r="K80" s="688"/>
      <c r="L80" s="688"/>
      <c r="M80" s="688"/>
      <c r="N80" s="688"/>
      <c r="O80" s="688"/>
      <c r="P80" s="688"/>
    </row>
    <row r="81" spans="1:21">
      <c r="A81" s="700"/>
      <c r="B81" s="700"/>
      <c r="C81" s="700"/>
      <c r="D81" s="700"/>
      <c r="E81" s="700"/>
      <c r="F81" s="700"/>
      <c r="G81" s="700"/>
      <c r="H81" s="700"/>
      <c r="I81" s="700"/>
      <c r="J81" s="700"/>
      <c r="K81" s="700"/>
      <c r="L81" s="700"/>
      <c r="M81" s="700"/>
      <c r="N81" s="700"/>
      <c r="O81" s="700"/>
      <c r="P81" s="700"/>
      <c r="Q81" s="700"/>
      <c r="R81" s="700"/>
      <c r="S81" s="700"/>
      <c r="T81" s="700"/>
      <c r="U81" s="700"/>
    </row>
    <row r="82" spans="1:21">
      <c r="A82" s="688"/>
      <c r="B82" s="688"/>
      <c r="C82" s="688"/>
      <c r="D82" s="688"/>
      <c r="E82" s="688"/>
      <c r="F82" s="688"/>
      <c r="G82" s="688"/>
      <c r="H82" s="688"/>
      <c r="I82" s="688"/>
      <c r="J82" s="688"/>
      <c r="K82" s="688"/>
      <c r="L82" s="688"/>
      <c r="M82" s="688"/>
      <c r="N82" s="688"/>
      <c r="O82" s="688"/>
      <c r="P82" s="688"/>
    </row>
    <row r="83" spans="1:21">
      <c r="A83" s="688"/>
      <c r="B83" s="162" t="s">
        <v>479</v>
      </c>
      <c r="C83" s="688"/>
      <c r="D83" s="688"/>
      <c r="E83" s="688"/>
      <c r="F83" s="688"/>
      <c r="G83" s="688"/>
      <c r="H83" s="688"/>
      <c r="I83" s="688"/>
      <c r="J83" s="688"/>
      <c r="K83" s="688"/>
      <c r="L83" s="688"/>
      <c r="M83" s="688"/>
      <c r="N83" s="688"/>
      <c r="O83" s="688"/>
      <c r="P83" s="688"/>
    </row>
    <row r="84" spans="1:21">
      <c r="A84" s="688"/>
      <c r="B84" s="688"/>
      <c r="C84" s="688"/>
      <c r="D84" s="688"/>
      <c r="E84" s="688"/>
      <c r="F84" s="688"/>
      <c r="G84" s="688"/>
      <c r="H84" s="688"/>
      <c r="I84" s="688"/>
      <c r="J84" s="688"/>
      <c r="K84" s="688"/>
      <c r="L84" s="688"/>
      <c r="M84" s="688"/>
      <c r="N84" s="688"/>
      <c r="O84" s="688"/>
      <c r="P84" s="688"/>
    </row>
    <row r="85" spans="1:21">
      <c r="A85" s="688"/>
      <c r="B85" s="688"/>
      <c r="C85" s="688"/>
      <c r="D85" s="688"/>
      <c r="E85" s="688"/>
      <c r="F85" s="688"/>
      <c r="G85" s="688"/>
      <c r="H85" s="688"/>
      <c r="I85" s="688"/>
      <c r="J85" s="688"/>
      <c r="K85" s="688"/>
      <c r="L85" s="688"/>
      <c r="M85" s="688"/>
      <c r="N85" s="688"/>
      <c r="O85" s="688"/>
      <c r="P85" s="688"/>
    </row>
    <row r="86" spans="1:21">
      <c r="A86" s="688"/>
      <c r="B86" s="688"/>
      <c r="C86" s="688"/>
      <c r="D86" s="688"/>
      <c r="E86" s="688"/>
      <c r="F86" s="688"/>
      <c r="G86" s="688"/>
      <c r="H86" s="688"/>
      <c r="I86" s="688"/>
      <c r="J86" s="688"/>
      <c r="K86" s="688"/>
      <c r="L86" s="688"/>
      <c r="M86" s="688"/>
      <c r="N86" s="688"/>
      <c r="O86" s="688"/>
      <c r="P86" s="688"/>
    </row>
    <row r="87" spans="1:21">
      <c r="A87" s="688"/>
      <c r="B87" s="688"/>
      <c r="C87" s="688"/>
      <c r="D87" s="688"/>
      <c r="E87" s="688"/>
      <c r="F87" s="688"/>
      <c r="G87" s="688"/>
      <c r="H87" s="688"/>
      <c r="I87" s="688"/>
      <c r="J87" s="688"/>
      <c r="K87" s="688"/>
      <c r="L87" s="688"/>
      <c r="M87" s="688"/>
      <c r="N87" s="688"/>
      <c r="O87" s="688"/>
      <c r="P87" s="688"/>
    </row>
    <row r="88" spans="1:21">
      <c r="A88" s="688"/>
      <c r="B88" s="688"/>
      <c r="C88" s="688"/>
      <c r="D88" s="688"/>
      <c r="E88" s="688"/>
      <c r="F88" s="688"/>
      <c r="G88" s="688"/>
      <c r="H88" s="688"/>
      <c r="I88" s="688"/>
      <c r="J88" s="688"/>
      <c r="K88" s="688"/>
      <c r="L88" s="688"/>
      <c r="M88" s="688"/>
      <c r="N88" s="688"/>
      <c r="O88" s="688"/>
      <c r="P88" s="688"/>
    </row>
    <row r="89" spans="1:21">
      <c r="A89" s="688"/>
      <c r="B89" s="688"/>
      <c r="C89" s="688"/>
      <c r="D89" s="688"/>
      <c r="E89" s="688"/>
      <c r="F89" s="688"/>
      <c r="G89" s="688"/>
      <c r="H89" s="688"/>
      <c r="I89" s="688"/>
      <c r="J89" s="688"/>
      <c r="K89" s="688"/>
      <c r="L89" s="688"/>
      <c r="M89" s="688"/>
      <c r="N89" s="688"/>
      <c r="O89" s="688"/>
      <c r="P89" s="688"/>
    </row>
    <row r="90" spans="1:21">
      <c r="A90" s="688"/>
      <c r="B90" s="688"/>
      <c r="C90" s="688"/>
      <c r="D90" s="688"/>
      <c r="E90" s="688"/>
      <c r="F90" s="688"/>
      <c r="G90" s="688"/>
      <c r="H90" s="688"/>
      <c r="I90" s="688"/>
      <c r="J90" s="688"/>
      <c r="K90" s="688"/>
      <c r="L90" s="688"/>
      <c r="M90" s="688"/>
      <c r="N90" s="688"/>
      <c r="O90" s="688"/>
      <c r="P90" s="688"/>
    </row>
    <row r="91" spans="1:21">
      <c r="A91" s="688"/>
      <c r="B91" s="688"/>
      <c r="C91" s="688"/>
      <c r="D91" s="688"/>
      <c r="E91" s="688"/>
      <c r="F91" s="688"/>
      <c r="G91" s="688"/>
      <c r="H91" s="688"/>
      <c r="I91" s="688"/>
      <c r="J91" s="688"/>
      <c r="K91" s="688"/>
      <c r="L91" s="688"/>
      <c r="M91" s="688"/>
      <c r="N91" s="688"/>
      <c r="O91" s="688"/>
      <c r="P91" s="688"/>
    </row>
    <row r="92" spans="1:21">
      <c r="A92" s="688"/>
      <c r="B92" s="688"/>
      <c r="C92" s="688"/>
      <c r="D92" s="688"/>
      <c r="E92" s="688"/>
      <c r="F92" s="688"/>
      <c r="G92" s="688"/>
      <c r="H92" s="688"/>
      <c r="I92" s="688"/>
      <c r="J92" s="688"/>
      <c r="K92" s="688"/>
      <c r="L92" s="688"/>
      <c r="M92" s="688"/>
      <c r="N92" s="688"/>
      <c r="O92" s="688"/>
      <c r="P92" s="688"/>
    </row>
    <row r="93" spans="1:21">
      <c r="A93" s="688"/>
      <c r="B93" s="688"/>
      <c r="C93" s="688"/>
      <c r="D93" s="688"/>
      <c r="E93" s="688"/>
      <c r="F93" s="688"/>
      <c r="G93" s="688"/>
      <c r="H93" s="688"/>
      <c r="I93" s="688"/>
      <c r="J93" s="688"/>
      <c r="K93" s="688"/>
      <c r="L93" s="688"/>
      <c r="M93" s="688"/>
      <c r="N93" s="688"/>
      <c r="O93" s="688"/>
      <c r="P93" s="688"/>
    </row>
    <row r="94" spans="1:21">
      <c r="A94" s="688"/>
      <c r="B94" s="688"/>
      <c r="C94" s="688"/>
      <c r="D94" s="688"/>
      <c r="E94" s="688"/>
      <c r="F94" s="688"/>
      <c r="G94" s="688"/>
      <c r="H94" s="688"/>
      <c r="I94" s="688"/>
      <c r="J94" s="688"/>
      <c r="K94" s="688"/>
      <c r="L94" s="688"/>
      <c r="M94" s="688"/>
      <c r="N94" s="688"/>
      <c r="O94" s="688"/>
      <c r="P94" s="688"/>
    </row>
    <row r="95" spans="1:21">
      <c r="A95" s="688"/>
      <c r="B95" s="688"/>
      <c r="C95" s="688"/>
      <c r="D95" s="688"/>
      <c r="E95" s="688"/>
      <c r="F95" s="688"/>
      <c r="G95" s="688"/>
      <c r="H95" s="688"/>
      <c r="I95" s="688"/>
      <c r="J95" s="688"/>
      <c r="K95" s="688"/>
      <c r="L95" s="688"/>
      <c r="M95" s="688"/>
      <c r="N95" s="688"/>
      <c r="O95" s="688"/>
      <c r="P95" s="688"/>
    </row>
    <row r="96" spans="1:21">
      <c r="A96" s="688"/>
      <c r="B96" s="688"/>
      <c r="C96" s="688"/>
      <c r="D96" s="688"/>
      <c r="E96" s="688"/>
      <c r="F96" s="688"/>
      <c r="G96" s="688"/>
      <c r="H96" s="688"/>
      <c r="I96" s="688"/>
      <c r="J96" s="688"/>
      <c r="K96" s="688"/>
      <c r="L96" s="688"/>
      <c r="M96" s="688"/>
      <c r="N96" s="688"/>
      <c r="O96" s="688"/>
      <c r="P96" s="688"/>
    </row>
    <row r="97" spans="1:16">
      <c r="A97" s="688"/>
      <c r="B97" s="688"/>
      <c r="C97" s="688"/>
      <c r="D97" s="688"/>
      <c r="E97" s="688"/>
      <c r="F97" s="688"/>
      <c r="G97" s="688"/>
      <c r="H97" s="688"/>
      <c r="I97" s="688"/>
      <c r="J97" s="688"/>
      <c r="K97" s="688"/>
      <c r="L97" s="688"/>
      <c r="M97" s="688"/>
      <c r="N97" s="688"/>
      <c r="O97" s="688"/>
      <c r="P97" s="688"/>
    </row>
    <row r="98" spans="1:16">
      <c r="A98" s="688"/>
      <c r="B98" s="688"/>
      <c r="C98" s="688"/>
      <c r="D98" s="688"/>
      <c r="E98" s="688"/>
      <c r="F98" s="688"/>
      <c r="G98" s="688"/>
      <c r="H98" s="688"/>
      <c r="I98" s="688"/>
      <c r="J98" s="688"/>
      <c r="K98" s="688"/>
      <c r="L98" s="688"/>
      <c r="M98" s="688"/>
      <c r="N98" s="688"/>
      <c r="O98" s="688"/>
      <c r="P98" s="688"/>
    </row>
    <row r="99" spans="1:16">
      <c r="A99" s="688"/>
      <c r="B99" s="688"/>
      <c r="C99" s="688"/>
      <c r="D99" s="688"/>
      <c r="E99" s="688"/>
      <c r="F99" s="688"/>
      <c r="G99" s="688"/>
      <c r="H99" s="688"/>
      <c r="I99" s="688"/>
      <c r="J99" s="688"/>
      <c r="K99" s="688"/>
      <c r="L99" s="688"/>
      <c r="M99" s="688"/>
      <c r="N99" s="688"/>
      <c r="O99" s="688"/>
      <c r="P99" s="688"/>
    </row>
    <row r="100" spans="1:16">
      <c r="A100" s="688"/>
      <c r="B100" s="688"/>
      <c r="C100" s="688"/>
      <c r="D100" s="688"/>
      <c r="E100" s="688"/>
      <c r="F100" s="688"/>
      <c r="G100" s="688"/>
      <c r="H100" s="688"/>
      <c r="I100" s="688"/>
      <c r="J100" s="688"/>
      <c r="K100" s="688"/>
      <c r="L100" s="688"/>
      <c r="M100" s="688"/>
      <c r="N100" s="688"/>
      <c r="O100" s="688"/>
      <c r="P100" s="688"/>
    </row>
    <row r="101" spans="1:16">
      <c r="A101" s="688"/>
      <c r="B101" s="688"/>
      <c r="C101" s="688"/>
      <c r="D101" s="688"/>
      <c r="E101" s="688"/>
      <c r="F101" s="688"/>
      <c r="G101" s="688"/>
      <c r="H101" s="688"/>
      <c r="I101" s="688"/>
      <c r="J101" s="688"/>
      <c r="K101" s="688"/>
      <c r="L101" s="688"/>
      <c r="M101" s="688"/>
      <c r="N101" s="688"/>
      <c r="O101" s="688"/>
      <c r="P101" s="688"/>
    </row>
    <row r="102" spans="1:16">
      <c r="A102" s="688"/>
      <c r="B102" s="688"/>
      <c r="C102" s="688"/>
      <c r="D102" s="688"/>
      <c r="E102" s="688"/>
      <c r="F102" s="688"/>
      <c r="G102" s="688"/>
      <c r="H102" s="688"/>
      <c r="I102" s="688"/>
      <c r="J102" s="688"/>
      <c r="K102" s="688"/>
      <c r="L102" s="688"/>
      <c r="M102" s="688"/>
      <c r="N102" s="688"/>
      <c r="O102" s="688"/>
      <c r="P102" s="688"/>
    </row>
    <row r="103" spans="1:16">
      <c r="A103" s="688"/>
      <c r="B103" s="688"/>
      <c r="C103" s="688"/>
      <c r="D103" s="688"/>
      <c r="E103" s="688"/>
      <c r="F103" s="688"/>
      <c r="G103" s="688"/>
      <c r="H103" s="688"/>
      <c r="I103" s="688"/>
      <c r="J103" s="688"/>
      <c r="K103" s="688"/>
      <c r="L103" s="688"/>
      <c r="M103" s="688"/>
      <c r="N103" s="688"/>
      <c r="O103" s="688"/>
      <c r="P103" s="688"/>
    </row>
    <row r="104" spans="1:16">
      <c r="A104" s="688"/>
      <c r="B104" s="688"/>
      <c r="C104" s="688"/>
      <c r="D104" s="688"/>
      <c r="E104" s="688"/>
      <c r="F104" s="688"/>
      <c r="G104" s="688"/>
      <c r="H104" s="688"/>
      <c r="I104" s="688"/>
      <c r="J104" s="688"/>
      <c r="K104" s="688"/>
      <c r="L104" s="688"/>
      <c r="M104" s="688"/>
      <c r="N104" s="688"/>
      <c r="O104" s="688"/>
      <c r="P104" s="688"/>
    </row>
    <row r="105" spans="1:16">
      <c r="A105" s="688"/>
      <c r="B105" s="688"/>
      <c r="C105" s="688"/>
      <c r="D105" s="688"/>
      <c r="E105" s="688"/>
      <c r="F105" s="688"/>
      <c r="G105" s="688"/>
      <c r="H105" s="688"/>
      <c r="I105" s="688"/>
      <c r="J105" s="688"/>
      <c r="K105" s="688"/>
      <c r="L105" s="688"/>
      <c r="M105" s="688"/>
      <c r="N105" s="688"/>
      <c r="O105" s="688"/>
      <c r="P105" s="688"/>
    </row>
    <row r="106" spans="1:16">
      <c r="A106" s="688"/>
      <c r="B106" s="688"/>
      <c r="C106" s="688"/>
      <c r="D106" s="688"/>
      <c r="E106" s="688"/>
      <c r="F106" s="688"/>
      <c r="G106" s="688"/>
      <c r="H106" s="688"/>
      <c r="I106" s="688"/>
      <c r="J106" s="688"/>
      <c r="K106" s="688"/>
      <c r="L106" s="688"/>
      <c r="M106" s="688"/>
      <c r="N106" s="688"/>
      <c r="O106" s="688"/>
      <c r="P106" s="688"/>
    </row>
    <row r="107" spans="1:16">
      <c r="A107" s="688"/>
      <c r="B107" s="688"/>
      <c r="C107" s="688"/>
      <c r="D107" s="688"/>
      <c r="E107" s="688"/>
      <c r="F107" s="688"/>
      <c r="G107" s="688"/>
      <c r="H107" s="688"/>
      <c r="I107" s="688"/>
      <c r="J107" s="688"/>
      <c r="K107" s="688"/>
      <c r="L107" s="688"/>
      <c r="M107" s="688"/>
      <c r="N107" s="688"/>
      <c r="O107" s="688"/>
      <c r="P107" s="688"/>
    </row>
    <row r="108" spans="1:16">
      <c r="A108" s="688"/>
      <c r="B108" s="688"/>
      <c r="C108" s="688"/>
      <c r="D108" s="688"/>
      <c r="E108" s="688"/>
      <c r="F108" s="688"/>
      <c r="G108" s="688"/>
      <c r="H108" s="688"/>
      <c r="I108" s="688"/>
      <c r="J108" s="688"/>
      <c r="K108" s="688"/>
      <c r="L108" s="688"/>
      <c r="M108" s="688"/>
      <c r="N108" s="688"/>
      <c r="O108" s="688"/>
      <c r="P108" s="688"/>
    </row>
    <row r="109" spans="1:16">
      <c r="A109" s="688"/>
      <c r="B109" s="688"/>
      <c r="C109" s="688"/>
      <c r="D109" s="688"/>
      <c r="E109" s="688"/>
      <c r="F109" s="688"/>
      <c r="G109" s="688"/>
      <c r="H109" s="688"/>
      <c r="I109" s="688"/>
      <c r="J109" s="688"/>
      <c r="K109" s="688"/>
      <c r="L109" s="688"/>
      <c r="M109" s="688"/>
      <c r="N109" s="688"/>
      <c r="O109" s="688"/>
      <c r="P109" s="688"/>
    </row>
    <row r="110" spans="1:16">
      <c r="A110" s="688"/>
      <c r="B110" s="688"/>
      <c r="C110" s="688"/>
      <c r="D110" s="688"/>
      <c r="E110" s="688"/>
      <c r="F110" s="688"/>
      <c r="G110" s="688"/>
      <c r="H110" s="688"/>
      <c r="I110" s="688"/>
      <c r="J110" s="688"/>
      <c r="K110" s="688"/>
      <c r="L110" s="688"/>
      <c r="M110" s="688"/>
      <c r="N110" s="688"/>
      <c r="O110" s="688"/>
      <c r="P110" s="688"/>
    </row>
    <row r="111" spans="1:16">
      <c r="A111" s="688"/>
      <c r="B111" s="688"/>
      <c r="C111" s="688"/>
      <c r="D111" s="688"/>
      <c r="E111" s="688"/>
      <c r="F111" s="688"/>
      <c r="G111" s="688"/>
      <c r="H111" s="688"/>
      <c r="I111" s="688"/>
      <c r="J111" s="688"/>
      <c r="K111" s="688"/>
      <c r="L111" s="688"/>
      <c r="M111" s="688"/>
      <c r="N111" s="688"/>
      <c r="O111" s="688"/>
      <c r="P111" s="688"/>
    </row>
    <row r="112" spans="1:16">
      <c r="A112" s="688"/>
      <c r="B112" s="688"/>
      <c r="C112" s="688"/>
      <c r="D112" s="688"/>
      <c r="E112" s="688"/>
      <c r="F112" s="688"/>
      <c r="G112" s="688"/>
      <c r="H112" s="688"/>
      <c r="I112" s="688"/>
      <c r="J112" s="688"/>
      <c r="K112" s="688"/>
      <c r="L112" s="688"/>
      <c r="M112" s="688"/>
      <c r="N112" s="688"/>
      <c r="O112" s="688"/>
      <c r="P112" s="688"/>
    </row>
    <row r="113" spans="1:20">
      <c r="A113" s="688"/>
      <c r="B113" s="688"/>
      <c r="C113" s="688"/>
      <c r="D113" s="688"/>
      <c r="E113" s="688"/>
      <c r="F113" s="688"/>
      <c r="G113" s="688"/>
      <c r="H113" s="688"/>
      <c r="I113" s="688"/>
      <c r="J113" s="688"/>
      <c r="K113" s="688"/>
      <c r="L113" s="688"/>
      <c r="M113" s="688"/>
      <c r="N113" s="688"/>
      <c r="O113" s="688"/>
      <c r="P113" s="688"/>
    </row>
    <row r="114" spans="1:20">
      <c r="A114" s="688"/>
      <c r="B114" s="688"/>
      <c r="C114" s="688"/>
      <c r="D114" s="688"/>
      <c r="E114" s="688"/>
      <c r="F114" s="688"/>
      <c r="G114" s="688"/>
      <c r="H114" s="688"/>
      <c r="I114" s="688"/>
      <c r="J114" s="688"/>
      <c r="K114" s="688"/>
      <c r="L114" s="688"/>
      <c r="M114" s="688"/>
      <c r="N114" s="688"/>
      <c r="O114" s="688"/>
      <c r="P114" s="688"/>
    </row>
    <row r="115" spans="1:20">
      <c r="A115" s="688"/>
      <c r="B115" s="688"/>
      <c r="C115" s="688"/>
      <c r="D115" s="688"/>
      <c r="E115" s="688"/>
      <c r="F115" s="688"/>
      <c r="G115" s="688"/>
      <c r="H115" s="688"/>
      <c r="I115" s="688"/>
      <c r="J115" s="688"/>
      <c r="K115" s="688"/>
      <c r="L115" s="688"/>
      <c r="M115" s="688"/>
      <c r="N115" s="688"/>
      <c r="O115" s="688"/>
      <c r="P115" s="688"/>
    </row>
    <row r="116" spans="1:20">
      <c r="A116" s="688"/>
      <c r="B116" s="688"/>
      <c r="C116" s="688"/>
      <c r="D116" s="688"/>
      <c r="E116" s="688"/>
      <c r="F116" s="688"/>
      <c r="G116" s="688"/>
      <c r="H116" s="688"/>
      <c r="I116" s="688"/>
      <c r="J116" s="688"/>
      <c r="K116" s="688"/>
      <c r="L116" s="688"/>
      <c r="M116" s="688"/>
      <c r="N116" s="688"/>
      <c r="O116" s="688"/>
      <c r="P116" s="688"/>
    </row>
    <row r="117" spans="1:20" s="702" customFormat="1" ht="15" customHeight="1">
      <c r="C117" s="148" t="s">
        <v>320</v>
      </c>
      <c r="D117" s="191">
        <v>2011</v>
      </c>
      <c r="E117" s="191">
        <v>2012</v>
      </c>
      <c r="F117" s="191">
        <v>2013</v>
      </c>
      <c r="G117" s="191">
        <v>2014</v>
      </c>
      <c r="H117" s="191">
        <v>2015</v>
      </c>
      <c r="I117" s="191">
        <v>2016</v>
      </c>
      <c r="J117" s="191">
        <v>2017</v>
      </c>
      <c r="K117" s="191">
        <v>2018</v>
      </c>
      <c r="L117" s="191">
        <v>2019</v>
      </c>
    </row>
    <row r="118" spans="1:20" s="702" customFormat="1" ht="15" customHeight="1">
      <c r="C118" s="145" t="s">
        <v>459</v>
      </c>
      <c r="D118" s="704">
        <f>'100G Actives'!E323</f>
        <v>0.56395392376999365</v>
      </c>
      <c r="E118" s="704">
        <f>'100G Actives'!F323</f>
        <v>4.6038426952466649</v>
      </c>
      <c r="F118" s="704">
        <f>'100G Actives'!G323</f>
        <v>14.659874448909935</v>
      </c>
      <c r="G118" s="704">
        <f>'100G Actives'!H323</f>
        <v>25.302488645756739</v>
      </c>
      <c r="H118" s="704">
        <f>'100G Actives'!I323</f>
        <v>25.457501450807687</v>
      </c>
      <c r="I118" s="704">
        <f>'100G Actives'!J323</f>
        <v>25.550761508189098</v>
      </c>
      <c r="J118" s="704">
        <f>'100G Actives'!K323</f>
        <v>28.576660231769576</v>
      </c>
      <c r="K118" s="704">
        <f>'100G Actives'!L323</f>
        <v>31.895858656236324</v>
      </c>
      <c r="L118" s="704">
        <f>'100G Actives'!M323</f>
        <v>33.857740293391615</v>
      </c>
    </row>
    <row r="119" spans="1:20" s="702" customFormat="1" ht="15" customHeight="1">
      <c r="C119" s="861" t="s">
        <v>477</v>
      </c>
      <c r="D119" s="703">
        <f>'100G Actives'!E324</f>
        <v>10.151170627859887</v>
      </c>
      <c r="E119" s="703">
        <f>'100G Actives'!F324</f>
        <v>50.283186105030289</v>
      </c>
      <c r="F119" s="703">
        <f>'100G Actives'!G324</f>
        <v>140.69611807204842</v>
      </c>
      <c r="G119" s="703">
        <f>'100G Actives'!H324</f>
        <v>220.24081281370869</v>
      </c>
      <c r="H119" s="703">
        <f>'100G Actives'!I324</f>
        <v>234.28618128598922</v>
      </c>
      <c r="I119" s="703">
        <f>'100G Actives'!J324</f>
        <v>261.56458776011857</v>
      </c>
      <c r="J119" s="703">
        <f>'100G Actives'!K324</f>
        <v>315.55727625019728</v>
      </c>
      <c r="K119" s="703">
        <f>'100G Actives'!L324</f>
        <v>378.50021470589655</v>
      </c>
      <c r="L119" s="703">
        <f>'100G Actives'!M324</f>
        <v>420.67034703786737</v>
      </c>
    </row>
    <row r="120" spans="1:20" s="702" customFormat="1" ht="15" customHeight="1">
      <c r="C120" s="141" t="s">
        <v>318</v>
      </c>
      <c r="D120" s="703">
        <f>'100G Actives'!E322</f>
        <v>9.0232627803198984</v>
      </c>
      <c r="E120" s="703">
        <f>'100G Actives'!F322</f>
        <v>57.466906632682409</v>
      </c>
      <c r="F120" s="703">
        <f>'100G Actives'!G322</f>
        <v>101.79248753253424</v>
      </c>
      <c r="G120" s="703">
        <f>'100G Actives'!H322</f>
        <v>163.40058273382212</v>
      </c>
      <c r="H120" s="703">
        <f>'100G Actives'!I322</f>
        <v>172.76860945302778</v>
      </c>
      <c r="I120" s="703">
        <f>'100G Actives'!J322</f>
        <v>193.90800625546382</v>
      </c>
      <c r="J120" s="703">
        <f>'100G Actives'!K322</f>
        <v>236.63261483414345</v>
      </c>
      <c r="K120" s="703">
        <f>'100G Actives'!L322</f>
        <v>290.82692100118817</v>
      </c>
      <c r="L120" s="703">
        <f>'100G Actives'!M322</f>
        <v>334.51773349196964</v>
      </c>
    </row>
    <row r="121" spans="1:20">
      <c r="A121" s="688"/>
      <c r="B121" s="688"/>
      <c r="C121" s="688"/>
      <c r="D121" s="688"/>
      <c r="E121" s="688"/>
      <c r="F121" s="688"/>
      <c r="G121" s="688"/>
      <c r="H121" s="688"/>
      <c r="I121" s="688"/>
      <c r="J121" s="688"/>
      <c r="K121" s="688"/>
      <c r="L121" s="688"/>
      <c r="M121" s="688"/>
      <c r="N121" s="688"/>
      <c r="O121" s="688"/>
      <c r="P121" s="688"/>
    </row>
    <row r="122" spans="1:20">
      <c r="A122" s="688"/>
      <c r="B122" s="688"/>
      <c r="C122" s="688"/>
      <c r="D122" s="688"/>
      <c r="E122" s="688"/>
      <c r="F122" s="688"/>
      <c r="G122" s="688"/>
      <c r="H122" s="688"/>
      <c r="I122" s="688"/>
      <c r="J122" s="688"/>
      <c r="K122" s="688"/>
      <c r="L122" s="688"/>
      <c r="M122" s="688"/>
      <c r="N122" s="688"/>
      <c r="O122" s="688"/>
      <c r="P122" s="688"/>
    </row>
    <row r="123" spans="1:20">
      <c r="A123" s="688"/>
      <c r="B123" s="688"/>
      <c r="C123" s="688"/>
      <c r="D123" s="688"/>
      <c r="E123" s="688"/>
      <c r="F123" s="688"/>
      <c r="G123" s="688"/>
      <c r="H123" s="688"/>
      <c r="I123" s="688"/>
      <c r="J123" s="688"/>
      <c r="K123" s="688"/>
      <c r="L123" s="688"/>
      <c r="M123" s="688"/>
      <c r="N123" s="688"/>
      <c r="O123" s="688"/>
      <c r="P123" s="688"/>
    </row>
    <row r="124" spans="1:20">
      <c r="A124" s="688"/>
      <c r="B124" s="688"/>
      <c r="C124" s="688"/>
      <c r="D124" s="688"/>
      <c r="E124" s="688"/>
      <c r="F124" s="688"/>
      <c r="G124" s="688"/>
      <c r="H124" s="688"/>
      <c r="I124" s="688"/>
      <c r="J124" s="688"/>
      <c r="K124" s="688"/>
      <c r="L124" s="688"/>
      <c r="M124" s="688"/>
      <c r="N124" s="688"/>
      <c r="O124" s="688"/>
      <c r="P124" s="688"/>
    </row>
    <row r="125" spans="1:20">
      <c r="A125" s="688"/>
      <c r="B125" s="688"/>
      <c r="C125" s="688"/>
      <c r="D125" s="688"/>
      <c r="E125" s="688"/>
      <c r="F125" s="688"/>
      <c r="G125" s="688"/>
      <c r="H125" s="688"/>
      <c r="I125" s="688"/>
      <c r="J125" s="688"/>
      <c r="K125" s="688"/>
      <c r="L125" s="688"/>
      <c r="M125" s="688"/>
      <c r="N125" s="688"/>
      <c r="O125" s="688"/>
      <c r="P125" s="688"/>
    </row>
    <row r="126" spans="1:20">
      <c r="A126" s="700"/>
      <c r="B126" s="700"/>
      <c r="C126" s="700"/>
      <c r="D126" s="700"/>
      <c r="E126" s="700"/>
      <c r="F126" s="700"/>
      <c r="G126" s="700"/>
      <c r="H126" s="700"/>
      <c r="I126" s="700"/>
      <c r="J126" s="700"/>
      <c r="K126" s="700"/>
      <c r="L126" s="700"/>
      <c r="M126" s="700"/>
      <c r="N126" s="700"/>
      <c r="O126" s="700"/>
      <c r="P126" s="700"/>
      <c r="Q126" s="700"/>
      <c r="R126" s="700"/>
      <c r="S126" s="700"/>
      <c r="T126" s="700"/>
    </row>
    <row r="127" spans="1:20">
      <c r="A127" s="688"/>
      <c r="B127" s="162" t="s">
        <v>480</v>
      </c>
      <c r="C127" s="688"/>
      <c r="D127" s="688"/>
      <c r="E127" s="688"/>
      <c r="F127" s="688"/>
      <c r="G127" s="688"/>
      <c r="H127" s="688"/>
      <c r="I127" s="688"/>
      <c r="J127" s="688"/>
      <c r="K127" s="688"/>
      <c r="L127" s="688"/>
      <c r="M127" s="688"/>
      <c r="N127" s="688"/>
      <c r="O127" s="688"/>
      <c r="P127" s="688"/>
    </row>
    <row r="128" spans="1:20">
      <c r="A128" s="688"/>
      <c r="B128" s="688"/>
      <c r="C128" s="688"/>
      <c r="D128" s="688"/>
      <c r="E128" s="688"/>
      <c r="F128" s="688"/>
      <c r="G128" s="688"/>
      <c r="H128" s="688"/>
      <c r="I128" s="688"/>
      <c r="J128" s="688"/>
      <c r="K128" s="688"/>
      <c r="L128" s="688"/>
      <c r="M128" s="688"/>
      <c r="N128" s="688"/>
      <c r="O128" s="688"/>
      <c r="P128" s="688"/>
    </row>
    <row r="129" spans="1:16">
      <c r="A129" s="688"/>
      <c r="B129" s="688"/>
      <c r="C129" s="688"/>
      <c r="D129" s="688"/>
      <c r="E129" s="688"/>
      <c r="F129" s="688"/>
      <c r="G129" s="688"/>
      <c r="H129" s="688"/>
      <c r="I129" s="688"/>
      <c r="J129" s="688"/>
      <c r="K129" s="688"/>
      <c r="L129" s="688"/>
      <c r="M129" s="688"/>
      <c r="N129" s="688"/>
      <c r="O129" s="688"/>
      <c r="P129" s="688"/>
    </row>
    <row r="130" spans="1:16">
      <c r="A130" s="688"/>
      <c r="B130" s="688"/>
      <c r="C130" s="688"/>
      <c r="D130" s="688"/>
      <c r="E130" s="688"/>
      <c r="F130" s="688"/>
      <c r="G130" s="688"/>
      <c r="H130" s="688"/>
      <c r="I130" s="688"/>
      <c r="J130" s="688"/>
      <c r="K130" s="688"/>
      <c r="L130" s="688"/>
      <c r="M130" s="688"/>
      <c r="N130" s="688"/>
      <c r="O130" s="688"/>
      <c r="P130" s="688"/>
    </row>
    <row r="131" spans="1:16">
      <c r="A131" s="688"/>
      <c r="B131" s="688"/>
      <c r="C131" s="688"/>
      <c r="D131" s="688"/>
      <c r="E131" s="688"/>
      <c r="F131" s="688"/>
      <c r="G131" s="688"/>
      <c r="H131" s="688"/>
      <c r="I131" s="688"/>
      <c r="J131" s="688"/>
      <c r="K131" s="688"/>
      <c r="L131" s="688"/>
      <c r="M131" s="688"/>
      <c r="N131" s="688"/>
      <c r="O131" s="688"/>
      <c r="P131" s="688"/>
    </row>
    <row r="132" spans="1:16">
      <c r="A132" s="688"/>
      <c r="B132" s="688"/>
      <c r="C132" s="688"/>
      <c r="D132" s="688"/>
      <c r="E132" s="688"/>
      <c r="F132" s="688"/>
      <c r="G132" s="688"/>
      <c r="H132" s="688"/>
      <c r="I132" s="688"/>
      <c r="J132" s="688"/>
      <c r="K132" s="688"/>
      <c r="L132" s="688"/>
      <c r="M132" s="688"/>
      <c r="N132" s="688"/>
      <c r="O132" s="688"/>
      <c r="P132" s="688"/>
    </row>
    <row r="133" spans="1:16">
      <c r="A133" s="688"/>
      <c r="B133" s="688"/>
      <c r="C133" s="688"/>
      <c r="D133" s="688"/>
      <c r="E133" s="688"/>
      <c r="F133" s="688"/>
      <c r="G133" s="688"/>
      <c r="H133" s="688"/>
      <c r="I133" s="688"/>
      <c r="J133" s="688"/>
      <c r="K133" s="688"/>
      <c r="L133" s="688"/>
      <c r="M133" s="688"/>
      <c r="N133" s="688"/>
      <c r="O133" s="688"/>
      <c r="P133" s="688"/>
    </row>
    <row r="134" spans="1:16">
      <c r="A134" s="688"/>
      <c r="B134" s="688"/>
      <c r="C134" s="688"/>
      <c r="D134" s="688"/>
      <c r="E134" s="688"/>
      <c r="F134" s="688"/>
      <c r="G134" s="688"/>
      <c r="H134" s="688"/>
      <c r="I134" s="688"/>
      <c r="J134" s="688"/>
      <c r="K134" s="688"/>
      <c r="L134" s="688"/>
      <c r="M134" s="688"/>
      <c r="N134" s="688"/>
      <c r="O134" s="688"/>
      <c r="P134" s="688"/>
    </row>
    <row r="135" spans="1:16">
      <c r="A135" s="688"/>
      <c r="B135" s="688"/>
      <c r="C135" s="688"/>
      <c r="D135" s="688"/>
      <c r="E135" s="688"/>
      <c r="F135" s="688"/>
      <c r="G135" s="688"/>
      <c r="H135" s="688"/>
      <c r="I135" s="688"/>
      <c r="J135" s="688"/>
      <c r="K135" s="688"/>
      <c r="L135" s="688"/>
      <c r="M135" s="688"/>
      <c r="N135" s="688"/>
      <c r="O135" s="688"/>
      <c r="P135" s="688"/>
    </row>
    <row r="136" spans="1:16">
      <c r="A136" s="688"/>
      <c r="B136" s="688"/>
      <c r="C136" s="688"/>
      <c r="D136" s="688"/>
      <c r="E136" s="688"/>
      <c r="F136" s="688"/>
      <c r="G136" s="688"/>
      <c r="H136" s="688"/>
      <c r="I136" s="688"/>
      <c r="J136" s="688"/>
      <c r="K136" s="688"/>
      <c r="L136" s="688"/>
      <c r="M136" s="688"/>
      <c r="N136" s="688"/>
      <c r="O136" s="688"/>
      <c r="P136" s="688"/>
    </row>
    <row r="137" spans="1:16">
      <c r="A137" s="688"/>
      <c r="B137" s="688"/>
      <c r="C137" s="688"/>
      <c r="D137" s="688"/>
      <c r="E137" s="688"/>
      <c r="F137" s="688"/>
      <c r="G137" s="688"/>
      <c r="H137" s="688"/>
      <c r="I137" s="688"/>
      <c r="J137" s="688"/>
      <c r="K137" s="688"/>
      <c r="L137" s="688"/>
      <c r="M137" s="688"/>
      <c r="N137" s="688"/>
      <c r="O137" s="688"/>
      <c r="P137" s="688"/>
    </row>
    <row r="138" spans="1:16">
      <c r="A138" s="688"/>
      <c r="B138" s="688"/>
      <c r="C138" s="688"/>
      <c r="D138" s="688"/>
      <c r="E138" s="688"/>
      <c r="F138" s="688"/>
      <c r="G138" s="688"/>
      <c r="H138" s="688"/>
      <c r="I138" s="688"/>
      <c r="J138" s="688"/>
      <c r="K138" s="688"/>
      <c r="L138" s="688"/>
      <c r="M138" s="688"/>
      <c r="N138" s="688"/>
      <c r="O138" s="688"/>
      <c r="P138" s="688"/>
    </row>
    <row r="139" spans="1:16">
      <c r="A139" s="688"/>
      <c r="B139" s="688"/>
      <c r="C139" s="688"/>
      <c r="D139" s="688"/>
      <c r="E139" s="688"/>
      <c r="F139" s="688"/>
      <c r="G139" s="688"/>
      <c r="H139" s="688"/>
      <c r="I139" s="688"/>
      <c r="J139" s="688"/>
      <c r="K139" s="688"/>
      <c r="L139" s="688"/>
      <c r="M139" s="688"/>
      <c r="N139" s="688"/>
      <c r="O139" s="688"/>
      <c r="P139" s="688"/>
    </row>
    <row r="140" spans="1:16">
      <c r="A140" s="688"/>
      <c r="B140" s="688"/>
      <c r="C140" s="688"/>
      <c r="D140" s="688"/>
      <c r="E140" s="688"/>
      <c r="F140" s="688"/>
      <c r="G140" s="688"/>
      <c r="H140" s="688"/>
      <c r="I140" s="688"/>
      <c r="J140" s="688"/>
      <c r="K140" s="688"/>
      <c r="L140" s="688"/>
      <c r="M140" s="688"/>
      <c r="N140" s="688"/>
      <c r="O140" s="688"/>
      <c r="P140" s="688"/>
    </row>
    <row r="141" spans="1:16">
      <c r="A141" s="688"/>
      <c r="B141" s="688"/>
      <c r="C141" s="688"/>
      <c r="D141" s="688"/>
      <c r="E141" s="688"/>
      <c r="F141" s="688"/>
      <c r="G141" s="688"/>
      <c r="H141" s="688"/>
      <c r="I141" s="688"/>
      <c r="J141" s="688"/>
      <c r="K141" s="688"/>
      <c r="L141" s="688"/>
      <c r="M141" s="688"/>
      <c r="N141" s="688"/>
      <c r="O141" s="688"/>
      <c r="P141" s="688"/>
    </row>
    <row r="142" spans="1:16">
      <c r="A142" s="688"/>
      <c r="B142" s="688"/>
      <c r="C142" s="688"/>
      <c r="D142" s="688"/>
      <c r="E142" s="688"/>
      <c r="F142" s="688"/>
      <c r="G142" s="688"/>
      <c r="H142" s="688"/>
      <c r="I142" s="688"/>
      <c r="J142" s="688"/>
      <c r="K142" s="688"/>
      <c r="L142" s="688"/>
      <c r="M142" s="688"/>
      <c r="N142" s="688"/>
      <c r="O142" s="688"/>
      <c r="P142" s="688"/>
    </row>
    <row r="143" spans="1:16">
      <c r="A143" s="688"/>
      <c r="B143" s="688"/>
      <c r="C143" s="688"/>
      <c r="D143" s="688"/>
      <c r="E143" s="688"/>
      <c r="F143" s="688"/>
      <c r="G143" s="688"/>
      <c r="H143" s="688"/>
      <c r="I143" s="688"/>
      <c r="J143" s="688"/>
      <c r="K143" s="688"/>
      <c r="L143" s="688"/>
      <c r="M143" s="688"/>
      <c r="N143" s="688"/>
      <c r="O143" s="688"/>
      <c r="P143" s="688"/>
    </row>
    <row r="144" spans="1:16">
      <c r="A144" s="688"/>
      <c r="B144" s="688"/>
      <c r="C144" s="688"/>
      <c r="D144" s="688"/>
      <c r="E144" s="688"/>
      <c r="F144" s="688"/>
      <c r="G144" s="688"/>
      <c r="H144" s="688"/>
      <c r="I144" s="688"/>
      <c r="J144" s="688"/>
      <c r="K144" s="688"/>
      <c r="L144" s="688"/>
      <c r="M144" s="688"/>
      <c r="N144" s="688"/>
      <c r="O144" s="688"/>
      <c r="P144" s="688"/>
    </row>
    <row r="145" spans="1:16">
      <c r="A145" s="688"/>
      <c r="B145" s="688"/>
      <c r="C145" s="688"/>
      <c r="D145" s="688"/>
      <c r="E145" s="688"/>
      <c r="F145" s="688"/>
      <c r="G145" s="688"/>
      <c r="H145" s="688"/>
      <c r="I145" s="688"/>
      <c r="J145" s="688"/>
      <c r="K145" s="688"/>
      <c r="L145" s="688"/>
      <c r="M145" s="688"/>
      <c r="N145" s="688"/>
      <c r="O145" s="688"/>
      <c r="P145" s="688"/>
    </row>
    <row r="146" spans="1:16">
      <c r="A146" s="688"/>
      <c r="B146" s="688"/>
      <c r="C146" s="688"/>
      <c r="D146" s="688"/>
      <c r="E146" s="688"/>
      <c r="F146" s="688"/>
      <c r="G146" s="688"/>
      <c r="H146" s="688"/>
      <c r="I146" s="688"/>
      <c r="J146" s="688"/>
      <c r="K146" s="688"/>
      <c r="L146" s="688"/>
      <c r="M146" s="688"/>
      <c r="N146" s="688"/>
      <c r="O146" s="688"/>
      <c r="P146" s="688"/>
    </row>
    <row r="147" spans="1:16">
      <c r="A147" s="688"/>
      <c r="B147" s="688"/>
      <c r="C147" s="688"/>
      <c r="D147" s="688"/>
      <c r="E147" s="688"/>
      <c r="F147" s="688"/>
      <c r="G147" s="688"/>
      <c r="H147" s="688"/>
      <c r="I147" s="688"/>
      <c r="J147" s="688"/>
      <c r="K147" s="688"/>
      <c r="L147" s="688"/>
      <c r="M147" s="688"/>
      <c r="N147" s="688"/>
      <c r="O147" s="688"/>
      <c r="P147" s="688"/>
    </row>
    <row r="148" spans="1:16">
      <c r="A148" s="688"/>
      <c r="B148" s="688"/>
      <c r="C148" s="688"/>
      <c r="D148" s="688"/>
      <c r="E148" s="688"/>
      <c r="F148" s="688"/>
      <c r="G148" s="688"/>
      <c r="H148" s="688"/>
      <c r="I148" s="688"/>
      <c r="J148" s="688"/>
      <c r="K148" s="688"/>
      <c r="L148" s="688"/>
      <c r="M148" s="688"/>
      <c r="N148" s="688"/>
      <c r="O148" s="688"/>
      <c r="P148" s="688"/>
    </row>
    <row r="149" spans="1:16">
      <c r="A149" s="688"/>
      <c r="B149" s="688"/>
      <c r="C149" s="688"/>
      <c r="D149" s="688"/>
      <c r="E149" s="688"/>
      <c r="F149" s="688"/>
      <c r="G149" s="688"/>
      <c r="H149" s="688"/>
      <c r="I149" s="688"/>
      <c r="J149" s="688"/>
      <c r="K149" s="688"/>
      <c r="L149" s="688"/>
      <c r="M149" s="688"/>
      <c r="N149" s="688"/>
      <c r="O149" s="688"/>
      <c r="P149" s="688"/>
    </row>
    <row r="150" spans="1:16">
      <c r="A150" s="688"/>
      <c r="B150" s="688"/>
      <c r="C150" s="688"/>
      <c r="D150" s="688"/>
      <c r="E150" s="688"/>
      <c r="F150" s="688"/>
      <c r="G150" s="688"/>
      <c r="H150" s="688"/>
      <c r="I150" s="688"/>
      <c r="J150" s="688"/>
      <c r="K150" s="688"/>
      <c r="L150" s="688"/>
      <c r="M150" s="688"/>
      <c r="N150" s="688"/>
      <c r="O150" s="688"/>
      <c r="P150" s="688"/>
    </row>
    <row r="151" spans="1:16">
      <c r="A151" s="688"/>
      <c r="B151" s="688"/>
      <c r="C151" s="688"/>
      <c r="D151" s="688"/>
      <c r="E151" s="688"/>
      <c r="F151" s="688"/>
      <c r="G151" s="688"/>
      <c r="H151" s="688"/>
      <c r="I151" s="688"/>
      <c r="J151" s="688"/>
      <c r="K151" s="688"/>
      <c r="L151" s="688"/>
      <c r="M151" s="688"/>
      <c r="N151" s="688"/>
      <c r="O151" s="688"/>
      <c r="P151" s="688"/>
    </row>
    <row r="152" spans="1:16">
      <c r="A152" s="688"/>
      <c r="B152" s="688"/>
      <c r="C152" s="688"/>
      <c r="D152" s="688"/>
      <c r="E152" s="688"/>
      <c r="F152" s="688"/>
      <c r="G152" s="688"/>
      <c r="H152" s="688"/>
      <c r="I152" s="688"/>
      <c r="J152" s="688"/>
      <c r="K152" s="688"/>
      <c r="L152" s="688"/>
      <c r="M152" s="688"/>
      <c r="N152" s="688"/>
      <c r="O152" s="688"/>
      <c r="P152" s="688"/>
    </row>
    <row r="153" spans="1:16">
      <c r="A153" s="688"/>
      <c r="B153" s="688"/>
      <c r="C153" s="688"/>
      <c r="D153" s="688"/>
      <c r="E153" s="688"/>
      <c r="F153" s="688"/>
      <c r="G153" s="688"/>
      <c r="H153" s="688"/>
      <c r="I153" s="688"/>
      <c r="J153" s="688"/>
      <c r="K153" s="688"/>
      <c r="L153" s="688"/>
      <c r="M153" s="688"/>
      <c r="N153" s="688"/>
      <c r="O153" s="688"/>
      <c r="P153" s="688"/>
    </row>
    <row r="154" spans="1:16">
      <c r="A154" s="688"/>
      <c r="B154" s="688"/>
      <c r="C154" s="688"/>
      <c r="D154" s="688"/>
      <c r="E154" s="688"/>
      <c r="F154" s="688"/>
      <c r="G154" s="688"/>
      <c r="H154" s="688"/>
      <c r="I154" s="688"/>
      <c r="J154" s="688"/>
      <c r="K154" s="688"/>
      <c r="L154" s="688"/>
      <c r="M154" s="688"/>
      <c r="N154" s="688"/>
      <c r="O154" s="688"/>
      <c r="P154" s="688"/>
    </row>
    <row r="155" spans="1:16">
      <c r="A155" s="688"/>
      <c r="B155" s="688"/>
      <c r="C155" s="688"/>
      <c r="D155" s="688"/>
      <c r="E155" s="688"/>
      <c r="F155" s="688"/>
      <c r="G155" s="688"/>
      <c r="H155" s="688"/>
      <c r="I155" s="688"/>
      <c r="J155" s="688"/>
      <c r="K155" s="688"/>
      <c r="L155" s="688"/>
      <c r="M155" s="688"/>
      <c r="N155" s="688"/>
      <c r="O155" s="688"/>
      <c r="P155" s="688"/>
    </row>
    <row r="156" spans="1:16">
      <c r="A156" s="688"/>
      <c r="B156" s="688"/>
      <c r="C156" s="688"/>
      <c r="D156" s="688"/>
      <c r="E156" s="688"/>
      <c r="F156" s="688"/>
      <c r="G156" s="688"/>
      <c r="H156" s="688"/>
      <c r="I156" s="688"/>
      <c r="J156" s="688"/>
      <c r="K156" s="688"/>
      <c r="L156" s="688"/>
      <c r="M156" s="688"/>
      <c r="N156" s="688"/>
      <c r="O156" s="688"/>
      <c r="P156" s="688"/>
    </row>
    <row r="157" spans="1:16">
      <c r="A157" s="688"/>
      <c r="B157" s="688"/>
      <c r="C157" s="688"/>
      <c r="D157" s="688"/>
      <c r="E157" s="688"/>
      <c r="F157" s="688"/>
      <c r="G157" s="688"/>
      <c r="H157" s="688"/>
      <c r="I157" s="688"/>
      <c r="J157" s="688"/>
      <c r="K157" s="688"/>
      <c r="L157" s="688"/>
      <c r="M157" s="688"/>
      <c r="N157" s="688"/>
      <c r="O157" s="688"/>
      <c r="P157" s="688"/>
    </row>
    <row r="158" spans="1:16">
      <c r="A158" s="688"/>
      <c r="B158" s="688"/>
      <c r="C158" s="688"/>
      <c r="D158" s="688"/>
      <c r="E158" s="688"/>
      <c r="F158" s="688"/>
      <c r="G158" s="688"/>
      <c r="H158" s="688"/>
      <c r="I158" s="688"/>
      <c r="J158" s="688"/>
      <c r="K158" s="688"/>
      <c r="L158" s="688"/>
      <c r="M158" s="688"/>
      <c r="N158" s="688"/>
      <c r="O158" s="688"/>
      <c r="P158" s="688"/>
    </row>
    <row r="159" spans="1:16">
      <c r="A159" s="688"/>
      <c r="B159" s="688"/>
      <c r="C159" s="688"/>
      <c r="D159" s="688"/>
      <c r="E159" s="688"/>
      <c r="F159" s="688"/>
      <c r="G159" s="688"/>
      <c r="H159" s="688"/>
      <c r="I159" s="688"/>
      <c r="J159" s="688"/>
      <c r="K159" s="688"/>
      <c r="L159" s="688"/>
      <c r="M159" s="688"/>
      <c r="N159" s="688"/>
      <c r="O159" s="688"/>
      <c r="P159" s="688"/>
    </row>
    <row r="160" spans="1:16">
      <c r="A160" s="688"/>
      <c r="B160" s="688"/>
      <c r="C160" s="688"/>
      <c r="D160" s="688"/>
      <c r="E160" s="688"/>
      <c r="F160" s="688"/>
      <c r="G160" s="688"/>
      <c r="H160" s="688"/>
      <c r="I160" s="688"/>
      <c r="J160" s="688"/>
      <c r="K160" s="688"/>
      <c r="L160" s="688"/>
      <c r="M160" s="688"/>
      <c r="N160" s="688"/>
      <c r="O160" s="688"/>
      <c r="P160" s="688"/>
    </row>
    <row r="161" spans="1:20" ht="15" customHeight="1">
      <c r="A161" s="688"/>
      <c r="B161" s="688"/>
      <c r="C161" s="161" t="s">
        <v>292</v>
      </c>
      <c r="D161" s="161"/>
      <c r="E161" s="149">
        <v>2011</v>
      </c>
      <c r="F161" s="149">
        <v>2012</v>
      </c>
      <c r="G161" s="149">
        <v>2013</v>
      </c>
      <c r="H161" s="149">
        <v>2014</v>
      </c>
      <c r="I161" s="149">
        <v>2015</v>
      </c>
      <c r="J161" s="149">
        <v>2016</v>
      </c>
      <c r="K161" s="149">
        <v>2017</v>
      </c>
      <c r="L161" s="149">
        <v>2018</v>
      </c>
      <c r="M161" s="149">
        <v>2019</v>
      </c>
      <c r="N161" s="688"/>
      <c r="O161" s="688"/>
      <c r="P161" s="688"/>
    </row>
    <row r="162" spans="1:20" ht="15" customHeight="1">
      <c r="A162" s="688"/>
      <c r="B162" s="688"/>
      <c r="C162" s="159" t="s">
        <v>293</v>
      </c>
      <c r="D162" s="159"/>
      <c r="E162" s="160">
        <f>SUM('100G Client Interface Modules'!E72,'100G Client Interface Modules'!E75,'100G Client Interface Modules'!E78,'100G Client Interface Modules'!E80,'100G Client Interface Modules'!E83,'100G Client Interface Modules'!E89)</f>
        <v>8.9037371964999998</v>
      </c>
      <c r="F162" s="160">
        <f>SUM('100G Client Interface Modules'!F72,'100G Client Interface Modules'!F75,'100G Client Interface Modules'!F78,'100G Client Interface Modules'!F80,'100G Client Interface Modules'!F83,'100G Client Interface Modules'!F89)</f>
        <v>121.1203219517061</v>
      </c>
      <c r="G162" s="160">
        <f>SUM('100G Client Interface Modules'!G72,'100G Client Interface Modules'!G75,'100G Client Interface Modules'!G78,'100G Client Interface Modules'!G80,'100G Client Interface Modules'!G83,'100G Client Interface Modules'!G89)</f>
        <v>216.05680455418178</v>
      </c>
      <c r="H162" s="160">
        <f>SUM('100G Client Interface Modules'!H72,'100G Client Interface Modules'!H75,'100G Client Interface Modules'!H78,'100G Client Interface Modules'!H80,'100G Client Interface Modules'!H83,'100G Client Interface Modules'!H89)</f>
        <v>276.54612533199537</v>
      </c>
      <c r="I162" s="160">
        <f>SUM('100G Client Interface Modules'!I72,'100G Client Interface Modules'!I75,'100G Client Interface Modules'!I78,'100G Client Interface Modules'!I80,'100G Client Interface Modules'!I83,'100G Client Interface Modules'!I89)</f>
        <v>324.41875237826332</v>
      </c>
      <c r="J162" s="160">
        <f>SUM('100G Client Interface Modules'!J72,'100G Client Interface Modules'!J75,'100G Client Interface Modules'!J78,'100G Client Interface Modules'!J80,'100G Client Interface Modules'!J83,'100G Client Interface Modules'!J89)</f>
        <v>324.55461474722006</v>
      </c>
      <c r="K162" s="160">
        <f>SUM('100G Client Interface Modules'!K72,'100G Client Interface Modules'!K75,'100G Client Interface Modules'!K78,'100G Client Interface Modules'!K80,'100G Client Interface Modules'!K83,'100G Client Interface Modules'!K89)</f>
        <v>389.42576076866783</v>
      </c>
      <c r="L162" s="160">
        <f>SUM('100G Client Interface Modules'!L72,'100G Client Interface Modules'!L75,'100G Client Interface Modules'!L78,'100G Client Interface Modules'!L80,'100G Client Interface Modules'!L83,'100G Client Interface Modules'!L89)</f>
        <v>488.59154791119283</v>
      </c>
      <c r="M162" s="160">
        <f>SUM('100G Client Interface Modules'!M72,'100G Client Interface Modules'!M75,'100G Client Interface Modules'!M78,'100G Client Interface Modules'!M80,'100G Client Interface Modules'!M83,'100G Client Interface Modules'!M89)</f>
        <v>597.07867280316964</v>
      </c>
      <c r="N162" s="688"/>
      <c r="O162" s="688"/>
      <c r="P162" s="688"/>
    </row>
    <row r="163" spans="1:20" ht="15" customHeight="1">
      <c r="A163" s="688"/>
      <c r="B163" s="688"/>
      <c r="C163" s="157" t="s">
        <v>49</v>
      </c>
      <c r="D163" s="157"/>
      <c r="E163" s="158">
        <f>SUM('100G Client Interface Modules'!E73,'100G Client Interface Modules'!E76,'100G Client Interface Modules'!E79,'100G Client Interface Modules'!E81,'100G Client Interface Modules'!E82,'100G Client Interface Modules'!E84,'100G Client Interface Modules'!E85,'100G Client Interface Modules'!E90,'100G Client Interface Modules'!E92,'100G Client Interface Modules'!E93,'100G Client Interface Modules'!E94,'100G Client Interface Modules'!E95,'100G Client Interface Modules'!E96,'100G Client Interface Modules'!E97,'100G Client Interface Modules'!E100:E104)</f>
        <v>191.13810987185917</v>
      </c>
      <c r="F163" s="158">
        <f>SUM('100G Client Interface Modules'!F73,'100G Client Interface Modules'!F76,'100G Client Interface Modules'!F79,'100G Client Interface Modules'!F81,'100G Client Interface Modules'!F82,'100G Client Interface Modules'!F84,'100G Client Interface Modules'!F85,'100G Client Interface Modules'!F90,'100G Client Interface Modules'!F92,'100G Client Interface Modules'!F93,'100G Client Interface Modules'!F94,'100G Client Interface Modules'!F95,'100G Client Interface Modules'!F96,'100G Client Interface Modules'!F97,'100G Client Interface Modules'!F100:F104)</f>
        <v>117.5637792930457</v>
      </c>
      <c r="G163" s="158">
        <f>SUM('100G Client Interface Modules'!G73,'100G Client Interface Modules'!G76,'100G Client Interface Modules'!G79,'100G Client Interface Modules'!G81,'100G Client Interface Modules'!G82,'100G Client Interface Modules'!G84,'100G Client Interface Modules'!G85,'100G Client Interface Modules'!G90,'100G Client Interface Modules'!G92,'100G Client Interface Modules'!G93,'100G Client Interface Modules'!G94,'100G Client Interface Modules'!G95,'100G Client Interface Modules'!G96,'100G Client Interface Modules'!G97,'100G Client Interface Modules'!G100:G104)</f>
        <v>130.32955526404163</v>
      </c>
      <c r="H163" s="158">
        <f>SUM('100G Client Interface Modules'!H73,'100G Client Interface Modules'!H76,'100G Client Interface Modules'!H79,'100G Client Interface Modules'!H81,'100G Client Interface Modules'!H82,'100G Client Interface Modules'!H84,'100G Client Interface Modules'!H85,'100G Client Interface Modules'!H90,'100G Client Interface Modules'!H92,'100G Client Interface Modules'!H93,'100G Client Interface Modules'!H94,'100G Client Interface Modules'!H95,'100G Client Interface Modules'!H96,'100G Client Interface Modules'!H97,'100G Client Interface Modules'!H100:H104)</f>
        <v>208.39907889641697</v>
      </c>
      <c r="I163" s="158">
        <f>SUM('100G Client Interface Modules'!I73,'100G Client Interface Modules'!I76,'100G Client Interface Modules'!I79,'100G Client Interface Modules'!I81,'100G Client Interface Modules'!I82,'100G Client Interface Modules'!I84,'100G Client Interface Modules'!I85,'100G Client Interface Modules'!I90,'100G Client Interface Modules'!I92,'100G Client Interface Modules'!I93,'100G Client Interface Modules'!I94,'100G Client Interface Modules'!I95,'100G Client Interface Modules'!I96,'100G Client Interface Modules'!I97,'100G Client Interface Modules'!I100:I104)</f>
        <v>386.41376730742445</v>
      </c>
      <c r="J163" s="158">
        <f>SUM('100G Client Interface Modules'!J73,'100G Client Interface Modules'!J76,'100G Client Interface Modules'!J79,'100G Client Interface Modules'!J81,'100G Client Interface Modules'!J82,'100G Client Interface Modules'!J84,'100G Client Interface Modules'!J85,'100G Client Interface Modules'!J90,'100G Client Interface Modules'!J92,'100G Client Interface Modules'!J93,'100G Client Interface Modules'!J94,'100G Client Interface Modules'!J95,'100G Client Interface Modules'!J96,'100G Client Interface Modules'!J97,'100G Client Interface Modules'!J100:J104)</f>
        <v>597.67782826493703</v>
      </c>
      <c r="K163" s="158">
        <f>SUM('100G Client Interface Modules'!K73,'100G Client Interface Modules'!K76,'100G Client Interface Modules'!K79,'100G Client Interface Modules'!K81,'100G Client Interface Modules'!K82,'100G Client Interface Modules'!K84,'100G Client Interface Modules'!K85,'100G Client Interface Modules'!K90,'100G Client Interface Modules'!K92,'100G Client Interface Modules'!K93,'100G Client Interface Modules'!K94,'100G Client Interface Modules'!K95,'100G Client Interface Modules'!K96,'100G Client Interface Modules'!K97,'100G Client Interface Modules'!K100:K104)</f>
        <v>1033.5806372470006</v>
      </c>
      <c r="L163" s="158">
        <f>SUM('100G Client Interface Modules'!L73,'100G Client Interface Modules'!L76,'100G Client Interface Modules'!L79,'100G Client Interface Modules'!L81,'100G Client Interface Modules'!L82,'100G Client Interface Modules'!L84,'100G Client Interface Modules'!L85,'100G Client Interface Modules'!L90,'100G Client Interface Modules'!L92,'100G Client Interface Modules'!L93,'100G Client Interface Modules'!L94,'100G Client Interface Modules'!L95,'100G Client Interface Modules'!L96,'100G Client Interface Modules'!L97,'100G Client Interface Modules'!L100:L104)</f>
        <v>1830.9969488627798</v>
      </c>
      <c r="M163" s="158">
        <f>SUM('100G Client Interface Modules'!M73,'100G Client Interface Modules'!M76,'100G Client Interface Modules'!M79,'100G Client Interface Modules'!M81,'100G Client Interface Modules'!M82,'100G Client Interface Modules'!M84,'100G Client Interface Modules'!M85,'100G Client Interface Modules'!M90,'100G Client Interface Modules'!M92,'100G Client Interface Modules'!M93,'100G Client Interface Modules'!M94,'100G Client Interface Modules'!M95,'100G Client Interface Modules'!M96,'100G Client Interface Modules'!M97,'100G Client Interface Modules'!M100:M104)</f>
        <v>2725.4937891762834</v>
      </c>
      <c r="N163" s="688"/>
      <c r="O163" s="688"/>
      <c r="P163" s="688"/>
    </row>
    <row r="164" spans="1:20" ht="15" customHeight="1">
      <c r="A164" s="688"/>
      <c r="B164" s="688"/>
      <c r="C164" s="141" t="s">
        <v>37</v>
      </c>
      <c r="D164" s="141"/>
      <c r="E164" s="142">
        <f>E162+E163</f>
        <v>200.04184706835917</v>
      </c>
      <c r="F164" s="142">
        <f t="shared" ref="F164:L164" si="0">F162+F163</f>
        <v>238.68410124475179</v>
      </c>
      <c r="G164" s="142">
        <f t="shared" si="0"/>
        <v>346.38635981822341</v>
      </c>
      <c r="H164" s="142">
        <f t="shared" si="0"/>
        <v>484.94520422841231</v>
      </c>
      <c r="I164" s="142">
        <f t="shared" si="0"/>
        <v>710.83251968568777</v>
      </c>
      <c r="J164" s="142">
        <f t="shared" si="0"/>
        <v>922.23244301215709</v>
      </c>
      <c r="K164" s="142">
        <f t="shared" si="0"/>
        <v>1423.0063980156683</v>
      </c>
      <c r="L164" s="142">
        <f t="shared" si="0"/>
        <v>2319.5884967739726</v>
      </c>
      <c r="M164" s="142">
        <f t="shared" ref="M164" si="1">M162+M163</f>
        <v>3322.5724619794528</v>
      </c>
      <c r="N164" s="688"/>
      <c r="O164" s="688"/>
      <c r="P164" s="688"/>
    </row>
    <row r="165" spans="1:20">
      <c r="A165" s="688"/>
      <c r="B165" s="688"/>
      <c r="C165" s="688"/>
      <c r="D165" s="688"/>
      <c r="E165" s="688"/>
      <c r="F165" s="688"/>
      <c r="G165" s="688"/>
      <c r="H165" s="688"/>
      <c r="I165" s="688"/>
      <c r="J165" s="688"/>
      <c r="K165" s="688"/>
      <c r="L165" s="688"/>
      <c r="M165" s="688"/>
      <c r="N165" s="688"/>
      <c r="O165" s="688"/>
      <c r="P165" s="688"/>
    </row>
    <row r="166" spans="1:20">
      <c r="A166" s="688"/>
      <c r="B166" s="688"/>
      <c r="C166" s="688"/>
      <c r="D166" s="688"/>
      <c r="E166" s="688"/>
      <c r="F166" s="688"/>
      <c r="G166" s="688"/>
      <c r="H166" s="688"/>
      <c r="I166" s="688"/>
      <c r="J166" s="688"/>
      <c r="K166" s="688"/>
      <c r="L166" s="688"/>
      <c r="M166" s="688"/>
      <c r="N166" s="688"/>
      <c r="O166" s="688"/>
      <c r="P166" s="688"/>
    </row>
    <row r="167" spans="1:20">
      <c r="A167" s="688"/>
      <c r="B167" s="688"/>
      <c r="C167" s="688"/>
      <c r="D167" s="688"/>
      <c r="E167" s="688"/>
      <c r="F167" s="688"/>
      <c r="G167" s="688"/>
      <c r="H167" s="688"/>
      <c r="I167" s="688"/>
      <c r="J167" s="688"/>
      <c r="K167" s="688"/>
      <c r="L167" s="688"/>
      <c r="M167" s="688"/>
      <c r="N167" s="688"/>
      <c r="O167" s="688"/>
      <c r="P167" s="688"/>
    </row>
    <row r="168" spans="1:20">
      <c r="A168" s="700"/>
      <c r="B168" s="700"/>
      <c r="C168" s="700"/>
      <c r="D168" s="700"/>
      <c r="E168" s="700"/>
      <c r="F168" s="700"/>
      <c r="G168" s="700"/>
      <c r="H168" s="700"/>
      <c r="I168" s="700"/>
      <c r="J168" s="700"/>
      <c r="K168" s="700"/>
      <c r="L168" s="700"/>
      <c r="M168" s="700"/>
      <c r="N168" s="700"/>
      <c r="O168" s="700"/>
      <c r="P168" s="700"/>
      <c r="Q168" s="700"/>
      <c r="R168" s="700"/>
      <c r="S168" s="700"/>
      <c r="T168" s="700"/>
    </row>
    <row r="169" spans="1:20">
      <c r="A169" s="688"/>
      <c r="B169" s="162" t="s">
        <v>481</v>
      </c>
      <c r="C169" s="688"/>
      <c r="D169" s="688"/>
      <c r="E169" s="688"/>
      <c r="F169" s="688"/>
      <c r="G169" s="688"/>
      <c r="H169" s="688"/>
      <c r="I169" s="688"/>
      <c r="J169" s="688"/>
      <c r="K169" s="688"/>
      <c r="L169" s="688"/>
      <c r="M169" s="688"/>
      <c r="N169" s="688"/>
      <c r="O169" s="688"/>
      <c r="P169" s="688"/>
    </row>
    <row r="170" spans="1:20">
      <c r="A170" s="688"/>
      <c r="B170" s="688"/>
      <c r="C170" s="688"/>
      <c r="D170" s="688"/>
      <c r="E170" s="688"/>
      <c r="F170" s="688"/>
      <c r="G170" s="688"/>
      <c r="H170" s="688"/>
      <c r="I170" s="688"/>
      <c r="J170" s="688"/>
      <c r="K170" s="688"/>
      <c r="L170" s="688"/>
      <c r="M170" s="688"/>
      <c r="N170" s="688"/>
      <c r="O170" s="688"/>
      <c r="P170" s="688"/>
    </row>
    <row r="171" spans="1:20">
      <c r="A171" s="688"/>
      <c r="B171" s="688"/>
      <c r="C171" s="688"/>
      <c r="D171" s="688"/>
      <c r="E171" s="688"/>
      <c r="F171" s="688"/>
      <c r="G171" s="688"/>
      <c r="H171" s="688"/>
      <c r="I171" s="688"/>
      <c r="J171" s="688"/>
      <c r="K171" s="688"/>
      <c r="L171" s="688"/>
      <c r="M171" s="688"/>
      <c r="N171" s="688"/>
      <c r="O171" s="688"/>
      <c r="P171" s="688"/>
    </row>
    <row r="172" spans="1:20">
      <c r="A172" s="688"/>
      <c r="B172" s="688"/>
      <c r="C172" s="688"/>
      <c r="D172" s="688"/>
      <c r="E172" s="688"/>
      <c r="F172" s="688"/>
      <c r="G172" s="688"/>
      <c r="H172" s="688"/>
      <c r="I172" s="688"/>
      <c r="J172" s="688"/>
      <c r="K172" s="688"/>
      <c r="L172" s="688"/>
      <c r="M172" s="688"/>
      <c r="N172" s="688"/>
      <c r="O172" s="688"/>
      <c r="P172" s="688"/>
    </row>
    <row r="173" spans="1:20">
      <c r="A173" s="688"/>
      <c r="B173" s="688"/>
      <c r="C173" s="688"/>
      <c r="D173" s="688"/>
      <c r="E173" s="688"/>
      <c r="F173" s="688"/>
      <c r="G173" s="688"/>
      <c r="H173" s="688"/>
      <c r="I173" s="688"/>
      <c r="J173" s="688"/>
      <c r="K173" s="688"/>
      <c r="L173" s="688"/>
      <c r="M173" s="688"/>
      <c r="N173" s="688"/>
      <c r="O173" s="688"/>
      <c r="P173" s="688"/>
    </row>
    <row r="174" spans="1:20">
      <c r="A174" s="688"/>
      <c r="B174" s="688"/>
      <c r="C174" s="688"/>
      <c r="D174" s="688"/>
      <c r="E174" s="688"/>
      <c r="F174" s="688"/>
      <c r="G174" s="688"/>
      <c r="H174" s="688"/>
      <c r="I174" s="688"/>
      <c r="J174" s="688"/>
      <c r="K174" s="688"/>
      <c r="L174" s="688"/>
      <c r="M174" s="688"/>
      <c r="N174" s="688"/>
      <c r="O174" s="688"/>
      <c r="P174" s="688"/>
    </row>
    <row r="175" spans="1:20">
      <c r="A175" s="688"/>
      <c r="B175" s="688"/>
      <c r="C175" s="688"/>
      <c r="D175" s="688"/>
      <c r="E175" s="688"/>
      <c r="F175" s="688"/>
      <c r="G175" s="688"/>
      <c r="H175" s="688"/>
      <c r="I175" s="688"/>
      <c r="J175" s="688"/>
      <c r="K175" s="688"/>
      <c r="L175" s="688"/>
      <c r="M175" s="688"/>
      <c r="N175" s="688"/>
      <c r="O175" s="688"/>
      <c r="P175" s="688"/>
    </row>
    <row r="176" spans="1:20">
      <c r="A176" s="688"/>
      <c r="B176" s="688"/>
      <c r="C176" s="688"/>
      <c r="D176" s="688"/>
      <c r="E176" s="688"/>
      <c r="F176" s="688"/>
      <c r="G176" s="688"/>
      <c r="H176" s="688"/>
      <c r="I176" s="688"/>
      <c r="J176" s="688"/>
      <c r="K176" s="688"/>
      <c r="L176" s="688"/>
      <c r="M176" s="688"/>
      <c r="N176" s="688"/>
      <c r="O176" s="688"/>
      <c r="P176" s="688"/>
    </row>
    <row r="177" spans="1:16">
      <c r="A177" s="688"/>
      <c r="B177" s="688"/>
      <c r="C177" s="688"/>
      <c r="D177" s="688"/>
      <c r="E177" s="688"/>
      <c r="F177" s="688"/>
      <c r="G177" s="688"/>
      <c r="H177" s="688"/>
      <c r="I177" s="688"/>
      <c r="J177" s="688"/>
      <c r="K177" s="688"/>
      <c r="L177" s="688"/>
      <c r="M177" s="688"/>
      <c r="N177" s="688"/>
      <c r="O177" s="688"/>
      <c r="P177" s="688"/>
    </row>
    <row r="178" spans="1:16">
      <c r="A178" s="688"/>
      <c r="B178" s="688"/>
      <c r="C178" s="688"/>
      <c r="D178" s="688"/>
      <c r="E178" s="688"/>
      <c r="F178" s="688"/>
      <c r="G178" s="688"/>
      <c r="H178" s="688"/>
      <c r="I178" s="688"/>
      <c r="J178" s="688"/>
      <c r="K178" s="688"/>
      <c r="L178" s="688"/>
      <c r="M178" s="688"/>
      <c r="N178" s="688"/>
      <c r="O178" s="688"/>
      <c r="P178" s="688"/>
    </row>
    <row r="179" spans="1:16">
      <c r="A179" s="688"/>
      <c r="B179" s="688"/>
      <c r="C179" s="688"/>
      <c r="D179" s="688"/>
      <c r="E179" s="688"/>
      <c r="F179" s="688"/>
      <c r="G179" s="688"/>
      <c r="H179" s="688"/>
      <c r="I179" s="688"/>
      <c r="J179" s="688"/>
      <c r="K179" s="688"/>
      <c r="L179" s="688"/>
      <c r="M179" s="688"/>
      <c r="N179" s="688"/>
      <c r="O179" s="688"/>
      <c r="P179" s="688"/>
    </row>
    <row r="180" spans="1:16">
      <c r="A180" s="688"/>
      <c r="B180" s="688"/>
      <c r="C180" s="688"/>
      <c r="D180" s="688"/>
      <c r="E180" s="688"/>
      <c r="F180" s="688"/>
      <c r="G180" s="688"/>
      <c r="H180" s="688"/>
      <c r="I180" s="688"/>
      <c r="J180" s="688"/>
      <c r="K180" s="688"/>
      <c r="L180" s="688"/>
      <c r="M180" s="688"/>
      <c r="N180" s="688"/>
      <c r="O180" s="688"/>
      <c r="P180" s="688"/>
    </row>
    <row r="181" spans="1:16">
      <c r="A181" s="688"/>
      <c r="B181" s="688"/>
      <c r="C181" s="688"/>
      <c r="D181" s="688"/>
      <c r="E181" s="688"/>
      <c r="F181" s="688"/>
      <c r="G181" s="688"/>
      <c r="H181" s="688"/>
      <c r="I181" s="688"/>
      <c r="J181" s="688"/>
      <c r="K181" s="688"/>
      <c r="L181" s="688"/>
      <c r="M181" s="688"/>
      <c r="N181" s="688"/>
      <c r="O181" s="688"/>
      <c r="P181" s="688"/>
    </row>
    <row r="182" spans="1:16">
      <c r="A182" s="688"/>
      <c r="B182" s="688"/>
      <c r="C182" s="688"/>
      <c r="D182" s="688"/>
      <c r="E182" s="688"/>
      <c r="F182" s="688"/>
      <c r="G182" s="688"/>
      <c r="H182" s="688"/>
      <c r="I182" s="688"/>
      <c r="J182" s="688"/>
      <c r="K182" s="688"/>
      <c r="L182" s="688"/>
      <c r="M182" s="688"/>
      <c r="N182" s="688"/>
      <c r="O182" s="688"/>
      <c r="P182" s="688"/>
    </row>
    <row r="183" spans="1:16">
      <c r="A183" s="688"/>
      <c r="B183" s="688"/>
      <c r="C183" s="688"/>
      <c r="D183" s="688"/>
      <c r="E183" s="688"/>
      <c r="F183" s="688"/>
      <c r="G183" s="688"/>
      <c r="H183" s="688"/>
      <c r="I183" s="688"/>
      <c r="J183" s="688"/>
      <c r="K183" s="688"/>
      <c r="L183" s="688"/>
      <c r="M183" s="688"/>
      <c r="N183" s="688"/>
      <c r="O183" s="688"/>
      <c r="P183" s="688"/>
    </row>
    <row r="184" spans="1:16">
      <c r="A184" s="688"/>
      <c r="B184" s="688"/>
      <c r="C184" s="688"/>
      <c r="D184" s="688"/>
      <c r="E184" s="688"/>
      <c r="F184" s="688"/>
      <c r="G184" s="688"/>
      <c r="H184" s="688"/>
      <c r="I184" s="688"/>
      <c r="J184" s="688"/>
      <c r="K184" s="688"/>
      <c r="L184" s="688"/>
      <c r="M184" s="688"/>
      <c r="N184" s="688"/>
      <c r="O184" s="688"/>
      <c r="P184" s="688"/>
    </row>
    <row r="185" spans="1:16">
      <c r="A185" s="688"/>
      <c r="B185" s="688"/>
      <c r="C185" s="688"/>
      <c r="D185" s="688"/>
      <c r="E185" s="688"/>
      <c r="F185" s="688"/>
      <c r="G185" s="688"/>
      <c r="H185" s="688"/>
      <c r="I185" s="688"/>
      <c r="J185" s="688"/>
      <c r="K185" s="688"/>
      <c r="L185" s="688"/>
      <c r="M185" s="688"/>
      <c r="N185" s="688"/>
      <c r="O185" s="688"/>
      <c r="P185" s="688"/>
    </row>
    <row r="186" spans="1:16">
      <c r="A186" s="688"/>
      <c r="B186" s="688"/>
      <c r="C186" s="688"/>
      <c r="D186" s="688"/>
      <c r="E186" s="688"/>
      <c r="F186" s="688"/>
      <c r="G186" s="688"/>
      <c r="H186" s="688"/>
      <c r="I186" s="688"/>
      <c r="J186" s="688"/>
      <c r="K186" s="688"/>
      <c r="L186" s="688"/>
      <c r="M186" s="688"/>
      <c r="N186" s="688"/>
      <c r="O186" s="688"/>
      <c r="P186" s="688"/>
    </row>
    <row r="187" spans="1:16">
      <c r="A187" s="688"/>
      <c r="B187" s="688"/>
      <c r="C187" s="688"/>
      <c r="D187" s="688"/>
      <c r="E187" s="688"/>
      <c r="F187" s="688"/>
      <c r="G187" s="688"/>
      <c r="H187" s="688"/>
      <c r="I187" s="688"/>
      <c r="J187" s="688"/>
      <c r="K187" s="688"/>
      <c r="L187" s="688"/>
      <c r="M187" s="688"/>
      <c r="N187" s="688"/>
      <c r="O187" s="688"/>
      <c r="P187" s="688"/>
    </row>
    <row r="188" spans="1:16">
      <c r="A188" s="688"/>
      <c r="B188" s="688"/>
      <c r="C188" s="688"/>
      <c r="D188" s="688"/>
      <c r="E188" s="688"/>
      <c r="F188" s="688"/>
      <c r="G188" s="688"/>
      <c r="H188" s="688"/>
      <c r="I188" s="688"/>
      <c r="J188" s="688"/>
      <c r="K188" s="688"/>
      <c r="L188" s="688"/>
      <c r="M188" s="688"/>
      <c r="N188" s="688"/>
      <c r="O188" s="688"/>
      <c r="P188" s="688"/>
    </row>
    <row r="189" spans="1:16">
      <c r="A189" s="688"/>
      <c r="B189" s="688"/>
      <c r="C189" s="688"/>
      <c r="D189" s="688"/>
      <c r="E189" s="688"/>
      <c r="F189" s="688"/>
      <c r="G189" s="688"/>
      <c r="H189" s="688"/>
      <c r="I189" s="688"/>
      <c r="J189" s="688"/>
      <c r="K189" s="688"/>
      <c r="L189" s="688"/>
      <c r="M189" s="688"/>
      <c r="N189" s="688"/>
      <c r="O189" s="688"/>
      <c r="P189" s="688"/>
    </row>
    <row r="190" spans="1:16">
      <c r="A190" s="688"/>
      <c r="B190" s="688"/>
      <c r="C190" s="688"/>
      <c r="D190" s="688"/>
      <c r="E190" s="688"/>
      <c r="F190" s="688"/>
      <c r="G190" s="688"/>
      <c r="H190" s="688"/>
      <c r="I190" s="688"/>
      <c r="J190" s="688"/>
      <c r="K190" s="688"/>
      <c r="L190" s="688"/>
      <c r="M190" s="688"/>
      <c r="N190" s="688"/>
      <c r="O190" s="688"/>
      <c r="P190" s="688"/>
    </row>
    <row r="191" spans="1:16">
      <c r="A191" s="688"/>
      <c r="B191" s="688"/>
      <c r="C191" s="688"/>
      <c r="D191" s="688"/>
      <c r="E191" s="688"/>
      <c r="F191" s="688"/>
      <c r="G191" s="688"/>
      <c r="H191" s="688"/>
      <c r="I191" s="688"/>
      <c r="J191" s="688"/>
      <c r="K191" s="688"/>
      <c r="L191" s="688"/>
      <c r="M191" s="688"/>
      <c r="N191" s="688"/>
      <c r="O191" s="688"/>
      <c r="P191" s="688"/>
    </row>
    <row r="192" spans="1:16">
      <c r="A192" s="688"/>
      <c r="B192" s="688"/>
      <c r="C192" s="688"/>
      <c r="D192" s="688"/>
      <c r="E192" s="688"/>
      <c r="F192" s="688"/>
      <c r="G192" s="688"/>
      <c r="H192" s="688"/>
      <c r="I192" s="688"/>
      <c r="J192" s="688"/>
      <c r="K192" s="688"/>
      <c r="L192" s="688"/>
      <c r="M192" s="688"/>
      <c r="N192" s="688"/>
      <c r="O192" s="688"/>
      <c r="P192" s="688"/>
    </row>
    <row r="193" spans="1:21">
      <c r="A193" s="688"/>
      <c r="B193" s="688"/>
      <c r="C193" s="688"/>
      <c r="D193" s="688"/>
      <c r="E193" s="688"/>
      <c r="F193" s="688"/>
      <c r="G193" s="688"/>
      <c r="H193" s="688"/>
      <c r="I193" s="688"/>
      <c r="J193" s="688"/>
      <c r="K193" s="688"/>
      <c r="L193" s="688"/>
      <c r="M193" s="688"/>
      <c r="N193" s="688"/>
      <c r="O193" s="688"/>
      <c r="P193" s="688"/>
    </row>
    <row r="194" spans="1:21">
      <c r="A194" s="688"/>
      <c r="B194" s="688"/>
      <c r="C194" s="688"/>
      <c r="D194" s="688"/>
      <c r="E194" s="688"/>
      <c r="F194" s="688"/>
      <c r="G194" s="688"/>
      <c r="H194" s="688"/>
      <c r="I194" s="688"/>
      <c r="J194" s="688"/>
      <c r="K194" s="688"/>
      <c r="L194" s="688"/>
      <c r="M194" s="688"/>
      <c r="N194" s="688"/>
      <c r="O194" s="688"/>
      <c r="P194" s="688"/>
    </row>
    <row r="195" spans="1:21">
      <c r="A195" s="688"/>
      <c r="B195" s="688"/>
      <c r="C195" s="688"/>
      <c r="D195" s="688"/>
      <c r="E195" s="688"/>
      <c r="F195" s="688"/>
      <c r="G195" s="688"/>
      <c r="H195" s="688"/>
      <c r="I195" s="688"/>
      <c r="J195" s="688"/>
      <c r="K195" s="688"/>
      <c r="L195" s="688"/>
      <c r="M195" s="688"/>
      <c r="N195" s="688"/>
      <c r="O195" s="688"/>
      <c r="P195" s="688"/>
    </row>
    <row r="196" spans="1:21" ht="15" customHeight="1">
      <c r="A196" s="688"/>
      <c r="B196" s="688"/>
      <c r="C196" s="161" t="s">
        <v>292</v>
      </c>
      <c r="D196" s="161"/>
      <c r="E196" s="149">
        <v>2011</v>
      </c>
      <c r="F196" s="149">
        <v>2012</v>
      </c>
      <c r="G196" s="149">
        <v>2013</v>
      </c>
      <c r="H196" s="149">
        <v>2014</v>
      </c>
      <c r="I196" s="149">
        <v>2015</v>
      </c>
      <c r="J196" s="149">
        <v>2016</v>
      </c>
      <c r="K196" s="149">
        <v>2017</v>
      </c>
      <c r="L196" s="149">
        <v>2018</v>
      </c>
      <c r="M196" s="149">
        <v>2019</v>
      </c>
      <c r="N196" s="688"/>
      <c r="O196" s="688"/>
      <c r="P196" s="688"/>
    </row>
    <row r="197" spans="1:21" ht="15" customHeight="1">
      <c r="A197" s="688"/>
      <c r="B197" s="688"/>
      <c r="C197" s="159" t="s">
        <v>111</v>
      </c>
      <c r="D197" s="159"/>
      <c r="E197" s="160">
        <f>'100G Client Interface Modules'!E166</f>
        <v>7.8761090823497932</v>
      </c>
      <c r="F197" s="160">
        <f>'100G Client Interface Modules'!F166</f>
        <v>11.990216279257925</v>
      </c>
      <c r="G197" s="160">
        <f>'100G Client Interface Modules'!G166</f>
        <v>33.4424769778133</v>
      </c>
      <c r="H197" s="160">
        <f>'100G Client Interface Modules'!H166</f>
        <v>83.301336819852565</v>
      </c>
      <c r="I197" s="160">
        <f>'100G Client Interface Modules'!I166</f>
        <v>159.27288112752495</v>
      </c>
      <c r="J197" s="160">
        <f>'100G Client Interface Modules'!J166</f>
        <v>355.54614097807979</v>
      </c>
      <c r="K197" s="160">
        <f>'100G Client Interface Modules'!K166</f>
        <v>740.41193289464991</v>
      </c>
      <c r="L197" s="160">
        <f>'100G Client Interface Modules'!L166</f>
        <v>1431.2707426214856</v>
      </c>
      <c r="M197" s="160">
        <f>'100G Client Interface Modules'!M166</f>
        <v>2317.496049235006</v>
      </c>
      <c r="N197" s="688"/>
      <c r="O197" s="688"/>
      <c r="P197" s="688"/>
    </row>
    <row r="198" spans="1:21" ht="15" customHeight="1">
      <c r="A198" s="688"/>
      <c r="B198" s="688"/>
      <c r="C198" s="157" t="s">
        <v>311</v>
      </c>
      <c r="D198" s="157"/>
      <c r="E198" s="158">
        <f>'100G Client Interface Modules'!E167</f>
        <v>183.26200078950936</v>
      </c>
      <c r="F198" s="158">
        <f>'100G Client Interface Modules'!F167</f>
        <v>105.57356301378778</v>
      </c>
      <c r="G198" s="158">
        <f>'100G Client Interface Modules'!G167</f>
        <v>96.887078286228331</v>
      </c>
      <c r="H198" s="158">
        <f>'100G Client Interface Modules'!H167</f>
        <v>125.09774207656439</v>
      </c>
      <c r="I198" s="158">
        <f>'100G Client Interface Modules'!I167</f>
        <v>227.14088617989941</v>
      </c>
      <c r="J198" s="158">
        <f>'100G Client Interface Modules'!J167</f>
        <v>242.13168728685721</v>
      </c>
      <c r="K198" s="158">
        <f>'100G Client Interface Modules'!K167</f>
        <v>293.16870435235069</v>
      </c>
      <c r="L198" s="158">
        <f>'100G Client Interface Modules'!L167</f>
        <v>399.72620624129394</v>
      </c>
      <c r="M198" s="158">
        <f>'100G Client Interface Modules'!M167</f>
        <v>407.99773994127747</v>
      </c>
      <c r="N198" s="688"/>
      <c r="O198" s="688"/>
      <c r="P198" s="688"/>
    </row>
    <row r="199" spans="1:21" ht="15" customHeight="1">
      <c r="A199" s="688"/>
      <c r="B199" s="688"/>
      <c r="C199" s="141" t="s">
        <v>37</v>
      </c>
      <c r="D199" s="141"/>
      <c r="E199" s="142">
        <f t="shared" ref="E199:L199" si="2">E197+E198</f>
        <v>191.13810987185914</v>
      </c>
      <c r="F199" s="142">
        <f t="shared" si="2"/>
        <v>117.5637792930457</v>
      </c>
      <c r="G199" s="142">
        <f t="shared" si="2"/>
        <v>130.32955526404163</v>
      </c>
      <c r="H199" s="142">
        <f t="shared" si="2"/>
        <v>208.39907889641694</v>
      </c>
      <c r="I199" s="142">
        <f t="shared" si="2"/>
        <v>386.41376730742434</v>
      </c>
      <c r="J199" s="142">
        <f t="shared" si="2"/>
        <v>597.67782826493703</v>
      </c>
      <c r="K199" s="142">
        <f t="shared" si="2"/>
        <v>1033.5806372470006</v>
      </c>
      <c r="L199" s="142">
        <f t="shared" si="2"/>
        <v>1830.9969488627796</v>
      </c>
      <c r="M199" s="142">
        <f t="shared" ref="M199" si="3">M197+M198</f>
        <v>2725.4937891762834</v>
      </c>
      <c r="N199" s="688"/>
      <c r="O199" s="688"/>
      <c r="P199" s="688"/>
    </row>
    <row r="200" spans="1:21">
      <c r="A200" s="688"/>
      <c r="B200" s="688"/>
      <c r="C200" s="688"/>
      <c r="D200" s="688"/>
      <c r="E200" s="688"/>
      <c r="F200" s="688"/>
      <c r="G200" s="688"/>
      <c r="H200" s="688"/>
      <c r="I200" s="688"/>
      <c r="J200" s="688"/>
      <c r="K200" s="688"/>
      <c r="L200" s="688"/>
      <c r="M200" s="688"/>
      <c r="N200" s="688"/>
      <c r="O200" s="688"/>
      <c r="P200" s="688"/>
    </row>
    <row r="201" spans="1:21">
      <c r="A201" s="688"/>
      <c r="B201" s="688"/>
      <c r="C201" s="688"/>
      <c r="D201" s="688"/>
      <c r="E201" s="688"/>
      <c r="F201" s="688"/>
      <c r="G201" s="688"/>
      <c r="H201" s="688"/>
      <c r="I201" s="688"/>
      <c r="J201" s="688"/>
      <c r="K201" s="688"/>
      <c r="L201" s="688"/>
      <c r="M201" s="688"/>
      <c r="N201" s="688"/>
      <c r="O201" s="688"/>
      <c r="P201" s="688"/>
    </row>
    <row r="202" spans="1:21">
      <c r="A202" s="688"/>
      <c r="B202" s="688"/>
      <c r="C202" s="688"/>
      <c r="D202" s="688"/>
      <c r="E202" s="688"/>
      <c r="F202" s="688"/>
      <c r="G202" s="688"/>
      <c r="H202" s="688"/>
      <c r="I202" s="688"/>
      <c r="J202" s="688"/>
      <c r="K202" s="688"/>
      <c r="L202" s="688"/>
      <c r="M202" s="688"/>
      <c r="N202" s="688"/>
      <c r="O202" s="688"/>
      <c r="P202" s="688"/>
    </row>
    <row r="203" spans="1:21">
      <c r="A203" s="688"/>
      <c r="B203" s="688"/>
      <c r="C203" s="688"/>
      <c r="D203" s="688"/>
      <c r="E203" s="688"/>
      <c r="F203" s="688"/>
      <c r="G203" s="688"/>
      <c r="H203" s="688"/>
      <c r="I203" s="688"/>
      <c r="J203" s="688"/>
      <c r="K203" s="688"/>
      <c r="L203" s="688"/>
      <c r="M203" s="688"/>
      <c r="N203" s="688"/>
      <c r="O203" s="688"/>
      <c r="P203" s="688"/>
    </row>
    <row r="204" spans="1:21">
      <c r="A204" s="688"/>
      <c r="B204" s="688"/>
      <c r="C204" s="688"/>
      <c r="D204" s="688"/>
      <c r="E204" s="688"/>
      <c r="F204" s="688"/>
      <c r="G204" s="688"/>
      <c r="H204" s="688"/>
      <c r="I204" s="688"/>
      <c r="J204" s="688"/>
      <c r="K204" s="688"/>
      <c r="L204" s="688"/>
      <c r="M204" s="688"/>
      <c r="N204" s="688"/>
      <c r="O204" s="688"/>
      <c r="P204" s="688"/>
    </row>
    <row r="205" spans="1:21">
      <c r="A205" s="688"/>
      <c r="B205" s="688"/>
      <c r="C205" s="688"/>
      <c r="D205" s="688"/>
      <c r="E205" s="688"/>
      <c r="F205" s="688"/>
      <c r="G205" s="688"/>
      <c r="H205" s="688"/>
      <c r="I205" s="688"/>
      <c r="J205" s="688"/>
      <c r="K205" s="688"/>
      <c r="L205" s="688"/>
      <c r="M205" s="688"/>
      <c r="N205" s="688"/>
      <c r="O205" s="688"/>
      <c r="P205" s="688"/>
    </row>
    <row r="206" spans="1:21">
      <c r="A206" s="700"/>
      <c r="B206" s="700"/>
      <c r="C206" s="700"/>
      <c r="D206" s="700"/>
      <c r="E206" s="700"/>
      <c r="F206" s="700"/>
      <c r="G206" s="700"/>
      <c r="H206" s="700"/>
      <c r="I206" s="700"/>
      <c r="J206" s="700"/>
      <c r="K206" s="700"/>
      <c r="L206" s="700"/>
      <c r="M206" s="700"/>
      <c r="N206" s="700"/>
      <c r="O206" s="700"/>
      <c r="P206" s="700"/>
      <c r="Q206" s="700"/>
      <c r="R206" s="700"/>
      <c r="S206" s="700"/>
      <c r="T206" s="700"/>
      <c r="U206" s="700"/>
    </row>
    <row r="207" spans="1:21">
      <c r="A207" s="688"/>
      <c r="B207" s="162" t="s">
        <v>482</v>
      </c>
      <c r="C207" s="688"/>
      <c r="D207" s="688"/>
      <c r="E207" s="688"/>
      <c r="F207" s="688"/>
      <c r="G207" s="688"/>
      <c r="H207" s="688"/>
      <c r="I207" s="688"/>
      <c r="J207" s="688"/>
      <c r="K207" s="688"/>
      <c r="L207" s="688"/>
      <c r="M207" s="688"/>
      <c r="N207" s="688"/>
      <c r="O207" s="688"/>
      <c r="P207" s="688"/>
    </row>
    <row r="208" spans="1:21">
      <c r="A208" s="688"/>
      <c r="B208" s="688"/>
      <c r="C208" s="688"/>
      <c r="D208" s="688"/>
      <c r="E208" s="688"/>
      <c r="F208" s="688"/>
      <c r="G208" s="688"/>
      <c r="H208" s="688"/>
      <c r="I208" s="688"/>
      <c r="J208" s="688"/>
      <c r="K208" s="688"/>
      <c r="L208" s="688"/>
      <c r="M208" s="688"/>
      <c r="N208" s="688"/>
      <c r="O208" s="688"/>
      <c r="P208" s="688"/>
    </row>
    <row r="209" spans="1:16">
      <c r="A209" s="688"/>
      <c r="B209" s="688"/>
      <c r="C209" s="688"/>
      <c r="D209" s="688"/>
      <c r="E209" s="688"/>
      <c r="F209" s="688"/>
      <c r="G209" s="688"/>
      <c r="H209" s="688"/>
      <c r="I209" s="688"/>
      <c r="J209" s="688"/>
      <c r="K209" s="688"/>
      <c r="L209" s="688"/>
      <c r="M209" s="688"/>
      <c r="N209" s="688"/>
      <c r="O209" s="688"/>
      <c r="P209" s="688"/>
    </row>
    <row r="210" spans="1:16">
      <c r="A210" s="688"/>
      <c r="B210" s="688"/>
      <c r="C210" s="688"/>
      <c r="D210" s="688"/>
      <c r="E210" s="688"/>
      <c r="F210" s="688"/>
      <c r="G210" s="688"/>
      <c r="H210" s="688"/>
      <c r="I210" s="688"/>
      <c r="J210" s="688"/>
      <c r="K210" s="688"/>
      <c r="L210" s="688"/>
      <c r="M210" s="688"/>
      <c r="N210" s="688"/>
      <c r="O210" s="688"/>
      <c r="P210" s="688"/>
    </row>
    <row r="211" spans="1:16">
      <c r="A211" s="688"/>
      <c r="B211" s="688"/>
      <c r="C211" s="688"/>
      <c r="D211" s="688"/>
      <c r="E211" s="688"/>
      <c r="F211" s="688"/>
      <c r="G211" s="688"/>
      <c r="H211" s="688"/>
      <c r="I211" s="688"/>
      <c r="J211" s="688"/>
      <c r="K211" s="688"/>
      <c r="L211" s="688"/>
      <c r="M211" s="688"/>
      <c r="N211" s="688"/>
      <c r="O211" s="688"/>
      <c r="P211" s="688"/>
    </row>
    <row r="212" spans="1:16">
      <c r="A212" s="688"/>
      <c r="B212" s="688"/>
      <c r="C212" s="688"/>
      <c r="D212" s="688"/>
      <c r="E212" s="688"/>
      <c r="F212" s="688"/>
      <c r="G212" s="688"/>
      <c r="H212" s="688"/>
      <c r="I212" s="688"/>
      <c r="J212" s="688"/>
      <c r="K212" s="688"/>
      <c r="L212" s="688"/>
      <c r="M212" s="688"/>
      <c r="N212" s="688"/>
      <c r="O212" s="688"/>
      <c r="P212" s="688"/>
    </row>
    <row r="213" spans="1:16">
      <c r="A213" s="688"/>
      <c r="B213" s="688"/>
      <c r="C213" s="688"/>
      <c r="D213" s="688"/>
      <c r="E213" s="688"/>
      <c r="F213" s="688"/>
      <c r="G213" s="688"/>
      <c r="H213" s="688"/>
      <c r="I213" s="688"/>
      <c r="J213" s="688"/>
      <c r="K213" s="688"/>
      <c r="L213" s="688"/>
      <c r="M213" s="688"/>
      <c r="N213" s="688"/>
      <c r="O213" s="688"/>
      <c r="P213" s="688"/>
    </row>
    <row r="214" spans="1:16">
      <c r="A214" s="688"/>
      <c r="B214" s="688"/>
      <c r="C214" s="688"/>
      <c r="D214" s="688"/>
      <c r="E214" s="688"/>
      <c r="F214" s="688"/>
      <c r="G214" s="688"/>
      <c r="H214" s="688"/>
      <c r="I214" s="688"/>
      <c r="J214" s="688"/>
      <c r="K214" s="688"/>
      <c r="L214" s="688"/>
      <c r="M214" s="688"/>
      <c r="N214" s="688"/>
      <c r="O214" s="688"/>
      <c r="P214" s="688"/>
    </row>
    <row r="215" spans="1:16">
      <c r="A215" s="688"/>
      <c r="B215" s="688"/>
      <c r="C215" s="688"/>
      <c r="D215" s="688"/>
      <c r="E215" s="688"/>
      <c r="F215" s="688"/>
      <c r="G215" s="688"/>
      <c r="H215" s="688"/>
      <c r="I215" s="688"/>
      <c r="J215" s="688"/>
      <c r="K215" s="688"/>
      <c r="L215" s="688"/>
      <c r="M215" s="688"/>
      <c r="N215" s="688"/>
      <c r="O215" s="688"/>
      <c r="P215" s="688"/>
    </row>
    <row r="216" spans="1:16">
      <c r="A216" s="688"/>
      <c r="B216" s="688"/>
      <c r="C216" s="688"/>
      <c r="D216" s="688"/>
      <c r="E216" s="688"/>
      <c r="F216" s="688"/>
      <c r="G216" s="688"/>
      <c r="H216" s="688"/>
      <c r="I216" s="688"/>
      <c r="J216" s="688"/>
      <c r="K216" s="688"/>
      <c r="L216" s="688"/>
      <c r="M216" s="688"/>
      <c r="N216" s="688"/>
      <c r="O216" s="688"/>
      <c r="P216" s="688"/>
    </row>
    <row r="217" spans="1:16">
      <c r="A217" s="688"/>
      <c r="B217" s="688"/>
      <c r="C217" s="688"/>
      <c r="D217" s="688"/>
      <c r="E217" s="688"/>
      <c r="F217" s="688"/>
      <c r="G217" s="688"/>
      <c r="H217" s="688"/>
      <c r="I217" s="688"/>
      <c r="J217" s="688"/>
      <c r="K217" s="688"/>
      <c r="L217" s="688"/>
      <c r="M217" s="688"/>
      <c r="N217" s="688"/>
      <c r="O217" s="688"/>
      <c r="P217" s="688"/>
    </row>
    <row r="218" spans="1:16">
      <c r="A218" s="688"/>
      <c r="B218" s="688"/>
      <c r="C218" s="688"/>
      <c r="D218" s="688"/>
      <c r="E218" s="688"/>
      <c r="F218" s="688"/>
      <c r="G218" s="688"/>
      <c r="H218" s="688"/>
      <c r="I218" s="688"/>
      <c r="J218" s="688"/>
      <c r="K218" s="688"/>
      <c r="L218" s="688"/>
      <c r="M218" s="688"/>
      <c r="N218" s="688"/>
      <c r="O218" s="688"/>
      <c r="P218" s="688"/>
    </row>
    <row r="219" spans="1:16">
      <c r="A219" s="688"/>
      <c r="B219" s="688"/>
      <c r="C219" s="688"/>
      <c r="D219" s="688"/>
      <c r="E219" s="688"/>
      <c r="F219" s="688"/>
      <c r="G219" s="688"/>
      <c r="H219" s="688"/>
      <c r="I219" s="688"/>
      <c r="J219" s="688"/>
      <c r="K219" s="688"/>
      <c r="L219" s="688"/>
      <c r="M219" s="688"/>
      <c r="N219" s="688"/>
      <c r="O219" s="688"/>
      <c r="P219" s="688"/>
    </row>
    <row r="220" spans="1:16">
      <c r="A220" s="688"/>
      <c r="B220" s="688"/>
      <c r="C220" s="688"/>
      <c r="D220" s="688"/>
      <c r="E220" s="688"/>
      <c r="F220" s="688"/>
      <c r="G220" s="688"/>
      <c r="H220" s="688"/>
      <c r="I220" s="688"/>
      <c r="J220" s="688"/>
      <c r="K220" s="688"/>
      <c r="L220" s="688"/>
      <c r="M220" s="688"/>
      <c r="N220" s="688"/>
      <c r="O220" s="688"/>
      <c r="P220" s="688"/>
    </row>
    <row r="221" spans="1:16">
      <c r="A221" s="688"/>
      <c r="B221" s="688"/>
      <c r="C221" s="688"/>
      <c r="D221" s="688"/>
      <c r="E221" s="688"/>
      <c r="F221" s="688"/>
      <c r="G221" s="688"/>
      <c r="H221" s="688"/>
      <c r="I221" s="688"/>
      <c r="J221" s="688"/>
      <c r="K221" s="688"/>
      <c r="L221" s="688"/>
      <c r="M221" s="688"/>
      <c r="N221" s="688"/>
      <c r="O221" s="688"/>
      <c r="P221" s="688"/>
    </row>
    <row r="222" spans="1:16">
      <c r="A222" s="688"/>
      <c r="B222" s="688"/>
      <c r="C222" s="688"/>
      <c r="D222" s="688"/>
      <c r="E222" s="688"/>
      <c r="F222" s="688"/>
      <c r="G222" s="688"/>
      <c r="H222" s="688"/>
      <c r="I222" s="688"/>
      <c r="J222" s="688"/>
      <c r="K222" s="688"/>
      <c r="L222" s="688"/>
      <c r="M222" s="688"/>
      <c r="N222" s="688"/>
      <c r="O222" s="688"/>
      <c r="P222" s="688"/>
    </row>
    <row r="223" spans="1:16">
      <c r="A223" s="688"/>
      <c r="B223" s="688"/>
      <c r="C223" s="688"/>
      <c r="D223" s="688"/>
      <c r="E223" s="688"/>
      <c r="F223" s="688"/>
      <c r="G223" s="688"/>
      <c r="H223" s="688"/>
      <c r="I223" s="688"/>
      <c r="J223" s="688"/>
      <c r="K223" s="688"/>
      <c r="L223" s="688"/>
      <c r="M223" s="688"/>
      <c r="N223" s="688"/>
      <c r="O223" s="688"/>
      <c r="P223" s="688"/>
    </row>
    <row r="224" spans="1:16">
      <c r="A224" s="688"/>
      <c r="B224" s="688"/>
      <c r="C224" s="688"/>
      <c r="D224" s="688"/>
      <c r="E224" s="688"/>
      <c r="F224" s="688"/>
      <c r="G224" s="688"/>
      <c r="H224" s="688"/>
      <c r="I224" s="688"/>
      <c r="J224" s="688"/>
      <c r="K224" s="688"/>
      <c r="L224" s="688"/>
      <c r="M224" s="688"/>
      <c r="N224" s="688"/>
      <c r="O224" s="688"/>
      <c r="P224" s="688"/>
    </row>
    <row r="225" spans="1:16">
      <c r="A225" s="688"/>
      <c r="B225" s="688"/>
      <c r="C225" s="688"/>
      <c r="D225" s="688"/>
      <c r="E225" s="688"/>
      <c r="F225" s="688"/>
      <c r="G225" s="688"/>
      <c r="H225" s="688"/>
      <c r="I225" s="688"/>
      <c r="J225" s="688"/>
      <c r="K225" s="688"/>
      <c r="L225" s="688"/>
      <c r="M225" s="688"/>
      <c r="N225" s="688"/>
      <c r="O225" s="688"/>
      <c r="P225" s="688"/>
    </row>
    <row r="226" spans="1:16">
      <c r="A226" s="688"/>
      <c r="B226" s="688"/>
      <c r="C226" s="688"/>
      <c r="D226" s="688"/>
      <c r="E226" s="688"/>
      <c r="F226" s="688"/>
      <c r="G226" s="688"/>
      <c r="H226" s="688"/>
      <c r="I226" s="688"/>
      <c r="J226" s="688"/>
      <c r="K226" s="688"/>
      <c r="L226" s="688"/>
      <c r="M226" s="688"/>
      <c r="N226" s="688"/>
      <c r="O226" s="688"/>
      <c r="P226" s="688"/>
    </row>
    <row r="227" spans="1:16">
      <c r="A227" s="688"/>
      <c r="B227" s="688"/>
      <c r="C227" s="688"/>
      <c r="D227" s="688"/>
      <c r="E227" s="688"/>
      <c r="F227" s="688"/>
      <c r="G227" s="688"/>
      <c r="H227" s="688"/>
      <c r="I227" s="688"/>
      <c r="J227" s="688"/>
      <c r="K227" s="688"/>
      <c r="L227" s="688"/>
      <c r="M227" s="688"/>
      <c r="N227" s="688"/>
      <c r="O227" s="688"/>
      <c r="P227" s="688"/>
    </row>
    <row r="228" spans="1:16">
      <c r="A228" s="688"/>
      <c r="B228" s="688"/>
      <c r="C228" s="688"/>
      <c r="D228" s="688"/>
      <c r="E228" s="688"/>
      <c r="F228" s="688"/>
      <c r="G228" s="688"/>
      <c r="H228" s="688"/>
      <c r="I228" s="688"/>
      <c r="J228" s="688"/>
      <c r="K228" s="688"/>
      <c r="L228" s="688"/>
      <c r="M228" s="688"/>
      <c r="N228" s="688"/>
      <c r="O228" s="688"/>
      <c r="P228" s="688"/>
    </row>
    <row r="229" spans="1:16">
      <c r="A229" s="688"/>
      <c r="B229" s="688"/>
      <c r="C229" s="688"/>
      <c r="D229" s="688"/>
      <c r="E229" s="688"/>
      <c r="F229" s="688"/>
      <c r="G229" s="688"/>
      <c r="H229" s="688"/>
      <c r="I229" s="688"/>
      <c r="J229" s="688"/>
      <c r="K229" s="688"/>
      <c r="L229" s="688"/>
      <c r="M229" s="688"/>
      <c r="N229" s="688"/>
      <c r="O229" s="688"/>
      <c r="P229" s="688"/>
    </row>
    <row r="230" spans="1:16">
      <c r="A230" s="688"/>
      <c r="B230" s="688"/>
      <c r="C230" s="688"/>
      <c r="D230" s="688"/>
      <c r="E230" s="688"/>
      <c r="F230" s="688"/>
      <c r="G230" s="688"/>
      <c r="H230" s="688"/>
      <c r="I230" s="688"/>
      <c r="J230" s="688"/>
      <c r="K230" s="688"/>
      <c r="L230" s="688"/>
      <c r="M230" s="688"/>
      <c r="N230" s="688"/>
      <c r="O230" s="688"/>
      <c r="P230" s="688"/>
    </row>
    <row r="231" spans="1:16">
      <c r="A231" s="688"/>
      <c r="B231" s="688"/>
      <c r="C231" s="688"/>
      <c r="D231" s="688"/>
      <c r="E231" s="688"/>
      <c r="F231" s="688"/>
      <c r="G231" s="688"/>
      <c r="H231" s="688"/>
      <c r="I231" s="688"/>
      <c r="J231" s="688"/>
      <c r="K231" s="688"/>
      <c r="L231" s="688"/>
      <c r="M231" s="688"/>
      <c r="N231" s="688"/>
      <c r="O231" s="688"/>
      <c r="P231" s="688"/>
    </row>
    <row r="232" spans="1:16">
      <c r="A232" s="688"/>
      <c r="B232" s="688"/>
      <c r="C232" s="688"/>
      <c r="D232" s="688"/>
      <c r="E232" s="688"/>
      <c r="F232" s="688"/>
      <c r="G232" s="688"/>
      <c r="H232" s="688"/>
      <c r="I232" s="688"/>
      <c r="J232" s="688"/>
      <c r="K232" s="688"/>
      <c r="L232" s="688"/>
      <c r="M232" s="688"/>
      <c r="N232" s="688"/>
      <c r="O232" s="688"/>
      <c r="P232" s="688"/>
    </row>
    <row r="233" spans="1:16">
      <c r="A233" s="688"/>
      <c r="B233" s="688"/>
      <c r="C233" s="688"/>
      <c r="D233" s="688"/>
      <c r="E233" s="688"/>
      <c r="F233" s="688"/>
      <c r="G233" s="688"/>
      <c r="H233" s="688"/>
      <c r="I233" s="688"/>
      <c r="J233" s="688"/>
      <c r="K233" s="688"/>
      <c r="L233" s="688"/>
      <c r="M233" s="688"/>
      <c r="N233" s="688"/>
      <c r="O233" s="688"/>
      <c r="P233" s="688"/>
    </row>
    <row r="234" spans="1:16">
      <c r="A234" s="688"/>
      <c r="B234" s="688"/>
      <c r="C234" s="688"/>
      <c r="D234" s="688"/>
      <c r="E234" s="688"/>
      <c r="F234" s="688"/>
      <c r="G234" s="688"/>
      <c r="H234" s="688"/>
      <c r="I234" s="688"/>
      <c r="J234" s="688"/>
      <c r="K234" s="688"/>
      <c r="L234" s="688"/>
      <c r="M234" s="688"/>
      <c r="N234" s="688"/>
      <c r="O234" s="688"/>
      <c r="P234" s="688"/>
    </row>
    <row r="235" spans="1:16">
      <c r="A235" s="688"/>
      <c r="B235" s="688"/>
      <c r="C235" s="688"/>
      <c r="D235" s="688"/>
      <c r="E235" s="688"/>
      <c r="F235" s="688"/>
      <c r="G235" s="688"/>
      <c r="H235" s="688"/>
      <c r="I235" s="688"/>
      <c r="J235" s="688"/>
      <c r="K235" s="688"/>
      <c r="L235" s="688"/>
      <c r="M235" s="688"/>
      <c r="N235" s="688"/>
      <c r="O235" s="688"/>
      <c r="P235" s="688"/>
    </row>
    <row r="236" spans="1:16">
      <c r="A236" s="688"/>
      <c r="B236" s="688"/>
      <c r="C236" s="688"/>
      <c r="D236" s="688"/>
      <c r="E236" s="688"/>
      <c r="F236" s="688"/>
      <c r="G236" s="688"/>
      <c r="H236" s="688"/>
      <c r="I236" s="688"/>
      <c r="J236" s="688"/>
      <c r="K236" s="688"/>
      <c r="L236" s="688"/>
      <c r="M236" s="688"/>
      <c r="N236" s="688"/>
      <c r="O236" s="688"/>
      <c r="P236" s="688"/>
    </row>
    <row r="237" spans="1:16">
      <c r="A237" s="688"/>
      <c r="B237" s="688"/>
      <c r="C237" s="688"/>
      <c r="D237" s="688"/>
      <c r="E237" s="688"/>
      <c r="F237" s="688"/>
      <c r="G237" s="688"/>
      <c r="H237" s="688"/>
      <c r="I237" s="688"/>
      <c r="J237" s="688"/>
      <c r="K237" s="688"/>
      <c r="L237" s="688"/>
      <c r="M237" s="688"/>
      <c r="N237" s="688"/>
      <c r="O237" s="688"/>
      <c r="P237" s="688"/>
    </row>
    <row r="238" spans="1:16">
      <c r="A238" s="688"/>
      <c r="B238" s="688"/>
      <c r="C238" s="688"/>
      <c r="D238" s="688"/>
      <c r="E238" s="688"/>
      <c r="F238" s="688"/>
      <c r="G238" s="688"/>
      <c r="H238" s="688"/>
      <c r="I238" s="688"/>
      <c r="J238" s="688"/>
      <c r="K238" s="688"/>
      <c r="L238" s="688"/>
      <c r="M238" s="688"/>
      <c r="N238" s="688"/>
      <c r="O238" s="688"/>
      <c r="P238" s="688"/>
    </row>
    <row r="239" spans="1:16">
      <c r="A239" s="688"/>
      <c r="B239" s="688"/>
      <c r="C239" s="688"/>
      <c r="D239" s="688"/>
      <c r="E239" s="688"/>
      <c r="F239" s="688"/>
      <c r="G239" s="688"/>
      <c r="H239" s="688"/>
      <c r="I239" s="688"/>
      <c r="J239" s="688"/>
      <c r="K239" s="688"/>
      <c r="L239" s="688"/>
      <c r="M239" s="688"/>
      <c r="N239" s="688"/>
      <c r="O239" s="688"/>
      <c r="P239" s="688"/>
    </row>
    <row r="240" spans="1:16" ht="15" customHeight="1">
      <c r="A240" s="688"/>
      <c r="B240" s="688"/>
      <c r="C240" s="161" t="s">
        <v>292</v>
      </c>
      <c r="D240" s="161"/>
      <c r="E240" s="149">
        <v>2011</v>
      </c>
      <c r="F240" s="149">
        <v>2012</v>
      </c>
      <c r="G240" s="149">
        <v>2013</v>
      </c>
      <c r="H240" s="149">
        <v>2014</v>
      </c>
      <c r="I240" s="149">
        <v>2015</v>
      </c>
      <c r="J240" s="149">
        <v>2016</v>
      </c>
      <c r="K240" s="149">
        <v>2017</v>
      </c>
      <c r="L240" s="149">
        <v>2018</v>
      </c>
      <c r="M240" s="149">
        <v>2019</v>
      </c>
      <c r="N240" s="688"/>
      <c r="O240" s="688"/>
      <c r="P240" s="688"/>
    </row>
    <row r="241" spans="1:18" ht="15" customHeight="1">
      <c r="A241" s="688"/>
      <c r="B241" s="688"/>
      <c r="C241" s="159" t="s">
        <v>301</v>
      </c>
      <c r="D241" s="159"/>
      <c r="E241" s="160">
        <f>'100G Client Interface Modules'!E160</f>
        <v>0.24685716000000024</v>
      </c>
      <c r="F241" s="160">
        <f>'100G Client Interface Modules'!F160</f>
        <v>7.7836718088497934</v>
      </c>
      <c r="G241" s="160">
        <f>'100G Client Interface Modules'!G160</f>
        <v>11.893619328450425</v>
      </c>
      <c r="H241" s="160">
        <f>'100G Client Interface Modules'!H160</f>
        <v>30.590488775952629</v>
      </c>
      <c r="I241" s="160">
        <f>'100G Client Interface Modules'!I160</f>
        <v>58.220757023556132</v>
      </c>
      <c r="J241" s="160">
        <f>'100G Client Interface Modules'!J160</f>
        <v>100.71711261942562</v>
      </c>
      <c r="K241" s="160">
        <f>'100G Client Interface Modules'!K160</f>
        <v>170.81345000676646</v>
      </c>
      <c r="L241" s="160">
        <f>'100G Client Interface Modules'!L160</f>
        <v>311.16987285253197</v>
      </c>
      <c r="M241" s="160">
        <f>'100G Client Interface Modules'!M160</f>
        <v>567.72357565654704</v>
      </c>
      <c r="N241" s="688"/>
      <c r="O241" s="688"/>
      <c r="P241" s="688"/>
    </row>
    <row r="242" spans="1:18" ht="15" customHeight="1">
      <c r="A242" s="688"/>
      <c r="B242" s="688"/>
      <c r="C242" s="157" t="s">
        <v>309</v>
      </c>
      <c r="D242" s="157"/>
      <c r="E242" s="158">
        <f>'100G Client Interface Modules'!E161</f>
        <v>7.629251922349793</v>
      </c>
      <c r="F242" s="158">
        <f>'100G Client Interface Modules'!F161</f>
        <v>4.2065444704081321</v>
      </c>
      <c r="G242" s="158">
        <f>'100G Client Interface Modules'!G161</f>
        <v>21.548857649362873</v>
      </c>
      <c r="H242" s="158">
        <f>'100G Client Interface Modules'!H161</f>
        <v>52.710848043899936</v>
      </c>
      <c r="I242" s="158">
        <f>'100G Client Interface Modules'!I161</f>
        <v>101.05212410396885</v>
      </c>
      <c r="J242" s="158">
        <f>'100G Client Interface Modules'!J161</f>
        <v>254.82902835865417</v>
      </c>
      <c r="K242" s="158">
        <f>'100G Client Interface Modules'!K161</f>
        <v>569.59848288788339</v>
      </c>
      <c r="L242" s="158">
        <f>'100G Client Interface Modules'!L161</f>
        <v>1120.1008697689535</v>
      </c>
      <c r="M242" s="158">
        <f>'100G Client Interface Modules'!M161</f>
        <v>1749.7724735784591</v>
      </c>
      <c r="N242" s="688"/>
      <c r="O242" s="688"/>
      <c r="P242" s="688"/>
    </row>
    <row r="243" spans="1:18" ht="15" customHeight="1">
      <c r="A243" s="688"/>
      <c r="B243" s="688"/>
      <c r="C243" s="141" t="s">
        <v>37</v>
      </c>
      <c r="D243" s="141"/>
      <c r="E243" s="142">
        <f t="shared" ref="E243:L243" si="4">E241+E242</f>
        <v>7.8761090823497932</v>
      </c>
      <c r="F243" s="142">
        <f t="shared" si="4"/>
        <v>11.990216279257925</v>
      </c>
      <c r="G243" s="142">
        <f t="shared" si="4"/>
        <v>33.4424769778133</v>
      </c>
      <c r="H243" s="142">
        <f t="shared" si="4"/>
        <v>83.301336819852565</v>
      </c>
      <c r="I243" s="142">
        <f t="shared" si="4"/>
        <v>159.27288112752498</v>
      </c>
      <c r="J243" s="142">
        <f t="shared" si="4"/>
        <v>355.54614097807979</v>
      </c>
      <c r="K243" s="142">
        <f t="shared" si="4"/>
        <v>740.41193289464991</v>
      </c>
      <c r="L243" s="142">
        <f t="shared" si="4"/>
        <v>1431.2707426214856</v>
      </c>
      <c r="M243" s="142">
        <f t="shared" ref="M243" si="5">M241+M242</f>
        <v>2317.496049235006</v>
      </c>
      <c r="N243" s="688"/>
      <c r="O243" s="688"/>
      <c r="P243" s="688"/>
    </row>
    <row r="244" spans="1:18">
      <c r="A244" s="688"/>
      <c r="B244" s="688"/>
      <c r="C244" s="688"/>
      <c r="D244" s="688"/>
      <c r="E244" s="688"/>
      <c r="F244" s="688"/>
      <c r="G244" s="688"/>
      <c r="H244" s="688"/>
      <c r="I244" s="688"/>
      <c r="J244" s="688"/>
      <c r="K244" s="688"/>
      <c r="L244" s="688"/>
      <c r="M244" s="688"/>
      <c r="N244" s="688"/>
      <c r="O244" s="688"/>
      <c r="P244" s="688"/>
    </row>
    <row r="245" spans="1:18">
      <c r="A245" s="688"/>
      <c r="B245" s="688"/>
      <c r="C245" s="688"/>
      <c r="D245" s="688"/>
      <c r="E245" s="688"/>
      <c r="F245" s="688"/>
      <c r="G245" s="688"/>
      <c r="H245" s="688"/>
      <c r="I245" s="688"/>
      <c r="J245" s="688"/>
      <c r="K245" s="688"/>
      <c r="L245" s="688"/>
      <c r="M245" s="688"/>
      <c r="N245" s="688"/>
      <c r="O245" s="688"/>
      <c r="P245" s="688"/>
    </row>
    <row r="246" spans="1:18">
      <c r="A246" s="700"/>
      <c r="B246" s="700"/>
      <c r="C246" s="700"/>
      <c r="D246" s="700"/>
      <c r="E246" s="700"/>
      <c r="F246" s="700"/>
      <c r="G246" s="700"/>
      <c r="H246" s="700"/>
      <c r="I246" s="700"/>
      <c r="J246" s="700"/>
      <c r="K246" s="700"/>
      <c r="L246" s="700"/>
      <c r="M246" s="700"/>
      <c r="N246" s="700"/>
      <c r="O246" s="700"/>
      <c r="P246" s="700"/>
      <c r="Q246" s="700"/>
      <c r="R246" s="700"/>
    </row>
    <row r="249" spans="1:18">
      <c r="B249" s="139" t="s">
        <v>483</v>
      </c>
    </row>
    <row r="277" spans="1:16" ht="15" customHeight="1">
      <c r="C277" s="189" t="s">
        <v>354</v>
      </c>
      <c r="D277" s="191">
        <v>2011</v>
      </c>
      <c r="E277" s="191">
        <v>2012</v>
      </c>
      <c r="F277" s="191">
        <v>2013</v>
      </c>
      <c r="G277" s="191">
        <v>2014</v>
      </c>
      <c r="H277" s="191">
        <v>2015</v>
      </c>
      <c r="I277" s="191">
        <v>2016</v>
      </c>
      <c r="J277" s="191">
        <v>2017</v>
      </c>
      <c r="K277" s="191">
        <v>2018</v>
      </c>
      <c r="L277" s="191">
        <v>2019</v>
      </c>
    </row>
    <row r="278" spans="1:16" ht="15" customHeight="1">
      <c r="C278" s="706" t="s">
        <v>283</v>
      </c>
      <c r="D278" s="188">
        <f>'100G Client Interface Modules'!E8</f>
        <v>1.8487454700000001</v>
      </c>
      <c r="E278" s="188">
        <f>'100G Client Interface Modules'!F8</f>
        <v>1.9319390161500003</v>
      </c>
      <c r="F278" s="188">
        <f>'100G Client Interface Modules'!G8</f>
        <v>14.912050725000002</v>
      </c>
      <c r="G278" s="188">
        <f>'100G Client Interface Modules'!H8</f>
        <v>48.207677583780004</v>
      </c>
      <c r="H278" s="188">
        <f>'100G Client Interface Modules'!I8</f>
        <v>105.11585862380348</v>
      </c>
      <c r="I278" s="188">
        <f>'100G Client Interface Modules'!J8</f>
        <v>113.46638242674339</v>
      </c>
      <c r="J278" s="188">
        <f>'100G Client Interface Modules'!K8</f>
        <v>173.76654616019249</v>
      </c>
      <c r="K278" s="188">
        <f>'100G Client Interface Modules'!L8</f>
        <v>314.06462098051202</v>
      </c>
      <c r="L278" s="188">
        <f>'100G Client Interface Modules'!M8</f>
        <v>526.68154063369479</v>
      </c>
    </row>
    <row r="279" spans="1:16" ht="15" customHeight="1">
      <c r="C279" s="705" t="s">
        <v>284</v>
      </c>
      <c r="D279" s="185">
        <f>'100G Client Interface Modules'!E9</f>
        <v>8.8268870500000016</v>
      </c>
      <c r="E279" s="185">
        <f>'100G Client Interface Modules'!F9</f>
        <v>123.2396378238636</v>
      </c>
      <c r="F279" s="185">
        <f>'100G Client Interface Modules'!G9</f>
        <v>215.38296686693374</v>
      </c>
      <c r="G279" s="185">
        <f>'100G Client Interface Modules'!H9</f>
        <v>283.58959157412147</v>
      </c>
      <c r="H279" s="185">
        <f>'100G Client Interface Modules'!I9</f>
        <v>338.15479154859156</v>
      </c>
      <c r="I279" s="185">
        <f>'100G Client Interface Modules'!J9</f>
        <v>475.46449394742427</v>
      </c>
      <c r="J279" s="185">
        <f>'100G Client Interface Modules'!K9</f>
        <v>676.6464764255827</v>
      </c>
      <c r="K279" s="185">
        <f>'100G Client Interface Modules'!L9</f>
        <v>1137.8015724698178</v>
      </c>
      <c r="L279" s="185">
        <f>'100G Client Interface Modules'!M9</f>
        <v>1687.9430343010397</v>
      </c>
    </row>
    <row r="280" spans="1:16" ht="15" customHeight="1">
      <c r="C280" s="705" t="s">
        <v>271</v>
      </c>
      <c r="D280" s="185">
        <f>'100G Client Interface Modules'!E10</f>
        <v>189.36621454835915</v>
      </c>
      <c r="E280" s="185">
        <f>'100G Client Interface Modules'!F10</f>
        <v>113.5125244047382</v>
      </c>
      <c r="F280" s="185">
        <f>'100G Client Interface Modules'!G10</f>
        <v>116.09134222628967</v>
      </c>
      <c r="G280" s="185">
        <f>'100G Client Interface Modules'!H10</f>
        <v>153.1479350705109</v>
      </c>
      <c r="H280" s="185">
        <f>'100G Client Interface Modules'!I10</f>
        <v>267.56186951329272</v>
      </c>
      <c r="I280" s="185">
        <f>'100G Client Interface Modules'!J10</f>
        <v>333.30156663798931</v>
      </c>
      <c r="J280" s="185">
        <f>'100G Client Interface Modules'!K10</f>
        <v>572.59337542989329</v>
      </c>
      <c r="K280" s="185">
        <f>'100G Client Interface Modules'!L10</f>
        <v>867.7223033236429</v>
      </c>
      <c r="L280" s="185">
        <f>'100G Client Interface Modules'!M10</f>
        <v>1107.9478870447188</v>
      </c>
    </row>
    <row r="283" spans="1:16">
      <c r="A283" s="700"/>
      <c r="B283" s="700"/>
      <c r="C283" s="700"/>
      <c r="D283" s="700"/>
      <c r="E283" s="700"/>
      <c r="F283" s="700"/>
      <c r="G283" s="700"/>
      <c r="H283" s="700"/>
      <c r="I283" s="700"/>
      <c r="J283" s="700"/>
      <c r="K283" s="700"/>
      <c r="L283" s="700"/>
      <c r="M283" s="700"/>
      <c r="N283" s="700"/>
      <c r="O283" s="700"/>
      <c r="P283" s="700"/>
    </row>
    <row r="284" spans="1:16">
      <c r="B284" s="139" t="s">
        <v>484</v>
      </c>
    </row>
    <row r="311" spans="1:16" ht="15" customHeight="1">
      <c r="C311" s="189" t="s">
        <v>354</v>
      </c>
      <c r="D311" s="191">
        <v>2011</v>
      </c>
      <c r="E311" s="191">
        <v>2012</v>
      </c>
      <c r="F311" s="191">
        <v>2013</v>
      </c>
      <c r="G311" s="191">
        <v>2014</v>
      </c>
      <c r="H311" s="191">
        <v>2015</v>
      </c>
      <c r="I311" s="191">
        <v>2016</v>
      </c>
      <c r="J311" s="191">
        <v>2017</v>
      </c>
      <c r="K311" s="191">
        <v>2018</v>
      </c>
      <c r="L311" s="191">
        <v>2019</v>
      </c>
    </row>
    <row r="312" spans="1:16" ht="15" customHeight="1">
      <c r="C312" s="706" t="s">
        <v>6</v>
      </c>
      <c r="D312" s="188">
        <f>'100G Client Interface Modules'!E16</f>
        <v>11.580915086501367</v>
      </c>
      <c r="E312" s="188">
        <f>'100G Client Interface Modules'!F16</f>
        <v>128.24953756611825</v>
      </c>
      <c r="F312" s="188">
        <f>'100G Client Interface Modules'!G16</f>
        <v>229.9853175581913</v>
      </c>
      <c r="G312" s="188">
        <f>'100G Client Interface Modules'!H16</f>
        <v>257.05642739657731</v>
      </c>
      <c r="H312" s="188">
        <f>'100G Client Interface Modules'!I16</f>
        <v>241.56919823853531</v>
      </c>
      <c r="I312" s="188">
        <f>'100G Client Interface Modules'!J16</f>
        <v>188.04241471766815</v>
      </c>
      <c r="J312" s="188">
        <f>'100G Client Interface Modules'!K16</f>
        <v>254.780532745302</v>
      </c>
      <c r="K312" s="188">
        <f>'100G Client Interface Modules'!L16</f>
        <v>404.14035525644471</v>
      </c>
      <c r="L312" s="188">
        <f>'100G Client Interface Modules'!M16</f>
        <v>629.23046563708829</v>
      </c>
    </row>
    <row r="313" spans="1:16" ht="15" customHeight="1">
      <c r="C313" s="862" t="s">
        <v>14</v>
      </c>
      <c r="D313" s="863">
        <f>'100G Client Interface Modules'!E17</f>
        <v>0</v>
      </c>
      <c r="E313" s="863">
        <f>'100G Client Interface Modules'!F17</f>
        <v>0</v>
      </c>
      <c r="F313" s="863">
        <f>'100G Client Interface Modules'!G17</f>
        <v>1.9950000000000001</v>
      </c>
      <c r="G313" s="863">
        <f>'100G Client Interface Modules'!H17</f>
        <v>61.953201322715444</v>
      </c>
      <c r="H313" s="863">
        <f>'100G Client Interface Modules'!I17</f>
        <v>147.32868738961673</v>
      </c>
      <c r="I313" s="863">
        <f>'100G Client Interface Modules'!J17</f>
        <v>219.48372604364232</v>
      </c>
      <c r="J313" s="863">
        <f>'100G Client Interface Modules'!K17</f>
        <v>262.14849499227728</v>
      </c>
      <c r="K313" s="863">
        <f>'100G Client Interface Modules'!L17</f>
        <v>316.27949704952425</v>
      </c>
      <c r="L313" s="863">
        <f>'100G Client Interface Modules'!M17</f>
        <v>363.66167317163359</v>
      </c>
    </row>
    <row r="314" spans="1:16" ht="15" customHeight="1">
      <c r="C314" s="705" t="s">
        <v>20</v>
      </c>
      <c r="D314" s="185">
        <f>'100G Client Interface Modules'!E18</f>
        <v>188.46093198185778</v>
      </c>
      <c r="E314" s="185">
        <f>'100G Client Interface Modules'!F18</f>
        <v>110.43456367863355</v>
      </c>
      <c r="F314" s="185">
        <f>'100G Client Interface Modules'!G18</f>
        <v>111.2049347899559</v>
      </c>
      <c r="G314" s="185">
        <f>'100G Client Interface Modules'!H18</f>
        <v>141.39421982228129</v>
      </c>
      <c r="H314" s="185">
        <f>'100G Client Interface Modules'!I18</f>
        <v>241.76385596115841</v>
      </c>
      <c r="I314" s="185">
        <f>'100G Client Interface Modules'!J18</f>
        <v>232.07749029175318</v>
      </c>
      <c r="J314" s="185">
        <f>'100G Client Interface Modules'!K18</f>
        <v>202.51016207910732</v>
      </c>
      <c r="K314" s="185">
        <f>'100G Client Interface Modules'!L18</f>
        <v>202.68961361778526</v>
      </c>
      <c r="L314" s="185">
        <f>'100G Client Interface Modules'!M18</f>
        <v>200.12880411825984</v>
      </c>
    </row>
    <row r="315" spans="1:16" ht="15" customHeight="1">
      <c r="C315" s="862" t="s">
        <v>273</v>
      </c>
      <c r="D315" s="863">
        <f>'100G Client Interface Modules'!E20</f>
        <v>0</v>
      </c>
      <c r="E315" s="863">
        <f>'100G Client Interface Modules'!F20</f>
        <v>0</v>
      </c>
      <c r="F315" s="863">
        <f>'100G Client Interface Modules'!G20</f>
        <v>0</v>
      </c>
      <c r="G315" s="863">
        <f>'100G Client Interface Modules'!H20</f>
        <v>3.7529977479543835</v>
      </c>
      <c r="H315" s="863">
        <f>'100G Client Interface Modules'!I20</f>
        <v>40.162418605426268</v>
      </c>
      <c r="I315" s="863">
        <f>'100G Client Interface Modules'!J20</f>
        <v>159.73821995875977</v>
      </c>
      <c r="J315" s="863">
        <f>'100G Client Interface Modules'!K20</f>
        <v>523.85017149380758</v>
      </c>
      <c r="K315" s="863">
        <f>'100G Client Interface Modules'!L20</f>
        <v>1128.4576147207929</v>
      </c>
      <c r="L315" s="863">
        <f>'100G Client Interface Modules'!M20</f>
        <v>1751.2685032497291</v>
      </c>
    </row>
    <row r="318" spans="1:16">
      <c r="A318" s="700"/>
      <c r="B318" s="700"/>
      <c r="C318" s="701"/>
      <c r="D318" s="700"/>
      <c r="E318" s="700"/>
      <c r="F318" s="700"/>
      <c r="G318" s="700"/>
      <c r="H318" s="700"/>
      <c r="I318" s="700"/>
      <c r="J318" s="700"/>
      <c r="K318" s="700"/>
      <c r="L318" s="700"/>
      <c r="M318" s="700"/>
      <c r="N318" s="700"/>
      <c r="O318" s="700"/>
      <c r="P318" s="700"/>
    </row>
    <row r="319" spans="1:16">
      <c r="B319" s="162" t="s">
        <v>485</v>
      </c>
    </row>
    <row r="348" spans="3:13" ht="15" customHeight="1">
      <c r="C348" s="189" t="s">
        <v>354</v>
      </c>
      <c r="D348" s="544"/>
      <c r="E348" s="191">
        <v>2011</v>
      </c>
      <c r="F348" s="191">
        <v>2012</v>
      </c>
      <c r="G348" s="191">
        <v>2013</v>
      </c>
      <c r="H348" s="191">
        <v>2014</v>
      </c>
      <c r="I348" s="191">
        <v>2015</v>
      </c>
      <c r="J348" s="191">
        <v>2016</v>
      </c>
      <c r="K348" s="191">
        <v>2017</v>
      </c>
      <c r="L348" s="191">
        <v>2018</v>
      </c>
      <c r="M348" s="191">
        <v>2019</v>
      </c>
    </row>
    <row r="349" spans="3:13" ht="15" customHeight="1">
      <c r="C349" s="186" t="s">
        <v>247</v>
      </c>
      <c r="D349" s="709"/>
      <c r="E349" s="188">
        <f>'100G Actives'!E7</f>
        <v>84.113987623562494</v>
      </c>
      <c r="F349" s="188">
        <f>'100G Actives'!F7</f>
        <v>195.24531865934958</v>
      </c>
      <c r="G349" s="188">
        <f>'100G Actives'!G7</f>
        <v>245.73599799333255</v>
      </c>
      <c r="H349" s="188">
        <f>'100G Actives'!H7</f>
        <v>389.27453994628161</v>
      </c>
      <c r="I349" s="188">
        <f>'100G Actives'!I7</f>
        <v>492.30436986782786</v>
      </c>
      <c r="J349" s="188">
        <f>'100G Actives'!J7</f>
        <v>747.92370933504526</v>
      </c>
      <c r="K349" s="188">
        <f>'100G Actives'!K7</f>
        <v>1145.5512822829348</v>
      </c>
      <c r="L349" s="188">
        <f>'100G Actives'!L7</f>
        <v>1924.2750041705046</v>
      </c>
      <c r="M349" s="188">
        <f>'100G Actives'!M7</f>
        <v>2810.7552855366389</v>
      </c>
    </row>
    <row r="350" spans="3:13" ht="15" customHeight="1">
      <c r="C350" s="183" t="s">
        <v>249</v>
      </c>
      <c r="D350" s="708"/>
      <c r="E350" s="185">
        <f>'100G Actives'!E8</f>
        <v>171.46095902467965</v>
      </c>
      <c r="F350" s="185">
        <f>'100G Actives'!F8</f>
        <v>199.79529895701677</v>
      </c>
      <c r="G350" s="185">
        <f>'100G Actives'!G8</f>
        <v>251.47488410111612</v>
      </c>
      <c r="H350" s="185">
        <f>'100G Actives'!H8</f>
        <v>312.87197261189488</v>
      </c>
      <c r="I350" s="185">
        <f>'100G Actives'!I8</f>
        <v>376.02231789645651</v>
      </c>
      <c r="J350" s="185">
        <f>'100G Actives'!J8</f>
        <v>519.70471572277336</v>
      </c>
      <c r="K350" s="185">
        <f>'100G Actives'!K8</f>
        <v>793.04817149485302</v>
      </c>
      <c r="L350" s="185">
        <f>'100G Actives'!L8</f>
        <v>1287.3150530639846</v>
      </c>
      <c r="M350" s="185">
        <f>'100G Actives'!M8</f>
        <v>1760.5065527659051</v>
      </c>
    </row>
    <row r="351" spans="3:13" ht="15" customHeight="1">
      <c r="C351" s="183" t="s">
        <v>248</v>
      </c>
      <c r="D351" s="708"/>
      <c r="E351" s="185">
        <f>'100G Actives'!E9</f>
        <v>10.151170627859885</v>
      </c>
      <c r="F351" s="185">
        <f>'100G Actives'!F9</f>
        <v>51.597613587434324</v>
      </c>
      <c r="G351" s="185">
        <f>'100G Actives'!G9</f>
        <v>145.40679589811788</v>
      </c>
      <c r="H351" s="185">
        <f>'100G Actives'!H9</f>
        <v>227.66411051065467</v>
      </c>
      <c r="I351" s="185">
        <f>'100G Actives'!I9</f>
        <v>245.02806280770713</v>
      </c>
      <c r="J351" s="185">
        <f>'100G Actives'!J9</f>
        <v>276.2074670088254</v>
      </c>
      <c r="K351" s="185">
        <f>'100G Actives'!K9</f>
        <v>334.76972291875461</v>
      </c>
      <c r="L351" s="185">
        <f>'100G Actives'!L9</f>
        <v>401.78583783565324</v>
      </c>
      <c r="M351" s="185">
        <f>'100G Actives'!M9</f>
        <v>450.3569956619325</v>
      </c>
    </row>
    <row r="356" spans="1:16">
      <c r="A356" s="700"/>
      <c r="B356" s="700"/>
      <c r="C356" s="700"/>
      <c r="D356" s="700"/>
      <c r="E356" s="700"/>
      <c r="F356" s="700"/>
      <c r="G356" s="700"/>
      <c r="H356" s="700"/>
      <c r="I356" s="700"/>
      <c r="J356" s="700"/>
      <c r="K356" s="700"/>
      <c r="L356" s="700"/>
      <c r="M356" s="700"/>
      <c r="N356" s="700"/>
      <c r="O356" s="700"/>
      <c r="P356" s="700"/>
    </row>
    <row r="357" spans="1:16">
      <c r="B357" s="139" t="s">
        <v>486</v>
      </c>
      <c r="C357" s="688"/>
    </row>
    <row r="385" spans="1:16" ht="15" customHeight="1">
      <c r="C385" s="189" t="s">
        <v>354</v>
      </c>
      <c r="D385" s="191">
        <v>2011</v>
      </c>
      <c r="E385" s="191">
        <v>2012</v>
      </c>
      <c r="F385" s="191">
        <v>2013</v>
      </c>
      <c r="G385" s="191">
        <v>2014</v>
      </c>
      <c r="H385" s="191">
        <v>2015</v>
      </c>
      <c r="I385" s="191">
        <v>2016</v>
      </c>
      <c r="J385" s="191">
        <v>2017</v>
      </c>
      <c r="K385" s="191">
        <v>2018</v>
      </c>
      <c r="L385" s="191">
        <v>2019</v>
      </c>
    </row>
    <row r="386" spans="1:16" ht="15" customHeight="1">
      <c r="C386" s="186" t="s">
        <v>244</v>
      </c>
      <c r="D386" s="188">
        <f>'100G Passives'!E10</f>
        <v>0.42524999999999996</v>
      </c>
      <c r="E386" s="188">
        <f>'100G Passives'!F10</f>
        <v>3.4538211917816586</v>
      </c>
      <c r="F386" s="188">
        <f>'100G Passives'!G10</f>
        <v>11.242065700423447</v>
      </c>
      <c r="G386" s="188">
        <f>'100G Passives'!H10</f>
        <v>19.473135400624528</v>
      </c>
      <c r="H386" s="188">
        <f>'100G Passives'!I10</f>
        <v>22.725838258123982</v>
      </c>
      <c r="I386" s="188">
        <f>'100G Passives'!J10</f>
        <v>26.337077227844567</v>
      </c>
      <c r="J386" s="188">
        <f>'100G Passives'!K10</f>
        <v>31.02769825176815</v>
      </c>
      <c r="K386" s="188">
        <f>'100G Passives'!L10</f>
        <v>36.447774636568539</v>
      </c>
      <c r="L386" s="188">
        <f>'100G Passives'!M10</f>
        <v>41.531858535127824</v>
      </c>
    </row>
    <row r="387" spans="1:16" ht="15" customHeight="1">
      <c r="C387" s="183" t="s">
        <v>272</v>
      </c>
      <c r="D387" s="185">
        <f>'100G Passives'!E11</f>
        <v>1.5623612406665008</v>
      </c>
      <c r="E387" s="185">
        <f>'100G Passives'!F11</f>
        <v>12.045774426493127</v>
      </c>
      <c r="F387" s="185">
        <f>'100G Passives'!G11</f>
        <v>36.226044574414253</v>
      </c>
      <c r="G387" s="185">
        <f>'100G Passives'!H11</f>
        <v>65.229936842258638</v>
      </c>
      <c r="H387" s="185">
        <f>'100G Passives'!I11</f>
        <v>73.050327506934096</v>
      </c>
      <c r="I387" s="185">
        <f>'100G Passives'!J11</f>
        <v>82.008140343050243</v>
      </c>
      <c r="J387" s="185">
        <f>'100G Passives'!K11</f>
        <v>97.358551995326934</v>
      </c>
      <c r="K387" s="185">
        <f>'100G Passives'!L11</f>
        <v>115.26109652359696</v>
      </c>
      <c r="L387" s="185">
        <f>'100G Passives'!M11</f>
        <v>128.34683806100458</v>
      </c>
    </row>
    <row r="388" spans="1:16" ht="15" customHeight="1">
      <c r="C388" s="183" t="s">
        <v>83</v>
      </c>
      <c r="D388" s="185">
        <f>'100G Passives'!E12</f>
        <v>0</v>
      </c>
      <c r="E388" s="185">
        <f>'100G Passives'!F12</f>
        <v>1.2108341664470574</v>
      </c>
      <c r="F388" s="185">
        <f>'100G Passives'!G12</f>
        <v>4.0983387782411276</v>
      </c>
      <c r="G388" s="185">
        <f>'100G Passives'!H12</f>
        <v>6.0995493044517488</v>
      </c>
      <c r="H388" s="185">
        <f>'100G Passives'!I12</f>
        <v>8.335998791804629</v>
      </c>
      <c r="I388" s="185">
        <f>'100G Passives'!J12</f>
        <v>11.363281514413838</v>
      </c>
      <c r="J388" s="185">
        <f>'100G Passives'!K12</f>
        <v>14.909392911558765</v>
      </c>
      <c r="K388" s="185">
        <f>'100G Passives'!L12</f>
        <v>18.070291120193502</v>
      </c>
      <c r="L388" s="185">
        <f>'100G Passives'!M12</f>
        <v>23.037664915834814</v>
      </c>
    </row>
    <row r="389" spans="1:16" ht="15" customHeight="1">
      <c r="C389" s="183" t="s">
        <v>246</v>
      </c>
      <c r="D389" s="185">
        <f>'100G Passives'!E13</f>
        <v>0.98825999999999992</v>
      </c>
      <c r="E389" s="185">
        <f>'100G Passives'!F13</f>
        <v>4.7087631000000005</v>
      </c>
      <c r="F389" s="185">
        <f>'100G Passives'!G13</f>
        <v>10.585926254023301</v>
      </c>
      <c r="G389" s="185">
        <f>'100G Passives'!H13</f>
        <v>15.780268720303571</v>
      </c>
      <c r="H389" s="185">
        <f>'100G Passives'!I13</f>
        <v>24.432707179249505</v>
      </c>
      <c r="I389" s="185">
        <f>'100G Passives'!J13</f>
        <v>38.510504261344465</v>
      </c>
      <c r="J389" s="185">
        <f>'100G Passives'!K13</f>
        <v>65.155140620160665</v>
      </c>
      <c r="K389" s="185">
        <f>'100G Passives'!L13</f>
        <v>131.62218383388372</v>
      </c>
      <c r="L389" s="185">
        <f>'100G Passives'!M13</f>
        <v>232.67909698613815</v>
      </c>
    </row>
    <row r="392" spans="1:16">
      <c r="A392" s="700"/>
      <c r="B392" s="700"/>
      <c r="C392" s="700"/>
      <c r="D392" s="700"/>
      <c r="E392" s="700"/>
      <c r="F392" s="700"/>
      <c r="G392" s="700"/>
      <c r="H392" s="700"/>
      <c r="I392" s="700"/>
      <c r="J392" s="700"/>
      <c r="K392" s="700"/>
      <c r="L392" s="700"/>
      <c r="M392" s="700"/>
      <c r="N392" s="700"/>
      <c r="O392" s="700"/>
      <c r="P392" s="700"/>
    </row>
    <row r="393" spans="1:16">
      <c r="B393" s="139" t="s">
        <v>487</v>
      </c>
      <c r="C393" s="688"/>
    </row>
    <row r="417" spans="3:13" ht="15" customHeight="1">
      <c r="C417" s="189" t="s">
        <v>354</v>
      </c>
      <c r="D417" s="716"/>
      <c r="E417" s="149">
        <v>2011</v>
      </c>
      <c r="F417" s="149">
        <v>2012</v>
      </c>
      <c r="G417" s="149">
        <v>2013</v>
      </c>
      <c r="H417" s="149">
        <v>2014</v>
      </c>
      <c r="I417" s="149">
        <v>2015</v>
      </c>
      <c r="J417" s="149">
        <v>2016</v>
      </c>
      <c r="K417" s="149">
        <v>2017</v>
      </c>
      <c r="L417" s="149">
        <v>2018</v>
      </c>
      <c r="M417" s="149">
        <v>2019</v>
      </c>
    </row>
    <row r="418" spans="3:13" ht="15" customHeight="1">
      <c r="C418" s="713" t="s">
        <v>57</v>
      </c>
      <c r="D418" s="714"/>
      <c r="E418" s="715">
        <f>'100G ICs'!E7</f>
        <v>4.1495110426199622</v>
      </c>
      <c r="F418" s="715">
        <f>'100G ICs'!F7</f>
        <v>46.892289881867832</v>
      </c>
      <c r="G418" s="715">
        <f>'100G ICs'!G7</f>
        <v>116.36026089024462</v>
      </c>
      <c r="H418" s="715">
        <f>'100G ICs'!H7</f>
        <v>204.83252554869475</v>
      </c>
      <c r="I418" s="715">
        <f>'100G ICs'!I7</f>
        <v>254.63909558889992</v>
      </c>
      <c r="J418" s="715">
        <f>'100G ICs'!J7</f>
        <v>407.43809455425048</v>
      </c>
      <c r="K418" s="715">
        <f>'100G ICs'!K7</f>
        <v>902.03359871914517</v>
      </c>
      <c r="L418" s="715">
        <f>'100G ICs'!L7</f>
        <v>1452.4640322012353</v>
      </c>
      <c r="M418" s="715">
        <f>'100G ICs'!M7</f>
        <v>1740.266732418469</v>
      </c>
    </row>
    <row r="419" spans="3:13" ht="15" customHeight="1">
      <c r="C419" s="710" t="s">
        <v>241</v>
      </c>
      <c r="D419" s="711"/>
      <c r="E419" s="712">
        <f>'100G ICs'!E8</f>
        <v>2.8761650112269677</v>
      </c>
      <c r="F419" s="712">
        <f>'100G ICs'!F8</f>
        <v>23.861813419783122</v>
      </c>
      <c r="G419" s="712">
        <f>'100G ICs'!G8</f>
        <v>76.473789144582042</v>
      </c>
      <c r="H419" s="712">
        <f>'100G ICs'!H8</f>
        <v>136.87934723824796</v>
      </c>
      <c r="I419" s="712">
        <f>'100G ICs'!I8</f>
        <v>153.12856124904323</v>
      </c>
      <c r="J419" s="712">
        <f>'100G ICs'!J8</f>
        <v>173.36565352626462</v>
      </c>
      <c r="K419" s="712">
        <f>'100G ICs'!K8</f>
        <v>215.45100159964363</v>
      </c>
      <c r="L419" s="712">
        <f>'100G ICs'!L8</f>
        <v>263.55814532313298</v>
      </c>
      <c r="M419" s="712">
        <f>'100G ICs'!M8</f>
        <v>295.72718719215192</v>
      </c>
    </row>
    <row r="420" spans="3:13" ht="15" customHeight="1">
      <c r="C420" s="710" t="s">
        <v>287</v>
      </c>
      <c r="D420" s="711"/>
      <c r="E420" s="712">
        <f>'100G ICs'!E9</f>
        <v>5.6395392376999371</v>
      </c>
      <c r="F420" s="712">
        <f>'100G ICs'!F9</f>
        <v>46.880450788099814</v>
      </c>
      <c r="G420" s="712">
        <f>'100G ICs'!G9</f>
        <v>150.41965149756828</v>
      </c>
      <c r="H420" s="712">
        <f>'100G ICs'!H9</f>
        <v>275.48885708813867</v>
      </c>
      <c r="I420" s="712">
        <f>'100G ICs'!I9</f>
        <v>307.93966342248808</v>
      </c>
      <c r="J420" s="712">
        <f>'100G ICs'!J9</f>
        <v>345.22123878876226</v>
      </c>
      <c r="K420" s="712">
        <f>'100G ICs'!K9</f>
        <v>423.11823150322743</v>
      </c>
      <c r="L420" s="712">
        <f>'100G ICs'!L9</f>
        <v>514.07090585462197</v>
      </c>
      <c r="M420" s="712">
        <f>'100G ICs'!M9</f>
        <v>571.27882238131804</v>
      </c>
    </row>
    <row r="421" spans="3:13" ht="15" customHeight="1">
      <c r="C421" s="710" t="s">
        <v>120</v>
      </c>
      <c r="D421" s="711"/>
      <c r="E421" s="712">
        <f>'100G ICs'!E10</f>
        <v>35.664860834824303</v>
      </c>
      <c r="F421" s="712">
        <f>'100G ICs'!F10</f>
        <v>21.694341552734681</v>
      </c>
      <c r="G421" s="712">
        <f>'100G ICs'!G10</f>
        <v>27.225425399346236</v>
      </c>
      <c r="H421" s="712">
        <f>'100G ICs'!H10</f>
        <v>37.089052636345556</v>
      </c>
      <c r="I421" s="712">
        <f>'100G ICs'!I10</f>
        <v>50.343596762371035</v>
      </c>
      <c r="J421" s="712">
        <f>'100G ICs'!J10</f>
        <v>52.397720689858708</v>
      </c>
      <c r="K421" s="712">
        <f>'100G ICs'!K10</f>
        <v>63.488569326335096</v>
      </c>
      <c r="L421" s="712">
        <f>'100G ICs'!L10</f>
        <v>85.877309044892044</v>
      </c>
      <c r="M421" s="712">
        <f>'100G ICs'!M10</f>
        <v>106.16503818949649</v>
      </c>
    </row>
    <row r="422" spans="3:13" ht="15" customHeight="1">
      <c r="C422" s="710" t="s">
        <v>242</v>
      </c>
      <c r="D422" s="711"/>
      <c r="E422" s="712">
        <f>'100G ICs'!E11</f>
        <v>26.476773802499711</v>
      </c>
      <c r="F422" s="712">
        <f>'100G ICs'!F11</f>
        <v>12.494928794058117</v>
      </c>
      <c r="G422" s="712">
        <f>'100G ICs'!G11</f>
        <v>10.948404520963999</v>
      </c>
      <c r="H422" s="712">
        <f>'100G ICs'!H11</f>
        <v>13.507982312964348</v>
      </c>
      <c r="I422" s="712">
        <f>'100G ICs'!I11</f>
        <v>22.244070951814965</v>
      </c>
      <c r="J422" s="712">
        <f>'100G ICs'!J11</f>
        <v>20.611471510534471</v>
      </c>
      <c r="K422" s="712">
        <f>'100G ICs'!K11</f>
        <v>21.597721771224059</v>
      </c>
      <c r="L422" s="712">
        <f>'100G ICs'!L11</f>
        <v>30.620022403190234</v>
      </c>
      <c r="M422" s="712">
        <f>'100G ICs'!M11</f>
        <v>41.682429106304177</v>
      </c>
    </row>
    <row r="423" spans="3:13" ht="15" customHeight="1">
      <c r="C423" s="710" t="s">
        <v>270</v>
      </c>
      <c r="D423" s="711"/>
      <c r="E423" s="712">
        <f>'100G ICs'!E12</f>
        <v>21.24665904199977</v>
      </c>
      <c r="F423" s="712">
        <f>'100G ICs'!F12</f>
        <v>12.311359685598413</v>
      </c>
      <c r="G423" s="712">
        <f>'100G ICs'!G12</f>
        <v>12.919498060437791</v>
      </c>
      <c r="H423" s="712">
        <f>'100G ICs'!H12</f>
        <v>15.123436856360831</v>
      </c>
      <c r="I423" s="712">
        <f>'100G ICs'!I12</f>
        <v>22.67139041443388</v>
      </c>
      <c r="J423" s="712">
        <f>'100G ICs'!J12</f>
        <v>24.982825997042369</v>
      </c>
      <c r="K423" s="712">
        <f>'100G ICs'!K12</f>
        <v>33.333669307034654</v>
      </c>
      <c r="L423" s="712">
        <f>'100G ICs'!L12</f>
        <v>51.078735521372039</v>
      </c>
      <c r="M423" s="712">
        <f>'100G ICs'!M12</f>
        <v>68.184402869020019</v>
      </c>
    </row>
  </sheetData>
  <phoneticPr fontId="7" type="noConversion"/>
  <pageMargins left="0.75" right="0.75" top="1" bottom="1" header="0.5" footer="0.5"/>
  <pageSetup paperSize="9" scale="42" orientation="landscape" horizontalDpi="360" verticalDpi="360" r:id="rId1"/>
  <headerFooter>
    <oddFooter>&amp;L© Ovum 2012&amp;C&amp;A&amp;RPage &amp;P of &amp;N</oddFooter>
  </headerFooter>
  <rowBreaks count="2" manualBreakCount="2">
    <brk id="282" max="16383" man="1"/>
    <brk id="355" max="15" man="1"/>
  </rowBreaks>
  <colBreaks count="1" manualBreakCount="1">
    <brk id="16" max="1048575" man="1"/>
  </colBreaks>
  <drawing r:id="rId2"/>
</worksheet>
</file>

<file path=xl/worksheets/sheet12.xml><?xml version="1.0" encoding="utf-8"?>
<worksheet xmlns="http://schemas.openxmlformats.org/spreadsheetml/2006/main" xmlns:r="http://schemas.openxmlformats.org/officeDocument/2006/relationships">
  <dimension ref="A1:AF72"/>
  <sheetViews>
    <sheetView showRowColHeaders="0" topLeftCell="A28" zoomScaleNormal="100" workbookViewId="0"/>
  </sheetViews>
  <sheetFormatPr defaultRowHeight="12.75"/>
  <cols>
    <col min="1" max="1" width="3.7109375" style="727" customWidth="1"/>
    <col min="2" max="2" width="13" style="727" customWidth="1"/>
    <col min="3" max="3" width="6.42578125" style="727" customWidth="1"/>
    <col min="4" max="4" width="21.42578125" style="727" customWidth="1"/>
    <col min="5" max="5" width="13.5703125" style="736" hidden="1" customWidth="1"/>
    <col min="6" max="14" width="9.7109375" style="736" customWidth="1"/>
    <col min="15" max="15" width="12.5703125" style="726" customWidth="1"/>
    <col min="16" max="16" width="9.140625" style="726"/>
    <col min="17" max="31" width="9.140625" style="727"/>
    <col min="32" max="32" width="9.85546875" style="727" customWidth="1"/>
    <col min="33" max="16384" width="9.140625" style="727"/>
  </cols>
  <sheetData>
    <row r="1" spans="1:29" s="720" customFormat="1" ht="44.25" customHeight="1">
      <c r="A1" s="717"/>
      <c r="B1" s="305" t="s">
        <v>89</v>
      </c>
      <c r="C1" s="717"/>
      <c r="D1" s="717"/>
      <c r="E1" s="717"/>
      <c r="F1" s="717"/>
      <c r="G1" s="717"/>
      <c r="H1" s="717"/>
      <c r="I1" s="717"/>
      <c r="J1" s="717"/>
      <c r="K1" s="717"/>
      <c r="L1" s="717"/>
      <c r="M1" s="717"/>
      <c r="N1" s="717"/>
      <c r="O1" s="717"/>
      <c r="P1" s="717"/>
      <c r="Q1" s="717"/>
      <c r="R1" s="717"/>
      <c r="S1" s="717"/>
      <c r="T1" s="717"/>
      <c r="U1" s="717"/>
      <c r="V1" s="717"/>
      <c r="W1" s="717"/>
      <c r="X1" s="717"/>
      <c r="Y1" s="717"/>
      <c r="Z1" s="717"/>
      <c r="AA1" s="718"/>
      <c r="AB1" s="719"/>
      <c r="AC1" s="719"/>
    </row>
    <row r="2" spans="1:29" ht="12.75" customHeight="1">
      <c r="A2" s="721"/>
      <c r="B2" s="722"/>
      <c r="C2" s="722"/>
      <c r="D2" s="723"/>
      <c r="E2" s="724"/>
      <c r="F2" s="725"/>
      <c r="G2" s="725"/>
      <c r="H2" s="725"/>
      <c r="I2" s="725"/>
      <c r="J2" s="725"/>
      <c r="K2" s="725"/>
      <c r="L2" s="725"/>
      <c r="M2" s="725"/>
      <c r="N2" s="725"/>
    </row>
    <row r="3" spans="1:29" ht="12.75" customHeight="1">
      <c r="A3" s="721"/>
      <c r="B3" s="728" t="s">
        <v>507</v>
      </c>
      <c r="C3" s="722"/>
      <c r="D3" s="723"/>
      <c r="E3" s="724"/>
      <c r="F3" s="725"/>
      <c r="G3" s="725"/>
      <c r="H3" s="725"/>
      <c r="I3" s="725"/>
      <c r="J3" s="725"/>
      <c r="K3" s="725"/>
      <c r="L3" s="725"/>
      <c r="M3" s="725"/>
      <c r="N3" s="725"/>
    </row>
    <row r="4" spans="1:29" ht="12.75" customHeight="1">
      <c r="A4" s="721"/>
      <c r="B4" s="723"/>
      <c r="C4" s="723"/>
      <c r="D4" s="723"/>
      <c r="E4" s="725"/>
      <c r="F4" s="729"/>
      <c r="G4" s="729"/>
      <c r="H4" s="729"/>
      <c r="I4" s="729"/>
      <c r="J4" s="729"/>
      <c r="K4" s="729"/>
      <c r="L4" s="729"/>
      <c r="M4" s="729"/>
      <c r="N4" s="729"/>
    </row>
    <row r="5" spans="1:29" ht="12.75" customHeight="1">
      <c r="A5" s="721"/>
      <c r="B5" s="730"/>
      <c r="C5" s="730"/>
      <c r="D5" s="731"/>
      <c r="E5" s="732"/>
      <c r="F5" s="733"/>
      <c r="G5" s="733"/>
      <c r="H5" s="733"/>
      <c r="I5" s="733"/>
      <c r="J5" s="733"/>
      <c r="K5" s="733"/>
      <c r="L5" s="733"/>
      <c r="M5" s="733"/>
      <c r="N5" s="733"/>
      <c r="O5" s="734"/>
    </row>
    <row r="6" spans="1:29" ht="15" customHeight="1">
      <c r="A6" s="721"/>
      <c r="B6" s="342" t="s">
        <v>461</v>
      </c>
      <c r="C6" s="737"/>
      <c r="D6" s="738"/>
      <c r="E6" s="739"/>
      <c r="F6" s="739"/>
      <c r="G6" s="739"/>
      <c r="H6" s="739"/>
      <c r="I6" s="739"/>
      <c r="J6" s="739"/>
      <c r="K6" s="739"/>
      <c r="L6" s="739"/>
      <c r="M6" s="739"/>
      <c r="N6" s="739"/>
      <c r="O6" s="740"/>
    </row>
    <row r="7" spans="1:29" ht="15" customHeight="1">
      <c r="A7" s="721"/>
      <c r="B7" s="341" t="s">
        <v>462</v>
      </c>
      <c r="C7" s="341"/>
      <c r="D7" s="341"/>
      <c r="E7" s="341" t="s">
        <v>28</v>
      </c>
      <c r="F7" s="339">
        <v>2011</v>
      </c>
      <c r="G7" s="339">
        <v>2012</v>
      </c>
      <c r="H7" s="339">
        <v>2013</v>
      </c>
      <c r="I7" s="339">
        <v>2014</v>
      </c>
      <c r="J7" s="339">
        <v>2015</v>
      </c>
      <c r="K7" s="339">
        <v>2016</v>
      </c>
      <c r="L7" s="339">
        <v>2017</v>
      </c>
      <c r="M7" s="339">
        <v>2018</v>
      </c>
      <c r="N7" s="339">
        <v>2019</v>
      </c>
      <c r="O7" s="340" t="s">
        <v>29</v>
      </c>
    </row>
    <row r="8" spans="1:29" ht="15" customHeight="1">
      <c r="A8" s="721"/>
      <c r="B8" s="288" t="s">
        <v>90</v>
      </c>
      <c r="C8" s="755" t="s">
        <v>91</v>
      </c>
      <c r="D8" s="756"/>
      <c r="E8" s="756"/>
      <c r="F8" s="755">
        <f t="shared" ref="F8:M8" si="0">SUM(F9:F10)</f>
        <v>1034.9576482468824</v>
      </c>
      <c r="G8" s="755">
        <f t="shared" si="0"/>
        <v>9625.3296254362522</v>
      </c>
      <c r="H8" s="755">
        <f t="shared" si="0"/>
        <v>32353.697848133983</v>
      </c>
      <c r="I8" s="755">
        <f t="shared" si="0"/>
        <v>65018.386100190932</v>
      </c>
      <c r="J8" s="755">
        <f t="shared" si="0"/>
        <v>77281.936455658913</v>
      </c>
      <c r="K8" s="755">
        <f t="shared" si="0"/>
        <v>93056.120707468464</v>
      </c>
      <c r="L8" s="755">
        <f t="shared" si="0"/>
        <v>112783.76437042745</v>
      </c>
      <c r="M8" s="755">
        <f t="shared" si="0"/>
        <v>136615.5194318741</v>
      </c>
      <c r="N8" s="333">
        <f t="shared" ref="N8" si="1">SUM(N9:N10)</f>
        <v>165347.244783781</v>
      </c>
      <c r="O8" s="330">
        <f>(N8/H8)^(1/6)-1</f>
        <v>0.31243813054133329</v>
      </c>
    </row>
    <row r="9" spans="1:29" ht="15" customHeight="1">
      <c r="A9" s="721"/>
      <c r="B9" s="285"/>
      <c r="C9" s="945"/>
      <c r="D9" s="750" t="s">
        <v>62</v>
      </c>
      <c r="E9" s="316"/>
      <c r="F9" s="316">
        <v>1034.9576482468824</v>
      </c>
      <c r="G9" s="316">
        <v>9432.8230329275266</v>
      </c>
      <c r="H9" s="316">
        <v>31383.086912689963</v>
      </c>
      <c r="I9" s="316">
        <v>61767.466795181383</v>
      </c>
      <c r="J9" s="316">
        <v>73417.83963287597</v>
      </c>
      <c r="K9" s="316">
        <v>88403.314672095032</v>
      </c>
      <c r="L9" s="316">
        <v>101505.38793338471</v>
      </c>
      <c r="M9" s="316">
        <v>116123.19151709299</v>
      </c>
      <c r="N9" s="316">
        <v>140545.15806621386</v>
      </c>
      <c r="O9" s="319">
        <f t="shared" ref="O9:O14" si="2">(N9/H9)^(1/6)-1</f>
        <v>0.28386700606030568</v>
      </c>
    </row>
    <row r="10" spans="1:29" ht="15" customHeight="1">
      <c r="A10" s="721"/>
      <c r="B10" s="288"/>
      <c r="C10" s="945"/>
      <c r="D10" s="750" t="s">
        <v>87</v>
      </c>
      <c r="E10" s="316"/>
      <c r="F10" s="316">
        <v>0</v>
      </c>
      <c r="G10" s="316">
        <v>192.50659250872522</v>
      </c>
      <c r="H10" s="316">
        <v>970.61093544402036</v>
      </c>
      <c r="I10" s="316">
        <v>3250.9193050095496</v>
      </c>
      <c r="J10" s="316">
        <v>3864.0968227829489</v>
      </c>
      <c r="K10" s="316">
        <v>4652.8060353734272</v>
      </c>
      <c r="L10" s="316">
        <v>11278.376437042743</v>
      </c>
      <c r="M10" s="316">
        <v>20492.327914781119</v>
      </c>
      <c r="N10" s="316">
        <v>24802.086717567156</v>
      </c>
      <c r="O10" s="319">
        <f t="shared" si="2"/>
        <v>0.7162234836441379</v>
      </c>
    </row>
    <row r="11" spans="1:29" ht="15" customHeight="1">
      <c r="A11" s="721"/>
      <c r="B11" s="288"/>
      <c r="C11" s="753" t="s">
        <v>92</v>
      </c>
      <c r="D11" s="750"/>
      <c r="E11" s="316"/>
      <c r="F11" s="750">
        <f t="shared" ref="F11:M11" si="3">SUM(F12:F13)</f>
        <v>715.04235175311749</v>
      </c>
      <c r="G11" s="750">
        <f t="shared" si="3"/>
        <v>5974.6703745637487</v>
      </c>
      <c r="H11" s="750">
        <f t="shared" si="3"/>
        <v>23791.302151866013</v>
      </c>
      <c r="I11" s="750">
        <f t="shared" si="3"/>
        <v>41657.113899809061</v>
      </c>
      <c r="J11" s="750">
        <f t="shared" si="3"/>
        <v>61396.213544341095</v>
      </c>
      <c r="K11" s="750">
        <f t="shared" si="3"/>
        <v>85838.69279253151</v>
      </c>
      <c r="L11" s="750">
        <f t="shared" si="3"/>
        <v>116201.59690957253</v>
      </c>
      <c r="M11" s="750">
        <f t="shared" si="3"/>
        <v>156485.74300652591</v>
      </c>
      <c r="N11" s="751">
        <f t="shared" ref="N11" si="4">SUM(N12:N13)</f>
        <v>206891.35851298703</v>
      </c>
      <c r="O11" s="319">
        <f t="shared" si="2"/>
        <v>0.43401608628285859</v>
      </c>
    </row>
    <row r="12" spans="1:29" ht="15" customHeight="1">
      <c r="A12" s="721"/>
      <c r="B12" s="288"/>
      <c r="C12" s="945"/>
      <c r="D12" s="750" t="s">
        <v>62</v>
      </c>
      <c r="E12" s="316"/>
      <c r="F12" s="316">
        <v>715.04235175311749</v>
      </c>
      <c r="G12" s="316">
        <v>5317.4566333617367</v>
      </c>
      <c r="H12" s="316">
        <v>21174.258915160754</v>
      </c>
      <c r="I12" s="316">
        <v>37074.831370830063</v>
      </c>
      <c r="J12" s="316">
        <v>54028.667919020161</v>
      </c>
      <c r="K12" s="316">
        <v>74679.662729502408</v>
      </c>
      <c r="L12" s="316">
        <v>99933.373342232371</v>
      </c>
      <c r="M12" s="316">
        <v>134577.73898561229</v>
      </c>
      <c r="N12" s="316">
        <v>175857.65473603897</v>
      </c>
      <c r="O12" s="319">
        <f t="shared" si="2"/>
        <v>0.42306753040452239</v>
      </c>
    </row>
    <row r="13" spans="1:29" ht="15" customHeight="1">
      <c r="A13" s="721"/>
      <c r="B13" s="288"/>
      <c r="C13" s="945"/>
      <c r="D13" s="750" t="s">
        <v>93</v>
      </c>
      <c r="E13" s="316"/>
      <c r="F13" s="316">
        <v>0</v>
      </c>
      <c r="G13" s="316">
        <v>657.21374120201233</v>
      </c>
      <c r="H13" s="316">
        <v>2617.0432367052613</v>
      </c>
      <c r="I13" s="316">
        <v>4582.2825289789971</v>
      </c>
      <c r="J13" s="316">
        <v>7367.5456253209304</v>
      </c>
      <c r="K13" s="316">
        <v>11159.030063029097</v>
      </c>
      <c r="L13" s="316">
        <v>16268.223567340156</v>
      </c>
      <c r="M13" s="316">
        <v>21908.004020913628</v>
      </c>
      <c r="N13" s="316">
        <v>31033.703776948052</v>
      </c>
      <c r="O13" s="319">
        <f t="shared" si="2"/>
        <v>0.51009331651758871</v>
      </c>
    </row>
    <row r="14" spans="1:29" ht="15" customHeight="1">
      <c r="A14" s="721"/>
      <c r="B14" s="759"/>
      <c r="C14" s="754"/>
      <c r="D14" s="752" t="s">
        <v>37</v>
      </c>
      <c r="E14" s="316"/>
      <c r="F14" s="316">
        <f t="shared" ref="F14:K14" si="5">F11+F8</f>
        <v>1750</v>
      </c>
      <c r="G14" s="316">
        <f t="shared" si="5"/>
        <v>15600</v>
      </c>
      <c r="H14" s="316">
        <f>H11+H8</f>
        <v>56145</v>
      </c>
      <c r="I14" s="316">
        <f t="shared" si="5"/>
        <v>106675.5</v>
      </c>
      <c r="J14" s="316">
        <f t="shared" si="5"/>
        <v>138678.15000000002</v>
      </c>
      <c r="K14" s="316">
        <f t="shared" si="5"/>
        <v>178894.81349999999</v>
      </c>
      <c r="L14" s="316">
        <f>L11+L8</f>
        <v>228985.36127999998</v>
      </c>
      <c r="M14" s="316">
        <f>M11+M8</f>
        <v>293101.26243840001</v>
      </c>
      <c r="N14" s="316">
        <f>N11+N8</f>
        <v>372238.60329676804</v>
      </c>
      <c r="O14" s="319">
        <f t="shared" si="2"/>
        <v>0.37062417401751824</v>
      </c>
      <c r="P14" s="733"/>
    </row>
    <row r="15" spans="1:29" ht="15" customHeight="1">
      <c r="A15" s="721"/>
      <c r="B15" s="742"/>
      <c r="C15" s="742"/>
      <c r="D15" s="743"/>
      <c r="E15" s="741"/>
      <c r="F15" s="741"/>
      <c r="G15" s="741"/>
      <c r="H15" s="741"/>
      <c r="I15" s="741"/>
      <c r="J15" s="741"/>
      <c r="K15" s="741"/>
      <c r="L15" s="741"/>
      <c r="M15" s="741"/>
      <c r="N15" s="741"/>
      <c r="O15" s="669"/>
      <c r="P15" s="733"/>
    </row>
    <row r="16" spans="1:29" ht="15" customHeight="1">
      <c r="A16" s="721"/>
      <c r="B16" s="343" t="s">
        <v>374</v>
      </c>
      <c r="C16" s="744"/>
      <c r="D16" s="746"/>
      <c r="E16" s="745"/>
      <c r="F16" s="745"/>
      <c r="G16" s="745"/>
      <c r="H16" s="745"/>
      <c r="I16" s="745"/>
      <c r="J16" s="745"/>
      <c r="K16" s="745"/>
      <c r="L16" s="745"/>
      <c r="M16" s="745"/>
      <c r="N16" s="745"/>
      <c r="O16" s="747"/>
    </row>
    <row r="17" spans="1:16" ht="15" customHeight="1">
      <c r="A17" s="721"/>
      <c r="B17" s="341" t="s">
        <v>462</v>
      </c>
      <c r="C17" s="341"/>
      <c r="D17" s="341"/>
      <c r="E17" s="341" t="s">
        <v>28</v>
      </c>
      <c r="F17" s="339">
        <v>2011</v>
      </c>
      <c r="G17" s="339">
        <v>2012</v>
      </c>
      <c r="H17" s="339">
        <v>2013</v>
      </c>
      <c r="I17" s="339">
        <v>2014</v>
      </c>
      <c r="J17" s="339">
        <v>2015</v>
      </c>
      <c r="K17" s="339">
        <v>2016</v>
      </c>
      <c r="L17" s="339">
        <v>2017</v>
      </c>
      <c r="M17" s="339">
        <v>2018</v>
      </c>
      <c r="N17" s="339">
        <v>2019</v>
      </c>
      <c r="O17" s="340" t="s">
        <v>29</v>
      </c>
    </row>
    <row r="18" spans="1:16" ht="15" customHeight="1">
      <c r="A18" s="721"/>
      <c r="B18" s="288" t="s">
        <v>90</v>
      </c>
      <c r="C18" s="755" t="s">
        <v>91</v>
      </c>
      <c r="D18" s="756"/>
      <c r="E18" s="757"/>
      <c r="F18" s="758">
        <f t="shared" ref="F18:L18" si="6">SUM(F19:F20)</f>
        <v>73.287974416759923</v>
      </c>
      <c r="G18" s="758">
        <f t="shared" si="6"/>
        <v>380.87472074393179</v>
      </c>
      <c r="H18" s="758">
        <f t="shared" si="6"/>
        <v>958.70617670082902</v>
      </c>
      <c r="I18" s="758">
        <f t="shared" si="6"/>
        <v>1467.5483934878507</v>
      </c>
      <c r="J18" s="758">
        <f t="shared" si="6"/>
        <v>1482.6995903729369</v>
      </c>
      <c r="K18" s="758">
        <f t="shared" si="6"/>
        <v>1583.62792493026</v>
      </c>
      <c r="L18" s="758">
        <f t="shared" si="6"/>
        <v>1769.5495842786463</v>
      </c>
      <c r="M18" s="758">
        <f>SUM(M19:M20)</f>
        <v>1975.0489461362113</v>
      </c>
      <c r="N18" s="758">
        <f>SUM(N19:N20)</f>
        <v>2151.3808432842384</v>
      </c>
      <c r="O18" s="330">
        <f t="shared" ref="O18:O24" si="7">(N18/H18)^(1/6)-1</f>
        <v>0.14420883091096948</v>
      </c>
    </row>
    <row r="19" spans="1:16" ht="15" customHeight="1">
      <c r="A19" s="721"/>
      <c r="B19" s="285"/>
      <c r="C19" s="945"/>
      <c r="D19" s="750" t="s">
        <v>62</v>
      </c>
      <c r="E19" s="316"/>
      <c r="F19" s="321">
        <f t="shared" ref="F19:N19" si="8">F9*F29/10^6</f>
        <v>73.287974416759923</v>
      </c>
      <c r="G19" s="321">
        <f t="shared" si="8"/>
        <v>367.37915977269012</v>
      </c>
      <c r="H19" s="321">
        <f t="shared" si="8"/>
        <v>908.14940566387122</v>
      </c>
      <c r="I19" s="321">
        <f t="shared" si="8"/>
        <v>1340.5490132821712</v>
      </c>
      <c r="J19" s="321">
        <f t="shared" si="8"/>
        <v>1354.3890488983557</v>
      </c>
      <c r="K19" s="321">
        <f t="shared" si="8"/>
        <v>1467.7527109109726</v>
      </c>
      <c r="L19" s="321">
        <f t="shared" si="8"/>
        <v>1516.7567865245539</v>
      </c>
      <c r="M19" s="321">
        <f t="shared" si="8"/>
        <v>1561.6666085728182</v>
      </c>
      <c r="N19" s="321">
        <f t="shared" si="8"/>
        <v>1701.0918295735839</v>
      </c>
      <c r="O19" s="319">
        <f t="shared" si="7"/>
        <v>0.1102694992495874</v>
      </c>
    </row>
    <row r="20" spans="1:16" ht="15" customHeight="1">
      <c r="A20" s="721"/>
      <c r="B20" s="288"/>
      <c r="C20" s="945"/>
      <c r="D20" s="750" t="s">
        <v>87</v>
      </c>
      <c r="E20" s="316"/>
      <c r="F20" s="321">
        <f t="shared" ref="F20:N20" si="9">F10*F30/10^6</f>
        <v>0</v>
      </c>
      <c r="G20" s="321">
        <f t="shared" si="9"/>
        <v>13.495560971241691</v>
      </c>
      <c r="H20" s="321">
        <f t="shared" si="9"/>
        <v>50.556771036957819</v>
      </c>
      <c r="I20" s="321">
        <f t="shared" si="9"/>
        <v>126.99938020567951</v>
      </c>
      <c r="J20" s="321">
        <f t="shared" si="9"/>
        <v>128.31054147458116</v>
      </c>
      <c r="K20" s="321">
        <f t="shared" si="9"/>
        <v>115.87521401928743</v>
      </c>
      <c r="L20" s="321">
        <f t="shared" si="9"/>
        <v>252.79279775409225</v>
      </c>
      <c r="M20" s="321">
        <f t="shared" si="9"/>
        <v>413.38233756339315</v>
      </c>
      <c r="N20" s="321">
        <f t="shared" si="9"/>
        <v>450.28901371065461</v>
      </c>
      <c r="O20" s="319">
        <f t="shared" si="7"/>
        <v>0.43974419807255183</v>
      </c>
    </row>
    <row r="21" spans="1:16" ht="15" customHeight="1">
      <c r="A21" s="721"/>
      <c r="B21" s="288"/>
      <c r="C21" s="753" t="s">
        <v>92</v>
      </c>
      <c r="D21" s="750"/>
      <c r="E21" s="316"/>
      <c r="F21" s="321">
        <f t="shared" ref="F21:L21" si="10">SUM(F22:F23)</f>
        <v>40.50716909697676</v>
      </c>
      <c r="G21" s="321">
        <f t="shared" si="10"/>
        <v>178.98888199616053</v>
      </c>
      <c r="H21" s="321">
        <f t="shared" si="10"/>
        <v>520.47713052536938</v>
      </c>
      <c r="I21" s="321">
        <f t="shared" si="10"/>
        <v>683.49269945825199</v>
      </c>
      <c r="J21" s="321">
        <f t="shared" si="10"/>
        <v>646.95134386346956</v>
      </c>
      <c r="K21" s="321">
        <f t="shared" si="10"/>
        <v>816.19629766733419</v>
      </c>
      <c r="L21" s="321">
        <f t="shared" si="10"/>
        <v>990.76513466904805</v>
      </c>
      <c r="M21" s="321">
        <f>SUM(M22:M23)</f>
        <v>1209.6532501927798</v>
      </c>
      <c r="N21" s="321">
        <f>SUM(N22:N23)</f>
        <v>1446.1262525976397</v>
      </c>
      <c r="O21" s="319">
        <f t="shared" si="7"/>
        <v>0.18567981482571283</v>
      </c>
    </row>
    <row r="22" spans="1:16" ht="15" customHeight="1">
      <c r="A22" s="721"/>
      <c r="B22" s="288"/>
      <c r="C22" s="945"/>
      <c r="D22" s="750" t="s">
        <v>62</v>
      </c>
      <c r="E22" s="316"/>
      <c r="F22" s="321">
        <f t="shared" ref="F22:N22" si="11">F12*F32/10^6</f>
        <v>40.50716909697676</v>
      </c>
      <c r="G22" s="321">
        <f t="shared" si="11"/>
        <v>165.67873632509918</v>
      </c>
      <c r="H22" s="321">
        <f t="shared" si="11"/>
        <v>490.18481075934261</v>
      </c>
      <c r="I22" s="321">
        <f t="shared" si="11"/>
        <v>643.71270107708392</v>
      </c>
      <c r="J22" s="321">
        <f t="shared" si="11"/>
        <v>598.02225063009791</v>
      </c>
      <c r="K22" s="321">
        <f t="shared" si="11"/>
        <v>743.94005130495623</v>
      </c>
      <c r="L22" s="321">
        <f t="shared" si="11"/>
        <v>895.9600586912527</v>
      </c>
      <c r="M22" s="321">
        <f t="shared" si="11"/>
        <v>1085.9100158306792</v>
      </c>
      <c r="N22" s="321">
        <f t="shared" si="11"/>
        <v>1277.098508787526</v>
      </c>
      <c r="O22" s="319">
        <f t="shared" si="7"/>
        <v>0.17303442629712484</v>
      </c>
    </row>
    <row r="23" spans="1:16" ht="15" customHeight="1">
      <c r="A23" s="721"/>
      <c r="B23" s="288"/>
      <c r="C23" s="945"/>
      <c r="D23" s="750" t="s">
        <v>93</v>
      </c>
      <c r="E23" s="316"/>
      <c r="F23" s="321">
        <f t="shared" ref="F23:N23" si="12">F13*F33/10^6</f>
        <v>0</v>
      </c>
      <c r="G23" s="321">
        <f t="shared" si="12"/>
        <v>13.310145671061337</v>
      </c>
      <c r="H23" s="321">
        <f t="shared" si="12"/>
        <v>30.292319766026786</v>
      </c>
      <c r="I23" s="321">
        <f t="shared" si="12"/>
        <v>39.779998381168113</v>
      </c>
      <c r="J23" s="321">
        <f t="shared" si="12"/>
        <v>48.929093233371638</v>
      </c>
      <c r="K23" s="321">
        <f t="shared" si="12"/>
        <v>72.256246362377937</v>
      </c>
      <c r="L23" s="321">
        <f t="shared" si="12"/>
        <v>94.805075977795369</v>
      </c>
      <c r="M23" s="321">
        <f t="shared" si="12"/>
        <v>123.74323436210065</v>
      </c>
      <c r="N23" s="321">
        <f t="shared" si="12"/>
        <v>169.02774381011372</v>
      </c>
      <c r="O23" s="319">
        <f t="shared" si="7"/>
        <v>0.33179560385153328</v>
      </c>
    </row>
    <row r="24" spans="1:16" ht="15" customHeight="1">
      <c r="A24" s="721"/>
      <c r="B24" s="759"/>
      <c r="C24" s="754"/>
      <c r="D24" s="752" t="s">
        <v>37</v>
      </c>
      <c r="E24" s="320"/>
      <c r="F24" s="320">
        <f t="shared" ref="F24:K24" si="13">F21+F18</f>
        <v>113.79514351373669</v>
      </c>
      <c r="G24" s="320">
        <f t="shared" si="13"/>
        <v>559.86360274009235</v>
      </c>
      <c r="H24" s="320">
        <f t="shared" si="13"/>
        <v>1479.1833072261984</v>
      </c>
      <c r="I24" s="320">
        <f t="shared" si="13"/>
        <v>2151.0410929461027</v>
      </c>
      <c r="J24" s="320">
        <f>J21+J18</f>
        <v>2129.6509342364066</v>
      </c>
      <c r="K24" s="320">
        <f t="shared" si="13"/>
        <v>2399.8242225975941</v>
      </c>
      <c r="L24" s="320">
        <f>L21+L18</f>
        <v>2760.3147189476945</v>
      </c>
      <c r="M24" s="320">
        <f>M21+M18</f>
        <v>3184.7021963289908</v>
      </c>
      <c r="N24" s="320">
        <f>N21+N18</f>
        <v>3597.5070958818778</v>
      </c>
      <c r="O24" s="319">
        <f t="shared" si="7"/>
        <v>0.15965804094141633</v>
      </c>
    </row>
    <row r="25" spans="1:16" ht="15" customHeight="1">
      <c r="A25" s="721"/>
      <c r="B25" s="742"/>
      <c r="C25" s="742"/>
      <c r="D25" s="743"/>
      <c r="E25" s="293"/>
      <c r="F25" s="293"/>
      <c r="G25" s="293"/>
      <c r="H25" s="293"/>
      <c r="I25" s="293"/>
      <c r="J25" s="293"/>
      <c r="K25" s="293"/>
      <c r="L25" s="293"/>
      <c r="M25" s="293"/>
      <c r="N25" s="293"/>
      <c r="O25" s="669"/>
    </row>
    <row r="26" spans="1:16" ht="15" customHeight="1">
      <c r="A26" s="721"/>
      <c r="B26" s="343" t="s">
        <v>42</v>
      </c>
      <c r="C26" s="744"/>
      <c r="D26" s="745"/>
      <c r="E26" s="745"/>
      <c r="F26" s="745"/>
      <c r="G26" s="745"/>
      <c r="H26" s="745"/>
      <c r="I26" s="745"/>
      <c r="J26" s="745"/>
      <c r="K26" s="745"/>
      <c r="L26" s="745"/>
      <c r="M26" s="745"/>
      <c r="N26" s="745"/>
      <c r="O26" s="747"/>
    </row>
    <row r="27" spans="1:16" ht="15" customHeight="1">
      <c r="A27" s="721"/>
      <c r="B27" s="341" t="s">
        <v>462</v>
      </c>
      <c r="C27" s="341"/>
      <c r="D27" s="341"/>
      <c r="E27" s="341" t="s">
        <v>28</v>
      </c>
      <c r="F27" s="339">
        <v>2011</v>
      </c>
      <c r="G27" s="339">
        <v>2012</v>
      </c>
      <c r="H27" s="339">
        <v>2013</v>
      </c>
      <c r="I27" s="339">
        <v>2014</v>
      </c>
      <c r="J27" s="339">
        <v>2015</v>
      </c>
      <c r="K27" s="339">
        <v>2016</v>
      </c>
      <c r="L27" s="339">
        <v>2017</v>
      </c>
      <c r="M27" s="339">
        <v>2018</v>
      </c>
      <c r="N27" s="339">
        <v>2019</v>
      </c>
      <c r="O27" s="340" t="s">
        <v>29</v>
      </c>
    </row>
    <row r="28" spans="1:16" ht="15" customHeight="1">
      <c r="A28" s="721"/>
      <c r="B28" s="288" t="s">
        <v>90</v>
      </c>
      <c r="C28" s="755" t="s">
        <v>91</v>
      </c>
      <c r="D28" s="756"/>
      <c r="E28" s="760"/>
      <c r="F28" s="760"/>
      <c r="G28" s="760"/>
      <c r="H28" s="760"/>
      <c r="I28" s="760"/>
      <c r="J28" s="760"/>
      <c r="K28" s="760"/>
      <c r="L28" s="760"/>
      <c r="M28" s="760"/>
      <c r="N28" s="760"/>
      <c r="O28" s="330"/>
    </row>
    <row r="29" spans="1:16" ht="15" customHeight="1">
      <c r="A29" s="721"/>
      <c r="B29" s="285"/>
      <c r="C29" s="945"/>
      <c r="D29" s="750" t="s">
        <v>62</v>
      </c>
      <c r="E29" s="314"/>
      <c r="F29" s="321">
        <v>70812.534735989073</v>
      </c>
      <c r="G29" s="321">
        <v>38946.894104793995</v>
      </c>
      <c r="H29" s="321">
        <v>28937.542319861939</v>
      </c>
      <c r="I29" s="321">
        <v>21703.156739896454</v>
      </c>
      <c r="J29" s="321">
        <v>18447.683228911985</v>
      </c>
      <c r="K29" s="321">
        <v>16602.914906020786</v>
      </c>
      <c r="L29" s="321">
        <v>14942.623415418708</v>
      </c>
      <c r="M29" s="321">
        <v>13448.361073876837</v>
      </c>
      <c r="N29" s="321">
        <v>12103.524966489153</v>
      </c>
      <c r="O29" s="319">
        <f t="shared" ref="O29:O30" si="14">(N29/H29)^(1/6)-1</f>
        <v>-0.13521455570653096</v>
      </c>
    </row>
    <row r="30" spans="1:16" ht="15" customHeight="1">
      <c r="A30" s="721"/>
      <c r="B30" s="288"/>
      <c r="C30" s="945"/>
      <c r="D30" s="750" t="s">
        <v>87</v>
      </c>
      <c r="E30" s="314"/>
      <c r="F30" s="321">
        <v>0</v>
      </c>
      <c r="G30" s="321">
        <v>70104.409388629196</v>
      </c>
      <c r="H30" s="321">
        <v>52087.576175751492</v>
      </c>
      <c r="I30" s="321">
        <v>39065.682131813621</v>
      </c>
      <c r="J30" s="321">
        <v>33205.829812041571</v>
      </c>
      <c r="K30" s="321">
        <v>24904.372359031178</v>
      </c>
      <c r="L30" s="321">
        <v>22413.93512312806</v>
      </c>
      <c r="M30" s="321">
        <v>20172.541610815257</v>
      </c>
      <c r="N30" s="321">
        <v>18155.287449733729</v>
      </c>
      <c r="O30" s="319">
        <f t="shared" si="14"/>
        <v>-0.16109748421838666</v>
      </c>
    </row>
    <row r="31" spans="1:16" ht="15" customHeight="1">
      <c r="A31" s="721"/>
      <c r="B31" s="288"/>
      <c r="C31" s="753" t="s">
        <v>92</v>
      </c>
      <c r="D31" s="750"/>
      <c r="E31" s="314"/>
      <c r="F31" s="321"/>
      <c r="G31" s="321"/>
      <c r="H31" s="321"/>
      <c r="I31" s="321"/>
      <c r="J31" s="321"/>
      <c r="K31" s="321"/>
      <c r="L31" s="321"/>
      <c r="M31" s="321"/>
      <c r="N31" s="321"/>
      <c r="O31" s="319"/>
    </row>
    <row r="32" spans="1:16" ht="15" customHeight="1">
      <c r="A32" s="721"/>
      <c r="B32" s="288"/>
      <c r="C32" s="945"/>
      <c r="D32" s="750" t="s">
        <v>62</v>
      </c>
      <c r="E32" s="314"/>
      <c r="F32" s="321">
        <v>56650.02778879126</v>
      </c>
      <c r="G32" s="321">
        <v>31157.515283835197</v>
      </c>
      <c r="H32" s="321">
        <v>23150.033855889553</v>
      </c>
      <c r="I32" s="321">
        <v>17362.525391917163</v>
      </c>
      <c r="J32" s="321">
        <v>11068.60993734719</v>
      </c>
      <c r="K32" s="321">
        <v>9961.7489436124706</v>
      </c>
      <c r="L32" s="321">
        <v>8965.574049251225</v>
      </c>
      <c r="M32" s="321">
        <v>8069.0166443261014</v>
      </c>
      <c r="N32" s="321">
        <v>7262.1149798934912</v>
      </c>
      <c r="O32" s="319">
        <f t="shared" ref="O32:O33" si="15">(N32/H32)^(1/6)-1</f>
        <v>-0.17570009768708805</v>
      </c>
      <c r="P32" s="731"/>
    </row>
    <row r="33" spans="1:32" ht="15" customHeight="1">
      <c r="A33" s="721"/>
      <c r="B33" s="760"/>
      <c r="C33" s="945"/>
      <c r="D33" s="750" t="s">
        <v>93</v>
      </c>
      <c r="E33" s="314"/>
      <c r="F33" s="321">
        <v>0</v>
      </c>
      <c r="G33" s="321">
        <v>20252.384934492879</v>
      </c>
      <c r="H33" s="321">
        <v>11575.016927944776</v>
      </c>
      <c r="I33" s="321">
        <v>8681.2626959585814</v>
      </c>
      <c r="J33" s="321">
        <v>6641.165962408314</v>
      </c>
      <c r="K33" s="321">
        <v>6475.1368133481064</v>
      </c>
      <c r="L33" s="321">
        <v>5827.6231320132965</v>
      </c>
      <c r="M33" s="321">
        <v>5648.3116510282707</v>
      </c>
      <c r="N33" s="321">
        <v>5446.5862349201179</v>
      </c>
      <c r="O33" s="319">
        <f t="shared" si="15"/>
        <v>-0.11807065875718603</v>
      </c>
    </row>
    <row r="34" spans="1:32">
      <c r="B34" s="735"/>
      <c r="C34" s="735"/>
      <c r="D34" s="735"/>
      <c r="E34" s="735"/>
      <c r="F34" s="735"/>
      <c r="G34" s="735"/>
      <c r="H34" s="735"/>
      <c r="I34" s="735"/>
      <c r="J34" s="735"/>
      <c r="K34" s="735"/>
      <c r="L34" s="735"/>
      <c r="M34" s="735"/>
      <c r="N34" s="735"/>
      <c r="O34" s="735"/>
    </row>
    <row r="35" spans="1:32">
      <c r="B35" s="735"/>
      <c r="C35" s="735"/>
      <c r="D35" s="735"/>
      <c r="E35" s="735"/>
      <c r="F35" s="735"/>
      <c r="G35" s="735"/>
      <c r="H35" s="735"/>
      <c r="I35" s="735"/>
      <c r="J35" s="735"/>
      <c r="K35" s="735"/>
      <c r="L35" s="735"/>
      <c r="M35" s="735"/>
      <c r="N35" s="735"/>
      <c r="O35" s="735"/>
    </row>
    <row r="36" spans="1:32" ht="15">
      <c r="A36" s="761"/>
      <c r="B36" s="946" t="s">
        <v>43</v>
      </c>
      <c r="C36" s="946"/>
      <c r="D36" s="946"/>
      <c r="E36" s="946"/>
      <c r="F36" s="946"/>
      <c r="G36" s="946"/>
      <c r="H36" s="946"/>
      <c r="I36" s="946"/>
      <c r="J36" s="946"/>
      <c r="K36" s="946"/>
      <c r="L36" s="946"/>
      <c r="M36" s="946"/>
      <c r="N36" s="946"/>
      <c r="O36" s="946"/>
      <c r="P36" s="946"/>
    </row>
    <row r="37" spans="1:32">
      <c r="A37" s="762"/>
      <c r="B37" s="763" t="s">
        <v>500</v>
      </c>
      <c r="C37" s="763"/>
      <c r="D37" s="763"/>
      <c r="E37" s="763"/>
      <c r="F37" s="763"/>
      <c r="G37" s="763"/>
      <c r="H37" s="763"/>
      <c r="I37" s="763"/>
      <c r="J37" s="763"/>
      <c r="K37" s="763"/>
      <c r="L37" s="763"/>
      <c r="M37" s="763"/>
      <c r="N37" s="763"/>
      <c r="O37" s="763"/>
      <c r="P37" s="762"/>
    </row>
    <row r="38" spans="1:32" ht="27.75" customHeight="1">
      <c r="A38" s="762"/>
      <c r="B38" s="947" t="s">
        <v>504</v>
      </c>
      <c r="C38" s="947"/>
      <c r="D38" s="947"/>
      <c r="E38" s="947"/>
      <c r="F38" s="947"/>
      <c r="G38" s="947"/>
      <c r="H38" s="947"/>
      <c r="I38" s="947"/>
      <c r="J38" s="947"/>
      <c r="K38" s="947"/>
      <c r="L38" s="947"/>
      <c r="M38" s="947"/>
      <c r="N38" s="947"/>
      <c r="O38" s="947"/>
      <c r="P38" s="763"/>
    </row>
    <row r="39" spans="1:32">
      <c r="A39" s="762"/>
      <c r="B39" s="762"/>
      <c r="C39" s="762"/>
      <c r="D39" s="762"/>
      <c r="E39" s="762"/>
      <c r="F39" s="762"/>
      <c r="G39" s="762"/>
      <c r="H39" s="762"/>
      <c r="I39" s="762"/>
      <c r="J39" s="762"/>
      <c r="K39" s="762"/>
      <c r="L39" s="762"/>
      <c r="M39" s="762"/>
      <c r="N39" s="762"/>
      <c r="O39" s="762"/>
      <c r="P39" s="762"/>
    </row>
    <row r="40" spans="1:32">
      <c r="A40" s="764"/>
      <c r="B40" s="228" t="s">
        <v>376</v>
      </c>
      <c r="C40" s="765"/>
      <c r="D40" s="765"/>
      <c r="E40" s="765"/>
      <c r="F40" s="765"/>
      <c r="G40" s="765"/>
      <c r="H40" s="765"/>
      <c r="I40" s="765"/>
      <c r="J40" s="765"/>
      <c r="K40" s="765"/>
      <c r="L40" s="765"/>
      <c r="M40" s="765"/>
      <c r="N40" s="765"/>
      <c r="O40" s="765"/>
      <c r="P40" s="766"/>
    </row>
    <row r="41" spans="1:32" ht="15" customHeight="1">
      <c r="A41" s="764"/>
      <c r="B41" s="341" t="s">
        <v>462</v>
      </c>
      <c r="C41" s="341"/>
      <c r="D41" s="341"/>
      <c r="E41" s="341" t="s">
        <v>28</v>
      </c>
      <c r="F41" s="339">
        <v>2011</v>
      </c>
      <c r="G41" s="339">
        <v>2012</v>
      </c>
      <c r="H41" s="339">
        <v>2013</v>
      </c>
      <c r="I41" s="339">
        <v>2014</v>
      </c>
      <c r="J41" s="339">
        <v>2015</v>
      </c>
      <c r="K41" s="339">
        <v>2016</v>
      </c>
      <c r="L41" s="339">
        <v>2017</v>
      </c>
      <c r="M41" s="339">
        <v>2018</v>
      </c>
      <c r="N41" s="339">
        <v>2019</v>
      </c>
      <c r="O41" s="340" t="s">
        <v>29</v>
      </c>
      <c r="P41" s="766"/>
    </row>
    <row r="42" spans="1:32" ht="15" customHeight="1">
      <c r="A42" s="764"/>
      <c r="B42" s="481" t="s">
        <v>90</v>
      </c>
      <c r="C42" s="785" t="s">
        <v>288</v>
      </c>
      <c r="D42" s="786"/>
      <c r="E42" s="786"/>
      <c r="F42" s="785">
        <f t="shared" ref="F42:M42" si="16">SUM(F43:F44)</f>
        <v>0</v>
      </c>
      <c r="G42" s="785">
        <f t="shared" si="16"/>
        <v>2263.8775279026063</v>
      </c>
      <c r="H42" s="785">
        <f t="shared" si="16"/>
        <v>6276.6173825379929</v>
      </c>
      <c r="I42" s="785">
        <f t="shared" si="16"/>
        <v>11118.144023132649</v>
      </c>
      <c r="J42" s="785">
        <f t="shared" si="16"/>
        <v>14876.772767714343</v>
      </c>
      <c r="K42" s="785">
        <f t="shared" si="16"/>
        <v>21542.491943778947</v>
      </c>
      <c r="L42" s="785">
        <f t="shared" si="16"/>
        <v>28308.724856977293</v>
      </c>
      <c r="M42" s="785">
        <f t="shared" si="16"/>
        <v>36681.266967458192</v>
      </c>
      <c r="N42" s="785">
        <f t="shared" ref="N42" si="17">SUM(N43:N44)</f>
        <v>48612.089966431617</v>
      </c>
      <c r="O42" s="493">
        <f t="shared" ref="O42:O43" si="18">(N42/H42)^(1/6)-1</f>
        <v>0.40659727901677445</v>
      </c>
      <c r="P42" s="766"/>
    </row>
    <row r="43" spans="1:32" s="726" customFormat="1" ht="15" customHeight="1">
      <c r="A43" s="764"/>
      <c r="B43" s="508"/>
      <c r="C43" s="944"/>
      <c r="D43" s="779" t="s">
        <v>62</v>
      </c>
      <c r="E43" s="780"/>
      <c r="F43" s="780">
        <v>0</v>
      </c>
      <c r="G43" s="780">
        <v>2263.8775279026063</v>
      </c>
      <c r="H43" s="780">
        <v>6276.6173825379929</v>
      </c>
      <c r="I43" s="780">
        <v>11118.144023132649</v>
      </c>
      <c r="J43" s="780">
        <v>14683.567926575195</v>
      </c>
      <c r="K43" s="780">
        <v>21216.795521302807</v>
      </c>
      <c r="L43" s="780">
        <v>27406.454742013873</v>
      </c>
      <c r="M43" s="780">
        <v>34836.957455127893</v>
      </c>
      <c r="N43" s="780">
        <v>46379.902161850572</v>
      </c>
      <c r="O43" s="486">
        <f t="shared" si="18"/>
        <v>0.39562057090971425</v>
      </c>
      <c r="P43" s="766"/>
    </row>
    <row r="44" spans="1:32" s="726" customFormat="1" ht="15" customHeight="1">
      <c r="A44" s="764"/>
      <c r="B44" s="481"/>
      <c r="C44" s="944"/>
      <c r="D44" s="779" t="s">
        <v>87</v>
      </c>
      <c r="E44" s="780"/>
      <c r="F44" s="780">
        <v>0</v>
      </c>
      <c r="G44" s="780">
        <v>0</v>
      </c>
      <c r="H44" s="780">
        <v>0</v>
      </c>
      <c r="I44" s="780">
        <v>0</v>
      </c>
      <c r="J44" s="780">
        <v>193.20484113914745</v>
      </c>
      <c r="K44" s="780">
        <v>325.69642247613996</v>
      </c>
      <c r="L44" s="780">
        <v>902.27011496341947</v>
      </c>
      <c r="M44" s="780">
        <v>1844.3095123303005</v>
      </c>
      <c r="N44" s="780">
        <v>2232.187804581044</v>
      </c>
      <c r="O44" s="486"/>
      <c r="P44" s="766"/>
    </row>
    <row r="45" spans="1:32" s="726" customFormat="1" ht="15" customHeight="1">
      <c r="A45" s="764"/>
      <c r="B45" s="481"/>
      <c r="C45" s="781" t="s">
        <v>289</v>
      </c>
      <c r="D45" s="779"/>
      <c r="E45" s="780"/>
      <c r="F45" s="779">
        <f t="shared" ref="F45:M45" si="19">SUM(F46:F47)</f>
        <v>0</v>
      </c>
      <c r="G45" s="779">
        <f t="shared" si="19"/>
        <v>657.21374120201233</v>
      </c>
      <c r="H45" s="779">
        <f t="shared" si="19"/>
        <v>4734.4691282213371</v>
      </c>
      <c r="I45" s="779">
        <f t="shared" si="19"/>
        <v>9031.262293478605</v>
      </c>
      <c r="J45" s="779">
        <f t="shared" si="19"/>
        <v>18173.279209124965</v>
      </c>
      <c r="K45" s="779">
        <f t="shared" si="19"/>
        <v>32069.335627289773</v>
      </c>
      <c r="L45" s="779">
        <f t="shared" si="19"/>
        <v>51244.904237121489</v>
      </c>
      <c r="M45" s="779">
        <f t="shared" si="19"/>
        <v>79776.431784726912</v>
      </c>
      <c r="N45" s="779">
        <f t="shared" ref="N45" si="20">SUM(N46:N47)</f>
        <v>118962.53114496754</v>
      </c>
      <c r="O45" s="486">
        <f t="shared" ref="O45:O48" si="21">(N45/H45)^(1/6)-1</f>
        <v>0.71141953328143659</v>
      </c>
      <c r="P45" s="766"/>
    </row>
    <row r="46" spans="1:32" s="726" customFormat="1" ht="15" customHeight="1">
      <c r="A46" s="764"/>
      <c r="B46" s="481"/>
      <c r="C46" s="944"/>
      <c r="D46" s="779" t="s">
        <v>62</v>
      </c>
      <c r="E46" s="780"/>
      <c r="F46" s="780">
        <v>0</v>
      </c>
      <c r="G46" s="780">
        <v>0</v>
      </c>
      <c r="H46" s="780">
        <v>2117.4258915160754</v>
      </c>
      <c r="I46" s="780">
        <v>4448.979764499607</v>
      </c>
      <c r="J46" s="780">
        <v>10805.733583804033</v>
      </c>
      <c r="K46" s="780">
        <v>20910.305564260678</v>
      </c>
      <c r="L46" s="780">
        <v>34976.68066978133</v>
      </c>
      <c r="M46" s="780">
        <v>57868.427763813284</v>
      </c>
      <c r="N46" s="780">
        <v>87928.827368019483</v>
      </c>
      <c r="O46" s="486">
        <f t="shared" si="21"/>
        <v>0.86088917843643342</v>
      </c>
      <c r="P46" s="766"/>
      <c r="Q46" s="727"/>
      <c r="R46" s="727"/>
      <c r="S46" s="727"/>
      <c r="T46" s="727"/>
      <c r="U46" s="727"/>
      <c r="V46" s="727"/>
      <c r="W46" s="727"/>
      <c r="X46" s="727"/>
      <c r="Y46" s="727"/>
      <c r="Z46" s="727"/>
      <c r="AA46" s="727"/>
      <c r="AB46" s="727"/>
      <c r="AC46" s="727"/>
      <c r="AD46" s="727"/>
      <c r="AE46" s="727"/>
      <c r="AF46" s="727"/>
    </row>
    <row r="47" spans="1:32" s="726" customFormat="1" ht="15" customHeight="1">
      <c r="A47" s="766"/>
      <c r="B47" s="481"/>
      <c r="C47" s="944"/>
      <c r="D47" s="779" t="s">
        <v>93</v>
      </c>
      <c r="E47" s="780"/>
      <c r="F47" s="780">
        <v>0</v>
      </c>
      <c r="G47" s="780">
        <v>657.21374120201233</v>
      </c>
      <c r="H47" s="780">
        <v>2617.0432367052613</v>
      </c>
      <c r="I47" s="780">
        <v>4582.2825289789971</v>
      </c>
      <c r="J47" s="780">
        <v>7367.5456253209304</v>
      </c>
      <c r="K47" s="780">
        <v>11159.030063029097</v>
      </c>
      <c r="L47" s="780">
        <v>16268.223567340156</v>
      </c>
      <c r="M47" s="780">
        <v>21908.004020913628</v>
      </c>
      <c r="N47" s="780">
        <v>31033.703776948052</v>
      </c>
      <c r="O47" s="486">
        <f t="shared" si="21"/>
        <v>0.51009331651758871</v>
      </c>
      <c r="P47" s="766"/>
      <c r="Q47" s="727"/>
      <c r="R47" s="727"/>
      <c r="S47" s="727"/>
      <c r="T47" s="727"/>
      <c r="U47" s="727"/>
      <c r="V47" s="727"/>
      <c r="W47" s="727"/>
      <c r="X47" s="727"/>
      <c r="Y47" s="727"/>
      <c r="Z47" s="727"/>
      <c r="AA47" s="727"/>
      <c r="AB47" s="727"/>
      <c r="AC47" s="727"/>
      <c r="AD47" s="727"/>
      <c r="AE47" s="727"/>
      <c r="AF47" s="727"/>
    </row>
    <row r="48" spans="1:32" s="726" customFormat="1" ht="15" customHeight="1">
      <c r="A48" s="766"/>
      <c r="B48" s="784"/>
      <c r="C48" s="782"/>
      <c r="D48" s="484" t="s">
        <v>37</v>
      </c>
      <c r="E48" s="780"/>
      <c r="F48" s="780">
        <f t="shared" ref="F48:M48" si="22">F45+F42</f>
        <v>0</v>
      </c>
      <c r="G48" s="780">
        <f t="shared" si="22"/>
        <v>2921.0912691046187</v>
      </c>
      <c r="H48" s="780">
        <f t="shared" si="22"/>
        <v>11011.086510759331</v>
      </c>
      <c r="I48" s="780">
        <f t="shared" si="22"/>
        <v>20149.406316611254</v>
      </c>
      <c r="J48" s="780">
        <f t="shared" si="22"/>
        <v>33050.051976839306</v>
      </c>
      <c r="K48" s="780">
        <f t="shared" si="22"/>
        <v>53611.827571068716</v>
      </c>
      <c r="L48" s="780">
        <f t="shared" si="22"/>
        <v>79553.629094098782</v>
      </c>
      <c r="M48" s="780">
        <f t="shared" si="22"/>
        <v>116457.6987521851</v>
      </c>
      <c r="N48" s="780">
        <f t="shared" ref="N48" si="23">N45+N42</f>
        <v>167574.62111139914</v>
      </c>
      <c r="O48" s="486">
        <f t="shared" si="21"/>
        <v>0.57421125058963529</v>
      </c>
      <c r="P48" s="766"/>
      <c r="Q48" s="727"/>
      <c r="R48" s="727"/>
      <c r="S48" s="727"/>
      <c r="T48" s="727"/>
      <c r="U48" s="727"/>
      <c r="V48" s="727"/>
      <c r="W48" s="727"/>
      <c r="X48" s="727"/>
      <c r="Y48" s="727"/>
      <c r="Z48" s="727"/>
      <c r="AA48" s="727"/>
      <c r="AB48" s="727"/>
      <c r="AC48" s="727"/>
      <c r="AD48" s="727"/>
      <c r="AE48" s="727"/>
      <c r="AF48" s="727"/>
    </row>
    <row r="49" spans="1:32" s="726" customFormat="1" ht="15" customHeight="1">
      <c r="A49" s="766"/>
      <c r="B49" s="769"/>
      <c r="C49" s="769"/>
      <c r="D49" s="483"/>
      <c r="E49" s="768"/>
      <c r="F49" s="768"/>
      <c r="G49" s="768"/>
      <c r="H49" s="768"/>
      <c r="I49" s="768"/>
      <c r="J49" s="768"/>
      <c r="K49" s="768"/>
      <c r="L49" s="768"/>
      <c r="M49" s="768"/>
      <c r="N49" s="768"/>
      <c r="O49" s="770"/>
      <c r="P49" s="766"/>
      <c r="Q49" s="727"/>
      <c r="R49" s="727"/>
      <c r="S49" s="727"/>
      <c r="T49" s="727"/>
      <c r="U49" s="727"/>
      <c r="V49" s="727"/>
      <c r="W49" s="727"/>
      <c r="X49" s="727"/>
      <c r="Y49" s="727"/>
      <c r="Z49" s="727"/>
      <c r="AA49" s="727"/>
      <c r="AB49" s="727"/>
      <c r="AC49" s="727"/>
      <c r="AD49" s="727"/>
      <c r="AE49" s="727"/>
      <c r="AF49" s="727"/>
    </row>
    <row r="50" spans="1:32" s="726" customFormat="1" ht="15" customHeight="1">
      <c r="A50" s="766"/>
      <c r="B50" s="789" t="s">
        <v>374</v>
      </c>
      <c r="C50" s="771"/>
      <c r="D50" s="777"/>
      <c r="E50" s="774"/>
      <c r="F50" s="774"/>
      <c r="G50" s="774"/>
      <c r="H50" s="774"/>
      <c r="I50" s="774"/>
      <c r="J50" s="774"/>
      <c r="K50" s="774"/>
      <c r="L50" s="774"/>
      <c r="M50" s="774"/>
      <c r="N50" s="774"/>
      <c r="O50" s="778"/>
      <c r="P50" s="766"/>
      <c r="Q50" s="727"/>
      <c r="R50" s="727"/>
      <c r="S50" s="727"/>
      <c r="T50" s="727"/>
      <c r="U50" s="727"/>
      <c r="V50" s="727"/>
      <c r="W50" s="727"/>
      <c r="X50" s="727"/>
      <c r="Y50" s="727"/>
      <c r="Z50" s="727"/>
      <c r="AA50" s="727"/>
      <c r="AB50" s="727"/>
      <c r="AC50" s="727"/>
      <c r="AD50" s="727"/>
      <c r="AE50" s="727"/>
      <c r="AF50" s="727"/>
    </row>
    <row r="51" spans="1:32" s="726" customFormat="1" ht="15" customHeight="1">
      <c r="A51" s="766"/>
      <c r="B51" s="341" t="s">
        <v>462</v>
      </c>
      <c r="C51" s="341"/>
      <c r="D51" s="341"/>
      <c r="E51" s="341" t="s">
        <v>28</v>
      </c>
      <c r="F51" s="339">
        <v>2011</v>
      </c>
      <c r="G51" s="339">
        <v>2012</v>
      </c>
      <c r="H51" s="339">
        <v>2013</v>
      </c>
      <c r="I51" s="339">
        <v>2014</v>
      </c>
      <c r="J51" s="339">
        <v>2015</v>
      </c>
      <c r="K51" s="339">
        <v>2016</v>
      </c>
      <c r="L51" s="339">
        <v>2017</v>
      </c>
      <c r="M51" s="339">
        <v>2018</v>
      </c>
      <c r="N51" s="339">
        <v>2019</v>
      </c>
      <c r="O51" s="340" t="s">
        <v>29</v>
      </c>
      <c r="P51" s="766"/>
      <c r="Q51" s="727"/>
      <c r="R51" s="727"/>
      <c r="S51" s="727"/>
      <c r="T51" s="727"/>
      <c r="U51" s="727"/>
      <c r="V51" s="727"/>
      <c r="W51" s="727"/>
      <c r="X51" s="727"/>
      <c r="Y51" s="727"/>
      <c r="Z51" s="727"/>
      <c r="AA51" s="727"/>
      <c r="AB51" s="727"/>
      <c r="AC51" s="727"/>
      <c r="AD51" s="727"/>
      <c r="AE51" s="727"/>
      <c r="AF51" s="727"/>
    </row>
    <row r="52" spans="1:32" s="726" customFormat="1" ht="15" customHeight="1">
      <c r="A52" s="766"/>
      <c r="B52" s="481" t="s">
        <v>90</v>
      </c>
      <c r="C52" s="785" t="s">
        <v>91</v>
      </c>
      <c r="D52" s="786"/>
      <c r="E52" s="787"/>
      <c r="F52" s="788">
        <f t="shared" ref="F52:L52" si="24">SUM(F53:F54)</f>
        <v>0</v>
      </c>
      <c r="G52" s="788">
        <f t="shared" si="24"/>
        <v>88.170998345445625</v>
      </c>
      <c r="H52" s="788">
        <f t="shared" si="24"/>
        <v>181.62988113277424</v>
      </c>
      <c r="I52" s="788">
        <f t="shared" si="24"/>
        <v>241.29882239079083</v>
      </c>
      <c r="J52" s="788">
        <f t="shared" si="24"/>
        <v>277.29333685340015</v>
      </c>
      <c r="K52" s="788">
        <f t="shared" si="24"/>
        <v>360.37191559998359</v>
      </c>
      <c r="L52" s="788">
        <f t="shared" si="24"/>
        <v>429.74775618195696</v>
      </c>
      <c r="M52" s="788">
        <f>SUM(M53:M54)</f>
        <v>505.70439295255079</v>
      </c>
      <c r="N52" s="788">
        <f>SUM(N53:N54)</f>
        <v>601.88631499324151</v>
      </c>
      <c r="O52" s="493">
        <f t="shared" ref="O52:O53" si="25">(N52/H52)^(1/6)-1</f>
        <v>0.22101555052377342</v>
      </c>
      <c r="P52" s="766"/>
      <c r="Q52" s="727"/>
      <c r="R52" s="727"/>
      <c r="S52" s="727"/>
      <c r="T52" s="727"/>
      <c r="U52" s="727"/>
      <c r="V52" s="727"/>
      <c r="W52" s="727"/>
      <c r="X52" s="727"/>
      <c r="Y52" s="727"/>
      <c r="Z52" s="727"/>
      <c r="AA52" s="727"/>
      <c r="AB52" s="727"/>
      <c r="AC52" s="727"/>
      <c r="AD52" s="727"/>
      <c r="AE52" s="727"/>
      <c r="AF52" s="727"/>
    </row>
    <row r="53" spans="1:32" s="726" customFormat="1" ht="15" customHeight="1">
      <c r="A53" s="766"/>
      <c r="B53" s="508"/>
      <c r="C53" s="944"/>
      <c r="D53" s="779" t="s">
        <v>62</v>
      </c>
      <c r="E53" s="780"/>
      <c r="F53" s="783">
        <f t="shared" ref="F53:N53" si="26">F43*F63/10^6</f>
        <v>0</v>
      </c>
      <c r="G53" s="783">
        <f t="shared" si="26"/>
        <v>88.170998345445625</v>
      </c>
      <c r="H53" s="783">
        <f t="shared" si="26"/>
        <v>181.62988113277424</v>
      </c>
      <c r="I53" s="783">
        <f t="shared" si="26"/>
        <v>241.29882239079083</v>
      </c>
      <c r="J53" s="783">
        <f t="shared" si="26"/>
        <v>270.87780977967111</v>
      </c>
      <c r="K53" s="783">
        <f t="shared" si="26"/>
        <v>352.26065061863346</v>
      </c>
      <c r="L53" s="783">
        <f t="shared" si="26"/>
        <v>409.5243323616296</v>
      </c>
      <c r="M53" s="783">
        <f t="shared" si="26"/>
        <v>468.49998257184541</v>
      </c>
      <c r="N53" s="783">
        <f t="shared" si="26"/>
        <v>561.3603037592826</v>
      </c>
      <c r="O53" s="486">
        <f t="shared" si="25"/>
        <v>0.20691235547926223</v>
      </c>
      <c r="P53" s="766"/>
      <c r="Q53" s="727"/>
      <c r="R53" s="727"/>
      <c r="S53" s="727"/>
      <c r="T53" s="727"/>
      <c r="U53" s="727"/>
      <c r="V53" s="727"/>
      <c r="W53" s="727"/>
      <c r="X53" s="727"/>
      <c r="Y53" s="727"/>
      <c r="Z53" s="727"/>
      <c r="AA53" s="727"/>
      <c r="AB53" s="727"/>
      <c r="AC53" s="727"/>
      <c r="AD53" s="727"/>
      <c r="AE53" s="727"/>
      <c r="AF53" s="727"/>
    </row>
    <row r="54" spans="1:32" s="726" customFormat="1" ht="15" customHeight="1">
      <c r="A54" s="766"/>
      <c r="B54" s="481"/>
      <c r="C54" s="944"/>
      <c r="D54" s="779" t="s">
        <v>87</v>
      </c>
      <c r="E54" s="780"/>
      <c r="F54" s="783">
        <f t="shared" ref="F54:N54" si="27">F44*F64/10^6</f>
        <v>0</v>
      </c>
      <c r="G54" s="783">
        <f t="shared" si="27"/>
        <v>0</v>
      </c>
      <c r="H54" s="783">
        <f t="shared" si="27"/>
        <v>0</v>
      </c>
      <c r="I54" s="783">
        <f t="shared" si="27"/>
        <v>0</v>
      </c>
      <c r="J54" s="783">
        <f t="shared" si="27"/>
        <v>6.4155270737290575</v>
      </c>
      <c r="K54" s="783">
        <f t="shared" si="27"/>
        <v>8.1112649813501214</v>
      </c>
      <c r="L54" s="783">
        <f t="shared" si="27"/>
        <v>20.22342382032738</v>
      </c>
      <c r="M54" s="783">
        <f t="shared" si="27"/>
        <v>37.204410380705376</v>
      </c>
      <c r="N54" s="783">
        <f t="shared" si="27"/>
        <v>40.526011233958911</v>
      </c>
      <c r="O54" s="486"/>
      <c r="P54" s="766"/>
      <c r="Q54" s="727"/>
      <c r="R54" s="727"/>
      <c r="S54" s="727"/>
      <c r="T54" s="727"/>
      <c r="U54" s="727"/>
      <c r="V54" s="727"/>
      <c r="W54" s="727"/>
      <c r="X54" s="727"/>
      <c r="Y54" s="727"/>
      <c r="Z54" s="727"/>
      <c r="AA54" s="727"/>
      <c r="AB54" s="727"/>
      <c r="AC54" s="727"/>
      <c r="AD54" s="727"/>
      <c r="AE54" s="727"/>
      <c r="AF54" s="727"/>
    </row>
    <row r="55" spans="1:32" s="726" customFormat="1" ht="15" customHeight="1">
      <c r="A55" s="766"/>
      <c r="B55" s="481"/>
      <c r="C55" s="781" t="s">
        <v>92</v>
      </c>
      <c r="D55" s="779"/>
      <c r="E55" s="780"/>
      <c r="F55" s="783">
        <f t="shared" ref="F55:L55" si="28">SUM(F56:F57)</f>
        <v>0</v>
      </c>
      <c r="G55" s="783">
        <f t="shared" si="28"/>
        <v>13.310145671061337</v>
      </c>
      <c r="H55" s="783">
        <f t="shared" si="28"/>
        <v>79.310800841961054</v>
      </c>
      <c r="I55" s="783">
        <f t="shared" si="28"/>
        <v>117.02552251041817</v>
      </c>
      <c r="J55" s="783">
        <f t="shared" si="28"/>
        <v>168.53354335939122</v>
      </c>
      <c r="K55" s="783">
        <f t="shared" si="28"/>
        <v>280.55946072776567</v>
      </c>
      <c r="L55" s="783">
        <f t="shared" si="28"/>
        <v>408.39109651973376</v>
      </c>
      <c r="M55" s="783">
        <f>SUM(M56:M57)</f>
        <v>590.68454116929274</v>
      </c>
      <c r="N55" s="783">
        <f>SUM(N56:N57)</f>
        <v>807.57699820387677</v>
      </c>
      <c r="O55" s="486">
        <f t="shared" ref="O55:O58" si="29">(N55/H55)^(1/6)-1</f>
        <v>0.47222865882301091</v>
      </c>
      <c r="P55" s="766"/>
      <c r="Q55" s="727"/>
      <c r="R55" s="727"/>
      <c r="S55" s="727"/>
      <c r="T55" s="727"/>
      <c r="U55" s="727"/>
      <c r="V55" s="727"/>
      <c r="W55" s="727"/>
      <c r="X55" s="727"/>
      <c r="Y55" s="727"/>
      <c r="Z55" s="727"/>
      <c r="AA55" s="727"/>
      <c r="AB55" s="727"/>
      <c r="AC55" s="727"/>
      <c r="AD55" s="727"/>
      <c r="AE55" s="727"/>
      <c r="AF55" s="727"/>
    </row>
    <row r="56" spans="1:32" s="726" customFormat="1" ht="15" customHeight="1">
      <c r="A56" s="766"/>
      <c r="B56" s="481"/>
      <c r="C56" s="944"/>
      <c r="D56" s="779" t="s">
        <v>62</v>
      </c>
      <c r="E56" s="780"/>
      <c r="F56" s="783">
        <f t="shared" ref="F56:N56" si="30">F46*F66/10^6</f>
        <v>0</v>
      </c>
      <c r="G56" s="783">
        <f t="shared" si="30"/>
        <v>0</v>
      </c>
      <c r="H56" s="783">
        <f t="shared" si="30"/>
        <v>49.018481075934261</v>
      </c>
      <c r="I56" s="783">
        <f t="shared" si="30"/>
        <v>77.245524129250057</v>
      </c>
      <c r="J56" s="783">
        <f t="shared" si="30"/>
        <v>119.60445012601959</v>
      </c>
      <c r="K56" s="783">
        <f t="shared" si="30"/>
        <v>208.30321436538776</v>
      </c>
      <c r="L56" s="783">
        <f t="shared" si="30"/>
        <v>313.58602054193841</v>
      </c>
      <c r="M56" s="783">
        <f t="shared" si="30"/>
        <v>466.94130680719206</v>
      </c>
      <c r="N56" s="783">
        <f t="shared" si="30"/>
        <v>638.54925439376302</v>
      </c>
      <c r="O56" s="486">
        <f t="shared" si="29"/>
        <v>0.53393076800030714</v>
      </c>
      <c r="P56" s="766"/>
      <c r="Q56" s="727"/>
      <c r="R56" s="727"/>
      <c r="S56" s="727"/>
      <c r="T56" s="727"/>
      <c r="U56" s="727"/>
      <c r="V56" s="727"/>
      <c r="W56" s="727"/>
      <c r="X56" s="727"/>
      <c r="Y56" s="727"/>
      <c r="Z56" s="727"/>
      <c r="AA56" s="727"/>
      <c r="AB56" s="727"/>
      <c r="AC56" s="727"/>
      <c r="AD56" s="727"/>
      <c r="AE56" s="727"/>
      <c r="AF56" s="727"/>
    </row>
    <row r="57" spans="1:32" s="726" customFormat="1" ht="15" customHeight="1">
      <c r="A57" s="766"/>
      <c r="B57" s="481"/>
      <c r="C57" s="944"/>
      <c r="D57" s="779" t="s">
        <v>93</v>
      </c>
      <c r="E57" s="780"/>
      <c r="F57" s="783">
        <f t="shared" ref="F57:N57" si="31">F47*F67/10^6</f>
        <v>0</v>
      </c>
      <c r="G57" s="783">
        <f t="shared" si="31"/>
        <v>13.310145671061337</v>
      </c>
      <c r="H57" s="783">
        <f t="shared" si="31"/>
        <v>30.292319766026786</v>
      </c>
      <c r="I57" s="783">
        <f t="shared" si="31"/>
        <v>39.779998381168113</v>
      </c>
      <c r="J57" s="783">
        <f t="shared" si="31"/>
        <v>48.929093233371638</v>
      </c>
      <c r="K57" s="783">
        <f t="shared" si="31"/>
        <v>72.256246362377937</v>
      </c>
      <c r="L57" s="783">
        <f t="shared" si="31"/>
        <v>94.805075977795369</v>
      </c>
      <c r="M57" s="783">
        <f t="shared" si="31"/>
        <v>123.74323436210065</v>
      </c>
      <c r="N57" s="783">
        <f t="shared" si="31"/>
        <v>169.02774381011372</v>
      </c>
      <c r="O57" s="486">
        <f t="shared" si="29"/>
        <v>0.33179560385153328</v>
      </c>
      <c r="P57" s="766"/>
      <c r="Q57" s="727"/>
      <c r="R57" s="727"/>
      <c r="S57" s="727"/>
      <c r="T57" s="727"/>
      <c r="U57" s="727"/>
      <c r="V57" s="727"/>
      <c r="W57" s="727"/>
      <c r="X57" s="727"/>
      <c r="Y57" s="727"/>
      <c r="Z57" s="727"/>
      <c r="AA57" s="727"/>
      <c r="AB57" s="727"/>
      <c r="AC57" s="727"/>
      <c r="AD57" s="727"/>
      <c r="AE57" s="727"/>
      <c r="AF57" s="727"/>
    </row>
    <row r="58" spans="1:32" s="726" customFormat="1" ht="15" customHeight="1">
      <c r="A58" s="766"/>
      <c r="B58" s="784"/>
      <c r="C58" s="782"/>
      <c r="D58" s="484" t="s">
        <v>37</v>
      </c>
      <c r="E58" s="499"/>
      <c r="F58" s="499">
        <f t="shared" ref="F58:K58" si="32">F55+F52</f>
        <v>0</v>
      </c>
      <c r="G58" s="499">
        <f t="shared" si="32"/>
        <v>101.48114401650696</v>
      </c>
      <c r="H58" s="499">
        <f t="shared" si="32"/>
        <v>260.9406819747353</v>
      </c>
      <c r="I58" s="499">
        <f t="shared" si="32"/>
        <v>358.32434490120897</v>
      </c>
      <c r="J58" s="499">
        <f t="shared" si="32"/>
        <v>445.82688021279137</v>
      </c>
      <c r="K58" s="499">
        <f t="shared" si="32"/>
        <v>640.93137632774926</v>
      </c>
      <c r="L58" s="499">
        <f>L55+L52</f>
        <v>838.13885270169067</v>
      </c>
      <c r="M58" s="499">
        <f>M55+M52</f>
        <v>1096.3889341218435</v>
      </c>
      <c r="N58" s="499">
        <f>N55+N52</f>
        <v>1409.4633131971182</v>
      </c>
      <c r="O58" s="486">
        <f t="shared" si="29"/>
        <v>0.32460176838610155</v>
      </c>
      <c r="P58" s="766"/>
      <c r="Q58" s="727"/>
      <c r="R58" s="727"/>
      <c r="S58" s="727"/>
      <c r="T58" s="727"/>
      <c r="U58" s="727"/>
      <c r="V58" s="727"/>
      <c r="W58" s="727"/>
      <c r="X58" s="727"/>
      <c r="Y58" s="727"/>
      <c r="Z58" s="727"/>
      <c r="AA58" s="727"/>
      <c r="AB58" s="727"/>
      <c r="AC58" s="727"/>
      <c r="AD58" s="727"/>
      <c r="AE58" s="727"/>
      <c r="AF58" s="727"/>
    </row>
    <row r="59" spans="1:32" s="726" customFormat="1" ht="15" customHeight="1">
      <c r="A59" s="766"/>
      <c r="B59" s="769"/>
      <c r="C59" s="769"/>
      <c r="D59" s="483"/>
      <c r="E59" s="776"/>
      <c r="F59" s="776"/>
      <c r="G59" s="776"/>
      <c r="H59" s="776"/>
      <c r="I59" s="776"/>
      <c r="J59" s="776"/>
      <c r="K59" s="776"/>
      <c r="L59" s="776"/>
      <c r="M59" s="776"/>
      <c r="N59" s="776"/>
      <c r="O59" s="770"/>
      <c r="P59" s="766"/>
      <c r="Q59" s="727"/>
      <c r="R59" s="727"/>
      <c r="S59" s="727"/>
      <c r="T59" s="727"/>
      <c r="U59" s="727"/>
      <c r="V59" s="727"/>
      <c r="W59" s="727"/>
      <c r="X59" s="727"/>
      <c r="Y59" s="727"/>
      <c r="Z59" s="727"/>
      <c r="AA59" s="727"/>
      <c r="AB59" s="727"/>
      <c r="AC59" s="727"/>
      <c r="AD59" s="727"/>
      <c r="AE59" s="727"/>
      <c r="AF59" s="727"/>
    </row>
    <row r="60" spans="1:32" s="726" customFormat="1" ht="15" customHeight="1">
      <c r="A60" s="766"/>
      <c r="B60" s="789" t="s">
        <v>42</v>
      </c>
      <c r="C60" s="771"/>
      <c r="D60" s="774"/>
      <c r="E60" s="774"/>
      <c r="F60" s="774"/>
      <c r="G60" s="774"/>
      <c r="H60" s="774"/>
      <c r="I60" s="774"/>
      <c r="J60" s="774"/>
      <c r="K60" s="774"/>
      <c r="L60" s="774"/>
      <c r="M60" s="774"/>
      <c r="N60" s="774"/>
      <c r="O60" s="778"/>
      <c r="P60" s="766"/>
      <c r="Q60" s="727"/>
      <c r="R60" s="727"/>
      <c r="S60" s="727"/>
      <c r="T60" s="727"/>
      <c r="U60" s="727"/>
      <c r="V60" s="727"/>
      <c r="W60" s="727"/>
      <c r="X60" s="727"/>
      <c r="Y60" s="727"/>
      <c r="Z60" s="727"/>
      <c r="AA60" s="727"/>
      <c r="AB60" s="727"/>
      <c r="AC60" s="727"/>
      <c r="AD60" s="727"/>
      <c r="AE60" s="727"/>
      <c r="AF60" s="727"/>
    </row>
    <row r="61" spans="1:32" s="726" customFormat="1" ht="15" customHeight="1">
      <c r="A61" s="766"/>
      <c r="B61" s="341" t="s">
        <v>462</v>
      </c>
      <c r="C61" s="341"/>
      <c r="D61" s="341"/>
      <c r="E61" s="341" t="s">
        <v>28</v>
      </c>
      <c r="F61" s="339">
        <v>2011</v>
      </c>
      <c r="G61" s="339">
        <v>2012</v>
      </c>
      <c r="H61" s="339">
        <v>2013</v>
      </c>
      <c r="I61" s="339">
        <v>2014</v>
      </c>
      <c r="J61" s="339">
        <v>2015</v>
      </c>
      <c r="K61" s="339">
        <v>2016</v>
      </c>
      <c r="L61" s="339">
        <v>2017</v>
      </c>
      <c r="M61" s="339">
        <v>2018</v>
      </c>
      <c r="N61" s="339">
        <v>2019</v>
      </c>
      <c r="O61" s="340" t="s">
        <v>29</v>
      </c>
      <c r="P61" s="766"/>
      <c r="Q61" s="727"/>
      <c r="R61" s="727"/>
      <c r="S61" s="727"/>
      <c r="T61" s="727"/>
      <c r="U61" s="727"/>
      <c r="V61" s="727"/>
      <c r="W61" s="727"/>
      <c r="X61" s="727"/>
      <c r="Y61" s="727"/>
      <c r="Z61" s="727"/>
      <c r="AA61" s="727"/>
      <c r="AB61" s="727"/>
      <c r="AC61" s="727"/>
      <c r="AD61" s="727"/>
      <c r="AE61" s="727"/>
      <c r="AF61" s="727"/>
    </row>
    <row r="62" spans="1:32" s="726" customFormat="1" ht="15" customHeight="1">
      <c r="A62" s="766"/>
      <c r="B62" s="481" t="s">
        <v>90</v>
      </c>
      <c r="C62" s="785" t="s">
        <v>91</v>
      </c>
      <c r="D62" s="786"/>
      <c r="E62" s="661"/>
      <c r="F62" s="661"/>
      <c r="G62" s="661"/>
      <c r="H62" s="661"/>
      <c r="I62" s="661"/>
      <c r="J62" s="661"/>
      <c r="K62" s="661"/>
      <c r="L62" s="661"/>
      <c r="M62" s="661"/>
      <c r="N62" s="661"/>
      <c r="O62" s="493"/>
      <c r="P62" s="766"/>
      <c r="Q62" s="727"/>
      <c r="R62" s="727"/>
      <c r="S62" s="727"/>
      <c r="T62" s="727"/>
      <c r="U62" s="727"/>
      <c r="V62" s="727"/>
      <c r="W62" s="727"/>
      <c r="X62" s="727"/>
      <c r="Y62" s="727"/>
      <c r="Z62" s="727"/>
      <c r="AA62" s="727"/>
      <c r="AB62" s="727"/>
      <c r="AC62" s="727"/>
      <c r="AD62" s="727"/>
      <c r="AE62" s="727"/>
      <c r="AF62" s="727"/>
    </row>
    <row r="63" spans="1:32" s="726" customFormat="1" ht="15" customHeight="1">
      <c r="A63" s="766"/>
      <c r="B63" s="508"/>
      <c r="C63" s="944"/>
      <c r="D63" s="779" t="s">
        <v>62</v>
      </c>
      <c r="E63" s="487"/>
      <c r="F63" s="783">
        <f t="shared" ref="F63:N63" si="33">F29</f>
        <v>70812.534735989073</v>
      </c>
      <c r="G63" s="783">
        <f t="shared" si="33"/>
        <v>38946.894104793995</v>
      </c>
      <c r="H63" s="783">
        <f t="shared" si="33"/>
        <v>28937.542319861939</v>
      </c>
      <c r="I63" s="783">
        <f t="shared" si="33"/>
        <v>21703.156739896454</v>
      </c>
      <c r="J63" s="783">
        <f t="shared" si="33"/>
        <v>18447.683228911985</v>
      </c>
      <c r="K63" s="783">
        <f t="shared" si="33"/>
        <v>16602.914906020786</v>
      </c>
      <c r="L63" s="783">
        <f t="shared" si="33"/>
        <v>14942.623415418708</v>
      </c>
      <c r="M63" s="783">
        <f t="shared" si="33"/>
        <v>13448.361073876837</v>
      </c>
      <c r="N63" s="783">
        <f t="shared" si="33"/>
        <v>12103.524966489153</v>
      </c>
      <c r="O63" s="486">
        <f t="shared" ref="O63:O64" si="34">(N63/H63)^(1/6)-1</f>
        <v>-0.13521455570653096</v>
      </c>
      <c r="P63" s="766"/>
      <c r="Q63" s="727"/>
      <c r="R63" s="727"/>
      <c r="S63" s="727"/>
      <c r="T63" s="727"/>
      <c r="U63" s="727"/>
      <c r="V63" s="727"/>
      <c r="W63" s="727"/>
      <c r="X63" s="727"/>
      <c r="Y63" s="727"/>
      <c r="Z63" s="727"/>
      <c r="AA63" s="727"/>
      <c r="AB63" s="727"/>
      <c r="AC63" s="727"/>
      <c r="AD63" s="727"/>
      <c r="AE63" s="727"/>
      <c r="AF63" s="727"/>
    </row>
    <row r="64" spans="1:32" ht="15" customHeight="1">
      <c r="A64" s="766"/>
      <c r="B64" s="481"/>
      <c r="C64" s="944"/>
      <c r="D64" s="779" t="s">
        <v>87</v>
      </c>
      <c r="E64" s="487"/>
      <c r="F64" s="783">
        <f t="shared" ref="F64:N64" si="35">F30</f>
        <v>0</v>
      </c>
      <c r="G64" s="783">
        <f t="shared" si="35"/>
        <v>70104.409388629196</v>
      </c>
      <c r="H64" s="783">
        <f t="shared" si="35"/>
        <v>52087.576175751492</v>
      </c>
      <c r="I64" s="783">
        <f t="shared" si="35"/>
        <v>39065.682131813621</v>
      </c>
      <c r="J64" s="783">
        <f t="shared" si="35"/>
        <v>33205.829812041571</v>
      </c>
      <c r="K64" s="783">
        <f t="shared" si="35"/>
        <v>24904.372359031178</v>
      </c>
      <c r="L64" s="783">
        <f t="shared" si="35"/>
        <v>22413.93512312806</v>
      </c>
      <c r="M64" s="783">
        <f t="shared" si="35"/>
        <v>20172.541610815257</v>
      </c>
      <c r="N64" s="783">
        <f t="shared" si="35"/>
        <v>18155.287449733729</v>
      </c>
      <c r="O64" s="486">
        <f t="shared" si="34"/>
        <v>-0.16109748421838666</v>
      </c>
      <c r="P64" s="766"/>
    </row>
    <row r="65" spans="1:16" ht="15" customHeight="1">
      <c r="A65" s="766"/>
      <c r="B65" s="481"/>
      <c r="C65" s="781" t="s">
        <v>92</v>
      </c>
      <c r="D65" s="779"/>
      <c r="E65" s="487"/>
      <c r="F65" s="783"/>
      <c r="G65" s="783"/>
      <c r="H65" s="783"/>
      <c r="I65" s="783"/>
      <c r="J65" s="783"/>
      <c r="K65" s="783"/>
      <c r="L65" s="783"/>
      <c r="M65" s="783"/>
      <c r="N65" s="783"/>
      <c r="O65" s="486"/>
      <c r="P65" s="766"/>
    </row>
    <row r="66" spans="1:16" ht="15" customHeight="1">
      <c r="A66" s="766"/>
      <c r="B66" s="481"/>
      <c r="C66" s="944"/>
      <c r="D66" s="779" t="s">
        <v>62</v>
      </c>
      <c r="E66" s="487"/>
      <c r="F66" s="783">
        <f t="shared" ref="F66:N66" si="36">F32</f>
        <v>56650.02778879126</v>
      </c>
      <c r="G66" s="783">
        <f t="shared" si="36"/>
        <v>31157.515283835197</v>
      </c>
      <c r="H66" s="783">
        <f t="shared" si="36"/>
        <v>23150.033855889553</v>
      </c>
      <c r="I66" s="783">
        <f t="shared" si="36"/>
        <v>17362.525391917163</v>
      </c>
      <c r="J66" s="783">
        <f t="shared" si="36"/>
        <v>11068.60993734719</v>
      </c>
      <c r="K66" s="783">
        <f t="shared" si="36"/>
        <v>9961.7489436124706</v>
      </c>
      <c r="L66" s="783">
        <f t="shared" si="36"/>
        <v>8965.574049251225</v>
      </c>
      <c r="M66" s="783">
        <f t="shared" si="36"/>
        <v>8069.0166443261014</v>
      </c>
      <c r="N66" s="783">
        <f t="shared" si="36"/>
        <v>7262.1149798934912</v>
      </c>
      <c r="O66" s="486">
        <f t="shared" ref="O66:O67" si="37">(N66/H66)^(1/6)-1</f>
        <v>-0.17570009768708805</v>
      </c>
      <c r="P66" s="766"/>
    </row>
    <row r="67" spans="1:16" ht="15" customHeight="1">
      <c r="A67" s="766"/>
      <c r="B67" s="661"/>
      <c r="C67" s="944"/>
      <c r="D67" s="779" t="s">
        <v>93</v>
      </c>
      <c r="E67" s="487"/>
      <c r="F67" s="783">
        <f t="shared" ref="F67:N67" si="38">F33</f>
        <v>0</v>
      </c>
      <c r="G67" s="783">
        <f t="shared" si="38"/>
        <v>20252.384934492879</v>
      </c>
      <c r="H67" s="783">
        <f t="shared" si="38"/>
        <v>11575.016927944776</v>
      </c>
      <c r="I67" s="783">
        <f t="shared" si="38"/>
        <v>8681.2626959585814</v>
      </c>
      <c r="J67" s="783">
        <f t="shared" si="38"/>
        <v>6641.165962408314</v>
      </c>
      <c r="K67" s="783">
        <f t="shared" si="38"/>
        <v>6475.1368133481064</v>
      </c>
      <c r="L67" s="783">
        <f t="shared" si="38"/>
        <v>5827.6231320132965</v>
      </c>
      <c r="M67" s="783">
        <f t="shared" si="38"/>
        <v>5648.3116510282707</v>
      </c>
      <c r="N67" s="783">
        <f t="shared" si="38"/>
        <v>5446.5862349201179</v>
      </c>
      <c r="O67" s="486">
        <f t="shared" si="37"/>
        <v>-0.11807065875718603</v>
      </c>
      <c r="P67" s="766"/>
    </row>
    <row r="68" spans="1:16">
      <c r="A68" s="764"/>
      <c r="B68" s="764"/>
      <c r="C68" s="764"/>
      <c r="D68" s="764"/>
      <c r="E68" s="767"/>
      <c r="F68" s="767"/>
      <c r="G68" s="767"/>
      <c r="H68" s="767"/>
      <c r="I68" s="767"/>
      <c r="J68" s="767"/>
      <c r="K68" s="767"/>
      <c r="L68" s="767"/>
      <c r="M68" s="767"/>
      <c r="N68" s="767"/>
      <c r="O68" s="766"/>
      <c r="P68" s="766"/>
    </row>
    <row r="69" spans="1:16">
      <c r="A69" s="764"/>
      <c r="B69" s="764"/>
      <c r="C69" s="764"/>
      <c r="D69" s="764"/>
      <c r="E69" s="767"/>
      <c r="F69" s="767"/>
      <c r="G69" s="767"/>
      <c r="H69" s="767"/>
      <c r="I69" s="767"/>
      <c r="J69" s="767"/>
      <c r="K69" s="767"/>
      <c r="L69" s="767"/>
      <c r="M69" s="767"/>
      <c r="N69" s="767"/>
      <c r="O69" s="766"/>
      <c r="P69" s="766"/>
    </row>
    <row r="70" spans="1:16">
      <c r="A70" s="764"/>
      <c r="B70" s="764"/>
      <c r="C70" s="764"/>
      <c r="D70" s="764"/>
      <c r="E70" s="767"/>
      <c r="F70" s="767"/>
      <c r="G70" s="767"/>
      <c r="H70" s="767"/>
      <c r="I70" s="767"/>
      <c r="J70" s="767"/>
      <c r="K70" s="767"/>
      <c r="L70" s="767"/>
      <c r="M70" s="767"/>
      <c r="N70" s="767"/>
      <c r="O70" s="766"/>
      <c r="P70" s="766"/>
    </row>
    <row r="71" spans="1:16">
      <c r="A71" s="764"/>
      <c r="B71" s="764"/>
      <c r="C71" s="764"/>
      <c r="D71" s="764"/>
      <c r="E71" s="767"/>
      <c r="F71" s="767"/>
      <c r="G71" s="767"/>
      <c r="H71" s="767"/>
      <c r="I71" s="767"/>
      <c r="J71" s="767"/>
      <c r="K71" s="767"/>
      <c r="L71" s="767"/>
      <c r="M71" s="767"/>
      <c r="N71" s="767"/>
      <c r="O71" s="766"/>
      <c r="P71" s="766"/>
    </row>
    <row r="72" spans="1:16">
      <c r="A72" s="764"/>
      <c r="B72" s="764"/>
      <c r="C72" s="764"/>
      <c r="D72" s="764"/>
      <c r="E72" s="767"/>
      <c r="F72" s="767"/>
      <c r="G72" s="767"/>
      <c r="H72" s="767"/>
      <c r="I72" s="767"/>
      <c r="J72" s="767"/>
      <c r="K72" s="767"/>
      <c r="L72" s="767"/>
      <c r="M72" s="767"/>
      <c r="N72" s="767"/>
      <c r="O72" s="766"/>
      <c r="P72" s="766"/>
    </row>
  </sheetData>
  <mergeCells count="14">
    <mergeCell ref="C63:C64"/>
    <mergeCell ref="C66:C67"/>
    <mergeCell ref="C9:C10"/>
    <mergeCell ref="C12:C13"/>
    <mergeCell ref="C19:C20"/>
    <mergeCell ref="C22:C23"/>
    <mergeCell ref="C29:C30"/>
    <mergeCell ref="C32:C33"/>
    <mergeCell ref="B36:P36"/>
    <mergeCell ref="B38:O38"/>
    <mergeCell ref="C43:C44"/>
    <mergeCell ref="C46:C47"/>
    <mergeCell ref="C53:C54"/>
    <mergeCell ref="C56:C57"/>
  </mergeCells>
  <phoneticPr fontId="7" type="noConversion"/>
  <pageMargins left="0.75" right="0.75" top="1" bottom="1" header="0.5" footer="0.5"/>
  <pageSetup paperSize="9" scale="49" orientation="landscape" horizontalDpi="200" verticalDpi="200" r:id="rId1"/>
  <headerFooter alignWithMargins="0">
    <oddFooter>&amp;L© Ovum 2012&amp;C&amp;A&amp;RPage &amp;P of &amp;N</oddFooter>
  </headerFooter>
  <rowBreaks count="1" manualBreakCount="1">
    <brk id="69" max="13" man="1"/>
  </rowBreaks>
  <drawing r:id="rId2"/>
</worksheet>
</file>

<file path=xl/worksheets/sheet13.xml><?xml version="1.0" encoding="utf-8"?>
<worksheet xmlns="http://schemas.openxmlformats.org/spreadsheetml/2006/main" xmlns:r="http://schemas.openxmlformats.org/officeDocument/2006/relationships">
  <dimension ref="A1:AD329"/>
  <sheetViews>
    <sheetView showRowColHeaders="0" topLeftCell="A94" zoomScaleNormal="100" workbookViewId="0">
      <selection activeCell="B29" sqref="B29"/>
    </sheetView>
  </sheetViews>
  <sheetFormatPr defaultRowHeight="12.75"/>
  <cols>
    <col min="1" max="1" width="3.7109375" style="727" customWidth="1"/>
    <col min="2" max="2" width="27.5703125" style="727" customWidth="1"/>
    <col min="3" max="3" width="19.5703125" style="727" customWidth="1"/>
    <col min="4" max="4" width="29.42578125" style="736" customWidth="1"/>
    <col min="5" max="13" width="12.7109375" style="736" customWidth="1"/>
    <col min="14" max="14" width="12.5703125" style="726" customWidth="1"/>
    <col min="15" max="15" width="11.140625" style="726" customWidth="1"/>
    <col min="16" max="16" width="10.28515625" style="727" customWidth="1"/>
    <col min="17" max="29" width="9.140625" style="727"/>
    <col min="30" max="30" width="9.85546875" style="727" customWidth="1"/>
    <col min="31" max="16384" width="9.140625" style="727"/>
  </cols>
  <sheetData>
    <row r="1" spans="1:27" s="720" customFormat="1" ht="44.25" customHeight="1">
      <c r="A1" s="717"/>
      <c r="B1" s="305" t="s">
        <v>464</v>
      </c>
      <c r="C1" s="717"/>
      <c r="D1" s="717"/>
      <c r="E1" s="717"/>
      <c r="F1" s="717"/>
      <c r="G1" s="717"/>
      <c r="H1" s="717"/>
      <c r="I1" s="717"/>
      <c r="J1" s="717"/>
      <c r="K1" s="717"/>
      <c r="L1" s="717"/>
      <c r="M1" s="717"/>
      <c r="N1" s="717"/>
      <c r="O1" s="717"/>
      <c r="P1" s="717"/>
      <c r="Q1" s="717"/>
      <c r="R1" s="717"/>
      <c r="S1" s="717"/>
      <c r="T1" s="717"/>
      <c r="U1" s="717"/>
      <c r="V1" s="717"/>
      <c r="W1" s="717"/>
      <c r="X1" s="717"/>
      <c r="Y1" s="718"/>
      <c r="Z1" s="719"/>
      <c r="AA1" s="719"/>
    </row>
    <row r="2" spans="1:27" s="764" customFormat="1" ht="15.75" customHeight="1">
      <c r="A2" s="790"/>
      <c r="C2" s="790"/>
      <c r="D2" s="790"/>
      <c r="E2" s="790"/>
      <c r="F2" s="790"/>
      <c r="G2" s="790"/>
      <c r="H2" s="790"/>
      <c r="I2" s="790"/>
      <c r="J2" s="790"/>
      <c r="K2" s="790"/>
      <c r="L2" s="790"/>
      <c r="M2" s="790"/>
      <c r="N2" s="790"/>
      <c r="O2" s="790"/>
      <c r="P2" s="790"/>
      <c r="Q2" s="790"/>
      <c r="R2" s="790"/>
      <c r="S2" s="790"/>
      <c r="T2" s="790"/>
      <c r="U2" s="790"/>
      <c r="V2" s="790"/>
      <c r="W2" s="790"/>
      <c r="X2" s="790"/>
      <c r="Y2" s="791"/>
      <c r="Z2" s="792"/>
      <c r="AA2" s="792"/>
    </row>
    <row r="3" spans="1:27" s="764" customFormat="1" ht="15" customHeight="1">
      <c r="A3" s="792"/>
      <c r="B3" s="797" t="s">
        <v>508</v>
      </c>
      <c r="C3" s="793"/>
      <c r="D3" s="794"/>
      <c r="E3" s="795"/>
      <c r="F3" s="795"/>
      <c r="G3" s="795"/>
      <c r="H3" s="795"/>
      <c r="I3" s="795"/>
      <c r="J3" s="795"/>
      <c r="K3" s="795"/>
      <c r="L3" s="795"/>
      <c r="M3" s="795"/>
      <c r="N3" s="766"/>
      <c r="O3" s="766"/>
    </row>
    <row r="4" spans="1:27" s="764" customFormat="1" ht="15" customHeight="1">
      <c r="A4" s="761"/>
      <c r="B4" s="797" t="s">
        <v>463</v>
      </c>
      <c r="C4" s="793"/>
      <c r="D4" s="796"/>
      <c r="E4" s="794"/>
      <c r="F4" s="794"/>
      <c r="G4" s="794"/>
      <c r="H4" s="794"/>
      <c r="I4" s="794"/>
      <c r="J4" s="794"/>
      <c r="K4" s="794"/>
      <c r="L4" s="794"/>
      <c r="M4" s="794"/>
      <c r="N4" s="766"/>
      <c r="O4" s="766"/>
    </row>
    <row r="5" spans="1:27" ht="12.75" customHeight="1">
      <c r="A5" s="721"/>
      <c r="B5" s="723"/>
      <c r="C5" s="723"/>
      <c r="D5" s="725"/>
      <c r="E5" s="725"/>
      <c r="F5" s="725"/>
      <c r="G5" s="725"/>
      <c r="H5" s="725"/>
      <c r="I5" s="725"/>
      <c r="J5" s="725"/>
      <c r="K5" s="725"/>
      <c r="L5" s="725"/>
      <c r="M5" s="725"/>
    </row>
    <row r="6" spans="1:27" ht="12.75" customHeight="1">
      <c r="A6" s="721"/>
      <c r="B6" s="723"/>
      <c r="C6" s="723"/>
      <c r="D6" s="725"/>
      <c r="E6" s="725"/>
      <c r="F6" s="725"/>
      <c r="G6" s="725"/>
      <c r="H6" s="725"/>
      <c r="I6" s="725"/>
      <c r="J6" s="725"/>
      <c r="K6" s="725"/>
      <c r="L6" s="725"/>
      <c r="M6" s="725"/>
    </row>
    <row r="7" spans="1:27" ht="15" customHeight="1">
      <c r="A7" s="721"/>
      <c r="B7" s="723"/>
      <c r="C7" s="723"/>
      <c r="D7" s="338" t="s">
        <v>354</v>
      </c>
      <c r="E7" s="339">
        <v>2011</v>
      </c>
      <c r="F7" s="339">
        <v>2012</v>
      </c>
      <c r="G7" s="339">
        <v>2013</v>
      </c>
      <c r="H7" s="339">
        <v>2014</v>
      </c>
      <c r="I7" s="339">
        <v>2015</v>
      </c>
      <c r="J7" s="339">
        <v>2016</v>
      </c>
      <c r="K7" s="339">
        <v>2017</v>
      </c>
      <c r="L7" s="339">
        <v>2018</v>
      </c>
      <c r="M7" s="339">
        <v>2019</v>
      </c>
      <c r="N7" s="340" t="s">
        <v>29</v>
      </c>
    </row>
    <row r="8" spans="1:27" ht="15" customHeight="1">
      <c r="A8" s="721"/>
      <c r="B8" s="723"/>
      <c r="C8" s="723"/>
      <c r="D8" s="328" t="s">
        <v>250</v>
      </c>
      <c r="E8" s="329">
        <f t="shared" ref="E8:L8" si="0">SUM(E74)</f>
        <v>1.8487454700000001</v>
      </c>
      <c r="F8" s="329">
        <f t="shared" si="0"/>
        <v>1.9319390161500003</v>
      </c>
      <c r="G8" s="329">
        <f t="shared" si="0"/>
        <v>14.912050725000002</v>
      </c>
      <c r="H8" s="329">
        <f t="shared" si="0"/>
        <v>48.207677583780004</v>
      </c>
      <c r="I8" s="329">
        <f t="shared" si="0"/>
        <v>105.11585862380348</v>
      </c>
      <c r="J8" s="329">
        <f t="shared" si="0"/>
        <v>113.46638242674339</v>
      </c>
      <c r="K8" s="329">
        <f t="shared" si="0"/>
        <v>173.76654616019249</v>
      </c>
      <c r="L8" s="329">
        <f t="shared" si="0"/>
        <v>314.06462098051202</v>
      </c>
      <c r="M8" s="329">
        <f t="shared" ref="M8" si="1">SUM(M74)</f>
        <v>526.68154063369479</v>
      </c>
      <c r="N8" s="330">
        <f>(M8/G8)^(1/6)-1</f>
        <v>0.81134754785372887</v>
      </c>
    </row>
    <row r="9" spans="1:27" ht="15" customHeight="1">
      <c r="A9" s="721"/>
      <c r="B9" s="723"/>
      <c r="C9" s="723"/>
      <c r="D9" s="308" t="s">
        <v>251</v>
      </c>
      <c r="E9" s="309">
        <f t="shared" ref="E9:L9" si="2">SUM(E77,E71)</f>
        <v>8.8268870500000016</v>
      </c>
      <c r="F9" s="309">
        <f t="shared" si="2"/>
        <v>123.2396378238636</v>
      </c>
      <c r="G9" s="309">
        <f t="shared" si="2"/>
        <v>215.38296686693374</v>
      </c>
      <c r="H9" s="309">
        <f t="shared" si="2"/>
        <v>283.58959157412147</v>
      </c>
      <c r="I9" s="309">
        <f t="shared" si="2"/>
        <v>338.15479154859156</v>
      </c>
      <c r="J9" s="309">
        <f t="shared" si="2"/>
        <v>475.46449394742427</v>
      </c>
      <c r="K9" s="309">
        <f t="shared" si="2"/>
        <v>676.6464764255827</v>
      </c>
      <c r="L9" s="309">
        <f t="shared" si="2"/>
        <v>1137.8015724698178</v>
      </c>
      <c r="M9" s="309">
        <f t="shared" ref="M9" si="3">SUM(M77,M71)</f>
        <v>1687.9430343010397</v>
      </c>
      <c r="N9" s="327">
        <f t="shared" ref="N9:N11" si="4">(M9/G9)^(1/6)-1</f>
        <v>0.40936799543320301</v>
      </c>
    </row>
    <row r="10" spans="1:27" ht="15" customHeight="1">
      <c r="A10" s="721"/>
      <c r="B10" s="723"/>
      <c r="C10" s="723"/>
      <c r="D10" s="308" t="s">
        <v>252</v>
      </c>
      <c r="E10" s="309">
        <f t="shared" ref="E10:L10" si="5">E87</f>
        <v>189.36621454835915</v>
      </c>
      <c r="F10" s="309">
        <f t="shared" si="5"/>
        <v>113.5125244047382</v>
      </c>
      <c r="G10" s="309">
        <f t="shared" si="5"/>
        <v>116.09134222628967</v>
      </c>
      <c r="H10" s="309">
        <f t="shared" si="5"/>
        <v>153.1479350705109</v>
      </c>
      <c r="I10" s="309">
        <f t="shared" si="5"/>
        <v>267.56186951329272</v>
      </c>
      <c r="J10" s="309">
        <f t="shared" si="5"/>
        <v>333.30156663798931</v>
      </c>
      <c r="K10" s="309">
        <f t="shared" si="5"/>
        <v>572.59337542989329</v>
      </c>
      <c r="L10" s="309">
        <f t="shared" si="5"/>
        <v>867.7223033236429</v>
      </c>
      <c r="M10" s="309">
        <f t="shared" ref="M10" si="6">M87</f>
        <v>1107.9478870447188</v>
      </c>
      <c r="N10" s="327">
        <f t="shared" si="4"/>
        <v>0.45641983016287124</v>
      </c>
    </row>
    <row r="11" spans="1:27" ht="15" customHeight="1">
      <c r="A11" s="721"/>
      <c r="B11" s="723"/>
      <c r="C11" s="723"/>
      <c r="D11" s="310" t="s">
        <v>37</v>
      </c>
      <c r="E11" s="309">
        <f t="shared" ref="E11:K11" si="7">SUM(E8:E10)</f>
        <v>200.04184706835915</v>
      </c>
      <c r="F11" s="309">
        <f>SUM(F8:F10)</f>
        <v>238.68410124475179</v>
      </c>
      <c r="G11" s="309">
        <f t="shared" si="7"/>
        <v>346.38635981822341</v>
      </c>
      <c r="H11" s="309">
        <f t="shared" si="7"/>
        <v>484.94520422841242</v>
      </c>
      <c r="I11" s="309">
        <f t="shared" si="7"/>
        <v>710.83251968568777</v>
      </c>
      <c r="J11" s="309">
        <f t="shared" si="7"/>
        <v>922.23244301215686</v>
      </c>
      <c r="K11" s="309">
        <f t="shared" si="7"/>
        <v>1423.0063980156685</v>
      </c>
      <c r="L11" s="309">
        <f>SUM(L8:L10)</f>
        <v>2319.5884967739726</v>
      </c>
      <c r="M11" s="309">
        <f>SUM(M8:M10)</f>
        <v>3322.5724619794532</v>
      </c>
      <c r="N11" s="327">
        <f t="shared" si="4"/>
        <v>0.45764672065205381</v>
      </c>
    </row>
    <row r="12" spans="1:27" ht="15" customHeight="1">
      <c r="A12" s="721"/>
      <c r="B12" s="723"/>
      <c r="C12" s="723"/>
      <c r="D12" s="798"/>
      <c r="E12" s="798"/>
      <c r="F12" s="798"/>
      <c r="G12" s="798"/>
      <c r="H12" s="798"/>
      <c r="I12" s="798"/>
      <c r="J12" s="798"/>
      <c r="K12" s="798"/>
      <c r="L12" s="798"/>
      <c r="M12" s="798"/>
      <c r="N12" s="799"/>
    </row>
    <row r="13" spans="1:27" ht="15" customHeight="1">
      <c r="A13" s="721"/>
      <c r="B13" s="723"/>
      <c r="C13" s="723"/>
      <c r="D13" s="798"/>
      <c r="E13" s="798"/>
      <c r="F13" s="798"/>
      <c r="G13" s="798"/>
      <c r="H13" s="798"/>
      <c r="I13" s="798"/>
      <c r="J13" s="798"/>
      <c r="K13" s="798"/>
      <c r="L13" s="798"/>
      <c r="M13" s="798"/>
      <c r="N13" s="799"/>
    </row>
    <row r="14" spans="1:27" ht="15" customHeight="1">
      <c r="A14" s="721"/>
      <c r="B14" s="723"/>
      <c r="C14" s="723"/>
      <c r="D14" s="798"/>
      <c r="E14" s="798"/>
      <c r="F14" s="798"/>
      <c r="G14" s="798"/>
      <c r="H14" s="798"/>
      <c r="I14" s="798"/>
      <c r="J14" s="798"/>
      <c r="K14" s="798"/>
      <c r="L14" s="798"/>
      <c r="M14" s="798"/>
      <c r="N14" s="799"/>
    </row>
    <row r="15" spans="1:27" ht="15" customHeight="1">
      <c r="A15" s="721"/>
      <c r="B15" s="723"/>
      <c r="C15" s="723"/>
      <c r="D15" s="338" t="s">
        <v>354</v>
      </c>
      <c r="E15" s="339">
        <v>2011</v>
      </c>
      <c r="F15" s="339">
        <v>2012</v>
      </c>
      <c r="G15" s="339">
        <v>2013</v>
      </c>
      <c r="H15" s="339">
        <v>2014</v>
      </c>
      <c r="I15" s="339">
        <v>2015</v>
      </c>
      <c r="J15" s="339">
        <v>2016</v>
      </c>
      <c r="K15" s="339">
        <v>2017</v>
      </c>
      <c r="L15" s="339">
        <v>2018</v>
      </c>
      <c r="M15" s="339">
        <v>2019</v>
      </c>
      <c r="N15" s="340" t="s">
        <v>29</v>
      </c>
    </row>
    <row r="16" spans="1:27" ht="15" customHeight="1">
      <c r="A16" s="721"/>
      <c r="B16" s="723"/>
      <c r="C16" s="723"/>
      <c r="D16" s="328" t="s">
        <v>6</v>
      </c>
      <c r="E16" s="329">
        <f>SUM(E72:E73,E75:E76,E78:E79,E89:E90)</f>
        <v>11.580915086501367</v>
      </c>
      <c r="F16" s="329">
        <f t="shared" ref="F16:K16" si="8">SUM(F72:F73,F75:F76,F78:F79,F89:F90)</f>
        <v>128.24953756611825</v>
      </c>
      <c r="G16" s="329">
        <f t="shared" si="8"/>
        <v>229.9853175581913</v>
      </c>
      <c r="H16" s="329">
        <f t="shared" si="8"/>
        <v>257.05642739657731</v>
      </c>
      <c r="I16" s="329">
        <f t="shared" si="8"/>
        <v>241.56919823853531</v>
      </c>
      <c r="J16" s="329">
        <f t="shared" si="8"/>
        <v>188.04241471766815</v>
      </c>
      <c r="K16" s="329">
        <f t="shared" si="8"/>
        <v>254.780532745302</v>
      </c>
      <c r="L16" s="329">
        <f>SUM(L72:L73,L75:L76,L78:L79,L89:L90)</f>
        <v>404.14035525644471</v>
      </c>
      <c r="M16" s="329">
        <f>SUM(M72:M73,M75:M76,M78:M79,M89:M90)</f>
        <v>629.23046563708829</v>
      </c>
      <c r="N16" s="332">
        <f t="shared" ref="N16:N21" si="9">(M16/G16)^(1/6)-1</f>
        <v>0.1826373890895554</v>
      </c>
    </row>
    <row r="17" spans="1:15" ht="15" customHeight="1">
      <c r="A17" s="721"/>
      <c r="B17" s="723"/>
      <c r="C17" s="723"/>
      <c r="D17" s="862" t="s">
        <v>14</v>
      </c>
      <c r="E17" s="863">
        <f>SUM(E80:E81)</f>
        <v>0</v>
      </c>
      <c r="F17" s="863">
        <f t="shared" ref="F17:L17" si="10">SUM(F80:F81)</f>
        <v>0</v>
      </c>
      <c r="G17" s="863">
        <f t="shared" si="10"/>
        <v>1.9950000000000001</v>
      </c>
      <c r="H17" s="863">
        <f t="shared" si="10"/>
        <v>61.953201322715444</v>
      </c>
      <c r="I17" s="863">
        <f t="shared" si="10"/>
        <v>147.32868738961673</v>
      </c>
      <c r="J17" s="863">
        <f t="shared" si="10"/>
        <v>219.48372604364232</v>
      </c>
      <c r="K17" s="863">
        <f t="shared" si="10"/>
        <v>262.14849499227728</v>
      </c>
      <c r="L17" s="863">
        <f t="shared" si="10"/>
        <v>316.27949704952425</v>
      </c>
      <c r="M17" s="863">
        <f t="shared" ref="M17" si="11">SUM(M80:M81)</f>
        <v>363.66167317163359</v>
      </c>
      <c r="N17" s="864">
        <f t="shared" si="9"/>
        <v>1.3811811655679582</v>
      </c>
    </row>
    <row r="18" spans="1:15" ht="15" customHeight="1">
      <c r="A18" s="721"/>
      <c r="B18" s="723"/>
      <c r="C18" s="723"/>
      <c r="D18" s="308" t="s">
        <v>20</v>
      </c>
      <c r="E18" s="309">
        <f>SUM(E96:E97,E91:E94)</f>
        <v>188.46093198185778</v>
      </c>
      <c r="F18" s="309">
        <f t="shared" ref="F18:K18" si="12">SUM(F96:F97,F91:F94)</f>
        <v>110.43456367863355</v>
      </c>
      <c r="G18" s="309">
        <f t="shared" si="12"/>
        <v>111.2049347899559</v>
      </c>
      <c r="H18" s="309">
        <f t="shared" si="12"/>
        <v>141.39421982228129</v>
      </c>
      <c r="I18" s="309">
        <f t="shared" si="12"/>
        <v>241.76385596115841</v>
      </c>
      <c r="J18" s="309">
        <f t="shared" si="12"/>
        <v>232.07749029175318</v>
      </c>
      <c r="K18" s="309">
        <f t="shared" si="12"/>
        <v>202.51016207910732</v>
      </c>
      <c r="L18" s="309">
        <f>SUM(L96:L97,L91:L94)</f>
        <v>202.68961361778526</v>
      </c>
      <c r="M18" s="309">
        <f>SUM(M96:M97,M91:M94)</f>
        <v>200.12880411825984</v>
      </c>
      <c r="N18" s="327">
        <f t="shared" si="9"/>
        <v>0.10288676076270908</v>
      </c>
    </row>
    <row r="19" spans="1:15" ht="15" customHeight="1">
      <c r="A19" s="721"/>
      <c r="B19" s="723"/>
      <c r="C19" s="723"/>
      <c r="D19" s="308" t="s">
        <v>290</v>
      </c>
      <c r="E19" s="309">
        <f>E95+E82</f>
        <v>0</v>
      </c>
      <c r="F19" s="309">
        <f t="shared" ref="F19:L19" si="13">F95+F82</f>
        <v>0</v>
      </c>
      <c r="G19" s="309">
        <f t="shared" si="13"/>
        <v>3.2011074700762068</v>
      </c>
      <c r="H19" s="309">
        <f t="shared" si="13"/>
        <v>20.788357938883927</v>
      </c>
      <c r="I19" s="309">
        <f t="shared" si="13"/>
        <v>40.008359490950966</v>
      </c>
      <c r="J19" s="309">
        <f t="shared" si="13"/>
        <v>122.89059200033361</v>
      </c>
      <c r="K19" s="309">
        <f t="shared" si="13"/>
        <v>179.71703670517434</v>
      </c>
      <c r="L19" s="309">
        <f t="shared" si="13"/>
        <v>268.02141612942557</v>
      </c>
      <c r="M19" s="309">
        <f t="shared" ref="M19" si="14">M95+M82</f>
        <v>378.2830158027424</v>
      </c>
      <c r="N19" s="327">
        <f t="shared" si="9"/>
        <v>1.2152330964226734</v>
      </c>
    </row>
    <row r="20" spans="1:15" ht="15" customHeight="1">
      <c r="A20" s="721"/>
      <c r="B20" s="723"/>
      <c r="C20" s="723"/>
      <c r="D20" s="862" t="s">
        <v>257</v>
      </c>
      <c r="E20" s="863">
        <f>SUM(E83:E85,E99:E104)</f>
        <v>0</v>
      </c>
      <c r="F20" s="863">
        <f t="shared" ref="F20:L20" si="15">SUM(F83:F85,F99:F104)</f>
        <v>0</v>
      </c>
      <c r="G20" s="863">
        <f t="shared" si="15"/>
        <v>0</v>
      </c>
      <c r="H20" s="863">
        <f t="shared" si="15"/>
        <v>3.7529977479543835</v>
      </c>
      <c r="I20" s="863">
        <f t="shared" si="15"/>
        <v>40.162418605426268</v>
      </c>
      <c r="J20" s="863">
        <f t="shared" si="15"/>
        <v>159.73821995875977</v>
      </c>
      <c r="K20" s="863">
        <f t="shared" si="15"/>
        <v>523.85017149380758</v>
      </c>
      <c r="L20" s="863">
        <f t="shared" si="15"/>
        <v>1128.4576147207929</v>
      </c>
      <c r="M20" s="863">
        <f t="shared" ref="M20" si="16">SUM(M83:M85,M99:M104)</f>
        <v>1751.2685032497291</v>
      </c>
      <c r="N20" s="864" t="e">
        <f t="shared" si="9"/>
        <v>#DIV/0!</v>
      </c>
    </row>
    <row r="21" spans="1:15" ht="15" customHeight="1">
      <c r="A21" s="721"/>
      <c r="B21" s="723"/>
      <c r="C21" s="723"/>
      <c r="D21" s="310" t="s">
        <v>37</v>
      </c>
      <c r="E21" s="309">
        <f>SUM(E16:E20)</f>
        <v>200.04184706835915</v>
      </c>
      <c r="F21" s="309">
        <f t="shared" ref="F21:K21" si="17">SUM(F16:F20)</f>
        <v>238.68410124475179</v>
      </c>
      <c r="G21" s="309">
        <f t="shared" si="17"/>
        <v>346.38635981822335</v>
      </c>
      <c r="H21" s="309">
        <f t="shared" si="17"/>
        <v>484.94520422841236</v>
      </c>
      <c r="I21" s="309">
        <f t="shared" si="17"/>
        <v>710.83251968568766</v>
      </c>
      <c r="J21" s="309">
        <f t="shared" si="17"/>
        <v>922.23244301215709</v>
      </c>
      <c r="K21" s="309">
        <f t="shared" si="17"/>
        <v>1423.0063980156685</v>
      </c>
      <c r="L21" s="309">
        <f>SUM(L16:L20)</f>
        <v>2319.588496773973</v>
      </c>
      <c r="M21" s="309">
        <f>SUM(M16:M20)</f>
        <v>3322.5724619794528</v>
      </c>
      <c r="N21" s="327">
        <f t="shared" si="9"/>
        <v>0.45764672065205381</v>
      </c>
    </row>
    <row r="22" spans="1:15" ht="12.75" customHeight="1">
      <c r="A22" s="721"/>
      <c r="B22" s="723"/>
      <c r="C22" s="723"/>
      <c r="D22" s="725"/>
      <c r="E22" s="725"/>
      <c r="F22" s="725"/>
      <c r="G22" s="725"/>
      <c r="H22" s="725"/>
      <c r="I22" s="725"/>
      <c r="J22" s="725"/>
      <c r="K22" s="725"/>
      <c r="L22" s="725"/>
      <c r="M22" s="725"/>
    </row>
    <row r="23" spans="1:15" ht="12.75" customHeight="1">
      <c r="A23" s="721"/>
      <c r="B23" s="723"/>
      <c r="C23" s="723"/>
      <c r="D23" s="725"/>
      <c r="E23" s="725"/>
      <c r="F23" s="725"/>
      <c r="G23" s="725"/>
      <c r="H23" s="725"/>
      <c r="I23" s="725"/>
      <c r="J23" s="725"/>
      <c r="K23" s="725"/>
      <c r="L23" s="725"/>
      <c r="M23" s="725"/>
    </row>
    <row r="24" spans="1:15" ht="12.75" customHeight="1">
      <c r="A24" s="721"/>
      <c r="B24" s="800" t="s">
        <v>521</v>
      </c>
      <c r="C24" s="731"/>
      <c r="D24" s="732"/>
      <c r="E24" s="733"/>
      <c r="F24" s="733"/>
      <c r="G24" s="733"/>
      <c r="H24" s="733"/>
      <c r="I24" s="733"/>
      <c r="J24" s="733"/>
      <c r="K24" s="733"/>
      <c r="L24" s="733"/>
      <c r="M24" s="733"/>
      <c r="N24" s="734"/>
    </row>
    <row r="25" spans="1:15" ht="12.75" customHeight="1">
      <c r="A25" s="721"/>
      <c r="B25" s="730"/>
      <c r="C25" s="731"/>
      <c r="D25" s="732"/>
      <c r="E25" s="733"/>
      <c r="F25" s="733"/>
      <c r="G25" s="733"/>
      <c r="H25" s="733"/>
      <c r="I25" s="733"/>
      <c r="J25" s="733"/>
      <c r="K25" s="733"/>
      <c r="L25" s="733"/>
      <c r="M25" s="733"/>
      <c r="N25" s="734"/>
    </row>
    <row r="26" spans="1:15" ht="12.75" customHeight="1">
      <c r="A26" s="721"/>
      <c r="B26" s="730"/>
      <c r="C26" s="731"/>
      <c r="D26" s="732"/>
      <c r="E26" s="733"/>
      <c r="F26" s="733"/>
      <c r="G26" s="733"/>
      <c r="H26" s="733"/>
      <c r="I26" s="733"/>
      <c r="J26" s="733"/>
      <c r="K26" s="733"/>
      <c r="L26" s="733"/>
      <c r="M26" s="733"/>
      <c r="N26" s="734"/>
    </row>
    <row r="27" spans="1:15" s="805" customFormat="1" ht="15" customHeight="1">
      <c r="A27" s="801"/>
      <c r="B27" s="647" t="s">
        <v>25</v>
      </c>
      <c r="C27" s="803"/>
      <c r="D27" s="772"/>
      <c r="E27" s="773"/>
      <c r="F27" s="773"/>
      <c r="G27" s="773"/>
      <c r="H27" s="773"/>
      <c r="I27" s="773"/>
      <c r="J27" s="773"/>
      <c r="K27" s="773"/>
      <c r="L27" s="773"/>
      <c r="M27" s="773"/>
      <c r="N27" s="775"/>
      <c r="O27" s="804"/>
    </row>
    <row r="28" spans="1:15" s="805" customFormat="1" ht="15" customHeight="1">
      <c r="A28" s="801"/>
      <c r="B28" s="802"/>
      <c r="C28" s="803"/>
      <c r="D28" s="772"/>
      <c r="E28" s="773"/>
      <c r="F28" s="773"/>
      <c r="G28" s="773"/>
      <c r="H28" s="773"/>
      <c r="I28" s="773"/>
      <c r="J28" s="773"/>
      <c r="K28" s="773"/>
      <c r="L28" s="773"/>
      <c r="M28" s="773"/>
      <c r="N28" s="775"/>
      <c r="O28" s="804"/>
    </row>
    <row r="29" spans="1:15" s="805" customFormat="1" ht="15" customHeight="1">
      <c r="A29" s="801"/>
      <c r="B29" s="819" t="s">
        <v>108</v>
      </c>
      <c r="C29" s="803"/>
      <c r="D29" s="806"/>
      <c r="E29" s="807"/>
      <c r="F29" s="807"/>
      <c r="G29" s="807"/>
      <c r="H29" s="807"/>
      <c r="I29" s="807"/>
      <c r="J29" s="807"/>
      <c r="K29" s="807"/>
      <c r="L29" s="807"/>
      <c r="M29" s="807"/>
      <c r="N29" s="775"/>
      <c r="O29" s="804"/>
    </row>
    <row r="30" spans="1:15" s="805" customFormat="1" ht="15" customHeight="1">
      <c r="A30" s="801"/>
      <c r="B30" s="341" t="s">
        <v>27</v>
      </c>
      <c r="C30" s="341" t="s">
        <v>45</v>
      </c>
      <c r="D30" s="341" t="s">
        <v>28</v>
      </c>
      <c r="E30" s="339">
        <v>2011</v>
      </c>
      <c r="F30" s="339">
        <v>2012</v>
      </c>
      <c r="G30" s="339">
        <v>2013</v>
      </c>
      <c r="H30" s="339">
        <v>2014</v>
      </c>
      <c r="I30" s="339">
        <v>2015</v>
      </c>
      <c r="J30" s="339">
        <v>2016</v>
      </c>
      <c r="K30" s="339">
        <v>2017</v>
      </c>
      <c r="L30" s="339">
        <v>2018</v>
      </c>
      <c r="M30" s="339">
        <v>2019</v>
      </c>
      <c r="N30" s="340" t="s">
        <v>29</v>
      </c>
      <c r="O30" s="804"/>
    </row>
    <row r="31" spans="1:15" s="805" customFormat="1" ht="15" customHeight="1">
      <c r="A31" s="801"/>
      <c r="B31" s="823" t="s">
        <v>109</v>
      </c>
      <c r="C31" s="685" t="s">
        <v>110</v>
      </c>
      <c r="D31" s="685" t="s">
        <v>110</v>
      </c>
      <c r="E31" s="824">
        <f t="shared" ref="E31:K31" si="18">E32+E35+E38</f>
        <v>1043</v>
      </c>
      <c r="F31" s="824">
        <f t="shared" si="18"/>
        <v>17175.8</v>
      </c>
      <c r="G31" s="824">
        <f t="shared" si="18"/>
        <v>34746.481320393497</v>
      </c>
      <c r="H31" s="824">
        <f t="shared" si="18"/>
        <v>58406.585455190107</v>
      </c>
      <c r="I31" s="824">
        <f t="shared" si="18"/>
        <v>88142.930899330488</v>
      </c>
      <c r="J31" s="824">
        <f t="shared" si="18"/>
        <v>141327.37875563974</v>
      </c>
      <c r="K31" s="824">
        <f t="shared" si="18"/>
        <v>243224.25361761433</v>
      </c>
      <c r="L31" s="824">
        <f>L32+L35+L38</f>
        <v>538662.06973347312</v>
      </c>
      <c r="M31" s="824">
        <f>M32+M35+M38</f>
        <v>915144.80976363248</v>
      </c>
      <c r="N31" s="678">
        <f t="shared" ref="N31:N40" si="19">(M31/G31)^(1/6)-1</f>
        <v>0.72489699239298733</v>
      </c>
      <c r="O31" s="804"/>
    </row>
    <row r="32" spans="1:15" s="805" customFormat="1" ht="15" customHeight="1">
      <c r="A32" s="801"/>
      <c r="B32" s="816" t="s">
        <v>3</v>
      </c>
      <c r="C32" s="487" t="s">
        <v>110</v>
      </c>
      <c r="D32" s="485"/>
      <c r="E32" s="485">
        <f t="shared" ref="E32:K32" si="20">SUM(E33:E34)</f>
        <v>700</v>
      </c>
      <c r="F32" s="485">
        <f t="shared" si="20"/>
        <v>5000</v>
      </c>
      <c r="G32" s="485">
        <f t="shared" si="20"/>
        <v>7000</v>
      </c>
      <c r="H32" s="485">
        <f t="shared" si="20"/>
        <v>8269.5506151527006</v>
      </c>
      <c r="I32" s="485">
        <f t="shared" si="20"/>
        <v>9454.3635149768925</v>
      </c>
      <c r="J32" s="485">
        <f t="shared" si="20"/>
        <v>8051.3176049746025</v>
      </c>
      <c r="K32" s="485">
        <f t="shared" si="20"/>
        <v>8402.3269396500637</v>
      </c>
      <c r="L32" s="485">
        <f>SUM(L33:L34)</f>
        <v>8461.2296626255757</v>
      </c>
      <c r="M32" s="485">
        <f>SUM(M33:M34)</f>
        <v>10645.592865018383</v>
      </c>
      <c r="N32" s="673">
        <f t="shared" si="19"/>
        <v>7.2371595661186339E-2</v>
      </c>
      <c r="O32" s="804"/>
    </row>
    <row r="33" spans="1:22" s="805" customFormat="1" ht="15" customHeight="1">
      <c r="A33" s="801"/>
      <c r="B33" s="816"/>
      <c r="C33" s="487" t="s">
        <v>6</v>
      </c>
      <c r="D33" s="782" t="s">
        <v>47</v>
      </c>
      <c r="E33" s="485">
        <v>700</v>
      </c>
      <c r="F33" s="485">
        <v>5000</v>
      </c>
      <c r="G33" s="485">
        <v>7000</v>
      </c>
      <c r="H33" s="485">
        <v>8269.5506151527006</v>
      </c>
      <c r="I33" s="485">
        <v>9454.3635149768925</v>
      </c>
      <c r="J33" s="485">
        <v>8051.3176049746025</v>
      </c>
      <c r="K33" s="485">
        <v>8402.3269396500637</v>
      </c>
      <c r="L33" s="485">
        <v>8461.2296626255757</v>
      </c>
      <c r="M33" s="485">
        <v>10645.592865018383</v>
      </c>
      <c r="N33" s="673">
        <f t="shared" si="19"/>
        <v>7.2371595661186339E-2</v>
      </c>
      <c r="O33" s="804"/>
    </row>
    <row r="34" spans="1:22" s="805" customFormat="1" ht="15" customHeight="1">
      <c r="A34" s="801"/>
      <c r="B34" s="816"/>
      <c r="C34" s="487"/>
      <c r="D34" s="782" t="s">
        <v>49</v>
      </c>
      <c r="E34" s="485"/>
      <c r="F34" s="485"/>
      <c r="G34" s="485"/>
      <c r="H34" s="485"/>
      <c r="I34" s="485"/>
      <c r="J34" s="485"/>
      <c r="K34" s="485"/>
      <c r="L34" s="485"/>
      <c r="M34" s="485"/>
      <c r="N34" s="673"/>
      <c r="O34" s="804"/>
    </row>
    <row r="35" spans="1:22" s="805" customFormat="1" ht="15" customHeight="1">
      <c r="A35" s="801"/>
      <c r="B35" s="822" t="s">
        <v>10</v>
      </c>
      <c r="C35" s="487" t="s">
        <v>110</v>
      </c>
      <c r="D35" s="782"/>
      <c r="E35" s="485">
        <f t="shared" ref="E35:K35" si="21">SUM(E36:E37)</f>
        <v>53</v>
      </c>
      <c r="F35" s="485">
        <f t="shared" si="21"/>
        <v>58.3</v>
      </c>
      <c r="G35" s="485">
        <f t="shared" si="21"/>
        <v>500</v>
      </c>
      <c r="H35" s="485">
        <f t="shared" si="21"/>
        <v>1796</v>
      </c>
      <c r="I35" s="485">
        <f t="shared" si="21"/>
        <v>4351.2682246344284</v>
      </c>
      <c r="J35" s="485">
        <f t="shared" si="21"/>
        <v>9393.8758790845932</v>
      </c>
      <c r="K35" s="485">
        <f t="shared" si="21"/>
        <v>17982.654109246305</v>
      </c>
      <c r="L35" s="485">
        <f>SUM(L36:L37)</f>
        <v>36113.046637984633</v>
      </c>
      <c r="M35" s="485">
        <f>SUM(M36:M37)</f>
        <v>67290.02663666055</v>
      </c>
      <c r="N35" s="673">
        <f t="shared" si="19"/>
        <v>1.2637586144589101</v>
      </c>
      <c r="O35" s="804"/>
    </row>
    <row r="36" spans="1:22" s="805" customFormat="1" ht="15" customHeight="1">
      <c r="A36" s="801"/>
      <c r="B36" s="816"/>
      <c r="C36" s="487"/>
      <c r="D36" s="782" t="s">
        <v>47</v>
      </c>
      <c r="E36" s="485">
        <v>50.349999999999994</v>
      </c>
      <c r="F36" s="485">
        <v>55.384999999999998</v>
      </c>
      <c r="G36" s="485">
        <v>475</v>
      </c>
      <c r="H36" s="485">
        <v>1706.1999999999998</v>
      </c>
      <c r="I36" s="485">
        <v>3901.531753177966</v>
      </c>
      <c r="J36" s="485">
        <v>7210.1183395127118</v>
      </c>
      <c r="K36" s="485">
        <v>10815.177509269068</v>
      </c>
      <c r="L36" s="485">
        <v>16222.766263903601</v>
      </c>
      <c r="M36" s="485">
        <v>24334.149395855406</v>
      </c>
      <c r="N36" s="673">
        <f t="shared" si="19"/>
        <v>0.92717177628887626</v>
      </c>
      <c r="O36" s="804"/>
    </row>
    <row r="37" spans="1:22" s="805" customFormat="1" ht="15" customHeight="1">
      <c r="A37" s="801"/>
      <c r="B37" s="816"/>
      <c r="C37" s="487"/>
      <c r="D37" s="782" t="s">
        <v>49</v>
      </c>
      <c r="E37" s="485">
        <v>2.6500000000000021</v>
      </c>
      <c r="F37" s="485">
        <v>2.9150000000000027</v>
      </c>
      <c r="G37" s="485">
        <v>25.000000000000021</v>
      </c>
      <c r="H37" s="485">
        <v>89.800000000000082</v>
      </c>
      <c r="I37" s="485">
        <v>449.73647145646248</v>
      </c>
      <c r="J37" s="485">
        <v>2183.7575395718814</v>
      </c>
      <c r="K37" s="485">
        <v>7167.4765999772362</v>
      </c>
      <c r="L37" s="485">
        <v>19890.280374081034</v>
      </c>
      <c r="M37" s="485">
        <v>42955.877240805145</v>
      </c>
      <c r="N37" s="673">
        <f t="shared" si="19"/>
        <v>2.4608313059711873</v>
      </c>
      <c r="O37" s="804"/>
    </row>
    <row r="38" spans="1:22" s="805" customFormat="1" ht="15" customHeight="1">
      <c r="A38" s="801"/>
      <c r="B38" s="822" t="s">
        <v>9</v>
      </c>
      <c r="C38" s="487" t="s">
        <v>110</v>
      </c>
      <c r="D38" s="782"/>
      <c r="E38" s="485">
        <f t="shared" ref="E38:J38" si="22">SUM(E39:E45)</f>
        <v>290.00000000000011</v>
      </c>
      <c r="F38" s="485">
        <f t="shared" si="22"/>
        <v>12117.5</v>
      </c>
      <c r="G38" s="485">
        <f>SUM(G39:G45)</f>
        <v>27246.481320393497</v>
      </c>
      <c r="H38" s="485">
        <f>SUM(H39:H45)</f>
        <v>48341.034840037406</v>
      </c>
      <c r="I38" s="485">
        <f t="shared" si="22"/>
        <v>74337.299159719172</v>
      </c>
      <c r="J38" s="485">
        <f t="shared" si="22"/>
        <v>123882.18527158056</v>
      </c>
      <c r="K38" s="485">
        <f>SUM(K39:K45)</f>
        <v>216839.27256871798</v>
      </c>
      <c r="L38" s="485">
        <f>SUM(L39:L45)</f>
        <v>494087.79343286296</v>
      </c>
      <c r="M38" s="485">
        <f>SUM(M39:M45)</f>
        <v>837209.19026195351</v>
      </c>
      <c r="N38" s="673">
        <f t="shared" si="19"/>
        <v>0.76978534194868953</v>
      </c>
      <c r="O38" s="804"/>
      <c r="P38" s="809"/>
    </row>
    <row r="39" spans="1:22" s="805" customFormat="1" ht="15" customHeight="1">
      <c r="A39" s="801"/>
      <c r="B39" s="816"/>
      <c r="C39" s="487" t="s">
        <v>6</v>
      </c>
      <c r="D39" s="782" t="s">
        <v>47</v>
      </c>
      <c r="E39" s="485">
        <v>200</v>
      </c>
      <c r="F39" s="485">
        <v>11650</v>
      </c>
      <c r="G39" s="485">
        <v>25323</v>
      </c>
      <c r="H39" s="485">
        <v>30272.800000000003</v>
      </c>
      <c r="I39" s="485">
        <v>19959.211864951212</v>
      </c>
      <c r="J39" s="485">
        <v>9560.9396559073375</v>
      </c>
      <c r="K39" s="485">
        <v>12731.120692102688</v>
      </c>
      <c r="L39" s="485">
        <v>17003.817302776391</v>
      </c>
      <c r="M39" s="485">
        <v>21393.54719989271</v>
      </c>
      <c r="N39" s="673">
        <f t="shared" si="19"/>
        <v>-2.7712712549495588E-2</v>
      </c>
      <c r="O39" s="810"/>
    </row>
    <row r="40" spans="1:22" s="805" customFormat="1" ht="15" customHeight="1">
      <c r="A40" s="801"/>
      <c r="B40" s="816"/>
      <c r="C40" s="487"/>
      <c r="D40" s="782" t="s">
        <v>49</v>
      </c>
      <c r="E40" s="485">
        <v>90.000000000000085</v>
      </c>
      <c r="F40" s="485">
        <v>467.5000000000004</v>
      </c>
      <c r="G40" s="485">
        <v>1338.1989190823697</v>
      </c>
      <c r="H40" s="485">
        <v>1939.7711319494001</v>
      </c>
      <c r="I40" s="485">
        <v>2424.7139149367504</v>
      </c>
      <c r="J40" s="485">
        <v>2788.4210021772628</v>
      </c>
      <c r="K40" s="485">
        <v>2927.8420522861261</v>
      </c>
      <c r="L40" s="485">
        <v>3074.2341549004327</v>
      </c>
      <c r="M40" s="485">
        <v>3227.9458626454543</v>
      </c>
      <c r="N40" s="673">
        <f t="shared" si="19"/>
        <v>0.15806853334807514</v>
      </c>
      <c r="O40" s="811"/>
      <c r="P40" s="811"/>
      <c r="Q40" s="811"/>
      <c r="R40" s="811"/>
      <c r="S40" s="811"/>
      <c r="T40" s="811"/>
      <c r="U40" s="811"/>
      <c r="V40" s="811"/>
    </row>
    <row r="41" spans="1:22" s="805" customFormat="1" ht="15" customHeight="1">
      <c r="A41" s="801"/>
      <c r="B41" s="816"/>
      <c r="C41" s="883" t="s">
        <v>14</v>
      </c>
      <c r="D41" s="884" t="s">
        <v>47</v>
      </c>
      <c r="E41" s="885">
        <v>0</v>
      </c>
      <c r="F41" s="885">
        <v>0</v>
      </c>
      <c r="G41" s="885">
        <v>0</v>
      </c>
      <c r="H41" s="885">
        <v>7568.199999999998</v>
      </c>
      <c r="I41" s="885">
        <v>29938.817797426818</v>
      </c>
      <c r="J41" s="885">
        <v>54178.658050141581</v>
      </c>
      <c r="K41" s="885">
        <v>72143.01725524856</v>
      </c>
      <c r="L41" s="885">
        <v>96354.964715732887</v>
      </c>
      <c r="M41" s="885">
        <v>121230.10079939202</v>
      </c>
      <c r="N41" s="886"/>
      <c r="O41" s="811"/>
      <c r="P41" s="811"/>
      <c r="Q41" s="811"/>
      <c r="R41" s="811"/>
      <c r="S41" s="811"/>
      <c r="T41" s="811"/>
      <c r="U41" s="811"/>
      <c r="V41" s="811"/>
    </row>
    <row r="42" spans="1:22" s="805" customFormat="1" ht="15" customHeight="1">
      <c r="A42" s="801"/>
      <c r="B42" s="816"/>
      <c r="C42" s="883"/>
      <c r="D42" s="884" t="s">
        <v>49</v>
      </c>
      <c r="E42" s="885">
        <v>0</v>
      </c>
      <c r="F42" s="885">
        <v>0</v>
      </c>
      <c r="G42" s="885">
        <v>285</v>
      </c>
      <c r="H42" s="885">
        <v>5075.3104740235622</v>
      </c>
      <c r="I42" s="885">
        <v>10150.620948047124</v>
      </c>
      <c r="J42" s="885">
        <v>12180.74513765655</v>
      </c>
      <c r="K42" s="885">
        <v>14007.856908305032</v>
      </c>
      <c r="L42" s="885">
        <v>15408.642599135535</v>
      </c>
      <c r="M42" s="885">
        <v>16949.506859049092</v>
      </c>
      <c r="N42" s="887">
        <f t="shared" ref="N42:N43" si="23">(M42/G42)^(1/6)-1</f>
        <v>0.97568954285567044</v>
      </c>
      <c r="O42" s="810"/>
      <c r="P42" s="810"/>
      <c r="Q42" s="810"/>
      <c r="R42" s="810"/>
      <c r="S42" s="810"/>
      <c r="T42" s="810"/>
      <c r="U42" s="810"/>
      <c r="V42" s="810"/>
    </row>
    <row r="43" spans="1:22" s="805" customFormat="1" ht="15" customHeight="1">
      <c r="A43" s="801"/>
      <c r="B43" s="816"/>
      <c r="C43" s="487" t="s">
        <v>290</v>
      </c>
      <c r="D43" s="782" t="s">
        <v>49</v>
      </c>
      <c r="E43" s="485">
        <v>0</v>
      </c>
      <c r="F43" s="485">
        <v>0</v>
      </c>
      <c r="G43" s="485">
        <v>300.28240131112716</v>
      </c>
      <c r="H43" s="485">
        <v>3484.9532340644378</v>
      </c>
      <c r="I43" s="485">
        <v>8972.739352448114</v>
      </c>
      <c r="J43" s="485">
        <v>31421.588951396159</v>
      </c>
      <c r="K43" s="485">
        <v>44037.427950090496</v>
      </c>
      <c r="L43" s="485">
        <v>62605.224724576641</v>
      </c>
      <c r="M43" s="485">
        <v>75126.269669491972</v>
      </c>
      <c r="N43" s="673">
        <f t="shared" si="23"/>
        <v>1.5102115533930314</v>
      </c>
      <c r="O43" s="804"/>
    </row>
    <row r="44" spans="1:22" s="805" customFormat="1" ht="15" customHeight="1">
      <c r="A44" s="801"/>
      <c r="B44" s="822" t="s">
        <v>16</v>
      </c>
      <c r="C44" s="883" t="s">
        <v>277</v>
      </c>
      <c r="D44" s="884" t="s">
        <v>47</v>
      </c>
      <c r="E44" s="885"/>
      <c r="F44" s="885"/>
      <c r="G44" s="885"/>
      <c r="H44" s="885"/>
      <c r="I44" s="885"/>
      <c r="J44" s="885"/>
      <c r="K44" s="885"/>
      <c r="L44" s="885"/>
      <c r="M44" s="885"/>
      <c r="N44" s="886"/>
      <c r="O44" s="810"/>
    </row>
    <row r="45" spans="1:22" s="805" customFormat="1" ht="15" customHeight="1">
      <c r="A45" s="801"/>
      <c r="B45" s="816"/>
      <c r="C45" s="883"/>
      <c r="D45" s="884" t="s">
        <v>49</v>
      </c>
      <c r="E45" s="885">
        <v>0</v>
      </c>
      <c r="F45" s="885">
        <v>0</v>
      </c>
      <c r="G45" s="885">
        <v>0</v>
      </c>
      <c r="H45" s="885">
        <v>0</v>
      </c>
      <c r="I45" s="885">
        <v>2891.195281909153</v>
      </c>
      <c r="J45" s="885">
        <v>13751.832474301666</v>
      </c>
      <c r="K45" s="885">
        <v>70992.00771068508</v>
      </c>
      <c r="L45" s="885">
        <v>299640.9099357411</v>
      </c>
      <c r="M45" s="885">
        <v>599281.81987148221</v>
      </c>
      <c r="N45" s="887"/>
      <c r="O45" s="804"/>
      <c r="P45" s="809"/>
    </row>
    <row r="46" spans="1:22" s="805" customFormat="1" ht="15" customHeight="1">
      <c r="A46" s="801"/>
      <c r="B46" s="816" t="s">
        <v>291</v>
      </c>
      <c r="C46" s="888" t="s">
        <v>277</v>
      </c>
      <c r="D46" s="889" t="s">
        <v>49</v>
      </c>
      <c r="E46" s="890">
        <v>0</v>
      </c>
      <c r="F46" s="890">
        <v>0</v>
      </c>
      <c r="G46" s="890">
        <v>0</v>
      </c>
      <c r="H46" s="890">
        <v>2741.0409159829696</v>
      </c>
      <c r="I46" s="890">
        <v>18007.636424972032</v>
      </c>
      <c r="J46" s="890">
        <v>60065.641119544038</v>
      </c>
      <c r="K46" s="890">
        <v>121263.48573623828</v>
      </c>
      <c r="L46" s="890">
        <v>242526.97147247655</v>
      </c>
      <c r="M46" s="890">
        <v>485053.9429449531</v>
      </c>
      <c r="N46" s="891"/>
      <c r="O46" s="804"/>
    </row>
    <row r="47" spans="1:22" s="805" customFormat="1" ht="15" customHeight="1">
      <c r="A47" s="801"/>
      <c r="B47" s="341" t="s">
        <v>27</v>
      </c>
      <c r="C47" s="341" t="s">
        <v>45</v>
      </c>
      <c r="D47" s="341" t="s">
        <v>28</v>
      </c>
      <c r="E47" s="339">
        <v>2011</v>
      </c>
      <c r="F47" s="339">
        <v>2012</v>
      </c>
      <c r="G47" s="339">
        <v>2013</v>
      </c>
      <c r="H47" s="339">
        <v>2014</v>
      </c>
      <c r="I47" s="339">
        <v>2015</v>
      </c>
      <c r="J47" s="339">
        <v>2016</v>
      </c>
      <c r="K47" s="339">
        <v>2017</v>
      </c>
      <c r="L47" s="339">
        <v>2018</v>
      </c>
      <c r="M47" s="339">
        <v>2019</v>
      </c>
      <c r="N47" s="340" t="s">
        <v>29</v>
      </c>
      <c r="O47" s="804"/>
    </row>
    <row r="48" spans="1:22" s="805" customFormat="1" ht="15" customHeight="1">
      <c r="A48" s="801"/>
      <c r="B48" s="827" t="s">
        <v>18</v>
      </c>
      <c r="C48" s="661"/>
      <c r="D48" s="784"/>
      <c r="E48" s="492">
        <f>E49+E59</f>
        <v>888169.12674999039</v>
      </c>
      <c r="F48" s="492">
        <f t="shared" ref="F48:K48" si="24">F49+F59</f>
        <v>496208.55321560852</v>
      </c>
      <c r="G48" s="492">
        <f t="shared" si="24"/>
        <v>519710.10456175008</v>
      </c>
      <c r="H48" s="492">
        <f t="shared" si="24"/>
        <v>728442.18306681956</v>
      </c>
      <c r="I48" s="492">
        <f t="shared" si="24"/>
        <v>1362856.8430629773</v>
      </c>
      <c r="J48" s="492">
        <f t="shared" si="24"/>
        <v>1464455.4180557828</v>
      </c>
      <c r="K48" s="492">
        <f t="shared" si="24"/>
        <v>2170489.7125006006</v>
      </c>
      <c r="L48" s="492">
        <f>L49+L59</f>
        <v>3236537.9084058446</v>
      </c>
      <c r="M48" s="492">
        <f>M49+M59</f>
        <v>4062962.3162112213</v>
      </c>
      <c r="N48" s="678">
        <f>(M48/G48)^(1/6)-1</f>
        <v>0.40879220160577479</v>
      </c>
      <c r="O48" s="804"/>
    </row>
    <row r="49" spans="1:15" s="805" customFormat="1" ht="15" customHeight="1">
      <c r="A49" s="801"/>
      <c r="B49" s="816" t="s">
        <v>19</v>
      </c>
      <c r="C49" s="487" t="s">
        <v>110</v>
      </c>
      <c r="D49" s="782"/>
      <c r="E49" s="485">
        <f t="shared" ref="E49:L49" si="25">SUM(E50:E58)</f>
        <v>888169.12674999039</v>
      </c>
      <c r="F49" s="485">
        <f t="shared" si="25"/>
        <v>496208.55321560852</v>
      </c>
      <c r="G49" s="485">
        <f t="shared" si="25"/>
        <v>519710.10456175008</v>
      </c>
      <c r="H49" s="485">
        <f t="shared" si="25"/>
        <v>718187.77391320164</v>
      </c>
      <c r="I49" s="485">
        <f t="shared" si="25"/>
        <v>1321672.3894117929</v>
      </c>
      <c r="J49" s="485">
        <f t="shared" si="25"/>
        <v>1232604.3168418673</v>
      </c>
      <c r="K49" s="485">
        <f t="shared" si="25"/>
        <v>1206805.9699562304</v>
      </c>
      <c r="L49" s="485">
        <f t="shared" si="25"/>
        <v>1387026.1480989847</v>
      </c>
      <c r="M49" s="485">
        <f t="shared" ref="M49" si="26">SUM(M50:M58)</f>
        <v>1685402.7046216144</v>
      </c>
      <c r="N49" s="673">
        <f>(M49/G49)^(1/6)-1</f>
        <v>0.21662598396483079</v>
      </c>
      <c r="O49" s="804"/>
    </row>
    <row r="50" spans="1:15" s="805" customFormat="1" ht="15" customHeight="1">
      <c r="A50" s="801"/>
      <c r="B50" s="816"/>
      <c r="C50" s="487" t="s">
        <v>6</v>
      </c>
      <c r="D50" s="782" t="s">
        <v>47</v>
      </c>
      <c r="E50" s="485"/>
      <c r="F50" s="485"/>
      <c r="G50" s="485"/>
      <c r="H50" s="485"/>
      <c r="I50" s="485"/>
      <c r="J50" s="485"/>
      <c r="K50" s="485"/>
      <c r="L50" s="485"/>
      <c r="M50" s="485"/>
      <c r="N50" s="486"/>
      <c r="O50" s="804"/>
    </row>
    <row r="51" spans="1:15" s="805" customFormat="1" ht="15" customHeight="1">
      <c r="A51" s="801"/>
      <c r="B51" s="816"/>
      <c r="C51" s="487"/>
      <c r="D51" s="782" t="s">
        <v>49</v>
      </c>
      <c r="E51" s="485">
        <v>1500</v>
      </c>
      <c r="F51" s="485">
        <v>6000</v>
      </c>
      <c r="G51" s="485">
        <v>8203</v>
      </c>
      <c r="H51" s="485">
        <v>10321</v>
      </c>
      <c r="I51" s="485">
        <v>12385.199999999999</v>
      </c>
      <c r="J51" s="485">
        <v>14037.5224710278</v>
      </c>
      <c r="K51" s="485">
        <v>14739.39859457919</v>
      </c>
      <c r="L51" s="485">
        <v>15476.368524308151</v>
      </c>
      <c r="M51" s="485">
        <v>16250.186950523559</v>
      </c>
      <c r="N51" s="673">
        <f>(M51/G51)^(1/6)-1</f>
        <v>0.12067824590773601</v>
      </c>
      <c r="O51" s="810"/>
    </row>
    <row r="52" spans="1:15" s="805" customFormat="1" ht="15" customHeight="1">
      <c r="A52" s="801"/>
      <c r="B52" s="816"/>
      <c r="C52" s="487" t="s">
        <v>20</v>
      </c>
      <c r="D52" s="782" t="s">
        <v>47</v>
      </c>
      <c r="E52" s="485"/>
      <c r="F52" s="485"/>
      <c r="G52" s="485"/>
      <c r="H52" s="485"/>
      <c r="I52" s="485"/>
      <c r="J52" s="485"/>
      <c r="K52" s="485"/>
      <c r="L52" s="485"/>
      <c r="M52" s="485"/>
      <c r="N52" s="486"/>
      <c r="O52" s="804"/>
    </row>
    <row r="53" spans="1:15" s="805" customFormat="1" ht="15" customHeight="1">
      <c r="A53" s="801"/>
      <c r="B53" s="816"/>
      <c r="C53" s="487"/>
      <c r="D53" s="782" t="s">
        <v>111</v>
      </c>
      <c r="E53" s="485">
        <v>10000</v>
      </c>
      <c r="F53" s="485">
        <v>11000</v>
      </c>
      <c r="G53" s="485">
        <v>36000</v>
      </c>
      <c r="H53" s="485">
        <v>50813</v>
      </c>
      <c r="I53" s="485">
        <v>66056.900000000009</v>
      </c>
      <c r="J53" s="485">
        <v>79268.280000000013</v>
      </c>
      <c r="K53" s="485">
        <v>83231.694000000018</v>
      </c>
      <c r="L53" s="485">
        <v>84064.010940000022</v>
      </c>
      <c r="M53" s="485">
        <v>84904.651049400025</v>
      </c>
      <c r="N53" s="673">
        <f>(M53/G53)^(1/6)-1</f>
        <v>0.15373171225166637</v>
      </c>
      <c r="O53" s="804"/>
    </row>
    <row r="54" spans="1:15" s="805" customFormat="1" ht="15" customHeight="1">
      <c r="A54" s="801"/>
      <c r="B54" s="816"/>
      <c r="C54" s="487"/>
      <c r="D54" s="782" t="s">
        <v>112</v>
      </c>
      <c r="E54" s="485"/>
      <c r="F54" s="485"/>
      <c r="G54" s="485"/>
      <c r="H54" s="485"/>
      <c r="I54" s="485"/>
      <c r="J54" s="485"/>
      <c r="K54" s="485"/>
      <c r="L54" s="485"/>
      <c r="M54" s="485"/>
      <c r="N54" s="486"/>
      <c r="O54" s="804"/>
    </row>
    <row r="55" spans="1:15" s="805" customFormat="1" ht="15" customHeight="1">
      <c r="A55" s="801"/>
      <c r="B55" s="816"/>
      <c r="C55" s="487"/>
      <c r="D55" s="782" t="s">
        <v>113</v>
      </c>
      <c r="E55" s="485"/>
      <c r="F55" s="485"/>
      <c r="G55" s="485"/>
      <c r="H55" s="485"/>
      <c r="I55" s="485"/>
      <c r="J55" s="485"/>
      <c r="K55" s="485"/>
      <c r="L55" s="485"/>
      <c r="M55" s="485"/>
      <c r="N55" s="486"/>
      <c r="O55" s="804"/>
    </row>
    <row r="56" spans="1:15" s="805" customFormat="1" ht="15" customHeight="1">
      <c r="A56" s="801"/>
      <c r="B56" s="816"/>
      <c r="C56" s="487" t="s">
        <v>290</v>
      </c>
      <c r="D56" s="782"/>
      <c r="E56" s="485">
        <v>0</v>
      </c>
      <c r="F56" s="485">
        <v>0</v>
      </c>
      <c r="G56" s="485">
        <v>1763.4421670156996</v>
      </c>
      <c r="H56" s="485">
        <v>6617.4024198171574</v>
      </c>
      <c r="I56" s="485">
        <v>13628.738845339873</v>
      </c>
      <c r="J56" s="485">
        <v>39511.305650786751</v>
      </c>
      <c r="K56" s="485">
        <v>101329.21587165043</v>
      </c>
      <c r="L56" s="485">
        <v>211980.7196034927</v>
      </c>
      <c r="M56" s="485">
        <v>443463.66541050677</v>
      </c>
      <c r="N56" s="673">
        <f t="shared" ref="N56:N58" si="27">(M56/G56)^(1/6)-1</f>
        <v>1.5123653986956658</v>
      </c>
      <c r="O56" s="804"/>
    </row>
    <row r="57" spans="1:15" s="805" customFormat="1" ht="15" customHeight="1">
      <c r="A57" s="801"/>
      <c r="B57" s="816"/>
      <c r="C57" s="487" t="s">
        <v>115</v>
      </c>
      <c r="D57" s="782" t="s">
        <v>112</v>
      </c>
      <c r="E57" s="485">
        <v>3669.1267499904229</v>
      </c>
      <c r="F57" s="485">
        <v>11208.553215608517</v>
      </c>
      <c r="G57" s="485">
        <v>28243.662394734347</v>
      </c>
      <c r="H57" s="485">
        <v>62511.371493384511</v>
      </c>
      <c r="I57" s="485">
        <v>156149.05056645299</v>
      </c>
      <c r="J57" s="485">
        <v>259364.95872005288</v>
      </c>
      <c r="K57" s="485">
        <v>210348.88649000073</v>
      </c>
      <c r="L57" s="485">
        <v>175018.24803118364</v>
      </c>
      <c r="M57" s="485">
        <v>176018.24803118399</v>
      </c>
      <c r="N57" s="673">
        <f t="shared" si="27"/>
        <v>0.35656137409275002</v>
      </c>
      <c r="O57" s="804"/>
    </row>
    <row r="58" spans="1:15" s="805" customFormat="1" ht="15" customHeight="1">
      <c r="A58" s="801"/>
      <c r="B58" s="816"/>
      <c r="C58" s="683" t="s">
        <v>332</v>
      </c>
      <c r="D58" s="782" t="s">
        <v>113</v>
      </c>
      <c r="E58" s="485">
        <v>873000</v>
      </c>
      <c r="F58" s="485">
        <v>468000</v>
      </c>
      <c r="G58" s="485">
        <v>445500</v>
      </c>
      <c r="H58" s="485">
        <v>587925</v>
      </c>
      <c r="I58" s="485">
        <v>1073452.5</v>
      </c>
      <c r="J58" s="485">
        <v>840422.24999999988</v>
      </c>
      <c r="K58" s="485">
        <v>797156.77499999991</v>
      </c>
      <c r="L58" s="485">
        <v>900486.80100000009</v>
      </c>
      <c r="M58" s="485">
        <v>964765.95318000007</v>
      </c>
      <c r="N58" s="673">
        <f t="shared" si="27"/>
        <v>0.13744143132745967</v>
      </c>
      <c r="O58" s="804"/>
    </row>
    <row r="59" spans="1:15" s="805" customFormat="1" ht="15" customHeight="1">
      <c r="A59" s="801"/>
      <c r="B59" s="822" t="s">
        <v>15</v>
      </c>
      <c r="C59" s="683" t="s">
        <v>110</v>
      </c>
      <c r="D59" s="782"/>
      <c r="E59" s="485">
        <f t="shared" ref="E59:J59" si="28">SUM(E60:E65)</f>
        <v>0</v>
      </c>
      <c r="F59" s="485">
        <f t="shared" si="28"/>
        <v>0</v>
      </c>
      <c r="G59" s="485">
        <f t="shared" si="28"/>
        <v>0</v>
      </c>
      <c r="H59" s="485">
        <f t="shared" si="28"/>
        <v>10254.409153617969</v>
      </c>
      <c r="I59" s="485">
        <f t="shared" si="28"/>
        <v>41184.453651184514</v>
      </c>
      <c r="J59" s="485">
        <f t="shared" si="28"/>
        <v>231851.10121391551</v>
      </c>
      <c r="K59" s="485">
        <f>SUM(K60:K65)</f>
        <v>963683.74254437024</v>
      </c>
      <c r="L59" s="485">
        <f>SUM(L60:L65)</f>
        <v>1849511.7603068599</v>
      </c>
      <c r="M59" s="485">
        <f>SUM(M60:M65)</f>
        <v>2377559.6115896069</v>
      </c>
      <c r="N59" s="673" t="e">
        <f>(M59/G59)^(1/6)-1</f>
        <v>#DIV/0!</v>
      </c>
      <c r="O59" s="804"/>
    </row>
    <row r="60" spans="1:15" s="805" customFormat="1" ht="15" customHeight="1">
      <c r="A60" s="801"/>
      <c r="B60" s="816"/>
      <c r="C60" s="883" t="s">
        <v>116</v>
      </c>
      <c r="D60" s="884" t="s">
        <v>47</v>
      </c>
      <c r="E60" s="885"/>
      <c r="F60" s="885"/>
      <c r="G60" s="885"/>
      <c r="H60" s="885"/>
      <c r="I60" s="885"/>
      <c r="J60" s="885"/>
      <c r="K60" s="885"/>
      <c r="L60" s="885"/>
      <c r="M60" s="885"/>
      <c r="N60" s="886"/>
      <c r="O60" s="804"/>
    </row>
    <row r="61" spans="1:15" s="805" customFormat="1" ht="15" customHeight="1">
      <c r="A61" s="801"/>
      <c r="B61" s="816"/>
      <c r="C61" s="883"/>
      <c r="D61" s="884" t="s">
        <v>111</v>
      </c>
      <c r="E61" s="885">
        <v>0</v>
      </c>
      <c r="F61" s="885">
        <v>0</v>
      </c>
      <c r="G61" s="885">
        <v>0</v>
      </c>
      <c r="H61" s="885">
        <v>3308.7012099085787</v>
      </c>
      <c r="I61" s="885">
        <v>13628.738845339873</v>
      </c>
      <c r="J61" s="885">
        <v>92193.046518502422</v>
      </c>
      <c r="K61" s="885">
        <v>472869.67406770197</v>
      </c>
      <c r="L61" s="885">
        <v>857741.68813015264</v>
      </c>
      <c r="M61" s="885">
        <v>1286612.5321952291</v>
      </c>
      <c r="N61" s="887"/>
      <c r="O61" s="804"/>
    </row>
    <row r="62" spans="1:15" s="805" customFormat="1" ht="15" customHeight="1">
      <c r="A62" s="801"/>
      <c r="B62" s="816"/>
      <c r="C62" s="883"/>
      <c r="D62" s="884" t="s">
        <v>112</v>
      </c>
      <c r="E62" s="885"/>
      <c r="F62" s="885"/>
      <c r="G62" s="885"/>
      <c r="H62" s="885"/>
      <c r="I62" s="885"/>
      <c r="J62" s="885"/>
      <c r="K62" s="885"/>
      <c r="L62" s="885"/>
      <c r="M62" s="885"/>
      <c r="N62" s="886"/>
      <c r="O62" s="804"/>
    </row>
    <row r="63" spans="1:15" s="805" customFormat="1" ht="15" customHeight="1">
      <c r="A63" s="801"/>
      <c r="B63" s="816"/>
      <c r="C63" s="883"/>
      <c r="D63" s="884" t="s">
        <v>113</v>
      </c>
      <c r="E63" s="885"/>
      <c r="F63" s="885"/>
      <c r="G63" s="885"/>
      <c r="H63" s="885"/>
      <c r="I63" s="885"/>
      <c r="J63" s="885"/>
      <c r="K63" s="885"/>
      <c r="L63" s="885"/>
      <c r="M63" s="885"/>
      <c r="N63" s="886"/>
      <c r="O63" s="804"/>
    </row>
    <row r="64" spans="1:15" s="804" customFormat="1" ht="15" customHeight="1">
      <c r="A64" s="801"/>
      <c r="B64" s="816"/>
      <c r="C64" s="883" t="s">
        <v>261</v>
      </c>
      <c r="D64" s="884" t="s">
        <v>112</v>
      </c>
      <c r="E64" s="885">
        <v>0</v>
      </c>
      <c r="F64" s="885">
        <v>0</v>
      </c>
      <c r="G64" s="885">
        <v>0</v>
      </c>
      <c r="H64" s="885">
        <v>6945.7079437093898</v>
      </c>
      <c r="I64" s="885">
        <v>27555.714805844644</v>
      </c>
      <c r="J64" s="885">
        <v>139658.05469541307</v>
      </c>
      <c r="K64" s="885">
        <v>490814.06847666827</v>
      </c>
      <c r="L64" s="885">
        <v>991770.07217670721</v>
      </c>
      <c r="M64" s="885">
        <v>1090947.0793943778</v>
      </c>
      <c r="N64" s="887" t="e">
        <f>(M64/G64)^(1/6)-1</f>
        <v>#DIV/0!</v>
      </c>
    </row>
    <row r="65" spans="1:24" s="804" customFormat="1" ht="15" customHeight="1">
      <c r="A65" s="801"/>
      <c r="B65" s="816"/>
      <c r="C65" s="883"/>
      <c r="D65" s="884" t="s">
        <v>113</v>
      </c>
      <c r="E65" s="885"/>
      <c r="F65" s="885"/>
      <c r="G65" s="885"/>
      <c r="H65" s="885"/>
      <c r="I65" s="885"/>
      <c r="J65" s="885"/>
      <c r="K65" s="885"/>
      <c r="L65" s="885"/>
      <c r="M65" s="885"/>
      <c r="N65" s="886"/>
    </row>
    <row r="66" spans="1:24" s="805" customFormat="1" ht="15" customHeight="1">
      <c r="A66" s="801"/>
      <c r="B66" s="787"/>
      <c r="C66" s="484" t="s">
        <v>37</v>
      </c>
      <c r="D66" s="780"/>
      <c r="E66" s="780">
        <f t="shared" ref="E66:K66" si="29">SUM(E48,E31,E46)</f>
        <v>889212.12674999039</v>
      </c>
      <c r="F66" s="780">
        <f t="shared" si="29"/>
        <v>513384.35321560851</v>
      </c>
      <c r="G66" s="780">
        <f t="shared" si="29"/>
        <v>554456.58588214358</v>
      </c>
      <c r="H66" s="780">
        <f t="shared" si="29"/>
        <v>789589.80943799263</v>
      </c>
      <c r="I66" s="780">
        <f t="shared" si="29"/>
        <v>1469007.4103872797</v>
      </c>
      <c r="J66" s="780">
        <f t="shared" si="29"/>
        <v>1665848.4379309665</v>
      </c>
      <c r="K66" s="780">
        <f t="shared" si="29"/>
        <v>2534977.4518544534</v>
      </c>
      <c r="L66" s="780">
        <f>SUM(L48,L31,L46)</f>
        <v>4017726.9496117942</v>
      </c>
      <c r="M66" s="780">
        <f>SUM(M48,M31,M46)</f>
        <v>5463161.0689198067</v>
      </c>
      <c r="N66" s="673">
        <f>(M66/G66)^(1/6)-1</f>
        <v>0.46418541484134335</v>
      </c>
      <c r="O66" s="773"/>
    </row>
    <row r="67" spans="1:24" s="805" customFormat="1" ht="15" customHeight="1">
      <c r="A67" s="801"/>
      <c r="B67" s="768"/>
      <c r="C67" s="483"/>
      <c r="D67" s="768"/>
      <c r="E67" s="768"/>
      <c r="F67" s="768"/>
      <c r="G67" s="768"/>
      <c r="H67" s="768"/>
      <c r="I67" s="768"/>
      <c r="J67" s="768"/>
      <c r="K67" s="768"/>
      <c r="L67" s="768"/>
      <c r="M67" s="768"/>
      <c r="N67" s="812"/>
      <c r="O67" s="773"/>
    </row>
    <row r="68" spans="1:24" s="805" customFormat="1" ht="15" customHeight="1">
      <c r="A68" s="801"/>
      <c r="B68" s="789" t="s">
        <v>374</v>
      </c>
      <c r="C68" s="777"/>
      <c r="D68" s="774"/>
      <c r="E68" s="813"/>
      <c r="F68" s="813"/>
      <c r="G68" s="813"/>
      <c r="H68" s="813"/>
      <c r="I68" s="813"/>
      <c r="J68" s="813"/>
      <c r="K68" s="813"/>
      <c r="L68" s="813"/>
      <c r="M68" s="813"/>
      <c r="N68" s="778"/>
      <c r="O68" s="804"/>
    </row>
    <row r="69" spans="1:24" s="805" customFormat="1" ht="15" customHeight="1">
      <c r="A69" s="801"/>
      <c r="B69" s="341" t="s">
        <v>27</v>
      </c>
      <c r="C69" s="341" t="s">
        <v>45</v>
      </c>
      <c r="D69" s="341" t="s">
        <v>28</v>
      </c>
      <c r="E69" s="339">
        <v>2011</v>
      </c>
      <c r="F69" s="339">
        <v>2012</v>
      </c>
      <c r="G69" s="339">
        <v>2013</v>
      </c>
      <c r="H69" s="339">
        <v>2014</v>
      </c>
      <c r="I69" s="339">
        <v>2015</v>
      </c>
      <c r="J69" s="339">
        <v>2016</v>
      </c>
      <c r="K69" s="339">
        <v>2017</v>
      </c>
      <c r="L69" s="339">
        <v>2018</v>
      </c>
      <c r="M69" s="339">
        <v>2019</v>
      </c>
      <c r="N69" s="340" t="s">
        <v>29</v>
      </c>
      <c r="O69" s="804"/>
    </row>
    <row r="70" spans="1:24" s="805" customFormat="1" ht="15" customHeight="1">
      <c r="A70" s="801"/>
      <c r="B70" s="823" t="s">
        <v>109</v>
      </c>
      <c r="C70" s="685" t="s">
        <v>110</v>
      </c>
      <c r="D70" s="685" t="s">
        <v>110</v>
      </c>
      <c r="E70" s="828">
        <f t="shared" ref="E70:L70" si="30">E71+E74+E77</f>
        <v>10.675632520000001</v>
      </c>
      <c r="F70" s="828">
        <f t="shared" si="30"/>
        <v>125.17157684001361</v>
      </c>
      <c r="G70" s="828">
        <f t="shared" si="30"/>
        <v>230.29501759193374</v>
      </c>
      <c r="H70" s="828">
        <f t="shared" si="30"/>
        <v>331.7972691579015</v>
      </c>
      <c r="I70" s="828">
        <f t="shared" si="30"/>
        <v>443.27065017239499</v>
      </c>
      <c r="J70" s="828">
        <f t="shared" si="30"/>
        <v>588.93087637416761</v>
      </c>
      <c r="K70" s="828">
        <f t="shared" si="30"/>
        <v>850.41302258577514</v>
      </c>
      <c r="L70" s="828">
        <f t="shared" si="30"/>
        <v>1451.8661934503298</v>
      </c>
      <c r="M70" s="828">
        <f t="shared" ref="M70" si="31">M71+M74+M77</f>
        <v>2214.6245749347345</v>
      </c>
      <c r="N70" s="678">
        <f t="shared" ref="N70:N79" si="32">(M70/G70)^(1/6)-1</f>
        <v>0.45826324191985979</v>
      </c>
      <c r="O70" s="804"/>
    </row>
    <row r="71" spans="1:24" s="805" customFormat="1" ht="15" customHeight="1">
      <c r="A71" s="801"/>
      <c r="B71" s="816" t="s">
        <v>3</v>
      </c>
      <c r="C71" s="487" t="s">
        <v>110</v>
      </c>
      <c r="D71" s="485"/>
      <c r="E71" s="509">
        <f t="shared" ref="E71:J71" si="33">SUM(E72:E73)</f>
        <v>3.4152999999999998</v>
      </c>
      <c r="F71" s="509">
        <f t="shared" si="33"/>
        <v>20.735749999999999</v>
      </c>
      <c r="G71" s="509">
        <f t="shared" si="33"/>
        <v>24.094941499999997</v>
      </c>
      <c r="H71" s="509">
        <f t="shared" si="33"/>
        <v>23.625871541688063</v>
      </c>
      <c r="I71" s="509">
        <f t="shared" si="33"/>
        <v>24.849980518126447</v>
      </c>
      <c r="J71" s="509">
        <f t="shared" si="33"/>
        <v>19.469219528841844</v>
      </c>
      <c r="K71" s="509">
        <f>SUM(K72:K73)</f>
        <v>18.895748852991428</v>
      </c>
      <c r="L71" s="509">
        <f>SUM(L72:L73)</f>
        <v>17.696238531534103</v>
      </c>
      <c r="M71" s="509">
        <f>SUM(M72:M73)</f>
        <v>20.706194145446435</v>
      </c>
      <c r="N71" s="673">
        <f t="shared" si="32"/>
        <v>-2.4945103469126151E-2</v>
      </c>
      <c r="O71" s="804"/>
      <c r="Q71" s="814"/>
    </row>
    <row r="72" spans="1:24" s="805" customFormat="1" ht="15" customHeight="1">
      <c r="A72" s="801"/>
      <c r="B72" s="816"/>
      <c r="C72" s="487" t="s">
        <v>6</v>
      </c>
      <c r="D72" s="782" t="s">
        <v>47</v>
      </c>
      <c r="E72" s="500">
        <f t="shared" ref="E72:M72" si="34">E33*E111/10^6</f>
        <v>3.4152999999999998</v>
      </c>
      <c r="F72" s="500">
        <f t="shared" si="34"/>
        <v>20.735749999999999</v>
      </c>
      <c r="G72" s="500">
        <f t="shared" si="34"/>
        <v>24.094941499999997</v>
      </c>
      <c r="H72" s="500">
        <f t="shared" si="34"/>
        <v>23.625871541688063</v>
      </c>
      <c r="I72" s="500">
        <f t="shared" si="34"/>
        <v>24.849980518126447</v>
      </c>
      <c r="J72" s="500">
        <f t="shared" si="34"/>
        <v>19.469219528841844</v>
      </c>
      <c r="K72" s="500">
        <f t="shared" si="34"/>
        <v>18.895748852991428</v>
      </c>
      <c r="L72" s="500">
        <f t="shared" si="34"/>
        <v>17.696238531534103</v>
      </c>
      <c r="M72" s="500">
        <f t="shared" si="34"/>
        <v>20.706194145446435</v>
      </c>
      <c r="N72" s="673">
        <f t="shared" si="32"/>
        <v>-2.4945103469126151E-2</v>
      </c>
      <c r="O72" s="804"/>
      <c r="P72" s="815"/>
    </row>
    <row r="73" spans="1:24" s="805" customFormat="1" ht="15" customHeight="1">
      <c r="A73" s="801"/>
      <c r="B73" s="816"/>
      <c r="C73" s="487"/>
      <c r="D73" s="782" t="s">
        <v>49</v>
      </c>
      <c r="E73" s="500">
        <f t="shared" ref="E73:M73" si="35">E34*E112/10^6</f>
        <v>0</v>
      </c>
      <c r="F73" s="500">
        <f t="shared" si="35"/>
        <v>0</v>
      </c>
      <c r="G73" s="500">
        <f t="shared" si="35"/>
        <v>0</v>
      </c>
      <c r="H73" s="500">
        <f t="shared" si="35"/>
        <v>0</v>
      </c>
      <c r="I73" s="500">
        <f t="shared" si="35"/>
        <v>0</v>
      </c>
      <c r="J73" s="500">
        <f t="shared" si="35"/>
        <v>0</v>
      </c>
      <c r="K73" s="500">
        <f t="shared" si="35"/>
        <v>0</v>
      </c>
      <c r="L73" s="500">
        <f t="shared" si="35"/>
        <v>0</v>
      </c>
      <c r="M73" s="500">
        <f t="shared" si="35"/>
        <v>0</v>
      </c>
      <c r="N73" s="673"/>
      <c r="O73" s="804"/>
      <c r="P73" s="815"/>
      <c r="Q73" s="815"/>
      <c r="R73" s="815"/>
      <c r="S73" s="815"/>
      <c r="T73" s="815"/>
      <c r="U73" s="815"/>
      <c r="V73" s="815"/>
      <c r="W73" s="815"/>
      <c r="X73" s="815"/>
    </row>
    <row r="74" spans="1:24" s="805" customFormat="1" ht="15" customHeight="1">
      <c r="A74" s="801"/>
      <c r="B74" s="822" t="s">
        <v>10</v>
      </c>
      <c r="C74" s="487" t="s">
        <v>110</v>
      </c>
      <c r="D74" s="782"/>
      <c r="E74" s="500">
        <f t="shared" ref="E74:J74" si="36">SUM(E75:E76)</f>
        <v>1.8487454700000001</v>
      </c>
      <c r="F74" s="500">
        <f t="shared" si="36"/>
        <v>1.9319390161500003</v>
      </c>
      <c r="G74" s="500">
        <f t="shared" si="36"/>
        <v>14.912050725000002</v>
      </c>
      <c r="H74" s="500">
        <f t="shared" si="36"/>
        <v>48.207677583780004</v>
      </c>
      <c r="I74" s="500">
        <f t="shared" si="36"/>
        <v>105.11585862380348</v>
      </c>
      <c r="J74" s="500">
        <f t="shared" si="36"/>
        <v>113.46638242674339</v>
      </c>
      <c r="K74" s="500">
        <f>SUM(K75:K76)</f>
        <v>173.76654616019249</v>
      </c>
      <c r="L74" s="500">
        <f>SUM(L75:L76)</f>
        <v>314.06462098051202</v>
      </c>
      <c r="M74" s="500">
        <f>SUM(M75:M76)</f>
        <v>526.68154063369479</v>
      </c>
      <c r="N74" s="673">
        <f t="shared" si="32"/>
        <v>0.81134754785372887</v>
      </c>
      <c r="O74" s="804"/>
      <c r="Q74" s="814"/>
    </row>
    <row r="75" spans="1:24" s="805" customFormat="1" ht="15" customHeight="1">
      <c r="A75" s="801"/>
      <c r="B75" s="816"/>
      <c r="C75" s="487"/>
      <c r="D75" s="782" t="s">
        <v>47</v>
      </c>
      <c r="E75" s="500">
        <f t="shared" ref="E75:M75" si="37">E36*E114/10^6</f>
        <v>1.7563081965</v>
      </c>
      <c r="F75" s="500">
        <f t="shared" si="37"/>
        <v>1.8353420653425001</v>
      </c>
      <c r="G75" s="500">
        <f t="shared" si="37"/>
        <v>14.166448188750001</v>
      </c>
      <c r="H75" s="500">
        <f t="shared" si="37"/>
        <v>45.797293704590999</v>
      </c>
      <c r="I75" s="500">
        <f t="shared" si="37"/>
        <v>94.251339841912596</v>
      </c>
      <c r="J75" s="500">
        <f t="shared" si="37"/>
        <v>87.089296833773744</v>
      </c>
      <c r="K75" s="500">
        <f t="shared" si="37"/>
        <v>104.50715620052848</v>
      </c>
      <c r="L75" s="500">
        <f t="shared" si="37"/>
        <v>141.08466087071346</v>
      </c>
      <c r="M75" s="500">
        <f t="shared" si="37"/>
        <v>190.46429217546324</v>
      </c>
      <c r="N75" s="673">
        <f t="shared" si="32"/>
        <v>0.54202742685449534</v>
      </c>
      <c r="O75" s="804"/>
    </row>
    <row r="76" spans="1:24" s="805" customFormat="1" ht="15" customHeight="1">
      <c r="A76" s="801"/>
      <c r="B76" s="816"/>
      <c r="C76" s="487"/>
      <c r="D76" s="782" t="s">
        <v>49</v>
      </c>
      <c r="E76" s="500">
        <f t="shared" ref="E76:M76" si="38">E37*E115/10^6</f>
        <v>9.2437273500000083E-2</v>
      </c>
      <c r="F76" s="500">
        <f t="shared" si="38"/>
        <v>9.6596950807500095E-2</v>
      </c>
      <c r="G76" s="500">
        <f t="shared" si="38"/>
        <v>0.74560253625000072</v>
      </c>
      <c r="H76" s="500">
        <f t="shared" si="38"/>
        <v>2.4103838791890029</v>
      </c>
      <c r="I76" s="500">
        <f t="shared" si="38"/>
        <v>10.864518781890879</v>
      </c>
      <c r="J76" s="500">
        <f t="shared" si="38"/>
        <v>26.377085592969649</v>
      </c>
      <c r="K76" s="500">
        <f t="shared" si="38"/>
        <v>69.259389959663991</v>
      </c>
      <c r="L76" s="500">
        <f t="shared" si="38"/>
        <v>172.97996010979855</v>
      </c>
      <c r="M76" s="500">
        <f t="shared" si="38"/>
        <v>336.21724845823155</v>
      </c>
      <c r="N76" s="673">
        <f t="shared" si="32"/>
        <v>1.7691858396769509</v>
      </c>
      <c r="O76" s="804"/>
    </row>
    <row r="77" spans="1:24" s="805" customFormat="1" ht="15" customHeight="1">
      <c r="A77" s="801"/>
      <c r="B77" s="822" t="s">
        <v>9</v>
      </c>
      <c r="C77" s="487" t="s">
        <v>110</v>
      </c>
      <c r="D77" s="782"/>
      <c r="E77" s="500">
        <f>SUM(E78:E85)</f>
        <v>5.4115870500000014</v>
      </c>
      <c r="F77" s="500">
        <f t="shared" ref="F77:L77" si="39">SUM(F78:F85)</f>
        <v>102.50388782386361</v>
      </c>
      <c r="G77" s="500">
        <f t="shared" si="39"/>
        <v>191.28802536693374</v>
      </c>
      <c r="H77" s="500">
        <f t="shared" si="39"/>
        <v>259.9637200324334</v>
      </c>
      <c r="I77" s="500">
        <f>SUM(I78:I85)</f>
        <v>313.30481103046509</v>
      </c>
      <c r="J77" s="500">
        <f t="shared" si="39"/>
        <v>455.99527441858243</v>
      </c>
      <c r="K77" s="500">
        <f t="shared" si="39"/>
        <v>657.75072757259125</v>
      </c>
      <c r="L77" s="500">
        <f t="shared" si="39"/>
        <v>1120.1053339382836</v>
      </c>
      <c r="M77" s="500">
        <f t="shared" ref="M77" si="40">SUM(M78:M85)</f>
        <v>1667.2368401555932</v>
      </c>
      <c r="N77" s="673">
        <f t="shared" si="32"/>
        <v>0.43455846455206393</v>
      </c>
      <c r="O77" s="804"/>
      <c r="Q77" s="814"/>
    </row>
    <row r="78" spans="1:24" s="805" customFormat="1" ht="15" customHeight="1">
      <c r="A78" s="801"/>
      <c r="B78" s="816"/>
      <c r="C78" s="487" t="s">
        <v>6</v>
      </c>
      <c r="D78" s="782" t="s">
        <v>47</v>
      </c>
      <c r="E78" s="500">
        <f t="shared" ref="E78:M78" si="41">E39*E117/10^6</f>
        <v>3.732129</v>
      </c>
      <c r="F78" s="500">
        <f t="shared" si="41"/>
        <v>98.549229886363605</v>
      </c>
      <c r="G78" s="500">
        <f t="shared" si="41"/>
        <v>177.79541486543178</v>
      </c>
      <c r="H78" s="500">
        <f t="shared" si="41"/>
        <v>170.03878008571633</v>
      </c>
      <c r="I78" s="500">
        <f t="shared" si="41"/>
        <v>95.292276612680709</v>
      </c>
      <c r="J78" s="500">
        <f t="shared" si="41"/>
        <v>38.800186883761135</v>
      </c>
      <c r="K78" s="500">
        <f t="shared" si="41"/>
        <v>46.498868509152018</v>
      </c>
      <c r="L78" s="500">
        <f t="shared" si="41"/>
        <v>57.136022924786886</v>
      </c>
      <c r="M78" s="500">
        <f t="shared" si="41"/>
        <v>66.854296819695648</v>
      </c>
      <c r="N78" s="673">
        <f t="shared" si="32"/>
        <v>-0.15042551403973492</v>
      </c>
      <c r="O78" s="804"/>
    </row>
    <row r="79" spans="1:24" s="805" customFormat="1" ht="15" customHeight="1">
      <c r="A79" s="801"/>
      <c r="B79" s="816"/>
      <c r="C79" s="487"/>
      <c r="D79" s="782" t="s">
        <v>49</v>
      </c>
      <c r="E79" s="500">
        <f t="shared" ref="E79:M79" si="42">E40*E118/10^6</f>
        <v>1.6794580500000016</v>
      </c>
      <c r="F79" s="500">
        <f t="shared" si="42"/>
        <v>3.9546579375000022</v>
      </c>
      <c r="G79" s="500">
        <f t="shared" si="42"/>
        <v>9.3956336923240649</v>
      </c>
      <c r="H79" s="500">
        <f t="shared" si="42"/>
        <v>10.895467777085869</v>
      </c>
      <c r="I79" s="500">
        <f t="shared" si="42"/>
        <v>11.576434513153735</v>
      </c>
      <c r="J79" s="500">
        <f t="shared" si="42"/>
        <v>11.315964736607775</v>
      </c>
      <c r="K79" s="500">
        <f t="shared" si="42"/>
        <v>10.69358667609435</v>
      </c>
      <c r="L79" s="500">
        <f t="shared" si="42"/>
        <v>10.330004729107142</v>
      </c>
      <c r="M79" s="500">
        <f t="shared" si="42"/>
        <v>10.087249617973123</v>
      </c>
      <c r="N79" s="673">
        <f t="shared" si="32"/>
        <v>1.1908199998998725E-2</v>
      </c>
      <c r="O79" s="804"/>
      <c r="P79" s="815"/>
    </row>
    <row r="80" spans="1:24" s="805" customFormat="1" ht="15" customHeight="1">
      <c r="A80" s="801"/>
      <c r="B80" s="816"/>
      <c r="C80" s="865" t="s">
        <v>14</v>
      </c>
      <c r="D80" s="866" t="s">
        <v>47</v>
      </c>
      <c r="E80" s="867">
        <f t="shared" ref="E80:M80" si="43">E41*E119/10^6</f>
        <v>0</v>
      </c>
      <c r="F80" s="867">
        <f t="shared" si="43"/>
        <v>0</v>
      </c>
      <c r="G80" s="867">
        <f t="shared" si="43"/>
        <v>0</v>
      </c>
      <c r="H80" s="867">
        <f t="shared" si="43"/>
        <v>37.084179999999989</v>
      </c>
      <c r="I80" s="867">
        <f t="shared" si="43"/>
        <v>110.02515540554356</v>
      </c>
      <c r="J80" s="867">
        <f t="shared" si="43"/>
        <v>179.19591150084329</v>
      </c>
      <c r="K80" s="867">
        <f t="shared" si="43"/>
        <v>219.52398720599587</v>
      </c>
      <c r="L80" s="867">
        <f t="shared" si="43"/>
        <v>272.67462558415838</v>
      </c>
      <c r="M80" s="867">
        <f t="shared" si="43"/>
        <v>319.0538896625643</v>
      </c>
      <c r="N80" s="868"/>
      <c r="O80" s="804"/>
    </row>
    <row r="81" spans="1:17" s="805" customFormat="1" ht="15" customHeight="1">
      <c r="B81" s="816"/>
      <c r="C81" s="865"/>
      <c r="D81" s="866" t="s">
        <v>49</v>
      </c>
      <c r="E81" s="867">
        <f t="shared" ref="E81:M81" si="44">E42*E120/10^6</f>
        <v>0</v>
      </c>
      <c r="F81" s="867">
        <f t="shared" si="44"/>
        <v>0</v>
      </c>
      <c r="G81" s="867">
        <f t="shared" si="44"/>
        <v>1.9950000000000001</v>
      </c>
      <c r="H81" s="867">
        <f t="shared" si="44"/>
        <v>24.869021322715454</v>
      </c>
      <c r="I81" s="867">
        <f t="shared" si="44"/>
        <v>37.303531984073182</v>
      </c>
      <c r="J81" s="867">
        <f t="shared" si="44"/>
        <v>40.28781454279904</v>
      </c>
      <c r="K81" s="867">
        <f t="shared" si="44"/>
        <v>42.624507786281384</v>
      </c>
      <c r="L81" s="867">
        <f t="shared" si="44"/>
        <v>43.604871465365854</v>
      </c>
      <c r="M81" s="867">
        <f t="shared" si="44"/>
        <v>44.607783509069272</v>
      </c>
      <c r="N81" s="869">
        <f t="shared" ref="N81:N82" si="45">(M81/G81)^(1/6)-1</f>
        <v>0.67846113952985787</v>
      </c>
      <c r="O81" s="804"/>
    </row>
    <row r="82" spans="1:17" s="805" customFormat="1" ht="15" customHeight="1">
      <c r="B82" s="816"/>
      <c r="C82" s="487" t="s">
        <v>290</v>
      </c>
      <c r="D82" s="782" t="s">
        <v>49</v>
      </c>
      <c r="E82" s="500">
        <f t="shared" ref="E82:L82" si="46">E43*E120/10^6</f>
        <v>0</v>
      </c>
      <c r="F82" s="500">
        <f t="shared" si="46"/>
        <v>0</v>
      </c>
      <c r="G82" s="500">
        <f t="shared" si="46"/>
        <v>2.1019768091778901</v>
      </c>
      <c r="H82" s="500">
        <f t="shared" si="46"/>
        <v>17.076270846915744</v>
      </c>
      <c r="I82" s="500">
        <f t="shared" si="46"/>
        <v>32.974817120246819</v>
      </c>
      <c r="J82" s="500">
        <f t="shared" si="46"/>
        <v>103.92690545674279</v>
      </c>
      <c r="K82" s="500">
        <f t="shared" si="46"/>
        <v>134.00148950933038</v>
      </c>
      <c r="L82" s="500">
        <f t="shared" si="46"/>
        <v>177.16633763240526</v>
      </c>
      <c r="M82" s="500">
        <f t="shared" ref="M82" si="47">M43*M120/10^6</f>
        <v>197.71763279776428</v>
      </c>
      <c r="N82" s="673">
        <f t="shared" si="45"/>
        <v>1.1325681251919621</v>
      </c>
      <c r="O82" s="804"/>
    </row>
    <row r="83" spans="1:17" s="805" customFormat="1" ht="15" customHeight="1">
      <c r="B83" s="870" t="s">
        <v>16</v>
      </c>
      <c r="C83" s="865" t="s">
        <v>277</v>
      </c>
      <c r="D83" s="866" t="s">
        <v>47</v>
      </c>
      <c r="E83" s="867">
        <f t="shared" ref="E83:M83" si="48">E44*E121/10^6</f>
        <v>0</v>
      </c>
      <c r="F83" s="867">
        <f t="shared" si="48"/>
        <v>0</v>
      </c>
      <c r="G83" s="867">
        <f t="shared" si="48"/>
        <v>0</v>
      </c>
      <c r="H83" s="867">
        <f t="shared" si="48"/>
        <v>0</v>
      </c>
      <c r="I83" s="867">
        <f t="shared" si="48"/>
        <v>0</v>
      </c>
      <c r="J83" s="867">
        <f t="shared" si="48"/>
        <v>0</v>
      </c>
      <c r="K83" s="867">
        <f t="shared" si="48"/>
        <v>0</v>
      </c>
      <c r="L83" s="867">
        <f t="shared" si="48"/>
        <v>0</v>
      </c>
      <c r="M83" s="867">
        <f t="shared" si="48"/>
        <v>0</v>
      </c>
      <c r="N83" s="868"/>
      <c r="O83" s="804"/>
    </row>
    <row r="84" spans="1:17" s="805" customFormat="1" ht="15" customHeight="1">
      <c r="B84" s="871"/>
      <c r="C84" s="865"/>
      <c r="D84" s="866" t="s">
        <v>49</v>
      </c>
      <c r="E84" s="867">
        <f t="shared" ref="E84:M84" si="49">E45*E122/10^6</f>
        <v>0</v>
      </c>
      <c r="F84" s="867">
        <f t="shared" si="49"/>
        <v>0</v>
      </c>
      <c r="G84" s="867">
        <f t="shared" si="49"/>
        <v>0</v>
      </c>
      <c r="H84" s="867">
        <f t="shared" si="49"/>
        <v>0</v>
      </c>
      <c r="I84" s="867">
        <f t="shared" si="49"/>
        <v>4.6078424805427112</v>
      </c>
      <c r="J84" s="867">
        <f t="shared" si="49"/>
        <v>19.286945045208078</v>
      </c>
      <c r="K84" s="867">
        <f t="shared" si="49"/>
        <v>89.609661732812214</v>
      </c>
      <c r="L84" s="867">
        <f t="shared" si="49"/>
        <v>347.96399948107791</v>
      </c>
      <c r="M84" s="867">
        <f t="shared" si="49"/>
        <v>640.25375904518341</v>
      </c>
      <c r="N84" s="869"/>
      <c r="O84" s="804"/>
      <c r="P84" s="815"/>
    </row>
    <row r="85" spans="1:17" s="805" customFormat="1" ht="15" customHeight="1">
      <c r="B85" s="870" t="s">
        <v>291</v>
      </c>
      <c r="C85" s="872"/>
      <c r="D85" s="873" t="s">
        <v>49</v>
      </c>
      <c r="E85" s="874">
        <f t="shared" ref="E85:L85" si="50">E123*E46/10^6</f>
        <v>0</v>
      </c>
      <c r="F85" s="874">
        <f t="shared" si="50"/>
        <v>0</v>
      </c>
      <c r="G85" s="874">
        <f t="shared" si="50"/>
        <v>0</v>
      </c>
      <c r="H85" s="874">
        <f t="shared" si="50"/>
        <v>0</v>
      </c>
      <c r="I85" s="874">
        <f t="shared" si="50"/>
        <v>21.524752914224376</v>
      </c>
      <c r="J85" s="874">
        <f t="shared" si="50"/>
        <v>63.181546252620358</v>
      </c>
      <c r="K85" s="874">
        <f t="shared" si="50"/>
        <v>114.79862615292502</v>
      </c>
      <c r="L85" s="874">
        <f t="shared" si="50"/>
        <v>211.22947212138206</v>
      </c>
      <c r="M85" s="874">
        <f t="shared" ref="M85" si="51">M123*M46/10^6</f>
        <v>388.66222870334303</v>
      </c>
      <c r="N85" s="875"/>
      <c r="O85" s="804"/>
      <c r="P85" s="815"/>
    </row>
    <row r="86" spans="1:17" s="805" customFormat="1" ht="15" customHeight="1">
      <c r="B86" s="341" t="s">
        <v>27</v>
      </c>
      <c r="C86" s="341" t="s">
        <v>45</v>
      </c>
      <c r="D86" s="341" t="s">
        <v>28</v>
      </c>
      <c r="E86" s="339">
        <v>2011</v>
      </c>
      <c r="F86" s="339">
        <v>2012</v>
      </c>
      <c r="G86" s="339">
        <v>2013</v>
      </c>
      <c r="H86" s="339">
        <v>2014</v>
      </c>
      <c r="I86" s="339">
        <v>2015</v>
      </c>
      <c r="J86" s="339">
        <v>2016</v>
      </c>
      <c r="K86" s="339">
        <v>2017</v>
      </c>
      <c r="L86" s="339">
        <v>2018</v>
      </c>
      <c r="M86" s="339">
        <v>2019</v>
      </c>
      <c r="N86" s="340" t="s">
        <v>29</v>
      </c>
      <c r="O86" s="804"/>
    </row>
    <row r="87" spans="1:17" s="805" customFormat="1" ht="15" customHeight="1">
      <c r="A87" s="801"/>
      <c r="B87" s="827" t="s">
        <v>18</v>
      </c>
      <c r="C87" s="661"/>
      <c r="D87" s="784"/>
      <c r="E87" s="830">
        <f t="shared" ref="E87:L87" si="52">E88+E98</f>
        <v>189.36621454835915</v>
      </c>
      <c r="F87" s="830">
        <f t="shared" si="52"/>
        <v>113.5125244047382</v>
      </c>
      <c r="G87" s="830">
        <f t="shared" si="52"/>
        <v>116.09134222628967</v>
      </c>
      <c r="H87" s="830">
        <f t="shared" si="52"/>
        <v>153.1479350705109</v>
      </c>
      <c r="I87" s="830">
        <f t="shared" si="52"/>
        <v>267.56186951329272</v>
      </c>
      <c r="J87" s="830">
        <f t="shared" si="52"/>
        <v>333.30156663798931</v>
      </c>
      <c r="K87" s="830">
        <f t="shared" si="52"/>
        <v>572.59337542989329</v>
      </c>
      <c r="L87" s="830">
        <f t="shared" si="52"/>
        <v>867.7223033236429</v>
      </c>
      <c r="M87" s="830">
        <f t="shared" ref="M87" si="53">M88+M98</f>
        <v>1107.9478870447188</v>
      </c>
      <c r="N87" s="678">
        <f>(M87/G87)^(1/6)-1</f>
        <v>0.45641983016287124</v>
      </c>
      <c r="O87" s="804"/>
      <c r="Q87" s="814"/>
    </row>
    <row r="88" spans="1:17" s="805" customFormat="1" ht="15" customHeight="1">
      <c r="A88" s="801"/>
      <c r="B88" s="816" t="s">
        <v>19</v>
      </c>
      <c r="C88" s="487" t="s">
        <v>110</v>
      </c>
      <c r="D88" s="782"/>
      <c r="E88" s="500">
        <f t="shared" ref="E88:L88" si="54">SUM(E89:E97)</f>
        <v>189.36621454835915</v>
      </c>
      <c r="F88" s="500">
        <f t="shared" si="54"/>
        <v>113.5125244047382</v>
      </c>
      <c r="G88" s="500">
        <f t="shared" si="54"/>
        <v>116.09134222628967</v>
      </c>
      <c r="H88" s="500">
        <f t="shared" si="54"/>
        <v>149.3949373225565</v>
      </c>
      <c r="I88" s="500">
        <f t="shared" si="54"/>
        <v>253.53204630263352</v>
      </c>
      <c r="J88" s="500">
        <f t="shared" si="54"/>
        <v>256.03183797705799</v>
      </c>
      <c r="K88" s="500">
        <f t="shared" si="54"/>
        <v>253.15149182182299</v>
      </c>
      <c r="L88" s="500">
        <f t="shared" si="54"/>
        <v>298.45816020531004</v>
      </c>
      <c r="M88" s="500">
        <f t="shared" ref="M88" si="55">SUM(M89:M97)</f>
        <v>385.59537154351619</v>
      </c>
      <c r="N88" s="673">
        <f t="shared" ref="N88:N105" si="56">(M88/G88)^(1/6)-1</f>
        <v>0.22148647702811264</v>
      </c>
      <c r="O88" s="804"/>
    </row>
    <row r="89" spans="1:17" s="805" customFormat="1" ht="15" customHeight="1">
      <c r="A89" s="801"/>
      <c r="B89" s="816"/>
      <c r="C89" s="487" t="s">
        <v>6</v>
      </c>
      <c r="D89" s="782" t="s">
        <v>47</v>
      </c>
      <c r="E89" s="500">
        <f t="shared" ref="E89:M89" si="57">E50*E127/10^6</f>
        <v>0</v>
      </c>
      <c r="F89" s="500">
        <f t="shared" si="57"/>
        <v>0</v>
      </c>
      <c r="G89" s="500">
        <f t="shared" si="57"/>
        <v>0</v>
      </c>
      <c r="H89" s="500">
        <f t="shared" si="57"/>
        <v>0</v>
      </c>
      <c r="I89" s="500">
        <f t="shared" si="57"/>
        <v>0</v>
      </c>
      <c r="J89" s="500">
        <f t="shared" si="57"/>
        <v>0</v>
      </c>
      <c r="K89" s="500">
        <f t="shared" si="57"/>
        <v>0</v>
      </c>
      <c r="L89" s="500">
        <f t="shared" si="57"/>
        <v>0</v>
      </c>
      <c r="M89" s="500">
        <f t="shared" si="57"/>
        <v>0</v>
      </c>
      <c r="N89" s="673"/>
      <c r="O89" s="804"/>
    </row>
    <row r="90" spans="1:17" s="805" customFormat="1" ht="15" customHeight="1">
      <c r="A90" s="801"/>
      <c r="B90" s="816"/>
      <c r="C90" s="487"/>
      <c r="D90" s="782" t="s">
        <v>49</v>
      </c>
      <c r="E90" s="500">
        <f t="shared" ref="E90:M90" si="58">E51*E128/10^6</f>
        <v>0.90528256650136618</v>
      </c>
      <c r="F90" s="500">
        <f t="shared" si="58"/>
        <v>3.0779607261046449</v>
      </c>
      <c r="G90" s="500">
        <f t="shared" si="58"/>
        <v>3.7872767754354606</v>
      </c>
      <c r="H90" s="500">
        <f t="shared" si="58"/>
        <v>4.2886304083070161</v>
      </c>
      <c r="I90" s="500">
        <f t="shared" si="58"/>
        <v>4.7346479707709461</v>
      </c>
      <c r="J90" s="500">
        <f t="shared" si="58"/>
        <v>4.9906611417139892</v>
      </c>
      <c r="K90" s="500">
        <f t="shared" si="58"/>
        <v>4.925782546871706</v>
      </c>
      <c r="L90" s="500">
        <f t="shared" si="58"/>
        <v>4.9134680905045274</v>
      </c>
      <c r="M90" s="500">
        <f t="shared" si="58"/>
        <v>4.9011844202782653</v>
      </c>
      <c r="N90" s="673">
        <f t="shared" si="56"/>
        <v>4.3908258294068192E-2</v>
      </c>
      <c r="O90" s="804"/>
    </row>
    <row r="91" spans="1:17" s="805" customFormat="1" ht="15" customHeight="1">
      <c r="A91" s="801"/>
      <c r="B91" s="816"/>
      <c r="C91" s="487" t="s">
        <v>20</v>
      </c>
      <c r="D91" s="782" t="s">
        <v>47</v>
      </c>
      <c r="E91" s="500">
        <f t="shared" ref="E91:M91" si="59">E52*E129/10^6</f>
        <v>0</v>
      </c>
      <c r="F91" s="500">
        <f t="shared" si="59"/>
        <v>0</v>
      </c>
      <c r="G91" s="500">
        <f t="shared" si="59"/>
        <v>0</v>
      </c>
      <c r="H91" s="500">
        <f t="shared" si="59"/>
        <v>0</v>
      </c>
      <c r="I91" s="500">
        <f t="shared" si="59"/>
        <v>0</v>
      </c>
      <c r="J91" s="500">
        <f t="shared" si="59"/>
        <v>0</v>
      </c>
      <c r="K91" s="500">
        <f t="shared" si="59"/>
        <v>0</v>
      </c>
      <c r="L91" s="500">
        <f t="shared" si="59"/>
        <v>0</v>
      </c>
      <c r="M91" s="500">
        <f t="shared" si="59"/>
        <v>0</v>
      </c>
      <c r="N91" s="673"/>
      <c r="O91" s="804"/>
    </row>
    <row r="92" spans="1:17" s="805" customFormat="1" ht="15" customHeight="1">
      <c r="A92" s="801"/>
      <c r="B92" s="816"/>
      <c r="C92" s="487"/>
      <c r="D92" s="782" t="s">
        <v>111</v>
      </c>
      <c r="E92" s="500">
        <f t="shared" ref="E92:M92" si="60">E53*E130/10^6</f>
        <v>5.1989311923484252</v>
      </c>
      <c r="F92" s="500">
        <f t="shared" si="60"/>
        <v>4.8610006648457773</v>
      </c>
      <c r="G92" s="500">
        <f t="shared" si="60"/>
        <v>14.317856503727565</v>
      </c>
      <c r="H92" s="500">
        <f t="shared" si="60"/>
        <v>18.188331063097721</v>
      </c>
      <c r="I92" s="500">
        <f t="shared" si="60"/>
        <v>21.753243951464874</v>
      </c>
      <c r="J92" s="500">
        <f t="shared" si="60"/>
        <v>24.276620249834796</v>
      </c>
      <c r="K92" s="500">
        <f t="shared" si="60"/>
        <v>23.961024186586943</v>
      </c>
      <c r="L92" s="500">
        <f t="shared" si="60"/>
        <v>22.99060270703017</v>
      </c>
      <c r="M92" s="500">
        <f t="shared" si="60"/>
        <v>22.059483297395445</v>
      </c>
      <c r="N92" s="673">
        <f t="shared" si="56"/>
        <v>7.4697458144847406E-2</v>
      </c>
      <c r="O92" s="804"/>
    </row>
    <row r="93" spans="1:17" s="805" customFormat="1" ht="15" customHeight="1">
      <c r="A93" s="801"/>
      <c r="B93" s="816"/>
      <c r="C93" s="487"/>
      <c r="D93" s="782" t="s">
        <v>112</v>
      </c>
      <c r="E93" s="500">
        <f t="shared" ref="E93:M93" si="61">E54*E131/10^6</f>
        <v>0</v>
      </c>
      <c r="F93" s="500">
        <f t="shared" si="61"/>
        <v>0</v>
      </c>
      <c r="G93" s="500">
        <f t="shared" si="61"/>
        <v>0</v>
      </c>
      <c r="H93" s="500">
        <f t="shared" si="61"/>
        <v>0</v>
      </c>
      <c r="I93" s="500">
        <f t="shared" si="61"/>
        <v>0</v>
      </c>
      <c r="J93" s="500">
        <f t="shared" si="61"/>
        <v>0</v>
      </c>
      <c r="K93" s="500">
        <f t="shared" si="61"/>
        <v>0</v>
      </c>
      <c r="L93" s="500">
        <f t="shared" si="61"/>
        <v>0</v>
      </c>
      <c r="M93" s="500">
        <f t="shared" si="61"/>
        <v>0</v>
      </c>
      <c r="N93" s="673"/>
      <c r="O93" s="804"/>
    </row>
    <row r="94" spans="1:17" s="805" customFormat="1" ht="15" customHeight="1">
      <c r="A94" s="801"/>
      <c r="B94" s="816"/>
      <c r="C94" s="487"/>
      <c r="D94" s="782" t="s">
        <v>113</v>
      </c>
      <c r="E94" s="500">
        <f t="shared" ref="E94:M94" si="62">E55*E132/10^6</f>
        <v>0</v>
      </c>
      <c r="F94" s="500">
        <f t="shared" si="62"/>
        <v>0</v>
      </c>
      <c r="G94" s="500">
        <f t="shared" si="62"/>
        <v>0</v>
      </c>
      <c r="H94" s="500">
        <f t="shared" si="62"/>
        <v>0</v>
      </c>
      <c r="I94" s="500">
        <f t="shared" si="62"/>
        <v>0</v>
      </c>
      <c r="J94" s="500">
        <f t="shared" si="62"/>
        <v>0</v>
      </c>
      <c r="K94" s="500">
        <f t="shared" si="62"/>
        <v>0</v>
      </c>
      <c r="L94" s="500">
        <f t="shared" si="62"/>
        <v>0</v>
      </c>
      <c r="M94" s="500">
        <f t="shared" si="62"/>
        <v>0</v>
      </c>
      <c r="N94" s="673"/>
      <c r="O94" s="804"/>
    </row>
    <row r="95" spans="1:17" s="805" customFormat="1" ht="15" customHeight="1">
      <c r="A95" s="801"/>
      <c r="B95" s="816"/>
      <c r="C95" s="487" t="s">
        <v>290</v>
      </c>
      <c r="D95" s="782" t="s">
        <v>111</v>
      </c>
      <c r="E95" s="500">
        <f t="shared" ref="E95:M95" si="63">E56*E133/10^6</f>
        <v>0</v>
      </c>
      <c r="F95" s="500">
        <f t="shared" si="63"/>
        <v>0</v>
      </c>
      <c r="G95" s="500">
        <f t="shared" si="63"/>
        <v>1.0991306608983165</v>
      </c>
      <c r="H95" s="500">
        <f t="shared" si="63"/>
        <v>3.712087091968181</v>
      </c>
      <c r="I95" s="500">
        <f t="shared" si="63"/>
        <v>7.0335423707041507</v>
      </c>
      <c r="J95" s="500">
        <f t="shared" si="63"/>
        <v>18.963686543590832</v>
      </c>
      <c r="K95" s="500">
        <f t="shared" si="63"/>
        <v>45.715547195843968</v>
      </c>
      <c r="L95" s="500">
        <f t="shared" si="63"/>
        <v>90.855078497020287</v>
      </c>
      <c r="M95" s="500">
        <f t="shared" si="63"/>
        <v>180.56538300497812</v>
      </c>
      <c r="N95" s="673">
        <f t="shared" si="56"/>
        <v>1.3402604602414994</v>
      </c>
      <c r="O95" s="804"/>
    </row>
    <row r="96" spans="1:17" s="805" customFormat="1" ht="15" customHeight="1">
      <c r="A96" s="801"/>
      <c r="B96" s="816"/>
      <c r="C96" s="487" t="s">
        <v>115</v>
      </c>
      <c r="D96" s="782" t="s">
        <v>112</v>
      </c>
      <c r="E96" s="500">
        <f t="shared" ref="E96:M96" si="64">E57*E134/10^6</f>
        <v>0.95377687546026058</v>
      </c>
      <c r="F96" s="500">
        <f t="shared" si="64"/>
        <v>2.4765811196832854</v>
      </c>
      <c r="G96" s="500">
        <f t="shared" si="64"/>
        <v>5.6165097959379553</v>
      </c>
      <c r="H96" s="500">
        <f t="shared" si="64"/>
        <v>11.187860586168567</v>
      </c>
      <c r="I96" s="500">
        <f t="shared" si="64"/>
        <v>25.710776540843394</v>
      </c>
      <c r="J96" s="500">
        <f t="shared" si="64"/>
        <v>39.716420041918411</v>
      </c>
      <c r="K96" s="500">
        <f t="shared" si="64"/>
        <v>30.277977742520399</v>
      </c>
      <c r="L96" s="500">
        <f t="shared" si="64"/>
        <v>23.932804073775063</v>
      </c>
      <c r="M96" s="500">
        <f t="shared" si="64"/>
        <v>22.866071260463357</v>
      </c>
      <c r="N96" s="673">
        <f t="shared" si="56"/>
        <v>0.26363264966486932</v>
      </c>
      <c r="O96" s="804"/>
    </row>
    <row r="97" spans="1:30" s="805" customFormat="1" ht="15" customHeight="1">
      <c r="A97" s="801"/>
      <c r="B97" s="816"/>
      <c r="C97" s="683" t="s">
        <v>332</v>
      </c>
      <c r="D97" s="782" t="s">
        <v>113</v>
      </c>
      <c r="E97" s="500">
        <f t="shared" ref="E97:M97" si="65">E58*E135/10^6</f>
        <v>182.30822391404911</v>
      </c>
      <c r="F97" s="500">
        <f t="shared" si="65"/>
        <v>103.09698189410449</v>
      </c>
      <c r="G97" s="500">
        <f t="shared" si="65"/>
        <v>91.270568490290373</v>
      </c>
      <c r="H97" s="500">
        <f t="shared" si="65"/>
        <v>112.01802817301501</v>
      </c>
      <c r="I97" s="500">
        <f t="shared" si="65"/>
        <v>194.29983546885015</v>
      </c>
      <c r="J97" s="500">
        <f t="shared" si="65"/>
        <v>168.08444999999998</v>
      </c>
      <c r="K97" s="500">
        <f t="shared" si="65"/>
        <v>148.27116014999999</v>
      </c>
      <c r="L97" s="500">
        <f t="shared" si="65"/>
        <v>155.76620683698002</v>
      </c>
      <c r="M97" s="500">
        <f t="shared" si="65"/>
        <v>155.20324956040102</v>
      </c>
      <c r="N97" s="673">
        <f t="shared" si="56"/>
        <v>9.2517349459950049E-2</v>
      </c>
      <c r="O97" s="804"/>
    </row>
    <row r="98" spans="1:30" s="805" customFormat="1" ht="15" customHeight="1">
      <c r="A98" s="801"/>
      <c r="B98" s="822" t="s">
        <v>15</v>
      </c>
      <c r="C98" s="683" t="s">
        <v>110</v>
      </c>
      <c r="D98" s="782"/>
      <c r="E98" s="500">
        <f t="shared" ref="E98:L98" si="66">SUM(E99:E104)</f>
        <v>0</v>
      </c>
      <c r="F98" s="500">
        <f t="shared" si="66"/>
        <v>0</v>
      </c>
      <c r="G98" s="500">
        <f t="shared" si="66"/>
        <v>0</v>
      </c>
      <c r="H98" s="500">
        <f t="shared" si="66"/>
        <v>3.7529977479543835</v>
      </c>
      <c r="I98" s="500">
        <f t="shared" si="66"/>
        <v>14.029823210659181</v>
      </c>
      <c r="J98" s="500">
        <f t="shared" si="66"/>
        <v>77.269728660931335</v>
      </c>
      <c r="K98" s="500">
        <f t="shared" si="66"/>
        <v>319.44188360807027</v>
      </c>
      <c r="L98" s="500">
        <f t="shared" si="66"/>
        <v>569.26414311833287</v>
      </c>
      <c r="M98" s="500">
        <f t="shared" ref="M98" si="67">SUM(M99:M104)</f>
        <v>722.35251550120256</v>
      </c>
      <c r="N98" s="673" t="e">
        <f t="shared" si="56"/>
        <v>#DIV/0!</v>
      </c>
      <c r="O98" s="804"/>
    </row>
    <row r="99" spans="1:30" s="805" customFormat="1" ht="15" customHeight="1">
      <c r="A99" s="801"/>
      <c r="B99" s="816"/>
      <c r="C99" s="865" t="s">
        <v>116</v>
      </c>
      <c r="D99" s="866" t="s">
        <v>47</v>
      </c>
      <c r="E99" s="867">
        <f t="shared" ref="E99:M99" si="68">E60*E137/10^6</f>
        <v>0</v>
      </c>
      <c r="F99" s="867">
        <f t="shared" si="68"/>
        <v>0</v>
      </c>
      <c r="G99" s="867">
        <f t="shared" si="68"/>
        <v>0</v>
      </c>
      <c r="H99" s="867">
        <f t="shared" si="68"/>
        <v>0</v>
      </c>
      <c r="I99" s="867">
        <f t="shared" si="68"/>
        <v>0</v>
      </c>
      <c r="J99" s="867">
        <f t="shared" si="68"/>
        <v>0</v>
      </c>
      <c r="K99" s="867">
        <f t="shared" si="68"/>
        <v>0</v>
      </c>
      <c r="L99" s="867">
        <f t="shared" si="68"/>
        <v>0</v>
      </c>
      <c r="M99" s="867">
        <f t="shared" si="68"/>
        <v>0</v>
      </c>
      <c r="N99" s="869"/>
      <c r="O99" s="804"/>
    </row>
    <row r="100" spans="1:30" s="805" customFormat="1" ht="15" customHeight="1">
      <c r="A100" s="801"/>
      <c r="B100" s="816"/>
      <c r="C100" s="865"/>
      <c r="D100" s="866" t="s">
        <v>111</v>
      </c>
      <c r="E100" s="867">
        <f t="shared" ref="E100:M100" si="69">E61*E138/10^6</f>
        <v>0</v>
      </c>
      <c r="F100" s="867">
        <f t="shared" si="69"/>
        <v>0</v>
      </c>
      <c r="G100" s="867">
        <f t="shared" si="69"/>
        <v>0</v>
      </c>
      <c r="H100" s="867">
        <f t="shared" si="69"/>
        <v>1.8611444305735754</v>
      </c>
      <c r="I100" s="867">
        <f t="shared" si="69"/>
        <v>6.8995490404533104</v>
      </c>
      <c r="J100" s="867">
        <f t="shared" si="69"/>
        <v>42.938911415992507</v>
      </c>
      <c r="K100" s="867">
        <f t="shared" si="69"/>
        <v>204.82231714823993</v>
      </c>
      <c r="L100" s="867">
        <f t="shared" si="69"/>
        <v>349.23694778779395</v>
      </c>
      <c r="M100" s="867">
        <f t="shared" si="69"/>
        <v>492.42409638078948</v>
      </c>
      <c r="N100" s="869"/>
      <c r="O100" s="804"/>
    </row>
    <row r="101" spans="1:30" s="805" customFormat="1" ht="15" customHeight="1">
      <c r="A101" s="801"/>
      <c r="B101" s="816"/>
      <c r="C101" s="865"/>
      <c r="D101" s="866" t="s">
        <v>112</v>
      </c>
      <c r="E101" s="867">
        <f t="shared" ref="E101:M101" si="70">E62*E139/10^6</f>
        <v>0</v>
      </c>
      <c r="F101" s="867">
        <f t="shared" si="70"/>
        <v>0</v>
      </c>
      <c r="G101" s="867">
        <f t="shared" si="70"/>
        <v>0</v>
      </c>
      <c r="H101" s="867">
        <f t="shared" si="70"/>
        <v>0</v>
      </c>
      <c r="I101" s="867">
        <f t="shared" si="70"/>
        <v>0</v>
      </c>
      <c r="J101" s="867">
        <f t="shared" si="70"/>
        <v>0</v>
      </c>
      <c r="K101" s="867">
        <f t="shared" si="70"/>
        <v>0</v>
      </c>
      <c r="L101" s="867">
        <f t="shared" si="70"/>
        <v>0</v>
      </c>
      <c r="M101" s="867">
        <f t="shared" si="70"/>
        <v>0</v>
      </c>
      <c r="N101" s="869"/>
      <c r="O101" s="804"/>
    </row>
    <row r="102" spans="1:30" s="805" customFormat="1" ht="15" customHeight="1">
      <c r="A102" s="801"/>
      <c r="B102" s="816"/>
      <c r="C102" s="865"/>
      <c r="D102" s="866" t="s">
        <v>113</v>
      </c>
      <c r="E102" s="867">
        <f t="shared" ref="E102:M102" si="71">E63*E140/10^6</f>
        <v>0</v>
      </c>
      <c r="F102" s="867">
        <f t="shared" si="71"/>
        <v>0</v>
      </c>
      <c r="G102" s="867">
        <f t="shared" si="71"/>
        <v>0</v>
      </c>
      <c r="H102" s="867">
        <f t="shared" si="71"/>
        <v>0</v>
      </c>
      <c r="I102" s="867">
        <f t="shared" si="71"/>
        <v>0</v>
      </c>
      <c r="J102" s="867">
        <f t="shared" si="71"/>
        <v>0</v>
      </c>
      <c r="K102" s="867">
        <f t="shared" si="71"/>
        <v>0</v>
      </c>
      <c r="L102" s="867">
        <f t="shared" si="71"/>
        <v>0</v>
      </c>
      <c r="M102" s="867">
        <f t="shared" si="71"/>
        <v>0</v>
      </c>
      <c r="N102" s="869"/>
      <c r="O102" s="804"/>
    </row>
    <row r="103" spans="1:30" s="805" customFormat="1" ht="15" customHeight="1">
      <c r="A103" s="801"/>
      <c r="B103" s="816"/>
      <c r="C103" s="865" t="s">
        <v>261</v>
      </c>
      <c r="D103" s="866" t="s">
        <v>112</v>
      </c>
      <c r="E103" s="867">
        <f t="shared" ref="E103:M103" si="72">E64*E141/10^6</f>
        <v>0</v>
      </c>
      <c r="F103" s="867">
        <f t="shared" si="72"/>
        <v>0</v>
      </c>
      <c r="G103" s="867">
        <f t="shared" si="72"/>
        <v>0</v>
      </c>
      <c r="H103" s="867">
        <f t="shared" si="72"/>
        <v>1.8918533173808079</v>
      </c>
      <c r="I103" s="867">
        <f t="shared" si="72"/>
        <v>7.1302741702058707</v>
      </c>
      <c r="J103" s="867">
        <f t="shared" si="72"/>
        <v>34.330817244938828</v>
      </c>
      <c r="K103" s="867">
        <f t="shared" si="72"/>
        <v>114.61956645983032</v>
      </c>
      <c r="L103" s="867">
        <f t="shared" si="72"/>
        <v>220.02719533053886</v>
      </c>
      <c r="M103" s="867">
        <f t="shared" si="72"/>
        <v>229.92841912041305</v>
      </c>
      <c r="N103" s="869" t="e">
        <f t="shared" si="56"/>
        <v>#DIV/0!</v>
      </c>
      <c r="O103" s="804"/>
    </row>
    <row r="104" spans="1:30" s="805" customFormat="1" ht="15" customHeight="1">
      <c r="A104" s="801"/>
      <c r="B104" s="816"/>
      <c r="C104" s="865"/>
      <c r="D104" s="866" t="s">
        <v>113</v>
      </c>
      <c r="E104" s="867">
        <f t="shared" ref="E104:M104" si="73">E65*E142/10^6</f>
        <v>0</v>
      </c>
      <c r="F104" s="867">
        <f t="shared" si="73"/>
        <v>0</v>
      </c>
      <c r="G104" s="867">
        <f t="shared" si="73"/>
        <v>0</v>
      </c>
      <c r="H104" s="867">
        <f t="shared" si="73"/>
        <v>0</v>
      </c>
      <c r="I104" s="867">
        <f t="shared" si="73"/>
        <v>0</v>
      </c>
      <c r="J104" s="867">
        <f t="shared" si="73"/>
        <v>0</v>
      </c>
      <c r="K104" s="867">
        <f t="shared" si="73"/>
        <v>0</v>
      </c>
      <c r="L104" s="867">
        <f t="shared" si="73"/>
        <v>0</v>
      </c>
      <c r="M104" s="867">
        <f t="shared" si="73"/>
        <v>0</v>
      </c>
      <c r="N104" s="869"/>
      <c r="O104" s="804"/>
    </row>
    <row r="105" spans="1:30" s="805" customFormat="1" ht="15" customHeight="1">
      <c r="A105" s="801"/>
      <c r="B105" s="787"/>
      <c r="C105" s="484" t="s">
        <v>37</v>
      </c>
      <c r="D105" s="780"/>
      <c r="E105" s="783">
        <f t="shared" ref="E105:L105" si="74">SUM(E87,E70)</f>
        <v>200.04184706835915</v>
      </c>
      <c r="F105" s="783">
        <f t="shared" si="74"/>
        <v>238.68410124475182</v>
      </c>
      <c r="G105" s="783">
        <f t="shared" si="74"/>
        <v>346.38635981822341</v>
      </c>
      <c r="H105" s="783">
        <f t="shared" si="74"/>
        <v>484.94520422841242</v>
      </c>
      <c r="I105" s="783">
        <f t="shared" si="74"/>
        <v>710.83251968568766</v>
      </c>
      <c r="J105" s="783">
        <f t="shared" si="74"/>
        <v>922.23244301215686</v>
      </c>
      <c r="K105" s="783">
        <f t="shared" si="74"/>
        <v>1423.0063980156683</v>
      </c>
      <c r="L105" s="783">
        <f t="shared" si="74"/>
        <v>2319.5884967739726</v>
      </c>
      <c r="M105" s="783">
        <f t="shared" ref="M105" si="75">SUM(M87,M70)</f>
        <v>3322.5724619794532</v>
      </c>
      <c r="N105" s="673">
        <f t="shared" si="56"/>
        <v>0.45764672065205381</v>
      </c>
      <c r="O105" s="804"/>
    </row>
    <row r="106" spans="1:30" s="805" customFormat="1" ht="15" customHeight="1">
      <c r="A106" s="801"/>
      <c r="B106" s="768"/>
      <c r="C106" s="483"/>
      <c r="D106" s="768"/>
      <c r="E106" s="776"/>
      <c r="F106" s="776"/>
      <c r="G106" s="776"/>
      <c r="H106" s="776"/>
      <c r="I106" s="776"/>
      <c r="J106" s="776"/>
      <c r="K106" s="776"/>
      <c r="L106" s="776"/>
      <c r="M106" s="776"/>
      <c r="N106" s="770"/>
      <c r="O106" s="803"/>
    </row>
    <row r="107" spans="1:30" s="805" customFormat="1" ht="15" customHeight="1">
      <c r="A107" s="801"/>
      <c r="B107" s="829" t="s">
        <v>42</v>
      </c>
      <c r="C107" s="481" t="s">
        <v>1</v>
      </c>
      <c r="D107" s="776"/>
      <c r="E107" s="776"/>
      <c r="F107" s="776"/>
      <c r="G107" s="776"/>
      <c r="H107" s="776"/>
      <c r="I107" s="776"/>
      <c r="J107" s="776"/>
      <c r="K107" s="776"/>
      <c r="L107" s="776"/>
      <c r="M107" s="776"/>
      <c r="N107" s="770"/>
      <c r="O107" s="804"/>
    </row>
    <row r="108" spans="1:30" s="805" customFormat="1" ht="15" customHeight="1">
      <c r="B108" s="341" t="s">
        <v>27</v>
      </c>
      <c r="C108" s="341" t="s">
        <v>45</v>
      </c>
      <c r="D108" s="341" t="s">
        <v>28</v>
      </c>
      <c r="E108" s="339">
        <v>2011</v>
      </c>
      <c r="F108" s="339">
        <v>2012</v>
      </c>
      <c r="G108" s="339">
        <v>2013</v>
      </c>
      <c r="H108" s="339">
        <v>2014</v>
      </c>
      <c r="I108" s="339">
        <v>2015</v>
      </c>
      <c r="J108" s="339">
        <v>2016</v>
      </c>
      <c r="K108" s="339">
        <v>2017</v>
      </c>
      <c r="L108" s="339">
        <v>2018</v>
      </c>
      <c r="M108" s="339">
        <v>2019</v>
      </c>
      <c r="N108" s="340" t="s">
        <v>29</v>
      </c>
      <c r="O108" s="804"/>
    </row>
    <row r="109" spans="1:30" s="805" customFormat="1" ht="15" customHeight="1">
      <c r="B109" s="823" t="s">
        <v>109</v>
      </c>
      <c r="C109" s="685" t="s">
        <v>117</v>
      </c>
      <c r="D109" s="685" t="s">
        <v>118</v>
      </c>
      <c r="E109" s="824"/>
      <c r="F109" s="824"/>
      <c r="G109" s="824"/>
      <c r="H109" s="824"/>
      <c r="I109" s="824"/>
      <c r="J109" s="824"/>
      <c r="K109" s="824"/>
      <c r="L109" s="824"/>
      <c r="M109" s="824"/>
      <c r="N109" s="832"/>
      <c r="O109" s="804"/>
    </row>
    <row r="110" spans="1:30" s="805" customFormat="1" ht="15" customHeight="1">
      <c r="B110" s="816" t="s">
        <v>3</v>
      </c>
      <c r="C110" s="487"/>
      <c r="D110" s="485"/>
      <c r="E110" s="485"/>
      <c r="F110" s="485"/>
      <c r="G110" s="485"/>
      <c r="H110" s="485"/>
      <c r="I110" s="485"/>
      <c r="J110" s="485"/>
      <c r="K110" s="485"/>
      <c r="L110" s="485"/>
      <c r="M110" s="485"/>
      <c r="N110" s="486"/>
      <c r="O110" s="804"/>
    </row>
    <row r="111" spans="1:30" s="805" customFormat="1" ht="15" customHeight="1">
      <c r="B111" s="816"/>
      <c r="C111" s="487" t="s">
        <v>6</v>
      </c>
      <c r="D111" s="782" t="s">
        <v>47</v>
      </c>
      <c r="E111" s="509">
        <v>4879</v>
      </c>
      <c r="F111" s="509">
        <v>4147.1499999999996</v>
      </c>
      <c r="G111" s="509">
        <v>3442.1344999999997</v>
      </c>
      <c r="H111" s="509">
        <v>2856.9716349999994</v>
      </c>
      <c r="I111" s="509">
        <v>2628.4139041999997</v>
      </c>
      <c r="J111" s="509">
        <v>2418.1407918639998</v>
      </c>
      <c r="K111" s="509">
        <v>2248.8709364335195</v>
      </c>
      <c r="L111" s="509">
        <v>2091.4499708831731</v>
      </c>
      <c r="M111" s="509">
        <v>1945.0484729213508</v>
      </c>
      <c r="N111" s="673">
        <f>(M111/G111)^(1/6)-1</f>
        <v>-9.0749045875567536E-2</v>
      </c>
      <c r="O111" s="804"/>
      <c r="R111" s="482"/>
      <c r="S111" s="482"/>
      <c r="T111" s="482"/>
      <c r="U111" s="748"/>
      <c r="V111" s="748"/>
      <c r="W111" s="748"/>
      <c r="X111" s="748"/>
      <c r="Y111" s="748"/>
      <c r="Z111" s="748"/>
      <c r="AA111" s="748"/>
      <c r="AB111" s="748"/>
      <c r="AC111" s="748"/>
      <c r="AD111" s="749"/>
    </row>
    <row r="112" spans="1:30" s="805" customFormat="1" ht="15" customHeight="1">
      <c r="B112" s="816"/>
      <c r="C112" s="487"/>
      <c r="D112" s="782" t="s">
        <v>49</v>
      </c>
      <c r="E112" s="485"/>
      <c r="F112" s="485"/>
      <c r="G112" s="485"/>
      <c r="H112" s="485"/>
      <c r="I112" s="485"/>
      <c r="J112" s="485"/>
      <c r="K112" s="485"/>
      <c r="L112" s="485"/>
      <c r="M112" s="485"/>
      <c r="N112" s="486"/>
      <c r="O112" s="804"/>
    </row>
    <row r="113" spans="2:15" s="805" customFormat="1" ht="15" customHeight="1">
      <c r="B113" s="822" t="s">
        <v>10</v>
      </c>
      <c r="C113" s="487"/>
      <c r="D113" s="782"/>
      <c r="E113" s="485"/>
      <c r="F113" s="486"/>
      <c r="G113" s="486"/>
      <c r="H113" s="485"/>
      <c r="I113" s="485"/>
      <c r="J113" s="485"/>
      <c r="K113" s="485"/>
      <c r="L113" s="485"/>
      <c r="M113" s="485"/>
      <c r="N113" s="486"/>
      <c r="O113" s="804"/>
    </row>
    <row r="114" spans="2:15" s="805" customFormat="1" ht="15" customHeight="1">
      <c r="B114" s="816"/>
      <c r="C114" s="487"/>
      <c r="D114" s="782" t="s">
        <v>47</v>
      </c>
      <c r="E114" s="509">
        <v>34881.990000000005</v>
      </c>
      <c r="F114" s="509">
        <v>33137.890500000001</v>
      </c>
      <c r="G114" s="509">
        <v>29824.101450000002</v>
      </c>
      <c r="H114" s="509">
        <v>26841.691305000004</v>
      </c>
      <c r="I114" s="509">
        <v>24157.522174500005</v>
      </c>
      <c r="J114" s="509">
        <v>12078.761087250003</v>
      </c>
      <c r="K114" s="509">
        <v>9663.0088698000018</v>
      </c>
      <c r="L114" s="509">
        <v>8696.7079828200021</v>
      </c>
      <c r="M114" s="509">
        <v>7827.0371845380023</v>
      </c>
      <c r="N114" s="673">
        <f t="shared" ref="N114:N115" si="76">(M114/G114)^(1/6)-1</f>
        <v>-0.19984951739800139</v>
      </c>
      <c r="O114" s="804"/>
    </row>
    <row r="115" spans="2:15" s="805" customFormat="1" ht="15" customHeight="1">
      <c r="B115" s="816"/>
      <c r="C115" s="487"/>
      <c r="D115" s="782" t="s">
        <v>49</v>
      </c>
      <c r="E115" s="831">
        <v>34881.990000000005</v>
      </c>
      <c r="F115" s="831">
        <v>33137.890500000001</v>
      </c>
      <c r="G115" s="831">
        <v>29824.101450000002</v>
      </c>
      <c r="H115" s="831">
        <v>26841.691305000004</v>
      </c>
      <c r="I115" s="831">
        <v>24157.522174500005</v>
      </c>
      <c r="J115" s="831">
        <v>12078.761087250003</v>
      </c>
      <c r="K115" s="831">
        <v>9663.0088698000018</v>
      </c>
      <c r="L115" s="831">
        <v>8696.7079828200021</v>
      </c>
      <c r="M115" s="831">
        <v>7827.0371845380023</v>
      </c>
      <c r="N115" s="673">
        <f t="shared" si="76"/>
        <v>-0.19984951739800139</v>
      </c>
      <c r="O115" s="804"/>
    </row>
    <row r="116" spans="2:15" s="805" customFormat="1" ht="15" customHeight="1">
      <c r="B116" s="822" t="s">
        <v>9</v>
      </c>
      <c r="C116" s="487"/>
      <c r="D116" s="782"/>
      <c r="E116" s="509"/>
      <c r="F116" s="509"/>
      <c r="G116" s="509"/>
      <c r="H116" s="509"/>
      <c r="I116" s="509"/>
      <c r="J116" s="509"/>
      <c r="K116" s="509"/>
      <c r="L116" s="509"/>
      <c r="M116" s="509"/>
      <c r="N116" s="486"/>
      <c r="O116" s="804"/>
    </row>
    <row r="117" spans="2:15" s="804" customFormat="1" ht="15" customHeight="1">
      <c r="B117" s="816"/>
      <c r="C117" s="487" t="s">
        <v>6</v>
      </c>
      <c r="D117" s="782" t="s">
        <v>47</v>
      </c>
      <c r="E117" s="509">
        <v>18660.645</v>
      </c>
      <c r="F117" s="509">
        <v>8459.1613636363618</v>
      </c>
      <c r="G117" s="509">
        <v>7021.1039318181802</v>
      </c>
      <c r="H117" s="509">
        <v>5616.8831454545443</v>
      </c>
      <c r="I117" s="509">
        <v>4774.3506736363624</v>
      </c>
      <c r="J117" s="509">
        <v>4058.1980725909079</v>
      </c>
      <c r="K117" s="509">
        <v>3652.3782653318171</v>
      </c>
      <c r="L117" s="509">
        <v>3360.1880041052718</v>
      </c>
      <c r="M117" s="509">
        <v>3124.9748438179026</v>
      </c>
      <c r="N117" s="673">
        <f t="shared" ref="N117:N122" si="77">(M117/G117)^(1/6)-1</f>
        <v>-0.12621043499603124</v>
      </c>
    </row>
    <row r="118" spans="2:15" s="804" customFormat="1" ht="15" customHeight="1">
      <c r="B118" s="816"/>
      <c r="C118" s="487"/>
      <c r="D118" s="782" t="s">
        <v>49</v>
      </c>
      <c r="E118" s="831">
        <v>18660.645</v>
      </c>
      <c r="F118" s="831">
        <v>8459.1613636363618</v>
      </c>
      <c r="G118" s="831">
        <v>7021.1039318181802</v>
      </c>
      <c r="H118" s="831">
        <v>5616.8831454545443</v>
      </c>
      <c r="I118" s="831">
        <v>4774.3506736363624</v>
      </c>
      <c r="J118" s="831">
        <v>4058.1980725909079</v>
      </c>
      <c r="K118" s="831">
        <v>3652.3782653318171</v>
      </c>
      <c r="L118" s="831">
        <v>3360.1880041052718</v>
      </c>
      <c r="M118" s="831">
        <v>3124.9748438179026</v>
      </c>
      <c r="N118" s="673">
        <f t="shared" si="77"/>
        <v>-0.12621043499603124</v>
      </c>
      <c r="O118" s="817"/>
    </row>
    <row r="119" spans="2:15" s="804" customFormat="1" ht="15" customHeight="1">
      <c r="B119" s="816"/>
      <c r="C119" s="487" t="s">
        <v>14</v>
      </c>
      <c r="D119" s="782" t="s">
        <v>47</v>
      </c>
      <c r="E119" s="509"/>
      <c r="F119" s="509"/>
      <c r="G119" s="509"/>
      <c r="H119" s="831">
        <v>4900</v>
      </c>
      <c r="I119" s="831">
        <v>3675</v>
      </c>
      <c r="J119" s="831">
        <v>3307.5</v>
      </c>
      <c r="K119" s="831">
        <v>3042.9</v>
      </c>
      <c r="L119" s="831">
        <v>2829.8969999999999</v>
      </c>
      <c r="M119" s="831">
        <v>2631.8042099999998</v>
      </c>
      <c r="N119" s="673"/>
    </row>
    <row r="120" spans="2:15" s="804" customFormat="1" ht="15" customHeight="1">
      <c r="B120" s="816"/>
      <c r="C120" s="487"/>
      <c r="D120" s="782" t="s">
        <v>49</v>
      </c>
      <c r="E120" s="831">
        <v>0</v>
      </c>
      <c r="F120" s="831">
        <v>10000</v>
      </c>
      <c r="G120" s="831">
        <v>7000</v>
      </c>
      <c r="H120" s="831">
        <v>4900</v>
      </c>
      <c r="I120" s="831">
        <v>3675</v>
      </c>
      <c r="J120" s="831">
        <v>3307.5</v>
      </c>
      <c r="K120" s="831">
        <v>3042.9</v>
      </c>
      <c r="L120" s="831">
        <v>2829.8969999999999</v>
      </c>
      <c r="M120" s="831">
        <v>2631.8042099999998</v>
      </c>
      <c r="N120" s="673">
        <f t="shared" si="77"/>
        <v>-0.15044286912416271</v>
      </c>
    </row>
    <row r="121" spans="2:15" s="804" customFormat="1" ht="15" customHeight="1">
      <c r="B121" s="822" t="s">
        <v>16</v>
      </c>
      <c r="C121" s="487" t="s">
        <v>277</v>
      </c>
      <c r="D121" s="782" t="s">
        <v>47</v>
      </c>
      <c r="E121" s="509"/>
      <c r="F121" s="509"/>
      <c r="G121" s="509"/>
      <c r="H121" s="509"/>
      <c r="I121" s="509"/>
      <c r="J121" s="509"/>
      <c r="K121" s="509"/>
      <c r="L121" s="509"/>
      <c r="M121" s="509"/>
      <c r="N121" s="673"/>
    </row>
    <row r="122" spans="2:15" s="804" customFormat="1" ht="15" customHeight="1">
      <c r="B122" s="816"/>
      <c r="C122" s="487"/>
      <c r="D122" s="782" t="s">
        <v>49</v>
      </c>
      <c r="E122" s="831">
        <v>0</v>
      </c>
      <c r="F122" s="831">
        <v>5000</v>
      </c>
      <c r="G122" s="831">
        <v>4249.9999999999991</v>
      </c>
      <c r="H122" s="831">
        <v>2124.9999999999995</v>
      </c>
      <c r="I122" s="831">
        <v>1593.7499999999995</v>
      </c>
      <c r="J122" s="831">
        <v>1402.4999999999995</v>
      </c>
      <c r="K122" s="831">
        <v>1262.2499999999995</v>
      </c>
      <c r="L122" s="831">
        <v>1161.2699999999995</v>
      </c>
      <c r="M122" s="831">
        <v>1068.3683999999996</v>
      </c>
      <c r="N122" s="673">
        <f t="shared" si="77"/>
        <v>-0.20557052198997483</v>
      </c>
    </row>
    <row r="123" spans="2:15" s="804" customFormat="1" ht="15" customHeight="1">
      <c r="B123" s="822" t="s">
        <v>291</v>
      </c>
      <c r="C123" s="501"/>
      <c r="D123" s="825"/>
      <c r="E123" s="833">
        <v>0</v>
      </c>
      <c r="F123" s="833">
        <v>0</v>
      </c>
      <c r="G123" s="833">
        <v>0</v>
      </c>
      <c r="H123" s="833">
        <v>0</v>
      </c>
      <c r="I123" s="833">
        <v>1195.3124999999995</v>
      </c>
      <c r="J123" s="833">
        <v>1051.8749999999995</v>
      </c>
      <c r="K123" s="833">
        <v>946.68749999999966</v>
      </c>
      <c r="L123" s="833">
        <v>870.95249999999965</v>
      </c>
      <c r="M123" s="833">
        <v>801.27629999999976</v>
      </c>
      <c r="N123" s="826"/>
    </row>
    <row r="124" spans="2:15" s="804" customFormat="1" ht="15" customHeight="1">
      <c r="B124" s="341" t="s">
        <v>27</v>
      </c>
      <c r="C124" s="341" t="s">
        <v>45</v>
      </c>
      <c r="D124" s="341" t="s">
        <v>28</v>
      </c>
      <c r="E124" s="339">
        <v>2011</v>
      </c>
      <c r="F124" s="339">
        <v>2012</v>
      </c>
      <c r="G124" s="339">
        <v>2013</v>
      </c>
      <c r="H124" s="339">
        <v>2014</v>
      </c>
      <c r="I124" s="339">
        <v>2015</v>
      </c>
      <c r="J124" s="339">
        <v>2016</v>
      </c>
      <c r="K124" s="339">
        <v>2017</v>
      </c>
      <c r="L124" s="339">
        <v>2018</v>
      </c>
      <c r="M124" s="339">
        <v>2019</v>
      </c>
      <c r="N124" s="340" t="s">
        <v>29</v>
      </c>
    </row>
    <row r="125" spans="2:15" s="804" customFormat="1" ht="15" customHeight="1">
      <c r="B125" s="827" t="s">
        <v>18</v>
      </c>
      <c r="C125" s="661"/>
      <c r="D125" s="784"/>
      <c r="E125" s="492"/>
      <c r="F125" s="492"/>
      <c r="G125" s="492"/>
      <c r="H125" s="492"/>
      <c r="I125" s="492"/>
      <c r="J125" s="492"/>
      <c r="K125" s="492"/>
      <c r="L125" s="492"/>
      <c r="M125" s="492"/>
      <c r="N125" s="493"/>
    </row>
    <row r="126" spans="2:15" s="804" customFormat="1" ht="15" customHeight="1">
      <c r="B126" s="816" t="s">
        <v>19</v>
      </c>
      <c r="C126" s="487"/>
      <c r="D126" s="782"/>
      <c r="E126" s="485"/>
      <c r="F126" s="485"/>
      <c r="G126" s="485"/>
      <c r="H126" s="485"/>
      <c r="I126" s="485"/>
      <c r="J126" s="485"/>
      <c r="K126" s="485"/>
      <c r="L126" s="485"/>
      <c r="M126" s="485"/>
      <c r="N126" s="486"/>
    </row>
    <row r="127" spans="2:15" s="804" customFormat="1" ht="15" customHeight="1">
      <c r="B127" s="816"/>
      <c r="C127" s="487" t="s">
        <v>6</v>
      </c>
      <c r="D127" s="782" t="s">
        <v>47</v>
      </c>
      <c r="E127" s="485"/>
      <c r="F127" s="485"/>
      <c r="G127" s="485"/>
      <c r="H127" s="485"/>
      <c r="I127" s="485"/>
      <c r="J127" s="485"/>
      <c r="K127" s="485"/>
      <c r="L127" s="485"/>
      <c r="M127" s="485"/>
      <c r="N127" s="486"/>
    </row>
    <row r="128" spans="2:15" s="804" customFormat="1" ht="15" customHeight="1">
      <c r="B128" s="816"/>
      <c r="C128" s="487"/>
      <c r="D128" s="782" t="s">
        <v>49</v>
      </c>
      <c r="E128" s="831">
        <v>603.52171100091084</v>
      </c>
      <c r="F128" s="831">
        <v>512.99345435077419</v>
      </c>
      <c r="G128" s="831">
        <v>461.6941089156968</v>
      </c>
      <c r="H128" s="831">
        <v>415.52469802412713</v>
      </c>
      <c r="I128" s="831">
        <v>382.28272218219701</v>
      </c>
      <c r="J128" s="831">
        <v>355.52293162944318</v>
      </c>
      <c r="K128" s="831">
        <v>334.19155573167654</v>
      </c>
      <c r="L128" s="831">
        <v>317.48197794509269</v>
      </c>
      <c r="M128" s="831">
        <v>301.60787904783803</v>
      </c>
      <c r="N128" s="673">
        <f t="shared" ref="N128:N141" si="78">(M128/G128)^(1/6)-1</f>
        <v>-6.8503147887451932E-2</v>
      </c>
    </row>
    <row r="129" spans="2:15" s="804" customFormat="1" ht="15" customHeight="1">
      <c r="B129" s="816"/>
      <c r="C129" s="487" t="s">
        <v>20</v>
      </c>
      <c r="D129" s="782" t="s">
        <v>47</v>
      </c>
      <c r="E129" s="509"/>
      <c r="F129" s="509"/>
      <c r="G129" s="509"/>
      <c r="H129" s="509"/>
      <c r="I129" s="509"/>
      <c r="J129" s="509"/>
      <c r="K129" s="509"/>
      <c r="L129" s="509"/>
      <c r="M129" s="509"/>
      <c r="N129" s="673"/>
    </row>
    <row r="130" spans="2:15" s="804" customFormat="1" ht="15" customHeight="1">
      <c r="B130" s="816"/>
      <c r="C130" s="487"/>
      <c r="D130" s="782" t="s">
        <v>111</v>
      </c>
      <c r="E130" s="831">
        <v>519.89311923484252</v>
      </c>
      <c r="F130" s="831">
        <v>441.90915134961614</v>
      </c>
      <c r="G130" s="831">
        <v>397.71823621465455</v>
      </c>
      <c r="H130" s="831">
        <v>357.94641259318911</v>
      </c>
      <c r="I130" s="831">
        <v>329.31069958573397</v>
      </c>
      <c r="J130" s="831">
        <v>306.25895061473256</v>
      </c>
      <c r="K130" s="831">
        <v>287.88341357784856</v>
      </c>
      <c r="L130" s="831">
        <v>273.48924289895609</v>
      </c>
      <c r="M130" s="831">
        <v>259.81478075400827</v>
      </c>
      <c r="N130" s="673">
        <f t="shared" si="78"/>
        <v>-6.8503147887451932E-2</v>
      </c>
    </row>
    <row r="131" spans="2:15" s="804" customFormat="1" ht="15" customHeight="1">
      <c r="B131" s="816"/>
      <c r="C131" s="487"/>
      <c r="D131" s="782" t="s">
        <v>112</v>
      </c>
      <c r="E131" s="509"/>
      <c r="F131" s="509"/>
      <c r="G131" s="509"/>
      <c r="H131" s="509"/>
      <c r="I131" s="509"/>
      <c r="J131" s="509"/>
      <c r="K131" s="509"/>
      <c r="L131" s="509"/>
      <c r="M131" s="509"/>
      <c r="N131" s="673"/>
    </row>
    <row r="132" spans="2:15" s="804" customFormat="1" ht="15" customHeight="1">
      <c r="B132" s="816"/>
      <c r="C132" s="487"/>
      <c r="D132" s="782" t="s">
        <v>113</v>
      </c>
      <c r="E132" s="509"/>
      <c r="F132" s="509"/>
      <c r="G132" s="509"/>
      <c r="H132" s="509"/>
      <c r="I132" s="509"/>
      <c r="J132" s="509"/>
      <c r="K132" s="509"/>
      <c r="L132" s="509"/>
      <c r="M132" s="509"/>
      <c r="N132" s="673"/>
    </row>
    <row r="133" spans="2:15" s="804" customFormat="1" ht="15" customHeight="1">
      <c r="B133" s="816"/>
      <c r="C133" s="487" t="s">
        <v>114</v>
      </c>
      <c r="D133" s="782"/>
      <c r="E133" s="831"/>
      <c r="F133" s="831"/>
      <c r="G133" s="831">
        <v>623.28704703619076</v>
      </c>
      <c r="H133" s="831">
        <v>560.95834233257165</v>
      </c>
      <c r="I133" s="831">
        <v>516.08167494596591</v>
      </c>
      <c r="J133" s="831">
        <v>479.9559576997483</v>
      </c>
      <c r="K133" s="831">
        <v>451.15860023776338</v>
      </c>
      <c r="L133" s="831">
        <v>428.60067022587521</v>
      </c>
      <c r="M133" s="831">
        <v>407.17063671458141</v>
      </c>
      <c r="N133" s="673">
        <f t="shared" si="78"/>
        <v>-6.8503147887451932E-2</v>
      </c>
    </row>
    <row r="134" spans="2:15" s="804" customFormat="1" ht="15" customHeight="1">
      <c r="B134" s="816"/>
      <c r="C134" s="487" t="s">
        <v>115</v>
      </c>
      <c r="D134" s="782" t="s">
        <v>112</v>
      </c>
      <c r="E134" s="509">
        <v>259.94655961742126</v>
      </c>
      <c r="F134" s="509">
        <v>220.95457567480807</v>
      </c>
      <c r="G134" s="509">
        <v>198.85911810732728</v>
      </c>
      <c r="H134" s="509">
        <v>178.97320629659455</v>
      </c>
      <c r="I134" s="509">
        <v>164.65534979286699</v>
      </c>
      <c r="J134" s="509">
        <v>153.12947530736628</v>
      </c>
      <c r="K134" s="509">
        <v>143.94170678892428</v>
      </c>
      <c r="L134" s="509">
        <v>136.74462144947805</v>
      </c>
      <c r="M134" s="509">
        <v>129.90739037700413</v>
      </c>
      <c r="N134" s="673">
        <f t="shared" si="78"/>
        <v>-6.8503147887451932E-2</v>
      </c>
    </row>
    <row r="135" spans="2:15" s="804" customFormat="1" ht="15" customHeight="1">
      <c r="B135" s="816"/>
      <c r="C135" s="683" t="s">
        <v>332</v>
      </c>
      <c r="D135" s="782" t="s">
        <v>113</v>
      </c>
      <c r="E135" s="509">
        <v>208.82958065755912</v>
      </c>
      <c r="F135" s="509">
        <v>220.29269635492409</v>
      </c>
      <c r="G135" s="509">
        <v>204.87220761007939</v>
      </c>
      <c r="H135" s="509">
        <v>190.53115307737383</v>
      </c>
      <c r="I135" s="509">
        <v>181.00459542350512</v>
      </c>
      <c r="J135" s="509">
        <v>200</v>
      </c>
      <c r="K135" s="509">
        <v>186</v>
      </c>
      <c r="L135" s="509">
        <v>172.98</v>
      </c>
      <c r="M135" s="509">
        <v>160.87139999999997</v>
      </c>
      <c r="N135" s="673">
        <f t="shared" si="78"/>
        <v>-3.9495731938549716E-2</v>
      </c>
    </row>
    <row r="136" spans="2:15" s="804" customFormat="1" ht="15" customHeight="1">
      <c r="B136" s="822" t="s">
        <v>15</v>
      </c>
      <c r="C136" s="683"/>
      <c r="D136" s="782"/>
      <c r="E136" s="509"/>
      <c r="F136" s="509"/>
      <c r="G136" s="509"/>
      <c r="H136" s="509"/>
      <c r="I136" s="509"/>
      <c r="J136" s="509"/>
      <c r="K136" s="509"/>
      <c r="L136" s="509"/>
      <c r="M136" s="509"/>
      <c r="N136" s="673"/>
    </row>
    <row r="137" spans="2:15" s="804" customFormat="1" ht="15" customHeight="1">
      <c r="B137" s="816"/>
      <c r="C137" s="487" t="s">
        <v>116</v>
      </c>
      <c r="D137" s="782" t="s">
        <v>47</v>
      </c>
      <c r="E137" s="509"/>
      <c r="F137" s="509"/>
      <c r="G137" s="509"/>
      <c r="H137" s="509"/>
      <c r="I137" s="509"/>
      <c r="J137" s="509"/>
      <c r="K137" s="509"/>
      <c r="L137" s="509"/>
      <c r="M137" s="509"/>
      <c r="N137" s="673"/>
    </row>
    <row r="138" spans="2:15" s="804" customFormat="1" ht="15" customHeight="1">
      <c r="B138" s="816"/>
      <c r="C138" s="487"/>
      <c r="D138" s="782" t="s">
        <v>111</v>
      </c>
      <c r="E138" s="831">
        <v>0</v>
      </c>
      <c r="F138" s="831">
        <v>0</v>
      </c>
      <c r="G138" s="831">
        <v>625</v>
      </c>
      <c r="H138" s="831">
        <v>562.5</v>
      </c>
      <c r="I138" s="831">
        <v>506.25</v>
      </c>
      <c r="J138" s="831">
        <v>465.75</v>
      </c>
      <c r="K138" s="831">
        <v>433.14749999999998</v>
      </c>
      <c r="L138" s="831">
        <v>407.15864999999997</v>
      </c>
      <c r="M138" s="831">
        <v>382.72913099999994</v>
      </c>
      <c r="N138" s="673">
        <f t="shared" si="78"/>
        <v>-7.8486043668102634E-2</v>
      </c>
    </row>
    <row r="139" spans="2:15" s="804" customFormat="1" ht="15" customHeight="1">
      <c r="B139" s="816"/>
      <c r="C139" s="487"/>
      <c r="D139" s="782" t="s">
        <v>112</v>
      </c>
      <c r="E139" s="509"/>
      <c r="F139" s="509"/>
      <c r="G139" s="509"/>
      <c r="H139" s="509"/>
      <c r="I139" s="509"/>
      <c r="J139" s="509"/>
      <c r="K139" s="509"/>
      <c r="L139" s="509"/>
      <c r="M139" s="509"/>
      <c r="N139" s="673"/>
    </row>
    <row r="140" spans="2:15" s="804" customFormat="1" ht="15" customHeight="1">
      <c r="B140" s="816"/>
      <c r="C140" s="487"/>
      <c r="D140" s="782" t="s">
        <v>113</v>
      </c>
      <c r="E140" s="485"/>
      <c r="F140" s="485"/>
      <c r="G140" s="485"/>
      <c r="H140" s="485"/>
      <c r="I140" s="485"/>
      <c r="J140" s="485"/>
      <c r="K140" s="485"/>
      <c r="L140" s="485"/>
      <c r="M140" s="485"/>
      <c r="N140" s="673"/>
    </row>
    <row r="141" spans="2:15" s="804" customFormat="1" ht="15" customHeight="1">
      <c r="B141" s="816"/>
      <c r="C141" s="487" t="s">
        <v>261</v>
      </c>
      <c r="D141" s="782" t="s">
        <v>112</v>
      </c>
      <c r="E141" s="509">
        <v>0</v>
      </c>
      <c r="F141" s="509">
        <v>0</v>
      </c>
      <c r="G141" s="509">
        <v>286.71296874999996</v>
      </c>
      <c r="H141" s="509">
        <v>272.37732031249993</v>
      </c>
      <c r="I141" s="509">
        <v>258.7584542968749</v>
      </c>
      <c r="J141" s="509">
        <v>245.82053158203118</v>
      </c>
      <c r="K141" s="509">
        <v>233.5295050029296</v>
      </c>
      <c r="L141" s="509">
        <v>221.8530297527831</v>
      </c>
      <c r="M141" s="509">
        <v>210.76037826514394</v>
      </c>
      <c r="N141" s="673">
        <f t="shared" si="78"/>
        <v>-5.0000000000000044E-2</v>
      </c>
    </row>
    <row r="142" spans="2:15" s="804" customFormat="1" ht="15" customHeight="1">
      <c r="B142" s="816"/>
      <c r="C142" s="487"/>
      <c r="D142" s="782" t="s">
        <v>113</v>
      </c>
      <c r="E142" s="485"/>
      <c r="F142" s="485"/>
      <c r="G142" s="485"/>
      <c r="H142" s="485"/>
      <c r="I142" s="485"/>
      <c r="J142" s="485"/>
      <c r="K142" s="485"/>
      <c r="L142" s="485"/>
      <c r="M142" s="485"/>
      <c r="N142" s="486"/>
    </row>
    <row r="143" spans="2:15" s="805" customFormat="1" ht="15" customHeight="1">
      <c r="B143" s="508"/>
      <c r="C143" s="508"/>
      <c r="D143" s="820"/>
      <c r="E143" s="820"/>
      <c r="F143" s="820"/>
      <c r="G143" s="820"/>
      <c r="H143" s="820"/>
      <c r="I143" s="820"/>
      <c r="J143" s="820"/>
      <c r="K143" s="820"/>
      <c r="L143" s="820"/>
      <c r="M143" s="820"/>
      <c r="N143" s="821"/>
      <c r="O143" s="804"/>
    </row>
    <row r="144" spans="2:15" s="805" customFormat="1" ht="15" customHeight="1">
      <c r="B144" s="948" t="s">
        <v>509</v>
      </c>
      <c r="C144" s="948"/>
      <c r="D144" s="948"/>
      <c r="E144" s="948"/>
      <c r="F144" s="948"/>
      <c r="G144" s="948"/>
      <c r="H144" s="948"/>
      <c r="I144" s="820"/>
      <c r="J144" s="820"/>
      <c r="K144" s="820"/>
      <c r="L144" s="820"/>
      <c r="M144" s="820"/>
      <c r="N144" s="821"/>
      <c r="O144" s="804"/>
    </row>
    <row r="145" spans="2:15" s="805" customFormat="1" ht="15" customHeight="1">
      <c r="B145" s="508"/>
      <c r="C145" s="508"/>
      <c r="D145" s="820"/>
      <c r="E145" s="820"/>
      <c r="F145" s="820"/>
      <c r="G145" s="820"/>
      <c r="H145" s="820"/>
      <c r="I145" s="820"/>
      <c r="J145" s="820"/>
      <c r="K145" s="820"/>
      <c r="L145" s="820"/>
      <c r="M145" s="820"/>
      <c r="N145" s="821"/>
      <c r="O145" s="804"/>
    </row>
    <row r="146" spans="2:15" s="805" customFormat="1" ht="15" customHeight="1">
      <c r="B146" s="647" t="s">
        <v>43</v>
      </c>
      <c r="C146" s="508"/>
      <c r="D146" s="820"/>
      <c r="E146" s="820"/>
      <c r="F146" s="820"/>
      <c r="G146" s="820"/>
      <c r="H146" s="820"/>
      <c r="I146" s="820"/>
      <c r="J146" s="820"/>
      <c r="K146" s="820"/>
      <c r="L146" s="820"/>
      <c r="M146" s="820"/>
      <c r="N146" s="821"/>
      <c r="O146" s="804"/>
    </row>
    <row r="147" spans="2:15" s="805" customFormat="1" ht="15" customHeight="1">
      <c r="B147" s="508"/>
      <c r="C147" s="508"/>
      <c r="D147" s="820"/>
      <c r="E147" s="820"/>
      <c r="F147" s="820"/>
      <c r="G147" s="820"/>
      <c r="H147" s="820"/>
      <c r="I147" s="820"/>
      <c r="J147" s="820"/>
      <c r="K147" s="820"/>
      <c r="L147" s="820"/>
      <c r="M147" s="820"/>
      <c r="N147" s="821"/>
      <c r="O147" s="804"/>
    </row>
    <row r="148" spans="2:15" s="805" customFormat="1" ht="15" customHeight="1">
      <c r="B148" s="508"/>
      <c r="C148" s="837"/>
      <c r="D148" s="838"/>
      <c r="E148" s="339">
        <v>2011</v>
      </c>
      <c r="F148" s="339">
        <v>2012</v>
      </c>
      <c r="G148" s="339">
        <v>2013</v>
      </c>
      <c r="H148" s="339">
        <v>2014</v>
      </c>
      <c r="I148" s="339">
        <v>2015</v>
      </c>
      <c r="J148" s="339">
        <v>2016</v>
      </c>
      <c r="K148" s="339">
        <v>2017</v>
      </c>
      <c r="L148" s="339">
        <v>2018</v>
      </c>
      <c r="M148" s="339">
        <v>2019</v>
      </c>
      <c r="N148" s="839"/>
      <c r="O148" s="804"/>
    </row>
    <row r="149" spans="2:15" s="805" customFormat="1" ht="15" customHeight="1">
      <c r="B149" s="508"/>
      <c r="C149" s="685" t="s">
        <v>303</v>
      </c>
      <c r="D149" s="835"/>
      <c r="E149" s="836">
        <v>0</v>
      </c>
      <c r="F149" s="836">
        <v>0</v>
      </c>
      <c r="G149" s="836">
        <v>0</v>
      </c>
      <c r="H149" s="836">
        <v>0</v>
      </c>
      <c r="I149" s="836">
        <v>0.72311516375670071</v>
      </c>
      <c r="J149" s="836">
        <v>3.2593556345672638</v>
      </c>
      <c r="K149" s="836">
        <v>7.9131256778908945</v>
      </c>
      <c r="L149" s="836">
        <v>20.777816987899197</v>
      </c>
      <c r="M149" s="836">
        <v>51.893988032939561</v>
      </c>
      <c r="N149" s="678"/>
      <c r="O149" s="804"/>
    </row>
    <row r="150" spans="2:15" s="805" customFormat="1" ht="15" customHeight="1">
      <c r="B150" s="508"/>
      <c r="C150" s="683" t="s">
        <v>304</v>
      </c>
      <c r="D150" s="834"/>
      <c r="E150" s="831">
        <v>0.24685716000000024</v>
      </c>
      <c r="F150" s="831">
        <v>1.6794580500000016</v>
      </c>
      <c r="G150" s="831">
        <v>3.9546579375000022</v>
      </c>
      <c r="H150" s="831">
        <v>11.386224835891289</v>
      </c>
      <c r="I150" s="831">
        <v>35.302953637297399</v>
      </c>
      <c r="J150" s="831">
        <v>47.558319099218352</v>
      </c>
      <c r="K150" s="831">
        <v>55.502982278975239</v>
      </c>
      <c r="L150" s="831">
        <v>80.232701712652258</v>
      </c>
      <c r="M150" s="831">
        <v>164.83188125146788</v>
      </c>
      <c r="N150" s="673">
        <f t="shared" ref="N150:N154" si="79">(M150/G150)^(1/6)-1</f>
        <v>0.86203875202909686</v>
      </c>
      <c r="O150" s="804"/>
    </row>
    <row r="151" spans="2:15" s="805" customFormat="1" ht="15" customHeight="1">
      <c r="B151" s="508"/>
      <c r="C151" s="683" t="s">
        <v>291</v>
      </c>
      <c r="D151" s="834"/>
      <c r="E151" s="831">
        <v>0</v>
      </c>
      <c r="F151" s="831">
        <v>0</v>
      </c>
      <c r="G151" s="831">
        <v>0</v>
      </c>
      <c r="H151" s="831">
        <v>0</v>
      </c>
      <c r="I151" s="831">
        <v>0</v>
      </c>
      <c r="J151" s="831">
        <v>21.524752914224376</v>
      </c>
      <c r="K151" s="831">
        <v>63.181546252620358</v>
      </c>
      <c r="L151" s="831">
        <v>114.79862615292502</v>
      </c>
      <c r="M151" s="831">
        <v>211.22947212138206</v>
      </c>
      <c r="N151" s="673"/>
      <c r="O151" s="804"/>
    </row>
    <row r="152" spans="2:15" s="805" customFormat="1" ht="15" customHeight="1">
      <c r="B152" s="508"/>
      <c r="C152" s="683" t="s">
        <v>305</v>
      </c>
      <c r="D152" s="834"/>
      <c r="E152" s="831">
        <v>0</v>
      </c>
      <c r="F152" s="831">
        <v>0</v>
      </c>
      <c r="G152" s="831">
        <v>0</v>
      </c>
      <c r="H152" s="831">
        <v>0</v>
      </c>
      <c r="I152" s="831">
        <v>0.55834332917207274</v>
      </c>
      <c r="J152" s="831">
        <v>2.0698647121359932</v>
      </c>
      <c r="K152" s="831">
        <v>12.881673424797754</v>
      </c>
      <c r="L152" s="831">
        <v>61.446695144471988</v>
      </c>
      <c r="M152" s="831">
        <v>104.77108433633819</v>
      </c>
      <c r="N152" s="673"/>
      <c r="O152" s="804"/>
    </row>
    <row r="153" spans="2:15" s="805" customFormat="1" ht="15" customHeight="1">
      <c r="B153" s="508"/>
      <c r="C153" s="683" t="s">
        <v>306</v>
      </c>
      <c r="D153" s="834"/>
      <c r="E153" s="831">
        <v>0</v>
      </c>
      <c r="F153" s="831">
        <v>6.1042137588497916</v>
      </c>
      <c r="G153" s="831">
        <v>7.9389613909504231</v>
      </c>
      <c r="H153" s="831">
        <v>19.204263940061342</v>
      </c>
      <c r="I153" s="831">
        <v>21.636344893329959</v>
      </c>
      <c r="J153" s="831">
        <v>26.304820259279634</v>
      </c>
      <c r="K153" s="831">
        <v>31.334122372482231</v>
      </c>
      <c r="L153" s="831">
        <v>33.914032854583539</v>
      </c>
      <c r="M153" s="831">
        <v>34.99714991441931</v>
      </c>
      <c r="N153" s="673">
        <f t="shared" si="79"/>
        <v>0.28049581868230034</v>
      </c>
      <c r="O153" s="804"/>
    </row>
    <row r="154" spans="2:15" s="805" customFormat="1" ht="15" customHeight="1">
      <c r="B154" s="508"/>
      <c r="C154" s="683" t="s">
        <v>302</v>
      </c>
      <c r="D154" s="834"/>
      <c r="E154" s="831">
        <f>SUM(E149:E153)</f>
        <v>0.24685716000000024</v>
      </c>
      <c r="F154" s="831">
        <f t="shared" ref="F154:L154" si="80">SUM(F149:F153)</f>
        <v>7.7836718088497934</v>
      </c>
      <c r="G154" s="831">
        <f t="shared" si="80"/>
        <v>11.893619328450425</v>
      </c>
      <c r="H154" s="831">
        <f t="shared" si="80"/>
        <v>30.590488775952629</v>
      </c>
      <c r="I154" s="831">
        <f t="shared" si="80"/>
        <v>58.220757023556132</v>
      </c>
      <c r="J154" s="831">
        <f t="shared" si="80"/>
        <v>100.71711261942562</v>
      </c>
      <c r="K154" s="831">
        <f t="shared" si="80"/>
        <v>170.81345000676646</v>
      </c>
      <c r="L154" s="831">
        <f t="shared" si="80"/>
        <v>311.16987285253197</v>
      </c>
      <c r="M154" s="831">
        <f t="shared" ref="M154" si="81">SUM(M149:M153)</f>
        <v>567.72357565654704</v>
      </c>
      <c r="N154" s="673">
        <f t="shared" si="79"/>
        <v>0.90460015731676235</v>
      </c>
      <c r="O154" s="804"/>
    </row>
    <row r="155" spans="2:15" s="805" customFormat="1" ht="15" customHeight="1">
      <c r="B155" s="508"/>
      <c r="C155" s="508"/>
      <c r="D155" s="820"/>
      <c r="E155" s="820"/>
      <c r="F155" s="820"/>
      <c r="G155" s="820"/>
      <c r="H155" s="820"/>
      <c r="I155" s="820"/>
      <c r="J155" s="820"/>
      <c r="K155" s="820"/>
      <c r="L155" s="820"/>
      <c r="M155" s="820"/>
      <c r="N155" s="821"/>
      <c r="O155" s="804"/>
    </row>
    <row r="156" spans="2:15" s="805" customFormat="1" ht="15" customHeight="1">
      <c r="B156" s="647" t="s">
        <v>262</v>
      </c>
      <c r="C156" s="508"/>
      <c r="D156" s="820"/>
      <c r="E156" s="820"/>
      <c r="F156" s="820"/>
      <c r="G156" s="820"/>
      <c r="H156" s="820"/>
      <c r="I156" s="820"/>
      <c r="J156" s="820"/>
      <c r="K156" s="820"/>
      <c r="L156" s="820"/>
      <c r="M156" s="820"/>
      <c r="N156" s="821"/>
      <c r="O156" s="804"/>
    </row>
    <row r="157" spans="2:15" s="805" customFormat="1" ht="15" customHeight="1">
      <c r="B157" s="508"/>
      <c r="C157" s="508"/>
      <c r="D157" s="820"/>
      <c r="E157" s="820"/>
      <c r="F157" s="820"/>
      <c r="G157" s="820"/>
      <c r="H157" s="820"/>
      <c r="I157" s="820"/>
      <c r="J157" s="820"/>
      <c r="K157" s="820"/>
      <c r="L157" s="820"/>
      <c r="M157" s="820"/>
      <c r="N157" s="821"/>
      <c r="O157" s="804"/>
    </row>
    <row r="158" spans="2:15" s="805" customFormat="1" ht="15" customHeight="1">
      <c r="B158" s="508"/>
      <c r="C158" s="837" t="s">
        <v>335</v>
      </c>
      <c r="D158" s="838"/>
      <c r="E158" s="339">
        <v>2011</v>
      </c>
      <c r="F158" s="339">
        <v>2012</v>
      </c>
      <c r="G158" s="339">
        <v>2013</v>
      </c>
      <c r="H158" s="339">
        <v>2014</v>
      </c>
      <c r="I158" s="339">
        <v>2015</v>
      </c>
      <c r="J158" s="339">
        <v>2016</v>
      </c>
      <c r="K158" s="339">
        <v>2017</v>
      </c>
      <c r="L158" s="339">
        <v>2018</v>
      </c>
      <c r="M158" s="339">
        <v>2019</v>
      </c>
      <c r="N158" s="839"/>
      <c r="O158" s="804"/>
    </row>
    <row r="159" spans="2:15" s="805" customFormat="1" ht="15" customHeight="1">
      <c r="B159" s="508"/>
      <c r="C159" s="685" t="s">
        <v>307</v>
      </c>
      <c r="D159" s="835"/>
      <c r="E159" s="840">
        <f t="shared" ref="E159:M159" si="82">SUM(E73,E76,E79,E81,E84,E82,E90,E92,E95,E100,E85)</f>
        <v>7.8761090823497932</v>
      </c>
      <c r="F159" s="840">
        <f t="shared" si="82"/>
        <v>11.990216279257925</v>
      </c>
      <c r="G159" s="840">
        <f t="shared" si="82"/>
        <v>33.4424769778133</v>
      </c>
      <c r="H159" s="840">
        <f t="shared" si="82"/>
        <v>83.301336819852565</v>
      </c>
      <c r="I159" s="840">
        <f t="shared" si="82"/>
        <v>159.27288112752498</v>
      </c>
      <c r="J159" s="840">
        <f t="shared" si="82"/>
        <v>355.54614097807979</v>
      </c>
      <c r="K159" s="840">
        <f t="shared" si="82"/>
        <v>740.41193289464991</v>
      </c>
      <c r="L159" s="840">
        <f t="shared" si="82"/>
        <v>1431.2707426214856</v>
      </c>
      <c r="M159" s="840">
        <f t="shared" si="82"/>
        <v>2317.496049235006</v>
      </c>
      <c r="N159" s="678">
        <f t="shared" ref="N159:N161" si="83">(M159/G159)^(1/6)-1</f>
        <v>1.0266873695269005</v>
      </c>
      <c r="O159" s="804"/>
    </row>
    <row r="160" spans="2:15" s="805" customFormat="1" ht="15" customHeight="1">
      <c r="B160" s="508"/>
      <c r="C160" s="683" t="s">
        <v>43</v>
      </c>
      <c r="D160" s="834"/>
      <c r="E160" s="500">
        <f t="shared" ref="E160:M160" si="84">E154</f>
        <v>0.24685716000000024</v>
      </c>
      <c r="F160" s="500">
        <f t="shared" si="84"/>
        <v>7.7836718088497934</v>
      </c>
      <c r="G160" s="500">
        <f t="shared" si="84"/>
        <v>11.893619328450425</v>
      </c>
      <c r="H160" s="500">
        <f t="shared" si="84"/>
        <v>30.590488775952629</v>
      </c>
      <c r="I160" s="500">
        <f t="shared" si="84"/>
        <v>58.220757023556132</v>
      </c>
      <c r="J160" s="500">
        <f t="shared" si="84"/>
        <v>100.71711261942562</v>
      </c>
      <c r="K160" s="500">
        <f t="shared" si="84"/>
        <v>170.81345000676646</v>
      </c>
      <c r="L160" s="500">
        <f t="shared" si="84"/>
        <v>311.16987285253197</v>
      </c>
      <c r="M160" s="500">
        <f t="shared" si="84"/>
        <v>567.72357565654704</v>
      </c>
      <c r="N160" s="673">
        <f t="shared" si="83"/>
        <v>0.90460015731676235</v>
      </c>
      <c r="O160" s="804"/>
    </row>
    <row r="161" spans="2:15" s="805" customFormat="1" ht="15" customHeight="1">
      <c r="B161" s="508"/>
      <c r="C161" s="683" t="s">
        <v>308</v>
      </c>
      <c r="D161" s="834"/>
      <c r="E161" s="500">
        <f>E159-E160</f>
        <v>7.629251922349793</v>
      </c>
      <c r="F161" s="500">
        <f t="shared" ref="F161:L161" si="85">F159-F160</f>
        <v>4.2065444704081321</v>
      </c>
      <c r="G161" s="500">
        <f t="shared" si="85"/>
        <v>21.548857649362873</v>
      </c>
      <c r="H161" s="500">
        <f t="shared" si="85"/>
        <v>52.710848043899936</v>
      </c>
      <c r="I161" s="500">
        <f t="shared" si="85"/>
        <v>101.05212410396885</v>
      </c>
      <c r="J161" s="500">
        <f t="shared" si="85"/>
        <v>254.82902835865417</v>
      </c>
      <c r="K161" s="500">
        <f t="shared" si="85"/>
        <v>569.59848288788339</v>
      </c>
      <c r="L161" s="500">
        <f t="shared" si="85"/>
        <v>1120.1008697689535</v>
      </c>
      <c r="M161" s="500">
        <f t="shared" ref="M161" si="86">M159-M160</f>
        <v>1749.7724735784591</v>
      </c>
      <c r="N161" s="673">
        <f t="shared" si="83"/>
        <v>1.0809399824196659</v>
      </c>
      <c r="O161" s="804"/>
    </row>
    <row r="162" spans="2:15" s="805" customFormat="1" ht="15" customHeight="1">
      <c r="B162" s="508"/>
      <c r="C162" s="508"/>
      <c r="D162" s="820"/>
      <c r="E162" s="820"/>
      <c r="F162" s="820"/>
      <c r="G162" s="820"/>
      <c r="H162" s="820"/>
      <c r="I162" s="820"/>
      <c r="J162" s="820"/>
      <c r="K162" s="820"/>
      <c r="L162" s="820"/>
      <c r="M162" s="820"/>
      <c r="N162" s="821"/>
      <c r="O162" s="804"/>
    </row>
    <row r="163" spans="2:15" s="805" customFormat="1" ht="15" customHeight="1">
      <c r="B163" s="508"/>
      <c r="C163" s="508"/>
      <c r="D163" s="820"/>
      <c r="E163" s="820"/>
      <c r="F163" s="820"/>
      <c r="G163" s="820"/>
      <c r="H163" s="820"/>
      <c r="I163" s="820"/>
      <c r="J163" s="820"/>
      <c r="K163" s="820"/>
      <c r="L163" s="820"/>
      <c r="M163" s="820"/>
      <c r="N163" s="821"/>
      <c r="O163" s="804"/>
    </row>
    <row r="164" spans="2:15" s="805" customFormat="1" ht="15" customHeight="1">
      <c r="B164" s="508"/>
      <c r="C164" s="508"/>
      <c r="D164" s="820"/>
      <c r="E164" s="820"/>
      <c r="F164" s="820"/>
      <c r="G164" s="820"/>
      <c r="H164" s="820"/>
      <c r="I164" s="820"/>
      <c r="J164" s="820"/>
      <c r="K164" s="820"/>
      <c r="L164" s="820"/>
      <c r="M164" s="820"/>
      <c r="N164" s="821"/>
      <c r="O164" s="804"/>
    </row>
    <row r="165" spans="2:15" s="805" customFormat="1" ht="15" customHeight="1">
      <c r="B165" s="508"/>
      <c r="C165" s="837" t="s">
        <v>334</v>
      </c>
      <c r="D165" s="838"/>
      <c r="E165" s="339">
        <v>2011</v>
      </c>
      <c r="F165" s="339">
        <v>2012</v>
      </c>
      <c r="G165" s="339">
        <v>2013</v>
      </c>
      <c r="H165" s="339">
        <v>2014</v>
      </c>
      <c r="I165" s="339">
        <v>2015</v>
      </c>
      <c r="J165" s="339">
        <v>2016</v>
      </c>
      <c r="K165" s="339">
        <v>2017</v>
      </c>
      <c r="L165" s="339">
        <v>2018</v>
      </c>
      <c r="M165" s="339">
        <v>2019</v>
      </c>
      <c r="N165" s="839"/>
      <c r="O165" s="804"/>
    </row>
    <row r="166" spans="2:15" s="805" customFormat="1" ht="15" customHeight="1">
      <c r="B166" s="508"/>
      <c r="C166" s="685" t="s">
        <v>307</v>
      </c>
      <c r="D166" s="835"/>
      <c r="E166" s="840">
        <f t="shared" ref="E166:M166" si="87">SUM(E73,E76,E79,E81,E82,E84,E90,E92,E95,E100,E85)</f>
        <v>7.8761090823497932</v>
      </c>
      <c r="F166" s="840">
        <f t="shared" si="87"/>
        <v>11.990216279257925</v>
      </c>
      <c r="G166" s="840">
        <f t="shared" si="87"/>
        <v>33.4424769778133</v>
      </c>
      <c r="H166" s="840">
        <f t="shared" si="87"/>
        <v>83.301336819852565</v>
      </c>
      <c r="I166" s="840">
        <f t="shared" si="87"/>
        <v>159.27288112752495</v>
      </c>
      <c r="J166" s="840">
        <f t="shared" si="87"/>
        <v>355.54614097807979</v>
      </c>
      <c r="K166" s="840">
        <f t="shared" si="87"/>
        <v>740.41193289464991</v>
      </c>
      <c r="L166" s="840">
        <f t="shared" si="87"/>
        <v>1431.2707426214856</v>
      </c>
      <c r="M166" s="840">
        <f t="shared" si="87"/>
        <v>2317.496049235006</v>
      </c>
      <c r="N166" s="678">
        <f t="shared" ref="N166:N167" si="88">(M166/G166)^(1/6)-1</f>
        <v>1.0266873695269005</v>
      </c>
      <c r="O166" s="804"/>
    </row>
    <row r="167" spans="2:15" s="805" customFormat="1" ht="15" customHeight="1">
      <c r="B167" s="508"/>
      <c r="C167" s="683" t="s">
        <v>310</v>
      </c>
      <c r="D167" s="834"/>
      <c r="E167" s="500">
        <f t="shared" ref="E167:M167" si="89">SUM(E93,E94,E96,E97,E101,E102:E104)</f>
        <v>183.26200078950936</v>
      </c>
      <c r="F167" s="500">
        <f t="shared" si="89"/>
        <v>105.57356301378778</v>
      </c>
      <c r="G167" s="500">
        <f t="shared" si="89"/>
        <v>96.887078286228331</v>
      </c>
      <c r="H167" s="500">
        <f t="shared" si="89"/>
        <v>125.09774207656439</v>
      </c>
      <c r="I167" s="500">
        <f t="shared" si="89"/>
        <v>227.14088617989941</v>
      </c>
      <c r="J167" s="500">
        <f t="shared" si="89"/>
        <v>242.13168728685721</v>
      </c>
      <c r="K167" s="500">
        <f t="shared" si="89"/>
        <v>293.16870435235069</v>
      </c>
      <c r="L167" s="500">
        <f t="shared" si="89"/>
        <v>399.72620624129394</v>
      </c>
      <c r="M167" s="500">
        <f t="shared" si="89"/>
        <v>407.99773994127747</v>
      </c>
      <c r="N167" s="673">
        <f t="shared" si="88"/>
        <v>0.27076520926880199</v>
      </c>
      <c r="O167" s="804"/>
    </row>
    <row r="168" spans="2:15" s="805" customFormat="1" ht="15" customHeight="1">
      <c r="B168" s="508"/>
      <c r="C168" s="508"/>
      <c r="D168" s="820"/>
      <c r="E168" s="820"/>
      <c r="F168" s="820"/>
      <c r="G168" s="820"/>
      <c r="H168" s="820"/>
      <c r="I168" s="820"/>
      <c r="J168" s="820"/>
      <c r="K168" s="820"/>
      <c r="L168" s="820"/>
      <c r="M168" s="820"/>
      <c r="N168" s="821"/>
      <c r="O168" s="804"/>
    </row>
    <row r="169" spans="2:15" s="805" customFormat="1" ht="15" customHeight="1">
      <c r="B169" s="508"/>
      <c r="C169" s="508"/>
      <c r="D169" s="820"/>
      <c r="E169" s="820"/>
      <c r="F169" s="820"/>
      <c r="G169" s="820"/>
      <c r="H169" s="820"/>
      <c r="I169" s="820"/>
      <c r="J169" s="820"/>
      <c r="K169" s="820"/>
      <c r="L169" s="820"/>
      <c r="M169" s="820"/>
      <c r="N169" s="821"/>
      <c r="O169" s="804"/>
    </row>
    <row r="170" spans="2:15" s="805" customFormat="1" ht="15" customHeight="1">
      <c r="B170" s="508"/>
      <c r="C170" s="508" t="s">
        <v>336</v>
      </c>
      <c r="D170" s="820"/>
      <c r="E170" s="820"/>
      <c r="F170" s="820"/>
      <c r="G170" s="820"/>
      <c r="H170" s="820"/>
      <c r="I170" s="820"/>
      <c r="J170" s="820"/>
      <c r="K170" s="820"/>
      <c r="L170" s="820"/>
      <c r="M170" s="820"/>
      <c r="N170" s="821"/>
      <c r="O170" s="804"/>
    </row>
    <row r="171" spans="2:15" s="805" customFormat="1" ht="15" customHeight="1">
      <c r="B171" s="508"/>
      <c r="C171" s="837"/>
      <c r="D171" s="838"/>
      <c r="E171" s="339">
        <v>2011</v>
      </c>
      <c r="F171" s="339">
        <v>2012</v>
      </c>
      <c r="G171" s="339">
        <v>2013</v>
      </c>
      <c r="H171" s="339">
        <v>2014</v>
      </c>
      <c r="I171" s="339">
        <v>2015</v>
      </c>
      <c r="J171" s="339">
        <v>2016</v>
      </c>
      <c r="K171" s="339">
        <v>2017</v>
      </c>
      <c r="L171" s="339">
        <v>2018</v>
      </c>
      <c r="M171" s="339">
        <v>2019</v>
      </c>
      <c r="N171" s="839"/>
      <c r="O171" s="804"/>
    </row>
    <row r="172" spans="2:15" s="805" customFormat="1" ht="15" customHeight="1">
      <c r="B172" s="508"/>
      <c r="C172" s="685" t="s">
        <v>3</v>
      </c>
      <c r="D172" s="835"/>
      <c r="E172" s="492">
        <f t="shared" ref="E172:M172" si="90">SUM(E32,E49)</f>
        <v>888869.12674999039</v>
      </c>
      <c r="F172" s="492">
        <f t="shared" si="90"/>
        <v>501208.55321560852</v>
      </c>
      <c r="G172" s="492">
        <f t="shared" si="90"/>
        <v>526710.10456175008</v>
      </c>
      <c r="H172" s="492">
        <f t="shared" si="90"/>
        <v>726457.32452835434</v>
      </c>
      <c r="I172" s="492">
        <f t="shared" si="90"/>
        <v>1331126.7529267697</v>
      </c>
      <c r="J172" s="492">
        <f t="shared" si="90"/>
        <v>1240655.6344468419</v>
      </c>
      <c r="K172" s="492">
        <f t="shared" si="90"/>
        <v>1215208.2968958805</v>
      </c>
      <c r="L172" s="492">
        <f t="shared" si="90"/>
        <v>1395487.3777616103</v>
      </c>
      <c r="M172" s="492">
        <f t="shared" si="90"/>
        <v>1696048.2974866328</v>
      </c>
      <c r="N172" s="678">
        <f t="shared" ref="N172:N174" si="91">(M172/G172)^(1/6)-1</f>
        <v>0.21519067306665196</v>
      </c>
      <c r="O172" s="804"/>
    </row>
    <row r="173" spans="2:15" s="805" customFormat="1" ht="15" customHeight="1">
      <c r="B173" s="508"/>
      <c r="C173" s="683" t="s">
        <v>312</v>
      </c>
      <c r="D173" s="834"/>
      <c r="E173" s="485">
        <f t="shared" ref="E173:M173" si="92">SUM(E35,E38,E46,E59)</f>
        <v>343.00000000000011</v>
      </c>
      <c r="F173" s="485">
        <f t="shared" si="92"/>
        <v>12175.8</v>
      </c>
      <c r="G173" s="485">
        <f t="shared" si="92"/>
        <v>27746.481320393497</v>
      </c>
      <c r="H173" s="485">
        <f t="shared" si="92"/>
        <v>63132.484909638348</v>
      </c>
      <c r="I173" s="485">
        <f t="shared" si="92"/>
        <v>137880.65746051015</v>
      </c>
      <c r="J173" s="485">
        <f t="shared" si="92"/>
        <v>425192.80348412471</v>
      </c>
      <c r="K173" s="485">
        <f t="shared" si="92"/>
        <v>1319769.1549585727</v>
      </c>
      <c r="L173" s="485">
        <f t="shared" si="92"/>
        <v>2622239.5718501844</v>
      </c>
      <c r="M173" s="485">
        <f t="shared" si="92"/>
        <v>3767112.7714331741</v>
      </c>
      <c r="N173" s="673">
        <f t="shared" si="91"/>
        <v>1.2670796796013453</v>
      </c>
      <c r="O173" s="804"/>
    </row>
    <row r="174" spans="2:15" s="805" customFormat="1" ht="15" customHeight="1">
      <c r="B174" s="508"/>
      <c r="C174" s="683" t="s">
        <v>37</v>
      </c>
      <c r="D174" s="834"/>
      <c r="E174" s="485">
        <f>SUM(E172:E173)</f>
        <v>889212.12674999039</v>
      </c>
      <c r="F174" s="485">
        <f t="shared" ref="F174:L174" si="93">SUM(F172:F173)</f>
        <v>513384.35321560851</v>
      </c>
      <c r="G174" s="485">
        <f t="shared" si="93"/>
        <v>554456.58588214358</v>
      </c>
      <c r="H174" s="485">
        <f t="shared" si="93"/>
        <v>789589.80943799263</v>
      </c>
      <c r="I174" s="485">
        <f t="shared" si="93"/>
        <v>1469007.4103872799</v>
      </c>
      <c r="J174" s="485">
        <f t="shared" si="93"/>
        <v>1665848.4379309667</v>
      </c>
      <c r="K174" s="485">
        <f t="shared" si="93"/>
        <v>2534977.4518544534</v>
      </c>
      <c r="L174" s="485">
        <f t="shared" si="93"/>
        <v>4017726.9496117947</v>
      </c>
      <c r="M174" s="485">
        <f t="shared" ref="M174" si="94">SUM(M172:M173)</f>
        <v>5463161.0689198067</v>
      </c>
      <c r="N174" s="673">
        <f t="shared" si="91"/>
        <v>0.46418541484134335</v>
      </c>
      <c r="O174" s="804"/>
    </row>
    <row r="175" spans="2:15" s="805" customFormat="1" ht="15" customHeight="1">
      <c r="B175" s="508"/>
      <c r="C175" s="508"/>
      <c r="D175" s="820"/>
      <c r="E175" s="820"/>
      <c r="F175" s="820"/>
      <c r="G175" s="820"/>
      <c r="H175" s="820"/>
      <c r="I175" s="820"/>
      <c r="J175" s="820"/>
      <c r="K175" s="820"/>
      <c r="L175" s="820"/>
      <c r="M175" s="820"/>
      <c r="N175" s="821"/>
      <c r="O175" s="804"/>
    </row>
    <row r="176" spans="2:15" s="805" customFormat="1" ht="15" customHeight="1">
      <c r="B176" s="508"/>
      <c r="C176" s="508"/>
      <c r="D176" s="820"/>
      <c r="E176" s="820"/>
      <c r="F176" s="820"/>
      <c r="G176" s="820"/>
      <c r="H176" s="820"/>
      <c r="I176" s="820"/>
      <c r="J176" s="820"/>
      <c r="K176" s="820"/>
      <c r="L176" s="820"/>
      <c r="M176" s="820"/>
      <c r="N176" s="821"/>
      <c r="O176" s="804"/>
    </row>
    <row r="177" spans="2:15" s="805" customFormat="1" ht="15" customHeight="1">
      <c r="B177" s="508"/>
      <c r="C177" s="508" t="s">
        <v>337</v>
      </c>
      <c r="D177" s="820"/>
      <c r="E177" s="820"/>
      <c r="F177" s="820"/>
      <c r="G177" s="820"/>
      <c r="H177" s="820"/>
      <c r="I177" s="820"/>
      <c r="J177" s="820"/>
      <c r="K177" s="820"/>
      <c r="L177" s="820"/>
      <c r="M177" s="820"/>
      <c r="N177" s="821"/>
      <c r="O177" s="804"/>
    </row>
    <row r="178" spans="2:15" s="805" customFormat="1" ht="15" customHeight="1">
      <c r="B178" s="508"/>
      <c r="C178" s="837"/>
      <c r="D178" s="838"/>
      <c r="E178" s="339">
        <v>2011</v>
      </c>
      <c r="F178" s="339">
        <v>2012</v>
      </c>
      <c r="G178" s="339">
        <v>2013</v>
      </c>
      <c r="H178" s="339">
        <v>2014</v>
      </c>
      <c r="I178" s="339">
        <v>2015</v>
      </c>
      <c r="J178" s="339">
        <v>2016</v>
      </c>
      <c r="K178" s="339">
        <v>2017</v>
      </c>
      <c r="L178" s="339">
        <v>2018</v>
      </c>
      <c r="M178" s="339">
        <v>2019</v>
      </c>
      <c r="N178" s="839"/>
      <c r="O178" s="804"/>
    </row>
    <row r="179" spans="2:15" s="805" customFormat="1" ht="15" customHeight="1">
      <c r="B179" s="508"/>
      <c r="C179" s="685" t="s">
        <v>313</v>
      </c>
      <c r="D179" s="835"/>
      <c r="E179" s="492">
        <f t="shared" ref="E179:M179" si="95">E32</f>
        <v>700</v>
      </c>
      <c r="F179" s="492">
        <f t="shared" si="95"/>
        <v>5000</v>
      </c>
      <c r="G179" s="492">
        <f t="shared" si="95"/>
        <v>7000</v>
      </c>
      <c r="H179" s="492">
        <f t="shared" si="95"/>
        <v>8269.5506151527006</v>
      </c>
      <c r="I179" s="492">
        <f t="shared" si="95"/>
        <v>9454.3635149768925</v>
      </c>
      <c r="J179" s="492">
        <f t="shared" si="95"/>
        <v>8051.3176049746025</v>
      </c>
      <c r="K179" s="492">
        <f t="shared" si="95"/>
        <v>8402.3269396500637</v>
      </c>
      <c r="L179" s="492">
        <f t="shared" si="95"/>
        <v>8461.2296626255757</v>
      </c>
      <c r="M179" s="492">
        <f t="shared" si="95"/>
        <v>10645.592865018383</v>
      </c>
      <c r="N179" s="678">
        <f t="shared" ref="N179:N182" si="96">(M179/G179)^(1/6)-1</f>
        <v>7.2371595661186339E-2</v>
      </c>
      <c r="O179" s="804"/>
    </row>
    <row r="180" spans="2:15" s="805" customFormat="1" ht="15" customHeight="1">
      <c r="B180" s="508"/>
      <c r="C180" s="683" t="s">
        <v>314</v>
      </c>
      <c r="D180" s="834"/>
      <c r="E180" s="485">
        <f t="shared" ref="E180:M180" si="97">E49</f>
        <v>888169.12674999039</v>
      </c>
      <c r="F180" s="485">
        <f t="shared" si="97"/>
        <v>496208.55321560852</v>
      </c>
      <c r="G180" s="485">
        <f t="shared" si="97"/>
        <v>519710.10456175008</v>
      </c>
      <c r="H180" s="485">
        <f t="shared" si="97"/>
        <v>718187.77391320164</v>
      </c>
      <c r="I180" s="485">
        <f t="shared" si="97"/>
        <v>1321672.3894117929</v>
      </c>
      <c r="J180" s="485">
        <f t="shared" si="97"/>
        <v>1232604.3168418673</v>
      </c>
      <c r="K180" s="485">
        <f t="shared" si="97"/>
        <v>1206805.9699562304</v>
      </c>
      <c r="L180" s="485">
        <f t="shared" si="97"/>
        <v>1387026.1480989847</v>
      </c>
      <c r="M180" s="485">
        <f t="shared" si="97"/>
        <v>1685402.7046216144</v>
      </c>
      <c r="N180" s="673">
        <f t="shared" si="96"/>
        <v>0.21662598396483079</v>
      </c>
      <c r="O180" s="804"/>
    </row>
    <row r="181" spans="2:15" s="805" customFormat="1" ht="15" customHeight="1">
      <c r="B181" s="508"/>
      <c r="C181" s="683" t="s">
        <v>315</v>
      </c>
      <c r="D181" s="834"/>
      <c r="E181" s="485">
        <f>E35+E38+E46</f>
        <v>343.00000000000011</v>
      </c>
      <c r="F181" s="485">
        <f t="shared" ref="F181:M181" si="98">F35+F38+F46</f>
        <v>12175.8</v>
      </c>
      <c r="G181" s="485">
        <f t="shared" si="98"/>
        <v>27746.481320393497</v>
      </c>
      <c r="H181" s="485">
        <f t="shared" si="98"/>
        <v>52878.075756020378</v>
      </c>
      <c r="I181" s="485">
        <f t="shared" si="98"/>
        <v>96696.203809325641</v>
      </c>
      <c r="J181" s="485">
        <f t="shared" si="98"/>
        <v>193341.70227020921</v>
      </c>
      <c r="K181" s="485">
        <f t="shared" si="98"/>
        <v>356085.41241420258</v>
      </c>
      <c r="L181" s="485">
        <f t="shared" si="98"/>
        <v>772727.81154332426</v>
      </c>
      <c r="M181" s="485">
        <f t="shared" si="98"/>
        <v>1389553.1598435673</v>
      </c>
      <c r="N181" s="673">
        <f t="shared" si="96"/>
        <v>0.91989675720108055</v>
      </c>
      <c r="O181" s="804"/>
    </row>
    <row r="182" spans="2:15" s="805" customFormat="1" ht="15" customHeight="1">
      <c r="B182" s="508"/>
      <c r="C182" s="683" t="s">
        <v>316</v>
      </c>
      <c r="D182" s="834"/>
      <c r="E182" s="485">
        <f t="shared" ref="E182:M182" si="99">E59</f>
        <v>0</v>
      </c>
      <c r="F182" s="485">
        <f t="shared" si="99"/>
        <v>0</v>
      </c>
      <c r="G182" s="485">
        <f t="shared" si="99"/>
        <v>0</v>
      </c>
      <c r="H182" s="485">
        <f t="shared" si="99"/>
        <v>10254.409153617969</v>
      </c>
      <c r="I182" s="485">
        <f t="shared" si="99"/>
        <v>41184.453651184514</v>
      </c>
      <c r="J182" s="485">
        <f t="shared" si="99"/>
        <v>231851.10121391551</v>
      </c>
      <c r="K182" s="485">
        <f t="shared" si="99"/>
        <v>963683.74254437024</v>
      </c>
      <c r="L182" s="485">
        <f t="shared" si="99"/>
        <v>1849511.7603068599</v>
      </c>
      <c r="M182" s="485">
        <f t="shared" si="99"/>
        <v>2377559.6115896069</v>
      </c>
      <c r="N182" s="673" t="e">
        <f t="shared" si="96"/>
        <v>#DIV/0!</v>
      </c>
      <c r="O182" s="804"/>
    </row>
    <row r="183" spans="2:15" s="805" customFormat="1" ht="15" customHeight="1">
      <c r="B183" s="508"/>
      <c r="C183" s="508"/>
      <c r="D183" s="820"/>
      <c r="E183" s="808"/>
      <c r="F183" s="808"/>
      <c r="G183" s="808"/>
      <c r="H183" s="808"/>
      <c r="I183" s="808"/>
      <c r="J183" s="808"/>
      <c r="K183" s="808"/>
      <c r="L183" s="808"/>
      <c r="M183" s="808"/>
      <c r="N183" s="821"/>
      <c r="O183" s="804"/>
    </row>
    <row r="184" spans="2:15" s="805" customFormat="1" ht="15" customHeight="1">
      <c r="B184" s="508"/>
      <c r="C184" s="508" t="s">
        <v>465</v>
      </c>
      <c r="D184" s="820"/>
      <c r="E184" s="820"/>
      <c r="F184" s="820"/>
      <c r="G184" s="820"/>
      <c r="H184" s="820"/>
      <c r="I184" s="820"/>
      <c r="J184" s="820"/>
      <c r="K184" s="820"/>
      <c r="L184" s="820"/>
      <c r="M184" s="820"/>
      <c r="N184" s="821"/>
      <c r="O184" s="804"/>
    </row>
    <row r="185" spans="2:15" s="805" customFormat="1" ht="15" customHeight="1">
      <c r="B185" s="508"/>
      <c r="C185" s="837"/>
      <c r="D185" s="838"/>
      <c r="E185" s="339">
        <v>2011</v>
      </c>
      <c r="F185" s="339">
        <v>2012</v>
      </c>
      <c r="G185" s="339">
        <v>2013</v>
      </c>
      <c r="H185" s="339">
        <v>2014</v>
      </c>
      <c r="I185" s="339">
        <v>2015</v>
      </c>
      <c r="J185" s="339">
        <v>2016</v>
      </c>
      <c r="K185" s="339">
        <v>2017</v>
      </c>
      <c r="L185" s="339">
        <v>2018</v>
      </c>
      <c r="M185" s="339">
        <v>2019</v>
      </c>
      <c r="N185" s="839"/>
      <c r="O185" s="804"/>
    </row>
    <row r="186" spans="2:15" s="805" customFormat="1" ht="15" customHeight="1">
      <c r="B186" s="508"/>
      <c r="C186" s="685" t="s">
        <v>317</v>
      </c>
      <c r="D186" s="835"/>
      <c r="E186" s="492">
        <f t="shared" ref="E186:M186" si="100">SUM(E33,E36,E39,E41,E44,E50,E52,E60,)</f>
        <v>950.35</v>
      </c>
      <c r="F186" s="492">
        <f t="shared" si="100"/>
        <v>16705.385000000002</v>
      </c>
      <c r="G186" s="492">
        <f t="shared" si="100"/>
        <v>32798</v>
      </c>
      <c r="H186" s="492">
        <f t="shared" si="100"/>
        <v>47816.750615152705</v>
      </c>
      <c r="I186" s="492">
        <f t="shared" si="100"/>
        <v>63253.924930532885</v>
      </c>
      <c r="J186" s="492">
        <f t="shared" si="100"/>
        <v>79001.033650536236</v>
      </c>
      <c r="K186" s="492">
        <f t="shared" si="100"/>
        <v>104091.64239627038</v>
      </c>
      <c r="L186" s="492">
        <f t="shared" si="100"/>
        <v>138042.77794503846</v>
      </c>
      <c r="M186" s="492">
        <f t="shared" si="100"/>
        <v>177603.39026015851</v>
      </c>
      <c r="N186" s="678">
        <f t="shared" ref="N186:N189" si="101">(M186/G186)^(1/6)-1</f>
        <v>0.32515693900936071</v>
      </c>
      <c r="O186" s="804"/>
    </row>
    <row r="187" spans="2:15" s="805" customFormat="1" ht="15" customHeight="1">
      <c r="B187" s="508"/>
      <c r="C187" s="683" t="s">
        <v>307</v>
      </c>
      <c r="D187" s="834"/>
      <c r="E187" s="485">
        <f t="shared" ref="E187:M187" si="102">SUM(E34,E37,E40,E42,E43,E45,E46,E51,E53,E56,E61,)</f>
        <v>11592.65</v>
      </c>
      <c r="F187" s="485">
        <f t="shared" si="102"/>
        <v>17470.415000000001</v>
      </c>
      <c r="G187" s="485">
        <f t="shared" si="102"/>
        <v>47914.9234874092</v>
      </c>
      <c r="H187" s="485">
        <f t="shared" si="102"/>
        <v>84390.979385746105</v>
      </c>
      <c r="I187" s="485">
        <f t="shared" si="102"/>
        <v>148596.22008444936</v>
      </c>
      <c r="J187" s="485">
        <f t="shared" si="102"/>
        <v>347402.14086496457</v>
      </c>
      <c r="K187" s="485">
        <f t="shared" si="102"/>
        <v>932566.07949151378</v>
      </c>
      <c r="L187" s="485">
        <f t="shared" si="102"/>
        <v>1812409.0504588648</v>
      </c>
      <c r="M187" s="485">
        <f t="shared" si="102"/>
        <v>3053826.3980540866</v>
      </c>
      <c r="N187" s="673">
        <f t="shared" si="101"/>
        <v>0.99861399571652365</v>
      </c>
      <c r="O187" s="804"/>
    </row>
    <row r="188" spans="2:15" s="805" customFormat="1" ht="15" customHeight="1">
      <c r="B188" s="508"/>
      <c r="C188" s="683" t="s">
        <v>310</v>
      </c>
      <c r="D188" s="834"/>
      <c r="E188" s="485">
        <f t="shared" ref="E188:M188" si="103">SUM(E57,E64,)</f>
        <v>3669.1267499904229</v>
      </c>
      <c r="F188" s="485">
        <f t="shared" si="103"/>
        <v>11208.553215608517</v>
      </c>
      <c r="G188" s="485">
        <f t="shared" si="103"/>
        <v>28243.662394734347</v>
      </c>
      <c r="H188" s="485">
        <f t="shared" si="103"/>
        <v>69457.079437093897</v>
      </c>
      <c r="I188" s="485">
        <f t="shared" si="103"/>
        <v>183704.76537229764</v>
      </c>
      <c r="J188" s="485">
        <f t="shared" si="103"/>
        <v>399023.01341546595</v>
      </c>
      <c r="K188" s="485">
        <f t="shared" si="103"/>
        <v>701162.95496666897</v>
      </c>
      <c r="L188" s="485">
        <f t="shared" si="103"/>
        <v>1166788.3202078908</v>
      </c>
      <c r="M188" s="485">
        <f t="shared" si="103"/>
        <v>1266965.3274255618</v>
      </c>
      <c r="N188" s="673">
        <f t="shared" si="101"/>
        <v>0.88498234273735754</v>
      </c>
      <c r="O188" s="804"/>
    </row>
    <row r="189" spans="2:15" s="805" customFormat="1" ht="15" customHeight="1">
      <c r="B189" s="508"/>
      <c r="C189" s="683" t="s">
        <v>37</v>
      </c>
      <c r="D189" s="834"/>
      <c r="E189" s="485">
        <f>SUM(E186:E188)</f>
        <v>16212.126749990422</v>
      </c>
      <c r="F189" s="485">
        <f t="shared" ref="F189:L189" si="104">SUM(F186:F188)</f>
        <v>45384.35321560852</v>
      </c>
      <c r="G189" s="485">
        <f t="shared" si="104"/>
        <v>108956.58588214354</v>
      </c>
      <c r="H189" s="485">
        <f t="shared" si="104"/>
        <v>201664.80943799272</v>
      </c>
      <c r="I189" s="485">
        <f t="shared" si="104"/>
        <v>395554.91038727993</v>
      </c>
      <c r="J189" s="485">
        <f t="shared" si="104"/>
        <v>825426.18793096673</v>
      </c>
      <c r="K189" s="485">
        <f t="shared" si="104"/>
        <v>1737820.676854453</v>
      </c>
      <c r="L189" s="485">
        <f t="shared" si="104"/>
        <v>3117240.1486117942</v>
      </c>
      <c r="M189" s="485">
        <f t="shared" ref="M189" si="105">SUM(M186:M188)</f>
        <v>4498395.1157398075</v>
      </c>
      <c r="N189" s="673">
        <f t="shared" si="101"/>
        <v>0.85909115846567108</v>
      </c>
      <c r="O189" s="804"/>
    </row>
    <row r="190" spans="2:15" s="805" customFormat="1" ht="15" customHeight="1">
      <c r="D190" s="818"/>
      <c r="E190" s="818"/>
      <c r="F190" s="818"/>
      <c r="G190" s="818"/>
      <c r="H190" s="818"/>
      <c r="I190" s="818"/>
      <c r="J190" s="818"/>
      <c r="K190" s="818"/>
      <c r="L190" s="818"/>
      <c r="M190" s="818"/>
      <c r="N190" s="804"/>
      <c r="O190" s="804"/>
    </row>
    <row r="191" spans="2:15" s="805" customFormat="1" ht="15" customHeight="1">
      <c r="D191" s="818"/>
      <c r="E191" s="818"/>
      <c r="F191" s="818"/>
      <c r="G191" s="818"/>
      <c r="H191" s="818"/>
      <c r="I191" s="818"/>
      <c r="J191" s="818"/>
      <c r="K191" s="818"/>
      <c r="L191" s="818"/>
      <c r="M191" s="818"/>
      <c r="N191" s="804"/>
      <c r="O191" s="804"/>
    </row>
    <row r="192" spans="2:15" s="764" customFormat="1">
      <c r="D192" s="767"/>
      <c r="E192" s="767"/>
      <c r="F192" s="767"/>
      <c r="G192" s="767"/>
      <c r="H192" s="767"/>
      <c r="I192" s="767"/>
      <c r="J192" s="767"/>
      <c r="K192" s="767"/>
      <c r="L192" s="767"/>
      <c r="M192" s="767"/>
      <c r="N192" s="766"/>
      <c r="O192" s="766"/>
    </row>
    <row r="193" spans="4:15" s="764" customFormat="1">
      <c r="D193" s="767"/>
      <c r="E193" s="767"/>
      <c r="F193" s="767"/>
      <c r="G193" s="767"/>
      <c r="H193" s="767"/>
      <c r="I193" s="767"/>
      <c r="J193" s="767"/>
      <c r="K193" s="767"/>
      <c r="L193" s="767"/>
      <c r="M193" s="767"/>
      <c r="N193" s="766"/>
      <c r="O193" s="766"/>
    </row>
    <row r="194" spans="4:15" s="764" customFormat="1">
      <c r="D194" s="767"/>
      <c r="E194" s="767"/>
      <c r="F194" s="767"/>
      <c r="G194" s="767"/>
      <c r="H194" s="767"/>
      <c r="I194" s="767"/>
      <c r="J194" s="767"/>
      <c r="K194" s="767"/>
      <c r="L194" s="767"/>
      <c r="M194" s="767"/>
      <c r="N194" s="766"/>
      <c r="O194" s="766"/>
    </row>
    <row r="195" spans="4:15" s="764" customFormat="1">
      <c r="D195" s="767"/>
      <c r="E195" s="767"/>
      <c r="F195" s="767"/>
      <c r="G195" s="767"/>
      <c r="H195" s="767"/>
      <c r="I195" s="767"/>
      <c r="J195" s="767"/>
      <c r="K195" s="767"/>
      <c r="L195" s="767"/>
      <c r="M195" s="767"/>
      <c r="N195" s="766"/>
      <c r="O195" s="766"/>
    </row>
    <row r="196" spans="4:15" s="764" customFormat="1">
      <c r="D196" s="767"/>
      <c r="E196" s="767"/>
      <c r="F196" s="767"/>
      <c r="G196" s="767"/>
      <c r="H196" s="767"/>
      <c r="I196" s="767"/>
      <c r="J196" s="767"/>
      <c r="K196" s="767"/>
      <c r="L196" s="767"/>
      <c r="M196" s="767"/>
      <c r="N196" s="766"/>
      <c r="O196" s="766"/>
    </row>
    <row r="197" spans="4:15" s="764" customFormat="1">
      <c r="D197" s="767"/>
      <c r="E197" s="767"/>
      <c r="F197" s="767"/>
      <c r="G197" s="767"/>
      <c r="H197" s="767"/>
      <c r="I197" s="767"/>
      <c r="J197" s="767"/>
      <c r="K197" s="767"/>
      <c r="L197" s="767"/>
      <c r="M197" s="767"/>
      <c r="N197" s="766"/>
      <c r="O197" s="766"/>
    </row>
    <row r="198" spans="4:15" s="764" customFormat="1">
      <c r="D198" s="767"/>
      <c r="E198" s="767"/>
      <c r="F198" s="767"/>
      <c r="G198" s="767"/>
      <c r="H198" s="767"/>
      <c r="I198" s="767"/>
      <c r="J198" s="767"/>
      <c r="K198" s="767"/>
      <c r="L198" s="767"/>
      <c r="M198" s="767"/>
      <c r="N198" s="766"/>
      <c r="O198" s="766"/>
    </row>
    <row r="199" spans="4:15" s="764" customFormat="1">
      <c r="D199" s="767"/>
      <c r="E199" s="767"/>
      <c r="F199" s="767"/>
      <c r="G199" s="767"/>
      <c r="H199" s="767"/>
      <c r="I199" s="767"/>
      <c r="J199" s="767"/>
      <c r="K199" s="767"/>
      <c r="L199" s="767"/>
      <c r="M199" s="767"/>
      <c r="N199" s="766"/>
      <c r="O199" s="766"/>
    </row>
    <row r="200" spans="4:15" s="764" customFormat="1">
      <c r="D200" s="767"/>
      <c r="E200" s="767"/>
      <c r="F200" s="767"/>
      <c r="G200" s="767"/>
      <c r="H200" s="767"/>
      <c r="I200" s="767"/>
      <c r="J200" s="767"/>
      <c r="K200" s="767"/>
      <c r="L200" s="767"/>
      <c r="M200" s="767"/>
      <c r="N200" s="766"/>
      <c r="O200" s="766"/>
    </row>
    <row r="201" spans="4:15" s="764" customFormat="1">
      <c r="D201" s="767"/>
      <c r="E201" s="767"/>
      <c r="F201" s="767"/>
      <c r="G201" s="767"/>
      <c r="H201" s="767"/>
      <c r="I201" s="767"/>
      <c r="J201" s="767"/>
      <c r="K201" s="767"/>
      <c r="L201" s="767"/>
      <c r="M201" s="767"/>
      <c r="N201" s="766"/>
      <c r="O201" s="766"/>
    </row>
    <row r="202" spans="4:15" s="764" customFormat="1">
      <c r="D202" s="767"/>
      <c r="E202" s="767"/>
      <c r="F202" s="767"/>
      <c r="G202" s="767"/>
      <c r="H202" s="767"/>
      <c r="I202" s="767"/>
      <c r="J202" s="767"/>
      <c r="K202" s="767"/>
      <c r="L202" s="767"/>
      <c r="M202" s="767"/>
      <c r="N202" s="766"/>
      <c r="O202" s="766"/>
    </row>
    <row r="203" spans="4:15" s="764" customFormat="1">
      <c r="D203" s="767"/>
      <c r="E203" s="767"/>
      <c r="F203" s="767"/>
      <c r="G203" s="767"/>
      <c r="H203" s="767"/>
      <c r="I203" s="767"/>
      <c r="J203" s="767"/>
      <c r="K203" s="767"/>
      <c r="L203" s="767"/>
      <c r="M203" s="767"/>
      <c r="N203" s="766"/>
      <c r="O203" s="766"/>
    </row>
    <row r="204" spans="4:15" s="764" customFormat="1">
      <c r="D204" s="767"/>
      <c r="E204" s="767"/>
      <c r="F204" s="767"/>
      <c r="G204" s="767"/>
      <c r="H204" s="767"/>
      <c r="I204" s="767"/>
      <c r="J204" s="767"/>
      <c r="K204" s="767"/>
      <c r="L204" s="767"/>
      <c r="M204" s="767"/>
      <c r="N204" s="766"/>
      <c r="O204" s="766"/>
    </row>
    <row r="205" spans="4:15" s="764" customFormat="1">
      <c r="D205" s="767"/>
      <c r="E205" s="767"/>
      <c r="F205" s="767"/>
      <c r="G205" s="767"/>
      <c r="H205" s="767"/>
      <c r="I205" s="767"/>
      <c r="J205" s="767"/>
      <c r="K205" s="767"/>
      <c r="L205" s="767"/>
      <c r="M205" s="767"/>
      <c r="N205" s="766"/>
      <c r="O205" s="766"/>
    </row>
    <row r="206" spans="4:15" s="764" customFormat="1">
      <c r="D206" s="767"/>
      <c r="E206" s="767"/>
      <c r="F206" s="767"/>
      <c r="G206" s="767"/>
      <c r="H206" s="767"/>
      <c r="I206" s="767"/>
      <c r="J206" s="767"/>
      <c r="K206" s="767"/>
      <c r="L206" s="767"/>
      <c r="M206" s="767"/>
      <c r="N206" s="766"/>
      <c r="O206" s="766"/>
    </row>
    <row r="207" spans="4:15" s="764" customFormat="1">
      <c r="D207" s="767"/>
      <c r="E207" s="767"/>
      <c r="F207" s="767"/>
      <c r="G207" s="767"/>
      <c r="H207" s="767"/>
      <c r="I207" s="767"/>
      <c r="J207" s="767"/>
      <c r="K207" s="767"/>
      <c r="L207" s="767"/>
      <c r="M207" s="767"/>
      <c r="N207" s="766"/>
      <c r="O207" s="766"/>
    </row>
    <row r="208" spans="4:15" s="764" customFormat="1">
      <c r="D208" s="767"/>
      <c r="E208" s="767"/>
      <c r="F208" s="767"/>
      <c r="G208" s="767"/>
      <c r="H208" s="767"/>
      <c r="I208" s="767"/>
      <c r="J208" s="767"/>
      <c r="K208" s="767"/>
      <c r="L208" s="767"/>
      <c r="M208" s="767"/>
      <c r="N208" s="766"/>
      <c r="O208" s="766"/>
    </row>
    <row r="209" spans="4:15" s="764" customFormat="1">
      <c r="D209" s="767"/>
      <c r="E209" s="767"/>
      <c r="F209" s="767"/>
      <c r="G209" s="767"/>
      <c r="H209" s="767"/>
      <c r="I209" s="767"/>
      <c r="J209" s="767"/>
      <c r="K209" s="767"/>
      <c r="L209" s="767"/>
      <c r="M209" s="767"/>
      <c r="N209" s="766"/>
      <c r="O209" s="766"/>
    </row>
    <row r="210" spans="4:15" s="764" customFormat="1">
      <c r="D210" s="767"/>
      <c r="E210" s="767"/>
      <c r="F210" s="767"/>
      <c r="G210" s="767"/>
      <c r="H210" s="767"/>
      <c r="I210" s="767"/>
      <c r="J210" s="767"/>
      <c r="K210" s="767"/>
      <c r="L210" s="767"/>
      <c r="M210" s="767"/>
      <c r="N210" s="766"/>
      <c r="O210" s="766"/>
    </row>
    <row r="211" spans="4:15" s="764" customFormat="1">
      <c r="D211" s="767"/>
      <c r="E211" s="767"/>
      <c r="F211" s="767"/>
      <c r="G211" s="767"/>
      <c r="H211" s="767"/>
      <c r="I211" s="767"/>
      <c r="J211" s="767"/>
      <c r="K211" s="767"/>
      <c r="L211" s="767"/>
      <c r="M211" s="767"/>
      <c r="N211" s="766"/>
      <c r="O211" s="766"/>
    </row>
    <row r="212" spans="4:15" s="764" customFormat="1">
      <c r="D212" s="767"/>
      <c r="E212" s="767"/>
      <c r="F212" s="767"/>
      <c r="G212" s="767"/>
      <c r="H212" s="767"/>
      <c r="I212" s="767"/>
      <c r="J212" s="767"/>
      <c r="K212" s="767"/>
      <c r="L212" s="767"/>
      <c r="M212" s="767"/>
      <c r="N212" s="766"/>
      <c r="O212" s="766"/>
    </row>
    <row r="213" spans="4:15" s="764" customFormat="1">
      <c r="D213" s="767"/>
      <c r="E213" s="767"/>
      <c r="F213" s="767"/>
      <c r="G213" s="767"/>
      <c r="H213" s="767"/>
      <c r="I213" s="767"/>
      <c r="J213" s="767"/>
      <c r="K213" s="767"/>
      <c r="L213" s="767"/>
      <c r="M213" s="767"/>
      <c r="N213" s="766"/>
      <c r="O213" s="766"/>
    </row>
    <row r="214" spans="4:15" s="764" customFormat="1">
      <c r="D214" s="767"/>
      <c r="E214" s="767"/>
      <c r="F214" s="767"/>
      <c r="G214" s="767"/>
      <c r="H214" s="767"/>
      <c r="I214" s="767"/>
      <c r="J214" s="767"/>
      <c r="K214" s="767"/>
      <c r="L214" s="767"/>
      <c r="M214" s="767"/>
      <c r="N214" s="766"/>
      <c r="O214" s="766"/>
    </row>
    <row r="215" spans="4:15" s="764" customFormat="1">
      <c r="D215" s="767"/>
      <c r="E215" s="767"/>
      <c r="F215" s="767"/>
      <c r="G215" s="767"/>
      <c r="H215" s="767"/>
      <c r="I215" s="767"/>
      <c r="J215" s="767"/>
      <c r="K215" s="767"/>
      <c r="L215" s="767"/>
      <c r="M215" s="767"/>
      <c r="N215" s="766"/>
      <c r="O215" s="766"/>
    </row>
    <row r="216" spans="4:15" s="764" customFormat="1">
      <c r="D216" s="767"/>
      <c r="E216" s="767"/>
      <c r="F216" s="767"/>
      <c r="G216" s="767"/>
      <c r="H216" s="767"/>
      <c r="I216" s="767"/>
      <c r="J216" s="767"/>
      <c r="K216" s="767"/>
      <c r="L216" s="767"/>
      <c r="M216" s="767"/>
      <c r="N216" s="766"/>
      <c r="O216" s="766"/>
    </row>
    <row r="217" spans="4:15" s="764" customFormat="1">
      <c r="D217" s="767"/>
      <c r="E217" s="767"/>
      <c r="F217" s="767"/>
      <c r="G217" s="767"/>
      <c r="H217" s="767"/>
      <c r="I217" s="767"/>
      <c r="J217" s="767"/>
      <c r="K217" s="767"/>
      <c r="L217" s="767"/>
      <c r="M217" s="767"/>
      <c r="N217" s="766"/>
      <c r="O217" s="766"/>
    </row>
    <row r="218" spans="4:15" s="764" customFormat="1">
      <c r="D218" s="767"/>
      <c r="E218" s="767"/>
      <c r="F218" s="767"/>
      <c r="G218" s="767"/>
      <c r="H218" s="767"/>
      <c r="I218" s="767"/>
      <c r="J218" s="767"/>
      <c r="K218" s="767"/>
      <c r="L218" s="767"/>
      <c r="M218" s="767"/>
      <c r="N218" s="766"/>
      <c r="O218" s="766"/>
    </row>
    <row r="219" spans="4:15" s="764" customFormat="1">
      <c r="D219" s="767"/>
      <c r="E219" s="767"/>
      <c r="F219" s="767"/>
      <c r="G219" s="767"/>
      <c r="H219" s="767"/>
      <c r="I219" s="767"/>
      <c r="J219" s="767"/>
      <c r="K219" s="767"/>
      <c r="L219" s="767"/>
      <c r="M219" s="767"/>
      <c r="N219" s="766"/>
      <c r="O219" s="766"/>
    </row>
    <row r="220" spans="4:15" s="764" customFormat="1">
      <c r="D220" s="767"/>
      <c r="E220" s="767"/>
      <c r="F220" s="767"/>
      <c r="G220" s="767"/>
      <c r="H220" s="767"/>
      <c r="I220" s="767"/>
      <c r="J220" s="767"/>
      <c r="K220" s="767"/>
      <c r="L220" s="767"/>
      <c r="M220" s="767"/>
      <c r="N220" s="766"/>
      <c r="O220" s="766"/>
    </row>
    <row r="221" spans="4:15" s="764" customFormat="1">
      <c r="D221" s="767"/>
      <c r="E221" s="767"/>
      <c r="F221" s="767"/>
      <c r="G221" s="767"/>
      <c r="H221" s="767"/>
      <c r="I221" s="767"/>
      <c r="J221" s="767"/>
      <c r="K221" s="767"/>
      <c r="L221" s="767"/>
      <c r="M221" s="767"/>
      <c r="N221" s="766"/>
      <c r="O221" s="766"/>
    </row>
    <row r="222" spans="4:15" s="764" customFormat="1">
      <c r="D222" s="767"/>
      <c r="E222" s="767"/>
      <c r="F222" s="767"/>
      <c r="G222" s="767"/>
      <c r="H222" s="767"/>
      <c r="I222" s="767"/>
      <c r="J222" s="767"/>
      <c r="K222" s="767"/>
      <c r="L222" s="767"/>
      <c r="M222" s="767"/>
      <c r="N222" s="766"/>
      <c r="O222" s="766"/>
    </row>
    <row r="223" spans="4:15" s="764" customFormat="1">
      <c r="D223" s="767"/>
      <c r="E223" s="767"/>
      <c r="F223" s="767"/>
      <c r="G223" s="767"/>
      <c r="H223" s="767"/>
      <c r="I223" s="767"/>
      <c r="J223" s="767"/>
      <c r="K223" s="767"/>
      <c r="L223" s="767"/>
      <c r="M223" s="767"/>
      <c r="N223" s="766"/>
      <c r="O223" s="766"/>
    </row>
    <row r="224" spans="4:15" s="764" customFormat="1">
      <c r="D224" s="767"/>
      <c r="E224" s="767"/>
      <c r="F224" s="767"/>
      <c r="G224" s="767"/>
      <c r="H224" s="767"/>
      <c r="I224" s="767"/>
      <c r="J224" s="767"/>
      <c r="K224" s="767"/>
      <c r="L224" s="767"/>
      <c r="M224" s="767"/>
      <c r="N224" s="766"/>
      <c r="O224" s="766"/>
    </row>
    <row r="225" spans="4:15" s="764" customFormat="1">
      <c r="D225" s="767"/>
      <c r="E225" s="767"/>
      <c r="F225" s="767"/>
      <c r="G225" s="767"/>
      <c r="H225" s="767"/>
      <c r="I225" s="767"/>
      <c r="J225" s="767"/>
      <c r="K225" s="767"/>
      <c r="L225" s="767"/>
      <c r="M225" s="767"/>
      <c r="N225" s="766"/>
      <c r="O225" s="766"/>
    </row>
    <row r="226" spans="4:15" s="764" customFormat="1">
      <c r="D226" s="767"/>
      <c r="E226" s="767"/>
      <c r="F226" s="767"/>
      <c r="G226" s="767"/>
      <c r="H226" s="767"/>
      <c r="I226" s="767"/>
      <c r="J226" s="767"/>
      <c r="K226" s="767"/>
      <c r="L226" s="767"/>
      <c r="M226" s="767"/>
      <c r="N226" s="766"/>
      <c r="O226" s="766"/>
    </row>
    <row r="227" spans="4:15" s="764" customFormat="1">
      <c r="D227" s="767"/>
      <c r="E227" s="767"/>
      <c r="F227" s="767"/>
      <c r="G227" s="767"/>
      <c r="H227" s="767"/>
      <c r="I227" s="767"/>
      <c r="J227" s="767"/>
      <c r="K227" s="767"/>
      <c r="L227" s="767"/>
      <c r="M227" s="767"/>
      <c r="N227" s="766"/>
      <c r="O227" s="766"/>
    </row>
    <row r="228" spans="4:15" s="764" customFormat="1">
      <c r="D228" s="767"/>
      <c r="E228" s="767"/>
      <c r="F228" s="767"/>
      <c r="G228" s="767"/>
      <c r="H228" s="767"/>
      <c r="I228" s="767"/>
      <c r="J228" s="767"/>
      <c r="K228" s="767"/>
      <c r="L228" s="767"/>
      <c r="M228" s="767"/>
      <c r="N228" s="766"/>
      <c r="O228" s="766"/>
    </row>
    <row r="229" spans="4:15" s="764" customFormat="1">
      <c r="D229" s="767"/>
      <c r="E229" s="767"/>
      <c r="F229" s="767"/>
      <c r="G229" s="767"/>
      <c r="H229" s="767"/>
      <c r="I229" s="767"/>
      <c r="J229" s="767"/>
      <c r="K229" s="767"/>
      <c r="L229" s="767"/>
      <c r="M229" s="767"/>
      <c r="N229" s="766"/>
      <c r="O229" s="766"/>
    </row>
    <row r="230" spans="4:15" s="764" customFormat="1">
      <c r="D230" s="767"/>
      <c r="E230" s="767"/>
      <c r="F230" s="767"/>
      <c r="G230" s="767"/>
      <c r="H230" s="767"/>
      <c r="I230" s="767"/>
      <c r="J230" s="767"/>
      <c r="K230" s="767"/>
      <c r="L230" s="767"/>
      <c r="M230" s="767"/>
      <c r="N230" s="766"/>
      <c r="O230" s="766"/>
    </row>
    <row r="231" spans="4:15" s="764" customFormat="1">
      <c r="D231" s="767"/>
      <c r="E231" s="767"/>
      <c r="F231" s="767"/>
      <c r="G231" s="767"/>
      <c r="H231" s="767"/>
      <c r="I231" s="767"/>
      <c r="J231" s="767"/>
      <c r="K231" s="767"/>
      <c r="L231" s="767"/>
      <c r="M231" s="767"/>
      <c r="N231" s="766"/>
      <c r="O231" s="766"/>
    </row>
    <row r="232" spans="4:15" s="764" customFormat="1">
      <c r="D232" s="767"/>
      <c r="E232" s="767"/>
      <c r="F232" s="767"/>
      <c r="G232" s="767"/>
      <c r="H232" s="767"/>
      <c r="I232" s="767"/>
      <c r="J232" s="767"/>
      <c r="K232" s="767"/>
      <c r="L232" s="767"/>
      <c r="M232" s="767"/>
      <c r="N232" s="766"/>
      <c r="O232" s="766"/>
    </row>
    <row r="233" spans="4:15" s="764" customFormat="1">
      <c r="D233" s="767"/>
      <c r="E233" s="767"/>
      <c r="F233" s="767"/>
      <c r="G233" s="767"/>
      <c r="H233" s="767"/>
      <c r="I233" s="767"/>
      <c r="J233" s="767"/>
      <c r="K233" s="767"/>
      <c r="L233" s="767"/>
      <c r="M233" s="767"/>
      <c r="N233" s="766"/>
      <c r="O233" s="766"/>
    </row>
    <row r="234" spans="4:15" s="764" customFormat="1">
      <c r="D234" s="767"/>
      <c r="E234" s="767"/>
      <c r="F234" s="767"/>
      <c r="G234" s="767"/>
      <c r="H234" s="767"/>
      <c r="I234" s="767"/>
      <c r="J234" s="767"/>
      <c r="K234" s="767"/>
      <c r="L234" s="767"/>
      <c r="M234" s="767"/>
      <c r="N234" s="766"/>
      <c r="O234" s="766"/>
    </row>
    <row r="235" spans="4:15" s="764" customFormat="1">
      <c r="D235" s="767"/>
      <c r="E235" s="767"/>
      <c r="F235" s="767"/>
      <c r="G235" s="767"/>
      <c r="H235" s="767"/>
      <c r="I235" s="767"/>
      <c r="J235" s="767"/>
      <c r="K235" s="767"/>
      <c r="L235" s="767"/>
      <c r="M235" s="767"/>
      <c r="N235" s="766"/>
      <c r="O235" s="766"/>
    </row>
    <row r="236" spans="4:15" s="764" customFormat="1">
      <c r="D236" s="767"/>
      <c r="E236" s="767"/>
      <c r="F236" s="767"/>
      <c r="G236" s="767"/>
      <c r="H236" s="767"/>
      <c r="I236" s="767"/>
      <c r="J236" s="767"/>
      <c r="K236" s="767"/>
      <c r="L236" s="767"/>
      <c r="M236" s="767"/>
      <c r="N236" s="766"/>
      <c r="O236" s="766"/>
    </row>
    <row r="237" spans="4:15" s="764" customFormat="1">
      <c r="D237" s="767"/>
      <c r="E237" s="767"/>
      <c r="F237" s="767"/>
      <c r="G237" s="767"/>
      <c r="H237" s="767"/>
      <c r="I237" s="767"/>
      <c r="J237" s="767"/>
      <c r="K237" s="767"/>
      <c r="L237" s="767"/>
      <c r="M237" s="767"/>
      <c r="N237" s="766"/>
      <c r="O237" s="766"/>
    </row>
    <row r="238" spans="4:15" s="764" customFormat="1">
      <c r="D238" s="767"/>
      <c r="E238" s="767"/>
      <c r="F238" s="767"/>
      <c r="G238" s="767"/>
      <c r="H238" s="767"/>
      <c r="I238" s="767"/>
      <c r="J238" s="767"/>
      <c r="K238" s="767"/>
      <c r="L238" s="767"/>
      <c r="M238" s="767"/>
      <c r="N238" s="766"/>
      <c r="O238" s="766"/>
    </row>
    <row r="239" spans="4:15" s="764" customFormat="1">
      <c r="D239" s="767"/>
      <c r="E239" s="767"/>
      <c r="F239" s="767"/>
      <c r="G239" s="767"/>
      <c r="H239" s="767"/>
      <c r="I239" s="767"/>
      <c r="J239" s="767"/>
      <c r="K239" s="767"/>
      <c r="L239" s="767"/>
      <c r="M239" s="767"/>
      <c r="N239" s="766"/>
      <c r="O239" s="766"/>
    </row>
    <row r="240" spans="4:15" s="764" customFormat="1">
      <c r="D240" s="767"/>
      <c r="E240" s="767"/>
      <c r="F240" s="767"/>
      <c r="G240" s="767"/>
      <c r="H240" s="767"/>
      <c r="I240" s="767"/>
      <c r="J240" s="767"/>
      <c r="K240" s="767"/>
      <c r="L240" s="767"/>
      <c r="M240" s="767"/>
      <c r="N240" s="766"/>
      <c r="O240" s="766"/>
    </row>
    <row r="241" spans="4:15" s="764" customFormat="1">
      <c r="D241" s="767"/>
      <c r="E241" s="767"/>
      <c r="F241" s="767"/>
      <c r="G241" s="767"/>
      <c r="H241" s="767"/>
      <c r="I241" s="767"/>
      <c r="J241" s="767"/>
      <c r="K241" s="767"/>
      <c r="L241" s="767"/>
      <c r="M241" s="767"/>
      <c r="N241" s="766"/>
      <c r="O241" s="766"/>
    </row>
    <row r="242" spans="4:15" s="764" customFormat="1">
      <c r="D242" s="767"/>
      <c r="E242" s="767"/>
      <c r="F242" s="767"/>
      <c r="G242" s="767"/>
      <c r="H242" s="767"/>
      <c r="I242" s="767"/>
      <c r="J242" s="767"/>
      <c r="K242" s="767"/>
      <c r="L242" s="767"/>
      <c r="M242" s="767"/>
      <c r="N242" s="766"/>
      <c r="O242" s="766"/>
    </row>
    <row r="243" spans="4:15" s="764" customFormat="1">
      <c r="D243" s="767"/>
      <c r="E243" s="767"/>
      <c r="F243" s="767"/>
      <c r="G243" s="767"/>
      <c r="H243" s="767"/>
      <c r="I243" s="767"/>
      <c r="J243" s="767"/>
      <c r="K243" s="767"/>
      <c r="L243" s="767"/>
      <c r="M243" s="767"/>
      <c r="N243" s="766"/>
      <c r="O243" s="766"/>
    </row>
    <row r="244" spans="4:15" s="764" customFormat="1">
      <c r="D244" s="767"/>
      <c r="E244" s="767"/>
      <c r="F244" s="767"/>
      <c r="G244" s="767"/>
      <c r="H244" s="767"/>
      <c r="I244" s="767"/>
      <c r="J244" s="767"/>
      <c r="K244" s="767"/>
      <c r="L244" s="767"/>
      <c r="M244" s="767"/>
      <c r="N244" s="766"/>
      <c r="O244" s="766"/>
    </row>
    <row r="245" spans="4:15" s="764" customFormat="1">
      <c r="D245" s="767"/>
      <c r="E245" s="767"/>
      <c r="F245" s="767"/>
      <c r="G245" s="767"/>
      <c r="H245" s="767"/>
      <c r="I245" s="767"/>
      <c r="J245" s="767"/>
      <c r="K245" s="767"/>
      <c r="L245" s="767"/>
      <c r="M245" s="767"/>
      <c r="N245" s="766"/>
      <c r="O245" s="766"/>
    </row>
    <row r="246" spans="4:15" s="764" customFormat="1">
      <c r="D246" s="767"/>
      <c r="E246" s="767"/>
      <c r="F246" s="767"/>
      <c r="G246" s="767"/>
      <c r="H246" s="767"/>
      <c r="I246" s="767"/>
      <c r="J246" s="767"/>
      <c r="K246" s="767"/>
      <c r="L246" s="767"/>
      <c r="M246" s="767"/>
      <c r="N246" s="766"/>
      <c r="O246" s="766"/>
    </row>
    <row r="247" spans="4:15" s="764" customFormat="1">
      <c r="D247" s="767"/>
      <c r="E247" s="767"/>
      <c r="F247" s="767"/>
      <c r="G247" s="767"/>
      <c r="H247" s="767"/>
      <c r="I247" s="767"/>
      <c r="J247" s="767"/>
      <c r="K247" s="767"/>
      <c r="L247" s="767"/>
      <c r="M247" s="767"/>
      <c r="N247" s="766"/>
      <c r="O247" s="766"/>
    </row>
    <row r="248" spans="4:15" s="764" customFormat="1">
      <c r="D248" s="767"/>
      <c r="E248" s="767"/>
      <c r="F248" s="767"/>
      <c r="G248" s="767"/>
      <c r="H248" s="767"/>
      <c r="I248" s="767"/>
      <c r="J248" s="767"/>
      <c r="K248" s="767"/>
      <c r="L248" s="767"/>
      <c r="M248" s="767"/>
      <c r="N248" s="766"/>
      <c r="O248" s="766"/>
    </row>
    <row r="249" spans="4:15" s="764" customFormat="1">
      <c r="D249" s="767"/>
      <c r="E249" s="767"/>
      <c r="F249" s="767"/>
      <c r="G249" s="767"/>
      <c r="H249" s="767"/>
      <c r="I249" s="767"/>
      <c r="J249" s="767"/>
      <c r="K249" s="767"/>
      <c r="L249" s="767"/>
      <c r="M249" s="767"/>
      <c r="N249" s="766"/>
      <c r="O249" s="766"/>
    </row>
    <row r="250" spans="4:15" s="764" customFormat="1">
      <c r="D250" s="767"/>
      <c r="E250" s="767"/>
      <c r="F250" s="767"/>
      <c r="G250" s="767"/>
      <c r="H250" s="767"/>
      <c r="I250" s="767"/>
      <c r="J250" s="767"/>
      <c r="K250" s="767"/>
      <c r="L250" s="767"/>
      <c r="M250" s="767"/>
      <c r="N250" s="766"/>
      <c r="O250" s="766"/>
    </row>
    <row r="251" spans="4:15" s="764" customFormat="1">
      <c r="D251" s="767"/>
      <c r="E251" s="767"/>
      <c r="F251" s="767"/>
      <c r="G251" s="767"/>
      <c r="H251" s="767"/>
      <c r="I251" s="767"/>
      <c r="J251" s="767"/>
      <c r="K251" s="767"/>
      <c r="L251" s="767"/>
      <c r="M251" s="767"/>
      <c r="N251" s="766"/>
      <c r="O251" s="766"/>
    </row>
    <row r="252" spans="4:15" s="764" customFormat="1">
      <c r="D252" s="767"/>
      <c r="E252" s="767"/>
      <c r="F252" s="767"/>
      <c r="G252" s="767"/>
      <c r="H252" s="767"/>
      <c r="I252" s="767"/>
      <c r="J252" s="767"/>
      <c r="K252" s="767"/>
      <c r="L252" s="767"/>
      <c r="M252" s="767"/>
      <c r="N252" s="766"/>
      <c r="O252" s="766"/>
    </row>
    <row r="253" spans="4:15" s="764" customFormat="1">
      <c r="D253" s="767"/>
      <c r="E253" s="767"/>
      <c r="F253" s="767"/>
      <c r="G253" s="767"/>
      <c r="H253" s="767"/>
      <c r="I253" s="767"/>
      <c r="J253" s="767"/>
      <c r="K253" s="767"/>
      <c r="L253" s="767"/>
      <c r="M253" s="767"/>
      <c r="N253" s="766"/>
      <c r="O253" s="766"/>
    </row>
    <row r="254" spans="4:15" s="764" customFormat="1">
      <c r="D254" s="767"/>
      <c r="E254" s="767"/>
      <c r="F254" s="767"/>
      <c r="G254" s="767"/>
      <c r="H254" s="767"/>
      <c r="I254" s="767"/>
      <c r="J254" s="767"/>
      <c r="K254" s="767"/>
      <c r="L254" s="767"/>
      <c r="M254" s="767"/>
      <c r="N254" s="766"/>
      <c r="O254" s="766"/>
    </row>
    <row r="255" spans="4:15" s="764" customFormat="1">
      <c r="D255" s="767"/>
      <c r="E255" s="767"/>
      <c r="F255" s="767"/>
      <c r="G255" s="767"/>
      <c r="H255" s="767"/>
      <c r="I255" s="767"/>
      <c r="J255" s="767"/>
      <c r="K255" s="767"/>
      <c r="L255" s="767"/>
      <c r="M255" s="767"/>
      <c r="N255" s="766"/>
      <c r="O255" s="766"/>
    </row>
    <row r="256" spans="4:15" s="764" customFormat="1">
      <c r="D256" s="767"/>
      <c r="E256" s="767"/>
      <c r="F256" s="767"/>
      <c r="G256" s="767"/>
      <c r="H256" s="767"/>
      <c r="I256" s="767"/>
      <c r="J256" s="767"/>
      <c r="K256" s="767"/>
      <c r="L256" s="767"/>
      <c r="M256" s="767"/>
      <c r="N256" s="766"/>
      <c r="O256" s="766"/>
    </row>
    <row r="257" spans="4:15" s="764" customFormat="1">
      <c r="D257" s="767"/>
      <c r="E257" s="767"/>
      <c r="F257" s="767"/>
      <c r="G257" s="767"/>
      <c r="H257" s="767"/>
      <c r="I257" s="767"/>
      <c r="J257" s="767"/>
      <c r="K257" s="767"/>
      <c r="L257" s="767"/>
      <c r="M257" s="767"/>
      <c r="N257" s="766"/>
      <c r="O257" s="766"/>
    </row>
    <row r="258" spans="4:15" s="764" customFormat="1">
      <c r="D258" s="767"/>
      <c r="E258" s="767"/>
      <c r="F258" s="767"/>
      <c r="G258" s="767"/>
      <c r="H258" s="767"/>
      <c r="I258" s="767"/>
      <c r="J258" s="767"/>
      <c r="K258" s="767"/>
      <c r="L258" s="767"/>
      <c r="M258" s="767"/>
      <c r="N258" s="766"/>
      <c r="O258" s="766"/>
    </row>
    <row r="259" spans="4:15" s="764" customFormat="1">
      <c r="D259" s="767"/>
      <c r="E259" s="767"/>
      <c r="F259" s="767"/>
      <c r="G259" s="767"/>
      <c r="H259" s="767"/>
      <c r="I259" s="767"/>
      <c r="J259" s="767"/>
      <c r="K259" s="767"/>
      <c r="L259" s="767"/>
      <c r="M259" s="767"/>
      <c r="N259" s="766"/>
      <c r="O259" s="766"/>
    </row>
    <row r="260" spans="4:15" s="764" customFormat="1">
      <c r="D260" s="767"/>
      <c r="E260" s="767"/>
      <c r="F260" s="767"/>
      <c r="G260" s="767"/>
      <c r="H260" s="767"/>
      <c r="I260" s="767"/>
      <c r="J260" s="767"/>
      <c r="K260" s="767"/>
      <c r="L260" s="767"/>
      <c r="M260" s="767"/>
      <c r="N260" s="766"/>
      <c r="O260" s="766"/>
    </row>
    <row r="261" spans="4:15" s="764" customFormat="1">
      <c r="D261" s="767"/>
      <c r="E261" s="767"/>
      <c r="F261" s="767"/>
      <c r="G261" s="767"/>
      <c r="H261" s="767"/>
      <c r="I261" s="767"/>
      <c r="J261" s="767"/>
      <c r="K261" s="767"/>
      <c r="L261" s="767"/>
      <c r="M261" s="767"/>
      <c r="N261" s="766"/>
      <c r="O261" s="766"/>
    </row>
    <row r="262" spans="4:15" s="764" customFormat="1">
      <c r="D262" s="767"/>
      <c r="E262" s="767"/>
      <c r="F262" s="767"/>
      <c r="G262" s="767"/>
      <c r="H262" s="767"/>
      <c r="I262" s="767"/>
      <c r="J262" s="767"/>
      <c r="K262" s="767"/>
      <c r="L262" s="767"/>
      <c r="M262" s="767"/>
      <c r="N262" s="766"/>
      <c r="O262" s="766"/>
    </row>
    <row r="263" spans="4:15" s="764" customFormat="1">
      <c r="D263" s="767"/>
      <c r="E263" s="767"/>
      <c r="F263" s="767"/>
      <c r="G263" s="767"/>
      <c r="H263" s="767"/>
      <c r="I263" s="767"/>
      <c r="J263" s="767"/>
      <c r="K263" s="767"/>
      <c r="L263" s="767"/>
      <c r="M263" s="767"/>
      <c r="N263" s="766"/>
      <c r="O263" s="766"/>
    </row>
    <row r="264" spans="4:15" s="764" customFormat="1">
      <c r="D264" s="767"/>
      <c r="E264" s="767"/>
      <c r="F264" s="767"/>
      <c r="G264" s="767"/>
      <c r="H264" s="767"/>
      <c r="I264" s="767"/>
      <c r="J264" s="767"/>
      <c r="K264" s="767"/>
      <c r="L264" s="767"/>
      <c r="M264" s="767"/>
      <c r="N264" s="766"/>
      <c r="O264" s="766"/>
    </row>
    <row r="265" spans="4:15" s="764" customFormat="1">
      <c r="D265" s="767"/>
      <c r="E265" s="767"/>
      <c r="F265" s="767"/>
      <c r="G265" s="767"/>
      <c r="H265" s="767"/>
      <c r="I265" s="767"/>
      <c r="J265" s="767"/>
      <c r="K265" s="767"/>
      <c r="L265" s="767"/>
      <c r="M265" s="767"/>
      <c r="N265" s="766"/>
      <c r="O265" s="766"/>
    </row>
    <row r="266" spans="4:15" s="764" customFormat="1">
      <c r="D266" s="767"/>
      <c r="E266" s="767"/>
      <c r="F266" s="767"/>
      <c r="G266" s="767"/>
      <c r="H266" s="767"/>
      <c r="I266" s="767"/>
      <c r="J266" s="767"/>
      <c r="K266" s="767"/>
      <c r="L266" s="767"/>
      <c r="M266" s="767"/>
      <c r="N266" s="766"/>
      <c r="O266" s="766"/>
    </row>
    <row r="267" spans="4:15" s="764" customFormat="1">
      <c r="D267" s="767"/>
      <c r="E267" s="767"/>
      <c r="F267" s="767"/>
      <c r="G267" s="767"/>
      <c r="H267" s="767"/>
      <c r="I267" s="767"/>
      <c r="J267" s="767"/>
      <c r="K267" s="767"/>
      <c r="L267" s="767"/>
      <c r="M267" s="767"/>
      <c r="N267" s="766"/>
      <c r="O267" s="766"/>
    </row>
    <row r="268" spans="4:15" s="764" customFormat="1">
      <c r="D268" s="767"/>
      <c r="E268" s="767"/>
      <c r="F268" s="767"/>
      <c r="G268" s="767"/>
      <c r="H268" s="767"/>
      <c r="I268" s="767"/>
      <c r="J268" s="767"/>
      <c r="K268" s="767"/>
      <c r="L268" s="767"/>
      <c r="M268" s="767"/>
      <c r="N268" s="766"/>
      <c r="O268" s="766"/>
    </row>
    <row r="269" spans="4:15" s="764" customFormat="1">
      <c r="D269" s="767"/>
      <c r="E269" s="767"/>
      <c r="F269" s="767"/>
      <c r="G269" s="767"/>
      <c r="H269" s="767"/>
      <c r="I269" s="767"/>
      <c r="J269" s="767"/>
      <c r="K269" s="767"/>
      <c r="L269" s="767"/>
      <c r="M269" s="767"/>
      <c r="N269" s="766"/>
      <c r="O269" s="766"/>
    </row>
    <row r="270" spans="4:15" s="764" customFormat="1">
      <c r="D270" s="767"/>
      <c r="E270" s="767"/>
      <c r="F270" s="767"/>
      <c r="G270" s="767"/>
      <c r="H270" s="767"/>
      <c r="I270" s="767"/>
      <c r="J270" s="767"/>
      <c r="K270" s="767"/>
      <c r="L270" s="767"/>
      <c r="M270" s="767"/>
      <c r="N270" s="766"/>
      <c r="O270" s="766"/>
    </row>
    <row r="271" spans="4:15" s="764" customFormat="1">
      <c r="D271" s="767"/>
      <c r="E271" s="767"/>
      <c r="F271" s="767"/>
      <c r="G271" s="767"/>
      <c r="H271" s="767"/>
      <c r="I271" s="767"/>
      <c r="J271" s="767"/>
      <c r="K271" s="767"/>
      <c r="L271" s="767"/>
      <c r="M271" s="767"/>
      <c r="N271" s="766"/>
      <c r="O271" s="766"/>
    </row>
    <row r="272" spans="4:15" s="764" customFormat="1">
      <c r="D272" s="767"/>
      <c r="E272" s="767"/>
      <c r="F272" s="767"/>
      <c r="G272" s="767"/>
      <c r="H272" s="767"/>
      <c r="I272" s="767"/>
      <c r="J272" s="767"/>
      <c r="K272" s="767"/>
      <c r="L272" s="767"/>
      <c r="M272" s="767"/>
      <c r="N272" s="766"/>
      <c r="O272" s="766"/>
    </row>
    <row r="273" spans="4:15" s="764" customFormat="1">
      <c r="D273" s="767"/>
      <c r="E273" s="767"/>
      <c r="F273" s="767"/>
      <c r="G273" s="767"/>
      <c r="H273" s="767"/>
      <c r="I273" s="767"/>
      <c r="J273" s="767"/>
      <c r="K273" s="767"/>
      <c r="L273" s="767"/>
      <c r="M273" s="767"/>
      <c r="N273" s="766"/>
      <c r="O273" s="766"/>
    </row>
    <row r="274" spans="4:15" s="764" customFormat="1">
      <c r="D274" s="767"/>
      <c r="E274" s="767"/>
      <c r="F274" s="767"/>
      <c r="G274" s="767"/>
      <c r="H274" s="767"/>
      <c r="I274" s="767"/>
      <c r="J274" s="767"/>
      <c r="K274" s="767"/>
      <c r="L274" s="767"/>
      <c r="M274" s="767"/>
      <c r="N274" s="766"/>
      <c r="O274" s="766"/>
    </row>
    <row r="275" spans="4:15" s="764" customFormat="1">
      <c r="D275" s="767"/>
      <c r="E275" s="767"/>
      <c r="F275" s="767"/>
      <c r="G275" s="767"/>
      <c r="H275" s="767"/>
      <c r="I275" s="767"/>
      <c r="J275" s="767"/>
      <c r="K275" s="767"/>
      <c r="L275" s="767"/>
      <c r="M275" s="767"/>
      <c r="N275" s="766"/>
      <c r="O275" s="766"/>
    </row>
    <row r="276" spans="4:15" s="764" customFormat="1">
      <c r="D276" s="767"/>
      <c r="E276" s="767"/>
      <c r="F276" s="767"/>
      <c r="G276" s="767"/>
      <c r="H276" s="767"/>
      <c r="I276" s="767"/>
      <c r="J276" s="767"/>
      <c r="K276" s="767"/>
      <c r="L276" s="767"/>
      <c r="M276" s="767"/>
      <c r="N276" s="766"/>
      <c r="O276" s="766"/>
    </row>
    <row r="277" spans="4:15" s="764" customFormat="1">
      <c r="D277" s="767"/>
      <c r="E277" s="767"/>
      <c r="F277" s="767"/>
      <c r="G277" s="767"/>
      <c r="H277" s="767"/>
      <c r="I277" s="767"/>
      <c r="J277" s="767"/>
      <c r="K277" s="767"/>
      <c r="L277" s="767"/>
      <c r="M277" s="767"/>
      <c r="N277" s="766"/>
      <c r="O277" s="766"/>
    </row>
    <row r="278" spans="4:15" s="764" customFormat="1">
      <c r="D278" s="767"/>
      <c r="E278" s="767"/>
      <c r="F278" s="767"/>
      <c r="G278" s="767"/>
      <c r="H278" s="767"/>
      <c r="I278" s="767"/>
      <c r="J278" s="767"/>
      <c r="K278" s="767"/>
      <c r="L278" s="767"/>
      <c r="M278" s="767"/>
      <c r="N278" s="766"/>
      <c r="O278" s="766"/>
    </row>
    <row r="279" spans="4:15" s="764" customFormat="1">
      <c r="D279" s="767"/>
      <c r="E279" s="767"/>
      <c r="F279" s="767"/>
      <c r="G279" s="767"/>
      <c r="H279" s="767"/>
      <c r="I279" s="767"/>
      <c r="J279" s="767"/>
      <c r="K279" s="767"/>
      <c r="L279" s="767"/>
      <c r="M279" s="767"/>
      <c r="N279" s="766"/>
      <c r="O279" s="766"/>
    </row>
    <row r="280" spans="4:15" s="764" customFormat="1">
      <c r="D280" s="767"/>
      <c r="E280" s="767"/>
      <c r="F280" s="767"/>
      <c r="G280" s="767"/>
      <c r="H280" s="767"/>
      <c r="I280" s="767"/>
      <c r="J280" s="767"/>
      <c r="K280" s="767"/>
      <c r="L280" s="767"/>
      <c r="M280" s="767"/>
      <c r="N280" s="766"/>
      <c r="O280" s="766"/>
    </row>
    <row r="281" spans="4:15" s="764" customFormat="1">
      <c r="D281" s="767"/>
      <c r="E281" s="767"/>
      <c r="F281" s="767"/>
      <c r="G281" s="767"/>
      <c r="H281" s="767"/>
      <c r="I281" s="767"/>
      <c r="J281" s="767"/>
      <c r="K281" s="767"/>
      <c r="L281" s="767"/>
      <c r="M281" s="767"/>
      <c r="N281" s="766"/>
      <c r="O281" s="766"/>
    </row>
    <row r="282" spans="4:15" s="764" customFormat="1">
      <c r="D282" s="767"/>
      <c r="E282" s="767"/>
      <c r="F282" s="767"/>
      <c r="G282" s="767"/>
      <c r="H282" s="767"/>
      <c r="I282" s="767"/>
      <c r="J282" s="767"/>
      <c r="K282" s="767"/>
      <c r="L282" s="767"/>
      <c r="M282" s="767"/>
      <c r="N282" s="766"/>
      <c r="O282" s="766"/>
    </row>
    <row r="283" spans="4:15" s="764" customFormat="1">
      <c r="D283" s="767"/>
      <c r="E283" s="767"/>
      <c r="F283" s="767"/>
      <c r="G283" s="767"/>
      <c r="H283" s="767"/>
      <c r="I283" s="767"/>
      <c r="J283" s="767"/>
      <c r="K283" s="767"/>
      <c r="L283" s="767"/>
      <c r="M283" s="767"/>
      <c r="N283" s="766"/>
      <c r="O283" s="766"/>
    </row>
    <row r="284" spans="4:15" s="764" customFormat="1">
      <c r="D284" s="767"/>
      <c r="E284" s="767"/>
      <c r="F284" s="767"/>
      <c r="G284" s="767"/>
      <c r="H284" s="767"/>
      <c r="I284" s="767"/>
      <c r="J284" s="767"/>
      <c r="K284" s="767"/>
      <c r="L284" s="767"/>
      <c r="M284" s="767"/>
      <c r="N284" s="766"/>
      <c r="O284" s="766"/>
    </row>
    <row r="285" spans="4:15" s="764" customFormat="1">
      <c r="D285" s="767"/>
      <c r="E285" s="767"/>
      <c r="F285" s="767"/>
      <c r="G285" s="767"/>
      <c r="H285" s="767"/>
      <c r="I285" s="767"/>
      <c r="J285" s="767"/>
      <c r="K285" s="767"/>
      <c r="L285" s="767"/>
      <c r="M285" s="767"/>
      <c r="N285" s="766"/>
      <c r="O285" s="766"/>
    </row>
    <row r="286" spans="4:15" s="764" customFormat="1">
      <c r="D286" s="767"/>
      <c r="E286" s="767"/>
      <c r="F286" s="767"/>
      <c r="G286" s="767"/>
      <c r="H286" s="767"/>
      <c r="I286" s="767"/>
      <c r="J286" s="767"/>
      <c r="K286" s="767"/>
      <c r="L286" s="767"/>
      <c r="M286" s="767"/>
      <c r="N286" s="766"/>
      <c r="O286" s="766"/>
    </row>
    <row r="287" spans="4:15" s="764" customFormat="1">
      <c r="D287" s="767"/>
      <c r="E287" s="767"/>
      <c r="F287" s="767"/>
      <c r="G287" s="767"/>
      <c r="H287" s="767"/>
      <c r="I287" s="767"/>
      <c r="J287" s="767"/>
      <c r="K287" s="767"/>
      <c r="L287" s="767"/>
      <c r="M287" s="767"/>
      <c r="N287" s="766"/>
      <c r="O287" s="766"/>
    </row>
    <row r="288" spans="4:15" s="764" customFormat="1">
      <c r="D288" s="767"/>
      <c r="E288" s="767"/>
      <c r="F288" s="767"/>
      <c r="G288" s="767"/>
      <c r="H288" s="767"/>
      <c r="I288" s="767"/>
      <c r="J288" s="767"/>
      <c r="K288" s="767"/>
      <c r="L288" s="767"/>
      <c r="M288" s="767"/>
      <c r="N288" s="766"/>
      <c r="O288" s="766"/>
    </row>
    <row r="289" spans="4:15" s="764" customFormat="1">
      <c r="D289" s="767"/>
      <c r="E289" s="767"/>
      <c r="F289" s="767"/>
      <c r="G289" s="767"/>
      <c r="H289" s="767"/>
      <c r="I289" s="767"/>
      <c r="J289" s="767"/>
      <c r="K289" s="767"/>
      <c r="L289" s="767"/>
      <c r="M289" s="767"/>
      <c r="N289" s="766"/>
      <c r="O289" s="766"/>
    </row>
    <row r="290" spans="4:15" s="764" customFormat="1">
      <c r="D290" s="767"/>
      <c r="E290" s="767"/>
      <c r="F290" s="767"/>
      <c r="G290" s="767"/>
      <c r="H290" s="767"/>
      <c r="I290" s="767"/>
      <c r="J290" s="767"/>
      <c r="K290" s="767"/>
      <c r="L290" s="767"/>
      <c r="M290" s="767"/>
      <c r="N290" s="766"/>
      <c r="O290" s="766"/>
    </row>
    <row r="291" spans="4:15" s="764" customFormat="1">
      <c r="D291" s="767"/>
      <c r="E291" s="767"/>
      <c r="F291" s="767"/>
      <c r="G291" s="767"/>
      <c r="H291" s="767"/>
      <c r="I291" s="767"/>
      <c r="J291" s="767"/>
      <c r="K291" s="767"/>
      <c r="L291" s="767"/>
      <c r="M291" s="767"/>
      <c r="N291" s="766"/>
      <c r="O291" s="766"/>
    </row>
    <row r="292" spans="4:15" s="764" customFormat="1">
      <c r="D292" s="767"/>
      <c r="E292" s="767"/>
      <c r="F292" s="767"/>
      <c r="G292" s="767"/>
      <c r="H292" s="767"/>
      <c r="I292" s="767"/>
      <c r="J292" s="767"/>
      <c r="K292" s="767"/>
      <c r="L292" s="767"/>
      <c r="M292" s="767"/>
      <c r="N292" s="766"/>
      <c r="O292" s="766"/>
    </row>
    <row r="293" spans="4:15" s="764" customFormat="1">
      <c r="D293" s="767"/>
      <c r="E293" s="767"/>
      <c r="F293" s="767"/>
      <c r="G293" s="767"/>
      <c r="H293" s="767"/>
      <c r="I293" s="767"/>
      <c r="J293" s="767"/>
      <c r="K293" s="767"/>
      <c r="L293" s="767"/>
      <c r="M293" s="767"/>
      <c r="N293" s="766"/>
      <c r="O293" s="766"/>
    </row>
    <row r="294" spans="4:15" s="764" customFormat="1">
      <c r="D294" s="767"/>
      <c r="E294" s="767"/>
      <c r="F294" s="767"/>
      <c r="G294" s="767"/>
      <c r="H294" s="767"/>
      <c r="I294" s="767"/>
      <c r="J294" s="767"/>
      <c r="K294" s="767"/>
      <c r="L294" s="767"/>
      <c r="M294" s="767"/>
      <c r="N294" s="766"/>
      <c r="O294" s="766"/>
    </row>
    <row r="295" spans="4:15" s="764" customFormat="1">
      <c r="D295" s="767"/>
      <c r="E295" s="767"/>
      <c r="F295" s="767"/>
      <c r="G295" s="767"/>
      <c r="H295" s="767"/>
      <c r="I295" s="767"/>
      <c r="J295" s="767"/>
      <c r="K295" s="767"/>
      <c r="L295" s="767"/>
      <c r="M295" s="767"/>
      <c r="N295" s="766"/>
      <c r="O295" s="766"/>
    </row>
    <row r="296" spans="4:15" s="764" customFormat="1">
      <c r="D296" s="767"/>
      <c r="E296" s="767"/>
      <c r="F296" s="767"/>
      <c r="G296" s="767"/>
      <c r="H296" s="767"/>
      <c r="I296" s="767"/>
      <c r="J296" s="767"/>
      <c r="K296" s="767"/>
      <c r="L296" s="767"/>
      <c r="M296" s="767"/>
      <c r="N296" s="766"/>
      <c r="O296" s="766"/>
    </row>
    <row r="297" spans="4:15" s="764" customFormat="1">
      <c r="D297" s="767"/>
      <c r="E297" s="767"/>
      <c r="F297" s="767"/>
      <c r="G297" s="767"/>
      <c r="H297" s="767"/>
      <c r="I297" s="767"/>
      <c r="J297" s="767"/>
      <c r="K297" s="767"/>
      <c r="L297" s="767"/>
      <c r="M297" s="767"/>
      <c r="N297" s="766"/>
      <c r="O297" s="766"/>
    </row>
    <row r="298" spans="4:15" s="764" customFormat="1">
      <c r="D298" s="767"/>
      <c r="E298" s="767"/>
      <c r="F298" s="767"/>
      <c r="G298" s="767"/>
      <c r="H298" s="767"/>
      <c r="I298" s="767"/>
      <c r="J298" s="767"/>
      <c r="K298" s="767"/>
      <c r="L298" s="767"/>
      <c r="M298" s="767"/>
      <c r="N298" s="766"/>
      <c r="O298" s="766"/>
    </row>
    <row r="299" spans="4:15" s="764" customFormat="1">
      <c r="D299" s="767"/>
      <c r="E299" s="767"/>
      <c r="F299" s="767"/>
      <c r="G299" s="767"/>
      <c r="H299" s="767"/>
      <c r="I299" s="767"/>
      <c r="J299" s="767"/>
      <c r="K299" s="767"/>
      <c r="L299" s="767"/>
      <c r="M299" s="767"/>
      <c r="N299" s="766"/>
      <c r="O299" s="766"/>
    </row>
    <row r="300" spans="4:15" s="764" customFormat="1">
      <c r="D300" s="767"/>
      <c r="E300" s="767"/>
      <c r="F300" s="767"/>
      <c r="G300" s="767"/>
      <c r="H300" s="767"/>
      <c r="I300" s="767"/>
      <c r="J300" s="767"/>
      <c r="K300" s="767"/>
      <c r="L300" s="767"/>
      <c r="M300" s="767"/>
      <c r="N300" s="766"/>
      <c r="O300" s="766"/>
    </row>
    <row r="301" spans="4:15" s="764" customFormat="1">
      <c r="D301" s="767"/>
      <c r="E301" s="767"/>
      <c r="F301" s="767"/>
      <c r="G301" s="767"/>
      <c r="H301" s="767"/>
      <c r="I301" s="767"/>
      <c r="J301" s="767"/>
      <c r="K301" s="767"/>
      <c r="L301" s="767"/>
      <c r="M301" s="767"/>
      <c r="N301" s="766"/>
      <c r="O301" s="766"/>
    </row>
    <row r="302" spans="4:15" s="764" customFormat="1">
      <c r="D302" s="767"/>
      <c r="E302" s="767"/>
      <c r="F302" s="767"/>
      <c r="G302" s="767"/>
      <c r="H302" s="767"/>
      <c r="I302" s="767"/>
      <c r="J302" s="767"/>
      <c r="K302" s="767"/>
      <c r="L302" s="767"/>
      <c r="M302" s="767"/>
      <c r="N302" s="766"/>
      <c r="O302" s="766"/>
    </row>
    <row r="303" spans="4:15" s="764" customFormat="1">
      <c r="D303" s="767"/>
      <c r="E303" s="767"/>
      <c r="F303" s="767"/>
      <c r="G303" s="767"/>
      <c r="H303" s="767"/>
      <c r="I303" s="767"/>
      <c r="J303" s="767"/>
      <c r="K303" s="767"/>
      <c r="L303" s="767"/>
      <c r="M303" s="767"/>
      <c r="N303" s="766"/>
      <c r="O303" s="766"/>
    </row>
    <row r="304" spans="4:15" s="764" customFormat="1">
      <c r="D304" s="767"/>
      <c r="E304" s="767"/>
      <c r="F304" s="767"/>
      <c r="G304" s="767"/>
      <c r="H304" s="767"/>
      <c r="I304" s="767"/>
      <c r="J304" s="767"/>
      <c r="K304" s="767"/>
      <c r="L304" s="767"/>
      <c r="M304" s="767"/>
      <c r="N304" s="766"/>
      <c r="O304" s="766"/>
    </row>
    <row r="305" spans="4:15" s="764" customFormat="1">
      <c r="D305" s="767"/>
      <c r="E305" s="767"/>
      <c r="F305" s="767"/>
      <c r="G305" s="767"/>
      <c r="H305" s="767"/>
      <c r="I305" s="767"/>
      <c r="J305" s="767"/>
      <c r="K305" s="767"/>
      <c r="L305" s="767"/>
      <c r="M305" s="767"/>
      <c r="N305" s="766"/>
      <c r="O305" s="766"/>
    </row>
    <row r="306" spans="4:15" s="764" customFormat="1">
      <c r="D306" s="767"/>
      <c r="E306" s="767"/>
      <c r="F306" s="767"/>
      <c r="G306" s="767"/>
      <c r="H306" s="767"/>
      <c r="I306" s="767"/>
      <c r="J306" s="767"/>
      <c r="K306" s="767"/>
      <c r="L306" s="767"/>
      <c r="M306" s="767"/>
      <c r="N306" s="766"/>
      <c r="O306" s="766"/>
    </row>
    <row r="307" spans="4:15" s="764" customFormat="1">
      <c r="D307" s="767"/>
      <c r="E307" s="767"/>
      <c r="F307" s="767"/>
      <c r="G307" s="767"/>
      <c r="H307" s="767"/>
      <c r="I307" s="767"/>
      <c r="J307" s="767"/>
      <c r="K307" s="767"/>
      <c r="L307" s="767"/>
      <c r="M307" s="767"/>
      <c r="N307" s="766"/>
      <c r="O307" s="766"/>
    </row>
    <row r="308" spans="4:15" s="764" customFormat="1">
      <c r="D308" s="767"/>
      <c r="E308" s="767"/>
      <c r="F308" s="767"/>
      <c r="G308" s="767"/>
      <c r="H308" s="767"/>
      <c r="I308" s="767"/>
      <c r="J308" s="767"/>
      <c r="K308" s="767"/>
      <c r="L308" s="767"/>
      <c r="M308" s="767"/>
      <c r="N308" s="766"/>
      <c r="O308" s="766"/>
    </row>
    <row r="309" spans="4:15" s="764" customFormat="1">
      <c r="D309" s="767"/>
      <c r="E309" s="767"/>
      <c r="F309" s="767"/>
      <c r="G309" s="767"/>
      <c r="H309" s="767"/>
      <c r="I309" s="767"/>
      <c r="J309" s="767"/>
      <c r="K309" s="767"/>
      <c r="L309" s="767"/>
      <c r="M309" s="767"/>
      <c r="N309" s="766"/>
      <c r="O309" s="766"/>
    </row>
    <row r="310" spans="4:15" s="764" customFormat="1">
      <c r="D310" s="767"/>
      <c r="E310" s="767"/>
      <c r="F310" s="767"/>
      <c r="G310" s="767"/>
      <c r="H310" s="767"/>
      <c r="I310" s="767"/>
      <c r="J310" s="767"/>
      <c r="K310" s="767"/>
      <c r="L310" s="767"/>
      <c r="M310" s="767"/>
      <c r="N310" s="766"/>
      <c r="O310" s="766"/>
    </row>
    <row r="311" spans="4:15" s="764" customFormat="1">
      <c r="D311" s="767"/>
      <c r="E311" s="767"/>
      <c r="F311" s="767"/>
      <c r="G311" s="767"/>
      <c r="H311" s="767"/>
      <c r="I311" s="767"/>
      <c r="J311" s="767"/>
      <c r="K311" s="767"/>
      <c r="L311" s="767"/>
      <c r="M311" s="767"/>
      <c r="N311" s="766"/>
      <c r="O311" s="766"/>
    </row>
    <row r="312" spans="4:15" s="764" customFormat="1">
      <c r="D312" s="767"/>
      <c r="E312" s="767"/>
      <c r="F312" s="767"/>
      <c r="G312" s="767"/>
      <c r="H312" s="767"/>
      <c r="I312" s="767"/>
      <c r="J312" s="767"/>
      <c r="K312" s="767"/>
      <c r="L312" s="767"/>
      <c r="M312" s="767"/>
      <c r="N312" s="766"/>
      <c r="O312" s="766"/>
    </row>
    <row r="313" spans="4:15" s="764" customFormat="1">
      <c r="D313" s="767"/>
      <c r="E313" s="767"/>
      <c r="F313" s="767"/>
      <c r="G313" s="767"/>
      <c r="H313" s="767"/>
      <c r="I313" s="767"/>
      <c r="J313" s="767"/>
      <c r="K313" s="767"/>
      <c r="L313" s="767"/>
      <c r="M313" s="767"/>
      <c r="N313" s="766"/>
      <c r="O313" s="766"/>
    </row>
    <row r="314" spans="4:15" s="764" customFormat="1">
      <c r="D314" s="767"/>
      <c r="E314" s="767"/>
      <c r="F314" s="767"/>
      <c r="G314" s="767"/>
      <c r="H314" s="767"/>
      <c r="I314" s="767"/>
      <c r="J314" s="767"/>
      <c r="K314" s="767"/>
      <c r="L314" s="767"/>
      <c r="M314" s="767"/>
      <c r="N314" s="766"/>
      <c r="O314" s="766"/>
    </row>
    <row r="315" spans="4:15" s="764" customFormat="1">
      <c r="D315" s="767"/>
      <c r="E315" s="767"/>
      <c r="F315" s="767"/>
      <c r="G315" s="767"/>
      <c r="H315" s="767"/>
      <c r="I315" s="767"/>
      <c r="J315" s="767"/>
      <c r="K315" s="767"/>
      <c r="L315" s="767"/>
      <c r="M315" s="767"/>
      <c r="N315" s="766"/>
      <c r="O315" s="766"/>
    </row>
    <row r="316" spans="4:15" s="764" customFormat="1">
      <c r="D316" s="767"/>
      <c r="E316" s="767"/>
      <c r="F316" s="767"/>
      <c r="G316" s="767"/>
      <c r="H316" s="767"/>
      <c r="I316" s="767"/>
      <c r="J316" s="767"/>
      <c r="K316" s="767"/>
      <c r="L316" s="767"/>
      <c r="M316" s="767"/>
      <c r="N316" s="766"/>
      <c r="O316" s="766"/>
    </row>
    <row r="317" spans="4:15" s="764" customFormat="1">
      <c r="D317" s="767"/>
      <c r="E317" s="767"/>
      <c r="F317" s="767"/>
      <c r="G317" s="767"/>
      <c r="H317" s="767"/>
      <c r="I317" s="767"/>
      <c r="J317" s="767"/>
      <c r="K317" s="767"/>
      <c r="L317" s="767"/>
      <c r="M317" s="767"/>
      <c r="N317" s="766"/>
      <c r="O317" s="766"/>
    </row>
    <row r="318" spans="4:15" s="764" customFormat="1">
      <c r="D318" s="767"/>
      <c r="E318" s="767"/>
      <c r="F318" s="767"/>
      <c r="G318" s="767"/>
      <c r="H318" s="767"/>
      <c r="I318" s="767"/>
      <c r="J318" s="767"/>
      <c r="K318" s="767"/>
      <c r="L318" s="767"/>
      <c r="M318" s="767"/>
      <c r="N318" s="766"/>
      <c r="O318" s="766"/>
    </row>
    <row r="319" spans="4:15" s="764" customFormat="1">
      <c r="D319" s="767"/>
      <c r="E319" s="767"/>
      <c r="F319" s="767"/>
      <c r="G319" s="767"/>
      <c r="H319" s="767"/>
      <c r="I319" s="767"/>
      <c r="J319" s="767"/>
      <c r="K319" s="767"/>
      <c r="L319" s="767"/>
      <c r="M319" s="767"/>
      <c r="N319" s="766"/>
      <c r="O319" s="766"/>
    </row>
    <row r="320" spans="4:15" s="764" customFormat="1">
      <c r="D320" s="767"/>
      <c r="E320" s="767"/>
      <c r="F320" s="767"/>
      <c r="G320" s="767"/>
      <c r="H320" s="767"/>
      <c r="I320" s="767"/>
      <c r="J320" s="767"/>
      <c r="K320" s="767"/>
      <c r="L320" s="767"/>
      <c r="M320" s="767"/>
      <c r="N320" s="766"/>
      <c r="O320" s="766"/>
    </row>
    <row r="321" spans="4:15" s="764" customFormat="1">
      <c r="D321" s="767"/>
      <c r="E321" s="767"/>
      <c r="F321" s="767"/>
      <c r="G321" s="767"/>
      <c r="H321" s="767"/>
      <c r="I321" s="767"/>
      <c r="J321" s="767"/>
      <c r="K321" s="767"/>
      <c r="L321" s="767"/>
      <c r="M321" s="767"/>
      <c r="N321" s="766"/>
      <c r="O321" s="766"/>
    </row>
    <row r="322" spans="4:15" s="764" customFormat="1">
      <c r="D322" s="767"/>
      <c r="E322" s="767"/>
      <c r="F322" s="767"/>
      <c r="G322" s="767"/>
      <c r="H322" s="767"/>
      <c r="I322" s="767"/>
      <c r="J322" s="767"/>
      <c r="K322" s="767"/>
      <c r="L322" s="767"/>
      <c r="M322" s="767"/>
      <c r="N322" s="766"/>
      <c r="O322" s="766"/>
    </row>
    <row r="323" spans="4:15" s="764" customFormat="1">
      <c r="D323" s="767"/>
      <c r="E323" s="767"/>
      <c r="F323" s="767"/>
      <c r="G323" s="767"/>
      <c r="H323" s="767"/>
      <c r="I323" s="767"/>
      <c r="J323" s="767"/>
      <c r="K323" s="767"/>
      <c r="L323" s="767"/>
      <c r="M323" s="767"/>
      <c r="N323" s="766"/>
      <c r="O323" s="766"/>
    </row>
    <row r="324" spans="4:15" s="764" customFormat="1">
      <c r="D324" s="767"/>
      <c r="E324" s="767"/>
      <c r="F324" s="767"/>
      <c r="G324" s="767"/>
      <c r="H324" s="767"/>
      <c r="I324" s="767"/>
      <c r="J324" s="767"/>
      <c r="K324" s="767"/>
      <c r="L324" s="767"/>
      <c r="M324" s="767"/>
      <c r="N324" s="766"/>
      <c r="O324" s="766"/>
    </row>
    <row r="325" spans="4:15" s="764" customFormat="1">
      <c r="D325" s="767"/>
      <c r="E325" s="767"/>
      <c r="F325" s="767"/>
      <c r="G325" s="767"/>
      <c r="H325" s="767"/>
      <c r="I325" s="767"/>
      <c r="J325" s="767"/>
      <c r="K325" s="767"/>
      <c r="L325" s="767"/>
      <c r="M325" s="767"/>
      <c r="N325" s="766"/>
      <c r="O325" s="766"/>
    </row>
    <row r="326" spans="4:15" s="764" customFormat="1">
      <c r="D326" s="767"/>
      <c r="E326" s="767"/>
      <c r="F326" s="767"/>
      <c r="G326" s="767"/>
      <c r="H326" s="767"/>
      <c r="I326" s="767"/>
      <c r="J326" s="767"/>
      <c r="K326" s="767"/>
      <c r="L326" s="767"/>
      <c r="M326" s="767"/>
      <c r="N326" s="766"/>
      <c r="O326" s="766"/>
    </row>
    <row r="327" spans="4:15" s="764" customFormat="1">
      <c r="D327" s="767"/>
      <c r="E327" s="767"/>
      <c r="F327" s="767"/>
      <c r="G327" s="767"/>
      <c r="H327" s="767"/>
      <c r="I327" s="767"/>
      <c r="J327" s="767"/>
      <c r="K327" s="767"/>
      <c r="L327" s="767"/>
      <c r="M327" s="767"/>
      <c r="N327" s="766"/>
      <c r="O327" s="766"/>
    </row>
    <row r="328" spans="4:15" s="764" customFormat="1">
      <c r="D328" s="767"/>
      <c r="E328" s="767"/>
      <c r="F328" s="767"/>
      <c r="G328" s="767"/>
      <c r="H328" s="767"/>
      <c r="I328" s="767"/>
      <c r="J328" s="767"/>
      <c r="K328" s="767"/>
      <c r="L328" s="767"/>
      <c r="M328" s="767"/>
      <c r="N328" s="766"/>
      <c r="O328" s="766"/>
    </row>
    <row r="329" spans="4:15" s="764" customFormat="1">
      <c r="D329" s="767"/>
      <c r="E329" s="767"/>
      <c r="F329" s="767"/>
      <c r="G329" s="767"/>
      <c r="H329" s="767"/>
      <c r="I329" s="767"/>
      <c r="J329" s="767"/>
      <c r="K329" s="767"/>
      <c r="L329" s="767"/>
      <c r="M329" s="767"/>
      <c r="N329" s="766"/>
      <c r="O329" s="766"/>
    </row>
  </sheetData>
  <mergeCells count="1">
    <mergeCell ref="B144:H144"/>
  </mergeCells>
  <phoneticPr fontId="7" type="noConversion"/>
  <pageMargins left="0.75" right="0.75" top="1" bottom="1" header="0.5" footer="0.5"/>
  <pageSetup paperSize="9" scale="45" orientation="landscape" horizontalDpi="200" verticalDpi="200" r:id="rId1"/>
  <headerFooter alignWithMargins="0">
    <oddFooter>&amp;L© Ovum 2012&amp;C&amp;A&amp;RPage &amp;P of &amp;N</oddFooter>
  </headerFooter>
  <rowBreaks count="1" manualBreakCount="1">
    <brk id="67" max="12" man="1"/>
  </rowBreaks>
  <colBreaks count="1" manualBreakCount="1">
    <brk id="14" max="1048575" man="1"/>
  </colBreaks>
  <drawing r:id="rId2"/>
</worksheet>
</file>

<file path=xl/worksheets/sheet14.xml><?xml version="1.0" encoding="utf-8"?>
<worksheet xmlns="http://schemas.openxmlformats.org/spreadsheetml/2006/main" xmlns:r="http://schemas.openxmlformats.org/officeDocument/2006/relationships">
  <dimension ref="B1:L30"/>
  <sheetViews>
    <sheetView tabSelected="1" workbookViewId="0">
      <selection activeCell="O16" sqref="O16"/>
    </sheetView>
  </sheetViews>
  <sheetFormatPr defaultRowHeight="12"/>
  <cols>
    <col min="1" max="1" width="9.140625" style="878"/>
    <col min="2" max="2" width="27" style="900" bestFit="1" customWidth="1"/>
    <col min="3" max="5" width="9.42578125" style="878" hidden="1" customWidth="1"/>
    <col min="6" max="7" width="10.5703125" style="878" bestFit="1" customWidth="1"/>
    <col min="8" max="9" width="11.5703125" style="878" bestFit="1" customWidth="1"/>
    <col min="10" max="11" width="13.140625" style="878" bestFit="1" customWidth="1"/>
    <col min="12" max="12" width="11.42578125" style="878" bestFit="1" customWidth="1"/>
    <col min="13" max="16384" width="9.140625" style="878"/>
  </cols>
  <sheetData>
    <row r="1" spans="2:12">
      <c r="B1" s="896" t="s">
        <v>522</v>
      </c>
      <c r="C1" s="876">
        <v>2011</v>
      </c>
      <c r="D1" s="876">
        <v>2012</v>
      </c>
      <c r="E1" s="876">
        <v>2013</v>
      </c>
      <c r="F1" s="876">
        <v>2014</v>
      </c>
      <c r="G1" s="876">
        <v>2015</v>
      </c>
      <c r="H1" s="876">
        <v>2016</v>
      </c>
      <c r="I1" s="876">
        <v>2017</v>
      </c>
      <c r="J1" s="876">
        <v>2018</v>
      </c>
      <c r="K1" s="876">
        <v>2019</v>
      </c>
      <c r="L1" s="877" t="s">
        <v>516</v>
      </c>
    </row>
    <row r="2" spans="2:12">
      <c r="B2" s="897" t="s">
        <v>14</v>
      </c>
      <c r="C2" s="879">
        <f>'100G Client Interface Modules'!E80+'100G Client Interface Modules'!E81</f>
        <v>0</v>
      </c>
      <c r="D2" s="879">
        <f>'100G Client Interface Modules'!F80+'100G Client Interface Modules'!F81</f>
        <v>0</v>
      </c>
      <c r="E2" s="879">
        <f>'100G Client Interface Modules'!G80+'100G Client Interface Modules'!G81</f>
        <v>1.9950000000000001</v>
      </c>
      <c r="F2" s="879">
        <f>'100G Client Interface Modules'!H80+'100G Client Interface Modules'!H81</f>
        <v>61.953201322715444</v>
      </c>
      <c r="G2" s="879">
        <f>'100G Client Interface Modules'!I80+'100G Client Interface Modules'!I81</f>
        <v>147.32868738961673</v>
      </c>
      <c r="H2" s="879">
        <f>'100G Client Interface Modules'!J80+'100G Client Interface Modules'!J81</f>
        <v>219.48372604364232</v>
      </c>
      <c r="I2" s="879">
        <f>'100G Client Interface Modules'!K80+'100G Client Interface Modules'!K81</f>
        <v>262.14849499227728</v>
      </c>
      <c r="J2" s="879">
        <f>'100G Client Interface Modules'!L80+'100G Client Interface Modules'!L81</f>
        <v>316.27949704952425</v>
      </c>
      <c r="K2" s="879">
        <f>'100G Client Interface Modules'!M80+'100G Client Interface Modules'!M81</f>
        <v>363.66167317163359</v>
      </c>
      <c r="L2" s="880">
        <f>(K2/G2)^(1/4)-1</f>
        <v>0.2534371235980708</v>
      </c>
    </row>
    <row r="3" spans="2:12">
      <c r="B3" s="898" t="s">
        <v>518</v>
      </c>
      <c r="C3" s="881">
        <f>'100G Client Interface Modules'!E83+'100G Client Interface Modules'!E84+'100G Client Interface Modules'!E85+'100G Client Interface Modules'!E99+'100G Client Interface Modules'!E100+'100G Client Interface Modules'!E101+'100G Client Interface Modules'!E102</f>
        <v>0</v>
      </c>
      <c r="D3" s="881">
        <f>'100G Client Interface Modules'!F83+'100G Client Interface Modules'!F84+'100G Client Interface Modules'!F85+'100G Client Interface Modules'!F99+'100G Client Interface Modules'!F100+'100G Client Interface Modules'!F101+'100G Client Interface Modules'!F102</f>
        <v>0</v>
      </c>
      <c r="E3" s="881">
        <f>'100G Client Interface Modules'!G83+'100G Client Interface Modules'!G84+'100G Client Interface Modules'!G85+'100G Client Interface Modules'!G99+'100G Client Interface Modules'!G100+'100G Client Interface Modules'!G101+'100G Client Interface Modules'!G102</f>
        <v>0</v>
      </c>
      <c r="F3" s="881">
        <f>'100G Client Interface Modules'!H83+'100G Client Interface Modules'!H84+'100G Client Interface Modules'!H85+'100G Client Interface Modules'!H99+'100G Client Interface Modules'!H100+'100G Client Interface Modules'!H101+'100G Client Interface Modules'!H102</f>
        <v>1.8611444305735754</v>
      </c>
      <c r="G3" s="881">
        <f>'100G Client Interface Modules'!I83+'100G Client Interface Modules'!I84+'100G Client Interface Modules'!I85+'100G Client Interface Modules'!I99+'100G Client Interface Modules'!I100+'100G Client Interface Modules'!I101+'100G Client Interface Modules'!I102</f>
        <v>33.032144435220395</v>
      </c>
      <c r="H3" s="881">
        <f>'100G Client Interface Modules'!J83+'100G Client Interface Modules'!J84+'100G Client Interface Modules'!J85+'100G Client Interface Modules'!J99+'100G Client Interface Modules'!J100+'100G Client Interface Modules'!J101+'100G Client Interface Modules'!J102</f>
        <v>125.40740271382094</v>
      </c>
      <c r="I3" s="881">
        <f>'100G Client Interface Modules'!K83+'100G Client Interface Modules'!K84+'100G Client Interface Modules'!K85+'100G Client Interface Modules'!K99+'100G Client Interface Modules'!K100+'100G Client Interface Modules'!K101+'100G Client Interface Modules'!K102</f>
        <v>409.23060503397721</v>
      </c>
      <c r="J3" s="881">
        <f>'100G Client Interface Modules'!L83+'100G Client Interface Modules'!L84+'100G Client Interface Modules'!L85+'100G Client Interface Modules'!L99+'100G Client Interface Modules'!L100+'100G Client Interface Modules'!L101+'100G Client Interface Modules'!L102</f>
        <v>908.43041939025397</v>
      </c>
      <c r="K3" s="881">
        <f>'100G Client Interface Modules'!M83+'100G Client Interface Modules'!M84+'100G Client Interface Modules'!M85+'100G Client Interface Modules'!M99+'100G Client Interface Modules'!M100+'100G Client Interface Modules'!M101+'100G Client Interface Modules'!M102</f>
        <v>1521.340084129316</v>
      </c>
      <c r="L3" s="880">
        <f t="shared" ref="L3:L4" si="0">(K3/G3)^(1/4)-1</f>
        <v>1.6050879187646072</v>
      </c>
    </row>
    <row r="4" spans="2:12">
      <c r="B4" s="898" t="s">
        <v>520</v>
      </c>
      <c r="C4" s="881">
        <f>'100G Client Interface Modules'!E103+'100G Client Interface Modules'!E104</f>
        <v>0</v>
      </c>
      <c r="D4" s="881">
        <f>'100G Client Interface Modules'!F103+'100G Client Interface Modules'!F104</f>
        <v>0</v>
      </c>
      <c r="E4" s="881">
        <f>'100G Client Interface Modules'!G103+'100G Client Interface Modules'!G104</f>
        <v>0</v>
      </c>
      <c r="F4" s="881">
        <f>'100G Client Interface Modules'!H103+'100G Client Interface Modules'!H104</f>
        <v>1.8918533173808079</v>
      </c>
      <c r="G4" s="881">
        <f>'100G Client Interface Modules'!I103+'100G Client Interface Modules'!I104</f>
        <v>7.1302741702058707</v>
      </c>
      <c r="H4" s="881">
        <f>'100G Client Interface Modules'!J103+'100G Client Interface Modules'!J104</f>
        <v>34.330817244938828</v>
      </c>
      <c r="I4" s="881">
        <f>'100G Client Interface Modules'!K103+'100G Client Interface Modules'!K104</f>
        <v>114.61956645983032</v>
      </c>
      <c r="J4" s="881">
        <f>'100G Client Interface Modules'!L103+'100G Client Interface Modules'!L104</f>
        <v>220.02719533053886</v>
      </c>
      <c r="K4" s="881">
        <f>'100G Client Interface Modules'!M103+'100G Client Interface Modules'!M104</f>
        <v>229.92841912041305</v>
      </c>
      <c r="L4" s="880">
        <f t="shared" si="0"/>
        <v>1.3829866314495587</v>
      </c>
    </row>
    <row r="6" spans="2:12">
      <c r="B6" s="899" t="s">
        <v>526</v>
      </c>
      <c r="J6" s="878">
        <v>2018</v>
      </c>
      <c r="L6" s="878">
        <v>2010</v>
      </c>
    </row>
    <row r="7" spans="2:12">
      <c r="B7" s="900" t="s">
        <v>523</v>
      </c>
      <c r="J7" s="882">
        <f>0.05*J2</f>
        <v>15.813974852476214</v>
      </c>
      <c r="L7" s="882">
        <f>0.15*K2</f>
        <v>54.549250975745039</v>
      </c>
    </row>
    <row r="8" spans="2:12">
      <c r="B8" s="901" t="s">
        <v>517</v>
      </c>
      <c r="J8" s="882">
        <f t="shared" ref="J8" si="1">0.05*J3</f>
        <v>45.421520969512699</v>
      </c>
      <c r="L8" s="882">
        <f>0.15*K3</f>
        <v>228.2010126193974</v>
      </c>
    </row>
    <row r="9" spans="2:12">
      <c r="B9" s="901" t="s">
        <v>519</v>
      </c>
      <c r="J9" s="882">
        <f>0.05*J4</f>
        <v>11.001359766526944</v>
      </c>
      <c r="L9" s="882">
        <f>0.15*K4</f>
        <v>34.489262868061957</v>
      </c>
    </row>
    <row r="11" spans="2:12">
      <c r="B11" s="902" t="s">
        <v>524</v>
      </c>
      <c r="C11" s="895"/>
      <c r="D11" s="895"/>
      <c r="E11" s="895"/>
      <c r="F11" s="895"/>
      <c r="G11" s="895">
        <v>2015</v>
      </c>
      <c r="H11" s="895"/>
      <c r="I11" s="895"/>
      <c r="J11" s="895">
        <v>2018</v>
      </c>
      <c r="K11" s="895"/>
      <c r="L11" s="895">
        <v>2010</v>
      </c>
    </row>
    <row r="12" spans="2:12" s="893" customFormat="1">
      <c r="B12" s="903" t="s">
        <v>523</v>
      </c>
      <c r="J12" s="893">
        <f>J7*6.2*100</f>
        <v>9804.6644085352527</v>
      </c>
      <c r="L12" s="893">
        <f>L7*6.2*100</f>
        <v>33820.535604961922</v>
      </c>
    </row>
    <row r="13" spans="2:12" s="893" customFormat="1">
      <c r="B13" s="903" t="s">
        <v>517</v>
      </c>
      <c r="J13" s="893">
        <f>J8*6.2*100</f>
        <v>28161.343001097874</v>
      </c>
      <c r="L13" s="893">
        <f t="shared" ref="L13:L14" si="2">L8*6.2*100</f>
        <v>141484.62782402639</v>
      </c>
    </row>
    <row r="14" spans="2:12" s="893" customFormat="1">
      <c r="B14" s="903" t="s">
        <v>519</v>
      </c>
      <c r="J14" s="893">
        <f>J9*6.2*100</f>
        <v>6820.8430552467053</v>
      </c>
      <c r="L14" s="893">
        <f t="shared" si="2"/>
        <v>21383.342978198412</v>
      </c>
    </row>
    <row r="16" spans="2:12">
      <c r="B16" s="896" t="s">
        <v>525</v>
      </c>
      <c r="C16" s="876">
        <v>2011</v>
      </c>
      <c r="D16" s="876">
        <v>2012</v>
      </c>
      <c r="E16" s="876">
        <v>2013</v>
      </c>
      <c r="F16" s="876">
        <v>2014</v>
      </c>
      <c r="G16" s="876">
        <v>2015</v>
      </c>
      <c r="H16" s="876">
        <v>2016</v>
      </c>
      <c r="I16" s="876">
        <v>2017</v>
      </c>
      <c r="J16" s="876">
        <v>2018</v>
      </c>
      <c r="K16" s="876">
        <v>2019</v>
      </c>
      <c r="L16" s="877" t="s">
        <v>516</v>
      </c>
    </row>
    <row r="17" spans="2:12">
      <c r="B17" s="897" t="s">
        <v>14</v>
      </c>
      <c r="C17" s="894">
        <f>'100G Client Interface Modules'!E41+'100G Client Interface Modules'!E42</f>
        <v>0</v>
      </c>
      <c r="D17" s="894">
        <f>'100G Client Interface Modules'!F41+'100G Client Interface Modules'!F42</f>
        <v>0</v>
      </c>
      <c r="E17" s="894">
        <f>'100G Client Interface Modules'!G41+'100G Client Interface Modules'!G42</f>
        <v>285</v>
      </c>
      <c r="F17" s="894">
        <f>'100G Client Interface Modules'!H41+'100G Client Interface Modules'!H42</f>
        <v>12643.51047402356</v>
      </c>
      <c r="G17" s="894">
        <f>'100G Client Interface Modules'!I41+'100G Client Interface Modules'!I42</f>
        <v>40089.438745473941</v>
      </c>
      <c r="H17" s="894">
        <f>'100G Client Interface Modules'!J41+'100G Client Interface Modules'!J42</f>
        <v>66359.403187798132</v>
      </c>
      <c r="I17" s="894">
        <f>'100G Client Interface Modules'!K41+'100G Client Interface Modules'!K42</f>
        <v>86150.874163553584</v>
      </c>
      <c r="J17" s="894">
        <f>'100G Client Interface Modules'!L41+'100G Client Interface Modules'!L42</f>
        <v>111763.60731486842</v>
      </c>
      <c r="K17" s="894">
        <f>'100G Client Interface Modules'!M41+'100G Client Interface Modules'!M42</f>
        <v>138179.60765844112</v>
      </c>
      <c r="L17" s="880">
        <f>(K17/G17)^(1/4)-1</f>
        <v>0.36255328391767194</v>
      </c>
    </row>
    <row r="18" spans="2:12">
      <c r="B18" s="898" t="s">
        <v>518</v>
      </c>
      <c r="C18" s="894">
        <f>'100G Client Interface Modules'!E44+'100G Client Interface Modules'!E45+'100G Client Interface Modules'!E46+'100G Client Interface Modules'!E60+'100G Client Interface Modules'!E61+'100G Client Interface Modules'!E62+'100G Client Interface Modules'!E63</f>
        <v>0</v>
      </c>
      <c r="D18" s="894">
        <f>'100G Client Interface Modules'!F44+'100G Client Interface Modules'!F45+'100G Client Interface Modules'!F46+'100G Client Interface Modules'!F60+'100G Client Interface Modules'!F61+'100G Client Interface Modules'!F62+'100G Client Interface Modules'!F63</f>
        <v>0</v>
      </c>
      <c r="E18" s="894">
        <f>'100G Client Interface Modules'!G44+'100G Client Interface Modules'!G45+'100G Client Interface Modules'!G46+'100G Client Interface Modules'!G60+'100G Client Interface Modules'!G61+'100G Client Interface Modules'!G62+'100G Client Interface Modules'!G63</f>
        <v>0</v>
      </c>
      <c r="F18" s="894">
        <f>'100G Client Interface Modules'!H44+'100G Client Interface Modules'!H45+'100G Client Interface Modules'!H46+'100G Client Interface Modules'!H60+'100G Client Interface Modules'!H61+'100G Client Interface Modules'!H62+'100G Client Interface Modules'!H63</f>
        <v>6049.7421258915483</v>
      </c>
      <c r="G18" s="894">
        <f>'100G Client Interface Modules'!I44+'100G Client Interface Modules'!I45+'100G Client Interface Modules'!I46+'100G Client Interface Modules'!I60+'100G Client Interface Modules'!I61+'100G Client Interface Modules'!I62+'100G Client Interface Modules'!I63</f>
        <v>34527.570552221056</v>
      </c>
      <c r="H18" s="894">
        <f>'100G Client Interface Modules'!J44+'100G Client Interface Modules'!J45+'100G Client Interface Modules'!J46+'100G Client Interface Modules'!J60+'100G Client Interface Modules'!J61+'100G Client Interface Modules'!J62+'100G Client Interface Modules'!J63</f>
        <v>166010.52011234814</v>
      </c>
      <c r="I18" s="894">
        <f>'100G Client Interface Modules'!K44+'100G Client Interface Modules'!K45+'100G Client Interface Modules'!K46+'100G Client Interface Modules'!K60+'100G Client Interface Modules'!K61+'100G Client Interface Modules'!K62+'100G Client Interface Modules'!K63</f>
        <v>665125.16751462535</v>
      </c>
      <c r="J18" s="894">
        <f>'100G Client Interface Modules'!L44+'100G Client Interface Modules'!L45+'100G Client Interface Modules'!L46+'100G Client Interface Modules'!L60+'100G Client Interface Modules'!L61+'100G Client Interface Modules'!L62+'100G Client Interface Modules'!L63</f>
        <v>1399909.5695383702</v>
      </c>
      <c r="K18" s="894">
        <f>'100G Client Interface Modules'!M44+'100G Client Interface Modules'!M45+'100G Client Interface Modules'!M46+'100G Client Interface Modules'!M60+'100G Client Interface Modules'!M61+'100G Client Interface Modules'!M62+'100G Client Interface Modules'!M63</f>
        <v>2370948.2950116643</v>
      </c>
      <c r="L18" s="880">
        <f t="shared" ref="L18:L19" si="3">(K18/G18)^(1/4)-1</f>
        <v>1.878651000508301</v>
      </c>
    </row>
    <row r="19" spans="2:12">
      <c r="B19" s="898" t="s">
        <v>520</v>
      </c>
      <c r="C19" s="894">
        <f>'100G Client Interface Modules'!E64+'100G Client Interface Modules'!E65</f>
        <v>0</v>
      </c>
      <c r="D19" s="894">
        <f>'100G Client Interface Modules'!F64+'100G Client Interface Modules'!F65</f>
        <v>0</v>
      </c>
      <c r="E19" s="894">
        <f>'100G Client Interface Modules'!G64+'100G Client Interface Modules'!G65</f>
        <v>0</v>
      </c>
      <c r="F19" s="894">
        <f>'100G Client Interface Modules'!H64+'100G Client Interface Modules'!H65</f>
        <v>6945.7079437093898</v>
      </c>
      <c r="G19" s="894">
        <f>'100G Client Interface Modules'!I64+'100G Client Interface Modules'!I65</f>
        <v>27555.714805844644</v>
      </c>
      <c r="H19" s="894">
        <f>'100G Client Interface Modules'!J64+'100G Client Interface Modules'!J65</f>
        <v>139658.05469541307</v>
      </c>
      <c r="I19" s="894">
        <f>'100G Client Interface Modules'!K64+'100G Client Interface Modules'!K65</f>
        <v>490814.06847666827</v>
      </c>
      <c r="J19" s="894">
        <f>'100G Client Interface Modules'!L64+'100G Client Interface Modules'!L65</f>
        <v>991770.07217670721</v>
      </c>
      <c r="K19" s="894">
        <f>'100G Client Interface Modules'!M64+'100G Client Interface Modules'!M65</f>
        <v>1090947.0793943778</v>
      </c>
      <c r="L19" s="880">
        <f t="shared" si="3"/>
        <v>1.5084069804732199</v>
      </c>
    </row>
    <row r="21" spans="2:12">
      <c r="B21" s="902" t="s">
        <v>527</v>
      </c>
      <c r="C21" s="895"/>
      <c r="D21" s="895"/>
      <c r="E21" s="895"/>
      <c r="F21" s="895"/>
      <c r="G21" s="895">
        <v>2015</v>
      </c>
      <c r="H21" s="895"/>
      <c r="I21" s="895"/>
      <c r="J21" s="895">
        <v>2018</v>
      </c>
      <c r="K21" s="895"/>
      <c r="L21" s="895">
        <v>2010</v>
      </c>
    </row>
    <row r="22" spans="2:12">
      <c r="B22" s="900" t="s">
        <v>523</v>
      </c>
      <c r="J22" s="892">
        <f>0.05*J17</f>
        <v>5588.1803657434211</v>
      </c>
      <c r="L22" s="892">
        <f>0.15*K17</f>
        <v>20726.941148766167</v>
      </c>
    </row>
    <row r="23" spans="2:12">
      <c r="B23" s="901" t="s">
        <v>517</v>
      </c>
      <c r="J23" s="892">
        <f t="shared" ref="J23:J24" si="4">0.05*J18</f>
        <v>69995.478476918521</v>
      </c>
      <c r="L23" s="892">
        <f>0.15*K18</f>
        <v>355642.24425174965</v>
      </c>
    </row>
    <row r="24" spans="2:12">
      <c r="B24" s="901" t="s">
        <v>519</v>
      </c>
      <c r="J24" s="892">
        <f t="shared" si="4"/>
        <v>49588.503608835366</v>
      </c>
      <c r="L24" s="892">
        <f>0.15*K19</f>
        <v>163642.06190915665</v>
      </c>
    </row>
    <row r="26" spans="2:12">
      <c r="B26" s="904" t="s">
        <v>529</v>
      </c>
    </row>
    <row r="27" spans="2:12">
      <c r="B27" s="896" t="s">
        <v>528</v>
      </c>
      <c r="C27" s="876">
        <v>2011</v>
      </c>
      <c r="D27" s="876">
        <v>2012</v>
      </c>
      <c r="E27" s="876">
        <v>2013</v>
      </c>
      <c r="F27" s="876">
        <v>2014</v>
      </c>
      <c r="G27" s="876">
        <v>2015</v>
      </c>
      <c r="H27" s="876">
        <v>2016</v>
      </c>
      <c r="I27" s="876">
        <v>2017</v>
      </c>
      <c r="J27" s="876">
        <v>2018</v>
      </c>
      <c r="K27" s="876">
        <v>2019</v>
      </c>
      <c r="L27" s="877" t="s">
        <v>516</v>
      </c>
    </row>
    <row r="28" spans="2:12">
      <c r="B28" s="905" t="s">
        <v>14</v>
      </c>
      <c r="C28" s="906">
        <f>'100G Client Interface Modules'!E52+'100G Client Interface Modules'!E53</f>
        <v>10000</v>
      </c>
      <c r="D28" s="906">
        <f>'100G Client Interface Modules'!F52+'100G Client Interface Modules'!F53</f>
        <v>11000</v>
      </c>
      <c r="E28" s="906">
        <f>'100G Client Interface Modules'!G52+'100G Client Interface Modules'!G53</f>
        <v>36000</v>
      </c>
      <c r="F28" s="907">
        <f>F2*100*10000/F17</f>
        <v>4899.9999999999991</v>
      </c>
      <c r="G28" s="907">
        <f t="shared" ref="G28:K28" si="5">G2*100*10000/G17</f>
        <v>3675</v>
      </c>
      <c r="H28" s="907">
        <f t="shared" si="5"/>
        <v>3307.5</v>
      </c>
      <c r="I28" s="907">
        <f t="shared" si="5"/>
        <v>3042.9000000000005</v>
      </c>
      <c r="J28" s="907">
        <f t="shared" si="5"/>
        <v>2829.8970000000004</v>
      </c>
      <c r="K28" s="907">
        <f t="shared" si="5"/>
        <v>2631.8042100000002</v>
      </c>
      <c r="L28" s="908">
        <f>(K28/G28)^(1/4)-1</f>
        <v>-8.0082123471799771E-2</v>
      </c>
    </row>
    <row r="29" spans="2:12">
      <c r="B29" s="909" t="s">
        <v>518</v>
      </c>
      <c r="C29" s="906">
        <f>'100G Client Interface Modules'!E55+'100G Client Interface Modules'!E56+'100G Client Interface Modules'!E57+'100G Client Interface Modules'!E71+'100G Client Interface Modules'!E72+'100G Client Interface Modules'!E73+'100G Client Interface Modules'!E74</f>
        <v>3677.806095460423</v>
      </c>
      <c r="D29" s="906">
        <f>'100G Client Interface Modules'!F55+'100G Client Interface Modules'!F56+'100G Client Interface Modules'!F57+'100G Client Interface Modules'!F71+'100G Client Interface Modules'!F72+'100G Client Interface Modules'!F73+'100G Client Interface Modules'!F74</f>
        <v>11251.956654624668</v>
      </c>
      <c r="E29" s="906">
        <f>'100G Client Interface Modules'!G55+'100G Client Interface Modules'!G56+'100G Client Interface Modules'!G57+'100G Client Interface Modules'!G71+'100G Client Interface Modules'!G72+'100G Client Interface Modules'!G73+'100G Client Interface Modules'!G74</f>
        <v>30070.206495475046</v>
      </c>
      <c r="F29" s="907">
        <f>F3*100*10000/F18</f>
        <v>307.64029141147881</v>
      </c>
      <c r="G29" s="907">
        <f t="shared" ref="G29:K30" si="6">G3*100*10000/G18</f>
        <v>956.68892733883752</v>
      </c>
      <c r="H29" s="907">
        <f t="shared" si="6"/>
        <v>755.41840739340546</v>
      </c>
      <c r="I29" s="907">
        <f t="shared" si="6"/>
        <v>615.26856149971002</v>
      </c>
      <c r="J29" s="907">
        <f t="shared" si="6"/>
        <v>648.92078685469312</v>
      </c>
      <c r="K29" s="907">
        <f t="shared" si="6"/>
        <v>641.65890387830314</v>
      </c>
      <c r="L29" s="908">
        <f t="shared" ref="L29:L30" si="7">(K29/G29)^(1/4)-1</f>
        <v>-9.5031694253797649E-2</v>
      </c>
    </row>
    <row r="30" spans="2:12">
      <c r="B30" s="909" t="s">
        <v>520</v>
      </c>
      <c r="C30" s="906">
        <f>'100G Client Interface Modules'!E75+'100G Client Interface Modules'!E76</f>
        <v>1.8487454700000001</v>
      </c>
      <c r="D30" s="906">
        <f>'100G Client Interface Modules'!F75+'100G Client Interface Modules'!F76</f>
        <v>1.9319390161500003</v>
      </c>
      <c r="E30" s="906">
        <f>'100G Client Interface Modules'!G75+'100G Client Interface Modules'!G76</f>
        <v>14.912050725000002</v>
      </c>
      <c r="F30" s="907">
        <f>F4*100*10000/F19</f>
        <v>272.37732031249993</v>
      </c>
      <c r="G30" s="907">
        <f t="shared" si="6"/>
        <v>258.7584542968749</v>
      </c>
      <c r="H30" s="907">
        <f t="shared" si="6"/>
        <v>245.82053158203118</v>
      </c>
      <c r="I30" s="907">
        <f t="shared" si="6"/>
        <v>233.5295050029296</v>
      </c>
      <c r="J30" s="907">
        <f t="shared" si="6"/>
        <v>221.85302975278307</v>
      </c>
      <c r="K30" s="907">
        <f t="shared" si="6"/>
        <v>210.76037826514394</v>
      </c>
      <c r="L30" s="908">
        <f t="shared" si="7"/>
        <v>-5.0000000000000044E-2</v>
      </c>
    </row>
  </sheetData>
  <phoneticPr fontId="12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AF325"/>
  <sheetViews>
    <sheetView showRowColHeaders="0" topLeftCell="A40" zoomScaleNormal="100" workbookViewId="0"/>
  </sheetViews>
  <sheetFormatPr defaultRowHeight="11.25"/>
  <cols>
    <col min="1" max="1" width="3.7109375" style="515" customWidth="1"/>
    <col min="2" max="2" width="27.5703125" style="515" customWidth="1"/>
    <col min="3" max="3" width="29.140625" style="515" customWidth="1"/>
    <col min="4" max="4" width="15.140625" style="522" customWidth="1"/>
    <col min="5" max="13" width="11.7109375" style="522" customWidth="1"/>
    <col min="14" max="14" width="12.5703125" style="521" customWidth="1"/>
    <col min="15" max="15" width="9.140625" style="521"/>
    <col min="16" max="16" width="9.140625" style="515"/>
    <col min="17" max="17" width="11.7109375" style="515" customWidth="1"/>
    <col min="18" max="31" width="9.140625" style="515"/>
    <col min="32" max="32" width="9.85546875" style="515" customWidth="1"/>
    <col min="33" max="16384" width="9.140625" style="515"/>
  </cols>
  <sheetData>
    <row r="1" spans="1:29" s="533" customFormat="1" ht="44.25" customHeight="1">
      <c r="A1" s="529"/>
      <c r="B1" s="530" t="s">
        <v>455</v>
      </c>
      <c r="C1" s="529"/>
      <c r="D1" s="529"/>
      <c r="E1" s="529"/>
      <c r="F1" s="529"/>
      <c r="G1" s="529"/>
      <c r="H1" s="529"/>
      <c r="I1" s="529"/>
      <c r="J1" s="529"/>
      <c r="K1" s="529"/>
      <c r="L1" s="529"/>
      <c r="M1" s="529"/>
      <c r="N1" s="529"/>
      <c r="O1" s="529"/>
      <c r="P1" s="529"/>
      <c r="Q1" s="529"/>
      <c r="R1" s="529"/>
      <c r="S1" s="529"/>
      <c r="T1" s="529"/>
      <c r="U1" s="529"/>
      <c r="V1" s="529"/>
      <c r="W1" s="529"/>
      <c r="X1" s="531"/>
      <c r="Y1" s="531"/>
      <c r="Z1" s="531"/>
      <c r="AA1" s="531"/>
      <c r="AB1" s="532"/>
      <c r="AC1" s="532"/>
    </row>
    <row r="2" spans="1:29" ht="15" customHeight="1">
      <c r="A2" s="516"/>
      <c r="B2" s="517"/>
      <c r="C2" s="518"/>
      <c r="D2" s="519"/>
      <c r="E2" s="520"/>
      <c r="F2" s="520"/>
      <c r="G2" s="520"/>
      <c r="H2" s="520"/>
      <c r="I2" s="520"/>
      <c r="J2" s="520"/>
      <c r="K2" s="520"/>
      <c r="L2" s="520"/>
      <c r="M2" s="520"/>
    </row>
    <row r="3" spans="1:29" ht="38.25" customHeight="1">
      <c r="A3" s="516"/>
      <c r="B3" s="928" t="s">
        <v>510</v>
      </c>
      <c r="C3" s="941"/>
      <c r="D3" s="941"/>
      <c r="E3" s="941"/>
      <c r="F3" s="941"/>
      <c r="G3" s="941"/>
      <c r="H3" s="941"/>
      <c r="I3" s="941"/>
      <c r="J3" s="941"/>
      <c r="K3" s="941"/>
      <c r="L3" s="941"/>
      <c r="M3" s="941"/>
      <c r="N3" s="941"/>
    </row>
    <row r="4" spans="1:29" ht="15" customHeight="1">
      <c r="A4" s="516"/>
      <c r="B4" s="517"/>
      <c r="C4" s="518"/>
      <c r="D4" s="520"/>
      <c r="E4" s="519"/>
      <c r="F4" s="519"/>
      <c r="G4" s="519"/>
      <c r="H4" s="519"/>
      <c r="I4" s="520"/>
      <c r="J4" s="520"/>
      <c r="K4" s="520"/>
      <c r="L4" s="520"/>
      <c r="M4" s="520"/>
    </row>
    <row r="5" spans="1:29" ht="15" customHeight="1">
      <c r="A5" s="516"/>
      <c r="B5" s="518"/>
      <c r="C5" s="518"/>
      <c r="D5" s="519"/>
      <c r="E5" s="519"/>
      <c r="F5" s="519"/>
      <c r="G5" s="519"/>
      <c r="H5" s="519"/>
      <c r="I5" s="519"/>
      <c r="J5" s="519"/>
      <c r="K5" s="519"/>
      <c r="L5" s="519"/>
      <c r="M5" s="519"/>
    </row>
    <row r="6" spans="1:29" ht="15" customHeight="1">
      <c r="A6" s="516"/>
      <c r="B6" s="518"/>
      <c r="C6" s="189" t="s">
        <v>354</v>
      </c>
      <c r="D6" s="544"/>
      <c r="E6" s="191">
        <v>2011</v>
      </c>
      <c r="F6" s="191">
        <v>2012</v>
      </c>
      <c r="G6" s="191">
        <v>2013</v>
      </c>
      <c r="H6" s="191">
        <v>2014</v>
      </c>
      <c r="I6" s="191">
        <v>2015</v>
      </c>
      <c r="J6" s="191">
        <v>2016</v>
      </c>
      <c r="K6" s="191">
        <v>2017</v>
      </c>
      <c r="L6" s="191">
        <v>2018</v>
      </c>
      <c r="M6" s="191">
        <v>2019</v>
      </c>
      <c r="N6" s="257" t="s">
        <v>29</v>
      </c>
    </row>
    <row r="7" spans="1:29" ht="15" customHeight="1">
      <c r="A7" s="516"/>
      <c r="B7" s="518"/>
      <c r="C7" s="540" t="s">
        <v>247</v>
      </c>
      <c r="D7" s="541"/>
      <c r="E7" s="542">
        <f t="shared" ref="E7:K7" si="0">SUM(E67:E68,E75:E76,E83:E84,E93,E97,E102:E104,E108,E112)</f>
        <v>84.113987623562494</v>
      </c>
      <c r="F7" s="542">
        <f t="shared" si="0"/>
        <v>195.24531865934958</v>
      </c>
      <c r="G7" s="542">
        <f t="shared" si="0"/>
        <v>245.73599799333255</v>
      </c>
      <c r="H7" s="542">
        <f t="shared" si="0"/>
        <v>389.27453994628161</v>
      </c>
      <c r="I7" s="542">
        <f t="shared" si="0"/>
        <v>492.30436986782786</v>
      </c>
      <c r="J7" s="542">
        <f t="shared" si="0"/>
        <v>747.92370933504526</v>
      </c>
      <c r="K7" s="542">
        <f t="shared" si="0"/>
        <v>1145.5512822829348</v>
      </c>
      <c r="L7" s="542">
        <f>SUM(L67:L68,L75:L76,L83:L84,L93,L97,L102:L104,L108,L112)</f>
        <v>1924.2750041705046</v>
      </c>
      <c r="M7" s="542">
        <f>SUM(M67:M68,M75:M76,M83:M84,M93,M97,M102:M104,M108,M112)</f>
        <v>2810.7552855366389</v>
      </c>
      <c r="N7" s="543">
        <f>(M7/G7)^(1/6)-1</f>
        <v>0.50104038104993953</v>
      </c>
    </row>
    <row r="8" spans="1:29" ht="15" customHeight="1">
      <c r="A8" s="516"/>
      <c r="B8" s="518"/>
      <c r="C8" s="535" t="s">
        <v>249</v>
      </c>
      <c r="D8" s="536"/>
      <c r="E8" s="537">
        <f t="shared" ref="E8:K8" si="1">SUM(E69,E71,E77,E79,E85,E87,E91,E96,E100:E101,E107,E111)</f>
        <v>171.46095902467965</v>
      </c>
      <c r="F8" s="537">
        <f t="shared" si="1"/>
        <v>199.79529895701677</v>
      </c>
      <c r="G8" s="537">
        <f t="shared" si="1"/>
        <v>251.47488410111612</v>
      </c>
      <c r="H8" s="537">
        <f t="shared" si="1"/>
        <v>312.87197261189488</v>
      </c>
      <c r="I8" s="537">
        <f t="shared" si="1"/>
        <v>376.02231789645651</v>
      </c>
      <c r="J8" s="537">
        <f t="shared" si="1"/>
        <v>519.70471572277336</v>
      </c>
      <c r="K8" s="537">
        <f t="shared" si="1"/>
        <v>793.04817149485302</v>
      </c>
      <c r="L8" s="537">
        <f>SUM(L69,L71,L77,L79,L85,L87,L91,L96,L100:L101,L107,L111)</f>
        <v>1287.3150530639846</v>
      </c>
      <c r="M8" s="537">
        <f>SUM(M69,M71,M77,M79,M85,M87,M91,M96,M100:M101,M107,M111)</f>
        <v>1760.5065527659051</v>
      </c>
      <c r="N8" s="538">
        <f t="shared" ref="N8:N10" si="2">(M8/G8)^(1/6)-1</f>
        <v>0.3831114338256365</v>
      </c>
    </row>
    <row r="9" spans="1:29" ht="15" customHeight="1">
      <c r="A9" s="516"/>
      <c r="B9" s="518"/>
      <c r="C9" s="535" t="s">
        <v>248</v>
      </c>
      <c r="D9" s="536"/>
      <c r="E9" s="537">
        <f t="shared" ref="E9:K9" si="3">SUM(E70,E72,E78,E80,E86,E88,E92)</f>
        <v>10.151170627859885</v>
      </c>
      <c r="F9" s="537">
        <f t="shared" si="3"/>
        <v>51.597613587434324</v>
      </c>
      <c r="G9" s="537">
        <f t="shared" si="3"/>
        <v>145.40679589811788</v>
      </c>
      <c r="H9" s="537">
        <f t="shared" si="3"/>
        <v>227.66411051065467</v>
      </c>
      <c r="I9" s="537">
        <f t="shared" si="3"/>
        <v>245.02806280770713</v>
      </c>
      <c r="J9" s="537">
        <f t="shared" si="3"/>
        <v>276.2074670088254</v>
      </c>
      <c r="K9" s="537">
        <f t="shared" si="3"/>
        <v>334.76972291875461</v>
      </c>
      <c r="L9" s="537">
        <f>SUM(L70,L72,L78,L80,L86,L88,L92)</f>
        <v>401.78583783565324</v>
      </c>
      <c r="M9" s="537">
        <f>SUM(M70,M72,M78,M80,M86,M88,M92)</f>
        <v>450.3569956619325</v>
      </c>
      <c r="N9" s="538">
        <f t="shared" si="2"/>
        <v>0.20733753161089141</v>
      </c>
    </row>
    <row r="10" spans="1:29" ht="15" customHeight="1">
      <c r="A10" s="516"/>
      <c r="B10" s="518"/>
      <c r="C10" s="539" t="s">
        <v>37</v>
      </c>
      <c r="D10" s="536"/>
      <c r="E10" s="537">
        <f t="shared" ref="E10:K10" si="4">SUM(E7:E9)</f>
        <v>265.726117276102</v>
      </c>
      <c r="F10" s="537">
        <f t="shared" si="4"/>
        <v>446.63823120380073</v>
      </c>
      <c r="G10" s="537">
        <f t="shared" si="4"/>
        <v>642.61767799256654</v>
      </c>
      <c r="H10" s="537">
        <f t="shared" si="4"/>
        <v>929.81062306883109</v>
      </c>
      <c r="I10" s="537">
        <f t="shared" si="4"/>
        <v>1113.3547505719914</v>
      </c>
      <c r="J10" s="537">
        <f t="shared" si="4"/>
        <v>1543.8358920666442</v>
      </c>
      <c r="K10" s="537">
        <f t="shared" si="4"/>
        <v>2273.3691766965426</v>
      </c>
      <c r="L10" s="537">
        <f>SUM(L7:L9)</f>
        <v>3613.3758950701422</v>
      </c>
      <c r="M10" s="537">
        <f>SUM(M7:M9)</f>
        <v>5021.6188339644759</v>
      </c>
      <c r="N10" s="538">
        <f t="shared" si="2"/>
        <v>0.40868918157183209</v>
      </c>
    </row>
    <row r="11" spans="1:29" ht="15" customHeight="1">
      <c r="A11" s="516"/>
      <c r="B11" s="518"/>
      <c r="C11" s="518"/>
      <c r="D11" s="519"/>
      <c r="E11" s="519"/>
      <c r="F11" s="519"/>
      <c r="G11" s="519"/>
      <c r="H11" s="519"/>
      <c r="I11" s="519"/>
      <c r="J11" s="519"/>
      <c r="K11" s="519"/>
      <c r="L11" s="519"/>
      <c r="M11" s="519"/>
    </row>
    <row r="12" spans="1:29" s="576" customFormat="1" ht="15" customHeight="1">
      <c r="A12" s="848"/>
      <c r="B12" s="923" t="s">
        <v>25</v>
      </c>
      <c r="C12" s="923"/>
      <c r="D12" s="923"/>
      <c r="E12" s="923"/>
      <c r="F12" s="923"/>
      <c r="G12" s="923"/>
      <c r="H12" s="923"/>
      <c r="I12" s="923"/>
      <c r="J12" s="923"/>
      <c r="K12" s="923"/>
      <c r="L12" s="923"/>
      <c r="M12" s="923"/>
      <c r="N12" s="923"/>
      <c r="O12" s="923"/>
      <c r="P12" s="923"/>
    </row>
    <row r="13" spans="1:29" ht="15" customHeight="1">
      <c r="A13" s="516"/>
      <c r="B13" s="518"/>
      <c r="C13" s="518"/>
      <c r="D13" s="519"/>
      <c r="E13" s="519"/>
      <c r="F13" s="519"/>
      <c r="G13" s="519"/>
      <c r="H13" s="519"/>
      <c r="I13" s="519"/>
      <c r="J13" s="519"/>
      <c r="K13" s="519"/>
      <c r="L13" s="519"/>
      <c r="M13" s="519"/>
    </row>
    <row r="14" spans="1:29" ht="15" customHeight="1">
      <c r="B14" s="513" t="s">
        <v>44</v>
      </c>
    </row>
    <row r="15" spans="1:29" ht="15" customHeight="1">
      <c r="B15" s="452" t="s">
        <v>28</v>
      </c>
      <c r="C15" s="452"/>
      <c r="D15" s="452" t="s">
        <v>45</v>
      </c>
      <c r="E15" s="191">
        <v>2011</v>
      </c>
      <c r="F15" s="191">
        <v>2012</v>
      </c>
      <c r="G15" s="191">
        <v>2013</v>
      </c>
      <c r="H15" s="191">
        <v>2014</v>
      </c>
      <c r="I15" s="191">
        <v>2015</v>
      </c>
      <c r="J15" s="191">
        <v>2016</v>
      </c>
      <c r="K15" s="191">
        <v>2017</v>
      </c>
      <c r="L15" s="191">
        <v>2018</v>
      </c>
      <c r="M15" s="191">
        <v>2019</v>
      </c>
      <c r="N15" s="257" t="s">
        <v>29</v>
      </c>
    </row>
    <row r="16" spans="1:29" ht="15" customHeight="1">
      <c r="B16" s="439" t="s">
        <v>91</v>
      </c>
      <c r="C16" s="449" t="s">
        <v>62</v>
      </c>
      <c r="D16" s="450"/>
      <c r="E16" s="450"/>
      <c r="F16" s="450"/>
      <c r="G16" s="450"/>
      <c r="H16" s="450"/>
      <c r="I16" s="450"/>
      <c r="J16" s="450"/>
      <c r="K16" s="450"/>
      <c r="L16" s="450"/>
      <c r="M16" s="450"/>
      <c r="N16" s="451"/>
    </row>
    <row r="17" spans="2:32" ht="15" customHeight="1">
      <c r="B17" s="442"/>
      <c r="C17" s="157" t="s">
        <v>99</v>
      </c>
      <c r="D17" s="446"/>
      <c r="E17" s="446">
        <v>1034.9576482468824</v>
      </c>
      <c r="F17" s="446">
        <v>9432.8230329275266</v>
      </c>
      <c r="G17" s="446">
        <v>31383.086912689963</v>
      </c>
      <c r="H17" s="446">
        <v>61767.466795181383</v>
      </c>
      <c r="I17" s="446">
        <v>73417.83963287597</v>
      </c>
      <c r="J17" s="446">
        <v>88403.314672095032</v>
      </c>
      <c r="K17" s="446">
        <v>101505.38793338471</v>
      </c>
      <c r="L17" s="446">
        <v>116123.19151709299</v>
      </c>
      <c r="M17" s="446">
        <v>140545.15806621386</v>
      </c>
      <c r="N17" s="447">
        <f t="shared" ref="N17:N22" si="5">(M17/G17)^(1/6)-1</f>
        <v>0.28386700606030568</v>
      </c>
    </row>
    <row r="18" spans="2:32" ht="15" customHeight="1">
      <c r="B18" s="442"/>
      <c r="C18" s="157" t="s">
        <v>136</v>
      </c>
      <c r="D18" s="446"/>
      <c r="E18" s="446">
        <v>1034.9576482468824</v>
      </c>
      <c r="F18" s="446">
        <v>9432.8230329275266</v>
      </c>
      <c r="G18" s="446">
        <v>31383.086912689963</v>
      </c>
      <c r="H18" s="446">
        <v>61767.466795181383</v>
      </c>
      <c r="I18" s="446">
        <v>73417.83963287597</v>
      </c>
      <c r="J18" s="446">
        <v>88403.314672095032</v>
      </c>
      <c r="K18" s="446">
        <v>101505.38793338471</v>
      </c>
      <c r="L18" s="446">
        <v>116123.19151709299</v>
      </c>
      <c r="M18" s="446">
        <v>140545.15806621386</v>
      </c>
      <c r="N18" s="447">
        <f t="shared" si="5"/>
        <v>0.28386700606030568</v>
      </c>
    </row>
    <row r="19" spans="2:32" ht="15" customHeight="1">
      <c r="B19" s="465" t="s">
        <v>90</v>
      </c>
      <c r="C19" s="157" t="s">
        <v>137</v>
      </c>
      <c r="D19" s="446"/>
      <c r="E19" s="446">
        <v>1034.9576482468824</v>
      </c>
      <c r="F19" s="446">
        <v>9432.8230329275266</v>
      </c>
      <c r="G19" s="446">
        <v>31383.086912689963</v>
      </c>
      <c r="H19" s="446">
        <v>61767.466795181383</v>
      </c>
      <c r="I19" s="446">
        <v>66076.055669588372</v>
      </c>
      <c r="J19" s="446">
        <v>75142.817471280781</v>
      </c>
      <c r="K19" s="446">
        <v>81204.310346707774</v>
      </c>
      <c r="L19" s="446">
        <v>87092.39363781974</v>
      </c>
      <c r="M19" s="446">
        <v>98381.610646349698</v>
      </c>
      <c r="N19" s="447">
        <f t="shared" si="5"/>
        <v>0.2097706522872882</v>
      </c>
      <c r="Q19" s="523"/>
    </row>
    <row r="20" spans="2:32" ht="15" customHeight="1">
      <c r="B20" s="437"/>
      <c r="C20" s="157" t="s">
        <v>98</v>
      </c>
      <c r="D20" s="446"/>
      <c r="E20" s="446">
        <v>1034.9576482468824</v>
      </c>
      <c r="F20" s="446">
        <v>4716.4115164637633</v>
      </c>
      <c r="G20" s="446">
        <v>12553.234765075986</v>
      </c>
      <c r="H20" s="446">
        <v>12353.493359036278</v>
      </c>
      <c r="I20" s="446">
        <v>18354.459908218992</v>
      </c>
      <c r="J20" s="446">
        <v>22100.828668023758</v>
      </c>
      <c r="K20" s="446">
        <v>25376.346983346179</v>
      </c>
      <c r="L20" s="446">
        <v>29030.797879273247</v>
      </c>
      <c r="M20" s="446">
        <v>35136.289516553465</v>
      </c>
      <c r="N20" s="447">
        <f t="shared" si="5"/>
        <v>0.18713481314815672</v>
      </c>
    </row>
    <row r="21" spans="2:32" s="521" customFormat="1" ht="15" customHeight="1">
      <c r="B21" s="442"/>
      <c r="C21" s="157" t="s">
        <v>342</v>
      </c>
      <c r="D21" s="446"/>
      <c r="E21" s="446">
        <v>1034.9576482468824</v>
      </c>
      <c r="F21" s="446">
        <v>9432.8230329275266</v>
      </c>
      <c r="G21" s="446">
        <v>31383.086912689963</v>
      </c>
      <c r="H21" s="446">
        <v>61767.466795181383</v>
      </c>
      <c r="I21" s="446">
        <v>73417.83963287597</v>
      </c>
      <c r="J21" s="446">
        <v>88403.314672095032</v>
      </c>
      <c r="K21" s="446">
        <v>101505.38793338471</v>
      </c>
      <c r="L21" s="446">
        <v>116123.19151709299</v>
      </c>
      <c r="M21" s="446">
        <v>140545.15806621386</v>
      </c>
      <c r="N21" s="447">
        <f t="shared" si="5"/>
        <v>0.28386700606030568</v>
      </c>
      <c r="P21" s="515"/>
      <c r="Q21" s="515"/>
      <c r="R21" s="515"/>
      <c r="S21" s="515"/>
      <c r="T21" s="515"/>
      <c r="U21" s="515"/>
      <c r="V21" s="515"/>
      <c r="W21" s="515"/>
      <c r="X21" s="515"/>
      <c r="Y21" s="515"/>
      <c r="Z21" s="515"/>
      <c r="AA21" s="515"/>
      <c r="AB21" s="515"/>
      <c r="AC21" s="515"/>
      <c r="AD21" s="515"/>
      <c r="AE21" s="515"/>
      <c r="AF21" s="515"/>
    </row>
    <row r="22" spans="2:32" s="521" customFormat="1" ht="15" customHeight="1">
      <c r="B22" s="442"/>
      <c r="C22" s="453" t="s">
        <v>96</v>
      </c>
      <c r="D22" s="454"/>
      <c r="E22" s="454">
        <v>1034.9576482468824</v>
      </c>
      <c r="F22" s="454">
        <v>9432.8230329275266</v>
      </c>
      <c r="G22" s="454">
        <v>31383.086912689963</v>
      </c>
      <c r="H22" s="454">
        <v>61767.466795181383</v>
      </c>
      <c r="I22" s="454">
        <v>73417.83963287597</v>
      </c>
      <c r="J22" s="454">
        <v>88403.314672095032</v>
      </c>
      <c r="K22" s="454">
        <v>101505.38793338471</v>
      </c>
      <c r="L22" s="454">
        <v>116123.19151709299</v>
      </c>
      <c r="M22" s="454">
        <v>140545.15806621386</v>
      </c>
      <c r="N22" s="455">
        <f t="shared" si="5"/>
        <v>0.28386700606030568</v>
      </c>
      <c r="P22" s="515"/>
      <c r="Q22" s="515"/>
      <c r="R22" s="515"/>
      <c r="S22" s="515"/>
      <c r="T22" s="515"/>
      <c r="U22" s="515"/>
      <c r="V22" s="515"/>
      <c r="W22" s="515"/>
      <c r="X22" s="515"/>
      <c r="Y22" s="515"/>
      <c r="Z22" s="515"/>
      <c r="AA22" s="515"/>
      <c r="AB22" s="515"/>
      <c r="AC22" s="515"/>
      <c r="AD22" s="515"/>
      <c r="AE22" s="515"/>
      <c r="AF22" s="515"/>
    </row>
    <row r="23" spans="2:32" s="521" customFormat="1" ht="15" customHeight="1">
      <c r="B23" s="452" t="s">
        <v>26</v>
      </c>
      <c r="C23" s="452"/>
      <c r="D23" s="191"/>
      <c r="E23" s="191">
        <v>2011</v>
      </c>
      <c r="F23" s="191">
        <v>2012</v>
      </c>
      <c r="G23" s="191">
        <v>2013</v>
      </c>
      <c r="H23" s="191">
        <v>2014</v>
      </c>
      <c r="I23" s="191">
        <v>2015</v>
      </c>
      <c r="J23" s="191">
        <v>2016</v>
      </c>
      <c r="K23" s="191">
        <v>2017</v>
      </c>
      <c r="L23" s="191">
        <v>2018</v>
      </c>
      <c r="M23" s="191">
        <v>2019</v>
      </c>
      <c r="N23" s="257" t="s">
        <v>29</v>
      </c>
      <c r="P23" s="515"/>
      <c r="Q23" s="515"/>
      <c r="R23" s="515"/>
      <c r="S23" s="515"/>
      <c r="T23" s="515"/>
      <c r="U23" s="515"/>
      <c r="V23" s="515"/>
      <c r="W23" s="515"/>
      <c r="X23" s="515"/>
      <c r="Y23" s="515"/>
      <c r="Z23" s="515"/>
      <c r="AA23" s="515"/>
      <c r="AB23" s="515"/>
      <c r="AC23" s="515"/>
      <c r="AD23" s="515"/>
      <c r="AE23" s="515"/>
      <c r="AF23" s="515"/>
    </row>
    <row r="24" spans="2:32" s="521" customFormat="1" ht="15" customHeight="1">
      <c r="B24" s="440" t="s">
        <v>90</v>
      </c>
      <c r="C24" s="449" t="s">
        <v>87</v>
      </c>
      <c r="D24" s="450"/>
      <c r="E24" s="450"/>
      <c r="F24" s="450"/>
      <c r="G24" s="450"/>
      <c r="H24" s="450"/>
      <c r="I24" s="450"/>
      <c r="J24" s="450"/>
      <c r="K24" s="450"/>
      <c r="L24" s="450"/>
      <c r="M24" s="450"/>
      <c r="N24" s="451"/>
      <c r="P24" s="515"/>
      <c r="Q24" s="515"/>
      <c r="R24" s="515"/>
      <c r="S24" s="515"/>
      <c r="T24" s="515"/>
      <c r="U24" s="515"/>
      <c r="V24" s="515"/>
      <c r="W24" s="515"/>
      <c r="X24" s="515"/>
      <c r="Y24" s="515"/>
      <c r="Z24" s="515"/>
      <c r="AA24" s="515"/>
      <c r="AB24" s="515"/>
      <c r="AC24" s="515"/>
      <c r="AD24" s="515"/>
      <c r="AE24" s="515"/>
      <c r="AF24" s="515"/>
    </row>
    <row r="25" spans="2:32" s="521" customFormat="1" ht="15" customHeight="1">
      <c r="B25" s="440"/>
      <c r="C25" s="157" t="s">
        <v>138</v>
      </c>
      <c r="D25" s="446"/>
      <c r="E25" s="446">
        <v>0</v>
      </c>
      <c r="F25" s="446">
        <v>385.01318501745044</v>
      </c>
      <c r="G25" s="446">
        <v>1941.2218708880407</v>
      </c>
      <c r="H25" s="446">
        <v>6501.8386100190992</v>
      </c>
      <c r="I25" s="446">
        <v>7728.1936455658979</v>
      </c>
      <c r="J25" s="446">
        <v>9305.6120707468544</v>
      </c>
      <c r="K25" s="446">
        <v>22556.752874085487</v>
      </c>
      <c r="L25" s="446">
        <v>40984.655829562238</v>
      </c>
      <c r="M25" s="446">
        <v>49604.173435134311</v>
      </c>
      <c r="N25" s="447">
        <f t="shared" ref="N25:N30" si="6">(M25/G25)^(1/6)-1</f>
        <v>0.7162234836441379</v>
      </c>
    </row>
    <row r="26" spans="2:32" s="521" customFormat="1" ht="15" customHeight="1">
      <c r="B26" s="440"/>
      <c r="C26" s="157" t="s">
        <v>136</v>
      </c>
      <c r="D26" s="446"/>
      <c r="E26" s="446">
        <v>0</v>
      </c>
      <c r="F26" s="446">
        <v>385.01318501745044</v>
      </c>
      <c r="G26" s="446">
        <v>1941.2218708880407</v>
      </c>
      <c r="H26" s="446">
        <v>6501.8386100190992</v>
      </c>
      <c r="I26" s="446">
        <v>7728.1936455658979</v>
      </c>
      <c r="J26" s="446">
        <v>9305.6120707468544</v>
      </c>
      <c r="K26" s="446">
        <v>22556.752874085487</v>
      </c>
      <c r="L26" s="446">
        <v>40984.655829562238</v>
      </c>
      <c r="M26" s="446">
        <v>49604.173435134311</v>
      </c>
      <c r="N26" s="447">
        <f t="shared" si="6"/>
        <v>0.7162234836441379</v>
      </c>
    </row>
    <row r="27" spans="2:32" s="521" customFormat="1" ht="15" customHeight="1">
      <c r="B27" s="440"/>
      <c r="C27" s="157" t="s">
        <v>137</v>
      </c>
      <c r="D27" s="446"/>
      <c r="E27" s="446">
        <v>0</v>
      </c>
      <c r="F27" s="446">
        <v>385.01318501745044</v>
      </c>
      <c r="G27" s="446">
        <v>1941.2218708880407</v>
      </c>
      <c r="H27" s="446">
        <v>6501.8386100190992</v>
      </c>
      <c r="I27" s="446">
        <v>7728.1936455658979</v>
      </c>
      <c r="J27" s="446">
        <v>9305.6120707468544</v>
      </c>
      <c r="K27" s="446">
        <v>22556.752874085487</v>
      </c>
      <c r="L27" s="446">
        <v>40984.655829562238</v>
      </c>
      <c r="M27" s="446">
        <v>49604.173435134311</v>
      </c>
      <c r="N27" s="447">
        <f t="shared" si="6"/>
        <v>0.7162234836441379</v>
      </c>
    </row>
    <row r="28" spans="2:32" s="521" customFormat="1" ht="15" customHeight="1">
      <c r="B28" s="442"/>
      <c r="C28" s="157" t="s">
        <v>98</v>
      </c>
      <c r="D28" s="446"/>
      <c r="E28" s="446">
        <v>0</v>
      </c>
      <c r="F28" s="446">
        <v>385.01318501745044</v>
      </c>
      <c r="G28" s="446">
        <v>1941.2218708880407</v>
      </c>
      <c r="H28" s="446">
        <v>6501.8386100190992</v>
      </c>
      <c r="I28" s="446">
        <v>7728.1936455658979</v>
      </c>
      <c r="J28" s="446">
        <v>9305.6120707468544</v>
      </c>
      <c r="K28" s="446">
        <v>22556.752874085487</v>
      </c>
      <c r="L28" s="446">
        <v>40984.655829562238</v>
      </c>
      <c r="M28" s="446">
        <v>49604.173435134311</v>
      </c>
      <c r="N28" s="447">
        <f t="shared" si="6"/>
        <v>0.7162234836441379</v>
      </c>
    </row>
    <row r="29" spans="2:32" s="521" customFormat="1" ht="15" customHeight="1">
      <c r="B29" s="442"/>
      <c r="C29" s="157" t="s">
        <v>342</v>
      </c>
      <c r="D29" s="446"/>
      <c r="E29" s="446">
        <v>0</v>
      </c>
      <c r="F29" s="446">
        <v>385.01318501745044</v>
      </c>
      <c r="G29" s="446">
        <v>1941.2218708880407</v>
      </c>
      <c r="H29" s="446">
        <v>6501.8386100190992</v>
      </c>
      <c r="I29" s="446">
        <v>7728.1936455658979</v>
      </c>
      <c r="J29" s="446">
        <v>9305.6120707468544</v>
      </c>
      <c r="K29" s="446">
        <v>22556.752874085487</v>
      </c>
      <c r="L29" s="446">
        <v>40984.655829562238</v>
      </c>
      <c r="M29" s="446">
        <v>49604.173435134311</v>
      </c>
      <c r="N29" s="447">
        <f t="shared" si="6"/>
        <v>0.7162234836441379</v>
      </c>
    </row>
    <row r="30" spans="2:32" s="521" customFormat="1" ht="15" customHeight="1">
      <c r="B30" s="442"/>
      <c r="C30" s="453" t="s">
        <v>96</v>
      </c>
      <c r="D30" s="454"/>
      <c r="E30" s="454">
        <v>0</v>
      </c>
      <c r="F30" s="454">
        <v>385.01318501745044</v>
      </c>
      <c r="G30" s="454">
        <v>1941.2218708880407</v>
      </c>
      <c r="H30" s="454">
        <v>6501.8386100190992</v>
      </c>
      <c r="I30" s="454">
        <v>7728.1936455658979</v>
      </c>
      <c r="J30" s="454">
        <v>9305.6120707468544</v>
      </c>
      <c r="K30" s="454">
        <v>22556.752874085487</v>
      </c>
      <c r="L30" s="454">
        <v>40984.655829562238</v>
      </c>
      <c r="M30" s="454">
        <v>49604.173435134311</v>
      </c>
      <c r="N30" s="455">
        <f t="shared" si="6"/>
        <v>0.7162234836441379</v>
      </c>
    </row>
    <row r="31" spans="2:32" s="521" customFormat="1" ht="15" customHeight="1">
      <c r="B31" s="452" t="s">
        <v>26</v>
      </c>
      <c r="C31" s="452"/>
      <c r="D31" s="191"/>
      <c r="E31" s="191">
        <v>2011</v>
      </c>
      <c r="F31" s="191">
        <v>2012</v>
      </c>
      <c r="G31" s="191">
        <v>2013</v>
      </c>
      <c r="H31" s="191">
        <v>2014</v>
      </c>
      <c r="I31" s="191">
        <v>2015</v>
      </c>
      <c r="J31" s="191">
        <v>2016</v>
      </c>
      <c r="K31" s="191">
        <v>2017</v>
      </c>
      <c r="L31" s="191">
        <v>2018</v>
      </c>
      <c r="M31" s="191">
        <v>2019</v>
      </c>
      <c r="N31" s="257" t="s">
        <v>29</v>
      </c>
    </row>
    <row r="32" spans="2:32" s="521" customFormat="1" ht="15" customHeight="1">
      <c r="B32" s="439" t="s">
        <v>92</v>
      </c>
      <c r="C32" s="449" t="s">
        <v>62</v>
      </c>
      <c r="D32" s="450"/>
      <c r="E32" s="450"/>
      <c r="F32" s="450"/>
      <c r="G32" s="450"/>
      <c r="H32" s="450"/>
      <c r="I32" s="450"/>
      <c r="J32" s="450"/>
      <c r="K32" s="450"/>
      <c r="L32" s="450"/>
      <c r="M32" s="450"/>
      <c r="N32" s="451"/>
    </row>
    <row r="33" spans="2:22" s="521" customFormat="1" ht="15" customHeight="1">
      <c r="B33" s="442"/>
      <c r="C33" s="157" t="s">
        <v>99</v>
      </c>
      <c r="D33" s="446"/>
      <c r="E33" s="446">
        <v>715.04235175311749</v>
      </c>
      <c r="F33" s="446">
        <v>5317.4566333617367</v>
      </c>
      <c r="G33" s="446">
        <v>21174.258915160754</v>
      </c>
      <c r="H33" s="446">
        <v>37074.831370830063</v>
      </c>
      <c r="I33" s="446">
        <v>54028.667919020161</v>
      </c>
      <c r="J33" s="446">
        <v>74679.662729502408</v>
      </c>
      <c r="K33" s="446">
        <v>99933.373342232371</v>
      </c>
      <c r="L33" s="446">
        <v>134577.73898561229</v>
      </c>
      <c r="M33" s="446">
        <v>175857.65473603897</v>
      </c>
      <c r="N33" s="447">
        <f t="shared" ref="N33:N38" si="7">(M33/G33)^(1/6)-1</f>
        <v>0.42306753040452239</v>
      </c>
    </row>
    <row r="34" spans="2:22" s="521" customFormat="1" ht="15" customHeight="1">
      <c r="B34" s="442"/>
      <c r="C34" s="157" t="s">
        <v>136</v>
      </c>
      <c r="D34" s="446"/>
      <c r="E34" s="446">
        <v>715.04235175311749</v>
      </c>
      <c r="F34" s="446">
        <v>5317.4566333617367</v>
      </c>
      <c r="G34" s="446">
        <v>21174.258915160754</v>
      </c>
      <c r="H34" s="446">
        <v>37074.831370830063</v>
      </c>
      <c r="I34" s="446">
        <v>54028.667919020161</v>
      </c>
      <c r="J34" s="446">
        <v>74679.662729502408</v>
      </c>
      <c r="K34" s="446">
        <v>99933.373342232371</v>
      </c>
      <c r="L34" s="446">
        <v>134577.73898561229</v>
      </c>
      <c r="M34" s="446">
        <v>175857.65473603897</v>
      </c>
      <c r="N34" s="447">
        <f t="shared" si="7"/>
        <v>0.42306753040452239</v>
      </c>
    </row>
    <row r="35" spans="2:22" s="521" customFormat="1" ht="15" customHeight="1">
      <c r="B35" s="465" t="s">
        <v>90</v>
      </c>
      <c r="C35" s="157" t="s">
        <v>137</v>
      </c>
      <c r="D35" s="446"/>
      <c r="E35" s="446">
        <v>715.04235175311749</v>
      </c>
      <c r="F35" s="446">
        <v>5317.4566333617367</v>
      </c>
      <c r="G35" s="446">
        <v>21174.258915160754</v>
      </c>
      <c r="H35" s="446">
        <v>29659.865096664053</v>
      </c>
      <c r="I35" s="446">
        <v>37820.067543314108</v>
      </c>
      <c r="J35" s="446">
        <v>37339.831364751204</v>
      </c>
      <c r="K35" s="446">
        <v>39973.349336892948</v>
      </c>
      <c r="L35" s="446">
        <v>40373.321695683684</v>
      </c>
      <c r="M35" s="446">
        <v>52757.29642081169</v>
      </c>
      <c r="N35" s="447">
        <f t="shared" si="7"/>
        <v>0.16433794775123145</v>
      </c>
    </row>
    <row r="36" spans="2:22" s="521" customFormat="1" ht="15" customHeight="1">
      <c r="B36" s="437"/>
      <c r="C36" s="157" t="s">
        <v>98</v>
      </c>
      <c r="D36" s="446"/>
      <c r="E36" s="446">
        <v>715.04235175311749</v>
      </c>
      <c r="F36" s="446">
        <v>2658.7283166808684</v>
      </c>
      <c r="G36" s="446">
        <v>6352.2776745482261</v>
      </c>
      <c r="H36" s="446">
        <v>7414.9662741660131</v>
      </c>
      <c r="I36" s="446">
        <v>5402.8667919020163</v>
      </c>
      <c r="J36" s="446">
        <v>3733.9831364751208</v>
      </c>
      <c r="K36" s="446">
        <v>4996.6686671116186</v>
      </c>
      <c r="L36" s="446">
        <v>6728.8869492806152</v>
      </c>
      <c r="M36" s="446">
        <v>8792.8827368019483</v>
      </c>
      <c r="N36" s="447">
        <f t="shared" si="7"/>
        <v>5.568325897567572E-2</v>
      </c>
    </row>
    <row r="37" spans="2:22" ht="15" customHeight="1">
      <c r="B37" s="442"/>
      <c r="C37" s="157" t="s">
        <v>342</v>
      </c>
      <c r="D37" s="446"/>
      <c r="E37" s="446">
        <v>715.04235175311749</v>
      </c>
      <c r="F37" s="446">
        <v>5317.4566333617367</v>
      </c>
      <c r="G37" s="446">
        <v>21174.258915160754</v>
      </c>
      <c r="H37" s="446">
        <v>37074.831370830063</v>
      </c>
      <c r="I37" s="446">
        <v>54028.667919020161</v>
      </c>
      <c r="J37" s="446">
        <v>74679.662729502408</v>
      </c>
      <c r="K37" s="446">
        <v>99933.373342232371</v>
      </c>
      <c r="L37" s="446">
        <v>134577.73898561229</v>
      </c>
      <c r="M37" s="446">
        <v>175857.65473603897</v>
      </c>
      <c r="N37" s="447">
        <f t="shared" si="7"/>
        <v>0.42306753040452239</v>
      </c>
    </row>
    <row r="38" spans="2:22" ht="15" customHeight="1">
      <c r="B38" s="442"/>
      <c r="C38" s="453" t="s">
        <v>96</v>
      </c>
      <c r="D38" s="454"/>
      <c r="E38" s="454">
        <v>715.04235175311749</v>
      </c>
      <c r="F38" s="454">
        <v>5317.4566333617367</v>
      </c>
      <c r="G38" s="454">
        <v>21174.258915160754</v>
      </c>
      <c r="H38" s="454">
        <v>37074.831370830063</v>
      </c>
      <c r="I38" s="454">
        <v>54028.667919020161</v>
      </c>
      <c r="J38" s="454">
        <v>74679.662729502408</v>
      </c>
      <c r="K38" s="454">
        <v>99933.373342232371</v>
      </c>
      <c r="L38" s="454">
        <v>134577.73898561229</v>
      </c>
      <c r="M38" s="454">
        <v>175857.65473603897</v>
      </c>
      <c r="N38" s="455">
        <f t="shared" si="7"/>
        <v>0.42306753040452239</v>
      </c>
    </row>
    <row r="39" spans="2:22" ht="15" customHeight="1">
      <c r="B39" s="452" t="s">
        <v>26</v>
      </c>
      <c r="C39" s="452"/>
      <c r="D39" s="191"/>
      <c r="E39" s="191">
        <v>2011</v>
      </c>
      <c r="F39" s="191">
        <v>2012</v>
      </c>
      <c r="G39" s="191">
        <v>2013</v>
      </c>
      <c r="H39" s="191">
        <v>2014</v>
      </c>
      <c r="I39" s="191">
        <v>2015</v>
      </c>
      <c r="J39" s="191">
        <v>2016</v>
      </c>
      <c r="K39" s="191">
        <v>2017</v>
      </c>
      <c r="L39" s="191">
        <v>2018</v>
      </c>
      <c r="M39" s="191">
        <v>2019</v>
      </c>
      <c r="N39" s="257" t="s">
        <v>29</v>
      </c>
    </row>
    <row r="40" spans="2:22" ht="15" customHeight="1">
      <c r="B40" s="440" t="s">
        <v>90</v>
      </c>
      <c r="C40" s="449" t="s">
        <v>121</v>
      </c>
      <c r="D40" s="450"/>
      <c r="E40" s="450"/>
      <c r="F40" s="450"/>
      <c r="G40" s="450"/>
      <c r="H40" s="450"/>
      <c r="I40" s="450"/>
      <c r="J40" s="450"/>
      <c r="K40" s="450"/>
      <c r="L40" s="450"/>
      <c r="M40" s="450"/>
      <c r="N40" s="451"/>
    </row>
    <row r="41" spans="2:22" ht="15" customHeight="1">
      <c r="B41" s="440"/>
      <c r="C41" s="157" t="s">
        <v>341</v>
      </c>
      <c r="D41" s="446"/>
      <c r="E41" s="446">
        <v>0</v>
      </c>
      <c r="F41" s="446">
        <v>657.21374120201233</v>
      </c>
      <c r="G41" s="446">
        <v>2617.0432367052613</v>
      </c>
      <c r="H41" s="446">
        <v>4582.2825289789971</v>
      </c>
      <c r="I41" s="446">
        <v>7367.5456253209304</v>
      </c>
      <c r="J41" s="446">
        <v>11159.030063029097</v>
      </c>
      <c r="K41" s="446">
        <v>16268.223567340156</v>
      </c>
      <c r="L41" s="446">
        <v>21908.004020913628</v>
      </c>
      <c r="M41" s="446">
        <v>31033.703776948052</v>
      </c>
      <c r="N41" s="447">
        <f t="shared" ref="N41:N43" si="8">(M41/G41)^(1/6)-1</f>
        <v>0.51009331651758871</v>
      </c>
      <c r="Q41" s="523"/>
    </row>
    <row r="42" spans="2:22" ht="15" customHeight="1">
      <c r="B42" s="440"/>
      <c r="C42" s="157" t="s">
        <v>339</v>
      </c>
      <c r="D42" s="446"/>
      <c r="E42" s="446">
        <v>0</v>
      </c>
      <c r="F42" s="446">
        <v>657.21374120201233</v>
      </c>
      <c r="G42" s="446">
        <v>2617.0432367052613</v>
      </c>
      <c r="H42" s="446">
        <v>4582.2825289789971</v>
      </c>
      <c r="I42" s="446">
        <v>7367.5456253209304</v>
      </c>
      <c r="J42" s="446">
        <v>11159.030063029097</v>
      </c>
      <c r="K42" s="446">
        <v>16268.223567340156</v>
      </c>
      <c r="L42" s="446">
        <v>21908.004020913628</v>
      </c>
      <c r="M42" s="446">
        <v>31033.703776948052</v>
      </c>
      <c r="N42" s="447">
        <f t="shared" si="8"/>
        <v>0.51009331651758871</v>
      </c>
    </row>
    <row r="43" spans="2:22" ht="15" customHeight="1">
      <c r="B43" s="545"/>
      <c r="C43" s="453" t="s">
        <v>340</v>
      </c>
      <c r="D43" s="454"/>
      <c r="E43" s="454">
        <v>0</v>
      </c>
      <c r="F43" s="454">
        <v>657.21374120201233</v>
      </c>
      <c r="G43" s="454">
        <v>2617.0432367052613</v>
      </c>
      <c r="H43" s="454">
        <v>4582.2825289789971</v>
      </c>
      <c r="I43" s="454">
        <v>7367.5456253209304</v>
      </c>
      <c r="J43" s="454">
        <v>11159.030063029097</v>
      </c>
      <c r="K43" s="454">
        <v>16268.223567340156</v>
      </c>
      <c r="L43" s="454">
        <v>21908.004020913628</v>
      </c>
      <c r="M43" s="454">
        <v>31033.703776948052</v>
      </c>
      <c r="N43" s="455">
        <f t="shared" si="8"/>
        <v>0.51009331651758871</v>
      </c>
    </row>
    <row r="44" spans="2:22" ht="15" customHeight="1">
      <c r="B44" s="452" t="s">
        <v>26</v>
      </c>
      <c r="C44" s="452"/>
      <c r="D44" s="191"/>
      <c r="E44" s="191">
        <v>2011</v>
      </c>
      <c r="F44" s="191">
        <v>2012</v>
      </c>
      <c r="G44" s="191">
        <v>2013</v>
      </c>
      <c r="H44" s="191">
        <v>2014</v>
      </c>
      <c r="I44" s="191">
        <v>2015</v>
      </c>
      <c r="J44" s="191">
        <v>2016</v>
      </c>
      <c r="K44" s="191">
        <v>2017</v>
      </c>
      <c r="L44" s="191">
        <v>2018</v>
      </c>
      <c r="M44" s="191">
        <v>2019</v>
      </c>
      <c r="N44" s="257" t="s">
        <v>29</v>
      </c>
    </row>
    <row r="45" spans="2:22" ht="15" customHeight="1">
      <c r="B45" s="442"/>
      <c r="C45" s="449" t="s">
        <v>3</v>
      </c>
      <c r="D45" s="450"/>
      <c r="E45" s="450"/>
      <c r="F45" s="450"/>
      <c r="G45" s="450"/>
      <c r="H45" s="450"/>
      <c r="I45" s="450"/>
      <c r="J45" s="450"/>
      <c r="K45" s="450"/>
      <c r="L45" s="450"/>
      <c r="M45" s="450"/>
      <c r="N45" s="451"/>
    </row>
    <row r="46" spans="2:22" ht="15" customHeight="1">
      <c r="B46" s="442" t="s">
        <v>127</v>
      </c>
      <c r="C46" s="157" t="s">
        <v>139</v>
      </c>
      <c r="D46" s="446"/>
      <c r="E46" s="446">
        <v>700</v>
      </c>
      <c r="F46" s="446">
        <v>5000</v>
      </c>
      <c r="G46" s="446">
        <v>7000</v>
      </c>
      <c r="H46" s="446">
        <v>8269.5506151527006</v>
      </c>
      <c r="I46" s="446">
        <v>9454.3635149768925</v>
      </c>
      <c r="J46" s="446">
        <v>8051.3176049746025</v>
      </c>
      <c r="K46" s="446">
        <v>8402.3269396500637</v>
      </c>
      <c r="L46" s="446">
        <v>8461.2296626255757</v>
      </c>
      <c r="M46" s="446">
        <v>10645.592865018383</v>
      </c>
      <c r="N46" s="447">
        <f t="shared" ref="N46:N47" si="9">(M46/G46)^(1/6)-1</f>
        <v>7.2371595661186339E-2</v>
      </c>
    </row>
    <row r="47" spans="2:22" ht="15" customHeight="1">
      <c r="B47" s="442"/>
      <c r="C47" s="453" t="s">
        <v>140</v>
      </c>
      <c r="D47" s="454"/>
      <c r="E47" s="454">
        <v>700</v>
      </c>
      <c r="F47" s="454">
        <v>5000</v>
      </c>
      <c r="G47" s="454">
        <v>7000</v>
      </c>
      <c r="H47" s="454">
        <v>8269.5506151527006</v>
      </c>
      <c r="I47" s="454">
        <v>9454.3635149768925</v>
      </c>
      <c r="J47" s="454">
        <v>8051.3176049746025</v>
      </c>
      <c r="K47" s="454">
        <v>8402.3269396500637</v>
      </c>
      <c r="L47" s="454">
        <v>8461.2296626255757</v>
      </c>
      <c r="M47" s="454">
        <v>10645.592865018383</v>
      </c>
      <c r="N47" s="455">
        <f t="shared" si="9"/>
        <v>7.2371595661186339E-2</v>
      </c>
    </row>
    <row r="48" spans="2:22" ht="15" customHeight="1">
      <c r="B48" s="452" t="s">
        <v>26</v>
      </c>
      <c r="C48" s="452"/>
      <c r="D48" s="191"/>
      <c r="E48" s="191">
        <v>2011</v>
      </c>
      <c r="F48" s="191">
        <v>2012</v>
      </c>
      <c r="G48" s="191">
        <v>2013</v>
      </c>
      <c r="H48" s="191">
        <v>2014</v>
      </c>
      <c r="I48" s="191">
        <v>2015</v>
      </c>
      <c r="J48" s="191">
        <v>2016</v>
      </c>
      <c r="K48" s="191">
        <v>2017</v>
      </c>
      <c r="L48" s="191">
        <v>2018</v>
      </c>
      <c r="M48" s="191">
        <v>2019</v>
      </c>
      <c r="N48" s="257" t="s">
        <v>29</v>
      </c>
      <c r="O48" s="524"/>
      <c r="P48" s="524"/>
      <c r="Q48" s="524"/>
      <c r="R48" s="524"/>
      <c r="S48" s="524"/>
      <c r="T48" s="524"/>
      <c r="U48" s="524"/>
      <c r="V48" s="524"/>
    </row>
    <row r="49" spans="1:23" ht="15" customHeight="1">
      <c r="B49" s="442"/>
      <c r="C49" s="449" t="s">
        <v>333</v>
      </c>
      <c r="D49" s="450"/>
      <c r="E49" s="450"/>
      <c r="F49" s="450"/>
      <c r="G49" s="450"/>
      <c r="H49" s="450"/>
      <c r="I49" s="450"/>
      <c r="J49" s="450"/>
      <c r="K49" s="450"/>
      <c r="L49" s="450"/>
      <c r="M49" s="450"/>
      <c r="N49" s="451"/>
      <c r="O49" s="524"/>
      <c r="P49" s="524"/>
      <c r="Q49" s="524"/>
      <c r="R49" s="524"/>
      <c r="S49" s="524"/>
      <c r="T49" s="524"/>
      <c r="U49" s="524"/>
      <c r="V49" s="524"/>
    </row>
    <row r="50" spans="1:23" ht="15" customHeight="1">
      <c r="A50" s="525"/>
      <c r="B50" s="935" t="s">
        <v>127</v>
      </c>
      <c r="C50" s="157" t="s">
        <v>12</v>
      </c>
      <c r="D50" s="446"/>
      <c r="E50" s="446">
        <v>1372.0000000000005</v>
      </c>
      <c r="F50" s="446">
        <v>48703.200000000004</v>
      </c>
      <c r="G50" s="446">
        <v>108644.79567632948</v>
      </c>
      <c r="H50" s="446">
        <v>166307.08452779759</v>
      </c>
      <c r="I50" s="446">
        <v>226696.04720779683</v>
      </c>
      <c r="J50" s="446">
        <v>303687.57834924309</v>
      </c>
      <c r="K50" s="446">
        <v>423138.53643553471</v>
      </c>
      <c r="L50" s="446">
        <v>610184.25124557735</v>
      </c>
      <c r="M50" s="446">
        <v>852566.48199436301</v>
      </c>
      <c r="N50" s="447">
        <f t="shared" ref="N50:N54" si="10">(M50/G50)^(1/6)-1</f>
        <v>0.40967788913068626</v>
      </c>
      <c r="P50" s="523"/>
      <c r="Q50" s="523"/>
      <c r="R50" s="523"/>
      <c r="S50" s="523"/>
      <c r="T50" s="523"/>
      <c r="U50" s="523"/>
      <c r="V50" s="523"/>
      <c r="W50" s="523"/>
    </row>
    <row r="51" spans="1:23" ht="15" customHeight="1">
      <c r="A51" s="525"/>
      <c r="B51" s="949"/>
      <c r="C51" s="157" t="s">
        <v>141</v>
      </c>
      <c r="D51" s="446"/>
      <c r="E51" s="446">
        <v>0</v>
      </c>
      <c r="F51" s="446">
        <v>0</v>
      </c>
      <c r="G51" s="446">
        <v>585.28240131112716</v>
      </c>
      <c r="H51" s="446">
        <v>11301.30462407097</v>
      </c>
      <c r="I51" s="446">
        <v>40022.192007376419</v>
      </c>
      <c r="J51" s="446">
        <v>117419.80768289842</v>
      </c>
      <c r="K51" s="446">
        <v>250300.77830531888</v>
      </c>
      <c r="L51" s="446">
        <v>620181.74873192981</v>
      </c>
      <c r="M51" s="446">
        <v>1176412.5393449762</v>
      </c>
      <c r="N51" s="447">
        <f t="shared" si="10"/>
        <v>2.5524859029486553</v>
      </c>
      <c r="O51" s="526"/>
      <c r="P51" s="526"/>
      <c r="Q51" s="526"/>
      <c r="R51" s="526"/>
      <c r="S51" s="526"/>
      <c r="T51" s="526"/>
      <c r="U51" s="526"/>
      <c r="V51" s="526"/>
      <c r="W51" s="523"/>
    </row>
    <row r="52" spans="1:23" ht="15" customHeight="1">
      <c r="A52" s="525"/>
      <c r="B52" s="949"/>
      <c r="C52" s="157" t="s">
        <v>142</v>
      </c>
      <c r="D52" s="446"/>
      <c r="E52" s="446">
        <v>1160.0000000000005</v>
      </c>
      <c r="F52" s="446">
        <v>48470</v>
      </c>
      <c r="G52" s="446">
        <v>106644.79567632948</v>
      </c>
      <c r="H52" s="446">
        <v>159123.08452779759</v>
      </c>
      <c r="I52" s="446">
        <v>209290.97430925912</v>
      </c>
      <c r="J52" s="446">
        <v>266112.07483290473</v>
      </c>
      <c r="K52" s="446">
        <v>351207.91999854951</v>
      </c>
      <c r="L52" s="446">
        <v>465732.06469363888</v>
      </c>
      <c r="M52" s="446">
        <v>583406.37544772075</v>
      </c>
      <c r="N52" s="447">
        <f t="shared" si="10"/>
        <v>0.32741050630599755</v>
      </c>
      <c r="O52" s="524"/>
      <c r="P52" s="524"/>
      <c r="Q52" s="524"/>
      <c r="R52" s="524"/>
      <c r="S52" s="524"/>
      <c r="T52" s="524"/>
      <c r="U52" s="524"/>
      <c r="V52" s="524"/>
      <c r="W52" s="521"/>
    </row>
    <row r="53" spans="1:23" ht="15" customHeight="1">
      <c r="A53" s="525"/>
      <c r="B53" s="949"/>
      <c r="C53" s="157" t="s">
        <v>143</v>
      </c>
      <c r="D53" s="446"/>
      <c r="E53" s="446">
        <v>0</v>
      </c>
      <c r="F53" s="446">
        <v>0</v>
      </c>
      <c r="G53" s="446">
        <v>585.28240131112716</v>
      </c>
      <c r="H53" s="446">
        <v>11301.30462407097</v>
      </c>
      <c r="I53" s="446">
        <v>40022.192007376419</v>
      </c>
      <c r="J53" s="446">
        <v>117419.80768289842</v>
      </c>
      <c r="K53" s="446">
        <v>250300.77830531888</v>
      </c>
      <c r="L53" s="446">
        <v>620181.74873192981</v>
      </c>
      <c r="M53" s="446">
        <v>1176411.5393449762</v>
      </c>
      <c r="N53" s="447">
        <f t="shared" si="10"/>
        <v>2.5524853996548078</v>
      </c>
      <c r="P53" s="523"/>
      <c r="Q53" s="523"/>
      <c r="R53" s="523"/>
      <c r="S53" s="523"/>
      <c r="T53" s="523"/>
      <c r="U53" s="523"/>
      <c r="V53" s="523"/>
      <c r="W53" s="523"/>
    </row>
    <row r="54" spans="1:23" ht="15" customHeight="1">
      <c r="A54" s="525"/>
      <c r="B54" s="950"/>
      <c r="C54" s="453" t="s">
        <v>144</v>
      </c>
      <c r="D54" s="454"/>
      <c r="E54" s="454">
        <v>212</v>
      </c>
      <c r="F54" s="454">
        <v>233.2</v>
      </c>
      <c r="G54" s="454">
        <v>2000</v>
      </c>
      <c r="H54" s="454">
        <v>7184</v>
      </c>
      <c r="I54" s="454">
        <v>17405.072898537714</v>
      </c>
      <c r="J54" s="454">
        <v>37575.503516338373</v>
      </c>
      <c r="K54" s="454">
        <v>71930.616436985219</v>
      </c>
      <c r="L54" s="454">
        <v>144452.18655193853</v>
      </c>
      <c r="M54" s="454">
        <v>269160.1065466422</v>
      </c>
      <c r="N54" s="455">
        <f t="shared" si="10"/>
        <v>1.2637586144589101</v>
      </c>
      <c r="P54" s="523"/>
      <c r="Q54" s="527"/>
      <c r="R54" s="523"/>
      <c r="S54" s="523"/>
      <c r="T54" s="523"/>
      <c r="U54" s="523"/>
      <c r="V54" s="523"/>
      <c r="W54" s="523"/>
    </row>
    <row r="55" spans="1:23" ht="15" customHeight="1">
      <c r="B55" s="452" t="s">
        <v>26</v>
      </c>
      <c r="C55" s="452"/>
      <c r="D55" s="191"/>
      <c r="E55" s="191">
        <v>2011</v>
      </c>
      <c r="F55" s="191">
        <v>2012</v>
      </c>
      <c r="G55" s="191">
        <v>2013</v>
      </c>
      <c r="H55" s="191">
        <v>2014</v>
      </c>
      <c r="I55" s="191">
        <v>2015</v>
      </c>
      <c r="J55" s="191">
        <v>2016</v>
      </c>
      <c r="K55" s="191">
        <v>2017</v>
      </c>
      <c r="L55" s="191">
        <v>2018</v>
      </c>
      <c r="M55" s="191">
        <v>2019</v>
      </c>
      <c r="N55" s="257" t="s">
        <v>29</v>
      </c>
      <c r="P55" s="523"/>
      <c r="Q55" s="523"/>
      <c r="R55" s="523"/>
      <c r="S55" s="523"/>
      <c r="T55" s="523"/>
      <c r="U55" s="523"/>
      <c r="V55" s="523"/>
      <c r="W55" s="523"/>
    </row>
    <row r="56" spans="1:23" ht="15" customHeight="1">
      <c r="B56" s="442"/>
      <c r="C56" s="449" t="s">
        <v>19</v>
      </c>
      <c r="D56" s="450"/>
      <c r="E56" s="450"/>
      <c r="F56" s="450"/>
      <c r="G56" s="450"/>
      <c r="H56" s="450"/>
      <c r="I56" s="450"/>
      <c r="J56" s="450"/>
      <c r="K56" s="450"/>
      <c r="L56" s="450"/>
      <c r="M56" s="450"/>
      <c r="N56" s="451"/>
      <c r="P56" s="523"/>
      <c r="Q56" s="523"/>
      <c r="R56" s="523"/>
      <c r="S56" s="523"/>
      <c r="T56" s="523"/>
      <c r="U56" s="523"/>
      <c r="V56" s="523"/>
      <c r="W56" s="523"/>
    </row>
    <row r="57" spans="1:23" ht="15" customHeight="1">
      <c r="B57" s="442" t="s">
        <v>127</v>
      </c>
      <c r="C57" s="157" t="s">
        <v>145</v>
      </c>
      <c r="D57" s="446"/>
      <c r="E57" s="446">
        <v>935500</v>
      </c>
      <c r="F57" s="446">
        <v>941000</v>
      </c>
      <c r="G57" s="446">
        <v>969966.44216701575</v>
      </c>
      <c r="H57" s="446">
        <v>991751.40241981717</v>
      </c>
      <c r="I57" s="446">
        <v>1016070.8388453398</v>
      </c>
      <c r="J57" s="446">
        <v>1056817.1081218147</v>
      </c>
      <c r="K57" s="446">
        <v>1123300.3084662296</v>
      </c>
      <c r="L57" s="446">
        <v>1235521.0990678009</v>
      </c>
      <c r="M57" s="446">
        <v>1468618.5034104304</v>
      </c>
      <c r="N57" s="447">
        <f t="shared" ref="N57:N58" si="11">(M57/G57)^(1/6)-1</f>
        <v>7.158192886264203E-2</v>
      </c>
      <c r="P57" s="523"/>
      <c r="Q57" s="523"/>
      <c r="R57" s="523"/>
      <c r="S57" s="523"/>
      <c r="T57" s="523"/>
      <c r="U57" s="523"/>
      <c r="V57" s="523"/>
      <c r="W57" s="523"/>
    </row>
    <row r="58" spans="1:23" ht="15" customHeight="1">
      <c r="B58" s="442"/>
      <c r="C58" s="453" t="s">
        <v>140</v>
      </c>
      <c r="D58" s="454"/>
      <c r="E58" s="454">
        <v>935500</v>
      </c>
      <c r="F58" s="454">
        <v>1770338.2534999808</v>
      </c>
      <c r="G58" s="454">
        <v>1004383.5485982328</v>
      </c>
      <c r="H58" s="454">
        <v>1015238.7272092858</v>
      </c>
      <c r="I58" s="454">
        <v>1392943.5818321088</v>
      </c>
      <c r="J58" s="454">
        <v>2592020.2092547207</v>
      </c>
      <c r="K58" s="454">
        <v>2398874.7259063353</v>
      </c>
      <c r="L58" s="454">
        <v>2326532.4220478022</v>
      </c>
      <c r="M58" s="454">
        <v>2695628.6014727978</v>
      </c>
      <c r="N58" s="455">
        <f t="shared" si="11"/>
        <v>0.17885415223911205</v>
      </c>
      <c r="P58" s="523"/>
      <c r="Q58" s="523"/>
      <c r="R58" s="523"/>
      <c r="S58" s="523"/>
      <c r="T58" s="523"/>
      <c r="U58" s="523"/>
      <c r="V58" s="523"/>
      <c r="W58" s="523"/>
    </row>
    <row r="59" spans="1:23" ht="15" customHeight="1">
      <c r="B59" s="452" t="s">
        <v>26</v>
      </c>
      <c r="C59" s="452"/>
      <c r="D59" s="191"/>
      <c r="E59" s="191">
        <v>2011</v>
      </c>
      <c r="F59" s="191">
        <v>2012</v>
      </c>
      <c r="G59" s="191">
        <v>2013</v>
      </c>
      <c r="H59" s="191">
        <v>2014</v>
      </c>
      <c r="I59" s="191">
        <v>2015</v>
      </c>
      <c r="J59" s="191">
        <v>2016</v>
      </c>
      <c r="K59" s="191">
        <v>2017</v>
      </c>
      <c r="L59" s="191">
        <v>2018</v>
      </c>
      <c r="M59" s="191">
        <v>2019</v>
      </c>
      <c r="N59" s="257" t="s">
        <v>29</v>
      </c>
    </row>
    <row r="60" spans="1:23" ht="15" customHeight="1">
      <c r="B60" s="442"/>
      <c r="C60" s="449" t="s">
        <v>146</v>
      </c>
      <c r="D60" s="450"/>
      <c r="E60" s="450"/>
      <c r="F60" s="450"/>
      <c r="G60" s="450"/>
      <c r="H60" s="450"/>
      <c r="I60" s="450"/>
      <c r="J60" s="450"/>
      <c r="K60" s="450"/>
      <c r="L60" s="450"/>
      <c r="M60" s="450"/>
      <c r="N60" s="451"/>
    </row>
    <row r="61" spans="1:23" ht="15" customHeight="1">
      <c r="B61" s="442" t="s">
        <v>127</v>
      </c>
      <c r="C61" s="157" t="s">
        <v>145</v>
      </c>
      <c r="D61" s="446"/>
      <c r="E61" s="446">
        <v>0</v>
      </c>
      <c r="F61" s="446">
        <v>0</v>
      </c>
      <c r="G61" s="446">
        <v>0</v>
      </c>
      <c r="H61" s="446">
        <v>17200.117097327358</v>
      </c>
      <c r="I61" s="446">
        <v>68740.168457029155</v>
      </c>
      <c r="J61" s="446">
        <v>371509.15590932855</v>
      </c>
      <c r="K61" s="446">
        <v>1454497.8110210386</v>
      </c>
      <c r="L61" s="446">
        <v>2841281.8324835673</v>
      </c>
      <c r="M61" s="446">
        <v>3468506.6909839846</v>
      </c>
      <c r="N61" s="547" t="e">
        <f t="shared" ref="N61:N62" si="12">(M61/G61)^(1/6)-1</f>
        <v>#DIV/0!</v>
      </c>
    </row>
    <row r="62" spans="1:23" ht="15" customHeight="1">
      <c r="B62" s="850"/>
      <c r="C62" s="157" t="s">
        <v>140</v>
      </c>
      <c r="D62" s="446"/>
      <c r="E62" s="446">
        <v>0</v>
      </c>
      <c r="F62" s="446">
        <v>0</v>
      </c>
      <c r="G62" s="446">
        <v>0</v>
      </c>
      <c r="H62" s="446">
        <v>17200.117097327358</v>
      </c>
      <c r="I62" s="446">
        <v>68740.168457029155</v>
      </c>
      <c r="J62" s="446">
        <v>371509.15590932855</v>
      </c>
      <c r="K62" s="446">
        <v>1454497.8110210386</v>
      </c>
      <c r="L62" s="446">
        <v>2841281.8324835673</v>
      </c>
      <c r="M62" s="446">
        <v>3468506.6909839846</v>
      </c>
      <c r="N62" s="547" t="e">
        <f t="shared" si="12"/>
        <v>#DIV/0!</v>
      </c>
    </row>
    <row r="63" spans="1:23" s="442" customFormat="1" ht="15" customHeight="1">
      <c r="C63" s="437"/>
      <c r="D63" s="438"/>
      <c r="E63" s="438"/>
      <c r="F63" s="438"/>
      <c r="G63" s="438"/>
      <c r="H63" s="438"/>
      <c r="I63" s="438"/>
      <c r="J63" s="438"/>
      <c r="K63" s="438"/>
      <c r="L63" s="438"/>
      <c r="M63" s="438"/>
      <c r="N63" s="441"/>
      <c r="O63" s="528"/>
    </row>
    <row r="64" spans="1:23" ht="15" customHeight="1">
      <c r="B64" s="514" t="s">
        <v>374</v>
      </c>
      <c r="C64" s="442"/>
      <c r="D64" s="546"/>
      <c r="E64" s="546"/>
      <c r="F64" s="546"/>
      <c r="G64" s="546"/>
      <c r="H64" s="546"/>
      <c r="I64" s="546"/>
      <c r="J64" s="546"/>
      <c r="K64" s="546"/>
      <c r="L64" s="546"/>
      <c r="M64" s="546"/>
      <c r="N64" s="528"/>
      <c r="O64" s="515"/>
    </row>
    <row r="65" spans="2:23" s="576" customFormat="1" ht="15" customHeight="1">
      <c r="B65" s="452" t="s">
        <v>28</v>
      </c>
      <c r="C65" s="452"/>
      <c r="D65" s="615" t="s">
        <v>45</v>
      </c>
      <c r="E65" s="191">
        <v>2011</v>
      </c>
      <c r="F65" s="191">
        <v>2012</v>
      </c>
      <c r="G65" s="191">
        <v>2013</v>
      </c>
      <c r="H65" s="191">
        <v>2014</v>
      </c>
      <c r="I65" s="191">
        <v>2015</v>
      </c>
      <c r="J65" s="191">
        <v>2016</v>
      </c>
      <c r="K65" s="191">
        <v>2017</v>
      </c>
      <c r="L65" s="191">
        <v>2018</v>
      </c>
      <c r="M65" s="191">
        <v>2019</v>
      </c>
      <c r="N65" s="257" t="s">
        <v>29</v>
      </c>
      <c r="O65" s="577"/>
    </row>
    <row r="66" spans="2:23" s="576" customFormat="1" ht="15" customHeight="1">
      <c r="B66" s="585"/>
      <c r="C66" s="593" t="s">
        <v>62</v>
      </c>
      <c r="D66" s="594"/>
      <c r="E66" s="614">
        <f t="shared" ref="E66:K66" si="13">SUM(E67:E72)</f>
        <v>16.933977040615488</v>
      </c>
      <c r="F66" s="614">
        <f t="shared" si="13"/>
        <v>102.18388535109733</v>
      </c>
      <c r="G66" s="614">
        <f t="shared" si="13"/>
        <v>235.58404618922805</v>
      </c>
      <c r="H66" s="614">
        <f t="shared" si="13"/>
        <v>377.67890520820686</v>
      </c>
      <c r="I66" s="614">
        <f t="shared" si="13"/>
        <v>389.18027003339</v>
      </c>
      <c r="J66" s="614">
        <f t="shared" si="13"/>
        <v>420.69795600637451</v>
      </c>
      <c r="K66" s="614">
        <f t="shared" si="13"/>
        <v>436.46931405547986</v>
      </c>
      <c r="L66" s="614">
        <f>SUM(L67:L72)</f>
        <v>452.71666180598368</v>
      </c>
      <c r="M66" s="614">
        <f>SUM(M67:M72)</f>
        <v>496.91725627124572</v>
      </c>
      <c r="N66" s="543">
        <f t="shared" ref="N66:N72" si="14">(M66/G66)^(1/6)-1</f>
        <v>0.13246042392956614</v>
      </c>
      <c r="P66" s="846"/>
      <c r="Q66" s="846"/>
      <c r="R66" s="846"/>
      <c r="S66" s="846"/>
      <c r="T66" s="846"/>
      <c r="U66" s="846"/>
      <c r="V66" s="846"/>
      <c r="W66" s="846"/>
    </row>
    <row r="67" spans="2:23" s="576" customFormat="1" ht="15" customHeight="1">
      <c r="B67" s="585"/>
      <c r="C67" s="249" t="s">
        <v>99</v>
      </c>
      <c r="D67" s="589"/>
      <c r="E67" s="605">
        <f t="shared" ref="E67:K67" si="15">E17*E118/10^6</f>
        <v>6.7065255606397978</v>
      </c>
      <c r="F67" s="605">
        <f t="shared" si="15"/>
        <v>42.78728527735926</v>
      </c>
      <c r="G67" s="605">
        <f t="shared" si="15"/>
        <v>71.176841117980842</v>
      </c>
      <c r="H67" s="605">
        <f t="shared" si="15"/>
        <v>112.07089175317711</v>
      </c>
      <c r="I67" s="605">
        <f t="shared" si="15"/>
        <v>113.22792899540664</v>
      </c>
      <c r="J67" s="605">
        <f t="shared" si="15"/>
        <v>122.70521521790266</v>
      </c>
      <c r="K67" s="605">
        <f t="shared" si="15"/>
        <v>129.61981433472533</v>
      </c>
      <c r="L67" s="605">
        <f t="shared" ref="L67:M72" si="16">L17*L118/10^6</f>
        <v>137.90633337493298</v>
      </c>
      <c r="M67" s="605">
        <f t="shared" si="16"/>
        <v>155.22586373526281</v>
      </c>
      <c r="N67" s="538">
        <f t="shared" si="14"/>
        <v>0.13877405137152587</v>
      </c>
    </row>
    <row r="68" spans="2:23" s="576" customFormat="1" ht="15" customHeight="1">
      <c r="B68" s="585"/>
      <c r="C68" s="249" t="s">
        <v>136</v>
      </c>
      <c r="D68" s="589"/>
      <c r="E68" s="605">
        <f t="shared" ref="E68:K72" si="17">E18*E119/10^6</f>
        <v>1.8442945291759447</v>
      </c>
      <c r="F68" s="605">
        <f t="shared" si="17"/>
        <v>15.12836158020917</v>
      </c>
      <c r="G68" s="605">
        <f t="shared" si="17"/>
        <v>45.298975311514958</v>
      </c>
      <c r="H68" s="605">
        <f t="shared" si="17"/>
        <v>80.240757229350663</v>
      </c>
      <c r="I68" s="605">
        <f t="shared" si="17"/>
        <v>85.837950247137542</v>
      </c>
      <c r="J68" s="605">
        <f t="shared" si="17"/>
        <v>93.022668986252668</v>
      </c>
      <c r="K68" s="605">
        <f t="shared" si="17"/>
        <v>96.12843051603393</v>
      </c>
      <c r="L68" s="605">
        <f t="shared" si="16"/>
        <v>98.974708011944216</v>
      </c>
      <c r="M68" s="605">
        <f t="shared" si="16"/>
        <v>107.81114625189787</v>
      </c>
      <c r="N68" s="538">
        <f t="shared" si="14"/>
        <v>0.15548030545427527</v>
      </c>
      <c r="O68" s="577"/>
    </row>
    <row r="69" spans="2:23" s="577" customFormat="1" ht="15" customHeight="1">
      <c r="B69" s="851" t="s">
        <v>90</v>
      </c>
      <c r="C69" s="249" t="s">
        <v>137</v>
      </c>
      <c r="D69" s="589"/>
      <c r="E69" s="605">
        <f t="shared" si="17"/>
        <v>0.41915784753998736</v>
      </c>
      <c r="F69" s="605">
        <f t="shared" si="17"/>
        <v>3.4382639955020835</v>
      </c>
      <c r="G69" s="605">
        <f t="shared" si="17"/>
        <v>10.295221661707943</v>
      </c>
      <c r="H69" s="605">
        <f t="shared" si="17"/>
        <v>18.236535733943327</v>
      </c>
      <c r="I69" s="605">
        <f t="shared" si="17"/>
        <v>17.557762550550859</v>
      </c>
      <c r="J69" s="605">
        <f t="shared" si="17"/>
        <v>17.970288326889719</v>
      </c>
      <c r="K69" s="605">
        <f t="shared" si="17"/>
        <v>17.477896457460716</v>
      </c>
      <c r="L69" s="605">
        <f t="shared" si="16"/>
        <v>16.87068886567231</v>
      </c>
      <c r="M69" s="605">
        <f t="shared" si="16"/>
        <v>17.151773267347387</v>
      </c>
      <c r="N69" s="538">
        <f t="shared" si="14"/>
        <v>8.8793587058559442E-2</v>
      </c>
    </row>
    <row r="70" spans="2:23" s="577" customFormat="1" ht="15" customHeight="1">
      <c r="B70" s="415"/>
      <c r="C70" s="249" t="s">
        <v>98</v>
      </c>
      <c r="D70" s="589"/>
      <c r="E70" s="605">
        <f t="shared" si="17"/>
        <v>0.83831569507997472</v>
      </c>
      <c r="F70" s="605">
        <f t="shared" si="17"/>
        <v>3.773129213171011</v>
      </c>
      <c r="G70" s="605">
        <f t="shared" si="17"/>
        <v>9.03832903085471</v>
      </c>
      <c r="H70" s="605">
        <f t="shared" si="17"/>
        <v>8.0050636966555082</v>
      </c>
      <c r="I70" s="605">
        <f t="shared" si="17"/>
        <v>10.704321018473317</v>
      </c>
      <c r="J70" s="605">
        <f t="shared" si="17"/>
        <v>11.600282951272312</v>
      </c>
      <c r="K70" s="605">
        <f t="shared" si="17"/>
        <v>11.987583304156871</v>
      </c>
      <c r="L70" s="605">
        <f t="shared" si="16"/>
        <v>12.342525004607086</v>
      </c>
      <c r="M70" s="605">
        <f t="shared" si="16"/>
        <v>13.44446268261602</v>
      </c>
      <c r="N70" s="538">
        <f t="shared" si="14"/>
        <v>6.8421331833341092E-2</v>
      </c>
    </row>
    <row r="71" spans="2:23" s="577" customFormat="1" ht="15" customHeight="1">
      <c r="B71" s="585"/>
      <c r="C71" s="249" t="s">
        <v>343</v>
      </c>
      <c r="D71" s="589"/>
      <c r="E71" s="605">
        <f t="shared" si="17"/>
        <v>0.41915784753998736</v>
      </c>
      <c r="F71" s="605">
        <f t="shared" si="17"/>
        <v>3.4382639955020835</v>
      </c>
      <c r="G71" s="605">
        <f t="shared" si="17"/>
        <v>10.295221661707943</v>
      </c>
      <c r="H71" s="605">
        <f t="shared" si="17"/>
        <v>18.236535733943327</v>
      </c>
      <c r="I71" s="605">
        <f t="shared" si="17"/>
        <v>19.50862505616762</v>
      </c>
      <c r="J71" s="605">
        <f t="shared" si="17"/>
        <v>21.141515678693786</v>
      </c>
      <c r="K71" s="605">
        <f t="shared" si="17"/>
        <v>21.847370571825895</v>
      </c>
      <c r="L71" s="605">
        <f t="shared" si="16"/>
        <v>22.494251820896412</v>
      </c>
      <c r="M71" s="605">
        <f t="shared" si="16"/>
        <v>24.502533239067695</v>
      </c>
      <c r="N71" s="538">
        <f t="shared" si="14"/>
        <v>0.15548030545427527</v>
      </c>
    </row>
    <row r="72" spans="2:23" s="577" customFormat="1" ht="15" customHeight="1">
      <c r="B72" s="585"/>
      <c r="C72" s="597" t="s">
        <v>96</v>
      </c>
      <c r="D72" s="598"/>
      <c r="E72" s="658">
        <f t="shared" si="17"/>
        <v>6.7065255606397978</v>
      </c>
      <c r="F72" s="658">
        <f t="shared" si="17"/>
        <v>33.618581289353706</v>
      </c>
      <c r="G72" s="658">
        <f t="shared" si="17"/>
        <v>89.479457405461645</v>
      </c>
      <c r="H72" s="658">
        <f t="shared" si="17"/>
        <v>140.88912106113696</v>
      </c>
      <c r="I72" s="658">
        <f t="shared" si="17"/>
        <v>142.34368216565406</v>
      </c>
      <c r="J72" s="658">
        <f t="shared" si="17"/>
        <v>154.25798484536338</v>
      </c>
      <c r="K72" s="658">
        <f>K22*K123/10^6</f>
        <v>159.40821887127714</v>
      </c>
      <c r="L72" s="658">
        <f t="shared" si="16"/>
        <v>164.12815472793068</v>
      </c>
      <c r="M72" s="658">
        <f t="shared" si="16"/>
        <v>178.78147709505393</v>
      </c>
      <c r="N72" s="599">
        <f t="shared" si="14"/>
        <v>0.12227648483056219</v>
      </c>
    </row>
    <row r="73" spans="2:23" s="577" customFormat="1" ht="15" customHeight="1">
      <c r="B73" s="452" t="s">
        <v>26</v>
      </c>
      <c r="C73" s="452"/>
      <c r="D73" s="191"/>
      <c r="E73" s="191">
        <v>2011</v>
      </c>
      <c r="F73" s="191">
        <v>2012</v>
      </c>
      <c r="G73" s="191">
        <v>2013</v>
      </c>
      <c r="H73" s="191">
        <v>2014</v>
      </c>
      <c r="I73" s="191">
        <v>2015</v>
      </c>
      <c r="J73" s="191">
        <v>2016</v>
      </c>
      <c r="K73" s="191">
        <v>2017</v>
      </c>
      <c r="L73" s="191">
        <v>2018</v>
      </c>
      <c r="M73" s="191">
        <v>2019</v>
      </c>
      <c r="N73" s="257" t="s">
        <v>29</v>
      </c>
    </row>
    <row r="74" spans="2:23" s="577" customFormat="1" ht="15" customHeight="1">
      <c r="B74" s="244" t="s">
        <v>90</v>
      </c>
      <c r="C74" s="593" t="s">
        <v>87</v>
      </c>
      <c r="D74" s="594"/>
      <c r="E74" s="614">
        <f t="shared" ref="E74:K74" si="18">SUM(E75:E80)</f>
        <v>0</v>
      </c>
      <c r="F74" s="614">
        <f t="shared" si="18"/>
        <v>6.2293285272535392</v>
      </c>
      <c r="G74" s="614">
        <f t="shared" si="18"/>
        <v>22.015412767516235</v>
      </c>
      <c r="H74" s="614">
        <f t="shared" si="18"/>
        <v>61.55641191242934</v>
      </c>
      <c r="I74" s="614">
        <f t="shared" si="18"/>
        <v>63.564687024393535</v>
      </c>
      <c r="J74" s="614">
        <f t="shared" si="18"/>
        <v>68.885112275640495</v>
      </c>
      <c r="K74" s="614">
        <f t="shared" si="18"/>
        <v>151.21869661082542</v>
      </c>
      <c r="L74" s="614">
        <f>SUM(L75:L80)</f>
        <v>249.6372540079532</v>
      </c>
      <c r="M74" s="614">
        <f>SUM(M75:M80)</f>
        <v>274.57572436964688</v>
      </c>
      <c r="N74" s="543">
        <f t="shared" ref="N74:N80" si="19">(M74/G74)^(1/6)-1</f>
        <v>0.52284564007963685</v>
      </c>
    </row>
    <row r="75" spans="2:23" s="577" customFormat="1" ht="15" customHeight="1">
      <c r="B75" s="244"/>
      <c r="C75" s="249" t="s">
        <v>99</v>
      </c>
      <c r="D75" s="589"/>
      <c r="E75" s="605">
        <f t="shared" ref="E75:K80" si="20">E25*E126/10^6</f>
        <v>0</v>
      </c>
      <c r="F75" s="605">
        <f t="shared" si="20"/>
        <v>2.619629710858733</v>
      </c>
      <c r="G75" s="605">
        <f t="shared" si="20"/>
        <v>6.6040368047611144</v>
      </c>
      <c r="H75" s="605">
        <f t="shared" si="20"/>
        <v>17.695403961027985</v>
      </c>
      <c r="I75" s="605">
        <f t="shared" si="20"/>
        <v>17.878094051906324</v>
      </c>
      <c r="J75" s="605">
        <f t="shared" si="20"/>
        <v>19.374507665984652</v>
      </c>
      <c r="K75" s="605">
        <f t="shared" si="20"/>
        <v>43.206604778241768</v>
      </c>
      <c r="L75" s="605">
        <f t="shared" ref="L75:M80" si="21">L25*L126/10^6</f>
        <v>73.009235316140987</v>
      </c>
      <c r="M75" s="605">
        <f t="shared" si="21"/>
        <v>82.178398448080316</v>
      </c>
      <c r="N75" s="538">
        <f t="shared" si="19"/>
        <v>0.52226886453423438</v>
      </c>
    </row>
    <row r="76" spans="2:23" s="577" customFormat="1" ht="15" customHeight="1">
      <c r="B76" s="244"/>
      <c r="C76" s="249" t="s">
        <v>136</v>
      </c>
      <c r="D76" s="589"/>
      <c r="E76" s="605">
        <f t="shared" si="20"/>
        <v>0</v>
      </c>
      <c r="F76" s="605">
        <f t="shared" si="20"/>
        <v>0.86447780458338186</v>
      </c>
      <c r="G76" s="605">
        <f t="shared" si="20"/>
        <v>3.9227978620281023</v>
      </c>
      <c r="H76" s="605">
        <f t="shared" si="20"/>
        <v>11.82495369695695</v>
      </c>
      <c r="I76" s="605">
        <f t="shared" si="20"/>
        <v>12.649803194315014</v>
      </c>
      <c r="J76" s="605">
        <f t="shared" si="20"/>
        <v>13.70860385060567</v>
      </c>
      <c r="K76" s="605">
        <f t="shared" si="20"/>
        <v>29.906622827210548</v>
      </c>
      <c r="L76" s="605">
        <f t="shared" si="21"/>
        <v>48.905149841195971</v>
      </c>
      <c r="M76" s="605">
        <f t="shared" si="21"/>
        <v>53.271389912702482</v>
      </c>
      <c r="N76" s="538">
        <f t="shared" si="19"/>
        <v>0.5446011352797242</v>
      </c>
    </row>
    <row r="77" spans="2:23" s="577" customFormat="1" ht="15" customHeight="1">
      <c r="B77" s="244"/>
      <c r="C77" s="249" t="s">
        <v>137</v>
      </c>
      <c r="D77" s="589"/>
      <c r="E77" s="605">
        <f t="shared" si="20"/>
        <v>0</v>
      </c>
      <c r="F77" s="605">
        <f t="shared" si="20"/>
        <v>0.19647222831440492</v>
      </c>
      <c r="G77" s="605">
        <f t="shared" si="20"/>
        <v>0.89154496864275046</v>
      </c>
      <c r="H77" s="605">
        <f t="shared" si="20"/>
        <v>2.6874894765811241</v>
      </c>
      <c r="I77" s="605">
        <f t="shared" si="20"/>
        <v>2.8749552714352302</v>
      </c>
      <c r="J77" s="605">
        <f t="shared" si="20"/>
        <v>3.115591784228561</v>
      </c>
      <c r="K77" s="605">
        <f t="shared" si="20"/>
        <v>6.7969597334569443</v>
      </c>
      <c r="L77" s="605">
        <f t="shared" si="21"/>
        <v>11.114806782089993</v>
      </c>
      <c r="M77" s="605">
        <f t="shared" si="21"/>
        <v>12.107134071068746</v>
      </c>
      <c r="N77" s="538">
        <f t="shared" si="19"/>
        <v>0.5446011352797242</v>
      </c>
    </row>
    <row r="78" spans="2:23" s="577" customFormat="1" ht="15" customHeight="1">
      <c r="B78" s="585"/>
      <c r="C78" s="249" t="s">
        <v>98</v>
      </c>
      <c r="D78" s="589"/>
      <c r="E78" s="605">
        <f t="shared" si="20"/>
        <v>0</v>
      </c>
      <c r="F78" s="605">
        <f t="shared" si="20"/>
        <v>0.43121476721954449</v>
      </c>
      <c r="G78" s="605">
        <f t="shared" si="20"/>
        <v>1.9567516458551448</v>
      </c>
      <c r="H78" s="605">
        <f t="shared" si="20"/>
        <v>5.898467987009326</v>
      </c>
      <c r="I78" s="605">
        <f t="shared" si="20"/>
        <v>6.3099155477316442</v>
      </c>
      <c r="J78" s="605">
        <f t="shared" si="20"/>
        <v>6.8380615291710534</v>
      </c>
      <c r="K78" s="605">
        <f t="shared" si="20"/>
        <v>14.91788144517299</v>
      </c>
      <c r="L78" s="605">
        <f t="shared" si="21"/>
        <v>24.394637656164598</v>
      </c>
      <c r="M78" s="605">
        <f t="shared" si="21"/>
        <v>26.572585066817553</v>
      </c>
      <c r="N78" s="538">
        <f t="shared" si="19"/>
        <v>0.5446011352797242</v>
      </c>
    </row>
    <row r="79" spans="2:23" s="577" customFormat="1" ht="15" customHeight="1">
      <c r="B79" s="585"/>
      <c r="C79" s="249" t="s">
        <v>343</v>
      </c>
      <c r="D79" s="589"/>
      <c r="E79" s="605">
        <f t="shared" si="20"/>
        <v>0</v>
      </c>
      <c r="F79" s="605">
        <f t="shared" si="20"/>
        <v>0.19647222831440492</v>
      </c>
      <c r="G79" s="605">
        <f t="shared" si="20"/>
        <v>0.89154496864275046</v>
      </c>
      <c r="H79" s="605">
        <f t="shared" si="20"/>
        <v>2.6874894765811241</v>
      </c>
      <c r="I79" s="605">
        <f t="shared" si="20"/>
        <v>2.8749552714352302</v>
      </c>
      <c r="J79" s="605">
        <f t="shared" si="20"/>
        <v>3.115591784228561</v>
      </c>
      <c r="K79" s="605">
        <f t="shared" si="20"/>
        <v>6.7969597334569443</v>
      </c>
      <c r="L79" s="605">
        <f t="shared" si="21"/>
        <v>11.114806782089993</v>
      </c>
      <c r="M79" s="605">
        <f t="shared" si="21"/>
        <v>12.107134071068746</v>
      </c>
      <c r="N79" s="538">
        <f t="shared" si="19"/>
        <v>0.5446011352797242</v>
      </c>
    </row>
    <row r="80" spans="2:23" s="577" customFormat="1" ht="15" customHeight="1">
      <c r="B80" s="585"/>
      <c r="C80" s="597" t="s">
        <v>96</v>
      </c>
      <c r="D80" s="598"/>
      <c r="E80" s="658">
        <f t="shared" si="20"/>
        <v>0</v>
      </c>
      <c r="F80" s="658">
        <f t="shared" si="20"/>
        <v>1.9210617879630709</v>
      </c>
      <c r="G80" s="658">
        <f t="shared" si="20"/>
        <v>7.7487365175863756</v>
      </c>
      <c r="H80" s="658">
        <f t="shared" si="20"/>
        <v>20.762607314272831</v>
      </c>
      <c r="I80" s="658">
        <f t="shared" si="20"/>
        <v>20.976963687570088</v>
      </c>
      <c r="J80" s="658">
        <f t="shared" si="20"/>
        <v>22.73275566142199</v>
      </c>
      <c r="K80" s="658">
        <f>K30*K131/10^6</f>
        <v>49.593668093286205</v>
      </c>
      <c r="L80" s="658">
        <f t="shared" si="21"/>
        <v>81.098617630271633</v>
      </c>
      <c r="M80" s="658">
        <f t="shared" si="21"/>
        <v>88.339082799909008</v>
      </c>
      <c r="N80" s="599">
        <f t="shared" si="19"/>
        <v>0.50021555917866878</v>
      </c>
    </row>
    <row r="81" spans="2:15" s="577" customFormat="1" ht="15" customHeight="1">
      <c r="B81" s="452" t="s">
        <v>26</v>
      </c>
      <c r="C81" s="452"/>
      <c r="D81" s="191"/>
      <c r="E81" s="191">
        <v>2011</v>
      </c>
      <c r="F81" s="191">
        <v>2012</v>
      </c>
      <c r="G81" s="191">
        <v>2013</v>
      </c>
      <c r="H81" s="191">
        <v>2014</v>
      </c>
      <c r="I81" s="191">
        <v>2015</v>
      </c>
      <c r="J81" s="191">
        <v>2016</v>
      </c>
      <c r="K81" s="191">
        <v>2017</v>
      </c>
      <c r="L81" s="191">
        <v>2018</v>
      </c>
      <c r="M81" s="191">
        <v>2019</v>
      </c>
      <c r="N81" s="257" t="s">
        <v>29</v>
      </c>
    </row>
    <row r="82" spans="2:15" s="577" customFormat="1" ht="15" customHeight="1">
      <c r="B82" s="847" t="s">
        <v>92</v>
      </c>
      <c r="C82" s="593" t="s">
        <v>62</v>
      </c>
      <c r="D82" s="594"/>
      <c r="E82" s="614">
        <f t="shared" ref="E82:K82" si="22">SUM(E83:E88)</f>
        <v>5.8497614796922539</v>
      </c>
      <c r="F82" s="614">
        <f t="shared" si="22"/>
        <v>28.801472108940512</v>
      </c>
      <c r="G82" s="614">
        <f t="shared" si="22"/>
        <v>78.712343120861988</v>
      </c>
      <c r="H82" s="614">
        <f t="shared" si="22"/>
        <v>112.25293139730134</v>
      </c>
      <c r="I82" s="614">
        <f t="shared" si="22"/>
        <v>139.40128546629177</v>
      </c>
      <c r="J82" s="614">
        <f t="shared" si="22"/>
        <v>170.64938662990204</v>
      </c>
      <c r="K82" s="614">
        <f t="shared" si="22"/>
        <v>205.83227884983313</v>
      </c>
      <c r="L82" s="614">
        <f>SUM(L83:L88)</f>
        <v>250.74452915804312</v>
      </c>
      <c r="M82" s="614">
        <f>SUM(M83:M88)</f>
        <v>298.02403684663159</v>
      </c>
      <c r="N82" s="543">
        <f t="shared" ref="N82:N88" si="23">(M82/G82)^(1/6)-1</f>
        <v>0.24844115097520225</v>
      </c>
    </row>
    <row r="83" spans="2:15" s="577" customFormat="1" ht="15" customHeight="1">
      <c r="B83" s="585"/>
      <c r="C83" s="249" t="s">
        <v>99</v>
      </c>
      <c r="D83" s="589"/>
      <c r="E83" s="605">
        <f t="shared" ref="E83:K88" si="24">E33*E134/10^6</f>
        <v>2.3167372196801006</v>
      </c>
      <c r="F83" s="605">
        <f t="shared" si="24"/>
        <v>12.059991644464418</v>
      </c>
      <c r="G83" s="605">
        <f t="shared" si="24"/>
        <v>24.011609609792295</v>
      </c>
      <c r="H83" s="605">
        <f t="shared" si="24"/>
        <v>33.634287019617034</v>
      </c>
      <c r="I83" s="605">
        <f t="shared" si="24"/>
        <v>41.662586405714826</v>
      </c>
      <c r="J83" s="605">
        <f t="shared" si="24"/>
        <v>51.828283371576511</v>
      </c>
      <c r="K83" s="605">
        <f t="shared" si="24"/>
        <v>63.806195721176337</v>
      </c>
      <c r="L83" s="605">
        <f t="shared" ref="L83:M88" si="25">L33*L134/10^6</f>
        <v>79.911352310114196</v>
      </c>
      <c r="M83" s="605">
        <f t="shared" si="25"/>
        <v>97.113471308626515</v>
      </c>
      <c r="N83" s="538">
        <f t="shared" si="23"/>
        <v>0.26224318354194831</v>
      </c>
    </row>
    <row r="84" spans="2:15" s="577" customFormat="1" ht="15" customHeight="1">
      <c r="B84" s="585"/>
      <c r="C84" s="249" t="s">
        <v>136</v>
      </c>
      <c r="D84" s="589"/>
      <c r="E84" s="605">
        <f t="shared" si="24"/>
        <v>0.63710273541202778</v>
      </c>
      <c r="F84" s="605">
        <f t="shared" si="24"/>
        <v>4.2640684742927775</v>
      </c>
      <c r="G84" s="605">
        <f t="shared" si="24"/>
        <v>15.281674401660672</v>
      </c>
      <c r="H84" s="605">
        <f t="shared" si="24"/>
        <v>24.08154889377759</v>
      </c>
      <c r="I84" s="605">
        <f t="shared" si="24"/>
        <v>31.584354238307199</v>
      </c>
      <c r="J84" s="605">
        <f t="shared" si="24"/>
        <v>39.2909562942232</v>
      </c>
      <c r="K84" s="605">
        <f t="shared" si="24"/>
        <v>47.319844449371061</v>
      </c>
      <c r="L84" s="605">
        <f t="shared" si="25"/>
        <v>57.351990790952314</v>
      </c>
      <c r="M84" s="605">
        <f t="shared" si="25"/>
        <v>67.449550006307106</v>
      </c>
      <c r="N84" s="538">
        <f t="shared" si="23"/>
        <v>0.28076077736407035</v>
      </c>
    </row>
    <row r="85" spans="2:15" s="576" customFormat="1" ht="15" customHeight="1">
      <c r="B85" s="851" t="s">
        <v>90</v>
      </c>
      <c r="C85" s="249" t="s">
        <v>137</v>
      </c>
      <c r="D85" s="589"/>
      <c r="E85" s="605">
        <f t="shared" si="24"/>
        <v>0.14479607623000629</v>
      </c>
      <c r="F85" s="605">
        <f t="shared" si="24"/>
        <v>0.96910647143017647</v>
      </c>
      <c r="G85" s="605">
        <f t="shared" si="24"/>
        <v>3.4731078185592428</v>
      </c>
      <c r="H85" s="605">
        <f t="shared" si="24"/>
        <v>4.3784634352322893</v>
      </c>
      <c r="I85" s="605">
        <f t="shared" si="24"/>
        <v>5.0247836288215986</v>
      </c>
      <c r="J85" s="605">
        <f t="shared" si="24"/>
        <v>4.4648813970708172</v>
      </c>
      <c r="K85" s="605">
        <f t="shared" si="24"/>
        <v>4.3018040408519154</v>
      </c>
      <c r="L85" s="605">
        <f t="shared" si="25"/>
        <v>3.9103630084740213</v>
      </c>
      <c r="M85" s="605">
        <f t="shared" si="25"/>
        <v>4.5988329549754852</v>
      </c>
      <c r="N85" s="538">
        <f t="shared" si="23"/>
        <v>4.7904152976108394E-2</v>
      </c>
      <c r="O85" s="577"/>
    </row>
    <row r="86" spans="2:15" s="576" customFormat="1" ht="15" customHeight="1">
      <c r="B86" s="415"/>
      <c r="C86" s="249" t="s">
        <v>98</v>
      </c>
      <c r="D86" s="589"/>
      <c r="E86" s="605">
        <f t="shared" si="24"/>
        <v>0.28959215246001258</v>
      </c>
      <c r="F86" s="605">
        <f t="shared" si="24"/>
        <v>1.0634913266723474</v>
      </c>
      <c r="G86" s="605">
        <f t="shared" si="24"/>
        <v>2.2868199628373613</v>
      </c>
      <c r="H86" s="605">
        <f t="shared" si="24"/>
        <v>2.4024490728297883</v>
      </c>
      <c r="I86" s="605">
        <f t="shared" si="24"/>
        <v>1.5754759565186283</v>
      </c>
      <c r="J86" s="605">
        <f t="shared" si="24"/>
        <v>0.97994653433653101</v>
      </c>
      <c r="K86" s="605">
        <f t="shared" si="24"/>
        <v>1.1801931524970961</v>
      </c>
      <c r="L86" s="605">
        <f t="shared" si="25"/>
        <v>1.4304025636850564</v>
      </c>
      <c r="M86" s="605">
        <f t="shared" si="25"/>
        <v>1.6822434220303555</v>
      </c>
      <c r="N86" s="538">
        <f t="shared" si="23"/>
        <v>-4.9885066921891874E-2</v>
      </c>
      <c r="O86" s="577"/>
    </row>
    <row r="87" spans="2:15" s="576" customFormat="1" ht="15" customHeight="1">
      <c r="B87" s="585"/>
      <c r="C87" s="249" t="s">
        <v>343</v>
      </c>
      <c r="D87" s="589"/>
      <c r="E87" s="605">
        <f t="shared" si="24"/>
        <v>0.14479607623000629</v>
      </c>
      <c r="F87" s="605">
        <f t="shared" si="24"/>
        <v>0.96910647143017647</v>
      </c>
      <c r="G87" s="605">
        <f t="shared" si="24"/>
        <v>3.4731078185592428</v>
      </c>
      <c r="H87" s="605">
        <f t="shared" si="24"/>
        <v>5.4730792940403612</v>
      </c>
      <c r="I87" s="605">
        <f t="shared" si="24"/>
        <v>7.1782623268879986</v>
      </c>
      <c r="J87" s="605">
        <f t="shared" si="24"/>
        <v>8.9297627941416344</v>
      </c>
      <c r="K87" s="605">
        <f t="shared" si="24"/>
        <v>10.754510102129787</v>
      </c>
      <c r="L87" s="605">
        <f t="shared" si="25"/>
        <v>13.034543361580072</v>
      </c>
      <c r="M87" s="605">
        <f t="shared" si="25"/>
        <v>15.329443183251616</v>
      </c>
      <c r="N87" s="538">
        <f t="shared" si="23"/>
        <v>0.28076077736407035</v>
      </c>
      <c r="O87" s="577"/>
    </row>
    <row r="88" spans="2:15" s="576" customFormat="1" ht="15" customHeight="1">
      <c r="B88" s="585"/>
      <c r="C88" s="597" t="s">
        <v>96</v>
      </c>
      <c r="D88" s="598"/>
      <c r="E88" s="658">
        <f t="shared" si="24"/>
        <v>2.3167372196801006</v>
      </c>
      <c r="F88" s="658">
        <f t="shared" si="24"/>
        <v>9.4757077206506146</v>
      </c>
      <c r="G88" s="658">
        <f t="shared" si="24"/>
        <v>30.186023509453179</v>
      </c>
      <c r="H88" s="658">
        <f t="shared" si="24"/>
        <v>42.283103681804278</v>
      </c>
      <c r="I88" s="658">
        <f t="shared" si="24"/>
        <v>52.375822910041506</v>
      </c>
      <c r="J88" s="658">
        <f t="shared" si="24"/>
        <v>65.155556238553331</v>
      </c>
      <c r="K88" s="658">
        <f t="shared" si="24"/>
        <v>78.469731383806931</v>
      </c>
      <c r="L88" s="658">
        <f t="shared" si="25"/>
        <v>95.105877123237491</v>
      </c>
      <c r="M88" s="658">
        <f t="shared" si="25"/>
        <v>111.85049597144054</v>
      </c>
      <c r="N88" s="599">
        <f t="shared" si="23"/>
        <v>0.24395690376038748</v>
      </c>
      <c r="O88" s="577"/>
    </row>
    <row r="89" spans="2:15" s="576" customFormat="1" ht="15" customHeight="1">
      <c r="B89" s="452" t="s">
        <v>26</v>
      </c>
      <c r="C89" s="852"/>
      <c r="D89" s="707"/>
      <c r="E89" s="707">
        <v>2011</v>
      </c>
      <c r="F89" s="707">
        <v>2012</v>
      </c>
      <c r="G89" s="707">
        <v>2013</v>
      </c>
      <c r="H89" s="707">
        <v>2014</v>
      </c>
      <c r="I89" s="707">
        <v>2015</v>
      </c>
      <c r="J89" s="707">
        <v>2016</v>
      </c>
      <c r="K89" s="707">
        <v>2017</v>
      </c>
      <c r="L89" s="707">
        <v>2018</v>
      </c>
      <c r="M89" s="707">
        <v>2019</v>
      </c>
      <c r="N89" s="853" t="s">
        <v>29</v>
      </c>
      <c r="O89" s="577"/>
    </row>
    <row r="90" spans="2:15" s="576" customFormat="1" ht="15" customHeight="1">
      <c r="B90" s="244" t="s">
        <v>90</v>
      </c>
      <c r="C90" s="252" t="s">
        <v>121</v>
      </c>
      <c r="D90" s="589"/>
      <c r="E90" s="605">
        <f t="shared" ref="E90:K90" si="26">SUM(E91:E93)</f>
        <v>0</v>
      </c>
      <c r="F90" s="605">
        <f t="shared" si="26"/>
        <v>3.3745953969499727</v>
      </c>
      <c r="G90" s="605">
        <f t="shared" si="26"/>
        <v>12.093958716759454</v>
      </c>
      <c r="H90" s="605">
        <f t="shared" si="26"/>
        <v>19.058203342254252</v>
      </c>
      <c r="I90" s="605">
        <f t="shared" si="26"/>
        <v>27.578169524782499</v>
      </c>
      <c r="J90" s="605">
        <f t="shared" si="26"/>
        <v>37.593396039167352</v>
      </c>
      <c r="K90" s="605">
        <f t="shared" si="26"/>
        <v>49.325074954520787</v>
      </c>
      <c r="L90" s="605">
        <f>SUM(L91:L93)</f>
        <v>59.782344542180908</v>
      </c>
      <c r="M90" s="605">
        <f>SUM(M91:M93)</f>
        <v>76.216017344993531</v>
      </c>
      <c r="N90" s="538">
        <f>(M90/G90)^(1/6)-1</f>
        <v>0.35908398486583004</v>
      </c>
      <c r="O90" s="577"/>
    </row>
    <row r="91" spans="2:15" s="576" customFormat="1" ht="15" customHeight="1">
      <c r="B91" s="244"/>
      <c r="C91" s="249" t="s">
        <v>341</v>
      </c>
      <c r="D91" s="589"/>
      <c r="E91" s="605">
        <f t="shared" ref="E91:K93" si="27">E41*E142/10^6</f>
        <v>0</v>
      </c>
      <c r="F91" s="605">
        <f t="shared" si="27"/>
        <v>1.0061285164061609</v>
      </c>
      <c r="G91" s="605">
        <f t="shared" si="27"/>
        <v>3.6057883419648764</v>
      </c>
      <c r="H91" s="605">
        <f t="shared" si="27"/>
        <v>5.682163222127298</v>
      </c>
      <c r="I91" s="605">
        <f t="shared" si="27"/>
        <v>8.2223732107989811</v>
      </c>
      <c r="J91" s="605">
        <f t="shared" si="27"/>
        <v>11.208391920922606</v>
      </c>
      <c r="K91" s="605">
        <f t="shared" si="27"/>
        <v>14.706167302447248</v>
      </c>
      <c r="L91" s="605">
        <f t="shared" ref="L91:M93" si="28">L41*L142/10^6</f>
        <v>17.823980224672283</v>
      </c>
      <c r="M91" s="605">
        <f t="shared" si="28"/>
        <v>22.723645189290629</v>
      </c>
      <c r="N91" s="538">
        <f t="shared" ref="N91:N93" si="29">(M91/G91)^(1/6)-1</f>
        <v>0.35908398486583004</v>
      </c>
      <c r="O91" s="577"/>
    </row>
    <row r="92" spans="2:15" s="576" customFormat="1" ht="15" customHeight="1">
      <c r="B92" s="244"/>
      <c r="C92" s="249" t="s">
        <v>339</v>
      </c>
      <c r="D92" s="589"/>
      <c r="E92" s="605">
        <f t="shared" si="27"/>
        <v>0</v>
      </c>
      <c r="F92" s="605">
        <f t="shared" si="27"/>
        <v>1.3144274824040245</v>
      </c>
      <c r="G92" s="605">
        <f t="shared" si="27"/>
        <v>4.7106778260694702</v>
      </c>
      <c r="H92" s="605">
        <f t="shared" si="27"/>
        <v>7.4232976969459754</v>
      </c>
      <c r="I92" s="605">
        <f t="shared" si="27"/>
        <v>10.741881521717918</v>
      </c>
      <c r="J92" s="605">
        <f t="shared" si="27"/>
        <v>14.64287924870678</v>
      </c>
      <c r="K92" s="605">
        <f t="shared" si="27"/>
        <v>19.212446668557376</v>
      </c>
      <c r="L92" s="605">
        <f t="shared" si="28"/>
        <v>23.285623129756718</v>
      </c>
      <c r="M92" s="605">
        <f t="shared" si="28"/>
        <v>29.686648624065093</v>
      </c>
      <c r="N92" s="538">
        <f t="shared" si="29"/>
        <v>0.35908398486583004</v>
      </c>
      <c r="O92" s="577"/>
    </row>
    <row r="93" spans="2:15" s="576" customFormat="1" ht="15" customHeight="1">
      <c r="B93" s="585"/>
      <c r="C93" s="597" t="s">
        <v>340</v>
      </c>
      <c r="D93" s="598"/>
      <c r="E93" s="658">
        <f t="shared" si="27"/>
        <v>0</v>
      </c>
      <c r="F93" s="658">
        <f t="shared" si="27"/>
        <v>1.0540393981397875</v>
      </c>
      <c r="G93" s="658">
        <f t="shared" si="27"/>
        <v>3.777492548725109</v>
      </c>
      <c r="H93" s="658">
        <f t="shared" si="27"/>
        <v>5.9527424231809789</v>
      </c>
      <c r="I93" s="658">
        <f t="shared" si="27"/>
        <v>8.6139147922656001</v>
      </c>
      <c r="J93" s="658">
        <f t="shared" si="27"/>
        <v>11.742124869537969</v>
      </c>
      <c r="K93" s="658">
        <f>K43*K144/10^6</f>
        <v>15.406460983516162</v>
      </c>
      <c r="L93" s="658">
        <f t="shared" si="28"/>
        <v>18.672741187751914</v>
      </c>
      <c r="M93" s="658">
        <f t="shared" si="28"/>
        <v>23.805723531637803</v>
      </c>
      <c r="N93" s="599">
        <f t="shared" si="29"/>
        <v>0.35908398486582982</v>
      </c>
      <c r="O93" s="577"/>
    </row>
    <row r="94" spans="2:15" s="576" customFormat="1" ht="15" customHeight="1">
      <c r="B94" s="452" t="s">
        <v>26</v>
      </c>
      <c r="C94" s="452"/>
      <c r="D94" s="191"/>
      <c r="E94" s="191">
        <v>2011</v>
      </c>
      <c r="F94" s="191">
        <v>2012</v>
      </c>
      <c r="G94" s="191">
        <v>2013</v>
      </c>
      <c r="H94" s="191">
        <v>2014</v>
      </c>
      <c r="I94" s="191">
        <v>2015</v>
      </c>
      <c r="J94" s="191">
        <v>2016</v>
      </c>
      <c r="K94" s="191">
        <v>2017</v>
      </c>
      <c r="L94" s="191">
        <v>2018</v>
      </c>
      <c r="M94" s="191">
        <v>2019</v>
      </c>
      <c r="N94" s="257" t="s">
        <v>29</v>
      </c>
      <c r="O94" s="577"/>
    </row>
    <row r="95" spans="2:15" s="576" customFormat="1" ht="15" customHeight="1">
      <c r="B95" s="585"/>
      <c r="C95" s="593" t="s">
        <v>3</v>
      </c>
      <c r="D95" s="594"/>
      <c r="E95" s="614">
        <f t="shared" ref="E95:K95" si="30">SUM(E96:E97)</f>
        <v>1.1361683141719803</v>
      </c>
      <c r="F95" s="614">
        <f t="shared" si="30"/>
        <v>7.1481647646155944</v>
      </c>
      <c r="G95" s="614">
        <f t="shared" si="30"/>
        <v>8.821316069892557</v>
      </c>
      <c r="H95" s="614">
        <f t="shared" si="30"/>
        <v>9.267384103811878</v>
      </c>
      <c r="I95" s="614">
        <f t="shared" si="30"/>
        <v>9.5356446807193471</v>
      </c>
      <c r="J95" s="614">
        <f t="shared" si="30"/>
        <v>7.3652441791988643</v>
      </c>
      <c r="K95" s="614">
        <f t="shared" si="30"/>
        <v>6.9994543894793226</v>
      </c>
      <c r="L95" s="614">
        <f>SUM(L96:L97)</f>
        <v>6.4457454447863221</v>
      </c>
      <c r="M95" s="614">
        <f>SUM(M96:M97)</f>
        <v>7.4195308832611779</v>
      </c>
      <c r="N95" s="543">
        <f t="shared" ref="N95:N97" si="31">(M95/G95)^(1/6)-1</f>
        <v>-2.8430564457888496E-2</v>
      </c>
      <c r="O95" s="577"/>
    </row>
    <row r="96" spans="2:15" s="576" customFormat="1" ht="15" customHeight="1">
      <c r="B96" s="847" t="s">
        <v>127</v>
      </c>
      <c r="C96" s="249" t="s">
        <v>139</v>
      </c>
      <c r="D96" s="589"/>
      <c r="E96" s="537">
        <f t="shared" ref="E96:K97" si="32">E46*E147/10^6</f>
        <v>0.7</v>
      </c>
      <c r="F96" s="537">
        <f t="shared" si="32"/>
        <v>4.5</v>
      </c>
      <c r="G96" s="537">
        <f t="shared" si="32"/>
        <v>5.67</v>
      </c>
      <c r="H96" s="537">
        <f t="shared" si="32"/>
        <v>6.0285023984463191</v>
      </c>
      <c r="I96" s="537">
        <f t="shared" si="32"/>
        <v>6.2030079021763393</v>
      </c>
      <c r="J96" s="537">
        <f t="shared" si="32"/>
        <v>4.7542225325614531</v>
      </c>
      <c r="K96" s="537">
        <f t="shared" si="32"/>
        <v>4.46534103113457</v>
      </c>
      <c r="L96" s="537">
        <f>L46*L147/10^6</f>
        <v>4.0469799178218588</v>
      </c>
      <c r="M96" s="537">
        <f>M46*M147/10^6</f>
        <v>4.5825786594003706</v>
      </c>
      <c r="N96" s="538">
        <f t="shared" si="31"/>
        <v>-3.4865563904932229E-2</v>
      </c>
      <c r="O96" s="577"/>
    </row>
    <row r="97" spans="2:21" s="576" customFormat="1" ht="15" customHeight="1">
      <c r="B97" s="585"/>
      <c r="C97" s="597" t="s">
        <v>140</v>
      </c>
      <c r="D97" s="598"/>
      <c r="E97" s="611">
        <f t="shared" si="32"/>
        <v>0.43616831417198026</v>
      </c>
      <c r="F97" s="611">
        <f t="shared" si="32"/>
        <v>2.6481647646155944</v>
      </c>
      <c r="G97" s="611">
        <f t="shared" si="32"/>
        <v>3.1513160698925575</v>
      </c>
      <c r="H97" s="611">
        <f t="shared" si="32"/>
        <v>3.2388817053655585</v>
      </c>
      <c r="I97" s="611">
        <f t="shared" si="32"/>
        <v>3.3326367785430082</v>
      </c>
      <c r="J97" s="611">
        <f t="shared" si="32"/>
        <v>2.6110216466374117</v>
      </c>
      <c r="K97" s="611">
        <f t="shared" si="32"/>
        <v>2.5341133583447526</v>
      </c>
      <c r="L97" s="611">
        <f>L47*L148/10^6</f>
        <v>2.3987655269644637</v>
      </c>
      <c r="M97" s="611">
        <f>M47*M148/10^6</f>
        <v>2.8369522238608078</v>
      </c>
      <c r="N97" s="599">
        <f t="shared" si="31"/>
        <v>-1.7362479480915849E-2</v>
      </c>
      <c r="O97" s="577"/>
    </row>
    <row r="98" spans="2:21" s="576" customFormat="1" ht="15" customHeight="1">
      <c r="B98" s="452" t="s">
        <v>26</v>
      </c>
      <c r="C98" s="452"/>
      <c r="D98" s="191"/>
      <c r="E98" s="191">
        <v>2011</v>
      </c>
      <c r="F98" s="191">
        <v>2012</v>
      </c>
      <c r="G98" s="191">
        <v>2013</v>
      </c>
      <c r="H98" s="191">
        <v>2014</v>
      </c>
      <c r="I98" s="191">
        <v>2015</v>
      </c>
      <c r="J98" s="191">
        <v>2016</v>
      </c>
      <c r="K98" s="191">
        <v>2017</v>
      </c>
      <c r="L98" s="191">
        <v>2018</v>
      </c>
      <c r="M98" s="191">
        <v>2019</v>
      </c>
      <c r="N98" s="257" t="s">
        <v>29</v>
      </c>
      <c r="O98" s="577"/>
      <c r="U98" s="845"/>
    </row>
    <row r="99" spans="2:21" s="576" customFormat="1" ht="15" customHeight="1">
      <c r="B99" s="585"/>
      <c r="C99" s="593" t="s">
        <v>333</v>
      </c>
      <c r="D99" s="594"/>
      <c r="E99" s="614">
        <f t="shared" ref="E99:K99" si="33">SUM(E100:E104)</f>
        <v>1.5056043030283044</v>
      </c>
      <c r="F99" s="614">
        <f t="shared" si="33"/>
        <v>43.864200810330573</v>
      </c>
      <c r="G99" s="614">
        <f t="shared" si="33"/>
        <v>86.875575243964633</v>
      </c>
      <c r="H99" s="614">
        <f t="shared" si="33"/>
        <v>155.37515647859385</v>
      </c>
      <c r="I99" s="614">
        <f t="shared" si="33"/>
        <v>268.85503377679828</v>
      </c>
      <c r="J99" s="614">
        <f t="shared" si="33"/>
        <v>511.83255353936323</v>
      </c>
      <c r="K99" s="614">
        <f t="shared" si="33"/>
        <v>871.22910021148562</v>
      </c>
      <c r="L99" s="614">
        <f>SUM(L100:L104)</f>
        <v>1765.8295894853507</v>
      </c>
      <c r="M99" s="614">
        <f>SUM(M100:M104)</f>
        <v>2917.2602673262909</v>
      </c>
      <c r="N99" s="543">
        <f t="shared" ref="N99:N104" si="34">(M99/G99)^(1/6)-1</f>
        <v>0.79616507361905864</v>
      </c>
      <c r="O99" s="577"/>
    </row>
    <row r="100" spans="2:21" s="576" customFormat="1" ht="15" customHeight="1">
      <c r="B100" s="585"/>
      <c r="C100" s="249" t="s">
        <v>12</v>
      </c>
      <c r="D100" s="589"/>
      <c r="E100" s="537">
        <f t="shared" ref="E100:K104" si="35">E50*E151/10^6</f>
        <v>1.0976000000000006</v>
      </c>
      <c r="F100" s="537">
        <f t="shared" si="35"/>
        <v>33.118176000000005</v>
      </c>
      <c r="G100" s="537">
        <f t="shared" si="35"/>
        <v>62.796691900918439</v>
      </c>
      <c r="H100" s="537">
        <f t="shared" si="35"/>
        <v>81.706670628506956</v>
      </c>
      <c r="I100" s="537">
        <f t="shared" si="35"/>
        <v>94.669402794212004</v>
      </c>
      <c r="J100" s="537">
        <f t="shared" si="35"/>
        <v>107.79823348305531</v>
      </c>
      <c r="K100" s="537">
        <f t="shared" si="35"/>
        <v>127.66919524714665</v>
      </c>
      <c r="L100" s="537">
        <f t="shared" ref="L100:M104" si="36">L50*L151/10^6</f>
        <v>156.48887246350549</v>
      </c>
      <c r="M100" s="537">
        <f t="shared" si="36"/>
        <v>185.85303064748027</v>
      </c>
      <c r="N100" s="538">
        <f t="shared" si="34"/>
        <v>0.1982262057610833</v>
      </c>
      <c r="O100" s="577"/>
    </row>
    <row r="101" spans="2:21" s="577" customFormat="1" ht="15" customHeight="1">
      <c r="B101" s="847" t="s">
        <v>127</v>
      </c>
      <c r="C101" s="249" t="s">
        <v>141</v>
      </c>
      <c r="D101" s="589"/>
      <c r="E101" s="537">
        <f t="shared" si="35"/>
        <v>0</v>
      </c>
      <c r="F101" s="537">
        <f t="shared" si="35"/>
        <v>0</v>
      </c>
      <c r="G101" s="537">
        <f t="shared" si="35"/>
        <v>1.2735745052530127</v>
      </c>
      <c r="H101" s="537">
        <f t="shared" si="35"/>
        <v>20.902893032681668</v>
      </c>
      <c r="I101" s="537">
        <f t="shared" si="35"/>
        <v>62.9212893863169</v>
      </c>
      <c r="J101" s="537">
        <f t="shared" si="35"/>
        <v>156.91231611973373</v>
      </c>
      <c r="K101" s="537">
        <f t="shared" si="35"/>
        <v>284.31304974580405</v>
      </c>
      <c r="L101" s="537">
        <f t="shared" si="36"/>
        <v>598.78719010230475</v>
      </c>
      <c r="M101" s="537">
        <f t="shared" si="36"/>
        <v>965.45512059075543</v>
      </c>
      <c r="N101" s="538">
        <f t="shared" si="34"/>
        <v>2.0196130175063574</v>
      </c>
    </row>
    <row r="102" spans="2:21" s="577" customFormat="1" ht="15" customHeight="1">
      <c r="B102" s="585"/>
      <c r="C102" s="249" t="s">
        <v>142</v>
      </c>
      <c r="D102" s="589"/>
      <c r="E102" s="537">
        <f t="shared" si="35"/>
        <v>0.28911728253685559</v>
      </c>
      <c r="F102" s="537">
        <f t="shared" si="35"/>
        <v>10.630942174494844</v>
      </c>
      <c r="G102" s="537">
        <f t="shared" si="35"/>
        <v>20.583587730975271</v>
      </c>
      <c r="H102" s="537">
        <f t="shared" si="35"/>
        <v>27.026964379030638</v>
      </c>
      <c r="I102" s="537">
        <f t="shared" si="35"/>
        <v>31.993156441539028</v>
      </c>
      <c r="J102" s="537">
        <f t="shared" si="35"/>
        <v>37.424757793180234</v>
      </c>
      <c r="K102" s="537">
        <f t="shared" si="35"/>
        <v>45.934782759475894</v>
      </c>
      <c r="L102" s="537">
        <f t="shared" si="36"/>
        <v>57.258683525582398</v>
      </c>
      <c r="M102" s="537">
        <f t="shared" si="36"/>
        <v>67.422405580147597</v>
      </c>
      <c r="N102" s="538">
        <f t="shared" si="34"/>
        <v>0.21865430822575482</v>
      </c>
    </row>
    <row r="103" spans="2:21" s="577" customFormat="1" ht="15" customHeight="1">
      <c r="B103" s="585"/>
      <c r="C103" s="249" t="s">
        <v>143</v>
      </c>
      <c r="D103" s="589"/>
      <c r="E103" s="537">
        <f t="shared" si="35"/>
        <v>0</v>
      </c>
      <c r="F103" s="537">
        <f t="shared" si="35"/>
        <v>0</v>
      </c>
      <c r="G103" s="537">
        <f t="shared" si="35"/>
        <v>1.353172911831326</v>
      </c>
      <c r="H103" s="537">
        <f t="shared" si="35"/>
        <v>22.993182335949832</v>
      </c>
      <c r="I103" s="537">
        <f t="shared" si="35"/>
        <v>73.284795873475005</v>
      </c>
      <c r="J103" s="537">
        <f t="shared" si="35"/>
        <v>197.80724916519517</v>
      </c>
      <c r="K103" s="537">
        <f t="shared" si="35"/>
        <v>392.14437273988995</v>
      </c>
      <c r="L103" s="537">
        <f t="shared" si="36"/>
        <v>913.33609674948445</v>
      </c>
      <c r="M103" s="537">
        <f t="shared" si="36"/>
        <v>1628.5412754737044</v>
      </c>
      <c r="N103" s="538">
        <f t="shared" si="34"/>
        <v>2.2614263761149083</v>
      </c>
    </row>
    <row r="104" spans="2:21" s="577" customFormat="1" ht="15" customHeight="1">
      <c r="B104" s="585"/>
      <c r="C104" s="597" t="s">
        <v>144</v>
      </c>
      <c r="D104" s="598"/>
      <c r="E104" s="611">
        <f t="shared" si="35"/>
        <v>0.11888702049144835</v>
      </c>
      <c r="F104" s="611">
        <f t="shared" si="35"/>
        <v>0.11508263583572198</v>
      </c>
      <c r="G104" s="611">
        <f t="shared" si="35"/>
        <v>0.8685481949865812</v>
      </c>
      <c r="H104" s="611">
        <f t="shared" si="35"/>
        <v>2.7454461024247836</v>
      </c>
      <c r="I104" s="611">
        <f t="shared" si="35"/>
        <v>5.9863892812553781</v>
      </c>
      <c r="J104" s="611">
        <f t="shared" si="35"/>
        <v>11.889996978198802</v>
      </c>
      <c r="K104" s="611">
        <f t="shared" si="35"/>
        <v>21.167699719169015</v>
      </c>
      <c r="L104" s="611">
        <f t="shared" si="36"/>
        <v>39.95874664447345</v>
      </c>
      <c r="M104" s="611">
        <f t="shared" si="36"/>
        <v>69.988435034203178</v>
      </c>
      <c r="N104" s="599">
        <f t="shared" si="34"/>
        <v>1.078286389318035</v>
      </c>
    </row>
    <row r="105" spans="2:21" s="577" customFormat="1" ht="15" customHeight="1">
      <c r="B105" s="452" t="s">
        <v>26</v>
      </c>
      <c r="C105" s="452"/>
      <c r="D105" s="191"/>
      <c r="E105" s="191">
        <v>2011</v>
      </c>
      <c r="F105" s="191">
        <v>2012</v>
      </c>
      <c r="G105" s="191">
        <v>2013</v>
      </c>
      <c r="H105" s="191">
        <v>2014</v>
      </c>
      <c r="I105" s="191">
        <v>2015</v>
      </c>
      <c r="J105" s="191">
        <v>2016</v>
      </c>
      <c r="K105" s="191">
        <v>2017</v>
      </c>
      <c r="L105" s="191">
        <v>2018</v>
      </c>
      <c r="M105" s="191">
        <v>2019</v>
      </c>
      <c r="N105" s="257" t="s">
        <v>29</v>
      </c>
    </row>
    <row r="106" spans="2:21" s="577" customFormat="1" ht="15" customHeight="1">
      <c r="B106" s="585"/>
      <c r="C106" s="593" t="s">
        <v>19</v>
      </c>
      <c r="D106" s="594"/>
      <c r="E106" s="614">
        <f t="shared" ref="E106:K106" si="37">SUM(E107:E108)</f>
        <v>240.30060613859399</v>
      </c>
      <c r="F106" s="614">
        <f t="shared" si="37"/>
        <v>255.03658424461315</v>
      </c>
      <c r="G106" s="614">
        <f t="shared" si="37"/>
        <v>198.51502588434363</v>
      </c>
      <c r="H106" s="614">
        <f t="shared" si="37"/>
        <v>189.76253664885519</v>
      </c>
      <c r="I106" s="614">
        <f t="shared" si="37"/>
        <v>197.76225319698</v>
      </c>
      <c r="J106" s="614">
        <f t="shared" si="37"/>
        <v>239.91144763992801</v>
      </c>
      <c r="K106" s="614">
        <f t="shared" si="37"/>
        <v>229.08070305895293</v>
      </c>
      <c r="L106" s="614">
        <f>SUM(L107:L108)</f>
        <v>228.40693269796435</v>
      </c>
      <c r="M106" s="614">
        <f>SUM(M107:M108)</f>
        <v>255.59316976626764</v>
      </c>
      <c r="N106" s="543">
        <f t="shared" ref="N106:N108" si="38">(M106/G106)^(1/6)-1</f>
        <v>4.302001697309854E-2</v>
      </c>
    </row>
    <row r="107" spans="2:21" s="577" customFormat="1" ht="15" customHeight="1">
      <c r="B107" s="847" t="s">
        <v>127</v>
      </c>
      <c r="C107" s="249" t="s">
        <v>145</v>
      </c>
      <c r="D107" s="589"/>
      <c r="E107" s="537">
        <f t="shared" ref="E107:K108" si="39">E57*E158/10^6</f>
        <v>168.53545117713966</v>
      </c>
      <c r="F107" s="537">
        <f t="shared" si="39"/>
        <v>151.96330905011729</v>
      </c>
      <c r="G107" s="537">
        <f t="shared" si="39"/>
        <v>148.80908045515991</v>
      </c>
      <c r="H107" s="537">
        <f t="shared" si="39"/>
        <v>144.54369494399143</v>
      </c>
      <c r="I107" s="537">
        <f t="shared" si="39"/>
        <v>140.68374530405504</v>
      </c>
      <c r="J107" s="537">
        <f t="shared" si="39"/>
        <v>139.009145847436</v>
      </c>
      <c r="K107" s="537">
        <f t="shared" si="39"/>
        <v>140.36635520897593</v>
      </c>
      <c r="L107" s="537">
        <f>L57*L158/10^6</f>
        <v>146.66987318101641</v>
      </c>
      <c r="M107" s="537">
        <f>M57*M158/10^6</f>
        <v>165.62403128410469</v>
      </c>
      <c r="N107" s="538">
        <f t="shared" si="38"/>
        <v>1.800283241950984E-2</v>
      </c>
    </row>
    <row r="108" spans="2:21" s="577" customFormat="1" ht="15" customHeight="1">
      <c r="B108" s="585"/>
      <c r="C108" s="597" t="s">
        <v>140</v>
      </c>
      <c r="D108" s="598"/>
      <c r="E108" s="611">
        <f t="shared" si="39"/>
        <v>71.765154961454343</v>
      </c>
      <c r="F108" s="611">
        <f t="shared" si="39"/>
        <v>103.07327519449588</v>
      </c>
      <c r="G108" s="611">
        <f t="shared" si="39"/>
        <v>49.705945429183721</v>
      </c>
      <c r="H108" s="611">
        <f t="shared" si="39"/>
        <v>45.218841704863763</v>
      </c>
      <c r="I108" s="611">
        <f t="shared" si="39"/>
        <v>57.078507892924954</v>
      </c>
      <c r="J108" s="611">
        <f t="shared" si="39"/>
        <v>100.90230179249201</v>
      </c>
      <c r="K108" s="611">
        <f t="shared" si="39"/>
        <v>88.714347849977003</v>
      </c>
      <c r="L108" s="611">
        <f>L58*L159/10^6</f>
        <v>81.737059516947937</v>
      </c>
      <c r="M108" s="611">
        <f>M58*M159/10^6</f>
        <v>89.969138482162947</v>
      </c>
      <c r="N108" s="599">
        <f t="shared" si="38"/>
        <v>0.10394525516611708</v>
      </c>
    </row>
    <row r="109" spans="2:21" s="577" customFormat="1" ht="15" customHeight="1">
      <c r="B109" s="452" t="s">
        <v>26</v>
      </c>
      <c r="C109" s="452"/>
      <c r="D109" s="191"/>
      <c r="E109" s="191">
        <v>2011</v>
      </c>
      <c r="F109" s="191">
        <v>2012</v>
      </c>
      <c r="G109" s="191">
        <v>2013</v>
      </c>
      <c r="H109" s="191">
        <v>2014</v>
      </c>
      <c r="I109" s="191">
        <v>2015</v>
      </c>
      <c r="J109" s="191">
        <v>2016</v>
      </c>
      <c r="K109" s="191">
        <v>2017</v>
      </c>
      <c r="L109" s="191">
        <v>2018</v>
      </c>
      <c r="M109" s="191">
        <v>2019</v>
      </c>
      <c r="N109" s="257" t="s">
        <v>29</v>
      </c>
    </row>
    <row r="110" spans="2:21" s="577" customFormat="1" ht="15" customHeight="1">
      <c r="B110" s="585"/>
      <c r="C110" s="593" t="s">
        <v>15</v>
      </c>
      <c r="D110" s="594"/>
      <c r="E110" s="614">
        <f t="shared" ref="E110:J110" si="40">SUM(E111:E112)</f>
        <v>0</v>
      </c>
      <c r="F110" s="614">
        <f t="shared" si="40"/>
        <v>0</v>
      </c>
      <c r="G110" s="614">
        <f t="shared" si="40"/>
        <v>0</v>
      </c>
      <c r="H110" s="614">
        <f t="shared" si="40"/>
        <v>4.8590939773783983</v>
      </c>
      <c r="I110" s="614">
        <f t="shared" si="40"/>
        <v>17.477406868636095</v>
      </c>
      <c r="J110" s="614">
        <f t="shared" si="40"/>
        <v>86.900795757069247</v>
      </c>
      <c r="K110" s="614">
        <f>SUM(K111:K112)</f>
        <v>323.21455456596533</v>
      </c>
      <c r="L110" s="614">
        <f>SUM(L111:L112)</f>
        <v>599.81283792788008</v>
      </c>
      <c r="M110" s="614">
        <f>SUM(M111:M112)</f>
        <v>695.61283115613924</v>
      </c>
      <c r="N110" s="543" t="e">
        <f t="shared" ref="N110:N112" si="41">(M110/G110)^(1/6)-1</f>
        <v>#DIV/0!</v>
      </c>
    </row>
    <row r="111" spans="2:21" s="577" customFormat="1" ht="15" customHeight="1">
      <c r="B111" s="847" t="s">
        <v>127</v>
      </c>
      <c r="C111" s="249" t="s">
        <v>145</v>
      </c>
      <c r="D111" s="589"/>
      <c r="E111" s="537">
        <f t="shared" ref="E111:K112" si="42">E61*E162/10^6</f>
        <v>0</v>
      </c>
      <c r="F111" s="537">
        <f t="shared" si="42"/>
        <v>0</v>
      </c>
      <c r="G111" s="537">
        <f t="shared" si="42"/>
        <v>0</v>
      </c>
      <c r="H111" s="537">
        <f t="shared" si="42"/>
        <v>2.3084552358196602</v>
      </c>
      <c r="I111" s="537">
        <f t="shared" si="42"/>
        <v>8.3031551935986716</v>
      </c>
      <c r="J111" s="537">
        <f t="shared" si="42"/>
        <v>41.284774053811084</v>
      </c>
      <c r="K111" s="537">
        <f>K61*K162/10^6</f>
        <v>153.55256232016231</v>
      </c>
      <c r="L111" s="537">
        <f>L61*L162/10^6</f>
        <v>284.95869655386082</v>
      </c>
      <c r="M111" s="537">
        <f>M61*M162/10^6</f>
        <v>330.47129560809412</v>
      </c>
      <c r="N111" s="538" t="e">
        <f t="shared" si="41"/>
        <v>#DIV/0!</v>
      </c>
    </row>
    <row r="112" spans="2:21" s="577" customFormat="1" ht="15" customHeight="1">
      <c r="B112" s="585"/>
      <c r="C112" s="249" t="s">
        <v>140</v>
      </c>
      <c r="D112" s="589"/>
      <c r="E112" s="537">
        <f t="shared" si="42"/>
        <v>0</v>
      </c>
      <c r="F112" s="537">
        <f t="shared" si="42"/>
        <v>0</v>
      </c>
      <c r="G112" s="537">
        <f t="shared" si="42"/>
        <v>0</v>
      </c>
      <c r="H112" s="537">
        <f t="shared" si="42"/>
        <v>2.5506387415587386</v>
      </c>
      <c r="I112" s="537">
        <f t="shared" si="42"/>
        <v>9.1742516750374214</v>
      </c>
      <c r="J112" s="537">
        <f t="shared" si="42"/>
        <v>45.616021703258163</v>
      </c>
      <c r="K112" s="537">
        <f t="shared" si="42"/>
        <v>169.66199224580302</v>
      </c>
      <c r="L112" s="537">
        <f>L62*L163/10^6</f>
        <v>314.85414137401926</v>
      </c>
      <c r="M112" s="537">
        <f>M62*M163/10^6</f>
        <v>365.14153554804506</v>
      </c>
      <c r="N112" s="538" t="e">
        <f t="shared" si="41"/>
        <v>#DIV/0!</v>
      </c>
    </row>
    <row r="113" spans="2:16" s="577" customFormat="1" ht="15" customHeight="1">
      <c r="B113" s="854" t="s">
        <v>37</v>
      </c>
      <c r="C113" s="249"/>
      <c r="D113" s="589"/>
      <c r="E113" s="605">
        <f t="shared" ref="E113:K113" si="43">SUM(E110,E106,E99,E95,E90,E74,E66,E82)</f>
        <v>265.726117276102</v>
      </c>
      <c r="F113" s="605">
        <f t="shared" si="43"/>
        <v>446.63823120380073</v>
      </c>
      <c r="G113" s="605">
        <f t="shared" si="43"/>
        <v>642.61767799256654</v>
      </c>
      <c r="H113" s="605">
        <f t="shared" si="43"/>
        <v>929.81062306883109</v>
      </c>
      <c r="I113" s="605">
        <f t="shared" si="43"/>
        <v>1113.3547505719914</v>
      </c>
      <c r="J113" s="605">
        <f t="shared" si="43"/>
        <v>1543.8358920666437</v>
      </c>
      <c r="K113" s="605">
        <f t="shared" si="43"/>
        <v>2273.3691766965421</v>
      </c>
      <c r="L113" s="605">
        <f>SUM(L110,L106,L99,L95,L90,L74,L66,L82)</f>
        <v>3613.3758950701417</v>
      </c>
      <c r="M113" s="605">
        <f>SUM(M110,M106,M99,M95,M90,M74,M66,M82)</f>
        <v>5021.6188339644759</v>
      </c>
      <c r="N113" s="538">
        <f>(M113/G113)^(1/6)-1</f>
        <v>0.40868918157183209</v>
      </c>
    </row>
    <row r="114" spans="2:16" s="577" customFormat="1" ht="15" customHeight="1">
      <c r="B114" s="847"/>
      <c r="C114" s="415"/>
      <c r="D114" s="844"/>
      <c r="E114" s="844"/>
      <c r="F114" s="844"/>
      <c r="G114" s="844"/>
      <c r="H114" s="844"/>
      <c r="I114" s="844"/>
      <c r="J114" s="844"/>
      <c r="K114" s="844"/>
      <c r="L114" s="844"/>
      <c r="M114" s="844"/>
      <c r="N114" s="534"/>
    </row>
    <row r="115" spans="2:16" s="577" customFormat="1" ht="15" customHeight="1">
      <c r="B115" s="616" t="s">
        <v>42</v>
      </c>
      <c r="C115" s="576"/>
      <c r="D115" s="582"/>
      <c r="E115" s="582"/>
      <c r="F115" s="582"/>
      <c r="G115" s="582"/>
      <c r="H115" s="582"/>
      <c r="I115" s="582"/>
      <c r="J115" s="582"/>
      <c r="K115" s="582"/>
      <c r="L115" s="582"/>
      <c r="M115" s="582"/>
      <c r="N115" s="849"/>
    </row>
    <row r="116" spans="2:16" s="577" customFormat="1" ht="15" customHeight="1">
      <c r="B116" s="452" t="s">
        <v>28</v>
      </c>
      <c r="C116" s="452"/>
      <c r="D116" s="615" t="s">
        <v>45</v>
      </c>
      <c r="E116" s="191">
        <v>2011</v>
      </c>
      <c r="F116" s="191">
        <v>2012</v>
      </c>
      <c r="G116" s="191">
        <v>2013</v>
      </c>
      <c r="H116" s="191">
        <v>2014</v>
      </c>
      <c r="I116" s="191">
        <v>2015</v>
      </c>
      <c r="J116" s="191">
        <v>2016</v>
      </c>
      <c r="K116" s="191">
        <v>2017</v>
      </c>
      <c r="L116" s="191">
        <v>2018</v>
      </c>
      <c r="M116" s="191">
        <v>2019</v>
      </c>
      <c r="N116" s="257" t="s">
        <v>29</v>
      </c>
      <c r="O116" s="849"/>
      <c r="P116" s="849"/>
    </row>
    <row r="117" spans="2:16" s="577" customFormat="1" ht="15" customHeight="1">
      <c r="B117" s="585"/>
      <c r="C117" s="593" t="s">
        <v>62</v>
      </c>
      <c r="D117" s="594"/>
      <c r="E117" s="614"/>
      <c r="F117" s="614"/>
      <c r="G117" s="614"/>
      <c r="H117" s="614"/>
      <c r="I117" s="614"/>
      <c r="J117" s="614"/>
      <c r="K117" s="614"/>
      <c r="L117" s="614"/>
      <c r="M117" s="614"/>
      <c r="N117" s="543"/>
      <c r="O117" s="849"/>
      <c r="P117" s="849"/>
    </row>
    <row r="118" spans="2:16" s="577" customFormat="1" ht="15" customHeight="1">
      <c r="B118" s="585"/>
      <c r="C118" s="249" t="s">
        <v>99</v>
      </c>
      <c r="D118" s="589"/>
      <c r="E118" s="605">
        <v>6480</v>
      </c>
      <c r="F118" s="605">
        <v>4536</v>
      </c>
      <c r="G118" s="605">
        <v>2268</v>
      </c>
      <c r="H118" s="605">
        <v>1814.4</v>
      </c>
      <c r="I118" s="605">
        <v>1542.24</v>
      </c>
      <c r="J118" s="605">
        <v>1388.0160000000001</v>
      </c>
      <c r="K118" s="605">
        <v>1276.9747200000002</v>
      </c>
      <c r="L118" s="605">
        <v>1187.5864896</v>
      </c>
      <c r="M118" s="605">
        <v>1104.455435328</v>
      </c>
      <c r="N118" s="538">
        <f t="shared" ref="N118:N123" si="44">(M118/G118)^(1/6)-1</f>
        <v>-0.11301244911185493</v>
      </c>
      <c r="O118" s="849"/>
      <c r="P118" s="849"/>
    </row>
    <row r="119" spans="2:16" s="577" customFormat="1" ht="15" customHeight="1">
      <c r="B119" s="585"/>
      <c r="C119" s="249" t="s">
        <v>136</v>
      </c>
      <c r="D119" s="589"/>
      <c r="E119" s="605">
        <v>1782.0000000000002</v>
      </c>
      <c r="F119" s="605">
        <v>1603.8000000000002</v>
      </c>
      <c r="G119" s="605">
        <v>1443.4200000000003</v>
      </c>
      <c r="H119" s="605">
        <v>1299.0780000000002</v>
      </c>
      <c r="I119" s="605">
        <v>1169.1702000000002</v>
      </c>
      <c r="J119" s="605">
        <v>1052.2531800000002</v>
      </c>
      <c r="K119" s="605">
        <v>947.02786200000014</v>
      </c>
      <c r="L119" s="605">
        <v>852.32507580000015</v>
      </c>
      <c r="M119" s="605">
        <v>767.0925682200002</v>
      </c>
      <c r="N119" s="538">
        <f t="shared" si="44"/>
        <v>-9.9999999999999978E-2</v>
      </c>
      <c r="O119" s="849"/>
      <c r="P119" s="849"/>
    </row>
    <row r="120" spans="2:16" s="577" customFormat="1" ht="15" customHeight="1">
      <c r="B120" s="244" t="s">
        <v>90</v>
      </c>
      <c r="C120" s="249" t="s">
        <v>137</v>
      </c>
      <c r="D120" s="589"/>
      <c r="E120" s="605">
        <v>405</v>
      </c>
      <c r="F120" s="605">
        <v>364.5</v>
      </c>
      <c r="G120" s="605">
        <v>328.05</v>
      </c>
      <c r="H120" s="605">
        <v>295.245</v>
      </c>
      <c r="I120" s="605">
        <v>265.72050000000002</v>
      </c>
      <c r="J120" s="605">
        <v>239.14845000000003</v>
      </c>
      <c r="K120" s="605">
        <v>215.23360500000004</v>
      </c>
      <c r="L120" s="605">
        <v>193.71024450000004</v>
      </c>
      <c r="M120" s="605">
        <v>174.33922005000005</v>
      </c>
      <c r="N120" s="538">
        <f t="shared" si="44"/>
        <v>-9.9999999999999978E-2</v>
      </c>
      <c r="O120" s="849"/>
      <c r="P120" s="849"/>
    </row>
    <row r="121" spans="2:16" s="577" customFormat="1" ht="15" customHeight="1">
      <c r="B121" s="415"/>
      <c r="C121" s="249" t="s">
        <v>98</v>
      </c>
      <c r="D121" s="589"/>
      <c r="E121" s="605">
        <v>810</v>
      </c>
      <c r="F121" s="605">
        <v>800</v>
      </c>
      <c r="G121" s="605">
        <v>720</v>
      </c>
      <c r="H121" s="605">
        <v>648</v>
      </c>
      <c r="I121" s="605">
        <v>583.20000000000005</v>
      </c>
      <c r="J121" s="605">
        <v>524.88000000000011</v>
      </c>
      <c r="K121" s="605">
        <v>472.39200000000011</v>
      </c>
      <c r="L121" s="605">
        <v>425.15280000000013</v>
      </c>
      <c r="M121" s="605">
        <v>382.63752000000011</v>
      </c>
      <c r="N121" s="538">
        <f t="shared" si="44"/>
        <v>-9.9999999999999978E-2</v>
      </c>
      <c r="O121" s="849"/>
      <c r="P121" s="849"/>
    </row>
    <row r="122" spans="2:16" s="577" customFormat="1" ht="15" customHeight="1">
      <c r="B122" s="585"/>
      <c r="C122" s="249" t="s">
        <v>343</v>
      </c>
      <c r="D122" s="589"/>
      <c r="E122" s="605">
        <v>405</v>
      </c>
      <c r="F122" s="605">
        <v>364.5</v>
      </c>
      <c r="G122" s="605">
        <v>328.05</v>
      </c>
      <c r="H122" s="605">
        <v>295.245</v>
      </c>
      <c r="I122" s="605">
        <v>265.72050000000002</v>
      </c>
      <c r="J122" s="605">
        <v>239.14845000000003</v>
      </c>
      <c r="K122" s="605">
        <v>215.23360500000004</v>
      </c>
      <c r="L122" s="605">
        <v>193.71024450000004</v>
      </c>
      <c r="M122" s="605">
        <v>174.33922005000005</v>
      </c>
      <c r="N122" s="538">
        <f t="shared" si="44"/>
        <v>-9.9999999999999978E-2</v>
      </c>
      <c r="O122" s="849"/>
      <c r="P122" s="849"/>
    </row>
    <row r="123" spans="2:16" s="577" customFormat="1" ht="15" customHeight="1">
      <c r="B123" s="585"/>
      <c r="C123" s="597" t="s">
        <v>96</v>
      </c>
      <c r="D123" s="598"/>
      <c r="E123" s="658">
        <v>6480</v>
      </c>
      <c r="F123" s="658">
        <v>3564.0000000000005</v>
      </c>
      <c r="G123" s="658">
        <v>2851.2000000000007</v>
      </c>
      <c r="H123" s="658">
        <v>2280.9600000000005</v>
      </c>
      <c r="I123" s="658">
        <v>1938.8160000000003</v>
      </c>
      <c r="J123" s="658">
        <v>1744.9344000000003</v>
      </c>
      <c r="K123" s="658">
        <v>1570.4409600000004</v>
      </c>
      <c r="L123" s="658">
        <v>1413.3968640000003</v>
      </c>
      <c r="M123" s="658">
        <v>1272.0571776000004</v>
      </c>
      <c r="N123" s="599">
        <f t="shared" si="44"/>
        <v>-0.12586235214938879</v>
      </c>
      <c r="O123" s="849"/>
      <c r="P123" s="849"/>
    </row>
    <row r="124" spans="2:16" s="577" customFormat="1" ht="15" customHeight="1">
      <c r="B124" s="452" t="s">
        <v>26</v>
      </c>
      <c r="C124" s="452"/>
      <c r="D124" s="191"/>
      <c r="E124" s="191">
        <v>2011</v>
      </c>
      <c r="F124" s="191">
        <v>2012</v>
      </c>
      <c r="G124" s="191">
        <v>2013</v>
      </c>
      <c r="H124" s="191">
        <v>2014</v>
      </c>
      <c r="I124" s="191">
        <v>2015</v>
      </c>
      <c r="J124" s="191">
        <v>2016</v>
      </c>
      <c r="K124" s="191">
        <v>2017</v>
      </c>
      <c r="L124" s="191">
        <v>2018</v>
      </c>
      <c r="M124" s="191">
        <v>2019</v>
      </c>
      <c r="N124" s="257" t="s">
        <v>29</v>
      </c>
      <c r="O124" s="849"/>
      <c r="P124" s="849"/>
    </row>
    <row r="125" spans="2:16" s="577" customFormat="1" ht="15" customHeight="1">
      <c r="B125" s="244" t="s">
        <v>90</v>
      </c>
      <c r="C125" s="593" t="s">
        <v>87</v>
      </c>
      <c r="D125" s="594"/>
      <c r="E125" s="614"/>
      <c r="F125" s="614"/>
      <c r="G125" s="614"/>
      <c r="H125" s="614"/>
      <c r="I125" s="614"/>
      <c r="J125" s="614"/>
      <c r="K125" s="614"/>
      <c r="L125" s="614"/>
      <c r="M125" s="614"/>
      <c r="N125" s="543"/>
      <c r="O125" s="849"/>
      <c r="P125" s="849"/>
    </row>
    <row r="126" spans="2:16" s="577" customFormat="1" ht="15" customHeight="1">
      <c r="B126" s="244"/>
      <c r="C126" s="249" t="s">
        <v>99</v>
      </c>
      <c r="D126" s="589"/>
      <c r="E126" s="605">
        <v>9720</v>
      </c>
      <c r="F126" s="605">
        <v>6804</v>
      </c>
      <c r="G126" s="605">
        <v>3402</v>
      </c>
      <c r="H126" s="605">
        <v>2721.6000000000004</v>
      </c>
      <c r="I126" s="605">
        <v>2313.36</v>
      </c>
      <c r="J126" s="605">
        <v>2082.0240000000003</v>
      </c>
      <c r="K126" s="605">
        <v>1915.4620800000002</v>
      </c>
      <c r="L126" s="605">
        <v>1781.3797344</v>
      </c>
      <c r="M126" s="605">
        <v>1656.683152992</v>
      </c>
      <c r="N126" s="538">
        <f t="shared" ref="N126:N131" si="45">(M126/G126)^(1/6)-1</f>
        <v>-0.11301244911185493</v>
      </c>
      <c r="O126" s="849"/>
      <c r="P126" s="849"/>
    </row>
    <row r="127" spans="2:16" s="577" customFormat="1" ht="15" customHeight="1">
      <c r="B127" s="244"/>
      <c r="C127" s="249" t="s">
        <v>136</v>
      </c>
      <c r="D127" s="589"/>
      <c r="E127" s="605">
        <v>2494.8000000000002</v>
      </c>
      <c r="F127" s="605">
        <v>2245.3200000000002</v>
      </c>
      <c r="G127" s="605">
        <v>2020.7880000000002</v>
      </c>
      <c r="H127" s="605">
        <v>1818.7092000000002</v>
      </c>
      <c r="I127" s="605">
        <v>1636.8382800000002</v>
      </c>
      <c r="J127" s="605">
        <v>1473.1544520000002</v>
      </c>
      <c r="K127" s="605">
        <v>1325.8390068000001</v>
      </c>
      <c r="L127" s="605">
        <v>1193.2551061200002</v>
      </c>
      <c r="M127" s="605">
        <v>1073.9295955080001</v>
      </c>
      <c r="N127" s="538">
        <f t="shared" si="45"/>
        <v>-9.9999999999999978E-2</v>
      </c>
      <c r="O127" s="849"/>
      <c r="P127" s="849"/>
    </row>
    <row r="128" spans="2:16" s="577" customFormat="1" ht="15" customHeight="1">
      <c r="B128" s="244"/>
      <c r="C128" s="249" t="s">
        <v>137</v>
      </c>
      <c r="D128" s="589"/>
      <c r="E128" s="605">
        <v>567</v>
      </c>
      <c r="F128" s="605">
        <v>510.29999999999995</v>
      </c>
      <c r="G128" s="605">
        <v>459.27</v>
      </c>
      <c r="H128" s="605">
        <v>413.34299999999996</v>
      </c>
      <c r="I128" s="605">
        <v>372.00869999999998</v>
      </c>
      <c r="J128" s="605">
        <v>334.80783000000002</v>
      </c>
      <c r="K128" s="605">
        <v>301.32704700000005</v>
      </c>
      <c r="L128" s="605">
        <v>271.19434230000002</v>
      </c>
      <c r="M128" s="605">
        <v>244.07490807000005</v>
      </c>
      <c r="N128" s="538">
        <f t="shared" si="45"/>
        <v>-9.9999999999999978E-2</v>
      </c>
      <c r="O128" s="849"/>
      <c r="P128" s="849"/>
    </row>
    <row r="129" spans="2:16" s="577" customFormat="1" ht="15" customHeight="1">
      <c r="B129" s="585"/>
      <c r="C129" s="249" t="s">
        <v>98</v>
      </c>
      <c r="D129" s="589"/>
      <c r="E129" s="605">
        <v>1134</v>
      </c>
      <c r="F129" s="605">
        <v>1120</v>
      </c>
      <c r="G129" s="605">
        <v>1007.9999999999999</v>
      </c>
      <c r="H129" s="605">
        <v>907.19999999999993</v>
      </c>
      <c r="I129" s="605">
        <v>816.48</v>
      </c>
      <c r="J129" s="605">
        <v>734.83200000000011</v>
      </c>
      <c r="K129" s="605">
        <v>661.3488000000001</v>
      </c>
      <c r="L129" s="605">
        <v>595.21392000000014</v>
      </c>
      <c r="M129" s="605">
        <v>535.69252800000015</v>
      </c>
      <c r="N129" s="538">
        <f t="shared" si="45"/>
        <v>-9.9999999999999978E-2</v>
      </c>
      <c r="O129" s="849"/>
      <c r="P129" s="849"/>
    </row>
    <row r="130" spans="2:16" s="577" customFormat="1" ht="15" customHeight="1">
      <c r="B130" s="585"/>
      <c r="C130" s="249" t="s">
        <v>343</v>
      </c>
      <c r="D130" s="589"/>
      <c r="E130" s="605">
        <v>567</v>
      </c>
      <c r="F130" s="605">
        <v>510.29999999999995</v>
      </c>
      <c r="G130" s="605">
        <v>459.27</v>
      </c>
      <c r="H130" s="605">
        <v>413.34299999999996</v>
      </c>
      <c r="I130" s="605">
        <v>372.00869999999998</v>
      </c>
      <c r="J130" s="605">
        <v>334.80783000000002</v>
      </c>
      <c r="K130" s="605">
        <v>301.32704700000005</v>
      </c>
      <c r="L130" s="605">
        <v>271.19434230000002</v>
      </c>
      <c r="M130" s="605">
        <v>244.07490807000005</v>
      </c>
      <c r="N130" s="538">
        <f t="shared" si="45"/>
        <v>-9.9999999999999978E-2</v>
      </c>
      <c r="O130" s="849"/>
      <c r="P130" s="849"/>
    </row>
    <row r="131" spans="2:16" s="577" customFormat="1" ht="15" customHeight="1">
      <c r="B131" s="585"/>
      <c r="C131" s="597" t="s">
        <v>96</v>
      </c>
      <c r="D131" s="598"/>
      <c r="E131" s="658">
        <v>9072</v>
      </c>
      <c r="F131" s="658">
        <v>4989.6000000000004</v>
      </c>
      <c r="G131" s="658">
        <v>3991.6800000000007</v>
      </c>
      <c r="H131" s="658">
        <v>3193.3440000000005</v>
      </c>
      <c r="I131" s="658">
        <v>2714.3424</v>
      </c>
      <c r="J131" s="658">
        <v>2442.9081600000004</v>
      </c>
      <c r="K131" s="658">
        <v>2198.6173440000002</v>
      </c>
      <c r="L131" s="658">
        <v>1978.7556096000003</v>
      </c>
      <c r="M131" s="658">
        <v>1780.8800486400005</v>
      </c>
      <c r="N131" s="599">
        <f t="shared" si="45"/>
        <v>-0.12586235214938879</v>
      </c>
      <c r="O131" s="849"/>
      <c r="P131" s="849"/>
    </row>
    <row r="132" spans="2:16" s="577" customFormat="1" ht="15" customHeight="1">
      <c r="B132" s="452" t="s">
        <v>26</v>
      </c>
      <c r="C132" s="452"/>
      <c r="D132" s="191"/>
      <c r="E132" s="191">
        <v>2011</v>
      </c>
      <c r="F132" s="191">
        <v>2012</v>
      </c>
      <c r="G132" s="191">
        <v>2013</v>
      </c>
      <c r="H132" s="191">
        <v>2014</v>
      </c>
      <c r="I132" s="191">
        <v>2015</v>
      </c>
      <c r="J132" s="191">
        <v>2016</v>
      </c>
      <c r="K132" s="191">
        <v>2017</v>
      </c>
      <c r="L132" s="191">
        <v>2018</v>
      </c>
      <c r="M132" s="191">
        <v>2019</v>
      </c>
      <c r="N132" s="257" t="s">
        <v>29</v>
      </c>
      <c r="O132" s="849"/>
      <c r="P132" s="849"/>
    </row>
    <row r="133" spans="2:16" s="577" customFormat="1" ht="15" customHeight="1">
      <c r="B133" s="847" t="s">
        <v>92</v>
      </c>
      <c r="C133" s="593" t="s">
        <v>62</v>
      </c>
      <c r="D133" s="594"/>
      <c r="E133" s="594"/>
      <c r="F133" s="594"/>
      <c r="G133" s="594"/>
      <c r="H133" s="594"/>
      <c r="I133" s="594"/>
      <c r="J133" s="594"/>
      <c r="K133" s="594"/>
      <c r="L133" s="594"/>
      <c r="M133" s="594"/>
      <c r="N133" s="543"/>
      <c r="O133" s="849"/>
      <c r="P133" s="849"/>
    </row>
    <row r="134" spans="2:16" s="577" customFormat="1" ht="15" customHeight="1">
      <c r="B134" s="585"/>
      <c r="C134" s="249" t="s">
        <v>99</v>
      </c>
      <c r="D134" s="589"/>
      <c r="E134" s="605">
        <v>3240</v>
      </c>
      <c r="F134" s="605">
        <v>2268</v>
      </c>
      <c r="G134" s="605">
        <v>1134</v>
      </c>
      <c r="H134" s="605">
        <v>907.2</v>
      </c>
      <c r="I134" s="605">
        <v>771.12</v>
      </c>
      <c r="J134" s="605">
        <v>694.00800000000004</v>
      </c>
      <c r="K134" s="605">
        <v>638.48736000000008</v>
      </c>
      <c r="L134" s="605">
        <v>593.79324480000002</v>
      </c>
      <c r="M134" s="605">
        <v>552.22771766400001</v>
      </c>
      <c r="N134" s="538">
        <f t="shared" ref="N134:N139" si="46">(M134/G134)^(1/6)-1</f>
        <v>-0.11301244911185493</v>
      </c>
      <c r="O134" s="849"/>
      <c r="P134" s="849"/>
    </row>
    <row r="135" spans="2:16" s="577" customFormat="1" ht="15" customHeight="1">
      <c r="B135" s="585"/>
      <c r="C135" s="249" t="s">
        <v>136</v>
      </c>
      <c r="D135" s="589"/>
      <c r="E135" s="605">
        <v>891.00000000000011</v>
      </c>
      <c r="F135" s="605">
        <v>801.90000000000009</v>
      </c>
      <c r="G135" s="605">
        <v>721.71000000000015</v>
      </c>
      <c r="H135" s="605">
        <v>649.5390000000001</v>
      </c>
      <c r="I135" s="605">
        <v>584.58510000000012</v>
      </c>
      <c r="J135" s="605">
        <v>526.12659000000008</v>
      </c>
      <c r="K135" s="605">
        <v>473.51393100000007</v>
      </c>
      <c r="L135" s="605">
        <v>426.16253790000007</v>
      </c>
      <c r="M135" s="605">
        <v>383.5462841100001</v>
      </c>
      <c r="N135" s="538">
        <f t="shared" si="46"/>
        <v>-9.9999999999999978E-2</v>
      </c>
      <c r="O135" s="849"/>
      <c r="P135" s="849"/>
    </row>
    <row r="136" spans="2:16" s="577" customFormat="1" ht="15" customHeight="1">
      <c r="B136" s="244" t="s">
        <v>90</v>
      </c>
      <c r="C136" s="249" t="s">
        <v>137</v>
      </c>
      <c r="D136" s="589"/>
      <c r="E136" s="605">
        <v>202.5</v>
      </c>
      <c r="F136" s="605">
        <v>182.25</v>
      </c>
      <c r="G136" s="605">
        <v>164.02500000000001</v>
      </c>
      <c r="H136" s="605">
        <v>147.6225</v>
      </c>
      <c r="I136" s="605">
        <v>132.86025000000001</v>
      </c>
      <c r="J136" s="605">
        <v>119.57422500000001</v>
      </c>
      <c r="K136" s="605">
        <v>107.61680250000002</v>
      </c>
      <c r="L136" s="605">
        <v>96.855122250000022</v>
      </c>
      <c r="M136" s="605">
        <v>87.169610025000026</v>
      </c>
      <c r="N136" s="538">
        <f t="shared" si="46"/>
        <v>-9.9999999999999978E-2</v>
      </c>
      <c r="O136" s="849"/>
      <c r="P136" s="849"/>
    </row>
    <row r="137" spans="2:16" s="577" customFormat="1" ht="15" customHeight="1">
      <c r="B137" s="415"/>
      <c r="C137" s="249" t="s">
        <v>98</v>
      </c>
      <c r="D137" s="589"/>
      <c r="E137" s="605">
        <v>405</v>
      </c>
      <c r="F137" s="605">
        <v>400</v>
      </c>
      <c r="G137" s="605">
        <v>360</v>
      </c>
      <c r="H137" s="605">
        <v>324</v>
      </c>
      <c r="I137" s="605">
        <v>291.60000000000002</v>
      </c>
      <c r="J137" s="605">
        <v>262.44000000000005</v>
      </c>
      <c r="K137" s="605">
        <v>236.19600000000005</v>
      </c>
      <c r="L137" s="605">
        <v>212.57640000000006</v>
      </c>
      <c r="M137" s="605">
        <v>191.31876000000005</v>
      </c>
      <c r="N137" s="538">
        <f t="shared" si="46"/>
        <v>-9.9999999999999978E-2</v>
      </c>
      <c r="O137" s="849"/>
      <c r="P137" s="849"/>
    </row>
    <row r="138" spans="2:16" s="577" customFormat="1" ht="15" customHeight="1">
      <c r="B138" s="585"/>
      <c r="C138" s="249" t="s">
        <v>343</v>
      </c>
      <c r="D138" s="589"/>
      <c r="E138" s="605">
        <v>202.5</v>
      </c>
      <c r="F138" s="605">
        <v>182.25</v>
      </c>
      <c r="G138" s="605">
        <v>164.02500000000001</v>
      </c>
      <c r="H138" s="605">
        <v>147.6225</v>
      </c>
      <c r="I138" s="605">
        <v>132.86025000000001</v>
      </c>
      <c r="J138" s="605">
        <v>119.57422500000001</v>
      </c>
      <c r="K138" s="605">
        <v>107.61680250000002</v>
      </c>
      <c r="L138" s="605">
        <v>96.855122250000022</v>
      </c>
      <c r="M138" s="605">
        <v>87.169610025000026</v>
      </c>
      <c r="N138" s="538">
        <f t="shared" si="46"/>
        <v>-9.9999999999999978E-2</v>
      </c>
      <c r="O138" s="849"/>
      <c r="P138" s="849"/>
    </row>
    <row r="139" spans="2:16" s="577" customFormat="1" ht="15" customHeight="1">
      <c r="B139" s="585"/>
      <c r="C139" s="597" t="s">
        <v>96</v>
      </c>
      <c r="D139" s="598"/>
      <c r="E139" s="658">
        <v>3240</v>
      </c>
      <c r="F139" s="658">
        <v>1782.0000000000002</v>
      </c>
      <c r="G139" s="658">
        <v>1425.6000000000004</v>
      </c>
      <c r="H139" s="658">
        <v>1140.4800000000002</v>
      </c>
      <c r="I139" s="658">
        <v>969.40800000000013</v>
      </c>
      <c r="J139" s="658">
        <v>872.46720000000016</v>
      </c>
      <c r="K139" s="658">
        <v>785.22048000000018</v>
      </c>
      <c r="L139" s="658">
        <v>706.69843200000014</v>
      </c>
      <c r="M139" s="658">
        <v>636.02858880000019</v>
      </c>
      <c r="N139" s="599">
        <f t="shared" si="46"/>
        <v>-0.12586235214938879</v>
      </c>
      <c r="O139" s="849"/>
      <c r="P139" s="849"/>
    </row>
    <row r="140" spans="2:16" s="577" customFormat="1" ht="15" customHeight="1">
      <c r="B140" s="452" t="s">
        <v>26</v>
      </c>
      <c r="C140" s="452"/>
      <c r="D140" s="191"/>
      <c r="E140" s="191">
        <v>2011</v>
      </c>
      <c r="F140" s="191">
        <v>2012</v>
      </c>
      <c r="G140" s="191">
        <v>2013</v>
      </c>
      <c r="H140" s="191">
        <v>2014</v>
      </c>
      <c r="I140" s="191">
        <v>2015</v>
      </c>
      <c r="J140" s="191">
        <v>2016</v>
      </c>
      <c r="K140" s="191">
        <v>2017</v>
      </c>
      <c r="L140" s="191">
        <v>2018</v>
      </c>
      <c r="M140" s="191">
        <v>2019</v>
      </c>
      <c r="N140" s="257" t="s">
        <v>29</v>
      </c>
      <c r="O140" s="849"/>
      <c r="P140" s="849"/>
    </row>
    <row r="141" spans="2:16" s="577" customFormat="1" ht="15" customHeight="1">
      <c r="B141" s="244" t="s">
        <v>90</v>
      </c>
      <c r="C141" s="593" t="s">
        <v>121</v>
      </c>
      <c r="D141" s="594"/>
      <c r="E141" s="614"/>
      <c r="F141" s="614"/>
      <c r="G141" s="614"/>
      <c r="H141" s="614"/>
      <c r="I141" s="614"/>
      <c r="J141" s="614"/>
      <c r="K141" s="614"/>
      <c r="L141" s="614"/>
      <c r="M141" s="614"/>
      <c r="N141" s="543"/>
      <c r="O141" s="849"/>
      <c r="P141" s="849"/>
    </row>
    <row r="142" spans="2:16" s="577" customFormat="1" ht="15" customHeight="1">
      <c r="B142" s="244"/>
      <c r="C142" s="249" t="s">
        <v>341</v>
      </c>
      <c r="D142" s="589"/>
      <c r="E142" s="605">
        <v>1701</v>
      </c>
      <c r="F142" s="605">
        <v>1530.9</v>
      </c>
      <c r="G142" s="605">
        <v>1377.8100000000002</v>
      </c>
      <c r="H142" s="605">
        <v>1240.0290000000002</v>
      </c>
      <c r="I142" s="605">
        <v>1116.0261000000003</v>
      </c>
      <c r="J142" s="605">
        <v>1004.4234900000002</v>
      </c>
      <c r="K142" s="605">
        <v>903.98114100000021</v>
      </c>
      <c r="L142" s="605">
        <v>813.58302690000016</v>
      </c>
      <c r="M142" s="605">
        <v>732.2247242100002</v>
      </c>
      <c r="N142" s="538">
        <f t="shared" ref="N142:N144" si="47">(M142/G142)^(1/6)-1</f>
        <v>-9.9999999999999978E-2</v>
      </c>
      <c r="O142" s="849"/>
      <c r="P142" s="849"/>
    </row>
    <row r="143" spans="2:16" s="577" customFormat="1" ht="15" customHeight="1">
      <c r="B143" s="244"/>
      <c r="C143" s="249" t="s">
        <v>339</v>
      </c>
      <c r="D143" s="589"/>
      <c r="E143" s="605">
        <v>4050</v>
      </c>
      <c r="F143" s="605">
        <v>2000</v>
      </c>
      <c r="G143" s="605">
        <v>1800</v>
      </c>
      <c r="H143" s="605">
        <v>1620</v>
      </c>
      <c r="I143" s="605">
        <v>1458</v>
      </c>
      <c r="J143" s="605">
        <v>1312.2</v>
      </c>
      <c r="K143" s="605">
        <v>1180.98</v>
      </c>
      <c r="L143" s="605">
        <v>1062.8820000000001</v>
      </c>
      <c r="M143" s="605">
        <v>956.5938000000001</v>
      </c>
      <c r="N143" s="538">
        <f t="shared" si="47"/>
        <v>-9.9999999999999978E-2</v>
      </c>
      <c r="O143" s="849"/>
      <c r="P143" s="849"/>
    </row>
    <row r="144" spans="2:16" s="577" customFormat="1" ht="15" customHeight="1">
      <c r="B144" s="585"/>
      <c r="C144" s="597" t="s">
        <v>340</v>
      </c>
      <c r="D144" s="598"/>
      <c r="E144" s="658">
        <v>1782.0000000000002</v>
      </c>
      <c r="F144" s="658">
        <v>1603.8000000000002</v>
      </c>
      <c r="G144" s="658">
        <v>1443.4200000000003</v>
      </c>
      <c r="H144" s="658">
        <v>1299.0780000000002</v>
      </c>
      <c r="I144" s="658">
        <v>1169.1702000000002</v>
      </c>
      <c r="J144" s="658">
        <v>1052.2531800000002</v>
      </c>
      <c r="K144" s="658">
        <v>947.02786200000014</v>
      </c>
      <c r="L144" s="658">
        <v>852.32507580000015</v>
      </c>
      <c r="M144" s="658">
        <v>767.0925682200002</v>
      </c>
      <c r="N144" s="599">
        <f t="shared" si="47"/>
        <v>-9.9999999999999978E-2</v>
      </c>
      <c r="O144" s="849"/>
      <c r="P144" s="849"/>
    </row>
    <row r="145" spans="2:16" s="577" customFormat="1" ht="15" customHeight="1">
      <c r="B145" s="452" t="s">
        <v>26</v>
      </c>
      <c r="C145" s="452"/>
      <c r="D145" s="191"/>
      <c r="E145" s="191">
        <v>2011</v>
      </c>
      <c r="F145" s="191">
        <v>2012</v>
      </c>
      <c r="G145" s="191">
        <v>2013</v>
      </c>
      <c r="H145" s="191">
        <v>2014</v>
      </c>
      <c r="I145" s="191">
        <v>2015</v>
      </c>
      <c r="J145" s="191">
        <v>2016</v>
      </c>
      <c r="K145" s="191">
        <v>2017</v>
      </c>
      <c r="L145" s="191">
        <v>2018</v>
      </c>
      <c r="M145" s="191">
        <v>2019</v>
      </c>
      <c r="N145" s="257" t="s">
        <v>29</v>
      </c>
      <c r="O145" s="849"/>
      <c r="P145" s="849"/>
    </row>
    <row r="146" spans="2:16" s="577" customFormat="1" ht="15" customHeight="1">
      <c r="B146" s="585"/>
      <c r="C146" s="593" t="s">
        <v>3</v>
      </c>
      <c r="D146" s="594"/>
      <c r="E146" s="614"/>
      <c r="F146" s="614"/>
      <c r="G146" s="614"/>
      <c r="H146" s="614"/>
      <c r="I146" s="614"/>
      <c r="J146" s="614"/>
      <c r="K146" s="614"/>
      <c r="L146" s="614"/>
      <c r="M146" s="614"/>
      <c r="N146" s="543"/>
      <c r="O146" s="849"/>
      <c r="P146" s="849"/>
    </row>
    <row r="147" spans="2:16" s="577" customFormat="1" ht="15" customHeight="1">
      <c r="B147" s="847" t="s">
        <v>127</v>
      </c>
      <c r="C147" s="249" t="s">
        <v>139</v>
      </c>
      <c r="D147" s="589"/>
      <c r="E147" s="605">
        <v>1000</v>
      </c>
      <c r="F147" s="605">
        <v>900</v>
      </c>
      <c r="G147" s="605">
        <v>810</v>
      </c>
      <c r="H147" s="605">
        <v>729</v>
      </c>
      <c r="I147" s="605">
        <v>656.1</v>
      </c>
      <c r="J147" s="605">
        <v>590.49</v>
      </c>
      <c r="K147" s="605">
        <v>531.44100000000003</v>
      </c>
      <c r="L147" s="605">
        <v>478.29690000000005</v>
      </c>
      <c r="M147" s="605">
        <v>430.46721000000008</v>
      </c>
      <c r="N147" s="538">
        <f t="shared" ref="N147:N148" si="48">(M147/G147)^(1/6)-1</f>
        <v>-9.9999999999999978E-2</v>
      </c>
      <c r="O147" s="849"/>
      <c r="P147" s="849"/>
    </row>
    <row r="148" spans="2:16" s="577" customFormat="1" ht="15" customHeight="1">
      <c r="B148" s="585"/>
      <c r="C148" s="597" t="s">
        <v>140</v>
      </c>
      <c r="D148" s="598"/>
      <c r="E148" s="658">
        <v>623.0975916742575</v>
      </c>
      <c r="F148" s="658">
        <v>529.63295292311886</v>
      </c>
      <c r="G148" s="658">
        <v>450.18800998465105</v>
      </c>
      <c r="H148" s="658">
        <v>391.66356868664639</v>
      </c>
      <c r="I148" s="658">
        <v>352.49721181798174</v>
      </c>
      <c r="J148" s="658">
        <v>324.29743487254319</v>
      </c>
      <c r="K148" s="658">
        <v>301.59661443146513</v>
      </c>
      <c r="L148" s="658">
        <v>283.50081756557722</v>
      </c>
      <c r="M148" s="658">
        <v>266.49076851164256</v>
      </c>
      <c r="N148" s="599">
        <f t="shared" si="48"/>
        <v>-8.3678153641112973E-2</v>
      </c>
      <c r="O148" s="849"/>
      <c r="P148" s="849"/>
    </row>
    <row r="149" spans="2:16" s="577" customFormat="1" ht="15" customHeight="1">
      <c r="B149" s="452" t="s">
        <v>26</v>
      </c>
      <c r="C149" s="452"/>
      <c r="D149" s="191"/>
      <c r="E149" s="191">
        <v>2011</v>
      </c>
      <c r="F149" s="191">
        <v>2012</v>
      </c>
      <c r="G149" s="191">
        <v>2013</v>
      </c>
      <c r="H149" s="191">
        <v>2014</v>
      </c>
      <c r="I149" s="191">
        <v>2015</v>
      </c>
      <c r="J149" s="191">
        <v>2016</v>
      </c>
      <c r="K149" s="191">
        <v>2017</v>
      </c>
      <c r="L149" s="191">
        <v>2018</v>
      </c>
      <c r="M149" s="191">
        <v>2019</v>
      </c>
      <c r="N149" s="257" t="s">
        <v>29</v>
      </c>
      <c r="O149" s="849"/>
      <c r="P149" s="849"/>
    </row>
    <row r="150" spans="2:16" s="577" customFormat="1" ht="15" customHeight="1">
      <c r="B150" s="585"/>
      <c r="C150" s="593" t="s">
        <v>333</v>
      </c>
      <c r="D150" s="594"/>
      <c r="E150" s="614"/>
      <c r="F150" s="614"/>
      <c r="G150" s="614"/>
      <c r="H150" s="614"/>
      <c r="I150" s="614"/>
      <c r="J150" s="614"/>
      <c r="K150" s="614"/>
      <c r="L150" s="614"/>
      <c r="M150" s="614"/>
      <c r="N150" s="543"/>
      <c r="O150" s="849"/>
      <c r="P150" s="849"/>
    </row>
    <row r="151" spans="2:16" s="577" customFormat="1" ht="15" customHeight="1">
      <c r="B151" s="585"/>
      <c r="C151" s="249" t="s">
        <v>12</v>
      </c>
      <c r="D151" s="589"/>
      <c r="E151" s="605">
        <v>800</v>
      </c>
      <c r="F151" s="605">
        <v>680</v>
      </c>
      <c r="G151" s="856">
        <v>578</v>
      </c>
      <c r="H151" s="856">
        <v>491.3</v>
      </c>
      <c r="I151" s="856">
        <v>417.60500000000002</v>
      </c>
      <c r="J151" s="856">
        <v>354.96424999999999</v>
      </c>
      <c r="K151" s="856">
        <v>301.71961249999998</v>
      </c>
      <c r="L151" s="856">
        <v>256.46167062499995</v>
      </c>
      <c r="M151" s="856">
        <v>217.99242003124996</v>
      </c>
      <c r="N151" s="538">
        <f t="shared" ref="N151:N155" si="49">(M151/G151)^(1/6)-1</f>
        <v>-0.15000000000000002</v>
      </c>
      <c r="O151" s="849"/>
      <c r="P151" s="849"/>
    </row>
    <row r="152" spans="2:16" s="577" customFormat="1" ht="15" customHeight="1">
      <c r="B152" s="847" t="s">
        <v>127</v>
      </c>
      <c r="C152" s="249" t="s">
        <v>141</v>
      </c>
      <c r="D152" s="589"/>
      <c r="E152" s="605">
        <v>3200</v>
      </c>
      <c r="F152" s="605">
        <v>2560</v>
      </c>
      <c r="G152" s="856">
        <v>2176</v>
      </c>
      <c r="H152" s="856">
        <v>1849.6</v>
      </c>
      <c r="I152" s="856">
        <v>1572.1599999999999</v>
      </c>
      <c r="J152" s="856">
        <v>1336.3359999999998</v>
      </c>
      <c r="K152" s="856">
        <v>1135.8855999999998</v>
      </c>
      <c r="L152" s="856">
        <v>965.50275999999985</v>
      </c>
      <c r="M152" s="856">
        <v>820.67734599999983</v>
      </c>
      <c r="N152" s="538">
        <f t="shared" si="49"/>
        <v>-0.15000000000000002</v>
      </c>
      <c r="O152" s="849"/>
      <c r="P152" s="849"/>
    </row>
    <row r="153" spans="2:16" s="577" customFormat="1" ht="15" customHeight="1">
      <c r="B153" s="585"/>
      <c r="C153" s="249" t="s">
        <v>142</v>
      </c>
      <c r="D153" s="589"/>
      <c r="E153" s="605">
        <v>249.23903666970301</v>
      </c>
      <c r="F153" s="605">
        <v>219.33035226933865</v>
      </c>
      <c r="G153" s="605">
        <v>193.01070999701801</v>
      </c>
      <c r="H153" s="605">
        <v>169.84942479737586</v>
      </c>
      <c r="I153" s="605">
        <v>152.86448231763828</v>
      </c>
      <c r="J153" s="605">
        <v>140.63532373222722</v>
      </c>
      <c r="K153" s="605">
        <v>130.79085107097131</v>
      </c>
      <c r="L153" s="605">
        <v>122.94340000671303</v>
      </c>
      <c r="M153" s="605">
        <v>115.56679600631024</v>
      </c>
      <c r="N153" s="538">
        <f t="shared" si="49"/>
        <v>-8.193109634403628E-2</v>
      </c>
      <c r="O153" s="849"/>
      <c r="P153" s="849"/>
    </row>
    <row r="154" spans="2:16" s="577" customFormat="1" ht="15" customHeight="1">
      <c r="B154" s="585"/>
      <c r="C154" s="249" t="s">
        <v>143</v>
      </c>
      <c r="D154" s="589"/>
      <c r="E154" s="605">
        <v>3200</v>
      </c>
      <c r="F154" s="605">
        <v>2720</v>
      </c>
      <c r="G154" s="605">
        <v>2312</v>
      </c>
      <c r="H154" s="605">
        <v>2034.56</v>
      </c>
      <c r="I154" s="605">
        <v>1831.104</v>
      </c>
      <c r="J154" s="605">
        <v>1684.6156800000001</v>
      </c>
      <c r="K154" s="605">
        <v>1566.6925824</v>
      </c>
      <c r="L154" s="605">
        <v>1472.6910274559998</v>
      </c>
      <c r="M154" s="605">
        <v>1384.3295658086397</v>
      </c>
      <c r="N154" s="538">
        <f t="shared" si="49"/>
        <v>-8.193109634403628E-2</v>
      </c>
      <c r="O154" s="849"/>
      <c r="P154" s="849"/>
    </row>
    <row r="155" spans="2:16" s="577" customFormat="1" ht="15" customHeight="1">
      <c r="B155" s="585"/>
      <c r="C155" s="597" t="s">
        <v>144</v>
      </c>
      <c r="D155" s="598"/>
      <c r="E155" s="658">
        <v>560.78783250683182</v>
      </c>
      <c r="F155" s="658">
        <v>493.49329260601201</v>
      </c>
      <c r="G155" s="658">
        <v>434.27409749329058</v>
      </c>
      <c r="H155" s="658">
        <v>382.16120579409574</v>
      </c>
      <c r="I155" s="658">
        <v>343.94508521468617</v>
      </c>
      <c r="J155" s="658">
        <v>316.42947839751128</v>
      </c>
      <c r="K155" s="658">
        <v>294.27941490968544</v>
      </c>
      <c r="L155" s="658">
        <v>276.62265001510428</v>
      </c>
      <c r="M155" s="658">
        <v>260.02529101419799</v>
      </c>
      <c r="N155" s="599">
        <f t="shared" si="49"/>
        <v>-8.193109634403628E-2</v>
      </c>
      <c r="O155" s="849"/>
      <c r="P155" s="849"/>
    </row>
    <row r="156" spans="2:16" s="577" customFormat="1" ht="15" customHeight="1">
      <c r="B156" s="452" t="s">
        <v>26</v>
      </c>
      <c r="C156" s="452"/>
      <c r="D156" s="191"/>
      <c r="E156" s="191">
        <v>2011</v>
      </c>
      <c r="F156" s="191">
        <v>2012</v>
      </c>
      <c r="G156" s="191">
        <v>2013</v>
      </c>
      <c r="H156" s="191">
        <v>2014</v>
      </c>
      <c r="I156" s="191">
        <v>2015</v>
      </c>
      <c r="J156" s="191">
        <v>2016</v>
      </c>
      <c r="K156" s="191">
        <v>2017</v>
      </c>
      <c r="L156" s="191">
        <v>2018</v>
      </c>
      <c r="M156" s="191">
        <v>2019</v>
      </c>
      <c r="N156" s="257" t="s">
        <v>29</v>
      </c>
      <c r="O156" s="849"/>
      <c r="P156" s="849"/>
    </row>
    <row r="157" spans="2:16" s="577" customFormat="1" ht="15" customHeight="1">
      <c r="B157" s="585"/>
      <c r="C157" s="593" t="s">
        <v>19</v>
      </c>
      <c r="D157" s="594"/>
      <c r="E157" s="614"/>
      <c r="F157" s="614"/>
      <c r="G157" s="614"/>
      <c r="H157" s="614"/>
      <c r="I157" s="614"/>
      <c r="J157" s="614"/>
      <c r="K157" s="614"/>
      <c r="L157" s="614"/>
      <c r="M157" s="614"/>
      <c r="N157" s="543"/>
      <c r="O157" s="849"/>
      <c r="P157" s="849"/>
    </row>
    <row r="158" spans="2:16" s="577" customFormat="1" ht="15" customHeight="1">
      <c r="B158" s="847" t="s">
        <v>127</v>
      </c>
      <c r="C158" s="249" t="s">
        <v>145</v>
      </c>
      <c r="D158" s="589"/>
      <c r="E158" s="856">
        <v>180.1554796121215</v>
      </c>
      <c r="F158" s="856">
        <v>161.49129548365281</v>
      </c>
      <c r="G158" s="856">
        <v>153.41673070947016</v>
      </c>
      <c r="H158" s="856">
        <v>145.74589417399665</v>
      </c>
      <c r="I158" s="856">
        <v>138.4585994652968</v>
      </c>
      <c r="J158" s="856">
        <v>131.53566949203196</v>
      </c>
      <c r="K158" s="856">
        <v>124.95888601743036</v>
      </c>
      <c r="L158" s="856">
        <v>118.71094171655884</v>
      </c>
      <c r="M158" s="856">
        <v>112.77539463073089</v>
      </c>
      <c r="N158" s="538">
        <f t="shared" ref="N158:N159" si="50">(M158/G158)^(1/6)-1</f>
        <v>-5.0000000000000044E-2</v>
      </c>
      <c r="O158" s="849"/>
      <c r="P158" s="849"/>
    </row>
    <row r="159" spans="2:16" s="577" customFormat="1" ht="15" customHeight="1">
      <c r="B159" s="585"/>
      <c r="C159" s="597" t="s">
        <v>140</v>
      </c>
      <c r="D159" s="598"/>
      <c r="E159" s="857">
        <v>76.713153352703742</v>
      </c>
      <c r="F159" s="857">
        <v>58.222362303203198</v>
      </c>
      <c r="G159" s="857">
        <v>49.489007957722713</v>
      </c>
      <c r="H159" s="857">
        <v>44.540107161950445</v>
      </c>
      <c r="I159" s="857">
        <v>40.976898588994409</v>
      </c>
      <c r="J159" s="857">
        <v>38.928053659544688</v>
      </c>
      <c r="K159" s="857">
        <v>36.981650976567451</v>
      </c>
      <c r="L159" s="857">
        <v>35.132568427739074</v>
      </c>
      <c r="M159" s="857">
        <v>33.375940006352117</v>
      </c>
      <c r="N159" s="599">
        <f t="shared" si="50"/>
        <v>-6.3543820862583589E-2</v>
      </c>
      <c r="O159" s="849"/>
      <c r="P159" s="849"/>
    </row>
    <row r="160" spans="2:16" s="577" customFormat="1" ht="15" customHeight="1">
      <c r="B160" s="452" t="s">
        <v>26</v>
      </c>
      <c r="C160" s="452"/>
      <c r="D160" s="191"/>
      <c r="E160" s="191">
        <v>2011</v>
      </c>
      <c r="F160" s="191">
        <v>2012</v>
      </c>
      <c r="G160" s="191">
        <v>2013</v>
      </c>
      <c r="H160" s="191">
        <v>2014</v>
      </c>
      <c r="I160" s="191">
        <v>2015</v>
      </c>
      <c r="J160" s="191">
        <v>2016</v>
      </c>
      <c r="K160" s="191">
        <v>2017</v>
      </c>
      <c r="L160" s="191">
        <v>2018</v>
      </c>
      <c r="M160" s="191">
        <v>2019</v>
      </c>
      <c r="N160" s="257" t="s">
        <v>29</v>
      </c>
      <c r="O160" s="849"/>
      <c r="P160" s="849"/>
    </row>
    <row r="161" spans="1:16" s="577" customFormat="1" ht="15" customHeight="1">
      <c r="B161" s="585"/>
      <c r="C161" s="593" t="s">
        <v>15</v>
      </c>
      <c r="D161" s="594"/>
      <c r="E161" s="614"/>
      <c r="F161" s="614"/>
      <c r="G161" s="614"/>
      <c r="H161" s="614"/>
      <c r="I161" s="614"/>
      <c r="J161" s="614"/>
      <c r="K161" s="614"/>
      <c r="L161" s="614"/>
      <c r="M161" s="614"/>
      <c r="N161" s="543"/>
      <c r="O161" s="849"/>
      <c r="P161" s="849"/>
    </row>
    <row r="162" spans="1:16" s="577" customFormat="1" ht="15" customHeight="1">
      <c r="B162" s="847" t="s">
        <v>127</v>
      </c>
      <c r="C162" s="249" t="s">
        <v>145</v>
      </c>
      <c r="D162" s="589"/>
      <c r="E162" s="856">
        <v>292.39999999999998</v>
      </c>
      <c r="F162" s="856">
        <v>248.53999999999996</v>
      </c>
      <c r="G162" s="856">
        <v>149.12399999999997</v>
      </c>
      <c r="H162" s="856">
        <v>134.21159999999998</v>
      </c>
      <c r="I162" s="856">
        <v>120.79043999999998</v>
      </c>
      <c r="J162" s="856">
        <v>111.12720479999999</v>
      </c>
      <c r="K162" s="856">
        <v>105.57084455999998</v>
      </c>
      <c r="L162" s="856">
        <v>100.29230233199998</v>
      </c>
      <c r="M162" s="856">
        <v>95.277687215399979</v>
      </c>
      <c r="N162" s="538">
        <f t="shared" ref="N162:N163" si="51">(M162/G162)^(1/6)-1</f>
        <v>-7.194451109316724E-2</v>
      </c>
      <c r="O162" s="849"/>
      <c r="P162" s="849"/>
    </row>
    <row r="163" spans="1:16" s="577" customFormat="1" ht="15" customHeight="1">
      <c r="B163" s="601"/>
      <c r="C163" s="249" t="s">
        <v>140</v>
      </c>
      <c r="D163" s="589"/>
      <c r="E163" s="856">
        <v>193.84567388424037</v>
      </c>
      <c r="F163" s="856">
        <v>164.7688228016043</v>
      </c>
      <c r="G163" s="856">
        <v>164.7688228016043</v>
      </c>
      <c r="H163" s="856">
        <v>148.29194052144388</v>
      </c>
      <c r="I163" s="856">
        <v>133.4627464692995</v>
      </c>
      <c r="J163" s="856">
        <v>122.78572675175555</v>
      </c>
      <c r="K163" s="856">
        <v>116.64644041416777</v>
      </c>
      <c r="L163" s="856">
        <v>110.81411839345938</v>
      </c>
      <c r="M163" s="856">
        <v>105.27341247378641</v>
      </c>
      <c r="N163" s="538">
        <f t="shared" si="51"/>
        <v>-7.194451109316724E-2</v>
      </c>
      <c r="O163" s="849"/>
      <c r="P163" s="849"/>
    </row>
    <row r="164" spans="1:16" s="576" customFormat="1" ht="15" customHeight="1">
      <c r="B164" s="585"/>
      <c r="C164" s="585"/>
      <c r="D164" s="843"/>
      <c r="E164" s="843"/>
      <c r="F164" s="843"/>
      <c r="G164" s="843"/>
      <c r="H164" s="843"/>
      <c r="I164" s="843"/>
      <c r="J164" s="843"/>
      <c r="K164" s="843"/>
      <c r="L164" s="843"/>
      <c r="M164" s="843"/>
      <c r="N164" s="849"/>
      <c r="O164" s="849"/>
      <c r="P164" s="585"/>
    </row>
    <row r="165" spans="1:16" s="576" customFormat="1" ht="15" customHeight="1">
      <c r="A165" s="848"/>
      <c r="B165" s="923" t="s">
        <v>43</v>
      </c>
      <c r="C165" s="923"/>
      <c r="D165" s="923"/>
      <c r="E165" s="923"/>
      <c r="F165" s="923"/>
      <c r="G165" s="923"/>
      <c r="H165" s="923"/>
      <c r="I165" s="923"/>
      <c r="J165" s="923"/>
      <c r="K165" s="923"/>
      <c r="L165" s="923"/>
      <c r="M165" s="923"/>
      <c r="N165" s="923"/>
      <c r="O165" s="923"/>
      <c r="P165" s="923"/>
    </row>
    <row r="166" spans="1:16" s="576" customFormat="1" ht="15" customHeight="1">
      <c r="A166" s="581"/>
      <c r="B166" s="860" t="s">
        <v>500</v>
      </c>
      <c r="C166" s="860"/>
      <c r="D166" s="860"/>
      <c r="E166" s="860"/>
      <c r="F166" s="860"/>
      <c r="G166" s="860"/>
      <c r="H166" s="860"/>
      <c r="I166" s="860"/>
      <c r="J166" s="860"/>
      <c r="K166" s="860"/>
      <c r="L166" s="860"/>
      <c r="M166" s="860"/>
      <c r="N166" s="860"/>
      <c r="O166" s="860"/>
      <c r="P166" s="236"/>
    </row>
    <row r="167" spans="1:16" s="576" customFormat="1" ht="15" customHeight="1">
      <c r="A167" s="581"/>
      <c r="B167" s="924" t="s">
        <v>504</v>
      </c>
      <c r="C167" s="924"/>
      <c r="D167" s="924"/>
      <c r="E167" s="924"/>
      <c r="F167" s="924"/>
      <c r="G167" s="924"/>
      <c r="H167" s="924"/>
      <c r="I167" s="924"/>
      <c r="J167" s="924"/>
      <c r="K167" s="924"/>
      <c r="L167" s="924"/>
      <c r="M167" s="924"/>
      <c r="N167" s="924"/>
      <c r="O167" s="924"/>
      <c r="P167" s="238"/>
    </row>
    <row r="168" spans="1:16" s="577" customFormat="1" ht="15" customHeight="1">
      <c r="B168" s="585"/>
      <c r="C168" s="585"/>
      <c r="D168" s="843"/>
      <c r="E168" s="843"/>
      <c r="F168" s="843"/>
      <c r="G168" s="843"/>
      <c r="H168" s="843"/>
      <c r="I168" s="843"/>
      <c r="J168" s="843"/>
      <c r="K168" s="843"/>
      <c r="L168" s="843"/>
      <c r="M168" s="843"/>
      <c r="N168" s="849"/>
      <c r="O168" s="849"/>
      <c r="P168" s="849"/>
    </row>
    <row r="169" spans="1:16" s="577" customFormat="1" ht="15" customHeight="1">
      <c r="B169" s="228" t="s">
        <v>44</v>
      </c>
      <c r="C169" s="585"/>
      <c r="D169" s="843"/>
      <c r="E169" s="843"/>
      <c r="F169" s="843"/>
      <c r="G169" s="843"/>
      <c r="H169" s="843"/>
      <c r="I169" s="843"/>
      <c r="J169" s="843"/>
      <c r="K169" s="843"/>
      <c r="L169" s="843"/>
      <c r="M169" s="843"/>
      <c r="N169" s="849"/>
      <c r="O169" s="849"/>
      <c r="P169" s="849"/>
    </row>
    <row r="170" spans="1:16" s="577" customFormat="1" ht="15" customHeight="1">
      <c r="B170" s="452" t="s">
        <v>28</v>
      </c>
      <c r="C170" s="452"/>
      <c r="D170" s="615" t="s">
        <v>45</v>
      </c>
      <c r="E170" s="191">
        <v>2011</v>
      </c>
      <c r="F170" s="191">
        <v>2012</v>
      </c>
      <c r="G170" s="191">
        <v>2013</v>
      </c>
      <c r="H170" s="191">
        <v>2014</v>
      </c>
      <c r="I170" s="191">
        <v>2015</v>
      </c>
      <c r="J170" s="191">
        <v>2016</v>
      </c>
      <c r="K170" s="191">
        <v>2017</v>
      </c>
      <c r="L170" s="191">
        <v>2018</v>
      </c>
      <c r="M170" s="191">
        <v>2019</v>
      </c>
      <c r="N170" s="257" t="s">
        <v>29</v>
      </c>
      <c r="O170" s="849"/>
      <c r="P170" s="849"/>
    </row>
    <row r="171" spans="1:16" s="577" customFormat="1" ht="15" customHeight="1">
      <c r="B171" s="585"/>
      <c r="C171" s="593" t="s">
        <v>62</v>
      </c>
      <c r="D171" s="594"/>
      <c r="E171" s="594"/>
      <c r="F171" s="594"/>
      <c r="G171" s="594"/>
      <c r="H171" s="594"/>
      <c r="I171" s="594"/>
      <c r="J171" s="594"/>
      <c r="K171" s="594"/>
      <c r="L171" s="594"/>
      <c r="M171" s="594"/>
      <c r="N171" s="543"/>
      <c r="O171" s="849"/>
      <c r="P171" s="849"/>
    </row>
    <row r="172" spans="1:16" s="577" customFormat="1" ht="15" customHeight="1">
      <c r="B172" s="585"/>
      <c r="C172" s="249" t="s">
        <v>99</v>
      </c>
      <c r="D172" s="589"/>
      <c r="E172" s="589">
        <v>931.46188342219421</v>
      </c>
      <c r="F172" s="589">
        <v>4716.4115164637633</v>
      </c>
      <c r="G172" s="589">
        <v>15691.543456344982</v>
      </c>
      <c r="H172" s="589">
        <v>30883.733397590691</v>
      </c>
      <c r="I172" s="589">
        <v>36708.919816437985</v>
      </c>
      <c r="J172" s="589">
        <v>44201.657336047516</v>
      </c>
      <c r="K172" s="589">
        <v>50752.693966692357</v>
      </c>
      <c r="L172" s="589">
        <v>58061.595758546493</v>
      </c>
      <c r="M172" s="589">
        <v>70272.579033106929</v>
      </c>
      <c r="N172" s="538">
        <f t="shared" ref="N172:N177" si="52">(M172/G172)^(1/6)-1</f>
        <v>0.28386700606030568</v>
      </c>
      <c r="O172" s="849"/>
      <c r="P172" s="849"/>
    </row>
    <row r="173" spans="1:16" s="577" customFormat="1" ht="15" customHeight="1">
      <c r="B173" s="585"/>
      <c r="C173" s="249" t="s">
        <v>136</v>
      </c>
      <c r="D173" s="589"/>
      <c r="E173" s="589">
        <v>776.2182361851618</v>
      </c>
      <c r="F173" s="589">
        <v>7074.6172746956454</v>
      </c>
      <c r="G173" s="589">
        <v>23537.315184517473</v>
      </c>
      <c r="H173" s="589">
        <v>46325.600096386035</v>
      </c>
      <c r="I173" s="589">
        <v>55063.379724656974</v>
      </c>
      <c r="J173" s="589">
        <v>66302.486004071281</v>
      </c>
      <c r="K173" s="589">
        <v>76129.040950038529</v>
      </c>
      <c r="L173" s="589">
        <v>87092.39363781974</v>
      </c>
      <c r="M173" s="589">
        <v>105408.8685496604</v>
      </c>
      <c r="N173" s="538">
        <f t="shared" si="52"/>
        <v>0.2838670060603059</v>
      </c>
      <c r="O173" s="849"/>
      <c r="P173" s="849"/>
    </row>
    <row r="174" spans="1:16" s="577" customFormat="1" ht="15" customHeight="1">
      <c r="B174" s="244" t="s">
        <v>90</v>
      </c>
      <c r="C174" s="249" t="s">
        <v>137</v>
      </c>
      <c r="D174" s="589"/>
      <c r="E174" s="589">
        <v>931.46188342219421</v>
      </c>
      <c r="F174" s="589">
        <v>8489.5407296347748</v>
      </c>
      <c r="G174" s="589">
        <v>28244.778221420969</v>
      </c>
      <c r="H174" s="589">
        <v>55590.720115663244</v>
      </c>
      <c r="I174" s="589">
        <v>59468.450102629533</v>
      </c>
      <c r="J174" s="589">
        <v>67628.535724152709</v>
      </c>
      <c r="K174" s="589">
        <v>73083.879312036996</v>
      </c>
      <c r="L174" s="589">
        <v>78383.154274037763</v>
      </c>
      <c r="M174" s="589">
        <v>88543.449581714725</v>
      </c>
      <c r="N174" s="538">
        <f t="shared" si="52"/>
        <v>0.2097706522872882</v>
      </c>
      <c r="O174" s="849"/>
      <c r="P174" s="849"/>
    </row>
    <row r="175" spans="1:16" s="577" customFormat="1" ht="15" customHeight="1">
      <c r="B175" s="415"/>
      <c r="C175" s="249" t="s">
        <v>98</v>
      </c>
      <c r="D175" s="589"/>
      <c r="E175" s="589">
        <v>983.20976583453819</v>
      </c>
      <c r="F175" s="589">
        <v>4480.5909406405754</v>
      </c>
      <c r="G175" s="589">
        <v>11925.573026822185</v>
      </c>
      <c r="H175" s="589">
        <v>11735.818691084463</v>
      </c>
      <c r="I175" s="589">
        <v>17436.736912808043</v>
      </c>
      <c r="J175" s="589">
        <v>20995.78723462257</v>
      </c>
      <c r="K175" s="589">
        <v>24107.529634178867</v>
      </c>
      <c r="L175" s="589">
        <v>27579.257985309581</v>
      </c>
      <c r="M175" s="589">
        <v>33379.475040725789</v>
      </c>
      <c r="N175" s="538">
        <f t="shared" si="52"/>
        <v>0.18713481314815672</v>
      </c>
      <c r="O175" s="849"/>
      <c r="P175" s="849"/>
    </row>
    <row r="176" spans="1:16" s="577" customFormat="1" ht="15" customHeight="1">
      <c r="B176" s="585"/>
      <c r="C176" s="249" t="s">
        <v>343</v>
      </c>
      <c r="D176" s="589"/>
      <c r="E176" s="589">
        <v>362.23517688640879</v>
      </c>
      <c r="F176" s="589">
        <v>3301.4880615246343</v>
      </c>
      <c r="G176" s="589">
        <v>10984.080419441487</v>
      </c>
      <c r="H176" s="589">
        <v>21618.613378313483</v>
      </c>
      <c r="I176" s="589">
        <v>25696.243871506587</v>
      </c>
      <c r="J176" s="589">
        <v>30941.160135233258</v>
      </c>
      <c r="K176" s="589">
        <v>35526.885776684649</v>
      </c>
      <c r="L176" s="589">
        <v>40643.117030982539</v>
      </c>
      <c r="M176" s="589">
        <v>49190.805323174849</v>
      </c>
      <c r="N176" s="538">
        <f t="shared" si="52"/>
        <v>0.28386700606030568</v>
      </c>
      <c r="O176" s="849"/>
      <c r="P176" s="849"/>
    </row>
    <row r="177" spans="2:16" s="577" customFormat="1" ht="15" customHeight="1">
      <c r="B177" s="585"/>
      <c r="C177" s="597" t="s">
        <v>96</v>
      </c>
      <c r="D177" s="598"/>
      <c r="E177" s="598">
        <v>827.96611859750601</v>
      </c>
      <c r="F177" s="598">
        <v>7546.2584263420213</v>
      </c>
      <c r="G177" s="598">
        <v>25106.469530151971</v>
      </c>
      <c r="H177" s="598">
        <v>49413.973436145112</v>
      </c>
      <c r="I177" s="598">
        <v>58734.27170630078</v>
      </c>
      <c r="J177" s="598">
        <v>70722.651737676031</v>
      </c>
      <c r="K177" s="598">
        <v>81204.310346707774</v>
      </c>
      <c r="L177" s="598">
        <v>92898.5532136744</v>
      </c>
      <c r="M177" s="598">
        <v>112436.12645297109</v>
      </c>
      <c r="N177" s="599">
        <f t="shared" si="52"/>
        <v>0.28386700606030568</v>
      </c>
      <c r="O177" s="849"/>
      <c r="P177" s="849"/>
    </row>
    <row r="178" spans="2:16" s="577" customFormat="1" ht="15" customHeight="1">
      <c r="B178" s="452" t="s">
        <v>26</v>
      </c>
      <c r="C178" s="452"/>
      <c r="D178" s="191"/>
      <c r="E178" s="191">
        <v>2011</v>
      </c>
      <c r="F178" s="191">
        <v>2012</v>
      </c>
      <c r="G178" s="191">
        <v>2013</v>
      </c>
      <c r="H178" s="191">
        <v>2014</v>
      </c>
      <c r="I178" s="191">
        <v>2015</v>
      </c>
      <c r="J178" s="191">
        <v>2016</v>
      </c>
      <c r="K178" s="191">
        <v>2017</v>
      </c>
      <c r="L178" s="191">
        <v>2018</v>
      </c>
      <c r="M178" s="191">
        <v>2019</v>
      </c>
      <c r="N178" s="257" t="s">
        <v>29</v>
      </c>
      <c r="O178" s="849"/>
      <c r="P178" s="849"/>
    </row>
    <row r="179" spans="2:16" s="577" customFormat="1" ht="15" customHeight="1">
      <c r="B179" s="244" t="s">
        <v>90</v>
      </c>
      <c r="C179" s="593" t="s">
        <v>87</v>
      </c>
      <c r="D179" s="594"/>
      <c r="E179" s="594"/>
      <c r="F179" s="594"/>
      <c r="G179" s="594"/>
      <c r="H179" s="594"/>
      <c r="I179" s="594"/>
      <c r="J179" s="594"/>
      <c r="K179" s="594"/>
      <c r="L179" s="594"/>
      <c r="M179" s="594"/>
      <c r="N179" s="543"/>
      <c r="O179" s="849"/>
      <c r="P179" s="849"/>
    </row>
    <row r="180" spans="2:16" s="577" customFormat="1" ht="15" customHeight="1">
      <c r="B180" s="244"/>
      <c r="C180" s="249" t="s">
        <v>99</v>
      </c>
      <c r="D180" s="589"/>
      <c r="E180" s="589">
        <v>0</v>
      </c>
      <c r="F180" s="589">
        <v>288.75988876308782</v>
      </c>
      <c r="G180" s="589">
        <v>1455.9164031660305</v>
      </c>
      <c r="H180" s="589">
        <v>4876.3789575143246</v>
      </c>
      <c r="I180" s="589">
        <v>5796.1452341744234</v>
      </c>
      <c r="J180" s="589">
        <v>6979.2090530601408</v>
      </c>
      <c r="K180" s="589">
        <v>16917.564655564114</v>
      </c>
      <c r="L180" s="589">
        <v>30738.491872171679</v>
      </c>
      <c r="M180" s="589">
        <v>37203.130076350732</v>
      </c>
      <c r="N180" s="538">
        <f t="shared" ref="N180:N185" si="53">(M180/G180)^(1/6)-1</f>
        <v>0.7162234836441379</v>
      </c>
      <c r="O180" s="849"/>
      <c r="P180" s="849"/>
    </row>
    <row r="181" spans="2:16" s="577" customFormat="1" ht="15" customHeight="1">
      <c r="B181" s="244"/>
      <c r="C181" s="249" t="s">
        <v>136</v>
      </c>
      <c r="D181" s="589"/>
      <c r="E181" s="589">
        <v>0</v>
      </c>
      <c r="F181" s="589">
        <v>288.75988876308782</v>
      </c>
      <c r="G181" s="589">
        <v>1455.9164031660305</v>
      </c>
      <c r="H181" s="589">
        <v>4876.3789575143246</v>
      </c>
      <c r="I181" s="589">
        <v>5796.1452341744234</v>
      </c>
      <c r="J181" s="589">
        <v>6979.2090530601408</v>
      </c>
      <c r="K181" s="589">
        <v>16917.564655564114</v>
      </c>
      <c r="L181" s="589">
        <v>30738.491872171679</v>
      </c>
      <c r="M181" s="589">
        <v>37203.130076350732</v>
      </c>
      <c r="N181" s="538">
        <f t="shared" si="53"/>
        <v>0.7162234836441379</v>
      </c>
      <c r="O181" s="849"/>
      <c r="P181" s="849"/>
    </row>
    <row r="182" spans="2:16" s="577" customFormat="1" ht="15" customHeight="1">
      <c r="B182" s="244"/>
      <c r="C182" s="249" t="s">
        <v>137</v>
      </c>
      <c r="D182" s="589"/>
      <c r="E182" s="589">
        <v>0</v>
      </c>
      <c r="F182" s="589">
        <v>346.51186651570538</v>
      </c>
      <c r="G182" s="589">
        <v>1747.0996837992366</v>
      </c>
      <c r="H182" s="589">
        <v>5851.6547490171897</v>
      </c>
      <c r="I182" s="589">
        <v>6955.3742810093081</v>
      </c>
      <c r="J182" s="589">
        <v>8375.0508636721697</v>
      </c>
      <c r="K182" s="589">
        <v>20301.07758667694</v>
      </c>
      <c r="L182" s="589">
        <v>36886.190246606013</v>
      </c>
      <c r="M182" s="589">
        <v>44643.756091620882</v>
      </c>
      <c r="N182" s="538">
        <f t="shared" si="53"/>
        <v>0.7162234836441379</v>
      </c>
      <c r="O182" s="849"/>
      <c r="P182" s="849"/>
    </row>
    <row r="183" spans="2:16" s="577" customFormat="1" ht="15" customHeight="1">
      <c r="B183" s="585"/>
      <c r="C183" s="249" t="s">
        <v>98</v>
      </c>
      <c r="D183" s="589"/>
      <c r="E183" s="589">
        <v>0</v>
      </c>
      <c r="F183" s="589">
        <v>365.76252576657788</v>
      </c>
      <c r="G183" s="589">
        <v>1844.1607773436385</v>
      </c>
      <c r="H183" s="589">
        <v>6176.7466795181435</v>
      </c>
      <c r="I183" s="589">
        <v>7341.783963287603</v>
      </c>
      <c r="J183" s="589">
        <v>8840.3314672095112</v>
      </c>
      <c r="K183" s="589">
        <v>21428.915230381212</v>
      </c>
      <c r="L183" s="589">
        <v>38935.423038084125</v>
      </c>
      <c r="M183" s="589">
        <v>47123.964763377597</v>
      </c>
      <c r="N183" s="538">
        <f t="shared" si="53"/>
        <v>0.7162234836441379</v>
      </c>
      <c r="O183" s="849"/>
      <c r="P183" s="849"/>
    </row>
    <row r="184" spans="2:16" s="577" customFormat="1" ht="15" customHeight="1">
      <c r="B184" s="585"/>
      <c r="C184" s="249" t="s">
        <v>343</v>
      </c>
      <c r="D184" s="589"/>
      <c r="E184" s="589">
        <v>0</v>
      </c>
      <c r="F184" s="589">
        <v>134.75461475610766</v>
      </c>
      <c r="G184" s="589">
        <v>679.42765481081426</v>
      </c>
      <c r="H184" s="589">
        <v>2275.6435135066845</v>
      </c>
      <c r="I184" s="589">
        <v>2704.8677759480643</v>
      </c>
      <c r="J184" s="589">
        <v>3256.9642247613988</v>
      </c>
      <c r="K184" s="589">
        <v>7894.8635059299195</v>
      </c>
      <c r="L184" s="589">
        <v>14344.629540346783</v>
      </c>
      <c r="M184" s="589">
        <v>17361.460702297009</v>
      </c>
      <c r="N184" s="538">
        <f t="shared" si="53"/>
        <v>0.7162234836441379</v>
      </c>
      <c r="O184" s="849"/>
      <c r="P184" s="849"/>
    </row>
    <row r="185" spans="2:16" s="577" customFormat="1" ht="15" customHeight="1">
      <c r="B185" s="585"/>
      <c r="C185" s="597" t="s">
        <v>96</v>
      </c>
      <c r="D185" s="598"/>
      <c r="E185" s="598">
        <v>0</v>
      </c>
      <c r="F185" s="598">
        <v>308.01054801396037</v>
      </c>
      <c r="G185" s="598">
        <v>1552.9774967104327</v>
      </c>
      <c r="H185" s="598">
        <v>5201.4708880152793</v>
      </c>
      <c r="I185" s="598">
        <v>6182.5549164527183</v>
      </c>
      <c r="J185" s="598">
        <v>7444.4896565974841</v>
      </c>
      <c r="K185" s="598">
        <v>18045.402299268389</v>
      </c>
      <c r="L185" s="598">
        <v>32787.724663649795</v>
      </c>
      <c r="M185" s="598">
        <v>39683.338748107453</v>
      </c>
      <c r="N185" s="599">
        <f t="shared" si="53"/>
        <v>0.7162234836441379</v>
      </c>
      <c r="O185" s="849"/>
      <c r="P185" s="849"/>
    </row>
    <row r="186" spans="2:16" s="577" customFormat="1" ht="15" customHeight="1">
      <c r="B186" s="452" t="s">
        <v>26</v>
      </c>
      <c r="C186" s="452"/>
      <c r="D186" s="191"/>
      <c r="E186" s="191">
        <v>2011</v>
      </c>
      <c r="F186" s="191">
        <v>2012</v>
      </c>
      <c r="G186" s="191">
        <v>2013</v>
      </c>
      <c r="H186" s="191">
        <v>2014</v>
      </c>
      <c r="I186" s="191">
        <v>2015</v>
      </c>
      <c r="J186" s="191">
        <v>2016</v>
      </c>
      <c r="K186" s="191">
        <v>2017</v>
      </c>
      <c r="L186" s="191">
        <v>2018</v>
      </c>
      <c r="M186" s="191">
        <v>2019</v>
      </c>
      <c r="N186" s="257" t="s">
        <v>29</v>
      </c>
      <c r="O186" s="849"/>
      <c r="P186" s="849"/>
    </row>
    <row r="187" spans="2:16" s="577" customFormat="1" ht="15" customHeight="1">
      <c r="B187" s="847" t="s">
        <v>92</v>
      </c>
      <c r="C187" s="593" t="s">
        <v>62</v>
      </c>
      <c r="D187" s="594"/>
      <c r="E187" s="594"/>
      <c r="F187" s="594"/>
      <c r="G187" s="594"/>
      <c r="H187" s="594"/>
      <c r="I187" s="594"/>
      <c r="J187" s="594"/>
      <c r="K187" s="594"/>
      <c r="L187" s="594"/>
      <c r="M187" s="594"/>
      <c r="N187" s="543"/>
      <c r="O187" s="849"/>
      <c r="P187" s="849"/>
    </row>
    <row r="188" spans="2:16" s="577" customFormat="1" ht="15" customHeight="1">
      <c r="B188" s="585"/>
      <c r="C188" s="249" t="s">
        <v>99</v>
      </c>
      <c r="D188" s="589"/>
      <c r="E188" s="589">
        <v>643.53811657780579</v>
      </c>
      <c r="F188" s="589">
        <v>4785.7109700255633</v>
      </c>
      <c r="G188" s="589">
        <v>19056.833023644678</v>
      </c>
      <c r="H188" s="589">
        <v>33367.348233747056</v>
      </c>
      <c r="I188" s="589">
        <v>48625.801127118146</v>
      </c>
      <c r="J188" s="589">
        <v>67211.696456552163</v>
      </c>
      <c r="K188" s="589">
        <v>89940.036008009134</v>
      </c>
      <c r="L188" s="589">
        <v>121119.96508705107</v>
      </c>
      <c r="M188" s="589">
        <v>158271.88926243508</v>
      </c>
      <c r="N188" s="538">
        <f t="shared" ref="N188:N193" si="54">(M188/G188)^(1/6)-1</f>
        <v>0.42306753040452261</v>
      </c>
      <c r="O188" s="849"/>
      <c r="P188" s="849"/>
    </row>
    <row r="189" spans="2:16" s="577" customFormat="1" ht="15" customHeight="1">
      <c r="B189" s="585"/>
      <c r="C189" s="249" t="s">
        <v>136</v>
      </c>
      <c r="D189" s="589"/>
      <c r="E189" s="589">
        <v>536.28176381483809</v>
      </c>
      <c r="F189" s="589">
        <v>3988.0924750213026</v>
      </c>
      <c r="G189" s="589">
        <v>15880.694186370565</v>
      </c>
      <c r="H189" s="589">
        <v>27806.123528122545</v>
      </c>
      <c r="I189" s="589">
        <v>40521.500939265119</v>
      </c>
      <c r="J189" s="589">
        <v>56009.747047126802</v>
      </c>
      <c r="K189" s="589">
        <v>74950.030006674278</v>
      </c>
      <c r="L189" s="589">
        <v>100933.30423920922</v>
      </c>
      <c r="M189" s="589">
        <v>131893.24105202922</v>
      </c>
      <c r="N189" s="538">
        <f t="shared" si="54"/>
        <v>0.42306753040452239</v>
      </c>
      <c r="O189" s="849"/>
      <c r="P189" s="849"/>
    </row>
    <row r="190" spans="2:16" s="577" customFormat="1" ht="15" customHeight="1">
      <c r="B190" s="851" t="s">
        <v>90</v>
      </c>
      <c r="C190" s="249" t="s">
        <v>137</v>
      </c>
      <c r="D190" s="589"/>
      <c r="E190" s="589">
        <v>643.53811657780579</v>
      </c>
      <c r="F190" s="589">
        <v>4785.7109700255633</v>
      </c>
      <c r="G190" s="589">
        <v>19056.833023644678</v>
      </c>
      <c r="H190" s="589">
        <v>26693.878586997649</v>
      </c>
      <c r="I190" s="589">
        <v>34038.060788982701</v>
      </c>
      <c r="J190" s="589">
        <v>33605.848228276081</v>
      </c>
      <c r="K190" s="589">
        <v>35976.014403203655</v>
      </c>
      <c r="L190" s="589">
        <v>36335.989526115314</v>
      </c>
      <c r="M190" s="589">
        <v>47481.566778730521</v>
      </c>
      <c r="N190" s="538">
        <f t="shared" si="54"/>
        <v>0.16433794775123145</v>
      </c>
      <c r="O190" s="849"/>
      <c r="P190" s="849"/>
    </row>
    <row r="191" spans="2:16" s="577" customFormat="1" ht="15" customHeight="1">
      <c r="B191" s="415"/>
      <c r="C191" s="249" t="s">
        <v>98</v>
      </c>
      <c r="D191" s="589"/>
      <c r="E191" s="589">
        <v>679.29023416546158</v>
      </c>
      <c r="F191" s="589">
        <v>2525.7919008468248</v>
      </c>
      <c r="G191" s="589">
        <v>6034.663790820814</v>
      </c>
      <c r="H191" s="589">
        <v>7044.2179604577123</v>
      </c>
      <c r="I191" s="589">
        <v>5132.7234523069155</v>
      </c>
      <c r="J191" s="589">
        <v>3547.2839796513645</v>
      </c>
      <c r="K191" s="589">
        <v>4746.8352337560373</v>
      </c>
      <c r="L191" s="589">
        <v>6392.4426018165841</v>
      </c>
      <c r="M191" s="589">
        <v>8353.2385999618509</v>
      </c>
      <c r="N191" s="538">
        <f t="shared" si="54"/>
        <v>5.568325897567572E-2</v>
      </c>
      <c r="O191" s="849"/>
      <c r="P191" s="849"/>
    </row>
    <row r="192" spans="2:16" s="577" customFormat="1" ht="15" customHeight="1">
      <c r="B192" s="585"/>
      <c r="C192" s="249" t="s">
        <v>343</v>
      </c>
      <c r="D192" s="589"/>
      <c r="E192" s="589">
        <v>250.26482311359109</v>
      </c>
      <c r="F192" s="589">
        <v>1861.1098216766077</v>
      </c>
      <c r="G192" s="589">
        <v>7410.9906203062628</v>
      </c>
      <c r="H192" s="589">
        <v>12976.190979790521</v>
      </c>
      <c r="I192" s="589">
        <v>18910.033771657054</v>
      </c>
      <c r="J192" s="589">
        <v>26137.88195532584</v>
      </c>
      <c r="K192" s="589">
        <v>34976.68066978133</v>
      </c>
      <c r="L192" s="589">
        <v>47102.208644964296</v>
      </c>
      <c r="M192" s="589">
        <v>61550.179157613631</v>
      </c>
      <c r="N192" s="538">
        <f t="shared" si="54"/>
        <v>0.42306753040452239</v>
      </c>
      <c r="O192" s="849"/>
      <c r="P192" s="849"/>
    </row>
    <row r="193" spans="2:16" s="577" customFormat="1" ht="15" customHeight="1">
      <c r="B193" s="585"/>
      <c r="C193" s="597" t="s">
        <v>96</v>
      </c>
      <c r="D193" s="598"/>
      <c r="E193" s="598">
        <v>572.03388140249399</v>
      </c>
      <c r="F193" s="598">
        <v>4253.9653066893898</v>
      </c>
      <c r="G193" s="598">
        <v>16939.407132128603</v>
      </c>
      <c r="H193" s="598">
        <v>29659.865096664053</v>
      </c>
      <c r="I193" s="598">
        <v>43222.93433521613</v>
      </c>
      <c r="J193" s="598">
        <v>59743.730183601932</v>
      </c>
      <c r="K193" s="598">
        <v>79946.698673785897</v>
      </c>
      <c r="L193" s="598">
        <v>107662.19118848984</v>
      </c>
      <c r="M193" s="598">
        <v>140686.12378883117</v>
      </c>
      <c r="N193" s="599">
        <f t="shared" si="54"/>
        <v>0.42306753040452239</v>
      </c>
      <c r="O193" s="849"/>
      <c r="P193" s="849"/>
    </row>
    <row r="194" spans="2:16" s="577" customFormat="1" ht="15" customHeight="1">
      <c r="B194" s="452" t="s">
        <v>26</v>
      </c>
      <c r="C194" s="452"/>
      <c r="D194" s="191"/>
      <c r="E194" s="191">
        <v>2011</v>
      </c>
      <c r="F194" s="191">
        <v>2012</v>
      </c>
      <c r="G194" s="191">
        <v>2013</v>
      </c>
      <c r="H194" s="191">
        <v>2014</v>
      </c>
      <c r="I194" s="191">
        <v>2015</v>
      </c>
      <c r="J194" s="191">
        <v>2016</v>
      </c>
      <c r="K194" s="191">
        <v>2017</v>
      </c>
      <c r="L194" s="191">
        <v>2018</v>
      </c>
      <c r="M194" s="191">
        <v>2019</v>
      </c>
      <c r="N194" s="257" t="s">
        <v>29</v>
      </c>
      <c r="O194" s="849"/>
      <c r="P194" s="849"/>
    </row>
    <row r="195" spans="2:16" s="577" customFormat="1" ht="15" customHeight="1">
      <c r="B195" s="244" t="s">
        <v>90</v>
      </c>
      <c r="C195" s="593" t="s">
        <v>121</v>
      </c>
      <c r="D195" s="594"/>
      <c r="E195" s="594"/>
      <c r="F195" s="594"/>
      <c r="G195" s="594"/>
      <c r="H195" s="594"/>
      <c r="I195" s="594"/>
      <c r="J195" s="594"/>
      <c r="K195" s="594"/>
      <c r="L195" s="594"/>
      <c r="M195" s="594"/>
      <c r="N195" s="543"/>
      <c r="O195" s="849"/>
      <c r="P195" s="849"/>
    </row>
    <row r="196" spans="2:16" s="577" customFormat="1" ht="15" customHeight="1">
      <c r="B196" s="244"/>
      <c r="C196" s="249" t="s">
        <v>341</v>
      </c>
      <c r="D196" s="589"/>
      <c r="E196" s="589">
        <v>0</v>
      </c>
      <c r="F196" s="589">
        <v>440.33320660534827</v>
      </c>
      <c r="G196" s="589">
        <v>1753.4189685925251</v>
      </c>
      <c r="H196" s="589">
        <v>3070.1292944159281</v>
      </c>
      <c r="I196" s="589">
        <v>4936.2555689650235</v>
      </c>
      <c r="J196" s="589">
        <v>7476.5501422294956</v>
      </c>
      <c r="K196" s="589">
        <v>10899.709790117904</v>
      </c>
      <c r="L196" s="589">
        <v>14678.362694012132</v>
      </c>
      <c r="M196" s="589">
        <v>20792.581530555195</v>
      </c>
      <c r="N196" s="538">
        <f t="shared" ref="N196:N198" si="55">(M196/G196)^(1/6)-1</f>
        <v>0.51009331651758871</v>
      </c>
      <c r="O196" s="849"/>
      <c r="P196" s="849"/>
    </row>
    <row r="197" spans="2:16" s="577" customFormat="1" ht="15" customHeight="1">
      <c r="B197" s="244"/>
      <c r="C197" s="249" t="s">
        <v>339</v>
      </c>
      <c r="D197" s="589"/>
      <c r="E197" s="589">
        <v>0</v>
      </c>
      <c r="F197" s="589">
        <v>525.77099296160986</v>
      </c>
      <c r="G197" s="589">
        <v>2093.6345893642092</v>
      </c>
      <c r="H197" s="589">
        <v>3665.8260231831978</v>
      </c>
      <c r="I197" s="589">
        <v>5894.0365002567451</v>
      </c>
      <c r="J197" s="589">
        <v>8927.2240504232777</v>
      </c>
      <c r="K197" s="589">
        <v>13014.578853872124</v>
      </c>
      <c r="L197" s="589">
        <v>17526.403216730901</v>
      </c>
      <c r="M197" s="589">
        <v>24826.963021558444</v>
      </c>
      <c r="N197" s="538">
        <f t="shared" si="55"/>
        <v>0.51009331651758871</v>
      </c>
      <c r="O197" s="849"/>
      <c r="P197" s="849"/>
    </row>
    <row r="198" spans="2:16" s="577" customFormat="1" ht="15" customHeight="1">
      <c r="B198" s="585"/>
      <c r="C198" s="597" t="s">
        <v>340</v>
      </c>
      <c r="D198" s="598"/>
      <c r="E198" s="598">
        <v>0</v>
      </c>
      <c r="F198" s="598">
        <v>328.60687060100616</v>
      </c>
      <c r="G198" s="598">
        <v>1308.5216183526306</v>
      </c>
      <c r="H198" s="598">
        <v>2291.1412644894986</v>
      </c>
      <c r="I198" s="598">
        <v>3683.7728126604652</v>
      </c>
      <c r="J198" s="598">
        <v>5579.5150315145484</v>
      </c>
      <c r="K198" s="598">
        <v>8134.1117836700778</v>
      </c>
      <c r="L198" s="598">
        <v>10954.002010456814</v>
      </c>
      <c r="M198" s="598">
        <v>15516.851888474026</v>
      </c>
      <c r="N198" s="599">
        <f t="shared" si="55"/>
        <v>0.51009331651758871</v>
      </c>
      <c r="O198" s="849"/>
      <c r="P198" s="849"/>
    </row>
    <row r="199" spans="2:16" s="577" customFormat="1" ht="15" customHeight="1">
      <c r="B199" s="452" t="s">
        <v>26</v>
      </c>
      <c r="C199" s="452"/>
      <c r="D199" s="191"/>
      <c r="E199" s="191">
        <v>2011</v>
      </c>
      <c r="F199" s="191">
        <v>2012</v>
      </c>
      <c r="G199" s="191">
        <v>2013</v>
      </c>
      <c r="H199" s="191">
        <v>2014</v>
      </c>
      <c r="I199" s="191">
        <v>2015</v>
      </c>
      <c r="J199" s="191">
        <v>2016</v>
      </c>
      <c r="K199" s="191">
        <v>2017</v>
      </c>
      <c r="L199" s="191">
        <v>2018</v>
      </c>
      <c r="M199" s="191">
        <v>2019</v>
      </c>
      <c r="N199" s="257" t="s">
        <v>29</v>
      </c>
      <c r="O199" s="849"/>
      <c r="P199" s="849"/>
    </row>
    <row r="200" spans="2:16" s="577" customFormat="1" ht="15" customHeight="1">
      <c r="B200" s="585"/>
      <c r="C200" s="593" t="s">
        <v>3</v>
      </c>
      <c r="D200" s="594"/>
      <c r="E200" s="594"/>
      <c r="F200" s="594"/>
      <c r="G200" s="594"/>
      <c r="H200" s="594"/>
      <c r="I200" s="594"/>
      <c r="J200" s="594"/>
      <c r="K200" s="594"/>
      <c r="L200" s="594"/>
      <c r="M200" s="594"/>
      <c r="N200" s="543"/>
      <c r="O200" s="849"/>
      <c r="P200" s="849"/>
    </row>
    <row r="201" spans="2:16" s="577" customFormat="1" ht="15" customHeight="1">
      <c r="B201" s="847" t="s">
        <v>127</v>
      </c>
      <c r="C201" s="249" t="s">
        <v>139</v>
      </c>
      <c r="D201" s="589"/>
      <c r="E201" s="589">
        <v>0</v>
      </c>
      <c r="F201" s="589">
        <v>0</v>
      </c>
      <c r="G201" s="589">
        <v>0</v>
      </c>
      <c r="H201" s="589">
        <v>0</v>
      </c>
      <c r="I201" s="589">
        <v>0</v>
      </c>
      <c r="J201" s="589">
        <v>0</v>
      </c>
      <c r="K201" s="589">
        <v>0</v>
      </c>
      <c r="L201" s="589">
        <v>0</v>
      </c>
      <c r="M201" s="589">
        <v>0</v>
      </c>
      <c r="N201" s="538"/>
      <c r="O201" s="849"/>
      <c r="P201" s="849"/>
    </row>
    <row r="202" spans="2:16" s="577" customFormat="1" ht="15" customHeight="1">
      <c r="B202" s="585"/>
      <c r="C202" s="597" t="s">
        <v>140</v>
      </c>
      <c r="D202" s="598"/>
      <c r="E202" s="598">
        <v>350</v>
      </c>
      <c r="F202" s="598">
        <v>2500</v>
      </c>
      <c r="G202" s="598">
        <v>3500</v>
      </c>
      <c r="H202" s="598">
        <v>4134.7753075763503</v>
      </c>
      <c r="I202" s="598">
        <v>4727.1817574884462</v>
      </c>
      <c r="J202" s="598">
        <v>4025.6588024873013</v>
      </c>
      <c r="K202" s="598">
        <v>4201.1634698250318</v>
      </c>
      <c r="L202" s="598">
        <v>4230.6148313127878</v>
      </c>
      <c r="M202" s="598">
        <v>5322.7964325091916</v>
      </c>
      <c r="N202" s="599">
        <f>(M202/G202)^(1/6)-1</f>
        <v>7.2371595661186339E-2</v>
      </c>
      <c r="O202" s="849"/>
      <c r="P202" s="849"/>
    </row>
    <row r="203" spans="2:16" s="577" customFormat="1" ht="15" customHeight="1">
      <c r="B203" s="452" t="s">
        <v>26</v>
      </c>
      <c r="C203" s="452"/>
      <c r="D203" s="191"/>
      <c r="E203" s="191">
        <v>2011</v>
      </c>
      <c r="F203" s="191">
        <v>2012</v>
      </c>
      <c r="G203" s="191">
        <v>2013</v>
      </c>
      <c r="H203" s="191">
        <v>2014</v>
      </c>
      <c r="I203" s="191">
        <v>2015</v>
      </c>
      <c r="J203" s="191">
        <v>2016</v>
      </c>
      <c r="K203" s="191">
        <v>2017</v>
      </c>
      <c r="L203" s="191">
        <v>2018</v>
      </c>
      <c r="M203" s="191">
        <v>2019</v>
      </c>
      <c r="N203" s="257" t="s">
        <v>29</v>
      </c>
      <c r="O203" s="849"/>
      <c r="P203" s="849"/>
    </row>
    <row r="204" spans="2:16" s="577" customFormat="1" ht="15" customHeight="1">
      <c r="B204" s="585"/>
      <c r="C204" s="593" t="s">
        <v>333</v>
      </c>
      <c r="D204" s="594"/>
      <c r="E204" s="594"/>
      <c r="F204" s="594"/>
      <c r="G204" s="594"/>
      <c r="H204" s="594"/>
      <c r="I204" s="594"/>
      <c r="J204" s="594"/>
      <c r="K204" s="594"/>
      <c r="L204" s="594"/>
      <c r="M204" s="594"/>
      <c r="N204" s="543"/>
      <c r="O204" s="849"/>
      <c r="P204" s="849"/>
    </row>
    <row r="205" spans="2:16" s="577" customFormat="1" ht="15" customHeight="1">
      <c r="B205" s="585"/>
      <c r="C205" s="249" t="s">
        <v>12</v>
      </c>
      <c r="D205" s="589"/>
      <c r="E205" s="589">
        <v>92.650000000000091</v>
      </c>
      <c r="F205" s="589">
        <v>476.41500000000042</v>
      </c>
      <c r="G205" s="589">
        <v>2029.1989190823697</v>
      </c>
      <c r="H205" s="589">
        <v>3033.0711319494003</v>
      </c>
      <c r="I205" s="589">
        <v>4083.150386393213</v>
      </c>
      <c r="J205" s="589">
        <v>6366.3235417491451</v>
      </c>
      <c r="K205" s="589">
        <v>11670.813202263362</v>
      </c>
      <c r="L205" s="589">
        <v>24746.905799481468</v>
      </c>
      <c r="M205" s="589">
        <v>48202.588197705605</v>
      </c>
      <c r="N205" s="538">
        <f t="shared" ref="N205:N209" si="56">(M205/G205)^(1/6)-1</f>
        <v>0.69547330375245675</v>
      </c>
      <c r="O205" s="849"/>
      <c r="P205" s="849"/>
    </row>
    <row r="206" spans="2:16" s="577" customFormat="1" ht="15" customHeight="1">
      <c r="B206" s="847" t="s">
        <v>127</v>
      </c>
      <c r="C206" s="249" t="s">
        <v>141</v>
      </c>
      <c r="D206" s="589"/>
      <c r="E206" s="589">
        <v>0</v>
      </c>
      <c r="F206" s="589">
        <v>0</v>
      </c>
      <c r="G206" s="589">
        <v>933.82060032778179</v>
      </c>
      <c r="H206" s="589">
        <v>3809.7011560177425</v>
      </c>
      <c r="I206" s="589">
        <v>11192.423001844105</v>
      </c>
      <c r="J206" s="589">
        <v>30708.833170724603</v>
      </c>
      <c r="K206" s="589">
        <v>64078.002763829718</v>
      </c>
      <c r="L206" s="589">
        <v>156713.55427110745</v>
      </c>
      <c r="M206" s="589">
        <v>295954.49480406282</v>
      </c>
      <c r="N206" s="538">
        <f t="shared" si="56"/>
        <v>1.6111205032039919</v>
      </c>
      <c r="O206" s="849"/>
      <c r="P206" s="849"/>
    </row>
    <row r="207" spans="2:16" s="577" customFormat="1" ht="15" customHeight="1">
      <c r="B207" s="585"/>
      <c r="C207" s="249" t="s">
        <v>142</v>
      </c>
      <c r="D207" s="589"/>
      <c r="E207" s="589">
        <v>180.00000000000017</v>
      </c>
      <c r="F207" s="589">
        <v>965.0000000000008</v>
      </c>
      <c r="G207" s="589">
        <v>2856.3978381647394</v>
      </c>
      <c r="H207" s="589">
        <v>4959.5422638988002</v>
      </c>
      <c r="I207" s="589">
        <v>6145.4278298735007</v>
      </c>
      <c r="J207" s="589">
        <v>7132.0420043545255</v>
      </c>
      <c r="K207" s="589">
        <v>7721.924104572252</v>
      </c>
      <c r="L207" s="589">
        <v>8387.9563098008657</v>
      </c>
      <c r="M207" s="589">
        <v>9143.2773252909083</v>
      </c>
      <c r="N207" s="538">
        <f t="shared" si="56"/>
        <v>0.21398652488213488</v>
      </c>
      <c r="O207" s="849"/>
      <c r="P207" s="849"/>
    </row>
    <row r="208" spans="2:16" s="577" customFormat="1" ht="15" customHeight="1">
      <c r="B208" s="585"/>
      <c r="C208" s="249" t="s">
        <v>143</v>
      </c>
      <c r="D208" s="589"/>
      <c r="E208" s="589">
        <v>0</v>
      </c>
      <c r="F208" s="589">
        <v>0</v>
      </c>
      <c r="G208" s="589">
        <v>292.64120065556358</v>
      </c>
      <c r="H208" s="589">
        <v>5650.652312035485</v>
      </c>
      <c r="I208" s="589">
        <v>20011.09600368821</v>
      </c>
      <c r="J208" s="589">
        <v>58709.90384144921</v>
      </c>
      <c r="K208" s="589">
        <v>125150.38915265944</v>
      </c>
      <c r="L208" s="589">
        <v>310090.8743659649</v>
      </c>
      <c r="M208" s="589">
        <v>588205.7696724881</v>
      </c>
      <c r="N208" s="538">
        <f t="shared" si="56"/>
        <v>2.5524853996548078</v>
      </c>
      <c r="O208" s="849"/>
      <c r="P208" s="849"/>
    </row>
    <row r="209" spans="1:23" s="577" customFormat="1" ht="15" customHeight="1">
      <c r="B209" s="585"/>
      <c r="C209" s="597" t="s">
        <v>144</v>
      </c>
      <c r="D209" s="598"/>
      <c r="E209" s="598">
        <v>5.3000000000000043</v>
      </c>
      <c r="F209" s="598">
        <v>5.8300000000000054</v>
      </c>
      <c r="G209" s="598">
        <v>50.000000000000043</v>
      </c>
      <c r="H209" s="598">
        <v>179.60000000000016</v>
      </c>
      <c r="I209" s="598">
        <v>899.47294291292496</v>
      </c>
      <c r="J209" s="598">
        <v>4367.5150791437627</v>
      </c>
      <c r="K209" s="598">
        <v>14334.953199954472</v>
      </c>
      <c r="L209" s="598">
        <v>39780.560748162068</v>
      </c>
      <c r="M209" s="598">
        <v>85911.754481610289</v>
      </c>
      <c r="N209" s="599">
        <f t="shared" si="56"/>
        <v>2.4608313059711873</v>
      </c>
      <c r="O209" s="849"/>
      <c r="P209" s="849"/>
    </row>
    <row r="210" spans="1:23" s="577" customFormat="1" ht="15" customHeight="1">
      <c r="B210" s="452" t="s">
        <v>26</v>
      </c>
      <c r="C210" s="452"/>
      <c r="D210" s="191"/>
      <c r="E210" s="191">
        <v>2011</v>
      </c>
      <c r="F210" s="191">
        <v>2012</v>
      </c>
      <c r="G210" s="191">
        <v>2013</v>
      </c>
      <c r="H210" s="191">
        <v>2014</v>
      </c>
      <c r="I210" s="191">
        <v>2015</v>
      </c>
      <c r="J210" s="191">
        <v>2016</v>
      </c>
      <c r="K210" s="191">
        <v>2017</v>
      </c>
      <c r="L210" s="191">
        <v>2018</v>
      </c>
      <c r="M210" s="191">
        <v>2019</v>
      </c>
      <c r="N210" s="257" t="s">
        <v>29</v>
      </c>
      <c r="O210" s="849"/>
      <c r="P210" s="849"/>
    </row>
    <row r="211" spans="1:23" s="577" customFormat="1" ht="15" customHeight="1">
      <c r="B211" s="585"/>
      <c r="C211" s="593" t="s">
        <v>19</v>
      </c>
      <c r="D211" s="594"/>
      <c r="E211" s="594"/>
      <c r="F211" s="594"/>
      <c r="G211" s="594"/>
      <c r="H211" s="594"/>
      <c r="I211" s="594"/>
      <c r="J211" s="594"/>
      <c r="K211" s="594"/>
      <c r="L211" s="594"/>
      <c r="M211" s="594"/>
      <c r="N211" s="543"/>
      <c r="O211" s="849"/>
      <c r="P211" s="849"/>
    </row>
    <row r="212" spans="1:23" s="577" customFormat="1" ht="15" customHeight="1">
      <c r="B212" s="847" t="s">
        <v>127</v>
      </c>
      <c r="C212" s="249" t="s">
        <v>145</v>
      </c>
      <c r="D212" s="589"/>
      <c r="E212" s="589">
        <v>441209.5633749952</v>
      </c>
      <c r="F212" s="589">
        <v>243854.27660780426</v>
      </c>
      <c r="G212" s="589">
        <v>248363.4417391211</v>
      </c>
      <c r="H212" s="589">
        <v>342156.03635164653</v>
      </c>
      <c r="I212" s="589">
        <v>637818.48499456153</v>
      </c>
      <c r="J212" s="589">
        <v>583097.88139047998</v>
      </c>
      <c r="K212" s="589">
        <v>553577.90786155767</v>
      </c>
      <c r="L212" s="589">
        <v>615632.79928254208</v>
      </c>
      <c r="M212" s="589">
        <v>706546.72645819979</v>
      </c>
      <c r="N212" s="538">
        <f t="shared" ref="N212:N213" si="57">(M212/G212)^(1/6)-1</f>
        <v>0.19035235778008563</v>
      </c>
      <c r="O212" s="849"/>
      <c r="P212" s="849"/>
    </row>
    <row r="213" spans="1:23" s="576" customFormat="1" ht="15" customHeight="1">
      <c r="A213" s="577"/>
      <c r="B213" s="585"/>
      <c r="C213" s="597" t="s">
        <v>140</v>
      </c>
      <c r="D213" s="598"/>
      <c r="E213" s="598">
        <v>882419.12674999039</v>
      </c>
      <c r="F213" s="598">
        <v>487708.55321560852</v>
      </c>
      <c r="G213" s="598">
        <v>496726.88347824221</v>
      </c>
      <c r="H213" s="598">
        <v>684312.07270329306</v>
      </c>
      <c r="I213" s="598">
        <v>1275636.9699891231</v>
      </c>
      <c r="J213" s="598">
        <v>1166195.76278096</v>
      </c>
      <c r="K213" s="598">
        <v>1107155.8157231153</v>
      </c>
      <c r="L213" s="598">
        <v>1231265.5985650842</v>
      </c>
      <c r="M213" s="598">
        <v>1413093.4529163996</v>
      </c>
      <c r="N213" s="599">
        <f t="shared" si="57"/>
        <v>0.19035235778008563</v>
      </c>
      <c r="O213" s="849"/>
      <c r="P213" s="849"/>
    </row>
    <row r="214" spans="1:23" s="576" customFormat="1" ht="15" customHeight="1">
      <c r="A214" s="577"/>
      <c r="B214" s="452" t="s">
        <v>26</v>
      </c>
      <c r="C214" s="452"/>
      <c r="D214" s="191"/>
      <c r="E214" s="191">
        <v>2011</v>
      </c>
      <c r="F214" s="191">
        <v>2012</v>
      </c>
      <c r="G214" s="191">
        <v>2013</v>
      </c>
      <c r="H214" s="191">
        <v>2014</v>
      </c>
      <c r="I214" s="191">
        <v>2015</v>
      </c>
      <c r="J214" s="191">
        <v>2016</v>
      </c>
      <c r="K214" s="191">
        <v>2017</v>
      </c>
      <c r="L214" s="191">
        <v>2018</v>
      </c>
      <c r="M214" s="191">
        <v>2019</v>
      </c>
      <c r="N214" s="257" t="s">
        <v>29</v>
      </c>
      <c r="O214" s="849"/>
      <c r="P214" s="849"/>
    </row>
    <row r="215" spans="1:23" s="576" customFormat="1" ht="15" customHeight="1">
      <c r="A215" s="577"/>
      <c r="B215" s="585"/>
      <c r="C215" s="593" t="s">
        <v>15</v>
      </c>
      <c r="D215" s="594"/>
      <c r="E215" s="594"/>
      <c r="F215" s="594"/>
      <c r="G215" s="594"/>
      <c r="H215" s="594"/>
      <c r="I215" s="594"/>
      <c r="J215" s="594"/>
      <c r="K215" s="594"/>
      <c r="L215" s="594"/>
      <c r="M215" s="594"/>
      <c r="N215" s="543"/>
      <c r="O215" s="849"/>
      <c r="P215" s="849"/>
    </row>
    <row r="216" spans="1:23" s="576" customFormat="1" ht="15" customHeight="1">
      <c r="B216" s="847" t="s">
        <v>127</v>
      </c>
      <c r="C216" s="249" t="s">
        <v>145</v>
      </c>
      <c r="D216" s="589"/>
      <c r="E216" s="589">
        <v>0</v>
      </c>
      <c r="F216" s="589">
        <v>0</v>
      </c>
      <c r="G216" s="589">
        <v>0</v>
      </c>
      <c r="H216" s="589">
        <v>4300.0292743318396</v>
      </c>
      <c r="I216" s="589">
        <v>17185.042114257289</v>
      </c>
      <c r="J216" s="589">
        <v>92877.288977332137</v>
      </c>
      <c r="K216" s="589">
        <v>363624.45275525964</v>
      </c>
      <c r="L216" s="589">
        <v>710320.45812089182</v>
      </c>
      <c r="M216" s="589">
        <v>867126.67274599615</v>
      </c>
      <c r="N216" s="538" t="e">
        <f t="shared" ref="N216:N217" si="58">(M216/G216)^(1/6)-1</f>
        <v>#DIV/0!</v>
      </c>
      <c r="O216" s="849"/>
      <c r="P216" s="585"/>
    </row>
    <row r="217" spans="1:23" s="576" customFormat="1" ht="15" customHeight="1">
      <c r="B217" s="601"/>
      <c r="C217" s="249" t="s">
        <v>140</v>
      </c>
      <c r="D217" s="589"/>
      <c r="E217" s="589">
        <v>0</v>
      </c>
      <c r="F217" s="589">
        <v>0</v>
      </c>
      <c r="G217" s="589">
        <v>0</v>
      </c>
      <c r="H217" s="589">
        <v>8600.0585486636792</v>
      </c>
      <c r="I217" s="589">
        <v>34370.084228514577</v>
      </c>
      <c r="J217" s="589">
        <v>185754.57795466427</v>
      </c>
      <c r="K217" s="589">
        <v>727248.90551051928</v>
      </c>
      <c r="L217" s="589">
        <v>1420640.9162417836</v>
      </c>
      <c r="M217" s="589">
        <v>1734253.3454919923</v>
      </c>
      <c r="N217" s="538" t="e">
        <f t="shared" si="58"/>
        <v>#DIV/0!</v>
      </c>
      <c r="O217" s="849"/>
      <c r="P217" s="585"/>
    </row>
    <row r="218" spans="1:23" s="576" customFormat="1" ht="15" customHeight="1">
      <c r="B218" s="585"/>
      <c r="C218" s="415"/>
      <c r="D218" s="844"/>
      <c r="E218" s="844"/>
      <c r="F218" s="844"/>
      <c r="G218" s="844"/>
      <c r="H218" s="844"/>
      <c r="I218" s="844"/>
      <c r="J218" s="844"/>
      <c r="K218" s="844"/>
      <c r="L218" s="844"/>
      <c r="M218" s="844"/>
      <c r="N218" s="534"/>
      <c r="O218" s="849"/>
      <c r="P218" s="585"/>
      <c r="Q218" s="846"/>
      <c r="R218" s="846"/>
      <c r="S218" s="846"/>
      <c r="T218" s="846"/>
      <c r="U218" s="846"/>
      <c r="V218" s="846"/>
      <c r="W218" s="846"/>
    </row>
    <row r="219" spans="1:23" s="576" customFormat="1" ht="15" customHeight="1">
      <c r="B219" s="228" t="s">
        <v>374</v>
      </c>
      <c r="C219" s="585"/>
      <c r="D219" s="843"/>
      <c r="E219" s="843"/>
      <c r="F219" s="843"/>
      <c r="G219" s="843"/>
      <c r="H219" s="843"/>
      <c r="I219" s="843"/>
      <c r="J219" s="843"/>
      <c r="K219" s="843"/>
      <c r="L219" s="843"/>
      <c r="M219" s="843"/>
      <c r="N219" s="849"/>
      <c r="O219" s="849"/>
      <c r="P219" s="585"/>
    </row>
    <row r="220" spans="1:23" s="576" customFormat="1" ht="15" customHeight="1">
      <c r="B220" s="452" t="s">
        <v>28</v>
      </c>
      <c r="C220" s="452"/>
      <c r="D220" s="615" t="s">
        <v>45</v>
      </c>
      <c r="E220" s="191">
        <v>2011</v>
      </c>
      <c r="F220" s="191">
        <v>2012</v>
      </c>
      <c r="G220" s="191">
        <v>2013</v>
      </c>
      <c r="H220" s="191">
        <v>2014</v>
      </c>
      <c r="I220" s="191">
        <v>2015</v>
      </c>
      <c r="J220" s="191">
        <v>2016</v>
      </c>
      <c r="K220" s="191">
        <v>2017</v>
      </c>
      <c r="L220" s="191">
        <v>2018</v>
      </c>
      <c r="M220" s="191">
        <v>2019</v>
      </c>
      <c r="N220" s="257" t="s">
        <v>29</v>
      </c>
      <c r="O220" s="849"/>
      <c r="P220" s="585"/>
    </row>
    <row r="221" spans="1:23" s="576" customFormat="1" ht="15" customHeight="1">
      <c r="B221" s="585"/>
      <c r="C221" s="593" t="s">
        <v>62</v>
      </c>
      <c r="D221" s="594"/>
      <c r="E221" s="614">
        <f t="shared" ref="E221:K221" si="59">SUM(E222:E227)</f>
        <v>14.104661569720577</v>
      </c>
      <c r="F221" s="614">
        <f t="shared" si="59"/>
        <v>67.517081602209544</v>
      </c>
      <c r="G221" s="614">
        <f t="shared" si="59"/>
        <v>162.60165762344286</v>
      </c>
      <c r="H221" s="614">
        <f t="shared" si="59"/>
        <v>259.32779082676302</v>
      </c>
      <c r="I221" s="614">
        <f t="shared" si="59"/>
        <v>267.66648294828383</v>
      </c>
      <c r="J221" s="614">
        <f t="shared" si="59"/>
        <v>289.11905601038382</v>
      </c>
      <c r="K221" s="614">
        <f t="shared" si="59"/>
        <v>299.19769580221259</v>
      </c>
      <c r="L221" s="614">
        <f>SUM(L222:L227)</f>
        <v>309.26872834956475</v>
      </c>
      <c r="M221" s="614">
        <f>SUM(M222:M227)</f>
        <v>338.2811953553695</v>
      </c>
      <c r="N221" s="543">
        <f t="shared" ref="N221:N227" si="60">(M221/G221)^(1/6)-1</f>
        <v>0.12986220502302803</v>
      </c>
      <c r="O221" s="849"/>
      <c r="P221" s="855"/>
    </row>
    <row r="222" spans="1:23" s="576" customFormat="1" ht="15" customHeight="1">
      <c r="B222" s="585"/>
      <c r="C222" s="249" t="s">
        <v>99</v>
      </c>
      <c r="D222" s="589"/>
      <c r="E222" s="605">
        <f t="shared" ref="E222:K227" si="61">E172*E273/10^6</f>
        <v>6.0358730045758184</v>
      </c>
      <c r="F222" s="605">
        <f t="shared" si="61"/>
        <v>21.39364263867963</v>
      </c>
      <c r="G222" s="605">
        <f t="shared" si="61"/>
        <v>35.588420558990421</v>
      </c>
      <c r="H222" s="605">
        <f t="shared" si="61"/>
        <v>56.035445876588554</v>
      </c>
      <c r="I222" s="605">
        <f t="shared" si="61"/>
        <v>56.613964497703321</v>
      </c>
      <c r="J222" s="605">
        <f t="shared" si="61"/>
        <v>61.352607608951331</v>
      </c>
      <c r="K222" s="605">
        <f t="shared" si="61"/>
        <v>64.809907167362667</v>
      </c>
      <c r="L222" s="605">
        <f t="shared" ref="L222:M227" si="62">L172*L273/10^6</f>
        <v>68.953166687466492</v>
      </c>
      <c r="M222" s="605">
        <f t="shared" si="62"/>
        <v>77.612931867631403</v>
      </c>
      <c r="N222" s="538">
        <f t="shared" si="60"/>
        <v>0.13877405137152587</v>
      </c>
      <c r="O222" s="849"/>
      <c r="P222" s="585"/>
    </row>
    <row r="223" spans="1:23" s="576" customFormat="1" ht="15" customHeight="1">
      <c r="B223" s="585"/>
      <c r="C223" s="249" t="s">
        <v>136</v>
      </c>
      <c r="D223" s="589"/>
      <c r="E223" s="605">
        <f t="shared" si="61"/>
        <v>1.3832208968819584</v>
      </c>
      <c r="F223" s="605">
        <f t="shared" si="61"/>
        <v>11.346271185156878</v>
      </c>
      <c r="G223" s="605">
        <f t="shared" si="61"/>
        <v>33.974231483636217</v>
      </c>
      <c r="H223" s="605">
        <f t="shared" si="61"/>
        <v>60.180567922012983</v>
      </c>
      <c r="I223" s="605">
        <f t="shared" si="61"/>
        <v>64.378462685353156</v>
      </c>
      <c r="J223" s="605">
        <f t="shared" si="61"/>
        <v>69.767001739689519</v>
      </c>
      <c r="K223" s="605">
        <f t="shared" si="61"/>
        <v>72.096322887025451</v>
      </c>
      <c r="L223" s="605">
        <f t="shared" si="62"/>
        <v>74.231031008958155</v>
      </c>
      <c r="M223" s="605">
        <f t="shared" si="62"/>
        <v>80.8583596889234</v>
      </c>
      <c r="N223" s="538">
        <f t="shared" si="60"/>
        <v>0.15548030545427527</v>
      </c>
      <c r="O223" s="849"/>
      <c r="P223" s="585"/>
    </row>
    <row r="224" spans="1:23" s="576" customFormat="1" ht="15" customHeight="1">
      <c r="B224" s="244" t="s">
        <v>90</v>
      </c>
      <c r="C224" s="249" t="s">
        <v>137</v>
      </c>
      <c r="D224" s="589"/>
      <c r="E224" s="605">
        <f t="shared" si="61"/>
        <v>0.37724206278598865</v>
      </c>
      <c r="F224" s="605">
        <f t="shared" si="61"/>
        <v>3.0944375959518751</v>
      </c>
      <c r="G224" s="605">
        <f t="shared" si="61"/>
        <v>9.2656994955371488</v>
      </c>
      <c r="H224" s="605">
        <f t="shared" si="61"/>
        <v>16.412882160548996</v>
      </c>
      <c r="I224" s="605">
        <f t="shared" si="61"/>
        <v>15.801986295495771</v>
      </c>
      <c r="J224" s="605">
        <f t="shared" si="61"/>
        <v>16.173259494200749</v>
      </c>
      <c r="K224" s="605">
        <f t="shared" si="61"/>
        <v>15.730106811714645</v>
      </c>
      <c r="L224" s="605">
        <f t="shared" si="62"/>
        <v>15.183619979105078</v>
      </c>
      <c r="M224" s="605">
        <f t="shared" si="62"/>
        <v>15.436595940612648</v>
      </c>
      <c r="N224" s="538">
        <f t="shared" si="60"/>
        <v>8.8793587058559442E-2</v>
      </c>
      <c r="O224" s="849"/>
      <c r="P224" s="585"/>
    </row>
    <row r="225" spans="1:16" s="576" customFormat="1" ht="15" customHeight="1">
      <c r="B225" s="415"/>
      <c r="C225" s="249" t="s">
        <v>98</v>
      </c>
      <c r="D225" s="589"/>
      <c r="E225" s="605">
        <f t="shared" si="61"/>
        <v>0.79639991032597601</v>
      </c>
      <c r="F225" s="605">
        <f t="shared" si="61"/>
        <v>3.5844727525124602</v>
      </c>
      <c r="G225" s="605">
        <f t="shared" si="61"/>
        <v>8.5864125793119719</v>
      </c>
      <c r="H225" s="605">
        <f t="shared" si="61"/>
        <v>7.6048105118227323</v>
      </c>
      <c r="I225" s="605">
        <f t="shared" si="61"/>
        <v>10.169104967549652</v>
      </c>
      <c r="J225" s="605">
        <f t="shared" si="61"/>
        <v>11.020268803708698</v>
      </c>
      <c r="K225" s="605">
        <f t="shared" si="61"/>
        <v>11.388204138949025</v>
      </c>
      <c r="L225" s="605">
        <f t="shared" si="62"/>
        <v>11.72539875437673</v>
      </c>
      <c r="M225" s="605">
        <f t="shared" si="62"/>
        <v>12.772239548485217</v>
      </c>
      <c r="N225" s="538">
        <f t="shared" si="60"/>
        <v>6.8421331833341092E-2</v>
      </c>
      <c r="O225" s="849"/>
      <c r="P225" s="585"/>
    </row>
    <row r="226" spans="1:16" s="576" customFormat="1" ht="15" customHeight="1">
      <c r="B226" s="585"/>
      <c r="C226" s="249" t="s">
        <v>343</v>
      </c>
      <c r="D226" s="589"/>
      <c r="E226" s="605">
        <f t="shared" si="61"/>
        <v>0.14670524663899556</v>
      </c>
      <c r="F226" s="605">
        <f t="shared" si="61"/>
        <v>1.2033923984257293</v>
      </c>
      <c r="G226" s="605">
        <f t="shared" si="61"/>
        <v>3.6033275815977799</v>
      </c>
      <c r="H226" s="605">
        <f t="shared" si="61"/>
        <v>6.3827875068801641</v>
      </c>
      <c r="I226" s="605">
        <f t="shared" si="61"/>
        <v>6.8280187696586658</v>
      </c>
      <c r="J226" s="605">
        <f t="shared" si="61"/>
        <v>7.3995304875428252</v>
      </c>
      <c r="K226" s="605">
        <f t="shared" si="61"/>
        <v>7.6465797001390632</v>
      </c>
      <c r="L226" s="605">
        <f t="shared" si="62"/>
        <v>7.8729881373137429</v>
      </c>
      <c r="M226" s="605">
        <f t="shared" si="62"/>
        <v>8.5758866336736936</v>
      </c>
      <c r="N226" s="538">
        <f t="shared" si="60"/>
        <v>0.15548030545427527</v>
      </c>
      <c r="O226" s="849"/>
      <c r="P226" s="585"/>
    </row>
    <row r="227" spans="1:16" s="576" customFormat="1" ht="15" customHeight="1">
      <c r="B227" s="585"/>
      <c r="C227" s="597" t="s">
        <v>96</v>
      </c>
      <c r="D227" s="598"/>
      <c r="E227" s="658">
        <f t="shared" si="61"/>
        <v>5.3652204485118391</v>
      </c>
      <c r="F227" s="658">
        <f t="shared" si="61"/>
        <v>26.894865031482968</v>
      </c>
      <c r="G227" s="658">
        <f t="shared" si="61"/>
        <v>71.583565924369324</v>
      </c>
      <c r="H227" s="658">
        <f t="shared" si="61"/>
        <v>112.71129684890957</v>
      </c>
      <c r="I227" s="658">
        <f t="shared" si="61"/>
        <v>113.87494573252326</v>
      </c>
      <c r="J227" s="658">
        <f t="shared" si="61"/>
        <v>123.40638787629071</v>
      </c>
      <c r="K227" s="658">
        <f>K177*K278/10^6</f>
        <v>127.52657509702172</v>
      </c>
      <c r="L227" s="658">
        <f t="shared" si="62"/>
        <v>131.30252378234454</v>
      </c>
      <c r="M227" s="658">
        <f t="shared" si="62"/>
        <v>143.02518167604316</v>
      </c>
      <c r="N227" s="599">
        <f t="shared" si="60"/>
        <v>0.12227648483056219</v>
      </c>
      <c r="O227" s="849"/>
      <c r="P227" s="585"/>
    </row>
    <row r="228" spans="1:16" s="576" customFormat="1" ht="15" customHeight="1">
      <c r="B228" s="452" t="s">
        <v>26</v>
      </c>
      <c r="C228" s="452"/>
      <c r="D228" s="191"/>
      <c r="E228" s="191">
        <v>2011</v>
      </c>
      <c r="F228" s="191">
        <v>2012</v>
      </c>
      <c r="G228" s="191">
        <v>2013</v>
      </c>
      <c r="H228" s="191">
        <v>2014</v>
      </c>
      <c r="I228" s="191">
        <v>2015</v>
      </c>
      <c r="J228" s="191">
        <v>2016</v>
      </c>
      <c r="K228" s="191">
        <v>2017</v>
      </c>
      <c r="L228" s="191">
        <v>2018</v>
      </c>
      <c r="M228" s="191">
        <v>2019</v>
      </c>
      <c r="N228" s="257" t="s">
        <v>29</v>
      </c>
      <c r="O228" s="849"/>
      <c r="P228" s="585"/>
    </row>
    <row r="229" spans="1:16" s="577" customFormat="1" ht="15" customHeight="1">
      <c r="A229" s="576"/>
      <c r="B229" s="244" t="s">
        <v>90</v>
      </c>
      <c r="C229" s="593" t="s">
        <v>87</v>
      </c>
      <c r="D229" s="594"/>
      <c r="E229" s="614">
        <f t="shared" ref="E229:K229" si="63">SUM(E230:E235)</f>
        <v>0</v>
      </c>
      <c r="F229" s="614">
        <f t="shared" si="63"/>
        <v>4.8051743812036163</v>
      </c>
      <c r="G229" s="614">
        <f t="shared" si="63"/>
        <v>17.067460488526837</v>
      </c>
      <c r="H229" s="614">
        <f t="shared" si="63"/>
        <v>47.713260528292224</v>
      </c>
      <c r="I229" s="614">
        <f t="shared" si="63"/>
        <v>49.265607744361184</v>
      </c>
      <c r="J229" s="614">
        <f t="shared" si="63"/>
        <v>53.389186349578544</v>
      </c>
      <c r="K229" s="614">
        <f t="shared" si="63"/>
        <v>117.17804221845373</v>
      </c>
      <c r="L229" s="614">
        <f>SUM(L230:L235)</f>
        <v>193.38309722318888</v>
      </c>
      <c r="M229" s="614">
        <f>SUM(M230:M235)</f>
        <v>212.63648091282693</v>
      </c>
      <c r="N229" s="543">
        <f t="shared" ref="N229:N235" si="64">(M229/G229)^(1/6)-1</f>
        <v>0.52257307323114288</v>
      </c>
      <c r="O229" s="849"/>
      <c r="P229" s="585"/>
    </row>
    <row r="230" spans="1:16" s="577" customFormat="1" ht="15" customHeight="1">
      <c r="A230" s="576"/>
      <c r="B230" s="244"/>
      <c r="C230" s="249" t="s">
        <v>99</v>
      </c>
      <c r="D230" s="589"/>
      <c r="E230" s="605">
        <f t="shared" ref="E230:K235" si="65">E180*E281/10^6</f>
        <v>0</v>
      </c>
      <c r="F230" s="605">
        <f t="shared" si="65"/>
        <v>1.9647222831440496</v>
      </c>
      <c r="G230" s="605">
        <f t="shared" si="65"/>
        <v>4.9530276035708356</v>
      </c>
      <c r="H230" s="605">
        <f t="shared" si="65"/>
        <v>13.271552970770987</v>
      </c>
      <c r="I230" s="605">
        <f t="shared" si="65"/>
        <v>13.408570538929746</v>
      </c>
      <c r="J230" s="605">
        <f t="shared" si="65"/>
        <v>14.530880749488489</v>
      </c>
      <c r="K230" s="605">
        <f t="shared" si="65"/>
        <v>32.404953583681326</v>
      </c>
      <c r="L230" s="605">
        <f t="shared" ref="L230:M235" si="66">L180*L281/10^6</f>
        <v>54.756926487105744</v>
      </c>
      <c r="M230" s="605">
        <f t="shared" si="66"/>
        <v>61.633798836060237</v>
      </c>
      <c r="N230" s="538">
        <f t="shared" si="64"/>
        <v>0.52226886453423438</v>
      </c>
      <c r="O230" s="849"/>
      <c r="P230" s="585"/>
    </row>
    <row r="231" spans="1:16" s="577" customFormat="1" ht="15" customHeight="1">
      <c r="A231" s="576"/>
      <c r="B231" s="244"/>
      <c r="C231" s="249" t="s">
        <v>136</v>
      </c>
      <c r="D231" s="589"/>
      <c r="E231" s="605">
        <f t="shared" si="65"/>
        <v>0</v>
      </c>
      <c r="F231" s="605">
        <f t="shared" si="65"/>
        <v>0.64835835343753645</v>
      </c>
      <c r="G231" s="605">
        <f t="shared" si="65"/>
        <v>2.9420983965210765</v>
      </c>
      <c r="H231" s="605">
        <f t="shared" si="65"/>
        <v>8.8687152727177132</v>
      </c>
      <c r="I231" s="605">
        <f t="shared" si="65"/>
        <v>9.4873523957362629</v>
      </c>
      <c r="J231" s="605">
        <f t="shared" si="65"/>
        <v>10.281452887954252</v>
      </c>
      <c r="K231" s="605">
        <f t="shared" si="65"/>
        <v>22.429967120407913</v>
      </c>
      <c r="L231" s="605">
        <f t="shared" si="66"/>
        <v>36.67886238089698</v>
      </c>
      <c r="M231" s="605">
        <f t="shared" si="66"/>
        <v>39.953542434526852</v>
      </c>
      <c r="N231" s="538">
        <f t="shared" si="64"/>
        <v>0.54460113527972398</v>
      </c>
      <c r="O231" s="849"/>
      <c r="P231" s="585"/>
    </row>
    <row r="232" spans="1:16" s="577" customFormat="1" ht="15" customHeight="1">
      <c r="B232" s="244"/>
      <c r="C232" s="249" t="s">
        <v>137</v>
      </c>
      <c r="D232" s="589"/>
      <c r="E232" s="605">
        <f t="shared" si="65"/>
        <v>0</v>
      </c>
      <c r="F232" s="605">
        <f t="shared" si="65"/>
        <v>0.17682500548296445</v>
      </c>
      <c r="G232" s="605">
        <f t="shared" si="65"/>
        <v>0.80239047177847533</v>
      </c>
      <c r="H232" s="605">
        <f t="shared" si="65"/>
        <v>2.4187405289230117</v>
      </c>
      <c r="I232" s="605">
        <f t="shared" si="65"/>
        <v>2.5874597442917073</v>
      </c>
      <c r="J232" s="605">
        <f t="shared" si="65"/>
        <v>2.8040326058057055</v>
      </c>
      <c r="K232" s="605">
        <f t="shared" si="65"/>
        <v>6.1172637601112498</v>
      </c>
      <c r="L232" s="605">
        <f t="shared" si="66"/>
        <v>10.003326103880992</v>
      </c>
      <c r="M232" s="605">
        <f t="shared" si="66"/>
        <v>10.896420663961871</v>
      </c>
      <c r="N232" s="538">
        <f t="shared" si="64"/>
        <v>0.5446011352797242</v>
      </c>
      <c r="O232" s="849"/>
      <c r="P232" s="849"/>
    </row>
    <row r="233" spans="1:16" s="577" customFormat="1" ht="15" customHeight="1">
      <c r="B233" s="585"/>
      <c r="C233" s="249" t="s">
        <v>98</v>
      </c>
      <c r="D233" s="589"/>
      <c r="E233" s="605">
        <f t="shared" si="65"/>
        <v>0</v>
      </c>
      <c r="F233" s="605">
        <f t="shared" si="65"/>
        <v>0.40965402885856722</v>
      </c>
      <c r="G233" s="605">
        <f t="shared" si="65"/>
        <v>1.8589140635623873</v>
      </c>
      <c r="H233" s="605">
        <f t="shared" si="65"/>
        <v>5.6035445876588597</v>
      </c>
      <c r="I233" s="605">
        <f t="shared" si="65"/>
        <v>5.9944197703450621</v>
      </c>
      <c r="J233" s="605">
        <f t="shared" si="65"/>
        <v>6.4961584527125007</v>
      </c>
      <c r="K233" s="605">
        <f t="shared" si="65"/>
        <v>14.171987372914341</v>
      </c>
      <c r="L233" s="605">
        <f t="shared" si="66"/>
        <v>23.174905773356368</v>
      </c>
      <c r="M233" s="605">
        <f t="shared" si="66"/>
        <v>25.243955813476674</v>
      </c>
      <c r="N233" s="538">
        <f t="shared" si="64"/>
        <v>0.54460113527972442</v>
      </c>
      <c r="O233" s="849"/>
      <c r="P233" s="849"/>
    </row>
    <row r="234" spans="1:16" s="577" customFormat="1" ht="15" customHeight="1">
      <c r="B234" s="585"/>
      <c r="C234" s="249" t="s">
        <v>343</v>
      </c>
      <c r="D234" s="589"/>
      <c r="E234" s="605">
        <f t="shared" si="65"/>
        <v>0</v>
      </c>
      <c r="F234" s="605">
        <f t="shared" si="65"/>
        <v>6.8765279910041735E-2</v>
      </c>
      <c r="G234" s="605">
        <f t="shared" si="65"/>
        <v>0.31204073902496265</v>
      </c>
      <c r="H234" s="605">
        <f t="shared" si="65"/>
        <v>0.94062131680339345</v>
      </c>
      <c r="I234" s="605">
        <f t="shared" si="65"/>
        <v>1.0062343450023306</v>
      </c>
      <c r="J234" s="605">
        <f t="shared" si="65"/>
        <v>1.0904571244799963</v>
      </c>
      <c r="K234" s="605">
        <f t="shared" si="65"/>
        <v>2.37893590670993</v>
      </c>
      <c r="L234" s="605">
        <f t="shared" si="66"/>
        <v>3.8901823737314971</v>
      </c>
      <c r="M234" s="605">
        <f t="shared" si="66"/>
        <v>4.237496924874061</v>
      </c>
      <c r="N234" s="538">
        <f t="shared" si="64"/>
        <v>0.5446011352797242</v>
      </c>
      <c r="O234" s="849"/>
      <c r="P234" s="849"/>
    </row>
    <row r="235" spans="1:16" s="577" customFormat="1" ht="15" customHeight="1">
      <c r="B235" s="585"/>
      <c r="C235" s="597" t="s">
        <v>96</v>
      </c>
      <c r="D235" s="598"/>
      <c r="E235" s="658">
        <f t="shared" si="65"/>
        <v>0</v>
      </c>
      <c r="F235" s="658">
        <f t="shared" si="65"/>
        <v>1.5368494303704567</v>
      </c>
      <c r="G235" s="658">
        <f t="shared" si="65"/>
        <v>6.1989892140691012</v>
      </c>
      <c r="H235" s="658">
        <f t="shared" si="65"/>
        <v>16.610085851418265</v>
      </c>
      <c r="I235" s="658">
        <f t="shared" si="65"/>
        <v>16.781570950056071</v>
      </c>
      <c r="J235" s="658">
        <f t="shared" si="65"/>
        <v>18.186204529137598</v>
      </c>
      <c r="K235" s="658">
        <f>K185*K286/10^6</f>
        <v>39.674934474628962</v>
      </c>
      <c r="L235" s="658">
        <f t="shared" si="66"/>
        <v>64.878894104217309</v>
      </c>
      <c r="M235" s="658">
        <f t="shared" si="66"/>
        <v>70.67126623992722</v>
      </c>
      <c r="N235" s="599">
        <f t="shared" si="64"/>
        <v>0.50021555917866878</v>
      </c>
      <c r="O235" s="849"/>
      <c r="P235" s="849"/>
    </row>
    <row r="236" spans="1:16" s="577" customFormat="1" ht="15" customHeight="1">
      <c r="B236" s="452" t="s">
        <v>26</v>
      </c>
      <c r="C236" s="452"/>
      <c r="D236" s="191"/>
      <c r="E236" s="191">
        <v>2011</v>
      </c>
      <c r="F236" s="191">
        <v>2012</v>
      </c>
      <c r="G236" s="191">
        <v>2013</v>
      </c>
      <c r="H236" s="191">
        <v>2014</v>
      </c>
      <c r="I236" s="191">
        <v>2015</v>
      </c>
      <c r="J236" s="191">
        <v>2016</v>
      </c>
      <c r="K236" s="191">
        <v>2017</v>
      </c>
      <c r="L236" s="191">
        <v>2018</v>
      </c>
      <c r="M236" s="191">
        <v>2019</v>
      </c>
      <c r="N236" s="257" t="s">
        <v>29</v>
      </c>
      <c r="O236" s="849"/>
      <c r="P236" s="849"/>
    </row>
    <row r="237" spans="1:16" s="577" customFormat="1" ht="15" customHeight="1">
      <c r="B237" s="847" t="s">
        <v>92</v>
      </c>
      <c r="C237" s="593" t="s">
        <v>62</v>
      </c>
      <c r="D237" s="594"/>
      <c r="E237" s="614">
        <f t="shared" ref="E237:K237" si="67">SUM(E238:E243)</f>
        <v>4.872387965139712</v>
      </c>
      <c r="F237" s="614">
        <f t="shared" si="67"/>
        <v>23.854309861884502</v>
      </c>
      <c r="G237" s="614">
        <f t="shared" si="67"/>
        <v>63.734386995515656</v>
      </c>
      <c r="H237" s="614">
        <f t="shared" si="67"/>
        <v>90.297024397243433</v>
      </c>
      <c r="I237" s="614">
        <f t="shared" si="67"/>
        <v>111.61665101094988</v>
      </c>
      <c r="J237" s="614">
        <f t="shared" si="67"/>
        <v>136.31287668886193</v>
      </c>
      <c r="K237" s="614">
        <f t="shared" si="67"/>
        <v>164.44813026051693</v>
      </c>
      <c r="L237" s="614">
        <f>SUM(L238:L243)</f>
        <v>200.45921119058747</v>
      </c>
      <c r="M237" s="614">
        <f>SUM(M238:M243)</f>
        <v>238.57206948419147</v>
      </c>
      <c r="N237" s="543">
        <f t="shared" ref="N237:N243" si="68">(M237/G237)^(1/6)-1</f>
        <v>0.24606576487870813</v>
      </c>
      <c r="O237" s="849"/>
      <c r="P237" s="849"/>
    </row>
    <row r="238" spans="1:16" s="577" customFormat="1" ht="15" customHeight="1">
      <c r="B238" s="585"/>
      <c r="C238" s="249" t="s">
        <v>99</v>
      </c>
      <c r="D238" s="589"/>
      <c r="E238" s="605">
        <f t="shared" ref="E238:K243" si="69">E188*E289/10^6</f>
        <v>2.085063497712091</v>
      </c>
      <c r="F238" s="605">
        <f t="shared" si="69"/>
        <v>10.853992480017977</v>
      </c>
      <c r="G238" s="605">
        <f t="shared" si="69"/>
        <v>21.610448648813065</v>
      </c>
      <c r="H238" s="605">
        <f t="shared" si="69"/>
        <v>30.270858317655332</v>
      </c>
      <c r="I238" s="605">
        <f t="shared" si="69"/>
        <v>37.496327765143342</v>
      </c>
      <c r="J238" s="605">
        <f t="shared" si="69"/>
        <v>46.645455034418859</v>
      </c>
      <c r="K238" s="605">
        <f t="shared" si="69"/>
        <v>57.425576149058699</v>
      </c>
      <c r="L238" s="605">
        <f t="shared" ref="L238:M243" si="70">L188*L289/10^6</f>
        <v>71.92021707910277</v>
      </c>
      <c r="M238" s="605">
        <f t="shared" si="70"/>
        <v>87.402124177763881</v>
      </c>
      <c r="N238" s="538">
        <f t="shared" si="68"/>
        <v>0.26224318354194831</v>
      </c>
      <c r="O238" s="849"/>
      <c r="P238" s="849"/>
    </row>
    <row r="239" spans="1:16" s="577" customFormat="1" ht="15" customHeight="1">
      <c r="B239" s="585"/>
      <c r="C239" s="249" t="s">
        <v>136</v>
      </c>
      <c r="D239" s="589"/>
      <c r="E239" s="605">
        <f t="shared" si="69"/>
        <v>0.47782705155902083</v>
      </c>
      <c r="F239" s="605">
        <f t="shared" si="69"/>
        <v>3.1980513557195831</v>
      </c>
      <c r="G239" s="605">
        <f t="shared" si="69"/>
        <v>11.461255801245503</v>
      </c>
      <c r="H239" s="605">
        <f t="shared" si="69"/>
        <v>18.061161670333192</v>
      </c>
      <c r="I239" s="605">
        <f t="shared" si="69"/>
        <v>23.688265678730399</v>
      </c>
      <c r="J239" s="605">
        <f t="shared" si="69"/>
        <v>29.468217220667398</v>
      </c>
      <c r="K239" s="605">
        <f t="shared" si="69"/>
        <v>35.489883337028303</v>
      </c>
      <c r="L239" s="605">
        <f t="shared" si="70"/>
        <v>43.013993093214239</v>
      </c>
      <c r="M239" s="605">
        <f t="shared" si="70"/>
        <v>50.58716250473033</v>
      </c>
      <c r="N239" s="538">
        <f t="shared" si="68"/>
        <v>0.28076077736407035</v>
      </c>
      <c r="O239" s="849"/>
      <c r="P239" s="849"/>
    </row>
    <row r="240" spans="1:16" s="577" customFormat="1" ht="15" customHeight="1">
      <c r="B240" s="244" t="s">
        <v>90</v>
      </c>
      <c r="C240" s="249" t="s">
        <v>137</v>
      </c>
      <c r="D240" s="589"/>
      <c r="E240" s="605">
        <f t="shared" si="69"/>
        <v>0.13031646860700569</v>
      </c>
      <c r="F240" s="605">
        <f t="shared" si="69"/>
        <v>0.87219582428715892</v>
      </c>
      <c r="G240" s="605">
        <f t="shared" si="69"/>
        <v>3.1257970367033185</v>
      </c>
      <c r="H240" s="605">
        <f t="shared" si="69"/>
        <v>3.9406170917090604</v>
      </c>
      <c r="I240" s="605">
        <f t="shared" si="69"/>
        <v>4.5223052659394387</v>
      </c>
      <c r="J240" s="605">
        <f t="shared" si="69"/>
        <v>4.0183932573637362</v>
      </c>
      <c r="K240" s="605">
        <f t="shared" si="69"/>
        <v>3.8716236367667238</v>
      </c>
      <c r="L240" s="605">
        <f t="shared" si="70"/>
        <v>3.519326707626619</v>
      </c>
      <c r="M240" s="605">
        <f t="shared" si="70"/>
        <v>4.1389496594779365</v>
      </c>
      <c r="N240" s="538">
        <f t="shared" si="68"/>
        <v>4.7904152976108394E-2</v>
      </c>
      <c r="O240" s="849"/>
      <c r="P240" s="849"/>
    </row>
    <row r="241" spans="2:16" s="577" customFormat="1" ht="15" customHeight="1">
      <c r="B241" s="415"/>
      <c r="C241" s="249" t="s">
        <v>98</v>
      </c>
      <c r="D241" s="589"/>
      <c r="E241" s="605">
        <f t="shared" si="69"/>
        <v>0.27511254483701197</v>
      </c>
      <c r="F241" s="605">
        <f t="shared" si="69"/>
        <v>1.01031676033873</v>
      </c>
      <c r="G241" s="605">
        <f t="shared" si="69"/>
        <v>2.1724789646954932</v>
      </c>
      <c r="H241" s="605">
        <f t="shared" si="69"/>
        <v>2.2823266191882992</v>
      </c>
      <c r="I241" s="605">
        <f t="shared" si="69"/>
        <v>1.4967021586926965</v>
      </c>
      <c r="J241" s="605">
        <f t="shared" si="69"/>
        <v>0.93094920761970434</v>
      </c>
      <c r="K241" s="605">
        <f t="shared" si="69"/>
        <v>1.1211834948722412</v>
      </c>
      <c r="L241" s="605">
        <f t="shared" si="70"/>
        <v>1.3588824355008033</v>
      </c>
      <c r="M241" s="605">
        <f t="shared" si="70"/>
        <v>1.5981312509288379</v>
      </c>
      <c r="N241" s="538">
        <f t="shared" si="68"/>
        <v>-4.9885066921891763E-2</v>
      </c>
      <c r="O241" s="849"/>
      <c r="P241" s="849"/>
    </row>
    <row r="242" spans="2:16" s="577" customFormat="1" ht="15" customHeight="1">
      <c r="B242" s="585"/>
      <c r="C242" s="249" t="s">
        <v>343</v>
      </c>
      <c r="D242" s="589"/>
      <c r="E242" s="605">
        <f t="shared" si="69"/>
        <v>5.0678626680502194E-2</v>
      </c>
      <c r="F242" s="605">
        <f t="shared" si="69"/>
        <v>0.33918726500056179</v>
      </c>
      <c r="G242" s="605">
        <f t="shared" si="69"/>
        <v>1.2155877364957348</v>
      </c>
      <c r="H242" s="605">
        <f t="shared" si="69"/>
        <v>1.9155777529141262</v>
      </c>
      <c r="I242" s="605">
        <f t="shared" si="69"/>
        <v>2.5123918144107993</v>
      </c>
      <c r="J242" s="605">
        <f t="shared" si="69"/>
        <v>3.1254169779495724</v>
      </c>
      <c r="K242" s="605">
        <f t="shared" si="69"/>
        <v>3.7640785357454258</v>
      </c>
      <c r="L242" s="605">
        <f t="shared" si="70"/>
        <v>4.5620901765530251</v>
      </c>
      <c r="M242" s="605">
        <f t="shared" si="70"/>
        <v>5.3653051141380645</v>
      </c>
      <c r="N242" s="538">
        <f t="shared" si="68"/>
        <v>0.28076077736407035</v>
      </c>
      <c r="O242" s="849"/>
      <c r="P242" s="849"/>
    </row>
    <row r="243" spans="2:16" s="577" customFormat="1" ht="15" customHeight="1">
      <c r="B243" s="585"/>
      <c r="C243" s="597" t="s">
        <v>96</v>
      </c>
      <c r="D243" s="598"/>
      <c r="E243" s="658">
        <f t="shared" si="69"/>
        <v>1.8533897757440805</v>
      </c>
      <c r="F243" s="658">
        <f t="shared" si="69"/>
        <v>7.5805661765204935</v>
      </c>
      <c r="G243" s="658">
        <f t="shared" si="69"/>
        <v>24.148818807562542</v>
      </c>
      <c r="H243" s="658">
        <f t="shared" si="69"/>
        <v>33.826482945443431</v>
      </c>
      <c r="I243" s="658">
        <f t="shared" si="69"/>
        <v>41.900658328033202</v>
      </c>
      <c r="J243" s="658">
        <f t="shared" si="69"/>
        <v>52.124444990842669</v>
      </c>
      <c r="K243" s="658">
        <f t="shared" si="69"/>
        <v>62.775785107045536</v>
      </c>
      <c r="L243" s="658">
        <f t="shared" si="70"/>
        <v>76.08470169859001</v>
      </c>
      <c r="M243" s="658">
        <f t="shared" si="70"/>
        <v>89.480396777152436</v>
      </c>
      <c r="N243" s="599">
        <f t="shared" si="68"/>
        <v>0.24395690376038748</v>
      </c>
      <c r="O243" s="849"/>
      <c r="P243" s="849"/>
    </row>
    <row r="244" spans="2:16" s="577" customFormat="1" ht="15" customHeight="1">
      <c r="B244" s="452" t="s">
        <v>26</v>
      </c>
      <c r="C244" s="452"/>
      <c r="D244" s="191"/>
      <c r="E244" s="191">
        <v>2011</v>
      </c>
      <c r="F244" s="191">
        <v>2012</v>
      </c>
      <c r="G244" s="191">
        <v>2013</v>
      </c>
      <c r="H244" s="191">
        <v>2014</v>
      </c>
      <c r="I244" s="191">
        <v>2015</v>
      </c>
      <c r="J244" s="191">
        <v>2016</v>
      </c>
      <c r="K244" s="191">
        <v>2017</v>
      </c>
      <c r="L244" s="191">
        <v>2018</v>
      </c>
      <c r="M244" s="191">
        <v>2019</v>
      </c>
      <c r="N244" s="257" t="s">
        <v>29</v>
      </c>
      <c r="O244" s="849"/>
      <c r="P244" s="849"/>
    </row>
    <row r="245" spans="2:16" s="577" customFormat="1" ht="15" customHeight="1">
      <c r="B245" s="244" t="s">
        <v>90</v>
      </c>
      <c r="C245" s="593" t="s">
        <v>121</v>
      </c>
      <c r="D245" s="594"/>
      <c r="E245" s="614">
        <f t="shared" ref="E245:K245" si="71">SUM(E246:E248)</f>
        <v>0</v>
      </c>
      <c r="F245" s="614">
        <f t="shared" si="71"/>
        <v>2.2526677909852411</v>
      </c>
      <c r="G245" s="614">
        <f t="shared" si="71"/>
        <v>8.0731667243345981</v>
      </c>
      <c r="H245" s="614">
        <f t="shared" si="71"/>
        <v>12.722058727972559</v>
      </c>
      <c r="I245" s="614">
        <f t="shared" si="71"/>
        <v>18.409452664742453</v>
      </c>
      <c r="J245" s="614">
        <f t="shared" si="71"/>
        <v>25.094988420752557</v>
      </c>
      <c r="K245" s="614">
        <f t="shared" si="71"/>
        <v>32.926319919243639</v>
      </c>
      <c r="L245" s="614">
        <f>SUM(L246:L248)</f>
        <v>39.906935848211766</v>
      </c>
      <c r="M245" s="614">
        <f>SUM(M246:M248)</f>
        <v>50.877022941895703</v>
      </c>
      <c r="N245" s="543">
        <f t="shared" ref="N245:N248" si="72">(M245/G245)^(1/6)-1</f>
        <v>0.35908398486583004</v>
      </c>
      <c r="O245" s="849"/>
      <c r="P245" s="849"/>
    </row>
    <row r="246" spans="2:16" s="577" customFormat="1" ht="15" customHeight="1">
      <c r="B246" s="244"/>
      <c r="C246" s="249" t="s">
        <v>341</v>
      </c>
      <c r="D246" s="589"/>
      <c r="E246" s="605">
        <f t="shared" ref="E246:K248" si="73">E196*E297/10^6</f>
        <v>0</v>
      </c>
      <c r="F246" s="605">
        <f t="shared" si="73"/>
        <v>0.67410610599212772</v>
      </c>
      <c r="G246" s="605">
        <f t="shared" si="73"/>
        <v>2.4158781891164671</v>
      </c>
      <c r="H246" s="605">
        <f t="shared" si="73"/>
        <v>3.8070493588252896</v>
      </c>
      <c r="I246" s="605">
        <f t="shared" si="73"/>
        <v>5.5089900512353172</v>
      </c>
      <c r="J246" s="605">
        <f t="shared" si="73"/>
        <v>7.5096225870181481</v>
      </c>
      <c r="K246" s="605">
        <f t="shared" si="73"/>
        <v>9.8531320926396546</v>
      </c>
      <c r="L246" s="605">
        <f t="shared" ref="L246:M248" si="74">L196*L297/10^6</f>
        <v>11.942066750530431</v>
      </c>
      <c r="M246" s="605">
        <f t="shared" si="74"/>
        <v>15.224842276824722</v>
      </c>
      <c r="N246" s="538">
        <f t="shared" si="72"/>
        <v>0.35908398486583004</v>
      </c>
      <c r="O246" s="849"/>
      <c r="P246" s="849"/>
    </row>
    <row r="247" spans="2:16" s="577" customFormat="1" ht="15" customHeight="1">
      <c r="B247" s="244"/>
      <c r="C247" s="249" t="s">
        <v>339</v>
      </c>
      <c r="D247" s="589"/>
      <c r="E247" s="605">
        <f t="shared" si="73"/>
        <v>0</v>
      </c>
      <c r="F247" s="605">
        <f t="shared" si="73"/>
        <v>1.0515419859232198</v>
      </c>
      <c r="G247" s="605">
        <f t="shared" si="73"/>
        <v>3.7685422608555763</v>
      </c>
      <c r="H247" s="605">
        <f t="shared" si="73"/>
        <v>5.938638157556781</v>
      </c>
      <c r="I247" s="605">
        <f t="shared" si="73"/>
        <v>8.593505217374334</v>
      </c>
      <c r="J247" s="605">
        <f t="shared" si="73"/>
        <v>11.714303398965425</v>
      </c>
      <c r="K247" s="605">
        <f t="shared" si="73"/>
        <v>15.369957334845902</v>
      </c>
      <c r="L247" s="605">
        <f t="shared" si="74"/>
        <v>18.628498503805378</v>
      </c>
      <c r="M247" s="605">
        <f t="shared" si="74"/>
        <v>23.749318899252074</v>
      </c>
      <c r="N247" s="538">
        <f t="shared" si="72"/>
        <v>0.35908398486582982</v>
      </c>
      <c r="O247" s="849"/>
      <c r="P247" s="849"/>
    </row>
    <row r="248" spans="2:16" s="577" customFormat="1" ht="15" customHeight="1">
      <c r="B248" s="585"/>
      <c r="C248" s="597" t="s">
        <v>340</v>
      </c>
      <c r="D248" s="598"/>
      <c r="E248" s="658">
        <f t="shared" si="73"/>
        <v>0</v>
      </c>
      <c r="F248" s="658">
        <f t="shared" si="73"/>
        <v>0.52701969906989377</v>
      </c>
      <c r="G248" s="658">
        <f t="shared" si="73"/>
        <v>1.8887462743625545</v>
      </c>
      <c r="H248" s="658">
        <f t="shared" si="73"/>
        <v>2.9763712115904895</v>
      </c>
      <c r="I248" s="658">
        <f t="shared" si="73"/>
        <v>4.3069573961328</v>
      </c>
      <c r="J248" s="658">
        <f t="shared" si="73"/>
        <v>5.8710624347689846</v>
      </c>
      <c r="K248" s="658">
        <f>K198*K299/10^6</f>
        <v>7.7032304917580809</v>
      </c>
      <c r="L248" s="658">
        <f t="shared" si="74"/>
        <v>9.3363705938759569</v>
      </c>
      <c r="M248" s="658">
        <f t="shared" si="74"/>
        <v>11.902861765818901</v>
      </c>
      <c r="N248" s="599">
        <f t="shared" si="72"/>
        <v>0.35908398486582982</v>
      </c>
      <c r="O248" s="849"/>
      <c r="P248" s="849"/>
    </row>
    <row r="249" spans="2:16" s="577" customFormat="1" ht="15" customHeight="1">
      <c r="B249" s="452" t="s">
        <v>26</v>
      </c>
      <c r="C249" s="452"/>
      <c r="D249" s="191"/>
      <c r="E249" s="191">
        <v>2011</v>
      </c>
      <c r="F249" s="191">
        <v>2012</v>
      </c>
      <c r="G249" s="191">
        <v>2013</v>
      </c>
      <c r="H249" s="191">
        <v>2014</v>
      </c>
      <c r="I249" s="191">
        <v>2015</v>
      </c>
      <c r="J249" s="191">
        <v>2016</v>
      </c>
      <c r="K249" s="191">
        <v>2017</v>
      </c>
      <c r="L249" s="191">
        <v>2018</v>
      </c>
      <c r="M249" s="191">
        <v>2019</v>
      </c>
      <c r="N249" s="257" t="s">
        <v>29</v>
      </c>
      <c r="O249" s="849"/>
      <c r="P249" s="849"/>
    </row>
    <row r="250" spans="2:16" s="577" customFormat="1" ht="15" customHeight="1">
      <c r="B250" s="585"/>
      <c r="C250" s="593" t="s">
        <v>3</v>
      </c>
      <c r="D250" s="594"/>
      <c r="E250" s="614">
        <f t="shared" ref="E250:K250" si="75">SUM(E251:E252)</f>
        <v>0.21808415708599013</v>
      </c>
      <c r="F250" s="614">
        <f t="shared" si="75"/>
        <v>1.3240823823077972</v>
      </c>
      <c r="G250" s="614">
        <f t="shared" si="75"/>
        <v>1.5756580349462788</v>
      </c>
      <c r="H250" s="614">
        <f t="shared" si="75"/>
        <v>1.6194408526827793</v>
      </c>
      <c r="I250" s="614">
        <f t="shared" si="75"/>
        <v>1.6663183892715041</v>
      </c>
      <c r="J250" s="614">
        <f t="shared" si="75"/>
        <v>1.3055108233187058</v>
      </c>
      <c r="K250" s="614">
        <f t="shared" si="75"/>
        <v>1.2670566791723763</v>
      </c>
      <c r="L250" s="614">
        <f>SUM(L251:L252)</f>
        <v>1.1993827634822318</v>
      </c>
      <c r="M250" s="614">
        <f>SUM(M251:M252)</f>
        <v>1.4184761119304039</v>
      </c>
      <c r="N250" s="543">
        <f>(M250/G250)^(1/6)-1</f>
        <v>-1.7362479480915849E-2</v>
      </c>
      <c r="O250" s="849"/>
      <c r="P250" s="849"/>
    </row>
    <row r="251" spans="2:16" s="577" customFormat="1" ht="15" customHeight="1">
      <c r="B251" s="847" t="s">
        <v>127</v>
      </c>
      <c r="C251" s="249" t="s">
        <v>139</v>
      </c>
      <c r="D251" s="589"/>
      <c r="E251" s="605">
        <f t="shared" ref="E251:K252" si="76">E201*E302/10^6</f>
        <v>0</v>
      </c>
      <c r="F251" s="605">
        <f t="shared" si="76"/>
        <v>0</v>
      </c>
      <c r="G251" s="605">
        <f t="shared" si="76"/>
        <v>0</v>
      </c>
      <c r="H251" s="605">
        <f t="shared" si="76"/>
        <v>0</v>
      </c>
      <c r="I251" s="605">
        <f t="shared" si="76"/>
        <v>0</v>
      </c>
      <c r="J251" s="605">
        <f t="shared" si="76"/>
        <v>0</v>
      </c>
      <c r="K251" s="605">
        <f t="shared" si="76"/>
        <v>0</v>
      </c>
      <c r="L251" s="605">
        <f>L201*L302/10^6</f>
        <v>0</v>
      </c>
      <c r="M251" s="605">
        <f>M201*M302/10^6</f>
        <v>0</v>
      </c>
      <c r="N251" s="538"/>
      <c r="O251" s="849"/>
      <c r="P251" s="849"/>
    </row>
    <row r="252" spans="2:16" s="577" customFormat="1" ht="15" customHeight="1">
      <c r="B252" s="585"/>
      <c r="C252" s="597" t="s">
        <v>140</v>
      </c>
      <c r="D252" s="598"/>
      <c r="E252" s="658">
        <f t="shared" si="76"/>
        <v>0.21808415708599013</v>
      </c>
      <c r="F252" s="658">
        <f t="shared" si="76"/>
        <v>1.3240823823077972</v>
      </c>
      <c r="G252" s="658">
        <f t="shared" si="76"/>
        <v>1.5756580349462788</v>
      </c>
      <c r="H252" s="658">
        <f t="shared" si="76"/>
        <v>1.6194408526827793</v>
      </c>
      <c r="I252" s="658">
        <f t="shared" si="76"/>
        <v>1.6663183892715041</v>
      </c>
      <c r="J252" s="658">
        <f t="shared" si="76"/>
        <v>1.3055108233187058</v>
      </c>
      <c r="K252" s="658">
        <f t="shared" si="76"/>
        <v>1.2670566791723763</v>
      </c>
      <c r="L252" s="658">
        <f>L202*L303/10^6</f>
        <v>1.1993827634822318</v>
      </c>
      <c r="M252" s="658">
        <f>M202*M303/10^6</f>
        <v>1.4184761119304039</v>
      </c>
      <c r="N252" s="599">
        <f>(M252/G252)^(1/6)-1</f>
        <v>-1.7362479480915849E-2</v>
      </c>
      <c r="O252" s="849"/>
      <c r="P252" s="849"/>
    </row>
    <row r="253" spans="2:16" s="577" customFormat="1" ht="15" customHeight="1">
      <c r="B253" s="452" t="s">
        <v>26</v>
      </c>
      <c r="C253" s="452"/>
      <c r="D253" s="191"/>
      <c r="E253" s="191">
        <v>2011</v>
      </c>
      <c r="F253" s="191">
        <v>2012</v>
      </c>
      <c r="G253" s="191">
        <v>2013</v>
      </c>
      <c r="H253" s="191">
        <v>2014</v>
      </c>
      <c r="I253" s="191">
        <v>2015</v>
      </c>
      <c r="J253" s="191">
        <v>2016</v>
      </c>
      <c r="K253" s="191">
        <v>2017</v>
      </c>
      <c r="L253" s="191">
        <v>2018</v>
      </c>
      <c r="M253" s="191">
        <v>2019</v>
      </c>
      <c r="N253" s="257" t="s">
        <v>29</v>
      </c>
      <c r="O253" s="849"/>
      <c r="P253" s="849"/>
    </row>
    <row r="254" spans="2:16" s="577" customFormat="1" ht="15" customHeight="1">
      <c r="B254" s="585"/>
      <c r="C254" s="593" t="s">
        <v>333</v>
      </c>
      <c r="D254" s="594"/>
      <c r="E254" s="614">
        <f t="shared" ref="E254:K254" si="77">SUM(E255:E259)</f>
        <v>0.12195520211283287</v>
      </c>
      <c r="F254" s="614">
        <f t="shared" si="77"/>
        <v>0.53849305583580542</v>
      </c>
      <c r="G254" s="614">
        <f t="shared" si="77"/>
        <v>4.4544861371113145</v>
      </c>
      <c r="H254" s="614">
        <f t="shared" si="77"/>
        <v>20.944173826614179</v>
      </c>
      <c r="I254" s="614">
        <f t="shared" si="77"/>
        <v>57.192608642258982</v>
      </c>
      <c r="J254" s="614">
        <f t="shared" si="77"/>
        <v>144.58578868242631</v>
      </c>
      <c r="K254" s="614">
        <f t="shared" si="77"/>
        <v>277.60721888906886</v>
      </c>
      <c r="L254" s="614">
        <f>SUM(L255:L259)</f>
        <v>626.35749835811885</v>
      </c>
      <c r="M254" s="614">
        <f>SUM(M255:M259)</f>
        <v>1091.0574741485109</v>
      </c>
      <c r="N254" s="543">
        <f t="shared" ref="N254:N259" si="78">(M254/G254)^(1/6)-1</f>
        <v>1.5013531012035792</v>
      </c>
      <c r="O254" s="849"/>
      <c r="P254" s="849"/>
    </row>
    <row r="255" spans="2:16" s="577" customFormat="1" ht="15" customHeight="1">
      <c r="B255" s="585"/>
      <c r="C255" s="252" t="s">
        <v>12</v>
      </c>
      <c r="D255" s="589"/>
      <c r="E255" s="605">
        <f t="shared" ref="E255:K259" si="79">E205*E306/10^6</f>
        <v>7.4120000000000075E-2</v>
      </c>
      <c r="F255" s="605">
        <f t="shared" si="79"/>
        <v>0.32396220000000031</v>
      </c>
      <c r="G255" s="605">
        <f t="shared" si="79"/>
        <v>1.1728769752296098</v>
      </c>
      <c r="H255" s="605">
        <f t="shared" si="79"/>
        <v>1.4901478471267404</v>
      </c>
      <c r="I255" s="605">
        <f t="shared" si="79"/>
        <v>1.7051440171097378</v>
      </c>
      <c r="J255" s="605">
        <f t="shared" si="79"/>
        <v>2.2598172612543288</v>
      </c>
      <c r="K255" s="605">
        <f t="shared" si="79"/>
        <v>3.5213132369467854</v>
      </c>
      <c r="L255" s="605">
        <f t="shared" ref="L255:M259" si="80">L205*L306/10^6</f>
        <v>6.3466328041345177</v>
      </c>
      <c r="M255" s="605">
        <f t="shared" si="80"/>
        <v>10.507798852987612</v>
      </c>
      <c r="N255" s="538">
        <f t="shared" si="78"/>
        <v>0.44115230818958806</v>
      </c>
      <c r="O255" s="849"/>
      <c r="P255" s="849"/>
    </row>
    <row r="256" spans="2:16" s="577" customFormat="1" ht="15" customHeight="1">
      <c r="B256" s="847" t="s">
        <v>127</v>
      </c>
      <c r="C256" s="249" t="s">
        <v>141</v>
      </c>
      <c r="D256" s="589"/>
      <c r="E256" s="605">
        <f t="shared" si="79"/>
        <v>0</v>
      </c>
      <c r="F256" s="605">
        <f t="shared" si="79"/>
        <v>0</v>
      </c>
      <c r="G256" s="605">
        <f t="shared" si="79"/>
        <v>2.0319936263132532</v>
      </c>
      <c r="H256" s="605">
        <f t="shared" si="79"/>
        <v>7.0464232581704165</v>
      </c>
      <c r="I256" s="605">
        <f t="shared" si="79"/>
        <v>17.596279746579228</v>
      </c>
      <c r="J256" s="605">
        <f t="shared" si="79"/>
        <v>41.037319284033423</v>
      </c>
      <c r="K256" s="605">
        <f t="shared" si="79"/>
        <v>72.78528061619437</v>
      </c>
      <c r="L256" s="605">
        <f t="shared" si="80"/>
        <v>151.30736917816401</v>
      </c>
      <c r="M256" s="605">
        <f t="shared" si="80"/>
        <v>242.88314933256899</v>
      </c>
      <c r="N256" s="538">
        <f t="shared" si="78"/>
        <v>1.2194524277233931</v>
      </c>
      <c r="O256" s="849"/>
      <c r="P256" s="849"/>
    </row>
    <row r="257" spans="2:16" s="577" customFormat="1" ht="15" customHeight="1">
      <c r="B257" s="585"/>
      <c r="C257" s="249" t="s">
        <v>142</v>
      </c>
      <c r="D257" s="589"/>
      <c r="E257" s="605">
        <f t="shared" si="79"/>
        <v>4.4863026600546585E-2</v>
      </c>
      <c r="F257" s="605">
        <f t="shared" si="79"/>
        <v>0.21165378993991199</v>
      </c>
      <c r="G257" s="605">
        <f t="shared" si="79"/>
        <v>0.55131537477812365</v>
      </c>
      <c r="H257" s="605">
        <f t="shared" si="79"/>
        <v>0.84237540078148654</v>
      </c>
      <c r="I257" s="605">
        <f t="shared" si="79"/>
        <v>0.93941764383401993</v>
      </c>
      <c r="J257" s="605">
        <f t="shared" si="79"/>
        <v>1.0030170361542414</v>
      </c>
      <c r="K257" s="605">
        <f t="shared" si="79"/>
        <v>1.009957025542453</v>
      </c>
      <c r="L257" s="605">
        <f t="shared" si="80"/>
        <v>1.0312438678346805</v>
      </c>
      <c r="M257" s="605">
        <f t="shared" si="80"/>
        <v>1.0566592654810163</v>
      </c>
      <c r="N257" s="538">
        <f t="shared" si="78"/>
        <v>0.11452327795165496</v>
      </c>
      <c r="O257" s="849"/>
      <c r="P257" s="849"/>
    </row>
    <row r="258" spans="2:16" s="577" customFormat="1" ht="15" customHeight="1">
      <c r="B258" s="585"/>
      <c r="C258" s="249" t="s">
        <v>143</v>
      </c>
      <c r="D258" s="589"/>
      <c r="E258" s="605">
        <f t="shared" si="79"/>
        <v>0</v>
      </c>
      <c r="F258" s="605">
        <f t="shared" si="79"/>
        <v>0</v>
      </c>
      <c r="G258" s="605">
        <f t="shared" si="79"/>
        <v>0.67658645591566302</v>
      </c>
      <c r="H258" s="605">
        <f t="shared" si="79"/>
        <v>11.496591167974916</v>
      </c>
      <c r="I258" s="605">
        <f t="shared" si="79"/>
        <v>36.642397936737503</v>
      </c>
      <c r="J258" s="605">
        <f t="shared" si="79"/>
        <v>98.903624582597587</v>
      </c>
      <c r="K258" s="605">
        <f t="shared" si="79"/>
        <v>196.07218636994497</v>
      </c>
      <c r="L258" s="605">
        <f t="shared" si="80"/>
        <v>456.66804837474223</v>
      </c>
      <c r="M258" s="605">
        <f t="shared" si="80"/>
        <v>814.27063773685222</v>
      </c>
      <c r="N258" s="538">
        <f t="shared" si="78"/>
        <v>2.2614263761149083</v>
      </c>
      <c r="O258" s="849"/>
      <c r="P258" s="849"/>
    </row>
    <row r="259" spans="2:16" s="577" customFormat="1" ht="15" customHeight="1">
      <c r="B259" s="585"/>
      <c r="C259" s="597" t="s">
        <v>144</v>
      </c>
      <c r="D259" s="598"/>
      <c r="E259" s="658">
        <f t="shared" si="79"/>
        <v>2.9721755122862109E-3</v>
      </c>
      <c r="F259" s="658">
        <f t="shared" si="79"/>
        <v>2.8770658958930527E-3</v>
      </c>
      <c r="G259" s="658">
        <f t="shared" si="79"/>
        <v>2.1713704874664549E-2</v>
      </c>
      <c r="H259" s="658">
        <f t="shared" si="79"/>
        <v>6.8636152560619654E-2</v>
      </c>
      <c r="I259" s="658">
        <f t="shared" si="79"/>
        <v>0.3093692979984905</v>
      </c>
      <c r="J259" s="658">
        <f t="shared" si="79"/>
        <v>1.382010518386726</v>
      </c>
      <c r="K259" s="658">
        <f t="shared" si="79"/>
        <v>4.2184816404403254</v>
      </c>
      <c r="L259" s="658">
        <f t="shared" si="80"/>
        <v>11.00420413324343</v>
      </c>
      <c r="M259" s="658">
        <f t="shared" si="80"/>
        <v>22.339228960621043</v>
      </c>
      <c r="N259" s="599">
        <f t="shared" si="78"/>
        <v>2.1772816028112048</v>
      </c>
      <c r="O259" s="849"/>
      <c r="P259" s="849"/>
    </row>
    <row r="260" spans="2:16" s="577" customFormat="1" ht="15" customHeight="1">
      <c r="B260" s="452" t="s">
        <v>26</v>
      </c>
      <c r="C260" s="452"/>
      <c r="D260" s="191"/>
      <c r="E260" s="191">
        <v>2011</v>
      </c>
      <c r="F260" s="191">
        <v>2012</v>
      </c>
      <c r="G260" s="191">
        <v>2013</v>
      </c>
      <c r="H260" s="191">
        <v>2014</v>
      </c>
      <c r="I260" s="191">
        <v>2015</v>
      </c>
      <c r="J260" s="191">
        <v>2016</v>
      </c>
      <c r="K260" s="191">
        <v>2017</v>
      </c>
      <c r="L260" s="191">
        <v>2018</v>
      </c>
      <c r="M260" s="191">
        <v>2019</v>
      </c>
      <c r="N260" s="257" t="s">
        <v>29</v>
      </c>
      <c r="O260" s="849"/>
      <c r="P260" s="849"/>
    </row>
    <row r="261" spans="2:16" s="577" customFormat="1" ht="15" customHeight="1">
      <c r="B261" s="585"/>
      <c r="C261" s="593" t="s">
        <v>19</v>
      </c>
      <c r="D261" s="594"/>
      <c r="E261" s="614">
        <f t="shared" ref="E261:K261" si="81">SUM(E262:E263)</f>
        <v>147.17947429100792</v>
      </c>
      <c r="F261" s="614">
        <f t="shared" si="81"/>
        <v>67.775887122313534</v>
      </c>
      <c r="G261" s="614">
        <f t="shared" si="81"/>
        <v>62.685627948637446</v>
      </c>
      <c r="H261" s="614">
        <f t="shared" si="81"/>
        <v>80.347170515522322</v>
      </c>
      <c r="I261" s="614">
        <f t="shared" si="81"/>
        <v>140.58310090104081</v>
      </c>
      <c r="J261" s="614">
        <f t="shared" si="81"/>
        <v>122.0959014391531</v>
      </c>
      <c r="K261" s="614">
        <f t="shared" si="81"/>
        <v>110.11892864398904</v>
      </c>
      <c r="L261" s="614">
        <f>SUM(L262:L263)</f>
        <v>116.33987224874076</v>
      </c>
      <c r="M261" s="614">
        <f>SUM(M262:M263)</f>
        <v>126.84440820928126</v>
      </c>
      <c r="N261" s="543">
        <f t="shared" ref="N261:N263" si="82">(M261/G261)^(1/6)-1</f>
        <v>0.1246495771832381</v>
      </c>
      <c r="O261" s="849"/>
      <c r="P261" s="849"/>
    </row>
    <row r="262" spans="2:16" s="577" customFormat="1" ht="15" customHeight="1">
      <c r="B262" s="847" t="s">
        <v>127</v>
      </c>
      <c r="C262" s="249" t="s">
        <v>145</v>
      </c>
      <c r="D262" s="589"/>
      <c r="E262" s="605">
        <f t="shared" ref="E262:K263" si="83">E212*E313/10^6</f>
        <v>79.486320499276985</v>
      </c>
      <c r="F262" s="605">
        <f t="shared" si="83"/>
        <v>39.380343038623323</v>
      </c>
      <c r="G262" s="605">
        <f t="shared" si="83"/>
        <v>38.103107259367917</v>
      </c>
      <c r="H262" s="605">
        <f t="shared" si="83"/>
        <v>49.867837465101225</v>
      </c>
      <c r="I262" s="605">
        <f t="shared" si="83"/>
        <v>88.311454145424406</v>
      </c>
      <c r="J262" s="605">
        <f t="shared" si="83"/>
        <v>76.698170208082232</v>
      </c>
      <c r="K262" s="605">
        <f t="shared" si="83"/>
        <v>69.174478690239951</v>
      </c>
      <c r="L262" s="605">
        <f>L212*L313/10^6</f>
        <v>73.082349354431827</v>
      </c>
      <c r="M262" s="605">
        <f>M212*M313/10^6</f>
        <v>79.681085901374544</v>
      </c>
      <c r="N262" s="538">
        <f t="shared" si="82"/>
        <v>0.13083473989108141</v>
      </c>
      <c r="O262" s="849"/>
      <c r="P262" s="849"/>
    </row>
    <row r="263" spans="2:16" s="577" customFormat="1" ht="15" customHeight="1">
      <c r="B263" s="585"/>
      <c r="C263" s="597" t="s">
        <v>140</v>
      </c>
      <c r="D263" s="598"/>
      <c r="E263" s="658">
        <f t="shared" si="83"/>
        <v>67.693153791730936</v>
      </c>
      <c r="F263" s="658">
        <f t="shared" si="83"/>
        <v>28.395544083690215</v>
      </c>
      <c r="G263" s="658">
        <f t="shared" si="83"/>
        <v>24.582520689269533</v>
      </c>
      <c r="H263" s="658">
        <f t="shared" si="83"/>
        <v>30.479333050421097</v>
      </c>
      <c r="I263" s="658">
        <f t="shared" si="83"/>
        <v>52.271646755616395</v>
      </c>
      <c r="J263" s="658">
        <f t="shared" si="83"/>
        <v>45.397731231070857</v>
      </c>
      <c r="K263" s="658">
        <f t="shared" si="83"/>
        <v>40.944449953749086</v>
      </c>
      <c r="L263" s="658">
        <f>L213*L314/10^6</f>
        <v>43.257522894308927</v>
      </c>
      <c r="M263" s="658">
        <f>M213*M314/10^6</f>
        <v>47.163322307906711</v>
      </c>
      <c r="N263" s="599">
        <f t="shared" si="82"/>
        <v>0.11471282079395384</v>
      </c>
      <c r="O263" s="849"/>
      <c r="P263" s="849"/>
    </row>
    <row r="264" spans="2:16" s="577" customFormat="1" ht="15" customHeight="1">
      <c r="B264" s="452" t="s">
        <v>26</v>
      </c>
      <c r="C264" s="452"/>
      <c r="D264" s="191"/>
      <c r="E264" s="191">
        <v>2011</v>
      </c>
      <c r="F264" s="191">
        <v>2012</v>
      </c>
      <c r="G264" s="191">
        <v>2013</v>
      </c>
      <c r="H264" s="191">
        <v>2014</v>
      </c>
      <c r="I264" s="191">
        <v>2015</v>
      </c>
      <c r="J264" s="191">
        <v>2016</v>
      </c>
      <c r="K264" s="191">
        <v>2017</v>
      </c>
      <c r="L264" s="191">
        <v>2018</v>
      </c>
      <c r="M264" s="191">
        <v>2019</v>
      </c>
      <c r="N264" s="257" t="s">
        <v>29</v>
      </c>
      <c r="O264" s="849"/>
      <c r="P264" s="849"/>
    </row>
    <row r="265" spans="2:16" s="577" customFormat="1" ht="15" customHeight="1">
      <c r="B265" s="585"/>
      <c r="C265" s="593" t="s">
        <v>15</v>
      </c>
      <c r="D265" s="594"/>
      <c r="E265" s="614">
        <f t="shared" ref="E265:K265" si="84">SUM(E266:E267)</f>
        <v>0</v>
      </c>
      <c r="F265" s="614">
        <f t="shared" si="84"/>
        <v>0</v>
      </c>
      <c r="G265" s="614">
        <f t="shared" si="84"/>
        <v>0</v>
      </c>
      <c r="H265" s="614">
        <f t="shared" si="84"/>
        <v>1.8524331797342843</v>
      </c>
      <c r="I265" s="614">
        <f t="shared" si="84"/>
        <v>6.6629146359183782</v>
      </c>
      <c r="J265" s="614">
        <f t="shared" si="84"/>
        <v>33.129204365081854</v>
      </c>
      <c r="K265" s="614">
        <f t="shared" si="84"/>
        <v>123.21913670294208</v>
      </c>
      <c r="L265" s="614">
        <f>SUM(L266:L267)</f>
        <v>228.66674482547484</v>
      </c>
      <c r="M265" s="614">
        <f>SUM(M266:M267)</f>
        <v>265.18859167604603</v>
      </c>
      <c r="N265" s="543" t="e">
        <f t="shared" ref="N265:N268" si="85">(M265/G265)^(1/6)-1</f>
        <v>#DIV/0!</v>
      </c>
      <c r="O265" s="849"/>
      <c r="P265" s="849"/>
    </row>
    <row r="266" spans="2:16" s="577" customFormat="1" ht="15" customHeight="1">
      <c r="B266" s="847" t="s">
        <v>127</v>
      </c>
      <c r="C266" s="249" t="s">
        <v>145</v>
      </c>
      <c r="D266" s="589"/>
      <c r="E266" s="605">
        <f t="shared" ref="E266:K267" si="86">E216*E317/10^6</f>
        <v>0</v>
      </c>
      <c r="F266" s="605">
        <f>F216*F317/10^6</f>
        <v>0</v>
      </c>
      <c r="G266" s="605">
        <f t="shared" si="86"/>
        <v>0</v>
      </c>
      <c r="H266" s="605">
        <f t="shared" si="86"/>
        <v>0.57711380895491504</v>
      </c>
      <c r="I266" s="605">
        <f t="shared" si="86"/>
        <v>2.0757887983996679</v>
      </c>
      <c r="J266" s="605">
        <f t="shared" si="86"/>
        <v>10.321193513452771</v>
      </c>
      <c r="K266" s="605">
        <f t="shared" si="86"/>
        <v>38.388140580040577</v>
      </c>
      <c r="L266" s="605">
        <f>L216*L317/10^6</f>
        <v>71.239674138465205</v>
      </c>
      <c r="M266" s="605">
        <f>M216*M317/10^6</f>
        <v>82.617823902023531</v>
      </c>
      <c r="N266" s="538" t="e">
        <f t="shared" si="85"/>
        <v>#DIV/0!</v>
      </c>
      <c r="O266" s="849"/>
      <c r="P266" s="849"/>
    </row>
    <row r="267" spans="2:16" s="577" customFormat="1" ht="15" customHeight="1">
      <c r="B267" s="585"/>
      <c r="C267" s="249" t="s">
        <v>140</v>
      </c>
      <c r="D267" s="589"/>
      <c r="E267" s="605">
        <f t="shared" si="86"/>
        <v>0</v>
      </c>
      <c r="F267" s="605">
        <f t="shared" si="86"/>
        <v>0</v>
      </c>
      <c r="G267" s="605">
        <f t="shared" si="86"/>
        <v>0</v>
      </c>
      <c r="H267" s="605">
        <f t="shared" si="86"/>
        <v>1.2753193707793693</v>
      </c>
      <c r="I267" s="605">
        <f t="shared" si="86"/>
        <v>4.5871258375187107</v>
      </c>
      <c r="J267" s="605">
        <f>J217*J318/10^6</f>
        <v>22.808010851629081</v>
      </c>
      <c r="K267" s="605">
        <f t="shared" si="86"/>
        <v>84.83099612290151</v>
      </c>
      <c r="L267" s="605">
        <f>L217*L318/10^6</f>
        <v>157.42707068700963</v>
      </c>
      <c r="M267" s="605">
        <f>M217*M318/10^6</f>
        <v>182.57076777402253</v>
      </c>
      <c r="N267" s="538" t="e">
        <f t="shared" si="85"/>
        <v>#DIV/0!</v>
      </c>
      <c r="O267" s="849"/>
      <c r="P267" s="849"/>
    </row>
    <row r="268" spans="2:16" s="577" customFormat="1" ht="15" customHeight="1">
      <c r="B268" s="854" t="s">
        <v>37</v>
      </c>
      <c r="C268" s="249"/>
      <c r="D268" s="589"/>
      <c r="E268" s="605">
        <f t="shared" ref="E268:K268" si="87">SUM(E265,E261,E254,E250,E245,E229,E221,E237)</f>
        <v>166.49656318506706</v>
      </c>
      <c r="F268" s="605">
        <f t="shared" si="87"/>
        <v>168.06769619674003</v>
      </c>
      <c r="G268" s="605">
        <f t="shared" si="87"/>
        <v>320.19244395251496</v>
      </c>
      <c r="H268" s="605">
        <f t="shared" si="87"/>
        <v>514.82335285482486</v>
      </c>
      <c r="I268" s="605">
        <f t="shared" si="87"/>
        <v>653.06313693682705</v>
      </c>
      <c r="J268" s="605">
        <f t="shared" si="87"/>
        <v>805.03251277955678</v>
      </c>
      <c r="K268" s="605">
        <f t="shared" si="87"/>
        <v>1125.9625291155992</v>
      </c>
      <c r="L268" s="605">
        <f>SUM(L265,L261,L254,L250,L245,L229,L221,L237)</f>
        <v>1715.5814708073697</v>
      </c>
      <c r="M268" s="605">
        <f>SUM(M265,M261,M254,M250,M245,M229,M221,M237)</f>
        <v>2324.8757188400527</v>
      </c>
      <c r="N268" s="538">
        <f t="shared" si="85"/>
        <v>0.39154774041092022</v>
      </c>
      <c r="O268" s="849"/>
      <c r="P268" s="849"/>
    </row>
    <row r="269" spans="2:16" s="577" customFormat="1" ht="15" customHeight="1">
      <c r="B269" s="847"/>
      <c r="C269" s="415"/>
      <c r="D269" s="844"/>
      <c r="E269" s="844"/>
      <c r="F269" s="844"/>
      <c r="G269" s="844"/>
      <c r="H269" s="844"/>
      <c r="I269" s="844"/>
      <c r="J269" s="844"/>
      <c r="K269" s="844"/>
      <c r="L269" s="844"/>
      <c r="M269" s="844"/>
      <c r="N269" s="534"/>
      <c r="O269" s="849"/>
      <c r="P269" s="849"/>
    </row>
    <row r="270" spans="2:16" s="577" customFormat="1" ht="15" customHeight="1">
      <c r="B270" s="858" t="s">
        <v>42</v>
      </c>
      <c r="C270" s="585"/>
      <c r="D270" s="843"/>
      <c r="E270" s="843"/>
      <c r="F270" s="843"/>
      <c r="G270" s="843"/>
      <c r="H270" s="843"/>
      <c r="I270" s="843"/>
      <c r="J270" s="843"/>
      <c r="K270" s="843"/>
      <c r="L270" s="843"/>
      <c r="M270" s="843"/>
      <c r="N270" s="849"/>
      <c r="O270" s="849"/>
      <c r="P270" s="849"/>
    </row>
    <row r="271" spans="2:16" s="577" customFormat="1" ht="15" customHeight="1">
      <c r="B271" s="452" t="s">
        <v>28</v>
      </c>
      <c r="C271" s="452"/>
      <c r="D271" s="615" t="s">
        <v>45</v>
      </c>
      <c r="E271" s="191">
        <v>2011</v>
      </c>
      <c r="F271" s="191">
        <v>2012</v>
      </c>
      <c r="G271" s="191">
        <v>2013</v>
      </c>
      <c r="H271" s="191">
        <v>2014</v>
      </c>
      <c r="I271" s="191">
        <v>2015</v>
      </c>
      <c r="J271" s="191">
        <v>2016</v>
      </c>
      <c r="K271" s="191">
        <v>2017</v>
      </c>
      <c r="L271" s="191">
        <v>2018</v>
      </c>
      <c r="M271" s="191">
        <v>2019</v>
      </c>
      <c r="N271" s="257" t="s">
        <v>29</v>
      </c>
      <c r="O271" s="849"/>
      <c r="P271" s="849"/>
    </row>
    <row r="272" spans="2:16" s="577" customFormat="1" ht="15" customHeight="1">
      <c r="B272" s="585"/>
      <c r="C272" s="593" t="s">
        <v>62</v>
      </c>
      <c r="D272" s="594"/>
      <c r="E272" s="614"/>
      <c r="F272" s="614"/>
      <c r="G272" s="614"/>
      <c r="H272" s="614"/>
      <c r="I272" s="614"/>
      <c r="J272" s="614"/>
      <c r="K272" s="614"/>
      <c r="L272" s="614"/>
      <c r="M272" s="614"/>
      <c r="N272" s="543"/>
      <c r="O272" s="849"/>
      <c r="P272" s="849"/>
    </row>
    <row r="273" spans="2:16" s="577" customFormat="1" ht="15" customHeight="1">
      <c r="B273" s="585"/>
      <c r="C273" s="249" t="s">
        <v>99</v>
      </c>
      <c r="D273" s="589"/>
      <c r="E273" s="605">
        <f t="shared" ref="E273:K273" si="88">E118</f>
        <v>6480</v>
      </c>
      <c r="F273" s="605">
        <f t="shared" si="88"/>
        <v>4536</v>
      </c>
      <c r="G273" s="605">
        <f t="shared" si="88"/>
        <v>2268</v>
      </c>
      <c r="H273" s="605">
        <f t="shared" si="88"/>
        <v>1814.4</v>
      </c>
      <c r="I273" s="605">
        <f t="shared" si="88"/>
        <v>1542.24</v>
      </c>
      <c r="J273" s="605">
        <f t="shared" si="88"/>
        <v>1388.0160000000001</v>
      </c>
      <c r="K273" s="605">
        <f t="shared" si="88"/>
        <v>1276.9747200000002</v>
      </c>
      <c r="L273" s="605">
        <f t="shared" ref="L273:M278" si="89">L118</f>
        <v>1187.5864896</v>
      </c>
      <c r="M273" s="605">
        <f t="shared" si="89"/>
        <v>1104.455435328</v>
      </c>
      <c r="N273" s="538">
        <f t="shared" ref="N273:N278" si="90">(M273/G273)^(1/6)-1</f>
        <v>-0.11301244911185493</v>
      </c>
      <c r="O273" s="849"/>
      <c r="P273" s="849"/>
    </row>
    <row r="274" spans="2:16" s="577" customFormat="1" ht="15" customHeight="1">
      <c r="B274" s="585"/>
      <c r="C274" s="249" t="s">
        <v>136</v>
      </c>
      <c r="D274" s="589"/>
      <c r="E274" s="605">
        <f t="shared" ref="E274:K278" si="91">E119</f>
        <v>1782.0000000000002</v>
      </c>
      <c r="F274" s="605">
        <f t="shared" si="91"/>
        <v>1603.8000000000002</v>
      </c>
      <c r="G274" s="605">
        <f t="shared" si="91"/>
        <v>1443.4200000000003</v>
      </c>
      <c r="H274" s="605">
        <f t="shared" si="91"/>
        <v>1299.0780000000002</v>
      </c>
      <c r="I274" s="605">
        <f t="shared" si="91"/>
        <v>1169.1702000000002</v>
      </c>
      <c r="J274" s="605">
        <f t="shared" si="91"/>
        <v>1052.2531800000002</v>
      </c>
      <c r="K274" s="605">
        <f t="shared" si="91"/>
        <v>947.02786200000014</v>
      </c>
      <c r="L274" s="605">
        <f t="shared" si="89"/>
        <v>852.32507580000015</v>
      </c>
      <c r="M274" s="605">
        <f t="shared" si="89"/>
        <v>767.0925682200002</v>
      </c>
      <c r="N274" s="538">
        <f t="shared" si="90"/>
        <v>-9.9999999999999978E-2</v>
      </c>
      <c r="O274" s="849"/>
      <c r="P274" s="849"/>
    </row>
    <row r="275" spans="2:16" s="577" customFormat="1" ht="15" customHeight="1">
      <c r="B275" s="244" t="s">
        <v>90</v>
      </c>
      <c r="C275" s="249" t="s">
        <v>137</v>
      </c>
      <c r="D275" s="589"/>
      <c r="E275" s="605">
        <f t="shared" si="91"/>
        <v>405</v>
      </c>
      <c r="F275" s="605">
        <f t="shared" si="91"/>
        <v>364.5</v>
      </c>
      <c r="G275" s="605">
        <f t="shared" si="91"/>
        <v>328.05</v>
      </c>
      <c r="H275" s="605">
        <f t="shared" si="91"/>
        <v>295.245</v>
      </c>
      <c r="I275" s="605">
        <f t="shared" si="91"/>
        <v>265.72050000000002</v>
      </c>
      <c r="J275" s="605">
        <f t="shared" si="91"/>
        <v>239.14845000000003</v>
      </c>
      <c r="K275" s="605">
        <f t="shared" si="91"/>
        <v>215.23360500000004</v>
      </c>
      <c r="L275" s="605">
        <f t="shared" si="89"/>
        <v>193.71024450000004</v>
      </c>
      <c r="M275" s="605">
        <f t="shared" si="89"/>
        <v>174.33922005000005</v>
      </c>
      <c r="N275" s="538">
        <f t="shared" si="90"/>
        <v>-9.9999999999999978E-2</v>
      </c>
      <c r="O275" s="849"/>
      <c r="P275" s="849"/>
    </row>
    <row r="276" spans="2:16" s="577" customFormat="1" ht="15" customHeight="1">
      <c r="B276" s="415"/>
      <c r="C276" s="249" t="s">
        <v>98</v>
      </c>
      <c r="D276" s="589"/>
      <c r="E276" s="605">
        <f t="shared" si="91"/>
        <v>810</v>
      </c>
      <c r="F276" s="605">
        <f t="shared" si="91"/>
        <v>800</v>
      </c>
      <c r="G276" s="605">
        <f t="shared" si="91"/>
        <v>720</v>
      </c>
      <c r="H276" s="605">
        <f t="shared" si="91"/>
        <v>648</v>
      </c>
      <c r="I276" s="605">
        <f t="shared" si="91"/>
        <v>583.20000000000005</v>
      </c>
      <c r="J276" s="605">
        <f t="shared" si="91"/>
        <v>524.88000000000011</v>
      </c>
      <c r="K276" s="605">
        <f t="shared" si="91"/>
        <v>472.39200000000011</v>
      </c>
      <c r="L276" s="605">
        <f t="shared" si="89"/>
        <v>425.15280000000013</v>
      </c>
      <c r="M276" s="605">
        <f t="shared" si="89"/>
        <v>382.63752000000011</v>
      </c>
      <c r="N276" s="538">
        <f t="shared" si="90"/>
        <v>-9.9999999999999978E-2</v>
      </c>
      <c r="O276" s="849"/>
      <c r="P276" s="849"/>
    </row>
    <row r="277" spans="2:16" s="577" customFormat="1" ht="15" customHeight="1">
      <c r="B277" s="585"/>
      <c r="C277" s="249" t="s">
        <v>343</v>
      </c>
      <c r="D277" s="589"/>
      <c r="E277" s="605">
        <f t="shared" si="91"/>
        <v>405</v>
      </c>
      <c r="F277" s="605">
        <f t="shared" si="91"/>
        <v>364.5</v>
      </c>
      <c r="G277" s="605">
        <f t="shared" si="91"/>
        <v>328.05</v>
      </c>
      <c r="H277" s="605">
        <f t="shared" si="91"/>
        <v>295.245</v>
      </c>
      <c r="I277" s="605">
        <f t="shared" si="91"/>
        <v>265.72050000000002</v>
      </c>
      <c r="J277" s="605">
        <f t="shared" si="91"/>
        <v>239.14845000000003</v>
      </c>
      <c r="K277" s="605">
        <f t="shared" si="91"/>
        <v>215.23360500000004</v>
      </c>
      <c r="L277" s="605">
        <f t="shared" si="89"/>
        <v>193.71024450000004</v>
      </c>
      <c r="M277" s="605">
        <f t="shared" si="89"/>
        <v>174.33922005000005</v>
      </c>
      <c r="N277" s="538">
        <f t="shared" si="90"/>
        <v>-9.9999999999999978E-2</v>
      </c>
      <c r="O277" s="849"/>
      <c r="P277" s="849"/>
    </row>
    <row r="278" spans="2:16" s="577" customFormat="1" ht="15" customHeight="1">
      <c r="B278" s="585"/>
      <c r="C278" s="597" t="s">
        <v>96</v>
      </c>
      <c r="D278" s="598"/>
      <c r="E278" s="658">
        <f t="shared" si="91"/>
        <v>6480</v>
      </c>
      <c r="F278" s="658">
        <f t="shared" si="91"/>
        <v>3564.0000000000005</v>
      </c>
      <c r="G278" s="658">
        <f t="shared" si="91"/>
        <v>2851.2000000000007</v>
      </c>
      <c r="H278" s="658">
        <f t="shared" si="91"/>
        <v>2280.9600000000005</v>
      </c>
      <c r="I278" s="658">
        <f t="shared" si="91"/>
        <v>1938.8160000000003</v>
      </c>
      <c r="J278" s="658">
        <f t="shared" si="91"/>
        <v>1744.9344000000003</v>
      </c>
      <c r="K278" s="658">
        <f t="shared" si="91"/>
        <v>1570.4409600000004</v>
      </c>
      <c r="L278" s="658">
        <f t="shared" si="89"/>
        <v>1413.3968640000003</v>
      </c>
      <c r="M278" s="658">
        <f t="shared" si="89"/>
        <v>1272.0571776000004</v>
      </c>
      <c r="N278" s="599">
        <f t="shared" si="90"/>
        <v>-0.12586235214938879</v>
      </c>
      <c r="O278" s="849"/>
      <c r="P278" s="849"/>
    </row>
    <row r="279" spans="2:16" s="577" customFormat="1" ht="15" customHeight="1">
      <c r="B279" s="452" t="s">
        <v>26</v>
      </c>
      <c r="C279" s="452"/>
      <c r="D279" s="191"/>
      <c r="E279" s="191">
        <v>2011</v>
      </c>
      <c r="F279" s="191">
        <v>2012</v>
      </c>
      <c r="G279" s="191">
        <v>2013</v>
      </c>
      <c r="H279" s="191">
        <v>2014</v>
      </c>
      <c r="I279" s="191">
        <v>2015</v>
      </c>
      <c r="J279" s="191">
        <v>2016</v>
      </c>
      <c r="K279" s="191">
        <v>2017</v>
      </c>
      <c r="L279" s="191">
        <v>2018</v>
      </c>
      <c r="M279" s="191">
        <v>2019</v>
      </c>
      <c r="N279" s="257" t="s">
        <v>29</v>
      </c>
      <c r="O279" s="849"/>
      <c r="P279" s="849"/>
    </row>
    <row r="280" spans="2:16" s="577" customFormat="1" ht="15" customHeight="1">
      <c r="B280" s="244" t="s">
        <v>90</v>
      </c>
      <c r="C280" s="593" t="s">
        <v>87</v>
      </c>
      <c r="D280" s="594"/>
      <c r="E280" s="614"/>
      <c r="F280" s="614"/>
      <c r="G280" s="614"/>
      <c r="H280" s="614"/>
      <c r="I280" s="614"/>
      <c r="J280" s="614"/>
      <c r="K280" s="614"/>
      <c r="L280" s="614"/>
      <c r="M280" s="614"/>
      <c r="N280" s="543"/>
      <c r="O280" s="849"/>
      <c r="P280" s="849"/>
    </row>
    <row r="281" spans="2:16" s="577" customFormat="1" ht="15" customHeight="1">
      <c r="B281" s="244"/>
      <c r="C281" s="249" t="s">
        <v>99</v>
      </c>
      <c r="D281" s="589"/>
      <c r="E281" s="605">
        <f t="shared" ref="E281:K286" si="92">E126</f>
        <v>9720</v>
      </c>
      <c r="F281" s="605">
        <f t="shared" si="92"/>
        <v>6804</v>
      </c>
      <c r="G281" s="605">
        <f t="shared" si="92"/>
        <v>3402</v>
      </c>
      <c r="H281" s="605">
        <f t="shared" si="92"/>
        <v>2721.6000000000004</v>
      </c>
      <c r="I281" s="605">
        <f t="shared" si="92"/>
        <v>2313.36</v>
      </c>
      <c r="J281" s="605">
        <f t="shared" si="92"/>
        <v>2082.0240000000003</v>
      </c>
      <c r="K281" s="605">
        <f t="shared" si="92"/>
        <v>1915.4620800000002</v>
      </c>
      <c r="L281" s="605">
        <f t="shared" ref="L281:M286" si="93">L126</f>
        <v>1781.3797344</v>
      </c>
      <c r="M281" s="605">
        <f t="shared" si="93"/>
        <v>1656.683152992</v>
      </c>
      <c r="N281" s="538">
        <f t="shared" ref="N281:N286" si="94">(M281/G281)^(1/6)-1</f>
        <v>-0.11301244911185493</v>
      </c>
      <c r="O281" s="849"/>
      <c r="P281" s="849"/>
    </row>
    <row r="282" spans="2:16" s="577" customFormat="1" ht="15" customHeight="1">
      <c r="B282" s="244"/>
      <c r="C282" s="249" t="s">
        <v>136</v>
      </c>
      <c r="D282" s="589"/>
      <c r="E282" s="605">
        <f t="shared" si="92"/>
        <v>2494.8000000000002</v>
      </c>
      <c r="F282" s="605">
        <f t="shared" si="92"/>
        <v>2245.3200000000002</v>
      </c>
      <c r="G282" s="605">
        <f t="shared" si="92"/>
        <v>2020.7880000000002</v>
      </c>
      <c r="H282" s="605">
        <f t="shared" si="92"/>
        <v>1818.7092000000002</v>
      </c>
      <c r="I282" s="605">
        <f t="shared" si="92"/>
        <v>1636.8382800000002</v>
      </c>
      <c r="J282" s="605">
        <f t="shared" si="92"/>
        <v>1473.1544520000002</v>
      </c>
      <c r="K282" s="605">
        <f t="shared" si="92"/>
        <v>1325.8390068000001</v>
      </c>
      <c r="L282" s="605">
        <f t="shared" si="93"/>
        <v>1193.2551061200002</v>
      </c>
      <c r="M282" s="605">
        <f t="shared" si="93"/>
        <v>1073.9295955080001</v>
      </c>
      <c r="N282" s="538">
        <f t="shared" si="94"/>
        <v>-9.9999999999999978E-2</v>
      </c>
      <c r="O282" s="849"/>
      <c r="P282" s="849"/>
    </row>
    <row r="283" spans="2:16" s="577" customFormat="1" ht="15" customHeight="1">
      <c r="B283" s="244"/>
      <c r="C283" s="249" t="s">
        <v>137</v>
      </c>
      <c r="D283" s="589"/>
      <c r="E283" s="605">
        <f t="shared" si="92"/>
        <v>567</v>
      </c>
      <c r="F283" s="605">
        <f t="shared" si="92"/>
        <v>510.29999999999995</v>
      </c>
      <c r="G283" s="605">
        <f t="shared" si="92"/>
        <v>459.27</v>
      </c>
      <c r="H283" s="605">
        <f t="shared" si="92"/>
        <v>413.34299999999996</v>
      </c>
      <c r="I283" s="605">
        <f t="shared" si="92"/>
        <v>372.00869999999998</v>
      </c>
      <c r="J283" s="605">
        <f t="shared" si="92"/>
        <v>334.80783000000002</v>
      </c>
      <c r="K283" s="605">
        <f t="shared" si="92"/>
        <v>301.32704700000005</v>
      </c>
      <c r="L283" s="605">
        <f t="shared" si="93"/>
        <v>271.19434230000002</v>
      </c>
      <c r="M283" s="605">
        <f t="shared" si="93"/>
        <v>244.07490807000005</v>
      </c>
      <c r="N283" s="538">
        <f t="shared" si="94"/>
        <v>-9.9999999999999978E-2</v>
      </c>
      <c r="O283" s="849"/>
      <c r="P283" s="849"/>
    </row>
    <row r="284" spans="2:16" s="577" customFormat="1" ht="15" customHeight="1">
      <c r="B284" s="585"/>
      <c r="C284" s="249" t="s">
        <v>98</v>
      </c>
      <c r="D284" s="589"/>
      <c r="E284" s="605">
        <f t="shared" si="92"/>
        <v>1134</v>
      </c>
      <c r="F284" s="605">
        <f t="shared" si="92"/>
        <v>1120</v>
      </c>
      <c r="G284" s="605">
        <f t="shared" si="92"/>
        <v>1007.9999999999999</v>
      </c>
      <c r="H284" s="605">
        <f t="shared" si="92"/>
        <v>907.19999999999993</v>
      </c>
      <c r="I284" s="605">
        <f t="shared" si="92"/>
        <v>816.48</v>
      </c>
      <c r="J284" s="605">
        <f t="shared" si="92"/>
        <v>734.83200000000011</v>
      </c>
      <c r="K284" s="605">
        <f t="shared" si="92"/>
        <v>661.3488000000001</v>
      </c>
      <c r="L284" s="605">
        <f t="shared" si="93"/>
        <v>595.21392000000014</v>
      </c>
      <c r="M284" s="605">
        <f t="shared" si="93"/>
        <v>535.69252800000015</v>
      </c>
      <c r="N284" s="538">
        <f t="shared" si="94"/>
        <v>-9.9999999999999978E-2</v>
      </c>
      <c r="O284" s="849"/>
      <c r="P284" s="849"/>
    </row>
    <row r="285" spans="2:16" s="577" customFormat="1" ht="15" customHeight="1">
      <c r="B285" s="585"/>
      <c r="C285" s="249" t="s">
        <v>343</v>
      </c>
      <c r="D285" s="589"/>
      <c r="E285" s="605">
        <f t="shared" si="92"/>
        <v>567</v>
      </c>
      <c r="F285" s="605">
        <f t="shared" si="92"/>
        <v>510.29999999999995</v>
      </c>
      <c r="G285" s="605">
        <f t="shared" si="92"/>
        <v>459.27</v>
      </c>
      <c r="H285" s="605">
        <f t="shared" si="92"/>
        <v>413.34299999999996</v>
      </c>
      <c r="I285" s="605">
        <f t="shared" si="92"/>
        <v>372.00869999999998</v>
      </c>
      <c r="J285" s="605">
        <f t="shared" si="92"/>
        <v>334.80783000000002</v>
      </c>
      <c r="K285" s="605">
        <f t="shared" si="92"/>
        <v>301.32704700000005</v>
      </c>
      <c r="L285" s="605">
        <f t="shared" si="93"/>
        <v>271.19434230000002</v>
      </c>
      <c r="M285" s="605">
        <f t="shared" si="93"/>
        <v>244.07490807000005</v>
      </c>
      <c r="N285" s="538">
        <f t="shared" si="94"/>
        <v>-9.9999999999999978E-2</v>
      </c>
      <c r="O285" s="849"/>
      <c r="P285" s="849"/>
    </row>
    <row r="286" spans="2:16" s="577" customFormat="1" ht="15" customHeight="1">
      <c r="B286" s="585"/>
      <c r="C286" s="597" t="s">
        <v>96</v>
      </c>
      <c r="D286" s="598"/>
      <c r="E286" s="658">
        <f t="shared" si="92"/>
        <v>9072</v>
      </c>
      <c r="F286" s="658">
        <f t="shared" si="92"/>
        <v>4989.6000000000004</v>
      </c>
      <c r="G286" s="658">
        <f t="shared" si="92"/>
        <v>3991.6800000000007</v>
      </c>
      <c r="H286" s="658">
        <f t="shared" si="92"/>
        <v>3193.3440000000005</v>
      </c>
      <c r="I286" s="658">
        <f t="shared" si="92"/>
        <v>2714.3424</v>
      </c>
      <c r="J286" s="658">
        <f t="shared" si="92"/>
        <v>2442.9081600000004</v>
      </c>
      <c r="K286" s="658">
        <f t="shared" si="92"/>
        <v>2198.6173440000002</v>
      </c>
      <c r="L286" s="658">
        <f t="shared" si="93"/>
        <v>1978.7556096000003</v>
      </c>
      <c r="M286" s="658">
        <f t="shared" si="93"/>
        <v>1780.8800486400005</v>
      </c>
      <c r="N286" s="599">
        <f t="shared" si="94"/>
        <v>-0.12586235214938879</v>
      </c>
      <c r="O286" s="849"/>
      <c r="P286" s="849"/>
    </row>
    <row r="287" spans="2:16" s="577" customFormat="1" ht="15" customHeight="1">
      <c r="B287" s="452" t="s">
        <v>26</v>
      </c>
      <c r="C287" s="452"/>
      <c r="D287" s="191"/>
      <c r="E287" s="191">
        <v>2011</v>
      </c>
      <c r="F287" s="191">
        <v>2012</v>
      </c>
      <c r="G287" s="191">
        <v>2013</v>
      </c>
      <c r="H287" s="191">
        <v>2014</v>
      </c>
      <c r="I287" s="191">
        <v>2015</v>
      </c>
      <c r="J287" s="191">
        <v>2016</v>
      </c>
      <c r="K287" s="191">
        <v>2017</v>
      </c>
      <c r="L287" s="191">
        <v>2018</v>
      </c>
      <c r="M287" s="191">
        <v>2019</v>
      </c>
      <c r="N287" s="257" t="s">
        <v>29</v>
      </c>
      <c r="O287" s="849"/>
      <c r="P287" s="849"/>
    </row>
    <row r="288" spans="2:16" s="577" customFormat="1" ht="15" customHeight="1">
      <c r="B288" s="847" t="s">
        <v>92</v>
      </c>
      <c r="C288" s="593" t="s">
        <v>62</v>
      </c>
      <c r="D288" s="594"/>
      <c r="E288" s="594"/>
      <c r="F288" s="594"/>
      <c r="G288" s="594"/>
      <c r="H288" s="594"/>
      <c r="I288" s="594"/>
      <c r="J288" s="594"/>
      <c r="K288" s="594"/>
      <c r="L288" s="594"/>
      <c r="M288" s="594"/>
      <c r="N288" s="543"/>
      <c r="O288" s="849"/>
      <c r="P288" s="849"/>
    </row>
    <row r="289" spans="1:16" s="577" customFormat="1" ht="15" customHeight="1">
      <c r="B289" s="585"/>
      <c r="C289" s="249" t="s">
        <v>99</v>
      </c>
      <c r="D289" s="589"/>
      <c r="E289" s="605">
        <f t="shared" ref="E289:K294" si="95">E134</f>
        <v>3240</v>
      </c>
      <c r="F289" s="605">
        <f t="shared" si="95"/>
        <v>2268</v>
      </c>
      <c r="G289" s="605">
        <f t="shared" si="95"/>
        <v>1134</v>
      </c>
      <c r="H289" s="605">
        <f t="shared" si="95"/>
        <v>907.2</v>
      </c>
      <c r="I289" s="605">
        <f t="shared" si="95"/>
        <v>771.12</v>
      </c>
      <c r="J289" s="605">
        <f t="shared" si="95"/>
        <v>694.00800000000004</v>
      </c>
      <c r="K289" s="605">
        <f t="shared" si="95"/>
        <v>638.48736000000008</v>
      </c>
      <c r="L289" s="605">
        <f t="shared" ref="L289:M294" si="96">L134</f>
        <v>593.79324480000002</v>
      </c>
      <c r="M289" s="605">
        <f t="shared" si="96"/>
        <v>552.22771766400001</v>
      </c>
      <c r="N289" s="538">
        <f t="shared" ref="N289:N294" si="97">(M289/G289)^(1/6)-1</f>
        <v>-0.11301244911185493</v>
      </c>
      <c r="O289" s="849"/>
      <c r="P289" s="849"/>
    </row>
    <row r="290" spans="1:16" s="577" customFormat="1" ht="15" customHeight="1">
      <c r="B290" s="585"/>
      <c r="C290" s="249" t="s">
        <v>136</v>
      </c>
      <c r="D290" s="589"/>
      <c r="E290" s="605">
        <f t="shared" si="95"/>
        <v>891.00000000000011</v>
      </c>
      <c r="F290" s="605">
        <f t="shared" si="95"/>
        <v>801.90000000000009</v>
      </c>
      <c r="G290" s="605">
        <f t="shared" si="95"/>
        <v>721.71000000000015</v>
      </c>
      <c r="H290" s="605">
        <f t="shared" si="95"/>
        <v>649.5390000000001</v>
      </c>
      <c r="I290" s="605">
        <f t="shared" si="95"/>
        <v>584.58510000000012</v>
      </c>
      <c r="J290" s="605">
        <f t="shared" si="95"/>
        <v>526.12659000000008</v>
      </c>
      <c r="K290" s="605">
        <f t="shared" si="95"/>
        <v>473.51393100000007</v>
      </c>
      <c r="L290" s="605">
        <f t="shared" si="96"/>
        <v>426.16253790000007</v>
      </c>
      <c r="M290" s="605">
        <f t="shared" si="96"/>
        <v>383.5462841100001</v>
      </c>
      <c r="N290" s="538">
        <f t="shared" si="97"/>
        <v>-9.9999999999999978E-2</v>
      </c>
      <c r="O290" s="849"/>
      <c r="P290" s="849"/>
    </row>
    <row r="291" spans="1:16" s="577" customFormat="1" ht="15" customHeight="1">
      <c r="B291" s="244" t="s">
        <v>90</v>
      </c>
      <c r="C291" s="249" t="s">
        <v>137</v>
      </c>
      <c r="D291" s="589"/>
      <c r="E291" s="605">
        <f t="shared" si="95"/>
        <v>202.5</v>
      </c>
      <c r="F291" s="605">
        <f t="shared" si="95"/>
        <v>182.25</v>
      </c>
      <c r="G291" s="605">
        <f t="shared" si="95"/>
        <v>164.02500000000001</v>
      </c>
      <c r="H291" s="605">
        <f t="shared" si="95"/>
        <v>147.6225</v>
      </c>
      <c r="I291" s="605">
        <f t="shared" si="95"/>
        <v>132.86025000000001</v>
      </c>
      <c r="J291" s="605">
        <f t="shared" si="95"/>
        <v>119.57422500000001</v>
      </c>
      <c r="K291" s="605">
        <f t="shared" si="95"/>
        <v>107.61680250000002</v>
      </c>
      <c r="L291" s="605">
        <f t="shared" si="96"/>
        <v>96.855122250000022</v>
      </c>
      <c r="M291" s="605">
        <f t="shared" si="96"/>
        <v>87.169610025000026</v>
      </c>
      <c r="N291" s="538">
        <f t="shared" si="97"/>
        <v>-9.9999999999999978E-2</v>
      </c>
      <c r="O291" s="849"/>
      <c r="P291" s="849"/>
    </row>
    <row r="292" spans="1:16" s="577" customFormat="1" ht="15" customHeight="1">
      <c r="B292" s="415"/>
      <c r="C292" s="249" t="s">
        <v>98</v>
      </c>
      <c r="D292" s="589"/>
      <c r="E292" s="605">
        <f t="shared" si="95"/>
        <v>405</v>
      </c>
      <c r="F292" s="605">
        <f t="shared" si="95"/>
        <v>400</v>
      </c>
      <c r="G292" s="605">
        <f t="shared" si="95"/>
        <v>360</v>
      </c>
      <c r="H292" s="605">
        <f t="shared" si="95"/>
        <v>324</v>
      </c>
      <c r="I292" s="605">
        <f t="shared" si="95"/>
        <v>291.60000000000002</v>
      </c>
      <c r="J292" s="605">
        <f t="shared" si="95"/>
        <v>262.44000000000005</v>
      </c>
      <c r="K292" s="605">
        <f t="shared" si="95"/>
        <v>236.19600000000005</v>
      </c>
      <c r="L292" s="605">
        <f t="shared" si="96"/>
        <v>212.57640000000006</v>
      </c>
      <c r="M292" s="605">
        <f t="shared" si="96"/>
        <v>191.31876000000005</v>
      </c>
      <c r="N292" s="538">
        <f t="shared" si="97"/>
        <v>-9.9999999999999978E-2</v>
      </c>
      <c r="O292" s="849"/>
      <c r="P292" s="849"/>
    </row>
    <row r="293" spans="1:16" s="576" customFormat="1" ht="15" customHeight="1">
      <c r="A293" s="577"/>
      <c r="B293" s="585"/>
      <c r="C293" s="249" t="s">
        <v>343</v>
      </c>
      <c r="D293" s="589"/>
      <c r="E293" s="605">
        <f t="shared" si="95"/>
        <v>202.5</v>
      </c>
      <c r="F293" s="605">
        <f t="shared" si="95"/>
        <v>182.25</v>
      </c>
      <c r="G293" s="605">
        <f t="shared" si="95"/>
        <v>164.02500000000001</v>
      </c>
      <c r="H293" s="605">
        <f t="shared" si="95"/>
        <v>147.6225</v>
      </c>
      <c r="I293" s="605">
        <f t="shared" si="95"/>
        <v>132.86025000000001</v>
      </c>
      <c r="J293" s="605">
        <f t="shared" si="95"/>
        <v>119.57422500000001</v>
      </c>
      <c r="K293" s="605">
        <f t="shared" si="95"/>
        <v>107.61680250000002</v>
      </c>
      <c r="L293" s="605">
        <f t="shared" si="96"/>
        <v>96.855122250000022</v>
      </c>
      <c r="M293" s="605">
        <f t="shared" si="96"/>
        <v>87.169610025000026</v>
      </c>
      <c r="N293" s="538">
        <f t="shared" si="97"/>
        <v>-9.9999999999999978E-2</v>
      </c>
      <c r="O293" s="849"/>
      <c r="P293" s="849"/>
    </row>
    <row r="294" spans="1:16" s="576" customFormat="1" ht="15" customHeight="1">
      <c r="A294" s="577"/>
      <c r="B294" s="585"/>
      <c r="C294" s="597" t="s">
        <v>96</v>
      </c>
      <c r="D294" s="598"/>
      <c r="E294" s="658">
        <f t="shared" si="95"/>
        <v>3240</v>
      </c>
      <c r="F294" s="658">
        <f t="shared" si="95"/>
        <v>1782.0000000000002</v>
      </c>
      <c r="G294" s="658">
        <f t="shared" si="95"/>
        <v>1425.6000000000004</v>
      </c>
      <c r="H294" s="658">
        <f t="shared" si="95"/>
        <v>1140.4800000000002</v>
      </c>
      <c r="I294" s="658">
        <f t="shared" si="95"/>
        <v>969.40800000000013</v>
      </c>
      <c r="J294" s="658">
        <f t="shared" si="95"/>
        <v>872.46720000000016</v>
      </c>
      <c r="K294" s="658">
        <f t="shared" si="95"/>
        <v>785.22048000000018</v>
      </c>
      <c r="L294" s="658">
        <f t="shared" si="96"/>
        <v>706.69843200000014</v>
      </c>
      <c r="M294" s="658">
        <f t="shared" si="96"/>
        <v>636.02858880000019</v>
      </c>
      <c r="N294" s="599">
        <f t="shared" si="97"/>
        <v>-0.12586235214938879</v>
      </c>
      <c r="O294" s="849"/>
      <c r="P294" s="849"/>
    </row>
    <row r="295" spans="1:16" s="576" customFormat="1" ht="15" customHeight="1">
      <c r="A295" s="577"/>
      <c r="B295" s="452" t="s">
        <v>26</v>
      </c>
      <c r="C295" s="452"/>
      <c r="D295" s="191"/>
      <c r="E295" s="191">
        <v>2011</v>
      </c>
      <c r="F295" s="191">
        <v>2012</v>
      </c>
      <c r="G295" s="191">
        <v>2013</v>
      </c>
      <c r="H295" s="191">
        <v>2014</v>
      </c>
      <c r="I295" s="191">
        <v>2015</v>
      </c>
      <c r="J295" s="191">
        <v>2016</v>
      </c>
      <c r="K295" s="191">
        <v>2017</v>
      </c>
      <c r="L295" s="191">
        <v>2018</v>
      </c>
      <c r="M295" s="191">
        <v>2019</v>
      </c>
      <c r="N295" s="257" t="s">
        <v>29</v>
      </c>
      <c r="O295" s="849"/>
      <c r="P295" s="849"/>
    </row>
    <row r="296" spans="1:16" s="576" customFormat="1" ht="15" customHeight="1">
      <c r="B296" s="244" t="s">
        <v>90</v>
      </c>
      <c r="C296" s="593" t="s">
        <v>121</v>
      </c>
      <c r="D296" s="594"/>
      <c r="E296" s="614"/>
      <c r="F296" s="614"/>
      <c r="G296" s="614"/>
      <c r="H296" s="614"/>
      <c r="I296" s="614"/>
      <c r="J296" s="614"/>
      <c r="K296" s="614"/>
      <c r="L296" s="614"/>
      <c r="M296" s="614"/>
      <c r="N296" s="543"/>
      <c r="O296" s="849"/>
      <c r="P296" s="585"/>
    </row>
    <row r="297" spans="1:16" s="576" customFormat="1" ht="15" customHeight="1">
      <c r="B297" s="244"/>
      <c r="C297" s="249" t="s">
        <v>341</v>
      </c>
      <c r="D297" s="589"/>
      <c r="E297" s="605">
        <f t="shared" ref="E297:K299" si="98">E142</f>
        <v>1701</v>
      </c>
      <c r="F297" s="605">
        <f t="shared" si="98"/>
        <v>1530.9</v>
      </c>
      <c r="G297" s="605">
        <f t="shared" si="98"/>
        <v>1377.8100000000002</v>
      </c>
      <c r="H297" s="605">
        <f t="shared" si="98"/>
        <v>1240.0290000000002</v>
      </c>
      <c r="I297" s="605">
        <f t="shared" si="98"/>
        <v>1116.0261000000003</v>
      </c>
      <c r="J297" s="605">
        <f t="shared" si="98"/>
        <v>1004.4234900000002</v>
      </c>
      <c r="K297" s="605">
        <f t="shared" si="98"/>
        <v>903.98114100000021</v>
      </c>
      <c r="L297" s="605">
        <f t="shared" ref="L297:M299" si="99">L142</f>
        <v>813.58302690000016</v>
      </c>
      <c r="M297" s="605">
        <f t="shared" si="99"/>
        <v>732.2247242100002</v>
      </c>
      <c r="N297" s="538">
        <f t="shared" ref="N297:N299" si="100">(M297/G297)^(1/6)-1</f>
        <v>-9.9999999999999978E-2</v>
      </c>
      <c r="O297" s="849"/>
      <c r="P297" s="585"/>
    </row>
    <row r="298" spans="1:16" s="576" customFormat="1" ht="15" customHeight="1">
      <c r="B298" s="244"/>
      <c r="C298" s="249" t="s">
        <v>339</v>
      </c>
      <c r="D298" s="589"/>
      <c r="E298" s="605">
        <f t="shared" si="98"/>
        <v>4050</v>
      </c>
      <c r="F298" s="605">
        <f t="shared" si="98"/>
        <v>2000</v>
      </c>
      <c r="G298" s="605">
        <f t="shared" si="98"/>
        <v>1800</v>
      </c>
      <c r="H298" s="605">
        <f t="shared" si="98"/>
        <v>1620</v>
      </c>
      <c r="I298" s="605">
        <f t="shared" si="98"/>
        <v>1458</v>
      </c>
      <c r="J298" s="605">
        <f t="shared" si="98"/>
        <v>1312.2</v>
      </c>
      <c r="K298" s="605">
        <f t="shared" si="98"/>
        <v>1180.98</v>
      </c>
      <c r="L298" s="605">
        <f t="shared" si="99"/>
        <v>1062.8820000000001</v>
      </c>
      <c r="M298" s="605">
        <f t="shared" si="99"/>
        <v>956.5938000000001</v>
      </c>
      <c r="N298" s="538">
        <f t="shared" si="100"/>
        <v>-9.9999999999999978E-2</v>
      </c>
      <c r="O298" s="849"/>
      <c r="P298" s="585"/>
    </row>
    <row r="299" spans="1:16" s="576" customFormat="1" ht="15" customHeight="1">
      <c r="B299" s="585"/>
      <c r="C299" s="597" t="s">
        <v>340</v>
      </c>
      <c r="D299" s="598"/>
      <c r="E299" s="658">
        <f t="shared" si="98"/>
        <v>1782.0000000000002</v>
      </c>
      <c r="F299" s="658">
        <f t="shared" si="98"/>
        <v>1603.8000000000002</v>
      </c>
      <c r="G299" s="658">
        <f t="shared" si="98"/>
        <v>1443.4200000000003</v>
      </c>
      <c r="H299" s="658">
        <f t="shared" si="98"/>
        <v>1299.0780000000002</v>
      </c>
      <c r="I299" s="658">
        <f t="shared" si="98"/>
        <v>1169.1702000000002</v>
      </c>
      <c r="J299" s="658">
        <f t="shared" si="98"/>
        <v>1052.2531800000002</v>
      </c>
      <c r="K299" s="658">
        <f t="shared" si="98"/>
        <v>947.02786200000014</v>
      </c>
      <c r="L299" s="658">
        <f t="shared" si="99"/>
        <v>852.32507580000015</v>
      </c>
      <c r="M299" s="658">
        <f t="shared" si="99"/>
        <v>767.0925682200002</v>
      </c>
      <c r="N299" s="599">
        <f t="shared" si="100"/>
        <v>-9.9999999999999978E-2</v>
      </c>
      <c r="O299" s="849"/>
      <c r="P299" s="585"/>
    </row>
    <row r="300" spans="1:16" s="576" customFormat="1" ht="15" customHeight="1">
      <c r="B300" s="452" t="s">
        <v>26</v>
      </c>
      <c r="C300" s="452"/>
      <c r="D300" s="191"/>
      <c r="E300" s="191">
        <v>2011</v>
      </c>
      <c r="F300" s="191">
        <v>2012</v>
      </c>
      <c r="G300" s="191">
        <v>2013</v>
      </c>
      <c r="H300" s="191">
        <v>2014</v>
      </c>
      <c r="I300" s="191">
        <v>2015</v>
      </c>
      <c r="J300" s="191">
        <v>2016</v>
      </c>
      <c r="K300" s="191">
        <v>2017</v>
      </c>
      <c r="L300" s="191">
        <v>2018</v>
      </c>
      <c r="M300" s="191">
        <v>2019</v>
      </c>
      <c r="N300" s="257" t="s">
        <v>29</v>
      </c>
      <c r="O300" s="849"/>
      <c r="P300" s="585"/>
    </row>
    <row r="301" spans="1:16" s="576" customFormat="1" ht="15" customHeight="1">
      <c r="B301" s="585"/>
      <c r="C301" s="593" t="s">
        <v>3</v>
      </c>
      <c r="D301" s="594"/>
      <c r="E301" s="594"/>
      <c r="F301" s="594"/>
      <c r="G301" s="594"/>
      <c r="H301" s="594"/>
      <c r="I301" s="594"/>
      <c r="J301" s="594"/>
      <c r="K301" s="594"/>
      <c r="L301" s="594"/>
      <c r="M301" s="594"/>
      <c r="N301" s="543"/>
      <c r="O301" s="849"/>
      <c r="P301" s="585"/>
    </row>
    <row r="302" spans="1:16" s="576" customFormat="1" ht="15" customHeight="1">
      <c r="B302" s="847" t="s">
        <v>127</v>
      </c>
      <c r="C302" s="249" t="s">
        <v>139</v>
      </c>
      <c r="D302" s="589"/>
      <c r="E302" s="605">
        <f t="shared" ref="E302:K303" si="101">E147</f>
        <v>1000</v>
      </c>
      <c r="F302" s="605">
        <f t="shared" si="101"/>
        <v>900</v>
      </c>
      <c r="G302" s="605">
        <f t="shared" si="101"/>
        <v>810</v>
      </c>
      <c r="H302" s="605">
        <f t="shared" si="101"/>
        <v>729</v>
      </c>
      <c r="I302" s="605">
        <f t="shared" si="101"/>
        <v>656.1</v>
      </c>
      <c r="J302" s="605">
        <f t="shared" si="101"/>
        <v>590.49</v>
      </c>
      <c r="K302" s="605">
        <f t="shared" si="101"/>
        <v>531.44100000000003</v>
      </c>
      <c r="L302" s="605">
        <f>L147</f>
        <v>478.29690000000005</v>
      </c>
      <c r="M302" s="605">
        <f>M147</f>
        <v>430.46721000000008</v>
      </c>
      <c r="N302" s="538">
        <f t="shared" ref="N302:N303" si="102">(M302/G302)^(1/6)-1</f>
        <v>-9.9999999999999978E-2</v>
      </c>
      <c r="O302" s="849"/>
      <c r="P302" s="585"/>
    </row>
    <row r="303" spans="1:16" s="576" customFormat="1" ht="15" customHeight="1">
      <c r="B303" s="585"/>
      <c r="C303" s="597" t="s">
        <v>140</v>
      </c>
      <c r="D303" s="598"/>
      <c r="E303" s="658">
        <f t="shared" si="101"/>
        <v>623.0975916742575</v>
      </c>
      <c r="F303" s="658">
        <f t="shared" si="101"/>
        <v>529.63295292311886</v>
      </c>
      <c r="G303" s="658">
        <f t="shared" si="101"/>
        <v>450.18800998465105</v>
      </c>
      <c r="H303" s="658">
        <f t="shared" si="101"/>
        <v>391.66356868664639</v>
      </c>
      <c r="I303" s="658">
        <f t="shared" si="101"/>
        <v>352.49721181798174</v>
      </c>
      <c r="J303" s="658">
        <f t="shared" si="101"/>
        <v>324.29743487254319</v>
      </c>
      <c r="K303" s="658">
        <f t="shared" si="101"/>
        <v>301.59661443146513</v>
      </c>
      <c r="L303" s="658">
        <f>L148</f>
        <v>283.50081756557722</v>
      </c>
      <c r="M303" s="658">
        <f>M148</f>
        <v>266.49076851164256</v>
      </c>
      <c r="N303" s="599">
        <f t="shared" si="102"/>
        <v>-8.3678153641112973E-2</v>
      </c>
      <c r="O303" s="849"/>
      <c r="P303" s="585"/>
    </row>
    <row r="304" spans="1:16" s="576" customFormat="1" ht="15" customHeight="1">
      <c r="B304" s="452" t="s">
        <v>26</v>
      </c>
      <c r="C304" s="452"/>
      <c r="D304" s="191"/>
      <c r="E304" s="191">
        <v>2011</v>
      </c>
      <c r="F304" s="191">
        <v>2012</v>
      </c>
      <c r="G304" s="191">
        <v>2013</v>
      </c>
      <c r="H304" s="191">
        <v>2014</v>
      </c>
      <c r="I304" s="191">
        <v>2015</v>
      </c>
      <c r="J304" s="191">
        <v>2016</v>
      </c>
      <c r="K304" s="191">
        <v>2017</v>
      </c>
      <c r="L304" s="191">
        <v>2018</v>
      </c>
      <c r="M304" s="191">
        <v>2019</v>
      </c>
      <c r="N304" s="257" t="s">
        <v>29</v>
      </c>
      <c r="O304" s="849"/>
      <c r="P304" s="585"/>
    </row>
    <row r="305" spans="1:16" s="576" customFormat="1" ht="15" customHeight="1">
      <c r="B305" s="585"/>
      <c r="C305" s="593" t="s">
        <v>333</v>
      </c>
      <c r="D305" s="594"/>
      <c r="E305" s="594"/>
      <c r="F305" s="594"/>
      <c r="G305" s="594"/>
      <c r="H305" s="594"/>
      <c r="I305" s="594"/>
      <c r="J305" s="594"/>
      <c r="K305" s="594"/>
      <c r="L305" s="594"/>
      <c r="M305" s="594"/>
      <c r="N305" s="543"/>
      <c r="O305" s="849"/>
      <c r="P305" s="585"/>
    </row>
    <row r="306" spans="1:16" s="576" customFormat="1" ht="15" customHeight="1">
      <c r="B306" s="585"/>
      <c r="C306" s="249" t="s">
        <v>12</v>
      </c>
      <c r="D306" s="589"/>
      <c r="E306" s="605">
        <f t="shared" ref="E306:K310" si="103">E151</f>
        <v>800</v>
      </c>
      <c r="F306" s="605">
        <f t="shared" si="103"/>
        <v>680</v>
      </c>
      <c r="G306" s="605">
        <f t="shared" si="103"/>
        <v>578</v>
      </c>
      <c r="H306" s="605">
        <f t="shared" si="103"/>
        <v>491.3</v>
      </c>
      <c r="I306" s="605">
        <f t="shared" si="103"/>
        <v>417.60500000000002</v>
      </c>
      <c r="J306" s="605">
        <f t="shared" si="103"/>
        <v>354.96424999999999</v>
      </c>
      <c r="K306" s="605">
        <f t="shared" si="103"/>
        <v>301.71961249999998</v>
      </c>
      <c r="L306" s="605">
        <f t="shared" ref="L306:M310" si="104">L151</f>
        <v>256.46167062499995</v>
      </c>
      <c r="M306" s="605">
        <f t="shared" si="104"/>
        <v>217.99242003124996</v>
      </c>
      <c r="N306" s="538">
        <f t="shared" ref="N306:N310" si="105">(M306/G306)^(1/6)-1</f>
        <v>-0.15000000000000002</v>
      </c>
      <c r="O306" s="849"/>
      <c r="P306" s="585"/>
    </row>
    <row r="307" spans="1:16" s="576" customFormat="1" ht="15" customHeight="1">
      <c r="B307" s="847" t="s">
        <v>127</v>
      </c>
      <c r="C307" s="249" t="s">
        <v>141</v>
      </c>
      <c r="D307" s="589"/>
      <c r="E307" s="605">
        <f t="shared" si="103"/>
        <v>3200</v>
      </c>
      <c r="F307" s="605">
        <f t="shared" si="103"/>
        <v>2560</v>
      </c>
      <c r="G307" s="605">
        <f t="shared" si="103"/>
        <v>2176</v>
      </c>
      <c r="H307" s="605">
        <f t="shared" si="103"/>
        <v>1849.6</v>
      </c>
      <c r="I307" s="605">
        <f t="shared" si="103"/>
        <v>1572.1599999999999</v>
      </c>
      <c r="J307" s="605">
        <f t="shared" si="103"/>
        <v>1336.3359999999998</v>
      </c>
      <c r="K307" s="605">
        <f t="shared" si="103"/>
        <v>1135.8855999999998</v>
      </c>
      <c r="L307" s="605">
        <f t="shared" si="104"/>
        <v>965.50275999999985</v>
      </c>
      <c r="M307" s="605">
        <f t="shared" si="104"/>
        <v>820.67734599999983</v>
      </c>
      <c r="N307" s="538">
        <f t="shared" si="105"/>
        <v>-0.15000000000000002</v>
      </c>
      <c r="O307" s="849"/>
      <c r="P307" s="855"/>
    </row>
    <row r="308" spans="1:16" s="576" customFormat="1" ht="15" customHeight="1">
      <c r="B308" s="585"/>
      <c r="C308" s="249" t="s">
        <v>142</v>
      </c>
      <c r="D308" s="589"/>
      <c r="E308" s="605">
        <f t="shared" si="103"/>
        <v>249.23903666970301</v>
      </c>
      <c r="F308" s="605">
        <f t="shared" si="103"/>
        <v>219.33035226933865</v>
      </c>
      <c r="G308" s="605">
        <f t="shared" si="103"/>
        <v>193.01070999701801</v>
      </c>
      <c r="H308" s="605">
        <f t="shared" si="103"/>
        <v>169.84942479737586</v>
      </c>
      <c r="I308" s="605">
        <f t="shared" si="103"/>
        <v>152.86448231763828</v>
      </c>
      <c r="J308" s="605">
        <f t="shared" si="103"/>
        <v>140.63532373222722</v>
      </c>
      <c r="K308" s="605">
        <f t="shared" si="103"/>
        <v>130.79085107097131</v>
      </c>
      <c r="L308" s="605">
        <f t="shared" si="104"/>
        <v>122.94340000671303</v>
      </c>
      <c r="M308" s="605">
        <f t="shared" si="104"/>
        <v>115.56679600631024</v>
      </c>
      <c r="N308" s="538">
        <f t="shared" si="105"/>
        <v>-8.193109634403628E-2</v>
      </c>
      <c r="O308" s="849"/>
      <c r="P308" s="585"/>
    </row>
    <row r="309" spans="1:16" s="577" customFormat="1" ht="15" customHeight="1">
      <c r="A309" s="576"/>
      <c r="B309" s="585"/>
      <c r="C309" s="249" t="s">
        <v>143</v>
      </c>
      <c r="D309" s="589"/>
      <c r="E309" s="605">
        <f t="shared" si="103"/>
        <v>3200</v>
      </c>
      <c r="F309" s="605">
        <f t="shared" si="103"/>
        <v>2720</v>
      </c>
      <c r="G309" s="605">
        <f t="shared" si="103"/>
        <v>2312</v>
      </c>
      <c r="H309" s="605">
        <f t="shared" si="103"/>
        <v>2034.56</v>
      </c>
      <c r="I309" s="605">
        <f t="shared" si="103"/>
        <v>1831.104</v>
      </c>
      <c r="J309" s="605">
        <f t="shared" si="103"/>
        <v>1684.6156800000001</v>
      </c>
      <c r="K309" s="605">
        <f t="shared" si="103"/>
        <v>1566.6925824</v>
      </c>
      <c r="L309" s="605">
        <f t="shared" si="104"/>
        <v>1472.6910274559998</v>
      </c>
      <c r="M309" s="605">
        <f t="shared" si="104"/>
        <v>1384.3295658086397</v>
      </c>
      <c r="N309" s="538">
        <f t="shared" si="105"/>
        <v>-8.193109634403628E-2</v>
      </c>
      <c r="O309" s="849"/>
      <c r="P309" s="585"/>
    </row>
    <row r="310" spans="1:16" s="577" customFormat="1" ht="15" customHeight="1">
      <c r="A310" s="576"/>
      <c r="B310" s="585"/>
      <c r="C310" s="597" t="s">
        <v>144</v>
      </c>
      <c r="D310" s="598"/>
      <c r="E310" s="658">
        <f t="shared" si="103"/>
        <v>560.78783250683182</v>
      </c>
      <c r="F310" s="658">
        <f t="shared" si="103"/>
        <v>493.49329260601201</v>
      </c>
      <c r="G310" s="658">
        <f t="shared" si="103"/>
        <v>434.27409749329058</v>
      </c>
      <c r="H310" s="658">
        <f t="shared" si="103"/>
        <v>382.16120579409574</v>
      </c>
      <c r="I310" s="658">
        <f t="shared" si="103"/>
        <v>343.94508521468617</v>
      </c>
      <c r="J310" s="658">
        <f t="shared" si="103"/>
        <v>316.42947839751128</v>
      </c>
      <c r="K310" s="658">
        <f t="shared" si="103"/>
        <v>294.27941490968544</v>
      </c>
      <c r="L310" s="658">
        <f t="shared" si="104"/>
        <v>276.62265001510428</v>
      </c>
      <c r="M310" s="658">
        <f t="shared" si="104"/>
        <v>260.02529101419799</v>
      </c>
      <c r="N310" s="599">
        <f t="shared" si="105"/>
        <v>-8.193109634403628E-2</v>
      </c>
      <c r="O310" s="849"/>
      <c r="P310" s="585"/>
    </row>
    <row r="311" spans="1:16" s="577" customFormat="1" ht="15" customHeight="1">
      <c r="A311" s="576"/>
      <c r="B311" s="452" t="s">
        <v>26</v>
      </c>
      <c r="C311" s="452"/>
      <c r="D311" s="191"/>
      <c r="E311" s="191">
        <v>2011</v>
      </c>
      <c r="F311" s="191">
        <v>2012</v>
      </c>
      <c r="G311" s="191">
        <v>2013</v>
      </c>
      <c r="H311" s="191">
        <v>2014</v>
      </c>
      <c r="I311" s="191">
        <v>2015</v>
      </c>
      <c r="J311" s="191">
        <v>2016</v>
      </c>
      <c r="K311" s="191">
        <v>2017</v>
      </c>
      <c r="L311" s="191">
        <v>2018</v>
      </c>
      <c r="M311" s="191">
        <v>2019</v>
      </c>
      <c r="N311" s="257" t="s">
        <v>29</v>
      </c>
      <c r="O311" s="849"/>
      <c r="P311" s="585"/>
    </row>
    <row r="312" spans="1:16" s="577" customFormat="1" ht="15" customHeight="1">
      <c r="B312" s="585"/>
      <c r="C312" s="593" t="s">
        <v>19</v>
      </c>
      <c r="D312" s="594"/>
      <c r="E312" s="594"/>
      <c r="F312" s="594"/>
      <c r="G312" s="594"/>
      <c r="H312" s="594"/>
      <c r="I312" s="594"/>
      <c r="J312" s="594"/>
      <c r="K312" s="594"/>
      <c r="L312" s="594"/>
      <c r="M312" s="594"/>
      <c r="N312" s="543"/>
      <c r="O312" s="849"/>
      <c r="P312" s="849"/>
    </row>
    <row r="313" spans="1:16" s="577" customFormat="1" ht="15" customHeight="1">
      <c r="B313" s="847" t="s">
        <v>127</v>
      </c>
      <c r="C313" s="249" t="s">
        <v>145</v>
      </c>
      <c r="D313" s="589"/>
      <c r="E313" s="605">
        <f t="shared" ref="E313:K314" si="106">E158</f>
        <v>180.1554796121215</v>
      </c>
      <c r="F313" s="605">
        <f t="shared" si="106"/>
        <v>161.49129548365281</v>
      </c>
      <c r="G313" s="605">
        <f t="shared" si="106"/>
        <v>153.41673070947016</v>
      </c>
      <c r="H313" s="605">
        <f t="shared" si="106"/>
        <v>145.74589417399665</v>
      </c>
      <c r="I313" s="605">
        <f t="shared" si="106"/>
        <v>138.4585994652968</v>
      </c>
      <c r="J313" s="605">
        <f t="shared" si="106"/>
        <v>131.53566949203196</v>
      </c>
      <c r="K313" s="605">
        <f t="shared" si="106"/>
        <v>124.95888601743036</v>
      </c>
      <c r="L313" s="605">
        <f>L158</f>
        <v>118.71094171655884</v>
      </c>
      <c r="M313" s="605">
        <f>M158</f>
        <v>112.77539463073089</v>
      </c>
      <c r="N313" s="538">
        <f t="shared" ref="N313:N314" si="107">(M313/G313)^(1/6)-1</f>
        <v>-5.0000000000000044E-2</v>
      </c>
      <c r="O313" s="849"/>
      <c r="P313" s="849"/>
    </row>
    <row r="314" spans="1:16" s="577" customFormat="1" ht="15" customHeight="1">
      <c r="B314" s="585"/>
      <c r="C314" s="597" t="s">
        <v>140</v>
      </c>
      <c r="D314" s="598"/>
      <c r="E314" s="658">
        <f t="shared" si="106"/>
        <v>76.713153352703742</v>
      </c>
      <c r="F314" s="658">
        <f t="shared" si="106"/>
        <v>58.222362303203198</v>
      </c>
      <c r="G314" s="658">
        <f t="shared" si="106"/>
        <v>49.489007957722713</v>
      </c>
      <c r="H314" s="658">
        <f t="shared" si="106"/>
        <v>44.540107161950445</v>
      </c>
      <c r="I314" s="658">
        <f t="shared" si="106"/>
        <v>40.976898588994409</v>
      </c>
      <c r="J314" s="658">
        <f t="shared" si="106"/>
        <v>38.928053659544688</v>
      </c>
      <c r="K314" s="658">
        <f t="shared" si="106"/>
        <v>36.981650976567451</v>
      </c>
      <c r="L314" s="658">
        <f>L159</f>
        <v>35.132568427739074</v>
      </c>
      <c r="M314" s="658">
        <f>M159</f>
        <v>33.375940006352117</v>
      </c>
      <c r="N314" s="599">
        <f t="shared" si="107"/>
        <v>-6.3543820862583589E-2</v>
      </c>
      <c r="O314" s="849"/>
      <c r="P314" s="849"/>
    </row>
    <row r="315" spans="1:16" s="577" customFormat="1" ht="15" customHeight="1">
      <c r="B315" s="452" t="s">
        <v>26</v>
      </c>
      <c r="C315" s="452"/>
      <c r="D315" s="191"/>
      <c r="E315" s="191">
        <v>2011</v>
      </c>
      <c r="F315" s="191">
        <v>2012</v>
      </c>
      <c r="G315" s="191">
        <v>2013</v>
      </c>
      <c r="H315" s="191">
        <v>2014</v>
      </c>
      <c r="I315" s="191">
        <v>2015</v>
      </c>
      <c r="J315" s="191">
        <v>2016</v>
      </c>
      <c r="K315" s="191">
        <v>2017</v>
      </c>
      <c r="L315" s="191">
        <v>2018</v>
      </c>
      <c r="M315" s="191">
        <v>2019</v>
      </c>
      <c r="N315" s="257" t="s">
        <v>29</v>
      </c>
      <c r="O315" s="849"/>
      <c r="P315" s="849"/>
    </row>
    <row r="316" spans="1:16" s="576" customFormat="1" ht="15" customHeight="1">
      <c r="A316" s="577"/>
      <c r="B316" s="585"/>
      <c r="C316" s="593" t="s">
        <v>15</v>
      </c>
      <c r="D316" s="594"/>
      <c r="E316" s="594"/>
      <c r="F316" s="594"/>
      <c r="G316" s="594"/>
      <c r="H316" s="594"/>
      <c r="I316" s="594"/>
      <c r="J316" s="594"/>
      <c r="K316" s="594"/>
      <c r="L316" s="594"/>
      <c r="M316" s="594"/>
      <c r="N316" s="543"/>
      <c r="O316" s="849"/>
      <c r="P316" s="849"/>
    </row>
    <row r="317" spans="1:16" s="576" customFormat="1" ht="15" customHeight="1">
      <c r="A317" s="577"/>
      <c r="B317" s="847" t="s">
        <v>127</v>
      </c>
      <c r="C317" s="249" t="s">
        <v>145</v>
      </c>
      <c r="D317" s="589"/>
      <c r="E317" s="605">
        <f t="shared" ref="E317:K318" si="108">E162</f>
        <v>292.39999999999998</v>
      </c>
      <c r="F317" s="605">
        <f t="shared" si="108"/>
        <v>248.53999999999996</v>
      </c>
      <c r="G317" s="605">
        <f t="shared" si="108"/>
        <v>149.12399999999997</v>
      </c>
      <c r="H317" s="605">
        <f t="shared" si="108"/>
        <v>134.21159999999998</v>
      </c>
      <c r="I317" s="605">
        <f t="shared" si="108"/>
        <v>120.79043999999998</v>
      </c>
      <c r="J317" s="605">
        <f t="shared" si="108"/>
        <v>111.12720479999999</v>
      </c>
      <c r="K317" s="605">
        <f t="shared" si="108"/>
        <v>105.57084455999998</v>
      </c>
      <c r="L317" s="605">
        <f>L162</f>
        <v>100.29230233199998</v>
      </c>
      <c r="M317" s="605">
        <f>M162</f>
        <v>95.277687215399979</v>
      </c>
      <c r="N317" s="538">
        <f t="shared" ref="N317:N318" si="109">(M317/G317)^(1/6)-1</f>
        <v>-7.194451109316724E-2</v>
      </c>
      <c r="O317" s="849"/>
      <c r="P317" s="849"/>
    </row>
    <row r="318" spans="1:16" s="576" customFormat="1" ht="15" customHeight="1">
      <c r="A318" s="577"/>
      <c r="B318" s="601"/>
      <c r="C318" s="249" t="s">
        <v>140</v>
      </c>
      <c r="D318" s="589"/>
      <c r="E318" s="605">
        <f t="shared" si="108"/>
        <v>193.84567388424037</v>
      </c>
      <c r="F318" s="605">
        <f t="shared" si="108"/>
        <v>164.7688228016043</v>
      </c>
      <c r="G318" s="605">
        <f t="shared" si="108"/>
        <v>164.7688228016043</v>
      </c>
      <c r="H318" s="605">
        <f t="shared" si="108"/>
        <v>148.29194052144388</v>
      </c>
      <c r="I318" s="605">
        <f t="shared" si="108"/>
        <v>133.4627464692995</v>
      </c>
      <c r="J318" s="605">
        <f t="shared" si="108"/>
        <v>122.78572675175555</v>
      </c>
      <c r="K318" s="605">
        <f t="shared" si="108"/>
        <v>116.64644041416777</v>
      </c>
      <c r="L318" s="605">
        <f>L163</f>
        <v>110.81411839345938</v>
      </c>
      <c r="M318" s="605">
        <f>M163</f>
        <v>105.27341247378641</v>
      </c>
      <c r="N318" s="538">
        <f t="shared" si="109"/>
        <v>-7.194451109316724E-2</v>
      </c>
      <c r="O318" s="849"/>
      <c r="P318" s="849"/>
    </row>
    <row r="319" spans="1:16" s="576" customFormat="1" ht="15" customHeight="1">
      <c r="B319" s="585"/>
      <c r="C319" s="585"/>
      <c r="D319" s="843"/>
      <c r="E319" s="843"/>
      <c r="F319" s="843"/>
      <c r="G319" s="843"/>
      <c r="H319" s="843"/>
      <c r="I319" s="843"/>
      <c r="J319" s="843"/>
      <c r="K319" s="843"/>
      <c r="L319" s="843"/>
      <c r="M319" s="843"/>
      <c r="N319" s="849"/>
      <c r="O319" s="849"/>
      <c r="P319" s="585"/>
    </row>
    <row r="320" spans="1:16" s="576" customFormat="1" ht="15" customHeight="1">
      <c r="B320" s="585"/>
      <c r="C320" s="585"/>
      <c r="D320" s="843"/>
      <c r="E320" s="843"/>
      <c r="F320" s="843"/>
      <c r="G320" s="843"/>
      <c r="H320" s="843"/>
      <c r="I320" s="843"/>
      <c r="J320" s="843"/>
      <c r="K320" s="843"/>
      <c r="L320" s="843"/>
      <c r="M320" s="843"/>
      <c r="N320" s="849"/>
      <c r="O320" s="849"/>
      <c r="P320" s="585"/>
    </row>
    <row r="321" spans="2:16" s="576" customFormat="1" ht="15" customHeight="1">
      <c r="B321" s="585"/>
      <c r="C321" s="190" t="s">
        <v>320</v>
      </c>
      <c r="D321" s="615"/>
      <c r="E321" s="191">
        <v>2011</v>
      </c>
      <c r="F321" s="191">
        <v>2012</v>
      </c>
      <c r="G321" s="191">
        <v>2013</v>
      </c>
      <c r="H321" s="191">
        <v>2014</v>
      </c>
      <c r="I321" s="191">
        <v>2015</v>
      </c>
      <c r="J321" s="191">
        <v>2016</v>
      </c>
      <c r="K321" s="191">
        <v>2017</v>
      </c>
      <c r="L321" s="191">
        <v>2018</v>
      </c>
      <c r="M321" s="191">
        <v>2019</v>
      </c>
      <c r="N321" s="849"/>
      <c r="O321" s="849"/>
      <c r="P321" s="585"/>
    </row>
    <row r="322" spans="2:16" s="576" customFormat="1" ht="15" customHeight="1">
      <c r="B322" s="585"/>
      <c r="C322" s="601" t="s">
        <v>318</v>
      </c>
      <c r="D322" s="613"/>
      <c r="E322" s="614">
        <f>SUM(E67,E75,E83)</f>
        <v>9.0232627803198984</v>
      </c>
      <c r="F322" s="614">
        <f t="shared" ref="F322:L322" si="110">SUM(F67,F75,F83)</f>
        <v>57.466906632682409</v>
      </c>
      <c r="G322" s="614">
        <f t="shared" si="110"/>
        <v>101.79248753253424</v>
      </c>
      <c r="H322" s="614">
        <f t="shared" si="110"/>
        <v>163.40058273382212</v>
      </c>
      <c r="I322" s="614">
        <f t="shared" si="110"/>
        <v>172.76860945302778</v>
      </c>
      <c r="J322" s="614">
        <f t="shared" si="110"/>
        <v>193.90800625546382</v>
      </c>
      <c r="K322" s="614">
        <f t="shared" si="110"/>
        <v>236.63261483414345</v>
      </c>
      <c r="L322" s="614">
        <f t="shared" si="110"/>
        <v>290.82692100118817</v>
      </c>
      <c r="M322" s="614">
        <f t="shared" ref="M322" si="111">SUM(M67,M75,M83)</f>
        <v>334.51773349196964</v>
      </c>
      <c r="N322" s="849"/>
      <c r="O322" s="849"/>
      <c r="P322" s="585"/>
    </row>
    <row r="323" spans="2:16" s="576" customFormat="1" ht="15" customHeight="1">
      <c r="B323" s="585"/>
      <c r="C323" s="590" t="s">
        <v>459</v>
      </c>
      <c r="D323" s="612"/>
      <c r="E323" s="605">
        <f>SUM(E69,E77,E85)</f>
        <v>0.56395392376999365</v>
      </c>
      <c r="F323" s="605">
        <f t="shared" ref="F323:L323" si="112">SUM(F69,F77,F85)</f>
        <v>4.6038426952466649</v>
      </c>
      <c r="G323" s="605">
        <f t="shared" si="112"/>
        <v>14.659874448909935</v>
      </c>
      <c r="H323" s="605">
        <f t="shared" si="112"/>
        <v>25.302488645756739</v>
      </c>
      <c r="I323" s="605">
        <f t="shared" si="112"/>
        <v>25.457501450807687</v>
      </c>
      <c r="J323" s="605">
        <f t="shared" si="112"/>
        <v>25.550761508189098</v>
      </c>
      <c r="K323" s="605">
        <f t="shared" si="112"/>
        <v>28.576660231769576</v>
      </c>
      <c r="L323" s="605">
        <f t="shared" si="112"/>
        <v>31.895858656236324</v>
      </c>
      <c r="M323" s="605">
        <f t="shared" ref="M323" si="113">SUM(M69,M77,M85)</f>
        <v>33.857740293391615</v>
      </c>
      <c r="N323" s="849"/>
      <c r="O323" s="849"/>
      <c r="P323" s="585"/>
    </row>
    <row r="324" spans="2:16" s="576" customFormat="1" ht="15" customHeight="1">
      <c r="B324" s="585"/>
      <c r="C324" s="590" t="s">
        <v>478</v>
      </c>
      <c r="D324" s="612"/>
      <c r="E324" s="605">
        <f>SUM(E72,E80,E88,E70,E78,E86)</f>
        <v>10.151170627859887</v>
      </c>
      <c r="F324" s="605">
        <f t="shared" ref="F324:L324" si="114">SUM(F72,F80,F88,F70,F78,F86)</f>
        <v>50.283186105030289</v>
      </c>
      <c r="G324" s="605">
        <f t="shared" si="114"/>
        <v>140.69611807204842</v>
      </c>
      <c r="H324" s="605">
        <f t="shared" si="114"/>
        <v>220.24081281370869</v>
      </c>
      <c r="I324" s="605">
        <f t="shared" si="114"/>
        <v>234.28618128598922</v>
      </c>
      <c r="J324" s="605">
        <f t="shared" si="114"/>
        <v>261.56458776011857</v>
      </c>
      <c r="K324" s="605">
        <f t="shared" si="114"/>
        <v>315.55727625019728</v>
      </c>
      <c r="L324" s="605">
        <f t="shared" si="114"/>
        <v>378.50021470589655</v>
      </c>
      <c r="M324" s="605">
        <f>SUM(M72,M80,M88,M70,M78,M86)</f>
        <v>420.67034703786737</v>
      </c>
      <c r="N324" s="849"/>
      <c r="O324" s="849"/>
      <c r="P324" s="585"/>
    </row>
    <row r="325" spans="2:16" s="525" customFormat="1" ht="15" customHeight="1">
      <c r="D325" s="842"/>
      <c r="E325" s="842"/>
      <c r="F325" s="842"/>
      <c r="G325" s="842"/>
      <c r="H325" s="842"/>
      <c r="I325" s="842"/>
      <c r="J325" s="842"/>
      <c r="K325" s="842"/>
      <c r="L325" s="842"/>
      <c r="M325" s="842"/>
      <c r="N325" s="841"/>
      <c r="O325" s="841"/>
    </row>
  </sheetData>
  <mergeCells count="5">
    <mergeCell ref="B165:P165"/>
    <mergeCell ref="B167:O167"/>
    <mergeCell ref="B50:B54"/>
    <mergeCell ref="B12:P12"/>
    <mergeCell ref="B3:N3"/>
  </mergeCells>
  <phoneticPr fontId="7" type="noConversion"/>
  <pageMargins left="0.75" right="0.75" top="1" bottom="1" header="0.5" footer="0.5"/>
  <pageSetup paperSize="9" scale="33" orientation="landscape" horizontalDpi="200" verticalDpi="200" r:id="rId1"/>
  <headerFooter alignWithMargins="0">
    <oddFooter>&amp;L© Ovum 2012&amp;C&amp;A&amp;RPage &amp;P of &amp;N</oddFooter>
  </headerFooter>
  <rowBreaks count="3" manualBreakCount="3">
    <brk id="63" max="12" man="1"/>
    <brk id="114" max="12" man="1"/>
    <brk id="218" max="12" man="1"/>
  </rowBreaks>
  <colBreaks count="1" manualBreakCount="1">
    <brk id="14" max="1048575" man="1"/>
  </colBreaks>
  <drawing r:id="rId2"/>
</worksheet>
</file>

<file path=xl/worksheets/sheet16.xml><?xml version="1.0" encoding="utf-8"?>
<worksheet xmlns="http://schemas.openxmlformats.org/spreadsheetml/2006/main" xmlns:r="http://schemas.openxmlformats.org/officeDocument/2006/relationships">
  <dimension ref="A1:Z150"/>
  <sheetViews>
    <sheetView showRowColHeaders="0" zoomScaleNormal="100" workbookViewId="0"/>
  </sheetViews>
  <sheetFormatPr defaultRowHeight="12.75"/>
  <cols>
    <col min="1" max="1" width="3.7109375" style="36" customWidth="1"/>
    <col min="2" max="2" width="27.5703125" style="36" customWidth="1"/>
    <col min="3" max="3" width="31.42578125" style="36" customWidth="1"/>
    <col min="4" max="4" width="9.7109375" style="43" customWidth="1"/>
    <col min="5" max="13" width="11.7109375" style="43" customWidth="1"/>
    <col min="14" max="14" width="12.5703125" style="34" customWidth="1"/>
    <col min="15" max="15" width="9.140625" style="34"/>
    <col min="16" max="28" width="9.140625" style="36"/>
    <col min="29" max="29" width="9.85546875" style="36" customWidth="1"/>
    <col min="30" max="16384" width="9.140625" style="36"/>
  </cols>
  <sheetData>
    <row r="1" spans="1:26" s="423" customFormat="1" ht="44.25" customHeight="1">
      <c r="A1" s="126"/>
      <c r="B1" s="128" t="s">
        <v>454</v>
      </c>
      <c r="C1" s="126"/>
      <c r="D1" s="126"/>
      <c r="E1" s="126"/>
      <c r="F1" s="126"/>
      <c r="G1" s="126"/>
      <c r="H1" s="126"/>
      <c r="I1" s="126"/>
      <c r="J1" s="126"/>
      <c r="K1" s="126"/>
      <c r="L1" s="126"/>
      <c r="M1" s="126"/>
      <c r="N1" s="126"/>
      <c r="O1" s="126"/>
      <c r="P1" s="126"/>
      <c r="Q1" s="126"/>
      <c r="R1" s="126"/>
      <c r="S1" s="126"/>
      <c r="T1" s="126"/>
      <c r="U1" s="126"/>
      <c r="V1" s="126"/>
      <c r="W1" s="126"/>
      <c r="X1" s="126"/>
      <c r="Y1" s="422"/>
      <c r="Z1" s="422"/>
    </row>
    <row r="2" spans="1:26" ht="12.75" customHeight="1">
      <c r="A2" s="44"/>
      <c r="B2" s="44"/>
      <c r="C2" s="37"/>
      <c r="D2" s="38"/>
      <c r="E2" s="39"/>
      <c r="F2" s="39"/>
      <c r="G2" s="39"/>
      <c r="H2" s="39"/>
      <c r="I2" s="39"/>
      <c r="J2" s="39"/>
      <c r="K2" s="39"/>
      <c r="L2" s="39"/>
      <c r="M2" s="39"/>
    </row>
    <row r="3" spans="1:26" ht="12.75" customHeight="1">
      <c r="A3" s="26"/>
      <c r="B3" s="40"/>
      <c r="C3" s="37"/>
      <c r="D3" s="38"/>
      <c r="E3" s="41"/>
      <c r="F3" s="41"/>
      <c r="G3" s="41"/>
      <c r="H3" s="41"/>
      <c r="I3" s="41"/>
      <c r="J3" s="41"/>
      <c r="K3" s="41"/>
      <c r="L3" s="41"/>
      <c r="M3" s="41"/>
    </row>
    <row r="4" spans="1:26" s="89" customFormat="1" ht="15" customHeight="1">
      <c r="A4" s="416"/>
      <c r="B4" s="417" t="s">
        <v>452</v>
      </c>
      <c r="C4" s="418"/>
      <c r="D4" s="419"/>
      <c r="E4" s="420"/>
      <c r="F4" s="420"/>
      <c r="G4" s="420"/>
      <c r="H4" s="420"/>
      <c r="I4" s="420"/>
      <c r="J4" s="420"/>
      <c r="K4" s="420"/>
      <c r="L4" s="420"/>
      <c r="M4" s="420"/>
      <c r="N4" s="421"/>
      <c r="O4" s="421"/>
    </row>
    <row r="5" spans="1:26" s="89" customFormat="1" ht="15" customHeight="1">
      <c r="A5" s="416"/>
      <c r="B5" s="417" t="s">
        <v>453</v>
      </c>
      <c r="C5" s="418"/>
      <c r="D5" s="419"/>
      <c r="E5" s="420"/>
      <c r="F5" s="420"/>
      <c r="G5" s="420"/>
      <c r="H5" s="420"/>
      <c r="I5" s="419"/>
      <c r="J5" s="419"/>
      <c r="K5" s="419"/>
      <c r="L5" s="419"/>
      <c r="M5" s="419"/>
      <c r="N5" s="421"/>
      <c r="O5" s="421"/>
    </row>
    <row r="6" spans="1:26" ht="12.75" customHeight="1">
      <c r="A6" s="26"/>
      <c r="B6" s="40"/>
      <c r="C6" s="37"/>
      <c r="D6" s="41"/>
      <c r="E6" s="38"/>
      <c r="F6" s="38"/>
      <c r="G6" s="38"/>
      <c r="H6" s="38"/>
      <c r="I6" s="38"/>
      <c r="J6" s="38"/>
      <c r="K6" s="38"/>
      <c r="L6" s="38"/>
      <c r="M6" s="38"/>
    </row>
    <row r="7" spans="1:26" ht="12.75" customHeight="1">
      <c r="A7" s="26"/>
      <c r="B7" s="40"/>
      <c r="C7" s="37"/>
      <c r="D7" s="41"/>
      <c r="E7" s="38"/>
      <c r="F7" s="38"/>
      <c r="G7" s="38"/>
      <c r="H7" s="38"/>
      <c r="I7" s="38"/>
      <c r="J7" s="38"/>
      <c r="K7" s="38"/>
      <c r="L7" s="38"/>
      <c r="M7" s="38"/>
    </row>
    <row r="8" spans="1:26" ht="12.75" customHeight="1">
      <c r="A8" s="26"/>
      <c r="B8" s="40"/>
      <c r="C8" s="37"/>
      <c r="D8" s="41"/>
      <c r="E8" s="38"/>
      <c r="F8" s="38"/>
      <c r="G8" s="38"/>
      <c r="H8" s="38"/>
      <c r="I8" s="38"/>
      <c r="J8" s="38"/>
      <c r="K8" s="38"/>
      <c r="L8" s="38"/>
      <c r="M8" s="38"/>
    </row>
    <row r="9" spans="1:26" ht="15" customHeight="1">
      <c r="A9" s="26"/>
      <c r="B9" s="40"/>
      <c r="C9" s="433" t="s">
        <v>354</v>
      </c>
      <c r="D9" s="433"/>
      <c r="E9" s="434">
        <v>2011</v>
      </c>
      <c r="F9" s="434">
        <v>2012</v>
      </c>
      <c r="G9" s="434">
        <v>2013</v>
      </c>
      <c r="H9" s="434">
        <v>2014</v>
      </c>
      <c r="I9" s="434">
        <v>2015</v>
      </c>
      <c r="J9" s="434">
        <v>2016</v>
      </c>
      <c r="K9" s="434">
        <v>2017</v>
      </c>
      <c r="L9" s="434">
        <v>2018</v>
      </c>
      <c r="M9" s="434">
        <v>2019</v>
      </c>
      <c r="N9" s="435" t="s">
        <v>29</v>
      </c>
    </row>
    <row r="10" spans="1:26" ht="15" customHeight="1">
      <c r="A10" s="26"/>
      <c r="B10" s="40"/>
      <c r="C10" s="429" t="s">
        <v>244</v>
      </c>
      <c r="D10" s="430"/>
      <c r="E10" s="431">
        <f t="shared" ref="E10:L10" si="0">SUM(E42,E45,E48,E52)</f>
        <v>0.42524999999999996</v>
      </c>
      <c r="F10" s="431">
        <f t="shared" si="0"/>
        <v>3.4538211917816586</v>
      </c>
      <c r="G10" s="431">
        <f t="shared" si="0"/>
        <v>11.242065700423447</v>
      </c>
      <c r="H10" s="431">
        <f t="shared" si="0"/>
        <v>19.473135400624528</v>
      </c>
      <c r="I10" s="431">
        <f t="shared" si="0"/>
        <v>22.725838258123982</v>
      </c>
      <c r="J10" s="431">
        <f t="shared" si="0"/>
        <v>26.337077227844567</v>
      </c>
      <c r="K10" s="431">
        <f t="shared" si="0"/>
        <v>31.02769825176815</v>
      </c>
      <c r="L10" s="431">
        <f t="shared" si="0"/>
        <v>36.447774636568539</v>
      </c>
      <c r="M10" s="431">
        <f t="shared" ref="M10" si="1">SUM(M42,M45,M48,M52)</f>
        <v>41.531858535127824</v>
      </c>
      <c r="N10" s="432">
        <f>(M10/G10)^(1/6)-1</f>
        <v>0.24333800197333644</v>
      </c>
    </row>
    <row r="11" spans="1:26" ht="15" customHeight="1">
      <c r="A11" s="26"/>
      <c r="B11" s="40"/>
      <c r="C11" s="424" t="s">
        <v>245</v>
      </c>
      <c r="D11" s="425"/>
      <c r="E11" s="426">
        <f t="shared" ref="E11:L11" si="2">SUM(E43,E46,E49,)</f>
        <v>1.5623612406665008</v>
      </c>
      <c r="F11" s="426">
        <f t="shared" si="2"/>
        <v>12.045774426493127</v>
      </c>
      <c r="G11" s="426">
        <f t="shared" si="2"/>
        <v>36.226044574414253</v>
      </c>
      <c r="H11" s="426">
        <f t="shared" si="2"/>
        <v>65.229936842258638</v>
      </c>
      <c r="I11" s="426">
        <f t="shared" si="2"/>
        <v>73.050327506934096</v>
      </c>
      <c r="J11" s="426">
        <f t="shared" si="2"/>
        <v>82.008140343050243</v>
      </c>
      <c r="K11" s="426">
        <f t="shared" si="2"/>
        <v>97.358551995326934</v>
      </c>
      <c r="L11" s="426">
        <f t="shared" si="2"/>
        <v>115.26109652359696</v>
      </c>
      <c r="M11" s="426">
        <f t="shared" ref="M11" si="3">SUM(M43,M46,M49,)</f>
        <v>128.34683806100458</v>
      </c>
      <c r="N11" s="427">
        <f t="shared" ref="N11:N14" si="4">(M11/G11)^(1/6)-1</f>
        <v>0.23469789991175327</v>
      </c>
    </row>
    <row r="12" spans="1:26" ht="15" customHeight="1">
      <c r="A12" s="26"/>
      <c r="B12" s="40"/>
      <c r="C12" s="424" t="s">
        <v>83</v>
      </c>
      <c r="D12" s="425"/>
      <c r="E12" s="426">
        <f t="shared" ref="E12:L12" si="5">SUM(E51)</f>
        <v>0</v>
      </c>
      <c r="F12" s="426">
        <f t="shared" si="5"/>
        <v>1.2108341664470574</v>
      </c>
      <c r="G12" s="426">
        <f t="shared" si="5"/>
        <v>4.0983387782411276</v>
      </c>
      <c r="H12" s="426">
        <f t="shared" si="5"/>
        <v>6.0995493044517488</v>
      </c>
      <c r="I12" s="426">
        <f t="shared" si="5"/>
        <v>8.335998791804629</v>
      </c>
      <c r="J12" s="426">
        <f t="shared" si="5"/>
        <v>11.363281514413838</v>
      </c>
      <c r="K12" s="426">
        <f t="shared" si="5"/>
        <v>14.909392911558765</v>
      </c>
      <c r="L12" s="426">
        <f t="shared" si="5"/>
        <v>18.070291120193502</v>
      </c>
      <c r="M12" s="426">
        <f t="shared" ref="M12" si="6">SUM(M51)</f>
        <v>23.037664915834814</v>
      </c>
      <c r="N12" s="427">
        <f t="shared" si="4"/>
        <v>0.33343474413996077</v>
      </c>
    </row>
    <row r="13" spans="1:26" ht="15" customHeight="1">
      <c r="A13" s="26"/>
      <c r="B13" s="40"/>
      <c r="C13" s="424" t="s">
        <v>246</v>
      </c>
      <c r="D13" s="425"/>
      <c r="E13" s="426">
        <f t="shared" ref="E13:L13" si="7">SUM(E55,E58)</f>
        <v>0.98825999999999992</v>
      </c>
      <c r="F13" s="426">
        <f t="shared" si="7"/>
        <v>4.7087631000000005</v>
      </c>
      <c r="G13" s="426">
        <f t="shared" si="7"/>
        <v>10.585926254023301</v>
      </c>
      <c r="H13" s="426">
        <f t="shared" si="7"/>
        <v>15.780268720303571</v>
      </c>
      <c r="I13" s="426">
        <f t="shared" si="7"/>
        <v>24.432707179249505</v>
      </c>
      <c r="J13" s="426">
        <f t="shared" si="7"/>
        <v>38.510504261344465</v>
      </c>
      <c r="K13" s="426">
        <f t="shared" si="7"/>
        <v>65.155140620160665</v>
      </c>
      <c r="L13" s="426">
        <f t="shared" si="7"/>
        <v>131.62218383388372</v>
      </c>
      <c r="M13" s="426">
        <f t="shared" ref="M13" si="8">SUM(M55,M58)</f>
        <v>232.67909698613815</v>
      </c>
      <c r="N13" s="427">
        <f t="shared" si="4"/>
        <v>0.67367611196398869</v>
      </c>
    </row>
    <row r="14" spans="1:26" ht="15" customHeight="1">
      <c r="A14" s="26"/>
      <c r="B14" s="40"/>
      <c r="C14" s="428" t="s">
        <v>37</v>
      </c>
      <c r="D14" s="425"/>
      <c r="E14" s="426">
        <f t="shared" ref="E14:K14" si="9">SUM(E10:E13)</f>
        <v>2.9758712406665007</v>
      </c>
      <c r="F14" s="426">
        <f t="shared" si="9"/>
        <v>21.419192884721845</v>
      </c>
      <c r="G14" s="426">
        <f t="shared" si="9"/>
        <v>62.152375307102126</v>
      </c>
      <c r="H14" s="426">
        <f t="shared" si="9"/>
        <v>106.58289026763849</v>
      </c>
      <c r="I14" s="426">
        <f t="shared" si="9"/>
        <v>128.54487173611221</v>
      </c>
      <c r="J14" s="426">
        <f t="shared" si="9"/>
        <v>158.21900334665312</v>
      </c>
      <c r="K14" s="426">
        <f t="shared" si="9"/>
        <v>208.45078377881453</v>
      </c>
      <c r="L14" s="426">
        <f>SUM(L10:L13)</f>
        <v>301.40134611424276</v>
      </c>
      <c r="M14" s="426">
        <f>SUM(M10:M13)</f>
        <v>425.59545849810536</v>
      </c>
      <c r="N14" s="427">
        <f t="shared" si="4"/>
        <v>0.37802324141388421</v>
      </c>
    </row>
    <row r="15" spans="1:26" ht="15" customHeight="1">
      <c r="A15" s="26"/>
      <c r="B15" s="40"/>
      <c r="C15" s="37"/>
      <c r="D15" s="41"/>
      <c r="E15" s="38"/>
      <c r="F15" s="38"/>
      <c r="G15" s="38"/>
      <c r="H15" s="38"/>
      <c r="I15" s="38"/>
      <c r="J15" s="38"/>
      <c r="K15" s="38"/>
      <c r="L15" s="38"/>
      <c r="M15" s="38"/>
    </row>
    <row r="16" spans="1:26" ht="15" customHeight="1">
      <c r="A16" s="416"/>
      <c r="B16" s="951" t="s">
        <v>25</v>
      </c>
      <c r="C16" s="951"/>
      <c r="D16" s="951"/>
      <c r="E16" s="951"/>
      <c r="F16" s="951"/>
      <c r="G16" s="951"/>
      <c r="H16" s="951"/>
      <c r="I16" s="951"/>
      <c r="J16" s="951"/>
      <c r="K16" s="951"/>
      <c r="L16" s="951"/>
      <c r="M16" s="951"/>
      <c r="N16" s="951"/>
      <c r="O16" s="951"/>
      <c r="P16" s="951"/>
    </row>
    <row r="17" spans="1:14" ht="15" customHeight="1">
      <c r="A17" s="26"/>
      <c r="B17" s="37"/>
      <c r="C17" s="37"/>
      <c r="D17" s="38"/>
      <c r="E17" s="38"/>
      <c r="F17" s="38"/>
      <c r="G17" s="38"/>
      <c r="H17" s="38"/>
      <c r="I17" s="38"/>
      <c r="J17" s="38"/>
      <c r="K17" s="38"/>
      <c r="L17" s="38"/>
      <c r="M17" s="38"/>
    </row>
    <row r="18" spans="1:14" ht="15" customHeight="1">
      <c r="B18" s="436" t="s">
        <v>44</v>
      </c>
    </row>
    <row r="19" spans="1:14" ht="15" customHeight="1">
      <c r="B19" s="452" t="s">
        <v>26</v>
      </c>
      <c r="C19" s="452" t="s">
        <v>27</v>
      </c>
      <c r="D19" s="191"/>
      <c r="E19" s="191">
        <v>2011</v>
      </c>
      <c r="F19" s="191">
        <v>2012</v>
      </c>
      <c r="G19" s="191">
        <v>2013</v>
      </c>
      <c r="H19" s="191">
        <v>2014</v>
      </c>
      <c r="I19" s="191">
        <v>2015</v>
      </c>
      <c r="J19" s="191">
        <v>2016</v>
      </c>
      <c r="K19" s="191">
        <v>2017</v>
      </c>
      <c r="L19" s="191">
        <v>2018</v>
      </c>
      <c r="M19" s="191">
        <v>2019</v>
      </c>
      <c r="N19" s="257" t="s">
        <v>29</v>
      </c>
    </row>
    <row r="20" spans="1:14" ht="15" customHeight="1">
      <c r="B20" s="448" t="s">
        <v>91</v>
      </c>
      <c r="C20" s="449" t="s">
        <v>62</v>
      </c>
      <c r="D20" s="450"/>
      <c r="E20" s="450"/>
      <c r="F20" s="450"/>
      <c r="G20" s="450"/>
      <c r="H20" s="450"/>
      <c r="I20" s="450"/>
      <c r="J20" s="450"/>
      <c r="K20" s="450"/>
      <c r="L20" s="450"/>
      <c r="M20" s="450"/>
      <c r="N20" s="451"/>
    </row>
    <row r="21" spans="1:14" ht="15" customHeight="1">
      <c r="B21" s="231" t="s">
        <v>90</v>
      </c>
      <c r="C21" s="157" t="s">
        <v>84</v>
      </c>
      <c r="D21" s="446"/>
      <c r="E21" s="446">
        <v>1034.9576482468824</v>
      </c>
      <c r="F21" s="446">
        <v>9432.8230329275266</v>
      </c>
      <c r="G21" s="446">
        <v>31383.086912689963</v>
      </c>
      <c r="H21" s="446">
        <v>61767.466795181383</v>
      </c>
      <c r="I21" s="446">
        <v>73417.83963287597</v>
      </c>
      <c r="J21" s="446">
        <v>88403.314672095032</v>
      </c>
      <c r="K21" s="446">
        <v>101505.38793338471</v>
      </c>
      <c r="L21" s="446">
        <v>116123.19151709299</v>
      </c>
      <c r="M21" s="446">
        <v>140545.15806621386</v>
      </c>
      <c r="N21" s="447">
        <f t="shared" ref="N21:N22" si="10">(M21/G21)^(1/6)-1</f>
        <v>0.28386700606030568</v>
      </c>
    </row>
    <row r="22" spans="1:14" ht="15" customHeight="1">
      <c r="B22" s="254"/>
      <c r="C22" s="157" t="s">
        <v>147</v>
      </c>
      <c r="D22" s="446"/>
      <c r="E22" s="446">
        <v>1034.9576482468824</v>
      </c>
      <c r="F22" s="446">
        <v>9432.8230329275266</v>
      </c>
      <c r="G22" s="446">
        <v>31383.086912689963</v>
      </c>
      <c r="H22" s="446">
        <v>61767.466795181383</v>
      </c>
      <c r="I22" s="446">
        <v>73417.83963287597</v>
      </c>
      <c r="J22" s="446">
        <v>88403.314672095032</v>
      </c>
      <c r="K22" s="446">
        <v>101505.38793338471</v>
      </c>
      <c r="L22" s="446">
        <v>116123.19151709299</v>
      </c>
      <c r="M22" s="446">
        <v>140545.15806621386</v>
      </c>
      <c r="N22" s="447">
        <f t="shared" si="10"/>
        <v>0.28386700606030568</v>
      </c>
    </row>
    <row r="23" spans="1:14" ht="15" customHeight="1">
      <c r="B23" s="231" t="s">
        <v>90</v>
      </c>
      <c r="C23" s="248" t="s">
        <v>87</v>
      </c>
      <c r="D23" s="446"/>
      <c r="E23" s="446"/>
      <c r="F23" s="446"/>
      <c r="G23" s="446"/>
      <c r="H23" s="446"/>
      <c r="I23" s="446"/>
      <c r="J23" s="446"/>
      <c r="K23" s="446"/>
      <c r="L23" s="446"/>
      <c r="M23" s="446"/>
      <c r="N23" s="447"/>
    </row>
    <row r="24" spans="1:14" ht="15" customHeight="1">
      <c r="B24" s="254"/>
      <c r="C24" s="157" t="s">
        <v>84</v>
      </c>
      <c r="D24" s="446"/>
      <c r="E24" s="446">
        <v>0</v>
      </c>
      <c r="F24" s="446">
        <v>385.01318501745044</v>
      </c>
      <c r="G24" s="446">
        <v>1941.2218708880407</v>
      </c>
      <c r="H24" s="446">
        <v>6501.8386100190992</v>
      </c>
      <c r="I24" s="446">
        <v>7728.1936455658979</v>
      </c>
      <c r="J24" s="446">
        <v>9305.6120707468544</v>
      </c>
      <c r="K24" s="446">
        <v>22556.752874085487</v>
      </c>
      <c r="L24" s="446">
        <v>40984.655829562238</v>
      </c>
      <c r="M24" s="446">
        <v>49604.173435134311</v>
      </c>
      <c r="N24" s="447">
        <f t="shared" ref="N24:N25" si="11">(M24/G24)^(1/6)-1</f>
        <v>0.7162234836441379</v>
      </c>
    </row>
    <row r="25" spans="1:14" ht="15" customHeight="1">
      <c r="B25" s="254"/>
      <c r="C25" s="157" t="s">
        <v>147</v>
      </c>
      <c r="D25" s="446"/>
      <c r="E25" s="446">
        <v>0</v>
      </c>
      <c r="F25" s="446">
        <v>385.01318501745044</v>
      </c>
      <c r="G25" s="446">
        <v>1941.2218708880407</v>
      </c>
      <c r="H25" s="446">
        <v>6501.8386100190992</v>
      </c>
      <c r="I25" s="446">
        <v>7728.1936455658979</v>
      </c>
      <c r="J25" s="446">
        <v>9305.6120707468544</v>
      </c>
      <c r="K25" s="446">
        <v>22556.752874085487</v>
      </c>
      <c r="L25" s="446">
        <v>40984.655829562238</v>
      </c>
      <c r="M25" s="446">
        <v>49604.173435134311</v>
      </c>
      <c r="N25" s="447">
        <f t="shared" si="11"/>
        <v>0.7162234836441379</v>
      </c>
    </row>
    <row r="26" spans="1:14" ht="15" customHeight="1">
      <c r="B26" s="231" t="s">
        <v>92</v>
      </c>
      <c r="C26" s="248" t="s">
        <v>62</v>
      </c>
      <c r="D26" s="446"/>
      <c r="E26" s="446"/>
      <c r="F26" s="446"/>
      <c r="G26" s="446"/>
      <c r="H26" s="446"/>
      <c r="I26" s="446"/>
      <c r="J26" s="446"/>
      <c r="K26" s="446"/>
      <c r="L26" s="446"/>
      <c r="M26" s="446"/>
      <c r="N26" s="447"/>
    </row>
    <row r="27" spans="1:14" ht="15" customHeight="1">
      <c r="B27" s="231" t="s">
        <v>148</v>
      </c>
      <c r="C27" s="157" t="s">
        <v>84</v>
      </c>
      <c r="D27" s="446"/>
      <c r="E27" s="446">
        <v>715.04235175311749</v>
      </c>
      <c r="F27" s="446">
        <v>5317.4566333617367</v>
      </c>
      <c r="G27" s="446">
        <v>21174.258915160754</v>
      </c>
      <c r="H27" s="446">
        <v>37074.831370830063</v>
      </c>
      <c r="I27" s="446">
        <v>54028.667919020161</v>
      </c>
      <c r="J27" s="446">
        <v>74679.662729502408</v>
      </c>
      <c r="K27" s="446">
        <v>99933.373342232371</v>
      </c>
      <c r="L27" s="446">
        <v>134577.73898561229</v>
      </c>
      <c r="M27" s="446">
        <v>175857.65473603897</v>
      </c>
      <c r="N27" s="447">
        <f t="shared" ref="N27:N28" si="12">(M27/G27)^(1/6)-1</f>
        <v>0.42306753040452239</v>
      </c>
    </row>
    <row r="28" spans="1:14" ht="15" customHeight="1">
      <c r="B28" s="254"/>
      <c r="C28" s="157" t="s">
        <v>147</v>
      </c>
      <c r="D28" s="446"/>
      <c r="E28" s="446">
        <v>715.04235175311749</v>
      </c>
      <c r="F28" s="446">
        <v>5317.4566333617367</v>
      </c>
      <c r="G28" s="446">
        <v>21174.258915160754</v>
      </c>
      <c r="H28" s="446">
        <v>37074.831370830063</v>
      </c>
      <c r="I28" s="446">
        <v>54028.667919020161</v>
      </c>
      <c r="J28" s="446">
        <v>74679.662729502408</v>
      </c>
      <c r="K28" s="446">
        <v>99933.373342232371</v>
      </c>
      <c r="L28" s="446">
        <v>134577.73898561229</v>
      </c>
      <c r="M28" s="446">
        <v>175857.65473603897</v>
      </c>
      <c r="N28" s="447">
        <f t="shared" si="12"/>
        <v>0.42306753040452239</v>
      </c>
    </row>
    <row r="29" spans="1:14" ht="15" customHeight="1">
      <c r="B29" s="231" t="s">
        <v>90</v>
      </c>
      <c r="C29" s="248" t="s">
        <v>121</v>
      </c>
      <c r="D29" s="446"/>
      <c r="E29" s="446"/>
      <c r="F29" s="446"/>
      <c r="G29" s="446"/>
      <c r="H29" s="446"/>
      <c r="I29" s="446"/>
      <c r="J29" s="446"/>
      <c r="K29" s="446"/>
      <c r="L29" s="446"/>
      <c r="M29" s="446"/>
      <c r="N29" s="447"/>
    </row>
    <row r="30" spans="1:14" ht="15" customHeight="1">
      <c r="B30" s="231"/>
      <c r="C30" s="157" t="s">
        <v>83</v>
      </c>
      <c r="D30" s="446"/>
      <c r="E30" s="446">
        <v>0</v>
      </c>
      <c r="F30" s="446">
        <v>657.21374120201233</v>
      </c>
      <c r="G30" s="446">
        <v>2617.0432367052613</v>
      </c>
      <c r="H30" s="446">
        <v>4582.2825289789971</v>
      </c>
      <c r="I30" s="446">
        <v>7367.5456253209304</v>
      </c>
      <c r="J30" s="446">
        <v>11159.030063029097</v>
      </c>
      <c r="K30" s="446">
        <v>16268.223567340156</v>
      </c>
      <c r="L30" s="446">
        <v>21908.004020913628</v>
      </c>
      <c r="M30" s="446">
        <v>31033.703776948052</v>
      </c>
      <c r="N30" s="447">
        <f>(M30/G30)^(1/6)-1</f>
        <v>0.51009331651758871</v>
      </c>
    </row>
    <row r="31" spans="1:14" ht="15" customHeight="1">
      <c r="B31" s="254"/>
      <c r="C31" s="453" t="s">
        <v>84</v>
      </c>
      <c r="D31" s="454"/>
      <c r="E31" s="454">
        <v>0</v>
      </c>
      <c r="F31" s="454">
        <v>657.21374120201233</v>
      </c>
      <c r="G31" s="454">
        <v>2617.0432367052613</v>
      </c>
      <c r="H31" s="454">
        <v>4582.2825289789971</v>
      </c>
      <c r="I31" s="454">
        <v>7367.5456253209304</v>
      </c>
      <c r="J31" s="454">
        <v>11159.030063029097</v>
      </c>
      <c r="K31" s="454">
        <v>16268.223567340156</v>
      </c>
      <c r="L31" s="454">
        <v>21908.004020913628</v>
      </c>
      <c r="M31" s="454">
        <v>31033.703776948052</v>
      </c>
      <c r="N31" s="455">
        <f>(M31/G31)^(1/6)-1</f>
        <v>0.51009331651758871</v>
      </c>
    </row>
    <row r="32" spans="1:14" ht="15" customHeight="1">
      <c r="B32" s="452" t="s">
        <v>26</v>
      </c>
      <c r="C32" s="452" t="s">
        <v>27</v>
      </c>
      <c r="D32" s="191"/>
      <c r="E32" s="191">
        <v>2011</v>
      </c>
      <c r="F32" s="191">
        <v>2012</v>
      </c>
      <c r="G32" s="191">
        <v>2013</v>
      </c>
      <c r="H32" s="191">
        <v>2014</v>
      </c>
      <c r="I32" s="191">
        <v>2015</v>
      </c>
      <c r="J32" s="191">
        <v>2016</v>
      </c>
      <c r="K32" s="191">
        <v>2017</v>
      </c>
      <c r="L32" s="191">
        <v>2018</v>
      </c>
      <c r="M32" s="191">
        <v>2019</v>
      </c>
      <c r="N32" s="257" t="s">
        <v>29</v>
      </c>
    </row>
    <row r="33" spans="2:15" ht="15" customHeight="1">
      <c r="B33" s="953" t="s">
        <v>127</v>
      </c>
      <c r="C33" s="449" t="s">
        <v>3</v>
      </c>
      <c r="D33" s="450"/>
      <c r="E33" s="450"/>
      <c r="F33" s="450"/>
      <c r="G33" s="450"/>
      <c r="H33" s="450"/>
      <c r="I33" s="450"/>
      <c r="J33" s="450"/>
      <c r="K33" s="450"/>
      <c r="L33" s="450"/>
      <c r="M33" s="450"/>
      <c r="N33" s="451"/>
    </row>
    <row r="34" spans="2:15" ht="15" customHeight="1">
      <c r="B34" s="950"/>
      <c r="C34" s="453" t="s">
        <v>22</v>
      </c>
      <c r="D34" s="454"/>
      <c r="E34" s="454">
        <v>1400</v>
      </c>
      <c r="F34" s="454">
        <v>10000</v>
      </c>
      <c r="G34" s="454">
        <v>14000</v>
      </c>
      <c r="H34" s="454">
        <v>16539.101230305401</v>
      </c>
      <c r="I34" s="454">
        <v>18908.727029953785</v>
      </c>
      <c r="J34" s="454">
        <v>16102.635209949205</v>
      </c>
      <c r="K34" s="454">
        <v>16804.653879300127</v>
      </c>
      <c r="L34" s="454">
        <v>25383.688987876725</v>
      </c>
      <c r="M34" s="454">
        <v>42582.371460073533</v>
      </c>
      <c r="N34" s="455">
        <f>(M34/G34)^(1/6)-1</f>
        <v>0.20369641781464609</v>
      </c>
    </row>
    <row r="35" spans="2:15" ht="15" customHeight="1">
      <c r="B35" s="452" t="s">
        <v>26</v>
      </c>
      <c r="C35" s="452" t="s">
        <v>27</v>
      </c>
      <c r="D35" s="191"/>
      <c r="E35" s="191">
        <v>2011</v>
      </c>
      <c r="F35" s="191">
        <v>2012</v>
      </c>
      <c r="G35" s="191">
        <v>2013</v>
      </c>
      <c r="H35" s="191">
        <v>2014</v>
      </c>
      <c r="I35" s="191">
        <v>2015</v>
      </c>
      <c r="J35" s="191">
        <v>2016</v>
      </c>
      <c r="K35" s="191">
        <v>2017</v>
      </c>
      <c r="L35" s="191">
        <v>2018</v>
      </c>
      <c r="M35" s="191">
        <v>2019</v>
      </c>
      <c r="N35" s="257" t="s">
        <v>29</v>
      </c>
    </row>
    <row r="36" spans="2:15" ht="15" customHeight="1">
      <c r="B36" s="953" t="s">
        <v>127</v>
      </c>
      <c r="C36" s="449" t="s">
        <v>333</v>
      </c>
      <c r="D36" s="450"/>
      <c r="E36" s="450"/>
      <c r="F36" s="450"/>
      <c r="G36" s="450"/>
      <c r="H36" s="450"/>
      <c r="I36" s="450"/>
      <c r="J36" s="450"/>
      <c r="K36" s="450"/>
      <c r="L36" s="450"/>
      <c r="M36" s="450"/>
      <c r="N36" s="451"/>
    </row>
    <row r="37" spans="2:15" ht="15" customHeight="1">
      <c r="B37" s="954"/>
      <c r="C37" s="157" t="s">
        <v>23</v>
      </c>
      <c r="D37" s="446"/>
      <c r="E37" s="446">
        <v>3891.3</v>
      </c>
      <c r="F37" s="446">
        <v>19757.43</v>
      </c>
      <c r="G37" s="446">
        <v>57824.354601459476</v>
      </c>
      <c r="H37" s="446">
        <v>100874.69032188781</v>
      </c>
      <c r="I37" s="446">
        <v>181110.0406417083</v>
      </c>
      <c r="J37" s="446">
        <v>331308.61780031677</v>
      </c>
      <c r="K37" s="446">
        <v>634168.52844997367</v>
      </c>
      <c r="L37" s="446">
        <v>1433885.3366145911</v>
      </c>
      <c r="M37" s="446">
        <v>2822173.3352267337</v>
      </c>
      <c r="N37" s="447">
        <f>(M37/G37)^(1/6)-1</f>
        <v>0.91166658225360186</v>
      </c>
    </row>
    <row r="38" spans="2:15" ht="15" customHeight="1">
      <c r="D38" s="36"/>
      <c r="E38" s="36"/>
      <c r="F38" s="36"/>
      <c r="G38" s="36"/>
      <c r="H38" s="36"/>
      <c r="I38" s="36"/>
      <c r="J38" s="36"/>
      <c r="K38" s="36"/>
      <c r="L38" s="36"/>
      <c r="M38" s="36"/>
      <c r="N38" s="36"/>
      <c r="O38" s="36"/>
    </row>
    <row r="39" spans="2:15" ht="15" customHeight="1">
      <c r="B39" s="349" t="s">
        <v>374</v>
      </c>
      <c r="C39" s="457"/>
      <c r="D39" s="458"/>
      <c r="E39" s="458"/>
      <c r="F39" s="458"/>
      <c r="G39" s="458"/>
      <c r="H39" s="458"/>
      <c r="I39" s="458"/>
      <c r="J39" s="458"/>
      <c r="K39" s="458"/>
      <c r="L39" s="458"/>
      <c r="M39" s="458"/>
      <c r="N39" s="459"/>
      <c r="O39" s="36"/>
    </row>
    <row r="40" spans="2:15" ht="15" customHeight="1">
      <c r="B40" s="452" t="s">
        <v>26</v>
      </c>
      <c r="C40" s="452" t="s">
        <v>27</v>
      </c>
      <c r="D40" s="191"/>
      <c r="E40" s="191">
        <v>2011</v>
      </c>
      <c r="F40" s="191">
        <v>2012</v>
      </c>
      <c r="G40" s="191">
        <v>2013</v>
      </c>
      <c r="H40" s="191">
        <v>2014</v>
      </c>
      <c r="I40" s="191">
        <v>2015</v>
      </c>
      <c r="J40" s="191">
        <v>2016</v>
      </c>
      <c r="K40" s="191">
        <v>2017</v>
      </c>
      <c r="L40" s="191">
        <v>2018</v>
      </c>
      <c r="M40" s="191">
        <v>2019</v>
      </c>
      <c r="N40" s="257" t="s">
        <v>29</v>
      </c>
    </row>
    <row r="41" spans="2:15" ht="15" customHeight="1">
      <c r="B41" s="953" t="s">
        <v>90</v>
      </c>
      <c r="C41" s="449" t="s">
        <v>62</v>
      </c>
      <c r="D41" s="462"/>
      <c r="E41" s="462"/>
      <c r="F41" s="462"/>
      <c r="G41" s="462"/>
      <c r="H41" s="462"/>
      <c r="I41" s="462"/>
      <c r="J41" s="462"/>
      <c r="K41" s="462"/>
      <c r="L41" s="462"/>
      <c r="M41" s="462"/>
      <c r="N41" s="451"/>
      <c r="O41" s="36"/>
    </row>
    <row r="42" spans="2:15" ht="15" customHeight="1">
      <c r="B42" s="955"/>
      <c r="C42" s="157" t="s">
        <v>84</v>
      </c>
      <c r="D42" s="461"/>
      <c r="E42" s="461">
        <f t="shared" ref="E42:K43" si="13">E21*E64/10^6</f>
        <v>0.25149470852399242</v>
      </c>
      <c r="F42" s="461">
        <f t="shared" si="13"/>
        <v>2.0629583973012502</v>
      </c>
      <c r="G42" s="461">
        <f t="shared" si="13"/>
        <v>6.1771329970247661</v>
      </c>
      <c r="H42" s="461">
        <f t="shared" si="13"/>
        <v>10.941921440365999</v>
      </c>
      <c r="I42" s="461">
        <f t="shared" si="13"/>
        <v>11.705175033700574</v>
      </c>
      <c r="J42" s="461">
        <f t="shared" si="13"/>
        <v>12.684909407216272</v>
      </c>
      <c r="K42" s="461">
        <f t="shared" si="13"/>
        <v>13.108422343095537</v>
      </c>
      <c r="L42" s="461">
        <f>L21*L64/10^6</f>
        <v>13.496551092537848</v>
      </c>
      <c r="M42" s="461">
        <f>M21*M64/10^6</f>
        <v>14.701519943440617</v>
      </c>
      <c r="N42" s="447">
        <f t="shared" ref="N42:N43" si="14">(M42/G42)^(1/6)-1</f>
        <v>0.15548030545427527</v>
      </c>
      <c r="O42" s="36"/>
    </row>
    <row r="43" spans="2:15" ht="15" customHeight="1">
      <c r="B43" s="955"/>
      <c r="C43" s="157" t="s">
        <v>147</v>
      </c>
      <c r="D43" s="461"/>
      <c r="E43" s="461">
        <f t="shared" si="13"/>
        <v>1.1612224813330019</v>
      </c>
      <c r="F43" s="461">
        <f t="shared" si="13"/>
        <v>8.9960833265029834</v>
      </c>
      <c r="G43" s="461">
        <f t="shared" si="13"/>
        <v>25.440542490337556</v>
      </c>
      <c r="H43" s="461">
        <f t="shared" si="13"/>
        <v>45.064339308161834</v>
      </c>
      <c r="I43" s="461">
        <f t="shared" si="13"/>
        <v>48.207801733446111</v>
      </c>
      <c r="J43" s="461">
        <f t="shared" si="13"/>
        <v>52.242840961300786</v>
      </c>
      <c r="K43" s="461">
        <f t="shared" si="13"/>
        <v>53.987080375545801</v>
      </c>
      <c r="L43" s="461">
        <f>L22*L65/10^6</f>
        <v>55.585589901998375</v>
      </c>
      <c r="M43" s="461">
        <f>M22*M65/10^6</f>
        <v>60.548258063051449</v>
      </c>
      <c r="N43" s="447">
        <f t="shared" si="14"/>
        <v>0.15548030545427527</v>
      </c>
      <c r="O43" s="36"/>
    </row>
    <row r="44" spans="2:15" ht="15" customHeight="1">
      <c r="B44" s="465" t="s">
        <v>90</v>
      </c>
      <c r="C44" s="248" t="s">
        <v>87</v>
      </c>
      <c r="D44" s="446"/>
      <c r="E44" s="185"/>
      <c r="F44" s="185"/>
      <c r="G44" s="185"/>
      <c r="H44" s="185"/>
      <c r="I44" s="185"/>
      <c r="J44" s="185"/>
      <c r="K44" s="185"/>
      <c r="L44" s="185"/>
      <c r="M44" s="185"/>
      <c r="N44" s="447"/>
    </row>
    <row r="45" spans="2:15" ht="15" customHeight="1">
      <c r="B45" s="437"/>
      <c r="C45" s="157" t="s">
        <v>84</v>
      </c>
      <c r="D45" s="446"/>
      <c r="E45" s="185">
        <f t="shared" ref="E45:K46" si="15">E24*E67/10^6</f>
        <v>0</v>
      </c>
      <c r="F45" s="185">
        <f t="shared" si="15"/>
        <v>8.4202383563316413E-2</v>
      </c>
      <c r="G45" s="185">
        <f t="shared" si="15"/>
        <v>0.38209070084689306</v>
      </c>
      <c r="H45" s="185">
        <f t="shared" si="15"/>
        <v>1.1517812042490534</v>
      </c>
      <c r="I45" s="185">
        <f t="shared" si="15"/>
        <v>1.232123687757956</v>
      </c>
      <c r="J45" s="185">
        <f t="shared" si="15"/>
        <v>1.3352536218122406</v>
      </c>
      <c r="K45" s="185">
        <f t="shared" si="15"/>
        <v>2.9129827429101187</v>
      </c>
      <c r="L45" s="185">
        <f>L24*L67/10^6</f>
        <v>4.7634886208957115</v>
      </c>
      <c r="M45" s="185">
        <f>M24*M67/10^6</f>
        <v>5.1887717447437485</v>
      </c>
      <c r="N45" s="447">
        <f t="shared" ref="N45:N46" si="16">(M45/G45)^(1/6)-1</f>
        <v>0.5446011352797242</v>
      </c>
    </row>
    <row r="46" spans="2:15" ht="15" customHeight="1">
      <c r="B46" s="437"/>
      <c r="C46" s="157" t="s">
        <v>147</v>
      </c>
      <c r="D46" s="446"/>
      <c r="E46" s="185">
        <f t="shared" si="15"/>
        <v>0</v>
      </c>
      <c r="F46" s="185">
        <f t="shared" si="15"/>
        <v>0.51406190437159949</v>
      </c>
      <c r="G46" s="185">
        <f t="shared" si="15"/>
        <v>2.2030985249364496</v>
      </c>
      <c r="H46" s="185">
        <f t="shared" si="15"/>
        <v>6.6410605296238545</v>
      </c>
      <c r="I46" s="185">
        <f t="shared" si="15"/>
        <v>7.1043076238762755</v>
      </c>
      <c r="J46" s="185">
        <f t="shared" si="15"/>
        <v>7.698944983770649</v>
      </c>
      <c r="K46" s="185">
        <f t="shared" si="15"/>
        <v>16.79598056128091</v>
      </c>
      <c r="L46" s="185">
        <f>L25*L68/10^6</f>
        <v>27.465820892752149</v>
      </c>
      <c r="M46" s="185">
        <f>M25*M68/10^6</f>
        <v>29.917962807625425</v>
      </c>
      <c r="N46" s="447">
        <f t="shared" si="16"/>
        <v>0.5446011352797242</v>
      </c>
    </row>
    <row r="47" spans="2:15" ht="15" customHeight="1">
      <c r="B47" s="465" t="s">
        <v>92</v>
      </c>
      <c r="C47" s="248" t="s">
        <v>62</v>
      </c>
      <c r="D47" s="446"/>
      <c r="E47" s="185"/>
      <c r="F47" s="185"/>
      <c r="G47" s="185"/>
      <c r="H47" s="185"/>
      <c r="I47" s="185"/>
      <c r="J47" s="185"/>
      <c r="K47" s="185"/>
      <c r="L47" s="185"/>
      <c r="M47" s="185"/>
      <c r="N47" s="447"/>
    </row>
    <row r="48" spans="2:15" ht="15" customHeight="1">
      <c r="B48" s="440" t="s">
        <v>148</v>
      </c>
      <c r="C48" s="157" t="s">
        <v>84</v>
      </c>
      <c r="D48" s="446"/>
      <c r="E48" s="185">
        <f t="shared" ref="E48:K49" si="17">E27*E70/10^6</f>
        <v>0.17375529147600755</v>
      </c>
      <c r="F48" s="185">
        <f t="shared" si="17"/>
        <v>1.1629277657162118</v>
      </c>
      <c r="G48" s="185">
        <f t="shared" si="17"/>
        <v>4.1677293822710917</v>
      </c>
      <c r="H48" s="185">
        <f t="shared" si="17"/>
        <v>6.567695152848434</v>
      </c>
      <c r="I48" s="185">
        <f t="shared" si="17"/>
        <v>8.6139147922656001</v>
      </c>
      <c r="J48" s="185">
        <f t="shared" si="17"/>
        <v>10.715715352969966</v>
      </c>
      <c r="K48" s="185">
        <f>K27*K70/10^6</f>
        <v>12.905412122555745</v>
      </c>
      <c r="L48" s="185">
        <f>L27*L70/10^6</f>
        <v>15.641452033896087</v>
      </c>
      <c r="M48" s="185">
        <f>M27*M70/10^6</f>
        <v>18.395331819901941</v>
      </c>
      <c r="N48" s="447">
        <f t="shared" ref="N48:N49" si="18">(M48/G48)^(1/6)-1</f>
        <v>0.28076077736407035</v>
      </c>
    </row>
    <row r="49" spans="2:15" ht="15" customHeight="1">
      <c r="B49" s="437"/>
      <c r="C49" s="157" t="s">
        <v>147</v>
      </c>
      <c r="D49" s="446"/>
      <c r="E49" s="185">
        <f t="shared" si="17"/>
        <v>0.40113875933349891</v>
      </c>
      <c r="F49" s="185">
        <f t="shared" si="17"/>
        <v>2.5356291956185442</v>
      </c>
      <c r="G49" s="185">
        <f t="shared" si="17"/>
        <v>8.5824035591402446</v>
      </c>
      <c r="H49" s="185">
        <f t="shared" si="17"/>
        <v>13.524537004472942</v>
      </c>
      <c r="I49" s="185">
        <f t="shared" si="17"/>
        <v>17.738218149611708</v>
      </c>
      <c r="J49" s="185">
        <f t="shared" si="17"/>
        <v>22.066354397978802</v>
      </c>
      <c r="K49" s="185">
        <f t="shared" si="17"/>
        <v>26.575491058500226</v>
      </c>
      <c r="L49" s="185">
        <f>L28*L71/10^6</f>
        <v>32.209685728846445</v>
      </c>
      <c r="M49" s="185">
        <f>M28*M71/10^6</f>
        <v>37.880617190327698</v>
      </c>
      <c r="N49" s="447">
        <f t="shared" si="18"/>
        <v>0.28076077736407035</v>
      </c>
    </row>
    <row r="50" spans="2:15" ht="15" customHeight="1">
      <c r="B50" s="465" t="s">
        <v>90</v>
      </c>
      <c r="C50" s="248" t="s">
        <v>121</v>
      </c>
      <c r="D50" s="446"/>
      <c r="E50" s="185"/>
      <c r="F50" s="185"/>
      <c r="G50" s="185"/>
      <c r="H50" s="185"/>
      <c r="I50" s="185"/>
      <c r="J50" s="185"/>
      <c r="K50" s="185"/>
      <c r="L50" s="185"/>
      <c r="M50" s="185"/>
      <c r="N50" s="447"/>
    </row>
    <row r="51" spans="2:15" ht="15" customHeight="1">
      <c r="B51" s="440"/>
      <c r="C51" s="157" t="s">
        <v>83</v>
      </c>
      <c r="D51" s="446"/>
      <c r="E51" s="185">
        <f t="shared" ref="E51:K52" si="19">E30*E73/10^6</f>
        <v>0</v>
      </c>
      <c r="F51" s="185">
        <f t="shared" si="19"/>
        <v>1.2108341664470574</v>
      </c>
      <c r="G51" s="185">
        <f t="shared" si="19"/>
        <v>4.0983387782411276</v>
      </c>
      <c r="H51" s="185">
        <f t="shared" si="19"/>
        <v>6.0995493044517488</v>
      </c>
      <c r="I51" s="185">
        <f t="shared" si="19"/>
        <v>8.335998791804629</v>
      </c>
      <c r="J51" s="185">
        <f t="shared" si="19"/>
        <v>11.363281514413838</v>
      </c>
      <c r="K51" s="185">
        <f t="shared" si="19"/>
        <v>14.909392911558765</v>
      </c>
      <c r="L51" s="185">
        <f>L30*L73/10^6</f>
        <v>18.070291120193502</v>
      </c>
      <c r="M51" s="185">
        <f>M30*M73/10^6</f>
        <v>23.037664915834814</v>
      </c>
      <c r="N51" s="447">
        <f t="shared" ref="N51:N52" si="20">(M51/G51)^(1/6)-1</f>
        <v>0.33343474413996077</v>
      </c>
    </row>
    <row r="52" spans="2:15" ht="15" customHeight="1">
      <c r="B52" s="437"/>
      <c r="C52" s="453" t="s">
        <v>84</v>
      </c>
      <c r="D52" s="454"/>
      <c r="E52" s="463">
        <f t="shared" si="19"/>
        <v>0</v>
      </c>
      <c r="F52" s="463">
        <f t="shared" si="19"/>
        <v>0.14373264520088011</v>
      </c>
      <c r="G52" s="463">
        <f t="shared" si="19"/>
        <v>0.5151126202806966</v>
      </c>
      <c r="H52" s="463">
        <f t="shared" si="19"/>
        <v>0.81173760316104249</v>
      </c>
      <c r="I52" s="463">
        <f t="shared" si="19"/>
        <v>1.1746247443998545</v>
      </c>
      <c r="J52" s="463">
        <f t="shared" si="19"/>
        <v>1.6011988458460868</v>
      </c>
      <c r="K52" s="463">
        <f t="shared" si="19"/>
        <v>2.1008810432067495</v>
      </c>
      <c r="L52" s="463">
        <f>L31*L74/10^6</f>
        <v>2.5462828892388978</v>
      </c>
      <c r="M52" s="463">
        <f>M31*M74/10^6</f>
        <v>3.2462350270415183</v>
      </c>
      <c r="N52" s="455">
        <f t="shared" si="20"/>
        <v>0.35908398486583004</v>
      </c>
    </row>
    <row r="53" spans="2:15" ht="15" customHeight="1">
      <c r="B53" s="452" t="s">
        <v>26</v>
      </c>
      <c r="C53" s="452" t="s">
        <v>27</v>
      </c>
      <c r="D53" s="191"/>
      <c r="E53" s="191">
        <v>2011</v>
      </c>
      <c r="F53" s="191">
        <v>2012</v>
      </c>
      <c r="G53" s="191">
        <v>2013</v>
      </c>
      <c r="H53" s="191">
        <v>2014</v>
      </c>
      <c r="I53" s="191">
        <v>2015</v>
      </c>
      <c r="J53" s="191">
        <v>2016</v>
      </c>
      <c r="K53" s="191">
        <v>2017</v>
      </c>
      <c r="L53" s="191">
        <v>2018</v>
      </c>
      <c r="M53" s="191">
        <v>2019</v>
      </c>
      <c r="N53" s="257" t="s">
        <v>29</v>
      </c>
      <c r="O53" s="36"/>
    </row>
    <row r="54" spans="2:15" ht="15" customHeight="1">
      <c r="B54" s="953" t="s">
        <v>127</v>
      </c>
      <c r="C54" s="449" t="s">
        <v>3</v>
      </c>
      <c r="D54" s="462"/>
      <c r="E54" s="462"/>
      <c r="F54" s="462"/>
      <c r="G54" s="462"/>
      <c r="H54" s="462"/>
      <c r="I54" s="462"/>
      <c r="J54" s="462"/>
      <c r="K54" s="462"/>
      <c r="L54" s="462"/>
      <c r="M54" s="462"/>
      <c r="N54" s="451"/>
      <c r="O54" s="36"/>
    </row>
    <row r="55" spans="2:15" ht="15" customHeight="1">
      <c r="B55" s="950"/>
      <c r="C55" s="453" t="s">
        <v>22</v>
      </c>
      <c r="D55" s="464"/>
      <c r="E55" s="464">
        <f t="shared" ref="E55:J55" si="21">E34*E77/10^6</f>
        <v>0.21</v>
      </c>
      <c r="F55" s="464">
        <f t="shared" si="21"/>
        <v>1.35</v>
      </c>
      <c r="G55" s="464">
        <f t="shared" si="21"/>
        <v>1.7387999999999999</v>
      </c>
      <c r="H55" s="464">
        <f t="shared" si="21"/>
        <v>1.8898238629796165</v>
      </c>
      <c r="I55" s="464">
        <f t="shared" si="21"/>
        <v>1.9877398425225883</v>
      </c>
      <c r="J55" s="464">
        <f t="shared" si="21"/>
        <v>1.5573349577505242</v>
      </c>
      <c r="K55" s="464">
        <f>K34*K77/10^6</f>
        <v>1.4952109782084191</v>
      </c>
      <c r="L55" s="464">
        <f>L34*L77/10^6</f>
        <v>2.0778561139985561</v>
      </c>
      <c r="M55" s="464">
        <f>M34*M77/10^6</f>
        <v>3.2068482108648273</v>
      </c>
      <c r="N55" s="455">
        <f>(M55/G55)^(1/6)-1</f>
        <v>0.10740070438947447</v>
      </c>
      <c r="O55" s="36"/>
    </row>
    <row r="56" spans="2:15" ht="15" customHeight="1">
      <c r="B56" s="452" t="s">
        <v>26</v>
      </c>
      <c r="C56" s="452" t="s">
        <v>27</v>
      </c>
      <c r="D56" s="191"/>
      <c r="E56" s="191">
        <v>2011</v>
      </c>
      <c r="F56" s="191">
        <v>2012</v>
      </c>
      <c r="G56" s="191">
        <v>2013</v>
      </c>
      <c r="H56" s="191">
        <v>2014</v>
      </c>
      <c r="I56" s="191">
        <v>2015</v>
      </c>
      <c r="J56" s="191">
        <v>2016</v>
      </c>
      <c r="K56" s="191">
        <v>2017</v>
      </c>
      <c r="L56" s="191">
        <v>2018</v>
      </c>
      <c r="M56" s="191">
        <v>2019</v>
      </c>
      <c r="N56" s="257" t="s">
        <v>29</v>
      </c>
      <c r="O56" s="36"/>
    </row>
    <row r="57" spans="2:15" ht="15" customHeight="1">
      <c r="B57" s="953" t="s">
        <v>127</v>
      </c>
      <c r="C57" s="449" t="s">
        <v>333</v>
      </c>
      <c r="D57" s="462"/>
      <c r="E57" s="462"/>
      <c r="F57" s="462"/>
      <c r="G57" s="462"/>
      <c r="H57" s="462"/>
      <c r="I57" s="462"/>
      <c r="J57" s="462"/>
      <c r="K57" s="462"/>
      <c r="L57" s="462"/>
      <c r="M57" s="462"/>
      <c r="N57" s="451"/>
      <c r="O57" s="36"/>
    </row>
    <row r="58" spans="2:15" ht="15" customHeight="1">
      <c r="B58" s="949"/>
      <c r="C58" s="157" t="s">
        <v>23</v>
      </c>
      <c r="D58" s="461"/>
      <c r="E58" s="461">
        <f t="shared" ref="E58:K58" si="22">E37*E80/10^6</f>
        <v>0.77825999999999995</v>
      </c>
      <c r="F58" s="461">
        <f t="shared" si="22"/>
        <v>3.3587631</v>
      </c>
      <c r="G58" s="461">
        <f t="shared" si="22"/>
        <v>8.8471262540233013</v>
      </c>
      <c r="H58" s="461">
        <f t="shared" si="22"/>
        <v>13.890444857323955</v>
      </c>
      <c r="I58" s="461">
        <f t="shared" si="22"/>
        <v>22.444967336726915</v>
      </c>
      <c r="J58" s="461">
        <f t="shared" si="22"/>
        <v>36.953169303593938</v>
      </c>
      <c r="K58" s="461">
        <f t="shared" si="22"/>
        <v>63.659929641952253</v>
      </c>
      <c r="L58" s="461">
        <f>L37*L80/10^6</f>
        <v>129.54432771988516</v>
      </c>
      <c r="M58" s="461">
        <f>M37*M80/10^6</f>
        <v>229.47224877527333</v>
      </c>
      <c r="N58" s="447">
        <f t="shared" ref="N58:N59" si="23">(M58/G58)^(1/6)-1</f>
        <v>0.7204999240282417</v>
      </c>
      <c r="O58" s="36"/>
    </row>
    <row r="59" spans="2:15" ht="15" customHeight="1">
      <c r="B59" s="954"/>
      <c r="C59" s="248" t="s">
        <v>37</v>
      </c>
      <c r="D59" s="461"/>
      <c r="E59" s="461">
        <f t="shared" ref="E59:K59" si="24">SUM(E42:E43,E45:E46,E51:E52,E55,E58,E48:E49)</f>
        <v>2.9758712406665007</v>
      </c>
      <c r="F59" s="461">
        <f t="shared" si="24"/>
        <v>21.419192884721841</v>
      </c>
      <c r="G59" s="461">
        <f t="shared" si="24"/>
        <v>62.152375307102126</v>
      </c>
      <c r="H59" s="461">
        <f t="shared" si="24"/>
        <v>106.58289026763849</v>
      </c>
      <c r="I59" s="461">
        <f t="shared" si="24"/>
        <v>128.54487173611221</v>
      </c>
      <c r="J59" s="461">
        <f t="shared" si="24"/>
        <v>158.21900334665312</v>
      </c>
      <c r="K59" s="461">
        <f t="shared" si="24"/>
        <v>208.45078377881453</v>
      </c>
      <c r="L59" s="461">
        <f>SUM(L42:L43,L45:L46,L51:L52,L55,L58,L48:L49)</f>
        <v>301.40134611424276</v>
      </c>
      <c r="M59" s="461">
        <f>SUM(M42:M43,M45:M46,M51:M52,M55,M58,M48:M49)</f>
        <v>425.59545849810536</v>
      </c>
      <c r="N59" s="447">
        <f t="shared" si="23"/>
        <v>0.37802324141388421</v>
      </c>
      <c r="O59" s="36"/>
    </row>
    <row r="60" spans="2:15" ht="15" customHeight="1">
      <c r="C60" s="30"/>
      <c r="D60" s="42"/>
      <c r="E60" s="42"/>
      <c r="F60" s="42"/>
      <c r="G60" s="42"/>
      <c r="H60" s="42"/>
      <c r="I60" s="42"/>
      <c r="J60" s="42"/>
      <c r="K60" s="42"/>
      <c r="L60" s="42"/>
      <c r="M60" s="42"/>
      <c r="N60" s="36"/>
      <c r="O60" s="36"/>
    </row>
    <row r="61" spans="2:15" ht="15" customHeight="1">
      <c r="B61" s="456" t="s">
        <v>42</v>
      </c>
      <c r="O61" s="36"/>
    </row>
    <row r="62" spans="2:15" ht="15" customHeight="1">
      <c r="B62" s="452" t="s">
        <v>26</v>
      </c>
      <c r="C62" s="452" t="s">
        <v>27</v>
      </c>
      <c r="D62" s="191"/>
      <c r="E62" s="191">
        <v>2011</v>
      </c>
      <c r="F62" s="191">
        <v>2012</v>
      </c>
      <c r="G62" s="191">
        <v>2013</v>
      </c>
      <c r="H62" s="191">
        <v>2014</v>
      </c>
      <c r="I62" s="191">
        <v>2015</v>
      </c>
      <c r="J62" s="191">
        <v>2016</v>
      </c>
      <c r="K62" s="191">
        <v>2017</v>
      </c>
      <c r="L62" s="191">
        <v>2018</v>
      </c>
      <c r="M62" s="191">
        <v>2019</v>
      </c>
      <c r="N62" s="257" t="s">
        <v>29</v>
      </c>
    </row>
    <row r="63" spans="2:15" ht="15" customHeight="1">
      <c r="B63" s="956" t="s">
        <v>90</v>
      </c>
      <c r="C63" s="449" t="s">
        <v>62</v>
      </c>
      <c r="D63" s="450"/>
      <c r="E63" s="479"/>
      <c r="F63" s="479"/>
      <c r="G63" s="479"/>
      <c r="H63" s="479"/>
      <c r="I63" s="479"/>
      <c r="J63" s="479"/>
      <c r="K63" s="479"/>
      <c r="L63" s="479"/>
      <c r="M63" s="479"/>
      <c r="N63" s="451"/>
      <c r="O63" s="36"/>
    </row>
    <row r="64" spans="2:15" ht="15" customHeight="1">
      <c r="B64" s="955"/>
      <c r="C64" s="157" t="s">
        <v>84</v>
      </c>
      <c r="D64" s="446"/>
      <c r="E64" s="478">
        <v>243</v>
      </c>
      <c r="F64" s="478">
        <v>218.70000000000002</v>
      </c>
      <c r="G64" s="478">
        <v>196.83</v>
      </c>
      <c r="H64" s="478">
        <v>177.14700000000002</v>
      </c>
      <c r="I64" s="478">
        <v>159.43230000000003</v>
      </c>
      <c r="J64" s="478">
        <v>143.48907000000003</v>
      </c>
      <c r="K64" s="478">
        <v>129.14016300000003</v>
      </c>
      <c r="L64" s="478">
        <v>116.22614670000003</v>
      </c>
      <c r="M64" s="478">
        <v>104.60353203000003</v>
      </c>
      <c r="N64" s="447">
        <f t="shared" ref="N64:N65" si="25">(M64/G64)^(1/6)-1</f>
        <v>-9.9999999999999978E-2</v>
      </c>
    </row>
    <row r="65" spans="2:15" ht="15" customHeight="1">
      <c r="B65" s="955"/>
      <c r="C65" s="157" t="s">
        <v>147</v>
      </c>
      <c r="D65" s="446"/>
      <c r="E65" s="478">
        <v>1122</v>
      </c>
      <c r="F65" s="478">
        <v>953.7</v>
      </c>
      <c r="G65" s="478">
        <v>810.64499999999998</v>
      </c>
      <c r="H65" s="478">
        <v>729.58050000000003</v>
      </c>
      <c r="I65" s="478">
        <v>656.62244999999996</v>
      </c>
      <c r="J65" s="478">
        <v>590.96020499999997</v>
      </c>
      <c r="K65" s="478">
        <v>531.86418449999996</v>
      </c>
      <c r="L65" s="478">
        <v>478.67776605</v>
      </c>
      <c r="M65" s="478">
        <v>430.80998944499999</v>
      </c>
      <c r="N65" s="447">
        <f t="shared" si="25"/>
        <v>-9.9999999999999978E-2</v>
      </c>
    </row>
    <row r="66" spans="2:15" ht="15" customHeight="1">
      <c r="B66" s="465" t="s">
        <v>90</v>
      </c>
      <c r="C66" s="248" t="s">
        <v>87</v>
      </c>
      <c r="D66" s="446"/>
      <c r="E66" s="478"/>
      <c r="F66" s="478"/>
      <c r="G66" s="478"/>
      <c r="H66" s="478"/>
      <c r="I66" s="478"/>
      <c r="J66" s="478"/>
      <c r="K66" s="478"/>
      <c r="L66" s="478"/>
      <c r="M66" s="478"/>
      <c r="N66" s="447"/>
    </row>
    <row r="67" spans="2:15" ht="15" customHeight="1">
      <c r="B67" s="437"/>
      <c r="C67" s="157" t="s">
        <v>84</v>
      </c>
      <c r="D67" s="446"/>
      <c r="E67" s="478">
        <v>243</v>
      </c>
      <c r="F67" s="478">
        <v>218.70000000000002</v>
      </c>
      <c r="G67" s="478">
        <v>196.83</v>
      </c>
      <c r="H67" s="478">
        <v>177.14700000000002</v>
      </c>
      <c r="I67" s="478">
        <v>159.43230000000003</v>
      </c>
      <c r="J67" s="478">
        <v>143.48907000000003</v>
      </c>
      <c r="K67" s="478">
        <v>129.14016300000003</v>
      </c>
      <c r="L67" s="478">
        <v>116.22614670000003</v>
      </c>
      <c r="M67" s="478">
        <v>104.60353203000003</v>
      </c>
      <c r="N67" s="447">
        <f t="shared" ref="N67:N68" si="26">(M67/G67)^(1/6)-1</f>
        <v>-9.9999999999999978E-2</v>
      </c>
    </row>
    <row r="68" spans="2:15" ht="15" customHeight="1">
      <c r="B68" s="437"/>
      <c r="C68" s="157" t="s">
        <v>147</v>
      </c>
      <c r="D68" s="446"/>
      <c r="E68" s="478">
        <v>1570.8</v>
      </c>
      <c r="F68" s="478">
        <v>1335.18</v>
      </c>
      <c r="G68" s="478">
        <v>1134.9029999999998</v>
      </c>
      <c r="H68" s="478">
        <v>1021.4127</v>
      </c>
      <c r="I68" s="478">
        <v>919.2714299999999</v>
      </c>
      <c r="J68" s="478">
        <v>827.34428699999989</v>
      </c>
      <c r="K68" s="478">
        <v>744.60985829999993</v>
      </c>
      <c r="L68" s="478">
        <v>670.14887247000001</v>
      </c>
      <c r="M68" s="478">
        <v>603.13398522299997</v>
      </c>
      <c r="N68" s="447">
        <f t="shared" si="26"/>
        <v>-9.9999999999999978E-2</v>
      </c>
    </row>
    <row r="69" spans="2:15" ht="15" customHeight="1">
      <c r="B69" s="465" t="s">
        <v>92</v>
      </c>
      <c r="C69" s="248" t="s">
        <v>62</v>
      </c>
      <c r="D69" s="446"/>
      <c r="E69" s="478"/>
      <c r="F69" s="478"/>
      <c r="G69" s="478"/>
      <c r="H69" s="478"/>
      <c r="I69" s="478"/>
      <c r="J69" s="478"/>
      <c r="K69" s="478"/>
      <c r="L69" s="478"/>
      <c r="M69" s="478"/>
      <c r="N69" s="447"/>
    </row>
    <row r="70" spans="2:15" ht="15" customHeight="1">
      <c r="B70" s="440" t="s">
        <v>148</v>
      </c>
      <c r="C70" s="157" t="s">
        <v>84</v>
      </c>
      <c r="D70" s="446"/>
      <c r="E70" s="478">
        <v>243</v>
      </c>
      <c r="F70" s="478">
        <v>218.70000000000002</v>
      </c>
      <c r="G70" s="478">
        <v>196.83</v>
      </c>
      <c r="H70" s="478">
        <v>177.14700000000002</v>
      </c>
      <c r="I70" s="478">
        <v>159.43230000000003</v>
      </c>
      <c r="J70" s="478">
        <v>143.48907000000003</v>
      </c>
      <c r="K70" s="478">
        <v>129.14016300000003</v>
      </c>
      <c r="L70" s="478">
        <v>116.22614670000003</v>
      </c>
      <c r="M70" s="478">
        <v>104.60353203000003</v>
      </c>
      <c r="N70" s="447">
        <f t="shared" ref="N70:N71" si="27">(M70/G70)^(1/6)-1</f>
        <v>-9.9999999999999978E-2</v>
      </c>
    </row>
    <row r="71" spans="2:15" ht="15" customHeight="1">
      <c r="B71" s="437"/>
      <c r="C71" s="157" t="s">
        <v>147</v>
      </c>
      <c r="D71" s="446"/>
      <c r="E71" s="478">
        <v>561</v>
      </c>
      <c r="F71" s="478">
        <v>476.85</v>
      </c>
      <c r="G71" s="478">
        <v>405.32249999999999</v>
      </c>
      <c r="H71" s="478">
        <v>364.79025000000001</v>
      </c>
      <c r="I71" s="478">
        <v>328.31122499999998</v>
      </c>
      <c r="J71" s="478">
        <v>295.48010249999999</v>
      </c>
      <c r="K71" s="478">
        <v>265.93209224999998</v>
      </c>
      <c r="L71" s="478">
        <v>239.338883025</v>
      </c>
      <c r="M71" s="478">
        <v>215.40499472249999</v>
      </c>
      <c r="N71" s="447">
        <f t="shared" si="27"/>
        <v>-9.9999999999999978E-2</v>
      </c>
    </row>
    <row r="72" spans="2:15" ht="15" customHeight="1">
      <c r="B72" s="957" t="s">
        <v>90</v>
      </c>
      <c r="C72" s="248" t="s">
        <v>121</v>
      </c>
      <c r="D72" s="446"/>
      <c r="E72" s="478"/>
      <c r="F72" s="478"/>
      <c r="G72" s="478"/>
      <c r="H72" s="478"/>
      <c r="I72" s="478"/>
      <c r="J72" s="478"/>
      <c r="K72" s="478"/>
      <c r="L72" s="478"/>
      <c r="M72" s="478"/>
      <c r="N72" s="447"/>
    </row>
    <row r="73" spans="2:15" ht="15" customHeight="1">
      <c r="B73" s="958"/>
      <c r="C73" s="157" t="s">
        <v>83</v>
      </c>
      <c r="D73" s="446"/>
      <c r="E73" s="478">
        <v>2167.5</v>
      </c>
      <c r="F73" s="478">
        <v>1842.375</v>
      </c>
      <c r="G73" s="478">
        <v>1566.01875</v>
      </c>
      <c r="H73" s="478">
        <v>1331.1159375</v>
      </c>
      <c r="I73" s="478">
        <v>1131.4485468749999</v>
      </c>
      <c r="J73" s="478">
        <v>1018.3036921874999</v>
      </c>
      <c r="K73" s="478">
        <v>916.47332296874993</v>
      </c>
      <c r="L73" s="478">
        <v>824.82599067187493</v>
      </c>
      <c r="M73" s="478">
        <v>742.34339160468744</v>
      </c>
      <c r="N73" s="447">
        <f t="shared" ref="N73:N74" si="28">(M73/G73)^(1/6)-1</f>
        <v>-0.11698520246749955</v>
      </c>
    </row>
    <row r="74" spans="2:15" ht="15" customHeight="1">
      <c r="B74" s="958"/>
      <c r="C74" s="453" t="s">
        <v>84</v>
      </c>
      <c r="D74" s="454"/>
      <c r="E74" s="480">
        <v>243</v>
      </c>
      <c r="F74" s="480">
        <v>218.70000000000002</v>
      </c>
      <c r="G74" s="480">
        <v>196.83</v>
      </c>
      <c r="H74" s="480">
        <v>177.14700000000002</v>
      </c>
      <c r="I74" s="480">
        <v>159.43230000000003</v>
      </c>
      <c r="J74" s="480">
        <v>143.48907000000003</v>
      </c>
      <c r="K74" s="480">
        <v>129.14016300000003</v>
      </c>
      <c r="L74" s="480">
        <v>116.22614670000003</v>
      </c>
      <c r="M74" s="480">
        <v>104.60353203000003</v>
      </c>
      <c r="N74" s="455">
        <f t="shared" si="28"/>
        <v>-9.9999999999999978E-2</v>
      </c>
    </row>
    <row r="75" spans="2:15" ht="15" customHeight="1">
      <c r="B75" s="452" t="s">
        <v>26</v>
      </c>
      <c r="C75" s="452" t="s">
        <v>27</v>
      </c>
      <c r="D75" s="191"/>
      <c r="E75" s="191">
        <v>2011</v>
      </c>
      <c r="F75" s="191">
        <v>2012</v>
      </c>
      <c r="G75" s="191">
        <v>2013</v>
      </c>
      <c r="H75" s="191">
        <v>2014</v>
      </c>
      <c r="I75" s="191">
        <v>2015</v>
      </c>
      <c r="J75" s="191">
        <v>2016</v>
      </c>
      <c r="K75" s="191">
        <v>2017</v>
      </c>
      <c r="L75" s="191">
        <v>2018</v>
      </c>
      <c r="M75" s="191">
        <v>2019</v>
      </c>
      <c r="N75" s="257" t="s">
        <v>29</v>
      </c>
      <c r="O75" s="36"/>
    </row>
    <row r="76" spans="2:15" ht="15" customHeight="1">
      <c r="B76" s="953" t="s">
        <v>127</v>
      </c>
      <c r="C76" s="449" t="s">
        <v>3</v>
      </c>
      <c r="D76" s="450"/>
      <c r="E76" s="450"/>
      <c r="F76" s="450"/>
      <c r="G76" s="450"/>
      <c r="H76" s="450"/>
      <c r="I76" s="450"/>
      <c r="J76" s="450"/>
      <c r="K76" s="450"/>
      <c r="L76" s="450"/>
      <c r="M76" s="450"/>
      <c r="N76" s="451"/>
      <c r="O76" s="36"/>
    </row>
    <row r="77" spans="2:15" ht="15" customHeight="1">
      <c r="B77" s="949"/>
      <c r="C77" s="453" t="s">
        <v>22</v>
      </c>
      <c r="D77" s="454"/>
      <c r="E77" s="480">
        <v>150</v>
      </c>
      <c r="F77" s="480">
        <v>135</v>
      </c>
      <c r="G77" s="480">
        <v>124.2</v>
      </c>
      <c r="H77" s="480">
        <v>114.26400000000001</v>
      </c>
      <c r="I77" s="480">
        <v>105.12288000000001</v>
      </c>
      <c r="J77" s="480">
        <v>96.713049600000019</v>
      </c>
      <c r="K77" s="480">
        <v>88.976005632000025</v>
      </c>
      <c r="L77" s="480">
        <v>81.857925181440024</v>
      </c>
      <c r="M77" s="480">
        <v>75.309291166924822</v>
      </c>
      <c r="N77" s="455">
        <f>(M77/G77)^(1/6)-1</f>
        <v>-7.999999999999996E-2</v>
      </c>
      <c r="O77" s="36"/>
    </row>
    <row r="78" spans="2:15" ht="15" customHeight="1">
      <c r="B78" s="452" t="s">
        <v>26</v>
      </c>
      <c r="C78" s="452" t="s">
        <v>27</v>
      </c>
      <c r="D78" s="191"/>
      <c r="E78" s="191">
        <v>2011</v>
      </c>
      <c r="F78" s="191">
        <v>2012</v>
      </c>
      <c r="G78" s="191">
        <v>2013</v>
      </c>
      <c r="H78" s="191">
        <v>2014</v>
      </c>
      <c r="I78" s="191">
        <v>2015</v>
      </c>
      <c r="J78" s="191">
        <v>2016</v>
      </c>
      <c r="K78" s="191">
        <v>2017</v>
      </c>
      <c r="L78" s="191">
        <v>2018</v>
      </c>
      <c r="M78" s="191">
        <v>2019</v>
      </c>
      <c r="N78" s="257" t="s">
        <v>29</v>
      </c>
      <c r="O78" s="36"/>
    </row>
    <row r="79" spans="2:15" ht="15" customHeight="1">
      <c r="B79" s="953" t="s">
        <v>127</v>
      </c>
      <c r="C79" s="449" t="s">
        <v>333</v>
      </c>
      <c r="D79" s="450"/>
      <c r="E79" s="450"/>
      <c r="F79" s="450"/>
      <c r="G79" s="450"/>
      <c r="H79" s="450"/>
      <c r="I79" s="450"/>
      <c r="J79" s="450"/>
      <c r="K79" s="450"/>
      <c r="L79" s="450"/>
      <c r="M79" s="450"/>
      <c r="N79" s="451"/>
      <c r="O79" s="36"/>
    </row>
    <row r="80" spans="2:15" ht="15" customHeight="1">
      <c r="B80" s="954"/>
      <c r="C80" s="157" t="s">
        <v>23</v>
      </c>
      <c r="D80" s="446"/>
      <c r="E80" s="478">
        <v>200</v>
      </c>
      <c r="F80" s="478">
        <v>170</v>
      </c>
      <c r="G80" s="478">
        <v>153</v>
      </c>
      <c r="H80" s="478">
        <v>137.70000000000002</v>
      </c>
      <c r="I80" s="478">
        <v>123.93000000000002</v>
      </c>
      <c r="J80" s="478">
        <v>111.53700000000002</v>
      </c>
      <c r="K80" s="478">
        <v>100.38330000000002</v>
      </c>
      <c r="L80" s="478">
        <v>90.344970000000018</v>
      </c>
      <c r="M80" s="478">
        <v>81.310473000000016</v>
      </c>
      <c r="N80" s="447">
        <f>(M80/G80)^(1/6)-1</f>
        <v>-9.9999999999999978E-2</v>
      </c>
      <c r="O80" s="36"/>
    </row>
    <row r="81" spans="1:16" ht="15" customHeight="1">
      <c r="D81" s="36"/>
      <c r="E81" s="36"/>
      <c r="F81" s="36"/>
      <c r="G81" s="36"/>
      <c r="H81" s="36"/>
      <c r="I81" s="36"/>
      <c r="J81" s="36"/>
      <c r="K81" s="36"/>
      <c r="L81" s="36"/>
      <c r="M81" s="36"/>
      <c r="N81" s="36"/>
      <c r="O81" s="36"/>
    </row>
    <row r="82" spans="1:16" ht="15" customHeight="1">
      <c r="A82" s="416"/>
      <c r="B82" s="951" t="s">
        <v>43</v>
      </c>
      <c r="C82" s="951"/>
      <c r="D82" s="951"/>
      <c r="E82" s="951"/>
      <c r="F82" s="951"/>
      <c r="G82" s="951"/>
      <c r="H82" s="951"/>
      <c r="I82" s="951"/>
      <c r="J82" s="951"/>
      <c r="K82" s="951"/>
      <c r="L82" s="951"/>
      <c r="M82" s="951"/>
      <c r="N82" s="951"/>
      <c r="O82" s="951"/>
      <c r="P82" s="951"/>
    </row>
    <row r="83" spans="1:16" ht="15" customHeight="1">
      <c r="A83" s="205"/>
      <c r="B83" s="468" t="s">
        <v>500</v>
      </c>
      <c r="C83" s="468"/>
      <c r="D83" s="468"/>
      <c r="E83" s="468"/>
      <c r="F83" s="468"/>
      <c r="G83" s="468"/>
      <c r="H83" s="468"/>
      <c r="I83" s="468"/>
      <c r="J83" s="468"/>
      <c r="K83" s="468"/>
      <c r="L83" s="468"/>
      <c r="M83" s="468"/>
      <c r="N83" s="468"/>
      <c r="O83" s="468"/>
      <c r="P83" s="205"/>
    </row>
    <row r="84" spans="1:16" ht="15" customHeight="1">
      <c r="A84" s="205"/>
      <c r="B84" s="952" t="s">
        <v>511</v>
      </c>
      <c r="C84" s="952"/>
      <c r="D84" s="952"/>
      <c r="E84" s="952"/>
      <c r="F84" s="952"/>
      <c r="G84" s="952"/>
      <c r="H84" s="952"/>
      <c r="I84" s="952"/>
      <c r="J84" s="952"/>
      <c r="K84" s="952"/>
      <c r="L84" s="952"/>
      <c r="M84" s="952"/>
      <c r="N84" s="952"/>
      <c r="O84" s="952"/>
      <c r="P84" s="466"/>
    </row>
    <row r="85" spans="1:16" ht="15" customHeight="1">
      <c r="A85" s="89"/>
      <c r="B85" s="89"/>
      <c r="C85" s="89"/>
      <c r="D85" s="467"/>
      <c r="E85" s="467"/>
      <c r="F85" s="467"/>
      <c r="G85" s="467"/>
      <c r="H85" s="467"/>
      <c r="I85" s="467"/>
      <c r="J85" s="467"/>
      <c r="K85" s="467"/>
      <c r="L85" s="467"/>
      <c r="M85" s="467"/>
      <c r="N85" s="421"/>
      <c r="O85" s="421"/>
      <c r="P85" s="89"/>
    </row>
    <row r="86" spans="1:16" ht="15" customHeight="1">
      <c r="A86" s="89"/>
      <c r="B86" s="469" t="s">
        <v>44</v>
      </c>
      <c r="C86" s="89"/>
      <c r="D86" s="467"/>
      <c r="E86" s="467"/>
      <c r="F86" s="467"/>
      <c r="G86" s="467"/>
      <c r="H86" s="467"/>
      <c r="I86" s="467"/>
      <c r="J86" s="467"/>
      <c r="K86" s="467"/>
      <c r="L86" s="467"/>
      <c r="M86" s="467"/>
      <c r="N86" s="421"/>
      <c r="O86" s="421"/>
      <c r="P86" s="89"/>
    </row>
    <row r="87" spans="1:16" ht="15" customHeight="1">
      <c r="A87" s="89"/>
      <c r="B87" s="341" t="s">
        <v>26</v>
      </c>
      <c r="C87" s="341" t="s">
        <v>27</v>
      </c>
      <c r="D87" s="339"/>
      <c r="E87" s="339">
        <v>2011</v>
      </c>
      <c r="F87" s="339">
        <v>2012</v>
      </c>
      <c r="G87" s="339">
        <v>2013</v>
      </c>
      <c r="H87" s="339">
        <v>2014</v>
      </c>
      <c r="I87" s="339">
        <v>2015</v>
      </c>
      <c r="J87" s="339">
        <v>2016</v>
      </c>
      <c r="K87" s="339">
        <v>2017</v>
      </c>
      <c r="L87" s="339">
        <v>2018</v>
      </c>
      <c r="M87" s="339">
        <v>2019</v>
      </c>
      <c r="N87" s="340" t="s">
        <v>29</v>
      </c>
      <c r="O87" s="421"/>
      <c r="P87" s="89"/>
    </row>
    <row r="88" spans="1:16" s="34" customFormat="1" ht="15" customHeight="1">
      <c r="A88" s="89"/>
      <c r="B88" s="494"/>
      <c r="C88" s="491" t="s">
        <v>62</v>
      </c>
      <c r="D88" s="492"/>
      <c r="E88" s="492"/>
      <c r="F88" s="492"/>
      <c r="G88" s="492"/>
      <c r="H88" s="492"/>
      <c r="I88" s="492"/>
      <c r="J88" s="492"/>
      <c r="K88" s="492"/>
      <c r="L88" s="492"/>
      <c r="M88" s="492"/>
      <c r="N88" s="493"/>
      <c r="O88" s="421"/>
      <c r="P88" s="89"/>
    </row>
    <row r="89" spans="1:16" s="34" customFormat="1" ht="15" customHeight="1">
      <c r="A89" s="89"/>
      <c r="B89" s="495" t="s">
        <v>90</v>
      </c>
      <c r="C89" s="487" t="s">
        <v>84</v>
      </c>
      <c r="D89" s="485"/>
      <c r="E89" s="485">
        <v>1034.9576482468824</v>
      </c>
      <c r="F89" s="485">
        <v>9432.8230329275266</v>
      </c>
      <c r="G89" s="485">
        <v>31383.086912689963</v>
      </c>
      <c r="H89" s="485">
        <v>61767.466795181383</v>
      </c>
      <c r="I89" s="485">
        <v>73417.83963287597</v>
      </c>
      <c r="J89" s="485">
        <v>88403.314672095032</v>
      </c>
      <c r="K89" s="485">
        <v>101505.38793338471</v>
      </c>
      <c r="L89" s="485">
        <v>116123.19151709299</v>
      </c>
      <c r="M89" s="485">
        <v>140545.15806621386</v>
      </c>
      <c r="N89" s="486">
        <f t="shared" ref="N89:N90" si="29">(M89/G89)^(1/6)-1</f>
        <v>0.28386700606030568</v>
      </c>
      <c r="O89" s="421"/>
      <c r="P89" s="89"/>
    </row>
    <row r="90" spans="1:16" s="34" customFormat="1" ht="15" customHeight="1">
      <c r="A90" s="89"/>
      <c r="B90" s="496"/>
      <c r="C90" s="487" t="s">
        <v>147</v>
      </c>
      <c r="D90" s="485"/>
      <c r="E90" s="485">
        <v>827.96611859750601</v>
      </c>
      <c r="F90" s="485">
        <v>7546.2584263420213</v>
      </c>
      <c r="G90" s="485">
        <v>25106.469530151971</v>
      </c>
      <c r="H90" s="485">
        <v>49413.973436145112</v>
      </c>
      <c r="I90" s="485">
        <v>58734.27170630078</v>
      </c>
      <c r="J90" s="485">
        <v>70722.651737676031</v>
      </c>
      <c r="K90" s="485">
        <v>81204.310346707774</v>
      </c>
      <c r="L90" s="485">
        <v>92898.5532136744</v>
      </c>
      <c r="M90" s="485">
        <v>112436.12645297109</v>
      </c>
      <c r="N90" s="486">
        <f t="shared" si="29"/>
        <v>0.28386700606030568</v>
      </c>
      <c r="O90" s="421"/>
      <c r="P90" s="89"/>
    </row>
    <row r="91" spans="1:16" s="34" customFormat="1" ht="15" customHeight="1">
      <c r="A91" s="421"/>
      <c r="B91" s="497" t="s">
        <v>90</v>
      </c>
      <c r="C91" s="484" t="s">
        <v>87</v>
      </c>
      <c r="D91" s="485"/>
      <c r="E91" s="485"/>
      <c r="F91" s="485"/>
      <c r="G91" s="485"/>
      <c r="H91" s="485"/>
      <c r="I91" s="485"/>
      <c r="J91" s="485"/>
      <c r="K91" s="485"/>
      <c r="L91" s="485"/>
      <c r="M91" s="485"/>
      <c r="N91" s="486"/>
      <c r="O91" s="421"/>
      <c r="P91" s="421"/>
    </row>
    <row r="92" spans="1:16" s="34" customFormat="1" ht="15" customHeight="1">
      <c r="A92" s="421"/>
      <c r="B92" s="470"/>
      <c r="C92" s="487" t="s">
        <v>84</v>
      </c>
      <c r="D92" s="485"/>
      <c r="E92" s="485">
        <v>0</v>
      </c>
      <c r="F92" s="485">
        <v>385.01318501745044</v>
      </c>
      <c r="G92" s="485">
        <v>1941.2218708880407</v>
      </c>
      <c r="H92" s="485">
        <v>6501.8386100190992</v>
      </c>
      <c r="I92" s="485">
        <v>7728.1936455658979</v>
      </c>
      <c r="J92" s="485">
        <v>9305.6120707468544</v>
      </c>
      <c r="K92" s="485">
        <v>22556.752874085487</v>
      </c>
      <c r="L92" s="485">
        <v>40984.655829562238</v>
      </c>
      <c r="M92" s="485">
        <v>49604.173435134311</v>
      </c>
      <c r="N92" s="486">
        <f t="shared" ref="N92:N93" si="30">(M92/G92)^(1/6)-1</f>
        <v>0.7162234836441379</v>
      </c>
      <c r="O92" s="421"/>
      <c r="P92" s="421"/>
    </row>
    <row r="93" spans="1:16" s="34" customFormat="1" ht="15" customHeight="1">
      <c r="A93" s="421"/>
      <c r="B93" s="470"/>
      <c r="C93" s="487" t="s">
        <v>147</v>
      </c>
      <c r="D93" s="485"/>
      <c r="E93" s="485">
        <v>0</v>
      </c>
      <c r="F93" s="485">
        <v>308.01054801396037</v>
      </c>
      <c r="G93" s="485">
        <v>1552.9774967104327</v>
      </c>
      <c r="H93" s="485">
        <v>5201.4708880152793</v>
      </c>
      <c r="I93" s="485">
        <v>6182.5549164527183</v>
      </c>
      <c r="J93" s="485">
        <v>7444.4896565974841</v>
      </c>
      <c r="K93" s="485">
        <v>18045.402299268389</v>
      </c>
      <c r="L93" s="485">
        <v>32787.724663649795</v>
      </c>
      <c r="M93" s="485">
        <v>39683.338748107453</v>
      </c>
      <c r="N93" s="486">
        <f t="shared" si="30"/>
        <v>0.7162234836441379</v>
      </c>
      <c r="O93" s="421"/>
      <c r="P93" s="421"/>
    </row>
    <row r="94" spans="1:16" s="34" customFormat="1" ht="15" customHeight="1">
      <c r="A94" s="421"/>
      <c r="B94" s="497" t="s">
        <v>92</v>
      </c>
      <c r="C94" s="484" t="s">
        <v>62</v>
      </c>
      <c r="D94" s="485"/>
      <c r="E94" s="485"/>
      <c r="F94" s="485"/>
      <c r="G94" s="485"/>
      <c r="H94" s="485"/>
      <c r="I94" s="485"/>
      <c r="J94" s="485"/>
      <c r="K94" s="485"/>
      <c r="L94" s="485"/>
      <c r="M94" s="485"/>
      <c r="N94" s="486"/>
      <c r="O94" s="421"/>
      <c r="P94" s="421"/>
    </row>
    <row r="95" spans="1:16" s="34" customFormat="1" ht="15" customHeight="1">
      <c r="A95" s="421"/>
      <c r="B95" s="475" t="s">
        <v>148</v>
      </c>
      <c r="C95" s="487" t="s">
        <v>84</v>
      </c>
      <c r="D95" s="485"/>
      <c r="E95" s="485">
        <v>715.04235175311749</v>
      </c>
      <c r="F95" s="485">
        <v>5317.4566333617367</v>
      </c>
      <c r="G95" s="485">
        <v>21174.258915160754</v>
      </c>
      <c r="H95" s="485">
        <v>37074.831370830063</v>
      </c>
      <c r="I95" s="485">
        <v>54028.667919020161</v>
      </c>
      <c r="J95" s="485">
        <v>74679.662729502408</v>
      </c>
      <c r="K95" s="485">
        <v>99933.373342232371</v>
      </c>
      <c r="L95" s="485">
        <v>134577.73898561229</v>
      </c>
      <c r="M95" s="485">
        <v>175857.65473603897</v>
      </c>
      <c r="N95" s="486">
        <f t="shared" ref="N95:N96" si="31">(M95/G95)^(1/6)-1</f>
        <v>0.42306753040452239</v>
      </c>
      <c r="O95" s="421"/>
      <c r="P95" s="421"/>
    </row>
    <row r="96" spans="1:16" s="34" customFormat="1" ht="15" customHeight="1">
      <c r="A96" s="421"/>
      <c r="B96" s="470"/>
      <c r="C96" s="487" t="s">
        <v>147</v>
      </c>
      <c r="D96" s="485"/>
      <c r="E96" s="485">
        <v>572.03388140249399</v>
      </c>
      <c r="F96" s="485">
        <v>4253.9653066893898</v>
      </c>
      <c r="G96" s="485">
        <v>16939.407132128603</v>
      </c>
      <c r="H96" s="485">
        <v>29659.865096664053</v>
      </c>
      <c r="I96" s="485">
        <v>43222.93433521613</v>
      </c>
      <c r="J96" s="485">
        <v>59743.730183601932</v>
      </c>
      <c r="K96" s="485">
        <v>79946.698673785897</v>
      </c>
      <c r="L96" s="485">
        <v>107662.19118848984</v>
      </c>
      <c r="M96" s="485">
        <v>140686.12378883117</v>
      </c>
      <c r="N96" s="486">
        <f t="shared" si="31"/>
        <v>0.42306753040452239</v>
      </c>
      <c r="O96" s="421"/>
      <c r="P96" s="421"/>
    </row>
    <row r="97" spans="1:16" s="34" customFormat="1" ht="15" customHeight="1">
      <c r="A97" s="421"/>
      <c r="B97" s="497" t="s">
        <v>90</v>
      </c>
      <c r="C97" s="484" t="s">
        <v>121</v>
      </c>
      <c r="D97" s="485"/>
      <c r="E97" s="485"/>
      <c r="F97" s="485"/>
      <c r="G97" s="485"/>
      <c r="H97" s="485"/>
      <c r="I97" s="485"/>
      <c r="J97" s="485"/>
      <c r="K97" s="485"/>
      <c r="L97" s="485"/>
      <c r="M97" s="485"/>
      <c r="N97" s="486"/>
      <c r="O97" s="421"/>
      <c r="P97" s="421"/>
    </row>
    <row r="98" spans="1:16" s="34" customFormat="1" ht="15" customHeight="1">
      <c r="A98" s="421"/>
      <c r="B98" s="475"/>
      <c r="C98" s="487" t="s">
        <v>83</v>
      </c>
      <c r="D98" s="485"/>
      <c r="E98" s="485">
        <v>0</v>
      </c>
      <c r="F98" s="485">
        <v>657.21374120201233</v>
      </c>
      <c r="G98" s="485">
        <v>2617.0432367052613</v>
      </c>
      <c r="H98" s="485">
        <v>4582.2825289789971</v>
      </c>
      <c r="I98" s="485">
        <v>7367.5456253209304</v>
      </c>
      <c r="J98" s="485">
        <v>11159.030063029097</v>
      </c>
      <c r="K98" s="485">
        <v>16268.223567340156</v>
      </c>
      <c r="L98" s="485">
        <v>21908.004020913628</v>
      </c>
      <c r="M98" s="485">
        <v>31033.703776948052</v>
      </c>
      <c r="N98" s="486">
        <f t="shared" ref="N98:N99" si="32">(M98/G98)^(1/6)-1</f>
        <v>0.51009331651758871</v>
      </c>
      <c r="O98" s="421"/>
      <c r="P98" s="421"/>
    </row>
    <row r="99" spans="1:16" s="34" customFormat="1" ht="15" customHeight="1">
      <c r="A99" s="421"/>
      <c r="B99" s="470"/>
      <c r="C99" s="487" t="s">
        <v>84</v>
      </c>
      <c r="D99" s="485"/>
      <c r="E99" s="485">
        <v>0</v>
      </c>
      <c r="F99" s="485">
        <v>657.21374120201233</v>
      </c>
      <c r="G99" s="485">
        <v>2617.0432367052613</v>
      </c>
      <c r="H99" s="485">
        <v>4582.2825289789971</v>
      </c>
      <c r="I99" s="485">
        <v>7367.5456253209304</v>
      </c>
      <c r="J99" s="485">
        <v>11159.030063029097</v>
      </c>
      <c r="K99" s="485">
        <v>16268.223567340156</v>
      </c>
      <c r="L99" s="485">
        <v>21908.004020913628</v>
      </c>
      <c r="M99" s="485">
        <v>31033.703776948052</v>
      </c>
      <c r="N99" s="486">
        <f t="shared" si="32"/>
        <v>0.51009331651758871</v>
      </c>
      <c r="O99" s="421"/>
      <c r="P99" s="421"/>
    </row>
    <row r="100" spans="1:16" s="34" customFormat="1" ht="15" customHeight="1">
      <c r="A100" s="421"/>
      <c r="B100" s="498" t="s">
        <v>26</v>
      </c>
      <c r="C100" s="488" t="s">
        <v>27</v>
      </c>
      <c r="D100" s="489"/>
      <c r="E100" s="489">
        <v>2011</v>
      </c>
      <c r="F100" s="489">
        <v>2012</v>
      </c>
      <c r="G100" s="489">
        <v>2013</v>
      </c>
      <c r="H100" s="489">
        <v>2014</v>
      </c>
      <c r="I100" s="489">
        <v>2015</v>
      </c>
      <c r="J100" s="489">
        <v>2016</v>
      </c>
      <c r="K100" s="489">
        <v>2017</v>
      </c>
      <c r="L100" s="489">
        <v>2018</v>
      </c>
      <c r="M100" s="489">
        <v>2019</v>
      </c>
      <c r="N100" s="490" t="s">
        <v>29</v>
      </c>
      <c r="O100" s="421"/>
      <c r="P100" s="421"/>
    </row>
    <row r="101" spans="1:16" s="34" customFormat="1" ht="15" customHeight="1">
      <c r="A101" s="421"/>
      <c r="B101" s="476"/>
      <c r="C101" s="484" t="s">
        <v>3</v>
      </c>
      <c r="D101" s="485"/>
      <c r="E101" s="485"/>
      <c r="F101" s="485"/>
      <c r="G101" s="485"/>
      <c r="H101" s="485"/>
      <c r="I101" s="485"/>
      <c r="J101" s="485"/>
      <c r="K101" s="485"/>
      <c r="L101" s="485"/>
      <c r="M101" s="485"/>
      <c r="N101" s="486"/>
      <c r="O101" s="421"/>
      <c r="P101" s="421"/>
    </row>
    <row r="102" spans="1:16" s="34" customFormat="1" ht="15" customHeight="1">
      <c r="A102" s="421"/>
      <c r="B102" s="470" t="s">
        <v>127</v>
      </c>
      <c r="C102" s="501" t="s">
        <v>22</v>
      </c>
      <c r="D102" s="502"/>
      <c r="E102" s="502">
        <v>1400</v>
      </c>
      <c r="F102" s="502">
        <v>10000</v>
      </c>
      <c r="G102" s="502">
        <v>14000</v>
      </c>
      <c r="H102" s="502">
        <v>16539.101230305401</v>
      </c>
      <c r="I102" s="502">
        <v>18908.727029953785</v>
      </c>
      <c r="J102" s="502">
        <v>16102.635209949205</v>
      </c>
      <c r="K102" s="502">
        <v>16804.653879300127</v>
      </c>
      <c r="L102" s="502">
        <v>25383.688987876725</v>
      </c>
      <c r="M102" s="502">
        <v>42582.371460073533</v>
      </c>
      <c r="N102" s="503">
        <f>(M102/G102)^(1/6)-1</f>
        <v>0.20369641781464609</v>
      </c>
      <c r="O102" s="421"/>
      <c r="P102" s="421"/>
    </row>
    <row r="103" spans="1:16" s="34" customFormat="1" ht="15" customHeight="1">
      <c r="A103" s="421"/>
      <c r="B103" s="341" t="s">
        <v>26</v>
      </c>
      <c r="C103" s="341" t="s">
        <v>27</v>
      </c>
      <c r="D103" s="339"/>
      <c r="E103" s="339">
        <v>2011</v>
      </c>
      <c r="F103" s="339">
        <v>2012</v>
      </c>
      <c r="G103" s="339">
        <v>2013</v>
      </c>
      <c r="H103" s="339">
        <v>2014</v>
      </c>
      <c r="I103" s="339">
        <v>2015</v>
      </c>
      <c r="J103" s="339">
        <v>2016</v>
      </c>
      <c r="K103" s="339">
        <v>2017</v>
      </c>
      <c r="L103" s="339">
        <v>2018</v>
      </c>
      <c r="M103" s="339">
        <v>2019</v>
      </c>
      <c r="N103" s="340" t="s">
        <v>29</v>
      </c>
      <c r="O103" s="421"/>
      <c r="P103" s="421"/>
    </row>
    <row r="104" spans="1:16" s="34" customFormat="1" ht="15" customHeight="1">
      <c r="A104" s="421"/>
      <c r="B104" s="960" t="s">
        <v>127</v>
      </c>
      <c r="C104" s="491" t="s">
        <v>333</v>
      </c>
      <c r="D104" s="492"/>
      <c r="E104" s="492"/>
      <c r="F104" s="492"/>
      <c r="G104" s="492"/>
      <c r="H104" s="492"/>
      <c r="I104" s="492"/>
      <c r="J104" s="492"/>
      <c r="K104" s="492"/>
      <c r="L104" s="492"/>
      <c r="M104" s="492"/>
      <c r="N104" s="493"/>
      <c r="O104" s="421"/>
      <c r="P104" s="421"/>
    </row>
    <row r="105" spans="1:16" s="34" customFormat="1" ht="15" customHeight="1">
      <c r="A105" s="421"/>
      <c r="B105" s="955"/>
      <c r="C105" s="487" t="s">
        <v>23</v>
      </c>
      <c r="D105" s="485"/>
      <c r="E105" s="485">
        <v>3891.3</v>
      </c>
      <c r="F105" s="485">
        <v>19757.43</v>
      </c>
      <c r="G105" s="485">
        <v>57824.354601459476</v>
      </c>
      <c r="H105" s="485">
        <v>100874.69032188781</v>
      </c>
      <c r="I105" s="485">
        <v>181110.0406417083</v>
      </c>
      <c r="J105" s="485">
        <v>331308.61780031677</v>
      </c>
      <c r="K105" s="485">
        <v>634168.52844997367</v>
      </c>
      <c r="L105" s="485">
        <v>1433885.3366145911</v>
      </c>
      <c r="M105" s="485">
        <v>2822173.3352267337</v>
      </c>
      <c r="N105" s="486">
        <f>(M105/G105)^(1/6)-1</f>
        <v>0.91166658225360186</v>
      </c>
      <c r="O105" s="421"/>
      <c r="P105" s="421"/>
    </row>
    <row r="106" spans="1:16" s="34" customFormat="1" ht="15" customHeight="1">
      <c r="A106" s="421"/>
      <c r="B106" s="471"/>
      <c r="C106" s="471"/>
      <c r="D106" s="471"/>
      <c r="E106" s="471"/>
      <c r="F106" s="471"/>
      <c r="G106" s="471"/>
      <c r="H106" s="471"/>
      <c r="I106" s="471"/>
      <c r="J106" s="471"/>
      <c r="K106" s="471"/>
      <c r="L106" s="471"/>
      <c r="M106" s="471"/>
      <c r="N106" s="471"/>
      <c r="O106" s="421"/>
      <c r="P106" s="421"/>
    </row>
    <row r="107" spans="1:16" s="34" customFormat="1" ht="15" customHeight="1">
      <c r="A107" s="421"/>
      <c r="B107" s="512" t="s">
        <v>374</v>
      </c>
      <c r="C107" s="471"/>
      <c r="D107" s="472"/>
      <c r="E107" s="472"/>
      <c r="F107" s="472"/>
      <c r="G107" s="472"/>
      <c r="H107" s="472"/>
      <c r="I107" s="472"/>
      <c r="J107" s="472"/>
      <c r="K107" s="472"/>
      <c r="L107" s="472"/>
      <c r="M107" s="472"/>
      <c r="N107" s="473"/>
      <c r="O107" s="421"/>
      <c r="P107" s="421"/>
    </row>
    <row r="108" spans="1:16" s="34" customFormat="1" ht="15" customHeight="1">
      <c r="A108" s="421"/>
      <c r="B108" s="341" t="s">
        <v>26</v>
      </c>
      <c r="C108" s="341" t="s">
        <v>27</v>
      </c>
      <c r="D108" s="339"/>
      <c r="E108" s="339">
        <v>2011</v>
      </c>
      <c r="F108" s="339">
        <v>2012</v>
      </c>
      <c r="G108" s="339">
        <v>2013</v>
      </c>
      <c r="H108" s="339">
        <v>2014</v>
      </c>
      <c r="I108" s="339">
        <v>2015</v>
      </c>
      <c r="J108" s="339">
        <v>2016</v>
      </c>
      <c r="K108" s="339">
        <v>2017</v>
      </c>
      <c r="L108" s="339">
        <v>2018</v>
      </c>
      <c r="M108" s="339">
        <v>2019</v>
      </c>
      <c r="N108" s="340" t="s">
        <v>29</v>
      </c>
      <c r="O108" s="421"/>
      <c r="P108" s="421"/>
    </row>
    <row r="109" spans="1:16" s="34" customFormat="1" ht="15" customHeight="1">
      <c r="A109" s="421"/>
      <c r="B109" s="960" t="s">
        <v>90</v>
      </c>
      <c r="C109" s="491" t="s">
        <v>62</v>
      </c>
      <c r="D109" s="504"/>
      <c r="E109" s="504"/>
      <c r="F109" s="504"/>
      <c r="G109" s="504"/>
      <c r="H109" s="504"/>
      <c r="I109" s="504"/>
      <c r="J109" s="504"/>
      <c r="K109" s="504"/>
      <c r="L109" s="504"/>
      <c r="M109" s="504"/>
      <c r="N109" s="493"/>
      <c r="O109" s="421"/>
      <c r="P109" s="421"/>
    </row>
    <row r="110" spans="1:16" s="34" customFormat="1" ht="15" customHeight="1">
      <c r="A110" s="421"/>
      <c r="B110" s="949"/>
      <c r="C110" s="487" t="s">
        <v>84</v>
      </c>
      <c r="D110" s="499"/>
      <c r="E110" s="499">
        <f t="shared" ref="E110:K111" si="33">E89*E132/10^6</f>
        <v>0.25149470852399242</v>
      </c>
      <c r="F110" s="499">
        <f t="shared" si="33"/>
        <v>2.0629583973012502</v>
      </c>
      <c r="G110" s="499">
        <f t="shared" si="33"/>
        <v>6.1771329970247661</v>
      </c>
      <c r="H110" s="499">
        <f t="shared" si="33"/>
        <v>10.941921440365999</v>
      </c>
      <c r="I110" s="499">
        <f t="shared" si="33"/>
        <v>11.705175033700574</v>
      </c>
      <c r="J110" s="499">
        <f t="shared" si="33"/>
        <v>12.684909407216272</v>
      </c>
      <c r="K110" s="499">
        <f t="shared" si="33"/>
        <v>13.108422343095537</v>
      </c>
      <c r="L110" s="499">
        <f>L89*L132/10^6</f>
        <v>13.496551092537848</v>
      </c>
      <c r="M110" s="499">
        <f>M89*M132/10^6</f>
        <v>14.701519943440617</v>
      </c>
      <c r="N110" s="486">
        <f t="shared" ref="N110:N111" si="34">(M110/G110)^(1/6)-1</f>
        <v>0.15548030545427527</v>
      </c>
      <c r="O110" s="421"/>
      <c r="P110" s="421"/>
    </row>
    <row r="111" spans="1:16" s="34" customFormat="1" ht="15" customHeight="1">
      <c r="A111" s="421"/>
      <c r="B111" s="949"/>
      <c r="C111" s="487" t="s">
        <v>147</v>
      </c>
      <c r="D111" s="499"/>
      <c r="E111" s="499">
        <f t="shared" si="33"/>
        <v>0.92897798506640172</v>
      </c>
      <c r="F111" s="499">
        <f t="shared" si="33"/>
        <v>7.1968666612023862</v>
      </c>
      <c r="G111" s="499">
        <f t="shared" si="33"/>
        <v>20.352433992270043</v>
      </c>
      <c r="H111" s="499">
        <f t="shared" si="33"/>
        <v>36.051471446529469</v>
      </c>
      <c r="I111" s="499">
        <f t="shared" si="33"/>
        <v>38.5662413867569</v>
      </c>
      <c r="J111" s="499">
        <f t="shared" si="33"/>
        <v>41.794272769040631</v>
      </c>
      <c r="K111" s="499">
        <f t="shared" si="33"/>
        <v>43.18966430043664</v>
      </c>
      <c r="L111" s="499">
        <f>L90*L133/10^6</f>
        <v>44.468471921598713</v>
      </c>
      <c r="M111" s="499">
        <f>M90*M133/10^6</f>
        <v>48.438606450441156</v>
      </c>
      <c r="N111" s="486">
        <f t="shared" si="34"/>
        <v>0.15548030545427527</v>
      </c>
      <c r="O111" s="421"/>
      <c r="P111" s="421"/>
    </row>
    <row r="112" spans="1:16" s="34" customFormat="1" ht="15" customHeight="1">
      <c r="A112" s="421"/>
      <c r="B112" s="497" t="s">
        <v>90</v>
      </c>
      <c r="C112" s="484" t="s">
        <v>87</v>
      </c>
      <c r="D112" s="485"/>
      <c r="E112" s="500"/>
      <c r="F112" s="500"/>
      <c r="G112" s="500"/>
      <c r="H112" s="500"/>
      <c r="I112" s="500"/>
      <c r="J112" s="500"/>
      <c r="K112" s="500"/>
      <c r="L112" s="500"/>
      <c r="M112" s="500"/>
      <c r="N112" s="486"/>
      <c r="O112" s="421"/>
      <c r="P112" s="421"/>
    </row>
    <row r="113" spans="1:16" s="34" customFormat="1" ht="15" customHeight="1">
      <c r="A113" s="421"/>
      <c r="B113" s="470"/>
      <c r="C113" s="487" t="s">
        <v>84</v>
      </c>
      <c r="D113" s="485"/>
      <c r="E113" s="500">
        <f t="shared" ref="E113:K114" si="35">E92*E135/10^6</f>
        <v>0</v>
      </c>
      <c r="F113" s="500">
        <f t="shared" si="35"/>
        <v>8.4202383563316413E-2</v>
      </c>
      <c r="G113" s="500">
        <f t="shared" si="35"/>
        <v>0.38209070084689306</v>
      </c>
      <c r="H113" s="500">
        <f t="shared" si="35"/>
        <v>1.1517812042490534</v>
      </c>
      <c r="I113" s="500">
        <f t="shared" si="35"/>
        <v>1.232123687757956</v>
      </c>
      <c r="J113" s="500">
        <f t="shared" si="35"/>
        <v>1.3352536218122406</v>
      </c>
      <c r="K113" s="500">
        <f t="shared" si="35"/>
        <v>2.9129827429101187</v>
      </c>
      <c r="L113" s="500">
        <f>L92*L135/10^6</f>
        <v>4.7634886208957115</v>
      </c>
      <c r="M113" s="500">
        <f>M92*M135/10^6</f>
        <v>5.1887717447437485</v>
      </c>
      <c r="N113" s="486">
        <f t="shared" ref="N113:N114" si="36">(M113/G113)^(1/6)-1</f>
        <v>0.5446011352797242</v>
      </c>
      <c r="O113" s="421"/>
      <c r="P113" s="421"/>
    </row>
    <row r="114" spans="1:16" s="34" customFormat="1" ht="15" customHeight="1">
      <c r="A114" s="421"/>
      <c r="B114" s="470"/>
      <c r="C114" s="487" t="s">
        <v>147</v>
      </c>
      <c r="D114" s="485"/>
      <c r="E114" s="500">
        <f t="shared" si="35"/>
        <v>0</v>
      </c>
      <c r="F114" s="500">
        <f t="shared" si="35"/>
        <v>0.41124952349727961</v>
      </c>
      <c r="G114" s="500">
        <f t="shared" si="35"/>
        <v>1.7624788199491599</v>
      </c>
      <c r="H114" s="500">
        <f t="shared" si="35"/>
        <v>5.3128484236990836</v>
      </c>
      <c r="I114" s="500">
        <f t="shared" si="35"/>
        <v>5.6834460991010198</v>
      </c>
      <c r="J114" s="500">
        <f t="shared" si="35"/>
        <v>6.1591559870165193</v>
      </c>
      <c r="K114" s="500">
        <f t="shared" si="35"/>
        <v>13.436784449024728</v>
      </c>
      <c r="L114" s="500">
        <f>L93*L136/10^6</f>
        <v>21.972656714201722</v>
      </c>
      <c r="M114" s="500">
        <f>M93*M136/10^6</f>
        <v>23.934370246100343</v>
      </c>
      <c r="N114" s="486">
        <f t="shared" si="36"/>
        <v>0.5446011352797242</v>
      </c>
      <c r="O114" s="421"/>
      <c r="P114" s="421"/>
    </row>
    <row r="115" spans="1:16" s="34" customFormat="1" ht="15" customHeight="1">
      <c r="A115" s="421"/>
      <c r="B115" s="497" t="s">
        <v>92</v>
      </c>
      <c r="C115" s="484" t="s">
        <v>62</v>
      </c>
      <c r="D115" s="485"/>
      <c r="E115" s="500"/>
      <c r="F115" s="500"/>
      <c r="G115" s="500"/>
      <c r="H115" s="500"/>
      <c r="I115" s="500"/>
      <c r="J115" s="500"/>
      <c r="K115" s="500"/>
      <c r="L115" s="500"/>
      <c r="M115" s="500"/>
      <c r="N115" s="486"/>
      <c r="O115" s="421"/>
      <c r="P115" s="421"/>
    </row>
    <row r="116" spans="1:16" s="34" customFormat="1" ht="15" customHeight="1">
      <c r="A116" s="421"/>
      <c r="B116" s="475" t="s">
        <v>148</v>
      </c>
      <c r="C116" s="487" t="s">
        <v>84</v>
      </c>
      <c r="D116" s="485"/>
      <c r="E116" s="500">
        <f t="shared" ref="E116:K117" si="37">E95*E138/10^6</f>
        <v>0.17375529147600755</v>
      </c>
      <c r="F116" s="500">
        <f t="shared" si="37"/>
        <v>1.1629277657162118</v>
      </c>
      <c r="G116" s="500">
        <f t="shared" si="37"/>
        <v>4.1677293822710917</v>
      </c>
      <c r="H116" s="500">
        <f t="shared" si="37"/>
        <v>6.567695152848434</v>
      </c>
      <c r="I116" s="500">
        <f t="shared" si="37"/>
        <v>8.6139147922656001</v>
      </c>
      <c r="J116" s="500">
        <f t="shared" si="37"/>
        <v>10.715715352969966</v>
      </c>
      <c r="K116" s="500">
        <f>K95*K138/10^6</f>
        <v>12.905412122555745</v>
      </c>
      <c r="L116" s="500">
        <f>L95*L138/10^6</f>
        <v>15.641452033896087</v>
      </c>
      <c r="M116" s="500">
        <f>M95*M138/10^6</f>
        <v>18.395331819901941</v>
      </c>
      <c r="N116" s="486">
        <f t="shared" ref="N116:N117" si="38">(M116/G116)^(1/6)-1</f>
        <v>0.28076077736407035</v>
      </c>
      <c r="O116" s="421"/>
      <c r="P116" s="421"/>
    </row>
    <row r="117" spans="1:16" s="34" customFormat="1" ht="15" customHeight="1">
      <c r="A117" s="421"/>
      <c r="B117" s="470"/>
      <c r="C117" s="487" t="s">
        <v>147</v>
      </c>
      <c r="D117" s="485"/>
      <c r="E117" s="500">
        <f t="shared" si="37"/>
        <v>0.32091100746679913</v>
      </c>
      <c r="F117" s="500">
        <f t="shared" si="37"/>
        <v>2.0285033564948356</v>
      </c>
      <c r="G117" s="500">
        <f t="shared" si="37"/>
        <v>6.8659228473121949</v>
      </c>
      <c r="H117" s="500">
        <f t="shared" si="37"/>
        <v>10.819629603578354</v>
      </c>
      <c r="I117" s="500">
        <f t="shared" si="37"/>
        <v>14.190574519689369</v>
      </c>
      <c r="J117" s="500">
        <f t="shared" si="37"/>
        <v>17.653083518383042</v>
      </c>
      <c r="K117" s="500">
        <f t="shared" si="37"/>
        <v>21.260392846800183</v>
      </c>
      <c r="L117" s="500">
        <f>L96*L139/10^6</f>
        <v>25.767748583077154</v>
      </c>
      <c r="M117" s="500">
        <f>M96*M139/10^6</f>
        <v>30.304493752262161</v>
      </c>
      <c r="N117" s="486">
        <f t="shared" si="38"/>
        <v>0.28076077736407035</v>
      </c>
      <c r="O117" s="421"/>
      <c r="P117" s="421"/>
    </row>
    <row r="118" spans="1:16" s="34" customFormat="1" ht="15" customHeight="1">
      <c r="A118" s="421"/>
      <c r="B118" s="497" t="s">
        <v>90</v>
      </c>
      <c r="C118" s="484" t="s">
        <v>121</v>
      </c>
      <c r="D118" s="485"/>
      <c r="E118" s="500"/>
      <c r="F118" s="500"/>
      <c r="G118" s="500"/>
      <c r="H118" s="500"/>
      <c r="I118" s="500"/>
      <c r="J118" s="500"/>
      <c r="K118" s="500"/>
      <c r="L118" s="500"/>
      <c r="M118" s="500"/>
      <c r="N118" s="486"/>
      <c r="O118" s="421"/>
      <c r="P118" s="421"/>
    </row>
    <row r="119" spans="1:16" s="34" customFormat="1" ht="15" customHeight="1">
      <c r="A119" s="421"/>
      <c r="B119" s="475"/>
      <c r="C119" s="487" t="s">
        <v>83</v>
      </c>
      <c r="D119" s="485"/>
      <c r="E119" s="500">
        <f t="shared" ref="E119:K120" si="39">E98*E141/10^6</f>
        <v>0</v>
      </c>
      <c r="F119" s="500">
        <f t="shared" si="39"/>
        <v>1.2108341664470574</v>
      </c>
      <c r="G119" s="500">
        <f t="shared" si="39"/>
        <v>4.0983387782411276</v>
      </c>
      <c r="H119" s="500">
        <f t="shared" si="39"/>
        <v>6.0995493044517488</v>
      </c>
      <c r="I119" s="500">
        <f t="shared" si="39"/>
        <v>8.335998791804629</v>
      </c>
      <c r="J119" s="500">
        <f t="shared" si="39"/>
        <v>11.363281514413838</v>
      </c>
      <c r="K119" s="500">
        <f t="shared" si="39"/>
        <v>14.909392911558765</v>
      </c>
      <c r="L119" s="500">
        <f>L98*L141/10^6</f>
        <v>18.070291120193502</v>
      </c>
      <c r="M119" s="500">
        <f>M98*M141/10^6</f>
        <v>23.037664915834814</v>
      </c>
      <c r="N119" s="486">
        <f t="shared" ref="N119:N120" si="40">(M119/G119)^(1/6)-1</f>
        <v>0.33343474413996077</v>
      </c>
      <c r="O119" s="421"/>
      <c r="P119" s="421"/>
    </row>
    <row r="120" spans="1:16" s="34" customFormat="1" ht="15" customHeight="1">
      <c r="A120" s="421"/>
      <c r="B120" s="470"/>
      <c r="C120" s="501" t="s">
        <v>84</v>
      </c>
      <c r="D120" s="502"/>
      <c r="E120" s="505">
        <f t="shared" si="39"/>
        <v>0</v>
      </c>
      <c r="F120" s="505">
        <f t="shared" si="39"/>
        <v>0.14373264520088011</v>
      </c>
      <c r="G120" s="505">
        <f t="shared" si="39"/>
        <v>0.5151126202806966</v>
      </c>
      <c r="H120" s="505">
        <f t="shared" si="39"/>
        <v>0.81173760316104249</v>
      </c>
      <c r="I120" s="505">
        <f t="shared" si="39"/>
        <v>1.1746247443998545</v>
      </c>
      <c r="J120" s="505">
        <f t="shared" si="39"/>
        <v>1.6011988458460868</v>
      </c>
      <c r="K120" s="505">
        <f t="shared" si="39"/>
        <v>2.1008810432067495</v>
      </c>
      <c r="L120" s="505">
        <f>L99*L142/10^6</f>
        <v>2.5462828892388978</v>
      </c>
      <c r="M120" s="505">
        <f>M99*M142/10^6</f>
        <v>3.2462350270415183</v>
      </c>
      <c r="N120" s="503">
        <f t="shared" si="40"/>
        <v>0.35908398486583004</v>
      </c>
      <c r="O120" s="421"/>
      <c r="P120" s="421"/>
    </row>
    <row r="121" spans="1:16" s="34" customFormat="1" ht="15" customHeight="1">
      <c r="A121" s="421"/>
      <c r="B121" s="341" t="s">
        <v>26</v>
      </c>
      <c r="C121" s="341" t="s">
        <v>27</v>
      </c>
      <c r="D121" s="339"/>
      <c r="E121" s="339">
        <v>2011</v>
      </c>
      <c r="F121" s="339">
        <v>2012</v>
      </c>
      <c r="G121" s="339">
        <v>2013</v>
      </c>
      <c r="H121" s="339">
        <v>2014</v>
      </c>
      <c r="I121" s="339">
        <v>2015</v>
      </c>
      <c r="J121" s="339">
        <v>2016</v>
      </c>
      <c r="K121" s="339">
        <v>2017</v>
      </c>
      <c r="L121" s="339">
        <v>2018</v>
      </c>
      <c r="M121" s="339">
        <v>2019</v>
      </c>
      <c r="N121" s="340" t="s">
        <v>29</v>
      </c>
      <c r="O121" s="421"/>
      <c r="P121" s="421"/>
    </row>
    <row r="122" spans="1:16" s="34" customFormat="1" ht="15" customHeight="1">
      <c r="A122" s="421"/>
      <c r="B122" s="960" t="s">
        <v>127</v>
      </c>
      <c r="C122" s="491" t="s">
        <v>3</v>
      </c>
      <c r="D122" s="504"/>
      <c r="E122" s="504"/>
      <c r="F122" s="504"/>
      <c r="G122" s="504"/>
      <c r="H122" s="504"/>
      <c r="I122" s="504"/>
      <c r="J122" s="504"/>
      <c r="K122" s="504"/>
      <c r="L122" s="504"/>
      <c r="M122" s="504"/>
      <c r="N122" s="493"/>
      <c r="O122" s="421"/>
      <c r="P122" s="421"/>
    </row>
    <row r="123" spans="1:16" s="34" customFormat="1" ht="15" customHeight="1">
      <c r="A123" s="421"/>
      <c r="B123" s="949"/>
      <c r="C123" s="501" t="s">
        <v>22</v>
      </c>
      <c r="D123" s="506"/>
      <c r="E123" s="506">
        <f t="shared" ref="E123:M123" si="41">E102*E145/10^6</f>
        <v>0.21</v>
      </c>
      <c r="F123" s="506">
        <f t="shared" si="41"/>
        <v>1.35</v>
      </c>
      <c r="G123" s="506">
        <f t="shared" si="41"/>
        <v>1.7387999999999999</v>
      </c>
      <c r="H123" s="506">
        <f t="shared" si="41"/>
        <v>1.8898238629796165</v>
      </c>
      <c r="I123" s="506">
        <f t="shared" si="41"/>
        <v>1.9877398425225883</v>
      </c>
      <c r="J123" s="506">
        <f t="shared" si="41"/>
        <v>1.5573349577505242</v>
      </c>
      <c r="K123" s="506">
        <f t="shared" si="41"/>
        <v>1.4952109782084191</v>
      </c>
      <c r="L123" s="506">
        <f t="shared" si="41"/>
        <v>2.0778561139985561</v>
      </c>
      <c r="M123" s="506">
        <f t="shared" si="41"/>
        <v>3.2068482108648273</v>
      </c>
      <c r="N123" s="503">
        <f>(M123/G123)^(1/6)-1</f>
        <v>0.10740070438947447</v>
      </c>
      <c r="O123" s="421"/>
      <c r="P123" s="421"/>
    </row>
    <row r="124" spans="1:16" s="34" customFormat="1" ht="15" customHeight="1">
      <c r="A124" s="421"/>
      <c r="B124" s="341" t="s">
        <v>26</v>
      </c>
      <c r="C124" s="341" t="s">
        <v>27</v>
      </c>
      <c r="D124" s="339"/>
      <c r="E124" s="339">
        <v>2011</v>
      </c>
      <c r="F124" s="339">
        <v>2012</v>
      </c>
      <c r="G124" s="339">
        <v>2013</v>
      </c>
      <c r="H124" s="339">
        <v>2014</v>
      </c>
      <c r="I124" s="339">
        <v>2015</v>
      </c>
      <c r="J124" s="339">
        <v>2016</v>
      </c>
      <c r="K124" s="339">
        <v>2017</v>
      </c>
      <c r="L124" s="339">
        <v>2018</v>
      </c>
      <c r="M124" s="339">
        <v>2019</v>
      </c>
      <c r="N124" s="340" t="s">
        <v>29</v>
      </c>
      <c r="O124" s="421"/>
      <c r="P124" s="421"/>
    </row>
    <row r="125" spans="1:16" s="34" customFormat="1" ht="15" customHeight="1">
      <c r="A125" s="421"/>
      <c r="B125" s="960" t="s">
        <v>127</v>
      </c>
      <c r="C125" s="491" t="s">
        <v>333</v>
      </c>
      <c r="D125" s="504"/>
      <c r="E125" s="504"/>
      <c r="F125" s="504"/>
      <c r="G125" s="504"/>
      <c r="H125" s="504"/>
      <c r="I125" s="504"/>
      <c r="J125" s="504"/>
      <c r="K125" s="504"/>
      <c r="L125" s="504"/>
      <c r="M125" s="504"/>
      <c r="N125" s="493"/>
      <c r="O125" s="421"/>
      <c r="P125" s="421"/>
    </row>
    <row r="126" spans="1:16" s="34" customFormat="1" ht="15" customHeight="1">
      <c r="A126" s="421"/>
      <c r="B126" s="949"/>
      <c r="C126" s="487" t="s">
        <v>23</v>
      </c>
      <c r="D126" s="499"/>
      <c r="E126" s="499">
        <f t="shared" ref="E126:K126" si="42">E105*E148/10^6</f>
        <v>0.77825999999999995</v>
      </c>
      <c r="F126" s="499">
        <f t="shared" si="42"/>
        <v>3.3587631</v>
      </c>
      <c r="G126" s="499">
        <f t="shared" si="42"/>
        <v>8.8471262540233013</v>
      </c>
      <c r="H126" s="499">
        <f t="shared" si="42"/>
        <v>13.890444857323955</v>
      </c>
      <c r="I126" s="499">
        <f t="shared" si="42"/>
        <v>22.444967336726915</v>
      </c>
      <c r="J126" s="499">
        <f t="shared" si="42"/>
        <v>36.953169303593938</v>
      </c>
      <c r="K126" s="499">
        <f t="shared" si="42"/>
        <v>63.659929641952253</v>
      </c>
      <c r="L126" s="499">
        <f>L105*L148/10^6</f>
        <v>129.54432771988516</v>
      </c>
      <c r="M126" s="499">
        <f>M105*M148/10^6</f>
        <v>229.47224877527333</v>
      </c>
      <c r="N126" s="486">
        <f>(M126/G126)^(1/6)-1</f>
        <v>0.7204999240282417</v>
      </c>
      <c r="O126" s="421"/>
      <c r="P126" s="421"/>
    </row>
    <row r="127" spans="1:16" s="34" customFormat="1" ht="15" customHeight="1">
      <c r="A127" s="421"/>
      <c r="B127" s="476"/>
      <c r="C127" s="484" t="s">
        <v>37</v>
      </c>
      <c r="D127" s="499"/>
      <c r="E127" s="499">
        <f t="shared" ref="E127:J127" si="43">SUM(E110:E111,E113:E114,E119:E120,E123,E126)</f>
        <v>2.1687326935903943</v>
      </c>
      <c r="F127" s="499">
        <f t="shared" si="43"/>
        <v>15.818606877212169</v>
      </c>
      <c r="G127" s="499">
        <f t="shared" si="43"/>
        <v>43.873514162635985</v>
      </c>
      <c r="H127" s="499">
        <f t="shared" si="43"/>
        <v>76.149578142759964</v>
      </c>
      <c r="I127" s="499">
        <f t="shared" si="43"/>
        <v>91.130316922770433</v>
      </c>
      <c r="J127" s="499">
        <f t="shared" si="43"/>
        <v>113.44857640669005</v>
      </c>
      <c r="K127" s="499">
        <f>SUM(K110:K111,K113:K114,K119:K120,K123,K126)</f>
        <v>154.81326841039322</v>
      </c>
      <c r="L127" s="499">
        <f>SUM(L110:L111,L113:L114,L119:L120,L123,L126)</f>
        <v>236.9399261925501</v>
      </c>
      <c r="M127" s="499">
        <f>SUM(M110:M111,M113:M114,M119:M120,M123,M126)</f>
        <v>351.22626531374033</v>
      </c>
      <c r="N127" s="486">
        <f>(M127/G127)^(1/6)-1</f>
        <v>0.41437344557840738</v>
      </c>
      <c r="O127" s="421"/>
      <c r="P127" s="421"/>
    </row>
    <row r="128" spans="1:16" s="34" customFormat="1" ht="15" customHeight="1">
      <c r="A128" s="421"/>
      <c r="B128" s="471"/>
      <c r="C128" s="477"/>
      <c r="D128" s="474"/>
      <c r="E128" s="474"/>
      <c r="F128" s="474"/>
      <c r="G128" s="474"/>
      <c r="H128" s="474"/>
      <c r="I128" s="474"/>
      <c r="J128" s="474"/>
      <c r="K128" s="474"/>
      <c r="L128" s="474"/>
      <c r="M128" s="474"/>
      <c r="N128" s="471"/>
      <c r="O128" s="421"/>
      <c r="P128" s="421"/>
    </row>
    <row r="129" spans="1:16" s="34" customFormat="1" ht="15" customHeight="1">
      <c r="A129" s="421"/>
      <c r="B129" s="507" t="s">
        <v>42</v>
      </c>
      <c r="C129" s="471"/>
      <c r="D129" s="472"/>
      <c r="E129" s="472"/>
      <c r="F129" s="472"/>
      <c r="G129" s="472"/>
      <c r="H129" s="472"/>
      <c r="I129" s="472"/>
      <c r="J129" s="472"/>
      <c r="K129" s="472"/>
      <c r="L129" s="472"/>
      <c r="M129" s="472"/>
      <c r="N129" s="473"/>
      <c r="O129" s="421"/>
      <c r="P129" s="421"/>
    </row>
    <row r="130" spans="1:16" s="34" customFormat="1" ht="15" customHeight="1">
      <c r="A130" s="421"/>
      <c r="B130" s="341" t="s">
        <v>26</v>
      </c>
      <c r="C130" s="341" t="s">
        <v>27</v>
      </c>
      <c r="D130" s="339"/>
      <c r="E130" s="339">
        <v>2011</v>
      </c>
      <c r="F130" s="339">
        <v>2012</v>
      </c>
      <c r="G130" s="339">
        <v>2013</v>
      </c>
      <c r="H130" s="339">
        <v>2014</v>
      </c>
      <c r="I130" s="339">
        <v>2015</v>
      </c>
      <c r="J130" s="339">
        <v>2016</v>
      </c>
      <c r="K130" s="339">
        <v>2017</v>
      </c>
      <c r="L130" s="339">
        <v>2018</v>
      </c>
      <c r="M130" s="339">
        <v>2019</v>
      </c>
      <c r="N130" s="340" t="s">
        <v>29</v>
      </c>
      <c r="O130" s="421"/>
      <c r="P130" s="421"/>
    </row>
    <row r="131" spans="1:16" s="34" customFormat="1" ht="15" customHeight="1">
      <c r="A131" s="421"/>
      <c r="B131" s="508"/>
      <c r="C131" s="491" t="s">
        <v>62</v>
      </c>
      <c r="D131" s="492"/>
      <c r="E131" s="492"/>
      <c r="F131" s="492"/>
      <c r="G131" s="492"/>
      <c r="H131" s="492"/>
      <c r="I131" s="492"/>
      <c r="J131" s="492"/>
      <c r="K131" s="492"/>
      <c r="L131" s="492"/>
      <c r="M131" s="492"/>
      <c r="N131" s="493"/>
      <c r="O131" s="421"/>
      <c r="P131" s="421"/>
    </row>
    <row r="132" spans="1:16" s="34" customFormat="1" ht="15" customHeight="1">
      <c r="A132" s="421"/>
      <c r="B132" s="483" t="s">
        <v>90</v>
      </c>
      <c r="C132" s="487" t="s">
        <v>84</v>
      </c>
      <c r="D132" s="485"/>
      <c r="E132" s="509">
        <f t="shared" ref="E132:K133" si="44">E64</f>
        <v>243</v>
      </c>
      <c r="F132" s="509">
        <f t="shared" si="44"/>
        <v>218.70000000000002</v>
      </c>
      <c r="G132" s="509">
        <f t="shared" si="44"/>
        <v>196.83</v>
      </c>
      <c r="H132" s="509">
        <f t="shared" si="44"/>
        <v>177.14700000000002</v>
      </c>
      <c r="I132" s="509">
        <f t="shared" si="44"/>
        <v>159.43230000000003</v>
      </c>
      <c r="J132" s="509">
        <f t="shared" si="44"/>
        <v>143.48907000000003</v>
      </c>
      <c r="K132" s="509">
        <f t="shared" si="44"/>
        <v>129.14016300000003</v>
      </c>
      <c r="L132" s="509">
        <f>L64</f>
        <v>116.22614670000003</v>
      </c>
      <c r="M132" s="509">
        <f>M64</f>
        <v>104.60353203000003</v>
      </c>
      <c r="N132" s="486">
        <f t="shared" ref="N132:N133" si="45">(M132/G132)^(1/6)-1</f>
        <v>-9.9999999999999978E-2</v>
      </c>
      <c r="O132" s="421"/>
      <c r="P132" s="421"/>
    </row>
    <row r="133" spans="1:16" s="34" customFormat="1" ht="15" customHeight="1">
      <c r="A133" s="421"/>
      <c r="B133" s="481"/>
      <c r="C133" s="487" t="s">
        <v>147</v>
      </c>
      <c r="D133" s="485"/>
      <c r="E133" s="509">
        <f t="shared" si="44"/>
        <v>1122</v>
      </c>
      <c r="F133" s="509">
        <f t="shared" si="44"/>
        <v>953.7</v>
      </c>
      <c r="G133" s="509">
        <f t="shared" si="44"/>
        <v>810.64499999999998</v>
      </c>
      <c r="H133" s="509">
        <f t="shared" si="44"/>
        <v>729.58050000000003</v>
      </c>
      <c r="I133" s="509">
        <f t="shared" si="44"/>
        <v>656.62244999999996</v>
      </c>
      <c r="J133" s="509">
        <f t="shared" si="44"/>
        <v>590.96020499999997</v>
      </c>
      <c r="K133" s="509">
        <f t="shared" si="44"/>
        <v>531.86418449999996</v>
      </c>
      <c r="L133" s="509">
        <f>L65</f>
        <v>478.67776605</v>
      </c>
      <c r="M133" s="509">
        <f>M65</f>
        <v>430.80998944499999</v>
      </c>
      <c r="N133" s="486">
        <f t="shared" si="45"/>
        <v>-9.9999999999999978E-2</v>
      </c>
      <c r="O133" s="421"/>
      <c r="P133" s="421"/>
    </row>
    <row r="134" spans="1:16" s="34" customFormat="1" ht="15" customHeight="1">
      <c r="A134" s="421"/>
      <c r="B134" s="483" t="s">
        <v>90</v>
      </c>
      <c r="C134" s="484" t="s">
        <v>87</v>
      </c>
      <c r="D134" s="485"/>
      <c r="E134" s="509"/>
      <c r="F134" s="509"/>
      <c r="G134" s="509"/>
      <c r="H134" s="509"/>
      <c r="I134" s="509"/>
      <c r="J134" s="509"/>
      <c r="K134" s="509"/>
      <c r="L134" s="509"/>
      <c r="M134" s="509"/>
      <c r="N134" s="486"/>
      <c r="O134" s="421"/>
      <c r="P134" s="421"/>
    </row>
    <row r="135" spans="1:16" s="34" customFormat="1" ht="15" customHeight="1">
      <c r="A135" s="421"/>
      <c r="B135" s="481"/>
      <c r="C135" s="487" t="s">
        <v>84</v>
      </c>
      <c r="D135" s="485"/>
      <c r="E135" s="509">
        <f t="shared" ref="E135:K136" si="46">E67</f>
        <v>243</v>
      </c>
      <c r="F135" s="509">
        <f t="shared" si="46"/>
        <v>218.70000000000002</v>
      </c>
      <c r="G135" s="509">
        <f t="shared" si="46"/>
        <v>196.83</v>
      </c>
      <c r="H135" s="509">
        <f t="shared" si="46"/>
        <v>177.14700000000002</v>
      </c>
      <c r="I135" s="509">
        <f t="shared" si="46"/>
        <v>159.43230000000003</v>
      </c>
      <c r="J135" s="509">
        <f t="shared" si="46"/>
        <v>143.48907000000003</v>
      </c>
      <c r="K135" s="509">
        <f t="shared" si="46"/>
        <v>129.14016300000003</v>
      </c>
      <c r="L135" s="509">
        <f>L67</f>
        <v>116.22614670000003</v>
      </c>
      <c r="M135" s="509">
        <f>M67</f>
        <v>104.60353203000003</v>
      </c>
      <c r="N135" s="486">
        <f t="shared" ref="N135:N136" si="47">(M135/G135)^(1/6)-1</f>
        <v>-9.9999999999999978E-2</v>
      </c>
      <c r="O135" s="421"/>
      <c r="P135" s="421"/>
    </row>
    <row r="136" spans="1:16" s="34" customFormat="1" ht="15" customHeight="1">
      <c r="A136" s="421"/>
      <c r="B136" s="481"/>
      <c r="C136" s="487" t="s">
        <v>147</v>
      </c>
      <c r="D136" s="485"/>
      <c r="E136" s="509">
        <f t="shared" si="46"/>
        <v>1570.8</v>
      </c>
      <c r="F136" s="509">
        <f t="shared" si="46"/>
        <v>1335.18</v>
      </c>
      <c r="G136" s="509">
        <f t="shared" si="46"/>
        <v>1134.9029999999998</v>
      </c>
      <c r="H136" s="509">
        <f t="shared" si="46"/>
        <v>1021.4127</v>
      </c>
      <c r="I136" s="509">
        <f t="shared" si="46"/>
        <v>919.2714299999999</v>
      </c>
      <c r="J136" s="509">
        <f t="shared" si="46"/>
        <v>827.34428699999989</v>
      </c>
      <c r="K136" s="509">
        <f t="shared" si="46"/>
        <v>744.60985829999993</v>
      </c>
      <c r="L136" s="509">
        <f>L68</f>
        <v>670.14887247000001</v>
      </c>
      <c r="M136" s="509">
        <f>M68</f>
        <v>603.13398522299997</v>
      </c>
      <c r="N136" s="486">
        <f t="shared" si="47"/>
        <v>-9.9999999999999978E-2</v>
      </c>
      <c r="O136" s="421"/>
      <c r="P136" s="421"/>
    </row>
    <row r="137" spans="1:16" s="34" customFormat="1" ht="15" customHeight="1">
      <c r="A137" s="421"/>
      <c r="B137" s="510" t="s">
        <v>92</v>
      </c>
      <c r="C137" s="484" t="s">
        <v>62</v>
      </c>
      <c r="D137" s="485"/>
      <c r="E137" s="509"/>
      <c r="F137" s="509"/>
      <c r="G137" s="509"/>
      <c r="H137" s="509"/>
      <c r="I137" s="509"/>
      <c r="J137" s="509"/>
      <c r="K137" s="509"/>
      <c r="L137" s="509"/>
      <c r="M137" s="509"/>
      <c r="N137" s="486"/>
      <c r="O137" s="421"/>
      <c r="P137" s="421"/>
    </row>
    <row r="138" spans="1:16" s="34" customFormat="1" ht="15" customHeight="1">
      <c r="A138" s="421"/>
      <c r="B138" s="483" t="s">
        <v>148</v>
      </c>
      <c r="C138" s="487" t="s">
        <v>84</v>
      </c>
      <c r="D138" s="485"/>
      <c r="E138" s="509">
        <f t="shared" ref="E138:K139" si="48">E70</f>
        <v>243</v>
      </c>
      <c r="F138" s="509">
        <f t="shared" si="48"/>
        <v>218.70000000000002</v>
      </c>
      <c r="G138" s="509">
        <f t="shared" si="48"/>
        <v>196.83</v>
      </c>
      <c r="H138" s="509">
        <f t="shared" si="48"/>
        <v>177.14700000000002</v>
      </c>
      <c r="I138" s="509">
        <f t="shared" si="48"/>
        <v>159.43230000000003</v>
      </c>
      <c r="J138" s="509">
        <f t="shared" si="48"/>
        <v>143.48907000000003</v>
      </c>
      <c r="K138" s="509">
        <f t="shared" si="48"/>
        <v>129.14016300000003</v>
      </c>
      <c r="L138" s="509">
        <f>L70</f>
        <v>116.22614670000003</v>
      </c>
      <c r="M138" s="509">
        <f>M70</f>
        <v>104.60353203000003</v>
      </c>
      <c r="N138" s="486">
        <f t="shared" ref="N138:N139" si="49">(M138/G138)^(1/6)-1</f>
        <v>-9.9999999999999978E-2</v>
      </c>
      <c r="O138" s="421"/>
      <c r="P138" s="421"/>
    </row>
    <row r="139" spans="1:16" s="34" customFormat="1" ht="15" customHeight="1">
      <c r="A139" s="421"/>
      <c r="B139" s="481"/>
      <c r="C139" s="487" t="s">
        <v>147</v>
      </c>
      <c r="D139" s="485"/>
      <c r="E139" s="509">
        <f t="shared" si="48"/>
        <v>561</v>
      </c>
      <c r="F139" s="509">
        <f t="shared" si="48"/>
        <v>476.85</v>
      </c>
      <c r="G139" s="509">
        <f t="shared" si="48"/>
        <v>405.32249999999999</v>
      </c>
      <c r="H139" s="509">
        <f t="shared" si="48"/>
        <v>364.79025000000001</v>
      </c>
      <c r="I139" s="509">
        <f t="shared" si="48"/>
        <v>328.31122499999998</v>
      </c>
      <c r="J139" s="509">
        <f t="shared" si="48"/>
        <v>295.48010249999999</v>
      </c>
      <c r="K139" s="509">
        <f t="shared" si="48"/>
        <v>265.93209224999998</v>
      </c>
      <c r="L139" s="509">
        <f>L71</f>
        <v>239.338883025</v>
      </c>
      <c r="M139" s="509">
        <f>M71</f>
        <v>215.40499472249999</v>
      </c>
      <c r="N139" s="486">
        <f t="shared" si="49"/>
        <v>-9.9999999999999978E-2</v>
      </c>
      <c r="O139" s="421"/>
      <c r="P139" s="421"/>
    </row>
    <row r="140" spans="1:16" s="34" customFormat="1" ht="15" customHeight="1">
      <c r="A140" s="421"/>
      <c r="B140" s="510" t="s">
        <v>90</v>
      </c>
      <c r="C140" s="484" t="s">
        <v>121</v>
      </c>
      <c r="D140" s="485"/>
      <c r="E140" s="509"/>
      <c r="F140" s="509"/>
      <c r="G140" s="509"/>
      <c r="H140" s="509"/>
      <c r="I140" s="509"/>
      <c r="J140" s="509"/>
      <c r="K140" s="509"/>
      <c r="L140" s="509"/>
      <c r="M140" s="509"/>
      <c r="N140" s="486"/>
      <c r="O140" s="421"/>
      <c r="P140" s="421"/>
    </row>
    <row r="141" spans="1:16" s="34" customFormat="1" ht="15" customHeight="1">
      <c r="A141" s="421"/>
      <c r="B141" s="483"/>
      <c r="C141" s="487" t="s">
        <v>83</v>
      </c>
      <c r="D141" s="485"/>
      <c r="E141" s="509">
        <f t="shared" ref="E141:K142" si="50">E73</f>
        <v>2167.5</v>
      </c>
      <c r="F141" s="509">
        <f t="shared" si="50"/>
        <v>1842.375</v>
      </c>
      <c r="G141" s="509">
        <f t="shared" si="50"/>
        <v>1566.01875</v>
      </c>
      <c r="H141" s="509">
        <f t="shared" si="50"/>
        <v>1331.1159375</v>
      </c>
      <c r="I141" s="509">
        <f t="shared" si="50"/>
        <v>1131.4485468749999</v>
      </c>
      <c r="J141" s="509">
        <f t="shared" si="50"/>
        <v>1018.3036921874999</v>
      </c>
      <c r="K141" s="509">
        <f t="shared" si="50"/>
        <v>916.47332296874993</v>
      </c>
      <c r="L141" s="509">
        <f>L73</f>
        <v>824.82599067187493</v>
      </c>
      <c r="M141" s="509">
        <f>M73</f>
        <v>742.34339160468744</v>
      </c>
      <c r="N141" s="486">
        <f t="shared" ref="N141:N142" si="51">(M141/G141)^(1/6)-1</f>
        <v>-0.11698520246749955</v>
      </c>
      <c r="O141" s="421"/>
      <c r="P141" s="421"/>
    </row>
    <row r="142" spans="1:16" s="34" customFormat="1" ht="15" customHeight="1">
      <c r="A142" s="421"/>
      <c r="B142" s="481"/>
      <c r="C142" s="501" t="s">
        <v>84</v>
      </c>
      <c r="D142" s="502"/>
      <c r="E142" s="511">
        <f t="shared" si="50"/>
        <v>243</v>
      </c>
      <c r="F142" s="511">
        <f t="shared" si="50"/>
        <v>218.70000000000002</v>
      </c>
      <c r="G142" s="511">
        <f t="shared" si="50"/>
        <v>196.83</v>
      </c>
      <c r="H142" s="511">
        <f t="shared" si="50"/>
        <v>177.14700000000002</v>
      </c>
      <c r="I142" s="511">
        <f t="shared" si="50"/>
        <v>159.43230000000003</v>
      </c>
      <c r="J142" s="511">
        <f t="shared" si="50"/>
        <v>143.48907000000003</v>
      </c>
      <c r="K142" s="511">
        <f t="shared" si="50"/>
        <v>129.14016300000003</v>
      </c>
      <c r="L142" s="511">
        <f>L74</f>
        <v>116.22614670000003</v>
      </c>
      <c r="M142" s="511">
        <f>M74</f>
        <v>104.60353203000003</v>
      </c>
      <c r="N142" s="503">
        <f t="shared" si="51"/>
        <v>-9.9999999999999978E-2</v>
      </c>
      <c r="O142" s="421"/>
      <c r="P142" s="421"/>
    </row>
    <row r="143" spans="1:16" s="34" customFormat="1" ht="15" customHeight="1">
      <c r="A143" s="421"/>
      <c r="B143" s="341" t="s">
        <v>26</v>
      </c>
      <c r="C143" s="341" t="s">
        <v>27</v>
      </c>
      <c r="D143" s="339"/>
      <c r="E143" s="339">
        <v>2011</v>
      </c>
      <c r="F143" s="339">
        <v>2012</v>
      </c>
      <c r="G143" s="339">
        <v>2013</v>
      </c>
      <c r="H143" s="339">
        <v>2014</v>
      </c>
      <c r="I143" s="339">
        <v>2015</v>
      </c>
      <c r="J143" s="339">
        <v>2016</v>
      </c>
      <c r="K143" s="339">
        <v>2017</v>
      </c>
      <c r="L143" s="339">
        <v>2018</v>
      </c>
      <c r="M143" s="339">
        <v>2019</v>
      </c>
      <c r="N143" s="340" t="s">
        <v>29</v>
      </c>
      <c r="O143" s="421"/>
      <c r="P143" s="421"/>
    </row>
    <row r="144" spans="1:16" s="34" customFormat="1" ht="15" customHeight="1">
      <c r="A144" s="421"/>
      <c r="B144" s="959" t="s">
        <v>127</v>
      </c>
      <c r="C144" s="491" t="s">
        <v>3</v>
      </c>
      <c r="D144" s="492"/>
      <c r="E144" s="492"/>
      <c r="F144" s="492"/>
      <c r="G144" s="492"/>
      <c r="H144" s="492"/>
      <c r="I144" s="492"/>
      <c r="J144" s="492"/>
      <c r="K144" s="492"/>
      <c r="L144" s="492"/>
      <c r="M144" s="492"/>
      <c r="N144" s="493"/>
      <c r="O144" s="421"/>
      <c r="P144" s="421"/>
    </row>
    <row r="145" spans="1:16" s="34" customFormat="1" ht="15" customHeight="1">
      <c r="A145" s="421"/>
      <c r="B145" s="950"/>
      <c r="C145" s="501" t="s">
        <v>22</v>
      </c>
      <c r="D145" s="502"/>
      <c r="E145" s="511">
        <f t="shared" ref="E145:M145" si="52">E77</f>
        <v>150</v>
      </c>
      <c r="F145" s="511">
        <f t="shared" si="52"/>
        <v>135</v>
      </c>
      <c r="G145" s="511">
        <f t="shared" si="52"/>
        <v>124.2</v>
      </c>
      <c r="H145" s="511">
        <f t="shared" si="52"/>
        <v>114.26400000000001</v>
      </c>
      <c r="I145" s="511">
        <f t="shared" si="52"/>
        <v>105.12288000000001</v>
      </c>
      <c r="J145" s="511">
        <f t="shared" si="52"/>
        <v>96.713049600000019</v>
      </c>
      <c r="K145" s="511">
        <f t="shared" si="52"/>
        <v>88.976005632000025</v>
      </c>
      <c r="L145" s="511">
        <f t="shared" si="52"/>
        <v>81.857925181440024</v>
      </c>
      <c r="M145" s="511">
        <f t="shared" si="52"/>
        <v>75.309291166924822</v>
      </c>
      <c r="N145" s="503">
        <f>(M145/G145)^(1/6)-1</f>
        <v>-7.999999999999996E-2</v>
      </c>
      <c r="O145" s="421"/>
      <c r="P145" s="421"/>
    </row>
    <row r="146" spans="1:16" ht="15" customHeight="1">
      <c r="A146" s="421"/>
      <c r="B146" s="341" t="s">
        <v>26</v>
      </c>
      <c r="C146" s="341" t="s">
        <v>27</v>
      </c>
      <c r="D146" s="339"/>
      <c r="E146" s="339">
        <v>2011</v>
      </c>
      <c r="F146" s="339">
        <v>2012</v>
      </c>
      <c r="G146" s="339">
        <v>2013</v>
      </c>
      <c r="H146" s="339">
        <v>2014</v>
      </c>
      <c r="I146" s="339">
        <v>2015</v>
      </c>
      <c r="J146" s="339">
        <v>2016</v>
      </c>
      <c r="K146" s="339">
        <v>2017</v>
      </c>
      <c r="L146" s="339">
        <v>2018</v>
      </c>
      <c r="M146" s="339">
        <v>2019</v>
      </c>
      <c r="N146" s="340" t="s">
        <v>29</v>
      </c>
      <c r="O146" s="421"/>
      <c r="P146" s="421"/>
    </row>
    <row r="147" spans="1:16" ht="15" customHeight="1">
      <c r="A147" s="421"/>
      <c r="B147" s="959" t="s">
        <v>127</v>
      </c>
      <c r="C147" s="491" t="s">
        <v>333</v>
      </c>
      <c r="D147" s="492"/>
      <c r="E147" s="492"/>
      <c r="F147" s="492"/>
      <c r="G147" s="492"/>
      <c r="H147" s="492"/>
      <c r="I147" s="492"/>
      <c r="J147" s="492"/>
      <c r="K147" s="492"/>
      <c r="L147" s="492"/>
      <c r="M147" s="492"/>
      <c r="N147" s="493"/>
      <c r="O147" s="421"/>
      <c r="P147" s="421"/>
    </row>
    <row r="148" spans="1:16" ht="15" customHeight="1">
      <c r="A148" s="421"/>
      <c r="B148" s="955"/>
      <c r="C148" s="487" t="s">
        <v>23</v>
      </c>
      <c r="D148" s="485"/>
      <c r="E148" s="509">
        <f t="shared" ref="E148:M148" si="53">E80</f>
        <v>200</v>
      </c>
      <c r="F148" s="509">
        <f t="shared" si="53"/>
        <v>170</v>
      </c>
      <c r="G148" s="509">
        <f t="shared" si="53"/>
        <v>153</v>
      </c>
      <c r="H148" s="509">
        <f t="shared" si="53"/>
        <v>137.70000000000002</v>
      </c>
      <c r="I148" s="509">
        <f t="shared" si="53"/>
        <v>123.93000000000002</v>
      </c>
      <c r="J148" s="509">
        <f t="shared" si="53"/>
        <v>111.53700000000002</v>
      </c>
      <c r="K148" s="509">
        <f t="shared" si="53"/>
        <v>100.38330000000002</v>
      </c>
      <c r="L148" s="509">
        <f t="shared" si="53"/>
        <v>90.344970000000018</v>
      </c>
      <c r="M148" s="509">
        <f t="shared" si="53"/>
        <v>81.310473000000016</v>
      </c>
      <c r="N148" s="486">
        <f>(M148/G148)^(1/6)-1</f>
        <v>-9.9999999999999978E-2</v>
      </c>
      <c r="O148" s="421"/>
      <c r="P148" s="421"/>
    </row>
    <row r="149" spans="1:16">
      <c r="A149" s="89"/>
      <c r="B149" s="89"/>
      <c r="C149" s="89"/>
      <c r="D149" s="467"/>
      <c r="E149" s="467"/>
      <c r="F149" s="467"/>
      <c r="G149" s="467"/>
      <c r="H149" s="467"/>
      <c r="I149" s="467"/>
      <c r="J149" s="467"/>
      <c r="K149" s="467"/>
      <c r="L149" s="467"/>
      <c r="M149" s="467"/>
      <c r="N149" s="421"/>
      <c r="O149" s="421"/>
      <c r="P149" s="89"/>
    </row>
    <row r="150" spans="1:16">
      <c r="A150" s="89"/>
      <c r="B150" s="89"/>
      <c r="C150" s="89"/>
      <c r="D150" s="467"/>
      <c r="E150" s="467"/>
      <c r="F150" s="467"/>
      <c r="G150" s="467"/>
      <c r="H150" s="467"/>
      <c r="I150" s="467"/>
      <c r="J150" s="467"/>
      <c r="K150" s="467"/>
      <c r="L150" s="467"/>
      <c r="M150" s="467"/>
      <c r="N150" s="421"/>
      <c r="O150" s="421"/>
      <c r="P150" s="89"/>
    </row>
  </sheetData>
  <mergeCells count="18">
    <mergeCell ref="B147:B148"/>
    <mergeCell ref="B104:B105"/>
    <mergeCell ref="B109:B111"/>
    <mergeCell ref="B125:B126"/>
    <mergeCell ref="B122:B123"/>
    <mergeCell ref="B144:B145"/>
    <mergeCell ref="B16:P16"/>
    <mergeCell ref="B82:P82"/>
    <mergeCell ref="B84:O84"/>
    <mergeCell ref="B33:B34"/>
    <mergeCell ref="B36:B37"/>
    <mergeCell ref="B41:B43"/>
    <mergeCell ref="B54:B55"/>
    <mergeCell ref="B57:B59"/>
    <mergeCell ref="B63:B65"/>
    <mergeCell ref="B72:B74"/>
    <mergeCell ref="B76:B77"/>
    <mergeCell ref="B79:B80"/>
  </mergeCells>
  <phoneticPr fontId="7" type="noConversion"/>
  <pageMargins left="0.75" right="0.75" top="1" bottom="1" header="0.5" footer="0.5"/>
  <pageSetup paperSize="9" scale="42" orientation="landscape" horizontalDpi="200" verticalDpi="200" r:id="rId1"/>
  <headerFooter alignWithMargins="0">
    <oddFooter>&amp;L© Ovum 2012&amp;C&amp;A&amp;RPage &amp;P of &amp;N</oddFooter>
  </headerFooter>
  <rowBreaks count="1" manualBreakCount="1">
    <brk id="81" max="12" man="1"/>
  </rowBreaks>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dimension ref="A1:AB148"/>
  <sheetViews>
    <sheetView showRowColHeaders="0" zoomScaleNormal="100" workbookViewId="0">
      <selection activeCell="C55" sqref="C55"/>
    </sheetView>
  </sheetViews>
  <sheetFormatPr defaultRowHeight="12.75"/>
  <cols>
    <col min="1" max="1" width="3.7109375" style="19" customWidth="1"/>
    <col min="2" max="2" width="27.5703125" style="19" customWidth="1"/>
    <col min="3" max="3" width="17.28515625" style="19" customWidth="1"/>
    <col min="4" max="4" width="16.7109375" style="31" customWidth="1"/>
    <col min="5" max="13" width="11.7109375" style="31" customWidth="1"/>
    <col min="14" max="14" width="12.5703125" style="25" customWidth="1"/>
    <col min="15" max="30" width="9.140625" style="19"/>
    <col min="31" max="31" width="9.85546875" style="19" customWidth="1"/>
    <col min="32" max="16384" width="9.140625" style="19"/>
  </cols>
  <sheetData>
    <row r="1" spans="1:28" s="203" customFormat="1" ht="44.25" customHeight="1">
      <c r="A1" s="200"/>
      <c r="B1" s="128" t="s">
        <v>119</v>
      </c>
      <c r="C1" s="200"/>
      <c r="D1" s="200"/>
      <c r="E1" s="200"/>
      <c r="F1" s="200"/>
      <c r="G1" s="200"/>
      <c r="H1" s="200"/>
      <c r="I1" s="200"/>
      <c r="J1" s="200"/>
      <c r="K1" s="200"/>
      <c r="L1" s="200"/>
      <c r="M1" s="200"/>
      <c r="N1" s="200"/>
      <c r="O1" s="200"/>
      <c r="P1" s="200"/>
      <c r="Q1" s="200"/>
      <c r="R1" s="200"/>
      <c r="S1" s="200"/>
      <c r="T1" s="200"/>
      <c r="U1" s="200"/>
      <c r="V1" s="200"/>
      <c r="W1" s="200"/>
      <c r="X1" s="201"/>
      <c r="Y1" s="201"/>
      <c r="Z1" s="201"/>
      <c r="AA1" s="202"/>
      <c r="AB1" s="202"/>
    </row>
    <row r="2" spans="1:28" ht="12.75" customHeight="1">
      <c r="A2" s="20"/>
      <c r="B2" s="20"/>
      <c r="C2" s="22"/>
      <c r="D2" s="23"/>
      <c r="E2" s="24"/>
      <c r="F2" s="24"/>
      <c r="G2" s="24"/>
      <c r="H2" s="24"/>
      <c r="I2" s="24"/>
      <c r="J2" s="24"/>
      <c r="K2" s="24"/>
      <c r="L2" s="24"/>
      <c r="M2" s="24"/>
    </row>
    <row r="3" spans="1:28" ht="12.75" customHeight="1">
      <c r="A3" s="26"/>
      <c r="B3" s="300" t="s">
        <v>450</v>
      </c>
      <c r="C3" s="22"/>
      <c r="D3" s="23"/>
      <c r="E3" s="28"/>
      <c r="F3" s="28"/>
      <c r="G3" s="28"/>
      <c r="H3" s="28"/>
      <c r="I3" s="28"/>
      <c r="J3" s="28"/>
      <c r="K3" s="28"/>
      <c r="L3" s="28"/>
      <c r="M3" s="28"/>
    </row>
    <row r="4" spans="1:28" ht="12.75" customHeight="1">
      <c r="A4" s="26"/>
      <c r="B4" s="27"/>
      <c r="C4" s="22"/>
      <c r="D4" s="28"/>
      <c r="E4" s="23"/>
      <c r="F4" s="23"/>
      <c r="G4" s="23"/>
      <c r="H4" s="23"/>
      <c r="I4" s="23"/>
      <c r="J4" s="23"/>
      <c r="K4" s="23"/>
      <c r="L4" s="23"/>
      <c r="M4" s="23"/>
    </row>
    <row r="5" spans="1:28" ht="12.75" customHeight="1">
      <c r="A5" s="26"/>
      <c r="B5" s="22"/>
      <c r="C5" s="22"/>
      <c r="D5" s="23"/>
      <c r="E5" s="23"/>
      <c r="F5" s="23"/>
      <c r="G5" s="23"/>
      <c r="H5" s="23"/>
      <c r="I5" s="23"/>
      <c r="J5" s="23"/>
      <c r="K5" s="23"/>
      <c r="L5" s="23"/>
      <c r="M5" s="23"/>
    </row>
    <row r="6" spans="1:28" s="210" customFormat="1" ht="15" customHeight="1">
      <c r="A6" s="208"/>
      <c r="B6" s="380"/>
      <c r="C6" s="167" t="s">
        <v>354</v>
      </c>
      <c r="D6" s="198"/>
      <c r="E6" s="199">
        <v>2011</v>
      </c>
      <c r="F6" s="199">
        <v>2012</v>
      </c>
      <c r="G6" s="199">
        <v>2013</v>
      </c>
      <c r="H6" s="199">
        <v>2014</v>
      </c>
      <c r="I6" s="199">
        <v>2015</v>
      </c>
      <c r="J6" s="199">
        <v>2016</v>
      </c>
      <c r="K6" s="199">
        <v>2017</v>
      </c>
      <c r="L6" s="199">
        <v>2018</v>
      </c>
      <c r="M6" s="199">
        <v>2019</v>
      </c>
      <c r="N6" s="370" t="s">
        <v>29</v>
      </c>
    </row>
    <row r="7" spans="1:28" s="210" customFormat="1" ht="15" customHeight="1">
      <c r="A7" s="208"/>
      <c r="B7" s="380"/>
      <c r="C7" s="195" t="s">
        <v>57</v>
      </c>
      <c r="D7" s="196"/>
      <c r="E7" s="197">
        <f t="shared" ref="E7:K7" si="0">SUM(E64,E70,E76,E82,E91,E100)</f>
        <v>4.1495110426199622</v>
      </c>
      <c r="F7" s="197">
        <f t="shared" si="0"/>
        <v>46.892289881867832</v>
      </c>
      <c r="G7" s="197">
        <f t="shared" si="0"/>
        <v>116.36026089024462</v>
      </c>
      <c r="H7" s="197">
        <f t="shared" si="0"/>
        <v>204.83252554869475</v>
      </c>
      <c r="I7" s="197">
        <f t="shared" si="0"/>
        <v>254.63909558889992</v>
      </c>
      <c r="J7" s="197">
        <f t="shared" si="0"/>
        <v>407.43809455425048</v>
      </c>
      <c r="K7" s="197">
        <f t="shared" si="0"/>
        <v>902.03359871914517</v>
      </c>
      <c r="L7" s="197">
        <f>SUM(L64,L70,L76,L82,L91,L100)</f>
        <v>1452.4640322012353</v>
      </c>
      <c r="M7" s="197">
        <f>SUM(M64,M70,M76,M82,M91,M100)</f>
        <v>1740.266732418469</v>
      </c>
      <c r="N7" s="392">
        <f>(M7/G7)^(1/6)-1</f>
        <v>0.56964649754063745</v>
      </c>
    </row>
    <row r="8" spans="1:28" s="210" customFormat="1" ht="15" customHeight="1">
      <c r="A8" s="208"/>
      <c r="B8" s="380"/>
      <c r="C8" s="192" t="s">
        <v>241</v>
      </c>
      <c r="D8" s="193"/>
      <c r="E8" s="390">
        <f t="shared" ref="E8:K8" si="1">SUM(E65:E66,E71:E72,E77:E78,E84)</f>
        <v>2.8761650112269677</v>
      </c>
      <c r="F8" s="390">
        <f t="shared" si="1"/>
        <v>23.861813419783122</v>
      </c>
      <c r="G8" s="390">
        <f t="shared" si="1"/>
        <v>76.473789144582042</v>
      </c>
      <c r="H8" s="390">
        <f t="shared" si="1"/>
        <v>136.87934723824796</v>
      </c>
      <c r="I8" s="390">
        <f t="shared" si="1"/>
        <v>153.12856124904323</v>
      </c>
      <c r="J8" s="390">
        <f t="shared" si="1"/>
        <v>173.36565352626462</v>
      </c>
      <c r="K8" s="390">
        <f t="shared" si="1"/>
        <v>215.45100159964363</v>
      </c>
      <c r="L8" s="390">
        <f>SUM(L65:L66,L71:L72,L77:L78,L84)</f>
        <v>263.55814532313298</v>
      </c>
      <c r="M8" s="390">
        <f>SUM(M65:M66,M71:M72,M77:M78,M84)</f>
        <v>295.72718719215192</v>
      </c>
      <c r="N8" s="389">
        <f t="shared" ref="N8:N13" si="2">(M8/G8)^(1/6)-1</f>
        <v>0.25284239345436177</v>
      </c>
    </row>
    <row r="9" spans="1:28" s="210" customFormat="1" ht="15" customHeight="1">
      <c r="A9" s="208"/>
      <c r="B9" s="380"/>
      <c r="C9" s="192" t="s">
        <v>287</v>
      </c>
      <c r="D9" s="193"/>
      <c r="E9" s="390">
        <f t="shared" ref="E9:K9" si="3">SUM(E67,E73,E79,)</f>
        <v>5.6395392376999371</v>
      </c>
      <c r="F9" s="390">
        <f t="shared" si="3"/>
        <v>46.880450788099814</v>
      </c>
      <c r="G9" s="390">
        <f t="shared" si="3"/>
        <v>150.41965149756828</v>
      </c>
      <c r="H9" s="390">
        <f t="shared" si="3"/>
        <v>275.48885708813867</v>
      </c>
      <c r="I9" s="390">
        <f t="shared" si="3"/>
        <v>307.93966342248808</v>
      </c>
      <c r="J9" s="390">
        <f t="shared" si="3"/>
        <v>345.22123878876226</v>
      </c>
      <c r="K9" s="390">
        <f t="shared" si="3"/>
        <v>423.11823150322743</v>
      </c>
      <c r="L9" s="390">
        <f>SUM(L67,L73,L79,)</f>
        <v>514.07090585462197</v>
      </c>
      <c r="M9" s="390">
        <f>SUM(M67,M73,M79,)</f>
        <v>571.27882238131804</v>
      </c>
      <c r="N9" s="389">
        <f t="shared" si="2"/>
        <v>0.24908096789943412</v>
      </c>
    </row>
    <row r="10" spans="1:28" s="210" customFormat="1" ht="15" customHeight="1">
      <c r="A10" s="208"/>
      <c r="B10" s="380"/>
      <c r="C10" s="192" t="s">
        <v>120</v>
      </c>
      <c r="D10" s="193"/>
      <c r="E10" s="390">
        <f t="shared" ref="E10:K10" si="4">SUM(E68,E74,E80,E85,E89,E94,E98,E102)</f>
        <v>35.664860834824303</v>
      </c>
      <c r="F10" s="390">
        <f t="shared" si="4"/>
        <v>21.694341552734681</v>
      </c>
      <c r="G10" s="390">
        <f t="shared" si="4"/>
        <v>27.225425399346236</v>
      </c>
      <c r="H10" s="390">
        <f t="shared" si="4"/>
        <v>37.089052636345556</v>
      </c>
      <c r="I10" s="390">
        <f t="shared" si="4"/>
        <v>50.343596762371035</v>
      </c>
      <c r="J10" s="390">
        <f t="shared" si="4"/>
        <v>52.397720689858708</v>
      </c>
      <c r="K10" s="390">
        <f t="shared" si="4"/>
        <v>63.488569326335096</v>
      </c>
      <c r="L10" s="390">
        <f>SUM(L68,L74,L80,L85,L89,L94,L98,L102)</f>
        <v>85.877309044892044</v>
      </c>
      <c r="M10" s="390">
        <f>SUM(M68,M74,M80,M85,M89,M94,M98,M102)</f>
        <v>106.16503818949649</v>
      </c>
      <c r="N10" s="389">
        <f t="shared" si="2"/>
        <v>0.25458803394399498</v>
      </c>
    </row>
    <row r="11" spans="1:28" s="210" customFormat="1" ht="15" customHeight="1">
      <c r="A11" s="208"/>
      <c r="B11" s="380"/>
      <c r="C11" s="192" t="s">
        <v>242</v>
      </c>
      <c r="D11" s="193"/>
      <c r="E11" s="390">
        <f t="shared" ref="E11:K11" si="5">SUM(E83,E87,E92,E96)</f>
        <v>26.476773802499711</v>
      </c>
      <c r="F11" s="390">
        <f t="shared" si="5"/>
        <v>12.494928794058117</v>
      </c>
      <c r="G11" s="390">
        <f t="shared" si="5"/>
        <v>10.948404520963999</v>
      </c>
      <c r="H11" s="390">
        <f t="shared" si="5"/>
        <v>13.507982312964348</v>
      </c>
      <c r="I11" s="390">
        <f t="shared" si="5"/>
        <v>22.244070951814965</v>
      </c>
      <c r="J11" s="390">
        <f t="shared" si="5"/>
        <v>20.611471510534471</v>
      </c>
      <c r="K11" s="390">
        <f t="shared" si="5"/>
        <v>21.597721771224059</v>
      </c>
      <c r="L11" s="390">
        <f>SUM(L83,L87,L92,L96)</f>
        <v>30.620022403190234</v>
      </c>
      <c r="M11" s="390">
        <f>SUM(M83,M87,M92,M96)</f>
        <v>41.682429106304177</v>
      </c>
      <c r="N11" s="389">
        <f t="shared" si="2"/>
        <v>0.24958853189664709</v>
      </c>
    </row>
    <row r="12" spans="1:28" s="210" customFormat="1" ht="15" customHeight="1">
      <c r="A12" s="208"/>
      <c r="B12" s="380"/>
      <c r="C12" s="192" t="s">
        <v>243</v>
      </c>
      <c r="D12" s="193"/>
      <c r="E12" s="390">
        <f t="shared" ref="E12:K12" si="6">SUM(E93,E97,E101)</f>
        <v>21.24665904199977</v>
      </c>
      <c r="F12" s="390">
        <f t="shared" si="6"/>
        <v>12.311359685598413</v>
      </c>
      <c r="G12" s="390">
        <f t="shared" si="6"/>
        <v>12.919498060437791</v>
      </c>
      <c r="H12" s="390">
        <f t="shared" si="6"/>
        <v>15.123436856360831</v>
      </c>
      <c r="I12" s="390">
        <f t="shared" si="6"/>
        <v>22.67139041443388</v>
      </c>
      <c r="J12" s="390">
        <f t="shared" si="6"/>
        <v>24.982825997042369</v>
      </c>
      <c r="K12" s="390">
        <f t="shared" si="6"/>
        <v>33.333669307034654</v>
      </c>
      <c r="L12" s="390">
        <f>SUM(L93,L97,L101)</f>
        <v>51.078735521372039</v>
      </c>
      <c r="M12" s="390">
        <f>SUM(M93,M97,M101)</f>
        <v>68.184402869020019</v>
      </c>
      <c r="N12" s="389">
        <f t="shared" si="2"/>
        <v>0.31949140836832024</v>
      </c>
    </row>
    <row r="13" spans="1:28" s="210" customFormat="1" ht="15" customHeight="1">
      <c r="A13" s="208"/>
      <c r="B13" s="380"/>
      <c r="C13" s="391" t="s">
        <v>37</v>
      </c>
      <c r="D13" s="193"/>
      <c r="E13" s="390">
        <f t="shared" ref="E13:K13" si="7">SUM(E7:E12)</f>
        <v>96.053508970870638</v>
      </c>
      <c r="F13" s="390">
        <f t="shared" si="7"/>
        <v>164.13518412214196</v>
      </c>
      <c r="G13" s="390">
        <f t="shared" si="7"/>
        <v>394.34702951314296</v>
      </c>
      <c r="H13" s="390">
        <f t="shared" si="7"/>
        <v>682.92120168075212</v>
      </c>
      <c r="I13" s="390">
        <f t="shared" si="7"/>
        <v>810.9663783890511</v>
      </c>
      <c r="J13" s="390">
        <f t="shared" si="7"/>
        <v>1024.017005066713</v>
      </c>
      <c r="K13" s="390">
        <f t="shared" si="7"/>
        <v>1659.0227922266101</v>
      </c>
      <c r="L13" s="390">
        <f>SUM(L7:L12)</f>
        <v>2397.6691503484449</v>
      </c>
      <c r="M13" s="390">
        <f>SUM(M7:M12)</f>
        <v>2823.3046121567595</v>
      </c>
      <c r="N13" s="389">
        <f t="shared" si="2"/>
        <v>0.38828892987516128</v>
      </c>
    </row>
    <row r="14" spans="1:28" s="210" customFormat="1" ht="15" customHeight="1">
      <c r="A14" s="208"/>
      <c r="B14" s="380"/>
      <c r="C14" s="380"/>
      <c r="D14" s="381"/>
      <c r="E14" s="381"/>
      <c r="F14" s="381"/>
      <c r="G14" s="381"/>
      <c r="H14" s="381"/>
      <c r="I14" s="381"/>
      <c r="J14" s="381"/>
      <c r="K14" s="381"/>
      <c r="L14" s="381"/>
      <c r="M14" s="381"/>
      <c r="N14" s="209"/>
    </row>
    <row r="15" spans="1:28" s="36" customFormat="1" ht="15" customHeight="1">
      <c r="A15" s="416"/>
      <c r="B15" s="951" t="s">
        <v>25</v>
      </c>
      <c r="C15" s="951"/>
      <c r="D15" s="951"/>
      <c r="E15" s="951"/>
      <c r="F15" s="951"/>
      <c r="G15" s="951"/>
      <c r="H15" s="951"/>
      <c r="I15" s="951"/>
      <c r="J15" s="951"/>
      <c r="K15" s="951"/>
      <c r="L15" s="951"/>
      <c r="M15" s="951"/>
      <c r="N15" s="951"/>
      <c r="O15" s="951"/>
      <c r="P15" s="951"/>
    </row>
    <row r="16" spans="1:28" s="210" customFormat="1" ht="15" customHeight="1">
      <c r="A16" s="208"/>
      <c r="B16" s="380"/>
      <c r="C16" s="380"/>
      <c r="D16" s="381"/>
      <c r="E16" s="381"/>
      <c r="F16" s="381"/>
      <c r="G16" s="381"/>
      <c r="H16" s="381"/>
      <c r="I16" s="381"/>
      <c r="J16" s="381"/>
      <c r="K16" s="381"/>
      <c r="L16" s="381"/>
      <c r="M16" s="381"/>
      <c r="N16" s="209"/>
    </row>
    <row r="17" spans="1:14" s="210" customFormat="1" ht="15" customHeight="1">
      <c r="B17" s="436" t="s">
        <v>44</v>
      </c>
      <c r="D17" s="382"/>
      <c r="E17" s="382"/>
      <c r="F17" s="382"/>
      <c r="G17" s="382"/>
      <c r="H17" s="382"/>
      <c r="I17" s="382"/>
      <c r="J17" s="382"/>
      <c r="K17" s="382"/>
      <c r="L17" s="382"/>
      <c r="M17" s="382"/>
      <c r="N17" s="209"/>
    </row>
    <row r="18" spans="1:14" s="210" customFormat="1" ht="15" customHeight="1">
      <c r="B18" s="400" t="s">
        <v>26</v>
      </c>
      <c r="C18" s="400"/>
      <c r="D18" s="400" t="s">
        <v>28</v>
      </c>
      <c r="E18" s="199">
        <v>2011</v>
      </c>
      <c r="F18" s="199">
        <v>2012</v>
      </c>
      <c r="G18" s="199">
        <v>2013</v>
      </c>
      <c r="H18" s="199">
        <v>2014</v>
      </c>
      <c r="I18" s="199">
        <v>2015</v>
      </c>
      <c r="J18" s="199">
        <v>2016</v>
      </c>
      <c r="K18" s="199">
        <v>2017</v>
      </c>
      <c r="L18" s="199">
        <v>2018</v>
      </c>
      <c r="M18" s="199">
        <v>2019</v>
      </c>
      <c r="N18" s="370" t="s">
        <v>29</v>
      </c>
    </row>
    <row r="19" spans="1:14" s="210" customFormat="1" ht="15" customHeight="1">
      <c r="B19" s="397" t="s">
        <v>91</v>
      </c>
      <c r="C19" s="375" t="s">
        <v>62</v>
      </c>
      <c r="D19" s="398"/>
      <c r="E19" s="398"/>
      <c r="F19" s="398"/>
      <c r="G19" s="398"/>
      <c r="H19" s="398"/>
      <c r="I19" s="398"/>
      <c r="J19" s="398"/>
      <c r="K19" s="398"/>
      <c r="L19" s="398"/>
      <c r="M19" s="398"/>
      <c r="N19" s="399"/>
    </row>
    <row r="20" spans="1:14" s="210" customFormat="1" ht="15" customHeight="1">
      <c r="B20" s="961" t="s">
        <v>90</v>
      </c>
      <c r="C20" s="374" t="s">
        <v>63</v>
      </c>
      <c r="D20" s="394"/>
      <c r="E20" s="394">
        <v>1034.9576482468824</v>
      </c>
      <c r="F20" s="394">
        <v>9432.8230329275266</v>
      </c>
      <c r="G20" s="394">
        <v>31383.086912689963</v>
      </c>
      <c r="H20" s="394">
        <v>61767.466795181383</v>
      </c>
      <c r="I20" s="394">
        <v>73417.83963287597</v>
      </c>
      <c r="J20" s="394">
        <v>88403.314672095032</v>
      </c>
      <c r="K20" s="394">
        <v>101505.38793338471</v>
      </c>
      <c r="L20" s="394">
        <v>116123.19151709299</v>
      </c>
      <c r="M20" s="394">
        <v>140545.15806621386</v>
      </c>
      <c r="N20" s="389">
        <f t="shared" ref="N20:N24" si="8">(M20/G20)^(1/6)-1</f>
        <v>0.28386700606030568</v>
      </c>
    </row>
    <row r="21" spans="1:14" s="210" customFormat="1" ht="15" customHeight="1">
      <c r="B21" s="955"/>
      <c r="C21" s="374" t="s">
        <v>61</v>
      </c>
      <c r="D21" s="394"/>
      <c r="E21" s="394">
        <v>1034.9576482468824</v>
      </c>
      <c r="F21" s="394">
        <v>4716.4115164637633</v>
      </c>
      <c r="G21" s="394">
        <v>12553.234765075986</v>
      </c>
      <c r="H21" s="394">
        <v>12353.493359036278</v>
      </c>
      <c r="I21" s="394">
        <v>18354.459908218992</v>
      </c>
      <c r="J21" s="394">
        <v>22100.828668023758</v>
      </c>
      <c r="K21" s="394">
        <v>25376.346983346179</v>
      </c>
      <c r="L21" s="394">
        <v>29030.797879273247</v>
      </c>
      <c r="M21" s="394">
        <v>35136.289516553465</v>
      </c>
      <c r="N21" s="389">
        <f t="shared" si="8"/>
        <v>0.18713481314815672</v>
      </c>
    </row>
    <row r="22" spans="1:14" s="210" customFormat="1" ht="15" customHeight="1">
      <c r="B22" s="955"/>
      <c r="C22" s="374" t="s">
        <v>58</v>
      </c>
      <c r="D22" s="394"/>
      <c r="E22" s="394">
        <v>1034.9576482468824</v>
      </c>
      <c r="F22" s="394">
        <v>9432.8230329275266</v>
      </c>
      <c r="G22" s="394">
        <v>31383.086912689963</v>
      </c>
      <c r="H22" s="394">
        <v>61767.466795181383</v>
      </c>
      <c r="I22" s="394">
        <v>73417.83963287597</v>
      </c>
      <c r="J22" s="394">
        <v>88403.314672095032</v>
      </c>
      <c r="K22" s="394">
        <v>101505.38793338471</v>
      </c>
      <c r="L22" s="394">
        <v>116123.19151709299</v>
      </c>
      <c r="M22" s="394">
        <v>140545.15806621386</v>
      </c>
      <c r="N22" s="389">
        <f t="shared" si="8"/>
        <v>0.28386700606030568</v>
      </c>
    </row>
    <row r="23" spans="1:14" s="210" customFormat="1" ht="15" customHeight="1">
      <c r="B23" s="955"/>
      <c r="C23" s="374" t="s">
        <v>287</v>
      </c>
      <c r="D23" s="394"/>
      <c r="E23" s="394">
        <v>1034.9576482468824</v>
      </c>
      <c r="F23" s="394">
        <v>9432.8230329275266</v>
      </c>
      <c r="G23" s="394">
        <v>31383.086912689963</v>
      </c>
      <c r="H23" s="394">
        <v>61767.466795181383</v>
      </c>
      <c r="I23" s="394">
        <v>73417.83963287597</v>
      </c>
      <c r="J23" s="394">
        <v>88403.314672095032</v>
      </c>
      <c r="K23" s="394">
        <v>101505.38793338471</v>
      </c>
      <c r="L23" s="394">
        <v>116123.19151709299</v>
      </c>
      <c r="M23" s="394">
        <v>140545.15806621386</v>
      </c>
      <c r="N23" s="389">
        <f t="shared" si="8"/>
        <v>0.28386700606030568</v>
      </c>
    </row>
    <row r="24" spans="1:14" s="210" customFormat="1" ht="15" customHeight="1">
      <c r="A24" s="210" t="s">
        <v>1</v>
      </c>
      <c r="B24" s="954"/>
      <c r="C24" s="374" t="s">
        <v>120</v>
      </c>
      <c r="D24" s="394"/>
      <c r="E24" s="394">
        <v>1034.9576482468824</v>
      </c>
      <c r="F24" s="394">
        <v>9432.8230329275266</v>
      </c>
      <c r="G24" s="394">
        <v>31383.086912689963</v>
      </c>
      <c r="H24" s="394">
        <v>61767.466795181383</v>
      </c>
      <c r="I24" s="394">
        <v>73417.83963287597</v>
      </c>
      <c r="J24" s="394">
        <v>88403.314672095032</v>
      </c>
      <c r="K24" s="394">
        <v>101505.38793338471</v>
      </c>
      <c r="L24" s="394">
        <v>116123.19151709299</v>
      </c>
      <c r="M24" s="394">
        <v>140545.15806621386</v>
      </c>
      <c r="N24" s="389">
        <f t="shared" si="8"/>
        <v>0.28386700606030568</v>
      </c>
    </row>
    <row r="25" spans="1:14" s="210" customFormat="1" ht="15" customHeight="1">
      <c r="B25" s="961" t="s">
        <v>90</v>
      </c>
      <c r="C25" s="372" t="s">
        <v>87</v>
      </c>
      <c r="D25" s="394"/>
      <c r="E25" s="394"/>
      <c r="F25" s="394"/>
      <c r="G25" s="394"/>
      <c r="H25" s="394"/>
      <c r="I25" s="394"/>
      <c r="J25" s="394"/>
      <c r="K25" s="394"/>
      <c r="L25" s="394"/>
      <c r="M25" s="394"/>
      <c r="N25" s="389"/>
    </row>
    <row r="26" spans="1:14" s="210" customFormat="1" ht="15" customHeight="1">
      <c r="B26" s="955"/>
      <c r="C26" s="374" t="s">
        <v>63</v>
      </c>
      <c r="D26" s="394"/>
      <c r="E26" s="394">
        <v>0</v>
      </c>
      <c r="F26" s="394">
        <v>385.01318501745044</v>
      </c>
      <c r="G26" s="394">
        <v>1941.2218708880407</v>
      </c>
      <c r="H26" s="394">
        <v>6501.8386100190992</v>
      </c>
      <c r="I26" s="394">
        <v>7728.1936455658979</v>
      </c>
      <c r="J26" s="394">
        <v>9305.6120707468544</v>
      </c>
      <c r="K26" s="394">
        <v>22556.752874085487</v>
      </c>
      <c r="L26" s="394">
        <v>40984.655829562238</v>
      </c>
      <c r="M26" s="394">
        <v>49604.173435134311</v>
      </c>
      <c r="N26" s="389">
        <f t="shared" ref="N26:N30" si="9">(M26/G26)^(1/6)-1</f>
        <v>0.7162234836441379</v>
      </c>
    </row>
    <row r="27" spans="1:14" s="210" customFormat="1" ht="15" customHeight="1">
      <c r="B27" s="955"/>
      <c r="C27" s="374" t="s">
        <v>61</v>
      </c>
      <c r="D27" s="394"/>
      <c r="E27" s="394">
        <v>0</v>
      </c>
      <c r="F27" s="394">
        <v>385.01318501745044</v>
      </c>
      <c r="G27" s="394">
        <v>1941.2218708880407</v>
      </c>
      <c r="H27" s="394">
        <v>6501.8386100190992</v>
      </c>
      <c r="I27" s="394">
        <v>7728.1936455658979</v>
      </c>
      <c r="J27" s="394">
        <v>9305.6120707468544</v>
      </c>
      <c r="K27" s="394">
        <v>22556.752874085487</v>
      </c>
      <c r="L27" s="394">
        <v>40984.655829562238</v>
      </c>
      <c r="M27" s="394">
        <v>49604.173435134311</v>
      </c>
      <c r="N27" s="389">
        <f t="shared" si="9"/>
        <v>0.7162234836441379</v>
      </c>
    </row>
    <row r="28" spans="1:14" s="210" customFormat="1" ht="15" customHeight="1">
      <c r="B28" s="955"/>
      <c r="C28" s="374" t="s">
        <v>58</v>
      </c>
      <c r="D28" s="394"/>
      <c r="E28" s="394">
        <v>0</v>
      </c>
      <c r="F28" s="394">
        <v>385.01318501745044</v>
      </c>
      <c r="G28" s="394">
        <v>1941.2218708880407</v>
      </c>
      <c r="H28" s="394">
        <v>6501.8386100190992</v>
      </c>
      <c r="I28" s="394">
        <v>7728.1936455658979</v>
      </c>
      <c r="J28" s="394">
        <v>9305.6120707468544</v>
      </c>
      <c r="K28" s="394">
        <v>22556.752874085487</v>
      </c>
      <c r="L28" s="394">
        <v>40984.655829562238</v>
      </c>
      <c r="M28" s="394">
        <v>49604.173435134311</v>
      </c>
      <c r="N28" s="389">
        <f t="shared" si="9"/>
        <v>0.7162234836441379</v>
      </c>
    </row>
    <row r="29" spans="1:14" s="210" customFormat="1" ht="15" customHeight="1">
      <c r="B29" s="955"/>
      <c r="C29" s="374" t="s">
        <v>287</v>
      </c>
      <c r="D29" s="394"/>
      <c r="E29" s="394">
        <v>0</v>
      </c>
      <c r="F29" s="394">
        <v>385.01318501745044</v>
      </c>
      <c r="G29" s="394">
        <v>1941.2218708880407</v>
      </c>
      <c r="H29" s="394">
        <v>6501.8386100190992</v>
      </c>
      <c r="I29" s="394">
        <v>7728.1936455658979</v>
      </c>
      <c r="J29" s="394">
        <v>9305.6120707468544</v>
      </c>
      <c r="K29" s="394">
        <v>22556.752874085487</v>
      </c>
      <c r="L29" s="394">
        <v>40984.655829562238</v>
      </c>
      <c r="M29" s="394">
        <v>49604.173435134311</v>
      </c>
      <c r="N29" s="389">
        <f t="shared" si="9"/>
        <v>0.7162234836441379</v>
      </c>
    </row>
    <row r="30" spans="1:14" s="210" customFormat="1" ht="15" customHeight="1">
      <c r="B30" s="954"/>
      <c r="C30" s="374" t="s">
        <v>120</v>
      </c>
      <c r="D30" s="394"/>
      <c r="E30" s="394">
        <v>0</v>
      </c>
      <c r="F30" s="394">
        <v>385.01318501745044</v>
      </c>
      <c r="G30" s="394">
        <v>1941.2218708880407</v>
      </c>
      <c r="H30" s="394">
        <v>6501.8386100190992</v>
      </c>
      <c r="I30" s="394">
        <v>7728.1936455658979</v>
      </c>
      <c r="J30" s="394">
        <v>9305.6120707468544</v>
      </c>
      <c r="K30" s="394">
        <v>22556.752874085487</v>
      </c>
      <c r="L30" s="394">
        <v>40984.655829562238</v>
      </c>
      <c r="M30" s="394">
        <v>49604.173435134311</v>
      </c>
      <c r="N30" s="389">
        <f t="shared" si="9"/>
        <v>0.7162234836441379</v>
      </c>
    </row>
    <row r="31" spans="1:14" s="210" customFormat="1" ht="15" customHeight="1">
      <c r="B31" s="393" t="s">
        <v>92</v>
      </c>
      <c r="C31" s="372" t="s">
        <v>62</v>
      </c>
      <c r="D31" s="394"/>
      <c r="E31" s="394"/>
      <c r="F31" s="394"/>
      <c r="G31" s="394"/>
      <c r="H31" s="394"/>
      <c r="I31" s="394"/>
      <c r="J31" s="394"/>
      <c r="K31" s="394"/>
      <c r="L31" s="394"/>
      <c r="M31" s="394"/>
      <c r="N31" s="389"/>
    </row>
    <row r="32" spans="1:14" s="210" customFormat="1" ht="15" customHeight="1">
      <c r="B32" s="961" t="s">
        <v>90</v>
      </c>
      <c r="C32" s="374" t="s">
        <v>63</v>
      </c>
      <c r="D32" s="394"/>
      <c r="E32" s="394">
        <v>715.04235175311749</v>
      </c>
      <c r="F32" s="394">
        <v>5317.4566333617367</v>
      </c>
      <c r="G32" s="394">
        <v>21174.258915160754</v>
      </c>
      <c r="H32" s="394">
        <v>37074.831370830063</v>
      </c>
      <c r="I32" s="394">
        <v>54028.667919020161</v>
      </c>
      <c r="J32" s="394">
        <v>74679.662729502408</v>
      </c>
      <c r="K32" s="394">
        <v>99933.373342232371</v>
      </c>
      <c r="L32" s="394">
        <v>134577.73898561229</v>
      </c>
      <c r="M32" s="394">
        <v>175857.65473603897</v>
      </c>
      <c r="N32" s="389">
        <f t="shared" ref="N32:N36" si="10">(M32/G32)^(1/6)-1</f>
        <v>0.42306753040452239</v>
      </c>
    </row>
    <row r="33" spans="2:14" s="210" customFormat="1" ht="15" customHeight="1">
      <c r="B33" s="955"/>
      <c r="C33" s="374" t="s">
        <v>61</v>
      </c>
      <c r="D33" s="394"/>
      <c r="E33" s="394">
        <v>715.04235175311749</v>
      </c>
      <c r="F33" s="394">
        <v>2658.7283166808684</v>
      </c>
      <c r="G33" s="394">
        <v>6352.2776745482261</v>
      </c>
      <c r="H33" s="394">
        <v>7414.9662741660131</v>
      </c>
      <c r="I33" s="394">
        <v>5402.8667919020163</v>
      </c>
      <c r="J33" s="394">
        <v>3733.9831364751208</v>
      </c>
      <c r="K33" s="394">
        <v>4996.6686671116186</v>
      </c>
      <c r="L33" s="394">
        <v>6728.8869492806152</v>
      </c>
      <c r="M33" s="394">
        <v>8792.8827368019483</v>
      </c>
      <c r="N33" s="389">
        <f t="shared" si="10"/>
        <v>5.568325897567572E-2</v>
      </c>
    </row>
    <row r="34" spans="2:14" s="210" customFormat="1" ht="15" customHeight="1">
      <c r="B34" s="955"/>
      <c r="C34" s="374" t="s">
        <v>58</v>
      </c>
      <c r="D34" s="394"/>
      <c r="E34" s="394">
        <v>715.04235175311749</v>
      </c>
      <c r="F34" s="394">
        <v>5317.4566333617367</v>
      </c>
      <c r="G34" s="394">
        <v>21174.258915160754</v>
      </c>
      <c r="H34" s="394">
        <v>37074.831370830063</v>
      </c>
      <c r="I34" s="394">
        <v>54028.667919020161</v>
      </c>
      <c r="J34" s="394">
        <v>74679.662729502408</v>
      </c>
      <c r="K34" s="394">
        <v>99933.373342232371</v>
      </c>
      <c r="L34" s="394">
        <v>134577.73898561229</v>
      </c>
      <c r="M34" s="394">
        <v>175857.65473603897</v>
      </c>
      <c r="N34" s="389">
        <f t="shared" si="10"/>
        <v>0.42306753040452239</v>
      </c>
    </row>
    <row r="35" spans="2:14" s="210" customFormat="1" ht="15" customHeight="1">
      <c r="B35" s="955"/>
      <c r="C35" s="374" t="s">
        <v>287</v>
      </c>
      <c r="D35" s="394"/>
      <c r="E35" s="394">
        <v>715.04235175311749</v>
      </c>
      <c r="F35" s="394">
        <v>5317.4566333617367</v>
      </c>
      <c r="G35" s="394">
        <v>21174.258915160754</v>
      </c>
      <c r="H35" s="394">
        <v>37074.831370830063</v>
      </c>
      <c r="I35" s="394">
        <v>54028.667919020161</v>
      </c>
      <c r="J35" s="394">
        <v>74679.662729502408</v>
      </c>
      <c r="K35" s="394">
        <v>99933.373342232371</v>
      </c>
      <c r="L35" s="394">
        <v>134577.73898561229</v>
      </c>
      <c r="M35" s="394">
        <v>175857.65473603897</v>
      </c>
      <c r="N35" s="389">
        <f t="shared" si="10"/>
        <v>0.42306753040452239</v>
      </c>
    </row>
    <row r="36" spans="2:14" s="210" customFormat="1" ht="15" customHeight="1">
      <c r="B36" s="954"/>
      <c r="C36" s="374" t="s">
        <v>120</v>
      </c>
      <c r="D36" s="394"/>
      <c r="E36" s="394">
        <v>715.04235175311749</v>
      </c>
      <c r="F36" s="394">
        <v>5317.4566333617367</v>
      </c>
      <c r="G36" s="394">
        <v>21174.258915160754</v>
      </c>
      <c r="H36" s="394">
        <v>37074.831370830063</v>
      </c>
      <c r="I36" s="394">
        <v>54028.667919020161</v>
      </c>
      <c r="J36" s="394">
        <v>74679.662729502408</v>
      </c>
      <c r="K36" s="394">
        <v>99933.373342232371</v>
      </c>
      <c r="L36" s="394">
        <v>134577.73898561229</v>
      </c>
      <c r="M36" s="394">
        <v>175857.65473603897</v>
      </c>
      <c r="N36" s="389">
        <f t="shared" si="10"/>
        <v>0.42306753040452239</v>
      </c>
    </row>
    <row r="37" spans="2:14" s="210" customFormat="1" ht="15" customHeight="1">
      <c r="B37" s="961" t="s">
        <v>90</v>
      </c>
      <c r="C37" s="372" t="s">
        <v>121</v>
      </c>
      <c r="D37" s="394"/>
      <c r="E37" s="394"/>
      <c r="F37" s="394"/>
      <c r="G37" s="394"/>
      <c r="H37" s="394"/>
      <c r="I37" s="394"/>
      <c r="J37" s="394"/>
      <c r="K37" s="394"/>
      <c r="L37" s="394"/>
      <c r="M37" s="394"/>
      <c r="N37" s="389"/>
    </row>
    <row r="38" spans="2:14" s="210" customFormat="1" ht="15" customHeight="1">
      <c r="B38" s="955"/>
      <c r="C38" s="374" t="s">
        <v>80</v>
      </c>
      <c r="D38" s="394"/>
      <c r="E38" s="394">
        <v>0</v>
      </c>
      <c r="F38" s="394">
        <v>657.21374120201233</v>
      </c>
      <c r="G38" s="394">
        <v>2617.0432367052613</v>
      </c>
      <c r="H38" s="394">
        <v>4582.2825289789971</v>
      </c>
      <c r="I38" s="394">
        <v>7367.5456253209304</v>
      </c>
      <c r="J38" s="394">
        <v>11159.030063029097</v>
      </c>
      <c r="K38" s="394">
        <v>16268.223567340156</v>
      </c>
      <c r="L38" s="394">
        <v>21908.004020913628</v>
      </c>
      <c r="M38" s="394">
        <v>31033.703776948052</v>
      </c>
      <c r="N38" s="389">
        <f t="shared" ref="N38:N41" si="11">(M38/G38)^(1/6)-1</f>
        <v>0.51009331651758871</v>
      </c>
    </row>
    <row r="39" spans="2:14" s="210" customFormat="1" ht="15" customHeight="1">
      <c r="B39" s="955"/>
      <c r="C39" s="374" t="s">
        <v>122</v>
      </c>
      <c r="D39" s="394"/>
      <c r="E39" s="394">
        <v>0</v>
      </c>
      <c r="F39" s="394">
        <v>657.21374120201233</v>
      </c>
      <c r="G39" s="394">
        <v>2617.0432367052613</v>
      </c>
      <c r="H39" s="394">
        <v>4582.2825289789971</v>
      </c>
      <c r="I39" s="394">
        <v>7367.5456253209304</v>
      </c>
      <c r="J39" s="394">
        <v>11159.030063029097</v>
      </c>
      <c r="K39" s="394">
        <v>16268.223567340156</v>
      </c>
      <c r="L39" s="394">
        <v>21908.004020913628</v>
      </c>
      <c r="M39" s="394">
        <v>31033.703776948052</v>
      </c>
      <c r="N39" s="389">
        <f t="shared" si="11"/>
        <v>0.51009331651758871</v>
      </c>
    </row>
    <row r="40" spans="2:14" s="210" customFormat="1" ht="15" customHeight="1">
      <c r="B40" s="955"/>
      <c r="C40" s="374" t="s">
        <v>123</v>
      </c>
      <c r="D40" s="394"/>
      <c r="E40" s="394">
        <v>0</v>
      </c>
      <c r="F40" s="394">
        <v>657.21374120201233</v>
      </c>
      <c r="G40" s="394">
        <v>2617.0432367052613</v>
      </c>
      <c r="H40" s="394">
        <v>4582.2825289789971</v>
      </c>
      <c r="I40" s="394">
        <v>7367.5456253209304</v>
      </c>
      <c r="J40" s="394">
        <v>11159.030063029097</v>
      </c>
      <c r="K40" s="394">
        <v>16268.223567340156</v>
      </c>
      <c r="L40" s="394">
        <v>21908.004020913628</v>
      </c>
      <c r="M40" s="394">
        <v>31033.703776948052</v>
      </c>
      <c r="N40" s="389">
        <f t="shared" si="11"/>
        <v>0.51009331651758871</v>
      </c>
    </row>
    <row r="41" spans="2:14" s="210" customFormat="1" ht="15" customHeight="1">
      <c r="B41" s="955"/>
      <c r="C41" s="374" t="s">
        <v>124</v>
      </c>
      <c r="D41" s="394"/>
      <c r="E41" s="394">
        <v>0</v>
      </c>
      <c r="F41" s="394">
        <v>657.21374120201233</v>
      </c>
      <c r="G41" s="394">
        <v>2617.0432367052613</v>
      </c>
      <c r="H41" s="394">
        <v>4582.2825289789971</v>
      </c>
      <c r="I41" s="394">
        <v>7367.5456253209304</v>
      </c>
      <c r="J41" s="394">
        <v>11159.030063029097</v>
      </c>
      <c r="K41" s="394">
        <v>16268.223567340156</v>
      </c>
      <c r="L41" s="394">
        <v>21908.004020913628</v>
      </c>
      <c r="M41" s="394">
        <v>31033.703776948052</v>
      </c>
      <c r="N41" s="389">
        <f t="shared" si="11"/>
        <v>0.51009331651758871</v>
      </c>
    </row>
    <row r="42" spans="2:14" s="210" customFormat="1" ht="15" customHeight="1">
      <c r="B42" s="955"/>
      <c r="C42" s="372" t="s">
        <v>125</v>
      </c>
      <c r="D42" s="373"/>
      <c r="E42" s="373"/>
      <c r="F42" s="373"/>
      <c r="G42" s="373"/>
      <c r="H42" s="373"/>
      <c r="I42" s="373"/>
      <c r="J42" s="373"/>
      <c r="K42" s="373"/>
      <c r="L42" s="373"/>
      <c r="M42" s="373"/>
      <c r="N42" s="389"/>
    </row>
    <row r="43" spans="2:14" s="210" customFormat="1" ht="15" customHeight="1">
      <c r="B43" s="954"/>
      <c r="C43" s="374" t="s">
        <v>126</v>
      </c>
      <c r="D43" s="396"/>
      <c r="E43" s="396">
        <v>700</v>
      </c>
      <c r="F43" s="396">
        <v>5000</v>
      </c>
      <c r="G43" s="396">
        <v>7000</v>
      </c>
      <c r="H43" s="396">
        <v>8269.5506151527006</v>
      </c>
      <c r="I43" s="396">
        <v>9454.3635149768925</v>
      </c>
      <c r="J43" s="396">
        <v>8051.3176049746025</v>
      </c>
      <c r="K43" s="396">
        <v>8402.3269396500637</v>
      </c>
      <c r="L43" s="396">
        <v>8461.2296626255757</v>
      </c>
      <c r="M43" s="396">
        <v>10645.592865018383</v>
      </c>
      <c r="N43" s="389">
        <f t="shared" ref="N43:N45" si="12">(M43/G43)^(1/6)-1</f>
        <v>7.2371595661186339E-2</v>
      </c>
    </row>
    <row r="44" spans="2:14" s="210" customFormat="1" ht="15" customHeight="1">
      <c r="B44" s="961" t="s">
        <v>127</v>
      </c>
      <c r="C44" s="374" t="s">
        <v>128</v>
      </c>
      <c r="D44" s="396"/>
      <c r="E44" s="396">
        <v>700</v>
      </c>
      <c r="F44" s="396">
        <v>5000</v>
      </c>
      <c r="G44" s="396">
        <v>7000</v>
      </c>
      <c r="H44" s="396">
        <v>8269.5506151527006</v>
      </c>
      <c r="I44" s="396">
        <v>9454.3635149768925</v>
      </c>
      <c r="J44" s="396">
        <v>8051.3176049746025</v>
      </c>
      <c r="K44" s="396">
        <v>8402.3269396500637</v>
      </c>
      <c r="L44" s="396">
        <v>8461.2296626255757</v>
      </c>
      <c r="M44" s="396">
        <v>10645.592865018383</v>
      </c>
      <c r="N44" s="389">
        <f t="shared" si="12"/>
        <v>7.2371595661186339E-2</v>
      </c>
    </row>
    <row r="45" spans="2:14" s="210" customFormat="1" ht="15" customHeight="1">
      <c r="B45" s="966"/>
      <c r="C45" s="374" t="s">
        <v>129</v>
      </c>
      <c r="D45" s="396"/>
      <c r="E45" s="396">
        <v>700</v>
      </c>
      <c r="F45" s="396">
        <v>5000</v>
      </c>
      <c r="G45" s="396">
        <v>7000</v>
      </c>
      <c r="H45" s="396">
        <v>8269.5506151527006</v>
      </c>
      <c r="I45" s="396">
        <v>9454.3635149768925</v>
      </c>
      <c r="J45" s="396">
        <v>8051.3176049746025</v>
      </c>
      <c r="K45" s="396">
        <v>8402.3269396500637</v>
      </c>
      <c r="L45" s="396">
        <v>8461.2296626255757</v>
      </c>
      <c r="M45" s="396">
        <v>10645.592865018383</v>
      </c>
      <c r="N45" s="389">
        <f t="shared" si="12"/>
        <v>7.2371595661186339E-2</v>
      </c>
    </row>
    <row r="46" spans="2:14" s="210" customFormat="1" ht="15" customHeight="1">
      <c r="B46" s="966"/>
      <c r="C46" s="372" t="s">
        <v>333</v>
      </c>
      <c r="D46" s="373"/>
      <c r="E46" s="373"/>
      <c r="F46" s="373"/>
      <c r="G46" s="373"/>
      <c r="H46" s="373"/>
      <c r="I46" s="373"/>
      <c r="J46" s="373"/>
      <c r="K46" s="373"/>
      <c r="L46" s="373"/>
      <c r="M46" s="373"/>
      <c r="N46" s="389"/>
    </row>
    <row r="47" spans="2:14" s="210" customFormat="1" ht="15" customHeight="1">
      <c r="B47" s="963"/>
      <c r="C47" s="374" t="s">
        <v>80</v>
      </c>
      <c r="D47" s="373"/>
      <c r="E47" s="373">
        <v>340.35000000000008</v>
      </c>
      <c r="F47" s="373">
        <v>12172.885</v>
      </c>
      <c r="G47" s="373">
        <v>27136.19891908237</v>
      </c>
      <c r="H47" s="373">
        <v>41486.971131949394</v>
      </c>
      <c r="I47" s="373">
        <v>56224.275330492746</v>
      </c>
      <c r="J47" s="373">
        <v>73738.137047738885</v>
      </c>
      <c r="K47" s="373">
        <v>98617.157508906443</v>
      </c>
      <c r="L47" s="373">
        <v>132655.78243731332</v>
      </c>
      <c r="M47" s="373">
        <v>170185.74325778559</v>
      </c>
      <c r="N47" s="389">
        <f>(M47/G47)^(1/6)-1</f>
        <v>0.35798725367641149</v>
      </c>
    </row>
    <row r="48" spans="2:14" s="210" customFormat="1" ht="15" customHeight="1">
      <c r="B48" s="961" t="s">
        <v>127</v>
      </c>
      <c r="C48" s="374" t="s">
        <v>122</v>
      </c>
      <c r="D48" s="373"/>
      <c r="E48" s="373">
        <v>0</v>
      </c>
      <c r="F48" s="373">
        <v>0</v>
      </c>
      <c r="G48" s="373">
        <v>1170.5648026222543</v>
      </c>
      <c r="H48" s="373">
        <v>22602.60924814194</v>
      </c>
      <c r="I48" s="373">
        <v>80044.384014752839</v>
      </c>
      <c r="J48" s="373">
        <v>234839.61536579684</v>
      </c>
      <c r="K48" s="373">
        <v>500601.55661063775</v>
      </c>
      <c r="L48" s="373">
        <v>1240364.4974638596</v>
      </c>
      <c r="M48" s="373">
        <v>2352825.0786899524</v>
      </c>
      <c r="N48" s="389">
        <f>(M48/G48)^(1/6)-1</f>
        <v>2.5524859029486553</v>
      </c>
    </row>
    <row r="49" spans="1:14" s="210" customFormat="1" ht="15" customHeight="1">
      <c r="B49" s="966"/>
      <c r="C49" s="374" t="s">
        <v>130</v>
      </c>
      <c r="D49" s="373"/>
      <c r="E49" s="373">
        <v>343.00000000000011</v>
      </c>
      <c r="F49" s="373">
        <v>12175.800000000001</v>
      </c>
      <c r="G49" s="373">
        <v>27746.481320393497</v>
      </c>
      <c r="H49" s="373">
        <v>52878.075756020364</v>
      </c>
      <c r="I49" s="373">
        <v>96696.203809325641</v>
      </c>
      <c r="J49" s="373">
        <v>193341.70227020918</v>
      </c>
      <c r="K49" s="373">
        <v>356085.41241420258</v>
      </c>
      <c r="L49" s="373">
        <v>772727.81154332426</v>
      </c>
      <c r="M49" s="373">
        <v>1389553.1598435673</v>
      </c>
      <c r="N49" s="389">
        <f t="shared" ref="N49:N50" si="13">(M49/G49)^(1/6)-1</f>
        <v>0.91989675720108055</v>
      </c>
    </row>
    <row r="50" spans="1:14" s="210" customFormat="1" ht="15" customHeight="1">
      <c r="A50" s="384"/>
      <c r="B50" s="966"/>
      <c r="C50" s="374" t="s">
        <v>124</v>
      </c>
      <c r="D50" s="373"/>
      <c r="E50" s="373">
        <v>343.00000000000011</v>
      </c>
      <c r="F50" s="373">
        <v>12175.800000000001</v>
      </c>
      <c r="G50" s="373">
        <v>27746.481320393497</v>
      </c>
      <c r="H50" s="373">
        <v>52878.075756020364</v>
      </c>
      <c r="I50" s="373">
        <v>96696.203809325641</v>
      </c>
      <c r="J50" s="373">
        <v>193341.70227020918</v>
      </c>
      <c r="K50" s="373">
        <v>356085.41241420258</v>
      </c>
      <c r="L50" s="373">
        <v>772727.81154332426</v>
      </c>
      <c r="M50" s="373">
        <v>1389553.1598435673</v>
      </c>
      <c r="N50" s="389">
        <f t="shared" si="13"/>
        <v>0.91989675720108055</v>
      </c>
    </row>
    <row r="51" spans="1:14" s="210" customFormat="1" ht="15" customHeight="1">
      <c r="B51" s="963"/>
      <c r="C51" s="372" t="s">
        <v>19</v>
      </c>
      <c r="D51" s="373"/>
      <c r="E51" s="373"/>
      <c r="F51" s="373"/>
      <c r="G51" s="373"/>
      <c r="H51" s="373"/>
      <c r="I51" s="373"/>
      <c r="J51" s="373"/>
      <c r="K51" s="373"/>
      <c r="L51" s="373"/>
      <c r="M51" s="373"/>
      <c r="N51" s="389"/>
    </row>
    <row r="52" spans="1:14" s="210" customFormat="1" ht="15" customHeight="1">
      <c r="B52" s="961" t="s">
        <v>127</v>
      </c>
      <c r="C52" s="374" t="s">
        <v>131</v>
      </c>
      <c r="D52" s="373"/>
      <c r="E52" s="373">
        <v>4412095.6337499516</v>
      </c>
      <c r="F52" s="373">
        <v>2438542.7660780428</v>
      </c>
      <c r="G52" s="373">
        <v>2483634.4173912108</v>
      </c>
      <c r="H52" s="373">
        <v>3421560.3635164648</v>
      </c>
      <c r="I52" s="373">
        <v>6378184.849945615</v>
      </c>
      <c r="J52" s="373">
        <v>5830978.8139048005</v>
      </c>
      <c r="K52" s="373">
        <v>5535779.078615577</v>
      </c>
      <c r="L52" s="373">
        <v>6156327.9928254215</v>
      </c>
      <c r="M52" s="373">
        <v>7065467.2645819969</v>
      </c>
      <c r="N52" s="389">
        <f t="shared" ref="N52:N54" si="14">(M52/G52)^(1/6)-1</f>
        <v>0.19035235778008563</v>
      </c>
    </row>
    <row r="53" spans="1:14" s="210" customFormat="1" ht="15" customHeight="1">
      <c r="B53" s="955"/>
      <c r="C53" s="374" t="s">
        <v>132</v>
      </c>
      <c r="D53" s="373"/>
      <c r="E53" s="373">
        <v>1764838.2534999808</v>
      </c>
      <c r="F53" s="373">
        <v>975417.10643121705</v>
      </c>
      <c r="G53" s="373">
        <v>993453.76695648441</v>
      </c>
      <c r="H53" s="373">
        <v>1368624.1454065861</v>
      </c>
      <c r="I53" s="373">
        <v>2551273.9399782461</v>
      </c>
      <c r="J53" s="373">
        <v>2332391.5255619199</v>
      </c>
      <c r="K53" s="373">
        <v>2214311.6314462307</v>
      </c>
      <c r="L53" s="373">
        <v>2462531.1971301683</v>
      </c>
      <c r="M53" s="373">
        <v>2826186.9058327992</v>
      </c>
      <c r="N53" s="389">
        <f t="shared" si="14"/>
        <v>0.19035235778008563</v>
      </c>
    </row>
    <row r="54" spans="1:14" s="210" customFormat="1" ht="15" customHeight="1">
      <c r="B54" s="955"/>
      <c r="C54" s="374" t="s">
        <v>133</v>
      </c>
      <c r="D54" s="373"/>
      <c r="E54" s="373">
        <v>1764838.2534999808</v>
      </c>
      <c r="F54" s="373">
        <v>975417.10643121705</v>
      </c>
      <c r="G54" s="373">
        <v>993453.76695648441</v>
      </c>
      <c r="H54" s="373">
        <v>1368624.1454065861</v>
      </c>
      <c r="I54" s="373">
        <v>2551273.9399782461</v>
      </c>
      <c r="J54" s="373">
        <v>2332391.5255619199</v>
      </c>
      <c r="K54" s="373">
        <v>2214311.6314462307</v>
      </c>
      <c r="L54" s="373">
        <v>2462531.1971301683</v>
      </c>
      <c r="M54" s="373">
        <v>2826186.9058327992</v>
      </c>
      <c r="N54" s="389">
        <f t="shared" si="14"/>
        <v>0.19035235778008563</v>
      </c>
    </row>
    <row r="55" spans="1:14" s="210" customFormat="1" ht="15" customHeight="1">
      <c r="B55" s="955"/>
      <c r="C55" s="372" t="s">
        <v>134</v>
      </c>
      <c r="D55" s="373"/>
      <c r="E55" s="373"/>
      <c r="F55" s="373"/>
      <c r="G55" s="373"/>
      <c r="H55" s="373"/>
      <c r="I55" s="373"/>
      <c r="J55" s="373"/>
      <c r="K55" s="373"/>
      <c r="L55" s="373"/>
      <c r="M55" s="373"/>
      <c r="N55" s="389"/>
    </row>
    <row r="56" spans="1:14" s="210" customFormat="1" ht="15" customHeight="1">
      <c r="B56" s="954"/>
      <c r="C56" s="374" t="s">
        <v>80</v>
      </c>
      <c r="D56" s="373"/>
      <c r="E56" s="373">
        <v>0</v>
      </c>
      <c r="F56" s="373">
        <v>0</v>
      </c>
      <c r="G56" s="373">
        <v>0</v>
      </c>
      <c r="H56" s="373">
        <v>10254.409153617969</v>
      </c>
      <c r="I56" s="373">
        <v>41184.453651184514</v>
      </c>
      <c r="J56" s="373">
        <v>231851.10121391551</v>
      </c>
      <c r="K56" s="373">
        <v>963683.74254437024</v>
      </c>
      <c r="L56" s="373">
        <v>1849511.7603068599</v>
      </c>
      <c r="M56" s="373">
        <v>2377559.6115896069</v>
      </c>
      <c r="N56" s="401" t="e">
        <f t="shared" ref="N56:N58" si="15">(M56/G56)^(1/6)-1</f>
        <v>#DIV/0!</v>
      </c>
    </row>
    <row r="57" spans="1:14" s="210" customFormat="1" ht="15" customHeight="1">
      <c r="B57" s="961" t="s">
        <v>127</v>
      </c>
      <c r="C57" s="374" t="s">
        <v>81</v>
      </c>
      <c r="D57" s="373"/>
      <c r="E57" s="373">
        <v>0</v>
      </c>
      <c r="F57" s="373">
        <v>0</v>
      </c>
      <c r="G57" s="373">
        <v>0</v>
      </c>
      <c r="H57" s="373">
        <v>10254.409153617969</v>
      </c>
      <c r="I57" s="373">
        <v>41184.453651184514</v>
      </c>
      <c r="J57" s="373">
        <v>231851.10121391551</v>
      </c>
      <c r="K57" s="373">
        <v>963683.74254437024</v>
      </c>
      <c r="L57" s="373">
        <v>1849511.7603068599</v>
      </c>
      <c r="M57" s="373">
        <v>2377559.6115896069</v>
      </c>
      <c r="N57" s="401" t="e">
        <f t="shared" si="15"/>
        <v>#DIV/0!</v>
      </c>
    </row>
    <row r="58" spans="1:14" s="210" customFormat="1" ht="15" customHeight="1">
      <c r="B58" s="954"/>
      <c r="C58" s="374" t="s">
        <v>82</v>
      </c>
      <c r="D58" s="373"/>
      <c r="E58" s="373">
        <v>0</v>
      </c>
      <c r="F58" s="373">
        <v>0</v>
      </c>
      <c r="G58" s="373">
        <v>0</v>
      </c>
      <c r="H58" s="373">
        <v>10254.409153617969</v>
      </c>
      <c r="I58" s="373">
        <v>41184.453651184514</v>
      </c>
      <c r="J58" s="373">
        <v>231851.10121391551</v>
      </c>
      <c r="K58" s="373">
        <v>963683.74254437024</v>
      </c>
      <c r="L58" s="373">
        <v>1849511.7603068599</v>
      </c>
      <c r="M58" s="373">
        <v>2377559.6115896069</v>
      </c>
      <c r="N58" s="401" t="e">
        <f t="shared" si="15"/>
        <v>#DIV/0!</v>
      </c>
    </row>
    <row r="59" spans="1:14" s="210" customFormat="1" ht="15" customHeight="1">
      <c r="B59" s="212"/>
      <c r="C59" s="211"/>
      <c r="D59" s="383"/>
      <c r="E59" s="383"/>
      <c r="F59" s="383"/>
      <c r="G59" s="383"/>
      <c r="H59" s="383"/>
      <c r="I59" s="383"/>
      <c r="J59" s="383"/>
      <c r="K59" s="383"/>
      <c r="L59" s="383"/>
      <c r="M59" s="383"/>
      <c r="N59" s="385"/>
    </row>
    <row r="60" spans="1:14" s="210" customFormat="1" ht="15" customHeight="1">
      <c r="B60" s="212"/>
      <c r="C60" s="212"/>
      <c r="D60" s="212"/>
      <c r="E60" s="212"/>
      <c r="F60" s="212"/>
      <c r="G60" s="212"/>
      <c r="H60" s="212"/>
      <c r="I60" s="212"/>
      <c r="J60" s="212"/>
      <c r="K60" s="212"/>
      <c r="L60" s="212"/>
      <c r="M60" s="212"/>
      <c r="N60" s="386"/>
    </row>
    <row r="61" spans="1:14" s="210" customFormat="1" ht="15" customHeight="1">
      <c r="B61" s="349" t="s">
        <v>374</v>
      </c>
      <c r="C61" s="212"/>
      <c r="D61" s="387"/>
      <c r="E61" s="387"/>
      <c r="F61" s="387"/>
      <c r="G61" s="387"/>
      <c r="H61" s="387"/>
      <c r="I61" s="387"/>
      <c r="J61" s="387"/>
      <c r="K61" s="387"/>
      <c r="L61" s="387"/>
      <c r="M61" s="387"/>
      <c r="N61" s="386"/>
    </row>
    <row r="62" spans="1:14" s="210" customFormat="1" ht="15" customHeight="1">
      <c r="B62" s="400" t="s">
        <v>26</v>
      </c>
      <c r="C62" s="400"/>
      <c r="D62" s="400" t="s">
        <v>28</v>
      </c>
      <c r="E62" s="199">
        <v>2011</v>
      </c>
      <c r="F62" s="199">
        <v>2012</v>
      </c>
      <c r="G62" s="199">
        <v>2013</v>
      </c>
      <c r="H62" s="199">
        <v>2014</v>
      </c>
      <c r="I62" s="199">
        <v>2015</v>
      </c>
      <c r="J62" s="199">
        <v>2016</v>
      </c>
      <c r="K62" s="199">
        <v>2017</v>
      </c>
      <c r="L62" s="199">
        <v>2018</v>
      </c>
      <c r="M62" s="199">
        <v>2019</v>
      </c>
      <c r="N62" s="410" t="s">
        <v>29</v>
      </c>
    </row>
    <row r="63" spans="1:14" s="210" customFormat="1" ht="15" customHeight="1">
      <c r="B63" s="964" t="s">
        <v>90</v>
      </c>
      <c r="C63" s="375" t="s">
        <v>62</v>
      </c>
      <c r="D63" s="409"/>
      <c r="E63" s="409">
        <f t="shared" ref="E63:K63" si="16">SUM(E64:E68)</f>
        <v>9.0512221127431101</v>
      </c>
      <c r="F63" s="409">
        <f t="shared" si="16"/>
        <v>73.345858774831271</v>
      </c>
      <c r="G63" s="409">
        <f t="shared" si="16"/>
        <v>219.0023842387784</v>
      </c>
      <c r="H63" s="409">
        <f t="shared" si="16"/>
        <v>385.74350656610619</v>
      </c>
      <c r="I63" s="409">
        <f t="shared" si="16"/>
        <v>413.23629879778053</v>
      </c>
      <c r="J63" s="409">
        <f t="shared" si="16"/>
        <v>447.82457322776088</v>
      </c>
      <c r="K63" s="409">
        <f t="shared" si="16"/>
        <v>462.77615811323693</v>
      </c>
      <c r="L63" s="409">
        <f>SUM(L64:L68)</f>
        <v>476.47854935597979</v>
      </c>
      <c r="M63" s="409">
        <f>SUM(M64:M68)</f>
        <v>519.01844018888539</v>
      </c>
      <c r="N63" s="392">
        <f t="shared" ref="N63:N67" si="17">(M63/G63)^(1/6)-1</f>
        <v>0.1546640848116001</v>
      </c>
    </row>
    <row r="64" spans="1:14" s="210" customFormat="1" ht="15" customHeight="1">
      <c r="B64" s="955"/>
      <c r="C64" s="374" t="s">
        <v>63</v>
      </c>
      <c r="D64" s="403"/>
      <c r="E64" s="403">
        <f t="shared" ref="E64:K64" si="18">E20*E108/10^6</f>
        <v>2.5149470852399238</v>
      </c>
      <c r="F64" s="403">
        <f t="shared" si="18"/>
        <v>20.629583973012501</v>
      </c>
      <c r="G64" s="403">
        <f t="shared" si="18"/>
        <v>61.771329970247656</v>
      </c>
      <c r="H64" s="403">
        <f t="shared" si="18"/>
        <v>109.41921440365996</v>
      </c>
      <c r="I64" s="403">
        <f t="shared" si="18"/>
        <v>117.05175033700571</v>
      </c>
      <c r="J64" s="403">
        <f t="shared" si="18"/>
        <v>126.84909407216271</v>
      </c>
      <c r="K64" s="403">
        <f t="shared" si="18"/>
        <v>131.08422343095538</v>
      </c>
      <c r="L64" s="403">
        <f t="shared" ref="L64:M68" si="19">L20*L108/10^6</f>
        <v>134.96551092537845</v>
      </c>
      <c r="M64" s="403">
        <f t="shared" si="19"/>
        <v>147.01519943440613</v>
      </c>
      <c r="N64" s="389">
        <f t="shared" si="17"/>
        <v>0.15548030545427527</v>
      </c>
    </row>
    <row r="65" spans="1:14" s="210" customFormat="1" ht="15" customHeight="1">
      <c r="B65" s="955"/>
      <c r="C65" s="374" t="s">
        <v>61</v>
      </c>
      <c r="D65" s="403"/>
      <c r="E65" s="403">
        <f t="shared" ref="E65:K68" si="20">E21*E109/10^6</f>
        <v>0.25149470852399242</v>
      </c>
      <c r="F65" s="403">
        <f t="shared" si="20"/>
        <v>1.0314791986506251</v>
      </c>
      <c r="G65" s="403">
        <f t="shared" si="20"/>
        <v>2.4708531988099063</v>
      </c>
      <c r="H65" s="403">
        <f t="shared" si="20"/>
        <v>2.1883842880731996</v>
      </c>
      <c r="I65" s="403">
        <f t="shared" si="20"/>
        <v>2.9262937584251434</v>
      </c>
      <c r="J65" s="403">
        <f t="shared" si="20"/>
        <v>3.1712273518040681</v>
      </c>
      <c r="K65" s="403">
        <f t="shared" si="20"/>
        <v>3.2771055857738842</v>
      </c>
      <c r="L65" s="403">
        <f t="shared" si="19"/>
        <v>3.3741377731344619</v>
      </c>
      <c r="M65" s="403">
        <f t="shared" si="19"/>
        <v>3.6753799858601544</v>
      </c>
      <c r="N65" s="389">
        <f t="shared" si="17"/>
        <v>6.8421331833341092E-2</v>
      </c>
    </row>
    <row r="66" spans="1:14" s="210" customFormat="1" ht="15" customHeight="1">
      <c r="B66" s="955"/>
      <c r="C66" s="374" t="s">
        <v>58</v>
      </c>
      <c r="D66" s="403"/>
      <c r="E66" s="403">
        <f t="shared" si="20"/>
        <v>1.8862103139299431</v>
      </c>
      <c r="F66" s="403">
        <f t="shared" si="20"/>
        <v>15.472187979759374</v>
      </c>
      <c r="G66" s="403">
        <f t="shared" si="20"/>
        <v>46.328497477685744</v>
      </c>
      <c r="H66" s="403">
        <f t="shared" si="20"/>
        <v>82.064410802744987</v>
      </c>
      <c r="I66" s="403">
        <f t="shared" si="20"/>
        <v>87.788812752754296</v>
      </c>
      <c r="J66" s="403">
        <f t="shared" si="20"/>
        <v>95.136820554122039</v>
      </c>
      <c r="K66" s="403">
        <f t="shared" si="20"/>
        <v>98.313167573216546</v>
      </c>
      <c r="L66" s="403">
        <f t="shared" si="19"/>
        <v>101.22413319403387</v>
      </c>
      <c r="M66" s="403">
        <f t="shared" si="19"/>
        <v>110.26139957580463</v>
      </c>
      <c r="N66" s="389">
        <f t="shared" si="17"/>
        <v>0.15548030545427527</v>
      </c>
    </row>
    <row r="67" spans="1:14" s="210" customFormat="1" ht="15" customHeight="1">
      <c r="B67" s="955"/>
      <c r="C67" s="374" t="s">
        <v>287</v>
      </c>
      <c r="D67" s="403"/>
      <c r="E67" s="403">
        <f t="shared" si="20"/>
        <v>4.1915784753998739</v>
      </c>
      <c r="F67" s="403">
        <f t="shared" si="20"/>
        <v>34.382639955020835</v>
      </c>
      <c r="G67" s="403">
        <f t="shared" si="20"/>
        <v>102.95221661707942</v>
      </c>
      <c r="H67" s="403">
        <f t="shared" si="20"/>
        <v>182.36535733943327</v>
      </c>
      <c r="I67" s="403">
        <f t="shared" si="20"/>
        <v>195.08625056167622</v>
      </c>
      <c r="J67" s="403">
        <f t="shared" si="20"/>
        <v>211.4151567869379</v>
      </c>
      <c r="K67" s="403">
        <f t="shared" si="20"/>
        <v>218.47370571825894</v>
      </c>
      <c r="L67" s="403">
        <f t="shared" si="19"/>
        <v>224.94251820896415</v>
      </c>
      <c r="M67" s="403">
        <f t="shared" si="19"/>
        <v>245.02533239067694</v>
      </c>
      <c r="N67" s="389">
        <f t="shared" si="17"/>
        <v>0.15548030545427527</v>
      </c>
    </row>
    <row r="68" spans="1:14" s="210" customFormat="1" ht="15" customHeight="1">
      <c r="A68" s="210" t="s">
        <v>1</v>
      </c>
      <c r="B68" s="955"/>
      <c r="C68" s="374" t="s">
        <v>120</v>
      </c>
      <c r="D68" s="394"/>
      <c r="E68" s="194">
        <f t="shared" si="20"/>
        <v>0.2069915296493765</v>
      </c>
      <c r="F68" s="194">
        <f t="shared" si="20"/>
        <v>1.8299676683879402</v>
      </c>
      <c r="G68" s="194">
        <f t="shared" si="20"/>
        <v>5.4794869749556678</v>
      </c>
      <c r="H68" s="194">
        <f t="shared" si="20"/>
        <v>9.7061397321948011</v>
      </c>
      <c r="I68" s="194">
        <f t="shared" si="20"/>
        <v>10.383191387919117</v>
      </c>
      <c r="J68" s="194">
        <f t="shared" si="20"/>
        <v>11.252274462734141</v>
      </c>
      <c r="K68" s="194">
        <f t="shared" si="20"/>
        <v>11.62795580503216</v>
      </c>
      <c r="L68" s="194">
        <f t="shared" si="19"/>
        <v>11.972249254468867</v>
      </c>
      <c r="M68" s="194">
        <f t="shared" si="19"/>
        <v>13.041128802137536</v>
      </c>
      <c r="N68" s="389">
        <f>(M68/G68)^(1/6)-1</f>
        <v>0.15548030545427527</v>
      </c>
    </row>
    <row r="69" spans="1:14" s="210" customFormat="1" ht="15" customHeight="1">
      <c r="B69" s="961" t="s">
        <v>90</v>
      </c>
      <c r="C69" s="372" t="s">
        <v>87</v>
      </c>
      <c r="D69" s="394"/>
      <c r="E69" s="194">
        <f t="shared" ref="E69:K69" si="21">SUM(E70:E74)</f>
        <v>0</v>
      </c>
      <c r="F69" s="194">
        <f t="shared" si="21"/>
        <v>6.0716194264066923</v>
      </c>
      <c r="G69" s="194">
        <f t="shared" si="21"/>
        <v>27.551587303545585</v>
      </c>
      <c r="H69" s="194">
        <f t="shared" si="21"/>
        <v>83.052009203873553</v>
      </c>
      <c r="I69" s="194">
        <f t="shared" si="21"/>
        <v>88.84530106801185</v>
      </c>
      <c r="J69" s="194">
        <f t="shared" si="21"/>
        <v>96.281737954352309</v>
      </c>
      <c r="K69" s="194">
        <f t="shared" si="21"/>
        <v>210.04776660913708</v>
      </c>
      <c r="L69" s="194">
        <f>SUM(L70:L74)</f>
        <v>343.48303247674113</v>
      </c>
      <c r="M69" s="194">
        <f>SUM(M70:M74)</f>
        <v>374.14911539750534</v>
      </c>
      <c r="N69" s="389">
        <f t="shared" ref="N69:N98" si="22">(M69/G69)^(1/6)-1</f>
        <v>0.54460113527972398</v>
      </c>
    </row>
    <row r="70" spans="1:14" s="210" customFormat="1" ht="15" customHeight="1">
      <c r="B70" s="949"/>
      <c r="C70" s="374" t="s">
        <v>63</v>
      </c>
      <c r="D70" s="394"/>
      <c r="E70" s="194">
        <f t="shared" ref="E70:K71" si="23">E26*E114/10^6</f>
        <v>0</v>
      </c>
      <c r="F70" s="194">
        <f t="shared" si="23"/>
        <v>1.6840476712663284</v>
      </c>
      <c r="G70" s="194">
        <f t="shared" si="23"/>
        <v>7.641814016937861</v>
      </c>
      <c r="H70" s="194">
        <f t="shared" si="23"/>
        <v>23.03562408498107</v>
      </c>
      <c r="I70" s="194">
        <f t="shared" si="23"/>
        <v>24.64247375515912</v>
      </c>
      <c r="J70" s="194">
        <f t="shared" si="23"/>
        <v>26.705072436244809</v>
      </c>
      <c r="K70" s="194">
        <f t="shared" si="23"/>
        <v>58.259654858202367</v>
      </c>
      <c r="L70" s="194">
        <f t="shared" ref="L70:M74" si="24">L26*L114/10^6</f>
        <v>95.269772417914226</v>
      </c>
      <c r="M70" s="194">
        <f t="shared" si="24"/>
        <v>103.77543489487493</v>
      </c>
      <c r="N70" s="389">
        <f t="shared" si="22"/>
        <v>0.54460113527972398</v>
      </c>
    </row>
    <row r="71" spans="1:14" s="210" customFormat="1" ht="15" customHeight="1">
      <c r="B71" s="949"/>
      <c r="C71" s="374" t="s">
        <v>61</v>
      </c>
      <c r="D71" s="394"/>
      <c r="E71" s="194">
        <f t="shared" si="23"/>
        <v>0</v>
      </c>
      <c r="F71" s="194">
        <f t="shared" si="23"/>
        <v>0.16840476712663283</v>
      </c>
      <c r="G71" s="194">
        <f t="shared" si="23"/>
        <v>0.76418140169378612</v>
      </c>
      <c r="H71" s="194">
        <f t="shared" si="23"/>
        <v>2.3035624084981068</v>
      </c>
      <c r="I71" s="194">
        <f t="shared" si="23"/>
        <v>2.464247375515912</v>
      </c>
      <c r="J71" s="194">
        <f t="shared" si="23"/>
        <v>2.6705072436244812</v>
      </c>
      <c r="K71" s="194">
        <f t="shared" si="23"/>
        <v>5.8259654858202374</v>
      </c>
      <c r="L71" s="194">
        <f t="shared" si="24"/>
        <v>9.5269772417914229</v>
      </c>
      <c r="M71" s="194">
        <f t="shared" si="24"/>
        <v>10.377543489487497</v>
      </c>
      <c r="N71" s="389">
        <f t="shared" si="22"/>
        <v>0.5446011352797242</v>
      </c>
    </row>
    <row r="72" spans="1:14" s="210" customFormat="1" ht="15" customHeight="1">
      <c r="B72" s="949"/>
      <c r="C72" s="374" t="s">
        <v>58</v>
      </c>
      <c r="D72" s="394"/>
      <c r="E72" s="194">
        <f t="shared" ref="E72:K74" si="25">E28*E116/10^6</f>
        <v>0</v>
      </c>
      <c r="F72" s="194">
        <f t="shared" si="25"/>
        <v>1.2630357534497463</v>
      </c>
      <c r="G72" s="194">
        <f t="shared" si="25"/>
        <v>5.7313605127033966</v>
      </c>
      <c r="H72" s="194">
        <f t="shared" si="25"/>
        <v>17.276718063735803</v>
      </c>
      <c r="I72" s="194">
        <f t="shared" si="25"/>
        <v>18.481855316369344</v>
      </c>
      <c r="J72" s="194">
        <f t="shared" si="25"/>
        <v>20.028804327183607</v>
      </c>
      <c r="K72" s="194">
        <f t="shared" si="25"/>
        <v>43.694741143651783</v>
      </c>
      <c r="L72" s="194">
        <f t="shared" si="24"/>
        <v>71.452329313435669</v>
      </c>
      <c r="M72" s="194">
        <f t="shared" si="24"/>
        <v>77.831576171156229</v>
      </c>
      <c r="N72" s="389">
        <f t="shared" si="22"/>
        <v>0.5446011352797242</v>
      </c>
    </row>
    <row r="73" spans="1:14" s="210" customFormat="1" ht="15" customHeight="1">
      <c r="B73" s="949"/>
      <c r="C73" s="374" t="s">
        <v>287</v>
      </c>
      <c r="D73" s="394"/>
      <c r="E73" s="194">
        <f t="shared" si="25"/>
        <v>0</v>
      </c>
      <c r="F73" s="194">
        <f t="shared" si="25"/>
        <v>2.8067461187772138</v>
      </c>
      <c r="G73" s="194">
        <f t="shared" si="25"/>
        <v>12.736356694896436</v>
      </c>
      <c r="H73" s="194">
        <f t="shared" si="25"/>
        <v>38.392706808301782</v>
      </c>
      <c r="I73" s="194">
        <f t="shared" si="25"/>
        <v>41.07078959193187</v>
      </c>
      <c r="J73" s="194">
        <f t="shared" si="25"/>
        <v>44.50845406040802</v>
      </c>
      <c r="K73" s="194">
        <f t="shared" si="25"/>
        <v>97.099424763670626</v>
      </c>
      <c r="L73" s="194">
        <f t="shared" si="24"/>
        <v>158.78295402985708</v>
      </c>
      <c r="M73" s="194">
        <f t="shared" si="24"/>
        <v>172.95905815812495</v>
      </c>
      <c r="N73" s="389">
        <f t="shared" si="22"/>
        <v>0.5446011352797242</v>
      </c>
    </row>
    <row r="74" spans="1:14" s="210" customFormat="1" ht="15" customHeight="1">
      <c r="B74" s="954"/>
      <c r="C74" s="374" t="s">
        <v>120</v>
      </c>
      <c r="D74" s="394"/>
      <c r="E74" s="194">
        <f t="shared" si="25"/>
        <v>0</v>
      </c>
      <c r="F74" s="194">
        <f t="shared" si="25"/>
        <v>0.14938511578677077</v>
      </c>
      <c r="G74" s="194">
        <f t="shared" si="25"/>
        <v>0.67787467731410378</v>
      </c>
      <c r="H74" s="194">
        <f t="shared" si="25"/>
        <v>2.0433978383568023</v>
      </c>
      <c r="I74" s="194">
        <f t="shared" si="25"/>
        <v>2.1859350290356052</v>
      </c>
      <c r="J74" s="194">
        <f t="shared" si="25"/>
        <v>2.3688998868914002</v>
      </c>
      <c r="K74" s="194">
        <f t="shared" si="25"/>
        <v>5.1679803577920698</v>
      </c>
      <c r="L74" s="194">
        <f t="shared" si="24"/>
        <v>8.4509994737427334</v>
      </c>
      <c r="M74" s="194">
        <f t="shared" si="24"/>
        <v>9.2055026838617895</v>
      </c>
      <c r="N74" s="389">
        <f t="shared" si="22"/>
        <v>0.54460113527972398</v>
      </c>
    </row>
    <row r="75" spans="1:14" s="210" customFormat="1" ht="15" customHeight="1">
      <c r="B75" s="402" t="s">
        <v>92</v>
      </c>
      <c r="C75" s="372" t="s">
        <v>62</v>
      </c>
      <c r="D75" s="394"/>
      <c r="E75" s="194">
        <f t="shared" ref="E75:K75" si="26">SUM(E76:E80)</f>
        <v>3.1267014436284444</v>
      </c>
      <c r="F75" s="194">
        <f t="shared" si="26"/>
        <v>20.673207899183762</v>
      </c>
      <c r="G75" s="194">
        <f t="shared" si="26"/>
        <v>73.672382491098674</v>
      </c>
      <c r="H75" s="194">
        <f t="shared" si="26"/>
        <v>115.76786454391836</v>
      </c>
      <c r="I75" s="194">
        <f t="shared" si="26"/>
        <v>151.40560263537495</v>
      </c>
      <c r="J75" s="194">
        <f t="shared" si="26"/>
        <v>188.08077085526</v>
      </c>
      <c r="K75" s="194">
        <f t="shared" si="26"/>
        <v>226.51402918633542</v>
      </c>
      <c r="L75" s="194">
        <f>SUM(L76:L80)</f>
        <v>274.53662764711135</v>
      </c>
      <c r="M75" s="194">
        <f>SUM(M76:M80)</f>
        <v>322.87234914900284</v>
      </c>
      <c r="N75" s="389">
        <f t="shared" si="22"/>
        <v>0.2792468506611594</v>
      </c>
    </row>
    <row r="76" spans="1:14" s="210" customFormat="1" ht="15" customHeight="1">
      <c r="B76" s="962" t="s">
        <v>90</v>
      </c>
      <c r="C76" s="374" t="s">
        <v>63</v>
      </c>
      <c r="D76" s="394"/>
      <c r="E76" s="194">
        <f t="shared" ref="E76:K76" si="27">E32*E120/10^6</f>
        <v>0.86877645738003773</v>
      </c>
      <c r="F76" s="194">
        <f t="shared" si="27"/>
        <v>5.8146388285810593</v>
      </c>
      <c r="G76" s="194">
        <f t="shared" si="27"/>
        <v>20.838646911355454</v>
      </c>
      <c r="H76" s="194">
        <f t="shared" si="27"/>
        <v>32.838475764242162</v>
      </c>
      <c r="I76" s="194">
        <f t="shared" si="27"/>
        <v>43.06957396132799</v>
      </c>
      <c r="J76" s="194">
        <f t="shared" si="27"/>
        <v>53.578576764849821</v>
      </c>
      <c r="K76" s="194">
        <f t="shared" si="27"/>
        <v>64.527060612778712</v>
      </c>
      <c r="L76" s="194">
        <f t="shared" ref="L76:M80" si="28">L32*L120/10^6</f>
        <v>78.207260169480406</v>
      </c>
      <c r="M76" s="194">
        <f t="shared" si="28"/>
        <v>91.976659099509661</v>
      </c>
      <c r="N76" s="389">
        <f t="shared" si="22"/>
        <v>0.28076077736407035</v>
      </c>
    </row>
    <row r="77" spans="1:14" s="210" customFormat="1" ht="15" customHeight="1">
      <c r="B77" s="949"/>
      <c r="C77" s="374" t="s">
        <v>61</v>
      </c>
      <c r="D77" s="394"/>
      <c r="E77" s="194">
        <f t="shared" ref="E77:K80" si="29">E33*E121/10^6</f>
        <v>8.6877645738003773E-2</v>
      </c>
      <c r="F77" s="194">
        <f t="shared" si="29"/>
        <v>0.29073194142905295</v>
      </c>
      <c r="G77" s="194">
        <f t="shared" si="29"/>
        <v>0.62515940734066366</v>
      </c>
      <c r="H77" s="194">
        <f t="shared" si="29"/>
        <v>0.6567695152848434</v>
      </c>
      <c r="I77" s="194">
        <f t="shared" si="29"/>
        <v>0.43069573961328</v>
      </c>
      <c r="J77" s="194">
        <f t="shared" si="29"/>
        <v>0.26789288382424914</v>
      </c>
      <c r="K77" s="194">
        <f t="shared" si="29"/>
        <v>0.32263530306389365</v>
      </c>
      <c r="L77" s="194">
        <f t="shared" si="28"/>
        <v>0.39103630084740226</v>
      </c>
      <c r="M77" s="194">
        <f t="shared" si="28"/>
        <v>0.45988329549754842</v>
      </c>
      <c r="N77" s="389">
        <f t="shared" si="22"/>
        <v>-4.9885066921891874E-2</v>
      </c>
    </row>
    <row r="78" spans="1:14" s="210" customFormat="1" ht="15" customHeight="1">
      <c r="B78" s="949"/>
      <c r="C78" s="374" t="s">
        <v>58</v>
      </c>
      <c r="D78" s="394"/>
      <c r="E78" s="194">
        <f t="shared" si="29"/>
        <v>0.65158234303502827</v>
      </c>
      <c r="F78" s="194">
        <f t="shared" si="29"/>
        <v>4.3609791214357942</v>
      </c>
      <c r="G78" s="194">
        <f t="shared" si="29"/>
        <v>15.628985183516594</v>
      </c>
      <c r="H78" s="194">
        <f t="shared" si="29"/>
        <v>24.628856823181628</v>
      </c>
      <c r="I78" s="194">
        <f t="shared" si="29"/>
        <v>32.302180470995999</v>
      </c>
      <c r="J78" s="194">
        <f t="shared" si="29"/>
        <v>40.183932573637364</v>
      </c>
      <c r="K78" s="194">
        <f t="shared" si="29"/>
        <v>48.395295459584048</v>
      </c>
      <c r="L78" s="194">
        <f t="shared" si="28"/>
        <v>58.655445127110326</v>
      </c>
      <c r="M78" s="194">
        <f t="shared" si="28"/>
        <v>68.98249432463227</v>
      </c>
      <c r="N78" s="389">
        <f t="shared" si="22"/>
        <v>0.28076077736407035</v>
      </c>
    </row>
    <row r="79" spans="1:14" s="210" customFormat="1" ht="15" customHeight="1">
      <c r="B79" s="949"/>
      <c r="C79" s="374" t="s">
        <v>287</v>
      </c>
      <c r="D79" s="394"/>
      <c r="E79" s="194">
        <f t="shared" si="29"/>
        <v>1.447960762300063</v>
      </c>
      <c r="F79" s="194">
        <f t="shared" si="29"/>
        <v>9.6910647143017652</v>
      </c>
      <c r="G79" s="194">
        <f t="shared" si="29"/>
        <v>34.73107818559243</v>
      </c>
      <c r="H79" s="194">
        <f t="shared" si="29"/>
        <v>54.730792940403617</v>
      </c>
      <c r="I79" s="194">
        <f t="shared" si="29"/>
        <v>71.782623268879988</v>
      </c>
      <c r="J79" s="194">
        <f t="shared" si="29"/>
        <v>89.297627941416366</v>
      </c>
      <c r="K79" s="194">
        <f t="shared" si="29"/>
        <v>107.54510102129787</v>
      </c>
      <c r="L79" s="194">
        <f t="shared" si="28"/>
        <v>130.34543361580072</v>
      </c>
      <c r="M79" s="194">
        <f t="shared" si="28"/>
        <v>153.29443183251612</v>
      </c>
      <c r="N79" s="389">
        <f t="shared" si="22"/>
        <v>0.28076077736407035</v>
      </c>
    </row>
    <row r="80" spans="1:14" s="210" customFormat="1" ht="15" customHeight="1">
      <c r="B80" s="954"/>
      <c r="C80" s="374" t="s">
        <v>120</v>
      </c>
      <c r="D80" s="394"/>
      <c r="E80" s="194">
        <f t="shared" si="29"/>
        <v>7.1504235175311751E-2</v>
      </c>
      <c r="F80" s="194">
        <f t="shared" si="29"/>
        <v>0.51579329343608848</v>
      </c>
      <c r="G80" s="194">
        <f t="shared" si="29"/>
        <v>1.8485128032935336</v>
      </c>
      <c r="H80" s="194">
        <f t="shared" si="29"/>
        <v>2.9129695008061178</v>
      </c>
      <c r="I80" s="194">
        <f t="shared" si="29"/>
        <v>3.8205291945576723</v>
      </c>
      <c r="J80" s="194">
        <f t="shared" si="29"/>
        <v>4.752740691532173</v>
      </c>
      <c r="K80" s="194">
        <f t="shared" si="29"/>
        <v>5.7239367896109137</v>
      </c>
      <c r="L80" s="194">
        <f t="shared" si="28"/>
        <v>6.9374524338725188</v>
      </c>
      <c r="M80" s="194">
        <f t="shared" si="28"/>
        <v>8.1588805968472204</v>
      </c>
      <c r="N80" s="389">
        <f t="shared" si="22"/>
        <v>0.28076077736407035</v>
      </c>
    </row>
    <row r="81" spans="2:14" s="210" customFormat="1" ht="15" customHeight="1">
      <c r="B81" s="961" t="s">
        <v>90</v>
      </c>
      <c r="C81" s="372" t="s">
        <v>121</v>
      </c>
      <c r="D81" s="394"/>
      <c r="E81" s="194">
        <f t="shared" ref="E81:K81" si="30">SUM(E82:E85)</f>
        <v>0</v>
      </c>
      <c r="F81" s="194">
        <f t="shared" si="30"/>
        <v>2.3965299072931381</v>
      </c>
      <c r="G81" s="194">
        <f t="shared" si="30"/>
        <v>7.7320542428456953</v>
      </c>
      <c r="H81" s="194">
        <f t="shared" si="30"/>
        <v>11.550742862098517</v>
      </c>
      <c r="I81" s="194">
        <f t="shared" si="30"/>
        <v>14.316747274944889</v>
      </c>
      <c r="J81" s="194">
        <f t="shared" si="30"/>
        <v>19.515985272917344</v>
      </c>
      <c r="K81" s="194">
        <f t="shared" si="30"/>
        <v>25.606290939904476</v>
      </c>
      <c r="L81" s="194">
        <f>SUM(L82:L85)</f>
        <v>31.035008235226059</v>
      </c>
      <c r="M81" s="194">
        <f>SUM(M82:M85)</f>
        <v>39.566275696816547</v>
      </c>
      <c r="N81" s="389">
        <f t="shared" si="22"/>
        <v>0.31271882555467023</v>
      </c>
    </row>
    <row r="82" spans="2:14" s="210" customFormat="1" ht="15" customHeight="1">
      <c r="B82" s="949"/>
      <c r="C82" s="374" t="s">
        <v>80</v>
      </c>
      <c r="D82" s="394"/>
      <c r="E82" s="194">
        <f t="shared" ref="E82:K85" si="31">E38*E126/10^6</f>
        <v>0</v>
      </c>
      <c r="F82" s="194">
        <f t="shared" si="31"/>
        <v>0.96117509650794297</v>
      </c>
      <c r="G82" s="194">
        <f t="shared" si="31"/>
        <v>2.2964554402088666</v>
      </c>
      <c r="H82" s="194">
        <f t="shared" si="31"/>
        <v>3.216762335343256</v>
      </c>
      <c r="I82" s="194">
        <f t="shared" si="31"/>
        <v>4.9134161775265284</v>
      </c>
      <c r="J82" s="194">
        <f t="shared" si="31"/>
        <v>6.6977614341306948</v>
      </c>
      <c r="K82" s="194">
        <f t="shared" si="31"/>
        <v>8.787915420617912</v>
      </c>
      <c r="L82" s="194">
        <f t="shared" ref="L82:M85" si="32">L38*L126/10^6</f>
        <v>10.651016505647984</v>
      </c>
      <c r="M82" s="194">
        <f t="shared" si="32"/>
        <v>13.578892981748295</v>
      </c>
      <c r="N82" s="389">
        <f t="shared" si="22"/>
        <v>0.34472782217442166</v>
      </c>
    </row>
    <row r="83" spans="2:14" s="210" customFormat="1" ht="15" customHeight="1">
      <c r="B83" s="949"/>
      <c r="C83" s="374" t="s">
        <v>122</v>
      </c>
      <c r="D83" s="394"/>
      <c r="E83" s="194">
        <f t="shared" si="31"/>
        <v>0</v>
      </c>
      <c r="F83" s="194">
        <f t="shared" si="31"/>
        <v>3.2860687060100618E-2</v>
      </c>
      <c r="G83" s="194">
        <f t="shared" si="31"/>
        <v>0.10468172946821046</v>
      </c>
      <c r="H83" s="194">
        <f t="shared" si="31"/>
        <v>0.1466330409273279</v>
      </c>
      <c r="I83" s="194">
        <f t="shared" si="31"/>
        <v>0.18860916800821584</v>
      </c>
      <c r="J83" s="194">
        <f t="shared" si="31"/>
        <v>0.25710405265219038</v>
      </c>
      <c r="K83" s="194">
        <f t="shared" si="31"/>
        <v>0.33733788389236558</v>
      </c>
      <c r="L83" s="194">
        <f t="shared" si="32"/>
        <v>0.40885593423989858</v>
      </c>
      <c r="M83" s="194">
        <f t="shared" si="32"/>
        <v>0.52124705403022398</v>
      </c>
      <c r="N83" s="389">
        <f t="shared" si="22"/>
        <v>0.30675886212294912</v>
      </c>
    </row>
    <row r="84" spans="2:14" s="210" customFormat="1" ht="15" customHeight="1">
      <c r="B84" s="949"/>
      <c r="C84" s="374" t="s">
        <v>123</v>
      </c>
      <c r="D84" s="394"/>
      <c r="E84" s="194">
        <f t="shared" si="31"/>
        <v>0</v>
      </c>
      <c r="F84" s="194">
        <f t="shared" si="31"/>
        <v>1.2749946579319038</v>
      </c>
      <c r="G84" s="194">
        <f t="shared" si="31"/>
        <v>4.9247519628319614</v>
      </c>
      <c r="H84" s="194">
        <f t="shared" si="31"/>
        <v>7.7606453367294082</v>
      </c>
      <c r="I84" s="194">
        <f t="shared" si="31"/>
        <v>8.7344758353692242</v>
      </c>
      <c r="J84" s="194">
        <f t="shared" si="31"/>
        <v>11.906468592068821</v>
      </c>
      <c r="K84" s="194">
        <f t="shared" si="31"/>
        <v>15.622091048533264</v>
      </c>
      <c r="L84" s="194">
        <f t="shared" si="32"/>
        <v>18.934086372779834</v>
      </c>
      <c r="M84" s="194">
        <f t="shared" si="32"/>
        <v>24.138910349713569</v>
      </c>
      <c r="N84" s="389">
        <f t="shared" si="22"/>
        <v>0.3033334752687058</v>
      </c>
    </row>
    <row r="85" spans="2:14" s="210" customFormat="1" ht="15" customHeight="1">
      <c r="B85" s="949"/>
      <c r="C85" s="374" t="s">
        <v>124</v>
      </c>
      <c r="D85" s="394"/>
      <c r="E85" s="194">
        <f t="shared" si="31"/>
        <v>0</v>
      </c>
      <c r="F85" s="194">
        <f t="shared" si="31"/>
        <v>0.12749946579319038</v>
      </c>
      <c r="G85" s="194">
        <f t="shared" si="31"/>
        <v>0.40616511033665664</v>
      </c>
      <c r="H85" s="194">
        <f t="shared" si="31"/>
        <v>0.42670214909852422</v>
      </c>
      <c r="I85" s="194">
        <f t="shared" si="31"/>
        <v>0.4802460940409195</v>
      </c>
      <c r="J85" s="194">
        <f t="shared" si="31"/>
        <v>0.65465119406563976</v>
      </c>
      <c r="K85" s="194">
        <f t="shared" si="31"/>
        <v>0.8589465868609355</v>
      </c>
      <c r="L85" s="194">
        <f t="shared" si="32"/>
        <v>1.0410494225583413</v>
      </c>
      <c r="M85" s="194">
        <f t="shared" si="32"/>
        <v>1.3272253113244572</v>
      </c>
      <c r="N85" s="389">
        <f t="shared" si="22"/>
        <v>0.21816749495054388</v>
      </c>
    </row>
    <row r="86" spans="2:14" s="210" customFormat="1" ht="15" customHeight="1">
      <c r="B86" s="949"/>
      <c r="C86" s="372" t="s">
        <v>125</v>
      </c>
      <c r="D86" s="404"/>
      <c r="E86" s="405">
        <f t="shared" ref="E86:K86" si="33">SUM(E87:E89)</f>
        <v>5.8800000000000005E-2</v>
      </c>
      <c r="F86" s="405">
        <f t="shared" si="33"/>
        <v>0.35699999999999998</v>
      </c>
      <c r="G86" s="405">
        <f t="shared" si="33"/>
        <v>0.42482999999999993</v>
      </c>
      <c r="H86" s="405">
        <f t="shared" si="33"/>
        <v>0.42659717280857473</v>
      </c>
      <c r="I86" s="405">
        <f t="shared" si="33"/>
        <v>0.41455989494555207</v>
      </c>
      <c r="J86" s="405">
        <f t="shared" si="33"/>
        <v>0.30008264109196858</v>
      </c>
      <c r="K86" s="405">
        <f t="shared" si="33"/>
        <v>0.26619041697460044</v>
      </c>
      <c r="L86" s="405">
        <f>SUM(L87:L89)</f>
        <v>0.22784801495596979</v>
      </c>
      <c r="M86" s="405">
        <f>SUM(M87:M89)</f>
        <v>0.24366914788784028</v>
      </c>
      <c r="N86" s="389">
        <f t="shared" si="22"/>
        <v>-8.8484143687991623E-2</v>
      </c>
    </row>
    <row r="87" spans="2:14" s="210" customFormat="1" ht="15" customHeight="1">
      <c r="B87" s="954"/>
      <c r="C87" s="374" t="s">
        <v>126</v>
      </c>
      <c r="D87" s="404"/>
      <c r="E87" s="403">
        <f t="shared" ref="E87:K89" si="34">E43*E131/10^6</f>
        <v>4.1999999999999997E-3</v>
      </c>
      <c r="F87" s="403">
        <f t="shared" si="34"/>
        <v>2.5499999999999998E-2</v>
      </c>
      <c r="G87" s="403">
        <f t="shared" si="34"/>
        <v>3.0345E-2</v>
      </c>
      <c r="H87" s="403">
        <f t="shared" si="34"/>
        <v>3.047122662918391E-2</v>
      </c>
      <c r="I87" s="403">
        <f t="shared" si="34"/>
        <v>2.9611421067539435E-2</v>
      </c>
      <c r="J87" s="403">
        <f t="shared" si="34"/>
        <v>2.1434474363712042E-2</v>
      </c>
      <c r="K87" s="403">
        <f t="shared" si="34"/>
        <v>1.9013601212471459E-2</v>
      </c>
      <c r="L87" s="403">
        <f t="shared" ref="L87:M89" si="35">L43*L131/10^6</f>
        <v>1.6274858211140698E-2</v>
      </c>
      <c r="M87" s="403">
        <f t="shared" si="35"/>
        <v>1.7404939134845736E-2</v>
      </c>
      <c r="N87" s="389">
        <f t="shared" si="22"/>
        <v>-8.8484143687991623E-2</v>
      </c>
    </row>
    <row r="88" spans="2:14" s="210" customFormat="1" ht="15" customHeight="1">
      <c r="B88" s="961" t="s">
        <v>127</v>
      </c>
      <c r="C88" s="374" t="s">
        <v>128</v>
      </c>
      <c r="D88" s="174"/>
      <c r="E88" s="406">
        <f t="shared" si="34"/>
        <v>3.3599999999999998E-2</v>
      </c>
      <c r="F88" s="406">
        <f t="shared" si="34"/>
        <v>0.20399999999999999</v>
      </c>
      <c r="G88" s="406">
        <f t="shared" si="34"/>
        <v>0.24275999999999995</v>
      </c>
      <c r="H88" s="406">
        <f t="shared" si="34"/>
        <v>0.24376981303347126</v>
      </c>
      <c r="I88" s="406">
        <f t="shared" si="34"/>
        <v>0.23689136854031545</v>
      </c>
      <c r="J88" s="406">
        <f t="shared" si="34"/>
        <v>0.17147579490969633</v>
      </c>
      <c r="K88" s="406">
        <f t="shared" si="34"/>
        <v>0.15210880969977167</v>
      </c>
      <c r="L88" s="406">
        <f t="shared" si="35"/>
        <v>0.13019886568912559</v>
      </c>
      <c r="M88" s="406">
        <f t="shared" si="35"/>
        <v>0.13923951307876589</v>
      </c>
      <c r="N88" s="389">
        <f t="shared" si="22"/>
        <v>-8.8484143687991512E-2</v>
      </c>
    </row>
    <row r="89" spans="2:14" s="210" customFormat="1" ht="15" customHeight="1">
      <c r="B89" s="958"/>
      <c r="C89" s="374" t="s">
        <v>129</v>
      </c>
      <c r="D89" s="407"/>
      <c r="E89" s="403">
        <f t="shared" si="34"/>
        <v>2.1000000000000001E-2</v>
      </c>
      <c r="F89" s="403">
        <f t="shared" si="34"/>
        <v>0.1275</v>
      </c>
      <c r="G89" s="403">
        <f t="shared" si="34"/>
        <v>0.15172499999999997</v>
      </c>
      <c r="H89" s="403">
        <f t="shared" si="34"/>
        <v>0.15235613314591956</v>
      </c>
      <c r="I89" s="403">
        <f t="shared" si="34"/>
        <v>0.14805710533769717</v>
      </c>
      <c r="J89" s="403">
        <f t="shared" si="34"/>
        <v>0.10717237181856022</v>
      </c>
      <c r="K89" s="403">
        <f t="shared" si="34"/>
        <v>9.5068006062357296E-2</v>
      </c>
      <c r="L89" s="403">
        <f t="shared" si="35"/>
        <v>8.1374291055703499E-2</v>
      </c>
      <c r="M89" s="403">
        <f t="shared" si="35"/>
        <v>8.7024695674228672E-2</v>
      </c>
      <c r="N89" s="389">
        <f t="shared" si="22"/>
        <v>-8.8484143687991623E-2</v>
      </c>
    </row>
    <row r="90" spans="2:14" s="210" customFormat="1" ht="15" customHeight="1">
      <c r="B90" s="958"/>
      <c r="C90" s="372" t="s">
        <v>333</v>
      </c>
      <c r="D90" s="408"/>
      <c r="E90" s="405">
        <f t="shared" ref="E90:K90" si="36">SUM(E91:E94)</f>
        <v>0.90298750000000028</v>
      </c>
      <c r="F90" s="405">
        <f t="shared" si="36"/>
        <v>22.527054712500004</v>
      </c>
      <c r="G90" s="405">
        <f t="shared" si="36"/>
        <v>32.471344945449815</v>
      </c>
      <c r="H90" s="405">
        <f t="shared" si="36"/>
        <v>39.695150059370249</v>
      </c>
      <c r="I90" s="405">
        <f t="shared" si="36"/>
        <v>52.151196146897441</v>
      </c>
      <c r="J90" s="405">
        <f t="shared" si="36"/>
        <v>72.951416125299957</v>
      </c>
      <c r="K90" s="405">
        <f t="shared" si="36"/>
        <v>101.60989381221209</v>
      </c>
      <c r="L90" s="405">
        <f>SUM(L91:L94)</f>
        <v>156.0701237338221</v>
      </c>
      <c r="M90" s="405">
        <f>SUM(M91:M94)</f>
        <v>216.59918878933283</v>
      </c>
      <c r="N90" s="389">
        <f t="shared" si="22"/>
        <v>0.37201678586122977</v>
      </c>
    </row>
    <row r="91" spans="2:14" s="210" customFormat="1" ht="15" customHeight="1">
      <c r="B91" s="963"/>
      <c r="C91" s="374" t="s">
        <v>80</v>
      </c>
      <c r="D91" s="174"/>
      <c r="E91" s="403">
        <f t="shared" ref="E91:K94" si="37">E47*E135/10^6</f>
        <v>0.76578750000000029</v>
      </c>
      <c r="F91" s="403">
        <f t="shared" si="37"/>
        <v>17.8028443125</v>
      </c>
      <c r="G91" s="403">
        <f t="shared" si="37"/>
        <v>23.81201455149478</v>
      </c>
      <c r="H91" s="403">
        <f t="shared" si="37"/>
        <v>29.123853734628476</v>
      </c>
      <c r="I91" s="403">
        <f t="shared" si="37"/>
        <v>37.495969217905611</v>
      </c>
      <c r="J91" s="403">
        <f t="shared" si="37"/>
        <v>46.717165417280206</v>
      </c>
      <c r="K91" s="403">
        <f t="shared" si="37"/>
        <v>59.355423564277444</v>
      </c>
      <c r="L91" s="403">
        <f t="shared" ref="L91:M94" si="38">L47*L135/10^6</f>
        <v>75.850372653469989</v>
      </c>
      <c r="M91" s="403">
        <f t="shared" si="38"/>
        <v>92.443911744934823</v>
      </c>
      <c r="N91" s="389">
        <f t="shared" si="22"/>
        <v>0.25366171255837044</v>
      </c>
    </row>
    <row r="92" spans="2:14" s="210" customFormat="1" ht="15" customHeight="1">
      <c r="B92" s="961" t="s">
        <v>127</v>
      </c>
      <c r="C92" s="374" t="s">
        <v>122</v>
      </c>
      <c r="D92" s="174"/>
      <c r="E92" s="403">
        <f t="shared" si="37"/>
        <v>0</v>
      </c>
      <c r="F92" s="403">
        <f t="shared" si="37"/>
        <v>0</v>
      </c>
      <c r="G92" s="403">
        <f t="shared" si="37"/>
        <v>4.6822592104890176E-2</v>
      </c>
      <c r="H92" s="403">
        <f t="shared" si="37"/>
        <v>0.72328349594054209</v>
      </c>
      <c r="I92" s="403">
        <f t="shared" si="37"/>
        <v>2.0491362307776728</v>
      </c>
      <c r="J92" s="403">
        <f t="shared" si="37"/>
        <v>4.8095153226915199</v>
      </c>
      <c r="K92" s="403">
        <f t="shared" si="37"/>
        <v>8.7144718974779831</v>
      </c>
      <c r="L92" s="403">
        <f t="shared" si="38"/>
        <v>18.353425396073241</v>
      </c>
      <c r="M92" s="403">
        <f t="shared" si="38"/>
        <v>29.592139805705568</v>
      </c>
      <c r="N92" s="389">
        <f t="shared" si="22"/>
        <v>1.9294549222750077</v>
      </c>
    </row>
    <row r="93" spans="2:14" s="210" customFormat="1" ht="15" customHeight="1">
      <c r="B93" s="958"/>
      <c r="C93" s="374" t="s">
        <v>130</v>
      </c>
      <c r="D93" s="174"/>
      <c r="E93" s="406">
        <f t="shared" si="37"/>
        <v>6.8600000000000036E-2</v>
      </c>
      <c r="F93" s="406">
        <f t="shared" si="37"/>
        <v>2.3621052000000002</v>
      </c>
      <c r="G93" s="406">
        <f t="shared" si="37"/>
        <v>4.3062539009250713</v>
      </c>
      <c r="H93" s="406">
        <f t="shared" si="37"/>
        <v>4.9240064144006164</v>
      </c>
      <c r="I93" s="406">
        <f t="shared" si="37"/>
        <v>6.3030453491070819</v>
      </c>
      <c r="J93" s="406">
        <f t="shared" si="37"/>
        <v>10.712367692664117</v>
      </c>
      <c r="K93" s="406">
        <f t="shared" si="37"/>
        <v>16.769999175228332</v>
      </c>
      <c r="L93" s="406">
        <f t="shared" si="38"/>
        <v>30.933162842139446</v>
      </c>
      <c r="M93" s="406">
        <f t="shared" si="38"/>
        <v>47.28156861934621</v>
      </c>
      <c r="N93" s="389">
        <f t="shared" si="22"/>
        <v>0.49084344661575452</v>
      </c>
    </row>
    <row r="94" spans="2:14" s="210" customFormat="1" ht="15" customHeight="1">
      <c r="B94" s="958"/>
      <c r="C94" s="374" t="s">
        <v>124</v>
      </c>
      <c r="D94" s="407"/>
      <c r="E94" s="403">
        <f t="shared" si="37"/>
        <v>6.8600000000000036E-2</v>
      </c>
      <c r="F94" s="403">
        <f t="shared" si="37"/>
        <v>2.3621052000000002</v>
      </c>
      <c r="G94" s="403">
        <f t="shared" si="37"/>
        <v>4.3062539009250713</v>
      </c>
      <c r="H94" s="403">
        <f t="shared" si="37"/>
        <v>4.9240064144006164</v>
      </c>
      <c r="I94" s="403">
        <f t="shared" si="37"/>
        <v>6.3030453491070819</v>
      </c>
      <c r="J94" s="403">
        <f t="shared" si="37"/>
        <v>10.712367692664117</v>
      </c>
      <c r="K94" s="403">
        <f t="shared" si="37"/>
        <v>16.769999175228332</v>
      </c>
      <c r="L94" s="403">
        <f t="shared" si="38"/>
        <v>30.933162842139446</v>
      </c>
      <c r="M94" s="403">
        <f t="shared" si="38"/>
        <v>47.28156861934621</v>
      </c>
      <c r="N94" s="389">
        <f t="shared" si="22"/>
        <v>0.49084344661575452</v>
      </c>
    </row>
    <row r="95" spans="2:14" s="210" customFormat="1" ht="15" customHeight="1">
      <c r="B95" s="963"/>
      <c r="C95" s="372" t="s">
        <v>19</v>
      </c>
      <c r="D95" s="407"/>
      <c r="E95" s="406">
        <f t="shared" ref="E95:K95" si="39">SUM(E96:E98)</f>
        <v>82.947397914499106</v>
      </c>
      <c r="F95" s="406">
        <f t="shared" si="39"/>
        <v>38.96791340192712</v>
      </c>
      <c r="G95" s="406">
        <f t="shared" si="39"/>
        <v>33.735206291424817</v>
      </c>
      <c r="H95" s="406">
        <f t="shared" si="39"/>
        <v>39.503796254997525</v>
      </c>
      <c r="I95" s="406">
        <f t="shared" si="39"/>
        <v>62.593704280146149</v>
      </c>
      <c r="J95" s="406">
        <f t="shared" si="39"/>
        <v>48.640042003924755</v>
      </c>
      <c r="K95" s="406">
        <f t="shared" si="39"/>
        <v>39.250948284409219</v>
      </c>
      <c r="L95" s="406">
        <f>SUM(L96:L98)</f>
        <v>37.103260805953312</v>
      </c>
      <c r="M95" s="406">
        <f>SUM(M96:M98)</f>
        <v>36.195130229958423</v>
      </c>
      <c r="N95" s="389">
        <f t="shared" si="22"/>
        <v>1.1799504113072734E-2</v>
      </c>
    </row>
    <row r="96" spans="2:14" s="210" customFormat="1" ht="15" customHeight="1">
      <c r="B96" s="961" t="s">
        <v>127</v>
      </c>
      <c r="C96" s="374" t="s">
        <v>131</v>
      </c>
      <c r="D96" s="407"/>
      <c r="E96" s="403">
        <f t="shared" ref="E96:K98" si="40">E52*E140/10^6</f>
        <v>26.47257380249971</v>
      </c>
      <c r="F96" s="403">
        <f t="shared" si="40"/>
        <v>12.436568106998017</v>
      </c>
      <c r="G96" s="403">
        <f t="shared" si="40"/>
        <v>10.766555199390899</v>
      </c>
      <c r="H96" s="403">
        <f t="shared" si="40"/>
        <v>12.607594549467294</v>
      </c>
      <c r="I96" s="403">
        <f t="shared" si="40"/>
        <v>19.976714131961536</v>
      </c>
      <c r="J96" s="403">
        <f t="shared" si="40"/>
        <v>15.52341766082705</v>
      </c>
      <c r="K96" s="403">
        <f t="shared" si="40"/>
        <v>12.526898388641238</v>
      </c>
      <c r="L96" s="403">
        <f t="shared" ref="L96:M98" si="41">L52*L140/10^6</f>
        <v>11.841466214665951</v>
      </c>
      <c r="M96" s="403">
        <f t="shared" si="41"/>
        <v>11.551637307433539</v>
      </c>
      <c r="N96" s="389">
        <f t="shared" si="22"/>
        <v>1.1799504113072734E-2</v>
      </c>
    </row>
    <row r="97" spans="2:14" s="210" customFormat="1" ht="15" customHeight="1">
      <c r="B97" s="949"/>
      <c r="C97" s="374" t="s">
        <v>132</v>
      </c>
      <c r="D97" s="174"/>
      <c r="E97" s="406">
        <f t="shared" si="40"/>
        <v>21.17805904199977</v>
      </c>
      <c r="F97" s="406">
        <f t="shared" si="40"/>
        <v>9.9492544855984129</v>
      </c>
      <c r="G97" s="406">
        <f t="shared" si="40"/>
        <v>8.6132441595127194</v>
      </c>
      <c r="H97" s="406">
        <f t="shared" si="40"/>
        <v>10.086075639573835</v>
      </c>
      <c r="I97" s="406">
        <f t="shared" si="40"/>
        <v>15.98137130556923</v>
      </c>
      <c r="J97" s="406">
        <f t="shared" si="40"/>
        <v>12.418734128661638</v>
      </c>
      <c r="K97" s="406">
        <f t="shared" si="40"/>
        <v>10.021518710912991</v>
      </c>
      <c r="L97" s="406">
        <f t="shared" si="41"/>
        <v>9.47317297173276</v>
      </c>
      <c r="M97" s="406">
        <f t="shared" si="41"/>
        <v>9.2413098459468319</v>
      </c>
      <c r="N97" s="389">
        <f t="shared" si="22"/>
        <v>1.1799504113072734E-2</v>
      </c>
    </row>
    <row r="98" spans="2:14" s="210" customFormat="1" ht="15" customHeight="1">
      <c r="B98" s="949"/>
      <c r="C98" s="374" t="s">
        <v>133</v>
      </c>
      <c r="D98" s="174"/>
      <c r="E98" s="403">
        <f t="shared" si="40"/>
        <v>35.296765069999616</v>
      </c>
      <c r="F98" s="403">
        <f t="shared" si="40"/>
        <v>16.58209080933069</v>
      </c>
      <c r="G98" s="403">
        <f t="shared" si="40"/>
        <v>14.3554069325212</v>
      </c>
      <c r="H98" s="403">
        <f t="shared" si="40"/>
        <v>16.810126065956393</v>
      </c>
      <c r="I98" s="403">
        <f t="shared" si="40"/>
        <v>26.635618842615379</v>
      </c>
      <c r="J98" s="403">
        <f t="shared" si="40"/>
        <v>20.697890214436065</v>
      </c>
      <c r="K98" s="403">
        <f t="shared" si="40"/>
        <v>16.702531184854987</v>
      </c>
      <c r="L98" s="403">
        <f t="shared" si="41"/>
        <v>15.788621619554602</v>
      </c>
      <c r="M98" s="403">
        <f t="shared" si="41"/>
        <v>15.402183076578055</v>
      </c>
      <c r="N98" s="389">
        <f t="shared" si="22"/>
        <v>1.1799504113072734E-2</v>
      </c>
    </row>
    <row r="99" spans="2:14" s="210" customFormat="1" ht="15" customHeight="1">
      <c r="B99" s="949"/>
      <c r="C99" s="372" t="s">
        <v>15</v>
      </c>
      <c r="D99" s="174"/>
      <c r="E99" s="406">
        <f t="shared" ref="E99:J99" si="42">SUM(E100:E102)</f>
        <v>0</v>
      </c>
      <c r="F99" s="406">
        <f t="shared" si="42"/>
        <v>0</v>
      </c>
      <c r="G99" s="406">
        <f t="shared" si="42"/>
        <v>0</v>
      </c>
      <c r="H99" s="406">
        <f t="shared" si="42"/>
        <v>7.4253048306125775</v>
      </c>
      <c r="I99" s="406">
        <f t="shared" si="42"/>
        <v>28.239859659490083</v>
      </c>
      <c r="J99" s="406">
        <f t="shared" si="42"/>
        <v>150.59387278101545</v>
      </c>
      <c r="K99" s="406">
        <f>SUM(K100:K102)</f>
        <v>593.10362367410005</v>
      </c>
      <c r="L99" s="406">
        <f>SUM(L100:L102)</f>
        <v>1078.8648989443438</v>
      </c>
      <c r="M99" s="406">
        <f>SUM(M100:M102)</f>
        <v>1314.7996830704492</v>
      </c>
      <c r="N99" s="389"/>
    </row>
    <row r="100" spans="2:14" s="210" customFormat="1" ht="15" customHeight="1">
      <c r="B100" s="954"/>
      <c r="C100" s="374" t="s">
        <v>80</v>
      </c>
      <c r="D100" s="174"/>
      <c r="E100" s="403">
        <f t="shared" ref="E100:K102" si="43">E56*E144/10^6</f>
        <v>0</v>
      </c>
      <c r="F100" s="403">
        <f t="shared" si="43"/>
        <v>0</v>
      </c>
      <c r="G100" s="403">
        <f t="shared" si="43"/>
        <v>0</v>
      </c>
      <c r="H100" s="403">
        <f t="shared" si="43"/>
        <v>7.1985952258398145</v>
      </c>
      <c r="I100" s="403">
        <f t="shared" si="43"/>
        <v>27.46591213997495</v>
      </c>
      <c r="J100" s="403">
        <f t="shared" si="43"/>
        <v>146.89042442958223</v>
      </c>
      <c r="K100" s="403">
        <f t="shared" si="43"/>
        <v>580.01932083231338</v>
      </c>
      <c r="L100" s="403">
        <f t="shared" ref="L100:M102" si="44">L56*L144/10^6</f>
        <v>1057.5200995293442</v>
      </c>
      <c r="M100" s="403">
        <f t="shared" si="44"/>
        <v>1291.476634262995</v>
      </c>
      <c r="N100" s="389"/>
    </row>
    <row r="101" spans="2:14" s="210" customFormat="1" ht="15" customHeight="1">
      <c r="B101" s="961" t="s">
        <v>127</v>
      </c>
      <c r="C101" s="374" t="s">
        <v>81</v>
      </c>
      <c r="D101" s="403"/>
      <c r="E101" s="403">
        <f t="shared" si="43"/>
        <v>0</v>
      </c>
      <c r="F101" s="403">
        <f t="shared" si="43"/>
        <v>0</v>
      </c>
      <c r="G101" s="403">
        <f t="shared" si="43"/>
        <v>0</v>
      </c>
      <c r="H101" s="403">
        <f t="shared" si="43"/>
        <v>0.11335480238638143</v>
      </c>
      <c r="I101" s="403">
        <f t="shared" si="43"/>
        <v>0.38697375975756543</v>
      </c>
      <c r="J101" s="403">
        <f t="shared" si="43"/>
        <v>1.8517241757166105</v>
      </c>
      <c r="K101" s="403">
        <f t="shared" si="43"/>
        <v>6.542151420893334</v>
      </c>
      <c r="L101" s="403">
        <f t="shared" si="44"/>
        <v>10.672399707499837</v>
      </c>
      <c r="M101" s="403">
        <f t="shared" si="44"/>
        <v>11.661524403726983</v>
      </c>
      <c r="N101" s="389"/>
    </row>
    <row r="102" spans="2:14" s="210" customFormat="1" ht="15" customHeight="1">
      <c r="B102" s="954"/>
      <c r="C102" s="374" t="s">
        <v>82</v>
      </c>
      <c r="D102" s="403"/>
      <c r="E102" s="403">
        <f t="shared" si="43"/>
        <v>0</v>
      </c>
      <c r="F102" s="403">
        <f t="shared" si="43"/>
        <v>0</v>
      </c>
      <c r="G102" s="403">
        <f t="shared" si="43"/>
        <v>0</v>
      </c>
      <c r="H102" s="403">
        <f t="shared" si="43"/>
        <v>0.11335480238638143</v>
      </c>
      <c r="I102" s="403">
        <f t="shared" si="43"/>
        <v>0.38697375975756543</v>
      </c>
      <c r="J102" s="403">
        <f t="shared" si="43"/>
        <v>1.8517241757166105</v>
      </c>
      <c r="K102" s="403">
        <f t="shared" si="43"/>
        <v>6.542151420893334</v>
      </c>
      <c r="L102" s="403">
        <f t="shared" si="44"/>
        <v>10.672399707499837</v>
      </c>
      <c r="M102" s="403">
        <f t="shared" si="44"/>
        <v>11.661524403726983</v>
      </c>
      <c r="N102" s="389"/>
    </row>
    <row r="103" spans="2:14" s="210" customFormat="1" ht="15" customHeight="1">
      <c r="B103" s="411" t="s">
        <v>37</v>
      </c>
      <c r="C103" s="374"/>
      <c r="D103" s="403"/>
      <c r="E103" s="403">
        <f t="shared" ref="E103:J103" si="45">SUM(E63,E69,E81,E86,E90,E95,E99,E75)</f>
        <v>96.087108970870659</v>
      </c>
      <c r="F103" s="403">
        <f t="shared" si="45"/>
        <v>164.339184122142</v>
      </c>
      <c r="G103" s="403">
        <f t="shared" si="45"/>
        <v>394.58978951314293</v>
      </c>
      <c r="H103" s="403">
        <f t="shared" si="45"/>
        <v>683.16497149378552</v>
      </c>
      <c r="I103" s="403">
        <f t="shared" si="45"/>
        <v>811.20326975759156</v>
      </c>
      <c r="J103" s="403">
        <f t="shared" si="45"/>
        <v>1024.1884808616226</v>
      </c>
      <c r="K103" s="403">
        <f>SUM(K63,K69,K81,K86,K90,K95,K99,K75)</f>
        <v>1659.1749010363101</v>
      </c>
      <c r="L103" s="403">
        <f>SUM(L63,L69,L81,L86,L90,L95,L99,L75)</f>
        <v>2397.7993492141336</v>
      </c>
      <c r="M103" s="403">
        <f>SUM(M63,M69,M81,M86,M90,M95,M99,M75)</f>
        <v>2823.4438516698383</v>
      </c>
      <c r="N103" s="389">
        <f>(M103/G103)^(1/6)-1</f>
        <v>0.38815795242532936</v>
      </c>
    </row>
    <row r="104" spans="2:14" s="210" customFormat="1" ht="15" customHeight="1">
      <c r="B104" s="212"/>
      <c r="C104" s="212"/>
      <c r="D104" s="387"/>
      <c r="E104" s="387"/>
      <c r="F104" s="387"/>
      <c r="G104" s="387"/>
      <c r="H104" s="387"/>
      <c r="I104" s="387"/>
      <c r="J104" s="387"/>
      <c r="K104" s="387"/>
      <c r="L104" s="387"/>
      <c r="M104" s="387"/>
      <c r="N104" s="386"/>
    </row>
    <row r="105" spans="2:14" s="210" customFormat="1" ht="15" customHeight="1">
      <c r="B105" s="349" t="s">
        <v>42</v>
      </c>
      <c r="C105" s="212"/>
      <c r="D105" s="387"/>
      <c r="E105" s="387"/>
      <c r="F105" s="387"/>
      <c r="G105" s="387"/>
      <c r="H105" s="387"/>
      <c r="I105" s="387"/>
      <c r="J105" s="387"/>
      <c r="K105" s="387"/>
      <c r="L105" s="387"/>
      <c r="M105" s="387"/>
      <c r="N105" s="386"/>
    </row>
    <row r="106" spans="2:14" s="210" customFormat="1" ht="15" customHeight="1">
      <c r="B106" s="400" t="s">
        <v>26</v>
      </c>
      <c r="C106" s="400"/>
      <c r="D106" s="400" t="s">
        <v>28</v>
      </c>
      <c r="E106" s="199">
        <v>2011</v>
      </c>
      <c r="F106" s="199">
        <v>2012</v>
      </c>
      <c r="G106" s="199">
        <v>2013</v>
      </c>
      <c r="H106" s="199">
        <v>2014</v>
      </c>
      <c r="I106" s="199">
        <v>2015</v>
      </c>
      <c r="J106" s="199">
        <v>2016</v>
      </c>
      <c r="K106" s="199">
        <v>2017</v>
      </c>
      <c r="L106" s="199">
        <v>2018</v>
      </c>
      <c r="M106" s="199">
        <v>2019</v>
      </c>
      <c r="N106" s="410" t="s">
        <v>29</v>
      </c>
    </row>
    <row r="107" spans="2:14" s="210" customFormat="1" ht="15" customHeight="1">
      <c r="B107" s="964" t="s">
        <v>90</v>
      </c>
      <c r="C107" s="375" t="s">
        <v>62</v>
      </c>
      <c r="D107" s="398"/>
      <c r="E107" s="197"/>
      <c r="F107" s="197"/>
      <c r="G107" s="197"/>
      <c r="H107" s="197"/>
      <c r="I107" s="197"/>
      <c r="J107" s="197"/>
      <c r="K107" s="197"/>
      <c r="L107" s="197"/>
      <c r="M107" s="197"/>
      <c r="N107" s="392"/>
    </row>
    <row r="108" spans="2:14" s="210" customFormat="1" ht="15" customHeight="1">
      <c r="B108" s="949"/>
      <c r="C108" s="374" t="s">
        <v>63</v>
      </c>
      <c r="D108" s="403"/>
      <c r="E108" s="403">
        <v>2430</v>
      </c>
      <c r="F108" s="403">
        <v>2187</v>
      </c>
      <c r="G108" s="403">
        <v>1968.3</v>
      </c>
      <c r="H108" s="403">
        <v>1771.47</v>
      </c>
      <c r="I108" s="403">
        <v>1594.3230000000001</v>
      </c>
      <c r="J108" s="403">
        <v>1434.8907000000002</v>
      </c>
      <c r="K108" s="403">
        <v>1291.4016300000001</v>
      </c>
      <c r="L108" s="403">
        <v>1162.261467</v>
      </c>
      <c r="M108" s="403">
        <v>1046.0353203</v>
      </c>
      <c r="N108" s="389">
        <f t="shared" ref="N108:N142" si="46">(M108/G108)^(1/6)-1</f>
        <v>-9.9999999999999978E-2</v>
      </c>
    </row>
    <row r="109" spans="2:14" s="210" customFormat="1" ht="15" customHeight="1">
      <c r="B109" s="949"/>
      <c r="C109" s="374" t="s">
        <v>61</v>
      </c>
      <c r="D109" s="403"/>
      <c r="E109" s="403">
        <v>243</v>
      </c>
      <c r="F109" s="403">
        <v>218.70000000000002</v>
      </c>
      <c r="G109" s="403">
        <v>196.83</v>
      </c>
      <c r="H109" s="403">
        <v>177.14700000000002</v>
      </c>
      <c r="I109" s="403">
        <v>159.43230000000003</v>
      </c>
      <c r="J109" s="403">
        <v>143.48907000000003</v>
      </c>
      <c r="K109" s="403">
        <v>129.14016300000003</v>
      </c>
      <c r="L109" s="403">
        <v>116.22614670000003</v>
      </c>
      <c r="M109" s="403">
        <v>104.60353203000003</v>
      </c>
      <c r="N109" s="389">
        <f t="shared" si="46"/>
        <v>-9.9999999999999978E-2</v>
      </c>
    </row>
    <row r="110" spans="2:14" s="210" customFormat="1" ht="15" customHeight="1">
      <c r="B110" s="949"/>
      <c r="C110" s="374" t="s">
        <v>58</v>
      </c>
      <c r="D110" s="403"/>
      <c r="E110" s="403">
        <v>1822.5</v>
      </c>
      <c r="F110" s="403">
        <v>1640.25</v>
      </c>
      <c r="G110" s="403">
        <v>1476.2250000000001</v>
      </c>
      <c r="H110" s="403">
        <v>1328.6025000000002</v>
      </c>
      <c r="I110" s="403">
        <v>1195.7422500000002</v>
      </c>
      <c r="J110" s="403">
        <v>1076.1680250000002</v>
      </c>
      <c r="K110" s="403">
        <v>968.55122250000022</v>
      </c>
      <c r="L110" s="403">
        <v>871.6961002500002</v>
      </c>
      <c r="M110" s="403">
        <v>784.5264902250002</v>
      </c>
      <c r="N110" s="389">
        <f t="shared" si="46"/>
        <v>-9.9999999999999978E-2</v>
      </c>
    </row>
    <row r="111" spans="2:14" s="210" customFormat="1" ht="15" customHeight="1">
      <c r="B111" s="949"/>
      <c r="C111" s="374" t="s">
        <v>287</v>
      </c>
      <c r="D111" s="403"/>
      <c r="E111" s="403">
        <v>4050</v>
      </c>
      <c r="F111" s="403">
        <v>3645</v>
      </c>
      <c r="G111" s="403">
        <v>3280.5</v>
      </c>
      <c r="H111" s="403">
        <v>2952.4500000000003</v>
      </c>
      <c r="I111" s="403">
        <v>2657.2050000000004</v>
      </c>
      <c r="J111" s="403">
        <v>2391.4845000000005</v>
      </c>
      <c r="K111" s="403">
        <v>2152.3360500000003</v>
      </c>
      <c r="L111" s="403">
        <v>1937.1024450000004</v>
      </c>
      <c r="M111" s="403">
        <v>1743.3922005000004</v>
      </c>
      <c r="N111" s="389">
        <f t="shared" si="46"/>
        <v>-9.9999999999999978E-2</v>
      </c>
    </row>
    <row r="112" spans="2:14" s="210" customFormat="1" ht="15" customHeight="1">
      <c r="B112" s="954"/>
      <c r="C112" s="374" t="s">
        <v>129</v>
      </c>
      <c r="D112" s="373"/>
      <c r="E112" s="405">
        <v>200</v>
      </c>
      <c r="F112" s="405">
        <v>194</v>
      </c>
      <c r="G112" s="405">
        <v>174.6</v>
      </c>
      <c r="H112" s="405">
        <v>157.13999999999999</v>
      </c>
      <c r="I112" s="405">
        <v>141.42599999999999</v>
      </c>
      <c r="J112" s="405">
        <v>127.28339999999999</v>
      </c>
      <c r="K112" s="405">
        <v>114.55505999999998</v>
      </c>
      <c r="L112" s="405">
        <v>103.09955399999998</v>
      </c>
      <c r="M112" s="405">
        <v>92.789598599999991</v>
      </c>
      <c r="N112" s="389">
        <f t="shared" si="46"/>
        <v>-9.9999999999999978E-2</v>
      </c>
    </row>
    <row r="113" spans="2:14" s="210" customFormat="1" ht="15" customHeight="1">
      <c r="B113" s="961" t="s">
        <v>90</v>
      </c>
      <c r="C113" s="372" t="s">
        <v>87</v>
      </c>
      <c r="D113" s="404"/>
      <c r="E113" s="405"/>
      <c r="F113" s="405"/>
      <c r="G113" s="405"/>
      <c r="H113" s="405"/>
      <c r="I113" s="405"/>
      <c r="J113" s="405"/>
      <c r="K113" s="405"/>
      <c r="L113" s="405"/>
      <c r="M113" s="405"/>
      <c r="N113" s="389"/>
    </row>
    <row r="114" spans="2:14" s="210" customFormat="1" ht="15" customHeight="1">
      <c r="B114" s="949"/>
      <c r="C114" s="374" t="s">
        <v>63</v>
      </c>
      <c r="D114" s="404"/>
      <c r="E114" s="405">
        <v>4860</v>
      </c>
      <c r="F114" s="405">
        <v>4374</v>
      </c>
      <c r="G114" s="405">
        <v>3936.6</v>
      </c>
      <c r="H114" s="405">
        <v>3542.94</v>
      </c>
      <c r="I114" s="405">
        <v>3188.6460000000002</v>
      </c>
      <c r="J114" s="405">
        <v>2869.7814000000003</v>
      </c>
      <c r="K114" s="405">
        <v>2582.8032600000001</v>
      </c>
      <c r="L114" s="405">
        <v>2324.5229340000001</v>
      </c>
      <c r="M114" s="405">
        <v>2092.0706405999999</v>
      </c>
      <c r="N114" s="389">
        <f t="shared" si="46"/>
        <v>-9.9999999999999978E-2</v>
      </c>
    </row>
    <row r="115" spans="2:14" s="210" customFormat="1" ht="15" customHeight="1">
      <c r="B115" s="949"/>
      <c r="C115" s="374" t="s">
        <v>61</v>
      </c>
      <c r="D115" s="404"/>
      <c r="E115" s="405">
        <v>486</v>
      </c>
      <c r="F115" s="405">
        <v>437.40000000000003</v>
      </c>
      <c r="G115" s="405">
        <v>393.66</v>
      </c>
      <c r="H115" s="405">
        <v>354.29400000000004</v>
      </c>
      <c r="I115" s="405">
        <v>318.86460000000005</v>
      </c>
      <c r="J115" s="405">
        <v>286.97814000000005</v>
      </c>
      <c r="K115" s="405">
        <v>258.28032600000006</v>
      </c>
      <c r="L115" s="405">
        <v>232.45229340000006</v>
      </c>
      <c r="M115" s="405">
        <v>209.20706406000005</v>
      </c>
      <c r="N115" s="389">
        <f t="shared" si="46"/>
        <v>-9.9999999999999978E-2</v>
      </c>
    </row>
    <row r="116" spans="2:14" s="210" customFormat="1" ht="15" customHeight="1">
      <c r="B116" s="949"/>
      <c r="C116" s="374" t="s">
        <v>58</v>
      </c>
      <c r="D116" s="404"/>
      <c r="E116" s="405">
        <v>3645</v>
      </c>
      <c r="F116" s="405">
        <v>3280.5</v>
      </c>
      <c r="G116" s="405">
        <v>2952.4500000000003</v>
      </c>
      <c r="H116" s="405">
        <v>2657.2050000000004</v>
      </c>
      <c r="I116" s="405">
        <v>2391.4845000000005</v>
      </c>
      <c r="J116" s="405">
        <v>2152.3360500000003</v>
      </c>
      <c r="K116" s="405">
        <v>1937.1024450000004</v>
      </c>
      <c r="L116" s="405">
        <v>1743.3922005000004</v>
      </c>
      <c r="M116" s="405">
        <v>1569.0529804500004</v>
      </c>
      <c r="N116" s="389">
        <f t="shared" si="46"/>
        <v>-9.9999999999999978E-2</v>
      </c>
    </row>
    <row r="117" spans="2:14" s="210" customFormat="1" ht="15" customHeight="1">
      <c r="B117" s="949"/>
      <c r="C117" s="374" t="s">
        <v>287</v>
      </c>
      <c r="D117" s="174"/>
      <c r="E117" s="406">
        <v>8100</v>
      </c>
      <c r="F117" s="406">
        <v>7290</v>
      </c>
      <c r="G117" s="406">
        <v>6561</v>
      </c>
      <c r="H117" s="406">
        <v>5904.9000000000005</v>
      </c>
      <c r="I117" s="406">
        <v>5314.4100000000008</v>
      </c>
      <c r="J117" s="406">
        <v>4782.969000000001</v>
      </c>
      <c r="K117" s="406">
        <v>4304.6721000000007</v>
      </c>
      <c r="L117" s="406">
        <v>3874.2048900000009</v>
      </c>
      <c r="M117" s="406">
        <v>3486.7844010000008</v>
      </c>
      <c r="N117" s="389">
        <f t="shared" si="46"/>
        <v>-9.9999999999999978E-2</v>
      </c>
    </row>
    <row r="118" spans="2:14" s="210" customFormat="1" ht="15" customHeight="1">
      <c r="B118" s="954"/>
      <c r="C118" s="374" t="s">
        <v>129</v>
      </c>
      <c r="D118" s="407"/>
      <c r="E118" s="405">
        <v>400</v>
      </c>
      <c r="F118" s="405">
        <v>388</v>
      </c>
      <c r="G118" s="405">
        <v>349.2</v>
      </c>
      <c r="H118" s="405">
        <v>314.27999999999997</v>
      </c>
      <c r="I118" s="405">
        <v>282.85199999999998</v>
      </c>
      <c r="J118" s="405">
        <v>254.56679999999997</v>
      </c>
      <c r="K118" s="405">
        <v>229.11011999999997</v>
      </c>
      <c r="L118" s="405">
        <v>206.19910799999997</v>
      </c>
      <c r="M118" s="405">
        <v>185.57919719999998</v>
      </c>
      <c r="N118" s="389">
        <f t="shared" si="46"/>
        <v>-9.9999999999999978E-2</v>
      </c>
    </row>
    <row r="119" spans="2:14" s="210" customFormat="1" ht="15" customHeight="1">
      <c r="B119" s="402" t="s">
        <v>92</v>
      </c>
      <c r="C119" s="372" t="s">
        <v>62</v>
      </c>
      <c r="D119" s="407"/>
      <c r="E119" s="405"/>
      <c r="F119" s="405"/>
      <c r="G119" s="405"/>
      <c r="H119" s="405"/>
      <c r="I119" s="405"/>
      <c r="J119" s="405"/>
      <c r="K119" s="405"/>
      <c r="L119" s="405"/>
      <c r="M119" s="405"/>
      <c r="N119" s="389"/>
    </row>
    <row r="120" spans="2:14" s="210" customFormat="1" ht="15" customHeight="1">
      <c r="B120" s="962" t="s">
        <v>90</v>
      </c>
      <c r="C120" s="374" t="s">
        <v>63</v>
      </c>
      <c r="D120" s="407"/>
      <c r="E120" s="406">
        <v>1215</v>
      </c>
      <c r="F120" s="406">
        <v>1093.5</v>
      </c>
      <c r="G120" s="406">
        <v>984.15</v>
      </c>
      <c r="H120" s="406">
        <v>885.73500000000001</v>
      </c>
      <c r="I120" s="406">
        <v>797.16150000000005</v>
      </c>
      <c r="J120" s="406">
        <v>717.44535000000008</v>
      </c>
      <c r="K120" s="406">
        <v>645.70081500000003</v>
      </c>
      <c r="L120" s="406">
        <v>581.13073350000002</v>
      </c>
      <c r="M120" s="406">
        <v>523.01766014999998</v>
      </c>
      <c r="N120" s="389">
        <f t="shared" si="46"/>
        <v>-9.9999999999999978E-2</v>
      </c>
    </row>
    <row r="121" spans="2:14" s="210" customFormat="1" ht="15" customHeight="1">
      <c r="B121" s="949"/>
      <c r="C121" s="374" t="s">
        <v>61</v>
      </c>
      <c r="D121" s="407"/>
      <c r="E121" s="406">
        <v>121.5</v>
      </c>
      <c r="F121" s="406">
        <v>109.35000000000001</v>
      </c>
      <c r="G121" s="406">
        <v>98.415000000000006</v>
      </c>
      <c r="H121" s="406">
        <v>88.57350000000001</v>
      </c>
      <c r="I121" s="406">
        <v>79.716150000000013</v>
      </c>
      <c r="J121" s="406">
        <v>71.744535000000013</v>
      </c>
      <c r="K121" s="406">
        <v>64.570081500000015</v>
      </c>
      <c r="L121" s="406">
        <v>58.113073350000015</v>
      </c>
      <c r="M121" s="406">
        <v>52.301766015000013</v>
      </c>
      <c r="N121" s="389">
        <f t="shared" si="46"/>
        <v>-9.9999999999999978E-2</v>
      </c>
    </row>
    <row r="122" spans="2:14" s="210" customFormat="1" ht="15" customHeight="1">
      <c r="B122" s="949"/>
      <c r="C122" s="374" t="s">
        <v>58</v>
      </c>
      <c r="D122" s="407"/>
      <c r="E122" s="406">
        <v>911.25</v>
      </c>
      <c r="F122" s="406">
        <v>820.125</v>
      </c>
      <c r="G122" s="406">
        <v>738.11250000000007</v>
      </c>
      <c r="H122" s="406">
        <v>664.3012500000001</v>
      </c>
      <c r="I122" s="406">
        <v>597.87112500000012</v>
      </c>
      <c r="J122" s="406">
        <v>538.08401250000009</v>
      </c>
      <c r="K122" s="406">
        <v>484.27561125000011</v>
      </c>
      <c r="L122" s="406">
        <v>435.8480501250001</v>
      </c>
      <c r="M122" s="406">
        <v>392.2632451125001</v>
      </c>
      <c r="N122" s="389">
        <f t="shared" si="46"/>
        <v>-9.9999999999999978E-2</v>
      </c>
    </row>
    <row r="123" spans="2:14" s="210" customFormat="1" ht="15" customHeight="1">
      <c r="B123" s="949"/>
      <c r="C123" s="374" t="s">
        <v>287</v>
      </c>
      <c r="D123" s="407"/>
      <c r="E123" s="406">
        <v>2025</v>
      </c>
      <c r="F123" s="406">
        <v>1822.5</v>
      </c>
      <c r="G123" s="406">
        <v>1640.25</v>
      </c>
      <c r="H123" s="406">
        <v>1476.2250000000001</v>
      </c>
      <c r="I123" s="406">
        <v>1328.6025000000002</v>
      </c>
      <c r="J123" s="406">
        <v>1195.7422500000002</v>
      </c>
      <c r="K123" s="406">
        <v>1076.1680250000002</v>
      </c>
      <c r="L123" s="406">
        <v>968.55122250000022</v>
      </c>
      <c r="M123" s="406">
        <v>871.6961002500002</v>
      </c>
      <c r="N123" s="389">
        <f t="shared" si="46"/>
        <v>-9.9999999999999978E-2</v>
      </c>
    </row>
    <row r="124" spans="2:14" s="210" customFormat="1" ht="15" customHeight="1">
      <c r="B124" s="954"/>
      <c r="C124" s="374" t="s">
        <v>120</v>
      </c>
      <c r="D124" s="407"/>
      <c r="E124" s="406">
        <v>100</v>
      </c>
      <c r="F124" s="406">
        <v>97</v>
      </c>
      <c r="G124" s="406">
        <v>87.3</v>
      </c>
      <c r="H124" s="406">
        <v>78.569999999999993</v>
      </c>
      <c r="I124" s="406">
        <v>70.712999999999994</v>
      </c>
      <c r="J124" s="406">
        <v>63.641699999999993</v>
      </c>
      <c r="K124" s="406">
        <v>57.277529999999992</v>
      </c>
      <c r="L124" s="406">
        <v>51.549776999999992</v>
      </c>
      <c r="M124" s="406">
        <v>46.394799299999995</v>
      </c>
      <c r="N124" s="389">
        <f t="shared" si="46"/>
        <v>-9.9999999999999978E-2</v>
      </c>
    </row>
    <row r="125" spans="2:14" s="210" customFormat="1" ht="15" customHeight="1">
      <c r="B125" s="961" t="s">
        <v>90</v>
      </c>
      <c r="C125" s="372" t="s">
        <v>121</v>
      </c>
      <c r="D125" s="408"/>
      <c r="E125" s="405"/>
      <c r="F125" s="405"/>
      <c r="G125" s="405"/>
      <c r="H125" s="405"/>
      <c r="I125" s="405"/>
      <c r="J125" s="405"/>
      <c r="K125" s="405"/>
      <c r="L125" s="405"/>
      <c r="M125" s="405"/>
      <c r="N125" s="389"/>
    </row>
    <row r="126" spans="2:14" s="210" customFormat="1" ht="15" customHeight="1">
      <c r="B126" s="949"/>
      <c r="C126" s="374" t="s">
        <v>80</v>
      </c>
      <c r="D126" s="174"/>
      <c r="E126" s="406">
        <v>2250</v>
      </c>
      <c r="F126" s="406">
        <v>1462.5</v>
      </c>
      <c r="G126" s="406">
        <v>877.5</v>
      </c>
      <c r="H126" s="406">
        <v>702</v>
      </c>
      <c r="I126" s="406">
        <v>666.9</v>
      </c>
      <c r="J126" s="406">
        <v>600.21</v>
      </c>
      <c r="K126" s="406">
        <v>540.18900000000008</v>
      </c>
      <c r="L126" s="406">
        <v>486.1701000000001</v>
      </c>
      <c r="M126" s="406">
        <v>437.55309000000011</v>
      </c>
      <c r="N126" s="389">
        <f t="shared" si="46"/>
        <v>-0.10950680499965049</v>
      </c>
    </row>
    <row r="127" spans="2:14" s="210" customFormat="1" ht="15" customHeight="1">
      <c r="B127" s="949"/>
      <c r="C127" s="374" t="s">
        <v>122</v>
      </c>
      <c r="D127" s="174"/>
      <c r="E127" s="405">
        <v>0</v>
      </c>
      <c r="F127" s="405">
        <v>50</v>
      </c>
      <c r="G127" s="405">
        <v>40</v>
      </c>
      <c r="H127" s="405">
        <v>32</v>
      </c>
      <c r="I127" s="405">
        <v>25.6</v>
      </c>
      <c r="J127" s="405">
        <v>23.040000000000003</v>
      </c>
      <c r="K127" s="405">
        <v>20.736000000000004</v>
      </c>
      <c r="L127" s="405">
        <v>18.662400000000005</v>
      </c>
      <c r="M127" s="405">
        <v>16.796160000000004</v>
      </c>
      <c r="N127" s="389">
        <f t="shared" si="46"/>
        <v>-0.13465025781555495</v>
      </c>
    </row>
    <row r="128" spans="2:14" s="210" customFormat="1" ht="15" customHeight="1">
      <c r="B128" s="949"/>
      <c r="C128" s="374" t="s">
        <v>123</v>
      </c>
      <c r="D128" s="174"/>
      <c r="E128" s="406">
        <v>2000</v>
      </c>
      <c r="F128" s="406">
        <v>1940</v>
      </c>
      <c r="G128" s="406">
        <v>1881.8</v>
      </c>
      <c r="H128" s="406">
        <v>1693.62</v>
      </c>
      <c r="I128" s="406">
        <v>1185.5339999999999</v>
      </c>
      <c r="J128" s="406">
        <v>1066.9805999999999</v>
      </c>
      <c r="K128" s="406">
        <v>960.28253999999993</v>
      </c>
      <c r="L128" s="406">
        <v>864.25428599999998</v>
      </c>
      <c r="M128" s="406">
        <v>777.82885739999995</v>
      </c>
      <c r="N128" s="389">
        <f t="shared" si="46"/>
        <v>-0.13691858575050841</v>
      </c>
    </row>
    <row r="129" spans="2:19" s="210" customFormat="1" ht="15" customHeight="1">
      <c r="B129" s="949"/>
      <c r="C129" s="374" t="s">
        <v>124</v>
      </c>
      <c r="D129" s="407"/>
      <c r="E129" s="405">
        <v>200</v>
      </c>
      <c r="F129" s="405">
        <v>194</v>
      </c>
      <c r="G129" s="405">
        <v>155.20000000000002</v>
      </c>
      <c r="H129" s="405">
        <v>93.12</v>
      </c>
      <c r="I129" s="405">
        <v>65.183999999999997</v>
      </c>
      <c r="J129" s="405">
        <v>58.665599999999998</v>
      </c>
      <c r="K129" s="405">
        <v>52.799039999999998</v>
      </c>
      <c r="L129" s="405">
        <v>47.519135999999996</v>
      </c>
      <c r="M129" s="405">
        <v>42.767222399999994</v>
      </c>
      <c r="N129" s="389">
        <f t="shared" si="46"/>
        <v>-0.19331641188920168</v>
      </c>
    </row>
    <row r="130" spans="2:19" s="210" customFormat="1" ht="15" customHeight="1">
      <c r="B130" s="949"/>
      <c r="C130" s="372" t="s">
        <v>125</v>
      </c>
      <c r="D130" s="407"/>
      <c r="E130" s="405"/>
      <c r="F130" s="405"/>
      <c r="G130" s="405"/>
      <c r="H130" s="405"/>
      <c r="I130" s="405"/>
      <c r="J130" s="405"/>
      <c r="K130" s="405"/>
      <c r="L130" s="405"/>
      <c r="M130" s="405"/>
      <c r="N130" s="389"/>
    </row>
    <row r="131" spans="2:19" s="210" customFormat="1" ht="15" customHeight="1">
      <c r="B131" s="954"/>
      <c r="C131" s="374" t="s">
        <v>126</v>
      </c>
      <c r="D131" s="407"/>
      <c r="E131" s="406">
        <v>6</v>
      </c>
      <c r="F131" s="406">
        <v>5.0999999999999996</v>
      </c>
      <c r="G131" s="406">
        <v>4.335</v>
      </c>
      <c r="H131" s="406">
        <v>3.6847499999999997</v>
      </c>
      <c r="I131" s="406">
        <v>3.1320374999999996</v>
      </c>
      <c r="J131" s="406">
        <v>2.6622318749999994</v>
      </c>
      <c r="K131" s="406">
        <v>2.2628970937499995</v>
      </c>
      <c r="L131" s="406">
        <v>1.9234625296874994</v>
      </c>
      <c r="M131" s="406">
        <v>1.6349431502343745</v>
      </c>
      <c r="N131" s="389">
        <f t="shared" si="46"/>
        <v>-0.15000000000000002</v>
      </c>
    </row>
    <row r="132" spans="2:19" s="210" customFormat="1" ht="15" customHeight="1">
      <c r="B132" s="961" t="s">
        <v>127</v>
      </c>
      <c r="C132" s="374" t="s">
        <v>128</v>
      </c>
      <c r="D132" s="174"/>
      <c r="E132" s="406">
        <v>48</v>
      </c>
      <c r="F132" s="406">
        <v>40.799999999999997</v>
      </c>
      <c r="G132" s="406">
        <v>34.679999999999993</v>
      </c>
      <c r="H132" s="406">
        <v>29.477999999999994</v>
      </c>
      <c r="I132" s="406">
        <v>25.056299999999993</v>
      </c>
      <c r="J132" s="406">
        <v>21.297854999999995</v>
      </c>
      <c r="K132" s="406">
        <v>18.103176749999996</v>
      </c>
      <c r="L132" s="406">
        <v>15.387700237499995</v>
      </c>
      <c r="M132" s="406">
        <v>13.079545201874996</v>
      </c>
      <c r="N132" s="389">
        <f t="shared" si="46"/>
        <v>-0.15000000000000002</v>
      </c>
    </row>
    <row r="133" spans="2:19" s="210" customFormat="1" ht="15" customHeight="1">
      <c r="B133" s="958"/>
      <c r="C133" s="374" t="s">
        <v>129</v>
      </c>
      <c r="D133" s="174"/>
      <c r="E133" s="405">
        <v>30</v>
      </c>
      <c r="F133" s="405">
        <v>25.5</v>
      </c>
      <c r="G133" s="405">
        <v>21.674999999999997</v>
      </c>
      <c r="H133" s="405">
        <v>18.423749999999998</v>
      </c>
      <c r="I133" s="405">
        <v>15.660187499999997</v>
      </c>
      <c r="J133" s="405">
        <v>13.311159374999999</v>
      </c>
      <c r="K133" s="405">
        <v>11.314485468749998</v>
      </c>
      <c r="L133" s="405">
        <v>9.6173126484374976</v>
      </c>
      <c r="M133" s="405">
        <v>8.1747157511718722</v>
      </c>
      <c r="N133" s="389">
        <f t="shared" si="46"/>
        <v>-0.15000000000000002</v>
      </c>
    </row>
    <row r="134" spans="2:19" s="210" customFormat="1" ht="15" customHeight="1">
      <c r="B134" s="958"/>
      <c r="C134" s="372" t="s">
        <v>333</v>
      </c>
      <c r="D134" s="174"/>
      <c r="E134" s="405"/>
      <c r="F134" s="405"/>
      <c r="G134" s="405"/>
      <c r="H134" s="405"/>
      <c r="I134" s="405"/>
      <c r="J134" s="405"/>
      <c r="K134" s="405"/>
      <c r="L134" s="405"/>
      <c r="M134" s="405"/>
      <c r="N134" s="389"/>
      <c r="P134" s="388"/>
    </row>
    <row r="135" spans="2:19" s="210" customFormat="1" ht="15" customHeight="1">
      <c r="B135" s="963"/>
      <c r="C135" s="374" t="s">
        <v>80</v>
      </c>
      <c r="D135" s="395"/>
      <c r="E135" s="412">
        <v>2250</v>
      </c>
      <c r="F135" s="412">
        <v>1462.5</v>
      </c>
      <c r="G135" s="412">
        <v>877.5</v>
      </c>
      <c r="H135" s="412">
        <v>702</v>
      </c>
      <c r="I135" s="412">
        <v>666.9</v>
      </c>
      <c r="J135" s="412">
        <v>633.55499999999995</v>
      </c>
      <c r="K135" s="412">
        <v>601.87724999999989</v>
      </c>
      <c r="L135" s="412">
        <v>571.78338749999989</v>
      </c>
      <c r="M135" s="412">
        <v>543.19421812499991</v>
      </c>
      <c r="N135" s="413">
        <f t="shared" si="46"/>
        <v>-7.6823652678333909E-2</v>
      </c>
    </row>
    <row r="136" spans="2:19" s="210" customFormat="1" ht="15" customHeight="1">
      <c r="B136" s="961" t="s">
        <v>127</v>
      </c>
      <c r="C136" s="374" t="s">
        <v>122</v>
      </c>
      <c r="D136" s="395"/>
      <c r="E136" s="412">
        <v>0</v>
      </c>
      <c r="F136" s="412">
        <v>50</v>
      </c>
      <c r="G136" s="412">
        <v>40</v>
      </c>
      <c r="H136" s="412">
        <v>32</v>
      </c>
      <c r="I136" s="412">
        <v>25.6</v>
      </c>
      <c r="J136" s="412">
        <v>20.480000000000004</v>
      </c>
      <c r="K136" s="412">
        <v>17.408000000000001</v>
      </c>
      <c r="L136" s="412">
        <v>14.796800000000001</v>
      </c>
      <c r="M136" s="412">
        <v>12.57728</v>
      </c>
      <c r="N136" s="413">
        <f t="shared" si="46"/>
        <v>-0.17537887487646786</v>
      </c>
    </row>
    <row r="137" spans="2:19" s="210" customFormat="1" ht="15" customHeight="1">
      <c r="B137" s="958"/>
      <c r="C137" s="374" t="s">
        <v>130</v>
      </c>
      <c r="D137" s="395"/>
      <c r="E137" s="412">
        <v>200</v>
      </c>
      <c r="F137" s="412">
        <v>194</v>
      </c>
      <c r="G137" s="412">
        <v>155.20000000000002</v>
      </c>
      <c r="H137" s="412">
        <v>93.12</v>
      </c>
      <c r="I137" s="412">
        <v>65.183999999999997</v>
      </c>
      <c r="J137" s="412">
        <v>55.406399999999998</v>
      </c>
      <c r="K137" s="412">
        <v>47.095439999999996</v>
      </c>
      <c r="L137" s="412">
        <v>40.031123999999998</v>
      </c>
      <c r="M137" s="412">
        <v>34.026455399999996</v>
      </c>
      <c r="N137" s="413">
        <f t="shared" si="46"/>
        <v>-0.22347728281536394</v>
      </c>
    </row>
    <row r="138" spans="2:19" s="210" customFormat="1" ht="15" customHeight="1">
      <c r="B138" s="958"/>
      <c r="C138" s="374" t="s">
        <v>135</v>
      </c>
      <c r="D138" s="395"/>
      <c r="E138" s="412">
        <v>200</v>
      </c>
      <c r="F138" s="412">
        <v>194</v>
      </c>
      <c r="G138" s="412">
        <v>155.20000000000002</v>
      </c>
      <c r="H138" s="412">
        <v>93.12</v>
      </c>
      <c r="I138" s="412">
        <v>65.183999999999997</v>
      </c>
      <c r="J138" s="412">
        <v>55.406399999999998</v>
      </c>
      <c r="K138" s="412">
        <v>47.095439999999996</v>
      </c>
      <c r="L138" s="412">
        <v>40.031123999999998</v>
      </c>
      <c r="M138" s="412">
        <v>34.026455399999996</v>
      </c>
      <c r="N138" s="413">
        <f t="shared" si="46"/>
        <v>-0.22347728281536394</v>
      </c>
    </row>
    <row r="139" spans="2:19" s="210" customFormat="1" ht="15" customHeight="1">
      <c r="B139" s="963"/>
      <c r="C139" s="372" t="s">
        <v>19</v>
      </c>
      <c r="D139" s="395"/>
      <c r="E139" s="412"/>
      <c r="F139" s="412"/>
      <c r="G139" s="412"/>
      <c r="H139" s="412"/>
      <c r="I139" s="412"/>
      <c r="J139" s="412"/>
      <c r="K139" s="412"/>
      <c r="L139" s="412"/>
      <c r="M139" s="412"/>
      <c r="N139" s="413"/>
    </row>
    <row r="140" spans="2:19" s="210" customFormat="1" ht="15" customHeight="1">
      <c r="B140" s="961" t="s">
        <v>127</v>
      </c>
      <c r="C140" s="374" t="s">
        <v>131</v>
      </c>
      <c r="D140" s="395"/>
      <c r="E140" s="412">
        <v>6</v>
      </c>
      <c r="F140" s="412">
        <v>5.0999999999999996</v>
      </c>
      <c r="G140" s="412">
        <v>4.335</v>
      </c>
      <c r="H140" s="412">
        <v>3.6847499999999997</v>
      </c>
      <c r="I140" s="412">
        <v>3.1320374999999996</v>
      </c>
      <c r="J140" s="412">
        <v>2.6622318749999994</v>
      </c>
      <c r="K140" s="412">
        <v>2.2628970937499995</v>
      </c>
      <c r="L140" s="412">
        <v>1.9234625296874994</v>
      </c>
      <c r="M140" s="412">
        <v>1.6349431502343745</v>
      </c>
      <c r="N140" s="413">
        <f t="shared" si="46"/>
        <v>-0.15000000000000002</v>
      </c>
    </row>
    <row r="141" spans="2:19" s="210" customFormat="1" ht="15" customHeight="1">
      <c r="B141" s="949"/>
      <c r="C141" s="374" t="s">
        <v>132</v>
      </c>
      <c r="D141" s="395"/>
      <c r="E141" s="412">
        <v>12</v>
      </c>
      <c r="F141" s="412">
        <v>10.199999999999999</v>
      </c>
      <c r="G141" s="412">
        <v>8.67</v>
      </c>
      <c r="H141" s="412">
        <v>7.3694999999999995</v>
      </c>
      <c r="I141" s="412">
        <v>6.2640749999999992</v>
      </c>
      <c r="J141" s="412">
        <v>5.3244637499999987</v>
      </c>
      <c r="K141" s="412">
        <v>4.525794187499999</v>
      </c>
      <c r="L141" s="412">
        <v>3.8469250593749988</v>
      </c>
      <c r="M141" s="412">
        <v>3.2698863004687491</v>
      </c>
      <c r="N141" s="413">
        <f t="shared" si="46"/>
        <v>-0.15000000000000002</v>
      </c>
    </row>
    <row r="142" spans="2:19" s="210" customFormat="1" ht="15" customHeight="1">
      <c r="B142" s="949"/>
      <c r="C142" s="374" t="s">
        <v>133</v>
      </c>
      <c r="D142" s="395"/>
      <c r="E142" s="412">
        <v>20</v>
      </c>
      <c r="F142" s="412">
        <v>17</v>
      </c>
      <c r="G142" s="412">
        <v>14.45</v>
      </c>
      <c r="H142" s="412">
        <v>12.282499999999999</v>
      </c>
      <c r="I142" s="412">
        <v>10.440124999999998</v>
      </c>
      <c r="J142" s="412">
        <v>8.8741062499999988</v>
      </c>
      <c r="K142" s="412">
        <v>7.5429903124999989</v>
      </c>
      <c r="L142" s="412">
        <v>6.4115417656249987</v>
      </c>
      <c r="M142" s="412">
        <v>5.4498105007812487</v>
      </c>
      <c r="N142" s="413">
        <f t="shared" si="46"/>
        <v>-0.15000000000000002</v>
      </c>
    </row>
    <row r="143" spans="2:19" s="210" customFormat="1" ht="15" customHeight="1">
      <c r="B143" s="949"/>
      <c r="C143" s="372" t="s">
        <v>15</v>
      </c>
      <c r="D143" s="395"/>
      <c r="E143" s="412"/>
      <c r="F143" s="412"/>
      <c r="G143" s="412"/>
      <c r="H143" s="412"/>
      <c r="I143" s="412"/>
      <c r="J143" s="412"/>
      <c r="K143" s="412"/>
      <c r="L143" s="412"/>
      <c r="M143" s="412"/>
      <c r="N143" s="413"/>
    </row>
    <row r="144" spans="2:19" s="210" customFormat="1" ht="15" customHeight="1">
      <c r="B144" s="954"/>
      <c r="C144" s="414" t="s">
        <v>80</v>
      </c>
      <c r="D144" s="395"/>
      <c r="E144" s="412"/>
      <c r="F144" s="412"/>
      <c r="G144" s="412"/>
      <c r="H144" s="412">
        <v>702</v>
      </c>
      <c r="I144" s="412">
        <v>666.9</v>
      </c>
      <c r="J144" s="412">
        <v>633.55499999999995</v>
      </c>
      <c r="K144" s="412">
        <v>601.87724999999989</v>
      </c>
      <c r="L144" s="412">
        <v>571.78338749999989</v>
      </c>
      <c r="M144" s="412">
        <v>543.19421812499991</v>
      </c>
      <c r="N144" s="413"/>
      <c r="P144" s="965"/>
      <c r="Q144" s="965"/>
      <c r="R144" s="965"/>
      <c r="S144" s="965"/>
    </row>
    <row r="145" spans="2:15" s="210" customFormat="1" ht="15" customHeight="1">
      <c r="B145" s="961" t="s">
        <v>127</v>
      </c>
      <c r="C145" s="374" t="s">
        <v>81</v>
      </c>
      <c r="D145" s="395"/>
      <c r="E145" s="412"/>
      <c r="F145" s="412"/>
      <c r="G145" s="412"/>
      <c r="H145" s="412">
        <v>11.05425</v>
      </c>
      <c r="I145" s="412">
        <v>9.3961124999999992</v>
      </c>
      <c r="J145" s="412">
        <v>7.9866956249999976</v>
      </c>
      <c r="K145" s="412">
        <v>6.7886912812499975</v>
      </c>
      <c r="L145" s="412">
        <v>5.7703875890624978</v>
      </c>
      <c r="M145" s="412">
        <v>4.9048294507031232</v>
      </c>
      <c r="N145" s="413"/>
    </row>
    <row r="146" spans="2:15" s="210" customFormat="1" ht="15" customHeight="1">
      <c r="B146" s="954"/>
      <c r="C146" s="374" t="s">
        <v>82</v>
      </c>
      <c r="D146" s="395"/>
      <c r="E146" s="412"/>
      <c r="F146" s="412"/>
      <c r="G146" s="412"/>
      <c r="H146" s="412">
        <v>11.05425</v>
      </c>
      <c r="I146" s="412">
        <v>9.3961124999999992</v>
      </c>
      <c r="J146" s="412">
        <v>7.9866956249999976</v>
      </c>
      <c r="K146" s="412">
        <v>6.7886912812499975</v>
      </c>
      <c r="L146" s="412">
        <v>5.7703875890624978</v>
      </c>
      <c r="M146" s="412">
        <v>4.9048294507031232</v>
      </c>
      <c r="N146" s="413"/>
    </row>
    <row r="147" spans="2:15">
      <c r="B147" s="32"/>
      <c r="C147" s="32"/>
      <c r="D147" s="32"/>
      <c r="E147" s="32"/>
      <c r="F147" s="32"/>
      <c r="G147" s="32"/>
      <c r="H147" s="32"/>
      <c r="I147" s="32"/>
      <c r="J147" s="32"/>
      <c r="K147" s="32"/>
      <c r="L147" s="32"/>
      <c r="M147" s="32"/>
      <c r="N147" s="32"/>
    </row>
    <row r="148" spans="2:15" ht="27.75" customHeight="1">
      <c r="B148" s="942" t="s">
        <v>451</v>
      </c>
      <c r="C148" s="942"/>
      <c r="D148" s="942"/>
      <c r="E148" s="942"/>
      <c r="F148" s="942"/>
      <c r="G148" s="942"/>
      <c r="H148" s="942"/>
      <c r="I148" s="942"/>
      <c r="J148" s="942"/>
      <c r="K148" s="942"/>
      <c r="L148" s="942"/>
      <c r="M148" s="942"/>
      <c r="N148" s="942"/>
      <c r="O148" s="942"/>
    </row>
  </sheetData>
  <mergeCells count="27">
    <mergeCell ref="B148:O148"/>
    <mergeCell ref="B20:B24"/>
    <mergeCell ref="B25:B30"/>
    <mergeCell ref="B32:B36"/>
    <mergeCell ref="B37:B43"/>
    <mergeCell ref="B44:B47"/>
    <mergeCell ref="B48:B51"/>
    <mergeCell ref="B52:B56"/>
    <mergeCell ref="B57:B58"/>
    <mergeCell ref="B63:B68"/>
    <mergeCell ref="B69:B74"/>
    <mergeCell ref="B76:B80"/>
    <mergeCell ref="B81:B87"/>
    <mergeCell ref="B88:B91"/>
    <mergeCell ref="B92:B95"/>
    <mergeCell ref="B96:B100"/>
    <mergeCell ref="B15:P15"/>
    <mergeCell ref="B145:B146"/>
    <mergeCell ref="B120:B124"/>
    <mergeCell ref="B125:B131"/>
    <mergeCell ref="B132:B135"/>
    <mergeCell ref="B136:B139"/>
    <mergeCell ref="B101:B102"/>
    <mergeCell ref="B107:B112"/>
    <mergeCell ref="B113:B118"/>
    <mergeCell ref="P144:S144"/>
    <mergeCell ref="B140:B144"/>
  </mergeCells>
  <phoneticPr fontId="7" type="noConversion"/>
  <pageMargins left="0.75" right="0.75" top="1" bottom="1" header="0.5" footer="0.5"/>
  <pageSetup paperSize="9" scale="38" orientation="landscape" horizontalDpi="200" verticalDpi="200" r:id="rId1"/>
  <headerFooter alignWithMargins="0">
    <oddFooter>&amp;L© Ovum 2012&amp;C&amp;A&amp;RPage &amp;P of &amp;N</oddFooter>
  </headerFooter>
  <rowBreaks count="1" manualBreakCount="1">
    <brk id="59" max="13" man="1"/>
  </rowBreaks>
  <drawing r:id="rId2"/>
</worksheet>
</file>

<file path=xl/worksheets/sheet18.xml><?xml version="1.0" encoding="utf-8"?>
<worksheet xmlns="http://schemas.openxmlformats.org/spreadsheetml/2006/main" xmlns:r="http://schemas.openxmlformats.org/officeDocument/2006/relationships">
  <dimension ref="A1:AH17"/>
  <sheetViews>
    <sheetView showRowColHeaders="0" zoomScaleNormal="150" workbookViewId="0"/>
  </sheetViews>
  <sheetFormatPr defaultRowHeight="12.75"/>
  <cols>
    <col min="1" max="1" width="3.7109375" style="49" customWidth="1"/>
    <col min="2" max="2" width="28.7109375" style="49" customWidth="1"/>
    <col min="3" max="3" width="23.28515625" style="49" customWidth="1"/>
    <col min="4" max="4" width="37.5703125" style="49" customWidth="1"/>
    <col min="5" max="5" width="26.42578125" style="49" customWidth="1"/>
    <col min="6" max="6" width="20.5703125" style="49" customWidth="1"/>
    <col min="7" max="7" width="5.85546875" style="49" customWidth="1"/>
    <col min="8" max="8" width="5.28515625" style="49" customWidth="1"/>
    <col min="9" max="9" width="14.140625" style="49" customWidth="1"/>
    <col min="10" max="10" width="16.42578125" style="49" customWidth="1"/>
    <col min="11" max="16384" width="9.140625" style="49"/>
  </cols>
  <sheetData>
    <row r="1" spans="1:34" s="378" customFormat="1" ht="44.25" customHeight="1">
      <c r="A1" s="200"/>
      <c r="B1" s="128" t="s">
        <v>149</v>
      </c>
      <c r="C1" s="200"/>
      <c r="D1" s="200"/>
      <c r="E1" s="200"/>
      <c r="F1" s="200"/>
      <c r="G1" s="200"/>
      <c r="H1" s="200"/>
      <c r="I1" s="200"/>
      <c r="J1" s="200"/>
      <c r="K1" s="200"/>
      <c r="L1" s="200"/>
      <c r="M1" s="200"/>
      <c r="N1" s="200"/>
      <c r="O1" s="200"/>
      <c r="P1" s="200"/>
      <c r="Q1" s="200"/>
      <c r="R1" s="200"/>
      <c r="S1" s="200"/>
      <c r="T1" s="200"/>
      <c r="U1" s="200"/>
      <c r="V1" s="200"/>
      <c r="W1" s="126"/>
      <c r="X1" s="126"/>
      <c r="Y1" s="126"/>
      <c r="Z1" s="126"/>
      <c r="AA1" s="126"/>
      <c r="AB1" s="126"/>
      <c r="AC1" s="126"/>
      <c r="AD1" s="126"/>
      <c r="AE1" s="126"/>
      <c r="AF1" s="126"/>
      <c r="AG1" s="126"/>
      <c r="AH1" s="126"/>
    </row>
    <row r="3" spans="1:34" ht="16.5" customHeight="1">
      <c r="B3" s="379" t="s">
        <v>150</v>
      </c>
      <c r="C3" s="50"/>
      <c r="D3" s="50"/>
      <c r="E3" s="50"/>
      <c r="F3" s="50"/>
      <c r="G3" s="50"/>
      <c r="H3" s="50"/>
      <c r="I3" s="50"/>
      <c r="J3" s="50"/>
      <c r="K3" s="50"/>
      <c r="L3" s="50"/>
      <c r="M3" s="50"/>
      <c r="N3" s="50"/>
      <c r="O3" s="50"/>
      <c r="P3" s="50"/>
      <c r="Q3" s="50"/>
      <c r="R3" s="50"/>
      <c r="S3" s="50"/>
    </row>
    <row r="6" spans="1:34" ht="28.5" customHeight="1">
      <c r="B6" s="51" t="s">
        <v>151</v>
      </c>
      <c r="C6" s="967" t="s">
        <v>152</v>
      </c>
      <c r="D6" s="968"/>
      <c r="E6" s="968"/>
      <c r="F6" s="968"/>
    </row>
    <row r="7" spans="1:34" ht="38.25" customHeight="1">
      <c r="B7" s="51" t="s">
        <v>153</v>
      </c>
      <c r="C7" s="967" t="s">
        <v>274</v>
      </c>
      <c r="D7" s="968"/>
      <c r="E7" s="968"/>
      <c r="F7" s="968"/>
    </row>
    <row r="8" spans="1:34" ht="31.5" customHeight="1">
      <c r="B8" s="51" t="s">
        <v>154</v>
      </c>
      <c r="C8" s="969" t="s">
        <v>155</v>
      </c>
      <c r="D8" s="968"/>
      <c r="E8" s="968"/>
      <c r="F8" s="968"/>
    </row>
    <row r="9" spans="1:34" ht="28.5" customHeight="1">
      <c r="B9" s="51" t="s">
        <v>156</v>
      </c>
      <c r="C9" s="967" t="s">
        <v>275</v>
      </c>
      <c r="D9" s="968"/>
      <c r="E9" s="968"/>
      <c r="F9" s="968"/>
    </row>
    <row r="10" spans="1:34" ht="52.5" customHeight="1">
      <c r="B10" s="51" t="s">
        <v>157</v>
      </c>
      <c r="C10" s="969" t="s">
        <v>338</v>
      </c>
      <c r="D10" s="968"/>
      <c r="E10" s="968"/>
      <c r="F10" s="968"/>
    </row>
    <row r="11" spans="1:34" ht="12.75" customHeight="1">
      <c r="B11" s="51" t="s">
        <v>158</v>
      </c>
      <c r="C11" s="967" t="s">
        <v>276</v>
      </c>
      <c r="D11" s="968"/>
      <c r="E11" s="968"/>
      <c r="F11" s="968"/>
    </row>
    <row r="12" spans="1:34">
      <c r="C12" s="967"/>
      <c r="D12" s="968"/>
      <c r="E12" s="968"/>
      <c r="F12" s="968"/>
    </row>
    <row r="14" spans="1:34" ht="16.5" customHeight="1"/>
    <row r="15" spans="1:34" ht="16.5" customHeight="1"/>
    <row r="16" spans="1:34" ht="16.5" customHeight="1">
      <c r="B16" s="379" t="s">
        <v>159</v>
      </c>
      <c r="C16" s="50"/>
      <c r="D16" s="50"/>
      <c r="E16" s="50"/>
      <c r="F16" s="50"/>
      <c r="G16" s="50"/>
      <c r="H16" s="50"/>
      <c r="I16" s="50"/>
      <c r="J16" s="50"/>
      <c r="K16" s="50"/>
      <c r="L16" s="50"/>
      <c r="M16" s="50"/>
      <c r="N16" s="50"/>
      <c r="O16" s="50"/>
      <c r="P16" s="50"/>
      <c r="Q16" s="50"/>
      <c r="R16" s="50"/>
      <c r="S16" s="50"/>
    </row>
    <row r="17" ht="16.5" customHeight="1"/>
  </sheetData>
  <mergeCells count="7">
    <mergeCell ref="C12:F12"/>
    <mergeCell ref="C6:F6"/>
    <mergeCell ref="C7:F7"/>
    <mergeCell ref="C8:F8"/>
    <mergeCell ref="C9:F9"/>
    <mergeCell ref="C10:F10"/>
    <mergeCell ref="C11:F11"/>
  </mergeCells>
  <phoneticPr fontId="7" type="noConversion"/>
  <pageMargins left="0.75" right="0.75" top="1" bottom="1" header="0.5" footer="0.5"/>
  <pageSetup paperSize="9" scale="41" orientation="landscape" r:id="rId1"/>
  <headerFooter alignWithMargins="0">
    <oddFooter>&amp;L© Ovum 2012&amp;C&amp;A&amp;RPage &amp;P of &amp;N</oddFooter>
  </headerFooter>
  <rowBreaks count="1" manualBreakCount="1">
    <brk id="57" max="6" man="1"/>
  </rowBreaks>
  <colBreaks count="1" manualBreakCount="1">
    <brk id="7" max="1048575" man="1"/>
  </colBreaks>
  <drawing r:id="rId2"/>
</worksheet>
</file>

<file path=xl/worksheets/sheet19.xml><?xml version="1.0" encoding="utf-8"?>
<worksheet xmlns="http://schemas.openxmlformats.org/spreadsheetml/2006/main" xmlns:r="http://schemas.openxmlformats.org/officeDocument/2006/relationships">
  <dimension ref="A1:AH316"/>
  <sheetViews>
    <sheetView showRowColHeaders="0" zoomScaleNormal="100" workbookViewId="0"/>
  </sheetViews>
  <sheetFormatPr defaultRowHeight="15"/>
  <cols>
    <col min="1" max="1" width="3.7109375" style="52" customWidth="1"/>
    <col min="2" max="2" width="37.7109375" style="66" customWidth="1"/>
    <col min="3" max="3" width="77.42578125" style="66" customWidth="1"/>
    <col min="4" max="16384" width="9.140625" style="52"/>
  </cols>
  <sheetData>
    <row r="1" spans="1:34" s="377" customFormat="1" ht="44.25" customHeight="1">
      <c r="A1" s="200"/>
      <c r="B1" s="128" t="s">
        <v>160</v>
      </c>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row>
    <row r="4" spans="1:34">
      <c r="B4" s="53" t="s">
        <v>3</v>
      </c>
      <c r="C4" s="53" t="s">
        <v>382</v>
      </c>
    </row>
    <row r="5" spans="1:34">
      <c r="B5" s="53" t="s">
        <v>161</v>
      </c>
      <c r="C5" s="53" t="s">
        <v>383</v>
      </c>
    </row>
    <row r="6" spans="1:34">
      <c r="B6" s="53" t="s">
        <v>162</v>
      </c>
      <c r="C6" s="53" t="s">
        <v>163</v>
      </c>
    </row>
    <row r="7" spans="1:34">
      <c r="B7" s="54" t="s">
        <v>164</v>
      </c>
      <c r="C7" s="54" t="s">
        <v>384</v>
      </c>
    </row>
    <row r="8" spans="1:34">
      <c r="B8" s="54" t="s">
        <v>165</v>
      </c>
      <c r="C8" s="54" t="s">
        <v>385</v>
      </c>
    </row>
    <row r="9" spans="1:34">
      <c r="B9" s="53" t="s">
        <v>166</v>
      </c>
      <c r="C9" s="53" t="s">
        <v>386</v>
      </c>
    </row>
    <row r="10" spans="1:34">
      <c r="B10" s="54" t="s">
        <v>167</v>
      </c>
      <c r="C10" s="54" t="s">
        <v>387</v>
      </c>
    </row>
    <row r="11" spans="1:34">
      <c r="B11" s="53" t="s">
        <v>168</v>
      </c>
      <c r="C11" s="53" t="s">
        <v>388</v>
      </c>
    </row>
    <row r="12" spans="1:34">
      <c r="B12" s="54" t="s">
        <v>169</v>
      </c>
      <c r="C12" s="54" t="s">
        <v>389</v>
      </c>
    </row>
    <row r="13" spans="1:34">
      <c r="B13" s="54" t="s">
        <v>170</v>
      </c>
      <c r="C13" s="54" t="s">
        <v>390</v>
      </c>
    </row>
    <row r="14" spans="1:34">
      <c r="B14" s="53" t="s">
        <v>171</v>
      </c>
      <c r="C14" s="53" t="s">
        <v>391</v>
      </c>
    </row>
    <row r="15" spans="1:34">
      <c r="B15" s="54" t="s">
        <v>172</v>
      </c>
      <c r="C15" s="54" t="s">
        <v>392</v>
      </c>
    </row>
    <row r="16" spans="1:34">
      <c r="B16" s="53" t="s">
        <v>6</v>
      </c>
      <c r="C16" s="53" t="s">
        <v>393</v>
      </c>
    </row>
    <row r="17" spans="2:3">
      <c r="B17" s="54" t="s">
        <v>173</v>
      </c>
      <c r="C17" s="54" t="s">
        <v>394</v>
      </c>
    </row>
    <row r="18" spans="2:3">
      <c r="B18" s="53" t="s">
        <v>174</v>
      </c>
      <c r="C18" s="53" t="s">
        <v>395</v>
      </c>
    </row>
    <row r="19" spans="2:3">
      <c r="B19" s="53" t="s">
        <v>175</v>
      </c>
      <c r="C19" s="53" t="s">
        <v>396</v>
      </c>
    </row>
    <row r="20" spans="2:3">
      <c r="B20" s="53" t="s">
        <v>20</v>
      </c>
      <c r="C20" s="53" t="s">
        <v>397</v>
      </c>
    </row>
    <row r="21" spans="2:3">
      <c r="B21" s="53" t="s">
        <v>49</v>
      </c>
      <c r="C21" s="53" t="s">
        <v>398</v>
      </c>
    </row>
    <row r="22" spans="2:3">
      <c r="B22" s="53" t="s">
        <v>176</v>
      </c>
      <c r="C22" s="53" t="s">
        <v>399</v>
      </c>
    </row>
    <row r="23" spans="2:3">
      <c r="B23" s="54" t="s">
        <v>177</v>
      </c>
      <c r="C23" s="54" t="s">
        <v>400</v>
      </c>
    </row>
    <row r="24" spans="2:3">
      <c r="B24" s="53" t="s">
        <v>178</v>
      </c>
      <c r="C24" s="53" t="s">
        <v>401</v>
      </c>
    </row>
    <row r="25" spans="2:3">
      <c r="B25" s="53" t="s">
        <v>179</v>
      </c>
      <c r="C25" s="53" t="s">
        <v>402</v>
      </c>
    </row>
    <row r="26" spans="2:3">
      <c r="B26" s="53" t="s">
        <v>139</v>
      </c>
      <c r="C26" s="53" t="s">
        <v>403</v>
      </c>
    </row>
    <row r="27" spans="2:3">
      <c r="B27" s="54" t="s">
        <v>180</v>
      </c>
      <c r="C27" s="54" t="s">
        <v>85</v>
      </c>
    </row>
    <row r="28" spans="2:3">
      <c r="B28" s="53" t="s">
        <v>181</v>
      </c>
      <c r="C28" s="53" t="s">
        <v>404</v>
      </c>
    </row>
    <row r="29" spans="2:3">
      <c r="B29" s="54" t="s">
        <v>39</v>
      </c>
      <c r="C29" s="54" t="s">
        <v>405</v>
      </c>
    </row>
    <row r="30" spans="2:3">
      <c r="B30" s="54" t="s">
        <v>40</v>
      </c>
      <c r="C30" s="54" t="s">
        <v>406</v>
      </c>
    </row>
    <row r="31" spans="2:3">
      <c r="B31" s="54" t="s">
        <v>182</v>
      </c>
      <c r="C31" s="54" t="s">
        <v>407</v>
      </c>
    </row>
    <row r="32" spans="2:3">
      <c r="B32" s="53" t="s">
        <v>183</v>
      </c>
      <c r="C32" s="53" t="s">
        <v>408</v>
      </c>
    </row>
    <row r="33" spans="2:3">
      <c r="B33" s="53" t="s">
        <v>184</v>
      </c>
      <c r="C33" s="53" t="s">
        <v>409</v>
      </c>
    </row>
    <row r="34" spans="2:3">
      <c r="B34" s="53" t="s">
        <v>10</v>
      </c>
      <c r="C34" s="53" t="s">
        <v>185</v>
      </c>
    </row>
    <row r="35" spans="2:3">
      <c r="B35" s="54" t="s">
        <v>186</v>
      </c>
      <c r="C35" s="54" t="s">
        <v>187</v>
      </c>
    </row>
    <row r="36" spans="2:3">
      <c r="B36" s="55" t="s">
        <v>188</v>
      </c>
      <c r="C36" s="56" t="s">
        <v>189</v>
      </c>
    </row>
    <row r="37" spans="2:3">
      <c r="B37" s="57" t="s">
        <v>7</v>
      </c>
      <c r="C37" s="56" t="s">
        <v>190</v>
      </c>
    </row>
    <row r="38" spans="2:3">
      <c r="B38" s="57" t="s">
        <v>191</v>
      </c>
      <c r="C38" s="56" t="s">
        <v>192</v>
      </c>
    </row>
    <row r="39" spans="2:3">
      <c r="B39" s="57" t="s">
        <v>193</v>
      </c>
      <c r="C39" s="56" t="s">
        <v>410</v>
      </c>
    </row>
    <row r="40" spans="2:3">
      <c r="B40" s="57" t="s">
        <v>194</v>
      </c>
      <c r="C40" s="56" t="s">
        <v>411</v>
      </c>
    </row>
    <row r="41" spans="2:3">
      <c r="B41" s="57" t="s">
        <v>8</v>
      </c>
      <c r="C41" s="56" t="s">
        <v>412</v>
      </c>
    </row>
    <row r="42" spans="2:3">
      <c r="B42" s="58" t="s">
        <v>195</v>
      </c>
      <c r="C42" s="56" t="s">
        <v>413</v>
      </c>
    </row>
    <row r="43" spans="2:3">
      <c r="B43" s="54" t="s">
        <v>196</v>
      </c>
      <c r="C43" s="54" t="s">
        <v>414</v>
      </c>
    </row>
    <row r="44" spans="2:3">
      <c r="B44" s="57" t="s">
        <v>91</v>
      </c>
      <c r="C44" s="56" t="s">
        <v>415</v>
      </c>
    </row>
    <row r="45" spans="2:3">
      <c r="B45" s="57" t="s">
        <v>9</v>
      </c>
      <c r="C45" s="56" t="s">
        <v>197</v>
      </c>
    </row>
    <row r="46" spans="2:3">
      <c r="B46" s="57" t="s">
        <v>291</v>
      </c>
      <c r="C46" s="56" t="s">
        <v>416</v>
      </c>
    </row>
    <row r="47" spans="2:3">
      <c r="B47" s="57" t="s">
        <v>198</v>
      </c>
      <c r="C47" s="56" t="s">
        <v>417</v>
      </c>
    </row>
    <row r="48" spans="2:3">
      <c r="B48" s="58" t="s">
        <v>199</v>
      </c>
      <c r="C48" s="56" t="s">
        <v>418</v>
      </c>
    </row>
    <row r="49" spans="2:3">
      <c r="B49" s="57" t="s">
        <v>200</v>
      </c>
      <c r="C49" s="56" t="s">
        <v>419</v>
      </c>
    </row>
    <row r="50" spans="2:3">
      <c r="B50" s="57" t="s">
        <v>201</v>
      </c>
      <c r="C50" s="56" t="s">
        <v>420</v>
      </c>
    </row>
    <row r="51" spans="2:3">
      <c r="B51" s="54" t="s">
        <v>202</v>
      </c>
      <c r="C51" s="54" t="s">
        <v>203</v>
      </c>
    </row>
    <row r="52" spans="2:3">
      <c r="B52" s="57" t="s">
        <v>204</v>
      </c>
      <c r="C52" s="56" t="s">
        <v>421</v>
      </c>
    </row>
    <row r="53" spans="2:3">
      <c r="B53" s="54" t="s">
        <v>205</v>
      </c>
      <c r="C53" s="54" t="s">
        <v>422</v>
      </c>
    </row>
    <row r="54" spans="2:3">
      <c r="B54" s="56" t="s">
        <v>206</v>
      </c>
      <c r="C54" s="56" t="s">
        <v>423</v>
      </c>
    </row>
    <row r="55" spans="2:3">
      <c r="B55" s="54" t="s">
        <v>38</v>
      </c>
      <c r="C55" s="54" t="s">
        <v>424</v>
      </c>
    </row>
    <row r="56" spans="2:3">
      <c r="B56" s="54" t="s">
        <v>207</v>
      </c>
      <c r="C56" s="54" t="s">
        <v>208</v>
      </c>
    </row>
    <row r="57" spans="2:3">
      <c r="B57" s="58" t="s">
        <v>209</v>
      </c>
      <c r="C57" s="56" t="s">
        <v>425</v>
      </c>
    </row>
    <row r="58" spans="2:3">
      <c r="B58" s="57" t="s">
        <v>210</v>
      </c>
      <c r="C58" s="56" t="s">
        <v>426</v>
      </c>
    </row>
    <row r="59" spans="2:3">
      <c r="B59" s="57" t="s">
        <v>211</v>
      </c>
      <c r="C59" s="56" t="s">
        <v>427</v>
      </c>
    </row>
    <row r="60" spans="2:3">
      <c r="B60" s="54" t="s">
        <v>212</v>
      </c>
      <c r="C60" s="54" t="s">
        <v>428</v>
      </c>
    </row>
    <row r="61" spans="2:3">
      <c r="B61" s="58" t="s">
        <v>213</v>
      </c>
      <c r="C61" s="56" t="s">
        <v>429</v>
      </c>
    </row>
    <row r="62" spans="2:3">
      <c r="B62" s="57" t="s">
        <v>142</v>
      </c>
      <c r="C62" s="56" t="s">
        <v>214</v>
      </c>
    </row>
    <row r="63" spans="2:3">
      <c r="B63" s="57" t="s">
        <v>215</v>
      </c>
      <c r="C63" s="56" t="s">
        <v>430</v>
      </c>
    </row>
    <row r="64" spans="2:3">
      <c r="B64" s="54" t="s">
        <v>216</v>
      </c>
      <c r="C64" s="54" t="s">
        <v>431</v>
      </c>
    </row>
    <row r="65" spans="2:3">
      <c r="B65" s="55" t="s">
        <v>217</v>
      </c>
      <c r="C65" s="56" t="s">
        <v>432</v>
      </c>
    </row>
    <row r="66" spans="2:3">
      <c r="B66" s="57" t="s">
        <v>17</v>
      </c>
      <c r="C66" s="56" t="s">
        <v>433</v>
      </c>
    </row>
    <row r="67" spans="2:3">
      <c r="B67" s="57" t="s">
        <v>13</v>
      </c>
      <c r="C67" s="56" t="s">
        <v>434</v>
      </c>
    </row>
    <row r="68" spans="2:3">
      <c r="B68" s="59" t="s">
        <v>218</v>
      </c>
      <c r="C68" s="56" t="s">
        <v>219</v>
      </c>
    </row>
    <row r="69" spans="2:3">
      <c r="B69" s="54" t="s">
        <v>220</v>
      </c>
      <c r="C69" s="54" t="s">
        <v>435</v>
      </c>
    </row>
    <row r="70" spans="2:3">
      <c r="B70" s="54" t="s">
        <v>221</v>
      </c>
      <c r="C70" s="54" t="s">
        <v>436</v>
      </c>
    </row>
    <row r="71" spans="2:3">
      <c r="B71" s="54" t="s">
        <v>222</v>
      </c>
      <c r="C71" s="54" t="s">
        <v>437</v>
      </c>
    </row>
    <row r="72" spans="2:3">
      <c r="B72" s="57" t="s">
        <v>223</v>
      </c>
      <c r="C72" s="56" t="s">
        <v>438</v>
      </c>
    </row>
    <row r="73" spans="2:3">
      <c r="B73" s="54" t="s">
        <v>224</v>
      </c>
      <c r="C73" s="54" t="s">
        <v>225</v>
      </c>
    </row>
    <row r="74" spans="2:3">
      <c r="B74" s="58" t="s">
        <v>226</v>
      </c>
      <c r="C74" s="56" t="s">
        <v>439</v>
      </c>
    </row>
    <row r="75" spans="2:3">
      <c r="B75" s="54" t="s">
        <v>227</v>
      </c>
      <c r="C75" s="54" t="s">
        <v>228</v>
      </c>
    </row>
    <row r="76" spans="2:3">
      <c r="B76" s="57" t="s">
        <v>229</v>
      </c>
      <c r="C76" s="56" t="s">
        <v>440</v>
      </c>
    </row>
    <row r="77" spans="2:3">
      <c r="B77" s="57" t="s">
        <v>19</v>
      </c>
      <c r="C77" s="56" t="s">
        <v>230</v>
      </c>
    </row>
    <row r="78" spans="2:3">
      <c r="B78" s="57" t="s">
        <v>15</v>
      </c>
      <c r="C78" s="56" t="s">
        <v>231</v>
      </c>
    </row>
    <row r="79" spans="2:3">
      <c r="B79" s="57" t="s">
        <v>25</v>
      </c>
      <c r="C79" s="56" t="s">
        <v>232</v>
      </c>
    </row>
    <row r="80" spans="2:3">
      <c r="B80" s="54" t="s">
        <v>83</v>
      </c>
      <c r="C80" s="54" t="s">
        <v>441</v>
      </c>
    </row>
    <row r="81" spans="2:3">
      <c r="B81" s="54" t="s">
        <v>233</v>
      </c>
      <c r="C81" s="54" t="s">
        <v>442</v>
      </c>
    </row>
    <row r="82" spans="2:3">
      <c r="B82" s="57" t="s">
        <v>234</v>
      </c>
      <c r="C82" s="56" t="s">
        <v>443</v>
      </c>
    </row>
    <row r="83" spans="2:3">
      <c r="B83" s="54" t="s">
        <v>235</v>
      </c>
      <c r="C83" s="54" t="s">
        <v>444</v>
      </c>
    </row>
    <row r="84" spans="2:3">
      <c r="B84" s="56" t="s">
        <v>4</v>
      </c>
      <c r="C84" s="56" t="s">
        <v>445</v>
      </c>
    </row>
    <row r="85" spans="2:3">
      <c r="B85" s="57" t="s">
        <v>236</v>
      </c>
      <c r="C85" s="56" t="s">
        <v>446</v>
      </c>
    </row>
    <row r="86" spans="2:3">
      <c r="B86" s="59" t="s">
        <v>237</v>
      </c>
      <c r="C86" s="56" t="s">
        <v>447</v>
      </c>
    </row>
    <row r="87" spans="2:3">
      <c r="B87" s="57" t="s">
        <v>238</v>
      </c>
      <c r="C87" s="56" t="s">
        <v>448</v>
      </c>
    </row>
    <row r="88" spans="2:3">
      <c r="B88" s="57" t="s">
        <v>239</v>
      </c>
      <c r="C88" s="56" t="s">
        <v>449</v>
      </c>
    </row>
    <row r="89" spans="2:3">
      <c r="B89" s="60"/>
      <c r="C89" s="60"/>
    </row>
    <row r="90" spans="2:3">
      <c r="B90" s="61"/>
      <c r="C90" s="62"/>
    </row>
    <row r="91" spans="2:3">
      <c r="B91" s="61"/>
      <c r="C91" s="62"/>
    </row>
    <row r="92" spans="2:3">
      <c r="B92" s="63"/>
      <c r="C92" s="62"/>
    </row>
    <row r="93" spans="2:3">
      <c r="B93" s="63"/>
      <c r="C93" s="62"/>
    </row>
    <row r="94" spans="2:3">
      <c r="B94" s="61"/>
      <c r="C94" s="62"/>
    </row>
    <row r="95" spans="2:3">
      <c r="B95" s="63"/>
      <c r="C95" s="62"/>
    </row>
    <row r="96" spans="2:3">
      <c r="B96" s="63"/>
      <c r="C96" s="62"/>
    </row>
    <row r="97" spans="2:3">
      <c r="B97" s="63"/>
      <c r="C97" s="62"/>
    </row>
    <row r="98" spans="2:3">
      <c r="B98" s="61"/>
      <c r="C98" s="62"/>
    </row>
    <row r="99" spans="2:3">
      <c r="B99" s="63"/>
      <c r="C99" s="62"/>
    </row>
    <row r="100" spans="2:3">
      <c r="B100" s="61"/>
      <c r="C100" s="62"/>
    </row>
    <row r="101" spans="2:3">
      <c r="B101" s="64"/>
      <c r="C101" s="62"/>
    </row>
    <row r="102" spans="2:3">
      <c r="B102" s="65"/>
      <c r="C102" s="62"/>
    </row>
    <row r="103" spans="2:3">
      <c r="B103" s="65"/>
      <c r="C103" s="62"/>
    </row>
    <row r="104" spans="2:3">
      <c r="B104" s="61"/>
      <c r="C104" s="62"/>
    </row>
    <row r="105" spans="2:3">
      <c r="B105" s="63"/>
      <c r="C105" s="62"/>
    </row>
    <row r="106" spans="2:3">
      <c r="B106" s="63"/>
      <c r="C106" s="62"/>
    </row>
    <row r="107" spans="2:3">
      <c r="B107" s="63"/>
      <c r="C107" s="62"/>
    </row>
    <row r="108" spans="2:3">
      <c r="B108" s="61"/>
      <c r="C108" s="62"/>
    </row>
    <row r="109" spans="2:3">
      <c r="B109" s="61"/>
      <c r="C109" s="62"/>
    </row>
    <row r="110" spans="2:3">
      <c r="B110" s="61"/>
      <c r="C110" s="62"/>
    </row>
    <row r="111" spans="2:3">
      <c r="B111" s="61"/>
      <c r="C111" s="62"/>
    </row>
    <row r="112" spans="2:3">
      <c r="B112" s="64"/>
      <c r="C112" s="62"/>
    </row>
    <row r="113" spans="2:3">
      <c r="B113" s="61"/>
      <c r="C113" s="62"/>
    </row>
    <row r="114" spans="2:3">
      <c r="B114" s="61"/>
      <c r="C114" s="62"/>
    </row>
    <row r="115" spans="2:3">
      <c r="B115" s="61"/>
      <c r="C115" s="62"/>
    </row>
    <row r="116" spans="2:3">
      <c r="B116" s="61"/>
      <c r="C116" s="62"/>
    </row>
    <row r="117" spans="2:3">
      <c r="B117" s="65"/>
      <c r="C117" s="62"/>
    </row>
    <row r="118" spans="2:3">
      <c r="B118" s="61"/>
      <c r="C118" s="62"/>
    </row>
    <row r="119" spans="2:3">
      <c r="B119" s="61"/>
      <c r="C119" s="62"/>
    </row>
    <row r="120" spans="2:3">
      <c r="B120" s="61"/>
      <c r="C120" s="62"/>
    </row>
    <row r="121" spans="2:3">
      <c r="B121" s="61"/>
      <c r="C121" s="62"/>
    </row>
    <row r="122" spans="2:3">
      <c r="B122" s="65"/>
      <c r="C122" s="62"/>
    </row>
    <row r="123" spans="2:3">
      <c r="B123" s="61"/>
      <c r="C123" s="62"/>
    </row>
    <row r="124" spans="2:3">
      <c r="B124" s="61"/>
      <c r="C124" s="62"/>
    </row>
    <row r="125" spans="2:3">
      <c r="B125" s="61"/>
      <c r="C125" s="62"/>
    </row>
    <row r="126" spans="2:3">
      <c r="B126" s="61"/>
      <c r="C126" s="62"/>
    </row>
    <row r="127" spans="2:3">
      <c r="B127" s="61"/>
      <c r="C127" s="62"/>
    </row>
    <row r="128" spans="2:3">
      <c r="B128" s="61"/>
      <c r="C128" s="62"/>
    </row>
    <row r="129" spans="2:3">
      <c r="B129" s="65"/>
      <c r="C129" s="62"/>
    </row>
    <row r="130" spans="2:3">
      <c r="B130" s="61"/>
      <c r="C130" s="62"/>
    </row>
    <row r="131" spans="2:3">
      <c r="B131" s="61"/>
      <c r="C131" s="62"/>
    </row>
    <row r="132" spans="2:3">
      <c r="B132" s="65"/>
      <c r="C132" s="62"/>
    </row>
    <row r="133" spans="2:3">
      <c r="B133" s="61"/>
      <c r="C133" s="62"/>
    </row>
    <row r="134" spans="2:3">
      <c r="B134" s="61"/>
      <c r="C134" s="62"/>
    </row>
    <row r="135" spans="2:3">
      <c r="B135" s="61"/>
      <c r="C135" s="62"/>
    </row>
    <row r="136" spans="2:3">
      <c r="B136" s="61"/>
      <c r="C136" s="62"/>
    </row>
    <row r="137" spans="2:3">
      <c r="B137" s="61"/>
      <c r="C137" s="62"/>
    </row>
    <row r="138" spans="2:3">
      <c r="B138" s="61"/>
      <c r="C138" s="62"/>
    </row>
    <row r="139" spans="2:3">
      <c r="B139" s="65"/>
      <c r="C139" s="62"/>
    </row>
    <row r="140" spans="2:3">
      <c r="B140" s="62"/>
      <c r="C140" s="62"/>
    </row>
    <row r="141" spans="2:3">
      <c r="B141" s="65"/>
      <c r="C141" s="62"/>
    </row>
    <row r="142" spans="2:3">
      <c r="B142" s="65"/>
      <c r="C142" s="62"/>
    </row>
    <row r="143" spans="2:3">
      <c r="B143" s="65"/>
      <c r="C143" s="62"/>
    </row>
    <row r="144" spans="2:3">
      <c r="B144" s="65"/>
      <c r="C144" s="62"/>
    </row>
    <row r="145" spans="2:3">
      <c r="B145" s="61"/>
      <c r="C145" s="62"/>
    </row>
    <row r="146" spans="2:3">
      <c r="B146" s="61"/>
      <c r="C146" s="62"/>
    </row>
    <row r="147" spans="2:3">
      <c r="B147" s="65"/>
      <c r="C147" s="62"/>
    </row>
    <row r="148" spans="2:3">
      <c r="B148" s="61"/>
      <c r="C148" s="62"/>
    </row>
    <row r="149" spans="2:3">
      <c r="B149" s="61"/>
      <c r="C149" s="62"/>
    </row>
    <row r="150" spans="2:3">
      <c r="B150" s="61"/>
      <c r="C150" s="62"/>
    </row>
    <row r="151" spans="2:3">
      <c r="B151" s="61"/>
      <c r="C151" s="62"/>
    </row>
    <row r="152" spans="2:3">
      <c r="B152" s="61"/>
      <c r="C152" s="62"/>
    </row>
    <row r="153" spans="2:3">
      <c r="B153" s="61"/>
      <c r="C153" s="62"/>
    </row>
    <row r="154" spans="2:3">
      <c r="B154" s="65"/>
      <c r="C154" s="62"/>
    </row>
    <row r="155" spans="2:3">
      <c r="B155" s="65"/>
      <c r="C155" s="62"/>
    </row>
    <row r="156" spans="2:3">
      <c r="B156" s="65"/>
      <c r="C156" s="62"/>
    </row>
    <row r="157" spans="2:3">
      <c r="B157" s="65"/>
      <c r="C157" s="62"/>
    </row>
    <row r="158" spans="2:3">
      <c r="B158" s="64"/>
      <c r="C158" s="62"/>
    </row>
    <row r="159" spans="2:3">
      <c r="B159" s="61"/>
      <c r="C159" s="62"/>
    </row>
    <row r="160" spans="2:3">
      <c r="B160" s="61"/>
      <c r="C160" s="62"/>
    </row>
    <row r="161" spans="2:3">
      <c r="B161" s="65"/>
      <c r="C161" s="62"/>
    </row>
    <row r="162" spans="2:3">
      <c r="B162" s="63"/>
      <c r="C162" s="62"/>
    </row>
    <row r="163" spans="2:3">
      <c r="B163" s="61"/>
      <c r="C163" s="62"/>
    </row>
    <row r="164" spans="2:3">
      <c r="B164" s="61"/>
      <c r="C164" s="62"/>
    </row>
    <row r="165" spans="2:3">
      <c r="B165" s="61"/>
      <c r="C165" s="62"/>
    </row>
    <row r="166" spans="2:3">
      <c r="B166" s="61"/>
      <c r="C166" s="62"/>
    </row>
    <row r="167" spans="2:3">
      <c r="B167" s="61"/>
      <c r="C167" s="62"/>
    </row>
    <row r="168" spans="2:3">
      <c r="B168" s="65"/>
      <c r="C168" s="62"/>
    </row>
    <row r="169" spans="2:3">
      <c r="B169" s="61"/>
      <c r="C169" s="62"/>
    </row>
    <row r="170" spans="2:3">
      <c r="B170" s="61"/>
      <c r="C170" s="62"/>
    </row>
    <row r="171" spans="2:3">
      <c r="B171" s="61"/>
      <c r="C171" s="62"/>
    </row>
    <row r="172" spans="2:3">
      <c r="B172" s="63"/>
      <c r="C172" s="62"/>
    </row>
    <row r="173" spans="2:3">
      <c r="B173" s="63"/>
      <c r="C173" s="62"/>
    </row>
    <row r="174" spans="2:3">
      <c r="B174" s="63"/>
      <c r="C174" s="62"/>
    </row>
    <row r="175" spans="2:3">
      <c r="B175" s="63"/>
      <c r="C175" s="62"/>
    </row>
    <row r="176" spans="2:3">
      <c r="B176" s="63"/>
      <c r="C176" s="62"/>
    </row>
    <row r="177" spans="2:3">
      <c r="B177" s="63"/>
      <c r="C177" s="62"/>
    </row>
    <row r="178" spans="2:3">
      <c r="B178" s="63"/>
      <c r="C178" s="62"/>
    </row>
    <row r="179" spans="2:3">
      <c r="B179" s="63"/>
      <c r="C179" s="62"/>
    </row>
    <row r="180" spans="2:3">
      <c r="B180" s="63"/>
      <c r="C180" s="62"/>
    </row>
    <row r="181" spans="2:3">
      <c r="B181" s="63"/>
      <c r="C181" s="62"/>
    </row>
    <row r="182" spans="2:3">
      <c r="B182" s="63"/>
      <c r="C182" s="62"/>
    </row>
    <row r="183" spans="2:3">
      <c r="B183" s="63"/>
      <c r="C183" s="62"/>
    </row>
    <row r="184" spans="2:3">
      <c r="B184" s="63"/>
      <c r="C184" s="62"/>
    </row>
    <row r="185" spans="2:3">
      <c r="B185" s="63"/>
      <c r="C185" s="62"/>
    </row>
    <row r="186" spans="2:3">
      <c r="B186" s="63"/>
      <c r="C186" s="62"/>
    </row>
    <row r="187" spans="2:3">
      <c r="B187" s="61"/>
      <c r="C187" s="62"/>
    </row>
    <row r="188" spans="2:3">
      <c r="B188" s="61"/>
      <c r="C188" s="62"/>
    </row>
    <row r="189" spans="2:3">
      <c r="B189" s="61"/>
      <c r="C189" s="62"/>
    </row>
    <row r="190" spans="2:3">
      <c r="B190" s="61"/>
      <c r="C190" s="62"/>
    </row>
    <row r="191" spans="2:3">
      <c r="B191" s="64"/>
      <c r="C191" s="62"/>
    </row>
    <row r="192" spans="2:3">
      <c r="B192" s="61"/>
      <c r="C192" s="62"/>
    </row>
    <row r="193" spans="2:3">
      <c r="B193" s="61"/>
      <c r="C193" s="62"/>
    </row>
    <row r="194" spans="2:3">
      <c r="B194" s="61"/>
      <c r="C194" s="62"/>
    </row>
    <row r="195" spans="2:3">
      <c r="B195" s="64"/>
      <c r="C195" s="62"/>
    </row>
    <row r="196" spans="2:3">
      <c r="B196" s="61"/>
      <c r="C196" s="62"/>
    </row>
    <row r="197" spans="2:3">
      <c r="B197" s="62"/>
      <c r="C197" s="62"/>
    </row>
    <row r="198" spans="2:3">
      <c r="B198" s="61"/>
      <c r="C198" s="62"/>
    </row>
    <row r="199" spans="2:3">
      <c r="B199" s="61"/>
      <c r="C199" s="62"/>
    </row>
    <row r="200" spans="2:3">
      <c r="B200" s="63"/>
      <c r="C200" s="62"/>
    </row>
    <row r="201" spans="2:3">
      <c r="B201" s="61"/>
      <c r="C201" s="62"/>
    </row>
    <row r="202" spans="2:3">
      <c r="B202" s="61"/>
      <c r="C202" s="62"/>
    </row>
    <row r="203" spans="2:3">
      <c r="B203" s="61"/>
      <c r="C203" s="62"/>
    </row>
    <row r="204" spans="2:3">
      <c r="B204" s="61"/>
      <c r="C204" s="62"/>
    </row>
    <row r="205" spans="2:3">
      <c r="B205" s="65"/>
      <c r="C205" s="62"/>
    </row>
    <row r="206" spans="2:3">
      <c r="B206" s="61"/>
      <c r="C206" s="62"/>
    </row>
    <row r="207" spans="2:3">
      <c r="B207" s="61"/>
      <c r="C207" s="62"/>
    </row>
    <row r="208" spans="2:3">
      <c r="B208" s="63"/>
    </row>
    <row r="209" spans="2:2" s="66" customFormat="1" ht="12.75">
      <c r="B209" s="63"/>
    </row>
    <row r="210" spans="2:2" s="66" customFormat="1" ht="12.75">
      <c r="B210" s="61"/>
    </row>
    <row r="211" spans="2:2" s="66" customFormat="1" ht="12.75">
      <c r="B211" s="67"/>
    </row>
    <row r="212" spans="2:2" s="66" customFormat="1" ht="12.75">
      <c r="B212" s="63"/>
    </row>
    <row r="213" spans="2:2" s="66" customFormat="1" ht="12.75">
      <c r="B213" s="67"/>
    </row>
    <row r="214" spans="2:2" s="66" customFormat="1" ht="12.75">
      <c r="B214" s="63"/>
    </row>
    <row r="215" spans="2:2" s="66" customFormat="1" ht="12.75">
      <c r="B215" s="67"/>
    </row>
    <row r="216" spans="2:2" s="66" customFormat="1" ht="12.75">
      <c r="B216" s="61"/>
    </row>
    <row r="217" spans="2:2" s="66" customFormat="1" ht="12.75">
      <c r="B217" s="67"/>
    </row>
    <row r="218" spans="2:2" s="66" customFormat="1" ht="12.75">
      <c r="B218" s="67"/>
    </row>
    <row r="219" spans="2:2" s="66" customFormat="1" ht="12.75">
      <c r="B219" s="67"/>
    </row>
    <row r="220" spans="2:2" s="66" customFormat="1" ht="12.75">
      <c r="B220" s="61"/>
    </row>
    <row r="221" spans="2:2" s="66" customFormat="1" ht="12.75">
      <c r="B221" s="67"/>
    </row>
    <row r="222" spans="2:2" s="66" customFormat="1" ht="12.75">
      <c r="B222" s="67"/>
    </row>
    <row r="223" spans="2:2" s="66" customFormat="1" ht="12.75">
      <c r="B223" s="61"/>
    </row>
    <row r="224" spans="2:2" s="66" customFormat="1" ht="12.75">
      <c r="B224" s="67"/>
    </row>
    <row r="225" spans="2:2" s="66" customFormat="1" ht="12.75">
      <c r="B225" s="67"/>
    </row>
    <row r="226" spans="2:2" s="66" customFormat="1" ht="12.75">
      <c r="B226" s="61"/>
    </row>
    <row r="227" spans="2:2" s="66" customFormat="1" ht="12.75">
      <c r="B227" s="67"/>
    </row>
    <row r="228" spans="2:2" s="66" customFormat="1" ht="12.75">
      <c r="B228" s="61"/>
    </row>
    <row r="229" spans="2:2" s="66" customFormat="1" ht="12.75">
      <c r="B229" s="61"/>
    </row>
    <row r="230" spans="2:2" s="66" customFormat="1" ht="12.75">
      <c r="B230" s="61"/>
    </row>
    <row r="231" spans="2:2" s="66" customFormat="1" ht="12.75">
      <c r="B231" s="61"/>
    </row>
    <row r="232" spans="2:2" s="66" customFormat="1" ht="12.75">
      <c r="B232" s="61"/>
    </row>
    <row r="233" spans="2:2" s="66" customFormat="1" ht="12.75">
      <c r="B233" s="61"/>
    </row>
    <row r="234" spans="2:2" s="66" customFormat="1" ht="12.75">
      <c r="B234" s="64"/>
    </row>
    <row r="235" spans="2:2" s="66" customFormat="1" ht="12.75">
      <c r="B235" s="55"/>
    </row>
    <row r="236" spans="2:2" s="66" customFormat="1" ht="12.75">
      <c r="B236" s="61"/>
    </row>
    <row r="237" spans="2:2" s="66" customFormat="1" ht="12.75">
      <c r="B237" s="61"/>
    </row>
    <row r="238" spans="2:2" s="66" customFormat="1" ht="12.75">
      <c r="B238" s="61"/>
    </row>
    <row r="239" spans="2:2" s="66" customFormat="1" ht="12.75">
      <c r="B239" s="63"/>
    </row>
    <row r="240" spans="2:2" s="66" customFormat="1" ht="12.75">
      <c r="B240" s="67"/>
    </row>
    <row r="241" spans="2:2">
      <c r="B241" s="67"/>
    </row>
    <row r="242" spans="2:2">
      <c r="B242" s="67"/>
    </row>
    <row r="243" spans="2:2">
      <c r="B243" s="67"/>
    </row>
    <row r="244" spans="2:2">
      <c r="B244" s="61"/>
    </row>
    <row r="245" spans="2:2">
      <c r="B245" s="61"/>
    </row>
    <row r="246" spans="2:2">
      <c r="B246" s="67"/>
    </row>
    <row r="247" spans="2:2">
      <c r="B247" s="61"/>
    </row>
    <row r="248" spans="2:2">
      <c r="B248" s="61"/>
    </row>
    <row r="249" spans="2:2">
      <c r="B249" s="61"/>
    </row>
    <row r="250" spans="2:2">
      <c r="B250" s="63"/>
    </row>
    <row r="251" spans="2:2">
      <c r="B251" s="64"/>
    </row>
    <row r="252" spans="2:2">
      <c r="B252" s="64"/>
    </row>
    <row r="253" spans="2:2">
      <c r="B253" s="64"/>
    </row>
    <row r="254" spans="2:2">
      <c r="B254" s="61"/>
    </row>
    <row r="255" spans="2:2">
      <c r="B255" s="67"/>
    </row>
    <row r="256" spans="2:2">
      <c r="B256" s="67"/>
    </row>
    <row r="257" spans="2:2">
      <c r="B257" s="67"/>
    </row>
    <row r="258" spans="2:2">
      <c r="B258" s="63"/>
    </row>
    <row r="259" spans="2:2">
      <c r="B259" s="61"/>
    </row>
    <row r="260" spans="2:2">
      <c r="B260" s="58"/>
    </row>
    <row r="261" spans="2:2">
      <c r="B261" s="61"/>
    </row>
    <row r="262" spans="2:2">
      <c r="B262" s="61"/>
    </row>
    <row r="263" spans="2:2">
      <c r="B263" s="67"/>
    </row>
    <row r="264" spans="2:2">
      <c r="B264" s="61"/>
    </row>
    <row r="265" spans="2:2">
      <c r="B265" s="63"/>
    </row>
    <row r="266" spans="2:2">
      <c r="B266" s="63"/>
    </row>
    <row r="267" spans="2:2">
      <c r="B267" s="63"/>
    </row>
    <row r="268" spans="2:2">
      <c r="B268" s="63"/>
    </row>
    <row r="269" spans="2:2">
      <c r="B269" s="63"/>
    </row>
    <row r="270" spans="2:2">
      <c r="B270" s="63"/>
    </row>
    <row r="271" spans="2:2">
      <c r="B271" s="61"/>
    </row>
    <row r="272" spans="2:2">
      <c r="B272" s="61"/>
    </row>
    <row r="273" spans="2:2" s="66" customFormat="1" ht="12.75">
      <c r="B273" s="61"/>
    </row>
    <row r="274" spans="2:2" s="66" customFormat="1" ht="12.75">
      <c r="B274" s="61"/>
    </row>
    <row r="275" spans="2:2" s="66" customFormat="1" ht="12.75">
      <c r="B275" s="63"/>
    </row>
    <row r="276" spans="2:2" s="66" customFormat="1" ht="12.75">
      <c r="B276" s="55"/>
    </row>
    <row r="277" spans="2:2" s="66" customFormat="1" ht="12.75">
      <c r="B277" s="61"/>
    </row>
    <row r="278" spans="2:2" s="66" customFormat="1" ht="12.75">
      <c r="B278" s="61"/>
    </row>
    <row r="279" spans="2:2" s="66" customFormat="1" ht="12.75">
      <c r="B279" s="67"/>
    </row>
    <row r="280" spans="2:2" s="66" customFormat="1" ht="12.75">
      <c r="B280" s="61"/>
    </row>
    <row r="281" spans="2:2" s="66" customFormat="1" ht="12.75">
      <c r="B281" s="61"/>
    </row>
    <row r="282" spans="2:2" s="66" customFormat="1" ht="12.75">
      <c r="B282" s="61"/>
    </row>
    <row r="283" spans="2:2" s="66" customFormat="1" ht="12.75">
      <c r="B283" s="61"/>
    </row>
    <row r="284" spans="2:2" s="66" customFormat="1" ht="12.75">
      <c r="B284" s="67"/>
    </row>
    <row r="285" spans="2:2" s="66" customFormat="1" ht="12.75">
      <c r="B285" s="61"/>
    </row>
    <row r="286" spans="2:2" s="66" customFormat="1" ht="12.75">
      <c r="B286" s="63"/>
    </row>
    <row r="287" spans="2:2" s="66" customFormat="1" ht="12.75">
      <c r="B287" s="67"/>
    </row>
    <row r="288" spans="2:2" s="66" customFormat="1" ht="12.75">
      <c r="B288" s="67"/>
    </row>
    <row r="289" spans="2:2" s="66" customFormat="1" ht="12.75">
      <c r="B289" s="61"/>
    </row>
    <row r="290" spans="2:2" s="66" customFormat="1" ht="12.75">
      <c r="B290" s="67"/>
    </row>
    <row r="291" spans="2:2" s="66" customFormat="1" ht="12.75">
      <c r="B291" s="67"/>
    </row>
    <row r="292" spans="2:2" s="66" customFormat="1" ht="12.75">
      <c r="B292" s="67"/>
    </row>
    <row r="293" spans="2:2" s="66" customFormat="1" ht="12.75">
      <c r="B293" s="61"/>
    </row>
    <row r="294" spans="2:2" s="66" customFormat="1" ht="12.75">
      <c r="B294" s="68"/>
    </row>
    <row r="295" spans="2:2" s="66" customFormat="1" ht="12.75">
      <c r="B295" s="67"/>
    </row>
    <row r="296" spans="2:2" s="66" customFormat="1" ht="12.75">
      <c r="B296" s="63"/>
    </row>
    <row r="297" spans="2:2" s="66" customFormat="1" ht="12.75">
      <c r="B297" s="63"/>
    </row>
    <row r="298" spans="2:2" s="66" customFormat="1" ht="12.75">
      <c r="B298" s="67"/>
    </row>
    <row r="299" spans="2:2" s="66" customFormat="1" ht="12.75">
      <c r="B299" s="63"/>
    </row>
    <row r="300" spans="2:2" s="66" customFormat="1" ht="12.75">
      <c r="B300" s="61"/>
    </row>
    <row r="301" spans="2:2" s="66" customFormat="1" ht="12.75">
      <c r="B301" s="63"/>
    </row>
    <row r="302" spans="2:2" s="66" customFormat="1" ht="12.75">
      <c r="B302" s="61"/>
    </row>
    <row r="303" spans="2:2" s="66" customFormat="1" ht="12.75">
      <c r="B303" s="61"/>
    </row>
    <row r="304" spans="2:2" s="66" customFormat="1" ht="12.75">
      <c r="B304" s="61"/>
    </row>
    <row r="306" spans="2:2" s="66" customFormat="1" ht="12.75">
      <c r="B306" s="61"/>
    </row>
    <row r="307" spans="2:2" s="66" customFormat="1" ht="12.75">
      <c r="B307" s="61"/>
    </row>
    <row r="308" spans="2:2" s="66" customFormat="1" ht="12.75">
      <c r="B308" s="61"/>
    </row>
    <row r="309" spans="2:2" s="66" customFormat="1" ht="12.75">
      <c r="B309" s="61"/>
    </row>
    <row r="310" spans="2:2" s="66" customFormat="1" ht="12.75">
      <c r="B310" s="61"/>
    </row>
    <row r="311" spans="2:2" s="66" customFormat="1" ht="12.75">
      <c r="B311" s="61"/>
    </row>
    <row r="312" spans="2:2" s="66" customFormat="1" ht="12.75">
      <c r="B312" s="61"/>
    </row>
    <row r="313" spans="2:2" s="66" customFormat="1" ht="12.75">
      <c r="B313" s="61"/>
    </row>
    <row r="314" spans="2:2" s="66" customFormat="1" ht="12.75">
      <c r="B314" s="61"/>
    </row>
    <row r="315" spans="2:2" s="66" customFormat="1" ht="12.75">
      <c r="B315" s="69"/>
    </row>
    <row r="316" spans="2:2" s="66" customFormat="1" ht="12.75">
      <c r="B316" s="69"/>
    </row>
  </sheetData>
  <phoneticPr fontId="7" type="noConversion"/>
  <pageMargins left="0.75" right="0.75" top="1" bottom="1" header="0.5" footer="0.5"/>
  <pageSetup paperSize="9" scale="33" orientation="landscape" horizontalDpi="300" verticalDpi="300" r:id="rId1"/>
  <headerFooter alignWithMargins="0">
    <oddFooter>&amp;L© Ovum 2012&amp;C&amp;A&amp;RPage &amp;P of &amp;N</oddFooter>
  </headerFooter>
  <rowBreaks count="1" manualBreakCount="1">
    <brk id="88" max="4" man="1"/>
  </rowBreaks>
  <drawing r:id="rId2"/>
</worksheet>
</file>

<file path=xl/worksheets/sheet2.xml><?xml version="1.0" encoding="utf-8"?>
<worksheet xmlns="http://schemas.openxmlformats.org/spreadsheetml/2006/main" xmlns:r="http://schemas.openxmlformats.org/officeDocument/2006/relationships">
  <dimension ref="A1:L425"/>
  <sheetViews>
    <sheetView showRowColHeaders="0" zoomScaleNormal="100" workbookViewId="0"/>
  </sheetViews>
  <sheetFormatPr defaultColWidth="9.42578125" defaultRowHeight="12.75"/>
  <cols>
    <col min="1" max="1" width="3.7109375" style="1" customWidth="1"/>
    <col min="2" max="2" width="78" style="1" customWidth="1"/>
    <col min="3" max="3" width="4.140625" style="1" customWidth="1"/>
    <col min="4" max="4" width="7" style="1" customWidth="1"/>
    <col min="5" max="5" width="13.42578125" style="1" customWidth="1"/>
    <col min="6" max="6" width="17" style="1" customWidth="1"/>
    <col min="7" max="7" width="9.42578125" style="1"/>
    <col min="8" max="8" width="4.7109375" style="1" customWidth="1"/>
    <col min="9" max="9" width="12.85546875" style="1" customWidth="1"/>
    <col min="10" max="10" width="10.7109375" style="1" customWidth="1"/>
    <col min="11" max="11" width="12.140625" style="1" customWidth="1"/>
    <col min="12" max="16384" width="9.42578125" style="1"/>
  </cols>
  <sheetData>
    <row r="1" spans="1:4" s="119" customFormat="1" ht="44.25" customHeight="1">
      <c r="A1" s="118"/>
      <c r="B1" s="120" t="s">
        <v>345</v>
      </c>
      <c r="C1" s="118"/>
    </row>
    <row r="2" spans="1:4" s="124" customFormat="1" ht="13.7" customHeight="1">
      <c r="A2" s="121"/>
      <c r="B2" s="122"/>
      <c r="C2" s="123"/>
    </row>
    <row r="3" spans="1:4" ht="14.25" customHeight="1">
      <c r="B3" s="916" t="s">
        <v>347</v>
      </c>
      <c r="C3" s="916"/>
      <c r="D3" s="916"/>
    </row>
    <row r="4" spans="1:4" s="124" customFormat="1" ht="14.25" customHeight="1">
      <c r="B4" s="125"/>
      <c r="C4" s="125"/>
      <c r="D4" s="125"/>
    </row>
    <row r="5" spans="1:4" ht="30" customHeight="1">
      <c r="B5" s="914" t="s">
        <v>490</v>
      </c>
      <c r="C5" s="915"/>
    </row>
    <row r="6" spans="1:4" ht="16.5" customHeight="1">
      <c r="D6" s="3"/>
    </row>
    <row r="7" spans="1:4" s="5" customFormat="1" ht="15" customHeight="1">
      <c r="A7" s="6"/>
      <c r="B7" s="2" t="s">
        <v>0</v>
      </c>
      <c r="C7" s="4"/>
      <c r="D7" s="6"/>
    </row>
    <row r="8" spans="1:4" s="5" customFormat="1" ht="12" customHeight="1">
      <c r="B8" s="910"/>
      <c r="C8" s="911"/>
    </row>
    <row r="9" spans="1:4" s="5" customFormat="1" ht="153" customHeight="1">
      <c r="B9" s="912" t="s">
        <v>514</v>
      </c>
      <c r="C9" s="913"/>
    </row>
    <row r="10" spans="1:4" s="5" customFormat="1" ht="12" customHeight="1">
      <c r="B10" s="84"/>
      <c r="C10" s="85"/>
    </row>
    <row r="11" spans="1:4" s="5" customFormat="1" ht="15" customHeight="1">
      <c r="A11" s="6"/>
      <c r="B11" s="2" t="s">
        <v>323</v>
      </c>
      <c r="C11" s="4"/>
      <c r="D11" s="6"/>
    </row>
    <row r="12" spans="1:4" s="5" customFormat="1" ht="12" customHeight="1">
      <c r="A12" s="6"/>
      <c r="B12" s="4"/>
      <c r="C12" s="4"/>
      <c r="D12" s="6"/>
    </row>
    <row r="13" spans="1:4" s="5" customFormat="1" ht="12" customHeight="1">
      <c r="A13" s="6"/>
      <c r="B13" s="5" t="s">
        <v>489</v>
      </c>
      <c r="D13" s="6"/>
    </row>
    <row r="14" spans="1:4" s="5" customFormat="1" ht="12" customHeight="1">
      <c r="A14" s="6"/>
      <c r="D14" s="6"/>
    </row>
    <row r="15" spans="1:4" s="5" customFormat="1" ht="12" customHeight="1">
      <c r="A15" s="6"/>
      <c r="D15" s="6"/>
    </row>
    <row r="16" spans="1:4" s="5" customFormat="1" ht="12" customHeight="1">
      <c r="A16" s="6"/>
      <c r="B16" s="29"/>
      <c r="C16" s="6"/>
      <c r="D16" s="6"/>
    </row>
    <row r="17" spans="1:4" s="5" customFormat="1" ht="12" customHeight="1">
      <c r="A17" s="6"/>
      <c r="B17" s="8"/>
      <c r="C17" s="8"/>
      <c r="D17" s="6"/>
    </row>
    <row r="18" spans="1:4" s="5" customFormat="1" ht="12" customHeight="1">
      <c r="A18" s="6"/>
      <c r="B18" s="86"/>
      <c r="C18" s="8"/>
      <c r="D18" s="6"/>
    </row>
    <row r="19" spans="1:4" s="5" customFormat="1" ht="12" customHeight="1">
      <c r="A19" s="6"/>
      <c r="B19" s="8"/>
      <c r="C19" s="8"/>
      <c r="D19" s="6"/>
    </row>
    <row r="20" spans="1:4" s="5" customFormat="1" ht="12" customHeight="1">
      <c r="A20" s="6"/>
      <c r="B20" s="9"/>
      <c r="C20" s="10"/>
      <c r="D20" s="6"/>
    </row>
    <row r="21" spans="1:4" s="5" customFormat="1" ht="12" customHeight="1">
      <c r="A21" s="6"/>
      <c r="B21" s="10"/>
      <c r="C21" s="10"/>
      <c r="D21" s="6"/>
    </row>
    <row r="22" spans="1:4" s="5" customFormat="1" ht="12" customHeight="1">
      <c r="A22" s="6"/>
      <c r="B22" s="11"/>
      <c r="C22" s="10"/>
      <c r="D22" s="6"/>
    </row>
    <row r="23" spans="1:4" s="5" customFormat="1" ht="12" customHeight="1">
      <c r="A23" s="6"/>
      <c r="B23" s="9"/>
      <c r="C23" s="10"/>
      <c r="D23" s="6"/>
    </row>
    <row r="24" spans="1:4" s="5" customFormat="1" ht="12" customHeight="1">
      <c r="A24" s="6"/>
      <c r="B24" s="8"/>
      <c r="C24" s="10"/>
      <c r="D24" s="6"/>
    </row>
    <row r="25" spans="1:4" s="5" customFormat="1" ht="12" customHeight="1">
      <c r="A25" s="6"/>
      <c r="B25" s="8"/>
      <c r="C25" s="10"/>
      <c r="D25" s="6"/>
    </row>
    <row r="26" spans="1:4" s="5" customFormat="1" ht="12" customHeight="1">
      <c r="A26" s="6"/>
      <c r="B26" s="9"/>
      <c r="C26" s="10"/>
      <c r="D26" s="6"/>
    </row>
    <row r="27" spans="1:4" s="5" customFormat="1" ht="12" customHeight="1">
      <c r="A27" s="6"/>
      <c r="B27" s="9"/>
      <c r="C27" s="10"/>
      <c r="D27" s="6"/>
    </row>
    <row r="28" spans="1:4" s="5" customFormat="1" ht="12" customHeight="1">
      <c r="A28" s="6"/>
      <c r="B28" s="9"/>
      <c r="C28" s="10"/>
      <c r="D28" s="6"/>
    </row>
    <row r="29" spans="1:4" s="5" customFormat="1" ht="12" customHeight="1">
      <c r="A29" s="6"/>
      <c r="B29" s="9"/>
      <c r="C29" s="10"/>
      <c r="D29" s="6"/>
    </row>
    <row r="30" spans="1:4" s="5" customFormat="1" ht="12" customHeight="1">
      <c r="A30" s="6"/>
      <c r="B30" s="7"/>
      <c r="C30" s="12"/>
      <c r="D30" s="6"/>
    </row>
    <row r="31" spans="1:4" s="5" customFormat="1" ht="12" customHeight="1">
      <c r="A31" s="6"/>
      <c r="B31" s="13"/>
      <c r="C31" s="13"/>
      <c r="D31" s="6"/>
    </row>
    <row r="32" spans="1:4" s="5" customFormat="1" ht="12" customHeight="1">
      <c r="A32" s="6"/>
      <c r="B32" s="8"/>
      <c r="C32" s="14"/>
      <c r="D32" s="6"/>
    </row>
    <row r="33" spans="1:4" s="5" customFormat="1" ht="12" customHeight="1">
      <c r="A33" s="6"/>
      <c r="B33" s="8"/>
      <c r="C33" s="10"/>
      <c r="D33" s="6"/>
    </row>
    <row r="34" spans="1:4" s="5" customFormat="1" ht="12" customHeight="1">
      <c r="A34" s="6"/>
      <c r="B34" s="8"/>
      <c r="C34" s="8"/>
      <c r="D34" s="6"/>
    </row>
    <row r="35" spans="1:4" s="5" customFormat="1" ht="12" customHeight="1">
      <c r="A35" s="6"/>
      <c r="B35" s="8"/>
      <c r="C35" s="14"/>
      <c r="D35" s="6"/>
    </row>
    <row r="36" spans="1:4" s="5" customFormat="1" ht="12" customHeight="1">
      <c r="A36" s="6"/>
      <c r="B36" s="8"/>
      <c r="C36" s="10"/>
      <c r="D36" s="6"/>
    </row>
    <row r="37" spans="1:4" s="5" customFormat="1" ht="12" customHeight="1">
      <c r="A37" s="6"/>
      <c r="B37" s="8"/>
      <c r="C37" s="10"/>
      <c r="D37" s="6"/>
    </row>
    <row r="38" spans="1:4" s="5" customFormat="1" ht="12" customHeight="1">
      <c r="A38" s="6"/>
      <c r="B38" s="8"/>
      <c r="C38" s="10"/>
      <c r="D38" s="6"/>
    </row>
    <row r="39" spans="1:4" s="5" customFormat="1" ht="12" customHeight="1">
      <c r="A39" s="6"/>
      <c r="B39" s="8"/>
      <c r="C39" s="13"/>
      <c r="D39" s="6"/>
    </row>
    <row r="40" spans="1:4" s="5" customFormat="1" ht="12" customHeight="1">
      <c r="A40" s="6"/>
      <c r="B40" s="13"/>
      <c r="C40" s="10"/>
      <c r="D40" s="6"/>
    </row>
    <row r="41" spans="1:4" s="5" customFormat="1" ht="12" customHeight="1">
      <c r="A41" s="6"/>
      <c r="C41" s="10"/>
      <c r="D41" s="6"/>
    </row>
    <row r="42" spans="1:4" s="5" customFormat="1" ht="12" customHeight="1">
      <c r="A42" s="6"/>
      <c r="B42" s="8"/>
      <c r="C42" s="14"/>
      <c r="D42" s="6"/>
    </row>
    <row r="43" spans="1:4" s="5" customFormat="1" ht="12" customHeight="1">
      <c r="A43" s="6"/>
      <c r="C43" s="10"/>
      <c r="D43" s="6"/>
    </row>
    <row r="44" spans="1:4" s="5" customFormat="1" ht="12" customHeight="1">
      <c r="A44" s="6"/>
      <c r="B44" s="8"/>
      <c r="C44" s="8"/>
      <c r="D44" s="6"/>
    </row>
    <row r="45" spans="1:4" s="5" customFormat="1" ht="12" customHeight="1">
      <c r="A45" s="6"/>
      <c r="B45" s="8"/>
      <c r="C45" s="8"/>
      <c r="D45" s="6"/>
    </row>
    <row r="46" spans="1:4" s="5" customFormat="1" ht="12" customHeight="1">
      <c r="A46" s="6"/>
      <c r="B46" s="7"/>
      <c r="C46" s="8"/>
      <c r="D46" s="6"/>
    </row>
    <row r="47" spans="1:4" s="5" customFormat="1" ht="12" customHeight="1">
      <c r="A47" s="6"/>
      <c r="B47" s="8"/>
      <c r="C47" s="10"/>
      <c r="D47" s="6"/>
    </row>
    <row r="48" spans="1:4" s="5" customFormat="1" ht="12" customHeight="1">
      <c r="A48" s="6"/>
      <c r="B48" s="8"/>
      <c r="C48" s="8"/>
      <c r="D48" s="6"/>
    </row>
    <row r="49" spans="1:4" s="5" customFormat="1" ht="12" customHeight="1">
      <c r="A49" s="6"/>
      <c r="C49" s="10"/>
      <c r="D49" s="6"/>
    </row>
    <row r="50" spans="1:4" s="5" customFormat="1" ht="12" customHeight="1">
      <c r="A50" s="6"/>
      <c r="B50" s="7"/>
      <c r="C50" s="8"/>
      <c r="D50" s="6"/>
    </row>
    <row r="51" spans="1:4" s="5" customFormat="1" ht="12" customHeight="1">
      <c r="A51" s="6"/>
      <c r="B51" s="10"/>
      <c r="C51" s="14"/>
      <c r="D51" s="6"/>
    </row>
    <row r="52" spans="1:4" s="5" customFormat="1" ht="12" customHeight="1">
      <c r="A52" s="6"/>
      <c r="B52" s="10"/>
      <c r="C52" s="10"/>
      <c r="D52" s="6"/>
    </row>
    <row r="53" spans="1:4" s="5" customFormat="1" ht="12" customHeight="1">
      <c r="A53" s="6"/>
      <c r="B53" s="10"/>
      <c r="C53" s="10"/>
      <c r="D53" s="6"/>
    </row>
    <row r="54" spans="1:4" s="5" customFormat="1" ht="12" customHeight="1">
      <c r="A54" s="6"/>
      <c r="B54" s="10"/>
      <c r="C54" s="10"/>
      <c r="D54" s="6"/>
    </row>
    <row r="55" spans="1:4" s="5" customFormat="1" ht="12" customHeight="1">
      <c r="A55" s="6"/>
      <c r="B55" s="10"/>
      <c r="C55" s="14"/>
      <c r="D55" s="6"/>
    </row>
    <row r="56" spans="1:4" s="5" customFormat="1" ht="12" customHeight="1">
      <c r="A56" s="6"/>
      <c r="B56" s="10"/>
      <c r="C56" s="10"/>
      <c r="D56" s="6"/>
    </row>
    <row r="57" spans="1:4" s="5" customFormat="1" ht="12" customHeight="1">
      <c r="A57" s="6"/>
      <c r="B57" s="10"/>
      <c r="C57" s="10"/>
      <c r="D57" s="6"/>
    </row>
    <row r="58" spans="1:4" s="5" customFormat="1" ht="12" customHeight="1">
      <c r="A58" s="6"/>
      <c r="B58" s="10"/>
      <c r="C58" s="10"/>
      <c r="D58" s="6"/>
    </row>
    <row r="59" spans="1:4" s="5" customFormat="1" ht="12" customHeight="1">
      <c r="A59" s="6"/>
      <c r="B59" s="10"/>
      <c r="C59" s="10"/>
      <c r="D59" s="6"/>
    </row>
    <row r="60" spans="1:4" s="5" customFormat="1" ht="12" customHeight="1">
      <c r="A60" s="6"/>
      <c r="B60" s="10"/>
      <c r="C60" s="10"/>
      <c r="D60" s="6"/>
    </row>
    <row r="61" spans="1:4" s="5" customFormat="1" ht="12" customHeight="1">
      <c r="A61" s="6"/>
      <c r="B61" s="10"/>
      <c r="C61" s="10"/>
      <c r="D61" s="6"/>
    </row>
    <row r="62" spans="1:4" s="5" customFormat="1" ht="12" customHeight="1">
      <c r="A62" s="6"/>
      <c r="B62" s="10"/>
      <c r="C62" s="10"/>
      <c r="D62" s="6"/>
    </row>
    <row r="63" spans="1:4" s="5" customFormat="1" ht="12" customHeight="1">
      <c r="A63" s="6"/>
      <c r="B63" s="6"/>
      <c r="C63" s="6"/>
      <c r="D63" s="6"/>
    </row>
    <row r="64" spans="1:4" s="5" customFormat="1" ht="12" customHeight="1">
      <c r="A64" s="6"/>
      <c r="B64" s="6"/>
      <c r="C64" s="6"/>
      <c r="D64" s="6"/>
    </row>
    <row r="65" spans="1:4" s="5" customFormat="1" ht="12" customHeight="1">
      <c r="A65" s="6"/>
      <c r="B65" s="7"/>
      <c r="C65" s="15"/>
      <c r="D65" s="6"/>
    </row>
    <row r="66" spans="1:4" s="5" customFormat="1" ht="12" customHeight="1">
      <c r="A66" s="6"/>
      <c r="B66" s="16"/>
      <c r="C66" s="14"/>
      <c r="D66" s="6"/>
    </row>
    <row r="67" spans="1:4" s="5" customFormat="1" ht="12" customHeight="1">
      <c r="A67" s="6"/>
      <c r="B67" s="16"/>
      <c r="C67" s="10"/>
      <c r="D67" s="6"/>
    </row>
    <row r="68" spans="1:4" s="5" customFormat="1" ht="12" customHeight="1">
      <c r="A68" s="6"/>
      <c r="B68" s="16"/>
      <c r="C68" s="10"/>
      <c r="D68" s="6"/>
    </row>
    <row r="69" spans="1:4" s="5" customFormat="1" ht="12" customHeight="1">
      <c r="A69" s="6"/>
      <c r="B69" s="16"/>
      <c r="C69" s="14"/>
      <c r="D69" s="6"/>
    </row>
    <row r="70" spans="1:4" s="5" customFormat="1" ht="12" customHeight="1">
      <c r="A70" s="6"/>
      <c r="B70" s="16"/>
      <c r="C70" s="10"/>
      <c r="D70" s="6"/>
    </row>
    <row r="71" spans="1:4" s="5" customFormat="1" ht="12" customHeight="1">
      <c r="A71" s="6"/>
      <c r="B71" s="16"/>
      <c r="C71" s="10"/>
      <c r="D71" s="6"/>
    </row>
    <row r="72" spans="1:4" s="5" customFormat="1" ht="12" customHeight="1">
      <c r="A72" s="6"/>
      <c r="B72" s="16"/>
      <c r="C72" s="10"/>
      <c r="D72" s="6"/>
    </row>
    <row r="73" spans="1:4" s="5" customFormat="1" ht="12" customHeight="1">
      <c r="A73" s="6"/>
      <c r="B73" s="16"/>
      <c r="C73" s="10"/>
      <c r="D73" s="6"/>
    </row>
    <row r="74" spans="1:4" s="5" customFormat="1" ht="12" customHeight="1">
      <c r="A74" s="6"/>
      <c r="B74" s="16"/>
      <c r="C74" s="10"/>
      <c r="D74" s="6"/>
    </row>
    <row r="75" spans="1:4" s="5" customFormat="1" ht="12" customHeight="1">
      <c r="A75" s="6"/>
      <c r="B75" s="16"/>
      <c r="C75" s="14"/>
      <c r="D75" s="6"/>
    </row>
    <row r="76" spans="1:4" s="5" customFormat="1" ht="12" customHeight="1">
      <c r="A76" s="6"/>
      <c r="B76" s="16"/>
      <c r="C76" s="10"/>
      <c r="D76" s="6"/>
    </row>
    <row r="77" spans="1:4" s="5" customFormat="1" ht="12" customHeight="1">
      <c r="A77" s="6"/>
      <c r="B77" s="16"/>
      <c r="C77" s="10"/>
      <c r="D77" s="6"/>
    </row>
    <row r="78" spans="1:4" s="5" customFormat="1" ht="12" customHeight="1">
      <c r="A78" s="6"/>
      <c r="B78" s="16"/>
      <c r="C78" s="14"/>
      <c r="D78" s="6"/>
    </row>
    <row r="79" spans="1:4" s="5" customFormat="1" ht="12" customHeight="1">
      <c r="A79" s="6"/>
      <c r="B79" s="16"/>
      <c r="C79" s="10"/>
      <c r="D79" s="6"/>
    </row>
    <row r="80" spans="1:4" s="5" customFormat="1" ht="12" customHeight="1">
      <c r="A80" s="6"/>
      <c r="B80" s="16"/>
      <c r="C80" s="10"/>
      <c r="D80" s="6"/>
    </row>
    <row r="81" spans="1:4">
      <c r="A81" s="17"/>
      <c r="B81" s="6"/>
      <c r="C81" s="6"/>
      <c r="D81" s="17"/>
    </row>
    <row r="82" spans="1:4">
      <c r="A82" s="17"/>
      <c r="B82" s="7"/>
      <c r="C82" s="6"/>
      <c r="D82" s="17"/>
    </row>
    <row r="83" spans="1:4" ht="33" customHeight="1">
      <c r="A83" s="17"/>
      <c r="B83" s="16"/>
      <c r="C83" s="14"/>
    </row>
    <row r="84" spans="1:4">
      <c r="B84" s="10"/>
      <c r="C84" s="10"/>
    </row>
    <row r="85" spans="1:4">
      <c r="B85" s="10"/>
      <c r="C85" s="10"/>
    </row>
    <row r="86" spans="1:4">
      <c r="B86" s="16"/>
      <c r="C86" s="14"/>
    </row>
    <row r="87" spans="1:4">
      <c r="B87" s="10"/>
      <c r="C87" s="10"/>
    </row>
    <row r="88" spans="1:4">
      <c r="B88" s="17"/>
      <c r="C88" s="17"/>
    </row>
    <row r="89" spans="1:4">
      <c r="B89" s="17"/>
      <c r="C89" s="17"/>
    </row>
    <row r="90" spans="1:4">
      <c r="B90" s="17"/>
      <c r="C90" s="17"/>
    </row>
    <row r="95" spans="1:4" ht="12.75" customHeight="1"/>
    <row r="96" spans="1:4" ht="12" customHeight="1"/>
    <row r="97" spans="4:5" ht="12" customHeight="1"/>
    <row r="100" spans="4:5" ht="25.5" customHeight="1"/>
    <row r="110" spans="4:5">
      <c r="D110" s="8"/>
      <c r="E110" s="8"/>
    </row>
    <row r="111" spans="4:5">
      <c r="E111" s="8"/>
    </row>
    <row r="113" spans="4:5">
      <c r="D113" s="8"/>
      <c r="E113" s="8"/>
    </row>
    <row r="114" spans="4:5">
      <c r="D114" s="5"/>
      <c r="E114" s="10"/>
    </row>
    <row r="128" spans="4:5">
      <c r="D128" s="6"/>
      <c r="E128" s="6"/>
    </row>
    <row r="129" spans="4:5">
      <c r="D129" s="6"/>
      <c r="E129" s="6"/>
    </row>
    <row r="146" spans="4:5">
      <c r="D146" s="6"/>
      <c r="E146" s="6"/>
    </row>
    <row r="404" spans="4:12">
      <c r="D404" s="917"/>
      <c r="E404" s="918"/>
      <c r="F404" s="917"/>
      <c r="G404" s="918"/>
      <c r="H404" s="17"/>
      <c r="I404" s="917"/>
      <c r="J404" s="918"/>
      <c r="K404" s="917"/>
      <c r="L404" s="918"/>
    </row>
    <row r="405" spans="4:12">
      <c r="D405" s="77"/>
      <c r="E405" s="77"/>
      <c r="F405" s="78"/>
      <c r="G405" s="79"/>
      <c r="H405" s="17"/>
      <c r="I405" s="78"/>
      <c r="J405" s="80"/>
      <c r="K405" s="78"/>
      <c r="L405" s="79"/>
    </row>
    <row r="406" spans="4:12">
      <c r="D406" s="81"/>
      <c r="E406" s="78"/>
      <c r="F406" s="78"/>
      <c r="G406" s="79"/>
      <c r="H406" s="17"/>
      <c r="I406" s="78"/>
      <c r="J406" s="78"/>
      <c r="K406" s="78"/>
      <c r="L406" s="79"/>
    </row>
    <row r="407" spans="4:12">
      <c r="D407" s="81"/>
      <c r="E407" s="78"/>
      <c r="F407" s="77"/>
      <c r="G407" s="79"/>
      <c r="H407" s="17"/>
      <c r="I407" s="78"/>
      <c r="J407" s="78"/>
      <c r="K407" s="78"/>
      <c r="L407" s="79"/>
    </row>
    <row r="408" spans="4:12">
      <c r="D408" s="78"/>
      <c r="E408" s="78"/>
      <c r="F408" s="78"/>
      <c r="G408" s="79"/>
      <c r="H408" s="17"/>
      <c r="I408" s="78"/>
      <c r="J408" s="78"/>
      <c r="K408" s="78"/>
      <c r="L408" s="79"/>
    </row>
    <row r="409" spans="4:12">
      <c r="D409" s="73"/>
      <c r="E409" s="78"/>
      <c r="F409" s="78"/>
      <c r="G409" s="79"/>
      <c r="H409" s="17"/>
      <c r="I409" s="78"/>
      <c r="J409" s="80"/>
      <c r="K409" s="78"/>
      <c r="L409" s="79"/>
    </row>
    <row r="410" spans="4:12">
      <c r="D410" s="81"/>
      <c r="E410" s="78"/>
      <c r="F410" s="78"/>
      <c r="G410" s="79"/>
      <c r="H410" s="17"/>
      <c r="I410" s="78"/>
      <c r="J410" s="78"/>
      <c r="K410" s="78"/>
      <c r="L410" s="79"/>
    </row>
    <row r="411" spans="4:12">
      <c r="D411" s="77"/>
      <c r="E411" s="78"/>
      <c r="F411" s="78"/>
      <c r="G411" s="79"/>
      <c r="H411" s="17"/>
      <c r="I411" s="78"/>
      <c r="J411" s="78"/>
      <c r="K411" s="78"/>
      <c r="L411" s="79"/>
    </row>
    <row r="412" spans="4:12">
      <c r="D412" s="77"/>
      <c r="E412" s="78"/>
      <c r="F412" s="74"/>
      <c r="G412" s="79"/>
      <c r="H412" s="17"/>
      <c r="I412" s="78"/>
      <c r="J412" s="78"/>
      <c r="K412" s="78"/>
      <c r="L412" s="79"/>
    </row>
    <row r="413" spans="4:12">
      <c r="D413" s="81"/>
      <c r="E413" s="78"/>
      <c r="F413" s="78"/>
      <c r="G413" s="79"/>
      <c r="H413" s="17"/>
      <c r="I413" s="78"/>
      <c r="J413" s="78"/>
      <c r="K413" s="78"/>
      <c r="L413" s="79"/>
    </row>
    <row r="414" spans="4:12">
      <c r="D414" s="81"/>
      <c r="E414" s="78"/>
      <c r="F414" s="78"/>
      <c r="G414" s="79"/>
      <c r="H414" s="17"/>
      <c r="I414" s="78"/>
      <c r="J414" s="78"/>
      <c r="K414" s="78"/>
      <c r="L414" s="79"/>
    </row>
    <row r="415" spans="4:12">
      <c r="D415" s="81"/>
      <c r="E415" s="78"/>
      <c r="F415" s="78"/>
      <c r="G415" s="79"/>
      <c r="H415" s="17"/>
      <c r="I415" s="78"/>
      <c r="J415" s="78"/>
      <c r="K415" s="78"/>
      <c r="L415" s="79"/>
    </row>
    <row r="416" spans="4:12">
      <c r="D416" s="79"/>
      <c r="E416" s="79"/>
      <c r="F416" s="78"/>
      <c r="G416" s="79"/>
      <c r="H416" s="17"/>
      <c r="I416" s="78"/>
      <c r="J416" s="78"/>
      <c r="K416" s="78"/>
      <c r="L416" s="79"/>
    </row>
    <row r="417" spans="4:12">
      <c r="D417" s="79"/>
      <c r="E417" s="79"/>
      <c r="F417" s="77"/>
      <c r="G417" s="79"/>
      <c r="H417" s="17"/>
      <c r="I417" s="78"/>
      <c r="J417" s="78"/>
      <c r="K417" s="78"/>
      <c r="L417" s="79"/>
    </row>
    <row r="418" spans="4:12">
      <c r="D418" s="79"/>
      <c r="E418" s="79"/>
      <c r="F418" s="77"/>
      <c r="G418" s="79"/>
      <c r="H418" s="17"/>
      <c r="I418" s="78"/>
      <c r="J418" s="78"/>
      <c r="K418" s="78"/>
      <c r="L418" s="79"/>
    </row>
    <row r="419" spans="4:12">
      <c r="D419" s="79"/>
      <c r="E419" s="79"/>
      <c r="F419" s="79"/>
      <c r="G419" s="79"/>
      <c r="H419" s="17"/>
      <c r="I419" s="78"/>
      <c r="J419" s="78"/>
      <c r="K419" s="78"/>
      <c r="L419" s="79"/>
    </row>
    <row r="420" spans="4:12">
      <c r="D420" s="77"/>
      <c r="E420" s="75"/>
      <c r="F420" s="79"/>
      <c r="G420" s="79"/>
      <c r="H420" s="17"/>
      <c r="I420" s="79"/>
      <c r="J420" s="79"/>
      <c r="K420" s="46"/>
      <c r="L420" s="79"/>
    </row>
    <row r="421" spans="4:12">
      <c r="D421" s="917"/>
      <c r="E421" s="918"/>
      <c r="F421" s="17"/>
      <c r="G421" s="79"/>
      <c r="H421" s="17"/>
      <c r="I421" s="917"/>
      <c r="J421" s="918"/>
      <c r="K421" s="17"/>
      <c r="L421" s="79"/>
    </row>
    <row r="422" spans="4:12">
      <c r="D422" s="919"/>
      <c r="E422" s="918"/>
      <c r="F422" s="17"/>
      <c r="G422" s="79"/>
      <c r="H422" s="17"/>
      <c r="I422" s="78"/>
      <c r="J422" s="17"/>
      <c r="K422" s="17"/>
      <c r="L422" s="79"/>
    </row>
    <row r="423" spans="4:12">
      <c r="D423" s="79"/>
      <c r="E423" s="17"/>
      <c r="F423" s="17"/>
      <c r="G423" s="79"/>
      <c r="H423" s="17"/>
      <c r="I423" s="78"/>
      <c r="J423" s="10"/>
      <c r="K423" s="17"/>
      <c r="L423" s="79"/>
    </row>
    <row r="424" spans="4:12">
      <c r="D424" s="79"/>
      <c r="E424" s="17"/>
      <c r="F424" s="17"/>
      <c r="G424" s="79"/>
      <c r="H424" s="17"/>
      <c r="I424" s="78"/>
      <c r="J424" s="17"/>
      <c r="K424" s="17"/>
      <c r="L424" s="79"/>
    </row>
    <row r="425" spans="4:12">
      <c r="D425" s="79"/>
      <c r="E425" s="79"/>
      <c r="F425" s="79"/>
      <c r="G425" s="79"/>
      <c r="H425" s="17"/>
      <c r="I425" s="78"/>
      <c r="J425" s="78"/>
      <c r="K425" s="79"/>
      <c r="L425" s="79"/>
    </row>
  </sheetData>
  <mergeCells count="11">
    <mergeCell ref="D421:E421"/>
    <mergeCell ref="I421:J421"/>
    <mergeCell ref="D422:E422"/>
    <mergeCell ref="D404:E404"/>
    <mergeCell ref="F404:G404"/>
    <mergeCell ref="I404:J404"/>
    <mergeCell ref="B8:C8"/>
    <mergeCell ref="B9:C9"/>
    <mergeCell ref="B5:C5"/>
    <mergeCell ref="B3:D3"/>
    <mergeCell ref="K404:L404"/>
  </mergeCells>
  <phoneticPr fontId="7" type="noConversion"/>
  <pageMargins left="0.75" right="0.75" top="1" bottom="1" header="0.5" footer="0.5"/>
  <pageSetup paperSize="9" scale="77" orientation="landscape" r:id="rId1"/>
  <headerFooter alignWithMargins="0">
    <oddFooter>&amp;L© Ovum 2012&amp;C&amp;A&amp;RPage &amp;P of &amp;N</oddFooter>
  </headerFooter>
  <rowBreaks count="1" manualBreakCount="1">
    <brk id="20" min="1" max="3" man="1"/>
  </rowBreaks>
  <drawing r:id="rId2"/>
</worksheet>
</file>

<file path=xl/worksheets/sheet3.xml><?xml version="1.0" encoding="utf-8"?>
<worksheet xmlns="http://schemas.openxmlformats.org/spreadsheetml/2006/main" xmlns:r="http://schemas.openxmlformats.org/officeDocument/2006/relationships">
  <dimension ref="A1:U10"/>
  <sheetViews>
    <sheetView showRowColHeaders="0" zoomScaleNormal="100" workbookViewId="0"/>
  </sheetViews>
  <sheetFormatPr defaultRowHeight="12.75"/>
  <cols>
    <col min="1" max="1" width="3.7109375" style="18" customWidth="1"/>
    <col min="2" max="2" width="78" style="133" customWidth="1"/>
    <col min="3" max="16384" width="9.140625" style="18"/>
  </cols>
  <sheetData>
    <row r="1" spans="1:21" s="127" customFormat="1" ht="44.25" customHeight="1">
      <c r="A1" s="126"/>
      <c r="B1" s="131" t="s">
        <v>263</v>
      </c>
      <c r="C1" s="126"/>
      <c r="D1" s="126"/>
      <c r="E1" s="126"/>
      <c r="F1" s="126"/>
      <c r="G1" s="126"/>
      <c r="H1" s="126"/>
      <c r="I1" s="126"/>
      <c r="J1" s="126"/>
      <c r="K1" s="126"/>
      <c r="L1" s="126"/>
      <c r="M1" s="126"/>
      <c r="N1" s="126"/>
      <c r="O1" s="126"/>
      <c r="P1" s="126"/>
      <c r="Q1" s="126"/>
      <c r="R1" s="126"/>
      <c r="S1" s="126"/>
      <c r="T1" s="126"/>
      <c r="U1" s="126"/>
    </row>
    <row r="2" spans="1:21" s="130" customFormat="1" ht="15.75">
      <c r="A2" s="129"/>
      <c r="B2" s="132"/>
      <c r="C2" s="129"/>
      <c r="D2" s="129"/>
      <c r="E2" s="129"/>
      <c r="F2" s="129"/>
      <c r="G2" s="129"/>
      <c r="H2" s="129"/>
      <c r="I2" s="129"/>
      <c r="J2" s="129"/>
      <c r="K2" s="129"/>
      <c r="L2" s="129"/>
      <c r="M2" s="129"/>
      <c r="N2" s="129"/>
      <c r="O2" s="129"/>
      <c r="P2" s="129"/>
      <c r="Q2" s="129"/>
      <c r="R2" s="129"/>
      <c r="S2" s="129"/>
      <c r="T2" s="129"/>
      <c r="U2" s="129"/>
    </row>
    <row r="3" spans="1:21" ht="70.5" customHeight="1">
      <c r="B3" s="134" t="s">
        <v>491</v>
      </c>
    </row>
    <row r="4" spans="1:21" ht="87" customHeight="1">
      <c r="B4" s="134" t="s">
        <v>492</v>
      </c>
    </row>
    <row r="5" spans="1:21" ht="37.5" customHeight="1">
      <c r="B5" s="134" t="s">
        <v>493</v>
      </c>
    </row>
    <row r="6" spans="1:21" ht="19.5" customHeight="1">
      <c r="B6" s="134" t="s">
        <v>348</v>
      </c>
    </row>
    <row r="7" spans="1:21" ht="22.5" customHeight="1">
      <c r="B7" s="134" t="s">
        <v>475</v>
      </c>
    </row>
    <row r="8" spans="1:21" ht="35.25" customHeight="1">
      <c r="B8" s="134" t="s">
        <v>494</v>
      </c>
    </row>
    <row r="9" spans="1:21" ht="35.25" customHeight="1">
      <c r="B9" s="134" t="s">
        <v>495</v>
      </c>
    </row>
    <row r="10" spans="1:21" ht="25.5">
      <c r="B10" s="134" t="s">
        <v>496</v>
      </c>
    </row>
  </sheetData>
  <phoneticPr fontId="7" type="noConversion"/>
  <pageMargins left="0.75" right="0.75" top="1" bottom="1" header="0.5" footer="0.5"/>
  <pageSetup paperSize="9" scale="79" orientation="landscape" horizontalDpi="360" verticalDpi="360" r:id="rId1"/>
  <headerFooter>
    <oddFooter>&amp;L© Ovum 2012&amp;C&amp;A&amp;RPage &amp;P of &amp;N</oddFooter>
  </headerFooter>
  <drawing r:id="rId2"/>
</worksheet>
</file>

<file path=xl/worksheets/sheet4.xml><?xml version="1.0" encoding="utf-8"?>
<worksheet xmlns="http://schemas.openxmlformats.org/spreadsheetml/2006/main" xmlns:r="http://schemas.openxmlformats.org/officeDocument/2006/relationships">
  <dimension ref="A1:AB436"/>
  <sheetViews>
    <sheetView showRowColHeaders="0" topLeftCell="A379" zoomScaleNormal="100" workbookViewId="0"/>
  </sheetViews>
  <sheetFormatPr defaultRowHeight="12.75"/>
  <cols>
    <col min="1" max="1" width="3.7109375" style="18" customWidth="1"/>
    <col min="2" max="3" width="9.140625" style="18"/>
    <col min="4" max="4" width="27.7109375" style="18" customWidth="1"/>
    <col min="5" max="5" width="16.7109375" style="18" customWidth="1"/>
    <col min="6" max="13" width="9.140625" style="18"/>
    <col min="14" max="28" width="9.140625" style="71"/>
    <col min="29" max="16384" width="9.140625" style="18"/>
  </cols>
  <sheetData>
    <row r="1" spans="1:28" s="127" customFormat="1" ht="44.25" customHeight="1">
      <c r="A1" s="126"/>
      <c r="B1" s="128" t="s">
        <v>346</v>
      </c>
      <c r="C1" s="126"/>
      <c r="D1" s="126"/>
      <c r="E1" s="126"/>
      <c r="F1" s="126"/>
      <c r="G1" s="126"/>
      <c r="H1" s="126"/>
      <c r="I1" s="126"/>
      <c r="J1" s="126"/>
      <c r="K1" s="126"/>
      <c r="L1" s="126"/>
      <c r="M1" s="126"/>
      <c r="N1" s="135"/>
      <c r="O1" s="135"/>
      <c r="P1" s="135"/>
      <c r="Q1" s="135"/>
      <c r="R1" s="135"/>
      <c r="S1" s="135"/>
      <c r="T1" s="135"/>
      <c r="U1" s="135"/>
      <c r="V1" s="136"/>
      <c r="W1" s="136"/>
      <c r="X1" s="136"/>
      <c r="Y1" s="136"/>
      <c r="Z1" s="136"/>
      <c r="AA1" s="136"/>
      <c r="AB1" s="136"/>
    </row>
    <row r="2" spans="1:28" s="130" customFormat="1" ht="15.75">
      <c r="A2" s="129"/>
      <c r="B2" s="129"/>
      <c r="C2" s="129"/>
      <c r="D2" s="129"/>
      <c r="E2" s="129"/>
      <c r="F2" s="129"/>
      <c r="G2" s="129"/>
      <c r="H2" s="129"/>
      <c r="I2" s="129"/>
      <c r="J2" s="129"/>
      <c r="K2" s="129"/>
      <c r="L2" s="129"/>
      <c r="M2" s="129"/>
      <c r="N2" s="137"/>
      <c r="O2" s="137"/>
      <c r="P2" s="137"/>
      <c r="Q2" s="137"/>
      <c r="R2" s="137"/>
      <c r="S2" s="137"/>
      <c r="T2" s="137"/>
      <c r="U2" s="137"/>
      <c r="V2" s="138"/>
      <c r="W2" s="138"/>
      <c r="X2" s="138"/>
      <c r="Y2" s="138"/>
      <c r="Z2" s="138"/>
      <c r="AA2" s="138"/>
      <c r="AB2" s="138"/>
    </row>
    <row r="4" spans="1:28">
      <c r="C4" s="139" t="s">
        <v>349</v>
      </c>
    </row>
    <row r="30" spans="3:14" ht="15" customHeight="1">
      <c r="C30" s="148" t="s">
        <v>232</v>
      </c>
      <c r="D30" s="149"/>
      <c r="E30" s="149">
        <v>2011</v>
      </c>
      <c r="F30" s="149">
        <v>2012</v>
      </c>
      <c r="G30" s="149">
        <v>2013</v>
      </c>
      <c r="H30" s="149">
        <v>2014</v>
      </c>
      <c r="I30" s="149">
        <v>2015</v>
      </c>
      <c r="J30" s="149">
        <v>2016</v>
      </c>
      <c r="K30" s="149">
        <v>2017</v>
      </c>
      <c r="L30" s="149">
        <v>2018</v>
      </c>
      <c r="M30" s="149">
        <v>2019</v>
      </c>
      <c r="N30" s="150" t="s">
        <v>29</v>
      </c>
    </row>
    <row r="31" spans="3:14" ht="15" customHeight="1">
      <c r="C31" s="145" t="s">
        <v>278</v>
      </c>
      <c r="D31" s="146"/>
      <c r="E31" s="146">
        <f>SUM('40G DWDM Interface Modules'!E26,'40G Client Interface Modules'!E66)</f>
        <v>1054.8125975939938</v>
      </c>
      <c r="F31" s="146">
        <f>SUM('40G DWDM Interface Modules'!F26,'40G Client Interface Modules'!F66)</f>
        <v>1408.8190024218827</v>
      </c>
      <c r="G31" s="146">
        <f>SUM('40G DWDM Interface Modules'!G26,'40G Client Interface Modules'!G66)</f>
        <v>1245.4333380842586</v>
      </c>
      <c r="H31" s="146">
        <f>SUM('40G DWDM Interface Modules'!H26,'40G Client Interface Modules'!H66)</f>
        <v>1167.617055185457</v>
      </c>
      <c r="I31" s="146">
        <f>SUM('40G DWDM Interface Modules'!I26,'40G Client Interface Modules'!I66)</f>
        <v>1382.7134573254095</v>
      </c>
      <c r="J31" s="146">
        <f>SUM('40G DWDM Interface Modules'!J26,'40G Client Interface Modules'!J66)</f>
        <v>1588.6050681951924</v>
      </c>
      <c r="K31" s="146">
        <f>SUM('40G DWDM Interface Modules'!K26,'40G Client Interface Modules'!K66)</f>
        <v>1624.141915878904</v>
      </c>
      <c r="L31" s="146">
        <f>SUM('40G DWDM Interface Modules'!L26,'40G Client Interface Modules'!L66)</f>
        <v>1569.0614418878567</v>
      </c>
      <c r="M31" s="146">
        <f>SUM('40G DWDM Interface Modules'!M26,'40G Client Interface Modules'!M66)</f>
        <v>1492.5532952228887</v>
      </c>
      <c r="N31" s="147">
        <f>(M31/G31)^(1/6)-1</f>
        <v>3.0627105272480026E-2</v>
      </c>
    </row>
    <row r="32" spans="3:14" ht="15" customHeight="1">
      <c r="C32" s="141" t="s">
        <v>267</v>
      </c>
      <c r="D32" s="142"/>
      <c r="E32" s="142">
        <f>SUM('40G Actives'!E113,'40G Passives'!E70)</f>
        <v>518.61422834066934</v>
      </c>
      <c r="F32" s="142">
        <f>SUM('40G Actives'!F113,'40G Passives'!F70)</f>
        <v>623.02101352795057</v>
      </c>
      <c r="G32" s="142">
        <f>SUM('40G Actives'!G113,'40G Passives'!G70)</f>
        <v>558.35568120647156</v>
      </c>
      <c r="H32" s="142">
        <f>SUM('40G Actives'!H113,'40G Passives'!H70)</f>
        <v>559.75149199335817</v>
      </c>
      <c r="I32" s="142">
        <f>SUM('40G Actives'!I113,'40G Passives'!I70)</f>
        <v>698.82661445806264</v>
      </c>
      <c r="J32" s="142">
        <f>SUM('40G Actives'!J113,'40G Passives'!J70)</f>
        <v>844.41139924259619</v>
      </c>
      <c r="K32" s="142">
        <f>SUM('40G Actives'!K113,'40G Passives'!K70)</f>
        <v>865.29636236410795</v>
      </c>
      <c r="L32" s="142">
        <f>SUM('40G Actives'!L113,'40G Passives'!L70)</f>
        <v>837.26978604778321</v>
      </c>
      <c r="M32" s="142">
        <f>SUM('40G Actives'!M113,'40G Passives'!M70)</f>
        <v>795.63239500469149</v>
      </c>
      <c r="N32" s="143">
        <f>(M32/G32)^(1/6)-1</f>
        <v>6.0800183929628382E-2</v>
      </c>
    </row>
    <row r="33" spans="1:18" ht="15" customHeight="1">
      <c r="C33" s="141" t="s">
        <v>279</v>
      </c>
      <c r="D33" s="142"/>
      <c r="E33" s="142">
        <f>SUM('100G DWDM Interface Modules'!F24,'100G Client Interface Modules'!E105)</f>
        <v>313.83699058209584</v>
      </c>
      <c r="F33" s="142">
        <f>SUM('100G DWDM Interface Modules'!G24,'100G Client Interface Modules'!F105)</f>
        <v>798.54770398484413</v>
      </c>
      <c r="G33" s="142">
        <f>SUM('100G DWDM Interface Modules'!H24,'100G Client Interface Modules'!G105)</f>
        <v>1825.5696670444217</v>
      </c>
      <c r="H33" s="142">
        <f>SUM('100G DWDM Interface Modules'!I24,'100G Client Interface Modules'!H105)</f>
        <v>2635.9862971745151</v>
      </c>
      <c r="I33" s="142">
        <f>SUM('100G DWDM Interface Modules'!J24,'100G Client Interface Modules'!I105)</f>
        <v>2840.4834539220942</v>
      </c>
      <c r="J33" s="142">
        <f>SUM('100G DWDM Interface Modules'!K24,'100G Client Interface Modules'!J105)</f>
        <v>3322.0566656097508</v>
      </c>
      <c r="K33" s="142">
        <f>SUM('100G DWDM Interface Modules'!L24,'100G Client Interface Modules'!K105)</f>
        <v>4183.3211169633632</v>
      </c>
      <c r="L33" s="142">
        <f>SUM('100G DWDM Interface Modules'!M24,'100G Client Interface Modules'!L105)</f>
        <v>5504.2906931029629</v>
      </c>
      <c r="M33" s="142">
        <f>SUM('100G DWDM Interface Modules'!N24,'100G Client Interface Modules'!M105)</f>
        <v>6920.0795578613306</v>
      </c>
      <c r="N33" s="143">
        <f t="shared" ref="N33:N34" si="0">(M33/G33)^(1/6)-1</f>
        <v>0.24868275159248987</v>
      </c>
    </row>
    <row r="34" spans="1:18" ht="15" customHeight="1">
      <c r="C34" s="141" t="s">
        <v>268</v>
      </c>
      <c r="D34" s="142"/>
      <c r="E34" s="142">
        <f>SUM('100G Actives'!E113,'100G Passives'!E59)</f>
        <v>268.70198851676849</v>
      </c>
      <c r="F34" s="142">
        <f>SUM('100G Actives'!F113,'100G Passives'!F59)</f>
        <v>468.05742408852257</v>
      </c>
      <c r="G34" s="142">
        <f>SUM('100G Actives'!G113,'100G Passives'!G59)</f>
        <v>704.77005329966869</v>
      </c>
      <c r="H34" s="142">
        <f>SUM('100G Actives'!H113,'100G Passives'!H59)</f>
        <v>1036.3935133364696</v>
      </c>
      <c r="I34" s="142">
        <f>SUM('100G Actives'!I113,'100G Passives'!I59)</f>
        <v>1241.8996223081035</v>
      </c>
      <c r="J34" s="142">
        <f>SUM('100G Actives'!J113,'100G Passives'!J59)</f>
        <v>1702.0548954132969</v>
      </c>
      <c r="K34" s="142">
        <f>SUM('100G Actives'!K113,'100G Passives'!K59)</f>
        <v>2481.8199604753568</v>
      </c>
      <c r="L34" s="142">
        <f>SUM('100G Actives'!L113,'100G Passives'!L59)</f>
        <v>3914.7772411843844</v>
      </c>
      <c r="M34" s="142">
        <f>SUM('100G Actives'!M113,'100G Passives'!M59)</f>
        <v>5447.2142924625814</v>
      </c>
      <c r="N34" s="143">
        <f t="shared" si="0"/>
        <v>0.40611606389827459</v>
      </c>
    </row>
    <row r="35" spans="1:18" ht="15" customHeight="1">
      <c r="C35" s="144" t="s">
        <v>37</v>
      </c>
      <c r="D35" s="142"/>
      <c r="E35" s="142">
        <f>SUM(E31:E34)</f>
        <v>2155.9658050335274</v>
      </c>
      <c r="F35" s="142">
        <f t="shared" ref="F35:K35" si="1">SUM(F31:F34)</f>
        <v>3298.4451440232001</v>
      </c>
      <c r="G35" s="142">
        <f t="shared" si="1"/>
        <v>4334.1287396348207</v>
      </c>
      <c r="H35" s="142">
        <f t="shared" si="1"/>
        <v>5399.7483576898003</v>
      </c>
      <c r="I35" s="142">
        <f t="shared" si="1"/>
        <v>6163.9231480136696</v>
      </c>
      <c r="J35" s="142">
        <f t="shared" si="1"/>
        <v>7457.1280284608365</v>
      </c>
      <c r="K35" s="142">
        <f t="shared" si="1"/>
        <v>9154.5793556817316</v>
      </c>
      <c r="L35" s="142">
        <f>SUM(L31:L34)</f>
        <v>11825.399162222988</v>
      </c>
      <c r="M35" s="142">
        <f>SUM(M31:M34)</f>
        <v>14655.479540551492</v>
      </c>
      <c r="N35" s="143">
        <f>(M35/G35)^(1/6)-1</f>
        <v>0.22513243463445587</v>
      </c>
    </row>
    <row r="38" spans="1:18">
      <c r="A38" s="90"/>
      <c r="B38" s="90"/>
      <c r="C38" s="90"/>
      <c r="D38" s="90"/>
      <c r="E38" s="90"/>
      <c r="F38" s="90"/>
      <c r="G38" s="90"/>
      <c r="H38" s="90"/>
      <c r="I38" s="90"/>
      <c r="J38" s="90"/>
      <c r="K38" s="90"/>
      <c r="L38" s="90"/>
      <c r="M38" s="90"/>
      <c r="N38" s="90"/>
      <c r="O38" s="90"/>
      <c r="P38" s="90"/>
      <c r="Q38" s="90"/>
      <c r="R38" s="90"/>
    </row>
    <row r="39" spans="1:18">
      <c r="C39" s="139" t="s">
        <v>350</v>
      </c>
    </row>
    <row r="64" spans="5:12">
      <c r="E64" s="83"/>
      <c r="F64" s="83"/>
      <c r="G64" s="83"/>
      <c r="H64" s="83"/>
      <c r="I64" s="83"/>
      <c r="J64" s="83"/>
      <c r="K64" s="83"/>
      <c r="L64" s="83"/>
    </row>
    <row r="65" spans="1:18">
      <c r="E65" s="83"/>
      <c r="F65" s="83"/>
      <c r="G65" s="83"/>
      <c r="H65" s="83"/>
      <c r="I65" s="83"/>
      <c r="J65" s="83"/>
      <c r="K65" s="83"/>
      <c r="L65" s="83"/>
    </row>
    <row r="66" spans="1:18" ht="15" customHeight="1">
      <c r="C66" s="148" t="s">
        <v>232</v>
      </c>
      <c r="D66" s="149"/>
      <c r="E66" s="149">
        <v>2011</v>
      </c>
      <c r="F66" s="149">
        <v>2012</v>
      </c>
      <c r="G66" s="149">
        <v>2013</v>
      </c>
      <c r="H66" s="149">
        <v>2014</v>
      </c>
      <c r="I66" s="149">
        <v>2015</v>
      </c>
      <c r="J66" s="149">
        <v>2016</v>
      </c>
      <c r="K66" s="149">
        <v>2017</v>
      </c>
      <c r="L66" s="149">
        <v>2018</v>
      </c>
      <c r="M66" s="149">
        <v>2019</v>
      </c>
      <c r="N66" s="150" t="s">
        <v>29</v>
      </c>
    </row>
    <row r="67" spans="1:18" ht="15" customHeight="1">
      <c r="C67" s="145" t="s">
        <v>324</v>
      </c>
      <c r="D67" s="146"/>
      <c r="E67" s="146">
        <f>'40G DWDM Interface Modules'!E26</f>
        <v>835.05585524999992</v>
      </c>
      <c r="F67" s="146">
        <f>'40G DWDM Interface Modules'!F26</f>
        <v>1146.0261274650002</v>
      </c>
      <c r="G67" s="146">
        <f>'40G DWDM Interface Modules'!G26</f>
        <v>843.09722510940003</v>
      </c>
      <c r="H67" s="146">
        <f>'40G DWDM Interface Modules'!H26</f>
        <v>594.71066607076796</v>
      </c>
      <c r="I67" s="146">
        <f>'40G DWDM Interface Modules'!I26</f>
        <v>504.78768480393268</v>
      </c>
      <c r="J67" s="146">
        <f>'40G DWDM Interface Modules'!J26</f>
        <v>433.28668619892812</v>
      </c>
      <c r="K67" s="146">
        <f>'40G DWDM Interface Modules'!K26</f>
        <v>380.10589294101874</v>
      </c>
      <c r="L67" s="146">
        <f>'40G DWDM Interface Modules'!L26</f>
        <v>335.4701015053098</v>
      </c>
      <c r="M67" s="146">
        <f>'40G DWDM Interface Modules'!M26</f>
        <v>296.27514771054302</v>
      </c>
      <c r="N67" s="147">
        <f t="shared" ref="N67:N71" si="2">(M67/G67)^(1/6)-1</f>
        <v>-0.15995427267311879</v>
      </c>
    </row>
    <row r="68" spans="1:18" ht="15" customHeight="1">
      <c r="C68" s="141" t="s">
        <v>325</v>
      </c>
      <c r="D68" s="142"/>
      <c r="E68" s="142">
        <f>'40G Client Interface Modules'!E66</f>
        <v>219.75674234399378</v>
      </c>
      <c r="F68" s="142">
        <f>'40G Client Interface Modules'!F66</f>
        <v>262.79287495688249</v>
      </c>
      <c r="G68" s="142">
        <f>'40G Client Interface Modules'!G66</f>
        <v>402.33611297485857</v>
      </c>
      <c r="H68" s="142">
        <f>'40G Client Interface Modules'!H66</f>
        <v>572.90638911468898</v>
      </c>
      <c r="I68" s="142">
        <f>'40G Client Interface Modules'!I66</f>
        <v>877.92577252147692</v>
      </c>
      <c r="J68" s="142">
        <f>'40G Client Interface Modules'!J66</f>
        <v>1155.3183819962644</v>
      </c>
      <c r="K68" s="142">
        <f>'40G Client Interface Modules'!K66</f>
        <v>1244.0360229378853</v>
      </c>
      <c r="L68" s="142">
        <f>'40G Client Interface Modules'!L66</f>
        <v>1233.5913403825471</v>
      </c>
      <c r="M68" s="142">
        <f>'40G Client Interface Modules'!M66</f>
        <v>1196.2781475123456</v>
      </c>
      <c r="N68" s="143">
        <f t="shared" si="2"/>
        <v>0.19915095856671372</v>
      </c>
    </row>
    <row r="69" spans="1:18" ht="15" customHeight="1">
      <c r="C69" s="141" t="s">
        <v>326</v>
      </c>
      <c r="D69" s="142"/>
      <c r="E69" s="142">
        <f>'100G DWDM Interface Modules'!F24</f>
        <v>113.79514351373669</v>
      </c>
      <c r="F69" s="142">
        <f>'100G DWDM Interface Modules'!G24</f>
        <v>559.86360274009235</v>
      </c>
      <c r="G69" s="142">
        <f>'100G DWDM Interface Modules'!H24</f>
        <v>1479.1833072261984</v>
      </c>
      <c r="H69" s="142">
        <f>'100G DWDM Interface Modules'!I24</f>
        <v>2151.0410929461027</v>
      </c>
      <c r="I69" s="142">
        <f>'100G DWDM Interface Modules'!J24</f>
        <v>2129.6509342364066</v>
      </c>
      <c r="J69" s="142">
        <f>'100G DWDM Interface Modules'!K24</f>
        <v>2399.8242225975941</v>
      </c>
      <c r="K69" s="142">
        <f>'100G DWDM Interface Modules'!L24</f>
        <v>2760.3147189476945</v>
      </c>
      <c r="L69" s="142">
        <f>'100G DWDM Interface Modules'!M24</f>
        <v>3184.7021963289908</v>
      </c>
      <c r="M69" s="142">
        <f>'100G DWDM Interface Modules'!N24</f>
        <v>3597.5070958818778</v>
      </c>
      <c r="N69" s="143">
        <f t="shared" si="2"/>
        <v>0.15965804094141633</v>
      </c>
    </row>
    <row r="70" spans="1:18" ht="15" customHeight="1">
      <c r="C70" s="141" t="s">
        <v>327</v>
      </c>
      <c r="D70" s="142"/>
      <c r="E70" s="142">
        <f>'100G Client Interface Modules'!E105</f>
        <v>200.04184706835915</v>
      </c>
      <c r="F70" s="142">
        <f>'100G Client Interface Modules'!F105</f>
        <v>238.68410124475182</v>
      </c>
      <c r="G70" s="142">
        <f>'100G Client Interface Modules'!G105</f>
        <v>346.38635981822341</v>
      </c>
      <c r="H70" s="142">
        <f>'100G Client Interface Modules'!H105</f>
        <v>484.94520422841242</v>
      </c>
      <c r="I70" s="142">
        <f>'100G Client Interface Modules'!I105</f>
        <v>710.83251968568766</v>
      </c>
      <c r="J70" s="142">
        <f>'100G Client Interface Modules'!J105</f>
        <v>922.23244301215686</v>
      </c>
      <c r="K70" s="142">
        <f>'100G Client Interface Modules'!K105</f>
        <v>1423.0063980156683</v>
      </c>
      <c r="L70" s="142">
        <f>'100G Client Interface Modules'!L105</f>
        <v>2319.5884967739726</v>
      </c>
      <c r="M70" s="142">
        <f>'100G Client Interface Modules'!M105</f>
        <v>3322.5724619794532</v>
      </c>
      <c r="N70" s="143">
        <f t="shared" si="2"/>
        <v>0.45764672065205381</v>
      </c>
    </row>
    <row r="71" spans="1:18" ht="15" customHeight="1">
      <c r="C71" s="144" t="s">
        <v>37</v>
      </c>
      <c r="D71" s="142"/>
      <c r="E71" s="142">
        <f t="shared" ref="E71:K71" si="3">SUM(E67:E70)</f>
        <v>1368.6495881760898</v>
      </c>
      <c r="F71" s="142">
        <f t="shared" si="3"/>
        <v>2207.3667064067267</v>
      </c>
      <c r="G71" s="142">
        <f t="shared" si="3"/>
        <v>3071.0030051286803</v>
      </c>
      <c r="H71" s="142">
        <f t="shared" si="3"/>
        <v>3803.6033523599722</v>
      </c>
      <c r="I71" s="142">
        <f t="shared" si="3"/>
        <v>4223.1969112475035</v>
      </c>
      <c r="J71" s="142">
        <f t="shared" si="3"/>
        <v>4910.6617338049437</v>
      </c>
      <c r="K71" s="142">
        <f t="shared" si="3"/>
        <v>5807.4630328422663</v>
      </c>
      <c r="L71" s="142">
        <f>SUM(L67:L70)</f>
        <v>7073.3521349908206</v>
      </c>
      <c r="M71" s="142">
        <f>SUM(M67:M70)</f>
        <v>8412.6328530842202</v>
      </c>
      <c r="N71" s="143">
        <f t="shared" si="2"/>
        <v>0.18288343237188642</v>
      </c>
    </row>
    <row r="75" spans="1:18">
      <c r="A75" s="90"/>
      <c r="B75" s="90"/>
      <c r="C75" s="90"/>
      <c r="D75" s="90"/>
      <c r="E75" s="90"/>
      <c r="F75" s="90"/>
      <c r="G75" s="90"/>
      <c r="H75" s="90"/>
      <c r="I75" s="90"/>
      <c r="J75" s="90"/>
      <c r="K75" s="90"/>
      <c r="L75" s="90"/>
      <c r="M75" s="90"/>
      <c r="N75" s="90"/>
      <c r="O75" s="90"/>
      <c r="P75" s="90"/>
      <c r="Q75" s="90"/>
      <c r="R75" s="90"/>
    </row>
    <row r="77" spans="1:18">
      <c r="C77" s="151" t="s">
        <v>351</v>
      </c>
    </row>
    <row r="104" spans="1:18" ht="15" customHeight="1">
      <c r="C104" s="148" t="s">
        <v>232</v>
      </c>
      <c r="D104" s="149"/>
      <c r="E104" s="149">
        <v>2011</v>
      </c>
      <c r="F104" s="149">
        <v>2012</v>
      </c>
      <c r="G104" s="149">
        <v>2013</v>
      </c>
      <c r="H104" s="149">
        <v>2014</v>
      </c>
      <c r="I104" s="149">
        <v>2015</v>
      </c>
      <c r="J104" s="149">
        <v>2016</v>
      </c>
      <c r="K104" s="149">
        <v>2017</v>
      </c>
      <c r="L104" s="149">
        <v>2018</v>
      </c>
      <c r="M104" s="149">
        <v>2019</v>
      </c>
      <c r="N104" s="150" t="s">
        <v>29</v>
      </c>
    </row>
    <row r="105" spans="1:18" ht="15" customHeight="1">
      <c r="C105" s="145" t="s">
        <v>324</v>
      </c>
      <c r="D105" s="146"/>
      <c r="E105" s="146">
        <f>SUM('40G Actives'!E68:E70,'40G Actives'!E73:E75,'40G Actives'!E78:E81,'40G Actives'!E84:E88,'40G Actives'!E91:E95,'40G Passives'!E47:E48,'40G Passives'!E51:E53,'40G Passives'!E56:E58,'40G Passives'!E61:E62,'40G Passives'!E65:E66)</f>
        <v>420.90592500000002</v>
      </c>
      <c r="F105" s="146">
        <f>SUM('40G Actives'!F68:F70,'40G Actives'!F73:F75,'40G Actives'!F78:F81,'40G Actives'!F84:F88,'40G Actives'!F91:F95,'40G Passives'!F47:F48,'40G Passives'!F51:F53,'40G Passives'!F56:F58,'40G Passives'!F61:F62,'40G Passives'!F65:F66)</f>
        <v>482.43125750000007</v>
      </c>
      <c r="G105" s="146">
        <f>SUM('40G Actives'!G68:G70,'40G Actives'!G73:G75,'40G Actives'!G78:G81,'40G Actives'!G84:G88,'40G Actives'!G91:G95,'40G Passives'!G47:G48,'40G Passives'!G51:G53,'40G Passives'!G56:G58,'40G Passives'!G61:G62,'40G Passives'!G65:G66)</f>
        <v>328.47244057499995</v>
      </c>
      <c r="H105" s="146">
        <f>SUM('40G Actives'!H68:H70,'40G Actives'!H73:H75,'40G Actives'!H78:H81,'40G Actives'!H84:H88,'40G Actives'!H91:H95,'40G Passives'!H47:H48,'40G Passives'!H51:H53,'40G Passives'!H56:H58,'40G Passives'!H61:H62,'40G Passives'!H65:H66)</f>
        <v>236.82050462700002</v>
      </c>
      <c r="I105" s="146">
        <f>SUM('40G Actives'!I68:I70,'40G Actives'!I73:I75,'40G Actives'!I78:I81,'40G Actives'!I84:I88,'40G Actives'!I91:I95,'40G Passives'!I47:I48,'40G Passives'!I51:I53,'40G Passives'!I56:I58,'40G Passives'!I61:I62,'40G Passives'!I65:I66)</f>
        <v>198.48209510287862</v>
      </c>
      <c r="J105" s="146">
        <f>SUM('40G Actives'!J68:J70,'40G Actives'!J73:J75,'40G Actives'!J78:J81,'40G Actives'!J84:J88,'40G Actives'!J91:J95,'40G Passives'!J47:J48,'40G Passives'!J51:J53,'40G Passives'!J56:J58,'40G Passives'!J61:J62,'40G Passives'!J65:J66)</f>
        <v>169.00073446095269</v>
      </c>
      <c r="K105" s="146">
        <f>SUM('40G Actives'!K68:K70,'40G Actives'!K73:K75,'40G Actives'!K78:K81,'40G Actives'!K84:K88,'40G Actives'!K91:K95,'40G Passives'!K47:K48,'40G Passives'!K51:K53,'40G Passives'!K56:K58,'40G Passives'!K61:K62,'40G Passives'!K65:K66)</f>
        <v>143.97335011898457</v>
      </c>
      <c r="L105" s="146">
        <f>SUM('40G Actives'!L68:L70,'40G Actives'!L73:L75,'40G Actives'!L78:L81,'40G Actives'!L84:L88,'40G Actives'!L91:L95,'40G Passives'!L47:L48,'40G Passives'!L51:L53,'40G Passives'!L56:L58,'40G Passives'!L61:L62,'40G Passives'!L65:L66)</f>
        <v>123.37918605435654</v>
      </c>
      <c r="M105" s="146">
        <f>SUM('40G Actives'!M68:M70,'40G Actives'!M73:M75,'40G Actives'!M78:M81,'40G Actives'!M84:M88,'40G Actives'!M91:M95,'40G Passives'!M47:M48,'40G Passives'!M51:M53,'40G Passives'!M56:M58,'40G Passives'!M61:M62,'40G Passives'!M65:M66)</f>
        <v>105.75096183261557</v>
      </c>
      <c r="N105" s="147">
        <f t="shared" ref="N105:N109" si="4">(M105/G105)^(1/6)-1</f>
        <v>-0.17212602288937251</v>
      </c>
    </row>
    <row r="106" spans="1:18" ht="15" customHeight="1">
      <c r="C106" s="141" t="s">
        <v>329</v>
      </c>
      <c r="D106" s="142"/>
      <c r="E106" s="142">
        <f>SUM('40G Actives'!E98:E99,'40G Actives'!E102:E104,'40G Actives'!E107:E108,'40G Actives'!E111:E112,'40G Passives'!E69)</f>
        <v>97.708303340669374</v>
      </c>
      <c r="F106" s="142">
        <f>SUM('40G Actives'!F98:F99,'40G Actives'!F102:F104,'40G Actives'!F107:F108,'40G Actives'!F111:F112,'40G Passives'!F69)</f>
        <v>140.58975602795041</v>
      </c>
      <c r="G106" s="142">
        <f>SUM('40G Actives'!G98:G99,'40G Actives'!G102:G104,'40G Actives'!G107:G108,'40G Actives'!G111:G112,'40G Passives'!G69)</f>
        <v>229.88324063147161</v>
      </c>
      <c r="H106" s="142">
        <f>SUM('40G Actives'!H98:H99,'40G Actives'!H102:H104,'40G Actives'!H107:H108,'40G Actives'!H111:H112,'40G Passives'!H69)</f>
        <v>322.93098736635812</v>
      </c>
      <c r="I106" s="142">
        <f>SUM('40G Actives'!I98:I99,'40G Actives'!I102:I104,'40G Actives'!I107:I108,'40G Actives'!I111:I112,'40G Passives'!I69)</f>
        <v>500.34451935518393</v>
      </c>
      <c r="J106" s="142">
        <f>SUM('40G Actives'!J98:J99,'40G Actives'!J102:J104,'40G Actives'!J107:J108,'40G Actives'!J111:J112,'40G Passives'!J69)</f>
        <v>675.41066478164362</v>
      </c>
      <c r="K106" s="142">
        <f>SUM('40G Actives'!K98:K99,'40G Actives'!K102:K104,'40G Actives'!K107:K108,'40G Actives'!K111:K112,'40G Passives'!K69)</f>
        <v>721.32301224512366</v>
      </c>
      <c r="L106" s="142">
        <f>SUM('40G Actives'!L98:L99,'40G Actives'!L102:L104,'40G Actives'!L107:L108,'40G Actives'!L111:L112,'40G Passives'!L69)</f>
        <v>713.89059999342669</v>
      </c>
      <c r="M106" s="142">
        <f>SUM('40G Actives'!M98:M99,'40G Actives'!M102:M104,'40G Actives'!M107:M108,'40G Actives'!M111:M112,'40G Passives'!M69)</f>
        <v>689.88143317207584</v>
      </c>
      <c r="N106" s="143">
        <f t="shared" si="4"/>
        <v>0.20100419503207334</v>
      </c>
    </row>
    <row r="107" spans="1:18" ht="15" customHeight="1">
      <c r="C107" s="141" t="s">
        <v>328</v>
      </c>
      <c r="D107" s="142"/>
      <c r="E107" s="142">
        <f>SUM('100G Actives'!E82,'100G Actives'!E90,'100G Actives'!E74,'100G Actives'!E66,'100G Passives'!E42:E43,'100G Passives'!E45:E46,'100G Passives'!E48:E49,'100G Passives'!E51:E52)</f>
        <v>24.771349760974243</v>
      </c>
      <c r="F107" s="142">
        <f>SUM('100G Actives'!F82,'100G Actives'!F90,'100G Actives'!F74,'100G Actives'!F66,'100G Passives'!F42:F43,'100G Passives'!F45:F46,'100G Passives'!F48:F49,'100G Passives'!F51:F52)</f>
        <v>157.2997111689632</v>
      </c>
      <c r="G107" s="142">
        <f>SUM('100G Actives'!G82,'100G Actives'!G90,'100G Actives'!G74,'100G Actives'!G66,'100G Passives'!G42:G43,'100G Passives'!G45:G46,'100G Passives'!G48:G49,'100G Passives'!G51:G52)</f>
        <v>399.97220984744456</v>
      </c>
      <c r="H107" s="142">
        <f>SUM('100G Actives'!H82,'100G Actives'!H90,'100G Actives'!H74,'100G Actives'!H66,'100G Passives'!H42:H43,'100G Passives'!H45:H46,'100G Passives'!H48:H49,'100G Passives'!H51:H52)</f>
        <v>661.34907340752659</v>
      </c>
      <c r="I107" s="142">
        <f>SUM('100G Actives'!I82,'100G Actives'!I90,'100G Actives'!I74,'100G Actives'!I66,'100G Passives'!I42:I43,'100G Passives'!I45:I46,'100G Passives'!I48:I49,'100G Passives'!I51:I52)</f>
        <v>723.83657660572055</v>
      </c>
      <c r="J107" s="142">
        <f>SUM('100G Actives'!J82,'100G Actives'!J90,'100G Actives'!J74,'100G Actives'!J66,'100G Passives'!J42:J43,'100G Passives'!J45:J46,'100G Passives'!J48:J49,'100G Passives'!J51:J52)</f>
        <v>817.53435003639299</v>
      </c>
      <c r="K107" s="142">
        <f>SUM('100G Actives'!K82,'100G Actives'!K90,'100G Actives'!K74,'100G Actives'!K66,'100G Passives'!K42:K43,'100G Passives'!K45:K46,'100G Passives'!K48:K49,'100G Passives'!K51:K52)</f>
        <v>986.14100762931298</v>
      </c>
      <c r="L107" s="142">
        <f>SUM('100G Actives'!L82,'100G Actives'!L90,'100G Actives'!L74,'100G Actives'!L66,'100G Passives'!L42:L43,'100G Passives'!L45:L46,'100G Passives'!L48:L49,'100G Passives'!L51:L52)</f>
        <v>1182.6599517945199</v>
      </c>
      <c r="M107" s="142">
        <f>SUM('100G Actives'!M82,'100G Actives'!M90,'100G Actives'!M74,'100G Actives'!M66,'100G Passives'!M42:M43,'100G Passives'!M45:M46,'100G Passives'!M48:M49,'100G Passives'!M51:M52)</f>
        <v>1338.6493963444848</v>
      </c>
      <c r="N107" s="143">
        <f t="shared" si="4"/>
        <v>0.22303674394403483</v>
      </c>
    </row>
    <row r="108" spans="1:18" ht="15" customHeight="1">
      <c r="C108" s="141" t="s">
        <v>330</v>
      </c>
      <c r="D108" s="142"/>
      <c r="E108" s="142">
        <f>SUM('100G Actives'!E95,'100G Actives'!E99,'100G Actives'!E106,'100G Actives'!E110,'100G Passives'!E55,'100G Passives'!E58)</f>
        <v>243.93063875579426</v>
      </c>
      <c r="F108" s="142">
        <f>SUM('100G Actives'!F95,'100G Actives'!F99,'100G Actives'!F106,'100G Actives'!F110,'100G Passives'!F55,'100G Passives'!F58)</f>
        <v>310.75771291955931</v>
      </c>
      <c r="G108" s="142">
        <f>SUM('100G Actives'!G95,'100G Actives'!G99,'100G Actives'!G106,'100G Actives'!G110,'100G Passives'!G55,'100G Passives'!G58)</f>
        <v>304.79784345222413</v>
      </c>
      <c r="H108" s="142">
        <f>SUM('100G Actives'!H95,'100G Actives'!H99,'100G Actives'!H106,'100G Actives'!H110,'100G Passives'!H55,'100G Passives'!H58)</f>
        <v>375.04443992894284</v>
      </c>
      <c r="I108" s="142">
        <f>SUM('100G Actives'!I95,'100G Actives'!I99,'100G Actives'!I106,'100G Actives'!I110,'100G Passives'!I55,'100G Passives'!I58)</f>
        <v>518.06304570238331</v>
      </c>
      <c r="J108" s="142">
        <f>SUM('100G Actives'!J95,'100G Actives'!J99,'100G Actives'!J106,'100G Actives'!J110,'100G Passives'!J55,'100G Passives'!J58)</f>
        <v>884.52054537690378</v>
      </c>
      <c r="K108" s="142">
        <f>SUM('100G Actives'!K95,'100G Actives'!K99,'100G Actives'!K106,'100G Actives'!K110,'100G Passives'!K55,'100G Passives'!K58)</f>
        <v>1495.6789528460438</v>
      </c>
      <c r="L108" s="142">
        <f>SUM('100G Actives'!L95,'100G Actives'!L99,'100G Actives'!L106,'100G Actives'!L110,'100G Passives'!L55,'100G Passives'!L58)</f>
        <v>2732.1172893898652</v>
      </c>
      <c r="M108" s="142">
        <f>SUM('100G Actives'!M95,'100G Actives'!M99,'100G Actives'!M106,'100G Actives'!M110,'100G Passives'!M55,'100G Passives'!M58)</f>
        <v>4108.5648961180977</v>
      </c>
      <c r="N108" s="143">
        <f t="shared" si="4"/>
        <v>0.54269371508052267</v>
      </c>
    </row>
    <row r="109" spans="1:18" ht="15" customHeight="1">
      <c r="C109" s="144" t="s">
        <v>37</v>
      </c>
      <c r="D109" s="142"/>
      <c r="E109" s="142">
        <f t="shared" ref="E109:K109" si="5">SUM(E105:E108)</f>
        <v>787.31621685743778</v>
      </c>
      <c r="F109" s="142">
        <f t="shared" si="5"/>
        <v>1091.0784376164729</v>
      </c>
      <c r="G109" s="142">
        <f t="shared" si="5"/>
        <v>1263.1257345061404</v>
      </c>
      <c r="H109" s="142">
        <f t="shared" si="5"/>
        <v>1596.1450053298277</v>
      </c>
      <c r="I109" s="142">
        <f t="shared" si="5"/>
        <v>1940.7262367661663</v>
      </c>
      <c r="J109" s="142">
        <f t="shared" si="5"/>
        <v>2546.4662946558929</v>
      </c>
      <c r="K109" s="142">
        <f t="shared" si="5"/>
        <v>3347.1163228394653</v>
      </c>
      <c r="L109" s="142">
        <f>SUM(L105:L108)</f>
        <v>4752.0470272321681</v>
      </c>
      <c r="M109" s="142">
        <f>SUM(M105:M108)</f>
        <v>6242.846687467274</v>
      </c>
      <c r="N109" s="143">
        <f t="shared" si="4"/>
        <v>0.30513673700380028</v>
      </c>
    </row>
    <row r="110" spans="1:18">
      <c r="C110" s="82"/>
      <c r="D110" s="76"/>
      <c r="E110" s="76"/>
      <c r="F110" s="76"/>
      <c r="G110" s="76"/>
      <c r="H110" s="76"/>
      <c r="I110" s="76"/>
      <c r="J110" s="76"/>
      <c r="K110" s="76"/>
      <c r="L110" s="76"/>
      <c r="M110" s="33"/>
    </row>
    <row r="111" spans="1:18">
      <c r="C111" s="82"/>
      <c r="D111" s="76"/>
      <c r="E111" s="76"/>
      <c r="F111" s="76"/>
      <c r="G111" s="76"/>
      <c r="H111" s="76"/>
      <c r="I111" s="76"/>
      <c r="J111" s="76"/>
      <c r="K111" s="76"/>
      <c r="L111" s="76"/>
      <c r="M111" s="33"/>
    </row>
    <row r="112" spans="1:18">
      <c r="A112" s="90"/>
      <c r="B112" s="90"/>
      <c r="C112" s="90"/>
      <c r="D112" s="90"/>
      <c r="E112" s="90"/>
      <c r="F112" s="90"/>
      <c r="G112" s="90"/>
      <c r="H112" s="90"/>
      <c r="I112" s="90"/>
      <c r="J112" s="90"/>
      <c r="K112" s="90"/>
      <c r="L112" s="90"/>
      <c r="M112" s="90"/>
      <c r="N112" s="90"/>
      <c r="O112" s="90"/>
      <c r="P112" s="90"/>
      <c r="Q112" s="90"/>
      <c r="R112" s="90"/>
    </row>
    <row r="113" spans="3:12">
      <c r="E113" s="83"/>
      <c r="F113" s="83"/>
      <c r="G113" s="83"/>
      <c r="H113" s="83"/>
      <c r="I113" s="83"/>
      <c r="J113" s="83"/>
      <c r="K113" s="83"/>
      <c r="L113" s="83"/>
    </row>
    <row r="114" spans="3:12">
      <c r="E114" s="83"/>
      <c r="F114" s="83"/>
      <c r="G114" s="83"/>
      <c r="H114" s="83"/>
      <c r="I114" s="83"/>
      <c r="J114" s="83"/>
      <c r="K114" s="83"/>
      <c r="L114" s="83"/>
    </row>
    <row r="115" spans="3:12">
      <c r="C115" s="139" t="s">
        <v>352</v>
      </c>
    </row>
    <row r="137" spans="4:15" ht="15" customHeight="1">
      <c r="D137" s="148" t="s">
        <v>269</v>
      </c>
      <c r="E137" s="149"/>
      <c r="F137" s="149">
        <v>2011</v>
      </c>
      <c r="G137" s="149">
        <v>2012</v>
      </c>
      <c r="H137" s="149">
        <v>2013</v>
      </c>
      <c r="I137" s="149">
        <v>2014</v>
      </c>
      <c r="J137" s="149">
        <v>2015</v>
      </c>
      <c r="K137" s="149">
        <v>2016</v>
      </c>
      <c r="L137" s="149">
        <v>2017</v>
      </c>
      <c r="M137" s="149">
        <v>2018</v>
      </c>
      <c r="N137" s="149">
        <v>2019</v>
      </c>
      <c r="O137" s="150" t="s">
        <v>29</v>
      </c>
    </row>
    <row r="138" spans="4:15" ht="15" customHeight="1">
      <c r="D138" s="145" t="s">
        <v>278</v>
      </c>
      <c r="E138" s="146"/>
      <c r="F138" s="146">
        <f>SUM('40G DWDM Interface Modules'!E57,'40G Client Interface Modules'!E20)</f>
        <v>388.3479927721188</v>
      </c>
      <c r="G138" s="146">
        <f>SUM('40G DWDM Interface Modules'!F57,'40G Client Interface Modules'!F20)</f>
        <v>437.57119131788249</v>
      </c>
      <c r="H138" s="146">
        <f>SUM('40G DWDM Interface Modules'!G57,'40G Client Interface Modules'!G20)</f>
        <v>506.99107224424853</v>
      </c>
      <c r="I138" s="146">
        <f>SUM('40G DWDM Interface Modules'!H57,'40G Client Interface Modules'!H20)</f>
        <v>643.66325810219939</v>
      </c>
      <c r="J138" s="146">
        <f>SUM('40G DWDM Interface Modules'!I57,'40G Client Interface Modules'!I20)</f>
        <v>947.16938641388765</v>
      </c>
      <c r="K138" s="146">
        <f>SUM('40G DWDM Interface Modules'!J57,'40G Client Interface Modules'!J20)</f>
        <v>1215.0521980975566</v>
      </c>
      <c r="L138" s="146">
        <f>SUM('40G DWDM Interface Modules'!K57,'40G Client Interface Modules'!K20)</f>
        <v>1299.3961660194893</v>
      </c>
      <c r="M138" s="146">
        <f>SUM('40G DWDM Interface Modules'!L57,'40G Client Interface Modules'!L20)</f>
        <v>1282.9391453717151</v>
      </c>
      <c r="N138" s="146">
        <f>SUM('40G DWDM Interface Modules'!M57,'40G Client Interface Modules'!M20)</f>
        <v>1240.2866519631325</v>
      </c>
      <c r="O138" s="147">
        <f t="shared" ref="O138:O141" si="6">(N138/H138)^(1/6)-1</f>
        <v>0.16078991517663987</v>
      </c>
    </row>
    <row r="139" spans="4:15" ht="15" customHeight="1">
      <c r="D139" s="141" t="s">
        <v>267</v>
      </c>
      <c r="E139" s="142"/>
      <c r="F139" s="142">
        <f>SUM('40G Actives'!E267,'40G Passives'!E158)</f>
        <v>462.08793671282604</v>
      </c>
      <c r="G139" s="142">
        <f>SUM('40G Actives'!F267,'40G Passives'!F158)</f>
        <v>528.69959859429775</v>
      </c>
      <c r="H139" s="142">
        <f>SUM('40G Actives'!G267,'40G Passives'!G158)</f>
        <v>403.79920286950949</v>
      </c>
      <c r="I139" s="142">
        <f>SUM('40G Actives'!H267,'40G Passives'!H158)</f>
        <v>337.72245169548466</v>
      </c>
      <c r="J139" s="142">
        <f>SUM('40G Actives'!I267,'40G Passives'!I158)</f>
        <v>352.59671422279297</v>
      </c>
      <c r="K139" s="142">
        <f>SUM('40G Actives'!J267,'40G Passives'!J158)</f>
        <v>378.45268728423343</v>
      </c>
      <c r="L139" s="142">
        <f>SUM('40G Actives'!K267,'40G Passives'!K158)</f>
        <v>368.90436434483183</v>
      </c>
      <c r="M139" s="142">
        <f>SUM('40G Actives'!L267,'40G Passives'!L158)</f>
        <v>348.86530865846777</v>
      </c>
      <c r="N139" s="142">
        <f>SUM('40G Actives'!M267,'40G Passives'!M158)</f>
        <v>325.15885878661499</v>
      </c>
      <c r="O139" s="143">
        <f t="shared" si="6"/>
        <v>-3.5456788276546525E-2</v>
      </c>
    </row>
    <row r="140" spans="4:15" ht="15" customHeight="1">
      <c r="D140" s="141" t="s">
        <v>279</v>
      </c>
      <c r="E140" s="142"/>
      <c r="F140" s="142">
        <f>SUM('100G DWDM Interface Modules'!F58,'100G Client Interface Modules'!E154)</f>
        <v>0.24685716000000024</v>
      </c>
      <c r="G140" s="142">
        <f>SUM('100G DWDM Interface Modules'!G58,'100G Client Interface Modules'!F154)</f>
        <v>109.26481582535675</v>
      </c>
      <c r="H140" s="142">
        <f>SUM('100G DWDM Interface Modules'!H58,'100G Client Interface Modules'!G154)</f>
        <v>272.83430130318573</v>
      </c>
      <c r="I140" s="142">
        <f>SUM('100G DWDM Interface Modules'!I58,'100G Client Interface Modules'!H154)</f>
        <v>388.9148336771616</v>
      </c>
      <c r="J140" s="142">
        <f>SUM('100G DWDM Interface Modules'!J58,'100G Client Interface Modules'!I154)</f>
        <v>504.0476372363475</v>
      </c>
      <c r="K140" s="142">
        <f>SUM('100G DWDM Interface Modules'!K58,'100G Client Interface Modules'!J154)</f>
        <v>741.64848894717488</v>
      </c>
      <c r="L140" s="142">
        <f>SUM('100G DWDM Interface Modules'!L58,'100G Client Interface Modules'!K154)</f>
        <v>1008.9523027084572</v>
      </c>
      <c r="M140" s="142">
        <f>SUM('100G DWDM Interface Modules'!M58,'100G Client Interface Modules'!L154)</f>
        <v>1407.5588069743753</v>
      </c>
      <c r="N140" s="142">
        <f>SUM('100G DWDM Interface Modules'!N58,'100G Client Interface Modules'!M154)</f>
        <v>1977.1868888536651</v>
      </c>
      <c r="O140" s="143">
        <f t="shared" si="6"/>
        <v>0.39109927842783954</v>
      </c>
    </row>
    <row r="141" spans="4:15" ht="15" customHeight="1">
      <c r="D141" s="141" t="s">
        <v>268</v>
      </c>
      <c r="E141" s="142"/>
      <c r="F141" s="142">
        <f>SUM('100G Actives'!E268,'100G Passives'!E127)</f>
        <v>168.66529587865745</v>
      </c>
      <c r="G141" s="142">
        <f>SUM('100G Actives'!F268,'100G Passives'!F127)</f>
        <v>183.88630307395221</v>
      </c>
      <c r="H141" s="142">
        <f>SUM('100G Actives'!G268,'100G Passives'!G127)</f>
        <v>364.06595811515092</v>
      </c>
      <c r="I141" s="142">
        <f>SUM('100G Actives'!H268,'100G Passives'!H127)</f>
        <v>590.97293099758485</v>
      </c>
      <c r="J141" s="142">
        <f>SUM('100G Actives'!I268,'100G Passives'!I127)</f>
        <v>744.19345385959753</v>
      </c>
      <c r="K141" s="142">
        <f>SUM('100G Actives'!J268,'100G Passives'!J127)</f>
        <v>918.48108918624689</v>
      </c>
      <c r="L141" s="142">
        <f>SUM('100G Actives'!K268,'100G Passives'!K127)</f>
        <v>1280.7757975259924</v>
      </c>
      <c r="M141" s="142">
        <f>SUM('100G Actives'!L268,'100G Passives'!L127)</f>
        <v>1952.5213969999197</v>
      </c>
      <c r="N141" s="142">
        <f>SUM('100G Actives'!M268,'100G Passives'!M127)</f>
        <v>2676.1019841537932</v>
      </c>
      <c r="O141" s="143">
        <f t="shared" si="6"/>
        <v>0.39439911339795541</v>
      </c>
    </row>
    <row r="142" spans="4:15" ht="15" customHeight="1">
      <c r="D142" s="144" t="s">
        <v>37</v>
      </c>
      <c r="E142" s="142"/>
      <c r="F142" s="142">
        <f t="shared" ref="F142:L142" si="7">SUM(F138:F141)</f>
        <v>1019.3480825236022</v>
      </c>
      <c r="G142" s="142">
        <f t="shared" si="7"/>
        <v>1259.4219088114892</v>
      </c>
      <c r="H142" s="142">
        <f t="shared" si="7"/>
        <v>1547.6905345320947</v>
      </c>
      <c r="I142" s="142">
        <f t="shared" si="7"/>
        <v>1961.2734744724305</v>
      </c>
      <c r="J142" s="142">
        <f t="shared" si="7"/>
        <v>2548.0071917326259</v>
      </c>
      <c r="K142" s="142">
        <f t="shared" si="7"/>
        <v>3253.6344635152118</v>
      </c>
      <c r="L142" s="142">
        <f t="shared" si="7"/>
        <v>3958.0286305987706</v>
      </c>
      <c r="M142" s="142">
        <f>SUM(M138:M141)</f>
        <v>4991.8846580044774</v>
      </c>
      <c r="N142" s="142">
        <f>SUM(N138:N141)</f>
        <v>6218.7343837572062</v>
      </c>
      <c r="O142" s="143">
        <f>(N142/H142)^(1/6)-1</f>
        <v>0.26086806989711153</v>
      </c>
    </row>
    <row r="143" spans="4:15">
      <c r="E143" s="83"/>
      <c r="F143" s="83"/>
      <c r="G143" s="83"/>
      <c r="H143" s="83"/>
      <c r="I143" s="83"/>
      <c r="J143" s="83"/>
      <c r="K143" s="83"/>
      <c r="L143" s="83"/>
      <c r="M143" s="33"/>
    </row>
    <row r="144" spans="4:15">
      <c r="E144" s="83"/>
      <c r="F144" s="83"/>
      <c r="G144" s="83"/>
      <c r="H144" s="83"/>
      <c r="I144" s="83"/>
      <c r="J144" s="83"/>
      <c r="K144" s="83"/>
      <c r="L144" s="83"/>
      <c r="M144" s="83"/>
      <c r="N144" s="83"/>
    </row>
    <row r="145" spans="1:19">
      <c r="E145" s="83"/>
      <c r="F145" s="83"/>
      <c r="G145" s="83"/>
      <c r="H145" s="83"/>
      <c r="I145" s="83"/>
      <c r="J145" s="83"/>
      <c r="K145" s="83"/>
      <c r="L145" s="83"/>
      <c r="M145" s="33"/>
    </row>
    <row r="146" spans="1:19">
      <c r="N146" s="18"/>
      <c r="O146" s="18"/>
      <c r="P146" s="18"/>
    </row>
    <row r="147" spans="1:19">
      <c r="N147" s="18"/>
      <c r="O147" s="18"/>
      <c r="P147" s="18"/>
    </row>
    <row r="148" spans="1:19">
      <c r="A148" s="70"/>
      <c r="B148" s="70"/>
      <c r="C148" s="70"/>
      <c r="D148" s="70"/>
      <c r="E148" s="70"/>
      <c r="F148" s="70"/>
      <c r="G148" s="70"/>
      <c r="H148" s="70"/>
      <c r="I148" s="70"/>
      <c r="J148" s="70"/>
      <c r="K148" s="70"/>
      <c r="L148" s="70"/>
      <c r="M148" s="47"/>
      <c r="N148" s="48"/>
      <c r="O148" s="48"/>
      <c r="P148" s="48"/>
      <c r="Q148" s="48"/>
      <c r="R148" s="48"/>
      <c r="S148" s="48"/>
    </row>
    <row r="150" spans="1:19">
      <c r="C150" s="139" t="s">
        <v>353</v>
      </c>
    </row>
    <row r="177" spans="1:28">
      <c r="E177" s="83"/>
      <c r="F177" s="83"/>
      <c r="G177" s="83"/>
      <c r="H177" s="83"/>
      <c r="I177" s="83"/>
      <c r="J177" s="83"/>
      <c r="K177" s="83"/>
      <c r="L177" s="83"/>
    </row>
    <row r="178" spans="1:28">
      <c r="E178" s="83"/>
      <c r="F178" s="83"/>
      <c r="G178" s="83"/>
      <c r="H178" s="83"/>
      <c r="I178" s="83"/>
      <c r="J178" s="83"/>
      <c r="K178" s="83"/>
      <c r="L178" s="83"/>
    </row>
    <row r="179" spans="1:28">
      <c r="E179" s="83"/>
      <c r="F179" s="83"/>
      <c r="G179" s="83"/>
      <c r="H179" s="83"/>
      <c r="I179" s="83"/>
      <c r="J179" s="83"/>
      <c r="K179" s="83"/>
      <c r="L179" s="83"/>
    </row>
    <row r="180" spans="1:28">
      <c r="E180" s="83"/>
      <c r="F180" s="83"/>
      <c r="G180" s="83"/>
      <c r="H180" s="83"/>
      <c r="I180" s="83"/>
      <c r="J180" s="83"/>
      <c r="K180" s="83"/>
      <c r="L180" s="83"/>
    </row>
    <row r="181" spans="1:28" ht="15" customHeight="1">
      <c r="D181" s="148" t="s">
        <v>354</v>
      </c>
      <c r="E181" s="149">
        <v>2011</v>
      </c>
      <c r="F181" s="149">
        <v>2012</v>
      </c>
      <c r="G181" s="149">
        <v>2013</v>
      </c>
      <c r="H181" s="149">
        <v>2014</v>
      </c>
      <c r="I181" s="149">
        <v>2015</v>
      </c>
      <c r="J181" s="149">
        <v>2016</v>
      </c>
      <c r="K181" s="149">
        <v>2017</v>
      </c>
      <c r="L181" s="149">
        <v>2018</v>
      </c>
      <c r="M181" s="149">
        <v>2019</v>
      </c>
    </row>
    <row r="182" spans="1:28" ht="15" customHeight="1">
      <c r="D182" s="145" t="s">
        <v>280</v>
      </c>
      <c r="E182" s="146">
        <f>SUM('40G DWDM Interface Modules'!E26,'100G DWDM Interface Modules'!F24)</f>
        <v>948.85099876373658</v>
      </c>
      <c r="F182" s="146">
        <f>SUM('40G DWDM Interface Modules'!F26,'100G DWDM Interface Modules'!G24)</f>
        <v>1705.8897302050925</v>
      </c>
      <c r="G182" s="146">
        <f>SUM('40G DWDM Interface Modules'!G26,'100G DWDM Interface Modules'!H24)</f>
        <v>2322.2805323355983</v>
      </c>
      <c r="H182" s="146">
        <f>SUM('40G DWDM Interface Modules'!H26,'100G DWDM Interface Modules'!I24)</f>
        <v>2745.7517590168709</v>
      </c>
      <c r="I182" s="146">
        <f>SUM('40G DWDM Interface Modules'!I26,'100G DWDM Interface Modules'!J24)</f>
        <v>2634.4386190403393</v>
      </c>
      <c r="J182" s="146">
        <f>SUM('40G DWDM Interface Modules'!J26,'100G DWDM Interface Modules'!K24)</f>
        <v>2833.1109087965224</v>
      </c>
      <c r="K182" s="146">
        <f>SUM('40G DWDM Interface Modules'!K26,'100G DWDM Interface Modules'!L24)</f>
        <v>3140.4206118887132</v>
      </c>
      <c r="L182" s="146">
        <f>SUM('40G DWDM Interface Modules'!L26,'100G DWDM Interface Modules'!M24)</f>
        <v>3520.1722978343005</v>
      </c>
      <c r="M182" s="146">
        <f>SUM('40G DWDM Interface Modules'!M26,'100G DWDM Interface Modules'!N24)</f>
        <v>3893.7822435924209</v>
      </c>
    </row>
    <row r="183" spans="1:28" ht="15" customHeight="1">
      <c r="D183" s="141" t="s">
        <v>322</v>
      </c>
      <c r="E183" s="142">
        <f>SUM('40G Client Interface Modules'!E12,'100G Client Interface Modules'!E11)</f>
        <v>419.79858941235295</v>
      </c>
      <c r="F183" s="142">
        <f>SUM('40G Client Interface Modules'!F12,'100G Client Interface Modules'!F11)</f>
        <v>501.47697620163427</v>
      </c>
      <c r="G183" s="142">
        <f>SUM('40G Client Interface Modules'!G12,'100G Client Interface Modules'!G11)</f>
        <v>748.72247279308192</v>
      </c>
      <c r="H183" s="142">
        <f>SUM('40G Client Interface Modules'!H12,'100G Client Interface Modules'!H11)</f>
        <v>1057.8515933431013</v>
      </c>
      <c r="I183" s="142">
        <f>SUM('40G Client Interface Modules'!I12,'100G Client Interface Modules'!I11)</f>
        <v>1588.7582922071647</v>
      </c>
      <c r="J183" s="142">
        <f>SUM('40G Client Interface Modules'!J12,'100G Client Interface Modules'!J11)</f>
        <v>2077.5508250084213</v>
      </c>
      <c r="K183" s="142">
        <f>SUM('40G Client Interface Modules'!K12,'100G Client Interface Modules'!K11)</f>
        <v>2667.042420953554</v>
      </c>
      <c r="L183" s="142">
        <f>SUM('40G Client Interface Modules'!L12,'100G Client Interface Modules'!L11)</f>
        <v>3553.1798371565196</v>
      </c>
      <c r="M183" s="142">
        <f>SUM('40G Client Interface Modules'!M12,'100G Client Interface Modules'!M11)</f>
        <v>4518.8506094917993</v>
      </c>
    </row>
    <row r="184" spans="1:28" ht="15" customHeight="1">
      <c r="D184" s="141" t="s">
        <v>260</v>
      </c>
      <c r="E184" s="142">
        <f>SUM('40G Actives'!E11,'100G Actives'!E10)</f>
        <v>646.35796500159904</v>
      </c>
      <c r="F184" s="142">
        <f>SUM('40G Actives'!F11,'100G Actives'!F10)</f>
        <v>902.02586431273369</v>
      </c>
      <c r="G184" s="142">
        <f>SUM('40G Actives'!G11,'100G Actives'!G10)</f>
        <v>1097.5971933230576</v>
      </c>
      <c r="H184" s="142">
        <f>SUM('40G Actives'!H11,'100G Actives'!H10)</f>
        <v>1413.7420953005837</v>
      </c>
      <c r="I184" s="142">
        <f>SUM('40G Actives'!I11,'100G Actives'!I10)</f>
        <v>1747.5694566243083</v>
      </c>
      <c r="J184" s="142">
        <f>SUM('40G Actives'!J11,'100G Actives'!J10)</f>
        <v>2332.4095650406448</v>
      </c>
      <c r="K184" s="142">
        <f>SUM('40G Actives'!K11,'100G Actives'!K10)</f>
        <v>3090.3408165769611</v>
      </c>
      <c r="L184" s="142">
        <f>SUM('40G Actives'!L11,'100G Actives'!L10)</f>
        <v>4408.5016774731475</v>
      </c>
      <c r="M184" s="142">
        <f>SUM('40G Actives'!M11,'100G Actives'!M10)</f>
        <v>5780.4397261774957</v>
      </c>
    </row>
    <row r="185" spans="1:28" ht="15" customHeight="1">
      <c r="D185" s="141" t="s">
        <v>281</v>
      </c>
      <c r="E185" s="142">
        <f>SUM('40G Passives'!E11,'100G Passives'!E14)</f>
        <v>140.95825185583888</v>
      </c>
      <c r="F185" s="142">
        <f>SUM('40G Passives'!F11,'100G Passives'!F14)</f>
        <v>189.05257330373928</v>
      </c>
      <c r="G185" s="142">
        <f>SUM('40G Passives'!G11,'100G Passives'!G14)</f>
        <v>165.52854118308281</v>
      </c>
      <c r="H185" s="142">
        <f>SUM('40G Passives'!H11,'100G Passives'!H14)</f>
        <v>182.40291002924403</v>
      </c>
      <c r="I185" s="142">
        <f>SUM('40G Passives'!I11,'100G Passives'!I14)</f>
        <v>193.15678014185767</v>
      </c>
      <c r="J185" s="142">
        <f>SUM('40G Passives'!J11,'100G Passives'!J14)</f>
        <v>214.05672961524874</v>
      </c>
      <c r="K185" s="142">
        <f>SUM('40G Passives'!K11,'100G Passives'!K14)</f>
        <v>256.77550626250428</v>
      </c>
      <c r="L185" s="142">
        <f>SUM('40G Passives'!L11,'100G Passives'!L14)</f>
        <v>343.54534975902027</v>
      </c>
      <c r="M185" s="142">
        <f>SUM('40G Passives'!M11,'100G Passives'!M14)</f>
        <v>462.40696128977748</v>
      </c>
    </row>
    <row r="186" spans="1:28" ht="15" customHeight="1">
      <c r="D186" s="141" t="s">
        <v>282</v>
      </c>
      <c r="E186" s="142">
        <f>SUM('40G ICs'!E14,'100G ICs'!E13)</f>
        <v>259.26037817832457</v>
      </c>
      <c r="F186" s="142">
        <f>SUM('40G ICs'!F14,'100G ICs'!F13)</f>
        <v>375.38586491781126</v>
      </c>
      <c r="G186" s="142">
        <f>SUM('40G ICs'!G14,'100G ICs'!G13)</f>
        <v>550.40166420430796</v>
      </c>
      <c r="H186" s="142">
        <f>SUM('40G ICs'!H14,'100G ICs'!H13)</f>
        <v>803.53994571093745</v>
      </c>
      <c r="I186" s="142">
        <f>SUM('40G ICs'!I14,'100G ICs'!I13)</f>
        <v>922.59959778733719</v>
      </c>
      <c r="J186" s="142">
        <f>SUM('40G ICs'!J14,'100G ICs'!J13)</f>
        <v>1129.0712979962425</v>
      </c>
      <c r="K186" s="142">
        <f>SUM('40G ICs'!K14,'100G ICs'!K13)</f>
        <v>1752.8683319366348</v>
      </c>
      <c r="L186" s="142">
        <f>SUM('40G ICs'!L14,'100G ICs'!L13)</f>
        <v>2484.6586739321142</v>
      </c>
      <c r="M186" s="142">
        <f>SUM('40G ICs'!M14,'100G ICs'!M13)</f>
        <v>2903.3495620140343</v>
      </c>
    </row>
    <row r="187" spans="1:28" ht="15" customHeight="1">
      <c r="D187" s="141" t="s">
        <v>37</v>
      </c>
      <c r="E187" s="142">
        <f>SUM(E182:E186)</f>
        <v>2415.226183211852</v>
      </c>
      <c r="F187" s="142">
        <f t="shared" ref="F187:K187" si="8">SUM(F182:F186)</f>
        <v>3673.8310089410111</v>
      </c>
      <c r="G187" s="142">
        <f t="shared" si="8"/>
        <v>4884.5304038391287</v>
      </c>
      <c r="H187" s="142">
        <f t="shared" si="8"/>
        <v>6203.2883034007373</v>
      </c>
      <c r="I187" s="142">
        <f t="shared" si="8"/>
        <v>7086.5227458010067</v>
      </c>
      <c r="J187" s="142">
        <f t="shared" si="8"/>
        <v>8586.1993264570792</v>
      </c>
      <c r="K187" s="142">
        <f t="shared" si="8"/>
        <v>10907.447687618367</v>
      </c>
      <c r="L187" s="142">
        <f>SUM(L182:L186)</f>
        <v>14310.057836155102</v>
      </c>
      <c r="M187" s="142">
        <f>SUM(M182:M186)</f>
        <v>17558.829102565527</v>
      </c>
    </row>
    <row r="188" spans="1:28">
      <c r="E188" s="83"/>
      <c r="F188" s="83"/>
      <c r="G188" s="83"/>
      <c r="H188" s="83"/>
      <c r="I188" s="83"/>
      <c r="J188" s="83"/>
      <c r="K188" s="83"/>
      <c r="L188" s="83"/>
    </row>
    <row r="189" spans="1:28">
      <c r="V189" s="48"/>
      <c r="W189" s="48"/>
      <c r="X189" s="48"/>
      <c r="Y189" s="48"/>
      <c r="Z189" s="48"/>
      <c r="AA189" s="48"/>
      <c r="AB189" s="48"/>
    </row>
    <row r="191" spans="1:28">
      <c r="A191" s="70"/>
      <c r="B191" s="70"/>
      <c r="C191" s="70"/>
      <c r="D191" s="70"/>
      <c r="E191" s="70"/>
      <c r="F191" s="70"/>
      <c r="G191" s="70"/>
      <c r="H191" s="70"/>
      <c r="I191" s="70"/>
      <c r="J191" s="70"/>
      <c r="K191" s="70"/>
      <c r="L191" s="70"/>
      <c r="M191" s="47"/>
      <c r="N191" s="48"/>
      <c r="O191" s="48"/>
      <c r="P191" s="48"/>
      <c r="Q191" s="48"/>
      <c r="R191" s="48"/>
      <c r="S191" s="48"/>
      <c r="T191" s="48"/>
      <c r="U191" s="48"/>
    </row>
    <row r="193" spans="3:3">
      <c r="C193" s="151" t="s">
        <v>355</v>
      </c>
    </row>
    <row r="221" spans="4:14" ht="15" customHeight="1">
      <c r="D221" s="148" t="s">
        <v>354</v>
      </c>
      <c r="E221" s="148"/>
      <c r="F221" s="149">
        <v>2011</v>
      </c>
      <c r="G221" s="149">
        <v>2012</v>
      </c>
      <c r="H221" s="149">
        <v>2013</v>
      </c>
      <c r="I221" s="149">
        <v>2014</v>
      </c>
      <c r="J221" s="149">
        <v>2015</v>
      </c>
      <c r="K221" s="149">
        <v>2016</v>
      </c>
      <c r="L221" s="149">
        <v>2017</v>
      </c>
      <c r="M221" s="149">
        <v>2018</v>
      </c>
      <c r="N221" s="149">
        <v>2019</v>
      </c>
    </row>
    <row r="222" spans="4:14" ht="15" customHeight="1">
      <c r="D222" s="145" t="s">
        <v>162</v>
      </c>
      <c r="E222" s="145"/>
      <c r="F222" s="154">
        <f>'40G DWDM Interface Modules'!E26</f>
        <v>835.05585524999992</v>
      </c>
      <c r="G222" s="154">
        <f>'40G DWDM Interface Modules'!F26</f>
        <v>1146.0261274650002</v>
      </c>
      <c r="H222" s="154">
        <f>'40G DWDM Interface Modules'!G26</f>
        <v>843.09722510940003</v>
      </c>
      <c r="I222" s="154">
        <f>'40G DWDM Interface Modules'!H26</f>
        <v>594.71066607076796</v>
      </c>
      <c r="J222" s="154">
        <f>'40G DWDM Interface Modules'!I26</f>
        <v>504.78768480393268</v>
      </c>
      <c r="K222" s="154">
        <f>'40G DWDM Interface Modules'!J26</f>
        <v>433.28668619892812</v>
      </c>
      <c r="L222" s="154">
        <f>'40G DWDM Interface Modules'!K26</f>
        <v>380.10589294101874</v>
      </c>
      <c r="M222" s="154">
        <f>'40G DWDM Interface Modules'!L26</f>
        <v>335.4701015053098</v>
      </c>
      <c r="N222" s="154">
        <f>'40G DWDM Interface Modules'!M26</f>
        <v>296.27514771054302</v>
      </c>
    </row>
    <row r="223" spans="4:14" ht="15" customHeight="1">
      <c r="D223" s="141" t="s">
        <v>240</v>
      </c>
      <c r="E223" s="141"/>
      <c r="F223" s="153">
        <f>'100G DWDM Interface Modules'!F24</f>
        <v>113.79514351373669</v>
      </c>
      <c r="G223" s="153">
        <f>'100G DWDM Interface Modules'!G24</f>
        <v>559.86360274009235</v>
      </c>
      <c r="H223" s="153">
        <f>'100G DWDM Interface Modules'!H24</f>
        <v>1479.1833072261984</v>
      </c>
      <c r="I223" s="153">
        <f>'100G DWDM Interface Modules'!I24</f>
        <v>2151.0410929461027</v>
      </c>
      <c r="J223" s="153">
        <f>'100G DWDM Interface Modules'!J24</f>
        <v>2129.6509342364066</v>
      </c>
      <c r="K223" s="153">
        <f>'100G DWDM Interface Modules'!K24</f>
        <v>2399.8242225975941</v>
      </c>
      <c r="L223" s="153">
        <f>'100G DWDM Interface Modules'!L24</f>
        <v>2760.3147189476945</v>
      </c>
      <c r="M223" s="153">
        <f>'100G DWDM Interface Modules'!M24</f>
        <v>3184.7021963289908</v>
      </c>
      <c r="N223" s="153">
        <f>'100G DWDM Interface Modules'!N24</f>
        <v>3597.5070958818778</v>
      </c>
    </row>
    <row r="227" spans="1:28">
      <c r="V227" s="48"/>
      <c r="W227" s="48"/>
      <c r="X227" s="48"/>
      <c r="Y227" s="48"/>
      <c r="Z227" s="48"/>
      <c r="AA227" s="48"/>
      <c r="AB227" s="48"/>
    </row>
    <row r="229" spans="1:28">
      <c r="A229" s="70"/>
      <c r="B229" s="70"/>
      <c r="C229" s="70"/>
      <c r="D229" s="70"/>
      <c r="E229" s="70"/>
      <c r="F229" s="70"/>
      <c r="G229" s="70"/>
      <c r="H229" s="70"/>
      <c r="I229" s="70"/>
      <c r="J229" s="70"/>
      <c r="K229" s="70"/>
      <c r="L229" s="70"/>
      <c r="M229" s="47"/>
      <c r="N229" s="48"/>
      <c r="O229" s="48"/>
      <c r="P229" s="48"/>
      <c r="Q229" s="48"/>
      <c r="R229" s="48"/>
      <c r="S229" s="48"/>
      <c r="T229" s="48"/>
      <c r="U229" s="48"/>
    </row>
    <row r="230" spans="1:28">
      <c r="C230" s="151" t="s">
        <v>356</v>
      </c>
    </row>
    <row r="259" spans="1:28" ht="15" customHeight="1">
      <c r="D259" s="148" t="s">
        <v>354</v>
      </c>
      <c r="E259" s="149">
        <v>2011</v>
      </c>
      <c r="F259" s="149">
        <v>2012</v>
      </c>
      <c r="G259" s="149">
        <v>2013</v>
      </c>
      <c r="H259" s="149">
        <v>2014</v>
      </c>
      <c r="I259" s="149">
        <v>2015</v>
      </c>
      <c r="J259" s="149">
        <v>2016</v>
      </c>
      <c r="K259" s="149">
        <v>2017</v>
      </c>
      <c r="L259" s="149">
        <v>2018</v>
      </c>
      <c r="M259" s="149">
        <v>2019</v>
      </c>
    </row>
    <row r="260" spans="1:28" ht="15" customHeight="1">
      <c r="D260" s="145" t="s">
        <v>162</v>
      </c>
      <c r="E260" s="146">
        <f>'40G Client Interface Modules'!E20</f>
        <v>219.75674234399378</v>
      </c>
      <c r="F260" s="146">
        <f>'40G Client Interface Modules'!F20</f>
        <v>262.79287495688249</v>
      </c>
      <c r="G260" s="146">
        <f>'40G Client Interface Modules'!G20</f>
        <v>402.33611297485851</v>
      </c>
      <c r="H260" s="146">
        <f>'40G Client Interface Modules'!H20</f>
        <v>572.90638911468898</v>
      </c>
      <c r="I260" s="146">
        <f>'40G Client Interface Modules'!I20</f>
        <v>877.92577252147692</v>
      </c>
      <c r="J260" s="146">
        <f>'40G Client Interface Modules'!J20</f>
        <v>1155.3183819962644</v>
      </c>
      <c r="K260" s="146">
        <f>'40G Client Interface Modules'!K20</f>
        <v>1244.0360229378853</v>
      </c>
      <c r="L260" s="146">
        <f>'40G Client Interface Modules'!L20</f>
        <v>1233.5913403825471</v>
      </c>
      <c r="M260" s="146">
        <f>'40G Client Interface Modules'!M20</f>
        <v>1196.2781475123454</v>
      </c>
    </row>
    <row r="261" spans="1:28" ht="15" customHeight="1">
      <c r="D261" s="141" t="s">
        <v>240</v>
      </c>
      <c r="E261" s="142">
        <f>'100G Client Interface Modules'!E11</f>
        <v>200.04184706835915</v>
      </c>
      <c r="F261" s="142">
        <f>'100G Client Interface Modules'!F11</f>
        <v>238.68410124475179</v>
      </c>
      <c r="G261" s="142">
        <f>'100G Client Interface Modules'!G11</f>
        <v>346.38635981822341</v>
      </c>
      <c r="H261" s="142">
        <f>'100G Client Interface Modules'!H11</f>
        <v>484.94520422841242</v>
      </c>
      <c r="I261" s="142">
        <f>'100G Client Interface Modules'!I11</f>
        <v>710.83251968568777</v>
      </c>
      <c r="J261" s="142">
        <f>'100G Client Interface Modules'!J11</f>
        <v>922.23244301215686</v>
      </c>
      <c r="K261" s="142">
        <f>'100G Client Interface Modules'!K11</f>
        <v>1423.0063980156685</v>
      </c>
      <c r="L261" s="142">
        <f>'100G Client Interface Modules'!L11</f>
        <v>2319.5884967739726</v>
      </c>
      <c r="M261" s="142">
        <f>'100G Client Interface Modules'!M11</f>
        <v>3322.5724619794532</v>
      </c>
    </row>
    <row r="263" spans="1:28">
      <c r="V263" s="48"/>
      <c r="W263" s="48"/>
      <c r="X263" s="48"/>
      <c r="Y263" s="48"/>
      <c r="Z263" s="48"/>
      <c r="AA263" s="48"/>
      <c r="AB263" s="48"/>
    </row>
    <row r="265" spans="1:28">
      <c r="A265" s="70"/>
      <c r="B265" s="70"/>
      <c r="C265" s="70"/>
      <c r="D265" s="70"/>
      <c r="E265" s="70"/>
      <c r="F265" s="70"/>
      <c r="G265" s="70"/>
      <c r="H265" s="70"/>
      <c r="I265" s="70"/>
      <c r="J265" s="70"/>
      <c r="K265" s="70"/>
      <c r="L265" s="70"/>
      <c r="M265" s="47"/>
      <c r="N265" s="48"/>
      <c r="O265" s="48"/>
      <c r="P265" s="48"/>
      <c r="Q265" s="48"/>
      <c r="R265" s="48"/>
      <c r="S265" s="48"/>
      <c r="T265" s="48"/>
      <c r="U265" s="48"/>
    </row>
    <row r="267" spans="1:28">
      <c r="C267" s="139" t="s">
        <v>357</v>
      </c>
    </row>
    <row r="293" spans="1:28" ht="15" customHeight="1">
      <c r="D293" s="148" t="s">
        <v>354</v>
      </c>
      <c r="E293" s="149">
        <v>2011</v>
      </c>
      <c r="F293" s="149">
        <v>2012</v>
      </c>
      <c r="G293" s="149">
        <v>2013</v>
      </c>
      <c r="H293" s="149">
        <v>2014</v>
      </c>
      <c r="I293" s="149">
        <v>2015</v>
      </c>
      <c r="J293" s="149">
        <v>2016</v>
      </c>
      <c r="K293" s="149">
        <v>2017</v>
      </c>
      <c r="L293" s="149">
        <v>2018</v>
      </c>
      <c r="M293" s="149">
        <v>2019</v>
      </c>
    </row>
    <row r="294" spans="1:28" ht="15" customHeight="1">
      <c r="D294" s="145" t="s">
        <v>162</v>
      </c>
      <c r="E294" s="146">
        <f>'40G Actives'!E11</f>
        <v>380.63184772549698</v>
      </c>
      <c r="F294" s="146">
        <f>'40G Actives'!F11</f>
        <v>455.38763310893296</v>
      </c>
      <c r="G294" s="146">
        <f>'40G Actives'!G11</f>
        <v>454.97951533049093</v>
      </c>
      <c r="H294" s="146">
        <f>'40G Actives'!H11</f>
        <v>483.93147223175259</v>
      </c>
      <c r="I294" s="146">
        <f>'40G Actives'!I11</f>
        <v>634.21470605231696</v>
      </c>
      <c r="J294" s="146">
        <f>'40G Actives'!J11</f>
        <v>788.5736729740006</v>
      </c>
      <c r="K294" s="146">
        <f>'40G Actives'!K11</f>
        <v>816.97163988041848</v>
      </c>
      <c r="L294" s="146">
        <f>'40G Actives'!L11</f>
        <v>795.12578240300559</v>
      </c>
      <c r="M294" s="146">
        <f>'40G Actives'!M11</f>
        <v>758.82089221301931</v>
      </c>
    </row>
    <row r="295" spans="1:28" ht="15" customHeight="1">
      <c r="D295" s="141" t="s">
        <v>240</v>
      </c>
      <c r="E295" s="142">
        <f>'100G Actives'!E10</f>
        <v>265.726117276102</v>
      </c>
      <c r="F295" s="142">
        <f>'100G Actives'!F10</f>
        <v>446.63823120380073</v>
      </c>
      <c r="G295" s="142">
        <f>'100G Actives'!G10</f>
        <v>642.61767799256654</v>
      </c>
      <c r="H295" s="142">
        <f>'100G Actives'!H10</f>
        <v>929.81062306883109</v>
      </c>
      <c r="I295" s="142">
        <f>'100G Actives'!I10</f>
        <v>1113.3547505719914</v>
      </c>
      <c r="J295" s="142">
        <f>'100G Actives'!J10</f>
        <v>1543.8358920666442</v>
      </c>
      <c r="K295" s="142">
        <f>'100G Actives'!K10</f>
        <v>2273.3691766965426</v>
      </c>
      <c r="L295" s="142">
        <f>'100G Actives'!L10</f>
        <v>3613.3758950701422</v>
      </c>
      <c r="M295" s="142">
        <f>'100G Actives'!M10</f>
        <v>5021.6188339644759</v>
      </c>
    </row>
    <row r="296" spans="1:28">
      <c r="V296" s="48"/>
      <c r="W296" s="48"/>
      <c r="X296" s="48"/>
      <c r="Y296" s="48"/>
      <c r="Z296" s="48"/>
      <c r="AA296" s="48"/>
      <c r="AB296" s="48"/>
    </row>
    <row r="298" spans="1:28">
      <c r="A298" s="70"/>
      <c r="B298" s="70"/>
      <c r="C298" s="70"/>
      <c r="D298" s="70"/>
      <c r="E298" s="70"/>
      <c r="F298" s="70"/>
      <c r="G298" s="70"/>
      <c r="H298" s="70"/>
      <c r="I298" s="70"/>
      <c r="J298" s="70"/>
      <c r="K298" s="70"/>
      <c r="L298" s="70"/>
      <c r="M298" s="47"/>
      <c r="N298" s="48"/>
      <c r="O298" s="48"/>
      <c r="P298" s="48"/>
      <c r="Q298" s="48"/>
      <c r="R298" s="48"/>
      <c r="S298" s="48"/>
      <c r="T298" s="48"/>
      <c r="U298" s="48"/>
    </row>
    <row r="300" spans="1:28">
      <c r="C300" s="139" t="s">
        <v>358</v>
      </c>
    </row>
    <row r="331" spans="4:28" ht="15" customHeight="1">
      <c r="D331" s="148" t="s">
        <v>354</v>
      </c>
      <c r="E331" s="149">
        <v>2011</v>
      </c>
      <c r="F331" s="149">
        <v>2012</v>
      </c>
      <c r="G331" s="149">
        <v>2013</v>
      </c>
      <c r="H331" s="149">
        <v>2014</v>
      </c>
      <c r="I331" s="149">
        <v>2015</v>
      </c>
      <c r="J331" s="149">
        <v>2016</v>
      </c>
      <c r="K331" s="149">
        <v>2017</v>
      </c>
      <c r="L331" s="149">
        <v>2018</v>
      </c>
      <c r="M331" s="149">
        <v>2019</v>
      </c>
    </row>
    <row r="332" spans="4:28" ht="15" customHeight="1">
      <c r="D332" s="145" t="s">
        <v>162</v>
      </c>
      <c r="E332" s="146">
        <f>'40G Passives'!E11</f>
        <v>137.98238061517239</v>
      </c>
      <c r="F332" s="146">
        <f>'40G Passives'!F11</f>
        <v>167.63338041901744</v>
      </c>
      <c r="G332" s="146">
        <f>'40G Passives'!G11</f>
        <v>103.37616587598067</v>
      </c>
      <c r="H332" s="146">
        <f>'40G Passives'!H11</f>
        <v>75.820019761605536</v>
      </c>
      <c r="I332" s="146">
        <f>'40G Passives'!I11</f>
        <v>64.611908405745467</v>
      </c>
      <c r="J332" s="146">
        <f>'40G Passives'!J11</f>
        <v>55.83772626859561</v>
      </c>
      <c r="K332" s="146">
        <f>'40G Passives'!K11</f>
        <v>48.324722483689776</v>
      </c>
      <c r="L332" s="146">
        <f>'40G Passives'!L11</f>
        <v>42.144003644777513</v>
      </c>
      <c r="M332" s="146">
        <f>'40G Passives'!M11</f>
        <v>36.811502791672126</v>
      </c>
    </row>
    <row r="333" spans="4:28" ht="15" customHeight="1">
      <c r="D333" s="141" t="s">
        <v>240</v>
      </c>
      <c r="E333" s="142">
        <f>'100G Passives'!E14</f>
        <v>2.9758712406665007</v>
      </c>
      <c r="F333" s="142">
        <f>'100G Passives'!F14</f>
        <v>21.419192884721845</v>
      </c>
      <c r="G333" s="142">
        <f>'100G Passives'!G14</f>
        <v>62.152375307102126</v>
      </c>
      <c r="H333" s="142">
        <f>'100G Passives'!H14</f>
        <v>106.58289026763849</v>
      </c>
      <c r="I333" s="142">
        <f>'100G Passives'!I14</f>
        <v>128.54487173611221</v>
      </c>
      <c r="J333" s="142">
        <f>'100G Passives'!J14</f>
        <v>158.21900334665312</v>
      </c>
      <c r="K333" s="142">
        <f>'100G Passives'!K14</f>
        <v>208.45078377881453</v>
      </c>
      <c r="L333" s="142">
        <f>'100G Passives'!L14</f>
        <v>301.40134611424276</v>
      </c>
      <c r="M333" s="142">
        <f>'100G Passives'!M14</f>
        <v>425.59545849810536</v>
      </c>
    </row>
    <row r="335" spans="4:28">
      <c r="V335" s="48"/>
      <c r="W335" s="48"/>
      <c r="X335" s="48"/>
      <c r="Y335" s="48"/>
      <c r="Z335" s="48"/>
      <c r="AA335" s="48"/>
      <c r="AB335" s="48"/>
    </row>
    <row r="337" spans="1:21">
      <c r="A337" s="70"/>
      <c r="B337" s="70"/>
      <c r="C337" s="70"/>
      <c r="D337" s="70"/>
      <c r="E337" s="70"/>
      <c r="F337" s="70"/>
      <c r="G337" s="70"/>
      <c r="H337" s="70"/>
      <c r="I337" s="70"/>
      <c r="J337" s="70"/>
      <c r="K337" s="70"/>
      <c r="L337" s="70"/>
      <c r="M337" s="47"/>
      <c r="N337" s="48"/>
      <c r="O337" s="48"/>
      <c r="P337" s="48"/>
      <c r="Q337" s="48"/>
      <c r="R337" s="48"/>
      <c r="S337" s="48"/>
      <c r="T337" s="48"/>
      <c r="U337" s="48"/>
    </row>
    <row r="339" spans="1:21">
      <c r="C339" s="151" t="s">
        <v>359</v>
      </c>
    </row>
    <row r="365" spans="4:13" ht="15" customHeight="1">
      <c r="D365" s="148" t="s">
        <v>354</v>
      </c>
      <c r="E365" s="149">
        <v>2011</v>
      </c>
      <c r="F365" s="149">
        <v>2012</v>
      </c>
      <c r="G365" s="149">
        <v>2013</v>
      </c>
      <c r="H365" s="149">
        <v>2014</v>
      </c>
      <c r="I365" s="149">
        <v>2015</v>
      </c>
      <c r="J365" s="149">
        <v>2016</v>
      </c>
      <c r="K365" s="149">
        <v>2017</v>
      </c>
      <c r="L365" s="149">
        <v>2018</v>
      </c>
      <c r="M365" s="149">
        <v>2019</v>
      </c>
    </row>
    <row r="366" spans="4:13" ht="15" customHeight="1">
      <c r="D366" s="145" t="s">
        <v>162</v>
      </c>
      <c r="E366" s="146">
        <f>'40G ICs'!E14</f>
        <v>163.20686920745391</v>
      </c>
      <c r="F366" s="146">
        <f>'40G ICs'!F14</f>
        <v>211.2506807956693</v>
      </c>
      <c r="G366" s="146">
        <f>'40G ICs'!G14</f>
        <v>156.05463469116495</v>
      </c>
      <c r="H366" s="146">
        <f>'40G ICs'!H14</f>
        <v>120.61874403018535</v>
      </c>
      <c r="I366" s="146">
        <f>'40G ICs'!I14</f>
        <v>111.63321939828614</v>
      </c>
      <c r="J366" s="146">
        <f>'40G ICs'!J14</f>
        <v>105.05429292952948</v>
      </c>
      <c r="K366" s="146">
        <f>'40G ICs'!K14</f>
        <v>93.84553971002471</v>
      </c>
      <c r="L366" s="146">
        <f>'40G ICs'!L14</f>
        <v>86.989523583669268</v>
      </c>
      <c r="M366" s="146">
        <f>'40G ICs'!M14</f>
        <v>80.044949857274887</v>
      </c>
    </row>
    <row r="367" spans="4:13" ht="15" customHeight="1">
      <c r="D367" s="141" t="s">
        <v>240</v>
      </c>
      <c r="E367" s="142">
        <f>'100G ICs'!E13</f>
        <v>96.053508970870638</v>
      </c>
      <c r="F367" s="142">
        <f>'100G ICs'!F13</f>
        <v>164.13518412214196</v>
      </c>
      <c r="G367" s="142">
        <f>'100G ICs'!G13</f>
        <v>394.34702951314296</v>
      </c>
      <c r="H367" s="142">
        <f>'100G ICs'!H13</f>
        <v>682.92120168075212</v>
      </c>
      <c r="I367" s="142">
        <f>'100G ICs'!I13</f>
        <v>810.9663783890511</v>
      </c>
      <c r="J367" s="142">
        <f>'100G ICs'!J13</f>
        <v>1024.017005066713</v>
      </c>
      <c r="K367" s="142">
        <f>'100G ICs'!K13</f>
        <v>1659.0227922266101</v>
      </c>
      <c r="L367" s="142">
        <f>'100G ICs'!L13</f>
        <v>2397.6691503484449</v>
      </c>
      <c r="M367" s="142">
        <f>'100G ICs'!M13</f>
        <v>2823.3046121567595</v>
      </c>
    </row>
    <row r="370" spans="1:24">
      <c r="A370" s="70"/>
      <c r="B370" s="70"/>
      <c r="C370" s="70"/>
      <c r="D370" s="70"/>
      <c r="E370" s="70"/>
      <c r="F370" s="70"/>
      <c r="G370" s="70"/>
      <c r="H370" s="70"/>
      <c r="I370" s="70"/>
      <c r="J370" s="70"/>
      <c r="K370" s="70"/>
      <c r="L370" s="70"/>
      <c r="M370" s="47"/>
      <c r="N370" s="48"/>
      <c r="O370" s="48"/>
      <c r="P370" s="48"/>
      <c r="Q370" s="48"/>
      <c r="R370" s="48"/>
      <c r="S370" s="48"/>
      <c r="T370" s="48"/>
      <c r="U370" s="48"/>
      <c r="V370" s="48"/>
      <c r="W370" s="48"/>
      <c r="X370" s="48"/>
    </row>
    <row r="372" spans="1:24">
      <c r="C372" s="151" t="s">
        <v>497</v>
      </c>
    </row>
    <row r="401" spans="1:13" ht="15" customHeight="1">
      <c r="D401" s="148" t="s">
        <v>354</v>
      </c>
      <c r="E401" s="149">
        <v>2011</v>
      </c>
      <c r="F401" s="149">
        <v>2012</v>
      </c>
      <c r="G401" s="149">
        <v>2013</v>
      </c>
      <c r="H401" s="149">
        <v>2014</v>
      </c>
      <c r="I401" s="149">
        <v>2015</v>
      </c>
      <c r="J401" s="149">
        <v>2016</v>
      </c>
      <c r="K401" s="149">
        <v>2017</v>
      </c>
      <c r="L401" s="149">
        <v>2018</v>
      </c>
      <c r="M401" s="149">
        <v>2019</v>
      </c>
    </row>
    <row r="402" spans="1:13" ht="15" customHeight="1">
      <c r="D402" s="145" t="s">
        <v>266</v>
      </c>
      <c r="E402" s="146">
        <f>SUM('40G Client Interface Modules'!E49,'40G Client Interface Modules'!E50,'40G Client Interface Modules'!E52,'40G Client Interface Modules'!E54,'40G Client Interface Modules'!E57,'40G Client Interface Modules'!E60,'100G Client Interface Modules'!E72,'100G Client Interface Modules'!E75,'100G Client Interface Modules'!E78,'100G Client Interface Modules'!E80,'100G Client Interface Modules'!E83,'100G Client Interface Modules'!E89,'100G Client Interface Modules'!E91,'100G Client Interface Modules'!E99)</f>
        <v>141.76922192866871</v>
      </c>
      <c r="F402" s="146">
        <f>SUM('40G Client Interface Modules'!F49,'40G Client Interface Modules'!F50,'40G Client Interface Modules'!F52,'40G Client Interface Modules'!F54,'40G Client Interface Modules'!F57,'40G Client Interface Modules'!F60,'100G Client Interface Modules'!F72,'100G Client Interface Modules'!F75,'100G Client Interface Modules'!F78,'100G Client Interface Modules'!F80,'100G Client Interface Modules'!F83,'100G Client Interface Modules'!F89,'100G Client Interface Modules'!F91,'100G Client Interface Modules'!F99)</f>
        <v>199.39359503028925</v>
      </c>
      <c r="G402" s="146">
        <f>SUM('40G Client Interface Modules'!G49,'40G Client Interface Modules'!G50,'40G Client Interface Modules'!G52,'40G Client Interface Modules'!G54,'40G Client Interface Modules'!G57,'40G Client Interface Modules'!G60,'100G Client Interface Modules'!G72,'100G Client Interface Modules'!G75,'100G Client Interface Modules'!G78,'100G Client Interface Modules'!G80,'100G Client Interface Modules'!G83,'100G Client Interface Modules'!G89,'100G Client Interface Modules'!G91,'100G Client Interface Modules'!G99)</f>
        <v>267.05884911257965</v>
      </c>
      <c r="H402" s="146">
        <f>SUM('40G Client Interface Modules'!H49,'40G Client Interface Modules'!H50,'40G Client Interface Modules'!H52,'40G Client Interface Modules'!H54,'40G Client Interface Modules'!H57,'40G Client Interface Modules'!H60,'100G Client Interface Modules'!H72,'100G Client Interface Modules'!H75,'100G Client Interface Modules'!H78,'100G Client Interface Modules'!H80,'100G Client Interface Modules'!H83,'100G Client Interface Modules'!H89,'100G Client Interface Modules'!H91,'100G Client Interface Modules'!H99)</f>
        <v>310.16803208185974</v>
      </c>
      <c r="I402" s="146">
        <f>SUM('40G Client Interface Modules'!I49,'40G Client Interface Modules'!I50,'40G Client Interface Modules'!I52,'40G Client Interface Modules'!I54,'40G Client Interface Modules'!I57,'40G Client Interface Modules'!I60,'100G Client Interface Modules'!I72,'100G Client Interface Modules'!I75,'100G Client Interface Modules'!I78,'100G Client Interface Modules'!I80,'100G Client Interface Modules'!I83,'100G Client Interface Modules'!I89,'100G Client Interface Modules'!I91,'100G Client Interface Modules'!I99)</f>
        <v>347.52072439244336</v>
      </c>
      <c r="J402" s="146">
        <f>SUM('40G Client Interface Modules'!J49,'40G Client Interface Modules'!J50,'40G Client Interface Modules'!J52,'40G Client Interface Modules'!J54,'40G Client Interface Modules'!J57,'40G Client Interface Modules'!J60,'100G Client Interface Modules'!J72,'100G Client Interface Modules'!J75,'100G Client Interface Modules'!J78,'100G Client Interface Modules'!J80,'100G Client Interface Modules'!J83,'100G Client Interface Modules'!J89,'100G Client Interface Modules'!J91,'100G Client Interface Modules'!J99)</f>
        <v>344.68780466941922</v>
      </c>
      <c r="K402" s="146">
        <f>SUM('40G Client Interface Modules'!K49,'40G Client Interface Modules'!K50,'40G Client Interface Modules'!K52,'40G Client Interface Modules'!K54,'40G Client Interface Modules'!K57,'40G Client Interface Modules'!K60,'100G Client Interface Modules'!K72,'100G Client Interface Modules'!K75,'100G Client Interface Modules'!K78,'100G Client Interface Modules'!K80,'100G Client Interface Modules'!K83,'100G Client Interface Modules'!K89,'100G Client Interface Modules'!K91,'100G Client Interface Modules'!K99)</f>
        <v>407.42392003709824</v>
      </c>
      <c r="L402" s="146">
        <f>SUM('40G Client Interface Modules'!L49,'40G Client Interface Modules'!L50,'40G Client Interface Modules'!L52,'40G Client Interface Modules'!L54,'40G Client Interface Modules'!L57,'40G Client Interface Modules'!L60,'100G Client Interface Modules'!L72,'100G Client Interface Modules'!L75,'100G Client Interface Modules'!L78,'100G Client Interface Modules'!L80,'100G Client Interface Modules'!L83,'100G Client Interface Modules'!L89,'100G Client Interface Modules'!L91,'100G Client Interface Modules'!L99)</f>
        <v>504.83653586711205</v>
      </c>
      <c r="M402" s="146">
        <f>SUM('40G Client Interface Modules'!M49,'40G Client Interface Modules'!M50,'40G Client Interface Modules'!M52,'40G Client Interface Modules'!M54,'40G Client Interface Modules'!M57,'40G Client Interface Modules'!M60,'100G Client Interface Modules'!M72,'100G Client Interface Modules'!M75,'100G Client Interface Modules'!M78,'100G Client Interface Modules'!M80,'100G Client Interface Modules'!M83,'100G Client Interface Modules'!M89,'100G Client Interface Modules'!M91,'100G Client Interface Modules'!M99)</f>
        <v>611.82355834931116</v>
      </c>
    </row>
    <row r="403" spans="1:13" ht="15" customHeight="1">
      <c r="D403" s="141" t="s">
        <v>49</v>
      </c>
      <c r="E403" s="142">
        <f>SUM('40G Client Interface Modules'!E53,'40G Client Interface Modules'!E55,'40G Client Interface Modules'!E58,'40G Client Interface Modules'!E61,'40G Client Interface Modules'!E63:E64,'100G Client Interface Modules'!E73,'100G Client Interface Modules'!E76,'100G Client Interface Modules'!E79,'100G Client Interface Modules'!E81,'100G Client Interface Modules'!E84,'100G Client Interface Modules'!E90,'100G Client Interface Modules'!E92:E97,'100G Client Interface Modules'!E100:E104)</f>
        <v>278.02936748368421</v>
      </c>
      <c r="F403" s="142">
        <f>SUM('40G Client Interface Modules'!F53,'40G Client Interface Modules'!F55,'40G Client Interface Modules'!F58,'40G Client Interface Modules'!F61,'40G Client Interface Modules'!F63:F64,'100G Client Interface Modules'!F73,'100G Client Interface Modules'!F76,'100G Client Interface Modules'!F79,'100G Client Interface Modules'!F81,'100G Client Interface Modules'!F84,'100G Client Interface Modules'!F90,'100G Client Interface Modules'!F92:F97,'100G Client Interface Modules'!F100:F104)</f>
        <v>302.08338117134508</v>
      </c>
      <c r="G403" s="142">
        <f>SUM('40G Client Interface Modules'!G53,'40G Client Interface Modules'!G55,'40G Client Interface Modules'!G58,'40G Client Interface Modules'!G61,'40G Client Interface Modules'!G63:G64,'100G Client Interface Modules'!G73,'100G Client Interface Modules'!G76,'100G Client Interface Modules'!G79,'100G Client Interface Modules'!G81,'100G Client Interface Modules'!G84,'100G Client Interface Modules'!G90,'100G Client Interface Modules'!G92:G97,'100G Client Interface Modules'!G100:G104)</f>
        <v>479.5616468713244</v>
      </c>
      <c r="H403" s="142">
        <f>SUM('40G Client Interface Modules'!H53,'40G Client Interface Modules'!H55,'40G Client Interface Modules'!H58,'40G Client Interface Modules'!H61,'40G Client Interface Modules'!H63:H64,'100G Client Interface Modules'!H73,'100G Client Interface Modules'!H76,'100G Client Interface Modules'!H79,'100G Client Interface Modules'!H81,'100G Client Interface Modules'!H84,'100G Client Interface Modules'!H90,'100G Client Interface Modules'!H92:H97,'100G Client Interface Modules'!H100:H104)</f>
        <v>730.60729041432592</v>
      </c>
      <c r="I403" s="142">
        <f>SUM('40G Client Interface Modules'!I53,'40G Client Interface Modules'!I55,'40G Client Interface Modules'!I58,'40G Client Interface Modules'!I61,'40G Client Interface Modules'!I63:I64,'100G Client Interface Modules'!I73,'100G Client Interface Modules'!I76,'100G Client Interface Modules'!I79,'100G Client Interface Modules'!I81,'100G Client Interface Modules'!I84,'100G Client Interface Modules'!I90,'100G Client Interface Modules'!I92:I97,'100G Client Interface Modules'!I100:I104)</f>
        <v>1186.7379977802502</v>
      </c>
      <c r="J403" s="142">
        <f>SUM('40G Client Interface Modules'!J53,'40G Client Interface Modules'!J55,'40G Client Interface Modules'!J58,'40G Client Interface Modules'!J61,'40G Client Interface Modules'!J63:J64,'100G Client Interface Modules'!J73,'100G Client Interface Modules'!J76,'100G Client Interface Modules'!J79,'100G Client Interface Modules'!J81,'100G Client Interface Modules'!J84,'100G Client Interface Modules'!J90,'100G Client Interface Modules'!J92:J97,'100G Client Interface Modules'!J100:J104)</f>
        <v>1565.7545686296394</v>
      </c>
      <c r="K403" s="142">
        <f>SUM('40G Client Interface Modules'!K53,'40G Client Interface Modules'!K55,'40G Client Interface Modules'!K58,'40G Client Interface Modules'!K61,'40G Client Interface Modules'!K63:K64,'100G Client Interface Modules'!K73,'100G Client Interface Modules'!K76,'100G Client Interface Modules'!K79,'100G Client Interface Modules'!K81,'100G Client Interface Modules'!K84,'100G Client Interface Modules'!K90,'100G Client Interface Modules'!K92:K97,'100G Client Interface Modules'!K100:K104)</f>
        <v>2010.8183852541999</v>
      </c>
      <c r="L403" s="142">
        <f>SUM('40G Client Interface Modules'!L53,'40G Client Interface Modules'!L55,'40G Client Interface Modules'!L58,'40G Client Interface Modules'!L61,'40G Client Interface Modules'!L63:L64,'100G Client Interface Modules'!L73,'100G Client Interface Modules'!L76,'100G Client Interface Modules'!L79,'100G Client Interface Modules'!L81,'100G Client Interface Modules'!L84,'100G Client Interface Modules'!L90,'100G Client Interface Modules'!L92:L97,'100G Client Interface Modules'!L100:L104)</f>
        <v>2659.94749153562</v>
      </c>
      <c r="M403" s="142">
        <f>SUM('40G Client Interface Modules'!M53,'40G Client Interface Modules'!M55,'40G Client Interface Modules'!M58,'40G Client Interface Modules'!M61,'40G Client Interface Modules'!M63:M64,'100G Client Interface Modules'!M73,'100G Client Interface Modules'!M76,'100G Client Interface Modules'!M79,'100G Client Interface Modules'!M81,'100G Client Interface Modules'!M84,'100G Client Interface Modules'!M90,'100G Client Interface Modules'!M92:M97,'100G Client Interface Modules'!M100:M104)</f>
        <v>3320.64718964138</v>
      </c>
    </row>
    <row r="404" spans="1:13">
      <c r="E404" s="83"/>
      <c r="F404" s="83"/>
      <c r="G404" s="83"/>
      <c r="H404" s="83"/>
      <c r="I404" s="83"/>
      <c r="J404" s="83"/>
      <c r="K404" s="83"/>
      <c r="L404" s="83"/>
    </row>
    <row r="405" spans="1:13">
      <c r="E405" s="83"/>
      <c r="F405" s="83"/>
      <c r="G405" s="83"/>
      <c r="H405" s="83"/>
      <c r="I405" s="83"/>
      <c r="J405" s="83"/>
      <c r="K405" s="83"/>
      <c r="L405" s="83"/>
    </row>
    <row r="406" spans="1:13">
      <c r="A406" s="87"/>
      <c r="B406" s="87"/>
      <c r="C406" s="87"/>
      <c r="D406" s="87"/>
      <c r="E406" s="87"/>
      <c r="F406" s="87"/>
      <c r="G406" s="87"/>
      <c r="H406" s="87"/>
      <c r="I406" s="87"/>
      <c r="J406" s="87"/>
      <c r="K406" s="87"/>
      <c r="L406" s="87"/>
      <c r="M406" s="87"/>
    </row>
    <row r="408" spans="1:13">
      <c r="C408" s="151" t="s">
        <v>498</v>
      </c>
    </row>
    <row r="414" spans="1:13">
      <c r="E414" s="83"/>
      <c r="F414" s="83"/>
      <c r="G414" s="83"/>
      <c r="H414" s="83"/>
      <c r="I414" s="83"/>
      <c r="J414" s="83"/>
      <c r="K414" s="83"/>
    </row>
    <row r="434" spans="4:14" ht="15" customHeight="1">
      <c r="D434" s="148" t="s">
        <v>354</v>
      </c>
      <c r="E434" s="149"/>
      <c r="F434" s="149">
        <v>2011</v>
      </c>
      <c r="G434" s="149">
        <v>2012</v>
      </c>
      <c r="H434" s="149">
        <v>2013</v>
      </c>
      <c r="I434" s="149">
        <v>2014</v>
      </c>
      <c r="J434" s="149">
        <v>2015</v>
      </c>
      <c r="K434" s="149">
        <v>2016</v>
      </c>
      <c r="L434" s="149">
        <v>2017</v>
      </c>
      <c r="M434" s="149">
        <v>2018</v>
      </c>
      <c r="N434" s="149">
        <v>2019</v>
      </c>
    </row>
    <row r="435" spans="4:14" ht="15" customHeight="1">
      <c r="D435" s="145" t="s">
        <v>265</v>
      </c>
      <c r="E435" s="146"/>
      <c r="F435" s="146">
        <f t="shared" ref="F435:L435" si="9">E187</f>
        <v>2415.226183211852</v>
      </c>
      <c r="G435" s="146">
        <f t="shared" si="9"/>
        <v>3673.8310089410111</v>
      </c>
      <c r="H435" s="146">
        <f t="shared" si="9"/>
        <v>4884.5304038391287</v>
      </c>
      <c r="I435" s="146">
        <f t="shared" si="9"/>
        <v>6203.2883034007373</v>
      </c>
      <c r="J435" s="146">
        <f t="shared" si="9"/>
        <v>7086.5227458010067</v>
      </c>
      <c r="K435" s="146">
        <f t="shared" si="9"/>
        <v>8586.1993264570792</v>
      </c>
      <c r="L435" s="146">
        <f t="shared" si="9"/>
        <v>10907.447687618367</v>
      </c>
      <c r="M435" s="146">
        <f>L187</f>
        <v>14310.057836155102</v>
      </c>
      <c r="N435" s="146">
        <f>M187</f>
        <v>17558.829102565527</v>
      </c>
    </row>
    <row r="436" spans="4:14" ht="15" customHeight="1">
      <c r="D436" s="141" t="s">
        <v>264</v>
      </c>
      <c r="E436" s="142"/>
      <c r="F436" s="142">
        <v>2419.0010866303573</v>
      </c>
      <c r="G436" s="142">
        <v>3713.0395827394241</v>
      </c>
      <c r="H436" s="142">
        <v>4668.4475340532581</v>
      </c>
      <c r="I436" s="142">
        <v>5153.2815062227055</v>
      </c>
      <c r="J436" s="142">
        <v>6180.9959446257353</v>
      </c>
      <c r="K436" s="142">
        <v>7591.696613462208</v>
      </c>
      <c r="L436" s="142">
        <v>9529.9423956729206</v>
      </c>
      <c r="M436" s="142">
        <v>12254.502020123955</v>
      </c>
      <c r="N436" s="141"/>
    </row>
  </sheetData>
  <phoneticPr fontId="7" type="noConversion"/>
  <pageMargins left="0.75" right="0.75" top="1" bottom="1" header="0.5" footer="0.5"/>
  <pageSetup paperSize="9" scale="39" orientation="landscape" horizontalDpi="300" verticalDpi="300" r:id="rId1"/>
  <headerFooter>
    <oddFooter>&amp;L© Ovum 2012&amp;C&amp;A&amp;RPage &amp;P of &amp;N</oddFooter>
  </headerFooter>
  <rowBreaks count="4" manualBreakCount="4">
    <brk id="147" max="12" man="1"/>
    <brk id="228" max="12" man="1"/>
    <brk id="297" max="12" man="1"/>
    <brk id="369" max="12" man="1"/>
  </rowBreaks>
  <drawing r:id="rId2"/>
</worksheet>
</file>

<file path=xl/worksheets/sheet5.xml><?xml version="1.0" encoding="utf-8"?>
<worksheet xmlns="http://schemas.openxmlformats.org/spreadsheetml/2006/main" xmlns:r="http://schemas.openxmlformats.org/officeDocument/2006/relationships">
  <dimension ref="A1:AC442"/>
  <sheetViews>
    <sheetView showRowColHeaders="0" zoomScaleNormal="100" workbookViewId="0"/>
  </sheetViews>
  <sheetFormatPr defaultRowHeight="12.75"/>
  <cols>
    <col min="1" max="1" width="3.7109375" style="18" customWidth="1"/>
    <col min="2" max="3" width="9.140625" style="18"/>
    <col min="4" max="4" width="24.5703125" style="18" customWidth="1"/>
    <col min="5" max="15" width="9.140625" style="18"/>
    <col min="16" max="29" width="9.140625" style="71"/>
    <col min="30" max="16384" width="9.140625" style="18"/>
  </cols>
  <sheetData>
    <row r="1" spans="1:29" s="127" customFormat="1" ht="44.25" customHeight="1">
      <c r="A1" s="126"/>
      <c r="B1" s="128" t="s">
        <v>360</v>
      </c>
      <c r="C1" s="126"/>
      <c r="D1" s="126"/>
      <c r="E1" s="126"/>
      <c r="F1" s="126"/>
      <c r="G1" s="126"/>
      <c r="H1" s="126"/>
      <c r="I1" s="126"/>
      <c r="J1" s="126"/>
      <c r="K1" s="126"/>
      <c r="L1" s="126"/>
      <c r="M1" s="126"/>
      <c r="N1" s="126"/>
      <c r="O1" s="126"/>
      <c r="P1" s="135"/>
      <c r="Q1" s="135"/>
      <c r="R1" s="135"/>
      <c r="S1" s="135"/>
      <c r="T1" s="135"/>
      <c r="U1" s="135"/>
      <c r="V1" s="136"/>
      <c r="W1" s="136"/>
      <c r="X1" s="136"/>
      <c r="Y1" s="136"/>
      <c r="Z1" s="136"/>
      <c r="AA1" s="136"/>
      <c r="AB1" s="136"/>
      <c r="AC1" s="136"/>
    </row>
    <row r="2" spans="1:29" s="130" customFormat="1" ht="15.75">
      <c r="A2" s="129"/>
      <c r="B2" s="129"/>
      <c r="C2" s="129"/>
      <c r="D2" s="129"/>
      <c r="E2" s="129"/>
      <c r="F2" s="129"/>
      <c r="G2" s="129"/>
      <c r="H2" s="129"/>
      <c r="I2" s="129"/>
      <c r="J2" s="129"/>
      <c r="K2" s="129"/>
      <c r="L2" s="129"/>
      <c r="M2" s="129"/>
      <c r="N2" s="129"/>
      <c r="O2" s="129"/>
      <c r="P2" s="137"/>
      <c r="Q2" s="137"/>
      <c r="R2" s="137"/>
      <c r="S2" s="137"/>
      <c r="T2" s="137"/>
      <c r="U2" s="137"/>
      <c r="V2" s="138"/>
      <c r="W2" s="138"/>
      <c r="X2" s="138"/>
      <c r="Y2" s="138"/>
      <c r="Z2" s="138"/>
      <c r="AA2" s="138"/>
      <c r="AB2" s="138"/>
      <c r="AC2" s="138"/>
    </row>
    <row r="5" spans="1:29">
      <c r="C5" s="151" t="s">
        <v>361</v>
      </c>
    </row>
    <row r="38" spans="1:29" ht="15" customHeight="1">
      <c r="D38" s="161" t="s">
        <v>362</v>
      </c>
      <c r="E38" s="161"/>
      <c r="F38" s="149">
        <v>2011</v>
      </c>
      <c r="G38" s="149">
        <v>2012</v>
      </c>
      <c r="H38" s="149">
        <v>2013</v>
      </c>
      <c r="I38" s="149">
        <v>2014</v>
      </c>
      <c r="J38" s="149">
        <v>2015</v>
      </c>
      <c r="K38" s="149">
        <v>2016</v>
      </c>
      <c r="L38" s="149">
        <v>2017</v>
      </c>
      <c r="M38" s="149">
        <v>2018</v>
      </c>
      <c r="N38" s="149">
        <v>2019</v>
      </c>
    </row>
    <row r="39" spans="1:29" ht="15" customHeight="1">
      <c r="D39" s="159" t="s">
        <v>38</v>
      </c>
      <c r="E39" s="159"/>
      <c r="F39" s="160">
        <f>'40G DWDM Interface Modules'!E21</f>
        <v>23.512678749999999</v>
      </c>
      <c r="G39" s="160">
        <f>'40G DWDM Interface Modules'!F21</f>
        <v>16.082672264999999</v>
      </c>
      <c r="H39" s="160">
        <f>'40G DWDM Interface Modules'!G21</f>
        <v>7.6181079150000013</v>
      </c>
      <c r="I39" s="160">
        <f>'40G DWDM Interface Modules'!H21</f>
        <v>5.4850376988000002</v>
      </c>
      <c r="J39" s="160">
        <f>'40G DWDM Interface Modules'!I21</f>
        <v>4.5416112146064007</v>
      </c>
      <c r="K39" s="160">
        <f>'40G DWDM Interface Modules'!J21</f>
        <v>3.9693682015659939</v>
      </c>
      <c r="L39" s="160">
        <f>'40G DWDM Interface Modules'!K21</f>
        <v>3.6954817956579395</v>
      </c>
      <c r="M39" s="160">
        <f>'40G DWDM Interface Modules'!L21</f>
        <v>3.4756006288162919</v>
      </c>
      <c r="N39" s="160">
        <f>'40G DWDM Interface Modules'!M21</f>
        <v>3.268802391401723</v>
      </c>
    </row>
    <row r="40" spans="1:29" ht="15" customHeight="1">
      <c r="D40" s="157" t="s">
        <v>39</v>
      </c>
      <c r="E40" s="157"/>
      <c r="F40" s="158">
        <f>'40G DWDM Interface Modules'!E22</f>
        <v>194.33794799999998</v>
      </c>
      <c r="G40" s="158">
        <f>'40G DWDM Interface Modules'!F22</f>
        <v>98.858869199999987</v>
      </c>
      <c r="H40" s="158">
        <f>'40G DWDM Interface Modules'!G22</f>
        <v>42.707031494399992</v>
      </c>
      <c r="I40" s="158">
        <f>'40G DWDM Interface Modules'!H22</f>
        <v>30.749062675967995</v>
      </c>
      <c r="J40" s="158">
        <f>'40G DWDM Interface Modules'!I22</f>
        <v>26.308898025558218</v>
      </c>
      <c r="K40" s="158">
        <f>'40G DWDM Interface Modules'!J22</f>
        <v>22.751935012502745</v>
      </c>
      <c r="L40" s="158">
        <f>'40G DWDM Interface Modules'!K22</f>
        <v>20.317477966164951</v>
      </c>
      <c r="M40" s="158">
        <f>'40G DWDM Interface Modules'!L22</f>
        <v>18.240015844124581</v>
      </c>
      <c r="N40" s="158">
        <f>'40G DWDM Interface Modules'!M22</f>
        <v>16.374974224062843</v>
      </c>
    </row>
    <row r="41" spans="1:29" ht="15" customHeight="1">
      <c r="D41" s="157" t="s">
        <v>40</v>
      </c>
      <c r="E41" s="157"/>
      <c r="F41" s="158">
        <f>'40G DWDM Interface Modules'!E23</f>
        <v>352.06150000000002</v>
      </c>
      <c r="G41" s="158">
        <f>'40G DWDM Interface Modules'!F23</f>
        <v>586.18239750000009</v>
      </c>
      <c r="H41" s="158">
        <f>'40G DWDM Interface Modules'!G23</f>
        <v>387.83094840000007</v>
      </c>
      <c r="I41" s="158">
        <f>'40G DWDM Interface Modules'!H23</f>
        <v>279.23828284800004</v>
      </c>
      <c r="J41" s="158">
        <f>'40G DWDM Interface Modules'!I23</f>
        <v>238.91627480474887</v>
      </c>
      <c r="K41" s="158">
        <f>'40G DWDM Interface Modules'!J23</f>
        <v>206.61479445114682</v>
      </c>
      <c r="L41" s="158">
        <f>'40G DWDM Interface Modules'!K23</f>
        <v>184.50701144487405</v>
      </c>
      <c r="M41" s="158">
        <f>'40G DWDM Interface Modules'!L23</f>
        <v>165.64116952463567</v>
      </c>
      <c r="N41" s="158">
        <f>'40G DWDM Interface Modules'!M23</f>
        <v>148.70435994074165</v>
      </c>
    </row>
    <row r="42" spans="1:29" ht="15" customHeight="1">
      <c r="D42" s="157" t="s">
        <v>41</v>
      </c>
      <c r="E42" s="157"/>
      <c r="F42" s="158">
        <f>'40G DWDM Interface Modules'!E24</f>
        <v>109.139065</v>
      </c>
      <c r="G42" s="158">
        <f>'40G DWDM Interface Modules'!F24</f>
        <v>150.50629125000003</v>
      </c>
      <c r="H42" s="158">
        <f>'40G DWDM Interface Modules'!G24</f>
        <v>96.957737100000017</v>
      </c>
      <c r="I42" s="158">
        <f>'40G DWDM Interface Modules'!H24</f>
        <v>69.80957071200001</v>
      </c>
      <c r="J42" s="158">
        <f>'40G DWDM Interface Modules'!I24</f>
        <v>59.729068701187217</v>
      </c>
      <c r="K42" s="158">
        <f>'40G DWDM Interface Modules'!J24</f>
        <v>51.653698612786705</v>
      </c>
      <c r="L42" s="158">
        <f>'40G DWDM Interface Modules'!K24</f>
        <v>46.126752861218513</v>
      </c>
      <c r="M42" s="158">
        <f>'40G DWDM Interface Modules'!L24</f>
        <v>41.410292381158918</v>
      </c>
      <c r="N42" s="158">
        <f>'40G DWDM Interface Modules'!M24</f>
        <v>37.176089985185413</v>
      </c>
    </row>
    <row r="43" spans="1:29" ht="15" customHeight="1">
      <c r="D43" s="157" t="s">
        <v>36</v>
      </c>
      <c r="E43" s="157"/>
      <c r="F43" s="158">
        <f>'40G DWDM Interface Modules'!E25</f>
        <v>156.00466349999999</v>
      </c>
      <c r="G43" s="158">
        <f>'40G DWDM Interface Modules'!F25</f>
        <v>294.39589725000002</v>
      </c>
      <c r="H43" s="158">
        <f>'40G DWDM Interface Modules'!G25</f>
        <v>307.98340020000001</v>
      </c>
      <c r="I43" s="158">
        <f>'40G DWDM Interface Modules'!H25</f>
        <v>209.42871213599997</v>
      </c>
      <c r="J43" s="158">
        <f>'40G DWDM Interface Modules'!I25</f>
        <v>175.29183205783198</v>
      </c>
      <c r="K43" s="158">
        <f>'40G DWDM Interface Modules'!J25</f>
        <v>148.29688992092585</v>
      </c>
      <c r="L43" s="158">
        <f>'40G DWDM Interface Modules'!K25</f>
        <v>125.45916887310327</v>
      </c>
      <c r="M43" s="158">
        <f>'40G DWDM Interface Modules'!L25</f>
        <v>106.70302312657432</v>
      </c>
      <c r="N43" s="158">
        <f>'40G DWDM Interface Modules'!M25</f>
        <v>90.750921169151439</v>
      </c>
      <c r="V43" s="48"/>
      <c r="W43" s="48"/>
      <c r="X43" s="48"/>
      <c r="Y43" s="48"/>
      <c r="Z43" s="48"/>
      <c r="AA43" s="48"/>
      <c r="AB43" s="48"/>
      <c r="AC43" s="48"/>
    </row>
    <row r="44" spans="1:29">
      <c r="M44" s="83"/>
    </row>
    <row r="45" spans="1:29">
      <c r="A45" s="70"/>
      <c r="B45" s="70"/>
      <c r="C45" s="70"/>
      <c r="D45" s="70"/>
      <c r="E45" s="70"/>
      <c r="F45" s="70"/>
      <c r="G45" s="70"/>
      <c r="H45" s="70"/>
      <c r="I45" s="70"/>
      <c r="J45" s="70"/>
      <c r="K45" s="70"/>
      <c r="L45" s="70"/>
      <c r="M45" s="70"/>
      <c r="N45" s="70"/>
      <c r="O45" s="47"/>
      <c r="P45" s="48"/>
      <c r="Q45" s="48"/>
      <c r="R45" s="48"/>
      <c r="S45" s="48"/>
      <c r="T45" s="48"/>
      <c r="U45" s="48"/>
    </row>
    <row r="46" spans="1:29">
      <c r="A46" s="71"/>
      <c r="C46" s="151" t="s">
        <v>363</v>
      </c>
      <c r="D46" s="71"/>
      <c r="E46" s="71"/>
      <c r="F46" s="71"/>
      <c r="G46" s="71"/>
      <c r="H46" s="71"/>
      <c r="I46" s="71"/>
      <c r="J46" s="71"/>
      <c r="K46" s="71"/>
      <c r="L46" s="71"/>
      <c r="M46" s="71"/>
      <c r="N46" s="71"/>
      <c r="O46" s="71"/>
    </row>
    <row r="47" spans="1:29">
      <c r="A47" s="71"/>
      <c r="B47" s="71"/>
      <c r="C47" s="71"/>
      <c r="D47" s="71"/>
      <c r="E47" s="71"/>
      <c r="F47" s="71"/>
      <c r="G47" s="71"/>
      <c r="H47" s="71"/>
      <c r="I47" s="71"/>
      <c r="J47" s="71"/>
      <c r="K47" s="71"/>
      <c r="L47" s="71"/>
      <c r="M47" s="71"/>
      <c r="N47" s="71"/>
      <c r="O47" s="71"/>
    </row>
    <row r="48" spans="1:29">
      <c r="A48" s="71"/>
      <c r="B48" s="71"/>
      <c r="C48" s="71"/>
      <c r="D48" s="71"/>
      <c r="E48" s="71"/>
      <c r="F48" s="71"/>
      <c r="G48" s="71"/>
      <c r="H48" s="71"/>
      <c r="I48" s="71"/>
      <c r="J48" s="71"/>
      <c r="K48" s="71"/>
      <c r="L48" s="71"/>
      <c r="M48" s="71"/>
      <c r="N48" s="71"/>
      <c r="O48" s="71"/>
    </row>
    <row r="49" spans="1:15">
      <c r="A49" s="71"/>
      <c r="B49" s="71"/>
      <c r="C49" s="71"/>
      <c r="D49" s="71"/>
      <c r="E49" s="71"/>
      <c r="F49" s="71"/>
      <c r="G49" s="71"/>
      <c r="H49" s="71"/>
      <c r="I49" s="71"/>
      <c r="J49" s="71"/>
      <c r="K49" s="71"/>
      <c r="L49" s="71"/>
      <c r="M49" s="71"/>
      <c r="N49" s="71"/>
      <c r="O49" s="71"/>
    </row>
    <row r="50" spans="1:15">
      <c r="A50" s="71"/>
      <c r="B50" s="71"/>
      <c r="C50" s="71"/>
      <c r="D50" s="71"/>
      <c r="E50" s="71"/>
      <c r="F50" s="71"/>
      <c r="G50" s="71"/>
      <c r="H50" s="71"/>
      <c r="I50" s="71"/>
      <c r="J50" s="71"/>
      <c r="K50" s="71"/>
      <c r="L50" s="71"/>
      <c r="M50" s="71"/>
      <c r="N50" s="71"/>
      <c r="O50" s="71"/>
    </row>
    <row r="51" spans="1:15">
      <c r="A51" s="71"/>
      <c r="B51" s="71"/>
      <c r="C51" s="71"/>
      <c r="D51" s="71"/>
      <c r="E51" s="71"/>
      <c r="F51" s="71"/>
      <c r="G51" s="71"/>
      <c r="H51" s="71"/>
      <c r="I51" s="71"/>
      <c r="J51" s="71"/>
      <c r="K51" s="71"/>
      <c r="L51" s="71"/>
      <c r="M51" s="71"/>
      <c r="N51" s="71"/>
      <c r="O51" s="71"/>
    </row>
    <row r="52" spans="1:15">
      <c r="A52" s="71"/>
      <c r="B52" s="71"/>
      <c r="C52" s="71"/>
      <c r="D52" s="71"/>
      <c r="E52" s="71"/>
      <c r="F52" s="71"/>
      <c r="G52" s="71"/>
      <c r="H52" s="71"/>
      <c r="I52" s="71"/>
      <c r="J52" s="71"/>
      <c r="K52" s="71"/>
      <c r="L52" s="71"/>
      <c r="M52" s="71"/>
      <c r="N52" s="71"/>
      <c r="O52" s="71"/>
    </row>
    <row r="53" spans="1:15">
      <c r="A53" s="71"/>
      <c r="B53" s="71"/>
      <c r="C53" s="71"/>
      <c r="D53" s="71"/>
      <c r="E53" s="71"/>
      <c r="F53" s="71"/>
      <c r="G53" s="71"/>
      <c r="H53" s="71"/>
      <c r="I53" s="71"/>
      <c r="J53" s="71"/>
      <c r="K53" s="71"/>
      <c r="L53" s="71"/>
      <c r="M53" s="71"/>
      <c r="N53" s="71"/>
      <c r="O53" s="71"/>
    </row>
    <row r="54" spans="1:15">
      <c r="A54" s="71"/>
      <c r="B54" s="71"/>
      <c r="C54" s="71"/>
      <c r="D54" s="71"/>
      <c r="E54" s="71"/>
      <c r="F54" s="71"/>
      <c r="G54" s="71"/>
      <c r="H54" s="71"/>
      <c r="I54" s="71"/>
      <c r="J54" s="71"/>
      <c r="K54" s="71"/>
      <c r="L54" s="71"/>
      <c r="M54" s="71"/>
      <c r="N54" s="71"/>
      <c r="O54" s="71"/>
    </row>
    <row r="55" spans="1:15">
      <c r="A55" s="71"/>
      <c r="B55" s="71"/>
      <c r="C55" s="71"/>
      <c r="D55" s="71"/>
      <c r="E55" s="71"/>
      <c r="F55" s="71"/>
      <c r="G55" s="71"/>
      <c r="H55" s="71"/>
      <c r="I55" s="71"/>
      <c r="J55" s="71"/>
      <c r="K55" s="71"/>
      <c r="L55" s="71"/>
      <c r="M55" s="71"/>
      <c r="N55" s="71"/>
      <c r="O55" s="71"/>
    </row>
    <row r="56" spans="1:15">
      <c r="A56" s="71"/>
      <c r="B56" s="71"/>
      <c r="C56" s="71"/>
      <c r="D56" s="71"/>
      <c r="E56" s="71"/>
      <c r="F56" s="71"/>
      <c r="G56" s="71"/>
      <c r="H56" s="71"/>
      <c r="I56" s="71"/>
      <c r="J56" s="71"/>
      <c r="K56" s="71"/>
      <c r="L56" s="71"/>
      <c r="M56" s="71"/>
      <c r="N56" s="71"/>
      <c r="O56" s="71"/>
    </row>
    <row r="57" spans="1:15">
      <c r="A57" s="71"/>
      <c r="B57" s="71"/>
      <c r="C57" s="71"/>
      <c r="D57" s="71"/>
      <c r="E57" s="71"/>
      <c r="F57" s="71"/>
      <c r="G57" s="71"/>
      <c r="H57" s="71"/>
      <c r="I57" s="71"/>
      <c r="J57" s="71"/>
      <c r="K57" s="71"/>
      <c r="L57" s="71"/>
      <c r="M57" s="71"/>
      <c r="N57" s="71"/>
      <c r="O57" s="71"/>
    </row>
    <row r="58" spans="1:15">
      <c r="A58" s="71"/>
      <c r="B58" s="71"/>
      <c r="C58" s="71"/>
      <c r="D58" s="71"/>
      <c r="E58" s="71"/>
      <c r="F58" s="71"/>
      <c r="G58" s="71"/>
      <c r="H58" s="71"/>
      <c r="I58" s="71"/>
      <c r="J58" s="71"/>
      <c r="K58" s="71"/>
      <c r="L58" s="71"/>
      <c r="M58" s="71"/>
      <c r="N58" s="71"/>
      <c r="O58" s="71"/>
    </row>
    <row r="59" spans="1:15">
      <c r="A59" s="71"/>
      <c r="B59" s="71"/>
      <c r="C59" s="71"/>
      <c r="D59" s="71"/>
      <c r="E59" s="71"/>
      <c r="F59" s="71"/>
      <c r="G59" s="71"/>
      <c r="H59" s="71"/>
      <c r="I59" s="71"/>
      <c r="J59" s="71"/>
      <c r="K59" s="71"/>
      <c r="L59" s="71"/>
      <c r="M59" s="71"/>
      <c r="N59" s="71"/>
      <c r="O59" s="71"/>
    </row>
    <row r="60" spans="1:15">
      <c r="A60" s="71"/>
      <c r="B60" s="71"/>
      <c r="C60" s="71"/>
      <c r="D60" s="71"/>
      <c r="E60" s="71"/>
      <c r="F60" s="71"/>
      <c r="G60" s="71"/>
      <c r="H60" s="71"/>
      <c r="I60" s="71"/>
      <c r="J60" s="71"/>
      <c r="K60" s="71"/>
      <c r="L60" s="71"/>
      <c r="M60" s="71"/>
      <c r="N60" s="71"/>
      <c r="O60" s="71"/>
    </row>
    <row r="61" spans="1:15">
      <c r="A61" s="71"/>
      <c r="B61" s="71"/>
      <c r="C61" s="71"/>
      <c r="D61" s="71"/>
      <c r="E61" s="71"/>
      <c r="F61" s="71"/>
      <c r="G61" s="71"/>
      <c r="H61" s="71"/>
      <c r="I61" s="71"/>
      <c r="J61" s="71"/>
      <c r="K61" s="71"/>
      <c r="L61" s="71"/>
      <c r="M61" s="71"/>
      <c r="N61" s="71"/>
      <c r="O61" s="71"/>
    </row>
    <row r="62" spans="1:15">
      <c r="A62" s="71"/>
      <c r="B62" s="71"/>
      <c r="C62" s="71"/>
      <c r="D62" s="71"/>
      <c r="E62" s="71"/>
      <c r="F62" s="71"/>
      <c r="G62" s="71"/>
      <c r="H62" s="71"/>
      <c r="I62" s="71"/>
      <c r="J62" s="71"/>
      <c r="K62" s="71"/>
      <c r="L62" s="71"/>
      <c r="M62" s="71"/>
      <c r="N62" s="71"/>
      <c r="O62" s="71"/>
    </row>
    <row r="63" spans="1:15">
      <c r="A63" s="71"/>
      <c r="B63" s="71"/>
      <c r="C63" s="71"/>
      <c r="D63" s="71"/>
      <c r="E63" s="71"/>
      <c r="F63" s="71"/>
      <c r="G63" s="71"/>
      <c r="H63" s="71"/>
      <c r="I63" s="71"/>
      <c r="J63" s="71"/>
      <c r="K63" s="71"/>
      <c r="L63" s="71"/>
      <c r="M63" s="71"/>
      <c r="N63" s="71"/>
      <c r="O63" s="71"/>
    </row>
    <row r="64" spans="1:15">
      <c r="A64" s="71"/>
      <c r="B64" s="71"/>
      <c r="C64" s="71"/>
      <c r="D64" s="71"/>
      <c r="E64" s="71"/>
      <c r="F64" s="71"/>
      <c r="G64" s="71"/>
      <c r="H64" s="71"/>
      <c r="I64" s="71"/>
      <c r="J64" s="71"/>
      <c r="K64" s="71"/>
      <c r="L64" s="71"/>
      <c r="M64" s="71"/>
      <c r="N64" s="71"/>
      <c r="O64" s="71"/>
    </row>
    <row r="65" spans="1:15">
      <c r="A65" s="71"/>
      <c r="B65" s="71"/>
      <c r="C65" s="71"/>
      <c r="D65" s="71"/>
      <c r="E65" s="71"/>
      <c r="F65" s="71"/>
      <c r="G65" s="71"/>
      <c r="H65" s="71"/>
      <c r="I65" s="71"/>
      <c r="J65" s="71"/>
      <c r="K65" s="71"/>
      <c r="L65" s="71"/>
      <c r="M65" s="71"/>
      <c r="N65" s="71"/>
      <c r="O65" s="71"/>
    </row>
    <row r="66" spans="1:15">
      <c r="A66" s="71"/>
      <c r="B66" s="71"/>
      <c r="C66" s="71"/>
      <c r="D66" s="71"/>
      <c r="E66" s="71"/>
      <c r="F66" s="71"/>
      <c r="G66" s="71"/>
      <c r="H66" s="71"/>
      <c r="I66" s="71"/>
      <c r="J66" s="71"/>
      <c r="K66" s="71"/>
      <c r="L66" s="71"/>
      <c r="M66" s="71"/>
      <c r="N66" s="71"/>
      <c r="O66" s="71"/>
    </row>
    <row r="67" spans="1:15">
      <c r="A67" s="71"/>
      <c r="B67" s="71"/>
      <c r="C67" s="71"/>
      <c r="D67" s="71"/>
      <c r="E67" s="71"/>
      <c r="F67" s="71"/>
      <c r="G67" s="71"/>
      <c r="H67" s="71"/>
      <c r="I67" s="71"/>
      <c r="J67" s="71"/>
      <c r="K67" s="71"/>
      <c r="L67" s="71"/>
      <c r="M67" s="71"/>
      <c r="N67" s="71"/>
      <c r="O67" s="71"/>
    </row>
    <row r="68" spans="1:15">
      <c r="A68" s="71"/>
      <c r="B68" s="71"/>
      <c r="C68" s="71"/>
      <c r="D68" s="71"/>
      <c r="E68" s="71"/>
      <c r="F68" s="71"/>
      <c r="G68" s="71"/>
      <c r="H68" s="71"/>
      <c r="I68" s="71"/>
      <c r="J68" s="71"/>
      <c r="K68" s="71"/>
      <c r="L68" s="71"/>
      <c r="M68" s="71"/>
      <c r="N68" s="71"/>
      <c r="O68" s="71"/>
    </row>
    <row r="69" spans="1:15">
      <c r="A69" s="71"/>
      <c r="B69" s="71"/>
      <c r="C69" s="71"/>
      <c r="D69" s="71"/>
      <c r="E69" s="71"/>
      <c r="F69" s="71"/>
      <c r="G69" s="71"/>
      <c r="H69" s="71"/>
      <c r="I69" s="71"/>
      <c r="J69" s="71"/>
      <c r="K69" s="71"/>
      <c r="L69" s="71"/>
      <c r="M69" s="71"/>
      <c r="N69" s="71"/>
      <c r="O69" s="71"/>
    </row>
    <row r="70" spans="1:15">
      <c r="A70" s="71"/>
      <c r="B70" s="71"/>
      <c r="C70" s="71"/>
      <c r="D70" s="71"/>
      <c r="E70" s="71"/>
      <c r="F70" s="71"/>
      <c r="G70" s="71"/>
      <c r="H70" s="71"/>
      <c r="I70" s="71"/>
      <c r="J70" s="71"/>
      <c r="K70" s="71"/>
      <c r="L70" s="71"/>
      <c r="M70" s="71"/>
      <c r="N70" s="71"/>
      <c r="O70" s="71"/>
    </row>
    <row r="71" spans="1:15">
      <c r="A71" s="71"/>
      <c r="B71" s="71"/>
      <c r="C71" s="71"/>
      <c r="D71" s="71"/>
      <c r="E71" s="71"/>
      <c r="F71" s="71"/>
      <c r="G71" s="71"/>
      <c r="H71" s="71"/>
      <c r="I71" s="71"/>
      <c r="J71" s="71"/>
      <c r="K71" s="71"/>
      <c r="L71" s="71"/>
      <c r="M71" s="71"/>
      <c r="N71" s="71"/>
      <c r="O71" s="71"/>
    </row>
    <row r="72" spans="1:15">
      <c r="A72" s="71"/>
      <c r="B72" s="71"/>
      <c r="C72" s="71"/>
      <c r="D72" s="71"/>
      <c r="E72" s="71"/>
      <c r="F72" s="71"/>
      <c r="G72" s="71"/>
      <c r="H72" s="71"/>
      <c r="I72" s="71"/>
      <c r="J72" s="71"/>
      <c r="K72" s="71"/>
      <c r="L72" s="71"/>
      <c r="M72" s="71"/>
      <c r="N72" s="71"/>
      <c r="O72" s="71"/>
    </row>
    <row r="73" spans="1:15">
      <c r="A73" s="71"/>
      <c r="B73" s="71"/>
      <c r="C73" s="71"/>
      <c r="D73" s="71"/>
      <c r="E73" s="71"/>
      <c r="F73" s="71"/>
      <c r="G73" s="71"/>
      <c r="H73" s="71"/>
      <c r="I73" s="71"/>
      <c r="J73" s="71"/>
      <c r="K73" s="71"/>
      <c r="L73" s="71"/>
      <c r="M73" s="71"/>
      <c r="N73" s="71"/>
      <c r="O73" s="71"/>
    </row>
    <row r="74" spans="1:15">
      <c r="A74" s="71"/>
      <c r="B74" s="71"/>
      <c r="C74" s="71"/>
      <c r="D74" s="71"/>
      <c r="E74" s="71"/>
      <c r="F74" s="71"/>
      <c r="G74" s="71"/>
      <c r="H74" s="71"/>
      <c r="I74" s="71"/>
      <c r="J74" s="71"/>
      <c r="K74" s="71"/>
      <c r="L74" s="71"/>
      <c r="M74" s="71"/>
      <c r="N74" s="71"/>
      <c r="O74" s="71"/>
    </row>
    <row r="75" spans="1:15">
      <c r="A75" s="71"/>
      <c r="B75" s="71"/>
      <c r="C75" s="71"/>
      <c r="D75" s="71"/>
      <c r="E75" s="71"/>
      <c r="F75" s="71"/>
      <c r="G75" s="71"/>
      <c r="H75" s="71"/>
      <c r="I75" s="71"/>
      <c r="J75" s="71"/>
      <c r="K75" s="71"/>
      <c r="L75" s="71"/>
      <c r="M75" s="71"/>
      <c r="N75" s="71"/>
      <c r="O75" s="71"/>
    </row>
    <row r="76" spans="1:15" ht="15" customHeight="1">
      <c r="A76" s="71"/>
      <c r="B76" s="71"/>
      <c r="C76" s="71"/>
      <c r="D76" s="161" t="s">
        <v>362</v>
      </c>
      <c r="E76" s="161"/>
      <c r="F76" s="149">
        <v>2011</v>
      </c>
      <c r="G76" s="149">
        <v>2012</v>
      </c>
      <c r="H76" s="149">
        <v>2013</v>
      </c>
      <c r="I76" s="149">
        <v>2014</v>
      </c>
      <c r="J76" s="149">
        <v>2015</v>
      </c>
      <c r="K76" s="149">
        <v>2016</v>
      </c>
      <c r="L76" s="149">
        <v>2017</v>
      </c>
      <c r="M76" s="149">
        <v>2018</v>
      </c>
      <c r="N76" s="149">
        <v>2019</v>
      </c>
      <c r="O76" s="71"/>
    </row>
    <row r="77" spans="1:15" ht="15" customHeight="1">
      <c r="A77" s="71"/>
      <c r="B77" s="71"/>
      <c r="C77" s="71"/>
      <c r="D77" s="159" t="s">
        <v>38</v>
      </c>
      <c r="E77" s="159"/>
      <c r="F77" s="160">
        <f>'40G DWDM Interface Modules'!E52</f>
        <v>8.9700869431250005</v>
      </c>
      <c r="G77" s="160">
        <f>'40G DWDM Interface Modules'!F52</f>
        <v>6.4330689060000008</v>
      </c>
      <c r="H77" s="160">
        <f>'40G DWDM Interface Modules'!G52</f>
        <v>3.0472431660000003</v>
      </c>
      <c r="I77" s="160">
        <f>'40G DWDM Interface Modules'!H52</f>
        <v>2.1940150795200002</v>
      </c>
      <c r="J77" s="160">
        <f>'40G DWDM Interface Modules'!I52</f>
        <v>1.8166444858425601</v>
      </c>
      <c r="K77" s="160">
        <f>'40G DWDM Interface Modules'!J52</f>
        <v>1.5877472806263979</v>
      </c>
      <c r="L77" s="160">
        <f>'40G DWDM Interface Modules'!K52</f>
        <v>1.478192718263176</v>
      </c>
      <c r="M77" s="160">
        <f>'40G DWDM Interface Modules'!L52</f>
        <v>1.3902402515265169</v>
      </c>
      <c r="N77" s="160">
        <f>'40G DWDM Interface Modules'!M52</f>
        <v>1.3075209565606893</v>
      </c>
      <c r="O77" s="71"/>
    </row>
    <row r="78" spans="1:15" ht="15" customHeight="1">
      <c r="A78" s="71"/>
      <c r="B78" s="71"/>
      <c r="C78" s="71"/>
      <c r="D78" s="157" t="s">
        <v>39</v>
      </c>
      <c r="E78" s="157"/>
      <c r="F78" s="158">
        <f>'40G DWDM Interface Modules'!E53</f>
        <v>78.242147759999995</v>
      </c>
      <c r="G78" s="158">
        <f>'40G DWDM Interface Modules'!F53</f>
        <v>38.022641999999991</v>
      </c>
      <c r="H78" s="158">
        <f>'40G DWDM Interface Modules'!G53</f>
        <v>18.615885523199999</v>
      </c>
      <c r="I78" s="158">
        <f>'40G DWDM Interface Modules'!H53</f>
        <v>9.224718802790397</v>
      </c>
      <c r="J78" s="158">
        <f>'40G DWDM Interface Modules'!I53</f>
        <v>7.8926694076674648</v>
      </c>
      <c r="K78" s="158">
        <f>'40G DWDM Interface Modules'!J53</f>
        <v>6.8255805037508237</v>
      </c>
      <c r="L78" s="158">
        <f>'40G DWDM Interface Modules'!K53</f>
        <v>5.8920686101878355</v>
      </c>
      <c r="M78" s="158">
        <f>'40G DWDM Interface Modules'!L53</f>
        <v>5.2896045947961285</v>
      </c>
      <c r="N78" s="158">
        <f>'40G DWDM Interface Modules'!M53</f>
        <v>4.7487425249782245</v>
      </c>
      <c r="O78" s="71"/>
    </row>
    <row r="79" spans="1:15" ht="15" customHeight="1">
      <c r="A79" s="71"/>
      <c r="B79" s="71"/>
      <c r="C79" s="71"/>
      <c r="D79" s="157" t="s">
        <v>40</v>
      </c>
      <c r="E79" s="157"/>
      <c r="F79" s="158">
        <f>'40G DWDM Interface Modules'!E54</f>
        <v>57.966925975000002</v>
      </c>
      <c r="G79" s="158">
        <f>'40G DWDM Interface Modules'!F54</f>
        <v>33.095541307500007</v>
      </c>
      <c r="H79" s="158">
        <f>'40G DWDM Interface Modules'!G54</f>
        <v>20.25447128019</v>
      </c>
      <c r="I79" s="158">
        <f>'40G DWDM Interface Modules'!H54</f>
        <v>13.961914142400001</v>
      </c>
      <c r="J79" s="158">
        <f>'40G DWDM Interface Modules'!I54</f>
        <v>11.945813740237444</v>
      </c>
      <c r="K79" s="158">
        <f>'40G DWDM Interface Modules'!J54</f>
        <v>10.33073972255734</v>
      </c>
      <c r="L79" s="158">
        <f>'40G DWDM Interface Modules'!K54</f>
        <v>9.2253505722437037</v>
      </c>
      <c r="M79" s="158">
        <f>'40G DWDM Interface Modules'!L54</f>
        <v>8.2820584762317839</v>
      </c>
      <c r="N79" s="158">
        <f>'40G DWDM Interface Modules'!M54</f>
        <v>7.4352179970370837</v>
      </c>
      <c r="O79" s="71"/>
    </row>
    <row r="80" spans="1:15" ht="15" customHeight="1">
      <c r="A80" s="71"/>
      <c r="B80" s="71"/>
      <c r="C80" s="71"/>
      <c r="D80" s="157" t="s">
        <v>41</v>
      </c>
      <c r="E80" s="157"/>
      <c r="F80" s="158">
        <f>'40G DWDM Interface Modules'!E55</f>
        <v>23.41208975</v>
      </c>
      <c r="G80" s="158">
        <f>'40G DWDM Interface Modules'!F55</f>
        <v>97.227064147500002</v>
      </c>
      <c r="H80" s="158">
        <f>'40G DWDM Interface Modules'!G55</f>
        <v>62.737359300000008</v>
      </c>
      <c r="I80" s="158">
        <f>'40G DWDM Interface Modules'!H55</f>
        <v>45.376220962800012</v>
      </c>
      <c r="J80" s="158">
        <f>'40G DWDM Interface Modules'!I55</f>
        <v>38.823894655771689</v>
      </c>
      <c r="K80" s="158">
        <f>'40G DWDM Interface Modules'!J55</f>
        <v>33.574904098311357</v>
      </c>
      <c r="L80" s="158">
        <f>'40G DWDM Interface Modules'!K55</f>
        <v>29.982389359792034</v>
      </c>
      <c r="M80" s="158">
        <f>'40G DWDM Interface Modules'!L55</f>
        <v>26.916690047753296</v>
      </c>
      <c r="N80" s="158">
        <f>'40G DWDM Interface Modules'!M55</f>
        <v>24.164458490370521</v>
      </c>
      <c r="O80" s="71"/>
    </row>
    <row r="81" spans="1:15" ht="15" customHeight="1">
      <c r="A81" s="71"/>
      <c r="B81" s="71"/>
      <c r="C81" s="71"/>
      <c r="D81" s="157" t="s">
        <v>36</v>
      </c>
      <c r="E81" s="157"/>
      <c r="F81" s="158">
        <f>'40G DWDM Interface Modules'!E56</f>
        <v>0</v>
      </c>
      <c r="G81" s="158">
        <f>'40G DWDM Interface Modules'!F56</f>
        <v>0</v>
      </c>
      <c r="H81" s="158">
        <f>'40G DWDM Interface Modules'!G56</f>
        <v>0</v>
      </c>
      <c r="I81" s="158">
        <f>'40G DWDM Interface Modules'!H56</f>
        <v>0</v>
      </c>
      <c r="J81" s="158">
        <f>'40G DWDM Interface Modules'!I56</f>
        <v>8.7645916028915991</v>
      </c>
      <c r="K81" s="158">
        <f>'40G DWDM Interface Modules'!J56</f>
        <v>7.4148444960462943</v>
      </c>
      <c r="L81" s="158">
        <f>'40G DWDM Interface Modules'!K56</f>
        <v>8.7821418211172304</v>
      </c>
      <c r="M81" s="158">
        <f>'40G DWDM Interface Modules'!L56</f>
        <v>7.4692116188602027</v>
      </c>
      <c r="N81" s="158">
        <f>'40G DWDM Interface Modules'!M56</f>
        <v>6.3525644818406013</v>
      </c>
      <c r="O81" s="71"/>
    </row>
    <row r="82" spans="1:15">
      <c r="A82" s="71"/>
      <c r="B82" s="71"/>
      <c r="C82" s="71"/>
      <c r="D82" s="71"/>
      <c r="E82" s="71"/>
      <c r="F82" s="71"/>
      <c r="G82" s="71"/>
      <c r="H82" s="71"/>
      <c r="I82" s="71"/>
      <c r="J82" s="71"/>
      <c r="K82" s="71"/>
      <c r="L82" s="71"/>
      <c r="M82" s="71"/>
      <c r="N82" s="71"/>
      <c r="O82" s="71"/>
    </row>
    <row r="83" spans="1:15">
      <c r="A83" s="87"/>
      <c r="B83" s="87"/>
      <c r="C83" s="87"/>
      <c r="D83" s="87"/>
      <c r="E83" s="87"/>
      <c r="F83" s="87"/>
      <c r="G83" s="87"/>
      <c r="H83" s="87"/>
      <c r="I83" s="87"/>
      <c r="J83" s="87"/>
      <c r="K83" s="87"/>
      <c r="L83" s="87"/>
      <c r="M83" s="87"/>
      <c r="N83" s="87"/>
      <c r="O83" s="87"/>
    </row>
    <row r="84" spans="1:15">
      <c r="A84" s="71"/>
      <c r="C84" s="151" t="s">
        <v>364</v>
      </c>
      <c r="D84" s="71"/>
      <c r="E84" s="71"/>
      <c r="F84" s="71"/>
      <c r="G84" s="71"/>
      <c r="H84" s="71"/>
      <c r="I84" s="71"/>
      <c r="J84" s="71"/>
      <c r="K84" s="71"/>
      <c r="L84" s="71"/>
      <c r="M84" s="71"/>
      <c r="N84" s="71"/>
      <c r="O84" s="71"/>
    </row>
    <row r="85" spans="1:15">
      <c r="A85" s="71"/>
      <c r="B85" s="71"/>
      <c r="C85" s="71"/>
      <c r="D85" s="71"/>
      <c r="E85" s="71"/>
      <c r="F85" s="71"/>
      <c r="G85" s="71"/>
      <c r="H85" s="71"/>
      <c r="I85" s="71"/>
      <c r="J85" s="71"/>
      <c r="K85" s="71"/>
      <c r="L85" s="71"/>
      <c r="M85" s="71"/>
      <c r="N85" s="71"/>
      <c r="O85" s="71"/>
    </row>
    <row r="86" spans="1:15">
      <c r="A86" s="71"/>
      <c r="B86" s="71"/>
      <c r="C86" s="71"/>
      <c r="D86" s="71"/>
      <c r="E86" s="71"/>
      <c r="F86" s="71"/>
      <c r="G86" s="71"/>
      <c r="H86" s="71"/>
      <c r="I86" s="71"/>
      <c r="J86" s="71"/>
      <c r="K86" s="71"/>
      <c r="L86" s="71"/>
      <c r="M86" s="71"/>
      <c r="N86" s="71"/>
      <c r="O86" s="71"/>
    </row>
    <row r="87" spans="1:15">
      <c r="A87" s="71"/>
      <c r="B87" s="71"/>
      <c r="C87" s="71"/>
      <c r="D87" s="71"/>
      <c r="E87" s="71"/>
      <c r="F87" s="71"/>
      <c r="G87" s="71"/>
      <c r="H87" s="71"/>
      <c r="I87" s="71"/>
      <c r="J87" s="71"/>
      <c r="K87" s="71"/>
      <c r="L87" s="71"/>
      <c r="M87" s="71"/>
      <c r="N87" s="71"/>
      <c r="O87" s="71"/>
    </row>
    <row r="88" spans="1:15">
      <c r="A88" s="71"/>
      <c r="B88" s="71"/>
      <c r="C88" s="71"/>
      <c r="D88" s="71"/>
      <c r="E88" s="71"/>
      <c r="F88" s="71"/>
      <c r="G88" s="71"/>
      <c r="H88" s="71"/>
      <c r="I88" s="71"/>
      <c r="J88" s="71"/>
      <c r="K88" s="71"/>
      <c r="L88" s="71"/>
      <c r="M88" s="71"/>
      <c r="N88" s="71"/>
      <c r="O88" s="71"/>
    </row>
    <row r="89" spans="1:15">
      <c r="A89" s="71"/>
      <c r="B89" s="71"/>
      <c r="C89" s="71"/>
      <c r="D89" s="71"/>
      <c r="E89" s="71"/>
      <c r="F89" s="71"/>
      <c r="G89" s="71"/>
      <c r="H89" s="71"/>
      <c r="I89" s="71"/>
      <c r="J89" s="71"/>
      <c r="K89" s="71"/>
      <c r="L89" s="71"/>
      <c r="M89" s="71"/>
      <c r="N89" s="71"/>
      <c r="O89" s="71"/>
    </row>
    <row r="90" spans="1:15">
      <c r="A90" s="71"/>
      <c r="B90" s="71"/>
      <c r="C90" s="71"/>
      <c r="D90" s="71"/>
      <c r="E90" s="71"/>
      <c r="F90" s="71"/>
      <c r="G90" s="71"/>
      <c r="H90" s="71"/>
      <c r="I90" s="71"/>
      <c r="J90" s="71"/>
      <c r="K90" s="71"/>
      <c r="L90" s="71"/>
      <c r="M90" s="71"/>
      <c r="N90" s="71"/>
      <c r="O90" s="71"/>
    </row>
    <row r="91" spans="1:15">
      <c r="A91" s="71"/>
      <c r="B91" s="71"/>
      <c r="C91" s="71"/>
      <c r="D91" s="71"/>
      <c r="E91" s="71"/>
      <c r="F91" s="71"/>
      <c r="G91" s="71"/>
      <c r="H91" s="71"/>
      <c r="I91" s="71"/>
      <c r="J91" s="71"/>
      <c r="K91" s="71"/>
      <c r="L91" s="71"/>
      <c r="M91" s="71"/>
      <c r="N91" s="71"/>
      <c r="O91" s="71"/>
    </row>
    <row r="92" spans="1:15">
      <c r="A92" s="71"/>
      <c r="B92" s="71"/>
      <c r="C92" s="71"/>
      <c r="D92" s="71"/>
      <c r="E92" s="71"/>
      <c r="F92" s="71"/>
      <c r="G92" s="71"/>
      <c r="H92" s="71"/>
      <c r="I92" s="71"/>
      <c r="J92" s="71"/>
      <c r="K92" s="71"/>
      <c r="L92" s="71"/>
      <c r="M92" s="71"/>
      <c r="N92" s="71"/>
      <c r="O92" s="71"/>
    </row>
    <row r="93" spans="1:15">
      <c r="A93" s="71"/>
      <c r="B93" s="71"/>
      <c r="C93" s="71"/>
      <c r="D93" s="71"/>
      <c r="E93" s="71"/>
      <c r="F93" s="71"/>
      <c r="G93" s="71"/>
      <c r="H93" s="71"/>
      <c r="I93" s="71"/>
      <c r="J93" s="71"/>
      <c r="K93" s="71"/>
      <c r="L93" s="71"/>
      <c r="M93" s="71"/>
      <c r="N93" s="71"/>
      <c r="O93" s="71"/>
    </row>
    <row r="94" spans="1:15">
      <c r="A94" s="71"/>
      <c r="B94" s="71"/>
      <c r="C94" s="71"/>
      <c r="D94" s="71"/>
      <c r="E94" s="71"/>
      <c r="F94" s="71"/>
      <c r="G94" s="71"/>
      <c r="H94" s="71"/>
      <c r="I94" s="71"/>
      <c r="J94" s="71"/>
      <c r="K94" s="71"/>
      <c r="L94" s="71"/>
      <c r="M94" s="71"/>
      <c r="N94" s="71"/>
      <c r="O94" s="71"/>
    </row>
    <row r="95" spans="1:15">
      <c r="A95" s="71"/>
      <c r="B95" s="71"/>
      <c r="C95" s="71"/>
      <c r="D95" s="71"/>
      <c r="E95" s="71"/>
      <c r="F95" s="71"/>
      <c r="G95" s="71"/>
      <c r="H95" s="71"/>
      <c r="I95" s="71"/>
      <c r="J95" s="71"/>
      <c r="K95" s="71"/>
      <c r="L95" s="71"/>
      <c r="M95" s="71"/>
      <c r="N95" s="71"/>
      <c r="O95" s="71"/>
    </row>
    <row r="96" spans="1:15">
      <c r="A96" s="71"/>
      <c r="B96" s="71"/>
      <c r="C96" s="71"/>
      <c r="D96" s="71"/>
      <c r="E96" s="71"/>
      <c r="F96" s="71"/>
      <c r="G96" s="71"/>
      <c r="H96" s="71"/>
      <c r="I96" s="71"/>
      <c r="J96" s="71"/>
      <c r="K96" s="71"/>
      <c r="L96" s="71"/>
      <c r="M96" s="71"/>
      <c r="N96" s="71"/>
      <c r="O96" s="71"/>
    </row>
    <row r="97" spans="1:15">
      <c r="A97" s="71"/>
      <c r="B97" s="71"/>
      <c r="C97" s="71"/>
      <c r="D97" s="71"/>
      <c r="E97" s="71"/>
      <c r="F97" s="71"/>
      <c r="G97" s="71"/>
      <c r="H97" s="71"/>
      <c r="I97" s="71"/>
      <c r="J97" s="71"/>
      <c r="K97" s="71"/>
      <c r="L97" s="71"/>
      <c r="M97" s="71"/>
      <c r="N97" s="71"/>
      <c r="O97" s="71"/>
    </row>
    <row r="98" spans="1:15">
      <c r="A98" s="71"/>
      <c r="B98" s="71"/>
      <c r="C98" s="71"/>
      <c r="D98" s="71"/>
      <c r="E98" s="71"/>
      <c r="F98" s="71"/>
      <c r="G98" s="71"/>
      <c r="H98" s="71"/>
      <c r="I98" s="71"/>
      <c r="J98" s="71"/>
      <c r="K98" s="71"/>
      <c r="L98" s="71"/>
      <c r="M98" s="71"/>
      <c r="N98" s="71"/>
      <c r="O98" s="71"/>
    </row>
    <row r="99" spans="1:15">
      <c r="A99" s="71"/>
      <c r="B99" s="71"/>
      <c r="C99" s="71"/>
      <c r="D99" s="71"/>
      <c r="E99" s="71"/>
      <c r="F99" s="71"/>
      <c r="G99" s="71"/>
      <c r="H99" s="71"/>
      <c r="I99" s="71"/>
      <c r="J99" s="71"/>
      <c r="K99" s="71"/>
      <c r="L99" s="71"/>
      <c r="M99" s="71"/>
      <c r="N99" s="71"/>
      <c r="O99" s="71"/>
    </row>
    <row r="100" spans="1:15">
      <c r="A100" s="71"/>
      <c r="B100" s="71"/>
      <c r="C100" s="71"/>
      <c r="D100" s="71"/>
      <c r="E100" s="71"/>
      <c r="F100" s="71"/>
      <c r="G100" s="71"/>
      <c r="H100" s="71"/>
      <c r="I100" s="71"/>
      <c r="J100" s="71"/>
      <c r="K100" s="71"/>
      <c r="L100" s="71"/>
      <c r="M100" s="71"/>
      <c r="N100" s="71"/>
      <c r="O100" s="71"/>
    </row>
    <row r="101" spans="1:15">
      <c r="A101" s="71"/>
      <c r="B101" s="71"/>
      <c r="C101" s="71"/>
      <c r="D101" s="71"/>
      <c r="E101" s="71"/>
      <c r="F101" s="71"/>
      <c r="G101" s="71"/>
      <c r="H101" s="71"/>
      <c r="I101" s="71"/>
      <c r="J101" s="71"/>
      <c r="K101" s="71"/>
      <c r="L101" s="71"/>
      <c r="M101" s="71"/>
      <c r="N101" s="71"/>
      <c r="O101" s="71"/>
    </row>
    <row r="102" spans="1:15">
      <c r="A102" s="71"/>
      <c r="B102" s="71"/>
      <c r="C102" s="71"/>
      <c r="D102" s="71"/>
      <c r="E102" s="71"/>
      <c r="F102" s="71"/>
      <c r="G102" s="71"/>
      <c r="H102" s="71"/>
      <c r="I102" s="71"/>
      <c r="J102" s="71"/>
      <c r="K102" s="71"/>
      <c r="L102" s="71"/>
      <c r="M102" s="71"/>
      <c r="N102" s="71"/>
      <c r="O102" s="71"/>
    </row>
    <row r="103" spans="1:15">
      <c r="A103" s="71"/>
      <c r="B103" s="71"/>
      <c r="C103" s="71"/>
      <c r="D103" s="71"/>
      <c r="E103" s="71"/>
      <c r="F103" s="71"/>
      <c r="G103" s="71"/>
      <c r="H103" s="71"/>
      <c r="I103" s="71"/>
      <c r="J103" s="71"/>
      <c r="K103" s="71"/>
      <c r="L103" s="71"/>
      <c r="M103" s="71"/>
      <c r="N103" s="71"/>
      <c r="O103" s="71"/>
    </row>
    <row r="104" spans="1:15">
      <c r="A104" s="71"/>
      <c r="B104" s="71"/>
      <c r="C104" s="71"/>
      <c r="D104" s="71"/>
      <c r="E104" s="71"/>
      <c r="F104" s="71"/>
      <c r="G104" s="71"/>
      <c r="H104" s="71"/>
      <c r="I104" s="71"/>
      <c r="J104" s="71"/>
      <c r="K104" s="71"/>
      <c r="L104" s="71"/>
      <c r="M104" s="71"/>
      <c r="N104" s="71"/>
      <c r="O104" s="71"/>
    </row>
    <row r="105" spans="1:15">
      <c r="A105" s="71"/>
      <c r="B105" s="71"/>
      <c r="C105" s="71"/>
      <c r="D105" s="71"/>
      <c r="E105" s="71"/>
      <c r="F105" s="71"/>
      <c r="G105" s="71"/>
      <c r="H105" s="71"/>
      <c r="I105" s="71"/>
      <c r="J105" s="71"/>
      <c r="K105" s="71"/>
      <c r="L105" s="71"/>
      <c r="M105" s="71"/>
      <c r="N105" s="71"/>
      <c r="O105" s="71"/>
    </row>
    <row r="106" spans="1:15">
      <c r="A106" s="71"/>
      <c r="B106" s="71"/>
      <c r="C106" s="71"/>
      <c r="D106" s="71"/>
      <c r="E106" s="71"/>
      <c r="F106" s="71"/>
      <c r="G106" s="71"/>
      <c r="H106" s="71"/>
      <c r="I106" s="71"/>
      <c r="J106" s="71"/>
      <c r="K106" s="71"/>
      <c r="L106" s="71"/>
      <c r="M106" s="71"/>
      <c r="N106" s="71"/>
      <c r="O106" s="71"/>
    </row>
    <row r="107" spans="1:15">
      <c r="A107" s="71"/>
      <c r="B107" s="71"/>
      <c r="C107" s="71"/>
      <c r="D107" s="71"/>
      <c r="E107" s="71"/>
      <c r="F107" s="71"/>
      <c r="G107" s="71"/>
      <c r="H107" s="71"/>
      <c r="I107" s="71"/>
      <c r="J107" s="71"/>
      <c r="K107" s="71"/>
      <c r="L107" s="71"/>
      <c r="M107" s="71"/>
      <c r="N107" s="71"/>
      <c r="O107" s="71"/>
    </row>
    <row r="108" spans="1:15">
      <c r="A108" s="71"/>
      <c r="B108" s="71"/>
      <c r="C108" s="71"/>
      <c r="D108" s="71"/>
      <c r="E108" s="71"/>
      <c r="F108" s="71"/>
      <c r="G108" s="71"/>
      <c r="H108" s="71"/>
      <c r="I108" s="71"/>
      <c r="J108" s="71"/>
      <c r="K108" s="71"/>
      <c r="L108" s="71"/>
      <c r="M108" s="71"/>
      <c r="N108" s="71"/>
      <c r="O108" s="71"/>
    </row>
    <row r="109" spans="1:15">
      <c r="A109" s="71"/>
      <c r="B109" s="71"/>
      <c r="C109" s="71"/>
      <c r="D109" s="71"/>
      <c r="E109" s="71"/>
      <c r="F109" s="71"/>
      <c r="G109" s="71"/>
      <c r="H109" s="71"/>
      <c r="I109" s="71"/>
      <c r="J109" s="71"/>
      <c r="K109" s="71"/>
      <c r="L109" s="71"/>
      <c r="M109" s="71"/>
      <c r="N109" s="71"/>
      <c r="O109" s="71"/>
    </row>
    <row r="110" spans="1:15">
      <c r="A110" s="71"/>
      <c r="B110" s="71"/>
      <c r="C110" s="71"/>
      <c r="D110" s="71"/>
      <c r="E110" s="71"/>
      <c r="F110" s="71"/>
      <c r="G110" s="71"/>
      <c r="H110" s="71"/>
      <c r="I110" s="71"/>
      <c r="J110" s="71"/>
      <c r="K110" s="71"/>
      <c r="L110" s="71"/>
      <c r="M110" s="71"/>
      <c r="N110" s="71"/>
      <c r="O110" s="71"/>
    </row>
    <row r="111" spans="1:15">
      <c r="A111" s="71"/>
      <c r="B111" s="71"/>
      <c r="C111" s="71"/>
      <c r="D111" s="71"/>
      <c r="E111" s="71"/>
      <c r="F111" s="71"/>
      <c r="G111" s="71"/>
      <c r="H111" s="71"/>
      <c r="I111" s="71"/>
      <c r="J111" s="71"/>
      <c r="K111" s="71"/>
      <c r="L111" s="71"/>
      <c r="M111" s="71"/>
      <c r="N111" s="71"/>
      <c r="O111" s="71"/>
    </row>
    <row r="112" spans="1:15">
      <c r="A112" s="71"/>
      <c r="B112" s="71"/>
      <c r="C112" s="71"/>
      <c r="D112" s="71"/>
      <c r="E112" s="71"/>
      <c r="F112" s="71"/>
      <c r="G112" s="71"/>
      <c r="H112" s="71"/>
      <c r="I112" s="71"/>
      <c r="J112" s="71"/>
      <c r="K112" s="71"/>
      <c r="L112" s="71"/>
      <c r="M112" s="71"/>
      <c r="N112" s="71"/>
      <c r="O112" s="71"/>
    </row>
    <row r="113" spans="1:18" ht="15" customHeight="1">
      <c r="A113" s="71"/>
      <c r="B113" s="71"/>
      <c r="C113" s="71"/>
      <c r="D113" s="161" t="s">
        <v>292</v>
      </c>
      <c r="E113" s="161"/>
      <c r="F113" s="149">
        <v>2011</v>
      </c>
      <c r="G113" s="149">
        <v>2012</v>
      </c>
      <c r="H113" s="149">
        <v>2013</v>
      </c>
      <c r="I113" s="149">
        <v>2014</v>
      </c>
      <c r="J113" s="149">
        <v>2015</v>
      </c>
      <c r="K113" s="149">
        <v>2016</v>
      </c>
      <c r="L113" s="149">
        <v>2017</v>
      </c>
      <c r="M113" s="149">
        <v>2018</v>
      </c>
      <c r="N113" s="149">
        <v>2019</v>
      </c>
      <c r="O113" s="71"/>
    </row>
    <row r="114" spans="1:18" ht="15" customHeight="1">
      <c r="A114" s="71"/>
      <c r="B114" s="71"/>
      <c r="C114" s="71"/>
      <c r="D114" s="159" t="s">
        <v>499</v>
      </c>
      <c r="E114" s="159"/>
      <c r="F114" s="160">
        <f>SUM('40G Client Interface Modules'!E49,'40G Client Interface Modules'!E50,'40G Client Interface Modules'!E52,'40G Client Interface Modules'!E54,'40G Client Interface Modules'!E57,'40G Client Interface Modules'!E60)</f>
        <v>132.86548473216874</v>
      </c>
      <c r="G114" s="160">
        <f>SUM('40G Client Interface Modules'!F49,'40G Client Interface Modules'!F50,'40G Client Interface Modules'!F52,'40G Client Interface Modules'!F54,'40G Client Interface Modules'!F57,'40G Client Interface Modules'!F60)</f>
        <v>78.273273078583159</v>
      </c>
      <c r="H114" s="160">
        <f>SUM('40G Client Interface Modules'!G49,'40G Client Interface Modules'!G50,'40G Client Interface Modules'!G52,'40G Client Interface Modules'!G54,'40G Client Interface Modules'!G57,'40G Client Interface Modules'!G60)</f>
        <v>51.002044558397841</v>
      </c>
      <c r="I114" s="160">
        <f>SUM('40G Client Interface Modules'!H49,'40G Client Interface Modules'!H50,'40G Client Interface Modules'!H52,'40G Client Interface Modules'!H54,'40G Client Interface Modules'!H57,'40G Client Interface Modules'!H60)</f>
        <v>33.621906749864316</v>
      </c>
      <c r="J114" s="160">
        <f>SUM('40G Client Interface Modules'!I49,'40G Client Interface Modules'!I50,'40G Client Interface Modules'!I52,'40G Client Interface Modules'!I54,'40G Client Interface Modules'!I57,'40G Client Interface Modules'!I60)</f>
        <v>23.101972014180063</v>
      </c>
      <c r="K114" s="160">
        <f>SUM('40G Client Interface Modules'!J49,'40G Client Interface Modules'!J50,'40G Client Interface Modules'!J52,'40G Client Interface Modules'!J54,'40G Client Interface Modules'!J57,'40G Client Interface Modules'!J60)</f>
        <v>20.133189922199204</v>
      </c>
      <c r="L114" s="160">
        <f>SUM('40G Client Interface Modules'!K49,'40G Client Interface Modules'!K50,'40G Client Interface Modules'!K52,'40G Client Interface Modules'!K54,'40G Client Interface Modules'!K57,'40G Client Interface Modules'!K60)</f>
        <v>17.998159268430431</v>
      </c>
      <c r="M114" s="160">
        <f>SUM('40G Client Interface Modules'!L49,'40G Client Interface Modules'!L50,'40G Client Interface Modules'!L52,'40G Client Interface Modules'!L54,'40G Client Interface Modules'!L57,'40G Client Interface Modules'!L60)</f>
        <v>16.24498795591925</v>
      </c>
      <c r="N114" s="160">
        <f>SUM('40G Client Interface Modules'!M49,'40G Client Interface Modules'!M50,'40G Client Interface Modules'!M52,'40G Client Interface Modules'!M54,'40G Client Interface Modules'!M57,'40G Client Interface Modules'!M60)</f>
        <v>14.74488554614153</v>
      </c>
      <c r="O114" s="71"/>
    </row>
    <row r="115" spans="1:18" ht="15" customHeight="1">
      <c r="A115" s="71"/>
      <c r="B115" s="71"/>
      <c r="C115" s="71"/>
      <c r="D115" s="157" t="s">
        <v>49</v>
      </c>
      <c r="E115" s="157"/>
      <c r="F115" s="158">
        <f>SUM('40G Client Interface Modules'!E53,'40G Client Interface Modules'!E55,'40G Client Interface Modules'!E58,'40G Client Interface Modules'!E61,'40G Client Interface Modules'!E63:E64)</f>
        <v>86.89125761182504</v>
      </c>
      <c r="G115" s="158">
        <f>SUM('40G Client Interface Modules'!F53,'40G Client Interface Modules'!F55,'40G Client Interface Modules'!F58,'40G Client Interface Modules'!F61,'40G Client Interface Modules'!F63:F64)</f>
        <v>184.51960187829934</v>
      </c>
      <c r="H115" s="158">
        <f>SUM('40G Client Interface Modules'!G53,'40G Client Interface Modules'!G55,'40G Client Interface Modules'!G58,'40G Client Interface Modules'!G61,'40G Client Interface Modules'!G63:G64)</f>
        <v>351.3340684164607</v>
      </c>
      <c r="I115" s="158">
        <f>SUM('40G Client Interface Modules'!H53,'40G Client Interface Modules'!H55,'40G Client Interface Modules'!H58,'40G Client Interface Modules'!H61,'40G Client Interface Modules'!H63:H64)</f>
        <v>539.28448236482473</v>
      </c>
      <c r="J115" s="158">
        <f>SUM('40G Client Interface Modules'!I53,'40G Client Interface Modules'!I55,'40G Client Interface Modules'!I58,'40G Client Interface Modules'!I61,'40G Client Interface Modules'!I63:I64)</f>
        <v>854.82380050729682</v>
      </c>
      <c r="K115" s="158">
        <f>SUM('40G Client Interface Modules'!J53,'40G Client Interface Modules'!J55,'40G Client Interface Modules'!J58,'40G Client Interface Modules'!J61,'40G Client Interface Modules'!J63:J64)</f>
        <v>1135.1851920740651</v>
      </c>
      <c r="L115" s="158">
        <f>SUM('40G Client Interface Modules'!K53,'40G Client Interface Modules'!K55,'40G Client Interface Modules'!K58,'40G Client Interface Modules'!K61,'40G Client Interface Modules'!K63:K64)</f>
        <v>1226.0378636694547</v>
      </c>
      <c r="M115" s="158">
        <f>SUM('40G Client Interface Modules'!L53,'40G Client Interface Modules'!L55,'40G Client Interface Modules'!L58,'40G Client Interface Modules'!L61,'40G Client Interface Modules'!L63:L64)</f>
        <v>1217.3463524266276</v>
      </c>
      <c r="N115" s="158">
        <f>SUM('40G Client Interface Modules'!M53,'40G Client Interface Modules'!M55,'40G Client Interface Modules'!M58,'40G Client Interface Modules'!M61,'40G Client Interface Modules'!M63:M64)</f>
        <v>1181.533261966204</v>
      </c>
      <c r="O115" s="71"/>
    </row>
    <row r="116" spans="1:18" ht="15" customHeight="1">
      <c r="A116" s="71"/>
      <c r="B116" s="71"/>
      <c r="C116" s="71"/>
      <c r="D116" s="141" t="s">
        <v>37</v>
      </c>
      <c r="E116" s="141"/>
      <c r="F116" s="142">
        <f>F114+F115</f>
        <v>219.75674234399378</v>
      </c>
      <c r="G116" s="142">
        <f t="shared" ref="G116:M116" si="0">G114+G115</f>
        <v>262.79287495688249</v>
      </c>
      <c r="H116" s="142">
        <f t="shared" si="0"/>
        <v>402.33611297485857</v>
      </c>
      <c r="I116" s="142">
        <f t="shared" si="0"/>
        <v>572.90638911468909</v>
      </c>
      <c r="J116" s="142">
        <f t="shared" si="0"/>
        <v>877.92577252147692</v>
      </c>
      <c r="K116" s="142">
        <f t="shared" si="0"/>
        <v>1155.3183819962642</v>
      </c>
      <c r="L116" s="142">
        <f t="shared" si="0"/>
        <v>1244.0360229378853</v>
      </c>
      <c r="M116" s="142">
        <f t="shared" si="0"/>
        <v>1233.5913403825468</v>
      </c>
      <c r="N116" s="142">
        <f t="shared" ref="N116" si="1">N114+N115</f>
        <v>1196.2781475123456</v>
      </c>
      <c r="O116" s="71"/>
    </row>
    <row r="117" spans="1:18">
      <c r="A117" s="71"/>
      <c r="B117" s="71"/>
      <c r="C117" s="71"/>
      <c r="D117" s="71"/>
      <c r="E117" s="71"/>
      <c r="F117" s="71"/>
      <c r="G117" s="71"/>
      <c r="H117" s="71"/>
      <c r="I117" s="71"/>
      <c r="J117" s="71"/>
      <c r="K117" s="71"/>
      <c r="L117" s="71"/>
      <c r="M117" s="71"/>
      <c r="N117" s="71"/>
      <c r="O117" s="71"/>
    </row>
    <row r="118" spans="1:18">
      <c r="A118" s="71"/>
      <c r="B118" s="71"/>
      <c r="C118" s="71"/>
      <c r="D118" s="71"/>
      <c r="E118" s="71"/>
      <c r="F118" s="71"/>
      <c r="G118" s="71"/>
      <c r="H118" s="71"/>
      <c r="I118" s="71"/>
      <c r="J118" s="71"/>
      <c r="K118" s="71"/>
      <c r="L118" s="71"/>
      <c r="M118" s="71"/>
      <c r="N118" s="71"/>
      <c r="O118" s="71"/>
    </row>
    <row r="119" spans="1:18">
      <c r="A119" s="87"/>
      <c r="B119" s="87"/>
      <c r="C119" s="87"/>
      <c r="D119" s="87"/>
      <c r="E119" s="87"/>
      <c r="F119" s="87"/>
      <c r="G119" s="87"/>
      <c r="H119" s="87"/>
      <c r="I119" s="87"/>
      <c r="J119" s="87"/>
      <c r="K119" s="87"/>
      <c r="L119" s="87"/>
      <c r="M119" s="87"/>
      <c r="N119" s="87"/>
      <c r="O119" s="87"/>
      <c r="P119" s="87"/>
      <c r="Q119" s="87"/>
      <c r="R119" s="87"/>
    </row>
    <row r="120" spans="1:18">
      <c r="A120" s="71"/>
      <c r="B120" s="71"/>
      <c r="C120" s="162" t="s">
        <v>365</v>
      </c>
      <c r="D120" s="71"/>
      <c r="E120" s="71"/>
      <c r="F120" s="71"/>
      <c r="G120" s="71"/>
      <c r="H120" s="71"/>
      <c r="I120" s="71"/>
      <c r="J120" s="71"/>
      <c r="K120" s="71"/>
      <c r="L120" s="71"/>
      <c r="M120" s="71"/>
      <c r="N120" s="71"/>
      <c r="O120" s="71"/>
    </row>
    <row r="121" spans="1:18">
      <c r="A121" s="71"/>
      <c r="B121" s="71"/>
      <c r="C121" s="71"/>
      <c r="D121" s="71"/>
      <c r="E121" s="71"/>
      <c r="F121" s="71"/>
      <c r="G121" s="71"/>
      <c r="H121" s="71"/>
      <c r="I121" s="71"/>
      <c r="J121" s="71"/>
      <c r="K121" s="71"/>
      <c r="L121" s="71"/>
      <c r="M121" s="71"/>
      <c r="N121" s="71"/>
      <c r="O121" s="71"/>
    </row>
    <row r="122" spans="1:18">
      <c r="A122" s="71"/>
      <c r="B122" s="71"/>
      <c r="C122" s="71"/>
      <c r="D122" s="71"/>
      <c r="E122" s="71"/>
      <c r="F122" s="71"/>
      <c r="G122" s="71"/>
      <c r="H122" s="71"/>
      <c r="I122" s="71"/>
      <c r="J122" s="71"/>
      <c r="K122" s="71"/>
      <c r="L122" s="71"/>
      <c r="M122" s="71"/>
      <c r="N122" s="71"/>
      <c r="O122" s="71"/>
    </row>
    <row r="123" spans="1:18">
      <c r="A123" s="71"/>
      <c r="B123" s="71"/>
      <c r="C123" s="71"/>
      <c r="D123" s="71"/>
      <c r="E123" s="71"/>
      <c r="F123" s="71"/>
      <c r="G123" s="71"/>
      <c r="H123" s="71"/>
      <c r="I123" s="71"/>
      <c r="J123" s="71"/>
      <c r="K123" s="71"/>
      <c r="L123" s="71"/>
      <c r="M123" s="71"/>
      <c r="N123" s="71"/>
      <c r="O123" s="71"/>
    </row>
    <row r="124" spans="1:18">
      <c r="A124" s="71"/>
      <c r="B124" s="71"/>
      <c r="C124" s="71"/>
      <c r="D124" s="71"/>
      <c r="E124" s="71"/>
      <c r="F124" s="71"/>
      <c r="G124" s="71"/>
      <c r="H124" s="71"/>
      <c r="I124" s="71"/>
      <c r="J124" s="71"/>
      <c r="K124" s="71"/>
      <c r="L124" s="71"/>
      <c r="M124" s="71"/>
      <c r="N124" s="71"/>
      <c r="O124" s="71"/>
    </row>
    <row r="125" spans="1:18">
      <c r="A125" s="71"/>
      <c r="B125" s="71"/>
      <c r="C125" s="71"/>
      <c r="D125" s="71"/>
      <c r="E125" s="71"/>
      <c r="F125" s="71"/>
      <c r="G125" s="71"/>
      <c r="H125" s="71"/>
      <c r="I125" s="71"/>
      <c r="J125" s="71"/>
      <c r="K125" s="71"/>
      <c r="L125" s="71"/>
      <c r="M125" s="71"/>
      <c r="N125" s="71"/>
      <c r="O125" s="71"/>
    </row>
    <row r="126" spans="1:18">
      <c r="A126" s="71"/>
      <c r="B126" s="71"/>
      <c r="C126" s="71"/>
      <c r="D126" s="71"/>
      <c r="E126" s="71"/>
      <c r="F126" s="71"/>
      <c r="G126" s="71"/>
      <c r="H126" s="71"/>
      <c r="I126" s="71"/>
      <c r="J126" s="71"/>
      <c r="K126" s="71"/>
      <c r="L126" s="71"/>
      <c r="M126" s="71"/>
      <c r="N126" s="71"/>
      <c r="O126" s="71"/>
    </row>
    <row r="127" spans="1:18">
      <c r="A127" s="71"/>
      <c r="B127" s="71"/>
      <c r="C127" s="71"/>
      <c r="D127" s="71"/>
      <c r="E127" s="71"/>
      <c r="F127" s="71"/>
      <c r="G127" s="71"/>
      <c r="H127" s="71"/>
      <c r="I127" s="71"/>
      <c r="J127" s="71"/>
      <c r="K127" s="71"/>
      <c r="L127" s="71"/>
      <c r="M127" s="71"/>
      <c r="N127" s="71"/>
      <c r="O127" s="71"/>
    </row>
    <row r="128" spans="1:18">
      <c r="A128" s="71"/>
      <c r="B128" s="71"/>
      <c r="C128" s="71"/>
      <c r="D128" s="71"/>
      <c r="E128" s="71"/>
      <c r="F128" s="71"/>
      <c r="G128" s="71"/>
      <c r="H128" s="71"/>
      <c r="I128" s="71"/>
      <c r="J128" s="71"/>
      <c r="K128" s="71"/>
      <c r="L128" s="71"/>
      <c r="M128" s="71"/>
      <c r="N128" s="71"/>
      <c r="O128" s="71"/>
    </row>
    <row r="129" spans="1:15">
      <c r="A129" s="71"/>
      <c r="B129" s="71"/>
      <c r="C129" s="71"/>
      <c r="D129" s="71"/>
      <c r="E129" s="71"/>
      <c r="F129" s="71"/>
      <c r="G129" s="71"/>
      <c r="H129" s="71"/>
      <c r="I129" s="71"/>
      <c r="J129" s="71"/>
      <c r="K129" s="71"/>
      <c r="L129" s="71"/>
      <c r="M129" s="71"/>
      <c r="N129" s="71"/>
      <c r="O129" s="71"/>
    </row>
    <row r="130" spans="1:15">
      <c r="A130" s="71"/>
      <c r="B130" s="71"/>
      <c r="C130" s="71"/>
      <c r="D130" s="71"/>
      <c r="E130" s="71"/>
      <c r="F130" s="71"/>
      <c r="G130" s="71"/>
      <c r="H130" s="71"/>
      <c r="I130" s="71"/>
      <c r="J130" s="71"/>
      <c r="K130" s="71"/>
      <c r="L130" s="71"/>
      <c r="M130" s="71"/>
      <c r="N130" s="71"/>
      <c r="O130" s="71"/>
    </row>
    <row r="131" spans="1:15">
      <c r="A131" s="71"/>
      <c r="B131" s="71"/>
      <c r="C131" s="71"/>
      <c r="D131" s="71"/>
      <c r="E131" s="71"/>
      <c r="F131" s="71"/>
      <c r="G131" s="71"/>
      <c r="H131" s="71"/>
      <c r="I131" s="71"/>
      <c r="J131" s="71"/>
      <c r="K131" s="71"/>
      <c r="L131" s="71"/>
      <c r="M131" s="71"/>
      <c r="N131" s="71"/>
      <c r="O131" s="71"/>
    </row>
    <row r="132" spans="1:15">
      <c r="A132" s="71"/>
      <c r="B132" s="71"/>
      <c r="C132" s="71"/>
      <c r="D132" s="71"/>
      <c r="E132" s="71"/>
      <c r="F132" s="71"/>
      <c r="G132" s="71"/>
      <c r="H132" s="71"/>
      <c r="I132" s="71"/>
      <c r="J132" s="71"/>
      <c r="K132" s="71"/>
      <c r="L132" s="71"/>
      <c r="M132" s="71"/>
      <c r="N132" s="71"/>
      <c r="O132" s="71"/>
    </row>
    <row r="133" spans="1:15">
      <c r="A133" s="71"/>
      <c r="B133" s="71"/>
      <c r="C133" s="71"/>
      <c r="D133" s="71"/>
      <c r="E133" s="71"/>
      <c r="F133" s="71"/>
      <c r="G133" s="71"/>
      <c r="H133" s="71"/>
      <c r="I133" s="71"/>
      <c r="J133" s="71"/>
      <c r="K133" s="71"/>
      <c r="L133" s="71"/>
      <c r="M133" s="71"/>
      <c r="N133" s="71"/>
      <c r="O133" s="71"/>
    </row>
    <row r="134" spans="1:15">
      <c r="A134" s="71"/>
      <c r="B134" s="71"/>
      <c r="C134" s="71"/>
      <c r="D134" s="71"/>
      <c r="E134" s="71"/>
      <c r="F134" s="71"/>
      <c r="G134" s="71"/>
      <c r="H134" s="71"/>
      <c r="I134" s="71"/>
      <c r="J134" s="71"/>
      <c r="K134" s="71"/>
      <c r="L134" s="71"/>
      <c r="M134" s="71"/>
      <c r="N134" s="71"/>
      <c r="O134" s="71"/>
    </row>
    <row r="135" spans="1:15">
      <c r="A135" s="71"/>
      <c r="B135" s="71"/>
      <c r="C135" s="71"/>
      <c r="D135" s="71"/>
      <c r="E135" s="71"/>
      <c r="F135" s="71"/>
      <c r="G135" s="71"/>
      <c r="H135" s="71"/>
      <c r="I135" s="71"/>
      <c r="J135" s="71"/>
      <c r="K135" s="71"/>
      <c r="L135" s="71"/>
      <c r="M135" s="71"/>
      <c r="N135" s="71"/>
      <c r="O135" s="71"/>
    </row>
    <row r="136" spans="1:15">
      <c r="A136" s="71"/>
      <c r="B136" s="71"/>
      <c r="C136" s="71"/>
      <c r="D136" s="71"/>
      <c r="E136" s="71"/>
      <c r="F136" s="71"/>
      <c r="G136" s="71"/>
      <c r="H136" s="71"/>
      <c r="I136" s="71"/>
      <c r="J136" s="71"/>
      <c r="K136" s="71"/>
      <c r="L136" s="71"/>
      <c r="M136" s="71"/>
      <c r="N136" s="71"/>
      <c r="O136" s="71"/>
    </row>
    <row r="137" spans="1:15">
      <c r="A137" s="71"/>
      <c r="B137" s="71"/>
      <c r="C137" s="71"/>
      <c r="D137" s="71"/>
      <c r="E137" s="71"/>
      <c r="F137" s="71"/>
      <c r="G137" s="71"/>
      <c r="H137" s="71"/>
      <c r="I137" s="71"/>
      <c r="J137" s="71"/>
      <c r="K137" s="71"/>
      <c r="L137" s="71"/>
      <c r="M137" s="71"/>
      <c r="N137" s="71"/>
      <c r="O137" s="71"/>
    </row>
    <row r="138" spans="1:15">
      <c r="A138" s="71"/>
      <c r="B138" s="71"/>
      <c r="C138" s="71"/>
      <c r="D138" s="71"/>
      <c r="E138" s="71"/>
      <c r="F138" s="71"/>
      <c r="G138" s="71"/>
      <c r="H138" s="71"/>
      <c r="I138" s="71"/>
      <c r="J138" s="71"/>
      <c r="K138" s="71"/>
      <c r="L138" s="71"/>
      <c r="M138" s="71"/>
      <c r="N138" s="71"/>
      <c r="O138" s="71"/>
    </row>
    <row r="139" spans="1:15">
      <c r="A139" s="71"/>
      <c r="B139" s="71"/>
      <c r="C139" s="71"/>
      <c r="D139" s="71"/>
      <c r="E139" s="71"/>
      <c r="F139" s="71"/>
      <c r="G139" s="71"/>
      <c r="H139" s="71"/>
      <c r="I139" s="71"/>
      <c r="J139" s="71"/>
      <c r="K139" s="71"/>
      <c r="L139" s="71"/>
      <c r="M139" s="71"/>
      <c r="N139" s="71"/>
      <c r="O139" s="71"/>
    </row>
    <row r="140" spans="1:15">
      <c r="A140" s="71"/>
      <c r="B140" s="71"/>
      <c r="C140" s="71"/>
      <c r="D140" s="71"/>
      <c r="E140" s="71"/>
      <c r="F140" s="71"/>
      <c r="G140" s="71"/>
      <c r="H140" s="71"/>
      <c r="I140" s="71"/>
      <c r="J140" s="71"/>
      <c r="K140" s="71"/>
      <c r="L140" s="71"/>
      <c r="M140" s="71"/>
      <c r="N140" s="71"/>
      <c r="O140" s="71"/>
    </row>
    <row r="141" spans="1:15">
      <c r="A141" s="71"/>
      <c r="B141" s="71"/>
      <c r="C141" s="71"/>
      <c r="D141" s="71"/>
      <c r="E141" s="71"/>
      <c r="F141" s="71"/>
      <c r="G141" s="71"/>
      <c r="H141" s="71"/>
      <c r="I141" s="71"/>
      <c r="J141" s="71"/>
      <c r="K141" s="71"/>
      <c r="L141" s="71"/>
      <c r="M141" s="71"/>
      <c r="N141" s="71"/>
      <c r="O141" s="71"/>
    </row>
    <row r="142" spans="1:15">
      <c r="A142" s="71"/>
      <c r="B142" s="71"/>
      <c r="C142" s="71"/>
      <c r="D142" s="71"/>
      <c r="E142" s="71"/>
      <c r="F142" s="71"/>
      <c r="G142" s="71"/>
      <c r="H142" s="71"/>
      <c r="I142" s="71"/>
      <c r="J142" s="71"/>
      <c r="K142" s="71"/>
      <c r="L142" s="71"/>
      <c r="M142" s="71"/>
      <c r="N142" s="71"/>
      <c r="O142" s="71"/>
    </row>
    <row r="143" spans="1:15">
      <c r="A143" s="71"/>
      <c r="B143" s="71"/>
      <c r="C143" s="71"/>
      <c r="D143" s="71"/>
      <c r="E143" s="71"/>
      <c r="F143" s="71"/>
      <c r="G143" s="71"/>
      <c r="H143" s="71"/>
      <c r="I143" s="71"/>
      <c r="J143" s="71"/>
      <c r="K143" s="71"/>
      <c r="L143" s="71"/>
      <c r="M143" s="71"/>
      <c r="N143" s="71"/>
      <c r="O143" s="71"/>
    </row>
    <row r="144" spans="1:15">
      <c r="A144" s="71"/>
      <c r="B144" s="71"/>
      <c r="C144" s="71"/>
      <c r="D144" s="71"/>
      <c r="E144" s="71"/>
      <c r="F144" s="71"/>
      <c r="G144" s="71"/>
      <c r="H144" s="71"/>
      <c r="I144" s="71"/>
      <c r="J144" s="71"/>
      <c r="K144" s="71"/>
      <c r="L144" s="71"/>
      <c r="M144" s="71"/>
      <c r="N144" s="71"/>
      <c r="O144" s="71"/>
    </row>
    <row r="145" spans="1:16">
      <c r="A145" s="71"/>
      <c r="B145" s="71"/>
      <c r="C145" s="71"/>
      <c r="D145" s="71"/>
      <c r="E145" s="71"/>
      <c r="F145" s="71"/>
      <c r="G145" s="71"/>
      <c r="H145" s="71"/>
      <c r="I145" s="71"/>
      <c r="J145" s="71"/>
      <c r="K145" s="71"/>
      <c r="L145" s="71"/>
      <c r="M145" s="71"/>
      <c r="N145" s="71"/>
      <c r="O145" s="71"/>
    </row>
    <row r="146" spans="1:16">
      <c r="A146" s="71"/>
      <c r="B146" s="71"/>
      <c r="C146" s="71"/>
      <c r="D146" s="71"/>
      <c r="E146" s="71"/>
      <c r="F146" s="71"/>
      <c r="G146" s="71"/>
      <c r="H146" s="71"/>
      <c r="I146" s="71"/>
      <c r="J146" s="71"/>
      <c r="K146" s="71"/>
      <c r="L146" s="71"/>
      <c r="M146" s="71"/>
      <c r="N146" s="71"/>
      <c r="O146" s="71"/>
    </row>
    <row r="147" spans="1:16">
      <c r="A147" s="71"/>
      <c r="B147" s="71"/>
      <c r="C147" s="71"/>
      <c r="D147" s="71"/>
      <c r="E147" s="71"/>
      <c r="F147" s="71"/>
      <c r="G147" s="71"/>
      <c r="H147" s="71"/>
      <c r="I147" s="71"/>
      <c r="J147" s="71"/>
      <c r="K147" s="71"/>
      <c r="L147" s="71"/>
      <c r="M147" s="71"/>
      <c r="N147" s="71"/>
      <c r="O147" s="71"/>
    </row>
    <row r="148" spans="1:16">
      <c r="A148" s="71"/>
      <c r="B148" s="71"/>
      <c r="C148" s="71"/>
      <c r="D148" s="71"/>
      <c r="E148" s="71"/>
      <c r="F148" s="71"/>
      <c r="G148" s="71"/>
      <c r="H148" s="71"/>
      <c r="I148" s="71"/>
      <c r="J148" s="71"/>
      <c r="K148" s="71"/>
      <c r="L148" s="71"/>
      <c r="M148" s="71"/>
      <c r="N148" s="71"/>
      <c r="O148" s="71"/>
    </row>
    <row r="149" spans="1:16">
      <c r="A149" s="71"/>
      <c r="B149" s="71"/>
      <c r="C149" s="71"/>
      <c r="D149" s="71"/>
      <c r="E149" s="71"/>
      <c r="F149" s="71"/>
      <c r="G149" s="71"/>
      <c r="H149" s="71"/>
      <c r="I149" s="71"/>
      <c r="J149" s="71"/>
      <c r="K149" s="71"/>
      <c r="L149" s="71"/>
      <c r="M149" s="71"/>
      <c r="N149" s="71"/>
      <c r="O149" s="71"/>
    </row>
    <row r="150" spans="1:16">
      <c r="A150" s="71"/>
      <c r="B150" s="71"/>
      <c r="C150" s="71"/>
      <c r="D150" s="71"/>
      <c r="E150" s="71"/>
      <c r="F150" s="71"/>
      <c r="G150" s="71"/>
      <c r="H150" s="71"/>
      <c r="I150" s="71"/>
      <c r="J150" s="71"/>
      <c r="K150" s="71"/>
      <c r="L150" s="71"/>
      <c r="M150" s="71"/>
      <c r="N150" s="71"/>
      <c r="O150" s="71"/>
    </row>
    <row r="151" spans="1:16">
      <c r="A151" s="71"/>
      <c r="B151" s="71"/>
      <c r="C151" s="71"/>
      <c r="D151" s="71"/>
      <c r="E151" s="71"/>
      <c r="F151" s="71"/>
      <c r="G151" s="71"/>
      <c r="H151" s="71"/>
      <c r="I151" s="71"/>
      <c r="J151" s="71"/>
      <c r="K151" s="71"/>
      <c r="L151" s="71"/>
      <c r="M151" s="71"/>
      <c r="N151" s="71"/>
      <c r="O151" s="71"/>
    </row>
    <row r="152" spans="1:16">
      <c r="A152" s="71"/>
      <c r="B152" s="71"/>
      <c r="C152" s="71"/>
      <c r="D152" s="71"/>
      <c r="E152" s="71"/>
      <c r="F152" s="71"/>
      <c r="G152" s="71"/>
      <c r="H152" s="71"/>
      <c r="I152" s="71"/>
      <c r="J152" s="71"/>
      <c r="K152" s="71"/>
      <c r="L152" s="71"/>
      <c r="M152" s="71"/>
      <c r="N152" s="71"/>
      <c r="O152" s="71"/>
    </row>
    <row r="153" spans="1:16" ht="15" customHeight="1">
      <c r="A153" s="71"/>
      <c r="B153" s="71"/>
      <c r="C153" s="71"/>
      <c r="D153" s="161" t="s">
        <v>476</v>
      </c>
      <c r="E153" s="161"/>
      <c r="F153" s="149">
        <v>2011</v>
      </c>
      <c r="G153" s="149">
        <v>2012</v>
      </c>
      <c r="H153" s="149">
        <v>2013</v>
      </c>
      <c r="I153" s="149">
        <v>2014</v>
      </c>
      <c r="J153" s="149">
        <v>2015</v>
      </c>
      <c r="K153" s="149">
        <v>2016</v>
      </c>
      <c r="L153" s="149">
        <v>2017</v>
      </c>
      <c r="M153" s="149">
        <v>2018</v>
      </c>
      <c r="N153" s="149">
        <v>2019</v>
      </c>
      <c r="O153" s="71"/>
    </row>
    <row r="154" spans="1:16" ht="15" customHeight="1">
      <c r="A154" s="71"/>
      <c r="B154" s="71"/>
      <c r="C154" s="71"/>
      <c r="D154" s="159" t="s">
        <v>295</v>
      </c>
      <c r="E154" s="159"/>
      <c r="F154" s="165">
        <f>SUM('40G Client Interface Modules'!E27)</f>
        <v>15000</v>
      </c>
      <c r="G154" s="165">
        <f>SUM('40G Client Interface Modules'!F27)</f>
        <v>10000</v>
      </c>
      <c r="H154" s="165">
        <f>SUM('40G Client Interface Modules'!G27)</f>
        <v>7500</v>
      </c>
      <c r="I154" s="165">
        <f>SUM('40G Client Interface Modules'!H27)</f>
        <v>5500</v>
      </c>
      <c r="J154" s="165">
        <f>SUM('40G Client Interface Modules'!I27)</f>
        <v>4114.7136</v>
      </c>
      <c r="K154" s="165">
        <f>SUM('40G Client Interface Modules'!J27)</f>
        <v>3868.6947839999998</v>
      </c>
      <c r="L154" s="165">
        <f>SUM('40G Client Interface Modules'!K27)</f>
        <v>3639.8562969599993</v>
      </c>
      <c r="M154" s="165">
        <f>SUM('40G Client Interface Modules'!L27)</f>
        <v>3443.2839286271983</v>
      </c>
      <c r="N154" s="165">
        <f>SUM('40G Client Interface Modules'!M27)</f>
        <v>3257.4868432727026</v>
      </c>
      <c r="O154" s="71"/>
    </row>
    <row r="155" spans="1:16" ht="15" customHeight="1">
      <c r="A155" s="71"/>
      <c r="B155" s="71"/>
      <c r="C155" s="71"/>
      <c r="D155" s="157" t="s">
        <v>294</v>
      </c>
      <c r="E155" s="157"/>
      <c r="F155" s="163">
        <f>SUM('40G Client Interface Modules'!E31,'40G Client Interface Modules'!E33,'40G Client Interface Modules'!E36)</f>
        <v>0</v>
      </c>
      <c r="G155" s="163">
        <f>SUM('40G Client Interface Modules'!F31,'40G Client Interface Modules'!F33,'40G Client Interface Modules'!F36)</f>
        <v>10</v>
      </c>
      <c r="H155" s="163">
        <f>SUM('40G Client Interface Modules'!G31,'40G Client Interface Modules'!G33,'40G Client Interface Modules'!G36)</f>
        <v>1110</v>
      </c>
      <c r="I155" s="163">
        <f>SUM('40G Client Interface Modules'!H31,'40G Client Interface Modules'!H33,'40G Client Interface Modules'!H36)</f>
        <v>1672.5</v>
      </c>
      <c r="J155" s="163">
        <f>SUM('40G Client Interface Modules'!I31,'40G Client Interface Modules'!I33,'40G Client Interface Modules'!I36)</f>
        <v>2014.5</v>
      </c>
      <c r="K155" s="163">
        <f>SUM('40G Client Interface Modules'!J31,'40G Client Interface Modules'!J33,'40G Client Interface Modules'!J36)</f>
        <v>2323.5750000000003</v>
      </c>
      <c r="L155" s="163">
        <f>SUM('40G Client Interface Modules'!K31,'40G Client Interface Modules'!K33,'40G Client Interface Modules'!K36)</f>
        <v>2625.8242500000006</v>
      </c>
      <c r="M155" s="163">
        <f>SUM('40G Client Interface Modules'!L31,'40G Client Interface Modules'!L33,'40G Client Interface Modules'!L36)</f>
        <v>2970.6521175000007</v>
      </c>
      <c r="N155" s="163">
        <f>SUM('40G Client Interface Modules'!M31,'40G Client Interface Modules'!M33,'40G Client Interface Modules'!M36)</f>
        <v>3364.608490425001</v>
      </c>
      <c r="O155" s="71"/>
    </row>
    <row r="156" spans="1:16" ht="15" customHeight="1">
      <c r="A156" s="71"/>
      <c r="B156" s="71"/>
      <c r="C156" s="71"/>
      <c r="D156" s="141" t="s">
        <v>37</v>
      </c>
      <c r="E156" s="141"/>
      <c r="F156" s="164">
        <f t="shared" ref="F156:M156" si="2">F154+F155</f>
        <v>15000</v>
      </c>
      <c r="G156" s="164">
        <f t="shared" si="2"/>
        <v>10010</v>
      </c>
      <c r="H156" s="164">
        <f t="shared" si="2"/>
        <v>8610</v>
      </c>
      <c r="I156" s="164">
        <f t="shared" si="2"/>
        <v>7172.5</v>
      </c>
      <c r="J156" s="164">
        <f t="shared" si="2"/>
        <v>6129.2136</v>
      </c>
      <c r="K156" s="164">
        <f t="shared" si="2"/>
        <v>6192.2697840000001</v>
      </c>
      <c r="L156" s="164">
        <f t="shared" si="2"/>
        <v>6265.6805469600004</v>
      </c>
      <c r="M156" s="164">
        <f t="shared" si="2"/>
        <v>6413.936046127199</v>
      </c>
      <c r="N156" s="164">
        <f t="shared" ref="N156" si="3">N154+N155</f>
        <v>6622.0953336977036</v>
      </c>
      <c r="O156" s="71"/>
    </row>
    <row r="157" spans="1:16">
      <c r="A157" s="71"/>
      <c r="B157" s="71"/>
      <c r="C157" s="71"/>
      <c r="D157" s="71"/>
      <c r="E157" s="71"/>
      <c r="F157" s="71"/>
      <c r="G157" s="71"/>
      <c r="H157" s="71"/>
      <c r="I157" s="71"/>
      <c r="J157" s="71"/>
      <c r="K157" s="71"/>
      <c r="L157" s="71"/>
      <c r="M157" s="71"/>
      <c r="N157" s="71"/>
      <c r="O157" s="71"/>
    </row>
    <row r="158" spans="1:16">
      <c r="A158" s="71"/>
      <c r="B158" s="71"/>
      <c r="C158" s="71"/>
      <c r="D158" s="71"/>
      <c r="E158" s="71"/>
      <c r="F158" s="71"/>
      <c r="G158" s="71"/>
      <c r="H158" s="71"/>
      <c r="I158" s="71"/>
      <c r="J158" s="71"/>
      <c r="K158" s="71"/>
      <c r="L158" s="71"/>
      <c r="M158" s="71"/>
      <c r="N158" s="71"/>
      <c r="O158" s="71"/>
    </row>
    <row r="159" spans="1:16">
      <c r="A159" s="87"/>
      <c r="B159" s="87"/>
      <c r="C159" s="87"/>
      <c r="D159" s="87"/>
      <c r="E159" s="87"/>
      <c r="F159" s="87"/>
      <c r="G159" s="87"/>
      <c r="H159" s="87"/>
      <c r="I159" s="87"/>
      <c r="J159" s="87"/>
      <c r="K159" s="87"/>
      <c r="L159" s="87"/>
      <c r="M159" s="87"/>
      <c r="N159" s="87"/>
      <c r="O159" s="87"/>
      <c r="P159" s="87"/>
    </row>
    <row r="160" spans="1:16">
      <c r="A160" s="71"/>
      <c r="B160" s="71"/>
      <c r="C160" s="166" t="s">
        <v>366</v>
      </c>
      <c r="D160" s="71"/>
      <c r="E160" s="71"/>
      <c r="F160" s="71"/>
      <c r="G160" s="71"/>
      <c r="H160" s="71"/>
      <c r="I160" s="71"/>
      <c r="J160" s="71"/>
      <c r="K160" s="71"/>
      <c r="L160" s="71"/>
      <c r="M160" s="71"/>
      <c r="N160" s="71"/>
      <c r="O160" s="71"/>
    </row>
    <row r="161" spans="1:15">
      <c r="A161" s="71"/>
      <c r="B161" s="71"/>
      <c r="C161" s="71"/>
      <c r="D161" s="71"/>
      <c r="E161" s="71"/>
      <c r="F161" s="71"/>
      <c r="G161" s="71"/>
      <c r="H161" s="71"/>
      <c r="I161" s="71"/>
      <c r="J161" s="71"/>
      <c r="K161" s="71"/>
      <c r="L161" s="71"/>
      <c r="M161" s="71"/>
      <c r="N161" s="71"/>
      <c r="O161" s="71"/>
    </row>
    <row r="162" spans="1:15">
      <c r="A162" s="71"/>
      <c r="B162" s="71"/>
      <c r="C162" s="71"/>
      <c r="D162" s="71"/>
      <c r="E162" s="71"/>
      <c r="F162" s="71"/>
      <c r="G162" s="71"/>
      <c r="H162" s="71"/>
      <c r="I162" s="71"/>
      <c r="J162" s="71"/>
      <c r="K162" s="71"/>
      <c r="L162" s="71"/>
      <c r="M162" s="71"/>
      <c r="N162" s="71"/>
      <c r="O162" s="71"/>
    </row>
    <row r="163" spans="1:15">
      <c r="A163" s="71"/>
      <c r="B163" s="71"/>
      <c r="C163" s="71"/>
      <c r="D163" s="71"/>
      <c r="E163" s="71"/>
      <c r="F163" s="71"/>
      <c r="G163" s="71"/>
      <c r="H163" s="71"/>
      <c r="I163" s="71"/>
      <c r="J163" s="71"/>
      <c r="K163" s="71"/>
      <c r="L163" s="71"/>
      <c r="M163" s="71"/>
      <c r="N163" s="71"/>
      <c r="O163" s="71"/>
    </row>
    <row r="164" spans="1:15">
      <c r="A164" s="71"/>
      <c r="B164" s="71"/>
      <c r="C164" s="71"/>
      <c r="D164" s="71"/>
      <c r="E164" s="71"/>
      <c r="F164" s="71"/>
      <c r="G164" s="71"/>
      <c r="H164" s="71"/>
      <c r="I164" s="71"/>
      <c r="J164" s="71"/>
      <c r="K164" s="71"/>
      <c r="L164" s="71"/>
      <c r="M164" s="71"/>
      <c r="N164" s="71"/>
      <c r="O164" s="71"/>
    </row>
    <row r="165" spans="1:15">
      <c r="A165" s="71"/>
      <c r="B165" s="71"/>
      <c r="C165" s="71"/>
      <c r="D165" s="71"/>
      <c r="E165" s="71"/>
      <c r="F165" s="71"/>
      <c r="G165" s="71"/>
      <c r="H165" s="71"/>
      <c r="I165" s="71"/>
      <c r="J165" s="71"/>
      <c r="K165" s="71"/>
      <c r="L165" s="71"/>
      <c r="M165" s="71"/>
      <c r="N165" s="71"/>
      <c r="O165" s="71"/>
    </row>
    <row r="166" spans="1:15">
      <c r="A166" s="71"/>
      <c r="B166" s="71"/>
      <c r="C166" s="71"/>
      <c r="D166" s="71"/>
      <c r="E166" s="71"/>
      <c r="F166" s="71"/>
      <c r="G166" s="71"/>
      <c r="H166" s="71"/>
      <c r="I166" s="71"/>
      <c r="J166" s="71"/>
      <c r="K166" s="71"/>
      <c r="L166" s="71"/>
      <c r="M166" s="71"/>
      <c r="N166" s="71"/>
      <c r="O166" s="71"/>
    </row>
    <row r="167" spans="1:15">
      <c r="A167" s="71"/>
      <c r="B167" s="71"/>
      <c r="C167" s="71"/>
      <c r="D167" s="71"/>
      <c r="E167" s="71"/>
      <c r="F167" s="71"/>
      <c r="G167" s="71"/>
      <c r="H167" s="71"/>
      <c r="I167" s="71"/>
      <c r="J167" s="71"/>
      <c r="K167" s="71"/>
      <c r="L167" s="71"/>
      <c r="M167" s="71"/>
      <c r="N167" s="71"/>
      <c r="O167" s="71"/>
    </row>
    <row r="168" spans="1:15">
      <c r="A168" s="71"/>
      <c r="B168" s="71"/>
      <c r="C168" s="71"/>
      <c r="D168" s="71"/>
      <c r="E168" s="71"/>
      <c r="F168" s="71"/>
      <c r="G168" s="71"/>
      <c r="H168" s="71"/>
      <c r="I168" s="71"/>
      <c r="J168" s="71"/>
      <c r="K168" s="71"/>
      <c r="L168" s="71"/>
      <c r="M168" s="71"/>
      <c r="N168" s="71"/>
      <c r="O168" s="71"/>
    </row>
    <row r="169" spans="1:15">
      <c r="A169" s="71"/>
      <c r="B169" s="71"/>
      <c r="C169" s="71"/>
      <c r="D169" s="71"/>
      <c r="E169" s="71"/>
      <c r="F169" s="71"/>
      <c r="G169" s="71"/>
      <c r="H169" s="71"/>
      <c r="I169" s="71"/>
      <c r="J169" s="71"/>
      <c r="K169" s="71"/>
      <c r="L169" s="71"/>
      <c r="M169" s="71"/>
      <c r="N169" s="71"/>
      <c r="O169" s="71"/>
    </row>
    <row r="170" spans="1:15">
      <c r="A170" s="71"/>
      <c r="B170" s="71"/>
      <c r="C170" s="71"/>
      <c r="D170" s="71"/>
      <c r="E170" s="71"/>
      <c r="F170" s="71"/>
      <c r="G170" s="71"/>
      <c r="H170" s="71"/>
      <c r="I170" s="71"/>
      <c r="J170" s="71"/>
      <c r="K170" s="71"/>
      <c r="L170" s="71"/>
      <c r="M170" s="71"/>
      <c r="N170" s="71"/>
      <c r="O170" s="71"/>
    </row>
    <row r="171" spans="1:15">
      <c r="A171" s="71"/>
      <c r="B171" s="71"/>
      <c r="C171" s="71"/>
      <c r="D171" s="71"/>
      <c r="E171" s="71"/>
      <c r="F171" s="71"/>
      <c r="G171" s="71"/>
      <c r="H171" s="71"/>
      <c r="I171" s="71"/>
      <c r="J171" s="71"/>
      <c r="K171" s="71"/>
      <c r="L171" s="71"/>
      <c r="M171" s="71"/>
      <c r="N171" s="71"/>
      <c r="O171" s="71"/>
    </row>
    <row r="172" spans="1:15">
      <c r="A172" s="71"/>
      <c r="B172" s="71"/>
      <c r="C172" s="71"/>
      <c r="D172" s="71"/>
      <c r="E172" s="71"/>
      <c r="F172" s="71"/>
      <c r="G172" s="71"/>
      <c r="H172" s="71"/>
      <c r="I172" s="71"/>
      <c r="J172" s="71"/>
      <c r="K172" s="71"/>
      <c r="L172" s="71"/>
      <c r="M172" s="71"/>
      <c r="N172" s="71"/>
      <c r="O172" s="71"/>
    </row>
    <row r="173" spans="1:15">
      <c r="A173" s="71"/>
      <c r="B173" s="71"/>
      <c r="C173" s="71"/>
      <c r="D173" s="71"/>
      <c r="E173" s="71"/>
      <c r="F173" s="71"/>
      <c r="G173" s="71"/>
      <c r="H173" s="71"/>
      <c r="I173" s="71"/>
      <c r="J173" s="71"/>
      <c r="K173" s="71"/>
      <c r="L173" s="71"/>
      <c r="M173" s="71"/>
      <c r="N173" s="71"/>
      <c r="O173" s="71"/>
    </row>
    <row r="174" spans="1:15">
      <c r="A174" s="71"/>
      <c r="B174" s="71"/>
      <c r="C174" s="71"/>
      <c r="D174" s="71"/>
      <c r="E174" s="71"/>
      <c r="F174" s="71"/>
      <c r="G174" s="71"/>
      <c r="H174" s="71"/>
      <c r="I174" s="71"/>
      <c r="J174" s="71"/>
      <c r="K174" s="71"/>
      <c r="L174" s="71"/>
      <c r="M174" s="71"/>
      <c r="N174" s="71"/>
      <c r="O174" s="71"/>
    </row>
    <row r="175" spans="1:15">
      <c r="A175" s="71"/>
      <c r="B175" s="71"/>
      <c r="C175" s="71"/>
      <c r="D175" s="71"/>
      <c r="E175" s="71"/>
      <c r="F175" s="71"/>
      <c r="G175" s="71"/>
      <c r="H175" s="71"/>
      <c r="I175" s="71"/>
      <c r="J175" s="71"/>
      <c r="K175" s="71"/>
      <c r="L175" s="71"/>
      <c r="M175" s="71"/>
      <c r="N175" s="71"/>
      <c r="O175" s="71"/>
    </row>
    <row r="176" spans="1:15">
      <c r="A176" s="71"/>
      <c r="B176" s="71"/>
      <c r="C176" s="71"/>
      <c r="D176" s="71"/>
      <c r="E176" s="71"/>
      <c r="F176" s="71"/>
      <c r="G176" s="71"/>
      <c r="H176" s="71"/>
      <c r="I176" s="71"/>
      <c r="J176" s="71"/>
      <c r="K176" s="71"/>
      <c r="L176" s="71"/>
      <c r="M176" s="71"/>
      <c r="N176" s="71"/>
      <c r="O176" s="71"/>
    </row>
    <row r="177" spans="1:15">
      <c r="A177" s="71"/>
      <c r="B177" s="71"/>
      <c r="C177" s="71"/>
      <c r="D177" s="71"/>
      <c r="E177" s="71"/>
      <c r="F177" s="71"/>
      <c r="G177" s="71"/>
      <c r="H177" s="71"/>
      <c r="I177" s="71"/>
      <c r="J177" s="71"/>
      <c r="K177" s="71"/>
      <c r="L177" s="71"/>
      <c r="M177" s="71"/>
      <c r="N177" s="71"/>
      <c r="O177" s="71"/>
    </row>
    <row r="178" spans="1:15">
      <c r="A178" s="71"/>
      <c r="B178" s="71"/>
      <c r="C178" s="71"/>
      <c r="D178" s="71"/>
      <c r="E178" s="71"/>
      <c r="F178" s="71"/>
      <c r="G178" s="71"/>
      <c r="H178" s="71"/>
      <c r="I178" s="71"/>
      <c r="J178" s="71"/>
      <c r="K178" s="71"/>
      <c r="L178" s="71"/>
      <c r="M178" s="71"/>
      <c r="N178" s="71"/>
      <c r="O178" s="71"/>
    </row>
    <row r="179" spans="1:15">
      <c r="A179" s="71"/>
      <c r="B179" s="71"/>
      <c r="C179" s="71"/>
      <c r="D179" s="71"/>
      <c r="E179" s="71"/>
      <c r="F179" s="71"/>
      <c r="G179" s="71"/>
      <c r="H179" s="71"/>
      <c r="I179" s="71"/>
      <c r="J179" s="71"/>
      <c r="K179" s="71"/>
      <c r="L179" s="71"/>
      <c r="M179" s="71"/>
      <c r="N179" s="71"/>
      <c r="O179" s="71"/>
    </row>
    <row r="180" spans="1:15">
      <c r="A180" s="71"/>
      <c r="B180" s="71"/>
      <c r="C180" s="71"/>
      <c r="D180" s="71"/>
      <c r="E180" s="71"/>
      <c r="F180" s="71"/>
      <c r="G180" s="71"/>
      <c r="H180" s="71"/>
      <c r="I180" s="71"/>
      <c r="J180" s="71"/>
      <c r="K180" s="71"/>
      <c r="L180" s="71"/>
      <c r="M180" s="71"/>
      <c r="N180" s="71"/>
      <c r="O180" s="71"/>
    </row>
    <row r="181" spans="1:15">
      <c r="A181" s="71"/>
      <c r="B181" s="71"/>
      <c r="C181" s="71"/>
      <c r="D181" s="71"/>
      <c r="E181" s="71"/>
      <c r="F181" s="71"/>
      <c r="G181" s="71"/>
      <c r="H181" s="71"/>
      <c r="I181" s="71"/>
      <c r="J181" s="71"/>
      <c r="K181" s="71"/>
      <c r="L181" s="71"/>
      <c r="M181" s="71"/>
      <c r="N181" s="71"/>
      <c r="O181" s="71"/>
    </row>
    <row r="182" spans="1:15">
      <c r="A182" s="71"/>
      <c r="B182" s="71"/>
      <c r="C182" s="71"/>
      <c r="D182" s="71"/>
      <c r="E182" s="71"/>
      <c r="F182" s="71"/>
      <c r="G182" s="71"/>
      <c r="H182" s="71"/>
      <c r="I182" s="71"/>
      <c r="J182" s="71"/>
      <c r="K182" s="71"/>
      <c r="L182" s="71"/>
      <c r="M182" s="71"/>
      <c r="N182" s="71"/>
      <c r="O182" s="71"/>
    </row>
    <row r="183" spans="1:15">
      <c r="A183" s="71"/>
      <c r="B183" s="71"/>
      <c r="C183" s="71"/>
      <c r="D183" s="71"/>
      <c r="E183" s="71"/>
      <c r="F183" s="71"/>
      <c r="G183" s="71"/>
      <c r="H183" s="71"/>
      <c r="I183" s="71"/>
      <c r="J183" s="71"/>
      <c r="K183" s="71"/>
      <c r="L183" s="71"/>
      <c r="M183" s="71"/>
      <c r="N183" s="71"/>
      <c r="O183" s="71"/>
    </row>
    <row r="184" spans="1:15">
      <c r="A184" s="71"/>
      <c r="B184" s="71"/>
      <c r="C184" s="71"/>
      <c r="D184" s="71"/>
      <c r="E184" s="71"/>
      <c r="F184" s="71"/>
      <c r="G184" s="71"/>
      <c r="H184" s="71"/>
      <c r="I184" s="71"/>
      <c r="J184" s="71"/>
      <c r="K184" s="71"/>
      <c r="L184" s="71"/>
      <c r="M184" s="71"/>
      <c r="N184" s="71"/>
      <c r="O184" s="71"/>
    </row>
    <row r="185" spans="1:15">
      <c r="A185" s="71"/>
      <c r="B185" s="71"/>
      <c r="C185" s="71"/>
      <c r="D185" s="71"/>
      <c r="E185" s="71"/>
      <c r="F185" s="71"/>
      <c r="G185" s="71"/>
      <c r="H185" s="71"/>
      <c r="I185" s="71"/>
      <c r="J185" s="71"/>
      <c r="K185" s="71"/>
      <c r="L185" s="71"/>
      <c r="M185" s="71"/>
      <c r="N185" s="71"/>
      <c r="O185" s="71"/>
    </row>
    <row r="186" spans="1:15">
      <c r="A186" s="71"/>
      <c r="B186" s="71"/>
      <c r="C186" s="71"/>
      <c r="D186" s="71"/>
      <c r="E186" s="71"/>
      <c r="F186" s="71"/>
      <c r="G186" s="71"/>
      <c r="H186" s="71"/>
      <c r="I186" s="71"/>
      <c r="J186" s="71"/>
      <c r="K186" s="71"/>
      <c r="L186" s="71"/>
      <c r="M186" s="71"/>
      <c r="N186" s="71"/>
      <c r="O186" s="71"/>
    </row>
    <row r="187" spans="1:15">
      <c r="A187" s="71"/>
      <c r="B187" s="71"/>
      <c r="C187" s="71"/>
      <c r="D187" s="71"/>
      <c r="E187" s="71"/>
      <c r="F187" s="71"/>
      <c r="G187" s="71"/>
      <c r="H187" s="71"/>
      <c r="I187" s="71"/>
      <c r="J187" s="71"/>
      <c r="K187" s="71"/>
      <c r="L187" s="71"/>
      <c r="M187" s="71"/>
      <c r="N187" s="71"/>
      <c r="O187" s="71"/>
    </row>
    <row r="188" spans="1:15">
      <c r="A188" s="71"/>
      <c r="B188" s="71"/>
      <c r="C188" s="71"/>
      <c r="D188" s="71"/>
      <c r="E188" s="71"/>
      <c r="F188" s="71"/>
      <c r="G188" s="71"/>
      <c r="H188" s="71"/>
      <c r="I188" s="71"/>
      <c r="J188" s="71"/>
      <c r="K188" s="71"/>
      <c r="L188" s="71"/>
      <c r="M188" s="71"/>
      <c r="N188" s="71"/>
      <c r="O188" s="71"/>
    </row>
    <row r="189" spans="1:15">
      <c r="A189" s="71"/>
      <c r="B189" s="71"/>
      <c r="C189" s="71"/>
      <c r="D189" s="71"/>
      <c r="E189" s="71"/>
      <c r="F189" s="71"/>
      <c r="G189" s="71"/>
      <c r="H189" s="71"/>
      <c r="I189" s="71"/>
      <c r="J189" s="71"/>
      <c r="K189" s="71"/>
      <c r="L189" s="71"/>
      <c r="M189" s="71"/>
      <c r="N189" s="71"/>
      <c r="O189" s="71"/>
    </row>
    <row r="190" spans="1:15">
      <c r="A190" s="71"/>
      <c r="B190" s="71"/>
      <c r="C190" s="71"/>
      <c r="D190" s="71"/>
      <c r="E190" s="71"/>
      <c r="F190" s="71"/>
      <c r="G190" s="71"/>
      <c r="H190" s="71"/>
      <c r="I190" s="71"/>
      <c r="J190" s="71"/>
      <c r="K190" s="71"/>
      <c r="L190" s="71"/>
      <c r="M190" s="71"/>
      <c r="N190" s="71"/>
      <c r="O190" s="71"/>
    </row>
    <row r="191" spans="1:15">
      <c r="A191" s="71"/>
      <c r="B191" s="71"/>
      <c r="C191" s="71"/>
      <c r="D191" s="71"/>
      <c r="E191" s="71"/>
      <c r="F191" s="71"/>
      <c r="G191" s="71"/>
      <c r="H191" s="71"/>
      <c r="I191" s="71"/>
      <c r="J191" s="71"/>
      <c r="K191" s="71"/>
      <c r="L191" s="71"/>
      <c r="M191" s="71"/>
      <c r="N191" s="71"/>
      <c r="O191" s="71"/>
    </row>
    <row r="192" spans="1:15" ht="15" customHeight="1">
      <c r="A192" s="71"/>
      <c r="B192" s="71"/>
      <c r="C192" s="71"/>
      <c r="D192" s="161" t="s">
        <v>292</v>
      </c>
      <c r="E192" s="161"/>
      <c r="F192" s="149">
        <v>2011</v>
      </c>
      <c r="G192" s="149">
        <v>2012</v>
      </c>
      <c r="H192" s="149">
        <v>2013</v>
      </c>
      <c r="I192" s="149">
        <v>2014</v>
      </c>
      <c r="J192" s="149">
        <v>2015</v>
      </c>
      <c r="K192" s="149">
        <v>2016</v>
      </c>
      <c r="L192" s="149">
        <v>2017</v>
      </c>
      <c r="M192" s="149">
        <v>2018</v>
      </c>
      <c r="N192" s="149">
        <v>2019</v>
      </c>
      <c r="O192" s="71"/>
    </row>
    <row r="193" spans="1:16" ht="15" customHeight="1">
      <c r="A193" s="71"/>
      <c r="B193" s="71"/>
      <c r="C193" s="71"/>
      <c r="D193" s="159" t="s">
        <v>296</v>
      </c>
      <c r="E193" s="159"/>
      <c r="F193" s="165">
        <f>SUM('40G Client Interface Modules'!E38,'40G Client Interface Modules'!E41)</f>
        <v>263410.76464755624</v>
      </c>
      <c r="G193" s="165">
        <f>SUM('40G Client Interface Modules'!F38,'40G Client Interface Modules'!F41)</f>
        <v>497425.41696097777</v>
      </c>
      <c r="H193" s="165">
        <f>SUM('40G Client Interface Modules'!G38,'40G Client Interface Modules'!G41)</f>
        <v>852222.33900475851</v>
      </c>
      <c r="I193" s="165">
        <f>SUM('40G Client Interface Modules'!H38,'40G Client Interface Modules'!H41)</f>
        <v>1461637.3819519996</v>
      </c>
      <c r="J193" s="165">
        <f>SUM('40G Client Interface Modules'!I38,'40G Client Interface Modules'!I41)</f>
        <v>2463017.3478570431</v>
      </c>
      <c r="K193" s="165">
        <f>SUM('40G Client Interface Modules'!J38,'40G Client Interface Modules'!J41)</f>
        <v>3354207.8916504681</v>
      </c>
      <c r="L193" s="165">
        <f>SUM('40G Client Interface Modules'!K38,'40G Client Interface Modules'!K41)</f>
        <v>3920482.6476059044</v>
      </c>
      <c r="M193" s="165">
        <f>SUM('40G Client Interface Modules'!L38,'40G Client Interface Modules'!L41)</f>
        <v>4133309.8766505737</v>
      </c>
      <c r="N193" s="165">
        <f>SUM('40G Client Interface Modules'!M38,'40G Client Interface Modules'!M41)</f>
        <v>4312930.0176694114</v>
      </c>
      <c r="O193" s="71"/>
    </row>
    <row r="194" spans="1:16" ht="15" customHeight="1">
      <c r="A194" s="71"/>
      <c r="B194" s="71"/>
      <c r="C194" s="71"/>
      <c r="D194" s="157" t="s">
        <v>367</v>
      </c>
      <c r="E194" s="157"/>
      <c r="F194" s="163">
        <f>SUM('40G Client Interface Modules'!E32,'40G Client Interface Modules'!E34,'40G Client Interface Modules'!E37)</f>
        <v>4223.7492919214228</v>
      </c>
      <c r="G194" s="163">
        <f>SUM('40G Client Interface Modules'!F32,'40G Client Interface Modules'!F34,'40G Client Interface Modules'!F37)</f>
        <v>72480</v>
      </c>
      <c r="H194" s="163">
        <f>SUM('40G Client Interface Modules'!G32,'40G Client Interface Modules'!G34,'40G Client Interface Modules'!G37)</f>
        <v>254483.42200000002</v>
      </c>
      <c r="I194" s="163">
        <f>SUM('40G Client Interface Modules'!H32,'40G Client Interface Modules'!H34,'40G Client Interface Modules'!H37)</f>
        <v>398472.5</v>
      </c>
      <c r="J194" s="163">
        <f>SUM('40G Client Interface Modules'!I32,'40G Client Interface Modules'!I34,'40G Client Interface Modules'!I37)</f>
        <v>709160.07370081788</v>
      </c>
      <c r="K194" s="163">
        <f>SUM('40G Client Interface Modules'!J32,'40G Client Interface Modules'!J34,'40G Client Interface Modules'!J37)</f>
        <v>1081158.8320090903</v>
      </c>
      <c r="L194" s="163">
        <f>SUM('40G Client Interface Modules'!K32,'40G Client Interface Modules'!K34,'40G Client Interface Modules'!K37)</f>
        <v>1232134.8620642333</v>
      </c>
      <c r="M194" s="163">
        <f>SUM('40G Client Interface Modules'!L32,'40G Client Interface Modules'!L34,'40G Client Interface Modules'!L37)</f>
        <v>1331876.7747407735</v>
      </c>
      <c r="N194" s="163">
        <f>SUM('40G Client Interface Modules'!M32,'40G Client Interface Modules'!M34,'40G Client Interface Modules'!M37)</f>
        <v>1373980.4837056505</v>
      </c>
      <c r="O194" s="71"/>
    </row>
    <row r="195" spans="1:16" ht="15" customHeight="1">
      <c r="A195" s="71"/>
      <c r="B195" s="71"/>
      <c r="C195" s="71"/>
      <c r="D195" s="141" t="s">
        <v>37</v>
      </c>
      <c r="E195" s="141"/>
      <c r="F195" s="164">
        <f t="shared" ref="F195:M195" si="4">F193+F194</f>
        <v>267634.51393947768</v>
      </c>
      <c r="G195" s="164">
        <f t="shared" si="4"/>
        <v>569905.41696097772</v>
      </c>
      <c r="H195" s="164">
        <f t="shared" si="4"/>
        <v>1106705.7610047585</v>
      </c>
      <c r="I195" s="164">
        <f t="shared" si="4"/>
        <v>1860109.8819519996</v>
      </c>
      <c r="J195" s="164">
        <f t="shared" si="4"/>
        <v>3172177.4215578609</v>
      </c>
      <c r="K195" s="164">
        <f t="shared" si="4"/>
        <v>4435366.7236595582</v>
      </c>
      <c r="L195" s="164">
        <f t="shared" si="4"/>
        <v>5152617.5096701374</v>
      </c>
      <c r="M195" s="164">
        <f t="shared" si="4"/>
        <v>5465186.6513913469</v>
      </c>
      <c r="N195" s="164">
        <f t="shared" ref="N195" si="5">N193+N194</f>
        <v>5686910.5013750624</v>
      </c>
      <c r="O195" s="71"/>
    </row>
    <row r="196" spans="1:16">
      <c r="A196" s="71"/>
      <c r="B196" s="71"/>
      <c r="C196" s="71"/>
      <c r="D196" s="71"/>
      <c r="E196" s="71"/>
      <c r="F196" s="71"/>
      <c r="G196" s="71"/>
      <c r="H196" s="71"/>
      <c r="I196" s="71"/>
      <c r="J196" s="71"/>
      <c r="K196" s="71"/>
      <c r="L196" s="71"/>
      <c r="M196" s="71"/>
      <c r="N196" s="71"/>
      <c r="O196" s="71"/>
    </row>
    <row r="197" spans="1:16">
      <c r="A197" s="71"/>
      <c r="B197" s="71"/>
      <c r="C197" s="71"/>
      <c r="D197" s="71"/>
      <c r="E197" s="71"/>
      <c r="F197" s="71"/>
      <c r="G197" s="71"/>
      <c r="H197" s="71"/>
      <c r="I197" s="71"/>
      <c r="J197" s="71"/>
      <c r="K197" s="71"/>
      <c r="L197" s="71"/>
      <c r="M197" s="71"/>
      <c r="N197" s="71"/>
      <c r="O197" s="71"/>
    </row>
    <row r="198" spans="1:16">
      <c r="A198" s="71"/>
      <c r="B198" s="71"/>
      <c r="C198" s="71"/>
      <c r="D198" s="71"/>
      <c r="E198" s="71"/>
      <c r="F198" s="71"/>
      <c r="G198" s="71"/>
      <c r="H198" s="71"/>
      <c r="I198" s="71"/>
      <c r="J198" s="71"/>
      <c r="K198" s="71"/>
      <c r="L198" s="71"/>
      <c r="M198" s="71"/>
      <c r="N198" s="71"/>
      <c r="O198" s="71"/>
    </row>
    <row r="199" spans="1:16">
      <c r="A199" s="87"/>
      <c r="B199" s="87"/>
      <c r="C199" s="87"/>
      <c r="D199" s="87"/>
      <c r="E199" s="87"/>
      <c r="F199" s="87"/>
      <c r="G199" s="87"/>
      <c r="H199" s="87"/>
      <c r="I199" s="87"/>
      <c r="J199" s="87"/>
      <c r="K199" s="87"/>
      <c r="L199" s="87"/>
      <c r="M199" s="87"/>
      <c r="N199" s="87"/>
      <c r="O199" s="87"/>
      <c r="P199" s="87"/>
    </row>
    <row r="200" spans="1:16">
      <c r="A200" s="71"/>
      <c r="B200" s="71"/>
      <c r="C200" s="162" t="s">
        <v>368</v>
      </c>
      <c r="D200" s="71"/>
      <c r="E200" s="71"/>
      <c r="F200" s="71"/>
      <c r="G200" s="71"/>
      <c r="H200" s="71"/>
      <c r="I200" s="71"/>
      <c r="J200" s="71"/>
      <c r="K200" s="71"/>
      <c r="L200" s="71"/>
      <c r="M200" s="71"/>
      <c r="N200" s="71"/>
      <c r="O200" s="71"/>
    </row>
    <row r="201" spans="1:16">
      <c r="A201" s="71"/>
      <c r="B201" s="71"/>
      <c r="C201" s="71"/>
      <c r="D201" s="71"/>
      <c r="E201" s="71"/>
      <c r="F201" s="71"/>
      <c r="G201" s="71"/>
      <c r="H201" s="71"/>
      <c r="I201" s="71"/>
      <c r="J201" s="71"/>
      <c r="K201" s="71"/>
      <c r="L201" s="71"/>
      <c r="M201" s="71"/>
      <c r="N201" s="71"/>
      <c r="O201" s="71"/>
    </row>
    <row r="202" spans="1:16">
      <c r="A202" s="71"/>
      <c r="B202" s="71"/>
      <c r="C202" s="71"/>
      <c r="D202" s="71"/>
      <c r="E202" s="71"/>
      <c r="F202" s="71"/>
      <c r="G202" s="71"/>
      <c r="H202" s="71"/>
      <c r="I202" s="71"/>
      <c r="J202" s="71"/>
      <c r="K202" s="71"/>
      <c r="L202" s="71"/>
      <c r="M202" s="71"/>
      <c r="N202" s="71"/>
      <c r="O202" s="71"/>
    </row>
    <row r="203" spans="1:16">
      <c r="A203" s="71"/>
      <c r="B203" s="71"/>
      <c r="C203" s="71"/>
      <c r="D203" s="71"/>
      <c r="E203" s="71"/>
      <c r="F203" s="71"/>
      <c r="G203" s="71"/>
      <c r="H203" s="71"/>
      <c r="I203" s="71"/>
      <c r="J203" s="71"/>
      <c r="K203" s="71"/>
      <c r="L203" s="71"/>
      <c r="M203" s="71"/>
      <c r="N203" s="71"/>
      <c r="O203" s="71"/>
    </row>
    <row r="204" spans="1:16">
      <c r="A204" s="71"/>
      <c r="B204" s="71"/>
      <c r="C204" s="71"/>
      <c r="D204" s="71"/>
      <c r="E204" s="71"/>
      <c r="F204" s="71"/>
      <c r="G204" s="71"/>
      <c r="H204" s="71"/>
      <c r="I204" s="71"/>
      <c r="J204" s="71"/>
      <c r="K204" s="71"/>
      <c r="L204" s="71"/>
      <c r="M204" s="71"/>
      <c r="N204" s="71"/>
      <c r="O204" s="71"/>
    </row>
    <row r="205" spans="1:16">
      <c r="A205" s="71"/>
      <c r="B205" s="71"/>
      <c r="C205" s="71"/>
      <c r="D205" s="71"/>
      <c r="E205" s="71"/>
      <c r="F205" s="71"/>
      <c r="G205" s="71"/>
      <c r="H205" s="71"/>
      <c r="I205" s="71"/>
      <c r="J205" s="71"/>
      <c r="K205" s="71"/>
      <c r="L205" s="71"/>
      <c r="M205" s="71"/>
      <c r="N205" s="71"/>
      <c r="O205" s="71"/>
    </row>
    <row r="206" spans="1:16">
      <c r="A206" s="71"/>
      <c r="B206" s="71"/>
      <c r="C206" s="71"/>
      <c r="D206" s="71"/>
      <c r="E206" s="71"/>
      <c r="F206" s="71"/>
      <c r="G206" s="71"/>
      <c r="H206" s="71"/>
      <c r="I206" s="71"/>
      <c r="J206" s="71"/>
      <c r="K206" s="71"/>
      <c r="L206" s="71"/>
      <c r="M206" s="71"/>
      <c r="N206" s="71"/>
      <c r="O206" s="71"/>
    </row>
    <row r="207" spans="1:16">
      <c r="A207" s="71"/>
      <c r="B207" s="71"/>
      <c r="C207" s="71"/>
      <c r="D207" s="71"/>
      <c r="E207" s="71"/>
      <c r="F207" s="71"/>
      <c r="G207" s="71"/>
      <c r="H207" s="71"/>
      <c r="I207" s="71"/>
      <c r="J207" s="71"/>
      <c r="K207" s="71"/>
      <c r="L207" s="71"/>
      <c r="M207" s="71"/>
      <c r="N207" s="71"/>
      <c r="O207" s="71"/>
    </row>
    <row r="208" spans="1:16">
      <c r="A208" s="71"/>
      <c r="B208" s="71"/>
      <c r="C208" s="71"/>
      <c r="D208" s="71"/>
      <c r="E208" s="71"/>
      <c r="F208" s="71"/>
      <c r="G208" s="71"/>
      <c r="H208" s="71"/>
      <c r="I208" s="71"/>
      <c r="J208" s="71"/>
      <c r="K208" s="71"/>
      <c r="L208" s="71"/>
      <c r="M208" s="71"/>
      <c r="N208" s="71"/>
      <c r="O208" s="71"/>
    </row>
    <row r="209" spans="1:15">
      <c r="A209" s="71"/>
      <c r="B209" s="71"/>
      <c r="C209" s="71"/>
      <c r="D209" s="71"/>
      <c r="E209" s="71"/>
      <c r="F209" s="71"/>
      <c r="G209" s="71"/>
      <c r="H209" s="71"/>
      <c r="I209" s="71"/>
      <c r="J209" s="71"/>
      <c r="K209" s="71"/>
      <c r="L209" s="71"/>
      <c r="M209" s="71"/>
      <c r="N209" s="71"/>
      <c r="O209" s="71"/>
    </row>
    <row r="210" spans="1:15">
      <c r="A210" s="71"/>
      <c r="B210" s="71"/>
      <c r="C210" s="71"/>
      <c r="D210" s="71"/>
      <c r="E210" s="71"/>
      <c r="F210" s="71"/>
      <c r="G210" s="71"/>
      <c r="H210" s="71"/>
      <c r="I210" s="71"/>
      <c r="J210" s="71"/>
      <c r="K210" s="71"/>
      <c r="L210" s="71"/>
      <c r="M210" s="71"/>
      <c r="N210" s="71"/>
      <c r="O210" s="71"/>
    </row>
    <row r="211" spans="1:15">
      <c r="A211" s="71"/>
      <c r="B211" s="71"/>
      <c r="C211" s="71"/>
      <c r="D211" s="71"/>
      <c r="E211" s="71"/>
      <c r="F211" s="71"/>
      <c r="G211" s="71"/>
      <c r="H211" s="71"/>
      <c r="I211" s="71"/>
      <c r="J211" s="71"/>
      <c r="K211" s="71"/>
      <c r="L211" s="71"/>
      <c r="M211" s="71"/>
      <c r="N211" s="71"/>
      <c r="O211" s="71"/>
    </row>
    <row r="212" spans="1:15">
      <c r="A212" s="71"/>
      <c r="B212" s="71"/>
      <c r="C212" s="71"/>
      <c r="D212" s="71"/>
      <c r="E212" s="71"/>
      <c r="F212" s="71"/>
      <c r="G212" s="71"/>
      <c r="H212" s="71"/>
      <c r="I212" s="71"/>
      <c r="J212" s="71"/>
      <c r="K212" s="71"/>
      <c r="L212" s="71"/>
      <c r="M212" s="71"/>
      <c r="N212" s="71"/>
      <c r="O212" s="71"/>
    </row>
    <row r="213" spans="1:15">
      <c r="A213" s="71"/>
      <c r="B213" s="71"/>
      <c r="C213" s="71"/>
      <c r="D213" s="71"/>
      <c r="E213" s="71"/>
      <c r="F213" s="71"/>
      <c r="G213" s="71"/>
      <c r="H213" s="71"/>
      <c r="I213" s="71"/>
      <c r="J213" s="71"/>
      <c r="K213" s="71"/>
      <c r="L213" s="71"/>
      <c r="M213" s="71"/>
      <c r="N213" s="71"/>
      <c r="O213" s="71"/>
    </row>
    <row r="214" spans="1:15">
      <c r="A214" s="71"/>
      <c r="B214" s="71"/>
      <c r="C214" s="71"/>
      <c r="D214" s="71"/>
      <c r="E214" s="71"/>
      <c r="F214" s="71"/>
      <c r="G214" s="71"/>
      <c r="H214" s="71"/>
      <c r="I214" s="71"/>
      <c r="J214" s="71"/>
      <c r="K214" s="71"/>
      <c r="L214" s="71"/>
      <c r="M214" s="71"/>
      <c r="N214" s="71"/>
      <c r="O214" s="71"/>
    </row>
    <row r="215" spans="1:15">
      <c r="A215" s="71"/>
      <c r="B215" s="71"/>
      <c r="C215" s="71"/>
      <c r="D215" s="71"/>
      <c r="E215" s="71"/>
      <c r="F215" s="71"/>
      <c r="G215" s="71"/>
      <c r="H215" s="71"/>
      <c r="I215" s="71"/>
      <c r="J215" s="71"/>
      <c r="K215" s="71"/>
      <c r="L215" s="71"/>
      <c r="M215" s="71"/>
      <c r="N215" s="71"/>
      <c r="O215" s="71"/>
    </row>
    <row r="216" spans="1:15">
      <c r="A216" s="71"/>
      <c r="B216" s="71"/>
      <c r="C216" s="71"/>
      <c r="D216" s="71"/>
      <c r="E216" s="71"/>
      <c r="F216" s="71"/>
      <c r="G216" s="71"/>
      <c r="H216" s="71"/>
      <c r="I216" s="71"/>
      <c r="J216" s="71"/>
      <c r="K216" s="71"/>
      <c r="L216" s="71"/>
      <c r="M216" s="71"/>
      <c r="N216" s="71"/>
      <c r="O216" s="71"/>
    </row>
    <row r="217" spans="1:15">
      <c r="A217" s="71"/>
      <c r="B217" s="71"/>
      <c r="C217" s="71"/>
      <c r="D217" s="71"/>
      <c r="E217" s="71"/>
      <c r="F217" s="71"/>
      <c r="G217" s="71"/>
      <c r="H217" s="71"/>
      <c r="I217" s="71"/>
      <c r="J217" s="71"/>
      <c r="K217" s="71"/>
      <c r="L217" s="71"/>
      <c r="M217" s="71"/>
      <c r="N217" s="71"/>
      <c r="O217" s="71"/>
    </row>
    <row r="218" spans="1:15">
      <c r="A218" s="71"/>
      <c r="B218" s="71"/>
      <c r="C218" s="71"/>
      <c r="D218" s="71"/>
      <c r="E218" s="71"/>
      <c r="F218" s="71"/>
      <c r="G218" s="71"/>
      <c r="H218" s="71"/>
      <c r="I218" s="71"/>
      <c r="J218" s="71"/>
      <c r="K218" s="71"/>
      <c r="L218" s="71"/>
      <c r="M218" s="71"/>
      <c r="N218" s="71"/>
      <c r="O218" s="71"/>
    </row>
    <row r="219" spans="1:15">
      <c r="A219" s="71"/>
      <c r="B219" s="71"/>
      <c r="C219" s="71"/>
      <c r="D219" s="71"/>
      <c r="E219" s="71"/>
      <c r="F219" s="71"/>
      <c r="G219" s="71"/>
      <c r="H219" s="71"/>
      <c r="I219" s="71"/>
      <c r="J219" s="71"/>
      <c r="K219" s="71"/>
      <c r="L219" s="71"/>
      <c r="M219" s="71"/>
      <c r="N219" s="71"/>
      <c r="O219" s="71"/>
    </row>
    <row r="220" spans="1:15">
      <c r="A220" s="71"/>
      <c r="B220" s="71"/>
      <c r="C220" s="71"/>
      <c r="D220" s="71"/>
      <c r="E220" s="71"/>
      <c r="F220" s="71"/>
      <c r="G220" s="71"/>
      <c r="H220" s="71"/>
      <c r="I220" s="71"/>
      <c r="J220" s="71"/>
      <c r="K220" s="71"/>
      <c r="L220" s="71"/>
      <c r="M220" s="71"/>
      <c r="N220" s="71"/>
      <c r="O220" s="71"/>
    </row>
    <row r="221" spans="1:15">
      <c r="A221" s="71"/>
      <c r="B221" s="71"/>
      <c r="C221" s="71"/>
      <c r="D221" s="71"/>
      <c r="E221" s="71"/>
      <c r="F221" s="71"/>
      <c r="G221" s="71"/>
      <c r="H221" s="71"/>
      <c r="I221" s="71"/>
      <c r="J221" s="71"/>
      <c r="K221" s="71"/>
      <c r="L221" s="71"/>
      <c r="M221" s="71"/>
      <c r="N221" s="71"/>
      <c r="O221" s="71"/>
    </row>
    <row r="222" spans="1:15">
      <c r="A222" s="71"/>
      <c r="B222" s="71"/>
      <c r="C222" s="71"/>
      <c r="D222" s="71"/>
      <c r="E222" s="71"/>
      <c r="F222" s="71"/>
      <c r="G222" s="71"/>
      <c r="H222" s="71"/>
      <c r="I222" s="71"/>
      <c r="J222" s="71"/>
      <c r="K222" s="71"/>
      <c r="L222" s="71"/>
      <c r="M222" s="71"/>
      <c r="N222" s="71"/>
      <c r="O222" s="71"/>
    </row>
    <row r="223" spans="1:15">
      <c r="A223" s="71"/>
      <c r="B223" s="71"/>
      <c r="C223" s="71"/>
      <c r="D223" s="71"/>
      <c r="E223" s="71"/>
      <c r="F223" s="71"/>
      <c r="G223" s="71"/>
      <c r="H223" s="71"/>
      <c r="I223" s="71"/>
      <c r="J223" s="71"/>
      <c r="K223" s="71"/>
      <c r="L223" s="71"/>
      <c r="M223" s="71"/>
      <c r="N223" s="71"/>
      <c r="O223" s="71"/>
    </row>
    <row r="224" spans="1:15" ht="15" customHeight="1">
      <c r="A224" s="71"/>
      <c r="B224" s="71"/>
      <c r="C224" s="71"/>
      <c r="D224" s="161" t="s">
        <v>292</v>
      </c>
      <c r="E224" s="161"/>
      <c r="F224" s="149">
        <v>2011</v>
      </c>
      <c r="G224" s="149">
        <v>2012</v>
      </c>
      <c r="H224" s="149">
        <v>2013</v>
      </c>
      <c r="I224" s="149">
        <v>2014</v>
      </c>
      <c r="J224" s="149">
        <v>2015</v>
      </c>
      <c r="K224" s="149">
        <v>2016</v>
      </c>
      <c r="L224" s="149">
        <v>2017</v>
      </c>
      <c r="M224" s="149">
        <v>2018</v>
      </c>
      <c r="N224" s="149">
        <v>2019</v>
      </c>
      <c r="O224" s="71"/>
    </row>
    <row r="225" spans="1:16" ht="15" customHeight="1">
      <c r="A225" s="71"/>
      <c r="B225" s="71"/>
      <c r="C225" s="71"/>
      <c r="D225" s="159" t="s">
        <v>297</v>
      </c>
      <c r="E225" s="159"/>
      <c r="F225" s="165">
        <f>'40G Client Interface Modules'!E37</f>
        <v>0</v>
      </c>
      <c r="G225" s="165">
        <f>'40G Client Interface Modules'!F37</f>
        <v>180</v>
      </c>
      <c r="H225" s="165">
        <f>'40G Client Interface Modules'!G37</f>
        <v>258</v>
      </c>
      <c r="I225" s="165">
        <f>'40G Client Interface Modules'!H37</f>
        <v>2090</v>
      </c>
      <c r="J225" s="165">
        <f>'40G Client Interface Modules'!I37</f>
        <v>3356.8211718055177</v>
      </c>
      <c r="K225" s="165">
        <f>'40G Client Interface Modules'!J37</f>
        <v>4460.3483237694718</v>
      </c>
      <c r="L225" s="165">
        <f>'40G Client Interface Modules'!K37</f>
        <v>5887.8473652138564</v>
      </c>
      <c r="M225" s="165">
        <f>'40G Client Interface Modules'!L37</f>
        <v>7771.958522082291</v>
      </c>
      <c r="N225" s="165">
        <f>'40G Client Interface Modules'!M37</f>
        <v>10258.985249148625</v>
      </c>
      <c r="O225" s="71"/>
    </row>
    <row r="226" spans="1:16" ht="15" customHeight="1">
      <c r="A226" s="71"/>
      <c r="B226" s="71"/>
      <c r="C226" s="71"/>
      <c r="D226" s="157" t="s">
        <v>298</v>
      </c>
      <c r="E226" s="157"/>
      <c r="F226" s="163">
        <f>'40G Client Interface Modules'!E32+'40G Client Interface Modules'!E34</f>
        <v>4223.7492919214228</v>
      </c>
      <c r="G226" s="163">
        <f>'40G Client Interface Modules'!F32+'40G Client Interface Modules'!F34</f>
        <v>72300</v>
      </c>
      <c r="H226" s="163">
        <f>'40G Client Interface Modules'!G32+'40G Client Interface Modules'!G34</f>
        <v>254225.42200000002</v>
      </c>
      <c r="I226" s="163">
        <f>'40G Client Interface Modules'!H32+'40G Client Interface Modules'!H34</f>
        <v>396382.5</v>
      </c>
      <c r="J226" s="163">
        <f>'40G Client Interface Modules'!I32+'40G Client Interface Modules'!I34</f>
        <v>705803.25252901239</v>
      </c>
      <c r="K226" s="163">
        <f>'40G Client Interface Modules'!J32+'40G Client Interface Modules'!J34</f>
        <v>1076698.4836853209</v>
      </c>
      <c r="L226" s="163">
        <f>'40G Client Interface Modules'!K32+'40G Client Interface Modules'!K34</f>
        <v>1226247.0146990195</v>
      </c>
      <c r="M226" s="163">
        <f>'40G Client Interface Modules'!L32+'40G Client Interface Modules'!L34</f>
        <v>1324104.8162186912</v>
      </c>
      <c r="N226" s="163">
        <f>'40G Client Interface Modules'!M32+'40G Client Interface Modules'!M34</f>
        <v>1363721.4984565019</v>
      </c>
      <c r="O226" s="71"/>
    </row>
    <row r="227" spans="1:16" ht="15" customHeight="1">
      <c r="A227" s="71"/>
      <c r="B227" s="71"/>
      <c r="C227" s="71"/>
      <c r="D227" s="157" t="s">
        <v>299</v>
      </c>
      <c r="E227" s="157"/>
      <c r="F227" s="163">
        <f>'40G Client Interface Modules'!E40</f>
        <v>34030</v>
      </c>
      <c r="G227" s="163">
        <f>'40G Client Interface Modules'!F40</f>
        <v>135946.79999999999</v>
      </c>
      <c r="H227" s="163">
        <f>'40G Client Interface Modules'!G40</f>
        <v>474268.32000000007</v>
      </c>
      <c r="I227" s="163">
        <f>'40G Client Interface Modules'!H40</f>
        <v>948536.64000000013</v>
      </c>
      <c r="J227" s="163">
        <f>'40G Client Interface Modules'!I40</f>
        <v>1692192.248752878</v>
      </c>
      <c r="K227" s="163">
        <f>'40G Client Interface Modules'!J40</f>
        <v>2392686.0564950965</v>
      </c>
      <c r="L227" s="163">
        <f>'40G Client Interface Modules'!K40</f>
        <v>2990857.5706188707</v>
      </c>
      <c r="M227" s="163">
        <f>'40G Client Interface Modules'!L40</f>
        <v>3439486.206211701</v>
      </c>
      <c r="N227" s="163">
        <f>'40G Client Interface Modules'!M40</f>
        <v>3783434.8268328714</v>
      </c>
      <c r="O227" s="71"/>
    </row>
    <row r="228" spans="1:16" ht="15" customHeight="1">
      <c r="A228" s="71"/>
      <c r="B228" s="71"/>
      <c r="C228" s="71"/>
      <c r="D228" s="157" t="s">
        <v>300</v>
      </c>
      <c r="E228" s="157"/>
      <c r="F228" s="163">
        <f>'40G Client Interface Modules'!E41</f>
        <v>229380.76464755627</v>
      </c>
      <c r="G228" s="163">
        <f>'40G Client Interface Modules'!F41</f>
        <v>361478.61696097779</v>
      </c>
      <c r="H228" s="163">
        <f>'40G Client Interface Modules'!G41</f>
        <v>377954.01900475851</v>
      </c>
      <c r="I228" s="163">
        <f>'40G Client Interface Modules'!H41</f>
        <v>513100.74195199955</v>
      </c>
      <c r="J228" s="163">
        <f>'40G Client Interface Modules'!I41</f>
        <v>770825.09910416487</v>
      </c>
      <c r="K228" s="163">
        <f>'40G Client Interface Modules'!J41</f>
        <v>961521.83515537146</v>
      </c>
      <c r="L228" s="163">
        <f>'40G Client Interface Modules'!K41</f>
        <v>929625.07698703394</v>
      </c>
      <c r="M228" s="163">
        <f>'40G Client Interface Modules'!L41</f>
        <v>693823.67043887288</v>
      </c>
      <c r="N228" s="163">
        <f>'40G Client Interface Modules'!M41</f>
        <v>529495.19083654042</v>
      </c>
      <c r="O228" s="71"/>
    </row>
    <row r="229" spans="1:16" ht="15" customHeight="1">
      <c r="A229" s="71"/>
      <c r="B229" s="71"/>
      <c r="C229" s="71"/>
      <c r="D229" s="141" t="s">
        <v>37</v>
      </c>
      <c r="E229" s="141"/>
      <c r="F229" s="164">
        <f>SUM(F225:F228)</f>
        <v>267634.51393947768</v>
      </c>
      <c r="G229" s="164">
        <f t="shared" ref="G229:M229" si="6">SUM(G225:G228)</f>
        <v>569905.41696097772</v>
      </c>
      <c r="H229" s="164">
        <f t="shared" si="6"/>
        <v>1106705.7610047585</v>
      </c>
      <c r="I229" s="164">
        <f t="shared" si="6"/>
        <v>1860109.8819519996</v>
      </c>
      <c r="J229" s="164">
        <f t="shared" si="6"/>
        <v>3172177.4215578604</v>
      </c>
      <c r="K229" s="164">
        <f t="shared" si="6"/>
        <v>4435366.7236595582</v>
      </c>
      <c r="L229" s="164">
        <f t="shared" si="6"/>
        <v>5152617.5096701374</v>
      </c>
      <c r="M229" s="164">
        <f t="shared" si="6"/>
        <v>5465186.6513913469</v>
      </c>
      <c r="N229" s="164">
        <f t="shared" ref="N229" si="7">SUM(N225:N228)</f>
        <v>5686910.5013750624</v>
      </c>
      <c r="O229" s="71"/>
    </row>
    <row r="230" spans="1:16">
      <c r="A230" s="71"/>
      <c r="B230" s="71"/>
      <c r="C230" s="71"/>
      <c r="D230" s="71"/>
      <c r="E230" s="71"/>
      <c r="F230" s="71"/>
      <c r="G230" s="71"/>
      <c r="H230" s="71"/>
      <c r="I230" s="71"/>
      <c r="J230" s="71"/>
      <c r="K230" s="71"/>
      <c r="L230" s="71"/>
      <c r="M230" s="71"/>
      <c r="N230" s="71"/>
      <c r="O230" s="71"/>
    </row>
    <row r="231" spans="1:16">
      <c r="A231" s="71"/>
      <c r="B231" s="71"/>
      <c r="C231" s="71"/>
      <c r="D231" s="71"/>
      <c r="E231" s="71"/>
      <c r="F231" s="71"/>
      <c r="G231" s="71"/>
      <c r="H231" s="71"/>
      <c r="I231" s="71"/>
      <c r="J231" s="71"/>
      <c r="K231" s="71"/>
      <c r="L231" s="71"/>
      <c r="M231" s="71"/>
      <c r="N231" s="71"/>
      <c r="O231" s="71"/>
    </row>
    <row r="232" spans="1:16">
      <c r="A232" s="71"/>
      <c r="B232" s="71"/>
      <c r="C232" s="71"/>
      <c r="D232" s="71"/>
      <c r="E232" s="71"/>
      <c r="F232" s="71"/>
      <c r="G232" s="71"/>
      <c r="H232" s="71"/>
      <c r="I232" s="71"/>
      <c r="J232" s="71"/>
      <c r="K232" s="71"/>
      <c r="L232" s="71"/>
      <c r="M232" s="71"/>
      <c r="N232" s="71"/>
      <c r="O232" s="71"/>
    </row>
    <row r="233" spans="1:16">
      <c r="A233" s="87"/>
      <c r="B233" s="87"/>
      <c r="C233" s="87"/>
      <c r="D233" s="87"/>
      <c r="E233" s="87"/>
      <c r="F233" s="87"/>
      <c r="G233" s="87"/>
      <c r="H233" s="87"/>
      <c r="I233" s="87"/>
      <c r="J233" s="87"/>
      <c r="K233" s="87"/>
      <c r="L233" s="87"/>
      <c r="M233" s="87"/>
      <c r="N233" s="87"/>
      <c r="O233" s="87"/>
      <c r="P233" s="87"/>
    </row>
    <row r="234" spans="1:16">
      <c r="A234" s="71"/>
      <c r="B234" s="71"/>
      <c r="C234" s="71"/>
      <c r="D234" s="71"/>
      <c r="E234" s="71"/>
      <c r="F234" s="71"/>
      <c r="G234" s="71"/>
      <c r="H234" s="71"/>
      <c r="I234" s="71"/>
      <c r="J234" s="71"/>
      <c r="K234" s="71"/>
      <c r="L234" s="71"/>
      <c r="M234" s="71"/>
      <c r="N234" s="71"/>
      <c r="O234" s="71"/>
    </row>
    <row r="235" spans="1:16">
      <c r="A235" s="71"/>
      <c r="B235" s="71"/>
      <c r="C235" s="71"/>
      <c r="D235" s="71"/>
      <c r="E235" s="71"/>
      <c r="F235" s="71"/>
      <c r="G235" s="71"/>
      <c r="H235" s="71"/>
      <c r="I235" s="71"/>
      <c r="J235" s="71"/>
      <c r="K235" s="71"/>
      <c r="L235" s="71"/>
      <c r="M235" s="71"/>
      <c r="N235" s="71"/>
      <c r="O235" s="71"/>
    </row>
    <row r="236" spans="1:16">
      <c r="C236" s="151" t="s">
        <v>369</v>
      </c>
    </row>
    <row r="266" spans="4:28" ht="15" customHeight="1">
      <c r="D266" s="167" t="s">
        <v>354</v>
      </c>
      <c r="E266" s="168">
        <v>2011</v>
      </c>
      <c r="F266" s="168">
        <v>2012</v>
      </c>
      <c r="G266" s="168">
        <v>2013</v>
      </c>
      <c r="H266" s="168">
        <v>2014</v>
      </c>
      <c r="I266" s="168">
        <v>2015</v>
      </c>
      <c r="J266" s="168">
        <v>2016</v>
      </c>
      <c r="K266" s="168">
        <v>2017</v>
      </c>
      <c r="L266" s="168">
        <v>2018</v>
      </c>
      <c r="M266" s="168">
        <v>2019</v>
      </c>
    </row>
    <row r="267" spans="4:28" ht="15" customHeight="1">
      <c r="D267" s="171" t="s">
        <v>283</v>
      </c>
      <c r="E267" s="172">
        <f>'40G Client Interface Modules'!E8</f>
        <v>0</v>
      </c>
      <c r="F267" s="172">
        <f>'40G Client Interface Modules'!F8</f>
        <v>0.77747999999999995</v>
      </c>
      <c r="G267" s="172">
        <f>'40G Client Interface Modules'!G8</f>
        <v>1.1060676</v>
      </c>
      <c r="H267" s="172">
        <f>'40G Client Interface Modules'!H8</f>
        <v>7.2433514999999984</v>
      </c>
      <c r="I267" s="172">
        <f>'40G Client Interface Modules'!I8</f>
        <v>9.5213057103366801</v>
      </c>
      <c r="J267" s="172">
        <f>'40G Client Interface Modules'!J8</f>
        <v>11.260432843432667</v>
      </c>
      <c r="K267" s="172">
        <f>'40G Client Interface Modules'!K8</f>
        <v>13.398384811117547</v>
      </c>
      <c r="L267" s="172">
        <f>'40G Client Interface Modules'!L8</f>
        <v>15.954327599167208</v>
      </c>
      <c r="M267" s="172">
        <f>'40G Client Interface Modules'!M8</f>
        <v>19.011663350465316</v>
      </c>
    </row>
    <row r="268" spans="4:28" ht="15" customHeight="1">
      <c r="D268" s="169" t="s">
        <v>284</v>
      </c>
      <c r="E268" s="170">
        <f>'40G Client Interface Modules'!E9</f>
        <v>12.106851523092875</v>
      </c>
      <c r="F268" s="170">
        <f>'40G Client Interface Modules'!F9</f>
        <v>50.776450000000004</v>
      </c>
      <c r="G268" s="170">
        <f>'40G Client Interface Modules'!G9</f>
        <v>150.9160297331</v>
      </c>
      <c r="H268" s="170">
        <f>'40G Client Interface Modules'!H9</f>
        <v>218.46235151249996</v>
      </c>
      <c r="I268" s="170">
        <f>'40G Client Interface Modules'!I9</f>
        <v>355.1244271731868</v>
      </c>
      <c r="J268" s="170">
        <f>'40G Client Interface Modules'!J9</f>
        <v>502.40071140653805</v>
      </c>
      <c r="K268" s="170">
        <f>'40G Client Interface Modules'!K9</f>
        <v>537.55470793047346</v>
      </c>
      <c r="L268" s="170">
        <f>'40G Client Interface Modules'!L9</f>
        <v>545.50925994302781</v>
      </c>
      <c r="M268" s="170">
        <f>'40G Client Interface Modules'!M9</f>
        <v>528.1329813269391</v>
      </c>
    </row>
    <row r="269" spans="4:28" ht="15" customHeight="1">
      <c r="D269" s="169" t="s">
        <v>285</v>
      </c>
      <c r="E269" s="170">
        <f>'40G Client Interface Modules'!E10</f>
        <v>132.86548473216874</v>
      </c>
      <c r="F269" s="170">
        <f>'40G Client Interface Modules'!F10</f>
        <v>78.232353078583159</v>
      </c>
      <c r="G269" s="170">
        <f>'40G Client Interface Modules'!G10</f>
        <v>49.22375005839784</v>
      </c>
      <c r="H269" s="170">
        <f>'40G Client Interface Modules'!H10</f>
        <v>31.109601581114312</v>
      </c>
      <c r="I269" s="170">
        <f>'40G Client Interface Modules'!I10</f>
        <v>20.559550208430061</v>
      </c>
      <c r="J269" s="170">
        <f>'40G Client Interface Modules'!J10</f>
        <v>17.47945190134083</v>
      </c>
      <c r="K269" s="170">
        <f>'40G Client Interface Modules'!K10</f>
        <v>15.202334518768739</v>
      </c>
      <c r="L269" s="170">
        <f>'40G Client Interface Modules'!L10</f>
        <v>13.296305014521817</v>
      </c>
      <c r="M269" s="170">
        <f>'40G Client Interface Modules'!M10</f>
        <v>11.631636688067184</v>
      </c>
    </row>
    <row r="270" spans="4:28" ht="15" customHeight="1">
      <c r="D270" s="169" t="s">
        <v>271</v>
      </c>
      <c r="E270" s="170">
        <f>'40G Client Interface Modules'!E11</f>
        <v>74.784406088732169</v>
      </c>
      <c r="F270" s="170">
        <f>'40G Client Interface Modules'!F11</f>
        <v>133.00659187829933</v>
      </c>
      <c r="G270" s="170">
        <f>'40G Client Interface Modules'!G11</f>
        <v>201.09026558336069</v>
      </c>
      <c r="H270" s="170">
        <f>'40G Client Interface Modules'!H11</f>
        <v>316.09108452107472</v>
      </c>
      <c r="I270" s="170">
        <f>'40G Client Interface Modules'!I11</f>
        <v>492.72048942952335</v>
      </c>
      <c r="J270" s="170">
        <f>'40G Client Interface Modules'!J11</f>
        <v>624.17778584495284</v>
      </c>
      <c r="K270" s="170">
        <f>'40G Client Interface Modules'!K11</f>
        <v>677.88059567752543</v>
      </c>
      <c r="L270" s="170">
        <f>'40G Client Interface Modules'!L11</f>
        <v>658.8314478258302</v>
      </c>
      <c r="M270" s="170">
        <f>'40G Client Interface Modules'!M11</f>
        <v>637.50186614687402</v>
      </c>
    </row>
    <row r="271" spans="4:28">
      <c r="V271" s="48"/>
      <c r="W271" s="48"/>
      <c r="X271" s="48"/>
      <c r="Y271" s="48"/>
      <c r="Z271" s="48"/>
      <c r="AA271" s="48"/>
      <c r="AB271" s="48"/>
    </row>
    <row r="273" spans="1:21">
      <c r="A273" s="70"/>
      <c r="B273" s="70"/>
      <c r="C273" s="70"/>
      <c r="D273" s="70"/>
      <c r="E273" s="70"/>
      <c r="F273" s="70"/>
      <c r="G273" s="70"/>
      <c r="H273" s="70"/>
      <c r="I273" s="70"/>
      <c r="J273" s="70"/>
      <c r="K273" s="70"/>
      <c r="L273" s="70"/>
      <c r="M273" s="70"/>
      <c r="N273" s="70"/>
      <c r="O273" s="47"/>
      <c r="P273" s="48"/>
      <c r="Q273" s="48"/>
      <c r="R273" s="48"/>
      <c r="S273" s="48"/>
      <c r="T273" s="48"/>
      <c r="U273" s="48"/>
    </row>
    <row r="275" spans="1:21">
      <c r="C275" s="151" t="s">
        <v>370</v>
      </c>
    </row>
    <row r="305" spans="1:28" ht="15" customHeight="1">
      <c r="D305" s="167" t="s">
        <v>354</v>
      </c>
      <c r="E305" s="168">
        <v>2011</v>
      </c>
      <c r="F305" s="168">
        <v>2012</v>
      </c>
      <c r="G305" s="168">
        <v>2013</v>
      </c>
      <c r="H305" s="168">
        <v>2014</v>
      </c>
      <c r="I305" s="168">
        <v>2015</v>
      </c>
      <c r="J305" s="168">
        <v>2016</v>
      </c>
      <c r="K305" s="168">
        <v>2017</v>
      </c>
      <c r="L305" s="168">
        <v>2018</v>
      </c>
      <c r="M305" s="168">
        <v>2019</v>
      </c>
    </row>
    <row r="306" spans="1:28" ht="15" customHeight="1">
      <c r="D306" s="176" t="s">
        <v>259</v>
      </c>
      <c r="E306" s="172">
        <f>'40G Client Interface Modules'!E17</f>
        <v>132.86548473216874</v>
      </c>
      <c r="F306" s="172">
        <f>'40G Client Interface Modules'!F17</f>
        <v>60.232353078583159</v>
      </c>
      <c r="G306" s="172">
        <f>'40G Client Interface Modules'!G17</f>
        <v>25.598750058397844</v>
      </c>
      <c r="H306" s="172">
        <f>'40G Client Interface Modules'!H17</f>
        <v>8.1596015811143126</v>
      </c>
      <c r="I306" s="172">
        <f>'40G Client Interface Modules'!I17</f>
        <v>3.9393990353100601</v>
      </c>
      <c r="J306" s="172">
        <f>'40G Client Interface Modules'!J17</f>
        <v>3.259398807245983</v>
      </c>
      <c r="K306" s="172">
        <f>'40G Client Interface Modules'!K17</f>
        <v>2.759940895242353</v>
      </c>
      <c r="L306" s="172">
        <f>'40G Client Interface Modules'!L17</f>
        <v>2.3497999420574525</v>
      </c>
      <c r="M306" s="172">
        <f>'40G Client Interface Modules'!M17</f>
        <v>2.0007058084124281</v>
      </c>
    </row>
    <row r="307" spans="1:28" ht="15" customHeight="1">
      <c r="D307" s="169" t="s">
        <v>6</v>
      </c>
      <c r="E307" s="170">
        <f>'40G Client Interface Modules'!E18</f>
        <v>11.698611523092875</v>
      </c>
      <c r="F307" s="170">
        <f>'40G Client Interface Modules'!F18</f>
        <v>28.243930000000002</v>
      </c>
      <c r="G307" s="170">
        <f>'40G Client Interface Modules'!G18</f>
        <v>32.898632599999999</v>
      </c>
      <c r="H307" s="170">
        <f>'40G Client Interface Modules'!H18</f>
        <v>35.307711187499997</v>
      </c>
      <c r="I307" s="170">
        <f>'40G Client Interface Modules'!I18</f>
        <v>30.348667856894181</v>
      </c>
      <c r="J307" s="170">
        <f>'40G Client Interface Modules'!J18</f>
        <v>29.272877698016575</v>
      </c>
      <c r="K307" s="170">
        <f>'40G Client Interface Modules'!K18</f>
        <v>29.410768212248925</v>
      </c>
      <c r="L307" s="170">
        <f>'40G Client Interface Modules'!L18</f>
        <v>30.305073150458522</v>
      </c>
      <c r="M307" s="170">
        <f>'40G Client Interface Modules'!M18</f>
        <v>31.899107355954932</v>
      </c>
    </row>
    <row r="308" spans="1:28" ht="15" customHeight="1">
      <c r="D308" s="169" t="s">
        <v>13</v>
      </c>
      <c r="E308" s="170">
        <f>'40G Client Interface Modules'!E19</f>
        <v>75.192646088732175</v>
      </c>
      <c r="F308" s="170">
        <f>'40G Client Interface Modules'!F19</f>
        <v>174.31659187829933</v>
      </c>
      <c r="G308" s="170">
        <f>'40G Client Interface Modules'!G19</f>
        <v>343.83873031646067</v>
      </c>
      <c r="H308" s="170">
        <f>'40G Client Interface Modules'!H19</f>
        <v>529.43907634607467</v>
      </c>
      <c r="I308" s="170">
        <f>'40G Client Interface Modules'!I19</f>
        <v>843.63770562927266</v>
      </c>
      <c r="J308" s="170">
        <f>'40G Client Interface Modules'!J19</f>
        <v>1122.7861054910018</v>
      </c>
      <c r="K308" s="170">
        <f>'40G Client Interface Modules'!K19</f>
        <v>1211.8653138303939</v>
      </c>
      <c r="L308" s="170">
        <f>'40G Client Interface Modules'!L19</f>
        <v>1200.936467290031</v>
      </c>
      <c r="M308" s="170">
        <f>'40G Client Interface Modules'!M19</f>
        <v>1162.3783343479781</v>
      </c>
    </row>
    <row r="309" spans="1:28" ht="15" customHeight="1">
      <c r="D309" s="175" t="s">
        <v>37</v>
      </c>
      <c r="E309" s="170">
        <f t="shared" ref="E309:M309" si="8">SUM(E306:E308)</f>
        <v>219.75674234399378</v>
      </c>
      <c r="F309" s="170">
        <f t="shared" si="8"/>
        <v>262.79287495688249</v>
      </c>
      <c r="G309" s="170">
        <f t="shared" si="8"/>
        <v>402.33611297485851</v>
      </c>
      <c r="H309" s="170">
        <f t="shared" si="8"/>
        <v>572.90638911468898</v>
      </c>
      <c r="I309" s="170">
        <f t="shared" si="8"/>
        <v>877.92577252147692</v>
      </c>
      <c r="J309" s="170">
        <f t="shared" si="8"/>
        <v>1155.3183819962644</v>
      </c>
      <c r="K309" s="170">
        <f t="shared" si="8"/>
        <v>1244.0360229378853</v>
      </c>
      <c r="L309" s="170">
        <f t="shared" si="8"/>
        <v>1233.5913403825471</v>
      </c>
      <c r="M309" s="170">
        <f t="shared" si="8"/>
        <v>1196.2781475123454</v>
      </c>
    </row>
    <row r="311" spans="1:28">
      <c r="V311" s="48"/>
      <c r="W311" s="48"/>
      <c r="X311" s="48"/>
      <c r="Y311" s="48"/>
      <c r="Z311" s="48"/>
      <c r="AA311" s="48"/>
      <c r="AB311" s="48"/>
    </row>
    <row r="313" spans="1:28">
      <c r="A313" s="70"/>
      <c r="B313" s="70"/>
      <c r="C313" s="70"/>
      <c r="D313" s="70"/>
      <c r="E313" s="70"/>
      <c r="F313" s="70"/>
      <c r="G313" s="70"/>
      <c r="H313" s="70"/>
      <c r="I313" s="70"/>
      <c r="J313" s="70"/>
      <c r="K313" s="70"/>
      <c r="L313" s="70"/>
      <c r="M313" s="70"/>
      <c r="N313" s="70"/>
      <c r="O313" s="47"/>
      <c r="P313" s="48"/>
      <c r="Q313" s="48"/>
      <c r="R313" s="48"/>
      <c r="S313" s="48"/>
      <c r="T313" s="48"/>
      <c r="U313" s="48"/>
    </row>
    <row r="315" spans="1:28">
      <c r="C315" s="166" t="s">
        <v>371</v>
      </c>
    </row>
    <row r="351" spans="5:15" ht="15" customHeight="1">
      <c r="E351" s="167" t="s">
        <v>354</v>
      </c>
      <c r="F351" s="181"/>
      <c r="G351" s="168">
        <v>2011</v>
      </c>
      <c r="H351" s="168">
        <v>2012</v>
      </c>
      <c r="I351" s="168">
        <v>2013</v>
      </c>
      <c r="J351" s="168">
        <v>2014</v>
      </c>
      <c r="K351" s="168">
        <v>2015</v>
      </c>
      <c r="L351" s="168">
        <v>2016</v>
      </c>
      <c r="M351" s="168">
        <v>2017</v>
      </c>
      <c r="N351" s="168">
        <v>2018</v>
      </c>
      <c r="O351" s="168">
        <v>2019</v>
      </c>
    </row>
    <row r="352" spans="5:15" ht="15" customHeight="1">
      <c r="E352" s="179" t="s">
        <v>247</v>
      </c>
      <c r="F352" s="180"/>
      <c r="G352" s="172">
        <f>'40G Actives'!E8</f>
        <v>144.515166839768</v>
      </c>
      <c r="H352" s="172">
        <f>'40G Actives'!F8</f>
        <v>165.15171953186388</v>
      </c>
      <c r="I352" s="172">
        <f>'40G Actives'!G8</f>
        <v>146.06893463061346</v>
      </c>
      <c r="J352" s="172">
        <f>'40G Actives'!H8</f>
        <v>135.76808215482538</v>
      </c>
      <c r="K352" s="172">
        <f>'40G Actives'!I8</f>
        <v>158.18232129096606</v>
      </c>
      <c r="L352" s="172">
        <f>'40G Actives'!J8</f>
        <v>181.02981559524488</v>
      </c>
      <c r="M352" s="172">
        <f>'40G Actives'!K8</f>
        <v>178.81198326104322</v>
      </c>
      <c r="N352" s="172">
        <f>'40G Actives'!L8</f>
        <v>167.67158640152689</v>
      </c>
      <c r="O352" s="172">
        <f>'40G Actives'!M8</f>
        <v>154.44703748031128</v>
      </c>
    </row>
    <row r="353" spans="1:21" ht="15" customHeight="1">
      <c r="E353" s="177" t="s">
        <v>249</v>
      </c>
      <c r="F353" s="178"/>
      <c r="G353" s="170">
        <f>'40G Actives'!E9</f>
        <v>94.486480885728994</v>
      </c>
      <c r="H353" s="170">
        <f>'40G Actives'!F9</f>
        <v>137.30821357706913</v>
      </c>
      <c r="I353" s="170">
        <f>'40G Actives'!G9</f>
        <v>199.34778469987748</v>
      </c>
      <c r="J353" s="170">
        <f>'40G Actives'!H9</f>
        <v>269.27817695692721</v>
      </c>
      <c r="K353" s="170">
        <f>'40G Actives'!I9</f>
        <v>410.03097054791095</v>
      </c>
      <c r="L353" s="170">
        <f>'40G Actives'!J9</f>
        <v>551.69977347882559</v>
      </c>
      <c r="M353" s="170">
        <f>'40G Actives'!K9</f>
        <v>590.89200647430312</v>
      </c>
      <c r="N353" s="170">
        <f>'40G Actives'!L9</f>
        <v>587.2296869398981</v>
      </c>
      <c r="O353" s="170">
        <f>'40G Actives'!M9</f>
        <v>570.14208477747525</v>
      </c>
    </row>
    <row r="354" spans="1:21" ht="15" customHeight="1">
      <c r="E354" s="177" t="s">
        <v>248</v>
      </c>
      <c r="F354" s="178"/>
      <c r="G354" s="170">
        <f>'40G Actives'!E10</f>
        <v>141.6302</v>
      </c>
      <c r="H354" s="170">
        <f>'40G Actives'!F10</f>
        <v>152.92769999999999</v>
      </c>
      <c r="I354" s="170">
        <f>'40G Actives'!G10</f>
        <v>109.56279600000001</v>
      </c>
      <c r="J354" s="170">
        <f>'40G Actives'!H10</f>
        <v>78.885213120000003</v>
      </c>
      <c r="K354" s="170">
        <f>'40G Actives'!I10</f>
        <v>66.001414213439986</v>
      </c>
      <c r="L354" s="170">
        <f>'40G Actives'!J10</f>
        <v>55.844083899930233</v>
      </c>
      <c r="M354" s="170">
        <f>'40G Actives'!K10</f>
        <v>47.267650145072174</v>
      </c>
      <c r="N354" s="170">
        <f>'40G Actives'!L10</f>
        <v>40.224509061580669</v>
      </c>
      <c r="O354" s="170">
        <f>'40G Actives'!M10</f>
        <v>34.231769955232693</v>
      </c>
    </row>
    <row r="359" spans="1:21">
      <c r="A359" s="70"/>
      <c r="B359" s="70"/>
      <c r="C359" s="70"/>
      <c r="D359" s="70"/>
      <c r="E359" s="70"/>
      <c r="F359" s="70"/>
      <c r="G359" s="70"/>
      <c r="H359" s="70"/>
      <c r="I359" s="70"/>
      <c r="J359" s="70"/>
      <c r="K359" s="70"/>
      <c r="L359" s="70"/>
      <c r="M359" s="70"/>
      <c r="N359" s="70"/>
      <c r="O359" s="47"/>
      <c r="P359" s="48"/>
      <c r="Q359" s="48"/>
      <c r="R359" s="48"/>
      <c r="S359" s="48"/>
      <c r="T359" s="48"/>
      <c r="U359" s="48"/>
    </row>
    <row r="361" spans="1:21">
      <c r="C361" s="151" t="s">
        <v>372</v>
      </c>
    </row>
    <row r="394" spans="4:29" s="182" customFormat="1" ht="15" customHeight="1">
      <c r="D394" s="189" t="s">
        <v>354</v>
      </c>
      <c r="E394" s="190"/>
      <c r="F394" s="191">
        <v>2011</v>
      </c>
      <c r="G394" s="191">
        <v>2012</v>
      </c>
      <c r="H394" s="191">
        <v>2013</v>
      </c>
      <c r="I394" s="191">
        <v>2014</v>
      </c>
      <c r="J394" s="191">
        <v>2015</v>
      </c>
      <c r="K394" s="191">
        <v>2016</v>
      </c>
      <c r="L394" s="191">
        <v>2017</v>
      </c>
      <c r="M394" s="191">
        <v>2018</v>
      </c>
      <c r="N394" s="191">
        <v>2019</v>
      </c>
      <c r="P394" s="152"/>
      <c r="Q394" s="152"/>
      <c r="R394" s="152"/>
      <c r="S394" s="152"/>
      <c r="T394" s="152"/>
      <c r="U394" s="152"/>
      <c r="V394" s="152"/>
      <c r="W394" s="152"/>
      <c r="X394" s="152"/>
      <c r="Y394" s="152"/>
      <c r="Z394" s="152"/>
      <c r="AA394" s="152"/>
      <c r="AB394" s="152"/>
      <c r="AC394" s="152"/>
    </row>
    <row r="395" spans="4:29" s="182" customFormat="1" ht="15" customHeight="1">
      <c r="D395" s="186" t="s">
        <v>244</v>
      </c>
      <c r="E395" s="187"/>
      <c r="F395" s="188">
        <f>'40G Passives'!E7</f>
        <v>11.007900000000001</v>
      </c>
      <c r="G395" s="188">
        <f>'40G Passives'!F7</f>
        <v>14.23737</v>
      </c>
      <c r="H395" s="188">
        <f>'40G Passives'!G7</f>
        <v>9.6131772000000009</v>
      </c>
      <c r="I395" s="188">
        <f>'40G Passives'!H7</f>
        <v>7.3060146720000008</v>
      </c>
      <c r="J395" s="188">
        <f>'40G Passives'!I7</f>
        <v>6.450600624912</v>
      </c>
      <c r="K395" s="188">
        <f>'40G Passives'!J7</f>
        <v>5.7616014093194146</v>
      </c>
      <c r="L395" s="188">
        <f>'40G Passives'!K7</f>
        <v>5.1494963936177669</v>
      </c>
      <c r="M395" s="188">
        <f>'40G Passives'!L7</f>
        <v>4.6275545250910302</v>
      </c>
      <c r="N395" s="188">
        <f>'40G Passives'!M7</f>
        <v>4.1587078614267723</v>
      </c>
      <c r="P395" s="152"/>
      <c r="Q395" s="152"/>
      <c r="R395" s="152"/>
      <c r="S395" s="152"/>
      <c r="T395" s="152"/>
      <c r="U395" s="152"/>
      <c r="V395" s="152"/>
      <c r="W395" s="152"/>
      <c r="X395" s="152"/>
      <c r="Y395" s="152"/>
      <c r="Z395" s="152"/>
      <c r="AA395" s="152"/>
      <c r="AB395" s="152"/>
      <c r="AC395" s="152"/>
    </row>
    <row r="396" spans="4:29" s="182" customFormat="1" ht="15" customHeight="1">
      <c r="D396" s="183" t="s">
        <v>272</v>
      </c>
      <c r="E396" s="184"/>
      <c r="F396" s="185">
        <f>'40G Passives'!E8</f>
        <v>45.696000000000005</v>
      </c>
      <c r="G396" s="185">
        <f>'40G Passives'!F8</f>
        <v>58.002299999999991</v>
      </c>
      <c r="H396" s="185">
        <f>'40G Passives'!G8</f>
        <v>37.260191999999996</v>
      </c>
      <c r="I396" s="185">
        <f>'40G Passives'!H8</f>
        <v>27.248991551999996</v>
      </c>
      <c r="J396" s="185">
        <f>'40G Passives'!I8</f>
        <v>23.168172502771199</v>
      </c>
      <c r="K396" s="185">
        <f>'40G Passives'!J8</f>
        <v>20.03583558039653</v>
      </c>
      <c r="L396" s="185">
        <f>'40G Passives'!K8</f>
        <v>17.32699060992692</v>
      </c>
      <c r="M396" s="185">
        <f>'40G Passives'!L8</f>
        <v>15.110539395367327</v>
      </c>
      <c r="N396" s="185">
        <f>'40G Passives'!M8</f>
        <v>13.177928836514635</v>
      </c>
      <c r="P396" s="152"/>
      <c r="Q396" s="152"/>
      <c r="R396" s="152"/>
      <c r="S396" s="152"/>
      <c r="T396" s="152"/>
      <c r="U396" s="152"/>
      <c r="V396" s="152"/>
      <c r="W396" s="152"/>
      <c r="X396" s="152"/>
      <c r="Y396" s="152"/>
      <c r="Z396" s="152"/>
      <c r="AA396" s="152"/>
      <c r="AB396" s="152"/>
      <c r="AC396" s="152"/>
    </row>
    <row r="397" spans="4:29" s="182" customFormat="1" ht="15" customHeight="1">
      <c r="D397" s="183" t="s">
        <v>83</v>
      </c>
      <c r="E397" s="184"/>
      <c r="F397" s="185">
        <f>'40G Passives'!E9</f>
        <v>80.92</v>
      </c>
      <c r="G397" s="185">
        <f>'40G Passives'!F9</f>
        <v>95.005137500000004</v>
      </c>
      <c r="H397" s="185">
        <f>'40G Passives'!G9</f>
        <v>56.146992249999997</v>
      </c>
      <c r="I397" s="185">
        <f>'40G Passives'!H9</f>
        <v>40.875010357999997</v>
      </c>
      <c r="J397" s="185">
        <f>'40G Passives'!I9</f>
        <v>34.561397582930404</v>
      </c>
      <c r="K397" s="185">
        <f>'40G Passives'!J9</f>
        <v>29.57231625790995</v>
      </c>
      <c r="L397" s="185">
        <f>'40G Passives'!K9</f>
        <v>25.325541142015876</v>
      </c>
      <c r="M397" s="185">
        <f>'40G Passives'!L9</f>
        <v>21.808177145520379</v>
      </c>
      <c r="N397" s="185">
        <f>'40G Passives'!M9</f>
        <v>18.780498702926092</v>
      </c>
      <c r="P397" s="152"/>
      <c r="Q397" s="152"/>
      <c r="R397" s="152"/>
      <c r="S397" s="152"/>
      <c r="T397" s="152"/>
      <c r="U397" s="152"/>
      <c r="V397" s="152"/>
      <c r="W397" s="152"/>
      <c r="X397" s="152"/>
      <c r="Y397" s="152"/>
      <c r="Z397" s="152"/>
      <c r="AA397" s="152"/>
      <c r="AB397" s="152"/>
      <c r="AC397" s="152"/>
    </row>
    <row r="398" spans="4:29" s="182" customFormat="1" ht="15" customHeight="1">
      <c r="D398" s="183" t="s">
        <v>246</v>
      </c>
      <c r="E398" s="184"/>
      <c r="F398" s="185">
        <f>'40G Passives'!E10</f>
        <v>0.35848061517238727</v>
      </c>
      <c r="G398" s="185">
        <f>'40G Passives'!F10</f>
        <v>0.38857291901746766</v>
      </c>
      <c r="H398" s="185">
        <f>'40G Passives'!G10</f>
        <v>0.35580442598068213</v>
      </c>
      <c r="I398" s="185">
        <f>'40G Passives'!H10</f>
        <v>0.39000317960554759</v>
      </c>
      <c r="J398" s="185">
        <f>'40G Passives'!I10</f>
        <v>0.43173769513186921</v>
      </c>
      <c r="K398" s="185">
        <f>'40G Passives'!J10</f>
        <v>0.46797302096971743</v>
      </c>
      <c r="L398" s="185">
        <f>'40G Passives'!K10</f>
        <v>0.52269433812921517</v>
      </c>
      <c r="M398" s="185">
        <f>'40G Passives'!L10</f>
        <v>0.59773257879877595</v>
      </c>
      <c r="N398" s="185">
        <f>'40G Passives'!M10</f>
        <v>0.69436739080463261</v>
      </c>
      <c r="P398" s="152"/>
      <c r="Q398" s="152"/>
      <c r="R398" s="152"/>
      <c r="S398" s="152"/>
      <c r="T398" s="152"/>
      <c r="U398" s="152"/>
      <c r="V398" s="152"/>
      <c r="W398" s="152"/>
      <c r="X398" s="152"/>
      <c r="Y398" s="152"/>
      <c r="Z398" s="152"/>
      <c r="AA398" s="152"/>
      <c r="AB398" s="152"/>
      <c r="AC398" s="152"/>
    </row>
    <row r="399" spans="4:29">
      <c r="N399" s="71"/>
    </row>
    <row r="400" spans="4:29">
      <c r="V400" s="48"/>
      <c r="W400" s="48"/>
      <c r="X400" s="48"/>
      <c r="Y400" s="48"/>
      <c r="Z400" s="48"/>
      <c r="AA400" s="48"/>
      <c r="AB400" s="48"/>
    </row>
    <row r="402" spans="1:21">
      <c r="A402" s="70"/>
      <c r="B402" s="70"/>
      <c r="C402" s="70"/>
      <c r="D402" s="70"/>
      <c r="E402" s="70"/>
      <c r="F402" s="70"/>
      <c r="G402" s="70"/>
      <c r="H402" s="70"/>
      <c r="I402" s="70"/>
      <c r="J402" s="70"/>
      <c r="K402" s="70"/>
      <c r="L402" s="70"/>
      <c r="M402" s="70"/>
      <c r="N402" s="70"/>
      <c r="O402" s="47"/>
      <c r="P402" s="48"/>
      <c r="Q402" s="48"/>
      <c r="R402" s="48"/>
      <c r="S402" s="48"/>
      <c r="T402" s="48"/>
      <c r="U402" s="48"/>
    </row>
    <row r="404" spans="1:21">
      <c r="C404" s="72" t="s">
        <v>373</v>
      </c>
    </row>
    <row r="436" spans="4:14" ht="15" customHeight="1">
      <c r="D436" s="167" t="s">
        <v>354</v>
      </c>
      <c r="E436" s="198"/>
      <c r="F436" s="199">
        <v>2011</v>
      </c>
      <c r="G436" s="199">
        <v>2012</v>
      </c>
      <c r="H436" s="199">
        <v>2013</v>
      </c>
      <c r="I436" s="199">
        <v>2014</v>
      </c>
      <c r="J436" s="199">
        <v>2015</v>
      </c>
      <c r="K436" s="199">
        <v>2016</v>
      </c>
      <c r="L436" s="199">
        <v>2017</v>
      </c>
      <c r="M436" s="199">
        <v>2018</v>
      </c>
      <c r="N436" s="199">
        <v>2019</v>
      </c>
    </row>
    <row r="437" spans="4:14" ht="15" customHeight="1">
      <c r="D437" s="195" t="s">
        <v>57</v>
      </c>
      <c r="E437" s="196"/>
      <c r="F437" s="197">
        <f>'40G ICs'!E8</f>
        <v>91.685999999999993</v>
      </c>
      <c r="G437" s="197">
        <f>'40G ICs'!F8</f>
        <v>114.13504000000002</v>
      </c>
      <c r="H437" s="197">
        <f>'40G ICs'!G8</f>
        <v>80.257327999999987</v>
      </c>
      <c r="I437" s="197">
        <f>'40G ICs'!H8</f>
        <v>57.67754741000001</v>
      </c>
      <c r="J437" s="197">
        <f>'40G ICs'!I8</f>
        <v>47.635317215222415</v>
      </c>
      <c r="K437" s="197">
        <f>'40G ICs'!J8</f>
        <v>40.203813845996343</v>
      </c>
      <c r="L437" s="197">
        <f>'40G ICs'!K8</f>
        <v>33.956584790444523</v>
      </c>
      <c r="M437" s="197">
        <f>'40G ICs'!L8</f>
        <v>31.918827821267808</v>
      </c>
      <c r="N437" s="197">
        <f>'40G ICs'!M8</f>
        <v>30.031781186228635</v>
      </c>
    </row>
    <row r="438" spans="4:14" ht="15" customHeight="1">
      <c r="D438" s="192" t="s">
        <v>241</v>
      </c>
      <c r="E438" s="193"/>
      <c r="F438" s="194">
        <f>'40G ICs'!E9</f>
        <v>51.398842500000001</v>
      </c>
      <c r="G438" s="194">
        <f>'40G ICs'!F9</f>
        <v>68.386663124999984</v>
      </c>
      <c r="H438" s="194">
        <f>'40G ICs'!G9</f>
        <v>44.154358649999999</v>
      </c>
      <c r="I438" s="194">
        <f>'40G ICs'!H9</f>
        <v>30.133089161999994</v>
      </c>
      <c r="J438" s="194">
        <f>'40G ICs'!I9</f>
        <v>23.897953257920992</v>
      </c>
      <c r="K438" s="194">
        <f>'40G ICs'!J9</f>
        <v>20.221112193881162</v>
      </c>
      <c r="L438" s="194">
        <f>'40G ICs'!K9</f>
        <v>17.118838498889062</v>
      </c>
      <c r="M438" s="194">
        <f>'40G ICs'!L9</f>
        <v>16.190287166559486</v>
      </c>
      <c r="N438" s="194">
        <f>'40G ICs'!M9</f>
        <v>15.312676309656942</v>
      </c>
    </row>
    <row r="439" spans="4:14" ht="15" customHeight="1">
      <c r="D439" s="192" t="s">
        <v>287</v>
      </c>
      <c r="E439" s="193"/>
      <c r="F439" s="194">
        <f>'40G ICs'!E10</f>
        <v>11.253</v>
      </c>
      <c r="G439" s="194">
        <f>'40G ICs'!F10</f>
        <v>17.770499999999998</v>
      </c>
      <c r="H439" s="194">
        <f>'40G ICs'!G10</f>
        <v>15.325200000000001</v>
      </c>
      <c r="I439" s="194">
        <f>'40G ICs'!H10</f>
        <v>11.034144000000001</v>
      </c>
      <c r="J439" s="194">
        <f>'40G ICs'!I10</f>
        <v>9.2355785279999996</v>
      </c>
      <c r="K439" s="194">
        <f>'40G ICs'!J10</f>
        <v>7.8132994346880009</v>
      </c>
      <c r="L439" s="194">
        <f>'40G ICs'!K10</f>
        <v>6.6100513217460488</v>
      </c>
      <c r="M439" s="194">
        <f>'40G ICs'!L10</f>
        <v>6.2464984990500145</v>
      </c>
      <c r="N439" s="194">
        <f>'40G ICs'!M10</f>
        <v>5.9029410816022638</v>
      </c>
    </row>
    <row r="440" spans="4:14" ht="15" customHeight="1">
      <c r="D440" s="192" t="s">
        <v>120</v>
      </c>
      <c r="E440" s="193"/>
      <c r="F440" s="194">
        <f>'40G ICs'!E11</f>
        <v>4.176345139394777</v>
      </c>
      <c r="G440" s="194">
        <f>'40G ICs'!F11</f>
        <v>5.6942810441683109</v>
      </c>
      <c r="H440" s="194">
        <f>'40G ICs'!G11</f>
        <v>8.5458438732593809</v>
      </c>
      <c r="I440" s="194">
        <f>'40G ICs'!H11</f>
        <v>11.771439803162718</v>
      </c>
      <c r="J440" s="194">
        <f>'40G ICs'!I11</f>
        <v>16.784270839143126</v>
      </c>
      <c r="K440" s="194">
        <f>'40G ICs'!J11</f>
        <v>19.861923650259758</v>
      </c>
      <c r="L440" s="194">
        <f>'40G ICs'!K11</f>
        <v>19.580252267104207</v>
      </c>
      <c r="M440" s="194">
        <f>'40G ICs'!L11</f>
        <v>17.640043259823667</v>
      </c>
      <c r="N440" s="194">
        <f>'40G ICs'!M11</f>
        <v>15.594223953062674</v>
      </c>
    </row>
    <row r="441" spans="4:14" ht="15" customHeight="1">
      <c r="D441" s="192" t="s">
        <v>242</v>
      </c>
      <c r="E441" s="193"/>
      <c r="F441" s="194">
        <f>'40G ICs'!E12</f>
        <v>4.4636991503057069E-2</v>
      </c>
      <c r="G441" s="194">
        <f>'40G ICs'!F12</f>
        <v>4.3910999999999999E-2</v>
      </c>
      <c r="H441" s="194">
        <f>'40G ICs'!G12</f>
        <v>4.2092850000000001E-2</v>
      </c>
      <c r="I441" s="194">
        <f>'40G ICs'!H12</f>
        <v>2.9929381874999997E-2</v>
      </c>
      <c r="J441" s="194">
        <f>'40G ICs'!I12</f>
        <v>2.4490967231249997E-2</v>
      </c>
      <c r="K441" s="194">
        <f>'40G ICs'!J12</f>
        <v>2.0867438661609373E-2</v>
      </c>
      <c r="L441" s="194">
        <f>'40G ICs'!K12</f>
        <v>1.8109299018087135E-2</v>
      </c>
      <c r="M441" s="194">
        <f>'40G ICs'!L12</f>
        <v>1.5952745351592818E-2</v>
      </c>
      <c r="N441" s="194">
        <f>'40G ICs'!M12</f>
        <v>1.4116899960082622E-2</v>
      </c>
    </row>
    <row r="442" spans="4:14" ht="15" customHeight="1">
      <c r="D442" s="192" t="s">
        <v>270</v>
      </c>
      <c r="E442" s="193"/>
      <c r="F442" s="194">
        <f>'40G ICs'!E13</f>
        <v>4.6480445765560807</v>
      </c>
      <c r="G442" s="194">
        <f>'40G ICs'!F13</f>
        <v>5.2202856265009867</v>
      </c>
      <c r="H442" s="194">
        <f>'40G ICs'!G13</f>
        <v>7.7298113179056287</v>
      </c>
      <c r="I442" s="194">
        <f>'40G ICs'!H13</f>
        <v>9.9725942731476298</v>
      </c>
      <c r="J442" s="194">
        <f>'40G ICs'!I13</f>
        <v>14.055608590768365</v>
      </c>
      <c r="K442" s="194">
        <f>'40G ICs'!J13</f>
        <v>16.933276366042605</v>
      </c>
      <c r="L442" s="194">
        <f>'40G ICs'!K13</f>
        <v>16.561703532822779</v>
      </c>
      <c r="M442" s="194">
        <f>'40G ICs'!L13</f>
        <v>14.9779140916167</v>
      </c>
      <c r="N442" s="194">
        <f>'40G ICs'!M13</f>
        <v>13.189210426764282</v>
      </c>
    </row>
  </sheetData>
  <phoneticPr fontId="7" type="noConversion"/>
  <pageMargins left="0.75" right="0.75" top="1" bottom="1" header="0.5" footer="0.5"/>
  <pageSetup paperSize="9" scale="39" orientation="landscape" horizontalDpi="360" verticalDpi="360" r:id="rId1"/>
  <headerFooter>
    <oddFooter>&amp;L© Ovum 2012&amp;C&amp;A&amp;RPage &amp;P of &amp;N</oddFooter>
  </headerFooter>
  <rowBreaks count="2" manualBreakCount="2">
    <brk id="272" max="14" man="1"/>
    <brk id="358" max="14" man="1"/>
  </rowBreaks>
  <drawing r:id="rId2"/>
</worksheet>
</file>

<file path=xl/worksheets/sheet6.xml><?xml version="1.0" encoding="utf-8"?>
<worksheet xmlns="http://schemas.openxmlformats.org/spreadsheetml/2006/main" xmlns:r="http://schemas.openxmlformats.org/officeDocument/2006/relationships">
  <dimension ref="A1:AC69"/>
  <sheetViews>
    <sheetView showRowColHeaders="0" zoomScaleNormal="150" workbookViewId="0"/>
  </sheetViews>
  <sheetFormatPr defaultRowHeight="12.75"/>
  <cols>
    <col min="1" max="1" width="3.7109375" style="19" customWidth="1"/>
    <col min="2" max="2" width="27.5703125" style="19" customWidth="1"/>
    <col min="3" max="4" width="21.28515625" style="19" customWidth="1"/>
    <col min="5" max="13" width="9.5703125" style="31" customWidth="1"/>
    <col min="14" max="14" width="9.5703125" style="25" customWidth="1"/>
    <col min="15" max="15" width="9.140625" style="25"/>
    <col min="16" max="31" width="9.140625" style="19"/>
    <col min="32" max="32" width="9.85546875" style="19" customWidth="1"/>
    <col min="33" max="16384" width="9.140625" style="19"/>
  </cols>
  <sheetData>
    <row r="1" spans="1:29" s="203" customFormat="1" ht="44.25" customHeight="1">
      <c r="A1" s="126"/>
      <c r="B1" s="128" t="s">
        <v>24</v>
      </c>
      <c r="C1" s="126"/>
      <c r="D1" s="126"/>
      <c r="E1" s="126"/>
      <c r="F1" s="126"/>
      <c r="G1" s="126"/>
      <c r="H1" s="126"/>
      <c r="I1" s="126"/>
      <c r="J1" s="126"/>
      <c r="K1" s="126"/>
      <c r="L1" s="126"/>
      <c r="M1" s="126"/>
      <c r="N1" s="126"/>
      <c r="O1" s="126"/>
      <c r="P1" s="126"/>
      <c r="Q1" s="126"/>
      <c r="R1" s="126"/>
      <c r="S1" s="126"/>
      <c r="T1" s="126"/>
      <c r="U1" s="126"/>
      <c r="V1" s="126"/>
      <c r="W1" s="200"/>
      <c r="X1" s="201"/>
      <c r="Y1" s="201"/>
      <c r="Z1" s="201"/>
      <c r="AA1" s="201"/>
      <c r="AB1" s="202"/>
      <c r="AC1" s="202"/>
    </row>
    <row r="2" spans="1:29" ht="12.75" customHeight="1">
      <c r="A2" s="20"/>
      <c r="B2" s="21"/>
      <c r="C2" s="22"/>
      <c r="D2" s="22"/>
      <c r="E2" s="23"/>
      <c r="F2" s="24"/>
      <c r="G2" s="24"/>
      <c r="H2" s="24"/>
      <c r="I2" s="24"/>
      <c r="J2" s="24"/>
      <c r="K2" s="24"/>
      <c r="L2" s="24"/>
      <c r="M2" s="24"/>
    </row>
    <row r="3" spans="1:29" ht="12.75" customHeight="1">
      <c r="A3" s="26"/>
      <c r="B3" s="27"/>
      <c r="C3" s="22"/>
      <c r="D3" s="22"/>
      <c r="E3" s="23"/>
      <c r="F3" s="23"/>
      <c r="G3" s="23"/>
      <c r="H3" s="23"/>
      <c r="I3" s="23"/>
      <c r="J3" s="23"/>
      <c r="K3" s="23"/>
      <c r="L3" s="23"/>
      <c r="M3" s="23"/>
    </row>
    <row r="4" spans="1:29" ht="12.75" customHeight="1">
      <c r="A4" s="26"/>
      <c r="B4" s="204" t="s">
        <v>502</v>
      </c>
      <c r="C4" s="22"/>
      <c r="D4" s="22"/>
      <c r="E4" s="23"/>
      <c r="F4" s="23"/>
      <c r="G4" s="23"/>
      <c r="H4" s="23"/>
      <c r="I4" s="23"/>
      <c r="J4" s="23"/>
      <c r="K4" s="23"/>
      <c r="L4" s="23"/>
      <c r="M4" s="23"/>
    </row>
    <row r="5" spans="1:29" ht="12.75" customHeight="1">
      <c r="A5" s="26"/>
      <c r="B5" s="27"/>
      <c r="C5" s="22"/>
      <c r="D5" s="22"/>
      <c r="E5" s="23"/>
      <c r="F5" s="23"/>
      <c r="G5" s="23"/>
      <c r="H5" s="23"/>
      <c r="I5" s="23"/>
      <c r="J5" s="28"/>
      <c r="K5" s="28"/>
      <c r="L5" s="28"/>
      <c r="M5" s="28"/>
    </row>
    <row r="6" spans="1:29" ht="12.75" customHeight="1">
      <c r="A6" s="26"/>
      <c r="B6" s="27"/>
      <c r="C6" s="22"/>
      <c r="D6" s="22"/>
      <c r="E6" s="23"/>
      <c r="F6" s="23"/>
      <c r="G6" s="23"/>
      <c r="H6" s="23"/>
      <c r="I6" s="23"/>
      <c r="J6" s="23"/>
      <c r="K6" s="23"/>
      <c r="L6" s="23"/>
      <c r="M6" s="23"/>
    </row>
    <row r="7" spans="1:29" ht="12.75" customHeight="1">
      <c r="A7" s="26"/>
      <c r="B7" s="22"/>
      <c r="C7" s="22"/>
      <c r="D7" s="22"/>
      <c r="E7" s="23"/>
      <c r="F7" s="23"/>
      <c r="G7" s="23"/>
      <c r="H7" s="23"/>
      <c r="I7" s="23"/>
      <c r="J7" s="23"/>
      <c r="K7" s="23"/>
      <c r="L7" s="23"/>
      <c r="M7" s="23"/>
    </row>
    <row r="8" spans="1:29" s="219" customFormat="1" ht="12.75" customHeight="1">
      <c r="A8" s="213"/>
      <c r="B8" s="263" t="s">
        <v>25</v>
      </c>
      <c r="C8" s="215"/>
      <c r="D8" s="215"/>
      <c r="E8" s="216"/>
      <c r="F8" s="216"/>
      <c r="G8" s="216"/>
      <c r="H8" s="216"/>
      <c r="I8" s="216"/>
      <c r="J8" s="216"/>
      <c r="K8" s="216"/>
      <c r="L8" s="216"/>
      <c r="M8" s="216"/>
      <c r="N8" s="217"/>
      <c r="O8" s="218"/>
    </row>
    <row r="9" spans="1:29" s="219" customFormat="1" ht="12.75" customHeight="1">
      <c r="A9" s="213"/>
      <c r="B9" s="214"/>
      <c r="C9" s="215"/>
      <c r="D9" s="215"/>
      <c r="E9" s="220"/>
      <c r="F9" s="220"/>
      <c r="G9" s="220"/>
      <c r="H9" s="220"/>
      <c r="I9" s="220"/>
      <c r="J9" s="220"/>
      <c r="K9" s="220"/>
      <c r="L9" s="220"/>
      <c r="M9" s="220"/>
      <c r="N9" s="217"/>
      <c r="O9" s="218"/>
    </row>
    <row r="10" spans="1:29" s="219" customFormat="1" ht="12.75" customHeight="1">
      <c r="A10" s="213"/>
      <c r="B10" s="226" t="s">
        <v>375</v>
      </c>
      <c r="C10" s="215"/>
      <c r="D10" s="215"/>
      <c r="E10" s="220"/>
      <c r="F10" s="220"/>
      <c r="G10" s="220"/>
      <c r="H10" s="220"/>
      <c r="I10" s="220"/>
      <c r="J10" s="220"/>
      <c r="K10" s="220"/>
      <c r="L10" s="220"/>
      <c r="M10" s="220"/>
      <c r="N10" s="217"/>
      <c r="O10" s="218"/>
    </row>
    <row r="11" spans="1:29" s="225" customFormat="1" ht="15" customHeight="1">
      <c r="A11" s="229"/>
      <c r="B11" s="161" t="s">
        <v>26</v>
      </c>
      <c r="C11" s="161" t="s">
        <v>27</v>
      </c>
      <c r="D11" s="161" t="s">
        <v>28</v>
      </c>
      <c r="E11" s="149">
        <v>2011</v>
      </c>
      <c r="F11" s="149">
        <v>2012</v>
      </c>
      <c r="G11" s="149">
        <v>2013</v>
      </c>
      <c r="H11" s="149">
        <v>2014</v>
      </c>
      <c r="I11" s="149">
        <v>2015</v>
      </c>
      <c r="J11" s="149">
        <v>2016</v>
      </c>
      <c r="K11" s="149">
        <v>2017</v>
      </c>
      <c r="L11" s="149">
        <v>2018</v>
      </c>
      <c r="M11" s="149">
        <v>2019</v>
      </c>
      <c r="N11" s="257" t="s">
        <v>29</v>
      </c>
    </row>
    <row r="12" spans="1:29" s="225" customFormat="1" ht="15" customHeight="1">
      <c r="A12" s="229"/>
      <c r="B12" s="920" t="s">
        <v>33</v>
      </c>
      <c r="C12" s="159" t="s">
        <v>30</v>
      </c>
      <c r="D12" s="159" t="s">
        <v>31</v>
      </c>
      <c r="E12" s="255">
        <v>2500</v>
      </c>
      <c r="F12" s="255">
        <v>1900</v>
      </c>
      <c r="G12" s="255">
        <v>1000</v>
      </c>
      <c r="H12" s="255">
        <v>800</v>
      </c>
      <c r="I12" s="255">
        <v>720</v>
      </c>
      <c r="J12" s="255">
        <v>684</v>
      </c>
      <c r="K12" s="255">
        <v>670.31999999999994</v>
      </c>
      <c r="L12" s="255">
        <v>663.6167999999999</v>
      </c>
      <c r="M12" s="255">
        <v>656.9806319999999</v>
      </c>
      <c r="N12" s="256">
        <f t="shared" ref="N12:N17" si="0">(M12/G12)^(1/6)-1</f>
        <v>-6.762183491455509E-2</v>
      </c>
    </row>
    <row r="13" spans="1:29" s="225" customFormat="1" ht="15" customHeight="1">
      <c r="A13" s="229"/>
      <c r="B13" s="921"/>
      <c r="C13" s="157" t="s">
        <v>32</v>
      </c>
      <c r="D13" s="157"/>
      <c r="E13" s="247">
        <v>11500</v>
      </c>
      <c r="F13" s="247">
        <v>6500</v>
      </c>
      <c r="G13" s="247">
        <v>3120</v>
      </c>
      <c r="H13" s="247">
        <v>2496</v>
      </c>
      <c r="I13" s="247">
        <v>2321.2799999999997</v>
      </c>
      <c r="J13" s="247">
        <v>2182.0031999999997</v>
      </c>
      <c r="K13" s="247">
        <v>2051.0830079999996</v>
      </c>
      <c r="L13" s="247">
        <v>1938.2734425599995</v>
      </c>
      <c r="M13" s="247">
        <v>1831.6684032191995</v>
      </c>
      <c r="N13" s="143">
        <f t="shared" si="0"/>
        <v>-8.4941815179245928E-2</v>
      </c>
    </row>
    <row r="14" spans="1:29" s="225" customFormat="1" ht="15" customHeight="1">
      <c r="A14" s="229"/>
      <c r="B14" s="921"/>
      <c r="C14" s="157" t="s">
        <v>34</v>
      </c>
      <c r="D14" s="157"/>
      <c r="E14" s="247">
        <v>20000</v>
      </c>
      <c r="F14" s="247">
        <v>37000</v>
      </c>
      <c r="G14" s="247">
        <v>27200</v>
      </c>
      <c r="H14" s="247">
        <v>21760</v>
      </c>
      <c r="I14" s="247">
        <v>20236.8</v>
      </c>
      <c r="J14" s="247">
        <v>19022.591999999997</v>
      </c>
      <c r="K14" s="247">
        <v>17881.236479999996</v>
      </c>
      <c r="L14" s="247">
        <v>16897.768473599994</v>
      </c>
      <c r="M14" s="247">
        <v>15968.391207551993</v>
      </c>
      <c r="N14" s="143">
        <f t="shared" si="0"/>
        <v>-8.4941815179245928E-2</v>
      </c>
    </row>
    <row r="15" spans="1:29" s="225" customFormat="1" ht="15" customHeight="1">
      <c r="A15" s="229"/>
      <c r="B15" s="921"/>
      <c r="C15" s="157" t="s">
        <v>35</v>
      </c>
      <c r="D15" s="157"/>
      <c r="E15" s="247">
        <v>6200</v>
      </c>
      <c r="F15" s="247">
        <v>9500</v>
      </c>
      <c r="G15" s="247">
        <v>6800</v>
      </c>
      <c r="H15" s="247">
        <v>5440</v>
      </c>
      <c r="I15" s="247">
        <v>5059.2</v>
      </c>
      <c r="J15" s="247">
        <v>4755.6479999999992</v>
      </c>
      <c r="K15" s="247">
        <v>4470.309119999999</v>
      </c>
      <c r="L15" s="247">
        <v>4224.4421183999984</v>
      </c>
      <c r="M15" s="247">
        <v>3992.0978018879982</v>
      </c>
      <c r="N15" s="143">
        <f t="shared" si="0"/>
        <v>-8.4941815179245928E-2</v>
      </c>
    </row>
    <row r="16" spans="1:29" s="225" customFormat="1" ht="15" customHeight="1">
      <c r="A16" s="229"/>
      <c r="B16" s="921"/>
      <c r="C16" s="157" t="s">
        <v>36</v>
      </c>
      <c r="D16" s="157"/>
      <c r="E16" s="247">
        <v>3100</v>
      </c>
      <c r="F16" s="247">
        <v>6500</v>
      </c>
      <c r="G16" s="247">
        <v>8000</v>
      </c>
      <c r="H16" s="247">
        <v>6400</v>
      </c>
      <c r="I16" s="247">
        <v>5952</v>
      </c>
      <c r="J16" s="247">
        <v>5594.88</v>
      </c>
      <c r="K16" s="247">
        <v>5259.1871999999994</v>
      </c>
      <c r="L16" s="247">
        <v>4969.9319039999991</v>
      </c>
      <c r="M16" s="247">
        <v>4696.5856492799985</v>
      </c>
      <c r="N16" s="143">
        <f t="shared" si="0"/>
        <v>-8.4941815179245928E-2</v>
      </c>
    </row>
    <row r="17" spans="1:14" s="225" customFormat="1" ht="15" customHeight="1">
      <c r="A17" s="229"/>
      <c r="B17" s="922"/>
      <c r="C17" s="248" t="s">
        <v>37</v>
      </c>
      <c r="D17" s="248"/>
      <c r="E17" s="247">
        <f t="shared" ref="E17:K17" si="1">SUM(E12:E16)</f>
        <v>43300</v>
      </c>
      <c r="F17" s="247">
        <f t="shared" si="1"/>
        <v>61400</v>
      </c>
      <c r="G17" s="247">
        <f t="shared" si="1"/>
        <v>46120</v>
      </c>
      <c r="H17" s="247">
        <f t="shared" si="1"/>
        <v>36896</v>
      </c>
      <c r="I17" s="247">
        <f t="shared" si="1"/>
        <v>34289.279999999999</v>
      </c>
      <c r="J17" s="247">
        <f t="shared" si="1"/>
        <v>32239.123199999998</v>
      </c>
      <c r="K17" s="247">
        <f t="shared" si="1"/>
        <v>30332.135807999992</v>
      </c>
      <c r="L17" s="247">
        <f>SUM(L12:L16)</f>
        <v>28694.032738559989</v>
      </c>
      <c r="M17" s="247">
        <f>SUM(M12:M16)</f>
        <v>27145.723693939188</v>
      </c>
      <c r="N17" s="143">
        <f t="shared" si="0"/>
        <v>-8.4548471220744159E-2</v>
      </c>
    </row>
    <row r="18" spans="1:14" s="225" customFormat="1" ht="15" customHeight="1">
      <c r="A18" s="229"/>
      <c r="B18" s="264"/>
      <c r="C18" s="231"/>
      <c r="D18" s="231"/>
      <c r="E18" s="224"/>
      <c r="F18" s="224"/>
      <c r="G18" s="224"/>
      <c r="H18" s="224"/>
      <c r="I18" s="224"/>
      <c r="J18" s="224"/>
      <c r="K18" s="224"/>
      <c r="L18" s="224"/>
      <c r="M18" s="224"/>
      <c r="N18" s="140"/>
    </row>
    <row r="19" spans="1:14" s="225" customFormat="1" ht="15" customHeight="1">
      <c r="A19" s="229"/>
      <c r="B19" s="227" t="s">
        <v>374</v>
      </c>
      <c r="C19" s="232"/>
      <c r="D19" s="232"/>
      <c r="E19" s="233"/>
      <c r="F19" s="233"/>
      <c r="G19" s="233"/>
      <c r="H19" s="233"/>
      <c r="I19" s="233"/>
      <c r="J19" s="233"/>
      <c r="K19" s="233"/>
      <c r="L19" s="233"/>
      <c r="M19" s="233"/>
      <c r="N19" s="234"/>
    </row>
    <row r="20" spans="1:14" s="225" customFormat="1" ht="15" customHeight="1">
      <c r="A20" s="229"/>
      <c r="B20" s="161" t="s">
        <v>26</v>
      </c>
      <c r="C20" s="161" t="s">
        <v>27</v>
      </c>
      <c r="D20" s="161"/>
      <c r="E20" s="149">
        <v>2011</v>
      </c>
      <c r="F20" s="149">
        <v>2012</v>
      </c>
      <c r="G20" s="149">
        <v>2013</v>
      </c>
      <c r="H20" s="149">
        <v>2014</v>
      </c>
      <c r="I20" s="149">
        <v>2015</v>
      </c>
      <c r="J20" s="149">
        <v>2016</v>
      </c>
      <c r="K20" s="149">
        <v>2017</v>
      </c>
      <c r="L20" s="149">
        <v>2018</v>
      </c>
      <c r="M20" s="149">
        <v>2019</v>
      </c>
      <c r="N20" s="257" t="s">
        <v>29</v>
      </c>
    </row>
    <row r="21" spans="1:14" s="225" customFormat="1" ht="15" customHeight="1">
      <c r="A21" s="229"/>
      <c r="B21" s="920" t="s">
        <v>33</v>
      </c>
      <c r="C21" s="159" t="s">
        <v>38</v>
      </c>
      <c r="D21" s="159"/>
      <c r="E21" s="160">
        <f t="shared" ref="E21:M21" si="2">E12*E30/10^6</f>
        <v>23.512678749999999</v>
      </c>
      <c r="F21" s="160">
        <f t="shared" si="2"/>
        <v>16.082672264999999</v>
      </c>
      <c r="G21" s="160">
        <f t="shared" si="2"/>
        <v>7.6181079150000013</v>
      </c>
      <c r="H21" s="160">
        <f t="shared" si="2"/>
        <v>5.4850376988000002</v>
      </c>
      <c r="I21" s="160">
        <f t="shared" si="2"/>
        <v>4.5416112146064007</v>
      </c>
      <c r="J21" s="160">
        <f t="shared" si="2"/>
        <v>3.9693682015659939</v>
      </c>
      <c r="K21" s="160">
        <f t="shared" si="2"/>
        <v>3.6954817956579395</v>
      </c>
      <c r="L21" s="160">
        <f t="shared" si="2"/>
        <v>3.4756006288162919</v>
      </c>
      <c r="M21" s="160">
        <f t="shared" si="2"/>
        <v>3.268802391401723</v>
      </c>
      <c r="N21" s="147">
        <f t="shared" ref="N21:N26" si="3">(M21/G21)^(1/6)-1</f>
        <v>-0.13152579367278827</v>
      </c>
    </row>
    <row r="22" spans="1:14" s="225" customFormat="1" ht="15" customHeight="1">
      <c r="A22" s="229"/>
      <c r="B22" s="921"/>
      <c r="C22" s="157" t="s">
        <v>39</v>
      </c>
      <c r="D22" s="157"/>
      <c r="E22" s="158">
        <f t="shared" ref="E22:M22" si="4">E13*E31/10^6</f>
        <v>194.33794799999998</v>
      </c>
      <c r="F22" s="158">
        <f t="shared" si="4"/>
        <v>98.858869199999987</v>
      </c>
      <c r="G22" s="158">
        <f t="shared" si="4"/>
        <v>42.707031494399992</v>
      </c>
      <c r="H22" s="158">
        <f t="shared" si="4"/>
        <v>30.749062675967995</v>
      </c>
      <c r="I22" s="158">
        <f t="shared" si="4"/>
        <v>26.308898025558218</v>
      </c>
      <c r="J22" s="158">
        <f t="shared" si="4"/>
        <v>22.751935012502745</v>
      </c>
      <c r="K22" s="158">
        <f t="shared" si="4"/>
        <v>20.317477966164951</v>
      </c>
      <c r="L22" s="158">
        <f t="shared" si="4"/>
        <v>18.240015844124581</v>
      </c>
      <c r="M22" s="158">
        <f t="shared" si="4"/>
        <v>16.374974224062843</v>
      </c>
      <c r="N22" s="143">
        <f t="shared" si="3"/>
        <v>-0.14765868553711237</v>
      </c>
    </row>
    <row r="23" spans="1:14" s="225" customFormat="1" ht="15" customHeight="1">
      <c r="A23" s="229"/>
      <c r="B23" s="921"/>
      <c r="C23" s="157" t="s">
        <v>40</v>
      </c>
      <c r="D23" s="157"/>
      <c r="E23" s="158">
        <f t="shared" ref="E23:M23" si="5">E14*E32/10^6</f>
        <v>352.06150000000002</v>
      </c>
      <c r="F23" s="158">
        <f t="shared" si="5"/>
        <v>586.18239750000009</v>
      </c>
      <c r="G23" s="158">
        <f t="shared" si="5"/>
        <v>387.83094840000007</v>
      </c>
      <c r="H23" s="158">
        <f t="shared" si="5"/>
        <v>279.23828284800004</v>
      </c>
      <c r="I23" s="158">
        <f t="shared" si="5"/>
        <v>238.91627480474887</v>
      </c>
      <c r="J23" s="158">
        <f t="shared" si="5"/>
        <v>206.61479445114682</v>
      </c>
      <c r="K23" s="158">
        <f t="shared" si="5"/>
        <v>184.50701144487405</v>
      </c>
      <c r="L23" s="158">
        <f t="shared" si="5"/>
        <v>165.64116952463567</v>
      </c>
      <c r="M23" s="158">
        <f t="shared" si="5"/>
        <v>148.70435994074165</v>
      </c>
      <c r="N23" s="143">
        <f t="shared" si="3"/>
        <v>-0.14765868553711237</v>
      </c>
    </row>
    <row r="24" spans="1:14" s="225" customFormat="1" ht="15" customHeight="1">
      <c r="A24" s="229"/>
      <c r="B24" s="921"/>
      <c r="C24" s="157" t="s">
        <v>41</v>
      </c>
      <c r="D24" s="157"/>
      <c r="E24" s="158">
        <f t="shared" ref="E24:M24" si="6">E15*E33/10^6</f>
        <v>109.139065</v>
      </c>
      <c r="F24" s="158">
        <f t="shared" si="6"/>
        <v>150.50629125000003</v>
      </c>
      <c r="G24" s="158">
        <f t="shared" si="6"/>
        <v>96.957737100000017</v>
      </c>
      <c r="H24" s="158">
        <f t="shared" si="6"/>
        <v>69.80957071200001</v>
      </c>
      <c r="I24" s="158">
        <f t="shared" si="6"/>
        <v>59.729068701187217</v>
      </c>
      <c r="J24" s="158">
        <f t="shared" si="6"/>
        <v>51.653698612786705</v>
      </c>
      <c r="K24" s="158">
        <f t="shared" si="6"/>
        <v>46.126752861218513</v>
      </c>
      <c r="L24" s="158">
        <f t="shared" si="6"/>
        <v>41.410292381158918</v>
      </c>
      <c r="M24" s="158">
        <f t="shared" si="6"/>
        <v>37.176089985185413</v>
      </c>
      <c r="N24" s="143">
        <f t="shared" si="3"/>
        <v>-0.14765868553711237</v>
      </c>
    </row>
    <row r="25" spans="1:14" s="225" customFormat="1" ht="15" customHeight="1">
      <c r="A25" s="229"/>
      <c r="B25" s="921"/>
      <c r="C25" s="157" t="s">
        <v>36</v>
      </c>
      <c r="D25" s="157"/>
      <c r="E25" s="158">
        <f t="shared" ref="E25:M25" si="7">E16*E34/10^6</f>
        <v>156.00466349999999</v>
      </c>
      <c r="F25" s="158">
        <f t="shared" si="7"/>
        <v>294.39589725000002</v>
      </c>
      <c r="G25" s="158">
        <f t="shared" si="7"/>
        <v>307.98340020000001</v>
      </c>
      <c r="H25" s="158">
        <f t="shared" si="7"/>
        <v>209.42871213599997</v>
      </c>
      <c r="I25" s="158">
        <f t="shared" si="7"/>
        <v>175.29183205783198</v>
      </c>
      <c r="J25" s="158">
        <f t="shared" si="7"/>
        <v>148.29688992092585</v>
      </c>
      <c r="K25" s="158">
        <f t="shared" si="7"/>
        <v>125.45916887310327</v>
      </c>
      <c r="L25" s="158">
        <f t="shared" si="7"/>
        <v>106.70302312657432</v>
      </c>
      <c r="M25" s="158">
        <f t="shared" si="7"/>
        <v>90.750921169151439</v>
      </c>
      <c r="N25" s="143">
        <f t="shared" si="3"/>
        <v>-0.18425587355514805</v>
      </c>
    </row>
    <row r="26" spans="1:14" s="225" customFormat="1" ht="15" customHeight="1">
      <c r="A26" s="229"/>
      <c r="B26" s="922"/>
      <c r="C26" s="248" t="s">
        <v>37</v>
      </c>
      <c r="D26" s="248"/>
      <c r="E26" s="158">
        <f t="shared" ref="E26:K26" si="8">SUM(E21:E25)</f>
        <v>835.05585524999992</v>
      </c>
      <c r="F26" s="158">
        <f t="shared" si="8"/>
        <v>1146.0261274650002</v>
      </c>
      <c r="G26" s="158">
        <f t="shared" si="8"/>
        <v>843.09722510940003</v>
      </c>
      <c r="H26" s="158">
        <f t="shared" si="8"/>
        <v>594.71066607076796</v>
      </c>
      <c r="I26" s="158">
        <f t="shared" si="8"/>
        <v>504.78768480393268</v>
      </c>
      <c r="J26" s="158">
        <f t="shared" si="8"/>
        <v>433.28668619892812</v>
      </c>
      <c r="K26" s="158">
        <f t="shared" si="8"/>
        <v>380.10589294101874</v>
      </c>
      <c r="L26" s="158">
        <f>SUM(L21:L25)</f>
        <v>335.4701015053098</v>
      </c>
      <c r="M26" s="158">
        <f>SUM(M21:M25)</f>
        <v>296.27514771054302</v>
      </c>
      <c r="N26" s="143">
        <f t="shared" si="3"/>
        <v>-0.15995427267311879</v>
      </c>
    </row>
    <row r="27" spans="1:14" s="225" customFormat="1" ht="15" customHeight="1">
      <c r="A27" s="229"/>
      <c r="B27" s="264"/>
      <c r="C27" s="231"/>
      <c r="D27" s="231"/>
      <c r="E27" s="156"/>
      <c r="F27" s="156"/>
      <c r="G27" s="156"/>
      <c r="H27" s="156"/>
      <c r="I27" s="156"/>
      <c r="J27" s="156"/>
      <c r="K27" s="156"/>
      <c r="L27" s="156"/>
      <c r="M27" s="156"/>
      <c r="N27" s="140"/>
    </row>
    <row r="28" spans="1:14" s="225" customFormat="1" ht="15" customHeight="1">
      <c r="A28" s="229"/>
      <c r="B28" s="227" t="s">
        <v>42</v>
      </c>
      <c r="C28" s="233"/>
      <c r="D28" s="233"/>
      <c r="E28" s="233"/>
      <c r="F28" s="233"/>
      <c r="G28" s="233"/>
      <c r="H28" s="233"/>
      <c r="I28" s="233"/>
      <c r="J28" s="233"/>
      <c r="K28" s="233"/>
      <c r="L28" s="233"/>
      <c r="M28" s="233"/>
      <c r="N28" s="234"/>
    </row>
    <row r="29" spans="1:14" s="225" customFormat="1" ht="15" customHeight="1">
      <c r="A29" s="229"/>
      <c r="B29" s="161" t="s">
        <v>26</v>
      </c>
      <c r="C29" s="161" t="s">
        <v>27</v>
      </c>
      <c r="D29" s="161"/>
      <c r="E29" s="149">
        <v>2011</v>
      </c>
      <c r="F29" s="149">
        <v>2012</v>
      </c>
      <c r="G29" s="149">
        <v>2013</v>
      </c>
      <c r="H29" s="149">
        <v>2014</v>
      </c>
      <c r="I29" s="149">
        <v>2015</v>
      </c>
      <c r="J29" s="149">
        <v>2016</v>
      </c>
      <c r="K29" s="149">
        <v>2017</v>
      </c>
      <c r="L29" s="149">
        <v>2018</v>
      </c>
      <c r="M29" s="149">
        <v>2019</v>
      </c>
      <c r="N29" s="257" t="s">
        <v>29</v>
      </c>
    </row>
    <row r="30" spans="1:14" s="225" customFormat="1" ht="15" customHeight="1">
      <c r="A30" s="229"/>
      <c r="B30" s="920" t="s">
        <v>33</v>
      </c>
      <c r="C30" s="159" t="s">
        <v>38</v>
      </c>
      <c r="D30" s="159"/>
      <c r="E30" s="160">
        <v>9405.0715</v>
      </c>
      <c r="F30" s="160">
        <v>8464.5643500000006</v>
      </c>
      <c r="G30" s="160">
        <v>7618.1079150000005</v>
      </c>
      <c r="H30" s="160">
        <v>6856.2971235000005</v>
      </c>
      <c r="I30" s="160">
        <v>6307.7933536200007</v>
      </c>
      <c r="J30" s="160">
        <v>5803.1698853304006</v>
      </c>
      <c r="K30" s="160">
        <v>5513.0113910638802</v>
      </c>
      <c r="L30" s="160">
        <v>5237.360821510686</v>
      </c>
      <c r="M30" s="160">
        <v>4975.4927804351519</v>
      </c>
      <c r="N30" s="147">
        <f>(M30/G30)^(1/6)-1</f>
        <v>-6.853866934172248E-2</v>
      </c>
    </row>
    <row r="31" spans="1:14" s="225" customFormat="1" ht="15" customHeight="1">
      <c r="A31" s="229"/>
      <c r="B31" s="921"/>
      <c r="C31" s="157" t="s">
        <v>39</v>
      </c>
      <c r="D31" s="157"/>
      <c r="E31" s="158">
        <v>16898.951999999997</v>
      </c>
      <c r="F31" s="158">
        <v>15209.056799999998</v>
      </c>
      <c r="G31" s="158">
        <v>13688.151119999999</v>
      </c>
      <c r="H31" s="158">
        <v>12319.336007999998</v>
      </c>
      <c r="I31" s="158">
        <v>11333.78912736</v>
      </c>
      <c r="J31" s="158">
        <v>10427.0859971712</v>
      </c>
      <c r="K31" s="158">
        <v>9905.7316973126399</v>
      </c>
      <c r="L31" s="158">
        <v>9410.445112447007</v>
      </c>
      <c r="M31" s="158">
        <v>8939.9228568246563</v>
      </c>
      <c r="N31" s="143">
        <f>(M31/G31)^(1/6)-1</f>
        <v>-6.853866934172248E-2</v>
      </c>
    </row>
    <row r="32" spans="1:14" s="225" customFormat="1" ht="15" customHeight="1">
      <c r="A32" s="229"/>
      <c r="B32" s="921"/>
      <c r="C32" s="157" t="s">
        <v>40</v>
      </c>
      <c r="D32" s="157"/>
      <c r="E32" s="158">
        <v>17603.075000000001</v>
      </c>
      <c r="F32" s="158">
        <v>15842.767500000002</v>
      </c>
      <c r="G32" s="158">
        <v>14258.490750000003</v>
      </c>
      <c r="H32" s="158">
        <v>12832.641675000003</v>
      </c>
      <c r="I32" s="158">
        <v>11806.030341000003</v>
      </c>
      <c r="J32" s="158">
        <v>10861.547913720004</v>
      </c>
      <c r="K32" s="158">
        <v>10318.470518034002</v>
      </c>
      <c r="L32" s="158">
        <v>9802.546992132302</v>
      </c>
      <c r="M32" s="158">
        <v>9312.4196425256869</v>
      </c>
      <c r="N32" s="143">
        <f>(M32/G32)^(1/6)-1</f>
        <v>-6.853866934172248E-2</v>
      </c>
    </row>
    <row r="33" spans="1:16" s="225" customFormat="1" ht="15" customHeight="1">
      <c r="A33" s="229"/>
      <c r="B33" s="921"/>
      <c r="C33" s="157" t="s">
        <v>41</v>
      </c>
      <c r="D33" s="157"/>
      <c r="E33" s="158">
        <v>17603.075000000001</v>
      </c>
      <c r="F33" s="158">
        <v>15842.767500000002</v>
      </c>
      <c r="G33" s="158">
        <v>14258.490750000003</v>
      </c>
      <c r="H33" s="158">
        <v>12832.641675000003</v>
      </c>
      <c r="I33" s="158">
        <v>11806.030341000003</v>
      </c>
      <c r="J33" s="158">
        <v>10861.547913720004</v>
      </c>
      <c r="K33" s="158">
        <v>10318.470518034002</v>
      </c>
      <c r="L33" s="158">
        <v>9802.546992132302</v>
      </c>
      <c r="M33" s="158">
        <v>9312.4196425256869</v>
      </c>
      <c r="N33" s="143">
        <f>(M33/G33)^(1/6)-1</f>
        <v>-6.853866934172248E-2</v>
      </c>
    </row>
    <row r="34" spans="1:16" s="225" customFormat="1" ht="15" customHeight="1">
      <c r="A34" s="229"/>
      <c r="B34" s="922"/>
      <c r="C34" s="157" t="s">
        <v>36</v>
      </c>
      <c r="D34" s="157"/>
      <c r="E34" s="158">
        <v>50324.084999999999</v>
      </c>
      <c r="F34" s="158">
        <v>45291.676500000001</v>
      </c>
      <c r="G34" s="158">
        <v>38497.925024999997</v>
      </c>
      <c r="H34" s="158">
        <v>32723.236271249996</v>
      </c>
      <c r="I34" s="158">
        <v>29450.912644124997</v>
      </c>
      <c r="J34" s="158">
        <v>26505.821379712499</v>
      </c>
      <c r="K34" s="158">
        <v>23855.239241741248</v>
      </c>
      <c r="L34" s="158">
        <v>21469.715317567123</v>
      </c>
      <c r="M34" s="158">
        <v>19322.743785810409</v>
      </c>
      <c r="N34" s="143">
        <f>(M34/G34)^(1/6)-1</f>
        <v>-0.10853305289581805</v>
      </c>
    </row>
    <row r="35" spans="1:16" s="225" customFormat="1" ht="12.75" customHeight="1">
      <c r="A35" s="229"/>
      <c r="C35" s="155"/>
      <c r="D35" s="155"/>
      <c r="E35" s="156"/>
      <c r="F35" s="156"/>
      <c r="G35" s="156"/>
      <c r="H35" s="156"/>
      <c r="I35" s="156"/>
      <c r="J35" s="156"/>
      <c r="K35" s="156"/>
      <c r="L35" s="156"/>
      <c r="M35" s="156"/>
      <c r="N35" s="140"/>
    </row>
    <row r="36" spans="1:16" s="225" customFormat="1" ht="12.75" customHeight="1">
      <c r="A36" s="229"/>
      <c r="B36" s="230"/>
      <c r="C36" s="230"/>
      <c r="D36" s="230"/>
      <c r="E36" s="230"/>
      <c r="F36" s="230"/>
      <c r="G36" s="230"/>
      <c r="H36" s="230"/>
      <c r="I36" s="230"/>
      <c r="J36" s="230"/>
      <c r="K36" s="230"/>
      <c r="L36" s="230"/>
      <c r="M36" s="230"/>
      <c r="N36" s="230"/>
    </row>
    <row r="37" spans="1:16" s="236" customFormat="1" ht="21" customHeight="1">
      <c r="A37" s="235"/>
      <c r="B37" s="923" t="s">
        <v>43</v>
      </c>
      <c r="C37" s="923"/>
      <c r="D37" s="923"/>
      <c r="E37" s="923"/>
      <c r="F37" s="923"/>
      <c r="G37" s="923"/>
      <c r="H37" s="923"/>
      <c r="I37" s="923"/>
      <c r="J37" s="923"/>
      <c r="K37" s="923"/>
      <c r="L37" s="923"/>
      <c r="M37" s="923"/>
      <c r="N37" s="923"/>
      <c r="O37" s="923"/>
      <c r="P37" s="923"/>
    </row>
    <row r="38" spans="1:16" s="236" customFormat="1">
      <c r="B38" s="237" t="s">
        <v>500</v>
      </c>
      <c r="C38" s="237"/>
      <c r="D38" s="237"/>
      <c r="E38" s="237"/>
      <c r="F38" s="237"/>
      <c r="G38" s="237"/>
      <c r="H38" s="237"/>
      <c r="I38" s="237"/>
      <c r="J38" s="237"/>
      <c r="K38" s="237"/>
      <c r="L38" s="237"/>
      <c r="M38" s="237"/>
      <c r="N38" s="237"/>
      <c r="O38" s="237"/>
    </row>
    <row r="39" spans="1:16" s="236" customFormat="1">
      <c r="B39" s="924" t="s">
        <v>286</v>
      </c>
      <c r="C39" s="924"/>
      <c r="D39" s="924"/>
      <c r="E39" s="924"/>
      <c r="F39" s="924"/>
      <c r="G39" s="924"/>
      <c r="H39" s="924"/>
      <c r="I39" s="924"/>
      <c r="J39" s="924"/>
      <c r="K39" s="924"/>
      <c r="L39" s="924"/>
      <c r="M39" s="924"/>
      <c r="N39" s="924"/>
      <c r="O39" s="924"/>
      <c r="P39" s="238"/>
    </row>
    <row r="40" spans="1:16" s="236" customFormat="1" ht="11.25"/>
    <row r="41" spans="1:16" s="236" customFormat="1">
      <c r="B41" s="228" t="s">
        <v>376</v>
      </c>
      <c r="C41" s="239"/>
      <c r="D41" s="239"/>
      <c r="E41" s="240"/>
      <c r="F41" s="240"/>
      <c r="G41" s="240"/>
      <c r="H41" s="240"/>
      <c r="I41" s="240"/>
      <c r="J41" s="240"/>
      <c r="K41" s="240"/>
      <c r="L41" s="240"/>
      <c r="M41" s="240"/>
      <c r="N41" s="241"/>
      <c r="O41" s="242"/>
    </row>
    <row r="42" spans="1:16" s="236" customFormat="1" ht="15" customHeight="1">
      <c r="B42" s="161" t="s">
        <v>26</v>
      </c>
      <c r="C42" s="161" t="s">
        <v>27</v>
      </c>
      <c r="D42" s="161"/>
      <c r="E42" s="149">
        <v>2011</v>
      </c>
      <c r="F42" s="149">
        <v>2012</v>
      </c>
      <c r="G42" s="149">
        <v>2013</v>
      </c>
      <c r="H42" s="149">
        <v>2014</v>
      </c>
      <c r="I42" s="149">
        <v>2015</v>
      </c>
      <c r="J42" s="149">
        <v>2016</v>
      </c>
      <c r="K42" s="149">
        <v>2017</v>
      </c>
      <c r="L42" s="149">
        <v>2018</v>
      </c>
      <c r="M42" s="149">
        <v>2019</v>
      </c>
      <c r="N42" s="257" t="s">
        <v>29</v>
      </c>
      <c r="O42" s="242"/>
    </row>
    <row r="43" spans="1:16" s="236" customFormat="1" ht="15" customHeight="1">
      <c r="B43" s="925" t="s">
        <v>33</v>
      </c>
      <c r="C43" s="259" t="s">
        <v>38</v>
      </c>
      <c r="D43" s="259"/>
      <c r="E43" s="260">
        <v>953.75</v>
      </c>
      <c r="F43" s="260">
        <v>760</v>
      </c>
      <c r="G43" s="260">
        <v>400</v>
      </c>
      <c r="H43" s="260">
        <v>320</v>
      </c>
      <c r="I43" s="260">
        <v>288</v>
      </c>
      <c r="J43" s="260">
        <v>273.60000000000002</v>
      </c>
      <c r="K43" s="260">
        <v>268.12799999999999</v>
      </c>
      <c r="L43" s="260">
        <v>265.44671999999997</v>
      </c>
      <c r="M43" s="260">
        <v>262.79225279999997</v>
      </c>
      <c r="N43" s="261">
        <f>(M43/G43)^(1/6)-1</f>
        <v>-6.762183491455509E-2</v>
      </c>
      <c r="O43" s="242"/>
    </row>
    <row r="44" spans="1:16" s="236" customFormat="1" ht="15" customHeight="1">
      <c r="B44" s="921"/>
      <c r="C44" s="249" t="s">
        <v>39</v>
      </c>
      <c r="D44" s="249"/>
      <c r="E44" s="250">
        <v>4630</v>
      </c>
      <c r="F44" s="250">
        <v>2500</v>
      </c>
      <c r="G44" s="250">
        <v>1360</v>
      </c>
      <c r="H44" s="250">
        <v>748.8</v>
      </c>
      <c r="I44" s="250">
        <v>696.3839999999999</v>
      </c>
      <c r="J44" s="250">
        <v>654.60095999999987</v>
      </c>
      <c r="K44" s="250">
        <v>594.81407231999981</v>
      </c>
      <c r="L44" s="250">
        <v>562.09929834239983</v>
      </c>
      <c r="M44" s="250">
        <v>531.18383693356782</v>
      </c>
      <c r="N44" s="251">
        <f t="shared" ref="N44:N46" si="9">(M44/G44)^(1/6)-1</f>
        <v>-0.14502977460260691</v>
      </c>
      <c r="O44" s="242"/>
    </row>
    <row r="45" spans="1:16" s="236" customFormat="1" ht="15" customHeight="1">
      <c r="B45" s="921"/>
      <c r="C45" s="249" t="s">
        <v>40</v>
      </c>
      <c r="D45" s="249"/>
      <c r="E45" s="250">
        <v>3293</v>
      </c>
      <c r="F45" s="250">
        <v>2089</v>
      </c>
      <c r="G45" s="250">
        <v>1420.5199999999998</v>
      </c>
      <c r="H45" s="250">
        <v>1088</v>
      </c>
      <c r="I45" s="250">
        <v>1011.84</v>
      </c>
      <c r="J45" s="250">
        <v>951.12959999999987</v>
      </c>
      <c r="K45" s="250">
        <v>894.06182399999989</v>
      </c>
      <c r="L45" s="250">
        <v>844.88842367999973</v>
      </c>
      <c r="M45" s="250">
        <v>798.41956037759974</v>
      </c>
      <c r="N45" s="251">
        <f t="shared" si="9"/>
        <v>-9.155779537212283E-2</v>
      </c>
      <c r="O45" s="242"/>
    </row>
    <row r="46" spans="1:16" s="236" customFormat="1" ht="15" customHeight="1">
      <c r="B46" s="921"/>
      <c r="C46" s="249" t="s">
        <v>41</v>
      </c>
      <c r="D46" s="249"/>
      <c r="E46" s="250">
        <v>1330</v>
      </c>
      <c r="F46" s="250">
        <v>6137</v>
      </c>
      <c r="G46" s="250">
        <v>4400</v>
      </c>
      <c r="H46" s="250">
        <v>3536</v>
      </c>
      <c r="I46" s="250">
        <v>3288.48</v>
      </c>
      <c r="J46" s="250">
        <v>3091.1711999999998</v>
      </c>
      <c r="K46" s="250">
        <v>2905.7009279999993</v>
      </c>
      <c r="L46" s="250">
        <v>2745.8873769599991</v>
      </c>
      <c r="M46" s="250">
        <v>2594.8635712271989</v>
      </c>
      <c r="N46" s="251">
        <f t="shared" si="9"/>
        <v>-8.4249898574170645E-2</v>
      </c>
      <c r="O46" s="242"/>
    </row>
    <row r="47" spans="1:16" s="236" customFormat="1" ht="15" customHeight="1">
      <c r="B47" s="921"/>
      <c r="C47" s="249" t="s">
        <v>36</v>
      </c>
      <c r="D47" s="249"/>
      <c r="E47" s="250">
        <v>0</v>
      </c>
      <c r="F47" s="250">
        <v>0</v>
      </c>
      <c r="G47" s="250">
        <v>0</v>
      </c>
      <c r="H47" s="250">
        <v>0</v>
      </c>
      <c r="I47" s="250">
        <v>297.60000000000002</v>
      </c>
      <c r="J47" s="250">
        <v>279.74400000000003</v>
      </c>
      <c r="K47" s="250">
        <v>368.14310399999999</v>
      </c>
      <c r="L47" s="250">
        <v>347.89523327999996</v>
      </c>
      <c r="M47" s="250">
        <v>328.76099544959993</v>
      </c>
      <c r="N47" s="251"/>
      <c r="O47" s="242"/>
    </row>
    <row r="48" spans="1:16" s="236" customFormat="1" ht="15" customHeight="1">
      <c r="B48" s="922"/>
      <c r="C48" s="252" t="s">
        <v>37</v>
      </c>
      <c r="D48" s="252"/>
      <c r="E48" s="250">
        <f t="shared" ref="E48:M48" si="10">SUM(E43:E47)</f>
        <v>10206.75</v>
      </c>
      <c r="F48" s="250">
        <f t="shared" si="10"/>
        <v>11486</v>
      </c>
      <c r="G48" s="250">
        <f t="shared" si="10"/>
        <v>7580.5199999999995</v>
      </c>
      <c r="H48" s="250">
        <f t="shared" si="10"/>
        <v>5692.8</v>
      </c>
      <c r="I48" s="250">
        <f t="shared" si="10"/>
        <v>5582.3040000000001</v>
      </c>
      <c r="J48" s="250">
        <f t="shared" si="10"/>
        <v>5250.2457599999989</v>
      </c>
      <c r="K48" s="250">
        <f t="shared" si="10"/>
        <v>5030.8479283199986</v>
      </c>
      <c r="L48" s="250">
        <f t="shared" si="10"/>
        <v>4766.2170522623983</v>
      </c>
      <c r="M48" s="250">
        <f t="shared" si="10"/>
        <v>4516.020216787967</v>
      </c>
      <c r="N48" s="251">
        <f>(M48/G48)^(1/6)-1</f>
        <v>-8.2704041783903559E-2</v>
      </c>
      <c r="O48" s="242"/>
    </row>
    <row r="49" spans="2:15" s="236" customFormat="1" ht="15" customHeight="1">
      <c r="B49" s="264"/>
      <c r="C49" s="244"/>
      <c r="D49" s="244"/>
      <c r="E49" s="222"/>
      <c r="F49" s="222"/>
      <c r="G49" s="222"/>
      <c r="H49" s="222"/>
      <c r="I49" s="222"/>
      <c r="J49" s="222"/>
      <c r="K49" s="222"/>
      <c r="L49" s="222"/>
      <c r="M49" s="222"/>
      <c r="N49" s="243"/>
      <c r="O49" s="242"/>
    </row>
    <row r="50" spans="2:15" s="236" customFormat="1" ht="15" customHeight="1">
      <c r="B50" s="228" t="s">
        <v>374</v>
      </c>
      <c r="C50" s="245"/>
      <c r="D50" s="245"/>
      <c r="E50" s="246"/>
      <c r="F50" s="246"/>
      <c r="G50" s="246"/>
      <c r="H50" s="246"/>
      <c r="I50" s="246"/>
      <c r="J50" s="246"/>
      <c r="K50" s="246"/>
      <c r="L50" s="246"/>
      <c r="M50" s="246"/>
      <c r="N50" s="241"/>
      <c r="O50" s="242"/>
    </row>
    <row r="51" spans="2:15" s="236" customFormat="1" ht="15" customHeight="1">
      <c r="B51" s="161" t="s">
        <v>26</v>
      </c>
      <c r="C51" s="161" t="s">
        <v>27</v>
      </c>
      <c r="D51" s="161"/>
      <c r="E51" s="149">
        <v>2011</v>
      </c>
      <c r="F51" s="149">
        <v>2012</v>
      </c>
      <c r="G51" s="149">
        <v>2013</v>
      </c>
      <c r="H51" s="149">
        <v>2014</v>
      </c>
      <c r="I51" s="149">
        <v>2015</v>
      </c>
      <c r="J51" s="149">
        <v>2016</v>
      </c>
      <c r="K51" s="149">
        <v>2017</v>
      </c>
      <c r="L51" s="149">
        <v>2018</v>
      </c>
      <c r="M51" s="149">
        <v>2019</v>
      </c>
      <c r="N51" s="257" t="s">
        <v>29</v>
      </c>
      <c r="O51" s="242"/>
    </row>
    <row r="52" spans="2:15" s="242" customFormat="1" ht="15" customHeight="1">
      <c r="B52" s="925" t="s">
        <v>33</v>
      </c>
      <c r="C52" s="259" t="s">
        <v>38</v>
      </c>
      <c r="D52" s="259"/>
      <c r="E52" s="262">
        <f t="shared" ref="E52:M52" si="11">E43*E61/10^6</f>
        <v>8.9700869431250005</v>
      </c>
      <c r="F52" s="262">
        <f t="shared" si="11"/>
        <v>6.4330689060000008</v>
      </c>
      <c r="G52" s="262">
        <f t="shared" si="11"/>
        <v>3.0472431660000003</v>
      </c>
      <c r="H52" s="262">
        <f t="shared" si="11"/>
        <v>2.1940150795200002</v>
      </c>
      <c r="I52" s="262">
        <f t="shared" si="11"/>
        <v>1.8166444858425601</v>
      </c>
      <c r="J52" s="262">
        <f t="shared" si="11"/>
        <v>1.5877472806263979</v>
      </c>
      <c r="K52" s="262">
        <f t="shared" si="11"/>
        <v>1.478192718263176</v>
      </c>
      <c r="L52" s="262">
        <f t="shared" si="11"/>
        <v>1.3902402515265169</v>
      </c>
      <c r="M52" s="262">
        <f t="shared" si="11"/>
        <v>1.3075209565606893</v>
      </c>
      <c r="N52" s="261">
        <f t="shared" ref="N52:N55" si="12">(M52/G52)^(1/6)-1</f>
        <v>-0.13152579367278827</v>
      </c>
    </row>
    <row r="53" spans="2:15" s="242" customFormat="1" ht="15" customHeight="1">
      <c r="B53" s="921"/>
      <c r="C53" s="249" t="s">
        <v>39</v>
      </c>
      <c r="D53" s="249"/>
      <c r="E53" s="253">
        <f t="shared" ref="E53:M53" si="13">E44*E62/10^6</f>
        <v>78.242147759999995</v>
      </c>
      <c r="F53" s="253">
        <f t="shared" si="13"/>
        <v>38.022641999999991</v>
      </c>
      <c r="G53" s="253">
        <f t="shared" si="13"/>
        <v>18.615885523199999</v>
      </c>
      <c r="H53" s="253">
        <f t="shared" si="13"/>
        <v>9.224718802790397</v>
      </c>
      <c r="I53" s="253">
        <f t="shared" si="13"/>
        <v>7.8926694076674648</v>
      </c>
      <c r="J53" s="253">
        <f t="shared" si="13"/>
        <v>6.8255805037508237</v>
      </c>
      <c r="K53" s="253">
        <f t="shared" si="13"/>
        <v>5.8920686101878355</v>
      </c>
      <c r="L53" s="253">
        <f t="shared" si="13"/>
        <v>5.2896045947961285</v>
      </c>
      <c r="M53" s="253">
        <f t="shared" si="13"/>
        <v>4.7487425249782245</v>
      </c>
      <c r="N53" s="251">
        <f t="shared" si="12"/>
        <v>-0.20362829617813671</v>
      </c>
    </row>
    <row r="54" spans="2:15" s="242" customFormat="1" ht="15" customHeight="1">
      <c r="B54" s="921"/>
      <c r="C54" s="249" t="s">
        <v>40</v>
      </c>
      <c r="D54" s="249"/>
      <c r="E54" s="253">
        <f t="shared" ref="E54:M54" si="14">E45*E63/10^6</f>
        <v>57.966925975000002</v>
      </c>
      <c r="F54" s="253">
        <f t="shared" si="14"/>
        <v>33.095541307500007</v>
      </c>
      <c r="G54" s="253">
        <f t="shared" si="14"/>
        <v>20.25447128019</v>
      </c>
      <c r="H54" s="253">
        <f t="shared" si="14"/>
        <v>13.961914142400001</v>
      </c>
      <c r="I54" s="253">
        <f t="shared" si="14"/>
        <v>11.945813740237444</v>
      </c>
      <c r="J54" s="253">
        <f t="shared" si="14"/>
        <v>10.33073972255734</v>
      </c>
      <c r="K54" s="253">
        <f t="shared" si="14"/>
        <v>9.2253505722437037</v>
      </c>
      <c r="L54" s="253">
        <f t="shared" si="14"/>
        <v>8.2820584762317839</v>
      </c>
      <c r="M54" s="253">
        <f t="shared" si="14"/>
        <v>7.4352179970370837</v>
      </c>
      <c r="N54" s="251">
        <f t="shared" si="12"/>
        <v>-0.15382121525117831</v>
      </c>
    </row>
    <row r="55" spans="2:15" s="242" customFormat="1" ht="15" customHeight="1">
      <c r="B55" s="921"/>
      <c r="C55" s="249" t="s">
        <v>41</v>
      </c>
      <c r="D55" s="249"/>
      <c r="E55" s="253">
        <f t="shared" ref="E55:M55" si="15">E46*E64/10^6</f>
        <v>23.41208975</v>
      </c>
      <c r="F55" s="253">
        <f t="shared" si="15"/>
        <v>97.227064147500002</v>
      </c>
      <c r="G55" s="253">
        <f t="shared" si="15"/>
        <v>62.737359300000008</v>
      </c>
      <c r="H55" s="253">
        <f t="shared" si="15"/>
        <v>45.376220962800012</v>
      </c>
      <c r="I55" s="253">
        <f t="shared" si="15"/>
        <v>38.823894655771689</v>
      </c>
      <c r="J55" s="253">
        <f t="shared" si="15"/>
        <v>33.574904098311357</v>
      </c>
      <c r="K55" s="253">
        <f t="shared" si="15"/>
        <v>29.982389359792034</v>
      </c>
      <c r="L55" s="253">
        <f t="shared" si="15"/>
        <v>26.916690047753296</v>
      </c>
      <c r="M55" s="253">
        <f t="shared" si="15"/>
        <v>24.164458490370521</v>
      </c>
      <c r="N55" s="251">
        <f t="shared" si="12"/>
        <v>-0.1470141919754443</v>
      </c>
    </row>
    <row r="56" spans="2:15" s="242" customFormat="1" ht="15" customHeight="1">
      <c r="B56" s="921"/>
      <c r="C56" s="249" t="s">
        <v>36</v>
      </c>
      <c r="D56" s="249"/>
      <c r="E56" s="253">
        <f t="shared" ref="E56:M56" si="16">E47*E65/10^6</f>
        <v>0</v>
      </c>
      <c r="F56" s="253">
        <f t="shared" si="16"/>
        <v>0</v>
      </c>
      <c r="G56" s="253">
        <f t="shared" si="16"/>
        <v>0</v>
      </c>
      <c r="H56" s="253">
        <f t="shared" si="16"/>
        <v>0</v>
      </c>
      <c r="I56" s="253">
        <f t="shared" si="16"/>
        <v>8.7645916028915991</v>
      </c>
      <c r="J56" s="253">
        <f t="shared" si="16"/>
        <v>7.4148444960462943</v>
      </c>
      <c r="K56" s="253">
        <f t="shared" si="16"/>
        <v>8.7821418211172304</v>
      </c>
      <c r="L56" s="253">
        <f t="shared" si="16"/>
        <v>7.4692116188602027</v>
      </c>
      <c r="M56" s="253">
        <f t="shared" si="16"/>
        <v>6.3525644818406013</v>
      </c>
      <c r="N56" s="251"/>
    </row>
    <row r="57" spans="2:15" s="242" customFormat="1" ht="15" customHeight="1">
      <c r="B57" s="922"/>
      <c r="C57" s="252" t="s">
        <v>37</v>
      </c>
      <c r="D57" s="252"/>
      <c r="E57" s="253">
        <f t="shared" ref="E57:K57" si="17">SUM(E52:E56)</f>
        <v>168.59125042812499</v>
      </c>
      <c r="F57" s="253">
        <f t="shared" si="17"/>
        <v>174.77831636100001</v>
      </c>
      <c r="G57" s="253">
        <f t="shared" si="17"/>
        <v>104.65495926939001</v>
      </c>
      <c r="H57" s="253">
        <f t="shared" si="17"/>
        <v>70.756868987510416</v>
      </c>
      <c r="I57" s="253">
        <f t="shared" si="17"/>
        <v>69.243613892410764</v>
      </c>
      <c r="J57" s="253">
        <f t="shared" si="17"/>
        <v>59.733816101292213</v>
      </c>
      <c r="K57" s="253">
        <f t="shared" si="17"/>
        <v>55.360143081603972</v>
      </c>
      <c r="L57" s="253">
        <f>SUM(L52:L56)</f>
        <v>49.347804989167926</v>
      </c>
      <c r="M57" s="253">
        <f>SUM(M52:M56)</f>
        <v>44.008504450787122</v>
      </c>
      <c r="N57" s="251">
        <f>(M57/G57)^(1/6)-1</f>
        <v>-0.13444208348474906</v>
      </c>
    </row>
    <row r="58" spans="2:15" s="242" customFormat="1" ht="15" customHeight="1">
      <c r="B58" s="264"/>
      <c r="C58" s="244"/>
      <c r="D58" s="244"/>
      <c r="E58" s="223"/>
      <c r="F58" s="223"/>
      <c r="G58" s="223"/>
      <c r="H58" s="223"/>
      <c r="I58" s="223"/>
      <c r="J58" s="223"/>
      <c r="K58" s="223"/>
      <c r="L58" s="223"/>
      <c r="M58" s="223"/>
      <c r="N58" s="243"/>
    </row>
    <row r="59" spans="2:15" s="242" customFormat="1" ht="15" customHeight="1">
      <c r="B59" s="228" t="s">
        <v>42</v>
      </c>
      <c r="C59" s="246"/>
      <c r="D59" s="246"/>
      <c r="E59" s="246"/>
      <c r="F59" s="246"/>
      <c r="G59" s="246"/>
      <c r="H59" s="246"/>
      <c r="I59" s="246"/>
      <c r="J59" s="246"/>
      <c r="K59" s="246"/>
      <c r="L59" s="246"/>
      <c r="M59" s="246"/>
      <c r="N59" s="241"/>
    </row>
    <row r="60" spans="2:15" s="242" customFormat="1" ht="15" customHeight="1">
      <c r="B60" s="161" t="s">
        <v>26</v>
      </c>
      <c r="C60" s="161" t="s">
        <v>27</v>
      </c>
      <c r="D60" s="161"/>
      <c r="E60" s="149">
        <v>2011</v>
      </c>
      <c r="F60" s="149">
        <v>2012</v>
      </c>
      <c r="G60" s="149">
        <v>2013</v>
      </c>
      <c r="H60" s="149">
        <v>2014</v>
      </c>
      <c r="I60" s="149">
        <v>2015</v>
      </c>
      <c r="J60" s="149">
        <v>2016</v>
      </c>
      <c r="K60" s="149">
        <v>2017</v>
      </c>
      <c r="L60" s="149">
        <v>2018</v>
      </c>
      <c r="M60" s="149">
        <v>2019</v>
      </c>
      <c r="N60" s="257" t="s">
        <v>29</v>
      </c>
    </row>
    <row r="61" spans="2:15" s="242" customFormat="1" ht="15" customHeight="1">
      <c r="B61" s="925" t="s">
        <v>33</v>
      </c>
      <c r="C61" s="259" t="s">
        <v>38</v>
      </c>
      <c r="D61" s="259"/>
      <c r="E61" s="262">
        <f t="shared" ref="E61:K61" si="18">E30</f>
        <v>9405.0715</v>
      </c>
      <c r="F61" s="262">
        <f t="shared" si="18"/>
        <v>8464.5643500000006</v>
      </c>
      <c r="G61" s="262">
        <f t="shared" si="18"/>
        <v>7618.1079150000005</v>
      </c>
      <c r="H61" s="262">
        <f t="shared" si="18"/>
        <v>6856.2971235000005</v>
      </c>
      <c r="I61" s="262">
        <f t="shared" si="18"/>
        <v>6307.7933536200007</v>
      </c>
      <c r="J61" s="262">
        <f t="shared" si="18"/>
        <v>5803.1698853304006</v>
      </c>
      <c r="K61" s="262">
        <f t="shared" si="18"/>
        <v>5513.0113910638802</v>
      </c>
      <c r="L61" s="262">
        <f t="shared" ref="L61:M65" si="19">L30</f>
        <v>5237.360821510686</v>
      </c>
      <c r="M61" s="262">
        <f t="shared" si="19"/>
        <v>4975.4927804351519</v>
      </c>
      <c r="N61" s="261">
        <f t="shared" ref="N61:N64" si="20">(M61/G61)^(1/6)-1</f>
        <v>-6.853866934172248E-2</v>
      </c>
    </row>
    <row r="62" spans="2:15" s="242" customFormat="1" ht="15" customHeight="1">
      <c r="B62" s="921"/>
      <c r="C62" s="249" t="s">
        <v>39</v>
      </c>
      <c r="D62" s="249"/>
      <c r="E62" s="253">
        <f t="shared" ref="E62:K65" si="21">E31</f>
        <v>16898.951999999997</v>
      </c>
      <c r="F62" s="253">
        <f t="shared" si="21"/>
        <v>15209.056799999998</v>
      </c>
      <c r="G62" s="253">
        <f t="shared" si="21"/>
        <v>13688.151119999999</v>
      </c>
      <c r="H62" s="253">
        <f t="shared" si="21"/>
        <v>12319.336007999998</v>
      </c>
      <c r="I62" s="253">
        <f t="shared" si="21"/>
        <v>11333.78912736</v>
      </c>
      <c r="J62" s="253">
        <f t="shared" si="21"/>
        <v>10427.0859971712</v>
      </c>
      <c r="K62" s="253">
        <f t="shared" si="21"/>
        <v>9905.7316973126399</v>
      </c>
      <c r="L62" s="253">
        <f t="shared" si="19"/>
        <v>9410.445112447007</v>
      </c>
      <c r="M62" s="253">
        <f t="shared" si="19"/>
        <v>8939.9228568246563</v>
      </c>
      <c r="N62" s="251">
        <f t="shared" si="20"/>
        <v>-6.853866934172248E-2</v>
      </c>
    </row>
    <row r="63" spans="2:15" s="242" customFormat="1" ht="15" customHeight="1">
      <c r="B63" s="921"/>
      <c r="C63" s="249" t="s">
        <v>40</v>
      </c>
      <c r="D63" s="249"/>
      <c r="E63" s="253">
        <f t="shared" si="21"/>
        <v>17603.075000000001</v>
      </c>
      <c r="F63" s="253">
        <f t="shared" si="21"/>
        <v>15842.767500000002</v>
      </c>
      <c r="G63" s="253">
        <f t="shared" si="21"/>
        <v>14258.490750000003</v>
      </c>
      <c r="H63" s="253">
        <f t="shared" si="21"/>
        <v>12832.641675000003</v>
      </c>
      <c r="I63" s="253">
        <f t="shared" si="21"/>
        <v>11806.030341000003</v>
      </c>
      <c r="J63" s="253">
        <f t="shared" si="21"/>
        <v>10861.547913720004</v>
      </c>
      <c r="K63" s="253">
        <f t="shared" si="21"/>
        <v>10318.470518034002</v>
      </c>
      <c r="L63" s="253">
        <f t="shared" si="19"/>
        <v>9802.546992132302</v>
      </c>
      <c r="M63" s="253">
        <f t="shared" si="19"/>
        <v>9312.4196425256869</v>
      </c>
      <c r="N63" s="251">
        <f t="shared" si="20"/>
        <v>-6.853866934172248E-2</v>
      </c>
    </row>
    <row r="64" spans="2:15" s="242" customFormat="1" ht="15" customHeight="1">
      <c r="B64" s="921"/>
      <c r="C64" s="249" t="s">
        <v>41</v>
      </c>
      <c r="D64" s="249"/>
      <c r="E64" s="253">
        <f t="shared" si="21"/>
        <v>17603.075000000001</v>
      </c>
      <c r="F64" s="253">
        <f t="shared" si="21"/>
        <v>15842.767500000002</v>
      </c>
      <c r="G64" s="253">
        <f t="shared" si="21"/>
        <v>14258.490750000003</v>
      </c>
      <c r="H64" s="253">
        <f t="shared" si="21"/>
        <v>12832.641675000003</v>
      </c>
      <c r="I64" s="253">
        <f t="shared" si="21"/>
        <v>11806.030341000003</v>
      </c>
      <c r="J64" s="253">
        <f t="shared" si="21"/>
        <v>10861.547913720004</v>
      </c>
      <c r="K64" s="253">
        <f t="shared" si="21"/>
        <v>10318.470518034002</v>
      </c>
      <c r="L64" s="253">
        <f t="shared" si="19"/>
        <v>9802.546992132302</v>
      </c>
      <c r="M64" s="253">
        <f t="shared" si="19"/>
        <v>9312.4196425256869</v>
      </c>
      <c r="N64" s="251">
        <f t="shared" si="20"/>
        <v>-6.853866934172248E-2</v>
      </c>
    </row>
    <row r="65" spans="2:15" s="242" customFormat="1" ht="15" customHeight="1">
      <c r="B65" s="922"/>
      <c r="C65" s="249" t="s">
        <v>36</v>
      </c>
      <c r="D65" s="249"/>
      <c r="E65" s="253"/>
      <c r="F65" s="253"/>
      <c r="G65" s="253"/>
      <c r="H65" s="253"/>
      <c r="I65" s="253">
        <f t="shared" si="21"/>
        <v>29450.912644124997</v>
      </c>
      <c r="J65" s="253">
        <f t="shared" si="21"/>
        <v>26505.821379712499</v>
      </c>
      <c r="K65" s="253">
        <f t="shared" si="21"/>
        <v>23855.239241741248</v>
      </c>
      <c r="L65" s="253">
        <f t="shared" si="19"/>
        <v>21469.715317567123</v>
      </c>
      <c r="M65" s="253">
        <f t="shared" si="19"/>
        <v>19322.743785810409</v>
      </c>
      <c r="N65" s="251"/>
    </row>
    <row r="66" spans="2:15" s="205" customFormat="1">
      <c r="E66" s="207"/>
      <c r="F66" s="207"/>
      <c r="G66" s="207"/>
      <c r="H66" s="207"/>
      <c r="I66" s="207"/>
      <c r="J66" s="207"/>
      <c r="K66" s="207"/>
      <c r="L66" s="207"/>
      <c r="M66" s="207"/>
      <c r="N66" s="206"/>
      <c r="O66" s="206"/>
    </row>
    <row r="67" spans="2:15" s="205" customFormat="1">
      <c r="E67" s="207"/>
      <c r="F67" s="207"/>
      <c r="G67" s="207"/>
      <c r="H67" s="207"/>
      <c r="I67" s="207"/>
      <c r="J67" s="207"/>
      <c r="K67" s="207"/>
      <c r="L67" s="207"/>
      <c r="M67" s="207"/>
      <c r="N67" s="206"/>
      <c r="O67" s="206"/>
    </row>
    <row r="68" spans="2:15" s="205" customFormat="1">
      <c r="E68" s="207"/>
      <c r="F68" s="207"/>
      <c r="G68" s="207"/>
      <c r="H68" s="207"/>
      <c r="I68" s="207"/>
      <c r="J68" s="207"/>
      <c r="K68" s="207"/>
      <c r="L68" s="207"/>
      <c r="M68" s="207"/>
      <c r="N68" s="206"/>
      <c r="O68" s="206"/>
    </row>
    <row r="69" spans="2:15" s="205" customFormat="1">
      <c r="E69" s="207"/>
      <c r="F69" s="207"/>
      <c r="G69" s="207"/>
      <c r="H69" s="207"/>
      <c r="I69" s="207"/>
      <c r="J69" s="207"/>
      <c r="K69" s="207"/>
      <c r="L69" s="207"/>
      <c r="M69" s="207"/>
      <c r="N69" s="206"/>
      <c r="O69" s="206"/>
    </row>
  </sheetData>
  <mergeCells count="8">
    <mergeCell ref="B12:B17"/>
    <mergeCell ref="B37:P37"/>
    <mergeCell ref="B39:O39"/>
    <mergeCell ref="B52:B57"/>
    <mergeCell ref="B61:B65"/>
    <mergeCell ref="B43:B48"/>
    <mergeCell ref="B30:B34"/>
    <mergeCell ref="B21:B26"/>
  </mergeCells>
  <phoneticPr fontId="7" type="noConversion"/>
  <pageMargins left="0.75" right="0.75" top="1" bottom="1" header="0.5" footer="0.5"/>
  <pageSetup paperSize="9" scale="52" orientation="landscape" horizontalDpi="200" verticalDpi="200" r:id="rId1"/>
  <headerFooter alignWithMargins="0">
    <oddFooter>&amp;L© Ovum 2012&amp;C&amp;A&amp;RPage &amp;P of &amp;N</odd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dimension ref="A1:BW89"/>
  <sheetViews>
    <sheetView showRowColHeaders="0" zoomScaleNormal="100" workbookViewId="0"/>
  </sheetViews>
  <sheetFormatPr defaultRowHeight="11.25"/>
  <cols>
    <col min="1" max="1" width="3.7109375" style="265" customWidth="1"/>
    <col min="2" max="2" width="16.5703125" style="265" customWidth="1"/>
    <col min="3" max="3" width="12.7109375" style="265" customWidth="1"/>
    <col min="4" max="4" width="21" style="265" customWidth="1"/>
    <col min="5" max="13" width="11.7109375" style="299" customWidth="1"/>
    <col min="14" max="14" width="11.85546875" style="299" customWidth="1"/>
    <col min="15" max="15" width="9.140625" style="271"/>
    <col min="16" max="16" width="9.140625" style="271" customWidth="1"/>
    <col min="17" max="40" width="9.140625" style="271"/>
    <col min="41" max="16384" width="9.140625" style="265"/>
  </cols>
  <sheetData>
    <row r="1" spans="1:40" s="304" customFormat="1" ht="44.25" customHeight="1">
      <c r="A1" s="301"/>
      <c r="B1" s="305" t="s">
        <v>512</v>
      </c>
      <c r="C1" s="301"/>
      <c r="D1" s="301"/>
      <c r="E1" s="301"/>
      <c r="F1" s="301"/>
      <c r="G1" s="301"/>
      <c r="H1" s="301"/>
      <c r="I1" s="301"/>
      <c r="J1" s="301"/>
      <c r="K1" s="301"/>
      <c r="L1" s="301"/>
      <c r="M1" s="301"/>
      <c r="N1" s="301"/>
      <c r="O1" s="301"/>
      <c r="P1" s="301"/>
      <c r="Q1" s="301"/>
      <c r="R1" s="301"/>
      <c r="S1" s="301"/>
      <c r="T1" s="301"/>
      <c r="U1" s="301"/>
      <c r="V1" s="302"/>
      <c r="W1" s="302"/>
      <c r="X1" s="303"/>
      <c r="Y1" s="303"/>
      <c r="Z1" s="303"/>
      <c r="AA1" s="303"/>
      <c r="AB1" s="303"/>
      <c r="AC1" s="303"/>
      <c r="AD1" s="303"/>
      <c r="AE1" s="303"/>
      <c r="AF1" s="303"/>
      <c r="AG1" s="303"/>
      <c r="AH1" s="303"/>
      <c r="AI1" s="303"/>
      <c r="AJ1" s="303"/>
      <c r="AK1" s="303"/>
      <c r="AL1" s="303"/>
      <c r="AM1" s="303"/>
      <c r="AN1" s="303"/>
    </row>
    <row r="2" spans="1:40" ht="12.75" customHeight="1">
      <c r="A2" s="266"/>
      <c r="B2" s="267"/>
      <c r="C2" s="268"/>
      <c r="D2" s="268"/>
      <c r="E2" s="269"/>
      <c r="F2" s="270"/>
      <c r="G2" s="270"/>
      <c r="H2" s="270"/>
      <c r="I2" s="270"/>
      <c r="J2" s="270"/>
      <c r="K2" s="270"/>
      <c r="L2" s="270"/>
      <c r="M2" s="270"/>
      <c r="N2" s="270"/>
    </row>
    <row r="3" spans="1:40" ht="12.75" customHeight="1">
      <c r="A3" s="272"/>
      <c r="B3" s="300" t="s">
        <v>503</v>
      </c>
      <c r="C3" s="268"/>
      <c r="D3" s="268"/>
      <c r="E3" s="269"/>
      <c r="F3" s="269"/>
      <c r="G3" s="269"/>
      <c r="H3" s="269"/>
      <c r="I3" s="269"/>
      <c r="J3" s="269"/>
      <c r="K3" s="269"/>
      <c r="L3" s="269"/>
      <c r="M3" s="269"/>
      <c r="N3" s="269"/>
    </row>
    <row r="4" spans="1:40" ht="12.75" customHeight="1">
      <c r="A4" s="272"/>
      <c r="B4" s="273"/>
      <c r="C4" s="268"/>
      <c r="D4" s="268"/>
      <c r="E4" s="269"/>
      <c r="F4" s="269"/>
      <c r="G4" s="269"/>
      <c r="H4" s="269"/>
      <c r="I4" s="269"/>
      <c r="J4" s="269"/>
      <c r="K4" s="269"/>
      <c r="L4" s="269"/>
      <c r="M4" s="269"/>
      <c r="N4" s="269"/>
    </row>
    <row r="5" spans="1:40" ht="12.75" customHeight="1">
      <c r="A5" s="272"/>
      <c r="B5" s="268"/>
      <c r="C5" s="268"/>
      <c r="D5" s="268"/>
      <c r="E5" s="269"/>
      <c r="F5" s="269"/>
      <c r="G5" s="269"/>
      <c r="H5" s="269"/>
      <c r="I5" s="269"/>
      <c r="J5" s="269"/>
      <c r="K5" s="269"/>
      <c r="L5" s="269"/>
      <c r="M5" s="269"/>
      <c r="N5" s="269"/>
    </row>
    <row r="6" spans="1:40" ht="12.75" customHeight="1">
      <c r="A6" s="272"/>
      <c r="B6" s="268"/>
      <c r="C6" s="268"/>
      <c r="D6" s="306" t="s">
        <v>377</v>
      </c>
      <c r="E6" s="269"/>
      <c r="F6" s="269"/>
      <c r="G6" s="269"/>
      <c r="H6" s="269"/>
      <c r="I6" s="269"/>
      <c r="J6" s="269"/>
      <c r="K6" s="269"/>
      <c r="L6" s="269"/>
      <c r="M6" s="269"/>
      <c r="N6" s="269"/>
    </row>
    <row r="7" spans="1:40" ht="15" customHeight="1">
      <c r="A7" s="272"/>
      <c r="B7" s="274"/>
      <c r="C7" s="268"/>
      <c r="D7" s="338"/>
      <c r="E7" s="339">
        <v>2011</v>
      </c>
      <c r="F7" s="339">
        <v>2012</v>
      </c>
      <c r="G7" s="339">
        <v>2013</v>
      </c>
      <c r="H7" s="339">
        <v>2014</v>
      </c>
      <c r="I7" s="339">
        <v>2015</v>
      </c>
      <c r="J7" s="339">
        <v>2016</v>
      </c>
      <c r="K7" s="339">
        <v>2017</v>
      </c>
      <c r="L7" s="339">
        <v>2018</v>
      </c>
      <c r="M7" s="339">
        <v>2019</v>
      </c>
      <c r="N7" s="340" t="s">
        <v>29</v>
      </c>
    </row>
    <row r="8" spans="1:40" ht="15" customHeight="1">
      <c r="A8" s="272"/>
      <c r="B8" s="274"/>
      <c r="C8" s="268"/>
      <c r="D8" s="328" t="s">
        <v>250</v>
      </c>
      <c r="E8" s="329">
        <f t="shared" ref="E8:K8" si="0">SUM(E56)</f>
        <v>0</v>
      </c>
      <c r="F8" s="329">
        <f t="shared" si="0"/>
        <v>0.77747999999999995</v>
      </c>
      <c r="G8" s="329">
        <f t="shared" si="0"/>
        <v>1.1060676</v>
      </c>
      <c r="H8" s="329">
        <f t="shared" si="0"/>
        <v>7.2433514999999984</v>
      </c>
      <c r="I8" s="329">
        <f t="shared" si="0"/>
        <v>9.5213057103366801</v>
      </c>
      <c r="J8" s="329">
        <f t="shared" si="0"/>
        <v>11.260432843432667</v>
      </c>
      <c r="K8" s="329">
        <f t="shared" si="0"/>
        <v>13.398384811117547</v>
      </c>
      <c r="L8" s="329">
        <f>SUM(L56)</f>
        <v>15.954327599167208</v>
      </c>
      <c r="M8" s="329">
        <f>SUM(M56)</f>
        <v>19.011663350465316</v>
      </c>
      <c r="N8" s="330">
        <f>(M8/G8)^(1/6)-1</f>
        <v>0.60647168074702051</v>
      </c>
    </row>
    <row r="9" spans="1:40" ht="15" customHeight="1">
      <c r="A9" s="272"/>
      <c r="B9" s="274"/>
      <c r="D9" s="308" t="s">
        <v>251</v>
      </c>
      <c r="E9" s="309">
        <f t="shared" ref="E9:K9" si="1">SUM(E51)</f>
        <v>12.106851523092875</v>
      </c>
      <c r="F9" s="309">
        <f t="shared" si="1"/>
        <v>50.776450000000004</v>
      </c>
      <c r="G9" s="309">
        <f t="shared" si="1"/>
        <v>150.9160297331</v>
      </c>
      <c r="H9" s="309">
        <f t="shared" si="1"/>
        <v>218.46235151249996</v>
      </c>
      <c r="I9" s="309">
        <f t="shared" si="1"/>
        <v>355.1244271731868</v>
      </c>
      <c r="J9" s="309">
        <f t="shared" si="1"/>
        <v>502.40071140653805</v>
      </c>
      <c r="K9" s="309">
        <f t="shared" si="1"/>
        <v>537.55470793047346</v>
      </c>
      <c r="L9" s="309">
        <f>SUM(L51)</f>
        <v>545.50925994302781</v>
      </c>
      <c r="M9" s="309">
        <f>SUM(M51)</f>
        <v>528.1329813269391</v>
      </c>
      <c r="N9" s="319">
        <f t="shared" ref="N9:N12" si="2">(M9/G9)^(1/6)-1</f>
        <v>0.23216249760356034</v>
      </c>
    </row>
    <row r="10" spans="1:40" ht="15" customHeight="1">
      <c r="A10" s="272"/>
      <c r="B10" s="274"/>
      <c r="D10" s="308" t="s">
        <v>258</v>
      </c>
      <c r="E10" s="309">
        <f t="shared" ref="E10:K10" si="3">SUM(E48)</f>
        <v>132.86548473216874</v>
      </c>
      <c r="F10" s="309">
        <f t="shared" si="3"/>
        <v>78.232353078583159</v>
      </c>
      <c r="G10" s="309">
        <f t="shared" si="3"/>
        <v>49.22375005839784</v>
      </c>
      <c r="H10" s="309">
        <f t="shared" si="3"/>
        <v>31.109601581114312</v>
      </c>
      <c r="I10" s="309">
        <f t="shared" si="3"/>
        <v>20.559550208430061</v>
      </c>
      <c r="J10" s="309">
        <f t="shared" si="3"/>
        <v>17.47945190134083</v>
      </c>
      <c r="K10" s="309">
        <f t="shared" si="3"/>
        <v>15.202334518768739</v>
      </c>
      <c r="L10" s="309">
        <f>SUM(L48)</f>
        <v>13.296305014521817</v>
      </c>
      <c r="M10" s="309">
        <f>SUM(M48)</f>
        <v>11.631636688067184</v>
      </c>
      <c r="N10" s="319">
        <f t="shared" si="2"/>
        <v>-0.213719167848198</v>
      </c>
    </row>
    <row r="11" spans="1:40" ht="15" customHeight="1">
      <c r="A11" s="272"/>
      <c r="B11" s="274"/>
      <c r="D11" s="308" t="s">
        <v>252</v>
      </c>
      <c r="E11" s="309">
        <f t="shared" ref="E11:J11" si="4">SUM(E59,E62)</f>
        <v>74.784406088732169</v>
      </c>
      <c r="F11" s="309">
        <f t="shared" si="4"/>
        <v>133.00659187829933</v>
      </c>
      <c r="G11" s="309">
        <f t="shared" si="4"/>
        <v>201.09026558336069</v>
      </c>
      <c r="H11" s="309">
        <f t="shared" si="4"/>
        <v>316.09108452107472</v>
      </c>
      <c r="I11" s="309">
        <f t="shared" si="4"/>
        <v>492.72048942952335</v>
      </c>
      <c r="J11" s="309">
        <f t="shared" si="4"/>
        <v>624.17778584495284</v>
      </c>
      <c r="K11" s="309">
        <f>SUM(K59,K62)</f>
        <v>677.88059567752543</v>
      </c>
      <c r="L11" s="309">
        <f>SUM(L59,L62)</f>
        <v>658.8314478258302</v>
      </c>
      <c r="M11" s="309">
        <f>SUM(M59,M62)</f>
        <v>637.50186614687402</v>
      </c>
      <c r="N11" s="319">
        <f t="shared" si="2"/>
        <v>0.21203474221105112</v>
      </c>
    </row>
    <row r="12" spans="1:40" ht="15" customHeight="1">
      <c r="A12" s="272"/>
      <c r="B12" s="274"/>
      <c r="D12" s="310" t="s">
        <v>37</v>
      </c>
      <c r="E12" s="309">
        <f t="shared" ref="E12:K12" si="5">SUM(E8:E11)</f>
        <v>219.75674234399378</v>
      </c>
      <c r="F12" s="309">
        <f t="shared" si="5"/>
        <v>262.79287495688249</v>
      </c>
      <c r="G12" s="309">
        <f t="shared" si="5"/>
        <v>402.33611297485851</v>
      </c>
      <c r="H12" s="309">
        <f t="shared" si="5"/>
        <v>572.90638911468898</v>
      </c>
      <c r="I12" s="309">
        <f t="shared" si="5"/>
        <v>877.9257725214768</v>
      </c>
      <c r="J12" s="309">
        <f t="shared" si="5"/>
        <v>1155.3183819962642</v>
      </c>
      <c r="K12" s="309">
        <f t="shared" si="5"/>
        <v>1244.0360229378853</v>
      </c>
      <c r="L12" s="309">
        <f>SUM(L8:L11)</f>
        <v>1233.5913403825471</v>
      </c>
      <c r="M12" s="309">
        <f>SUM(M8:M11)</f>
        <v>1196.2781475123456</v>
      </c>
      <c r="N12" s="319">
        <f t="shared" si="2"/>
        <v>0.19915095856671372</v>
      </c>
    </row>
    <row r="13" spans="1:40" ht="15" customHeight="1">
      <c r="A13" s="272"/>
      <c r="B13" s="274"/>
      <c r="D13" s="269"/>
      <c r="E13" s="269"/>
      <c r="F13" s="269"/>
      <c r="G13" s="269"/>
      <c r="H13" s="269"/>
      <c r="I13" s="269"/>
      <c r="J13" s="269"/>
      <c r="K13" s="269"/>
      <c r="L13" s="269"/>
      <c r="M13" s="269"/>
      <c r="N13" s="271"/>
    </row>
    <row r="14" spans="1:40" ht="15" customHeight="1">
      <c r="A14" s="272"/>
      <c r="B14" s="274"/>
      <c r="D14" s="269"/>
      <c r="E14" s="269"/>
      <c r="F14" s="269"/>
      <c r="G14" s="269"/>
      <c r="H14" s="269"/>
      <c r="I14" s="269"/>
      <c r="J14" s="269"/>
      <c r="K14" s="269"/>
      <c r="L14" s="269"/>
      <c r="M14" s="269"/>
      <c r="N14" s="271"/>
    </row>
    <row r="15" spans="1:40" ht="15" customHeight="1">
      <c r="A15" s="272"/>
      <c r="B15" s="274"/>
      <c r="D15" s="307" t="s">
        <v>378</v>
      </c>
      <c r="E15" s="269"/>
      <c r="F15" s="269"/>
      <c r="G15" s="269"/>
      <c r="H15" s="269"/>
      <c r="I15" s="269"/>
      <c r="J15" s="269"/>
      <c r="K15" s="269"/>
      <c r="L15" s="269"/>
      <c r="M15" s="269"/>
      <c r="N15" s="271"/>
    </row>
    <row r="16" spans="1:40" ht="15" customHeight="1">
      <c r="A16" s="272"/>
      <c r="B16" s="274"/>
      <c r="D16" s="338"/>
      <c r="E16" s="339">
        <v>2011</v>
      </c>
      <c r="F16" s="339">
        <v>2012</v>
      </c>
      <c r="G16" s="339">
        <v>2013</v>
      </c>
      <c r="H16" s="339">
        <v>2014</v>
      </c>
      <c r="I16" s="339">
        <v>2015</v>
      </c>
      <c r="J16" s="339">
        <v>2016</v>
      </c>
      <c r="K16" s="339">
        <v>2017</v>
      </c>
      <c r="L16" s="339">
        <v>2018</v>
      </c>
      <c r="M16" s="339">
        <v>2019</v>
      </c>
      <c r="N16" s="340" t="s">
        <v>29</v>
      </c>
    </row>
    <row r="17" spans="1:75" ht="15" customHeight="1">
      <c r="A17" s="272"/>
      <c r="B17" s="274"/>
      <c r="D17" s="331" t="s">
        <v>259</v>
      </c>
      <c r="E17" s="329">
        <f>E49</f>
        <v>132.86548473216874</v>
      </c>
      <c r="F17" s="329">
        <f t="shared" ref="F17:K17" si="6">F49</f>
        <v>60.232353078583159</v>
      </c>
      <c r="G17" s="329">
        <f t="shared" si="6"/>
        <v>25.598750058397844</v>
      </c>
      <c r="H17" s="329">
        <f t="shared" si="6"/>
        <v>8.1596015811143126</v>
      </c>
      <c r="I17" s="329">
        <f t="shared" si="6"/>
        <v>3.9393990353100601</v>
      </c>
      <c r="J17" s="329">
        <f t="shared" si="6"/>
        <v>3.259398807245983</v>
      </c>
      <c r="K17" s="329">
        <f t="shared" si="6"/>
        <v>2.759940895242353</v>
      </c>
      <c r="L17" s="329">
        <f>L49</f>
        <v>2.3497999420574525</v>
      </c>
      <c r="M17" s="329">
        <f>M49</f>
        <v>2.0007058084124281</v>
      </c>
      <c r="N17" s="332">
        <f t="shared" ref="N17:N20" si="7">(M17/G17)^(1/6)-1</f>
        <v>-0.3461259849738223</v>
      </c>
    </row>
    <row r="18" spans="1:75" ht="15" customHeight="1">
      <c r="A18" s="272"/>
      <c r="B18" s="274"/>
      <c r="D18" s="308" t="s">
        <v>6</v>
      </c>
      <c r="E18" s="312">
        <f t="shared" ref="E18:K18" si="8">SUM(E50,E52:E53,E57:E58)</f>
        <v>11.698611523092875</v>
      </c>
      <c r="F18" s="312">
        <f t="shared" si="8"/>
        <v>28.243930000000002</v>
      </c>
      <c r="G18" s="312">
        <f t="shared" si="8"/>
        <v>32.898632599999999</v>
      </c>
      <c r="H18" s="312">
        <f t="shared" si="8"/>
        <v>35.307711187499997</v>
      </c>
      <c r="I18" s="312">
        <f t="shared" si="8"/>
        <v>30.348667856894181</v>
      </c>
      <c r="J18" s="312">
        <f t="shared" si="8"/>
        <v>29.272877698016575</v>
      </c>
      <c r="K18" s="312">
        <f t="shared" si="8"/>
        <v>29.410768212248925</v>
      </c>
      <c r="L18" s="312">
        <f>SUM(L50,L52:L53,L57:L58)</f>
        <v>30.305073150458522</v>
      </c>
      <c r="M18" s="312">
        <f>SUM(M50,M52:M53,M57:M58)</f>
        <v>31.899107355954932</v>
      </c>
      <c r="N18" s="327">
        <f t="shared" si="7"/>
        <v>-5.12897959708003E-3</v>
      </c>
    </row>
    <row r="19" spans="1:75" ht="15" customHeight="1">
      <c r="A19" s="272"/>
      <c r="B19" s="274"/>
      <c r="D19" s="308" t="s">
        <v>13</v>
      </c>
      <c r="E19" s="309">
        <f>SUM(E54:E55,E60:E61,E62)</f>
        <v>75.192646088732175</v>
      </c>
      <c r="F19" s="309">
        <f t="shared" ref="F19:K19" si="9">SUM(F54:F55,F60:F61,F62)</f>
        <v>174.31659187829933</v>
      </c>
      <c r="G19" s="309">
        <f t="shared" si="9"/>
        <v>343.83873031646067</v>
      </c>
      <c r="H19" s="309">
        <f t="shared" si="9"/>
        <v>529.43907634607467</v>
      </c>
      <c r="I19" s="309">
        <f t="shared" si="9"/>
        <v>843.63770562927266</v>
      </c>
      <c r="J19" s="309">
        <f t="shared" si="9"/>
        <v>1122.7861054910018</v>
      </c>
      <c r="K19" s="309">
        <f t="shared" si="9"/>
        <v>1211.8653138303939</v>
      </c>
      <c r="L19" s="309">
        <f>SUM(L54:L55,L60:L61,L62)</f>
        <v>1200.936467290031</v>
      </c>
      <c r="M19" s="309">
        <f>SUM(M54:M55,M60:M61,M62)</f>
        <v>1162.3783343479781</v>
      </c>
      <c r="N19" s="327">
        <f t="shared" si="7"/>
        <v>0.22508282691802517</v>
      </c>
    </row>
    <row r="20" spans="1:75" ht="15" customHeight="1">
      <c r="A20" s="272"/>
      <c r="B20" s="274"/>
      <c r="D20" s="310" t="s">
        <v>37</v>
      </c>
      <c r="E20" s="309">
        <f t="shared" ref="E20:K20" si="10">SUM(E17:E19)</f>
        <v>219.75674234399378</v>
      </c>
      <c r="F20" s="309">
        <f t="shared" si="10"/>
        <v>262.79287495688249</v>
      </c>
      <c r="G20" s="309">
        <f t="shared" si="10"/>
        <v>402.33611297485851</v>
      </c>
      <c r="H20" s="309">
        <f t="shared" si="10"/>
        <v>572.90638911468898</v>
      </c>
      <c r="I20" s="309">
        <f t="shared" si="10"/>
        <v>877.92577252147692</v>
      </c>
      <c r="J20" s="309">
        <f t="shared" si="10"/>
        <v>1155.3183819962644</v>
      </c>
      <c r="K20" s="309">
        <f t="shared" si="10"/>
        <v>1244.0360229378853</v>
      </c>
      <c r="L20" s="309">
        <f>SUM(L17:L19)</f>
        <v>1233.5913403825471</v>
      </c>
      <c r="M20" s="309">
        <f>SUM(M17:M19)</f>
        <v>1196.2781475123454</v>
      </c>
      <c r="N20" s="327">
        <f t="shared" si="7"/>
        <v>0.19915095856671372</v>
      </c>
    </row>
    <row r="21" spans="1:75" ht="15" customHeight="1">
      <c r="A21" s="272"/>
      <c r="B21" s="274"/>
      <c r="E21" s="265"/>
      <c r="F21" s="265"/>
      <c r="G21" s="265"/>
      <c r="H21" s="265"/>
      <c r="I21" s="265"/>
      <c r="J21" s="265"/>
      <c r="K21" s="265"/>
      <c r="L21" s="265"/>
      <c r="M21" s="265"/>
      <c r="N21" s="265"/>
    </row>
    <row r="22" spans="1:75" ht="15" customHeight="1">
      <c r="A22" s="276"/>
      <c r="B22" s="277"/>
      <c r="C22" s="278"/>
      <c r="D22" s="278"/>
      <c r="E22" s="278"/>
      <c r="F22" s="278"/>
      <c r="G22" s="278"/>
      <c r="H22" s="278"/>
      <c r="I22" s="278"/>
      <c r="J22" s="278"/>
      <c r="K22" s="278"/>
      <c r="L22" s="278"/>
      <c r="M22" s="279"/>
      <c r="N22" s="278"/>
      <c r="O22" s="280"/>
    </row>
    <row r="23" spans="1:75" ht="15" customHeight="1">
      <c r="A23" s="272"/>
      <c r="B23" s="348" t="s">
        <v>379</v>
      </c>
      <c r="C23" s="268"/>
      <c r="D23" s="268"/>
      <c r="E23" s="269"/>
      <c r="F23" s="269"/>
      <c r="G23" s="269"/>
      <c r="H23" s="269"/>
      <c r="I23" s="269"/>
      <c r="J23" s="269"/>
      <c r="K23" s="269"/>
      <c r="L23" s="269"/>
      <c r="M23" s="269"/>
      <c r="N23" s="269"/>
    </row>
    <row r="24" spans="1:75" ht="15" customHeight="1">
      <c r="A24" s="272"/>
      <c r="B24" s="281"/>
      <c r="C24" s="282"/>
      <c r="D24" s="282"/>
      <c r="E24" s="283"/>
      <c r="F24" s="283"/>
      <c r="G24" s="283"/>
      <c r="H24" s="283"/>
      <c r="I24" s="283"/>
      <c r="J24" s="283"/>
      <c r="K24" s="283"/>
      <c r="L24" s="283"/>
      <c r="M24" s="283"/>
      <c r="N24" s="283"/>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5"/>
      <c r="AP24" s="285"/>
      <c r="AQ24" s="285"/>
      <c r="AR24" s="285"/>
      <c r="AS24" s="285"/>
      <c r="AT24" s="285"/>
      <c r="AU24" s="285"/>
      <c r="AV24" s="285"/>
      <c r="AW24" s="285"/>
      <c r="AX24" s="285"/>
      <c r="AY24" s="285"/>
      <c r="AZ24" s="285"/>
      <c r="BA24" s="285"/>
      <c r="BB24" s="285"/>
      <c r="BC24" s="285"/>
      <c r="BD24" s="285"/>
      <c r="BE24" s="285"/>
      <c r="BF24" s="285"/>
      <c r="BG24" s="285"/>
      <c r="BH24" s="285"/>
      <c r="BI24" s="285"/>
      <c r="BJ24" s="285"/>
      <c r="BK24" s="285"/>
      <c r="BL24" s="285"/>
      <c r="BM24" s="285"/>
      <c r="BN24" s="285"/>
      <c r="BO24" s="285"/>
      <c r="BP24" s="285"/>
      <c r="BQ24" s="285"/>
      <c r="BR24" s="285"/>
      <c r="BS24" s="285"/>
      <c r="BT24" s="285"/>
      <c r="BU24" s="285"/>
      <c r="BV24" s="285"/>
      <c r="BW24" s="285"/>
    </row>
    <row r="25" spans="1:75" ht="15" customHeight="1">
      <c r="A25" s="272"/>
      <c r="B25" s="342" t="s">
        <v>44</v>
      </c>
      <c r="C25" s="282"/>
      <c r="D25" s="282"/>
      <c r="E25" s="286"/>
      <c r="F25" s="286"/>
      <c r="G25" s="286"/>
      <c r="H25" s="286"/>
      <c r="I25" s="286"/>
      <c r="J25" s="286"/>
      <c r="K25" s="286"/>
      <c r="L25" s="286"/>
      <c r="M25" s="286"/>
      <c r="N25" s="286"/>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5"/>
      <c r="AP25" s="285"/>
      <c r="AQ25" s="285"/>
      <c r="AR25" s="285"/>
      <c r="AS25" s="285"/>
      <c r="AT25" s="285"/>
      <c r="AU25" s="285"/>
      <c r="AV25" s="285"/>
      <c r="AW25" s="285"/>
      <c r="AX25" s="285"/>
      <c r="AY25" s="285"/>
      <c r="AZ25" s="285"/>
      <c r="BA25" s="285"/>
      <c r="BB25" s="285"/>
      <c r="BC25" s="285"/>
      <c r="BD25" s="285"/>
      <c r="BE25" s="285"/>
      <c r="BF25" s="285"/>
      <c r="BG25" s="285"/>
      <c r="BH25" s="285"/>
      <c r="BI25" s="285"/>
      <c r="BJ25" s="285"/>
      <c r="BK25" s="285"/>
      <c r="BL25" s="285"/>
      <c r="BM25" s="285"/>
      <c r="BN25" s="285"/>
      <c r="BO25" s="285"/>
      <c r="BP25" s="285"/>
      <c r="BQ25" s="285"/>
      <c r="BR25" s="285"/>
      <c r="BS25" s="285"/>
      <c r="BT25" s="285"/>
      <c r="BU25" s="285"/>
      <c r="BV25" s="285"/>
      <c r="BW25" s="285"/>
    </row>
    <row r="26" spans="1:75" ht="15" customHeight="1">
      <c r="A26" s="272"/>
      <c r="B26" s="341" t="s">
        <v>27</v>
      </c>
      <c r="C26" s="341" t="s">
        <v>45</v>
      </c>
      <c r="D26" s="341" t="s">
        <v>28</v>
      </c>
      <c r="E26" s="339">
        <v>2011</v>
      </c>
      <c r="F26" s="339">
        <v>2012</v>
      </c>
      <c r="G26" s="339">
        <v>2013</v>
      </c>
      <c r="H26" s="339">
        <v>2014</v>
      </c>
      <c r="I26" s="339">
        <v>2015</v>
      </c>
      <c r="J26" s="339">
        <v>2016</v>
      </c>
      <c r="K26" s="339">
        <v>2017</v>
      </c>
      <c r="L26" s="339">
        <v>2018</v>
      </c>
      <c r="M26" s="339">
        <v>2019</v>
      </c>
      <c r="N26" s="340" t="s">
        <v>29</v>
      </c>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5"/>
      <c r="AP26" s="285"/>
      <c r="AQ26" s="285"/>
      <c r="AR26" s="285"/>
      <c r="AS26" s="285"/>
      <c r="AT26" s="285"/>
      <c r="AU26" s="285"/>
      <c r="AV26" s="285"/>
      <c r="AW26" s="285"/>
      <c r="AX26" s="285"/>
      <c r="AY26" s="285"/>
      <c r="AZ26" s="285"/>
      <c r="BA26" s="285"/>
      <c r="BB26" s="285"/>
      <c r="BC26" s="285"/>
      <c r="BD26" s="285"/>
      <c r="BE26" s="285"/>
      <c r="BF26" s="285"/>
      <c r="BG26" s="285"/>
      <c r="BH26" s="285"/>
      <c r="BI26" s="285"/>
      <c r="BJ26" s="285"/>
      <c r="BK26" s="285"/>
      <c r="BL26" s="285"/>
      <c r="BM26" s="285"/>
      <c r="BN26" s="285"/>
      <c r="BO26" s="285"/>
      <c r="BP26" s="285"/>
      <c r="BQ26" s="285"/>
      <c r="BR26" s="285"/>
      <c r="BS26" s="285"/>
      <c r="BT26" s="285"/>
      <c r="BU26" s="285"/>
      <c r="BV26" s="285"/>
      <c r="BW26" s="285"/>
    </row>
    <row r="27" spans="1:75" s="275" customFormat="1" ht="15" customHeight="1">
      <c r="A27" s="285"/>
      <c r="B27" s="331" t="s">
        <v>2</v>
      </c>
      <c r="C27" s="331" t="s">
        <v>46</v>
      </c>
      <c r="D27" s="331"/>
      <c r="E27" s="333">
        <f t="shared" ref="E27:L27" si="11">SUM(E28:E29)</f>
        <v>15000</v>
      </c>
      <c r="F27" s="333">
        <f t="shared" si="11"/>
        <v>10000</v>
      </c>
      <c r="G27" s="333">
        <f t="shared" si="11"/>
        <v>7500</v>
      </c>
      <c r="H27" s="333">
        <f t="shared" si="11"/>
        <v>5500</v>
      </c>
      <c r="I27" s="333">
        <f t="shared" si="11"/>
        <v>4114.7136</v>
      </c>
      <c r="J27" s="333">
        <f t="shared" si="11"/>
        <v>3868.6947839999998</v>
      </c>
      <c r="K27" s="333">
        <f t="shared" si="11"/>
        <v>3639.8562969599993</v>
      </c>
      <c r="L27" s="333">
        <f t="shared" si="11"/>
        <v>3443.2839286271983</v>
      </c>
      <c r="M27" s="333">
        <f t="shared" ref="M27" si="12">SUM(M28:M29)</f>
        <v>3257.4868432727026</v>
      </c>
      <c r="N27" s="330">
        <f t="shared" ref="N27:N43" si="13">(M27/G27)^(1/6)-1</f>
        <v>-0.12976428876303781</v>
      </c>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c r="AX27" s="285"/>
      <c r="AY27" s="285"/>
      <c r="AZ27" s="285"/>
      <c r="BA27" s="285"/>
      <c r="BB27" s="285"/>
      <c r="BC27" s="285"/>
      <c r="BD27" s="285"/>
      <c r="BE27" s="285"/>
      <c r="BF27" s="285"/>
      <c r="BG27" s="285"/>
      <c r="BH27" s="285"/>
      <c r="BI27" s="285"/>
      <c r="BJ27" s="285"/>
      <c r="BK27" s="285"/>
      <c r="BL27" s="285"/>
      <c r="BM27" s="285"/>
      <c r="BN27" s="285"/>
      <c r="BO27" s="285"/>
      <c r="BP27" s="285"/>
      <c r="BQ27" s="285"/>
      <c r="BR27" s="285"/>
      <c r="BS27" s="285"/>
      <c r="BT27" s="285"/>
      <c r="BU27" s="285"/>
      <c r="BV27" s="285"/>
      <c r="BW27" s="285"/>
    </row>
    <row r="28" spans="1:75" ht="15" customHeight="1">
      <c r="A28" s="287"/>
      <c r="B28" s="313" t="s">
        <v>4</v>
      </c>
      <c r="C28" s="314" t="s">
        <v>5</v>
      </c>
      <c r="D28" s="314" t="s">
        <v>47</v>
      </c>
      <c r="E28" s="315">
        <v>15000</v>
      </c>
      <c r="F28" s="315">
        <v>8000</v>
      </c>
      <c r="G28" s="315">
        <v>4000</v>
      </c>
      <c r="H28" s="315">
        <v>1500</v>
      </c>
      <c r="I28" s="315">
        <v>822.94272000000001</v>
      </c>
      <c r="J28" s="315">
        <v>773.73895679999998</v>
      </c>
      <c r="K28" s="315">
        <v>727.97125939199987</v>
      </c>
      <c r="L28" s="315">
        <v>688.6567857254397</v>
      </c>
      <c r="M28" s="315">
        <v>651.49736865454054</v>
      </c>
      <c r="N28" s="326">
        <f t="shared" si="13"/>
        <v>-0.26100395785723285</v>
      </c>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5"/>
      <c r="AP28" s="285"/>
      <c r="AQ28" s="285"/>
      <c r="AR28" s="285"/>
      <c r="AS28" s="285"/>
      <c r="AT28" s="285"/>
      <c r="AU28" s="285"/>
      <c r="AV28" s="285"/>
      <c r="AW28" s="285"/>
      <c r="AX28" s="285"/>
      <c r="AY28" s="285"/>
      <c r="AZ28" s="285"/>
      <c r="BA28" s="285"/>
      <c r="BB28" s="285"/>
      <c r="BC28" s="285"/>
      <c r="BD28" s="285"/>
      <c r="BE28" s="285"/>
      <c r="BF28" s="285"/>
      <c r="BG28" s="285"/>
      <c r="BH28" s="285"/>
      <c r="BI28" s="285"/>
      <c r="BJ28" s="285"/>
      <c r="BK28" s="285"/>
      <c r="BL28" s="285"/>
      <c r="BM28" s="285"/>
      <c r="BN28" s="285"/>
      <c r="BO28" s="285"/>
      <c r="BP28" s="285"/>
      <c r="BQ28" s="285"/>
      <c r="BR28" s="285"/>
      <c r="BS28" s="285"/>
      <c r="BT28" s="285"/>
      <c r="BU28" s="285"/>
      <c r="BV28" s="285"/>
      <c r="BW28" s="285"/>
    </row>
    <row r="29" spans="1:75" ht="15" customHeight="1">
      <c r="A29" s="287"/>
      <c r="B29" s="313" t="s">
        <v>7</v>
      </c>
      <c r="C29" s="314" t="s">
        <v>6</v>
      </c>
      <c r="D29" s="314" t="s">
        <v>47</v>
      </c>
      <c r="E29" s="315">
        <v>0</v>
      </c>
      <c r="F29" s="315">
        <v>2000</v>
      </c>
      <c r="G29" s="315">
        <v>3500</v>
      </c>
      <c r="H29" s="315">
        <v>4000</v>
      </c>
      <c r="I29" s="315">
        <v>3291.77088</v>
      </c>
      <c r="J29" s="315">
        <v>3094.9558271999999</v>
      </c>
      <c r="K29" s="315">
        <v>2911.8850375679995</v>
      </c>
      <c r="L29" s="315">
        <v>2754.6271429017588</v>
      </c>
      <c r="M29" s="315">
        <v>2605.9894746181621</v>
      </c>
      <c r="N29" s="326">
        <f t="shared" si="13"/>
        <v>-4.7969704269393176E-2</v>
      </c>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5"/>
      <c r="AP29" s="285"/>
      <c r="AQ29" s="285"/>
      <c r="AR29" s="285"/>
      <c r="AS29" s="285"/>
      <c r="AT29" s="285"/>
      <c r="AU29" s="285"/>
      <c r="AV29" s="285"/>
      <c r="AW29" s="285"/>
      <c r="AX29" s="285"/>
      <c r="AY29" s="285"/>
      <c r="AZ29" s="285"/>
      <c r="BA29" s="285"/>
      <c r="BB29" s="285"/>
      <c r="BC29" s="285"/>
      <c r="BD29" s="285"/>
      <c r="BE29" s="285"/>
      <c r="BF29" s="285"/>
      <c r="BG29" s="285"/>
      <c r="BH29" s="285"/>
      <c r="BI29" s="285"/>
      <c r="BJ29" s="285"/>
      <c r="BK29" s="285"/>
      <c r="BL29" s="285"/>
      <c r="BM29" s="285"/>
      <c r="BN29" s="285"/>
      <c r="BO29" s="285"/>
      <c r="BP29" s="285"/>
      <c r="BQ29" s="285"/>
      <c r="BR29" s="285"/>
      <c r="BS29" s="285"/>
      <c r="BT29" s="285"/>
      <c r="BU29" s="285"/>
      <c r="BV29" s="285"/>
      <c r="BW29" s="285"/>
    </row>
    <row r="30" spans="1:75" ht="15" customHeight="1">
      <c r="A30" s="287"/>
      <c r="B30" s="314" t="s">
        <v>9</v>
      </c>
      <c r="C30" s="314" t="s">
        <v>48</v>
      </c>
      <c r="D30" s="314"/>
      <c r="E30" s="316">
        <f t="shared" ref="E30:J30" si="14">SUM(E31:E34)</f>
        <v>4223.7492919214228</v>
      </c>
      <c r="F30" s="316">
        <f t="shared" si="14"/>
        <v>72300</v>
      </c>
      <c r="G30" s="316">
        <f t="shared" si="14"/>
        <v>255275.42200000002</v>
      </c>
      <c r="H30" s="316">
        <f t="shared" si="14"/>
        <v>397695</v>
      </c>
      <c r="I30" s="316">
        <f t="shared" si="14"/>
        <v>707385.75252901239</v>
      </c>
      <c r="J30" s="316">
        <f t="shared" si="14"/>
        <v>1078503.658685321</v>
      </c>
      <c r="K30" s="316">
        <f>SUM(K31:K34)</f>
        <v>1228250.7589490195</v>
      </c>
      <c r="L30" s="316">
        <f>SUM(L31:L34)</f>
        <v>1326328.9723361912</v>
      </c>
      <c r="M30" s="316">
        <f>SUM(M31:M34)</f>
        <v>1366190.3117469267</v>
      </c>
      <c r="N30" s="319">
        <f t="shared" si="13"/>
        <v>0.32256502315384949</v>
      </c>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5"/>
      <c r="AP30" s="285"/>
      <c r="AQ30" s="285"/>
      <c r="AR30" s="285"/>
      <c r="AS30" s="285"/>
      <c r="AT30" s="285"/>
      <c r="AU30" s="285"/>
      <c r="AV30" s="285"/>
      <c r="AW30" s="285"/>
      <c r="AX30" s="285"/>
      <c r="AY30" s="285"/>
      <c r="AZ30" s="285"/>
      <c r="BA30" s="285"/>
      <c r="BB30" s="285"/>
      <c r="BC30" s="285"/>
      <c r="BD30" s="285"/>
      <c r="BE30" s="285"/>
      <c r="BF30" s="285"/>
      <c r="BG30" s="285"/>
      <c r="BH30" s="285"/>
      <c r="BI30" s="285"/>
      <c r="BJ30" s="285"/>
      <c r="BK30" s="285"/>
      <c r="BL30" s="285"/>
      <c r="BM30" s="285"/>
      <c r="BN30" s="285"/>
      <c r="BO30" s="285"/>
      <c r="BP30" s="285"/>
      <c r="BQ30" s="285"/>
      <c r="BR30" s="285"/>
      <c r="BS30" s="285"/>
      <c r="BT30" s="285"/>
      <c r="BU30" s="285"/>
      <c r="BV30" s="285"/>
      <c r="BW30" s="285"/>
    </row>
    <row r="31" spans="1:75" ht="15" customHeight="1">
      <c r="A31" s="287"/>
      <c r="B31" s="344" t="s">
        <v>9</v>
      </c>
      <c r="C31" s="314" t="s">
        <v>6</v>
      </c>
      <c r="D31" s="314" t="s">
        <v>47</v>
      </c>
      <c r="E31" s="316">
        <v>0</v>
      </c>
      <c r="F31" s="316">
        <v>0</v>
      </c>
      <c r="G31" s="316">
        <v>1000</v>
      </c>
      <c r="H31" s="316">
        <v>1200</v>
      </c>
      <c r="I31" s="316">
        <v>1380</v>
      </c>
      <c r="J31" s="316">
        <v>1531.8000000000002</v>
      </c>
      <c r="K31" s="316">
        <v>1700.2980000000005</v>
      </c>
      <c r="L31" s="316">
        <v>1887.3307800000007</v>
      </c>
      <c r="M31" s="316">
        <v>2094.9371658000009</v>
      </c>
      <c r="N31" s="319">
        <f t="shared" si="13"/>
        <v>0.13117161920885034</v>
      </c>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5"/>
      <c r="AP31" s="285"/>
      <c r="AQ31" s="285"/>
      <c r="AR31" s="285"/>
      <c r="AS31" s="285"/>
      <c r="AT31" s="285"/>
      <c r="AU31" s="285"/>
      <c r="AV31" s="285"/>
      <c r="AW31" s="285"/>
      <c r="AX31" s="285"/>
      <c r="AY31" s="285"/>
      <c r="AZ31" s="285"/>
      <c r="BA31" s="285"/>
      <c r="BB31" s="285"/>
      <c r="BC31" s="285"/>
      <c r="BD31" s="285"/>
      <c r="BE31" s="285"/>
      <c r="BF31" s="285"/>
      <c r="BG31" s="285"/>
      <c r="BH31" s="285"/>
      <c r="BI31" s="285"/>
      <c r="BJ31" s="285"/>
      <c r="BK31" s="285"/>
      <c r="BL31" s="285"/>
      <c r="BM31" s="285"/>
      <c r="BN31" s="285"/>
      <c r="BO31" s="285"/>
      <c r="BP31" s="285"/>
      <c r="BQ31" s="285"/>
      <c r="BR31" s="285"/>
      <c r="BS31" s="285"/>
      <c r="BT31" s="285"/>
      <c r="BU31" s="285"/>
      <c r="BV31" s="285"/>
      <c r="BW31" s="285"/>
    </row>
    <row r="32" spans="1:75" ht="15" customHeight="1">
      <c r="A32" s="287"/>
      <c r="B32" s="331"/>
      <c r="C32" s="311"/>
      <c r="D32" s="314" t="s">
        <v>49</v>
      </c>
      <c r="E32" s="317">
        <v>3719.7492919214228</v>
      </c>
      <c r="F32" s="317">
        <v>4300</v>
      </c>
      <c r="G32" s="317">
        <v>4300</v>
      </c>
      <c r="H32" s="317">
        <v>3225</v>
      </c>
      <c r="I32" s="317">
        <v>2902.5</v>
      </c>
      <c r="J32" s="317">
        <v>2757.375</v>
      </c>
      <c r="K32" s="317">
        <v>2688.4406249999997</v>
      </c>
      <c r="L32" s="317">
        <v>2661.5562187499995</v>
      </c>
      <c r="M32" s="317">
        <v>2634.9406565624995</v>
      </c>
      <c r="N32" s="326">
        <f t="shared" si="13"/>
        <v>-7.8383169578733591E-2</v>
      </c>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5"/>
      <c r="AP32" s="285"/>
      <c r="AQ32" s="285"/>
      <c r="AR32" s="285"/>
      <c r="AS32" s="285"/>
      <c r="AT32" s="285"/>
      <c r="AU32" s="285"/>
      <c r="AV32" s="285"/>
      <c r="AW32" s="285"/>
      <c r="AX32" s="285"/>
      <c r="AY32" s="285"/>
      <c r="AZ32" s="285"/>
      <c r="BA32" s="285"/>
      <c r="BB32" s="285"/>
      <c r="BC32" s="285"/>
      <c r="BD32" s="285"/>
      <c r="BE32" s="285"/>
      <c r="BF32" s="285"/>
      <c r="BG32" s="285"/>
      <c r="BH32" s="285"/>
      <c r="BI32" s="285"/>
      <c r="BJ32" s="285"/>
      <c r="BK32" s="285"/>
      <c r="BL32" s="285"/>
      <c r="BM32" s="285"/>
      <c r="BN32" s="285"/>
      <c r="BO32" s="285"/>
      <c r="BP32" s="285"/>
      <c r="BQ32" s="285"/>
      <c r="BR32" s="285"/>
      <c r="BS32" s="285"/>
      <c r="BT32" s="285"/>
      <c r="BU32" s="285"/>
      <c r="BV32" s="285"/>
      <c r="BW32" s="285"/>
    </row>
    <row r="33" spans="1:75" ht="15" customHeight="1">
      <c r="A33" s="287"/>
      <c r="B33" s="345" t="s">
        <v>9</v>
      </c>
      <c r="C33" s="314" t="s">
        <v>13</v>
      </c>
      <c r="D33" s="314" t="s">
        <v>47</v>
      </c>
      <c r="E33" s="318">
        <v>0</v>
      </c>
      <c r="F33" s="318">
        <v>0</v>
      </c>
      <c r="G33" s="318">
        <v>50</v>
      </c>
      <c r="H33" s="318">
        <v>112.5</v>
      </c>
      <c r="I33" s="318">
        <v>202.5</v>
      </c>
      <c r="J33" s="318">
        <v>273.375</v>
      </c>
      <c r="K33" s="318">
        <v>303.44625000000002</v>
      </c>
      <c r="L33" s="318">
        <v>336.82533750000005</v>
      </c>
      <c r="M33" s="318">
        <v>373.8761246250001</v>
      </c>
      <c r="N33" s="326">
        <f t="shared" si="13"/>
        <v>0.3983834905932806</v>
      </c>
      <c r="O33" s="284"/>
      <c r="P33" s="926"/>
      <c r="Q33" s="926"/>
      <c r="R33" s="926"/>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5"/>
      <c r="AP33" s="285"/>
      <c r="AQ33" s="285"/>
      <c r="AR33" s="285"/>
      <c r="AS33" s="285"/>
      <c r="AT33" s="285"/>
      <c r="AU33" s="285"/>
      <c r="AV33" s="285"/>
      <c r="AW33" s="285"/>
      <c r="AX33" s="285"/>
      <c r="AY33" s="285"/>
      <c r="AZ33" s="285"/>
      <c r="BA33" s="285"/>
      <c r="BB33" s="285"/>
      <c r="BC33" s="285"/>
      <c r="BD33" s="285"/>
      <c r="BE33" s="285"/>
      <c r="BF33" s="285"/>
      <c r="BG33" s="285"/>
      <c r="BH33" s="285"/>
      <c r="BI33" s="285"/>
      <c r="BJ33" s="285"/>
      <c r="BK33" s="285"/>
      <c r="BL33" s="285"/>
      <c r="BM33" s="285"/>
      <c r="BN33" s="285"/>
      <c r="BO33" s="285"/>
      <c r="BP33" s="285"/>
      <c r="BQ33" s="285"/>
      <c r="BR33" s="285"/>
      <c r="BS33" s="285"/>
      <c r="BT33" s="285"/>
      <c r="BU33" s="285"/>
      <c r="BV33" s="285"/>
      <c r="BW33" s="285"/>
    </row>
    <row r="34" spans="1:75" ht="15" customHeight="1">
      <c r="A34" s="287"/>
      <c r="B34" s="346"/>
      <c r="C34" s="314"/>
      <c r="D34" s="314" t="s">
        <v>49</v>
      </c>
      <c r="E34" s="318">
        <v>504</v>
      </c>
      <c r="F34" s="318">
        <v>68000</v>
      </c>
      <c r="G34" s="318">
        <v>249925.42200000002</v>
      </c>
      <c r="H34" s="318">
        <v>393157.5</v>
      </c>
      <c r="I34" s="318">
        <v>702900.75252901239</v>
      </c>
      <c r="J34" s="318">
        <v>1073941.1086853209</v>
      </c>
      <c r="K34" s="318">
        <v>1223558.5740740194</v>
      </c>
      <c r="L34" s="318">
        <v>1321443.2599999411</v>
      </c>
      <c r="M34" s="318">
        <v>1361086.5577999393</v>
      </c>
      <c r="N34" s="326">
        <f t="shared" si="13"/>
        <v>0.3264143706391669</v>
      </c>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5"/>
      <c r="AP34" s="285"/>
      <c r="AQ34" s="285"/>
      <c r="AR34" s="285"/>
      <c r="AS34" s="285"/>
      <c r="AT34" s="285"/>
      <c r="AU34" s="285"/>
      <c r="AV34" s="285"/>
      <c r="AW34" s="285"/>
      <c r="AX34" s="285"/>
      <c r="AY34" s="285"/>
      <c r="AZ34" s="285"/>
      <c r="BA34" s="285"/>
      <c r="BB34" s="285"/>
      <c r="BC34" s="285"/>
      <c r="BD34" s="285"/>
      <c r="BE34" s="285"/>
      <c r="BF34" s="285"/>
      <c r="BG34" s="285"/>
      <c r="BH34" s="285"/>
      <c r="BI34" s="285"/>
      <c r="BJ34" s="285"/>
      <c r="BK34" s="285"/>
      <c r="BL34" s="285"/>
      <c r="BM34" s="285"/>
      <c r="BN34" s="285"/>
      <c r="BO34" s="285"/>
      <c r="BP34" s="285"/>
      <c r="BQ34" s="285"/>
      <c r="BR34" s="285"/>
      <c r="BS34" s="285"/>
      <c r="BT34" s="285"/>
      <c r="BU34" s="285"/>
      <c r="BV34" s="285"/>
      <c r="BW34" s="285"/>
    </row>
    <row r="35" spans="1:75" ht="15" customHeight="1">
      <c r="A35" s="287"/>
      <c r="B35" s="345" t="s">
        <v>10</v>
      </c>
      <c r="C35" s="314" t="s">
        <v>50</v>
      </c>
      <c r="D35" s="314"/>
      <c r="E35" s="318">
        <f t="shared" ref="E35:J35" si="15">SUM(E36:E37)</f>
        <v>0</v>
      </c>
      <c r="F35" s="318">
        <f t="shared" si="15"/>
        <v>190</v>
      </c>
      <c r="G35" s="318">
        <f t="shared" si="15"/>
        <v>318</v>
      </c>
      <c r="H35" s="318">
        <f t="shared" si="15"/>
        <v>2450</v>
      </c>
      <c r="I35" s="318">
        <f t="shared" si="15"/>
        <v>3788.8211718055177</v>
      </c>
      <c r="J35" s="318">
        <f t="shared" si="15"/>
        <v>4978.7483237694714</v>
      </c>
      <c r="K35" s="318">
        <f>SUM(K36:K37)</f>
        <v>6509.9273652138563</v>
      </c>
      <c r="L35" s="318">
        <f>SUM(L36:L37)</f>
        <v>8518.4545220822911</v>
      </c>
      <c r="M35" s="318">
        <f>SUM(M36:M37)</f>
        <v>11154.780449148626</v>
      </c>
      <c r="N35" s="326">
        <f t="shared" si="13"/>
        <v>0.80927945286210501</v>
      </c>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5"/>
      <c r="BR35" s="285"/>
      <c r="BS35" s="285"/>
      <c r="BT35" s="285"/>
      <c r="BU35" s="285"/>
      <c r="BV35" s="285"/>
      <c r="BW35" s="285"/>
    </row>
    <row r="36" spans="1:75" ht="15" customHeight="1">
      <c r="A36" s="287"/>
      <c r="B36" s="285"/>
      <c r="C36" s="314" t="s">
        <v>6</v>
      </c>
      <c r="D36" s="314" t="s">
        <v>47</v>
      </c>
      <c r="E36" s="317">
        <v>0</v>
      </c>
      <c r="F36" s="317">
        <v>10</v>
      </c>
      <c r="G36" s="317">
        <v>60</v>
      </c>
      <c r="H36" s="317">
        <v>360</v>
      </c>
      <c r="I36" s="317">
        <v>432</v>
      </c>
      <c r="J36" s="317">
        <v>518.4</v>
      </c>
      <c r="K36" s="317">
        <v>622.07999999999993</v>
      </c>
      <c r="L36" s="317">
        <v>746.49599999999987</v>
      </c>
      <c r="M36" s="317">
        <v>895.7951999999998</v>
      </c>
      <c r="N36" s="326">
        <f t="shared" si="13"/>
        <v>0.56919258321419663</v>
      </c>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c r="BL36" s="285"/>
      <c r="BM36" s="285"/>
      <c r="BN36" s="285"/>
      <c r="BO36" s="285"/>
      <c r="BP36" s="285"/>
      <c r="BQ36" s="285"/>
      <c r="BR36" s="285"/>
      <c r="BS36" s="285"/>
      <c r="BT36" s="285"/>
      <c r="BU36" s="285"/>
      <c r="BV36" s="285"/>
      <c r="BW36" s="285"/>
    </row>
    <row r="37" spans="1:75" ht="15" customHeight="1">
      <c r="A37" s="287"/>
      <c r="B37" s="331"/>
      <c r="C37" s="314"/>
      <c r="D37" s="314" t="s">
        <v>49</v>
      </c>
      <c r="E37" s="317">
        <v>0</v>
      </c>
      <c r="F37" s="317">
        <v>180</v>
      </c>
      <c r="G37" s="317">
        <v>258</v>
      </c>
      <c r="H37" s="317">
        <v>2090</v>
      </c>
      <c r="I37" s="317">
        <v>3356.8211718055177</v>
      </c>
      <c r="J37" s="317">
        <v>4460.3483237694718</v>
      </c>
      <c r="K37" s="317">
        <v>5887.8473652138564</v>
      </c>
      <c r="L37" s="317">
        <v>7771.958522082291</v>
      </c>
      <c r="M37" s="317">
        <v>10258.985249148625</v>
      </c>
      <c r="N37" s="326">
        <f t="shared" si="13"/>
        <v>0.84748441402575447</v>
      </c>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row>
    <row r="38" spans="1:75" ht="15" customHeight="1">
      <c r="A38" s="287"/>
      <c r="B38" s="311" t="s">
        <v>15</v>
      </c>
      <c r="C38" s="314" t="s">
        <v>51</v>
      </c>
      <c r="D38" s="314"/>
      <c r="E38" s="316">
        <f t="shared" ref="E38:L38" si="16">SUM(E39:E40)</f>
        <v>34030</v>
      </c>
      <c r="F38" s="316">
        <f t="shared" si="16"/>
        <v>135946.79999999999</v>
      </c>
      <c r="G38" s="316">
        <f t="shared" si="16"/>
        <v>474268.32000000007</v>
      </c>
      <c r="H38" s="316">
        <f t="shared" si="16"/>
        <v>948536.64000000013</v>
      </c>
      <c r="I38" s="316">
        <f t="shared" si="16"/>
        <v>1692192.248752878</v>
      </c>
      <c r="J38" s="316">
        <f t="shared" si="16"/>
        <v>2392686.0564950965</v>
      </c>
      <c r="K38" s="316">
        <f t="shared" si="16"/>
        <v>2990857.5706188707</v>
      </c>
      <c r="L38" s="316">
        <f t="shared" si="16"/>
        <v>3439486.206211701</v>
      </c>
      <c r="M38" s="316">
        <f t="shared" ref="M38" si="17">SUM(M39:M40)</f>
        <v>3783434.8268328714</v>
      </c>
      <c r="N38" s="319">
        <f t="shared" si="13"/>
        <v>0.41354733748573325</v>
      </c>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c r="BK38" s="285"/>
      <c r="BL38" s="285"/>
      <c r="BM38" s="285"/>
      <c r="BN38" s="285"/>
      <c r="BO38" s="285"/>
      <c r="BP38" s="285"/>
      <c r="BQ38" s="285"/>
      <c r="BR38" s="285"/>
      <c r="BS38" s="285"/>
      <c r="BT38" s="285"/>
      <c r="BU38" s="285"/>
      <c r="BV38" s="285"/>
      <c r="BW38" s="285"/>
    </row>
    <row r="39" spans="1:75" ht="15" customHeight="1">
      <c r="A39" s="287"/>
      <c r="B39" s="345" t="s">
        <v>15</v>
      </c>
      <c r="C39" s="314" t="s">
        <v>13</v>
      </c>
      <c r="D39" s="314" t="s">
        <v>47</v>
      </c>
      <c r="E39" s="318"/>
      <c r="F39" s="318"/>
      <c r="G39" s="318"/>
      <c r="H39" s="318"/>
      <c r="I39" s="318"/>
      <c r="J39" s="318"/>
      <c r="K39" s="318"/>
      <c r="L39" s="318"/>
      <c r="M39" s="318"/>
      <c r="N39" s="326"/>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row>
    <row r="40" spans="1:75" ht="15" customHeight="1">
      <c r="A40" s="287"/>
      <c r="B40" s="331"/>
      <c r="C40" s="311"/>
      <c r="D40" s="314" t="s">
        <v>49</v>
      </c>
      <c r="E40" s="317">
        <v>34030</v>
      </c>
      <c r="F40" s="317">
        <v>135946.79999999999</v>
      </c>
      <c r="G40" s="317">
        <v>474268.32000000007</v>
      </c>
      <c r="H40" s="317">
        <v>948536.64000000013</v>
      </c>
      <c r="I40" s="317">
        <v>1692192.248752878</v>
      </c>
      <c r="J40" s="317">
        <v>2392686.0564950965</v>
      </c>
      <c r="K40" s="317">
        <v>2990857.5706188707</v>
      </c>
      <c r="L40" s="317">
        <v>3439486.206211701</v>
      </c>
      <c r="M40" s="317">
        <v>3783434.8268328714</v>
      </c>
      <c r="N40" s="326">
        <f t="shared" si="13"/>
        <v>0.41354733748573325</v>
      </c>
    </row>
    <row r="41" spans="1:75" ht="15" customHeight="1">
      <c r="A41" s="287"/>
      <c r="B41" s="347" t="s">
        <v>52</v>
      </c>
      <c r="C41" s="311" t="s">
        <v>53</v>
      </c>
      <c r="D41" s="314"/>
      <c r="E41" s="317">
        <f t="shared" ref="E41:L41" si="18">SUM(E42:E43)</f>
        <v>229380.76464755627</v>
      </c>
      <c r="F41" s="317">
        <f t="shared" si="18"/>
        <v>361478.61696097779</v>
      </c>
      <c r="G41" s="317">
        <f t="shared" si="18"/>
        <v>377954.01900475851</v>
      </c>
      <c r="H41" s="317">
        <f t="shared" si="18"/>
        <v>513100.74195199955</v>
      </c>
      <c r="I41" s="317">
        <f t="shared" si="18"/>
        <v>770825.09910416487</v>
      </c>
      <c r="J41" s="317">
        <f t="shared" si="18"/>
        <v>961521.83515537146</v>
      </c>
      <c r="K41" s="317">
        <f t="shared" si="18"/>
        <v>929625.07698703394</v>
      </c>
      <c r="L41" s="317">
        <f t="shared" si="18"/>
        <v>693823.67043887288</v>
      </c>
      <c r="M41" s="317">
        <f t="shared" ref="M41" si="19">SUM(M42:M43)</f>
        <v>529495.19083654042</v>
      </c>
      <c r="N41" s="326">
        <f t="shared" si="13"/>
        <v>5.7800680388486292E-2</v>
      </c>
    </row>
    <row r="42" spans="1:75" ht="15" customHeight="1">
      <c r="A42" s="287"/>
      <c r="B42" s="285"/>
      <c r="C42" s="314" t="s">
        <v>54</v>
      </c>
      <c r="D42" s="314" t="s">
        <v>49</v>
      </c>
      <c r="E42" s="317">
        <v>229380.76464755627</v>
      </c>
      <c r="F42" s="317">
        <v>180739.30848048889</v>
      </c>
      <c r="G42" s="317">
        <v>136951.32548287263</v>
      </c>
      <c r="H42" s="317">
        <v>59203.80099534279</v>
      </c>
      <c r="I42" s="317">
        <v>40561.650496356502</v>
      </c>
      <c r="J42" s="317">
        <v>50596.319019078976</v>
      </c>
      <c r="K42" s="317">
        <v>48917.877102365943</v>
      </c>
      <c r="L42" s="317">
        <v>36509.752029542789</v>
      </c>
      <c r="M42" s="317">
        <v>36509.752029542789</v>
      </c>
      <c r="N42" s="326">
        <f t="shared" si="13"/>
        <v>-0.19775483708559582</v>
      </c>
    </row>
    <row r="43" spans="1:75" ht="15" customHeight="1">
      <c r="A43" s="287"/>
      <c r="B43" s="331"/>
      <c r="C43" s="314" t="s">
        <v>55</v>
      </c>
      <c r="D43" s="314" t="s">
        <v>49</v>
      </c>
      <c r="E43" s="317">
        <v>0</v>
      </c>
      <c r="F43" s="317">
        <v>180739.30848048889</v>
      </c>
      <c r="G43" s="317">
        <v>241002.69352188587</v>
      </c>
      <c r="H43" s="317">
        <v>453896.94095665676</v>
      </c>
      <c r="I43" s="317">
        <v>730263.44860780833</v>
      </c>
      <c r="J43" s="317">
        <v>910925.51613629248</v>
      </c>
      <c r="K43" s="317">
        <v>880707.19988466799</v>
      </c>
      <c r="L43" s="317">
        <v>657313.91840933007</v>
      </c>
      <c r="M43" s="317">
        <v>492985.43880699767</v>
      </c>
      <c r="N43" s="326">
        <f t="shared" si="13"/>
        <v>0.12668375511663621</v>
      </c>
    </row>
    <row r="44" spans="1:75" ht="15" customHeight="1">
      <c r="A44" s="287"/>
      <c r="B44" s="289" t="s">
        <v>37</v>
      </c>
      <c r="C44" s="289" t="s">
        <v>1</v>
      </c>
      <c r="D44" s="289"/>
      <c r="E44" s="290">
        <f t="shared" ref="E44:L44" si="20">E38+E35+E30+E27+E41</f>
        <v>282634.51393947768</v>
      </c>
      <c r="F44" s="290">
        <f t="shared" si="20"/>
        <v>579915.41696097772</v>
      </c>
      <c r="G44" s="290">
        <f t="shared" si="20"/>
        <v>1115315.7610047585</v>
      </c>
      <c r="H44" s="290">
        <f t="shared" si="20"/>
        <v>1867282.3819519996</v>
      </c>
      <c r="I44" s="290">
        <f t="shared" si="20"/>
        <v>3178306.6351578608</v>
      </c>
      <c r="J44" s="290">
        <f t="shared" si="20"/>
        <v>4441558.993443558</v>
      </c>
      <c r="K44" s="290">
        <f t="shared" si="20"/>
        <v>5158883.1902170982</v>
      </c>
      <c r="L44" s="290">
        <f t="shared" si="20"/>
        <v>5471600.5874374742</v>
      </c>
      <c r="M44" s="290">
        <f t="shared" ref="M44" si="21">M38+M35+M30+M27+M41</f>
        <v>5693532.5967087606</v>
      </c>
      <c r="N44" s="290"/>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row>
    <row r="45" spans="1:75" ht="15" customHeight="1">
      <c r="A45" s="287"/>
      <c r="B45" s="289"/>
      <c r="C45" s="289"/>
      <c r="D45" s="289"/>
      <c r="E45" s="290"/>
      <c r="F45" s="290"/>
      <c r="G45" s="290"/>
      <c r="H45" s="290"/>
      <c r="I45" s="290"/>
      <c r="J45" s="290"/>
      <c r="K45" s="290"/>
      <c r="L45" s="290"/>
      <c r="M45" s="290"/>
      <c r="N45" s="290"/>
      <c r="O45" s="283"/>
      <c r="P45" s="291"/>
      <c r="Q45" s="291"/>
      <c r="R45" s="291"/>
      <c r="S45" s="291"/>
      <c r="T45" s="291"/>
      <c r="U45" s="291"/>
      <c r="V45" s="291"/>
      <c r="W45" s="291"/>
      <c r="X45" s="283"/>
      <c r="Y45" s="283"/>
      <c r="Z45" s="283"/>
      <c r="AA45" s="283"/>
      <c r="AB45" s="283"/>
      <c r="AC45" s="283"/>
      <c r="AD45" s="283"/>
      <c r="AE45" s="283"/>
      <c r="AF45" s="283"/>
      <c r="AG45" s="283"/>
      <c r="AH45" s="283"/>
      <c r="AI45" s="283"/>
      <c r="AJ45" s="283"/>
      <c r="AK45" s="283"/>
      <c r="AL45" s="283"/>
      <c r="AM45" s="283"/>
      <c r="AN45" s="283"/>
    </row>
    <row r="46" spans="1:75" ht="15" customHeight="1">
      <c r="A46" s="287"/>
      <c r="B46" s="343" t="s">
        <v>374</v>
      </c>
      <c r="C46" s="292"/>
      <c r="D46" s="292"/>
      <c r="E46" s="283"/>
      <c r="F46" s="283"/>
      <c r="G46" s="283"/>
      <c r="H46" s="283"/>
      <c r="I46" s="283"/>
      <c r="J46" s="283"/>
      <c r="K46" s="283"/>
      <c r="L46" s="283"/>
      <c r="M46" s="283"/>
      <c r="N46" s="283"/>
    </row>
    <row r="47" spans="1:75" ht="15" customHeight="1">
      <c r="A47" s="287"/>
      <c r="B47" s="341" t="s">
        <v>27</v>
      </c>
      <c r="C47" s="341" t="s">
        <v>45</v>
      </c>
      <c r="D47" s="341" t="s">
        <v>28</v>
      </c>
      <c r="E47" s="339">
        <v>2011</v>
      </c>
      <c r="F47" s="339">
        <v>2012</v>
      </c>
      <c r="G47" s="339">
        <v>2013</v>
      </c>
      <c r="H47" s="339">
        <v>2014</v>
      </c>
      <c r="I47" s="339">
        <v>2015</v>
      </c>
      <c r="J47" s="339">
        <v>2016</v>
      </c>
      <c r="K47" s="339">
        <v>2017</v>
      </c>
      <c r="L47" s="339">
        <v>2018</v>
      </c>
      <c r="M47" s="339">
        <v>2019</v>
      </c>
      <c r="N47" s="340" t="s">
        <v>29</v>
      </c>
    </row>
    <row r="48" spans="1:75" ht="15" customHeight="1">
      <c r="A48" s="287"/>
      <c r="B48" s="331" t="s">
        <v>2</v>
      </c>
      <c r="C48" s="331" t="s">
        <v>46</v>
      </c>
      <c r="D48" s="331"/>
      <c r="E48" s="334">
        <f t="shared" ref="E48:K48" si="22">SUM(E49:E50)</f>
        <v>132.86548473216874</v>
      </c>
      <c r="F48" s="334">
        <f t="shared" si="22"/>
        <v>78.232353078583159</v>
      </c>
      <c r="G48" s="334">
        <f t="shared" si="22"/>
        <v>49.22375005839784</v>
      </c>
      <c r="H48" s="334">
        <f t="shared" si="22"/>
        <v>31.109601581114312</v>
      </c>
      <c r="I48" s="334">
        <f t="shared" si="22"/>
        <v>20.559550208430061</v>
      </c>
      <c r="J48" s="334">
        <f t="shared" si="22"/>
        <v>17.47945190134083</v>
      </c>
      <c r="K48" s="334">
        <f t="shared" si="22"/>
        <v>15.202334518768739</v>
      </c>
      <c r="L48" s="334">
        <f>SUM(L49:L50)</f>
        <v>13.296305014521817</v>
      </c>
      <c r="M48" s="334">
        <f>SUM(M49:M50)</f>
        <v>11.631636688067184</v>
      </c>
      <c r="N48" s="330">
        <f t="shared" ref="N48:N64" si="23">(M48/G48)^(1/6)-1</f>
        <v>-0.213719167848198</v>
      </c>
    </row>
    <row r="49" spans="1:14" ht="15" customHeight="1">
      <c r="A49" s="287"/>
      <c r="B49" s="313" t="s">
        <v>4</v>
      </c>
      <c r="C49" s="314" t="s">
        <v>5</v>
      </c>
      <c r="D49" s="314" t="s">
        <v>47</v>
      </c>
      <c r="E49" s="320">
        <f t="shared" ref="E49:K50" si="24">E28*E71/10^6</f>
        <v>132.86548473216874</v>
      </c>
      <c r="F49" s="320">
        <f t="shared" si="24"/>
        <v>60.232353078583159</v>
      </c>
      <c r="G49" s="320">
        <f t="shared" si="24"/>
        <v>25.598750058397844</v>
      </c>
      <c r="H49" s="320">
        <f t="shared" si="24"/>
        <v>8.1596015811143126</v>
      </c>
      <c r="I49" s="320">
        <f t="shared" si="24"/>
        <v>3.9393990353100601</v>
      </c>
      <c r="J49" s="320">
        <f t="shared" si="24"/>
        <v>3.259398807245983</v>
      </c>
      <c r="K49" s="320">
        <f t="shared" si="24"/>
        <v>2.759940895242353</v>
      </c>
      <c r="L49" s="320">
        <f>L28*L71/10^6</f>
        <v>2.3497999420574525</v>
      </c>
      <c r="M49" s="320">
        <f>M28*M71/10^6</f>
        <v>2.0007058084124281</v>
      </c>
      <c r="N49" s="319">
        <f t="shared" si="23"/>
        <v>-0.3461259849738223</v>
      </c>
    </row>
    <row r="50" spans="1:14" ht="15" customHeight="1">
      <c r="A50" s="287"/>
      <c r="B50" s="313" t="s">
        <v>7</v>
      </c>
      <c r="C50" s="314" t="s">
        <v>6</v>
      </c>
      <c r="D50" s="314" t="s">
        <v>47</v>
      </c>
      <c r="E50" s="320">
        <f t="shared" si="24"/>
        <v>0</v>
      </c>
      <c r="F50" s="320">
        <f t="shared" si="24"/>
        <v>18</v>
      </c>
      <c r="G50" s="320">
        <f t="shared" si="24"/>
        <v>23.625</v>
      </c>
      <c r="H50" s="320">
        <f t="shared" si="24"/>
        <v>22.95</v>
      </c>
      <c r="I50" s="320">
        <f t="shared" si="24"/>
        <v>16.62015117312</v>
      </c>
      <c r="J50" s="320">
        <f t="shared" si="24"/>
        <v>14.220053094094848</v>
      </c>
      <c r="K50" s="320">
        <f t="shared" si="24"/>
        <v>12.442393623526385</v>
      </c>
      <c r="L50" s="320">
        <f>L29*L72/10^6</f>
        <v>10.946505072464365</v>
      </c>
      <c r="M50" s="320">
        <f>M29*M72/10^6</f>
        <v>9.6309308796547555</v>
      </c>
      <c r="N50" s="319">
        <f t="shared" si="23"/>
        <v>-0.13890829005789129</v>
      </c>
    </row>
    <row r="51" spans="1:14" ht="15" customHeight="1">
      <c r="A51" s="287"/>
      <c r="B51" s="314" t="s">
        <v>9</v>
      </c>
      <c r="C51" s="314" t="s">
        <v>48</v>
      </c>
      <c r="D51" s="314"/>
      <c r="E51" s="321">
        <f t="shared" ref="E51:K51" si="25">SUM(E52:E55)</f>
        <v>12.106851523092875</v>
      </c>
      <c r="F51" s="321">
        <f t="shared" si="25"/>
        <v>50.776450000000004</v>
      </c>
      <c r="G51" s="321">
        <f t="shared" si="25"/>
        <v>150.9160297331</v>
      </c>
      <c r="H51" s="321">
        <f t="shared" si="25"/>
        <v>218.46235151249996</v>
      </c>
      <c r="I51" s="321">
        <f t="shared" si="25"/>
        <v>355.1244271731868</v>
      </c>
      <c r="J51" s="321">
        <f t="shared" si="25"/>
        <v>502.40071140653805</v>
      </c>
      <c r="K51" s="321">
        <f t="shared" si="25"/>
        <v>537.55470793047346</v>
      </c>
      <c r="L51" s="321">
        <f>SUM(L52:L55)</f>
        <v>545.50925994302781</v>
      </c>
      <c r="M51" s="321">
        <f>SUM(M52:M55)</f>
        <v>528.1329813269391</v>
      </c>
      <c r="N51" s="319">
        <f t="shared" si="23"/>
        <v>0.23216249760356034</v>
      </c>
    </row>
    <row r="52" spans="1:14" ht="15" customHeight="1">
      <c r="A52" s="287"/>
      <c r="B52" s="344" t="s">
        <v>9</v>
      </c>
      <c r="C52" s="314" t="s">
        <v>6</v>
      </c>
      <c r="D52" s="314" t="s">
        <v>47</v>
      </c>
      <c r="E52" s="320">
        <f t="shared" ref="E52:K55" si="26">E31*E74/10^6</f>
        <v>0</v>
      </c>
      <c r="F52" s="320">
        <f t="shared" si="26"/>
        <v>0</v>
      </c>
      <c r="G52" s="320">
        <f t="shared" si="26"/>
        <v>1.54105</v>
      </c>
      <c r="H52" s="320">
        <f t="shared" si="26"/>
        <v>1.3869450000000001</v>
      </c>
      <c r="I52" s="320">
        <f t="shared" si="26"/>
        <v>1.3557387374999998</v>
      </c>
      <c r="J52" s="320">
        <f t="shared" si="26"/>
        <v>1.3543829987625002</v>
      </c>
      <c r="K52" s="320">
        <f t="shared" si="26"/>
        <v>1.3830959183362652</v>
      </c>
      <c r="L52" s="320">
        <f t="shared" ref="L52:M55" si="27">L31*L74/10^6</f>
        <v>1.4124175518049942</v>
      </c>
      <c r="M52" s="320">
        <f t="shared" si="27"/>
        <v>1.4423608039032605</v>
      </c>
      <c r="N52" s="319">
        <f t="shared" si="23"/>
        <v>-1.0969851491168248E-2</v>
      </c>
    </row>
    <row r="53" spans="1:14" ht="15" customHeight="1">
      <c r="A53" s="287"/>
      <c r="B53" s="331"/>
      <c r="C53" s="311"/>
      <c r="D53" s="314" t="s">
        <v>49</v>
      </c>
      <c r="E53" s="320">
        <f t="shared" si="26"/>
        <v>11.698611523092875</v>
      </c>
      <c r="F53" s="320">
        <f t="shared" si="26"/>
        <v>9.46645</v>
      </c>
      <c r="G53" s="320">
        <f t="shared" si="26"/>
        <v>6.6265150000000004</v>
      </c>
      <c r="H53" s="320">
        <f t="shared" si="26"/>
        <v>3.7274146874999996</v>
      </c>
      <c r="I53" s="320">
        <f t="shared" si="26"/>
        <v>2.8514722359375</v>
      </c>
      <c r="J53" s="320">
        <f t="shared" si="26"/>
        <v>2.4380087617265622</v>
      </c>
      <c r="K53" s="320">
        <f t="shared" si="26"/>
        <v>2.1868938592687264</v>
      </c>
      <c r="L53" s="320">
        <f t="shared" si="27"/>
        <v>1.9918229270219558</v>
      </c>
      <c r="M53" s="320">
        <f t="shared" si="27"/>
        <v>1.8141523219315976</v>
      </c>
      <c r="N53" s="319">
        <f t="shared" si="23"/>
        <v>-0.19419227358506541</v>
      </c>
    </row>
    <row r="54" spans="1:14" ht="15" customHeight="1">
      <c r="A54" s="294"/>
      <c r="B54" s="345" t="s">
        <v>9</v>
      </c>
      <c r="C54" s="314" t="s">
        <v>13</v>
      </c>
      <c r="D54" s="314" t="s">
        <v>47</v>
      </c>
      <c r="E54" s="320">
        <f t="shared" si="26"/>
        <v>0</v>
      </c>
      <c r="F54" s="320">
        <f t="shared" si="26"/>
        <v>0</v>
      </c>
      <c r="G54" s="320">
        <f t="shared" si="26"/>
        <v>2.8552499999999998E-2</v>
      </c>
      <c r="H54" s="320">
        <f t="shared" si="26"/>
        <v>6.1030968749999991E-2</v>
      </c>
      <c r="I54" s="320">
        <f t="shared" si="26"/>
        <v>0.10106728425</v>
      </c>
      <c r="J54" s="320">
        <f t="shared" si="26"/>
        <v>0.12688997537587499</v>
      </c>
      <c r="K54" s="320">
        <f t="shared" si="26"/>
        <v>0.13239700030718796</v>
      </c>
      <c r="L54" s="320">
        <f t="shared" si="27"/>
        <v>0.13814303012051993</v>
      </c>
      <c r="M54" s="320">
        <f t="shared" si="27"/>
        <v>0.1441384376277505</v>
      </c>
      <c r="N54" s="319">
        <f t="shared" si="23"/>
        <v>0.3097526274459772</v>
      </c>
    </row>
    <row r="55" spans="1:14" ht="15" customHeight="1">
      <c r="A55" s="294"/>
      <c r="B55" s="346"/>
      <c r="C55" s="314"/>
      <c r="D55" s="314" t="s">
        <v>49</v>
      </c>
      <c r="E55" s="320">
        <f t="shared" si="26"/>
        <v>0.40823999999999999</v>
      </c>
      <c r="F55" s="320">
        <f t="shared" si="26"/>
        <v>41.31</v>
      </c>
      <c r="G55" s="320">
        <f t="shared" si="26"/>
        <v>142.71991223309999</v>
      </c>
      <c r="H55" s="320">
        <f t="shared" si="26"/>
        <v>213.28696085624998</v>
      </c>
      <c r="I55" s="320">
        <f t="shared" si="26"/>
        <v>350.8161489154993</v>
      </c>
      <c r="J55" s="320">
        <f t="shared" si="26"/>
        <v>498.48142967067309</v>
      </c>
      <c r="K55" s="320">
        <f t="shared" si="26"/>
        <v>533.85232115256133</v>
      </c>
      <c r="L55" s="320">
        <f t="shared" si="27"/>
        <v>541.96687643408029</v>
      </c>
      <c r="M55" s="320">
        <f t="shared" si="27"/>
        <v>524.73232976347651</v>
      </c>
      <c r="N55" s="319">
        <f t="shared" si="23"/>
        <v>0.24234497812162537</v>
      </c>
    </row>
    <row r="56" spans="1:14" ht="15" customHeight="1">
      <c r="A56" s="294"/>
      <c r="B56" s="347" t="s">
        <v>10</v>
      </c>
      <c r="C56" s="314" t="s">
        <v>50</v>
      </c>
      <c r="D56" s="314"/>
      <c r="E56" s="322">
        <f t="shared" ref="E56:K56" si="28">SUM(E57:E58)</f>
        <v>0</v>
      </c>
      <c r="F56" s="322">
        <f t="shared" si="28"/>
        <v>0.77747999999999995</v>
      </c>
      <c r="G56" s="322">
        <f t="shared" si="28"/>
        <v>1.1060676</v>
      </c>
      <c r="H56" s="322">
        <f t="shared" si="28"/>
        <v>7.2433514999999984</v>
      </c>
      <c r="I56" s="322">
        <f t="shared" si="28"/>
        <v>9.5213057103366801</v>
      </c>
      <c r="J56" s="322">
        <f t="shared" si="28"/>
        <v>11.260432843432667</v>
      </c>
      <c r="K56" s="322">
        <f t="shared" si="28"/>
        <v>13.398384811117547</v>
      </c>
      <c r="L56" s="322">
        <f>SUM(L57:L58)</f>
        <v>15.954327599167208</v>
      </c>
      <c r="M56" s="322">
        <f>SUM(M57:M58)</f>
        <v>19.011663350465316</v>
      </c>
      <c r="N56" s="319">
        <f t="shared" si="23"/>
        <v>0.60647168074702051</v>
      </c>
    </row>
    <row r="57" spans="1:14" ht="15" customHeight="1">
      <c r="A57" s="294"/>
      <c r="B57" s="285"/>
      <c r="C57" s="314" t="s">
        <v>6</v>
      </c>
      <c r="D57" s="314" t="s">
        <v>47</v>
      </c>
      <c r="E57" s="320">
        <f t="shared" ref="E57:K58" si="29">E36*E79/10^6</f>
        <v>0</v>
      </c>
      <c r="F57" s="320">
        <f t="shared" si="29"/>
        <v>4.0919999999999998E-2</v>
      </c>
      <c r="G57" s="320">
        <f t="shared" si="29"/>
        <v>0.20869200000000002</v>
      </c>
      <c r="H57" s="320">
        <f t="shared" si="29"/>
        <v>1.0643291999999998</v>
      </c>
      <c r="I57" s="320">
        <f t="shared" si="29"/>
        <v>1.085615784</v>
      </c>
      <c r="J57" s="320">
        <f t="shared" si="29"/>
        <v>1.1724650467199997</v>
      </c>
      <c r="K57" s="320">
        <f t="shared" si="29"/>
        <v>1.2803318310182399</v>
      </c>
      <c r="L57" s="320">
        <f>L36*L79/10^6</f>
        <v>1.3981223594719179</v>
      </c>
      <c r="M57" s="320">
        <f>M36*M79/10^6</f>
        <v>1.5267496165433343</v>
      </c>
      <c r="N57" s="319">
        <f t="shared" si="23"/>
        <v>0.39329689649882837</v>
      </c>
    </row>
    <row r="58" spans="1:14" ht="15" customHeight="1">
      <c r="A58" s="294"/>
      <c r="B58" s="331"/>
      <c r="C58" s="314"/>
      <c r="D58" s="314" t="s">
        <v>49</v>
      </c>
      <c r="E58" s="320">
        <f t="shared" si="29"/>
        <v>0</v>
      </c>
      <c r="F58" s="320">
        <f t="shared" si="29"/>
        <v>0.73655999999999999</v>
      </c>
      <c r="G58" s="320">
        <f t="shared" si="29"/>
        <v>0.89737560000000005</v>
      </c>
      <c r="H58" s="320">
        <f t="shared" si="29"/>
        <v>6.1790222999999989</v>
      </c>
      <c r="I58" s="320">
        <f t="shared" si="29"/>
        <v>8.4356899263366802</v>
      </c>
      <c r="J58" s="320">
        <f t="shared" si="29"/>
        <v>10.087967796712668</v>
      </c>
      <c r="K58" s="320">
        <f t="shared" si="29"/>
        <v>12.118052980099307</v>
      </c>
      <c r="L58" s="320">
        <f>L37*L80/10^6</f>
        <v>14.55620523969529</v>
      </c>
      <c r="M58" s="320">
        <f>M37*M80/10^6</f>
        <v>17.484913733921982</v>
      </c>
      <c r="N58" s="319">
        <f t="shared" si="23"/>
        <v>0.6403941287560071</v>
      </c>
    </row>
    <row r="59" spans="1:14" s="271" customFormat="1" ht="15" customHeight="1">
      <c r="A59" s="294"/>
      <c r="B59" s="311" t="s">
        <v>15</v>
      </c>
      <c r="C59" s="314" t="s">
        <v>51</v>
      </c>
      <c r="D59" s="311"/>
      <c r="E59" s="321">
        <f t="shared" ref="E59:K59" si="30">SUM(E60:E61)</f>
        <v>11.07389870787342</v>
      </c>
      <c r="F59" s="321">
        <f t="shared" si="30"/>
        <v>37.603347896873267</v>
      </c>
      <c r="G59" s="321">
        <f t="shared" si="30"/>
        <v>104.94738608588432</v>
      </c>
      <c r="H59" s="321">
        <f t="shared" si="30"/>
        <v>188.90529495459177</v>
      </c>
      <c r="I59" s="321">
        <f t="shared" si="30"/>
        <v>310.04701073107032</v>
      </c>
      <c r="J59" s="321">
        <f t="shared" si="30"/>
        <v>407.70544764182716</v>
      </c>
      <c r="K59" s="321">
        <f t="shared" si="30"/>
        <v>479.05390097914687</v>
      </c>
      <c r="L59" s="321">
        <f>SUM(L60:L61)</f>
        <v>517.85726695845767</v>
      </c>
      <c r="M59" s="321">
        <f>SUM(M60:M61)</f>
        <v>535.46441403504525</v>
      </c>
      <c r="N59" s="319">
        <f t="shared" si="23"/>
        <v>0.31207853673663788</v>
      </c>
    </row>
    <row r="60" spans="1:14" s="271" customFormat="1" ht="15" customHeight="1">
      <c r="A60" s="294"/>
      <c r="B60" s="345" t="s">
        <v>15</v>
      </c>
      <c r="C60" s="314" t="s">
        <v>13</v>
      </c>
      <c r="D60" s="314" t="s">
        <v>47</v>
      </c>
      <c r="E60" s="320">
        <f t="shared" ref="E60:K61" si="31">E39*E82/10^6</f>
        <v>0</v>
      </c>
      <c r="F60" s="320">
        <f t="shared" si="31"/>
        <v>0</v>
      </c>
      <c r="G60" s="320">
        <f t="shared" si="31"/>
        <v>0</v>
      </c>
      <c r="H60" s="320">
        <f t="shared" si="31"/>
        <v>0</v>
      </c>
      <c r="I60" s="320">
        <f t="shared" si="31"/>
        <v>0</v>
      </c>
      <c r="J60" s="320">
        <f t="shared" si="31"/>
        <v>0</v>
      </c>
      <c r="K60" s="320">
        <f t="shared" si="31"/>
        <v>0</v>
      </c>
      <c r="L60" s="320">
        <f>L39*L82/10^6</f>
        <v>0</v>
      </c>
      <c r="M60" s="320">
        <f>M39*M82/10^6</f>
        <v>0</v>
      </c>
      <c r="N60" s="319"/>
    </row>
    <row r="61" spans="1:14" ht="15" customHeight="1">
      <c r="A61" s="294"/>
      <c r="B61" s="331"/>
      <c r="C61" s="311"/>
      <c r="D61" s="314" t="s">
        <v>49</v>
      </c>
      <c r="E61" s="320">
        <f t="shared" si="31"/>
        <v>11.07389870787342</v>
      </c>
      <c r="F61" s="320">
        <f t="shared" si="31"/>
        <v>37.603347896873267</v>
      </c>
      <c r="G61" s="320">
        <f t="shared" si="31"/>
        <v>104.94738608588432</v>
      </c>
      <c r="H61" s="320">
        <f t="shared" si="31"/>
        <v>188.90529495459177</v>
      </c>
      <c r="I61" s="320">
        <f t="shared" si="31"/>
        <v>310.04701073107032</v>
      </c>
      <c r="J61" s="320">
        <f t="shared" si="31"/>
        <v>407.70544764182716</v>
      </c>
      <c r="K61" s="320">
        <f t="shared" si="31"/>
        <v>479.05390097914687</v>
      </c>
      <c r="L61" s="320">
        <f>L40*L83/10^6</f>
        <v>517.85726695845767</v>
      </c>
      <c r="M61" s="320">
        <f>M40*M83/10^6</f>
        <v>535.46441403504525</v>
      </c>
      <c r="N61" s="319">
        <f t="shared" si="23"/>
        <v>0.31207853673663788</v>
      </c>
    </row>
    <row r="62" spans="1:14" ht="15" customHeight="1">
      <c r="A62" s="294"/>
      <c r="B62" s="347" t="s">
        <v>52</v>
      </c>
      <c r="C62" s="311" t="s">
        <v>53</v>
      </c>
      <c r="D62" s="314"/>
      <c r="E62" s="321">
        <f t="shared" ref="E62:K62" si="32">SUM(E63:E64)</f>
        <v>63.710507380858751</v>
      </c>
      <c r="F62" s="321">
        <f t="shared" si="32"/>
        <v>95.403243981426058</v>
      </c>
      <c r="G62" s="321">
        <f t="shared" si="32"/>
        <v>96.142879497476372</v>
      </c>
      <c r="H62" s="321">
        <f t="shared" si="32"/>
        <v>127.18578956648297</v>
      </c>
      <c r="I62" s="321">
        <f t="shared" si="32"/>
        <v>182.67347869845301</v>
      </c>
      <c r="J62" s="321">
        <f t="shared" si="32"/>
        <v>216.47233820312564</v>
      </c>
      <c r="K62" s="321">
        <f t="shared" si="32"/>
        <v>198.82669469837856</v>
      </c>
      <c r="L62" s="321">
        <f>SUM(L63:L64)</f>
        <v>140.97418086737255</v>
      </c>
      <c r="M62" s="321">
        <f>SUM(M63:M64)</f>
        <v>102.03745211182877</v>
      </c>
      <c r="N62" s="326">
        <f t="shared" si="23"/>
        <v>9.9667589615874963E-3</v>
      </c>
    </row>
    <row r="63" spans="1:14" ht="15" customHeight="1">
      <c r="A63" s="294"/>
      <c r="B63" s="285"/>
      <c r="C63" s="314" t="s">
        <v>54</v>
      </c>
      <c r="D63" s="314" t="s">
        <v>49</v>
      </c>
      <c r="E63" s="321">
        <f t="shared" ref="E63:K64" si="33">E42*E85/10^6</f>
        <v>63.710507380858751</v>
      </c>
      <c r="F63" s="321">
        <f t="shared" si="33"/>
        <v>45.180308637410207</v>
      </c>
      <c r="G63" s="321">
        <f t="shared" si="33"/>
        <v>32.522687208202029</v>
      </c>
      <c r="H63" s="321">
        <f t="shared" si="33"/>
        <v>13.356521813814258</v>
      </c>
      <c r="I63" s="321">
        <f t="shared" si="33"/>
        <v>8.6932668599510539</v>
      </c>
      <c r="J63" s="321">
        <f t="shared" si="33"/>
        <v>10.301724241556721</v>
      </c>
      <c r="K63" s="321">
        <f t="shared" si="33"/>
        <v>9.4619839081745027</v>
      </c>
      <c r="L63" s="321">
        <f>L42*L85/10^6</f>
        <v>6.7088347108454922</v>
      </c>
      <c r="M63" s="321">
        <f>M42*M85/10^6</f>
        <v>6.3733929753032168</v>
      </c>
      <c r="N63" s="326">
        <f t="shared" si="23"/>
        <v>-0.23786709523131599</v>
      </c>
    </row>
    <row r="64" spans="1:14" ht="15" customHeight="1">
      <c r="A64" s="294"/>
      <c r="B64" s="331"/>
      <c r="C64" s="314" t="s">
        <v>55</v>
      </c>
      <c r="D64" s="314" t="s">
        <v>49</v>
      </c>
      <c r="E64" s="321">
        <f t="shared" si="33"/>
        <v>0</v>
      </c>
      <c r="F64" s="321">
        <f t="shared" si="33"/>
        <v>50.222935344015852</v>
      </c>
      <c r="G64" s="321">
        <f t="shared" si="33"/>
        <v>63.620192289274335</v>
      </c>
      <c r="H64" s="321">
        <f t="shared" si="33"/>
        <v>113.82926775266871</v>
      </c>
      <c r="I64" s="321">
        <f t="shared" si="33"/>
        <v>173.98021183850196</v>
      </c>
      <c r="J64" s="321">
        <f t="shared" si="33"/>
        <v>206.17061396156893</v>
      </c>
      <c r="K64" s="321">
        <f t="shared" si="33"/>
        <v>189.36471079020404</v>
      </c>
      <c r="L64" s="321">
        <f>L43*L86/10^6</f>
        <v>134.26534615652707</v>
      </c>
      <c r="M64" s="321">
        <f>M43*M86/10^6</f>
        <v>95.664059136525552</v>
      </c>
      <c r="N64" s="326">
        <f t="shared" si="23"/>
        <v>7.0349567360804333E-2</v>
      </c>
    </row>
    <row r="65" spans="1:14" ht="15" customHeight="1">
      <c r="A65" s="294"/>
      <c r="B65" s="285"/>
      <c r="C65" s="288"/>
      <c r="D65" s="288"/>
      <c r="E65" s="295"/>
      <c r="F65" s="295"/>
      <c r="G65" s="295"/>
      <c r="H65" s="295"/>
      <c r="I65" s="295"/>
      <c r="J65" s="295"/>
      <c r="K65" s="295"/>
      <c r="L65" s="295"/>
      <c r="M65" s="295"/>
      <c r="N65" s="296"/>
    </row>
    <row r="66" spans="1:14" ht="15" customHeight="1">
      <c r="A66" s="294"/>
      <c r="B66" s="289" t="s">
        <v>37</v>
      </c>
      <c r="E66" s="293">
        <f t="shared" ref="E66:J66" si="34">SUM(E59,E56,E51,E48,E62)</f>
        <v>219.75674234399378</v>
      </c>
      <c r="F66" s="293">
        <f t="shared" si="34"/>
        <v>262.79287495688249</v>
      </c>
      <c r="G66" s="293">
        <f t="shared" si="34"/>
        <v>402.33611297485857</v>
      </c>
      <c r="H66" s="293">
        <f t="shared" si="34"/>
        <v>572.90638911468898</v>
      </c>
      <c r="I66" s="293">
        <f t="shared" si="34"/>
        <v>877.92577252147692</v>
      </c>
      <c r="J66" s="293">
        <f t="shared" si="34"/>
        <v>1155.3183819962644</v>
      </c>
      <c r="K66" s="293">
        <f>SUM(K59,K56,K51,K48,K62)</f>
        <v>1244.0360229378853</v>
      </c>
      <c r="L66" s="293">
        <f>SUM(L59,L56,L51,L48,L62)</f>
        <v>1233.5913403825471</v>
      </c>
      <c r="M66" s="293">
        <f>SUM(M59,M56,M51,M48,M62)</f>
        <v>1196.2781475123456</v>
      </c>
      <c r="N66" s="297">
        <f>(M66/G66)^(1/6)-1</f>
        <v>0.19915095856671372</v>
      </c>
    </row>
    <row r="67" spans="1:14" ht="15" customHeight="1">
      <c r="A67" s="294"/>
      <c r="B67" s="298"/>
      <c r="C67" s="288"/>
      <c r="D67" s="288"/>
      <c r="E67" s="293"/>
      <c r="F67" s="293"/>
      <c r="G67" s="293"/>
      <c r="H67" s="293"/>
      <c r="I67" s="293"/>
      <c r="J67" s="293"/>
      <c r="K67" s="293"/>
      <c r="L67" s="293"/>
      <c r="M67" s="293"/>
      <c r="N67" s="293"/>
    </row>
    <row r="68" spans="1:14" ht="15" customHeight="1">
      <c r="A68" s="272"/>
      <c r="B68" s="342" t="s">
        <v>42</v>
      </c>
      <c r="C68" s="283"/>
      <c r="D68" s="283"/>
      <c r="E68" s="283"/>
      <c r="F68" s="283"/>
      <c r="G68" s="283"/>
      <c r="H68" s="283"/>
      <c r="I68" s="283"/>
      <c r="J68" s="283"/>
      <c r="K68" s="283"/>
      <c r="L68" s="283"/>
      <c r="M68" s="283"/>
      <c r="N68" s="283"/>
    </row>
    <row r="69" spans="1:14" ht="15" customHeight="1">
      <c r="A69" s="272"/>
      <c r="B69" s="341" t="s">
        <v>27</v>
      </c>
      <c r="C69" s="341" t="s">
        <v>45</v>
      </c>
      <c r="D69" s="341" t="s">
        <v>28</v>
      </c>
      <c r="E69" s="339">
        <v>2011</v>
      </c>
      <c r="F69" s="339">
        <v>2012</v>
      </c>
      <c r="G69" s="339">
        <v>2013</v>
      </c>
      <c r="H69" s="339">
        <v>2014</v>
      </c>
      <c r="I69" s="339">
        <v>2015</v>
      </c>
      <c r="J69" s="339">
        <v>2016</v>
      </c>
      <c r="K69" s="339">
        <v>2017</v>
      </c>
      <c r="L69" s="339">
        <v>2018</v>
      </c>
      <c r="M69" s="339">
        <v>2019</v>
      </c>
      <c r="N69" s="340" t="s">
        <v>29</v>
      </c>
    </row>
    <row r="70" spans="1:14" ht="15" customHeight="1">
      <c r="A70" s="272"/>
      <c r="B70" s="335" t="s">
        <v>2</v>
      </c>
      <c r="C70" s="335"/>
      <c r="D70" s="335"/>
      <c r="E70" s="336"/>
      <c r="F70" s="336"/>
      <c r="G70" s="336"/>
      <c r="H70" s="336"/>
      <c r="I70" s="336"/>
      <c r="J70" s="336"/>
      <c r="K70" s="336"/>
      <c r="L70" s="336"/>
      <c r="M70" s="336"/>
      <c r="N70" s="337"/>
    </row>
    <row r="71" spans="1:14" ht="15" customHeight="1">
      <c r="A71" s="272"/>
      <c r="B71" s="313" t="s">
        <v>4</v>
      </c>
      <c r="C71" s="314" t="s">
        <v>5</v>
      </c>
      <c r="D71" s="314" t="s">
        <v>47</v>
      </c>
      <c r="E71" s="323">
        <v>8857.6989821445823</v>
      </c>
      <c r="F71" s="323">
        <v>7529.0441348228951</v>
      </c>
      <c r="G71" s="323">
        <v>6399.6875145994609</v>
      </c>
      <c r="H71" s="323">
        <v>5439.7343874095413</v>
      </c>
      <c r="I71" s="323">
        <v>4786.9662609203961</v>
      </c>
      <c r="J71" s="323">
        <v>4212.5303096099487</v>
      </c>
      <c r="K71" s="323">
        <v>3791.2772786489541</v>
      </c>
      <c r="L71" s="323">
        <v>3412.1495507840586</v>
      </c>
      <c r="M71" s="323">
        <v>3070.934595705653</v>
      </c>
      <c r="N71" s="319">
        <f t="shared" ref="N71:N72" si="35">(M71/G71)^(1/6)-1</f>
        <v>-0.11518603925099857</v>
      </c>
    </row>
    <row r="72" spans="1:14" ht="15" customHeight="1">
      <c r="A72" s="272"/>
      <c r="B72" s="313" t="s">
        <v>7</v>
      </c>
      <c r="C72" s="314" t="s">
        <v>6</v>
      </c>
      <c r="D72" s="314" t="s">
        <v>47</v>
      </c>
      <c r="E72" s="323">
        <v>12000</v>
      </c>
      <c r="F72" s="323">
        <v>9000</v>
      </c>
      <c r="G72" s="323">
        <v>6750</v>
      </c>
      <c r="H72" s="323">
        <v>5737.5</v>
      </c>
      <c r="I72" s="323">
        <v>5049</v>
      </c>
      <c r="J72" s="323">
        <v>4594.59</v>
      </c>
      <c r="K72" s="323">
        <v>4272.9686999999994</v>
      </c>
      <c r="L72" s="323">
        <v>3973.8608909999994</v>
      </c>
      <c r="M72" s="323">
        <v>3695.6906286299991</v>
      </c>
      <c r="N72" s="319">
        <f t="shared" si="35"/>
        <v>-9.552068478945841E-2</v>
      </c>
    </row>
    <row r="73" spans="1:14" ht="15" customHeight="1">
      <c r="A73" s="272"/>
      <c r="B73" s="311" t="s">
        <v>9</v>
      </c>
      <c r="C73" s="314"/>
      <c r="D73" s="314"/>
      <c r="E73" s="323"/>
      <c r="F73" s="323"/>
      <c r="G73" s="323"/>
      <c r="H73" s="323"/>
      <c r="I73" s="323"/>
      <c r="J73" s="323"/>
      <c r="K73" s="323"/>
      <c r="L73" s="323"/>
      <c r="M73" s="323"/>
      <c r="N73" s="319"/>
    </row>
    <row r="74" spans="1:14" ht="15" customHeight="1">
      <c r="A74" s="272"/>
      <c r="B74" s="344" t="s">
        <v>9</v>
      </c>
      <c r="C74" s="314" t="s">
        <v>6</v>
      </c>
      <c r="D74" s="314" t="s">
        <v>47</v>
      </c>
      <c r="E74" s="323">
        <v>0</v>
      </c>
      <c r="F74" s="323">
        <v>2201.5</v>
      </c>
      <c r="G74" s="323">
        <v>1541.05</v>
      </c>
      <c r="H74" s="323">
        <v>1155.7874999999999</v>
      </c>
      <c r="I74" s="323">
        <v>982.41937499999995</v>
      </c>
      <c r="J74" s="323">
        <v>884.1774375</v>
      </c>
      <c r="K74" s="323">
        <v>813.4432425</v>
      </c>
      <c r="L74" s="323">
        <v>748.3677831</v>
      </c>
      <c r="M74" s="323">
        <v>688.49836045200004</v>
      </c>
      <c r="N74" s="319">
        <f t="shared" ref="N74:N77" si="36">(M74/G74)^(1/6)-1</f>
        <v>-0.12565862534584582</v>
      </c>
    </row>
    <row r="75" spans="1:14" ht="15" customHeight="1">
      <c r="A75" s="272"/>
      <c r="B75" s="331"/>
      <c r="C75" s="311"/>
      <c r="D75" s="314" t="s">
        <v>49</v>
      </c>
      <c r="E75" s="323">
        <v>3145</v>
      </c>
      <c r="F75" s="323">
        <v>2201.5</v>
      </c>
      <c r="G75" s="323">
        <v>1541.05</v>
      </c>
      <c r="H75" s="323">
        <v>1155.7874999999999</v>
      </c>
      <c r="I75" s="323">
        <v>982.41937499999995</v>
      </c>
      <c r="J75" s="323">
        <v>884.1774375</v>
      </c>
      <c r="K75" s="323">
        <v>813.4432425</v>
      </c>
      <c r="L75" s="323">
        <v>748.3677831</v>
      </c>
      <c r="M75" s="323">
        <v>688.49836045200004</v>
      </c>
      <c r="N75" s="319">
        <f t="shared" si="36"/>
        <v>-0.12565862534584582</v>
      </c>
    </row>
    <row r="76" spans="1:14" ht="15" customHeight="1">
      <c r="A76" s="272"/>
      <c r="B76" s="345" t="s">
        <v>9</v>
      </c>
      <c r="C76" s="314" t="s">
        <v>13</v>
      </c>
      <c r="D76" s="314" t="s">
        <v>47</v>
      </c>
      <c r="E76" s="323">
        <v>810</v>
      </c>
      <c r="F76" s="323">
        <v>607.5</v>
      </c>
      <c r="G76" s="323">
        <v>571.04999999999995</v>
      </c>
      <c r="H76" s="323">
        <v>542.49749999999995</v>
      </c>
      <c r="I76" s="323">
        <v>499.09769999999997</v>
      </c>
      <c r="J76" s="323">
        <v>464.16086099999995</v>
      </c>
      <c r="K76" s="323">
        <v>436.31120933999995</v>
      </c>
      <c r="L76" s="323">
        <v>410.13253677959995</v>
      </c>
      <c r="M76" s="323">
        <v>385.52458457282393</v>
      </c>
      <c r="N76" s="319">
        <f t="shared" si="36"/>
        <v>-6.3380942168947296E-2</v>
      </c>
    </row>
    <row r="77" spans="1:14" ht="15" customHeight="1">
      <c r="A77" s="272"/>
      <c r="B77" s="346"/>
      <c r="C77" s="314"/>
      <c r="D77" s="314" t="s">
        <v>49</v>
      </c>
      <c r="E77" s="323">
        <v>810</v>
      </c>
      <c r="F77" s="323">
        <v>607.5</v>
      </c>
      <c r="G77" s="323">
        <v>571.04999999999995</v>
      </c>
      <c r="H77" s="323">
        <v>542.49749999999995</v>
      </c>
      <c r="I77" s="323">
        <v>499.09769999999997</v>
      </c>
      <c r="J77" s="323">
        <v>464.16086099999995</v>
      </c>
      <c r="K77" s="323">
        <v>436.31120933999995</v>
      </c>
      <c r="L77" s="323">
        <v>410.13253677959995</v>
      </c>
      <c r="M77" s="323">
        <v>385.52458457282393</v>
      </c>
      <c r="N77" s="319">
        <f t="shared" si="36"/>
        <v>-6.3380942168947296E-2</v>
      </c>
    </row>
    <row r="78" spans="1:14" ht="15" customHeight="1">
      <c r="A78" s="272"/>
      <c r="B78" s="347" t="s">
        <v>10</v>
      </c>
      <c r="C78" s="314"/>
      <c r="D78" s="314"/>
      <c r="E78" s="323"/>
      <c r="F78" s="323"/>
      <c r="G78" s="323"/>
      <c r="H78" s="323"/>
      <c r="I78" s="323"/>
      <c r="J78" s="323"/>
      <c r="K78" s="323"/>
      <c r="L78" s="323"/>
      <c r="M78" s="323"/>
      <c r="N78" s="319"/>
    </row>
    <row r="79" spans="1:14" ht="15" customHeight="1">
      <c r="A79" s="272"/>
      <c r="B79" s="285"/>
      <c r="C79" s="314" t="s">
        <v>6</v>
      </c>
      <c r="D79" s="314" t="s">
        <v>47</v>
      </c>
      <c r="E79" s="323">
        <v>0</v>
      </c>
      <c r="F79" s="323">
        <v>4092</v>
      </c>
      <c r="G79" s="323">
        <v>3478.2000000000003</v>
      </c>
      <c r="H79" s="323">
        <v>2956.4699999999993</v>
      </c>
      <c r="I79" s="323">
        <v>2512.9994999999999</v>
      </c>
      <c r="J79" s="323">
        <v>2261.6995499999998</v>
      </c>
      <c r="K79" s="323">
        <v>2058.1465905</v>
      </c>
      <c r="L79" s="323">
        <v>1872.9133973550001</v>
      </c>
      <c r="M79" s="323">
        <v>1704.3511915930501</v>
      </c>
      <c r="N79" s="319">
        <f t="shared" ref="N79:N80" si="37">(M79/G79)^(1/6)-1</f>
        <v>-0.1120931162923795</v>
      </c>
    </row>
    <row r="80" spans="1:14" ht="15" customHeight="1">
      <c r="A80" s="272"/>
      <c r="B80" s="331"/>
      <c r="C80" s="314"/>
      <c r="D80" s="314" t="s">
        <v>49</v>
      </c>
      <c r="E80" s="323">
        <v>0</v>
      </c>
      <c r="F80" s="323">
        <v>4092</v>
      </c>
      <c r="G80" s="323">
        <v>3478.2000000000003</v>
      </c>
      <c r="H80" s="323">
        <v>2956.4699999999993</v>
      </c>
      <c r="I80" s="323">
        <v>2512.9994999999999</v>
      </c>
      <c r="J80" s="323">
        <v>2261.6995499999998</v>
      </c>
      <c r="K80" s="323">
        <v>2058.1465905</v>
      </c>
      <c r="L80" s="323">
        <v>1872.9133973550001</v>
      </c>
      <c r="M80" s="323">
        <v>1704.3511915930501</v>
      </c>
      <c r="N80" s="319">
        <f t="shared" si="37"/>
        <v>-0.1120931162923795</v>
      </c>
    </row>
    <row r="81" spans="1:40" ht="15" customHeight="1">
      <c r="A81" s="272"/>
      <c r="B81" s="311" t="s">
        <v>15</v>
      </c>
      <c r="C81" s="314"/>
      <c r="D81" s="311"/>
      <c r="E81" s="323"/>
      <c r="F81" s="323"/>
      <c r="G81" s="323"/>
      <c r="H81" s="323"/>
      <c r="I81" s="323"/>
      <c r="J81" s="323"/>
      <c r="K81" s="323"/>
      <c r="L81" s="323"/>
      <c r="M81" s="323"/>
      <c r="N81" s="319"/>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c r="AL81" s="282"/>
      <c r="AM81" s="282"/>
      <c r="AN81" s="282"/>
    </row>
    <row r="82" spans="1:40" ht="15" customHeight="1">
      <c r="B82" s="345" t="s">
        <v>15</v>
      </c>
      <c r="C82" s="314" t="s">
        <v>13</v>
      </c>
      <c r="D82" s="314" t="s">
        <v>47</v>
      </c>
      <c r="E82" s="324"/>
      <c r="F82" s="324"/>
      <c r="G82" s="324"/>
      <c r="H82" s="324"/>
      <c r="I82" s="324"/>
      <c r="J82" s="324"/>
      <c r="K82" s="324"/>
      <c r="L82" s="324"/>
      <c r="M82" s="324"/>
      <c r="N82" s="319"/>
    </row>
    <row r="83" spans="1:40" ht="15" customHeight="1">
      <c r="B83" s="331"/>
      <c r="C83" s="311"/>
      <c r="D83" s="314" t="s">
        <v>49</v>
      </c>
      <c r="E83" s="325">
        <v>325.41577160956274</v>
      </c>
      <c r="F83" s="325">
        <v>276.60340586812833</v>
      </c>
      <c r="G83" s="325">
        <v>221.28272469450269</v>
      </c>
      <c r="H83" s="325">
        <v>199.15445222505244</v>
      </c>
      <c r="I83" s="325">
        <v>183.22209604704824</v>
      </c>
      <c r="J83" s="325">
        <v>170.39654932375484</v>
      </c>
      <c r="K83" s="325">
        <v>160.17275636432953</v>
      </c>
      <c r="L83" s="325">
        <v>150.56239098246974</v>
      </c>
      <c r="M83" s="325">
        <v>141.52864752352156</v>
      </c>
      <c r="N83" s="319">
        <f>(M83/G83)^(1/6)-1</f>
        <v>-7.1783093539390941E-2</v>
      </c>
    </row>
    <row r="84" spans="1:40" ht="15" customHeight="1">
      <c r="B84" s="347" t="s">
        <v>52</v>
      </c>
      <c r="C84" s="311" t="s">
        <v>53</v>
      </c>
      <c r="D84" s="314"/>
      <c r="E84" s="317"/>
      <c r="F84" s="317"/>
      <c r="G84" s="317"/>
      <c r="H84" s="317"/>
      <c r="I84" s="317"/>
      <c r="J84" s="317"/>
      <c r="K84" s="317"/>
      <c r="L84" s="317"/>
      <c r="M84" s="317"/>
      <c r="N84" s="326"/>
    </row>
    <row r="85" spans="1:40" ht="15" customHeight="1">
      <c r="B85" s="285"/>
      <c r="C85" s="314" t="s">
        <v>54</v>
      </c>
      <c r="D85" s="314" t="s">
        <v>49</v>
      </c>
      <c r="E85" s="323">
        <v>277.75</v>
      </c>
      <c r="F85" s="323">
        <v>249.97499999999999</v>
      </c>
      <c r="G85" s="323">
        <v>237.47624999999999</v>
      </c>
      <c r="H85" s="323">
        <v>225.60243749999998</v>
      </c>
      <c r="I85" s="323">
        <v>214.32231562499996</v>
      </c>
      <c r="J85" s="323">
        <v>203.60619984374998</v>
      </c>
      <c r="K85" s="323">
        <v>193.42588985156246</v>
      </c>
      <c r="L85" s="323">
        <v>183.75459535898432</v>
      </c>
      <c r="M85" s="323">
        <v>174.56686559103508</v>
      </c>
      <c r="N85" s="326">
        <f t="shared" ref="N85:N86" si="38">(M85/G85)^(1/6)-1</f>
        <v>-5.0000000000000044E-2</v>
      </c>
    </row>
    <row r="86" spans="1:40" ht="15" customHeight="1">
      <c r="B86" s="331"/>
      <c r="C86" s="314" t="s">
        <v>55</v>
      </c>
      <c r="D86" s="314" t="s">
        <v>49</v>
      </c>
      <c r="E86" s="323">
        <v>308.75</v>
      </c>
      <c r="F86" s="323">
        <v>277.875</v>
      </c>
      <c r="G86" s="323">
        <v>263.98124999999999</v>
      </c>
      <c r="H86" s="323">
        <v>250.78218749999996</v>
      </c>
      <c r="I86" s="323">
        <v>238.24307812499995</v>
      </c>
      <c r="J86" s="323">
        <v>226.33092421874997</v>
      </c>
      <c r="K86" s="323">
        <v>215.01437800781247</v>
      </c>
      <c r="L86" s="323">
        <v>204.26365910742183</v>
      </c>
      <c r="M86" s="323">
        <v>194.05047615205072</v>
      </c>
      <c r="N86" s="326">
        <f t="shared" si="38"/>
        <v>-5.0000000000000044E-2</v>
      </c>
    </row>
    <row r="89" spans="1:40" ht="19.5" customHeight="1">
      <c r="B89" s="927" t="s">
        <v>501</v>
      </c>
      <c r="C89" s="927"/>
      <c r="D89" s="927"/>
      <c r="E89" s="927"/>
      <c r="F89" s="927"/>
      <c r="G89" s="927"/>
      <c r="H89" s="927"/>
    </row>
  </sheetData>
  <mergeCells count="2">
    <mergeCell ref="P33:R33"/>
    <mergeCell ref="B89:H89"/>
  </mergeCells>
  <phoneticPr fontId="7" type="noConversion"/>
  <pageMargins left="0.75" right="0.75" top="1" bottom="1" header="0.5" footer="0.5"/>
  <pageSetup paperSize="9" scale="36" orientation="landscape" horizontalDpi="200" verticalDpi="200" r:id="rId1"/>
  <headerFooter alignWithMargins="0">
    <oddFooter>&amp;L© Ovum 2012&amp;C&amp;A&amp;RPage &amp;P of &amp;N</oddFooter>
  </headerFooter>
  <colBreaks count="1" manualBreakCount="1">
    <brk id="14" max="1048575" man="1"/>
  </colBreaks>
  <drawing r:id="rId2"/>
</worksheet>
</file>

<file path=xl/worksheets/sheet8.xml><?xml version="1.0" encoding="utf-8"?>
<worksheet xmlns="http://schemas.openxmlformats.org/spreadsheetml/2006/main" xmlns:r="http://schemas.openxmlformats.org/officeDocument/2006/relationships">
  <dimension ref="A1:AN329"/>
  <sheetViews>
    <sheetView showRowColHeaders="0" zoomScaleNormal="100" workbookViewId="0"/>
  </sheetViews>
  <sheetFormatPr defaultRowHeight="15" customHeight="1"/>
  <cols>
    <col min="1" max="1" width="3.7109375" style="350" customWidth="1"/>
    <col min="2" max="2" width="27.5703125" style="350" customWidth="1"/>
    <col min="3" max="3" width="29.140625" style="350" customWidth="1"/>
    <col min="4" max="4" width="9.7109375" style="356" customWidth="1"/>
    <col min="5" max="13" width="11.7109375" style="356" customWidth="1"/>
    <col min="14" max="14" width="11.7109375" style="355" customWidth="1"/>
    <col min="15" max="15" width="9.140625" style="355"/>
    <col min="16" max="29" width="9.140625" style="350"/>
    <col min="30" max="30" width="9.85546875" style="350" customWidth="1"/>
    <col min="31" max="16384" width="9.140625" style="350"/>
  </cols>
  <sheetData>
    <row r="1" spans="1:27" s="366" customFormat="1" ht="44.25" customHeight="1">
      <c r="A1" s="362"/>
      <c r="B1" s="128" t="s">
        <v>380</v>
      </c>
      <c r="C1" s="362"/>
      <c r="D1" s="362"/>
      <c r="E1" s="362"/>
      <c r="F1" s="362"/>
      <c r="G1" s="362"/>
      <c r="H1" s="362"/>
      <c r="I1" s="362"/>
      <c r="J1" s="362"/>
      <c r="K1" s="362"/>
      <c r="L1" s="362"/>
      <c r="M1" s="362"/>
      <c r="N1" s="362"/>
      <c r="O1" s="362"/>
      <c r="P1" s="362"/>
      <c r="Q1" s="362"/>
      <c r="R1" s="362"/>
      <c r="S1" s="362"/>
      <c r="T1" s="362"/>
      <c r="U1" s="362"/>
      <c r="V1" s="363"/>
      <c r="W1" s="363"/>
      <c r="X1" s="364"/>
      <c r="Y1" s="364"/>
      <c r="Z1" s="365"/>
      <c r="AA1" s="365"/>
    </row>
    <row r="2" spans="1:27" ht="15" customHeight="1">
      <c r="A2" s="213"/>
      <c r="B2" s="351"/>
      <c r="C2" s="352"/>
      <c r="D2" s="353"/>
      <c r="E2" s="354"/>
      <c r="F2" s="354"/>
      <c r="G2" s="354"/>
      <c r="H2" s="354"/>
      <c r="I2" s="354"/>
      <c r="J2" s="354"/>
      <c r="K2" s="354"/>
      <c r="L2" s="354"/>
      <c r="M2" s="354"/>
    </row>
    <row r="3" spans="1:27" ht="36.75" customHeight="1">
      <c r="A3" s="213"/>
      <c r="B3" s="928" t="s">
        <v>381</v>
      </c>
      <c r="C3" s="929"/>
      <c r="D3" s="929"/>
      <c r="E3" s="929"/>
      <c r="F3" s="929"/>
      <c r="G3" s="929"/>
      <c r="H3" s="929"/>
      <c r="I3" s="929"/>
      <c r="J3" s="929"/>
      <c r="K3" s="929"/>
      <c r="L3" s="929"/>
      <c r="M3" s="929"/>
      <c r="N3" s="929"/>
    </row>
    <row r="4" spans="1:27" ht="15" customHeight="1">
      <c r="A4" s="213"/>
      <c r="B4" s="351"/>
      <c r="C4" s="352"/>
      <c r="D4" s="354"/>
      <c r="E4" s="353"/>
      <c r="F4" s="353"/>
      <c r="G4" s="353"/>
      <c r="H4" s="353"/>
      <c r="I4" s="354"/>
      <c r="J4" s="354"/>
      <c r="K4" s="354"/>
      <c r="L4" s="354"/>
      <c r="M4" s="354"/>
    </row>
    <row r="5" spans="1:27" ht="15" customHeight="1">
      <c r="A5" s="213"/>
      <c r="B5" s="221"/>
      <c r="C5" s="352"/>
      <c r="D5" s="353"/>
      <c r="E5" s="353"/>
      <c r="F5" s="353"/>
      <c r="G5" s="353"/>
      <c r="H5" s="353"/>
      <c r="I5" s="353"/>
      <c r="J5" s="353"/>
      <c r="K5" s="353"/>
      <c r="L5" s="353"/>
      <c r="M5" s="353"/>
    </row>
    <row r="6" spans="1:27" ht="15" customHeight="1">
      <c r="A6" s="213"/>
      <c r="B6" s="221"/>
      <c r="C6" s="352"/>
      <c r="D6" s="353"/>
      <c r="E6" s="353"/>
      <c r="F6" s="353"/>
      <c r="G6" s="353"/>
      <c r="H6" s="353"/>
      <c r="I6" s="353"/>
      <c r="J6" s="353"/>
      <c r="K6" s="353"/>
      <c r="L6" s="353"/>
      <c r="M6" s="353"/>
    </row>
    <row r="7" spans="1:27" ht="15" customHeight="1">
      <c r="A7" s="213"/>
      <c r="B7" s="221"/>
      <c r="C7" s="167" t="s">
        <v>354</v>
      </c>
      <c r="D7" s="181"/>
      <c r="E7" s="168">
        <v>2011</v>
      </c>
      <c r="F7" s="168">
        <v>2012</v>
      </c>
      <c r="G7" s="168">
        <v>2013</v>
      </c>
      <c r="H7" s="168">
        <v>2014</v>
      </c>
      <c r="I7" s="168">
        <v>2015</v>
      </c>
      <c r="J7" s="168">
        <v>2016</v>
      </c>
      <c r="K7" s="168">
        <v>2017</v>
      </c>
      <c r="L7" s="168">
        <v>2018</v>
      </c>
      <c r="M7" s="168">
        <v>2019</v>
      </c>
      <c r="N7" s="370" t="s">
        <v>29</v>
      </c>
    </row>
    <row r="8" spans="1:27" ht="15" customHeight="1">
      <c r="A8" s="213"/>
      <c r="B8" s="221"/>
      <c r="C8" s="179" t="s">
        <v>247</v>
      </c>
      <c r="D8" s="180"/>
      <c r="E8" s="172">
        <f t="shared" ref="E8:J8" si="0">SUM(E68,E73,E78,E84,E99,E103:E104,E108,E112,E91)</f>
        <v>144.515166839768</v>
      </c>
      <c r="F8" s="172">
        <f t="shared" si="0"/>
        <v>165.15171953186388</v>
      </c>
      <c r="G8" s="172">
        <f t="shared" si="0"/>
        <v>146.06893463061346</v>
      </c>
      <c r="H8" s="172">
        <f t="shared" si="0"/>
        <v>135.76808215482538</v>
      </c>
      <c r="I8" s="172">
        <f t="shared" si="0"/>
        <v>158.18232129096606</v>
      </c>
      <c r="J8" s="172">
        <f t="shared" si="0"/>
        <v>181.02981559524488</v>
      </c>
      <c r="K8" s="172">
        <f>SUM(K68,K73,K78,K84,K99,K103:K104,K108,K112,K91)</f>
        <v>178.81198326104322</v>
      </c>
      <c r="L8" s="172">
        <f>SUM(L68,L73,L78,L84,L99,L103:L104,L108,L112,L91)</f>
        <v>167.67158640152689</v>
      </c>
      <c r="M8" s="172">
        <f>SUM(M68,M73,M78,M84,M99,M103:M104,M108,M112,M91)</f>
        <v>154.44703748031128</v>
      </c>
      <c r="N8" s="369">
        <f>(M8/G8)^(1/6)-1</f>
        <v>9.3387654728687153E-3</v>
      </c>
    </row>
    <row r="9" spans="1:27" ht="15" customHeight="1">
      <c r="A9" s="213"/>
      <c r="B9" s="221"/>
      <c r="C9" s="177" t="s">
        <v>249</v>
      </c>
      <c r="D9" s="178"/>
      <c r="E9" s="170">
        <f t="shared" ref="E9:J9" si="1">SUM(E74,E80,E85,E87,E94,E98,E102,E107,E111,E92,E69)</f>
        <v>94.486480885728994</v>
      </c>
      <c r="F9" s="170">
        <f t="shared" si="1"/>
        <v>137.30821357706913</v>
      </c>
      <c r="G9" s="170">
        <f t="shared" si="1"/>
        <v>199.34778469987748</v>
      </c>
      <c r="H9" s="170">
        <f t="shared" si="1"/>
        <v>269.27817695692721</v>
      </c>
      <c r="I9" s="170">
        <f t="shared" si="1"/>
        <v>410.03097054791095</v>
      </c>
      <c r="J9" s="170">
        <f t="shared" si="1"/>
        <v>551.69977347882559</v>
      </c>
      <c r="K9" s="170">
        <f>SUM(K74,K80,K85,K87,K94,K98,K102,K107,K111,K92,K69)</f>
        <v>590.89200647430312</v>
      </c>
      <c r="L9" s="170">
        <f>SUM(L74,L80,L85,L87,L94,L98,L102,L107,L111,L92,L69)</f>
        <v>587.2296869398981</v>
      </c>
      <c r="M9" s="170">
        <f>SUM(M74,M80,M85,M87,M94,M98,M102,M107,M111,M92,M69)</f>
        <v>570.14208477747525</v>
      </c>
      <c r="N9" s="367">
        <f t="shared" ref="N9:N11" si="2">(M9/G9)^(1/6)-1</f>
        <v>0.19141193845995175</v>
      </c>
    </row>
    <row r="10" spans="1:27" ht="15" customHeight="1">
      <c r="A10" s="213"/>
      <c r="B10" s="221"/>
      <c r="C10" s="177" t="s">
        <v>248</v>
      </c>
      <c r="D10" s="178"/>
      <c r="E10" s="170">
        <f t="shared" ref="E10:J10" si="3">SUM(E70,E75,E81,E79,E86,E88,E93,E95)</f>
        <v>141.6302</v>
      </c>
      <c r="F10" s="170">
        <f t="shared" si="3"/>
        <v>152.92769999999999</v>
      </c>
      <c r="G10" s="170">
        <f t="shared" si="3"/>
        <v>109.56279600000001</v>
      </c>
      <c r="H10" s="170">
        <f t="shared" si="3"/>
        <v>78.885213120000003</v>
      </c>
      <c r="I10" s="170">
        <f t="shared" si="3"/>
        <v>66.001414213439986</v>
      </c>
      <c r="J10" s="170">
        <f t="shared" si="3"/>
        <v>55.844083899930233</v>
      </c>
      <c r="K10" s="170">
        <f>SUM(K70,K75,K81,K79,K86,K88,K93,K95)</f>
        <v>47.267650145072174</v>
      </c>
      <c r="L10" s="170">
        <f>SUM(L70,L75,L81,L79,L86,L88,L93,L95)</f>
        <v>40.224509061580669</v>
      </c>
      <c r="M10" s="170">
        <f>SUM(M70,M75,M81,M79,M86,M88,M93,M95)</f>
        <v>34.231769955232693</v>
      </c>
      <c r="N10" s="367">
        <f t="shared" si="2"/>
        <v>-0.17625199709913342</v>
      </c>
    </row>
    <row r="11" spans="1:27" ht="15" customHeight="1">
      <c r="A11" s="213"/>
      <c r="B11" s="221"/>
      <c r="C11" s="368" t="s">
        <v>37</v>
      </c>
      <c r="D11" s="178"/>
      <c r="E11" s="170">
        <f t="shared" ref="E11:J11" si="4">SUM(E8:E10)</f>
        <v>380.63184772549698</v>
      </c>
      <c r="F11" s="170">
        <f t="shared" si="4"/>
        <v>455.38763310893296</v>
      </c>
      <c r="G11" s="170">
        <f t="shared" si="4"/>
        <v>454.97951533049093</v>
      </c>
      <c r="H11" s="170">
        <f t="shared" si="4"/>
        <v>483.93147223175259</v>
      </c>
      <c r="I11" s="170">
        <f t="shared" si="4"/>
        <v>634.21470605231696</v>
      </c>
      <c r="J11" s="170">
        <f t="shared" si="4"/>
        <v>788.5736729740006</v>
      </c>
      <c r="K11" s="170">
        <f>SUM(K8:K10)</f>
        <v>816.97163988041848</v>
      </c>
      <c r="L11" s="170">
        <f>SUM(L8:L10)</f>
        <v>795.12578240300559</v>
      </c>
      <c r="M11" s="170">
        <f>SUM(M8:M10)</f>
        <v>758.82089221301931</v>
      </c>
      <c r="N11" s="367">
        <f t="shared" si="2"/>
        <v>8.8991707390696284E-2</v>
      </c>
    </row>
    <row r="12" spans="1:27" ht="15" customHeight="1">
      <c r="A12" s="213"/>
      <c r="B12" s="221"/>
      <c r="C12" s="352"/>
      <c r="D12" s="353"/>
      <c r="E12" s="353"/>
      <c r="F12" s="353"/>
      <c r="G12" s="353"/>
      <c r="H12" s="353"/>
      <c r="I12" s="353"/>
      <c r="J12" s="353"/>
      <c r="K12" s="353"/>
      <c r="L12" s="353"/>
      <c r="M12" s="353"/>
    </row>
    <row r="13" spans="1:27" ht="15" customHeight="1">
      <c r="A13" s="213"/>
      <c r="B13" s="221"/>
      <c r="C13" s="352"/>
      <c r="D13" s="353"/>
      <c r="E13" s="353"/>
      <c r="F13" s="353"/>
      <c r="G13" s="353"/>
      <c r="H13" s="353"/>
      <c r="I13" s="353"/>
      <c r="J13" s="353"/>
      <c r="K13" s="353"/>
      <c r="L13" s="353"/>
      <c r="M13" s="353"/>
    </row>
    <row r="14" spans="1:27" ht="15" customHeight="1">
      <c r="A14" s="213"/>
      <c r="B14" s="371" t="s">
        <v>25</v>
      </c>
      <c r="C14" s="352"/>
      <c r="D14" s="353"/>
      <c r="E14" s="353"/>
      <c r="F14" s="353"/>
      <c r="G14" s="353"/>
      <c r="H14" s="353"/>
      <c r="I14" s="353"/>
      <c r="J14" s="353"/>
      <c r="K14" s="353"/>
      <c r="L14" s="353"/>
      <c r="M14" s="353"/>
    </row>
    <row r="15" spans="1:27" ht="15" customHeight="1">
      <c r="A15" s="213"/>
      <c r="B15" s="221"/>
      <c r="C15" s="352"/>
      <c r="D15" s="353"/>
      <c r="E15" s="353"/>
      <c r="F15" s="353"/>
      <c r="G15" s="353"/>
      <c r="H15" s="353"/>
      <c r="I15" s="353"/>
      <c r="J15" s="353"/>
      <c r="K15" s="353"/>
      <c r="L15" s="353"/>
      <c r="M15" s="353"/>
    </row>
    <row r="16" spans="1:27" ht="15" customHeight="1">
      <c r="B16" s="226" t="s">
        <v>44</v>
      </c>
    </row>
    <row r="17" spans="2:16" ht="15" customHeight="1">
      <c r="B17" s="452" t="s">
        <v>26</v>
      </c>
      <c r="C17" s="452" t="s">
        <v>27</v>
      </c>
      <c r="D17" s="452" t="s">
        <v>28</v>
      </c>
      <c r="E17" s="191">
        <v>2011</v>
      </c>
      <c r="F17" s="191">
        <v>2012</v>
      </c>
      <c r="G17" s="191">
        <v>2013</v>
      </c>
      <c r="H17" s="191">
        <v>2014</v>
      </c>
      <c r="I17" s="191">
        <v>2015</v>
      </c>
      <c r="J17" s="191">
        <v>2016</v>
      </c>
      <c r="K17" s="191">
        <v>2017</v>
      </c>
      <c r="L17" s="191">
        <v>2018</v>
      </c>
      <c r="M17" s="191">
        <v>2019</v>
      </c>
      <c r="N17" s="257" t="s">
        <v>29</v>
      </c>
      <c r="O17" s="548"/>
      <c r="P17" s="549"/>
    </row>
    <row r="18" spans="2:16" ht="15" customHeight="1">
      <c r="B18" s="187"/>
      <c r="C18" s="449" t="s">
        <v>38</v>
      </c>
      <c r="D18" s="450"/>
      <c r="E18" s="450"/>
      <c r="F18" s="450"/>
      <c r="G18" s="450"/>
      <c r="H18" s="450"/>
      <c r="I18" s="450"/>
      <c r="J18" s="450"/>
      <c r="K18" s="450"/>
      <c r="L18" s="450"/>
      <c r="M18" s="450"/>
      <c r="N18" s="451"/>
      <c r="O18" s="548"/>
      <c r="P18" s="549"/>
    </row>
    <row r="19" spans="2:16" ht="15" customHeight="1">
      <c r="B19" s="932" t="s">
        <v>33</v>
      </c>
      <c r="C19" s="157" t="s">
        <v>94</v>
      </c>
      <c r="D19" s="446"/>
      <c r="E19" s="446">
        <v>2500</v>
      </c>
      <c r="F19" s="446">
        <v>1900</v>
      </c>
      <c r="G19" s="446">
        <v>1000</v>
      </c>
      <c r="H19" s="446">
        <v>800</v>
      </c>
      <c r="I19" s="446">
        <v>720</v>
      </c>
      <c r="J19" s="446">
        <v>684</v>
      </c>
      <c r="K19" s="446">
        <v>670.31999999999994</v>
      </c>
      <c r="L19" s="446">
        <v>663.6167999999999</v>
      </c>
      <c r="M19" s="446">
        <v>656.9806319999999</v>
      </c>
      <c r="N19" s="447">
        <f t="shared" ref="N19:N21" si="5">(M19/G19)^(1/6)-1</f>
        <v>-6.762183491455509E-2</v>
      </c>
      <c r="O19" s="548"/>
      <c r="P19" s="549"/>
    </row>
    <row r="20" spans="2:16" ht="15" customHeight="1">
      <c r="B20" s="933"/>
      <c r="C20" s="157" t="s">
        <v>95</v>
      </c>
      <c r="D20" s="446"/>
      <c r="E20" s="446">
        <v>2500</v>
      </c>
      <c r="F20" s="446">
        <v>1900</v>
      </c>
      <c r="G20" s="446">
        <v>1000</v>
      </c>
      <c r="H20" s="446">
        <v>800</v>
      </c>
      <c r="I20" s="446">
        <v>720</v>
      </c>
      <c r="J20" s="446">
        <v>684</v>
      </c>
      <c r="K20" s="446">
        <v>670.31999999999994</v>
      </c>
      <c r="L20" s="446">
        <v>663.6167999999999</v>
      </c>
      <c r="M20" s="446">
        <v>656.9806319999999</v>
      </c>
      <c r="N20" s="447">
        <f t="shared" si="5"/>
        <v>-6.762183491455509E-2</v>
      </c>
      <c r="O20" s="548"/>
      <c r="P20" s="549"/>
    </row>
    <row r="21" spans="2:16" ht="15" customHeight="1">
      <c r="B21" s="934"/>
      <c r="C21" s="453" t="s">
        <v>96</v>
      </c>
      <c r="D21" s="454"/>
      <c r="E21" s="454">
        <v>2500</v>
      </c>
      <c r="F21" s="454">
        <v>1900</v>
      </c>
      <c r="G21" s="454">
        <v>1000</v>
      </c>
      <c r="H21" s="454">
        <v>800</v>
      </c>
      <c r="I21" s="454">
        <v>720</v>
      </c>
      <c r="J21" s="454">
        <v>684</v>
      </c>
      <c r="K21" s="454">
        <v>670.31999999999994</v>
      </c>
      <c r="L21" s="454">
        <v>663.6167999999999</v>
      </c>
      <c r="M21" s="454">
        <v>656.9806319999999</v>
      </c>
      <c r="N21" s="455">
        <f t="shared" si="5"/>
        <v>-6.762183491455509E-2</v>
      </c>
      <c r="O21" s="548"/>
      <c r="P21" s="549"/>
    </row>
    <row r="22" spans="2:16" s="355" customFormat="1" ht="15" customHeight="1">
      <c r="B22" s="452" t="s">
        <v>26</v>
      </c>
      <c r="C22" s="452" t="s">
        <v>27</v>
      </c>
      <c r="D22" s="191"/>
      <c r="E22" s="191"/>
      <c r="F22" s="191"/>
      <c r="G22" s="191"/>
      <c r="H22" s="191"/>
      <c r="I22" s="191"/>
      <c r="J22" s="191"/>
      <c r="K22" s="191"/>
      <c r="L22" s="191"/>
      <c r="M22" s="191"/>
      <c r="N22" s="257"/>
      <c r="O22" s="548"/>
      <c r="P22" s="548"/>
    </row>
    <row r="23" spans="2:16" s="355" customFormat="1" ht="15" customHeight="1">
      <c r="B23" s="187"/>
      <c r="C23" s="449" t="s">
        <v>59</v>
      </c>
      <c r="D23" s="450"/>
      <c r="E23" s="450"/>
      <c r="F23" s="450"/>
      <c r="G23" s="450"/>
      <c r="H23" s="450"/>
      <c r="I23" s="450"/>
      <c r="J23" s="450"/>
      <c r="K23" s="450"/>
      <c r="L23" s="450"/>
      <c r="M23" s="450"/>
      <c r="N23" s="451"/>
      <c r="O23" s="548"/>
      <c r="P23" s="548"/>
    </row>
    <row r="24" spans="2:16" s="355" customFormat="1" ht="15" customHeight="1">
      <c r="B24" s="932" t="s">
        <v>33</v>
      </c>
      <c r="C24" s="157" t="s">
        <v>97</v>
      </c>
      <c r="D24" s="446"/>
      <c r="E24" s="446">
        <v>11500</v>
      </c>
      <c r="F24" s="446">
        <v>6500</v>
      </c>
      <c r="G24" s="446">
        <v>3120</v>
      </c>
      <c r="H24" s="446">
        <v>2496</v>
      </c>
      <c r="I24" s="446">
        <v>2321.2799999999997</v>
      </c>
      <c r="J24" s="446">
        <v>2182.0031999999997</v>
      </c>
      <c r="K24" s="446">
        <v>2051.0830079999996</v>
      </c>
      <c r="L24" s="446">
        <v>1938.2734425599995</v>
      </c>
      <c r="M24" s="446">
        <v>1831.6684032191995</v>
      </c>
      <c r="N24" s="447">
        <f t="shared" ref="N24:N26" si="6">(M24/G24)^(1/6)-1</f>
        <v>-8.4941815179245928E-2</v>
      </c>
      <c r="O24" s="548"/>
      <c r="P24" s="548"/>
    </row>
    <row r="25" spans="2:16" s="355" customFormat="1" ht="15" customHeight="1">
      <c r="B25" s="933"/>
      <c r="C25" s="157" t="s">
        <v>95</v>
      </c>
      <c r="D25" s="446"/>
      <c r="E25" s="446">
        <v>11500</v>
      </c>
      <c r="F25" s="446">
        <v>6500</v>
      </c>
      <c r="G25" s="446">
        <v>3120</v>
      </c>
      <c r="H25" s="446">
        <v>2496</v>
      </c>
      <c r="I25" s="446">
        <v>2321.2799999999997</v>
      </c>
      <c r="J25" s="446">
        <v>2182.0031999999997</v>
      </c>
      <c r="K25" s="446">
        <v>2051.0830079999996</v>
      </c>
      <c r="L25" s="446">
        <v>1938.2734425599995</v>
      </c>
      <c r="M25" s="446">
        <v>1831.6684032191995</v>
      </c>
      <c r="N25" s="447">
        <f t="shared" si="6"/>
        <v>-8.4941815179245928E-2</v>
      </c>
      <c r="O25" s="548"/>
      <c r="P25" s="548"/>
    </row>
    <row r="26" spans="2:16" s="355" customFormat="1" ht="15" customHeight="1">
      <c r="B26" s="934"/>
      <c r="C26" s="453" t="s">
        <v>96</v>
      </c>
      <c r="D26" s="454"/>
      <c r="E26" s="454">
        <v>11500</v>
      </c>
      <c r="F26" s="454">
        <v>6500</v>
      </c>
      <c r="G26" s="454">
        <v>3120</v>
      </c>
      <c r="H26" s="454">
        <v>2496</v>
      </c>
      <c r="I26" s="454">
        <v>2321.2799999999997</v>
      </c>
      <c r="J26" s="454">
        <v>2182.0031999999997</v>
      </c>
      <c r="K26" s="454">
        <v>2051.0830079999996</v>
      </c>
      <c r="L26" s="454">
        <v>1938.2734425599995</v>
      </c>
      <c r="M26" s="454">
        <v>1831.6684032191995</v>
      </c>
      <c r="N26" s="455">
        <f t="shared" si="6"/>
        <v>-8.4941815179245928E-2</v>
      </c>
      <c r="O26" s="548"/>
      <c r="P26" s="548"/>
    </row>
    <row r="27" spans="2:16" s="355" customFormat="1" ht="15" customHeight="1">
      <c r="B27" s="452" t="s">
        <v>26</v>
      </c>
      <c r="C27" s="452" t="s">
        <v>27</v>
      </c>
      <c r="D27" s="191"/>
      <c r="E27" s="191"/>
      <c r="F27" s="191"/>
      <c r="G27" s="191"/>
      <c r="H27" s="191"/>
      <c r="I27" s="191"/>
      <c r="J27" s="191"/>
      <c r="K27" s="191"/>
      <c r="L27" s="191"/>
      <c r="M27" s="191"/>
      <c r="N27" s="257"/>
      <c r="O27" s="548"/>
      <c r="P27" s="548"/>
    </row>
    <row r="28" spans="2:16" s="355" customFormat="1" ht="15" customHeight="1">
      <c r="B28" s="187"/>
      <c r="C28" s="449" t="s">
        <v>60</v>
      </c>
      <c r="D28" s="450"/>
      <c r="E28" s="450"/>
      <c r="F28" s="450"/>
      <c r="G28" s="450"/>
      <c r="H28" s="450"/>
      <c r="I28" s="450"/>
      <c r="J28" s="450"/>
      <c r="K28" s="450"/>
      <c r="L28" s="450"/>
      <c r="M28" s="450"/>
      <c r="N28" s="451"/>
      <c r="O28" s="548"/>
      <c r="P28" s="548"/>
    </row>
    <row r="29" spans="2:16" s="355" customFormat="1" ht="15" customHeight="1">
      <c r="B29" s="932" t="s">
        <v>33</v>
      </c>
      <c r="C29" s="157" t="s">
        <v>97</v>
      </c>
      <c r="D29" s="446"/>
      <c r="E29" s="446">
        <v>20000</v>
      </c>
      <c r="F29" s="446">
        <v>37000</v>
      </c>
      <c r="G29" s="446">
        <v>27200</v>
      </c>
      <c r="H29" s="446">
        <v>21760</v>
      </c>
      <c r="I29" s="446">
        <v>20236.8</v>
      </c>
      <c r="J29" s="446">
        <v>19022.591999999997</v>
      </c>
      <c r="K29" s="446">
        <v>17881.236479999996</v>
      </c>
      <c r="L29" s="446">
        <v>16897.768473599994</v>
      </c>
      <c r="M29" s="446">
        <v>15968.391207551993</v>
      </c>
      <c r="N29" s="447">
        <f t="shared" ref="N29:N32" si="7">(M29/G29)^(1/6)-1</f>
        <v>-8.4941815179245928E-2</v>
      </c>
      <c r="O29" s="548"/>
      <c r="P29" s="548"/>
    </row>
    <row r="30" spans="2:16" s="355" customFormat="1" ht="15" customHeight="1">
      <c r="B30" s="933"/>
      <c r="C30" s="157" t="s">
        <v>98</v>
      </c>
      <c r="D30" s="446"/>
      <c r="E30" s="446">
        <v>20000</v>
      </c>
      <c r="F30" s="446">
        <v>37000</v>
      </c>
      <c r="G30" s="446">
        <v>27200</v>
      </c>
      <c r="H30" s="446">
        <v>21760</v>
      </c>
      <c r="I30" s="446">
        <v>20236.8</v>
      </c>
      <c r="J30" s="446">
        <v>19022.591999999997</v>
      </c>
      <c r="K30" s="446">
        <v>17881.236479999996</v>
      </c>
      <c r="L30" s="446">
        <v>16897.768473599994</v>
      </c>
      <c r="M30" s="446">
        <v>15968.391207551993</v>
      </c>
      <c r="N30" s="447">
        <f t="shared" si="7"/>
        <v>-8.4941815179245928E-2</v>
      </c>
      <c r="O30" s="548"/>
      <c r="P30" s="548"/>
    </row>
    <row r="31" spans="2:16" s="355" customFormat="1" ht="15" customHeight="1">
      <c r="B31" s="933"/>
      <c r="C31" s="157" t="s">
        <v>95</v>
      </c>
      <c r="D31" s="446"/>
      <c r="E31" s="446">
        <v>20000</v>
      </c>
      <c r="F31" s="446">
        <v>37000</v>
      </c>
      <c r="G31" s="446">
        <v>27200</v>
      </c>
      <c r="H31" s="446">
        <v>21760</v>
      </c>
      <c r="I31" s="446">
        <v>20236.8</v>
      </c>
      <c r="J31" s="446">
        <v>19022.591999999997</v>
      </c>
      <c r="K31" s="446">
        <v>17881.236479999996</v>
      </c>
      <c r="L31" s="446">
        <v>16897.768473599994</v>
      </c>
      <c r="M31" s="446">
        <v>15968.391207551993</v>
      </c>
      <c r="N31" s="447">
        <f t="shared" si="7"/>
        <v>-8.4941815179245928E-2</v>
      </c>
      <c r="O31" s="548"/>
      <c r="P31" s="548"/>
    </row>
    <row r="32" spans="2:16" s="355" customFormat="1" ht="15" customHeight="1">
      <c r="B32" s="934"/>
      <c r="C32" s="453" t="s">
        <v>96</v>
      </c>
      <c r="D32" s="454"/>
      <c r="E32" s="454">
        <v>20000</v>
      </c>
      <c r="F32" s="454">
        <v>37000</v>
      </c>
      <c r="G32" s="454">
        <v>27200</v>
      </c>
      <c r="H32" s="454">
        <v>21760</v>
      </c>
      <c r="I32" s="454">
        <v>20236.8</v>
      </c>
      <c r="J32" s="454">
        <v>19022.591999999997</v>
      </c>
      <c r="K32" s="454">
        <v>17881.236479999996</v>
      </c>
      <c r="L32" s="454">
        <v>16897.768473599994</v>
      </c>
      <c r="M32" s="454">
        <v>15968.391207551993</v>
      </c>
      <c r="N32" s="455">
        <f t="shared" si="7"/>
        <v>-8.4941815179245928E-2</v>
      </c>
      <c r="O32" s="548"/>
      <c r="P32" s="548"/>
    </row>
    <row r="33" spans="2:16" s="355" customFormat="1" ht="15" customHeight="1">
      <c r="B33" s="452" t="s">
        <v>26</v>
      </c>
      <c r="C33" s="452" t="s">
        <v>27</v>
      </c>
      <c r="D33" s="191"/>
      <c r="E33" s="191"/>
      <c r="F33" s="191"/>
      <c r="G33" s="191"/>
      <c r="H33" s="191"/>
      <c r="I33" s="191"/>
      <c r="J33" s="191"/>
      <c r="K33" s="191"/>
      <c r="L33" s="191"/>
      <c r="M33" s="191"/>
      <c r="N33" s="257"/>
      <c r="O33" s="548"/>
      <c r="P33" s="548"/>
    </row>
    <row r="34" spans="2:16" s="355" customFormat="1" ht="15" customHeight="1">
      <c r="B34" s="187"/>
      <c r="C34" s="449" t="s">
        <v>62</v>
      </c>
      <c r="D34" s="450"/>
      <c r="E34" s="450"/>
      <c r="F34" s="450"/>
      <c r="G34" s="450"/>
      <c r="H34" s="450"/>
      <c r="I34" s="450"/>
      <c r="J34" s="450"/>
      <c r="K34" s="450"/>
      <c r="L34" s="450"/>
      <c r="M34" s="450"/>
      <c r="N34" s="451"/>
      <c r="O34" s="548"/>
      <c r="P34" s="548"/>
    </row>
    <row r="35" spans="2:16" s="355" customFormat="1" ht="15" customHeight="1">
      <c r="B35" s="932" t="s">
        <v>33</v>
      </c>
      <c r="C35" s="157" t="s">
        <v>99</v>
      </c>
      <c r="D35" s="446"/>
      <c r="E35" s="446">
        <v>6200</v>
      </c>
      <c r="F35" s="446">
        <v>9500</v>
      </c>
      <c r="G35" s="446">
        <v>6800</v>
      </c>
      <c r="H35" s="446">
        <v>5440</v>
      </c>
      <c r="I35" s="446">
        <v>5059.2</v>
      </c>
      <c r="J35" s="446">
        <v>4755.6479999999992</v>
      </c>
      <c r="K35" s="446">
        <v>4470.309119999999</v>
      </c>
      <c r="L35" s="446">
        <v>4224.4421183999984</v>
      </c>
      <c r="M35" s="446">
        <v>3992.0978018879982</v>
      </c>
      <c r="N35" s="447">
        <f t="shared" ref="N35:N39" si="8">(M35/G35)^(1/6)-1</f>
        <v>-8.4941815179245928E-2</v>
      </c>
      <c r="O35" s="548"/>
      <c r="P35" s="548"/>
    </row>
    <row r="36" spans="2:16" s="355" customFormat="1" ht="15" customHeight="1">
      <c r="B36" s="933"/>
      <c r="C36" s="157" t="s">
        <v>100</v>
      </c>
      <c r="D36" s="446"/>
      <c r="E36" s="446">
        <v>6200</v>
      </c>
      <c r="F36" s="446">
        <v>9500</v>
      </c>
      <c r="G36" s="446">
        <v>6800</v>
      </c>
      <c r="H36" s="446">
        <v>5440</v>
      </c>
      <c r="I36" s="446">
        <v>5059.2</v>
      </c>
      <c r="J36" s="446">
        <v>4755.6479999999992</v>
      </c>
      <c r="K36" s="446">
        <v>4470.309119999999</v>
      </c>
      <c r="L36" s="446">
        <v>4224.4421183999984</v>
      </c>
      <c r="M36" s="446">
        <v>3992.0978018879982</v>
      </c>
      <c r="N36" s="447">
        <f t="shared" si="8"/>
        <v>-8.4941815179245928E-2</v>
      </c>
      <c r="O36" s="548"/>
      <c r="P36" s="548"/>
    </row>
    <row r="37" spans="2:16" s="355" customFormat="1" ht="15" customHeight="1">
      <c r="B37" s="933"/>
      <c r="C37" s="157" t="s">
        <v>98</v>
      </c>
      <c r="D37" s="446"/>
      <c r="E37" s="446">
        <v>6200</v>
      </c>
      <c r="F37" s="446">
        <v>9500</v>
      </c>
      <c r="G37" s="446">
        <v>6800</v>
      </c>
      <c r="H37" s="446">
        <v>5440</v>
      </c>
      <c r="I37" s="446">
        <v>5059.2</v>
      </c>
      <c r="J37" s="446">
        <v>4755.6479999999992</v>
      </c>
      <c r="K37" s="446">
        <v>4470.309119999999</v>
      </c>
      <c r="L37" s="446">
        <v>4224.4421183999984</v>
      </c>
      <c r="M37" s="446">
        <v>3992.0978018879982</v>
      </c>
      <c r="N37" s="447">
        <f t="shared" si="8"/>
        <v>-8.4941815179245928E-2</v>
      </c>
      <c r="O37" s="548"/>
      <c r="P37" s="548"/>
    </row>
    <row r="38" spans="2:16" ht="15" customHeight="1">
      <c r="B38" s="933"/>
      <c r="C38" s="157" t="s">
        <v>95</v>
      </c>
      <c r="D38" s="446"/>
      <c r="E38" s="446">
        <v>6200</v>
      </c>
      <c r="F38" s="446">
        <v>9500</v>
      </c>
      <c r="G38" s="446">
        <v>6800</v>
      </c>
      <c r="H38" s="446">
        <v>5440</v>
      </c>
      <c r="I38" s="446">
        <v>5059.2</v>
      </c>
      <c r="J38" s="446">
        <v>4755.6479999999992</v>
      </c>
      <c r="K38" s="446">
        <v>4470.309119999999</v>
      </c>
      <c r="L38" s="446">
        <v>4224.4421183999984</v>
      </c>
      <c r="M38" s="446">
        <v>3992.0978018879982</v>
      </c>
      <c r="N38" s="447">
        <f t="shared" si="8"/>
        <v>-8.4941815179245928E-2</v>
      </c>
      <c r="O38" s="548"/>
      <c r="P38" s="549"/>
    </row>
    <row r="39" spans="2:16" ht="15" customHeight="1">
      <c r="B39" s="934"/>
      <c r="C39" s="453" t="s">
        <v>96</v>
      </c>
      <c r="D39" s="454"/>
      <c r="E39" s="454">
        <v>6200</v>
      </c>
      <c r="F39" s="454">
        <v>9500</v>
      </c>
      <c r="G39" s="454">
        <v>6800</v>
      </c>
      <c r="H39" s="454">
        <v>5440</v>
      </c>
      <c r="I39" s="454">
        <v>5059.2</v>
      </c>
      <c r="J39" s="454">
        <v>4755.6479999999992</v>
      </c>
      <c r="K39" s="454">
        <v>4470.309119999999</v>
      </c>
      <c r="L39" s="454">
        <v>4224.4421183999984</v>
      </c>
      <c r="M39" s="454">
        <v>3992.0978018879982</v>
      </c>
      <c r="N39" s="455">
        <f t="shared" si="8"/>
        <v>-8.4941815179245928E-2</v>
      </c>
      <c r="O39" s="548"/>
      <c r="P39" s="549"/>
    </row>
    <row r="40" spans="2:16" ht="15" customHeight="1">
      <c r="B40" s="452" t="s">
        <v>26</v>
      </c>
      <c r="C40" s="452" t="s">
        <v>27</v>
      </c>
      <c r="D40" s="191"/>
      <c r="E40" s="191"/>
      <c r="F40" s="191"/>
      <c r="G40" s="191"/>
      <c r="H40" s="191"/>
      <c r="I40" s="191"/>
      <c r="J40" s="191"/>
      <c r="K40" s="191"/>
      <c r="L40" s="191"/>
      <c r="M40" s="191"/>
      <c r="N40" s="257"/>
      <c r="O40" s="548"/>
      <c r="P40" s="549"/>
    </row>
    <row r="41" spans="2:16" ht="15" customHeight="1">
      <c r="B41" s="187"/>
      <c r="C41" s="550" t="s">
        <v>87</v>
      </c>
      <c r="D41" s="450"/>
      <c r="E41" s="450"/>
      <c r="F41" s="450"/>
      <c r="G41" s="450"/>
      <c r="H41" s="450"/>
      <c r="I41" s="450"/>
      <c r="J41" s="450"/>
      <c r="K41" s="450"/>
      <c r="L41" s="450"/>
      <c r="M41" s="450"/>
      <c r="N41" s="451"/>
      <c r="O41" s="548"/>
      <c r="P41" s="549"/>
    </row>
    <row r="42" spans="2:16" ht="15" customHeight="1">
      <c r="B42" s="551"/>
      <c r="C42" s="157" t="s">
        <v>99</v>
      </c>
      <c r="D42" s="446"/>
      <c r="E42" s="446">
        <v>3100</v>
      </c>
      <c r="F42" s="446">
        <v>6500</v>
      </c>
      <c r="G42" s="446">
        <v>8000</v>
      </c>
      <c r="H42" s="446">
        <v>6400</v>
      </c>
      <c r="I42" s="446">
        <v>5952</v>
      </c>
      <c r="J42" s="446">
        <v>5594.88</v>
      </c>
      <c r="K42" s="446">
        <v>5259.1871999999994</v>
      </c>
      <c r="L42" s="446">
        <v>4969.9319039999991</v>
      </c>
      <c r="M42" s="446">
        <v>4696.5856492799985</v>
      </c>
      <c r="N42" s="447">
        <f t="shared" ref="N42:N46" si="9">(M42/G42)^(1/6)-1</f>
        <v>-8.4941815179245928E-2</v>
      </c>
      <c r="O42" s="548"/>
      <c r="P42" s="549"/>
    </row>
    <row r="43" spans="2:16" ht="15" customHeight="1">
      <c r="B43" s="552" t="s">
        <v>33</v>
      </c>
      <c r="C43" s="157" t="s">
        <v>100</v>
      </c>
      <c r="D43" s="446"/>
      <c r="E43" s="446">
        <v>3100</v>
      </c>
      <c r="F43" s="446">
        <v>6500</v>
      </c>
      <c r="G43" s="446">
        <v>8000</v>
      </c>
      <c r="H43" s="446">
        <v>6400</v>
      </c>
      <c r="I43" s="446">
        <v>5952</v>
      </c>
      <c r="J43" s="446">
        <v>5594.88</v>
      </c>
      <c r="K43" s="446">
        <v>5259.1871999999994</v>
      </c>
      <c r="L43" s="446">
        <v>4969.9319039999991</v>
      </c>
      <c r="M43" s="446">
        <v>4696.5856492799985</v>
      </c>
      <c r="N43" s="447">
        <f t="shared" si="9"/>
        <v>-8.4941815179245928E-2</v>
      </c>
      <c r="O43" s="548"/>
      <c r="P43" s="549"/>
    </row>
    <row r="44" spans="2:16" ht="15" customHeight="1">
      <c r="B44" s="553"/>
      <c r="C44" s="157" t="s">
        <v>98</v>
      </c>
      <c r="D44" s="446"/>
      <c r="E44" s="446">
        <v>3100</v>
      </c>
      <c r="F44" s="446">
        <v>6500</v>
      </c>
      <c r="G44" s="446">
        <v>8000</v>
      </c>
      <c r="H44" s="446">
        <v>6400</v>
      </c>
      <c r="I44" s="446">
        <v>5952</v>
      </c>
      <c r="J44" s="446">
        <v>5594.88</v>
      </c>
      <c r="K44" s="446">
        <v>5259.1871999999994</v>
      </c>
      <c r="L44" s="446">
        <v>4969.9319039999991</v>
      </c>
      <c r="M44" s="446">
        <v>4696.5856492799985</v>
      </c>
      <c r="N44" s="447">
        <f t="shared" si="9"/>
        <v>-8.4941815179245928E-2</v>
      </c>
      <c r="O44" s="548"/>
      <c r="P44" s="549"/>
    </row>
    <row r="45" spans="2:16" ht="15" customHeight="1">
      <c r="B45" s="553"/>
      <c r="C45" s="157" t="s">
        <v>95</v>
      </c>
      <c r="D45" s="446"/>
      <c r="E45" s="446">
        <v>3100</v>
      </c>
      <c r="F45" s="446">
        <v>6500</v>
      </c>
      <c r="G45" s="446">
        <v>8000</v>
      </c>
      <c r="H45" s="446">
        <v>6400</v>
      </c>
      <c r="I45" s="446">
        <v>5952</v>
      </c>
      <c r="J45" s="446">
        <v>5594.88</v>
      </c>
      <c r="K45" s="446">
        <v>5259.1871999999994</v>
      </c>
      <c r="L45" s="446">
        <v>4969.9319039999991</v>
      </c>
      <c r="M45" s="446">
        <v>4696.5856492799985</v>
      </c>
      <c r="N45" s="447">
        <f t="shared" si="9"/>
        <v>-8.4941815179245928E-2</v>
      </c>
      <c r="O45" s="548"/>
      <c r="P45" s="549"/>
    </row>
    <row r="46" spans="2:16" ht="15" customHeight="1">
      <c r="B46" s="554"/>
      <c r="C46" s="453" t="s">
        <v>96</v>
      </c>
      <c r="D46" s="454"/>
      <c r="E46" s="454">
        <v>3100</v>
      </c>
      <c r="F46" s="454">
        <v>6500</v>
      </c>
      <c r="G46" s="454">
        <v>8000</v>
      </c>
      <c r="H46" s="454">
        <v>6400</v>
      </c>
      <c r="I46" s="454">
        <v>5952</v>
      </c>
      <c r="J46" s="454">
        <v>5594.88</v>
      </c>
      <c r="K46" s="454">
        <v>5259.1871999999994</v>
      </c>
      <c r="L46" s="454">
        <v>4969.9319039999991</v>
      </c>
      <c r="M46" s="454">
        <v>4696.5856492799985</v>
      </c>
      <c r="N46" s="455">
        <f t="shared" si="9"/>
        <v>-8.4941815179245928E-2</v>
      </c>
      <c r="O46" s="548"/>
      <c r="P46" s="549"/>
    </row>
    <row r="47" spans="2:16" ht="15" customHeight="1">
      <c r="B47" s="452" t="s">
        <v>26</v>
      </c>
      <c r="C47" s="452" t="s">
        <v>27</v>
      </c>
      <c r="D47" s="191"/>
      <c r="E47" s="191"/>
      <c r="F47" s="191"/>
      <c r="G47" s="191"/>
      <c r="H47" s="191"/>
      <c r="I47" s="191"/>
      <c r="J47" s="191"/>
      <c r="K47" s="191"/>
      <c r="L47" s="191"/>
      <c r="M47" s="191"/>
      <c r="N47" s="257"/>
      <c r="O47" s="548"/>
      <c r="P47" s="549"/>
    </row>
    <row r="48" spans="2:16" ht="15" customHeight="1">
      <c r="B48" s="937" t="s">
        <v>65</v>
      </c>
      <c r="C48" s="449" t="s">
        <v>66</v>
      </c>
      <c r="D48" s="450"/>
      <c r="E48" s="450"/>
      <c r="F48" s="450"/>
      <c r="G48" s="450"/>
      <c r="H48" s="450"/>
      <c r="I48" s="450"/>
      <c r="J48" s="450"/>
      <c r="K48" s="450"/>
      <c r="L48" s="450"/>
      <c r="M48" s="450"/>
      <c r="N48" s="451"/>
      <c r="O48" s="548"/>
      <c r="P48" s="549"/>
    </row>
    <row r="49" spans="2:40" ht="15" customHeight="1">
      <c r="B49" s="933"/>
      <c r="C49" s="157" t="s">
        <v>101</v>
      </c>
      <c r="D49" s="446"/>
      <c r="E49" s="446">
        <v>15000</v>
      </c>
      <c r="F49" s="446">
        <v>10000</v>
      </c>
      <c r="G49" s="446">
        <v>7500</v>
      </c>
      <c r="H49" s="446">
        <v>5500</v>
      </c>
      <c r="I49" s="446">
        <v>4114.7136</v>
      </c>
      <c r="J49" s="446">
        <v>3868.6947839999998</v>
      </c>
      <c r="K49" s="446">
        <v>3639.8562969599993</v>
      </c>
      <c r="L49" s="446">
        <v>3443.2839286271983</v>
      </c>
      <c r="M49" s="446">
        <v>3257.4868432727026</v>
      </c>
      <c r="N49" s="447">
        <f t="shared" ref="N49:N50" si="10">(M49/G49)^(1/6)-1</f>
        <v>-0.12976428876303781</v>
      </c>
      <c r="O49" s="548"/>
      <c r="P49" s="549"/>
    </row>
    <row r="50" spans="2:40" ht="15" customHeight="1">
      <c r="B50" s="934"/>
      <c r="C50" s="555" t="s">
        <v>102</v>
      </c>
      <c r="D50" s="454"/>
      <c r="E50" s="454">
        <v>15000</v>
      </c>
      <c r="F50" s="454">
        <v>10000</v>
      </c>
      <c r="G50" s="454">
        <v>7500</v>
      </c>
      <c r="H50" s="454">
        <v>5500</v>
      </c>
      <c r="I50" s="454">
        <v>4114.7136</v>
      </c>
      <c r="J50" s="454">
        <v>3868.6947839999998</v>
      </c>
      <c r="K50" s="454">
        <v>3639.8562969599993</v>
      </c>
      <c r="L50" s="454">
        <v>3443.2839286271983</v>
      </c>
      <c r="M50" s="454">
        <v>3257.4868432727026</v>
      </c>
      <c r="N50" s="455">
        <f t="shared" si="10"/>
        <v>-0.12976428876303781</v>
      </c>
      <c r="O50" s="548"/>
      <c r="P50" s="549"/>
    </row>
    <row r="51" spans="2:40" ht="15" customHeight="1">
      <c r="B51" s="452" t="s">
        <v>26</v>
      </c>
      <c r="C51" s="452" t="s">
        <v>27</v>
      </c>
      <c r="D51" s="191"/>
      <c r="E51" s="191"/>
      <c r="F51" s="191"/>
      <c r="G51" s="191"/>
      <c r="H51" s="191"/>
      <c r="I51" s="191"/>
      <c r="J51" s="191"/>
      <c r="K51" s="191"/>
      <c r="L51" s="191"/>
      <c r="M51" s="191"/>
      <c r="N51" s="257"/>
      <c r="O51" s="548"/>
      <c r="P51" s="549"/>
    </row>
    <row r="52" spans="2:40" ht="15" customHeight="1">
      <c r="B52" s="556" t="s">
        <v>65</v>
      </c>
      <c r="C52" s="449" t="s">
        <v>11</v>
      </c>
      <c r="D52" s="450"/>
      <c r="E52" s="450"/>
      <c r="F52" s="450"/>
      <c r="G52" s="450"/>
      <c r="H52" s="450"/>
      <c r="I52" s="450"/>
      <c r="J52" s="450"/>
      <c r="K52" s="450"/>
      <c r="L52" s="450"/>
      <c r="M52" s="450"/>
      <c r="N52" s="451"/>
      <c r="O52" s="548"/>
      <c r="P52" s="549"/>
    </row>
    <row r="53" spans="2:40" ht="15" customHeight="1">
      <c r="B53" s="553"/>
      <c r="C53" s="157" t="s">
        <v>103</v>
      </c>
      <c r="D53" s="446"/>
      <c r="E53" s="446">
        <v>4223.7492919214228</v>
      </c>
      <c r="F53" s="446">
        <v>72490</v>
      </c>
      <c r="G53" s="446">
        <v>255593.42200000002</v>
      </c>
      <c r="H53" s="446">
        <v>400145</v>
      </c>
      <c r="I53" s="446">
        <v>711174.57370081788</v>
      </c>
      <c r="J53" s="446">
        <v>1083482.4070090903</v>
      </c>
      <c r="K53" s="446">
        <v>1234760.6863142333</v>
      </c>
      <c r="L53" s="446">
        <v>1334847.4268582736</v>
      </c>
      <c r="M53" s="446">
        <v>1377345.0921960755</v>
      </c>
      <c r="N53" s="447">
        <f t="shared" ref="N53:N55" si="11">(M53/G53)^(1/6)-1</f>
        <v>0.32408393261139756</v>
      </c>
      <c r="O53" s="548"/>
      <c r="P53" s="557"/>
      <c r="Q53" s="357"/>
      <c r="R53" s="357"/>
      <c r="S53" s="357"/>
      <c r="T53" s="357"/>
      <c r="U53" s="357"/>
      <c r="V53" s="357"/>
      <c r="W53" s="357"/>
    </row>
    <row r="54" spans="2:40" ht="15" customHeight="1">
      <c r="B54" s="553"/>
      <c r="C54" s="157" t="s">
        <v>104</v>
      </c>
      <c r="D54" s="446"/>
      <c r="E54" s="446">
        <v>4223.7492919214228</v>
      </c>
      <c r="F54" s="446">
        <v>72300</v>
      </c>
      <c r="G54" s="446">
        <v>255275.42200000002</v>
      </c>
      <c r="H54" s="446">
        <v>397695</v>
      </c>
      <c r="I54" s="446">
        <v>707385.75252901239</v>
      </c>
      <c r="J54" s="446">
        <v>1078503.658685321</v>
      </c>
      <c r="K54" s="446">
        <v>1228250.7589490195</v>
      </c>
      <c r="L54" s="446">
        <v>1326328.9723361912</v>
      </c>
      <c r="M54" s="446">
        <v>1366190.311746927</v>
      </c>
      <c r="N54" s="447">
        <f t="shared" si="11"/>
        <v>0.32256502315384949</v>
      </c>
      <c r="O54" s="548"/>
      <c r="P54" s="557"/>
      <c r="Q54" s="357"/>
      <c r="R54" s="357"/>
      <c r="S54" s="357"/>
      <c r="T54" s="357"/>
      <c r="U54" s="357"/>
      <c r="V54" s="357"/>
      <c r="W54" s="357"/>
      <c r="AC54" s="173"/>
      <c r="AD54" s="173"/>
      <c r="AE54" s="173"/>
      <c r="AF54" s="173"/>
      <c r="AG54" s="173"/>
      <c r="AH54" s="173"/>
      <c r="AI54" s="173"/>
      <c r="AJ54" s="173"/>
      <c r="AK54" s="173"/>
      <c r="AL54" s="173"/>
      <c r="AM54" s="173"/>
      <c r="AN54" s="173"/>
    </row>
    <row r="55" spans="2:40" ht="15" customHeight="1">
      <c r="B55" s="554" t="s">
        <v>1</v>
      </c>
      <c r="C55" s="453" t="s">
        <v>105</v>
      </c>
      <c r="D55" s="454"/>
      <c r="E55" s="454">
        <v>0</v>
      </c>
      <c r="F55" s="454">
        <v>760</v>
      </c>
      <c r="G55" s="454">
        <v>1272</v>
      </c>
      <c r="H55" s="454">
        <v>9800</v>
      </c>
      <c r="I55" s="454">
        <v>15155.284687222071</v>
      </c>
      <c r="J55" s="454">
        <v>19914.993295077886</v>
      </c>
      <c r="K55" s="454">
        <v>26039.709460855425</v>
      </c>
      <c r="L55" s="454">
        <v>34073.818088329164</v>
      </c>
      <c r="M55" s="454">
        <v>44619.121796594503</v>
      </c>
      <c r="N55" s="455">
        <f t="shared" si="11"/>
        <v>0.80927945286210501</v>
      </c>
      <c r="O55" s="548"/>
      <c r="P55" s="557"/>
      <c r="Q55" s="357"/>
      <c r="R55" s="357"/>
      <c r="S55" s="357"/>
      <c r="T55" s="357"/>
      <c r="U55" s="357"/>
      <c r="V55" s="357"/>
      <c r="W55" s="357"/>
      <c r="AC55" s="173"/>
      <c r="AD55" s="173"/>
      <c r="AE55" s="173"/>
      <c r="AF55" s="173"/>
      <c r="AG55" s="173"/>
      <c r="AH55" s="173"/>
      <c r="AI55" s="173"/>
      <c r="AJ55" s="173"/>
      <c r="AK55" s="173"/>
      <c r="AL55" s="173"/>
      <c r="AM55" s="173"/>
      <c r="AN55" s="173"/>
    </row>
    <row r="56" spans="2:40" ht="15" customHeight="1">
      <c r="B56" s="452" t="s">
        <v>26</v>
      </c>
      <c r="C56" s="452" t="s">
        <v>27</v>
      </c>
      <c r="D56" s="191"/>
      <c r="E56" s="191"/>
      <c r="F56" s="191"/>
      <c r="G56" s="191"/>
      <c r="H56" s="191"/>
      <c r="I56" s="191"/>
      <c r="J56" s="191"/>
      <c r="K56" s="191"/>
      <c r="L56" s="191"/>
      <c r="M56" s="191"/>
      <c r="N56" s="257"/>
      <c r="O56" s="548"/>
      <c r="P56" s="557"/>
      <c r="Q56" s="357"/>
      <c r="R56" s="357"/>
      <c r="S56" s="357"/>
      <c r="T56" s="357"/>
      <c r="U56" s="357"/>
      <c r="V56" s="357"/>
      <c r="W56" s="357"/>
      <c r="AC56" s="358"/>
      <c r="AD56" s="358"/>
      <c r="AE56" s="359"/>
      <c r="AF56" s="359"/>
      <c r="AG56" s="359"/>
      <c r="AH56" s="359"/>
      <c r="AI56" s="359"/>
      <c r="AJ56" s="359"/>
      <c r="AK56" s="359"/>
      <c r="AL56" s="359"/>
      <c r="AM56" s="359"/>
      <c r="AN56" s="360"/>
    </row>
    <row r="57" spans="2:40" ht="15" customHeight="1">
      <c r="B57" s="558"/>
      <c r="C57" s="558" t="s">
        <v>15</v>
      </c>
      <c r="D57" s="450"/>
      <c r="E57" s="450"/>
      <c r="F57" s="450"/>
      <c r="G57" s="450"/>
      <c r="H57" s="450"/>
      <c r="I57" s="450"/>
      <c r="J57" s="450"/>
      <c r="K57" s="450"/>
      <c r="L57" s="450"/>
      <c r="M57" s="450"/>
      <c r="N57" s="451"/>
      <c r="O57" s="548"/>
      <c r="P57" s="557"/>
      <c r="Q57" s="357"/>
      <c r="R57" s="357"/>
      <c r="S57" s="357"/>
      <c r="T57" s="357"/>
      <c r="U57" s="357"/>
      <c r="V57" s="357"/>
      <c r="W57" s="357"/>
      <c r="AC57" s="173"/>
      <c r="AD57" s="173"/>
      <c r="AE57" s="173"/>
      <c r="AF57" s="173"/>
      <c r="AG57" s="173"/>
      <c r="AH57" s="173"/>
      <c r="AI57" s="173"/>
      <c r="AJ57" s="173"/>
      <c r="AK57" s="173"/>
      <c r="AL57" s="173"/>
      <c r="AM57" s="173"/>
      <c r="AN57" s="173"/>
    </row>
    <row r="58" spans="2:40" ht="15" customHeight="1">
      <c r="B58" s="552" t="s">
        <v>33</v>
      </c>
      <c r="C58" s="157" t="s">
        <v>106</v>
      </c>
      <c r="D58" s="446"/>
      <c r="E58" s="446">
        <v>34030</v>
      </c>
      <c r="F58" s="446">
        <v>135946.79999999999</v>
      </c>
      <c r="G58" s="446">
        <v>474268.32000000007</v>
      </c>
      <c r="H58" s="446">
        <v>948536.64000000013</v>
      </c>
      <c r="I58" s="446">
        <v>1692192.248752878</v>
      </c>
      <c r="J58" s="446">
        <v>2392686.0564950965</v>
      </c>
      <c r="K58" s="446">
        <v>2990857.5706188707</v>
      </c>
      <c r="L58" s="446">
        <v>3439486.206211701</v>
      </c>
      <c r="M58" s="446">
        <v>3783434.8268328714</v>
      </c>
      <c r="N58" s="447">
        <f t="shared" ref="N58:N59" si="12">(M58/G58)^(1/6)-1</f>
        <v>0.41354733748573325</v>
      </c>
      <c r="O58" s="548"/>
      <c r="P58" s="549"/>
      <c r="AC58" s="173"/>
      <c r="AD58" s="173"/>
      <c r="AE58" s="173"/>
      <c r="AF58" s="173"/>
      <c r="AG58" s="173"/>
      <c r="AH58" s="173"/>
      <c r="AI58" s="173"/>
      <c r="AJ58" s="173"/>
      <c r="AK58" s="173"/>
      <c r="AL58" s="173"/>
      <c r="AM58" s="173"/>
      <c r="AN58" s="173"/>
    </row>
    <row r="59" spans="2:40" ht="15" customHeight="1">
      <c r="B59" s="559"/>
      <c r="C59" s="453" t="s">
        <v>107</v>
      </c>
      <c r="D59" s="454"/>
      <c r="E59" s="454">
        <v>34030</v>
      </c>
      <c r="F59" s="454">
        <v>135946.79999999999</v>
      </c>
      <c r="G59" s="454">
        <v>474268.32000000007</v>
      </c>
      <c r="H59" s="454">
        <v>948536.64000000013</v>
      </c>
      <c r="I59" s="454">
        <v>1692192.248752878</v>
      </c>
      <c r="J59" s="454">
        <v>2392686.0564950965</v>
      </c>
      <c r="K59" s="454">
        <v>2990857.5706188707</v>
      </c>
      <c r="L59" s="454">
        <v>3439486.206211701</v>
      </c>
      <c r="M59" s="454">
        <v>3783434.8268328714</v>
      </c>
      <c r="N59" s="455">
        <f t="shared" si="12"/>
        <v>0.41354733748573325</v>
      </c>
      <c r="O59" s="548"/>
      <c r="P59" s="549"/>
    </row>
    <row r="60" spans="2:40" ht="15" customHeight="1">
      <c r="B60" s="452"/>
      <c r="C60" s="452"/>
      <c r="D60" s="452"/>
      <c r="E60" s="191"/>
      <c r="F60" s="191"/>
      <c r="G60" s="191"/>
      <c r="H60" s="191"/>
      <c r="I60" s="191"/>
      <c r="J60" s="191"/>
      <c r="K60" s="191"/>
      <c r="L60" s="191"/>
      <c r="M60" s="191"/>
      <c r="N60" s="257"/>
      <c r="O60" s="548"/>
      <c r="P60" s="549"/>
    </row>
    <row r="61" spans="2:40" ht="15" customHeight="1">
      <c r="B61" s="558"/>
      <c r="C61" s="558" t="s">
        <v>75</v>
      </c>
      <c r="D61" s="450"/>
      <c r="E61" s="450"/>
      <c r="F61" s="450"/>
      <c r="G61" s="450"/>
      <c r="H61" s="450"/>
      <c r="I61" s="450"/>
      <c r="J61" s="450"/>
      <c r="K61" s="450"/>
      <c r="L61" s="450"/>
      <c r="M61" s="450"/>
      <c r="N61" s="560"/>
      <c r="O61" s="548"/>
      <c r="P61" s="549"/>
    </row>
    <row r="62" spans="2:40" ht="15" customHeight="1">
      <c r="B62" s="935" t="s">
        <v>52</v>
      </c>
      <c r="C62" s="157" t="s">
        <v>106</v>
      </c>
      <c r="D62" s="446"/>
      <c r="E62" s="446">
        <v>458761.52929511253</v>
      </c>
      <c r="F62" s="446">
        <v>722957.23392195557</v>
      </c>
      <c r="G62" s="446">
        <v>755908.03800951701</v>
      </c>
      <c r="H62" s="446">
        <v>1026201.4839039991</v>
      </c>
      <c r="I62" s="446">
        <v>1541650.1982083297</v>
      </c>
      <c r="J62" s="446">
        <v>1923043.6703107429</v>
      </c>
      <c r="K62" s="446">
        <v>1859250.1539740679</v>
      </c>
      <c r="L62" s="446">
        <v>1387647.3408777458</v>
      </c>
      <c r="M62" s="446">
        <v>1058990.3816730808</v>
      </c>
      <c r="N62" s="447">
        <f t="shared" ref="N62:N63" si="13">(M62/G62)^(1/6)-1</f>
        <v>5.7800680388486292E-2</v>
      </c>
      <c r="O62" s="548"/>
      <c r="P62" s="549"/>
    </row>
    <row r="63" spans="2:40" ht="15" customHeight="1">
      <c r="B63" s="936"/>
      <c r="C63" s="157" t="s">
        <v>107</v>
      </c>
      <c r="D63" s="446"/>
      <c r="E63" s="446">
        <v>458761.52929511253</v>
      </c>
      <c r="F63" s="446">
        <v>722957.23392195557</v>
      </c>
      <c r="G63" s="446">
        <v>755908.03800951701</v>
      </c>
      <c r="H63" s="446">
        <v>1026201.4839039991</v>
      </c>
      <c r="I63" s="446">
        <v>1541650.1982083297</v>
      </c>
      <c r="J63" s="446">
        <v>1923043.6703107429</v>
      </c>
      <c r="K63" s="446">
        <v>1859250.1539740679</v>
      </c>
      <c r="L63" s="446">
        <v>1387647.3408777458</v>
      </c>
      <c r="M63" s="446">
        <v>1058990.3816730808</v>
      </c>
      <c r="N63" s="447">
        <f t="shared" si="13"/>
        <v>5.7800680388486292E-2</v>
      </c>
      <c r="O63" s="548"/>
      <c r="P63" s="549"/>
    </row>
    <row r="64" spans="2:40" ht="15" customHeight="1">
      <c r="B64" s="549"/>
      <c r="C64" s="549"/>
      <c r="D64" s="549"/>
      <c r="E64" s="549"/>
      <c r="F64" s="549"/>
      <c r="G64" s="549"/>
      <c r="H64" s="549"/>
      <c r="I64" s="549"/>
      <c r="J64" s="549"/>
      <c r="K64" s="549"/>
      <c r="L64" s="445"/>
      <c r="M64" s="445"/>
      <c r="N64" s="549"/>
      <c r="O64" s="548"/>
      <c r="P64" s="549"/>
    </row>
    <row r="65" spans="2:16" ht="15" customHeight="1">
      <c r="B65" s="227" t="s">
        <v>374</v>
      </c>
      <c r="C65" s="549"/>
      <c r="D65" s="561"/>
      <c r="E65" s="561"/>
      <c r="F65" s="561"/>
      <c r="G65" s="561"/>
      <c r="H65" s="561"/>
      <c r="I65" s="561"/>
      <c r="J65" s="561"/>
      <c r="K65" s="561"/>
      <c r="L65" s="562"/>
      <c r="M65" s="562"/>
      <c r="N65" s="548"/>
      <c r="O65" s="548"/>
      <c r="P65" s="549"/>
    </row>
    <row r="66" spans="2:16" ht="15" customHeight="1">
      <c r="B66" s="452" t="s">
        <v>26</v>
      </c>
      <c r="C66" s="452" t="s">
        <v>27</v>
      </c>
      <c r="D66" s="452" t="s">
        <v>28</v>
      </c>
      <c r="E66" s="191">
        <v>2011</v>
      </c>
      <c r="F66" s="191">
        <v>2012</v>
      </c>
      <c r="G66" s="191">
        <v>2013</v>
      </c>
      <c r="H66" s="191">
        <v>2014</v>
      </c>
      <c r="I66" s="191">
        <v>2015</v>
      </c>
      <c r="J66" s="191">
        <v>2016</v>
      </c>
      <c r="K66" s="191">
        <v>2017</v>
      </c>
      <c r="L66" s="191">
        <v>2018</v>
      </c>
      <c r="M66" s="191">
        <v>2019</v>
      </c>
      <c r="N66" s="257" t="s">
        <v>29</v>
      </c>
      <c r="O66" s="548"/>
      <c r="P66" s="549"/>
    </row>
    <row r="67" spans="2:16" ht="15" customHeight="1">
      <c r="B67" s="445"/>
      <c r="C67" s="449" t="s">
        <v>38</v>
      </c>
      <c r="D67" s="462"/>
      <c r="E67" s="462"/>
      <c r="F67" s="462"/>
      <c r="G67" s="462"/>
      <c r="H67" s="462"/>
      <c r="I67" s="462"/>
      <c r="J67" s="462"/>
      <c r="K67" s="462"/>
      <c r="L67" s="462"/>
      <c r="M67" s="462"/>
      <c r="N67" s="451"/>
      <c r="O67" s="548"/>
      <c r="P67" s="549"/>
    </row>
    <row r="68" spans="2:16" ht="15" customHeight="1">
      <c r="B68" s="254" t="s">
        <v>33</v>
      </c>
      <c r="C68" s="157" t="s">
        <v>94</v>
      </c>
      <c r="D68" s="461"/>
      <c r="E68" s="461">
        <f t="shared" ref="E68:M68" si="14">E19*E118/10^6</f>
        <v>2.0249999999999999</v>
      </c>
      <c r="F68" s="461">
        <f t="shared" si="14"/>
        <v>1.3851</v>
      </c>
      <c r="G68" s="461">
        <f t="shared" si="14"/>
        <v>0.65610000000000002</v>
      </c>
      <c r="H68" s="461">
        <f t="shared" si="14"/>
        <v>0.47239199999999998</v>
      </c>
      <c r="I68" s="461">
        <f t="shared" si="14"/>
        <v>0.38263752000000001</v>
      </c>
      <c r="J68" s="461">
        <f t="shared" si="14"/>
        <v>0.32715507960000006</v>
      </c>
      <c r="K68" s="461">
        <f t="shared" si="14"/>
        <v>0.28855078020720004</v>
      </c>
      <c r="L68" s="461">
        <f t="shared" si="14"/>
        <v>0.25709874516461523</v>
      </c>
      <c r="M68" s="461">
        <f t="shared" si="14"/>
        <v>0.2290749819416722</v>
      </c>
      <c r="N68" s="447">
        <f t="shared" ref="N68:N70" si="15">(M68/G68)^(1/6)-1</f>
        <v>-0.16085965142309955</v>
      </c>
      <c r="O68" s="548"/>
      <c r="P68" s="549"/>
    </row>
    <row r="69" spans="2:16" ht="15" customHeight="1">
      <c r="B69" s="254"/>
      <c r="C69" s="157" t="s">
        <v>95</v>
      </c>
      <c r="D69" s="461"/>
      <c r="E69" s="461">
        <f t="shared" ref="E69:M69" si="16">E20*E119/10^6</f>
        <v>0.90312499999999996</v>
      </c>
      <c r="F69" s="461">
        <f t="shared" si="16"/>
        <v>0.58341874999999999</v>
      </c>
      <c r="G69" s="461">
        <f t="shared" si="16"/>
        <v>0.261003125</v>
      </c>
      <c r="H69" s="461">
        <f t="shared" si="16"/>
        <v>0.17748212499999999</v>
      </c>
      <c r="I69" s="461">
        <f t="shared" si="16"/>
        <v>0.13577382562500001</v>
      </c>
      <c r="J69" s="461">
        <f t="shared" si="16"/>
        <v>0.11608662090937499</v>
      </c>
      <c r="K69" s="461">
        <f t="shared" si="16"/>
        <v>0.10238839964206874</v>
      </c>
      <c r="L69" s="461">
        <f t="shared" si="16"/>
        <v>9.1228064081083235E-2</v>
      </c>
      <c r="M69" s="461">
        <f t="shared" si="16"/>
        <v>8.1284205096245163E-2</v>
      </c>
      <c r="N69" s="447">
        <f t="shared" si="15"/>
        <v>-0.17669628333335152</v>
      </c>
      <c r="O69" s="548"/>
      <c r="P69" s="549"/>
    </row>
    <row r="70" spans="2:16" s="355" customFormat="1" ht="15" customHeight="1">
      <c r="B70" s="445"/>
      <c r="C70" s="453" t="s">
        <v>96</v>
      </c>
      <c r="D70" s="464"/>
      <c r="E70" s="464">
        <f t="shared" ref="E70:M70" si="17">E21*E120/10^6</f>
        <v>4.05</v>
      </c>
      <c r="F70" s="464">
        <f t="shared" si="17"/>
        <v>2.7702</v>
      </c>
      <c r="G70" s="464">
        <f t="shared" si="17"/>
        <v>1.3122</v>
      </c>
      <c r="H70" s="464">
        <f t="shared" si="17"/>
        <v>0.94478399999999996</v>
      </c>
      <c r="I70" s="464">
        <f t="shared" si="17"/>
        <v>0.76527504000000002</v>
      </c>
      <c r="J70" s="464">
        <f t="shared" si="17"/>
        <v>0.65431015920000013</v>
      </c>
      <c r="K70" s="464">
        <f t="shared" si="17"/>
        <v>0.57710156041440008</v>
      </c>
      <c r="L70" s="464">
        <f t="shared" si="17"/>
        <v>0.51419749032923046</v>
      </c>
      <c r="M70" s="464">
        <f t="shared" si="17"/>
        <v>0.45814996388334439</v>
      </c>
      <c r="N70" s="455">
        <f t="shared" si="15"/>
        <v>-0.16085965142309955</v>
      </c>
      <c r="O70" s="548"/>
      <c r="P70" s="548"/>
    </row>
    <row r="71" spans="2:16" s="355" customFormat="1" ht="15" customHeight="1">
      <c r="B71" s="452" t="s">
        <v>26</v>
      </c>
      <c r="C71" s="452" t="s">
        <v>27</v>
      </c>
      <c r="D71" s="191"/>
      <c r="E71" s="191"/>
      <c r="F71" s="191"/>
      <c r="G71" s="191"/>
      <c r="H71" s="191"/>
      <c r="I71" s="191"/>
      <c r="J71" s="191"/>
      <c r="K71" s="191"/>
      <c r="L71" s="191"/>
      <c r="M71" s="191"/>
      <c r="N71" s="257"/>
      <c r="O71" s="548"/>
      <c r="P71" s="548"/>
    </row>
    <row r="72" spans="2:16" s="355" customFormat="1" ht="15" customHeight="1">
      <c r="B72" s="445"/>
      <c r="C72" s="449" t="s">
        <v>59</v>
      </c>
      <c r="D72" s="462"/>
      <c r="E72" s="462"/>
      <c r="F72" s="462"/>
      <c r="G72" s="462"/>
      <c r="H72" s="462"/>
      <c r="I72" s="462"/>
      <c r="J72" s="462"/>
      <c r="K72" s="462"/>
      <c r="L72" s="462"/>
      <c r="M72" s="462"/>
      <c r="N72" s="451"/>
      <c r="O72" s="548"/>
      <c r="P72" s="548"/>
    </row>
    <row r="73" spans="2:16" s="355" customFormat="1" ht="15" customHeight="1">
      <c r="B73" s="254" t="s">
        <v>33</v>
      </c>
      <c r="C73" s="157" t="s">
        <v>97</v>
      </c>
      <c r="D73" s="461"/>
      <c r="E73" s="461">
        <f t="shared" ref="E73:M73" si="18">E24*E123/10^6</f>
        <v>20.958749999999998</v>
      </c>
      <c r="F73" s="461">
        <f t="shared" si="18"/>
        <v>10.069312500000001</v>
      </c>
      <c r="G73" s="461">
        <f t="shared" si="18"/>
        <v>4.1082794999999992</v>
      </c>
      <c r="H73" s="461">
        <f t="shared" si="18"/>
        <v>2.7936300599999995</v>
      </c>
      <c r="I73" s="461">
        <f t="shared" si="18"/>
        <v>2.2083645624299995</v>
      </c>
      <c r="J73" s="461">
        <f t="shared" si="18"/>
        <v>1.8682764198157795</v>
      </c>
      <c r="K73" s="461">
        <f t="shared" si="18"/>
        <v>1.5805618511641495</v>
      </c>
      <c r="L73" s="461">
        <f t="shared" si="18"/>
        <v>1.3442678544151092</v>
      </c>
      <c r="M73" s="461">
        <f t="shared" si="18"/>
        <v>1.1432998101800502</v>
      </c>
      <c r="N73" s="447">
        <f t="shared" ref="N73:N75" si="19">(M73/G73)^(1/6)-1</f>
        <v>-0.19199008220004443</v>
      </c>
      <c r="O73" s="548"/>
      <c r="P73" s="548"/>
    </row>
    <row r="74" spans="2:16" s="355" customFormat="1" ht="15" customHeight="1">
      <c r="B74" s="254"/>
      <c r="C74" s="157" t="s">
        <v>95</v>
      </c>
      <c r="D74" s="461"/>
      <c r="E74" s="461">
        <f t="shared" ref="E74:M74" si="20">E25*E124/10^6</f>
        <v>4.1543749999999999</v>
      </c>
      <c r="F74" s="461">
        <f t="shared" si="20"/>
        <v>1.99590625</v>
      </c>
      <c r="G74" s="461">
        <f t="shared" si="20"/>
        <v>0.81432974999999996</v>
      </c>
      <c r="H74" s="461">
        <f t="shared" si="20"/>
        <v>0.55374422999999995</v>
      </c>
      <c r="I74" s="461">
        <f t="shared" si="20"/>
        <v>0.43773481381499996</v>
      </c>
      <c r="J74" s="461">
        <f t="shared" si="20"/>
        <v>0.37032365248748994</v>
      </c>
      <c r="K74" s="461">
        <f t="shared" si="20"/>
        <v>0.31329381000441647</v>
      </c>
      <c r="L74" s="461">
        <f t="shared" si="20"/>
        <v>0.26645638540875616</v>
      </c>
      <c r="M74" s="461">
        <f t="shared" si="20"/>
        <v>0.22662115579014711</v>
      </c>
      <c r="N74" s="447">
        <f t="shared" si="19"/>
        <v>-0.19199008220004454</v>
      </c>
      <c r="O74" s="548"/>
      <c r="P74" s="548"/>
    </row>
    <row r="75" spans="2:16" s="355" customFormat="1" ht="15" customHeight="1">
      <c r="B75" s="445"/>
      <c r="C75" s="453" t="s">
        <v>96</v>
      </c>
      <c r="D75" s="464"/>
      <c r="E75" s="464">
        <f t="shared" ref="E75:M75" si="21">E26*E125/10^6</f>
        <v>23.287500000000001</v>
      </c>
      <c r="F75" s="464">
        <f t="shared" si="21"/>
        <v>9.8019999999999996</v>
      </c>
      <c r="G75" s="464">
        <f t="shared" si="21"/>
        <v>4.234464</v>
      </c>
      <c r="H75" s="464">
        <f t="shared" si="21"/>
        <v>3.0488140800000005</v>
      </c>
      <c r="I75" s="464">
        <f t="shared" si="21"/>
        <v>2.5518573849600004</v>
      </c>
      <c r="J75" s="464">
        <f t="shared" si="21"/>
        <v>2.1588713476761603</v>
      </c>
      <c r="K75" s="464">
        <f t="shared" si="21"/>
        <v>1.8264051601340314</v>
      </c>
      <c r="L75" s="464">
        <f t="shared" si="21"/>
        <v>1.5533575886939939</v>
      </c>
      <c r="M75" s="464">
        <f t="shared" si="21"/>
        <v>1.3211306291842417</v>
      </c>
      <c r="N75" s="455">
        <f t="shared" si="19"/>
        <v>-0.17644763366132132</v>
      </c>
      <c r="O75" s="548"/>
      <c r="P75" s="548"/>
    </row>
    <row r="76" spans="2:16" s="355" customFormat="1" ht="15" customHeight="1">
      <c r="B76" s="452" t="s">
        <v>26</v>
      </c>
      <c r="C76" s="452" t="s">
        <v>27</v>
      </c>
      <c r="D76" s="191"/>
      <c r="E76" s="191"/>
      <c r="F76" s="191"/>
      <c r="G76" s="191"/>
      <c r="H76" s="191"/>
      <c r="I76" s="191"/>
      <c r="J76" s="191"/>
      <c r="K76" s="191"/>
      <c r="L76" s="191"/>
      <c r="M76" s="191"/>
      <c r="N76" s="257"/>
      <c r="O76" s="548"/>
      <c r="P76" s="548"/>
    </row>
    <row r="77" spans="2:16" s="355" customFormat="1" ht="15" customHeight="1">
      <c r="B77" s="445"/>
      <c r="C77" s="449" t="s">
        <v>60</v>
      </c>
      <c r="D77" s="462"/>
      <c r="E77" s="462"/>
      <c r="F77" s="462"/>
      <c r="G77" s="462"/>
      <c r="H77" s="462"/>
      <c r="I77" s="462"/>
      <c r="J77" s="462"/>
      <c r="K77" s="462"/>
      <c r="L77" s="462"/>
      <c r="M77" s="462"/>
      <c r="N77" s="451"/>
      <c r="O77" s="548"/>
      <c r="P77" s="548"/>
    </row>
    <row r="78" spans="2:16" s="355" customFormat="1" ht="15" customHeight="1">
      <c r="B78" s="254" t="s">
        <v>33</v>
      </c>
      <c r="C78" s="157" t="s">
        <v>97</v>
      </c>
      <c r="D78" s="461"/>
      <c r="E78" s="461">
        <f t="shared" ref="E78:M78" si="22">E29*E128/10^6</f>
        <v>48.96</v>
      </c>
      <c r="F78" s="461">
        <f t="shared" si="22"/>
        <v>74.111000000000004</v>
      </c>
      <c r="G78" s="461">
        <f t="shared" si="22"/>
        <v>49.033439999999999</v>
      </c>
      <c r="H78" s="461">
        <f t="shared" si="22"/>
        <v>35.304076800000004</v>
      </c>
      <c r="I78" s="461">
        <f t="shared" si="22"/>
        <v>29.549512281600002</v>
      </c>
      <c r="J78" s="461">
        <f t="shared" si="22"/>
        <v>24.998887390233598</v>
      </c>
      <c r="K78" s="461">
        <f t="shared" si="22"/>
        <v>21.149058732137625</v>
      </c>
      <c r="L78" s="461">
        <f t="shared" si="22"/>
        <v>17.987274451683046</v>
      </c>
      <c r="M78" s="461">
        <f t="shared" si="22"/>
        <v>15.298176921156429</v>
      </c>
      <c r="N78" s="447">
        <f t="shared" ref="N78:N81" si="23">(M78/G78)^(1/6)-1</f>
        <v>-0.17644763366132132</v>
      </c>
      <c r="O78" s="548"/>
      <c r="P78" s="548"/>
    </row>
    <row r="79" spans="2:16" s="355" customFormat="1" ht="15" customHeight="1">
      <c r="B79" s="254"/>
      <c r="C79" s="157" t="s">
        <v>98</v>
      </c>
      <c r="D79" s="461"/>
      <c r="E79" s="461">
        <f t="shared" ref="E79:M79" si="24">E30*E129/10^6</f>
        <v>17.82</v>
      </c>
      <c r="F79" s="461">
        <f t="shared" si="24"/>
        <v>16.183800000000002</v>
      </c>
      <c r="G79" s="461">
        <f t="shared" si="24"/>
        <v>10.707552</v>
      </c>
      <c r="H79" s="461">
        <f t="shared" si="24"/>
        <v>7.7094374399999994</v>
      </c>
      <c r="I79" s="461">
        <f t="shared" si="24"/>
        <v>6.4527991372799995</v>
      </c>
      <c r="J79" s="461">
        <f t="shared" si="24"/>
        <v>5.459068070138879</v>
      </c>
      <c r="K79" s="461">
        <f t="shared" si="24"/>
        <v>4.6183715873374913</v>
      </c>
      <c r="L79" s="461">
        <f t="shared" si="24"/>
        <v>3.9279250350305359</v>
      </c>
      <c r="M79" s="461">
        <f t="shared" si="24"/>
        <v>3.3407002422934706</v>
      </c>
      <c r="N79" s="447">
        <f t="shared" si="23"/>
        <v>-0.17644763366132132</v>
      </c>
      <c r="O79" s="548"/>
      <c r="P79" s="548"/>
    </row>
    <row r="80" spans="2:16" s="355" customFormat="1" ht="15" customHeight="1">
      <c r="B80" s="254"/>
      <c r="C80" s="157" t="s">
        <v>95</v>
      </c>
      <c r="D80" s="461"/>
      <c r="E80" s="461">
        <f t="shared" ref="E80:M80" si="25">E31*E130/10^6</f>
        <v>8.67</v>
      </c>
      <c r="F80" s="461">
        <f t="shared" si="25"/>
        <v>13.633574999999999</v>
      </c>
      <c r="G80" s="461">
        <f t="shared" si="25"/>
        <v>8.5191419999999987</v>
      </c>
      <c r="H80" s="461">
        <f t="shared" si="25"/>
        <v>5.793016559999999</v>
      </c>
      <c r="I80" s="461">
        <f t="shared" si="25"/>
        <v>4.5793795906799986</v>
      </c>
      <c r="J80" s="461">
        <f t="shared" si="25"/>
        <v>3.8741551337152784</v>
      </c>
      <c r="K80" s="461">
        <f t="shared" si="25"/>
        <v>3.2775352431231255</v>
      </c>
      <c r="L80" s="461">
        <f t="shared" si="25"/>
        <v>2.7875437242762175</v>
      </c>
      <c r="M80" s="461">
        <f t="shared" si="25"/>
        <v>2.370805937496923</v>
      </c>
      <c r="N80" s="447">
        <f t="shared" si="23"/>
        <v>-0.19199008220004454</v>
      </c>
      <c r="O80" s="548"/>
      <c r="P80" s="548"/>
    </row>
    <row r="81" spans="2:16" s="355" customFormat="1" ht="15" customHeight="1">
      <c r="B81" s="445"/>
      <c r="C81" s="453" t="s">
        <v>96</v>
      </c>
      <c r="D81" s="464"/>
      <c r="E81" s="464">
        <f t="shared" ref="E81:M81" si="26">E32*E131/10^6</f>
        <v>64.8</v>
      </c>
      <c r="F81" s="464">
        <f t="shared" si="26"/>
        <v>70.891999999999996</v>
      </c>
      <c r="G81" s="464">
        <f t="shared" si="26"/>
        <v>46.903680000000001</v>
      </c>
      <c r="H81" s="464">
        <f t="shared" si="26"/>
        <v>33.770649599999999</v>
      </c>
      <c r="I81" s="464">
        <f t="shared" si="26"/>
        <v>28.266033715200003</v>
      </c>
      <c r="J81" s="464">
        <f t="shared" si="26"/>
        <v>23.913064523059198</v>
      </c>
      <c r="K81" s="464">
        <f t="shared" si="26"/>
        <v>20.230452586508079</v>
      </c>
      <c r="L81" s="464">
        <f t="shared" si="26"/>
        <v>17.205999924825122</v>
      </c>
      <c r="M81" s="464">
        <f t="shared" si="26"/>
        <v>14.633702936063765</v>
      </c>
      <c r="N81" s="455">
        <f t="shared" si="23"/>
        <v>-0.17644763366132132</v>
      </c>
      <c r="O81" s="548"/>
      <c r="P81" s="548"/>
    </row>
    <row r="82" spans="2:16" s="355" customFormat="1" ht="15" customHeight="1">
      <c r="B82" s="452" t="s">
        <v>26</v>
      </c>
      <c r="C82" s="452" t="s">
        <v>27</v>
      </c>
      <c r="D82" s="191"/>
      <c r="E82" s="191"/>
      <c r="F82" s="191"/>
      <c r="G82" s="191"/>
      <c r="H82" s="191"/>
      <c r="I82" s="191"/>
      <c r="J82" s="191"/>
      <c r="K82" s="191"/>
      <c r="L82" s="191"/>
      <c r="M82" s="191"/>
      <c r="N82" s="257"/>
      <c r="O82" s="548"/>
      <c r="P82" s="548"/>
    </row>
    <row r="83" spans="2:16" s="355" customFormat="1" ht="15" customHeight="1">
      <c r="B83" s="445"/>
      <c r="C83" s="449" t="s">
        <v>62</v>
      </c>
      <c r="D83" s="462"/>
      <c r="E83" s="462"/>
      <c r="F83" s="462"/>
      <c r="G83" s="462"/>
      <c r="H83" s="462"/>
      <c r="I83" s="462"/>
      <c r="J83" s="462"/>
      <c r="K83" s="462"/>
      <c r="L83" s="462"/>
      <c r="M83" s="462"/>
      <c r="N83" s="451"/>
      <c r="O83" s="548"/>
      <c r="P83" s="548"/>
    </row>
    <row r="84" spans="2:16" s="355" customFormat="1" ht="15" customHeight="1">
      <c r="B84" s="445"/>
      <c r="C84" s="157" t="s">
        <v>99</v>
      </c>
      <c r="D84" s="461"/>
      <c r="E84" s="461">
        <f t="shared" ref="E84:M84" si="27">E35*E134/10^6</f>
        <v>27.509399999999999</v>
      </c>
      <c r="F84" s="461">
        <f t="shared" si="27"/>
        <v>24.044499999999999</v>
      </c>
      <c r="G84" s="461">
        <f t="shared" si="27"/>
        <v>15.48972</v>
      </c>
      <c r="H84" s="461">
        <f t="shared" si="27"/>
        <v>11.1525984</v>
      </c>
      <c r="I84" s="461">
        <f t="shared" si="27"/>
        <v>9.3347248607999997</v>
      </c>
      <c r="J84" s="461">
        <f t="shared" si="27"/>
        <v>7.8971772322367997</v>
      </c>
      <c r="K84" s="461">
        <f t="shared" si="27"/>
        <v>6.6810119384723325</v>
      </c>
      <c r="L84" s="461">
        <f t="shared" si="27"/>
        <v>5.6822006536707184</v>
      </c>
      <c r="M84" s="461">
        <f t="shared" si="27"/>
        <v>4.8327116559469445</v>
      </c>
      <c r="N84" s="447">
        <f t="shared" ref="N84:N88" si="28">(M84/G84)^(1/6)-1</f>
        <v>-0.17644763366132132</v>
      </c>
      <c r="O84" s="548"/>
      <c r="P84" s="548"/>
    </row>
    <row r="85" spans="2:16" s="355" customFormat="1" ht="15" customHeight="1">
      <c r="B85" s="254" t="s">
        <v>33</v>
      </c>
      <c r="C85" s="157" t="s">
        <v>100</v>
      </c>
      <c r="D85" s="461"/>
      <c r="E85" s="461">
        <f t="shared" ref="E85:M85" si="29">E36*E135/10^6</f>
        <v>2.3715000000000002</v>
      </c>
      <c r="F85" s="461">
        <f t="shared" si="29"/>
        <v>3.0886874999999998</v>
      </c>
      <c r="G85" s="461">
        <f t="shared" si="29"/>
        <v>1.8792225</v>
      </c>
      <c r="H85" s="461">
        <f t="shared" si="29"/>
        <v>1.2778712999999997</v>
      </c>
      <c r="I85" s="461">
        <f t="shared" si="29"/>
        <v>1.0101572626499997</v>
      </c>
      <c r="J85" s="461">
        <f t="shared" si="29"/>
        <v>0.85459304420189974</v>
      </c>
      <c r="K85" s="461">
        <f t="shared" si="29"/>
        <v>0.72298571539480716</v>
      </c>
      <c r="L85" s="461">
        <f t="shared" si="29"/>
        <v>0.61489935094328341</v>
      </c>
      <c r="M85" s="461">
        <f t="shared" si="29"/>
        <v>0.52297189797726262</v>
      </c>
      <c r="N85" s="447">
        <f t="shared" si="28"/>
        <v>-0.19199008220004443</v>
      </c>
      <c r="O85" s="548"/>
      <c r="P85" s="548"/>
    </row>
    <row r="86" spans="2:16" s="355" customFormat="1" ht="15" customHeight="1">
      <c r="B86" s="254"/>
      <c r="C86" s="157" t="s">
        <v>98</v>
      </c>
      <c r="D86" s="461"/>
      <c r="E86" s="461">
        <f t="shared" ref="E86:M86" si="30">E37*E136/10^6</f>
        <v>2.5110000000000001</v>
      </c>
      <c r="F86" s="461">
        <f t="shared" si="30"/>
        <v>3.4627500000000002</v>
      </c>
      <c r="G86" s="461">
        <f t="shared" si="30"/>
        <v>2.2307399999999999</v>
      </c>
      <c r="H86" s="461">
        <f t="shared" si="30"/>
        <v>1.6061328000000001</v>
      </c>
      <c r="I86" s="461">
        <f t="shared" si="30"/>
        <v>1.3443331536000001</v>
      </c>
      <c r="J86" s="461">
        <f t="shared" si="30"/>
        <v>1.1373058479456</v>
      </c>
      <c r="K86" s="461">
        <f t="shared" si="30"/>
        <v>0.96216074736197754</v>
      </c>
      <c r="L86" s="461">
        <f t="shared" si="30"/>
        <v>0.8183177156313618</v>
      </c>
      <c r="M86" s="461">
        <f t="shared" si="30"/>
        <v>0.69597921714447319</v>
      </c>
      <c r="N86" s="447">
        <f t="shared" si="28"/>
        <v>-0.17644763366132132</v>
      </c>
      <c r="O86" s="548"/>
      <c r="P86" s="548"/>
    </row>
    <row r="87" spans="2:16" s="355" customFormat="1" ht="15" customHeight="1">
      <c r="B87" s="445"/>
      <c r="C87" s="157" t="s">
        <v>95</v>
      </c>
      <c r="D87" s="461"/>
      <c r="E87" s="461">
        <f t="shared" ref="E87:M87" si="31">E38*E137/10^6</f>
        <v>2.2397499999999999</v>
      </c>
      <c r="F87" s="461">
        <f t="shared" si="31"/>
        <v>2.9170937499999998</v>
      </c>
      <c r="G87" s="461">
        <f t="shared" si="31"/>
        <v>1.77482125</v>
      </c>
      <c r="H87" s="461">
        <f t="shared" si="31"/>
        <v>1.20687845</v>
      </c>
      <c r="I87" s="461">
        <f t="shared" si="31"/>
        <v>0.95403741472499992</v>
      </c>
      <c r="J87" s="461">
        <f t="shared" si="31"/>
        <v>0.80711565285734987</v>
      </c>
      <c r="K87" s="461">
        <f t="shared" si="31"/>
        <v>0.68281984231731796</v>
      </c>
      <c r="L87" s="461">
        <f t="shared" si="31"/>
        <v>0.58073827589087879</v>
      </c>
      <c r="M87" s="461">
        <f t="shared" si="31"/>
        <v>0.49391790364519239</v>
      </c>
      <c r="N87" s="447">
        <f t="shared" si="28"/>
        <v>-0.19199008220004454</v>
      </c>
      <c r="O87" s="548"/>
      <c r="P87" s="548"/>
    </row>
    <row r="88" spans="2:16" s="355" customFormat="1" ht="15" customHeight="1">
      <c r="B88" s="445"/>
      <c r="C88" s="453" t="s">
        <v>96</v>
      </c>
      <c r="D88" s="464"/>
      <c r="E88" s="464">
        <f t="shared" ref="E88:M88" si="32">E39*E138/10^6</f>
        <v>16.12</v>
      </c>
      <c r="F88" s="464">
        <f t="shared" si="32"/>
        <v>23.75</v>
      </c>
      <c r="G88" s="464">
        <f t="shared" si="32"/>
        <v>15.3</v>
      </c>
      <c r="H88" s="464">
        <f t="shared" si="32"/>
        <v>11.016000000000002</v>
      </c>
      <c r="I88" s="464">
        <f t="shared" si="32"/>
        <v>9.2203920000000004</v>
      </c>
      <c r="J88" s="464">
        <f t="shared" si="32"/>
        <v>7.8004516320000006</v>
      </c>
      <c r="K88" s="464">
        <f t="shared" si="32"/>
        <v>6.5991820806719987</v>
      </c>
      <c r="L88" s="464">
        <f t="shared" si="32"/>
        <v>5.6126043596115345</v>
      </c>
      <c r="M88" s="464">
        <f t="shared" si="32"/>
        <v>4.7735200078496103</v>
      </c>
      <c r="N88" s="455">
        <f t="shared" si="28"/>
        <v>-0.17644763366132132</v>
      </c>
      <c r="O88" s="548"/>
      <c r="P88" s="548"/>
    </row>
    <row r="89" spans="2:16" s="355" customFormat="1" ht="15" customHeight="1">
      <c r="B89" s="452" t="s">
        <v>26</v>
      </c>
      <c r="C89" s="452" t="s">
        <v>27</v>
      </c>
      <c r="D89" s="191"/>
      <c r="E89" s="191"/>
      <c r="F89" s="191"/>
      <c r="G89" s="191"/>
      <c r="H89" s="191"/>
      <c r="I89" s="191"/>
      <c r="J89" s="191"/>
      <c r="K89" s="191"/>
      <c r="L89" s="191"/>
      <c r="M89" s="191"/>
      <c r="N89" s="257"/>
      <c r="O89" s="548"/>
      <c r="P89" s="548"/>
    </row>
    <row r="90" spans="2:16" s="355" customFormat="1" ht="15" customHeight="1">
      <c r="B90" s="445"/>
      <c r="C90" s="550" t="s">
        <v>87</v>
      </c>
      <c r="D90" s="450"/>
      <c r="E90" s="450"/>
      <c r="F90" s="450"/>
      <c r="G90" s="450"/>
      <c r="H90" s="450"/>
      <c r="I90" s="450"/>
      <c r="J90" s="450"/>
      <c r="K90" s="450"/>
      <c r="L90" s="450"/>
      <c r="M90" s="450"/>
      <c r="N90" s="451"/>
      <c r="O90" s="548"/>
      <c r="P90" s="548"/>
    </row>
    <row r="91" spans="2:16" s="355" customFormat="1" ht="15" customHeight="1">
      <c r="B91" s="445"/>
      <c r="C91" s="157" t="s">
        <v>99</v>
      </c>
      <c r="D91" s="446"/>
      <c r="E91" s="461">
        <f t="shared" ref="E91:M91" si="33">E42*E141/10^6</f>
        <v>20.63205</v>
      </c>
      <c r="F91" s="461">
        <f t="shared" si="33"/>
        <v>24.677250000000001</v>
      </c>
      <c r="G91" s="461">
        <f t="shared" si="33"/>
        <v>27.334800000000005</v>
      </c>
      <c r="H91" s="461">
        <f t="shared" si="33"/>
        <v>19.681056000000002</v>
      </c>
      <c r="I91" s="461">
        <f t="shared" si="33"/>
        <v>16.473043872000002</v>
      </c>
      <c r="J91" s="461">
        <f t="shared" si="33"/>
        <v>13.936195115712001</v>
      </c>
      <c r="K91" s="461">
        <f t="shared" si="33"/>
        <v>11.790021067892352</v>
      </c>
      <c r="L91" s="461">
        <f t="shared" si="33"/>
        <v>10.027412918242446</v>
      </c>
      <c r="M91" s="461">
        <f t="shared" si="33"/>
        <v>8.5283146869651976</v>
      </c>
      <c r="N91" s="447">
        <f t="shared" ref="N91:N95" si="34">(M91/G91)^(1/6)-1</f>
        <v>-0.17644763366132132</v>
      </c>
      <c r="O91" s="548"/>
      <c r="P91" s="548"/>
    </row>
    <row r="92" spans="2:16" s="355" customFormat="1" ht="15" customHeight="1">
      <c r="B92" s="254" t="s">
        <v>33</v>
      </c>
      <c r="C92" s="157" t="s">
        <v>100</v>
      </c>
      <c r="D92" s="446"/>
      <c r="E92" s="185">
        <f t="shared" ref="E92:M92" si="35">E43*E142/10^6</f>
        <v>1.66005</v>
      </c>
      <c r="F92" s="185">
        <f t="shared" si="35"/>
        <v>2.9586374999999996</v>
      </c>
      <c r="G92" s="185">
        <f t="shared" si="35"/>
        <v>3.0951899999999997</v>
      </c>
      <c r="H92" s="185">
        <f t="shared" si="35"/>
        <v>2.1047291999999995</v>
      </c>
      <c r="I92" s="185">
        <f t="shared" si="35"/>
        <v>1.6637884325999994</v>
      </c>
      <c r="J92" s="185">
        <f t="shared" si="35"/>
        <v>1.4075650139795999</v>
      </c>
      <c r="K92" s="185">
        <f t="shared" si="35"/>
        <v>1.1908000018267413</v>
      </c>
      <c r="L92" s="185">
        <f t="shared" si="35"/>
        <v>1.0127754015536434</v>
      </c>
      <c r="M92" s="185">
        <f t="shared" si="35"/>
        <v>0.86136547902137384</v>
      </c>
      <c r="N92" s="447">
        <f t="shared" si="34"/>
        <v>-0.19199008220004443</v>
      </c>
      <c r="O92" s="548"/>
      <c r="P92" s="548"/>
    </row>
    <row r="93" spans="2:16" s="355" customFormat="1" ht="15" customHeight="1">
      <c r="B93" s="254"/>
      <c r="C93" s="157" t="s">
        <v>98</v>
      </c>
      <c r="D93" s="446"/>
      <c r="E93" s="185">
        <f t="shared" ref="E93:M93" si="36">E44*E143/10^6</f>
        <v>1.7577</v>
      </c>
      <c r="F93" s="185">
        <f t="shared" si="36"/>
        <v>3.3169499999999994</v>
      </c>
      <c r="G93" s="185">
        <f t="shared" si="36"/>
        <v>3.6741600000000001</v>
      </c>
      <c r="H93" s="185">
        <f t="shared" si="36"/>
        <v>2.6453951999999998</v>
      </c>
      <c r="I93" s="185">
        <f t="shared" si="36"/>
        <v>2.2141957824</v>
      </c>
      <c r="J93" s="185">
        <f t="shared" si="36"/>
        <v>1.8732096319104001</v>
      </c>
      <c r="K93" s="185">
        <f t="shared" si="36"/>
        <v>1.5847353485961986</v>
      </c>
      <c r="L93" s="185">
        <f t="shared" si="36"/>
        <v>1.3478174139810666</v>
      </c>
      <c r="M93" s="185">
        <f t="shared" si="36"/>
        <v>1.1463187105908972</v>
      </c>
      <c r="N93" s="447">
        <f t="shared" si="34"/>
        <v>-0.17644763366132132</v>
      </c>
      <c r="O93" s="548"/>
      <c r="P93" s="548"/>
    </row>
    <row r="94" spans="2:16" s="355" customFormat="1" ht="15" customHeight="1">
      <c r="B94" s="445"/>
      <c r="C94" s="157" t="s">
        <v>95</v>
      </c>
      <c r="D94" s="446"/>
      <c r="E94" s="185">
        <f t="shared" ref="E94:M94" si="37">E45*E144/10^6</f>
        <v>1.5678249999999998</v>
      </c>
      <c r="F94" s="185">
        <f t="shared" si="37"/>
        <v>2.7942687500000001</v>
      </c>
      <c r="G94" s="185">
        <f t="shared" si="37"/>
        <v>2.923235</v>
      </c>
      <c r="H94" s="185">
        <f t="shared" si="37"/>
        <v>1.9877998000000001</v>
      </c>
      <c r="I94" s="185">
        <f t="shared" si="37"/>
        <v>1.5713557418999997</v>
      </c>
      <c r="J94" s="185">
        <f t="shared" si="37"/>
        <v>1.3293669576473999</v>
      </c>
      <c r="K94" s="185">
        <f t="shared" si="37"/>
        <v>1.1246444461697003</v>
      </c>
      <c r="L94" s="185">
        <f t="shared" si="37"/>
        <v>0.95651010146732984</v>
      </c>
      <c r="M94" s="185">
        <f t="shared" si="37"/>
        <v>0.81351184129796394</v>
      </c>
      <c r="N94" s="447">
        <f t="shared" si="34"/>
        <v>-0.19199008220004454</v>
      </c>
      <c r="O94" s="548"/>
      <c r="P94" s="548"/>
    </row>
    <row r="95" spans="2:16" s="355" customFormat="1" ht="15" customHeight="1">
      <c r="B95" s="445"/>
      <c r="C95" s="453" t="s">
        <v>96</v>
      </c>
      <c r="D95" s="454"/>
      <c r="E95" s="463">
        <f t="shared" ref="E95:M95" si="38">E46*E145/10^6</f>
        <v>11.283999999999999</v>
      </c>
      <c r="F95" s="463">
        <f t="shared" si="38"/>
        <v>22.75</v>
      </c>
      <c r="G95" s="463">
        <f t="shared" si="38"/>
        <v>25.2</v>
      </c>
      <c r="H95" s="463">
        <f t="shared" si="38"/>
        <v>18.143999999999998</v>
      </c>
      <c r="I95" s="463">
        <f t="shared" si="38"/>
        <v>15.186527999999999</v>
      </c>
      <c r="J95" s="463">
        <f t="shared" si="38"/>
        <v>12.847802688000003</v>
      </c>
      <c r="K95" s="463">
        <f t="shared" si="38"/>
        <v>10.869241074048</v>
      </c>
      <c r="L95" s="463">
        <f t="shared" si="38"/>
        <v>9.2442895334778239</v>
      </c>
      <c r="M95" s="463">
        <f t="shared" si="38"/>
        <v>7.8622682482228887</v>
      </c>
      <c r="N95" s="455">
        <f t="shared" si="34"/>
        <v>-0.17644763366132132</v>
      </c>
      <c r="O95" s="548"/>
      <c r="P95" s="548"/>
    </row>
    <row r="96" spans="2:16" s="355" customFormat="1" ht="15" customHeight="1">
      <c r="B96" s="452" t="s">
        <v>26</v>
      </c>
      <c r="C96" s="452" t="s">
        <v>27</v>
      </c>
      <c r="D96" s="191"/>
      <c r="E96" s="191"/>
      <c r="F96" s="191"/>
      <c r="G96" s="191"/>
      <c r="H96" s="191"/>
      <c r="I96" s="191"/>
      <c r="J96" s="191"/>
      <c r="K96" s="191"/>
      <c r="L96" s="191"/>
      <c r="M96" s="191"/>
      <c r="N96" s="257"/>
      <c r="O96" s="548"/>
      <c r="P96" s="548"/>
    </row>
    <row r="97" spans="2:16" s="355" customFormat="1" ht="15" customHeight="1">
      <c r="B97" s="445" t="s">
        <v>65</v>
      </c>
      <c r="C97" s="449" t="s">
        <v>66</v>
      </c>
      <c r="D97" s="462"/>
      <c r="E97" s="462"/>
      <c r="F97" s="462"/>
      <c r="G97" s="462"/>
      <c r="H97" s="462"/>
      <c r="I97" s="462"/>
      <c r="J97" s="462"/>
      <c r="K97" s="462"/>
      <c r="L97" s="462"/>
      <c r="M97" s="462"/>
      <c r="N97" s="560"/>
      <c r="O97" s="548"/>
      <c r="P97" s="548"/>
    </row>
    <row r="98" spans="2:16" s="355" customFormat="1" ht="15" customHeight="1">
      <c r="B98" s="445"/>
      <c r="C98" s="157" t="s">
        <v>101</v>
      </c>
      <c r="D98" s="461"/>
      <c r="E98" s="461">
        <f t="shared" ref="E98:M98" si="39">E49*E148/10^6</f>
        <v>26.959852339200005</v>
      </c>
      <c r="F98" s="461">
        <f t="shared" si="39"/>
        <v>14.378587914240004</v>
      </c>
      <c r="G98" s="461">
        <f t="shared" si="39"/>
        <v>9.921225660825602</v>
      </c>
      <c r="H98" s="461">
        <f t="shared" si="39"/>
        <v>6.6935202458370071</v>
      </c>
      <c r="I98" s="461">
        <f t="shared" si="39"/>
        <v>4.6070118698958549</v>
      </c>
      <c r="J98" s="461">
        <f t="shared" si="39"/>
        <v>4.0283494325169382</v>
      </c>
      <c r="K98" s="461">
        <f t="shared" si="39"/>
        <v>3.5247624576942784</v>
      </c>
      <c r="L98" s="461">
        <f t="shared" si="39"/>
        <v>3.1009973876270176</v>
      </c>
      <c r="M98" s="461">
        <f t="shared" si="39"/>
        <v>2.7283129455949924</v>
      </c>
      <c r="N98" s="564">
        <f t="shared" ref="N98:N99" si="40">(M98/G98)^(1/6)-1</f>
        <v>-0.19359203389310053</v>
      </c>
      <c r="O98" s="548"/>
      <c r="P98" s="548"/>
    </row>
    <row r="99" spans="2:16" s="355" customFormat="1" ht="15" customHeight="1">
      <c r="B99" s="445"/>
      <c r="C99" s="555" t="s">
        <v>102</v>
      </c>
      <c r="D99" s="566"/>
      <c r="E99" s="566">
        <f t="shared" ref="E99:M99" si="41">E50*E149/10^6</f>
        <v>13.817542449052663</v>
      </c>
      <c r="F99" s="566">
        <f t="shared" si="41"/>
        <v>8.2905254694315982</v>
      </c>
      <c r="G99" s="566">
        <f t="shared" si="41"/>
        <v>5.5961046918663282</v>
      </c>
      <c r="H99" s="566">
        <f t="shared" si="41"/>
        <v>3.6934290966317764</v>
      </c>
      <c r="I99" s="566">
        <f t="shared" si="41"/>
        <v>2.5421110363241395</v>
      </c>
      <c r="J99" s="566">
        <f t="shared" si="41"/>
        <v>2.1989087089925166</v>
      </c>
      <c r="K99" s="566">
        <f t="shared" si="41"/>
        <v>1.9033330839255134</v>
      </c>
      <c r="L99" s="566">
        <f t="shared" si="41"/>
        <v>1.6564991662567856</v>
      </c>
      <c r="M99" s="566">
        <f t="shared" si="41"/>
        <v>1.4417464268637927</v>
      </c>
      <c r="N99" s="567">
        <f t="shared" si="40"/>
        <v>-0.20231056113235868</v>
      </c>
      <c r="O99" s="548"/>
      <c r="P99" s="548"/>
    </row>
    <row r="100" spans="2:16" s="355" customFormat="1" ht="15" customHeight="1">
      <c r="B100" s="452" t="s">
        <v>26</v>
      </c>
      <c r="C100" s="452" t="s">
        <v>27</v>
      </c>
      <c r="D100" s="191"/>
      <c r="E100" s="191"/>
      <c r="F100" s="191"/>
      <c r="G100" s="191"/>
      <c r="H100" s="191"/>
      <c r="I100" s="191"/>
      <c r="J100" s="191"/>
      <c r="K100" s="191"/>
      <c r="L100" s="191"/>
      <c r="M100" s="191"/>
      <c r="N100" s="257"/>
      <c r="O100" s="548"/>
      <c r="P100" s="548"/>
    </row>
    <row r="101" spans="2:16" s="355" customFormat="1" ht="15" customHeight="1">
      <c r="B101" s="445" t="s">
        <v>65</v>
      </c>
      <c r="C101" s="449" t="s">
        <v>11</v>
      </c>
      <c r="D101" s="462"/>
      <c r="E101" s="462"/>
      <c r="F101" s="462"/>
      <c r="G101" s="462"/>
      <c r="H101" s="462"/>
      <c r="I101" s="462"/>
      <c r="J101" s="462"/>
      <c r="K101" s="462"/>
      <c r="L101" s="462"/>
      <c r="M101" s="462"/>
      <c r="N101" s="560"/>
      <c r="O101" s="548"/>
      <c r="P101" s="548"/>
    </row>
    <row r="102" spans="2:16" s="355" customFormat="1" ht="15" customHeight="1">
      <c r="B102" s="445"/>
      <c r="C102" s="157" t="s">
        <v>103</v>
      </c>
      <c r="D102" s="461"/>
      <c r="E102" s="461">
        <f t="shared" ref="E102:M102" si="42">E53*E152/10^6</f>
        <v>1.5704563920530736</v>
      </c>
      <c r="F102" s="461">
        <f t="shared" si="42"/>
        <v>25.605275595733193</v>
      </c>
      <c r="G102" s="461">
        <f t="shared" si="42"/>
        <v>85.767871571640342</v>
      </c>
      <c r="H102" s="461">
        <f t="shared" si="42"/>
        <v>127.56042571992451</v>
      </c>
      <c r="I102" s="461">
        <f t="shared" si="42"/>
        <v>215.37653803830872</v>
      </c>
      <c r="J102" s="461">
        <f t="shared" si="42"/>
        <v>318.28470465937352</v>
      </c>
      <c r="K102" s="461">
        <f t="shared" si="42"/>
        <v>351.842609249009</v>
      </c>
      <c r="L102" s="461">
        <f t="shared" si="42"/>
        <v>368.95126368701835</v>
      </c>
      <c r="M102" s="461">
        <f t="shared" si="42"/>
        <v>369.27667238349136</v>
      </c>
      <c r="N102" s="564">
        <f t="shared" ref="N102:N104" si="43">(M102/G102)^(1/6)-1</f>
        <v>0.2754728155554611</v>
      </c>
      <c r="O102" s="548"/>
      <c r="P102" s="548"/>
    </row>
    <row r="103" spans="2:16" s="355" customFormat="1" ht="15" customHeight="1">
      <c r="B103" s="445"/>
      <c r="C103" s="157" t="s">
        <v>104</v>
      </c>
      <c r="D103" s="565"/>
      <c r="E103" s="565">
        <f t="shared" ref="E103:M103" si="44">E54*E153/10^6</f>
        <v>0.52636160232641782</v>
      </c>
      <c r="F103" s="565">
        <f t="shared" si="44"/>
        <v>8.1089920580487878</v>
      </c>
      <c r="G103" s="565">
        <f t="shared" si="44"/>
        <v>25.195341704833844</v>
      </c>
      <c r="H103" s="565">
        <f t="shared" si="44"/>
        <v>35.326766700530634</v>
      </c>
      <c r="I103" s="565">
        <f t="shared" si="44"/>
        <v>56.552600113616073</v>
      </c>
      <c r="J103" s="565">
        <f t="shared" si="44"/>
        <v>79.324203293089681</v>
      </c>
      <c r="K103" s="565">
        <f t="shared" si="44"/>
        <v>83.111087425708902</v>
      </c>
      <c r="L103" s="565">
        <f t="shared" si="44"/>
        <v>82.567855938354427</v>
      </c>
      <c r="M103" s="565">
        <f t="shared" si="44"/>
        <v>78.245393580088916</v>
      </c>
      <c r="N103" s="564">
        <f t="shared" si="43"/>
        <v>0.20787804610962102</v>
      </c>
      <c r="O103" s="548"/>
      <c r="P103" s="548"/>
    </row>
    <row r="104" spans="2:16" s="355" customFormat="1" ht="15" customHeight="1">
      <c r="B104" s="445" t="s">
        <v>1</v>
      </c>
      <c r="C104" s="453" t="s">
        <v>105</v>
      </c>
      <c r="D104" s="566"/>
      <c r="E104" s="566">
        <f t="shared" ref="E104:M104" si="45">E55*E154/10^6</f>
        <v>0</v>
      </c>
      <c r="F104" s="566">
        <f t="shared" si="45"/>
        <v>4.9963777051750098E-2</v>
      </c>
      <c r="G104" s="566">
        <f t="shared" si="45"/>
        <v>7.3588754579798674E-2</v>
      </c>
      <c r="H104" s="566">
        <f t="shared" si="45"/>
        <v>0.49892249960391805</v>
      </c>
      <c r="I104" s="566">
        <f t="shared" si="45"/>
        <v>0.69440625168592218</v>
      </c>
      <c r="J104" s="566">
        <f t="shared" si="45"/>
        <v>0.82124397651471204</v>
      </c>
      <c r="K104" s="566">
        <f t="shared" si="45"/>
        <v>0.96643060860007868</v>
      </c>
      <c r="L104" s="566">
        <f t="shared" si="45"/>
        <v>1.1381456740806317</v>
      </c>
      <c r="M104" s="566">
        <f t="shared" si="45"/>
        <v>1.3413452607566274</v>
      </c>
      <c r="N104" s="567">
        <f t="shared" si="43"/>
        <v>0.62226396361631697</v>
      </c>
      <c r="O104" s="548"/>
      <c r="P104" s="548"/>
    </row>
    <row r="105" spans="2:16" s="355" customFormat="1" ht="15" customHeight="1">
      <c r="B105" s="452" t="s">
        <v>26</v>
      </c>
      <c r="C105" s="452" t="s">
        <v>27</v>
      </c>
      <c r="D105" s="191"/>
      <c r="E105" s="191"/>
      <c r="F105" s="191"/>
      <c r="G105" s="191"/>
      <c r="H105" s="191"/>
      <c r="I105" s="191"/>
      <c r="J105" s="191"/>
      <c r="K105" s="191"/>
      <c r="L105" s="191"/>
      <c r="M105" s="191"/>
      <c r="N105" s="257"/>
      <c r="O105" s="548"/>
      <c r="P105" s="548"/>
    </row>
    <row r="106" spans="2:16" s="355" customFormat="1" ht="15" customHeight="1">
      <c r="B106" s="563"/>
      <c r="C106" s="558" t="s">
        <v>15</v>
      </c>
      <c r="D106" s="462"/>
      <c r="E106" s="462"/>
      <c r="F106" s="462"/>
      <c r="G106" s="462"/>
      <c r="H106" s="462"/>
      <c r="I106" s="462"/>
      <c r="J106" s="462"/>
      <c r="K106" s="462"/>
      <c r="L106" s="462"/>
      <c r="M106" s="462"/>
      <c r="N106" s="560"/>
      <c r="O106" s="548"/>
      <c r="P106" s="548"/>
    </row>
    <row r="107" spans="2:16" s="355" customFormat="1" ht="15" customHeight="1">
      <c r="B107" s="254" t="s">
        <v>33</v>
      </c>
      <c r="C107" s="157" t="s">
        <v>106</v>
      </c>
      <c r="D107" s="461"/>
      <c r="E107" s="461">
        <f t="shared" ref="E107:M107" si="46">E58*E157/10^6</f>
        <v>3.0653454856002469</v>
      </c>
      <c r="F107" s="461">
        <f t="shared" si="46"/>
        <v>10.977112424428524</v>
      </c>
      <c r="G107" s="461">
        <f t="shared" si="46"/>
        <v>32.535441210049022</v>
      </c>
      <c r="H107" s="461">
        <f t="shared" si="46"/>
        <v>58.563794178088237</v>
      </c>
      <c r="I107" s="461">
        <f t="shared" si="46"/>
        <v>94.030188131844696</v>
      </c>
      <c r="J107" s="461">
        <f t="shared" si="46"/>
        <v>122.31821921097159</v>
      </c>
      <c r="K107" s="461">
        <f t="shared" si="46"/>
        <v>140.66595209261735</v>
      </c>
      <c r="L107" s="461">
        <f t="shared" si="46"/>
        <v>148.82457731398912</v>
      </c>
      <c r="M107" s="461">
        <f t="shared" si="46"/>
        <v>150.61047224175704</v>
      </c>
      <c r="N107" s="564">
        <f t="shared" ref="N107:N108" si="47">(M107/G107)^(1/6)-1</f>
        <v>0.29097077738695742</v>
      </c>
      <c r="O107" s="548"/>
      <c r="P107" s="548"/>
    </row>
    <row r="108" spans="2:16" s="355" customFormat="1" ht="15" customHeight="1">
      <c r="B108" s="254"/>
      <c r="C108" s="453" t="s">
        <v>107</v>
      </c>
      <c r="D108" s="566"/>
      <c r="E108" s="566">
        <f t="shared" ref="E108:M108" si="48">E59*E158/10^6</f>
        <v>0.69649881600000019</v>
      </c>
      <c r="F108" s="566">
        <f t="shared" si="48"/>
        <v>2.2816092828672008</v>
      </c>
      <c r="G108" s="566">
        <f t="shared" si="48"/>
        <v>7.163725084618755</v>
      </c>
      <c r="H108" s="566">
        <f t="shared" si="48"/>
        <v>12.89470515231376</v>
      </c>
      <c r="I108" s="566">
        <f t="shared" si="48"/>
        <v>21.163857729315772</v>
      </c>
      <c r="J108" s="566">
        <f t="shared" si="48"/>
        <v>27.53079027614486</v>
      </c>
      <c r="K108" s="566">
        <f t="shared" si="48"/>
        <v>31.660408817566587</v>
      </c>
      <c r="L108" s="566">
        <f t="shared" si="48"/>
        <v>33.496712528985448</v>
      </c>
      <c r="M108" s="566">
        <f t="shared" si="48"/>
        <v>33.898673079333278</v>
      </c>
      <c r="N108" s="567">
        <f t="shared" si="47"/>
        <v>0.29570847058103444</v>
      </c>
      <c r="O108" s="548"/>
      <c r="P108" s="548"/>
    </row>
    <row r="109" spans="2:16" s="355" customFormat="1" ht="15" customHeight="1">
      <c r="B109" s="452"/>
      <c r="C109" s="452"/>
      <c r="D109" s="452"/>
      <c r="E109" s="191"/>
      <c r="F109" s="191"/>
      <c r="G109" s="191"/>
      <c r="H109" s="191"/>
      <c r="I109" s="191"/>
      <c r="J109" s="191"/>
      <c r="K109" s="191"/>
      <c r="L109" s="191"/>
      <c r="M109" s="191"/>
      <c r="N109" s="257"/>
      <c r="O109" s="548"/>
      <c r="P109" s="548"/>
    </row>
    <row r="110" spans="2:16" s="355" customFormat="1" ht="15" customHeight="1">
      <c r="B110" s="563"/>
      <c r="C110" s="558" t="s">
        <v>75</v>
      </c>
      <c r="D110" s="450"/>
      <c r="E110" s="450"/>
      <c r="F110" s="450"/>
      <c r="G110" s="450"/>
      <c r="H110" s="450"/>
      <c r="I110" s="450"/>
      <c r="J110" s="450"/>
      <c r="K110" s="450"/>
      <c r="L110" s="450"/>
      <c r="M110" s="450"/>
      <c r="N110" s="560"/>
      <c r="O110" s="548"/>
      <c r="P110" s="548"/>
    </row>
    <row r="111" spans="2:16" s="355" customFormat="1" ht="15" customHeight="1">
      <c r="B111" s="445" t="s">
        <v>52</v>
      </c>
      <c r="C111" s="157" t="s">
        <v>106</v>
      </c>
      <c r="D111" s="446"/>
      <c r="E111" s="461">
        <f t="shared" ref="E111:M111" si="49">E62*E161/10^6</f>
        <v>41.324201668875666</v>
      </c>
      <c r="F111" s="461">
        <f t="shared" si="49"/>
        <v>58.375650142667411</v>
      </c>
      <c r="G111" s="461">
        <f t="shared" si="49"/>
        <v>51.8563026323625</v>
      </c>
      <c r="H111" s="461">
        <f t="shared" si="49"/>
        <v>63.358915148077493</v>
      </c>
      <c r="I111" s="461">
        <f t="shared" si="49"/>
        <v>85.665005425866724</v>
      </c>
      <c r="J111" s="461">
        <f t="shared" si="49"/>
        <v>98.309294100165161</v>
      </c>
      <c r="K111" s="461">
        <f t="shared" si="49"/>
        <v>87.444215216504261</v>
      </c>
      <c r="L111" s="461">
        <f t="shared" si="49"/>
        <v>60.042697247642458</v>
      </c>
      <c r="M111" s="461">
        <f t="shared" si="49"/>
        <v>42.156148786306744</v>
      </c>
      <c r="N111" s="447">
        <f t="shared" ref="N111:N112" si="50">(M111/G111)^(1/6)-1</f>
        <v>-3.3927106317824807E-2</v>
      </c>
      <c r="O111" s="548"/>
      <c r="P111" s="548"/>
    </row>
    <row r="112" spans="2:16" s="355" customFormat="1" ht="15" customHeight="1">
      <c r="B112" s="445"/>
      <c r="C112" s="157" t="s">
        <v>107</v>
      </c>
      <c r="D112" s="446"/>
      <c r="E112" s="478">
        <f t="shared" ref="E112:M112" si="51">E63*E162/10^6</f>
        <v>9.3895639723889293</v>
      </c>
      <c r="F112" s="478">
        <f t="shared" si="51"/>
        <v>12.133466444464512</v>
      </c>
      <c r="G112" s="478">
        <f t="shared" si="51"/>
        <v>11.417834894714714</v>
      </c>
      <c r="H112" s="478">
        <f t="shared" si="51"/>
        <v>13.950505445745272</v>
      </c>
      <c r="I112" s="478">
        <f t="shared" si="51"/>
        <v>19.281063063194139</v>
      </c>
      <c r="J112" s="478">
        <f t="shared" si="51"/>
        <v>22.126978102904921</v>
      </c>
      <c r="K112" s="478">
        <f t="shared" si="51"/>
        <v>19.681518955368478</v>
      </c>
      <c r="L112" s="478">
        <f t="shared" si="51"/>
        <v>13.51411847067369</v>
      </c>
      <c r="M112" s="478">
        <f t="shared" si="51"/>
        <v>9.4883010770783667</v>
      </c>
      <c r="N112" s="447">
        <f t="shared" si="50"/>
        <v>-3.0381745684143757E-2</v>
      </c>
      <c r="O112" s="548"/>
      <c r="P112" s="548"/>
    </row>
    <row r="113" spans="2:16" s="355" customFormat="1" ht="15" customHeight="1">
      <c r="B113" s="445"/>
      <c r="C113" s="248" t="s">
        <v>37</v>
      </c>
      <c r="D113" s="461"/>
      <c r="E113" s="461">
        <f t="shared" ref="E113:M113" si="52">SUM(E107:E108,E102:E104,E98:E99,E91:E95,E84:E88,E78:E81,E73:E75,E111:E112,E68:E70)</f>
        <v>380.63184772549704</v>
      </c>
      <c r="F113" s="461">
        <f t="shared" si="52"/>
        <v>455.38763310893313</v>
      </c>
      <c r="G113" s="461">
        <f t="shared" si="52"/>
        <v>454.97951533049087</v>
      </c>
      <c r="H113" s="461">
        <f t="shared" si="52"/>
        <v>483.93147223175265</v>
      </c>
      <c r="I113" s="461">
        <f t="shared" si="52"/>
        <v>634.21470605231718</v>
      </c>
      <c r="J113" s="461">
        <f t="shared" si="52"/>
        <v>788.5736729740006</v>
      </c>
      <c r="K113" s="461">
        <f t="shared" si="52"/>
        <v>816.97163988041814</v>
      </c>
      <c r="L113" s="461">
        <f t="shared" si="52"/>
        <v>795.1257824030057</v>
      </c>
      <c r="M113" s="461">
        <f t="shared" si="52"/>
        <v>758.82089221301931</v>
      </c>
      <c r="N113" s="447">
        <f>(M113/G113)^(1/6)-1</f>
        <v>8.8991707390696284E-2</v>
      </c>
      <c r="O113" s="548"/>
      <c r="P113" s="548"/>
    </row>
    <row r="114" spans="2:16" s="355" customFormat="1" ht="15" customHeight="1">
      <c r="B114" s="445"/>
      <c r="C114" s="231"/>
      <c r="D114" s="460"/>
      <c r="E114" s="460"/>
      <c r="F114" s="460"/>
      <c r="G114" s="460"/>
      <c r="H114" s="460"/>
      <c r="I114" s="460"/>
      <c r="J114" s="460"/>
      <c r="K114" s="460"/>
      <c r="L114" s="460"/>
      <c r="M114" s="460"/>
      <c r="N114" s="443"/>
      <c r="O114" s="548"/>
      <c r="P114" s="548"/>
    </row>
    <row r="115" spans="2:16" s="355" customFormat="1" ht="15" customHeight="1">
      <c r="B115" s="568" t="s">
        <v>42</v>
      </c>
      <c r="C115" s="549"/>
      <c r="D115" s="561"/>
      <c r="E115" s="561"/>
      <c r="F115" s="561"/>
      <c r="G115" s="561"/>
      <c r="H115" s="561"/>
      <c r="I115" s="561"/>
      <c r="J115" s="561"/>
      <c r="K115" s="561"/>
      <c r="L115" s="562"/>
      <c r="M115" s="562"/>
      <c r="N115" s="548"/>
      <c r="O115" s="548"/>
      <c r="P115" s="548"/>
    </row>
    <row r="116" spans="2:16" s="355" customFormat="1" ht="15" customHeight="1">
      <c r="B116" s="452" t="s">
        <v>26</v>
      </c>
      <c r="C116" s="452" t="s">
        <v>27</v>
      </c>
      <c r="D116" s="452" t="s">
        <v>28</v>
      </c>
      <c r="E116" s="191">
        <v>2011</v>
      </c>
      <c r="F116" s="191">
        <v>2012</v>
      </c>
      <c r="G116" s="191">
        <v>2013</v>
      </c>
      <c r="H116" s="191">
        <v>2014</v>
      </c>
      <c r="I116" s="191">
        <v>2015</v>
      </c>
      <c r="J116" s="191">
        <v>2016</v>
      </c>
      <c r="K116" s="191">
        <v>2017</v>
      </c>
      <c r="L116" s="191">
        <v>2018</v>
      </c>
      <c r="M116" s="191">
        <v>2019</v>
      </c>
      <c r="N116" s="257" t="s">
        <v>29</v>
      </c>
      <c r="O116" s="548"/>
      <c r="P116" s="548"/>
    </row>
    <row r="117" spans="2:16" s="355" customFormat="1" ht="15" customHeight="1">
      <c r="B117" s="445"/>
      <c r="C117" s="449" t="s">
        <v>38</v>
      </c>
      <c r="D117" s="450"/>
      <c r="E117" s="450"/>
      <c r="F117" s="450"/>
      <c r="G117" s="450"/>
      <c r="H117" s="450"/>
      <c r="I117" s="450"/>
      <c r="J117" s="450"/>
      <c r="K117" s="450"/>
      <c r="L117" s="450"/>
      <c r="M117" s="450"/>
      <c r="N117" s="451"/>
      <c r="O117" s="548"/>
      <c r="P117" s="548"/>
    </row>
    <row r="118" spans="2:16" s="355" customFormat="1" ht="15" customHeight="1">
      <c r="B118" s="254" t="s">
        <v>33</v>
      </c>
      <c r="C118" s="157" t="s">
        <v>94</v>
      </c>
      <c r="D118" s="461"/>
      <c r="E118" s="461">
        <v>810</v>
      </c>
      <c r="F118" s="461">
        <v>729</v>
      </c>
      <c r="G118" s="461">
        <v>656.1</v>
      </c>
      <c r="H118" s="461">
        <v>590.49</v>
      </c>
      <c r="I118" s="461">
        <v>531.44100000000003</v>
      </c>
      <c r="J118" s="461">
        <v>478.29690000000005</v>
      </c>
      <c r="K118" s="461">
        <v>430.46721000000008</v>
      </c>
      <c r="L118" s="461">
        <v>387.42048900000009</v>
      </c>
      <c r="M118" s="461">
        <v>348.6784401000001</v>
      </c>
      <c r="N118" s="447">
        <f t="shared" ref="N118:N120" si="53">(M118/G118)^(1/6)-1</f>
        <v>-9.9999999999999978E-2</v>
      </c>
      <c r="O118" s="548"/>
      <c r="P118" s="548"/>
    </row>
    <row r="119" spans="2:16" s="355" customFormat="1" ht="15" customHeight="1">
      <c r="B119" s="254"/>
      <c r="C119" s="157" t="s">
        <v>95</v>
      </c>
      <c r="D119" s="461"/>
      <c r="E119" s="461">
        <v>361.25</v>
      </c>
      <c r="F119" s="461">
        <v>307.0625</v>
      </c>
      <c r="G119" s="461">
        <v>261.00312500000001</v>
      </c>
      <c r="H119" s="461">
        <v>221.85265625</v>
      </c>
      <c r="I119" s="461">
        <v>188.5747578125</v>
      </c>
      <c r="J119" s="461">
        <v>169.71728203124999</v>
      </c>
      <c r="K119" s="461">
        <v>152.745553828125</v>
      </c>
      <c r="L119" s="461">
        <v>137.47099844531249</v>
      </c>
      <c r="M119" s="461">
        <v>123.72389860078124</v>
      </c>
      <c r="N119" s="447">
        <f t="shared" si="53"/>
        <v>-0.11698520246749955</v>
      </c>
      <c r="O119" s="548"/>
      <c r="P119" s="548"/>
    </row>
    <row r="120" spans="2:16" s="355" customFormat="1" ht="15" customHeight="1">
      <c r="B120" s="445"/>
      <c r="C120" s="157" t="s">
        <v>96</v>
      </c>
      <c r="D120" s="461"/>
      <c r="E120" s="461">
        <v>1620</v>
      </c>
      <c r="F120" s="461">
        <v>1458</v>
      </c>
      <c r="G120" s="461">
        <v>1312.2</v>
      </c>
      <c r="H120" s="461">
        <v>1180.98</v>
      </c>
      <c r="I120" s="461">
        <v>1062.8820000000001</v>
      </c>
      <c r="J120" s="461">
        <v>956.5938000000001</v>
      </c>
      <c r="K120" s="461">
        <v>860.93442000000016</v>
      </c>
      <c r="L120" s="461">
        <v>774.84097800000018</v>
      </c>
      <c r="M120" s="461">
        <v>697.35688020000021</v>
      </c>
      <c r="N120" s="447">
        <f t="shared" si="53"/>
        <v>-9.9999999999999978E-2</v>
      </c>
      <c r="O120" s="548"/>
      <c r="P120" s="548"/>
    </row>
    <row r="121" spans="2:16" s="355" customFormat="1" ht="15" customHeight="1">
      <c r="B121" s="452" t="s">
        <v>26</v>
      </c>
      <c r="C121" s="452" t="s">
        <v>27</v>
      </c>
      <c r="D121" s="191"/>
      <c r="E121" s="191"/>
      <c r="F121" s="191"/>
      <c r="G121" s="191"/>
      <c r="H121" s="191"/>
      <c r="I121" s="191"/>
      <c r="J121" s="191"/>
      <c r="K121" s="191"/>
      <c r="L121" s="191"/>
      <c r="M121" s="191"/>
      <c r="N121" s="257"/>
      <c r="O121" s="548"/>
      <c r="P121" s="548"/>
    </row>
    <row r="122" spans="2:16" s="355" customFormat="1" ht="15" customHeight="1">
      <c r="B122" s="445"/>
      <c r="C122" s="449" t="s">
        <v>59</v>
      </c>
      <c r="D122" s="450"/>
      <c r="E122" s="450"/>
      <c r="F122" s="450"/>
      <c r="G122" s="450"/>
      <c r="H122" s="450"/>
      <c r="I122" s="450"/>
      <c r="J122" s="450"/>
      <c r="K122" s="450"/>
      <c r="L122" s="450"/>
      <c r="M122" s="450"/>
      <c r="N122" s="451"/>
      <c r="O122" s="548"/>
      <c r="P122" s="548"/>
    </row>
    <row r="123" spans="2:16" s="355" customFormat="1" ht="15" customHeight="1">
      <c r="B123" s="254" t="s">
        <v>33</v>
      </c>
      <c r="C123" s="157" t="s">
        <v>97</v>
      </c>
      <c r="D123" s="461"/>
      <c r="E123" s="461">
        <v>1822.5</v>
      </c>
      <c r="F123" s="461">
        <v>1549.125</v>
      </c>
      <c r="G123" s="461">
        <v>1316.7562499999999</v>
      </c>
      <c r="H123" s="461">
        <v>1119.2428124999999</v>
      </c>
      <c r="I123" s="461">
        <v>951.3563906249999</v>
      </c>
      <c r="J123" s="461">
        <v>856.22075156249991</v>
      </c>
      <c r="K123" s="461">
        <v>770.59867640624998</v>
      </c>
      <c r="L123" s="461">
        <v>693.53880876562505</v>
      </c>
      <c r="M123" s="461">
        <v>624.18492788906258</v>
      </c>
      <c r="N123" s="447">
        <f t="shared" ref="N123:N125" si="54">(M123/G123)^(1/6)-1</f>
        <v>-0.11698520246749955</v>
      </c>
      <c r="O123" s="548"/>
      <c r="P123" s="548"/>
    </row>
    <row r="124" spans="2:16" s="355" customFormat="1" ht="15" customHeight="1">
      <c r="B124" s="254"/>
      <c r="C124" s="157" t="s">
        <v>95</v>
      </c>
      <c r="D124" s="461"/>
      <c r="E124" s="461">
        <v>361.25</v>
      </c>
      <c r="F124" s="461">
        <v>307.0625</v>
      </c>
      <c r="G124" s="461">
        <v>261.00312500000001</v>
      </c>
      <c r="H124" s="461">
        <v>221.85265625</v>
      </c>
      <c r="I124" s="461">
        <v>188.5747578125</v>
      </c>
      <c r="J124" s="461">
        <v>169.71728203124999</v>
      </c>
      <c r="K124" s="461">
        <v>152.745553828125</v>
      </c>
      <c r="L124" s="461">
        <v>137.47099844531249</v>
      </c>
      <c r="M124" s="461">
        <v>123.72389860078124</v>
      </c>
      <c r="N124" s="447">
        <f t="shared" si="54"/>
        <v>-0.11698520246749955</v>
      </c>
      <c r="O124" s="548"/>
      <c r="P124" s="548"/>
    </row>
    <row r="125" spans="2:16" s="355" customFormat="1" ht="15" customHeight="1">
      <c r="B125" s="445"/>
      <c r="C125" s="157" t="s">
        <v>96</v>
      </c>
      <c r="D125" s="461"/>
      <c r="E125" s="461">
        <v>2025</v>
      </c>
      <c r="F125" s="461">
        <v>1508</v>
      </c>
      <c r="G125" s="461">
        <v>1357.2</v>
      </c>
      <c r="H125" s="461">
        <v>1221.4800000000002</v>
      </c>
      <c r="I125" s="461">
        <v>1099.3320000000003</v>
      </c>
      <c r="J125" s="461">
        <v>989.39880000000028</v>
      </c>
      <c r="K125" s="461">
        <v>890.45892000000026</v>
      </c>
      <c r="L125" s="461">
        <v>801.41302800000028</v>
      </c>
      <c r="M125" s="461">
        <v>721.27172520000022</v>
      </c>
      <c r="N125" s="447">
        <f t="shared" si="54"/>
        <v>-9.9999999999999978E-2</v>
      </c>
      <c r="O125" s="548"/>
      <c r="P125" s="548"/>
    </row>
    <row r="126" spans="2:16" s="355" customFormat="1" ht="15" customHeight="1">
      <c r="B126" s="452" t="s">
        <v>26</v>
      </c>
      <c r="C126" s="452" t="s">
        <v>27</v>
      </c>
      <c r="D126" s="191"/>
      <c r="E126" s="191"/>
      <c r="F126" s="191"/>
      <c r="G126" s="191"/>
      <c r="H126" s="191"/>
      <c r="I126" s="191"/>
      <c r="J126" s="191"/>
      <c r="K126" s="191"/>
      <c r="L126" s="191"/>
      <c r="M126" s="191"/>
      <c r="N126" s="257"/>
      <c r="O126" s="548"/>
      <c r="P126" s="548"/>
    </row>
    <row r="127" spans="2:16" s="355" customFormat="1" ht="15" customHeight="1">
      <c r="B127" s="445"/>
      <c r="C127" s="449" t="s">
        <v>60</v>
      </c>
      <c r="D127" s="450"/>
      <c r="E127" s="450"/>
      <c r="F127" s="450"/>
      <c r="G127" s="450"/>
      <c r="H127" s="450"/>
      <c r="I127" s="450"/>
      <c r="J127" s="450"/>
      <c r="K127" s="450"/>
      <c r="L127" s="450"/>
      <c r="M127" s="450"/>
      <c r="N127" s="451"/>
      <c r="O127" s="548"/>
      <c r="P127" s="548"/>
    </row>
    <row r="128" spans="2:16" s="355" customFormat="1" ht="15" customHeight="1">
      <c r="B128" s="254" t="s">
        <v>33</v>
      </c>
      <c r="C128" s="157" t="s">
        <v>97</v>
      </c>
      <c r="D128" s="461"/>
      <c r="E128" s="461">
        <v>2448</v>
      </c>
      <c r="F128" s="461">
        <v>2003</v>
      </c>
      <c r="G128" s="461">
        <v>1802.7</v>
      </c>
      <c r="H128" s="461">
        <v>1622.43</v>
      </c>
      <c r="I128" s="461">
        <v>1460.1870000000001</v>
      </c>
      <c r="J128" s="461">
        <v>1314.1683</v>
      </c>
      <c r="K128" s="461">
        <v>1182.7514700000002</v>
      </c>
      <c r="L128" s="461">
        <v>1064.4763230000001</v>
      </c>
      <c r="M128" s="461">
        <v>958.02869070000008</v>
      </c>
      <c r="N128" s="447">
        <f t="shared" ref="N128:N131" si="55">(M128/G128)^(1/6)-1</f>
        <v>-9.9999999999999978E-2</v>
      </c>
      <c r="O128" s="548"/>
      <c r="P128" s="548"/>
    </row>
    <row r="129" spans="2:16" s="355" customFormat="1" ht="15" customHeight="1">
      <c r="B129" s="254"/>
      <c r="C129" s="157" t="s">
        <v>98</v>
      </c>
      <c r="D129" s="461"/>
      <c r="E129" s="461">
        <v>891</v>
      </c>
      <c r="F129" s="461">
        <v>437.4</v>
      </c>
      <c r="G129" s="461">
        <v>393.66</v>
      </c>
      <c r="H129" s="461">
        <v>354.29399999999998</v>
      </c>
      <c r="I129" s="461">
        <v>318.8646</v>
      </c>
      <c r="J129" s="461">
        <v>286.97814</v>
      </c>
      <c r="K129" s="461">
        <v>258.280326</v>
      </c>
      <c r="L129" s="461">
        <v>232.4522934</v>
      </c>
      <c r="M129" s="461">
        <v>209.20706405999999</v>
      </c>
      <c r="N129" s="447">
        <f t="shared" si="55"/>
        <v>-9.9999999999999978E-2</v>
      </c>
      <c r="O129" s="548"/>
      <c r="P129" s="548"/>
    </row>
    <row r="130" spans="2:16" s="355" customFormat="1" ht="15" customHeight="1">
      <c r="B130" s="254"/>
      <c r="C130" s="157" t="s">
        <v>95</v>
      </c>
      <c r="D130" s="461"/>
      <c r="E130" s="461">
        <v>433.5</v>
      </c>
      <c r="F130" s="461">
        <v>368.47499999999997</v>
      </c>
      <c r="G130" s="461">
        <v>313.20374999999996</v>
      </c>
      <c r="H130" s="461">
        <v>266.22318749999994</v>
      </c>
      <c r="I130" s="461">
        <v>226.28970937499994</v>
      </c>
      <c r="J130" s="461">
        <v>203.66073843749996</v>
      </c>
      <c r="K130" s="461">
        <v>183.29466459374996</v>
      </c>
      <c r="L130" s="461">
        <v>164.96519813437496</v>
      </c>
      <c r="M130" s="461">
        <v>148.46867832093747</v>
      </c>
      <c r="N130" s="447">
        <f t="shared" si="55"/>
        <v>-0.11698520246749955</v>
      </c>
      <c r="O130" s="548"/>
      <c r="P130" s="548"/>
    </row>
    <row r="131" spans="2:16" s="355" customFormat="1" ht="15" customHeight="1">
      <c r="B131" s="445"/>
      <c r="C131" s="157" t="s">
        <v>96</v>
      </c>
      <c r="D131" s="461"/>
      <c r="E131" s="461">
        <v>3240</v>
      </c>
      <c r="F131" s="461">
        <v>1916</v>
      </c>
      <c r="G131" s="461">
        <v>1724.4</v>
      </c>
      <c r="H131" s="461">
        <v>1551.96</v>
      </c>
      <c r="I131" s="461">
        <v>1396.7640000000001</v>
      </c>
      <c r="J131" s="461">
        <v>1257.0876000000001</v>
      </c>
      <c r="K131" s="461">
        <v>1131.3788400000001</v>
      </c>
      <c r="L131" s="461">
        <v>1018.2409560000001</v>
      </c>
      <c r="M131" s="461">
        <v>916.41686040000013</v>
      </c>
      <c r="N131" s="447">
        <f t="shared" si="55"/>
        <v>-9.9999999999999978E-2</v>
      </c>
      <c r="O131" s="548"/>
      <c r="P131" s="548"/>
    </row>
    <row r="132" spans="2:16" s="355" customFormat="1" ht="15" customHeight="1">
      <c r="B132" s="452" t="s">
        <v>26</v>
      </c>
      <c r="C132" s="452" t="s">
        <v>27</v>
      </c>
      <c r="D132" s="191"/>
      <c r="E132" s="191"/>
      <c r="F132" s="191"/>
      <c r="G132" s="191"/>
      <c r="H132" s="191"/>
      <c r="I132" s="191"/>
      <c r="J132" s="191"/>
      <c r="K132" s="191"/>
      <c r="L132" s="191"/>
      <c r="M132" s="191"/>
      <c r="N132" s="257"/>
      <c r="O132" s="548"/>
      <c r="P132" s="548"/>
    </row>
    <row r="133" spans="2:16" s="355" customFormat="1" ht="15" customHeight="1">
      <c r="B133" s="445"/>
      <c r="C133" s="449" t="s">
        <v>62</v>
      </c>
      <c r="D133" s="450"/>
      <c r="E133" s="450"/>
      <c r="F133" s="450"/>
      <c r="G133" s="450"/>
      <c r="H133" s="450"/>
      <c r="I133" s="450"/>
      <c r="J133" s="450"/>
      <c r="K133" s="450"/>
      <c r="L133" s="450"/>
      <c r="M133" s="450"/>
      <c r="N133" s="451"/>
      <c r="O133" s="548"/>
      <c r="P133" s="548"/>
    </row>
    <row r="134" spans="2:16" s="355" customFormat="1" ht="15" customHeight="1">
      <c r="B134" s="445"/>
      <c r="C134" s="157" t="s">
        <v>99</v>
      </c>
      <c r="D134" s="461"/>
      <c r="E134" s="461">
        <v>4437</v>
      </c>
      <c r="F134" s="461">
        <v>2531</v>
      </c>
      <c r="G134" s="461">
        <v>2277.9</v>
      </c>
      <c r="H134" s="461">
        <v>2050.11</v>
      </c>
      <c r="I134" s="461">
        <v>1845.0990000000002</v>
      </c>
      <c r="J134" s="461">
        <v>1660.5891000000001</v>
      </c>
      <c r="K134" s="461">
        <v>1494.5301900000002</v>
      </c>
      <c r="L134" s="461">
        <v>1345.0771710000001</v>
      </c>
      <c r="M134" s="461">
        <v>1210.5694539000001</v>
      </c>
      <c r="N134" s="447">
        <f t="shared" ref="N134:N138" si="56">(M134/G134)^(1/6)-1</f>
        <v>-9.9999999999999978E-2</v>
      </c>
      <c r="O134" s="548"/>
      <c r="P134" s="548"/>
    </row>
    <row r="135" spans="2:16" s="355" customFormat="1" ht="15" customHeight="1">
      <c r="B135" s="254" t="s">
        <v>33</v>
      </c>
      <c r="C135" s="157" t="s">
        <v>100</v>
      </c>
      <c r="D135" s="461"/>
      <c r="E135" s="461">
        <v>382.5</v>
      </c>
      <c r="F135" s="461">
        <v>325.125</v>
      </c>
      <c r="G135" s="461">
        <v>276.35624999999999</v>
      </c>
      <c r="H135" s="461">
        <v>234.90281249999998</v>
      </c>
      <c r="I135" s="461">
        <v>199.66739062499997</v>
      </c>
      <c r="J135" s="461">
        <v>179.70065156249998</v>
      </c>
      <c r="K135" s="461">
        <v>161.73058640624998</v>
      </c>
      <c r="L135" s="461">
        <v>145.557527765625</v>
      </c>
      <c r="M135" s="461">
        <v>131.00177498906251</v>
      </c>
      <c r="N135" s="447">
        <f t="shared" si="56"/>
        <v>-0.11698520246749955</v>
      </c>
      <c r="O135" s="548"/>
      <c r="P135" s="548"/>
    </row>
    <row r="136" spans="2:16" s="355" customFormat="1" ht="15" customHeight="1">
      <c r="B136" s="254"/>
      <c r="C136" s="157" t="s">
        <v>98</v>
      </c>
      <c r="D136" s="461"/>
      <c r="E136" s="461">
        <v>405</v>
      </c>
      <c r="F136" s="461">
        <v>364.5</v>
      </c>
      <c r="G136" s="461">
        <v>328.05</v>
      </c>
      <c r="H136" s="461">
        <v>295.245</v>
      </c>
      <c r="I136" s="461">
        <v>265.72050000000002</v>
      </c>
      <c r="J136" s="461">
        <v>239.14845000000003</v>
      </c>
      <c r="K136" s="461">
        <v>215.23360500000004</v>
      </c>
      <c r="L136" s="461">
        <v>193.71024450000004</v>
      </c>
      <c r="M136" s="461">
        <v>174.33922005000005</v>
      </c>
      <c r="N136" s="447">
        <f t="shared" si="56"/>
        <v>-9.9999999999999978E-2</v>
      </c>
      <c r="O136" s="548"/>
      <c r="P136" s="548"/>
    </row>
    <row r="137" spans="2:16" s="355" customFormat="1" ht="15" customHeight="1">
      <c r="B137" s="445"/>
      <c r="C137" s="157" t="s">
        <v>95</v>
      </c>
      <c r="D137" s="461"/>
      <c r="E137" s="461">
        <v>361.25</v>
      </c>
      <c r="F137" s="461">
        <v>307.0625</v>
      </c>
      <c r="G137" s="461">
        <v>261.00312500000001</v>
      </c>
      <c r="H137" s="461">
        <v>221.85265625</v>
      </c>
      <c r="I137" s="461">
        <v>188.5747578125</v>
      </c>
      <c r="J137" s="461">
        <v>169.71728203124999</v>
      </c>
      <c r="K137" s="461">
        <v>152.745553828125</v>
      </c>
      <c r="L137" s="461">
        <v>137.47099844531249</v>
      </c>
      <c r="M137" s="461">
        <v>123.72389860078124</v>
      </c>
      <c r="N137" s="447">
        <f t="shared" si="56"/>
        <v>-0.11698520246749955</v>
      </c>
      <c r="O137" s="548"/>
      <c r="P137" s="548"/>
    </row>
    <row r="138" spans="2:16" s="355" customFormat="1" ht="15" customHeight="1">
      <c r="B138" s="445"/>
      <c r="C138" s="157" t="s">
        <v>96</v>
      </c>
      <c r="D138" s="461"/>
      <c r="E138" s="461">
        <v>2600</v>
      </c>
      <c r="F138" s="461">
        <v>2500</v>
      </c>
      <c r="G138" s="461">
        <v>2250</v>
      </c>
      <c r="H138" s="461">
        <v>2025.0000000000002</v>
      </c>
      <c r="I138" s="461">
        <v>1822.5000000000002</v>
      </c>
      <c r="J138" s="461">
        <v>1640.2500000000002</v>
      </c>
      <c r="K138" s="461">
        <v>1476.2250000000001</v>
      </c>
      <c r="L138" s="461">
        <v>1328.6025000000002</v>
      </c>
      <c r="M138" s="461">
        <v>1195.7422500000002</v>
      </c>
      <c r="N138" s="447">
        <f t="shared" si="56"/>
        <v>-9.9999999999999978E-2</v>
      </c>
      <c r="O138" s="548"/>
      <c r="P138" s="548"/>
    </row>
    <row r="139" spans="2:16" s="355" customFormat="1" ht="15" customHeight="1">
      <c r="B139" s="452" t="s">
        <v>26</v>
      </c>
      <c r="C139" s="452" t="s">
        <v>27</v>
      </c>
      <c r="D139" s="191"/>
      <c r="E139" s="191"/>
      <c r="F139" s="191"/>
      <c r="G139" s="191"/>
      <c r="H139" s="191"/>
      <c r="I139" s="191"/>
      <c r="J139" s="191"/>
      <c r="K139" s="191"/>
      <c r="L139" s="191"/>
      <c r="M139" s="191"/>
      <c r="N139" s="257"/>
      <c r="O139" s="548"/>
      <c r="P139" s="548"/>
    </row>
    <row r="140" spans="2:16" s="355" customFormat="1" ht="15" customHeight="1">
      <c r="B140" s="445"/>
      <c r="C140" s="550" t="s">
        <v>87</v>
      </c>
      <c r="D140" s="450"/>
      <c r="E140" s="450"/>
      <c r="F140" s="450"/>
      <c r="G140" s="450"/>
      <c r="H140" s="450"/>
      <c r="I140" s="450"/>
      <c r="J140" s="450"/>
      <c r="K140" s="450"/>
      <c r="L140" s="450"/>
      <c r="M140" s="450"/>
      <c r="N140" s="451"/>
      <c r="O140" s="548"/>
      <c r="P140" s="548"/>
    </row>
    <row r="141" spans="2:16" s="355" customFormat="1" ht="15" customHeight="1">
      <c r="B141" s="445"/>
      <c r="C141" s="157" t="s">
        <v>99</v>
      </c>
      <c r="D141" s="446"/>
      <c r="E141" s="461">
        <v>6655.5</v>
      </c>
      <c r="F141" s="461">
        <v>3796.5</v>
      </c>
      <c r="G141" s="461">
        <v>3416.8500000000004</v>
      </c>
      <c r="H141" s="461">
        <v>3075.165</v>
      </c>
      <c r="I141" s="461">
        <v>2767.6485000000002</v>
      </c>
      <c r="J141" s="461">
        <v>2490.8836500000002</v>
      </c>
      <c r="K141" s="461">
        <v>2241.7952850000001</v>
      </c>
      <c r="L141" s="461">
        <v>2017.6157565000003</v>
      </c>
      <c r="M141" s="461">
        <v>1815.8541808500001</v>
      </c>
      <c r="N141" s="447">
        <f t="shared" ref="N141:N145" si="57">(M141/G141)^(1/6)-1</f>
        <v>-9.9999999999999978E-2</v>
      </c>
      <c r="O141" s="548"/>
      <c r="P141" s="548"/>
    </row>
    <row r="142" spans="2:16" s="355" customFormat="1" ht="15" customHeight="1">
      <c r="B142" s="254" t="s">
        <v>33</v>
      </c>
      <c r="C142" s="157" t="s">
        <v>100</v>
      </c>
      <c r="D142" s="446"/>
      <c r="E142" s="478">
        <v>535.5</v>
      </c>
      <c r="F142" s="478">
        <v>455.17499999999995</v>
      </c>
      <c r="G142" s="478">
        <v>386.89874999999995</v>
      </c>
      <c r="H142" s="478">
        <v>328.86393749999996</v>
      </c>
      <c r="I142" s="478">
        <v>279.53434687499993</v>
      </c>
      <c r="J142" s="478">
        <v>251.58091218749996</v>
      </c>
      <c r="K142" s="478">
        <v>226.42282096874996</v>
      </c>
      <c r="L142" s="478">
        <v>203.780538871875</v>
      </c>
      <c r="M142" s="478">
        <v>183.4024849846875</v>
      </c>
      <c r="N142" s="447">
        <f t="shared" si="57"/>
        <v>-0.11698520246749955</v>
      </c>
      <c r="O142" s="548"/>
      <c r="P142" s="548"/>
    </row>
    <row r="143" spans="2:16" s="355" customFormat="1" ht="15" customHeight="1">
      <c r="B143" s="254"/>
      <c r="C143" s="157" t="s">
        <v>98</v>
      </c>
      <c r="D143" s="446"/>
      <c r="E143" s="478">
        <v>567</v>
      </c>
      <c r="F143" s="478">
        <v>510.29999999999995</v>
      </c>
      <c r="G143" s="478">
        <v>459.27</v>
      </c>
      <c r="H143" s="478">
        <v>413.34299999999996</v>
      </c>
      <c r="I143" s="478">
        <v>372.00869999999998</v>
      </c>
      <c r="J143" s="478">
        <v>334.80783000000002</v>
      </c>
      <c r="K143" s="478">
        <v>301.32704700000005</v>
      </c>
      <c r="L143" s="478">
        <v>271.19434230000002</v>
      </c>
      <c r="M143" s="478">
        <v>244.07490807000005</v>
      </c>
      <c r="N143" s="447">
        <f t="shared" si="57"/>
        <v>-9.9999999999999978E-2</v>
      </c>
      <c r="O143" s="548"/>
      <c r="P143" s="548"/>
    </row>
    <row r="144" spans="2:16" s="355" customFormat="1" ht="15" customHeight="1">
      <c r="B144" s="445"/>
      <c r="C144" s="157" t="s">
        <v>95</v>
      </c>
      <c r="D144" s="446"/>
      <c r="E144" s="478">
        <v>505.74999999999994</v>
      </c>
      <c r="F144" s="478">
        <v>429.88749999999999</v>
      </c>
      <c r="G144" s="478">
        <v>365.40437500000002</v>
      </c>
      <c r="H144" s="478">
        <v>310.59371874999999</v>
      </c>
      <c r="I144" s="478">
        <v>264.00466093749998</v>
      </c>
      <c r="J144" s="478">
        <v>237.60419484374998</v>
      </c>
      <c r="K144" s="478">
        <v>213.84377535937497</v>
      </c>
      <c r="L144" s="478">
        <v>192.45939782343748</v>
      </c>
      <c r="M144" s="478">
        <v>173.21345804109373</v>
      </c>
      <c r="N144" s="447">
        <f t="shared" si="57"/>
        <v>-0.11698520246749955</v>
      </c>
      <c r="O144" s="548"/>
      <c r="P144" s="548"/>
    </row>
    <row r="145" spans="2:16" s="355" customFormat="1" ht="15" customHeight="1">
      <c r="B145" s="445"/>
      <c r="C145" s="157" t="s">
        <v>96</v>
      </c>
      <c r="D145" s="446"/>
      <c r="E145" s="478">
        <v>3639.9999999999995</v>
      </c>
      <c r="F145" s="478">
        <v>3500</v>
      </c>
      <c r="G145" s="478">
        <v>3150</v>
      </c>
      <c r="H145" s="478">
        <v>2835</v>
      </c>
      <c r="I145" s="478">
        <v>2551.5</v>
      </c>
      <c r="J145" s="478">
        <v>2296.3500000000004</v>
      </c>
      <c r="K145" s="478">
        <v>2066.7150000000001</v>
      </c>
      <c r="L145" s="478">
        <v>1860.0435000000002</v>
      </c>
      <c r="M145" s="478">
        <v>1674.0391500000003</v>
      </c>
      <c r="N145" s="447">
        <f t="shared" si="57"/>
        <v>-9.9999999999999978E-2</v>
      </c>
      <c r="O145" s="548"/>
      <c r="P145" s="548"/>
    </row>
    <row r="146" spans="2:16" s="355" customFormat="1" ht="15" customHeight="1">
      <c r="B146" s="452" t="s">
        <v>26</v>
      </c>
      <c r="C146" s="452" t="s">
        <v>27</v>
      </c>
      <c r="D146" s="191"/>
      <c r="E146" s="191"/>
      <c r="F146" s="191"/>
      <c r="G146" s="191"/>
      <c r="H146" s="191"/>
      <c r="I146" s="191"/>
      <c r="J146" s="191"/>
      <c r="K146" s="191"/>
      <c r="L146" s="191"/>
      <c r="M146" s="191"/>
      <c r="N146" s="257"/>
      <c r="O146" s="548"/>
      <c r="P146" s="548"/>
    </row>
    <row r="147" spans="2:16" s="355" customFormat="1" ht="15" customHeight="1">
      <c r="B147" s="445" t="s">
        <v>65</v>
      </c>
      <c r="C147" s="449" t="s">
        <v>66</v>
      </c>
      <c r="D147" s="187"/>
      <c r="E147" s="187"/>
      <c r="F147" s="187"/>
      <c r="G147" s="187"/>
      <c r="H147" s="187"/>
      <c r="I147" s="187"/>
      <c r="J147" s="187"/>
      <c r="K147" s="187"/>
      <c r="L147" s="187"/>
      <c r="M147" s="187"/>
      <c r="N147" s="451"/>
      <c r="O147" s="548"/>
      <c r="P147" s="548"/>
    </row>
    <row r="148" spans="2:16" s="355" customFormat="1" ht="15" customHeight="1">
      <c r="B148" s="445"/>
      <c r="C148" s="157" t="s">
        <v>101</v>
      </c>
      <c r="D148" s="569"/>
      <c r="E148" s="569">
        <v>1797.3234892800003</v>
      </c>
      <c r="F148" s="569">
        <v>1437.8587914240004</v>
      </c>
      <c r="G148" s="569">
        <v>1322.8300881100804</v>
      </c>
      <c r="H148" s="569">
        <v>1217.0036810612739</v>
      </c>
      <c r="I148" s="569">
        <v>1119.643386576372</v>
      </c>
      <c r="J148" s="569">
        <v>1041.2683495160259</v>
      </c>
      <c r="K148" s="569">
        <v>968.37956504990404</v>
      </c>
      <c r="L148" s="569">
        <v>900.59299549641071</v>
      </c>
      <c r="M148" s="569">
        <v>837.55148581166191</v>
      </c>
      <c r="N148" s="447">
        <f t="shared" ref="N148:N149" si="58">(M148/G148)^(1/6)-1</f>
        <v>-7.3345352650878159E-2</v>
      </c>
      <c r="O148" s="548"/>
      <c r="P148" s="548"/>
    </row>
    <row r="149" spans="2:16" s="355" customFormat="1" ht="15" customHeight="1">
      <c r="B149" s="445"/>
      <c r="C149" s="184" t="s">
        <v>102</v>
      </c>
      <c r="D149" s="569"/>
      <c r="E149" s="569">
        <v>921.16949660351088</v>
      </c>
      <c r="F149" s="569">
        <v>829.05254694315977</v>
      </c>
      <c r="G149" s="569">
        <v>746.14729224884377</v>
      </c>
      <c r="H149" s="569">
        <v>671.53256302395937</v>
      </c>
      <c r="I149" s="569">
        <v>617.80995798204265</v>
      </c>
      <c r="J149" s="569">
        <v>568.38516134347924</v>
      </c>
      <c r="K149" s="569">
        <v>522.91434843600098</v>
      </c>
      <c r="L149" s="569">
        <v>481.08120056112091</v>
      </c>
      <c r="M149" s="569">
        <v>442.59470451623127</v>
      </c>
      <c r="N149" s="447">
        <f t="shared" si="58"/>
        <v>-8.3363933969341275E-2</v>
      </c>
      <c r="O149" s="548"/>
      <c r="P149" s="548"/>
    </row>
    <row r="150" spans="2:16" s="355" customFormat="1" ht="15" customHeight="1">
      <c r="B150" s="452" t="s">
        <v>26</v>
      </c>
      <c r="C150" s="452" t="s">
        <v>27</v>
      </c>
      <c r="D150" s="191"/>
      <c r="E150" s="191"/>
      <c r="F150" s="191"/>
      <c r="G150" s="191"/>
      <c r="H150" s="191"/>
      <c r="I150" s="191"/>
      <c r="J150" s="191"/>
      <c r="K150" s="191"/>
      <c r="L150" s="191"/>
      <c r="M150" s="191"/>
      <c r="N150" s="257"/>
      <c r="O150" s="548"/>
      <c r="P150" s="548"/>
    </row>
    <row r="151" spans="2:16" s="355" customFormat="1" ht="15" customHeight="1">
      <c r="B151" s="445" t="s">
        <v>65</v>
      </c>
      <c r="C151" s="449" t="s">
        <v>11</v>
      </c>
      <c r="D151" s="187"/>
      <c r="E151" s="187"/>
      <c r="F151" s="187"/>
      <c r="G151" s="187"/>
      <c r="H151" s="187"/>
      <c r="I151" s="187"/>
      <c r="J151" s="187"/>
      <c r="K151" s="187"/>
      <c r="L151" s="187"/>
      <c r="M151" s="187"/>
      <c r="N151" s="451"/>
      <c r="O151" s="548"/>
      <c r="P151" s="548"/>
    </row>
    <row r="152" spans="2:16" s="355" customFormat="1" ht="15" customHeight="1">
      <c r="B152" s="445"/>
      <c r="C152" s="157" t="s">
        <v>103</v>
      </c>
      <c r="D152" s="569"/>
      <c r="E152" s="569">
        <v>371.81572188880051</v>
      </c>
      <c r="F152" s="569">
        <v>353.22493579436048</v>
      </c>
      <c r="G152" s="569">
        <v>335.56368900464241</v>
      </c>
      <c r="H152" s="569">
        <v>318.78550455441029</v>
      </c>
      <c r="I152" s="569">
        <v>302.84622932668975</v>
      </c>
      <c r="J152" s="569">
        <v>293.76084244688906</v>
      </c>
      <c r="K152" s="569">
        <v>284.94801717348236</v>
      </c>
      <c r="L152" s="569">
        <v>276.39957665827785</v>
      </c>
      <c r="M152" s="569">
        <v>268.10758935852948</v>
      </c>
      <c r="N152" s="447">
        <f t="shared" ref="N152:N154" si="59">(M152/G152)^(1/6)-1</f>
        <v>-3.6713017852323171E-2</v>
      </c>
      <c r="O152" s="548"/>
      <c r="P152" s="548"/>
    </row>
    <row r="153" spans="2:16" s="355" customFormat="1" ht="15" customHeight="1">
      <c r="B153" s="445"/>
      <c r="C153" s="157" t="s">
        <v>104</v>
      </c>
      <c r="D153" s="569"/>
      <c r="E153" s="569">
        <v>124.61951833485151</v>
      </c>
      <c r="F153" s="569">
        <v>112.15756650136636</v>
      </c>
      <c r="G153" s="569">
        <v>98.698658521202404</v>
      </c>
      <c r="H153" s="569">
        <v>88.828792669082162</v>
      </c>
      <c r="I153" s="569">
        <v>79.945913402173943</v>
      </c>
      <c r="J153" s="569">
        <v>73.550240330000037</v>
      </c>
      <c r="K153" s="569">
        <v>67.666221103600037</v>
      </c>
      <c r="L153" s="569">
        <v>62.25292341531204</v>
      </c>
      <c r="M153" s="569">
        <v>57.272689542087079</v>
      </c>
      <c r="N153" s="447">
        <f t="shared" si="59"/>
        <v>-8.6715567882432509E-2</v>
      </c>
      <c r="O153" s="548"/>
      <c r="P153" s="548"/>
    </row>
    <row r="154" spans="2:16" s="355" customFormat="1" ht="15" customHeight="1">
      <c r="B154" s="445" t="s">
        <v>1</v>
      </c>
      <c r="C154" s="157" t="s">
        <v>105</v>
      </c>
      <c r="D154" s="569"/>
      <c r="E154" s="569">
        <v>73.046457677997225</v>
      </c>
      <c r="F154" s="569">
        <v>65.741811910197498</v>
      </c>
      <c r="G154" s="569">
        <v>57.852794480973799</v>
      </c>
      <c r="H154" s="569">
        <v>50.910459143256944</v>
      </c>
      <c r="I154" s="569">
        <v>45.819413228931253</v>
      </c>
      <c r="J154" s="569">
        <v>41.237471906038131</v>
      </c>
      <c r="K154" s="569">
        <v>37.113724715434316</v>
      </c>
      <c r="L154" s="569">
        <v>33.402352243890888</v>
      </c>
      <c r="M154" s="569">
        <v>30.062117019501802</v>
      </c>
      <c r="N154" s="447">
        <f t="shared" si="59"/>
        <v>-0.10336462338636954</v>
      </c>
      <c r="O154" s="548"/>
      <c r="P154" s="548"/>
    </row>
    <row r="155" spans="2:16" s="355" customFormat="1" ht="15" customHeight="1">
      <c r="B155" s="452" t="s">
        <v>26</v>
      </c>
      <c r="C155" s="452" t="s">
        <v>27</v>
      </c>
      <c r="D155" s="191"/>
      <c r="E155" s="191"/>
      <c r="F155" s="191"/>
      <c r="G155" s="191"/>
      <c r="H155" s="191"/>
      <c r="I155" s="191"/>
      <c r="J155" s="191"/>
      <c r="K155" s="191"/>
      <c r="L155" s="191"/>
      <c r="M155" s="191"/>
      <c r="N155" s="257"/>
      <c r="O155" s="548"/>
      <c r="P155" s="548"/>
    </row>
    <row r="156" spans="2:16" s="355" customFormat="1" ht="15" customHeight="1">
      <c r="B156" s="563"/>
      <c r="C156" s="558" t="s">
        <v>15</v>
      </c>
      <c r="D156" s="187"/>
      <c r="E156" s="187"/>
      <c r="F156" s="187"/>
      <c r="G156" s="187"/>
      <c r="H156" s="187"/>
      <c r="I156" s="187"/>
      <c r="J156" s="187"/>
      <c r="K156" s="187"/>
      <c r="L156" s="187"/>
      <c r="M156" s="187"/>
      <c r="N156" s="451"/>
      <c r="O156" s="548"/>
      <c r="P156" s="548"/>
    </row>
    <row r="157" spans="2:16" s="355" customFormat="1" ht="15" customHeight="1">
      <c r="B157" s="563"/>
      <c r="C157" s="157" t="s">
        <v>106</v>
      </c>
      <c r="D157" s="569"/>
      <c r="E157" s="570">
        <v>90.077739806060748</v>
      </c>
      <c r="F157" s="570">
        <v>80.745647741826403</v>
      </c>
      <c r="G157" s="570">
        <v>68.601337761815969</v>
      </c>
      <c r="H157" s="570">
        <v>61.741203985634371</v>
      </c>
      <c r="I157" s="570">
        <v>55.567083587070933</v>
      </c>
      <c r="J157" s="570">
        <v>51.121716900105262</v>
      </c>
      <c r="K157" s="570">
        <v>47.031979548096842</v>
      </c>
      <c r="L157" s="570">
        <v>43.269421184249097</v>
      </c>
      <c r="M157" s="570">
        <v>39.807867489509171</v>
      </c>
      <c r="N157" s="447">
        <f t="shared" ref="N157:N158" si="60">(M157/G157)^(1/6)-1</f>
        <v>-8.6715567882432509E-2</v>
      </c>
      <c r="O157" s="548"/>
      <c r="P157" s="548"/>
    </row>
    <row r="158" spans="2:16" s="355" customFormat="1" ht="15" customHeight="1">
      <c r="B158" s="445" t="s">
        <v>65</v>
      </c>
      <c r="C158" s="157" t="s">
        <v>107</v>
      </c>
      <c r="D158" s="569"/>
      <c r="E158" s="570">
        <v>20.467200000000005</v>
      </c>
      <c r="F158" s="570">
        <v>16.783104000000005</v>
      </c>
      <c r="G158" s="570">
        <v>15.104793600000004</v>
      </c>
      <c r="H158" s="570">
        <v>13.594314240000005</v>
      </c>
      <c r="I158" s="570">
        <v>12.506769100800005</v>
      </c>
      <c r="J158" s="570">
        <v>11.506227572736005</v>
      </c>
      <c r="K158" s="570">
        <v>10.585729366917125</v>
      </c>
      <c r="L158" s="570">
        <v>9.7388710175637545</v>
      </c>
      <c r="M158" s="570">
        <v>8.959761336158655</v>
      </c>
      <c r="N158" s="447">
        <f t="shared" si="60"/>
        <v>-8.3363933969341275E-2</v>
      </c>
      <c r="O158" s="548"/>
      <c r="P158" s="548"/>
    </row>
    <row r="159" spans="2:16" s="355" customFormat="1" ht="15" customHeight="1">
      <c r="B159" s="452"/>
      <c r="C159" s="452"/>
      <c r="D159" s="452"/>
      <c r="E159" s="191"/>
      <c r="F159" s="191"/>
      <c r="G159" s="191"/>
      <c r="H159" s="191"/>
      <c r="I159" s="191"/>
      <c r="J159" s="191"/>
      <c r="K159" s="191"/>
      <c r="L159" s="191"/>
      <c r="M159" s="191"/>
      <c r="N159" s="257"/>
      <c r="O159" s="548"/>
      <c r="P159" s="548"/>
    </row>
    <row r="160" spans="2:16" s="355" customFormat="1" ht="15" customHeight="1">
      <c r="B160" s="563"/>
      <c r="C160" s="558" t="s">
        <v>75</v>
      </c>
      <c r="D160" s="450"/>
      <c r="E160" s="450"/>
      <c r="F160" s="450"/>
      <c r="G160" s="450"/>
      <c r="H160" s="450"/>
      <c r="I160" s="450"/>
      <c r="J160" s="450"/>
      <c r="K160" s="450"/>
      <c r="L160" s="450"/>
      <c r="M160" s="450"/>
      <c r="N160" s="560"/>
      <c r="O160" s="548"/>
      <c r="P160" s="548"/>
    </row>
    <row r="161" spans="1:16" s="355" customFormat="1" ht="15" customHeight="1">
      <c r="B161" s="445" t="s">
        <v>52</v>
      </c>
      <c r="C161" s="157" t="s">
        <v>106</v>
      </c>
      <c r="D161" s="446"/>
      <c r="E161" s="571">
        <v>90.077739806060748</v>
      </c>
      <c r="F161" s="571">
        <v>80.745647741826403</v>
      </c>
      <c r="G161" s="571">
        <v>68.601337761815969</v>
      </c>
      <c r="H161" s="571">
        <v>61.741203985634371</v>
      </c>
      <c r="I161" s="571">
        <v>55.567083587070933</v>
      </c>
      <c r="J161" s="571">
        <v>51.121716900105262</v>
      </c>
      <c r="K161" s="571">
        <v>47.031979548096842</v>
      </c>
      <c r="L161" s="571">
        <v>43.269421184249097</v>
      </c>
      <c r="M161" s="571">
        <v>39.807867489509171</v>
      </c>
      <c r="N161" s="447">
        <f t="shared" ref="N161:N162" si="61">(M161/G161)^(1/6)-1</f>
        <v>-8.6715567882432509E-2</v>
      </c>
      <c r="O161" s="548"/>
      <c r="P161" s="548"/>
    </row>
    <row r="162" spans="1:16" s="355" customFormat="1" ht="15" customHeight="1">
      <c r="B162" s="445"/>
      <c r="C162" s="157" t="s">
        <v>107</v>
      </c>
      <c r="D162" s="446"/>
      <c r="E162" s="478">
        <v>20.467200000000005</v>
      </c>
      <c r="F162" s="478">
        <v>16.783104000000005</v>
      </c>
      <c r="G162" s="478">
        <v>15.104793600000004</v>
      </c>
      <c r="H162" s="478">
        <v>13.594314240000005</v>
      </c>
      <c r="I162" s="478">
        <v>12.506769100800005</v>
      </c>
      <c r="J162" s="478">
        <v>11.506227572736005</v>
      </c>
      <c r="K162" s="478">
        <v>10.585729366917125</v>
      </c>
      <c r="L162" s="478">
        <v>9.7388710175637545</v>
      </c>
      <c r="M162" s="478">
        <v>8.959761336158655</v>
      </c>
      <c r="N162" s="447">
        <f t="shared" si="61"/>
        <v>-8.3363933969341275E-2</v>
      </c>
      <c r="O162" s="548"/>
      <c r="P162" s="548"/>
    </row>
    <row r="163" spans="1:16" s="355" customFormat="1" ht="15" customHeight="1">
      <c r="B163" s="549"/>
      <c r="C163" s="549"/>
      <c r="D163" s="549"/>
      <c r="E163" s="549"/>
      <c r="F163" s="549"/>
      <c r="G163" s="549"/>
      <c r="H163" s="549"/>
      <c r="I163" s="549"/>
      <c r="J163" s="549"/>
      <c r="K163" s="549"/>
      <c r="L163" s="549"/>
      <c r="M163" s="549"/>
      <c r="N163" s="549"/>
      <c r="O163" s="548"/>
      <c r="P163" s="548"/>
    </row>
    <row r="164" spans="1:16" s="355" customFormat="1" ht="15" customHeight="1">
      <c r="A164" s="575"/>
      <c r="B164" s="576"/>
      <c r="C164" s="576"/>
      <c r="D164" s="576"/>
      <c r="E164" s="576"/>
      <c r="F164" s="576"/>
      <c r="G164" s="576"/>
      <c r="H164" s="576"/>
      <c r="I164" s="576"/>
      <c r="J164" s="576"/>
      <c r="K164" s="576"/>
      <c r="L164" s="576"/>
      <c r="M164" s="576"/>
      <c r="N164" s="576"/>
      <c r="O164" s="577"/>
      <c r="P164" s="577"/>
    </row>
    <row r="165" spans="1:16" s="355" customFormat="1" ht="15" customHeight="1">
      <c r="A165" s="578"/>
      <c r="B165" s="930" t="s">
        <v>43</v>
      </c>
      <c r="C165" s="930"/>
      <c r="D165" s="930"/>
      <c r="E165" s="930"/>
      <c r="F165" s="930"/>
      <c r="G165" s="930"/>
      <c r="H165" s="930"/>
      <c r="I165" s="930"/>
      <c r="J165" s="930"/>
      <c r="K165" s="930"/>
      <c r="L165" s="930"/>
      <c r="M165" s="930"/>
      <c r="N165" s="930"/>
      <c r="O165" s="930"/>
      <c r="P165" s="930"/>
    </row>
    <row r="166" spans="1:16" s="355" customFormat="1" ht="15" customHeight="1">
      <c r="A166" s="579"/>
      <c r="B166" s="587" t="s">
        <v>500</v>
      </c>
      <c r="C166" s="587"/>
      <c r="D166" s="587"/>
      <c r="E166" s="587"/>
      <c r="F166" s="587"/>
      <c r="G166" s="587"/>
      <c r="H166" s="587"/>
      <c r="I166" s="587"/>
      <c r="J166" s="587"/>
      <c r="K166" s="587"/>
      <c r="L166" s="587"/>
      <c r="M166" s="587"/>
      <c r="N166" s="587"/>
      <c r="O166" s="587"/>
      <c r="P166" s="581"/>
    </row>
    <row r="167" spans="1:16" s="355" customFormat="1" ht="15" customHeight="1">
      <c r="A167" s="579"/>
      <c r="B167" s="931" t="s">
        <v>504</v>
      </c>
      <c r="C167" s="931"/>
      <c r="D167" s="931"/>
      <c r="E167" s="931"/>
      <c r="F167" s="931"/>
      <c r="G167" s="931"/>
      <c r="H167" s="931"/>
      <c r="I167" s="931"/>
      <c r="J167" s="931"/>
      <c r="K167" s="931"/>
      <c r="L167" s="931"/>
      <c r="M167" s="931"/>
      <c r="N167" s="931"/>
      <c r="O167" s="931"/>
      <c r="P167" s="580"/>
    </row>
    <row r="168" spans="1:16" s="355" customFormat="1" ht="15" customHeight="1">
      <c r="A168" s="575"/>
      <c r="B168" s="576"/>
      <c r="C168" s="576"/>
      <c r="D168" s="576"/>
      <c r="E168" s="576"/>
      <c r="F168" s="576"/>
      <c r="G168" s="576"/>
      <c r="H168" s="576"/>
      <c r="I168" s="576"/>
      <c r="J168" s="576"/>
      <c r="K168" s="576"/>
      <c r="L168" s="576"/>
      <c r="M168" s="576"/>
      <c r="N168" s="576"/>
      <c r="O168" s="577"/>
      <c r="P168" s="577"/>
    </row>
    <row r="169" spans="1:16" s="355" customFormat="1" ht="15" customHeight="1">
      <c r="A169" s="575"/>
      <c r="B169" s="610" t="s">
        <v>44</v>
      </c>
      <c r="C169" s="576"/>
      <c r="D169" s="582"/>
      <c r="E169" s="582"/>
      <c r="F169" s="582"/>
      <c r="G169" s="582"/>
      <c r="H169" s="582"/>
      <c r="I169" s="582"/>
      <c r="J169" s="582"/>
      <c r="K169" s="582"/>
      <c r="L169" s="582"/>
      <c r="M169" s="582"/>
      <c r="N169" s="582"/>
      <c r="O169" s="577"/>
      <c r="P169" s="577"/>
    </row>
    <row r="170" spans="1:16" s="355" customFormat="1" ht="15" customHeight="1">
      <c r="A170" s="575"/>
      <c r="B170" s="452" t="s">
        <v>26</v>
      </c>
      <c r="C170" s="452" t="s">
        <v>27</v>
      </c>
      <c r="D170" s="452" t="s">
        <v>28</v>
      </c>
      <c r="E170" s="191">
        <v>2011</v>
      </c>
      <c r="F170" s="191">
        <v>2012</v>
      </c>
      <c r="G170" s="191">
        <v>2013</v>
      </c>
      <c r="H170" s="191">
        <v>2014</v>
      </c>
      <c r="I170" s="191">
        <v>2015</v>
      </c>
      <c r="J170" s="191">
        <v>2016</v>
      </c>
      <c r="K170" s="191">
        <v>2017</v>
      </c>
      <c r="L170" s="191">
        <v>2018</v>
      </c>
      <c r="M170" s="191">
        <v>2019</v>
      </c>
      <c r="N170" s="257" t="s">
        <v>29</v>
      </c>
      <c r="O170" s="577"/>
      <c r="P170" s="577"/>
    </row>
    <row r="171" spans="1:16" s="355" customFormat="1" ht="15" customHeight="1">
      <c r="A171" s="575"/>
      <c r="B171" s="585"/>
      <c r="C171" s="593" t="s">
        <v>38</v>
      </c>
      <c r="D171" s="594"/>
      <c r="E171" s="594"/>
      <c r="F171" s="594"/>
      <c r="G171" s="594"/>
      <c r="H171" s="594"/>
      <c r="I171" s="594"/>
      <c r="J171" s="594"/>
      <c r="K171" s="594"/>
      <c r="L171" s="594"/>
      <c r="M171" s="594"/>
      <c r="N171" s="543"/>
      <c r="O171" s="577"/>
      <c r="P171" s="577"/>
    </row>
    <row r="172" spans="1:16" s="355" customFormat="1" ht="15" customHeight="1">
      <c r="A172" s="575"/>
      <c r="B172" s="258" t="s">
        <v>33</v>
      </c>
      <c r="C172" s="249" t="s">
        <v>94</v>
      </c>
      <c r="D172" s="589"/>
      <c r="E172" s="589">
        <v>2500</v>
      </c>
      <c r="F172" s="589">
        <v>1900</v>
      </c>
      <c r="G172" s="589">
        <v>1000</v>
      </c>
      <c r="H172" s="589">
        <v>800</v>
      </c>
      <c r="I172" s="589">
        <v>720</v>
      </c>
      <c r="J172" s="589">
        <v>684</v>
      </c>
      <c r="K172" s="589">
        <v>670.31999999999994</v>
      </c>
      <c r="L172" s="589">
        <v>663.6167999999999</v>
      </c>
      <c r="M172" s="589">
        <v>656.9806319999999</v>
      </c>
      <c r="N172" s="538">
        <f t="shared" ref="N172:N174" si="62">(M172/G172)^(1/6)-1</f>
        <v>-6.762183491455509E-2</v>
      </c>
      <c r="O172" s="577"/>
      <c r="P172" s="577"/>
    </row>
    <row r="173" spans="1:16" s="355" customFormat="1" ht="15" customHeight="1">
      <c r="A173" s="575"/>
      <c r="B173" s="258"/>
      <c r="C173" s="249" t="s">
        <v>95</v>
      </c>
      <c r="D173" s="589"/>
      <c r="E173" s="589">
        <v>2500</v>
      </c>
      <c r="F173" s="589">
        <v>1900</v>
      </c>
      <c r="G173" s="589">
        <v>1000</v>
      </c>
      <c r="H173" s="589">
        <v>800</v>
      </c>
      <c r="I173" s="589">
        <v>720</v>
      </c>
      <c r="J173" s="589">
        <v>684</v>
      </c>
      <c r="K173" s="589">
        <v>670.31999999999994</v>
      </c>
      <c r="L173" s="589">
        <v>663.6167999999999</v>
      </c>
      <c r="M173" s="589">
        <v>656.9806319999999</v>
      </c>
      <c r="N173" s="538">
        <f t="shared" si="62"/>
        <v>-6.762183491455509E-2</v>
      </c>
      <c r="O173" s="577"/>
      <c r="P173" s="577"/>
    </row>
    <row r="174" spans="1:16" s="355" customFormat="1" ht="15" customHeight="1">
      <c r="A174" s="575"/>
      <c r="B174" s="585"/>
      <c r="C174" s="597" t="s">
        <v>96</v>
      </c>
      <c r="D174" s="598"/>
      <c r="E174" s="598">
        <v>2500</v>
      </c>
      <c r="F174" s="598">
        <v>1900</v>
      </c>
      <c r="G174" s="598">
        <v>1000</v>
      </c>
      <c r="H174" s="598">
        <v>800</v>
      </c>
      <c r="I174" s="598">
        <v>720</v>
      </c>
      <c r="J174" s="598">
        <v>684</v>
      </c>
      <c r="K174" s="598">
        <v>670.31999999999994</v>
      </c>
      <c r="L174" s="598">
        <v>663.6167999999999</v>
      </c>
      <c r="M174" s="598">
        <v>656.9806319999999</v>
      </c>
      <c r="N174" s="599">
        <f t="shared" si="62"/>
        <v>-6.762183491455509E-2</v>
      </c>
      <c r="O174" s="577"/>
      <c r="P174" s="577"/>
    </row>
    <row r="175" spans="1:16" s="355" customFormat="1" ht="15" customHeight="1">
      <c r="A175" s="575"/>
      <c r="B175" s="452" t="s">
        <v>26</v>
      </c>
      <c r="C175" s="452" t="s">
        <v>27</v>
      </c>
      <c r="D175" s="191"/>
      <c r="E175" s="191"/>
      <c r="F175" s="191"/>
      <c r="G175" s="191"/>
      <c r="H175" s="191"/>
      <c r="I175" s="191"/>
      <c r="J175" s="191"/>
      <c r="K175" s="191"/>
      <c r="L175" s="191"/>
      <c r="M175" s="191"/>
      <c r="N175" s="257"/>
      <c r="O175" s="577"/>
      <c r="P175" s="577"/>
    </row>
    <row r="176" spans="1:16" s="355" customFormat="1" ht="15" customHeight="1">
      <c r="A176" s="575"/>
      <c r="B176" s="585"/>
      <c r="C176" s="593" t="s">
        <v>59</v>
      </c>
      <c r="D176" s="594"/>
      <c r="E176" s="594"/>
      <c r="F176" s="594"/>
      <c r="G176" s="594"/>
      <c r="H176" s="594"/>
      <c r="I176" s="594"/>
      <c r="J176" s="594"/>
      <c r="K176" s="594"/>
      <c r="L176" s="594"/>
      <c r="M176" s="594"/>
      <c r="N176" s="543"/>
      <c r="O176" s="577"/>
      <c r="P176" s="577"/>
    </row>
    <row r="177" spans="1:16" s="355" customFormat="1" ht="15" customHeight="1">
      <c r="A177" s="575"/>
      <c r="B177" s="258" t="s">
        <v>33</v>
      </c>
      <c r="C177" s="249" t="s">
        <v>97</v>
      </c>
      <c r="D177" s="589"/>
      <c r="E177" s="589">
        <v>11500</v>
      </c>
      <c r="F177" s="589">
        <v>6500</v>
      </c>
      <c r="G177" s="589">
        <v>3120</v>
      </c>
      <c r="H177" s="589">
        <v>2496</v>
      </c>
      <c r="I177" s="589">
        <v>2321.2799999999997</v>
      </c>
      <c r="J177" s="589">
        <v>2182.0031999999997</v>
      </c>
      <c r="K177" s="589">
        <v>2051.0830079999996</v>
      </c>
      <c r="L177" s="589">
        <v>1938.2734425599995</v>
      </c>
      <c r="M177" s="589">
        <v>1831.6684032191995</v>
      </c>
      <c r="N177" s="538">
        <f t="shared" ref="N177:N179" si="63">(M177/G177)^(1/6)-1</f>
        <v>-8.4941815179245928E-2</v>
      </c>
      <c r="O177" s="577"/>
      <c r="P177" s="577"/>
    </row>
    <row r="178" spans="1:16" s="355" customFormat="1" ht="15" customHeight="1">
      <c r="A178" s="575"/>
      <c r="B178" s="258"/>
      <c r="C178" s="249" t="s">
        <v>95</v>
      </c>
      <c r="D178" s="589"/>
      <c r="E178" s="589">
        <v>11500</v>
      </c>
      <c r="F178" s="589">
        <v>6500</v>
      </c>
      <c r="G178" s="589">
        <v>3120</v>
      </c>
      <c r="H178" s="589">
        <v>2496</v>
      </c>
      <c r="I178" s="589">
        <v>2321.2799999999997</v>
      </c>
      <c r="J178" s="589">
        <v>2182.0031999999997</v>
      </c>
      <c r="K178" s="589">
        <v>2051.0830079999996</v>
      </c>
      <c r="L178" s="589">
        <v>1938.2734425599995</v>
      </c>
      <c r="M178" s="589">
        <v>1831.6684032191995</v>
      </c>
      <c r="N178" s="538">
        <f t="shared" si="63"/>
        <v>-8.4941815179245928E-2</v>
      </c>
      <c r="O178" s="577"/>
      <c r="P178" s="577"/>
    </row>
    <row r="179" spans="1:16" s="355" customFormat="1" ht="15" customHeight="1">
      <c r="A179" s="575"/>
      <c r="B179" s="585"/>
      <c r="C179" s="597" t="s">
        <v>96</v>
      </c>
      <c r="D179" s="598"/>
      <c r="E179" s="598">
        <v>11500</v>
      </c>
      <c r="F179" s="598">
        <v>6500</v>
      </c>
      <c r="G179" s="598">
        <v>3120</v>
      </c>
      <c r="H179" s="598">
        <v>2496</v>
      </c>
      <c r="I179" s="598">
        <v>2321.2799999999997</v>
      </c>
      <c r="J179" s="598">
        <v>2182.0031999999997</v>
      </c>
      <c r="K179" s="598">
        <v>2051.0830079999996</v>
      </c>
      <c r="L179" s="598">
        <v>1938.2734425599995</v>
      </c>
      <c r="M179" s="598">
        <v>1831.6684032191995</v>
      </c>
      <c r="N179" s="599">
        <f t="shared" si="63"/>
        <v>-8.4941815179245928E-2</v>
      </c>
      <c r="O179" s="577"/>
      <c r="P179" s="577"/>
    </row>
    <row r="180" spans="1:16" s="355" customFormat="1" ht="15" customHeight="1">
      <c r="A180" s="575"/>
      <c r="B180" s="452" t="s">
        <v>26</v>
      </c>
      <c r="C180" s="452" t="s">
        <v>27</v>
      </c>
      <c r="D180" s="191"/>
      <c r="E180" s="191"/>
      <c r="F180" s="191"/>
      <c r="G180" s="191"/>
      <c r="H180" s="191"/>
      <c r="I180" s="191"/>
      <c r="J180" s="191"/>
      <c r="K180" s="191"/>
      <c r="L180" s="191"/>
      <c r="M180" s="191"/>
      <c r="N180" s="257"/>
      <c r="O180" s="577"/>
      <c r="P180" s="577"/>
    </row>
    <row r="181" spans="1:16" s="355" customFormat="1" ht="15" customHeight="1">
      <c r="A181" s="575"/>
      <c r="B181" s="585"/>
      <c r="C181" s="593" t="s">
        <v>60</v>
      </c>
      <c r="D181" s="594"/>
      <c r="E181" s="594"/>
      <c r="F181" s="594"/>
      <c r="G181" s="594"/>
      <c r="H181" s="594"/>
      <c r="I181" s="594"/>
      <c r="J181" s="594"/>
      <c r="K181" s="594"/>
      <c r="L181" s="594"/>
      <c r="M181" s="594"/>
      <c r="N181" s="543"/>
      <c r="O181" s="577"/>
      <c r="P181" s="577"/>
    </row>
    <row r="182" spans="1:16" ht="15" customHeight="1">
      <c r="A182" s="575"/>
      <c r="B182" s="258" t="s">
        <v>33</v>
      </c>
      <c r="C182" s="249" t="s">
        <v>97</v>
      </c>
      <c r="D182" s="589"/>
      <c r="E182" s="589">
        <v>20000</v>
      </c>
      <c r="F182" s="589">
        <v>37000</v>
      </c>
      <c r="G182" s="589">
        <v>27200</v>
      </c>
      <c r="H182" s="589">
        <v>21760</v>
      </c>
      <c r="I182" s="589">
        <v>20236.8</v>
      </c>
      <c r="J182" s="589">
        <v>19022.591999999997</v>
      </c>
      <c r="K182" s="589">
        <v>17881.236479999996</v>
      </c>
      <c r="L182" s="589">
        <v>16897.768473599994</v>
      </c>
      <c r="M182" s="589">
        <v>15968.391207551993</v>
      </c>
      <c r="N182" s="538">
        <f t="shared" ref="N182:N185" si="64">(M182/G182)^(1/6)-1</f>
        <v>-8.4941815179245928E-2</v>
      </c>
      <c r="O182" s="577"/>
      <c r="P182" s="576"/>
    </row>
    <row r="183" spans="1:16" ht="15" customHeight="1">
      <c r="A183" s="575"/>
      <c r="B183" s="258"/>
      <c r="C183" s="249" t="s">
        <v>98</v>
      </c>
      <c r="D183" s="589"/>
      <c r="E183" s="589">
        <v>20000</v>
      </c>
      <c r="F183" s="589">
        <v>37000</v>
      </c>
      <c r="G183" s="589">
        <v>27200</v>
      </c>
      <c r="H183" s="589">
        <v>21760</v>
      </c>
      <c r="I183" s="589">
        <v>20236.8</v>
      </c>
      <c r="J183" s="589">
        <v>19022.591999999997</v>
      </c>
      <c r="K183" s="589">
        <v>17881.236479999996</v>
      </c>
      <c r="L183" s="589">
        <v>16897.768473599994</v>
      </c>
      <c r="M183" s="589">
        <v>15968.391207551993</v>
      </c>
      <c r="N183" s="538">
        <f t="shared" si="64"/>
        <v>-8.4941815179245928E-2</v>
      </c>
      <c r="O183" s="577"/>
      <c r="P183" s="576"/>
    </row>
    <row r="184" spans="1:16" ht="15" customHeight="1">
      <c r="A184" s="575"/>
      <c r="B184" s="258"/>
      <c r="C184" s="249" t="s">
        <v>95</v>
      </c>
      <c r="D184" s="589"/>
      <c r="E184" s="589">
        <v>20000</v>
      </c>
      <c r="F184" s="589">
        <v>37000</v>
      </c>
      <c r="G184" s="589">
        <v>27200</v>
      </c>
      <c r="H184" s="589">
        <v>21760</v>
      </c>
      <c r="I184" s="589">
        <v>20236.8</v>
      </c>
      <c r="J184" s="589">
        <v>19022.591999999997</v>
      </c>
      <c r="K184" s="589">
        <v>17881.236479999996</v>
      </c>
      <c r="L184" s="589">
        <v>16897.768473599994</v>
      </c>
      <c r="M184" s="589">
        <v>15968.391207551993</v>
      </c>
      <c r="N184" s="538">
        <f t="shared" si="64"/>
        <v>-8.4941815179245928E-2</v>
      </c>
      <c r="O184" s="577"/>
      <c r="P184" s="576"/>
    </row>
    <row r="185" spans="1:16" ht="15" customHeight="1">
      <c r="A185" s="575"/>
      <c r="B185" s="585"/>
      <c r="C185" s="597" t="s">
        <v>96</v>
      </c>
      <c r="D185" s="598"/>
      <c r="E185" s="598">
        <v>20000</v>
      </c>
      <c r="F185" s="598">
        <v>37000</v>
      </c>
      <c r="G185" s="598">
        <v>27200</v>
      </c>
      <c r="H185" s="598">
        <v>21760</v>
      </c>
      <c r="I185" s="598">
        <v>20236.8</v>
      </c>
      <c r="J185" s="598">
        <v>19022.591999999997</v>
      </c>
      <c r="K185" s="598">
        <v>17881.236479999996</v>
      </c>
      <c r="L185" s="598">
        <v>16897.768473599994</v>
      </c>
      <c r="M185" s="598">
        <v>15968.391207551993</v>
      </c>
      <c r="N185" s="599">
        <f t="shared" si="64"/>
        <v>-8.4941815179245928E-2</v>
      </c>
      <c r="O185" s="577"/>
      <c r="P185" s="576"/>
    </row>
    <row r="186" spans="1:16" ht="15" customHeight="1">
      <c r="A186" s="575"/>
      <c r="B186" s="452" t="s">
        <v>26</v>
      </c>
      <c r="C186" s="452" t="s">
        <v>27</v>
      </c>
      <c r="D186" s="191"/>
      <c r="E186" s="191"/>
      <c r="F186" s="191"/>
      <c r="G186" s="191"/>
      <c r="H186" s="191"/>
      <c r="I186" s="191"/>
      <c r="J186" s="191"/>
      <c r="K186" s="191"/>
      <c r="L186" s="191"/>
      <c r="M186" s="191"/>
      <c r="N186" s="257"/>
      <c r="O186" s="577"/>
      <c r="P186" s="576"/>
    </row>
    <row r="187" spans="1:16" ht="15" customHeight="1">
      <c r="A187" s="575"/>
      <c r="B187" s="585"/>
      <c r="C187" s="593" t="s">
        <v>62</v>
      </c>
      <c r="D187" s="594"/>
      <c r="E187" s="594"/>
      <c r="F187" s="594"/>
      <c r="G187" s="594"/>
      <c r="H187" s="594"/>
      <c r="I187" s="594"/>
      <c r="J187" s="594"/>
      <c r="K187" s="594"/>
      <c r="L187" s="594"/>
      <c r="M187" s="594"/>
      <c r="N187" s="543"/>
      <c r="O187" s="577"/>
      <c r="P187" s="576"/>
    </row>
    <row r="188" spans="1:16" ht="15" customHeight="1">
      <c r="A188" s="575"/>
      <c r="B188" s="585"/>
      <c r="C188" s="249" t="s">
        <v>99</v>
      </c>
      <c r="D188" s="589"/>
      <c r="E188" s="589">
        <v>6200</v>
      </c>
      <c r="F188" s="589">
        <v>9500</v>
      </c>
      <c r="G188" s="589">
        <v>6800</v>
      </c>
      <c r="H188" s="589">
        <v>5440</v>
      </c>
      <c r="I188" s="589">
        <v>5059.2</v>
      </c>
      <c r="J188" s="589">
        <v>4755.6479999999992</v>
      </c>
      <c r="K188" s="589">
        <v>4470.309119999999</v>
      </c>
      <c r="L188" s="589">
        <v>4224.4421183999984</v>
      </c>
      <c r="M188" s="589">
        <v>3992.0978018879982</v>
      </c>
      <c r="N188" s="538">
        <f t="shared" ref="N188:N192" si="65">(M188/G188)^(1/6)-1</f>
        <v>-8.4941815179245928E-2</v>
      </c>
      <c r="O188" s="577"/>
      <c r="P188" s="576"/>
    </row>
    <row r="189" spans="1:16" ht="15" customHeight="1">
      <c r="A189" s="575"/>
      <c r="B189" s="258" t="s">
        <v>33</v>
      </c>
      <c r="C189" s="249" t="s">
        <v>100</v>
      </c>
      <c r="D189" s="589"/>
      <c r="E189" s="589">
        <v>6200</v>
      </c>
      <c r="F189" s="589">
        <v>9500</v>
      </c>
      <c r="G189" s="589">
        <v>6800</v>
      </c>
      <c r="H189" s="589">
        <v>5440</v>
      </c>
      <c r="I189" s="589">
        <v>5059.2</v>
      </c>
      <c r="J189" s="589">
        <v>4755.6479999999992</v>
      </c>
      <c r="K189" s="589">
        <v>4470.309119999999</v>
      </c>
      <c r="L189" s="589">
        <v>4224.4421183999984</v>
      </c>
      <c r="M189" s="589">
        <v>3992.0978018879982</v>
      </c>
      <c r="N189" s="538">
        <f t="shared" si="65"/>
        <v>-8.4941815179245928E-2</v>
      </c>
      <c r="O189" s="577"/>
      <c r="P189" s="576"/>
    </row>
    <row r="190" spans="1:16" ht="15" customHeight="1">
      <c r="A190" s="575"/>
      <c r="B190" s="258"/>
      <c r="C190" s="249" t="s">
        <v>98</v>
      </c>
      <c r="D190" s="589"/>
      <c r="E190" s="589">
        <v>6200</v>
      </c>
      <c r="F190" s="589">
        <v>9500</v>
      </c>
      <c r="G190" s="589">
        <v>6800</v>
      </c>
      <c r="H190" s="589">
        <v>5440</v>
      </c>
      <c r="I190" s="589">
        <v>5059.2</v>
      </c>
      <c r="J190" s="589">
        <v>4755.6479999999992</v>
      </c>
      <c r="K190" s="589">
        <v>4470.309119999999</v>
      </c>
      <c r="L190" s="589">
        <v>4224.4421183999984</v>
      </c>
      <c r="M190" s="589">
        <v>3992.0978018879982</v>
      </c>
      <c r="N190" s="538">
        <f t="shared" si="65"/>
        <v>-8.4941815179245928E-2</v>
      </c>
      <c r="O190" s="577"/>
      <c r="P190" s="576"/>
    </row>
    <row r="191" spans="1:16" ht="15" customHeight="1">
      <c r="A191" s="575"/>
      <c r="B191" s="585"/>
      <c r="C191" s="249" t="s">
        <v>95</v>
      </c>
      <c r="D191" s="589"/>
      <c r="E191" s="589">
        <v>6200</v>
      </c>
      <c r="F191" s="589">
        <v>9500</v>
      </c>
      <c r="G191" s="589">
        <v>6800</v>
      </c>
      <c r="H191" s="589">
        <v>5440</v>
      </c>
      <c r="I191" s="589">
        <v>5059.2</v>
      </c>
      <c r="J191" s="589">
        <v>4755.6479999999992</v>
      </c>
      <c r="K191" s="589">
        <v>4470.309119999999</v>
      </c>
      <c r="L191" s="589">
        <v>4224.4421183999984</v>
      </c>
      <c r="M191" s="589">
        <v>3992.0978018879982</v>
      </c>
      <c r="N191" s="538">
        <f t="shared" si="65"/>
        <v>-8.4941815179245928E-2</v>
      </c>
      <c r="O191" s="577"/>
      <c r="P191" s="576"/>
    </row>
    <row r="192" spans="1:16" ht="15" customHeight="1">
      <c r="A192" s="575"/>
      <c r="B192" s="585"/>
      <c r="C192" s="597" t="s">
        <v>96</v>
      </c>
      <c r="D192" s="598"/>
      <c r="E192" s="598">
        <v>6200</v>
      </c>
      <c r="F192" s="598">
        <v>9500</v>
      </c>
      <c r="G192" s="598">
        <v>6800</v>
      </c>
      <c r="H192" s="598">
        <v>5440</v>
      </c>
      <c r="I192" s="598">
        <v>5059.2</v>
      </c>
      <c r="J192" s="598">
        <v>4755.6479999999992</v>
      </c>
      <c r="K192" s="598">
        <v>4470.309119999999</v>
      </c>
      <c r="L192" s="598">
        <v>4224.4421183999984</v>
      </c>
      <c r="M192" s="598">
        <v>3992.0978018879982</v>
      </c>
      <c r="N192" s="599">
        <f t="shared" si="65"/>
        <v>-8.4941815179245928E-2</v>
      </c>
      <c r="O192" s="577"/>
      <c r="P192" s="576"/>
    </row>
    <row r="193" spans="1:16" ht="15" customHeight="1">
      <c r="A193" s="575"/>
      <c r="B193" s="452" t="s">
        <v>26</v>
      </c>
      <c r="C193" s="452" t="s">
        <v>27</v>
      </c>
      <c r="D193" s="191"/>
      <c r="E193" s="191"/>
      <c r="F193" s="191"/>
      <c r="G193" s="191"/>
      <c r="H193" s="191"/>
      <c r="I193" s="191"/>
      <c r="J193" s="191"/>
      <c r="K193" s="191"/>
      <c r="L193" s="191"/>
      <c r="M193" s="191"/>
      <c r="N193" s="257"/>
      <c r="O193" s="577"/>
      <c r="P193" s="576"/>
    </row>
    <row r="194" spans="1:16" ht="15" customHeight="1">
      <c r="A194" s="575"/>
      <c r="B194" s="585"/>
      <c r="C194" s="595" t="s">
        <v>87</v>
      </c>
      <c r="D194" s="594"/>
      <c r="E194" s="594"/>
      <c r="F194" s="594"/>
      <c r="G194" s="594"/>
      <c r="H194" s="594"/>
      <c r="I194" s="594"/>
      <c r="J194" s="594"/>
      <c r="K194" s="594"/>
      <c r="L194" s="594"/>
      <c r="M194" s="594"/>
      <c r="N194" s="543"/>
      <c r="O194" s="577"/>
      <c r="P194" s="576"/>
    </row>
    <row r="195" spans="1:16" ht="15" customHeight="1">
      <c r="A195" s="575"/>
      <c r="B195" s="585"/>
      <c r="C195" s="249" t="s">
        <v>99</v>
      </c>
      <c r="D195" s="589"/>
      <c r="E195" s="589">
        <v>3100</v>
      </c>
      <c r="F195" s="589">
        <v>6500</v>
      </c>
      <c r="G195" s="589">
        <v>8000</v>
      </c>
      <c r="H195" s="589">
        <v>6400</v>
      </c>
      <c r="I195" s="589">
        <v>5952</v>
      </c>
      <c r="J195" s="589">
        <v>5594.88</v>
      </c>
      <c r="K195" s="589">
        <v>5259.1871999999994</v>
      </c>
      <c r="L195" s="589">
        <v>4969.9319039999991</v>
      </c>
      <c r="M195" s="589">
        <v>4696.5856492799985</v>
      </c>
      <c r="N195" s="538">
        <f t="shared" ref="N195:N199" si="66">(M195/G195)^(1/6)-1</f>
        <v>-8.4941815179245928E-2</v>
      </c>
      <c r="O195" s="577"/>
      <c r="P195" s="576"/>
    </row>
    <row r="196" spans="1:16" ht="15" customHeight="1">
      <c r="A196" s="575"/>
      <c r="B196" s="258" t="s">
        <v>33</v>
      </c>
      <c r="C196" s="249" t="s">
        <v>100</v>
      </c>
      <c r="D196" s="589"/>
      <c r="E196" s="589">
        <v>3100</v>
      </c>
      <c r="F196" s="589">
        <v>6500</v>
      </c>
      <c r="G196" s="589">
        <v>8000</v>
      </c>
      <c r="H196" s="589">
        <v>6400</v>
      </c>
      <c r="I196" s="589">
        <v>5952</v>
      </c>
      <c r="J196" s="589">
        <v>5594.88</v>
      </c>
      <c r="K196" s="589">
        <v>5259.1871999999994</v>
      </c>
      <c r="L196" s="589">
        <v>4969.9319039999991</v>
      </c>
      <c r="M196" s="589">
        <v>4696.5856492799985</v>
      </c>
      <c r="N196" s="538">
        <f t="shared" si="66"/>
        <v>-8.4941815179245928E-2</v>
      </c>
      <c r="O196" s="577"/>
      <c r="P196" s="576"/>
    </row>
    <row r="197" spans="1:16" ht="15" customHeight="1">
      <c r="A197" s="575"/>
      <c r="B197" s="258"/>
      <c r="C197" s="249" t="s">
        <v>98</v>
      </c>
      <c r="D197" s="589"/>
      <c r="E197" s="589">
        <v>3100</v>
      </c>
      <c r="F197" s="589">
        <v>6500</v>
      </c>
      <c r="G197" s="589">
        <v>8000</v>
      </c>
      <c r="H197" s="589">
        <v>6400</v>
      </c>
      <c r="I197" s="589">
        <v>5952</v>
      </c>
      <c r="J197" s="589">
        <v>5594.88</v>
      </c>
      <c r="K197" s="589">
        <v>5259.1871999999994</v>
      </c>
      <c r="L197" s="589">
        <v>4969.9319039999991</v>
      </c>
      <c r="M197" s="589">
        <v>4696.5856492799985</v>
      </c>
      <c r="N197" s="538">
        <f t="shared" si="66"/>
        <v>-8.4941815179245928E-2</v>
      </c>
      <c r="O197" s="577"/>
      <c r="P197" s="576"/>
    </row>
    <row r="198" spans="1:16" s="355" customFormat="1" ht="15" customHeight="1">
      <c r="A198" s="575"/>
      <c r="B198" s="585"/>
      <c r="C198" s="249" t="s">
        <v>95</v>
      </c>
      <c r="D198" s="589"/>
      <c r="E198" s="589">
        <v>3100</v>
      </c>
      <c r="F198" s="589">
        <v>6500</v>
      </c>
      <c r="G198" s="589">
        <v>8000</v>
      </c>
      <c r="H198" s="589">
        <v>6400</v>
      </c>
      <c r="I198" s="589">
        <v>5952</v>
      </c>
      <c r="J198" s="589">
        <v>5594.88</v>
      </c>
      <c r="K198" s="589">
        <v>5259.1871999999994</v>
      </c>
      <c r="L198" s="589">
        <v>4969.9319039999991</v>
      </c>
      <c r="M198" s="589">
        <v>4696.5856492799985</v>
      </c>
      <c r="N198" s="538">
        <f t="shared" si="66"/>
        <v>-8.4941815179245928E-2</v>
      </c>
      <c r="O198" s="577"/>
      <c r="P198" s="577"/>
    </row>
    <row r="199" spans="1:16" s="355" customFormat="1" ht="15" customHeight="1">
      <c r="A199" s="575"/>
      <c r="B199" s="585"/>
      <c r="C199" s="597" t="s">
        <v>96</v>
      </c>
      <c r="D199" s="598"/>
      <c r="E199" s="598">
        <v>3100</v>
      </c>
      <c r="F199" s="598">
        <v>6500</v>
      </c>
      <c r="G199" s="598">
        <v>8000</v>
      </c>
      <c r="H199" s="598">
        <v>6400</v>
      </c>
      <c r="I199" s="598">
        <v>5952</v>
      </c>
      <c r="J199" s="598">
        <v>5594.88</v>
      </c>
      <c r="K199" s="598">
        <v>5259.1871999999994</v>
      </c>
      <c r="L199" s="598">
        <v>4969.9319039999991</v>
      </c>
      <c r="M199" s="598">
        <v>4696.5856492799985</v>
      </c>
      <c r="N199" s="599">
        <f t="shared" si="66"/>
        <v>-8.4941815179245928E-2</v>
      </c>
      <c r="O199" s="577"/>
      <c r="P199" s="577"/>
    </row>
    <row r="200" spans="1:16" s="355" customFormat="1" ht="15" customHeight="1">
      <c r="A200" s="575"/>
      <c r="B200" s="452" t="s">
        <v>26</v>
      </c>
      <c r="C200" s="452" t="s">
        <v>27</v>
      </c>
      <c r="D200" s="191"/>
      <c r="E200" s="191"/>
      <c r="F200" s="191"/>
      <c r="G200" s="191"/>
      <c r="H200" s="191"/>
      <c r="I200" s="191"/>
      <c r="J200" s="191"/>
      <c r="K200" s="191"/>
      <c r="L200" s="191"/>
      <c r="M200" s="191"/>
      <c r="N200" s="257"/>
      <c r="O200" s="577"/>
      <c r="P200" s="577"/>
    </row>
    <row r="201" spans="1:16" s="355" customFormat="1" ht="15" customHeight="1">
      <c r="A201" s="575"/>
      <c r="B201" s="585" t="s">
        <v>65</v>
      </c>
      <c r="C201" s="593" t="s">
        <v>66</v>
      </c>
      <c r="D201" s="594"/>
      <c r="E201" s="594"/>
      <c r="F201" s="594"/>
      <c r="G201" s="594"/>
      <c r="H201" s="594"/>
      <c r="I201" s="594"/>
      <c r="J201" s="594"/>
      <c r="K201" s="594"/>
      <c r="L201" s="594"/>
      <c r="M201" s="594"/>
      <c r="N201" s="543"/>
      <c r="O201" s="577"/>
      <c r="P201" s="577"/>
    </row>
    <row r="202" spans="1:16" s="355" customFormat="1" ht="15" customHeight="1">
      <c r="A202" s="575"/>
      <c r="B202" s="585"/>
      <c r="C202" s="249" t="s">
        <v>101</v>
      </c>
      <c r="D202" s="589"/>
      <c r="E202" s="589">
        <v>9750</v>
      </c>
      <c r="F202" s="589">
        <v>6500</v>
      </c>
      <c r="G202" s="589">
        <v>4875</v>
      </c>
      <c r="H202" s="589">
        <v>3575</v>
      </c>
      <c r="I202" s="589">
        <v>2674.5638400000003</v>
      </c>
      <c r="J202" s="589">
        <v>2514.6516096</v>
      </c>
      <c r="K202" s="589">
        <v>2365.9065930239994</v>
      </c>
      <c r="L202" s="589">
        <v>2238.1345536076788</v>
      </c>
      <c r="M202" s="589">
        <v>2117.3664481272567</v>
      </c>
      <c r="N202" s="538">
        <f t="shared" ref="N202:N203" si="67">(M202/G202)^(1/6)-1</f>
        <v>-0.12976428876303781</v>
      </c>
      <c r="O202" s="577"/>
      <c r="P202" s="577"/>
    </row>
    <row r="203" spans="1:16" s="355" customFormat="1" ht="15" customHeight="1">
      <c r="A203" s="575"/>
      <c r="B203" s="585"/>
      <c r="C203" s="600" t="s">
        <v>102</v>
      </c>
      <c r="D203" s="598"/>
      <c r="E203" s="598">
        <v>14550</v>
      </c>
      <c r="F203" s="598">
        <v>9700</v>
      </c>
      <c r="G203" s="598">
        <v>7275</v>
      </c>
      <c r="H203" s="598">
        <v>5335</v>
      </c>
      <c r="I203" s="598">
        <v>3991.2721919999999</v>
      </c>
      <c r="J203" s="598">
        <v>3752.6339404799996</v>
      </c>
      <c r="K203" s="598">
        <v>3530.6606080511992</v>
      </c>
      <c r="L203" s="598">
        <v>3339.9854107683823</v>
      </c>
      <c r="M203" s="598">
        <v>3159.7622379745212</v>
      </c>
      <c r="N203" s="599">
        <f t="shared" si="67"/>
        <v>-0.12976428876303781</v>
      </c>
      <c r="O203" s="577"/>
      <c r="P203" s="577"/>
    </row>
    <row r="204" spans="1:16" s="355" customFormat="1" ht="15" customHeight="1">
      <c r="A204" s="575"/>
      <c r="B204" s="452" t="s">
        <v>26</v>
      </c>
      <c r="C204" s="452" t="s">
        <v>27</v>
      </c>
      <c r="D204" s="191"/>
      <c r="E204" s="191"/>
      <c r="F204" s="191"/>
      <c r="G204" s="191"/>
      <c r="H204" s="191"/>
      <c r="I204" s="191"/>
      <c r="J204" s="191"/>
      <c r="K204" s="191"/>
      <c r="L204" s="191"/>
      <c r="M204" s="191"/>
      <c r="N204" s="257"/>
      <c r="O204" s="577"/>
      <c r="P204" s="577"/>
    </row>
    <row r="205" spans="1:16" s="355" customFormat="1" ht="15" customHeight="1">
      <c r="A205" s="575"/>
      <c r="B205" s="585" t="s">
        <v>65</v>
      </c>
      <c r="C205" s="593" t="s">
        <v>11</v>
      </c>
      <c r="D205" s="594"/>
      <c r="E205" s="594"/>
      <c r="F205" s="594"/>
      <c r="G205" s="594"/>
      <c r="H205" s="594"/>
      <c r="I205" s="594"/>
      <c r="J205" s="594"/>
      <c r="K205" s="594"/>
      <c r="L205" s="594"/>
      <c r="M205" s="594"/>
      <c r="N205" s="543"/>
      <c r="O205" s="577"/>
      <c r="P205" s="577"/>
    </row>
    <row r="206" spans="1:16" s="355" customFormat="1" ht="15" customHeight="1">
      <c r="A206" s="575"/>
      <c r="B206" s="585"/>
      <c r="C206" s="249" t="s">
        <v>103</v>
      </c>
      <c r="D206" s="589"/>
      <c r="E206" s="589">
        <v>1267.1247875764268</v>
      </c>
      <c r="F206" s="589">
        <v>21754</v>
      </c>
      <c r="G206" s="589">
        <v>77455.026599999997</v>
      </c>
      <c r="H206" s="589">
        <v>121214.25</v>
      </c>
      <c r="I206" s="589">
        <v>214762.52211024537</v>
      </c>
      <c r="J206" s="589">
        <v>326671.2246027271</v>
      </c>
      <c r="K206" s="589">
        <v>372266.28286926995</v>
      </c>
      <c r="L206" s="589">
        <v>402533.68453973206</v>
      </c>
      <c r="M206" s="589">
        <v>415558.75360212015</v>
      </c>
      <c r="N206" s="538">
        <f t="shared" ref="N206:N208" si="68">(M206/G206)^(1/6)-1</f>
        <v>0.32311361355528367</v>
      </c>
      <c r="O206" s="577"/>
      <c r="P206" s="577"/>
    </row>
    <row r="207" spans="1:16" s="355" customFormat="1" ht="15" customHeight="1">
      <c r="A207" s="575"/>
      <c r="B207" s="585"/>
      <c r="C207" s="249" t="s">
        <v>104</v>
      </c>
      <c r="D207" s="589"/>
      <c r="E207" s="589">
        <v>2111.8746459607114</v>
      </c>
      <c r="F207" s="589">
        <v>36150</v>
      </c>
      <c r="G207" s="589">
        <v>127900.21100000001</v>
      </c>
      <c r="H207" s="589">
        <v>199175.625</v>
      </c>
      <c r="I207" s="589">
        <v>354088.50126450619</v>
      </c>
      <c r="J207" s="589">
        <v>539703.12309266045</v>
      </c>
      <c r="K207" s="589">
        <v>614626.31553700974</v>
      </c>
      <c r="L207" s="589">
        <v>663720.52519747056</v>
      </c>
      <c r="M207" s="589">
        <v>683712.35919606965</v>
      </c>
      <c r="N207" s="538">
        <f t="shared" si="68"/>
        <v>0.32231125632309165</v>
      </c>
      <c r="O207" s="577"/>
      <c r="P207" s="577"/>
    </row>
    <row r="208" spans="1:16" s="355" customFormat="1" ht="15" customHeight="1">
      <c r="A208" s="575"/>
      <c r="B208" s="585" t="s">
        <v>1</v>
      </c>
      <c r="C208" s="597" t="s">
        <v>105</v>
      </c>
      <c r="D208" s="598"/>
      <c r="E208" s="598">
        <v>0</v>
      </c>
      <c r="F208" s="598">
        <v>282</v>
      </c>
      <c r="G208" s="598">
        <v>541.20000000000005</v>
      </c>
      <c r="H208" s="598">
        <v>4006</v>
      </c>
      <c r="I208" s="598">
        <v>5995.5496405277245</v>
      </c>
      <c r="J208" s="598">
        <v>7799.6876532772603</v>
      </c>
      <c r="K208" s="598">
        <v>10109.226311299399</v>
      </c>
      <c r="L208" s="598">
        <v>13120.229930915206</v>
      </c>
      <c r="M208" s="598">
        <v>17049.964948808076</v>
      </c>
      <c r="N208" s="599">
        <f t="shared" si="68"/>
        <v>0.77716444988265998</v>
      </c>
      <c r="O208" s="577"/>
      <c r="P208" s="577"/>
    </row>
    <row r="209" spans="1:23" s="355" customFormat="1" ht="15" customHeight="1">
      <c r="A209" s="575"/>
      <c r="B209" s="452" t="s">
        <v>26</v>
      </c>
      <c r="C209" s="452" t="s">
        <v>27</v>
      </c>
      <c r="D209" s="191"/>
      <c r="E209" s="191"/>
      <c r="F209" s="191"/>
      <c r="G209" s="191"/>
      <c r="H209" s="191"/>
      <c r="I209" s="191"/>
      <c r="J209" s="191"/>
      <c r="K209" s="191"/>
      <c r="L209" s="191"/>
      <c r="M209" s="191"/>
      <c r="N209" s="257"/>
      <c r="O209" s="577"/>
      <c r="P209" s="577"/>
    </row>
    <row r="210" spans="1:23" s="355" customFormat="1" ht="15" customHeight="1">
      <c r="A210" s="575"/>
      <c r="B210" s="588"/>
      <c r="C210" s="596" t="s">
        <v>15</v>
      </c>
      <c r="D210" s="594"/>
      <c r="E210" s="594"/>
      <c r="F210" s="594"/>
      <c r="G210" s="594"/>
      <c r="H210" s="594"/>
      <c r="I210" s="594"/>
      <c r="J210" s="594"/>
      <c r="K210" s="594"/>
      <c r="L210" s="594"/>
      <c r="M210" s="594"/>
      <c r="N210" s="543"/>
      <c r="O210" s="577"/>
      <c r="P210" s="577"/>
    </row>
    <row r="211" spans="1:23" s="355" customFormat="1" ht="15" customHeight="1">
      <c r="A211" s="575"/>
      <c r="B211" s="258" t="s">
        <v>33</v>
      </c>
      <c r="C211" s="249" t="s">
        <v>106</v>
      </c>
      <c r="D211" s="589"/>
      <c r="E211" s="589">
        <v>8507.5</v>
      </c>
      <c r="F211" s="589">
        <v>33986.699999999997</v>
      </c>
      <c r="G211" s="589">
        <v>118567.08000000002</v>
      </c>
      <c r="H211" s="589">
        <v>237134.16000000003</v>
      </c>
      <c r="I211" s="589">
        <v>423048.06218821951</v>
      </c>
      <c r="J211" s="589">
        <v>598171.51412377413</v>
      </c>
      <c r="K211" s="589">
        <v>747714.39265471767</v>
      </c>
      <c r="L211" s="589">
        <v>859871.55155292526</v>
      </c>
      <c r="M211" s="589">
        <v>945858.70670821785</v>
      </c>
      <c r="N211" s="538">
        <f t="shared" ref="N211:N212" si="69">(M211/G211)^(1/6)-1</f>
        <v>0.41354733748573325</v>
      </c>
      <c r="O211" s="577"/>
      <c r="P211" s="577"/>
    </row>
    <row r="212" spans="1:23" ht="15" customHeight="1">
      <c r="A212" s="575"/>
      <c r="B212" s="258"/>
      <c r="C212" s="249" t="s">
        <v>107</v>
      </c>
      <c r="D212" s="589"/>
      <c r="E212" s="589">
        <v>17015</v>
      </c>
      <c r="F212" s="589">
        <v>67973.399999999994</v>
      </c>
      <c r="G212" s="589">
        <v>237134.16000000003</v>
      </c>
      <c r="H212" s="589">
        <v>474268.32000000007</v>
      </c>
      <c r="I212" s="589">
        <v>846096.12437643902</v>
      </c>
      <c r="J212" s="589">
        <v>1196343.0282475483</v>
      </c>
      <c r="K212" s="589">
        <v>1495428.7853094353</v>
      </c>
      <c r="L212" s="589">
        <v>1719743.1031058505</v>
      </c>
      <c r="M212" s="589">
        <v>1891717.4134164357</v>
      </c>
      <c r="N212" s="538">
        <f t="shared" si="69"/>
        <v>0.41354733748573325</v>
      </c>
      <c r="O212" s="577"/>
      <c r="P212" s="577"/>
    </row>
    <row r="213" spans="1:23" ht="15" customHeight="1">
      <c r="A213" s="575"/>
      <c r="B213" s="444"/>
      <c r="C213" s="572"/>
      <c r="D213" s="572"/>
      <c r="E213" s="573"/>
      <c r="F213" s="573"/>
      <c r="G213" s="573"/>
      <c r="H213" s="573"/>
      <c r="I213" s="573"/>
      <c r="J213" s="573"/>
      <c r="K213" s="573"/>
      <c r="L213" s="573"/>
      <c r="M213" s="573"/>
      <c r="N213" s="574"/>
      <c r="O213" s="577"/>
      <c r="P213" s="577"/>
    </row>
    <row r="214" spans="1:23" ht="15" customHeight="1">
      <c r="A214" s="575"/>
      <c r="B214" s="602"/>
      <c r="C214" s="591" t="s">
        <v>75</v>
      </c>
      <c r="D214" s="589"/>
      <c r="E214" s="589"/>
      <c r="F214" s="589"/>
      <c r="G214" s="589"/>
      <c r="H214" s="589"/>
      <c r="I214" s="589"/>
      <c r="J214" s="589"/>
      <c r="K214" s="589"/>
      <c r="L214" s="589"/>
      <c r="M214" s="589"/>
      <c r="N214" s="592"/>
      <c r="O214" s="577"/>
      <c r="P214" s="577"/>
    </row>
    <row r="215" spans="1:23" ht="15" customHeight="1">
      <c r="A215" s="583"/>
      <c r="B215" s="585" t="s">
        <v>52</v>
      </c>
      <c r="C215" s="249" t="s">
        <v>106</v>
      </c>
      <c r="D215" s="589"/>
      <c r="E215" s="589">
        <v>114690.38232377813</v>
      </c>
      <c r="F215" s="589">
        <v>180739.30848048889</v>
      </c>
      <c r="G215" s="589">
        <v>188977.00950237925</v>
      </c>
      <c r="H215" s="589">
        <v>256550.37097599977</v>
      </c>
      <c r="I215" s="589">
        <v>385412.54955208243</v>
      </c>
      <c r="J215" s="589">
        <v>480760.91757768573</v>
      </c>
      <c r="K215" s="589">
        <v>464812.53849351697</v>
      </c>
      <c r="L215" s="589">
        <v>346911.83521943644</v>
      </c>
      <c r="M215" s="589">
        <v>264747.59541827021</v>
      </c>
      <c r="N215" s="538">
        <f t="shared" ref="N215:N216" si="70">(M215/G215)^(1/6)-1</f>
        <v>5.7800680388486292E-2</v>
      </c>
      <c r="O215" s="577"/>
      <c r="P215" s="576"/>
    </row>
    <row r="216" spans="1:23" ht="15" customHeight="1">
      <c r="A216" s="583"/>
      <c r="B216" s="601"/>
      <c r="C216" s="249" t="s">
        <v>107</v>
      </c>
      <c r="D216" s="589"/>
      <c r="E216" s="589">
        <v>229380.76464755627</v>
      </c>
      <c r="F216" s="589">
        <v>180739.30848048889</v>
      </c>
      <c r="G216" s="589">
        <v>136951.32548287263</v>
      </c>
      <c r="H216" s="589">
        <v>59203.80099534279</v>
      </c>
      <c r="I216" s="589">
        <v>40561.650496356502</v>
      </c>
      <c r="J216" s="589">
        <v>50596.319019078976</v>
      </c>
      <c r="K216" s="589">
        <v>48917.877102365943</v>
      </c>
      <c r="L216" s="589">
        <v>36509.752029542789</v>
      </c>
      <c r="M216" s="589">
        <v>36509.752029542789</v>
      </c>
      <c r="N216" s="538">
        <f t="shared" si="70"/>
        <v>-0.19775483708559582</v>
      </c>
      <c r="O216" s="577"/>
      <c r="P216" s="576"/>
    </row>
    <row r="217" spans="1:23" ht="15" customHeight="1">
      <c r="A217" s="583"/>
      <c r="B217" s="576"/>
      <c r="C217" s="576"/>
      <c r="D217" s="584"/>
      <c r="E217" s="584"/>
      <c r="F217" s="584"/>
      <c r="G217" s="584"/>
      <c r="H217" s="584"/>
      <c r="I217" s="584"/>
      <c r="J217" s="584"/>
      <c r="K217" s="584"/>
      <c r="L217" s="584"/>
      <c r="M217" s="584"/>
      <c r="N217" s="576"/>
      <c r="O217" s="577"/>
      <c r="P217" s="576"/>
    </row>
    <row r="218" spans="1:23" ht="15" customHeight="1">
      <c r="A218" s="583"/>
      <c r="B218" s="576"/>
      <c r="C218" s="576"/>
      <c r="D218" s="576"/>
      <c r="E218" s="576"/>
      <c r="F218" s="576"/>
      <c r="G218" s="576"/>
      <c r="H218" s="576"/>
      <c r="I218" s="576"/>
      <c r="J218" s="576"/>
      <c r="K218" s="576"/>
      <c r="L218" s="576"/>
      <c r="M218" s="576"/>
      <c r="N218" s="585"/>
      <c r="O218" s="577"/>
      <c r="P218" s="576"/>
      <c r="Q218" s="361"/>
      <c r="R218" s="361"/>
      <c r="S218" s="361"/>
      <c r="T218" s="361"/>
      <c r="U218" s="361"/>
      <c r="V218" s="361"/>
      <c r="W218" s="361"/>
    </row>
    <row r="219" spans="1:23" ht="15" customHeight="1">
      <c r="A219" s="583"/>
      <c r="B219" s="228" t="s">
        <v>374</v>
      </c>
      <c r="C219" s="576"/>
      <c r="D219" s="586"/>
      <c r="E219" s="586"/>
      <c r="F219" s="586"/>
      <c r="G219" s="586"/>
      <c r="H219" s="586"/>
      <c r="I219" s="586"/>
      <c r="J219" s="586"/>
      <c r="K219" s="586"/>
      <c r="L219" s="586"/>
      <c r="M219" s="586"/>
      <c r="N219" s="534"/>
      <c r="O219" s="577"/>
      <c r="P219" s="576"/>
    </row>
    <row r="220" spans="1:23" ht="15" customHeight="1">
      <c r="A220" s="583"/>
      <c r="B220" s="452" t="s">
        <v>26</v>
      </c>
      <c r="C220" s="452" t="s">
        <v>27</v>
      </c>
      <c r="D220" s="452" t="s">
        <v>28</v>
      </c>
      <c r="E220" s="191">
        <v>2011</v>
      </c>
      <c r="F220" s="191">
        <v>2012</v>
      </c>
      <c r="G220" s="191">
        <v>2013</v>
      </c>
      <c r="H220" s="191">
        <v>2014</v>
      </c>
      <c r="I220" s="191">
        <v>2015</v>
      </c>
      <c r="J220" s="191">
        <v>2016</v>
      </c>
      <c r="K220" s="191">
        <v>2017</v>
      </c>
      <c r="L220" s="191">
        <v>2018</v>
      </c>
      <c r="M220" s="191">
        <v>2019</v>
      </c>
      <c r="N220" s="257" t="s">
        <v>29</v>
      </c>
      <c r="O220" s="577"/>
      <c r="P220" s="576"/>
    </row>
    <row r="221" spans="1:23" ht="15" customHeight="1">
      <c r="A221" s="583"/>
      <c r="B221" s="585"/>
      <c r="C221" s="593" t="s">
        <v>38</v>
      </c>
      <c r="D221" s="606"/>
      <c r="E221" s="606"/>
      <c r="F221" s="606"/>
      <c r="G221" s="606"/>
      <c r="H221" s="606"/>
      <c r="I221" s="606"/>
      <c r="J221" s="606"/>
      <c r="K221" s="606"/>
      <c r="L221" s="606"/>
      <c r="M221" s="606"/>
      <c r="N221" s="543"/>
      <c r="O221" s="577"/>
      <c r="P221" s="584"/>
    </row>
    <row r="222" spans="1:23" ht="15" customHeight="1">
      <c r="A222" s="583"/>
      <c r="B222" s="258" t="s">
        <v>33</v>
      </c>
      <c r="C222" s="249" t="s">
        <v>94</v>
      </c>
      <c r="D222" s="603"/>
      <c r="E222" s="603">
        <f t="shared" ref="E222:M222" si="71">E172*E272/10^6</f>
        <v>2.0249999999999999</v>
      </c>
      <c r="F222" s="603">
        <f t="shared" si="71"/>
        <v>1.3851</v>
      </c>
      <c r="G222" s="603">
        <f t="shared" si="71"/>
        <v>0.65610000000000002</v>
      </c>
      <c r="H222" s="603">
        <f t="shared" si="71"/>
        <v>0.47239199999999998</v>
      </c>
      <c r="I222" s="603">
        <f t="shared" si="71"/>
        <v>0.38263752000000001</v>
      </c>
      <c r="J222" s="603">
        <f t="shared" si="71"/>
        <v>0.32715507960000006</v>
      </c>
      <c r="K222" s="603">
        <f t="shared" si="71"/>
        <v>0.28855078020720004</v>
      </c>
      <c r="L222" s="603">
        <f t="shared" si="71"/>
        <v>0.25709874516461523</v>
      </c>
      <c r="M222" s="603">
        <f t="shared" si="71"/>
        <v>0.2290749819416722</v>
      </c>
      <c r="N222" s="538">
        <f t="shared" ref="N222:N224" si="72">(M222/G222)^(1/6)-1</f>
        <v>-0.16085965142309955</v>
      </c>
      <c r="O222" s="577"/>
      <c r="P222" s="576"/>
    </row>
    <row r="223" spans="1:23" ht="15" customHeight="1">
      <c r="A223" s="583"/>
      <c r="B223" s="258"/>
      <c r="C223" s="249" t="s">
        <v>95</v>
      </c>
      <c r="D223" s="603"/>
      <c r="E223" s="603">
        <f t="shared" ref="E223:M223" si="73">E173*E273/10^6</f>
        <v>0.90312499999999996</v>
      </c>
      <c r="F223" s="603">
        <f t="shared" si="73"/>
        <v>0.58341874999999999</v>
      </c>
      <c r="G223" s="603">
        <f t="shared" si="73"/>
        <v>0.261003125</v>
      </c>
      <c r="H223" s="603">
        <f t="shared" si="73"/>
        <v>0.17748212499999999</v>
      </c>
      <c r="I223" s="603">
        <f t="shared" si="73"/>
        <v>0.13577382562500001</v>
      </c>
      <c r="J223" s="603">
        <f t="shared" si="73"/>
        <v>0.11608662090937499</v>
      </c>
      <c r="K223" s="603">
        <f t="shared" si="73"/>
        <v>0.10238839964206874</v>
      </c>
      <c r="L223" s="603">
        <f t="shared" si="73"/>
        <v>9.1228064081083235E-2</v>
      </c>
      <c r="M223" s="603">
        <f t="shared" si="73"/>
        <v>8.1284205096245163E-2</v>
      </c>
      <c r="N223" s="538">
        <f t="shared" si="72"/>
        <v>-0.17669628333335152</v>
      </c>
      <c r="O223" s="577"/>
      <c r="P223" s="576"/>
    </row>
    <row r="224" spans="1:23" ht="15" customHeight="1">
      <c r="A224" s="583"/>
      <c r="B224" s="585"/>
      <c r="C224" s="597" t="s">
        <v>96</v>
      </c>
      <c r="D224" s="608"/>
      <c r="E224" s="608">
        <f t="shared" ref="E224:M224" si="74">E174*E274/10^6</f>
        <v>4.05</v>
      </c>
      <c r="F224" s="608">
        <f t="shared" si="74"/>
        <v>2.7702</v>
      </c>
      <c r="G224" s="608">
        <f t="shared" si="74"/>
        <v>1.3122</v>
      </c>
      <c r="H224" s="608">
        <f t="shared" si="74"/>
        <v>0.94478399999999996</v>
      </c>
      <c r="I224" s="608">
        <f t="shared" si="74"/>
        <v>0.76527504000000002</v>
      </c>
      <c r="J224" s="608">
        <f t="shared" si="74"/>
        <v>0.65431015920000013</v>
      </c>
      <c r="K224" s="608">
        <f t="shared" si="74"/>
        <v>0.57710156041440008</v>
      </c>
      <c r="L224" s="608">
        <f t="shared" si="74"/>
        <v>0.51419749032923046</v>
      </c>
      <c r="M224" s="608">
        <f t="shared" si="74"/>
        <v>0.45814996388334439</v>
      </c>
      <c r="N224" s="599">
        <f t="shared" si="72"/>
        <v>-0.16085965142309955</v>
      </c>
      <c r="O224" s="577"/>
      <c r="P224" s="576"/>
    </row>
    <row r="225" spans="1:16" s="355" customFormat="1" ht="15" customHeight="1">
      <c r="A225" s="583"/>
      <c r="B225" s="452" t="s">
        <v>26</v>
      </c>
      <c r="C225" s="452" t="s">
        <v>27</v>
      </c>
      <c r="D225" s="191"/>
      <c r="E225" s="191"/>
      <c r="F225" s="191"/>
      <c r="G225" s="191"/>
      <c r="H225" s="191"/>
      <c r="I225" s="191"/>
      <c r="J225" s="191"/>
      <c r="K225" s="191"/>
      <c r="L225" s="191"/>
      <c r="M225" s="191"/>
      <c r="N225" s="257"/>
      <c r="O225" s="577"/>
      <c r="P225" s="576"/>
    </row>
    <row r="226" spans="1:16" s="355" customFormat="1" ht="15" customHeight="1">
      <c r="A226" s="583"/>
      <c r="B226" s="585"/>
      <c r="C226" s="593" t="s">
        <v>59</v>
      </c>
      <c r="D226" s="606"/>
      <c r="E226" s="606"/>
      <c r="F226" s="606"/>
      <c r="G226" s="606"/>
      <c r="H226" s="606"/>
      <c r="I226" s="606"/>
      <c r="J226" s="606"/>
      <c r="K226" s="606"/>
      <c r="L226" s="606"/>
      <c r="M226" s="606"/>
      <c r="N226" s="543"/>
      <c r="O226" s="577"/>
      <c r="P226" s="576"/>
    </row>
    <row r="227" spans="1:16" s="355" customFormat="1" ht="15" customHeight="1">
      <c r="A227" s="583"/>
      <c r="B227" s="258" t="s">
        <v>33</v>
      </c>
      <c r="C227" s="249" t="s">
        <v>97</v>
      </c>
      <c r="D227" s="603"/>
      <c r="E227" s="603">
        <f t="shared" ref="E227:M227" si="75">E177*E277/10^6</f>
        <v>20.958749999999998</v>
      </c>
      <c r="F227" s="603">
        <f t="shared" si="75"/>
        <v>10.069312500000001</v>
      </c>
      <c r="G227" s="603">
        <f t="shared" si="75"/>
        <v>4.1082794999999992</v>
      </c>
      <c r="H227" s="603">
        <f t="shared" si="75"/>
        <v>2.7936300599999995</v>
      </c>
      <c r="I227" s="603">
        <f t="shared" si="75"/>
        <v>2.2083645624299995</v>
      </c>
      <c r="J227" s="603">
        <f t="shared" si="75"/>
        <v>1.8682764198157795</v>
      </c>
      <c r="K227" s="603">
        <f t="shared" si="75"/>
        <v>1.5805618511641495</v>
      </c>
      <c r="L227" s="603">
        <f t="shared" si="75"/>
        <v>1.3442678544151092</v>
      </c>
      <c r="M227" s="603">
        <f t="shared" si="75"/>
        <v>1.1432998101800502</v>
      </c>
      <c r="N227" s="538">
        <f t="shared" ref="N227:N229" si="76">(M227/G227)^(1/6)-1</f>
        <v>-0.19199008220004443</v>
      </c>
      <c r="O227" s="577"/>
      <c r="P227" s="576"/>
    </row>
    <row r="228" spans="1:16" s="355" customFormat="1" ht="15" customHeight="1">
      <c r="A228" s="575"/>
      <c r="B228" s="258"/>
      <c r="C228" s="249" t="s">
        <v>95</v>
      </c>
      <c r="D228" s="603"/>
      <c r="E228" s="603">
        <f t="shared" ref="E228:M228" si="77">E178*E278/10^6</f>
        <v>4.1543749999999999</v>
      </c>
      <c r="F228" s="603">
        <f t="shared" si="77"/>
        <v>1.99590625</v>
      </c>
      <c r="G228" s="603">
        <f t="shared" si="77"/>
        <v>0.81432974999999996</v>
      </c>
      <c r="H228" s="603">
        <f t="shared" si="77"/>
        <v>0.55374422999999995</v>
      </c>
      <c r="I228" s="603">
        <f t="shared" si="77"/>
        <v>0.43773481381499996</v>
      </c>
      <c r="J228" s="603">
        <f t="shared" si="77"/>
        <v>0.37032365248748994</v>
      </c>
      <c r="K228" s="603">
        <f t="shared" si="77"/>
        <v>0.31329381000441647</v>
      </c>
      <c r="L228" s="603">
        <f t="shared" si="77"/>
        <v>0.26645638540875616</v>
      </c>
      <c r="M228" s="603">
        <f t="shared" si="77"/>
        <v>0.22662115579014711</v>
      </c>
      <c r="N228" s="538">
        <f t="shared" si="76"/>
        <v>-0.19199008220004454</v>
      </c>
      <c r="O228" s="577"/>
      <c r="P228" s="577"/>
    </row>
    <row r="229" spans="1:16" s="355" customFormat="1" ht="15" customHeight="1">
      <c r="A229" s="575"/>
      <c r="B229" s="585"/>
      <c r="C229" s="597" t="s">
        <v>96</v>
      </c>
      <c r="D229" s="608"/>
      <c r="E229" s="608">
        <f t="shared" ref="E229:M229" si="78">E179*E279/10^6</f>
        <v>23.287500000000001</v>
      </c>
      <c r="F229" s="608">
        <f t="shared" si="78"/>
        <v>9.8019999999999996</v>
      </c>
      <c r="G229" s="608">
        <f t="shared" si="78"/>
        <v>4.234464</v>
      </c>
      <c r="H229" s="608">
        <f t="shared" si="78"/>
        <v>3.0488140800000005</v>
      </c>
      <c r="I229" s="608">
        <f t="shared" si="78"/>
        <v>2.5518573849600004</v>
      </c>
      <c r="J229" s="608">
        <f t="shared" si="78"/>
        <v>2.1588713476761603</v>
      </c>
      <c r="K229" s="608">
        <f t="shared" si="78"/>
        <v>1.8264051601340314</v>
      </c>
      <c r="L229" s="608">
        <f t="shared" si="78"/>
        <v>1.5533575886939939</v>
      </c>
      <c r="M229" s="608">
        <f t="shared" si="78"/>
        <v>1.3211306291842417</v>
      </c>
      <c r="N229" s="599">
        <f t="shared" si="76"/>
        <v>-0.17644763366132132</v>
      </c>
      <c r="O229" s="577"/>
      <c r="P229" s="577"/>
    </row>
    <row r="230" spans="1:16" s="355" customFormat="1" ht="15" customHeight="1">
      <c r="A230" s="575"/>
      <c r="B230" s="452" t="s">
        <v>26</v>
      </c>
      <c r="C230" s="452" t="s">
        <v>27</v>
      </c>
      <c r="D230" s="191"/>
      <c r="E230" s="191"/>
      <c r="F230" s="191"/>
      <c r="G230" s="191"/>
      <c r="H230" s="191"/>
      <c r="I230" s="191"/>
      <c r="J230" s="191"/>
      <c r="K230" s="191"/>
      <c r="L230" s="191"/>
      <c r="M230" s="191"/>
      <c r="N230" s="257"/>
      <c r="O230" s="577"/>
      <c r="P230" s="577"/>
    </row>
    <row r="231" spans="1:16" s="355" customFormat="1" ht="15" customHeight="1">
      <c r="A231" s="575"/>
      <c r="B231" s="585"/>
      <c r="C231" s="593" t="s">
        <v>60</v>
      </c>
      <c r="D231" s="606"/>
      <c r="E231" s="606"/>
      <c r="F231" s="606"/>
      <c r="G231" s="606"/>
      <c r="H231" s="606"/>
      <c r="I231" s="606"/>
      <c r="J231" s="606"/>
      <c r="K231" s="606"/>
      <c r="L231" s="606"/>
      <c r="M231" s="606"/>
      <c r="N231" s="543"/>
      <c r="O231" s="577"/>
      <c r="P231" s="577"/>
    </row>
    <row r="232" spans="1:16" s="355" customFormat="1" ht="15" customHeight="1">
      <c r="A232" s="575"/>
      <c r="B232" s="258" t="s">
        <v>33</v>
      </c>
      <c r="C232" s="249" t="s">
        <v>97</v>
      </c>
      <c r="D232" s="603"/>
      <c r="E232" s="603">
        <f t="shared" ref="E232:M232" si="79">E182*E282/10^6</f>
        <v>48.96</v>
      </c>
      <c r="F232" s="603">
        <f t="shared" si="79"/>
        <v>74.111000000000004</v>
      </c>
      <c r="G232" s="603">
        <f t="shared" si="79"/>
        <v>49.033439999999999</v>
      </c>
      <c r="H232" s="603">
        <f t="shared" si="79"/>
        <v>35.304076800000004</v>
      </c>
      <c r="I232" s="603">
        <f t="shared" si="79"/>
        <v>29.549512281600002</v>
      </c>
      <c r="J232" s="603">
        <f t="shared" si="79"/>
        <v>24.998887390233598</v>
      </c>
      <c r="K232" s="603">
        <f t="shared" si="79"/>
        <v>21.149058732137625</v>
      </c>
      <c r="L232" s="603">
        <f t="shared" si="79"/>
        <v>17.987274451683046</v>
      </c>
      <c r="M232" s="603">
        <f t="shared" si="79"/>
        <v>15.298176921156429</v>
      </c>
      <c r="N232" s="538">
        <f t="shared" ref="N232:N235" si="80">(M232/G232)^(1/6)-1</f>
        <v>-0.17644763366132132</v>
      </c>
      <c r="O232" s="577"/>
      <c r="P232" s="577"/>
    </row>
    <row r="233" spans="1:16" s="355" customFormat="1" ht="15" customHeight="1">
      <c r="A233" s="575"/>
      <c r="B233" s="258"/>
      <c r="C233" s="249" t="s">
        <v>98</v>
      </c>
      <c r="D233" s="603"/>
      <c r="E233" s="603">
        <f t="shared" ref="E233:M233" si="81">E183*E283/10^6</f>
        <v>17.82</v>
      </c>
      <c r="F233" s="603">
        <f t="shared" si="81"/>
        <v>16.183800000000002</v>
      </c>
      <c r="G233" s="603">
        <f t="shared" si="81"/>
        <v>10.707552</v>
      </c>
      <c r="H233" s="603">
        <f t="shared" si="81"/>
        <v>7.7094374399999994</v>
      </c>
      <c r="I233" s="603">
        <f t="shared" si="81"/>
        <v>6.4527991372799995</v>
      </c>
      <c r="J233" s="603">
        <f t="shared" si="81"/>
        <v>5.459068070138879</v>
      </c>
      <c r="K233" s="603">
        <f t="shared" si="81"/>
        <v>4.6183715873374913</v>
      </c>
      <c r="L233" s="603">
        <f t="shared" si="81"/>
        <v>3.9279250350305359</v>
      </c>
      <c r="M233" s="603">
        <f t="shared" si="81"/>
        <v>3.3407002422934706</v>
      </c>
      <c r="N233" s="538">
        <f t="shared" si="80"/>
        <v>-0.17644763366132132</v>
      </c>
      <c r="O233" s="577"/>
      <c r="P233" s="577"/>
    </row>
    <row r="234" spans="1:16" s="355" customFormat="1" ht="15" customHeight="1">
      <c r="A234" s="575"/>
      <c r="B234" s="258"/>
      <c r="C234" s="249" t="s">
        <v>95</v>
      </c>
      <c r="D234" s="603"/>
      <c r="E234" s="603">
        <f t="shared" ref="E234:M234" si="82">E184*E284/10^6</f>
        <v>8.67</v>
      </c>
      <c r="F234" s="603">
        <f t="shared" si="82"/>
        <v>13.633574999999999</v>
      </c>
      <c r="G234" s="603">
        <f t="shared" si="82"/>
        <v>8.5191419999999987</v>
      </c>
      <c r="H234" s="603">
        <f t="shared" si="82"/>
        <v>5.793016559999999</v>
      </c>
      <c r="I234" s="603">
        <f t="shared" si="82"/>
        <v>4.5793795906799986</v>
      </c>
      <c r="J234" s="603">
        <f t="shared" si="82"/>
        <v>3.8741551337152784</v>
      </c>
      <c r="K234" s="603">
        <f t="shared" si="82"/>
        <v>3.2775352431231255</v>
      </c>
      <c r="L234" s="603">
        <f t="shared" si="82"/>
        <v>2.7875437242762175</v>
      </c>
      <c r="M234" s="603">
        <f t="shared" si="82"/>
        <v>2.370805937496923</v>
      </c>
      <c r="N234" s="538">
        <f t="shared" si="80"/>
        <v>-0.19199008220004454</v>
      </c>
      <c r="O234" s="577"/>
      <c r="P234" s="577"/>
    </row>
    <row r="235" spans="1:16" s="355" customFormat="1" ht="15" customHeight="1">
      <c r="A235" s="575"/>
      <c r="B235" s="585"/>
      <c r="C235" s="597" t="s">
        <v>96</v>
      </c>
      <c r="D235" s="608"/>
      <c r="E235" s="608">
        <f t="shared" ref="E235:M235" si="83">E185*E285/10^6</f>
        <v>64.8</v>
      </c>
      <c r="F235" s="608">
        <f t="shared" si="83"/>
        <v>70.891999999999996</v>
      </c>
      <c r="G235" s="608">
        <f t="shared" si="83"/>
        <v>46.903680000000001</v>
      </c>
      <c r="H235" s="608">
        <f t="shared" si="83"/>
        <v>33.770649599999999</v>
      </c>
      <c r="I235" s="608">
        <f t="shared" si="83"/>
        <v>28.266033715200003</v>
      </c>
      <c r="J235" s="608">
        <f t="shared" si="83"/>
        <v>23.913064523059198</v>
      </c>
      <c r="K235" s="608">
        <f t="shared" si="83"/>
        <v>20.230452586508079</v>
      </c>
      <c r="L235" s="608">
        <f t="shared" si="83"/>
        <v>17.205999924825122</v>
      </c>
      <c r="M235" s="608">
        <f t="shared" si="83"/>
        <v>14.633702936063765</v>
      </c>
      <c r="N235" s="599">
        <f t="shared" si="80"/>
        <v>-0.17644763366132132</v>
      </c>
      <c r="O235" s="577"/>
      <c r="P235" s="577"/>
    </row>
    <row r="236" spans="1:16" s="355" customFormat="1" ht="15" customHeight="1">
      <c r="A236" s="575"/>
      <c r="B236" s="452" t="s">
        <v>26</v>
      </c>
      <c r="C236" s="452" t="s">
        <v>27</v>
      </c>
      <c r="D236" s="191"/>
      <c r="E236" s="191"/>
      <c r="F236" s="191"/>
      <c r="G236" s="191"/>
      <c r="H236" s="191"/>
      <c r="I236" s="191"/>
      <c r="J236" s="191"/>
      <c r="K236" s="191"/>
      <c r="L236" s="191"/>
      <c r="M236" s="191"/>
      <c r="N236" s="257"/>
      <c r="O236" s="577"/>
      <c r="P236" s="577"/>
    </row>
    <row r="237" spans="1:16" s="355" customFormat="1" ht="15" customHeight="1">
      <c r="A237" s="575"/>
      <c r="B237" s="585"/>
      <c r="C237" s="593" t="s">
        <v>62</v>
      </c>
      <c r="D237" s="606"/>
      <c r="E237" s="606"/>
      <c r="F237" s="606"/>
      <c r="G237" s="606"/>
      <c r="H237" s="606"/>
      <c r="I237" s="606"/>
      <c r="J237" s="606"/>
      <c r="K237" s="606"/>
      <c r="L237" s="606"/>
      <c r="M237" s="606"/>
      <c r="N237" s="543"/>
      <c r="O237" s="577"/>
      <c r="P237" s="577"/>
    </row>
    <row r="238" spans="1:16" s="355" customFormat="1" ht="15" customHeight="1">
      <c r="A238" s="575"/>
      <c r="B238" s="585"/>
      <c r="C238" s="249" t="s">
        <v>99</v>
      </c>
      <c r="D238" s="603"/>
      <c r="E238" s="603">
        <f t="shared" ref="E238:M238" si="84">E188*E288/10^6</f>
        <v>27.509399999999999</v>
      </c>
      <c r="F238" s="603">
        <f t="shared" si="84"/>
        <v>24.044499999999999</v>
      </c>
      <c r="G238" s="603">
        <f t="shared" si="84"/>
        <v>15.48972</v>
      </c>
      <c r="H238" s="603">
        <f t="shared" si="84"/>
        <v>11.1525984</v>
      </c>
      <c r="I238" s="603">
        <f t="shared" si="84"/>
        <v>9.3347248607999997</v>
      </c>
      <c r="J238" s="603">
        <f t="shared" si="84"/>
        <v>7.8971772322367997</v>
      </c>
      <c r="K238" s="603">
        <f t="shared" si="84"/>
        <v>6.6810119384723325</v>
      </c>
      <c r="L238" s="603">
        <f t="shared" si="84"/>
        <v>5.6822006536707184</v>
      </c>
      <c r="M238" s="603">
        <f t="shared" si="84"/>
        <v>4.8327116559469445</v>
      </c>
      <c r="N238" s="538">
        <f t="shared" ref="N238:N242" si="85">(M238/G238)^(1/6)-1</f>
        <v>-0.17644763366132132</v>
      </c>
      <c r="O238" s="577"/>
      <c r="P238" s="577"/>
    </row>
    <row r="239" spans="1:16" s="355" customFormat="1" ht="15" customHeight="1">
      <c r="A239" s="575"/>
      <c r="B239" s="258" t="s">
        <v>33</v>
      </c>
      <c r="C239" s="249" t="s">
        <v>100</v>
      </c>
      <c r="D239" s="603"/>
      <c r="E239" s="603">
        <f t="shared" ref="E239:M239" si="86">E189*E289/10^6</f>
        <v>2.3715000000000002</v>
      </c>
      <c r="F239" s="603">
        <f t="shared" si="86"/>
        <v>3.0886874999999998</v>
      </c>
      <c r="G239" s="603">
        <f t="shared" si="86"/>
        <v>1.8792225</v>
      </c>
      <c r="H239" s="603">
        <f t="shared" si="86"/>
        <v>1.2778712999999997</v>
      </c>
      <c r="I239" s="603">
        <f t="shared" si="86"/>
        <v>1.0101572626499997</v>
      </c>
      <c r="J239" s="603">
        <f t="shared" si="86"/>
        <v>0.85459304420189974</v>
      </c>
      <c r="K239" s="603">
        <f t="shared" si="86"/>
        <v>0.72298571539480716</v>
      </c>
      <c r="L239" s="603">
        <f t="shared" si="86"/>
        <v>0.61489935094328341</v>
      </c>
      <c r="M239" s="603">
        <f t="shared" si="86"/>
        <v>0.52297189797726262</v>
      </c>
      <c r="N239" s="538">
        <f t="shared" si="85"/>
        <v>-0.19199008220004443</v>
      </c>
      <c r="O239" s="577"/>
      <c r="P239" s="577"/>
    </row>
    <row r="240" spans="1:16" s="355" customFormat="1" ht="15" customHeight="1">
      <c r="A240" s="575"/>
      <c r="B240" s="258"/>
      <c r="C240" s="249" t="s">
        <v>98</v>
      </c>
      <c r="D240" s="603"/>
      <c r="E240" s="603">
        <f t="shared" ref="E240:M240" si="87">E190*E290/10^6</f>
        <v>2.5110000000000001</v>
      </c>
      <c r="F240" s="603">
        <f t="shared" si="87"/>
        <v>3.4627500000000002</v>
      </c>
      <c r="G240" s="603">
        <f t="shared" si="87"/>
        <v>2.2307399999999999</v>
      </c>
      <c r="H240" s="603">
        <f t="shared" si="87"/>
        <v>1.6061328000000001</v>
      </c>
      <c r="I240" s="603">
        <f t="shared" si="87"/>
        <v>1.3443331536000001</v>
      </c>
      <c r="J240" s="603">
        <f t="shared" si="87"/>
        <v>1.1373058479456</v>
      </c>
      <c r="K240" s="603">
        <f t="shared" si="87"/>
        <v>0.96216074736197754</v>
      </c>
      <c r="L240" s="603">
        <f t="shared" si="87"/>
        <v>0.8183177156313618</v>
      </c>
      <c r="M240" s="603">
        <f t="shared" si="87"/>
        <v>0.69597921714447319</v>
      </c>
      <c r="N240" s="538">
        <f t="shared" si="85"/>
        <v>-0.17644763366132132</v>
      </c>
      <c r="O240" s="577"/>
      <c r="P240" s="577"/>
    </row>
    <row r="241" spans="1:16" s="355" customFormat="1" ht="15" customHeight="1">
      <c r="A241" s="575"/>
      <c r="B241" s="585"/>
      <c r="C241" s="249" t="s">
        <v>95</v>
      </c>
      <c r="D241" s="603"/>
      <c r="E241" s="603">
        <f t="shared" ref="E241:M241" si="88">E191*E291/10^6</f>
        <v>2.2397499999999999</v>
      </c>
      <c r="F241" s="603">
        <f t="shared" si="88"/>
        <v>2.9170937499999998</v>
      </c>
      <c r="G241" s="603">
        <f t="shared" si="88"/>
        <v>1.77482125</v>
      </c>
      <c r="H241" s="603">
        <f t="shared" si="88"/>
        <v>1.20687845</v>
      </c>
      <c r="I241" s="603">
        <f t="shared" si="88"/>
        <v>0.95403741472499992</v>
      </c>
      <c r="J241" s="603">
        <f t="shared" si="88"/>
        <v>0.80711565285734987</v>
      </c>
      <c r="K241" s="603">
        <f t="shared" si="88"/>
        <v>0.68281984231731796</v>
      </c>
      <c r="L241" s="603">
        <f t="shared" si="88"/>
        <v>0.58073827589087879</v>
      </c>
      <c r="M241" s="603">
        <f t="shared" si="88"/>
        <v>0.49391790364519239</v>
      </c>
      <c r="N241" s="538">
        <f t="shared" si="85"/>
        <v>-0.19199008220004454</v>
      </c>
      <c r="O241" s="577"/>
      <c r="P241" s="577"/>
    </row>
    <row r="242" spans="1:16" s="355" customFormat="1" ht="15" customHeight="1">
      <c r="A242" s="575"/>
      <c r="B242" s="585"/>
      <c r="C242" s="597" t="s">
        <v>96</v>
      </c>
      <c r="D242" s="608"/>
      <c r="E242" s="608">
        <f t="shared" ref="E242:M242" si="89">E192*E292/10^6</f>
        <v>16.12</v>
      </c>
      <c r="F242" s="608">
        <f t="shared" si="89"/>
        <v>23.75</v>
      </c>
      <c r="G242" s="608">
        <f t="shared" si="89"/>
        <v>15.3</v>
      </c>
      <c r="H242" s="608">
        <f t="shared" si="89"/>
        <v>11.016000000000002</v>
      </c>
      <c r="I242" s="608">
        <f t="shared" si="89"/>
        <v>9.2203920000000004</v>
      </c>
      <c r="J242" s="608">
        <f t="shared" si="89"/>
        <v>7.8004516320000006</v>
      </c>
      <c r="K242" s="608">
        <f t="shared" si="89"/>
        <v>6.5991820806719987</v>
      </c>
      <c r="L242" s="608">
        <f t="shared" si="89"/>
        <v>5.6126043596115345</v>
      </c>
      <c r="M242" s="608">
        <f t="shared" si="89"/>
        <v>4.7735200078496103</v>
      </c>
      <c r="N242" s="599">
        <f t="shared" si="85"/>
        <v>-0.17644763366132132</v>
      </c>
      <c r="O242" s="577"/>
      <c r="P242" s="577"/>
    </row>
    <row r="243" spans="1:16" ht="15" customHeight="1">
      <c r="A243" s="575"/>
      <c r="B243" s="452" t="s">
        <v>26</v>
      </c>
      <c r="C243" s="452" t="s">
        <v>27</v>
      </c>
      <c r="D243" s="191"/>
      <c r="E243" s="191"/>
      <c r="F243" s="191"/>
      <c r="G243" s="191"/>
      <c r="H243" s="191"/>
      <c r="I243" s="191"/>
      <c r="J243" s="191"/>
      <c r="K243" s="191"/>
      <c r="L243" s="191"/>
      <c r="M243" s="191"/>
      <c r="N243" s="257"/>
      <c r="O243" s="577"/>
      <c r="P243" s="576"/>
    </row>
    <row r="244" spans="1:16" ht="15" customHeight="1">
      <c r="A244" s="575"/>
      <c r="B244" s="585"/>
      <c r="C244" s="595" t="s">
        <v>87</v>
      </c>
      <c r="D244" s="594"/>
      <c r="E244" s="594"/>
      <c r="F244" s="594"/>
      <c r="G244" s="594"/>
      <c r="H244" s="594"/>
      <c r="I244" s="594"/>
      <c r="J244" s="594"/>
      <c r="K244" s="594"/>
      <c r="L244" s="594"/>
      <c r="M244" s="594"/>
      <c r="N244" s="543"/>
      <c r="O244" s="577"/>
      <c r="P244" s="576"/>
    </row>
    <row r="245" spans="1:16" ht="15" customHeight="1">
      <c r="A245" s="575"/>
      <c r="B245" s="585"/>
      <c r="C245" s="249" t="s">
        <v>99</v>
      </c>
      <c r="D245" s="589"/>
      <c r="E245" s="603">
        <f t="shared" ref="E245:M245" si="90">E195*E295/10^6</f>
        <v>20.63205</v>
      </c>
      <c r="F245" s="603">
        <f t="shared" si="90"/>
        <v>24.677250000000001</v>
      </c>
      <c r="G245" s="603">
        <f t="shared" si="90"/>
        <v>27.334800000000005</v>
      </c>
      <c r="H245" s="603">
        <f t="shared" si="90"/>
        <v>19.681056000000002</v>
      </c>
      <c r="I245" s="603">
        <f t="shared" si="90"/>
        <v>16.473043872000002</v>
      </c>
      <c r="J245" s="603">
        <f t="shared" si="90"/>
        <v>13.936195115712001</v>
      </c>
      <c r="K245" s="603">
        <f t="shared" si="90"/>
        <v>11.790021067892352</v>
      </c>
      <c r="L245" s="603">
        <f t="shared" si="90"/>
        <v>10.027412918242446</v>
      </c>
      <c r="M245" s="603">
        <f t="shared" si="90"/>
        <v>8.5283146869651976</v>
      </c>
      <c r="N245" s="538">
        <f t="shared" ref="N245:N249" si="91">(M245/G245)^(1/6)-1</f>
        <v>-0.17644763366132132</v>
      </c>
      <c r="O245" s="577"/>
      <c r="P245" s="576"/>
    </row>
    <row r="246" spans="1:16" ht="15" customHeight="1">
      <c r="A246" s="575"/>
      <c r="B246" s="258" t="s">
        <v>33</v>
      </c>
      <c r="C246" s="249" t="s">
        <v>100</v>
      </c>
      <c r="D246" s="589"/>
      <c r="E246" s="603">
        <f t="shared" ref="E246:M246" si="92">E196*E296/10^6</f>
        <v>1.66005</v>
      </c>
      <c r="F246" s="603">
        <f t="shared" si="92"/>
        <v>2.9586374999999996</v>
      </c>
      <c r="G246" s="603">
        <f t="shared" si="92"/>
        <v>3.0951899999999997</v>
      </c>
      <c r="H246" s="603">
        <f t="shared" si="92"/>
        <v>2.1047291999999995</v>
      </c>
      <c r="I246" s="603">
        <f t="shared" si="92"/>
        <v>1.6637884325999994</v>
      </c>
      <c r="J246" s="603">
        <f t="shared" si="92"/>
        <v>1.4075650139795999</v>
      </c>
      <c r="K246" s="603">
        <f t="shared" si="92"/>
        <v>1.1908000018267413</v>
      </c>
      <c r="L246" s="603">
        <f t="shared" si="92"/>
        <v>1.0127754015536434</v>
      </c>
      <c r="M246" s="603">
        <f t="shared" si="92"/>
        <v>0.86136547902137384</v>
      </c>
      <c r="N246" s="538">
        <f t="shared" si="91"/>
        <v>-0.19199008220004443</v>
      </c>
      <c r="O246" s="577"/>
      <c r="P246" s="576"/>
    </row>
    <row r="247" spans="1:16" ht="15" customHeight="1">
      <c r="A247" s="575"/>
      <c r="B247" s="258"/>
      <c r="C247" s="249" t="s">
        <v>98</v>
      </c>
      <c r="D247" s="589"/>
      <c r="E247" s="603">
        <f t="shared" ref="E247:M247" si="93">E197*E297/10^6</f>
        <v>1.7577</v>
      </c>
      <c r="F247" s="603">
        <f t="shared" si="93"/>
        <v>3.3169499999999994</v>
      </c>
      <c r="G247" s="603">
        <f t="shared" si="93"/>
        <v>3.6741600000000001</v>
      </c>
      <c r="H247" s="603">
        <f t="shared" si="93"/>
        <v>2.6453951999999998</v>
      </c>
      <c r="I247" s="603">
        <f t="shared" si="93"/>
        <v>2.2141957824</v>
      </c>
      <c r="J247" s="603">
        <f t="shared" si="93"/>
        <v>1.8732096319104001</v>
      </c>
      <c r="K247" s="603">
        <f t="shared" si="93"/>
        <v>1.5847353485961986</v>
      </c>
      <c r="L247" s="603">
        <f t="shared" si="93"/>
        <v>1.3478174139810666</v>
      </c>
      <c r="M247" s="603">
        <f t="shared" si="93"/>
        <v>1.1463187105908972</v>
      </c>
      <c r="N247" s="538">
        <f t="shared" si="91"/>
        <v>-0.17644763366132132</v>
      </c>
      <c r="O247" s="577"/>
      <c r="P247" s="576"/>
    </row>
    <row r="248" spans="1:16" ht="15" customHeight="1">
      <c r="A248" s="575"/>
      <c r="B248" s="585"/>
      <c r="C248" s="249" t="s">
        <v>95</v>
      </c>
      <c r="D248" s="589"/>
      <c r="E248" s="603">
        <f t="shared" ref="E248:M248" si="94">E198*E298/10^6</f>
        <v>1.5678249999999998</v>
      </c>
      <c r="F248" s="603">
        <f t="shared" si="94"/>
        <v>2.7942687500000001</v>
      </c>
      <c r="G248" s="603">
        <f t="shared" si="94"/>
        <v>2.923235</v>
      </c>
      <c r="H248" s="603">
        <f t="shared" si="94"/>
        <v>1.9877998000000001</v>
      </c>
      <c r="I248" s="603">
        <f t="shared" si="94"/>
        <v>1.5713557418999997</v>
      </c>
      <c r="J248" s="603">
        <f t="shared" si="94"/>
        <v>1.3293669576473999</v>
      </c>
      <c r="K248" s="603">
        <f t="shared" si="94"/>
        <v>1.1246444461697003</v>
      </c>
      <c r="L248" s="603">
        <f t="shared" si="94"/>
        <v>0.95651010146732984</v>
      </c>
      <c r="M248" s="603">
        <f t="shared" si="94"/>
        <v>0.81351184129796394</v>
      </c>
      <c r="N248" s="538">
        <f t="shared" si="91"/>
        <v>-0.19199008220004454</v>
      </c>
      <c r="O248" s="577"/>
      <c r="P248" s="576"/>
    </row>
    <row r="249" spans="1:16" ht="15" customHeight="1">
      <c r="A249" s="575"/>
      <c r="B249" s="585"/>
      <c r="C249" s="597" t="s">
        <v>96</v>
      </c>
      <c r="D249" s="598"/>
      <c r="E249" s="608">
        <f t="shared" ref="E249:M249" si="95">E199*E299/10^6</f>
        <v>11.283999999999999</v>
      </c>
      <c r="F249" s="608">
        <f t="shared" si="95"/>
        <v>22.75</v>
      </c>
      <c r="G249" s="608">
        <f t="shared" si="95"/>
        <v>25.2</v>
      </c>
      <c r="H249" s="608">
        <f t="shared" si="95"/>
        <v>18.143999999999998</v>
      </c>
      <c r="I249" s="608">
        <f t="shared" si="95"/>
        <v>15.186527999999999</v>
      </c>
      <c r="J249" s="608">
        <f t="shared" si="95"/>
        <v>12.847802688000003</v>
      </c>
      <c r="K249" s="608">
        <f t="shared" si="95"/>
        <v>10.869241074048</v>
      </c>
      <c r="L249" s="608">
        <f t="shared" si="95"/>
        <v>9.2442895334778239</v>
      </c>
      <c r="M249" s="608">
        <f t="shared" si="95"/>
        <v>7.8622682482228887</v>
      </c>
      <c r="N249" s="599">
        <f t="shared" si="91"/>
        <v>-0.17644763366132132</v>
      </c>
      <c r="O249" s="577"/>
      <c r="P249" s="576"/>
    </row>
    <row r="250" spans="1:16" ht="15" customHeight="1">
      <c r="A250" s="575"/>
      <c r="B250" s="452" t="s">
        <v>26</v>
      </c>
      <c r="C250" s="452" t="s">
        <v>27</v>
      </c>
      <c r="D250" s="191"/>
      <c r="E250" s="191"/>
      <c r="F250" s="191"/>
      <c r="G250" s="191"/>
      <c r="H250" s="191"/>
      <c r="I250" s="191"/>
      <c r="J250" s="191"/>
      <c r="K250" s="191"/>
      <c r="L250" s="191"/>
      <c r="M250" s="191"/>
      <c r="N250" s="257"/>
      <c r="O250" s="577"/>
      <c r="P250" s="576"/>
    </row>
    <row r="251" spans="1:16" ht="15" customHeight="1">
      <c r="A251" s="575"/>
      <c r="B251" s="585" t="s">
        <v>65</v>
      </c>
      <c r="C251" s="593" t="s">
        <v>66</v>
      </c>
      <c r="D251" s="607"/>
      <c r="E251" s="607"/>
      <c r="F251" s="607"/>
      <c r="G251" s="607"/>
      <c r="H251" s="607"/>
      <c r="I251" s="607"/>
      <c r="J251" s="607"/>
      <c r="K251" s="607"/>
      <c r="L251" s="607"/>
      <c r="M251" s="607"/>
      <c r="N251" s="543"/>
      <c r="O251" s="577"/>
      <c r="P251" s="576"/>
    </row>
    <row r="252" spans="1:16" ht="15" customHeight="1">
      <c r="A252" s="575"/>
      <c r="B252" s="585"/>
      <c r="C252" s="249" t="s">
        <v>101</v>
      </c>
      <c r="D252" s="604"/>
      <c r="E252" s="604">
        <f t="shared" ref="E252:M252" si="96">E202*E302/10^6</f>
        <v>17.523904020480003</v>
      </c>
      <c r="F252" s="604">
        <f t="shared" si="96"/>
        <v>9.3460821442560036</v>
      </c>
      <c r="G252" s="604">
        <f t="shared" si="96"/>
        <v>6.4487966795366418</v>
      </c>
      <c r="H252" s="604">
        <f t="shared" si="96"/>
        <v>4.3507881597940541</v>
      </c>
      <c r="I252" s="604">
        <f t="shared" si="96"/>
        <v>2.9945577154323062</v>
      </c>
      <c r="J252" s="604">
        <f t="shared" si="96"/>
        <v>2.6184271311360101</v>
      </c>
      <c r="K252" s="604">
        <f t="shared" si="96"/>
        <v>2.2910955975012808</v>
      </c>
      <c r="L252" s="604">
        <f t="shared" si="96"/>
        <v>2.0156483019575613</v>
      </c>
      <c r="M252" s="604">
        <f t="shared" si="96"/>
        <v>1.7734034146367452</v>
      </c>
      <c r="N252" s="538">
        <f t="shared" ref="N252:N253" si="97">(M252/G252)^(1/6)-1</f>
        <v>-0.19359203389310053</v>
      </c>
      <c r="O252" s="577"/>
      <c r="P252" s="576"/>
    </row>
    <row r="253" spans="1:16" ht="15" customHeight="1">
      <c r="A253" s="575"/>
      <c r="B253" s="585"/>
      <c r="C253" s="600" t="s">
        <v>102</v>
      </c>
      <c r="D253" s="609"/>
      <c r="E253" s="609">
        <f t="shared" ref="E253:M253" si="98">E203*E303/10^6</f>
        <v>13.403016175581083</v>
      </c>
      <c r="F253" s="609">
        <f t="shared" si="98"/>
        <v>8.0418097053486495</v>
      </c>
      <c r="G253" s="609">
        <f t="shared" si="98"/>
        <v>5.4282215511103384</v>
      </c>
      <c r="H253" s="609">
        <f t="shared" si="98"/>
        <v>3.5826262237328232</v>
      </c>
      <c r="I253" s="609">
        <f t="shared" si="98"/>
        <v>2.4658477052344154</v>
      </c>
      <c r="J253" s="609">
        <f t="shared" si="98"/>
        <v>2.1329414477227409</v>
      </c>
      <c r="K253" s="609">
        <f t="shared" si="98"/>
        <v>1.8462330914077478</v>
      </c>
      <c r="L253" s="609">
        <f t="shared" si="98"/>
        <v>1.606804191269082</v>
      </c>
      <c r="M253" s="609">
        <f t="shared" si="98"/>
        <v>1.3984940340578789</v>
      </c>
      <c r="N253" s="599">
        <f t="shared" si="97"/>
        <v>-0.20231056113235868</v>
      </c>
      <c r="O253" s="577"/>
      <c r="P253" s="576"/>
    </row>
    <row r="254" spans="1:16" ht="15" customHeight="1">
      <c r="A254" s="575"/>
      <c r="B254" s="452" t="s">
        <v>26</v>
      </c>
      <c r="C254" s="452" t="s">
        <v>27</v>
      </c>
      <c r="D254" s="191"/>
      <c r="E254" s="191"/>
      <c r="F254" s="191"/>
      <c r="G254" s="191"/>
      <c r="H254" s="191"/>
      <c r="I254" s="191"/>
      <c r="J254" s="191"/>
      <c r="K254" s="191"/>
      <c r="L254" s="191"/>
      <c r="M254" s="191"/>
      <c r="N254" s="257"/>
      <c r="O254" s="577"/>
      <c r="P254" s="576"/>
    </row>
    <row r="255" spans="1:16" ht="15" customHeight="1">
      <c r="A255" s="575"/>
      <c r="B255" s="585" t="s">
        <v>65</v>
      </c>
      <c r="C255" s="593" t="s">
        <v>11</v>
      </c>
      <c r="D255" s="607"/>
      <c r="E255" s="607"/>
      <c r="F255" s="607"/>
      <c r="G255" s="607"/>
      <c r="H255" s="607"/>
      <c r="I255" s="607"/>
      <c r="J255" s="607"/>
      <c r="K255" s="607"/>
      <c r="L255" s="607"/>
      <c r="M255" s="607"/>
      <c r="N255" s="543"/>
      <c r="O255" s="577"/>
      <c r="P255" s="576"/>
    </row>
    <row r="256" spans="1:16" ht="15" customHeight="1">
      <c r="A256" s="575"/>
      <c r="B256" s="585"/>
      <c r="C256" s="249" t="s">
        <v>103</v>
      </c>
      <c r="D256" s="604"/>
      <c r="E256" s="604">
        <f t="shared" ref="E256:M256" si="99">E206*E306/10^6</f>
        <v>0.47113691761592214</v>
      </c>
      <c r="F256" s="604">
        <f t="shared" si="99"/>
        <v>7.6840552532705182</v>
      </c>
      <c r="G256" s="604">
        <f t="shared" si="99"/>
        <v>25.991094457848707</v>
      </c>
      <c r="H256" s="604">
        <f t="shared" si="99"/>
        <v>38.641345845434429</v>
      </c>
      <c r="I256" s="604">
        <f t="shared" si="99"/>
        <v>65.04002002177765</v>
      </c>
      <c r="J256" s="604">
        <f t="shared" si="99"/>
        <v>95.963214142454035</v>
      </c>
      <c r="K256" s="604">
        <f t="shared" si="99"/>
        <v>106.07653916414118</v>
      </c>
      <c r="L256" s="604">
        <f t="shared" si="99"/>
        <v>111.2601399974787</v>
      </c>
      <c r="M256" s="604">
        <f t="shared" si="99"/>
        <v>111.41445566509957</v>
      </c>
      <c r="N256" s="538">
        <f t="shared" ref="N256:N258" si="100">(M256/G256)^(1/6)-1</f>
        <v>0.27453811984017662</v>
      </c>
      <c r="O256" s="577"/>
      <c r="P256" s="576"/>
    </row>
    <row r="257" spans="1:16" ht="15" customHeight="1">
      <c r="A257" s="575"/>
      <c r="B257" s="585"/>
      <c r="C257" s="249" t="s">
        <v>104</v>
      </c>
      <c r="D257" s="604"/>
      <c r="E257" s="604">
        <f t="shared" ref="E257:M257" si="101">E207*E307/10^6</f>
        <v>0.26318080116320891</v>
      </c>
      <c r="F257" s="604">
        <f t="shared" si="101"/>
        <v>4.0544960290243939</v>
      </c>
      <c r="G257" s="604">
        <f t="shared" si="101"/>
        <v>12.623579250278736</v>
      </c>
      <c r="H257" s="604">
        <f t="shared" si="101"/>
        <v>17.692530297859857</v>
      </c>
      <c r="I257" s="604">
        <f t="shared" si="101"/>
        <v>28.307928658797771</v>
      </c>
      <c r="J257" s="604">
        <f t="shared" si="101"/>
        <v>39.695294410316762</v>
      </c>
      <c r="K257" s="604">
        <f t="shared" si="101"/>
        <v>41.589440163218342</v>
      </c>
      <c r="L257" s="604">
        <f t="shared" si="101"/>
        <v>41.318543024288822</v>
      </c>
      <c r="M257" s="604">
        <f t="shared" si="101"/>
        <v>39.158045684324421</v>
      </c>
      <c r="N257" s="538">
        <f t="shared" si="100"/>
        <v>0.20764628481370195</v>
      </c>
      <c r="O257" s="577"/>
      <c r="P257" s="576"/>
    </row>
    <row r="258" spans="1:16" ht="15" customHeight="1">
      <c r="A258" s="575"/>
      <c r="B258" s="585" t="s">
        <v>1</v>
      </c>
      <c r="C258" s="597" t="s">
        <v>105</v>
      </c>
      <c r="D258" s="609"/>
      <c r="E258" s="609">
        <f t="shared" ref="E258:M258" si="102">E208*E308/10^6</f>
        <v>0</v>
      </c>
      <c r="F258" s="609">
        <f t="shared" si="102"/>
        <v>1.8539190958675695E-2</v>
      </c>
      <c r="G258" s="609">
        <f t="shared" si="102"/>
        <v>3.1309932373103026E-2</v>
      </c>
      <c r="H258" s="609">
        <f t="shared" si="102"/>
        <v>0.2039472993278873</v>
      </c>
      <c r="I258" s="609">
        <f t="shared" si="102"/>
        <v>0.27471256651391002</v>
      </c>
      <c r="J258" s="609">
        <f t="shared" si="102"/>
        <v>0.32163940047789347</v>
      </c>
      <c r="K258" s="609">
        <f t="shared" si="102"/>
        <v>0.37519104240359141</v>
      </c>
      <c r="L258" s="609">
        <f t="shared" si="102"/>
        <v>0.43824654167326993</v>
      </c>
      <c r="M258" s="609">
        <f t="shared" si="102"/>
        <v>0.51255804146947237</v>
      </c>
      <c r="N258" s="599">
        <f t="shared" si="100"/>
        <v>0.59346851582489402</v>
      </c>
      <c r="O258" s="577"/>
      <c r="P258" s="576"/>
    </row>
    <row r="259" spans="1:16" ht="15" customHeight="1">
      <c r="A259" s="575"/>
      <c r="B259" s="452" t="s">
        <v>26</v>
      </c>
      <c r="C259" s="452" t="s">
        <v>27</v>
      </c>
      <c r="D259" s="191"/>
      <c r="E259" s="191"/>
      <c r="F259" s="191"/>
      <c r="G259" s="191"/>
      <c r="H259" s="191"/>
      <c r="I259" s="191"/>
      <c r="J259" s="191"/>
      <c r="K259" s="191"/>
      <c r="L259" s="191"/>
      <c r="M259" s="191"/>
      <c r="N259" s="257"/>
      <c r="O259" s="577"/>
      <c r="P259" s="576"/>
    </row>
    <row r="260" spans="1:16" ht="15" customHeight="1">
      <c r="A260" s="575"/>
      <c r="B260" s="588"/>
      <c r="C260" s="596" t="s">
        <v>15</v>
      </c>
      <c r="D260" s="607"/>
      <c r="E260" s="607"/>
      <c r="F260" s="607"/>
      <c r="G260" s="607"/>
      <c r="H260" s="607"/>
      <c r="I260" s="607"/>
      <c r="J260" s="607"/>
      <c r="K260" s="607"/>
      <c r="L260" s="607"/>
      <c r="M260" s="607"/>
      <c r="N260" s="543"/>
      <c r="O260" s="577"/>
      <c r="P260" s="576"/>
    </row>
    <row r="261" spans="1:16" ht="15" customHeight="1">
      <c r="A261" s="575"/>
      <c r="B261" s="258" t="s">
        <v>33</v>
      </c>
      <c r="C261" s="249" t="s">
        <v>106</v>
      </c>
      <c r="D261" s="604"/>
      <c r="E261" s="604">
        <f t="shared" ref="E261:M261" si="103">E211*E311/10^6</f>
        <v>0.76633637140006172</v>
      </c>
      <c r="F261" s="604">
        <f t="shared" si="103"/>
        <v>2.7442781061071311</v>
      </c>
      <c r="G261" s="604">
        <f t="shared" si="103"/>
        <v>8.1338603025122556</v>
      </c>
      <c r="H261" s="604">
        <f t="shared" si="103"/>
        <v>14.640948544522059</v>
      </c>
      <c r="I261" s="604">
        <f t="shared" si="103"/>
        <v>23.507547032961174</v>
      </c>
      <c r="J261" s="604">
        <f t="shared" si="103"/>
        <v>30.579554802742898</v>
      </c>
      <c r="K261" s="604">
        <f t="shared" si="103"/>
        <v>35.166488023154336</v>
      </c>
      <c r="L261" s="604">
        <f t="shared" si="103"/>
        <v>37.206144328497281</v>
      </c>
      <c r="M261" s="604">
        <f t="shared" si="103"/>
        <v>37.652618060439259</v>
      </c>
      <c r="N261" s="538">
        <f t="shared" ref="N261:N262" si="104">(M261/G261)^(1/6)-1</f>
        <v>0.29097077738695742</v>
      </c>
      <c r="O261" s="577"/>
      <c r="P261" s="576"/>
    </row>
    <row r="262" spans="1:16" ht="15" customHeight="1">
      <c r="A262" s="575"/>
      <c r="B262" s="258"/>
      <c r="C262" s="249" t="s">
        <v>107</v>
      </c>
      <c r="D262" s="604"/>
      <c r="E262" s="604">
        <f t="shared" ref="E262:M262" si="105">E212*E312/10^6</f>
        <v>0.34824940800000009</v>
      </c>
      <c r="F262" s="604">
        <f t="shared" si="105"/>
        <v>1.1408046414336004</v>
      </c>
      <c r="G262" s="604">
        <f t="shared" si="105"/>
        <v>3.5818625423093775</v>
      </c>
      <c r="H262" s="604">
        <f t="shared" si="105"/>
        <v>6.44735257615688</v>
      </c>
      <c r="I262" s="604">
        <f t="shared" si="105"/>
        <v>10.581928864657886</v>
      </c>
      <c r="J262" s="604">
        <f t="shared" si="105"/>
        <v>13.76539513807243</v>
      </c>
      <c r="K262" s="604">
        <f t="shared" si="105"/>
        <v>15.830204408783294</v>
      </c>
      <c r="L262" s="604">
        <f t="shared" si="105"/>
        <v>16.748356264492724</v>
      </c>
      <c r="M262" s="604">
        <f t="shared" si="105"/>
        <v>16.949336539666639</v>
      </c>
      <c r="N262" s="538">
        <f t="shared" si="104"/>
        <v>0.29570847058103444</v>
      </c>
      <c r="O262" s="577"/>
      <c r="P262" s="576"/>
    </row>
    <row r="263" spans="1:16" ht="15" customHeight="1">
      <c r="A263" s="575"/>
      <c r="B263" s="444"/>
      <c r="C263" s="572"/>
      <c r="D263" s="572"/>
      <c r="E263" s="573"/>
      <c r="F263" s="573"/>
      <c r="G263" s="573"/>
      <c r="H263" s="573"/>
      <c r="I263" s="573"/>
      <c r="J263" s="573"/>
      <c r="K263" s="573"/>
      <c r="L263" s="573"/>
      <c r="M263" s="573"/>
      <c r="N263" s="574"/>
      <c r="O263" s="577"/>
      <c r="P263" s="576"/>
    </row>
    <row r="264" spans="1:16" ht="15" customHeight="1">
      <c r="A264" s="575"/>
      <c r="B264" s="588"/>
      <c r="C264" s="591" t="s">
        <v>75</v>
      </c>
      <c r="D264" s="589"/>
      <c r="E264" s="589"/>
      <c r="F264" s="589"/>
      <c r="G264" s="589"/>
      <c r="H264" s="589"/>
      <c r="I264" s="589"/>
      <c r="J264" s="589"/>
      <c r="K264" s="589"/>
      <c r="L264" s="589"/>
      <c r="M264" s="589"/>
      <c r="N264" s="592"/>
      <c r="O264" s="577"/>
      <c r="P264" s="576"/>
    </row>
    <row r="265" spans="1:16" ht="15" customHeight="1">
      <c r="A265" s="575"/>
      <c r="B265" s="585" t="s">
        <v>52</v>
      </c>
      <c r="C265" s="249" t="s">
        <v>106</v>
      </c>
      <c r="D265" s="589"/>
      <c r="E265" s="604">
        <f t="shared" ref="E265:M265" si="106">E215*E315/10^6</f>
        <v>10.331050417218917</v>
      </c>
      <c r="F265" s="604">
        <f t="shared" si="106"/>
        <v>14.593912535666853</v>
      </c>
      <c r="G265" s="604">
        <f t="shared" si="106"/>
        <v>12.964075658090625</v>
      </c>
      <c r="H265" s="604">
        <f t="shared" si="106"/>
        <v>15.839728787019373</v>
      </c>
      <c r="I265" s="604">
        <f t="shared" si="106"/>
        <v>21.416251356466681</v>
      </c>
      <c r="J265" s="604">
        <f t="shared" si="106"/>
        <v>24.57732352504129</v>
      </c>
      <c r="K265" s="604">
        <f t="shared" si="106"/>
        <v>21.861053804126065</v>
      </c>
      <c r="L265" s="604">
        <f t="shared" si="106"/>
        <v>15.010674311910615</v>
      </c>
      <c r="M265" s="604">
        <f t="shared" si="106"/>
        <v>10.539037196576686</v>
      </c>
      <c r="N265" s="538">
        <f t="shared" ref="N265:N267" si="107">(M265/G265)^(1/6)-1</f>
        <v>-3.3927106317824807E-2</v>
      </c>
      <c r="O265" s="577"/>
      <c r="P265" s="576"/>
    </row>
    <row r="266" spans="1:16" ht="15" customHeight="1">
      <c r="A266" s="575"/>
      <c r="B266" s="585"/>
      <c r="C266" s="249" t="s">
        <v>107</v>
      </c>
      <c r="D266" s="589"/>
      <c r="E266" s="605">
        <f t="shared" ref="E266:M266" si="108">E216*E316/10^6</f>
        <v>4.6947819861944646</v>
      </c>
      <c r="F266" s="605">
        <f t="shared" si="108"/>
        <v>3.0333666111161279</v>
      </c>
      <c r="G266" s="605">
        <f t="shared" si="108"/>
        <v>2.0686215046652121</v>
      </c>
      <c r="H266" s="605">
        <f t="shared" si="108"/>
        <v>0.8048350749331149</v>
      </c>
      <c r="I266" s="605">
        <f t="shared" si="108"/>
        <v>0.5072951971052807</v>
      </c>
      <c r="J266" s="605">
        <f t="shared" si="108"/>
        <v>0.58217276097627368</v>
      </c>
      <c r="K266" s="605">
        <f t="shared" si="108"/>
        <v>0.51783140820975793</v>
      </c>
      <c r="L266" s="605">
        <f t="shared" si="108"/>
        <v>0.35556376589895372</v>
      </c>
      <c r="M266" s="605">
        <f t="shared" si="108"/>
        <v>0.32711866462703748</v>
      </c>
      <c r="N266" s="538">
        <f t="shared" si="107"/>
        <v>-0.26463314987401554</v>
      </c>
      <c r="O266" s="577"/>
      <c r="P266" s="576"/>
    </row>
    <row r="267" spans="1:16" ht="15" customHeight="1">
      <c r="A267" s="575"/>
      <c r="B267" s="601"/>
      <c r="C267" s="252" t="s">
        <v>37</v>
      </c>
      <c r="D267" s="603"/>
      <c r="E267" s="603">
        <f t="shared" ref="E267:J267" si="109">SUM(E261:E262,E256:E258,E252:E253,E245:E249,E238:E242,E232:E235,E227:E229,E265:E266)</f>
        <v>324.10555609765368</v>
      </c>
      <c r="F267" s="603">
        <f t="shared" si="109"/>
        <v>361.10507546718202</v>
      </c>
      <c r="G267" s="603">
        <f t="shared" si="109"/>
        <v>300.49419787872495</v>
      </c>
      <c r="H267" s="603">
        <f t="shared" si="109"/>
        <v>261.99993272878049</v>
      </c>
      <c r="I267" s="603">
        <f t="shared" si="109"/>
        <v>288.11432712558707</v>
      </c>
      <c r="J267" s="603">
        <f t="shared" si="109"/>
        <v>322.7693921125578</v>
      </c>
      <c r="K267" s="603">
        <f>SUM(K261:K262,K256:K258,K252:K253,K245:K249,K238:K242,K232:K235,K227:K229,K265:K266)</f>
        <v>320.75735793610596</v>
      </c>
      <c r="L267" s="603">
        <f>SUM(L261:L262,L256:L258,L252:L253,L245:L249,L238:L242,L232:L235,L227:L229,L265:L266)</f>
        <v>306.93051141626984</v>
      </c>
      <c r="M267" s="603">
        <f>SUM(M261:M262,M256:M258,M252:M253,M245:M249,M238:M242,M232:M235,M227:M229,M265:M266)</f>
        <v>288.59038458172449</v>
      </c>
      <c r="N267" s="538">
        <f t="shared" si="107"/>
        <v>-6.7140456051976161E-3</v>
      </c>
      <c r="O267" s="577"/>
      <c r="P267" s="576"/>
    </row>
    <row r="268" spans="1:16" ht="15" customHeight="1">
      <c r="A268" s="575"/>
      <c r="B268" s="576"/>
      <c r="C268" s="576"/>
      <c r="D268" s="582"/>
      <c r="E268" s="582"/>
      <c r="F268" s="582"/>
      <c r="G268" s="582"/>
      <c r="H268" s="582"/>
      <c r="I268" s="582"/>
      <c r="J268" s="582"/>
      <c r="K268" s="582"/>
      <c r="L268" s="582"/>
      <c r="M268" s="582"/>
      <c r="N268" s="576"/>
      <c r="O268" s="577"/>
      <c r="P268" s="576"/>
    </row>
    <row r="269" spans="1:16" ht="15" customHeight="1">
      <c r="A269" s="575"/>
      <c r="B269" s="610" t="s">
        <v>42</v>
      </c>
      <c r="C269" s="576"/>
      <c r="D269" s="582"/>
      <c r="E269" s="582"/>
      <c r="F269" s="582"/>
      <c r="G269" s="582"/>
      <c r="H269" s="582"/>
      <c r="I269" s="582"/>
      <c r="J269" s="582"/>
      <c r="K269" s="582"/>
      <c r="L269" s="582"/>
      <c r="M269" s="582"/>
      <c r="N269" s="577"/>
      <c r="O269" s="577"/>
      <c r="P269" s="576"/>
    </row>
    <row r="270" spans="1:16" ht="15" customHeight="1">
      <c r="A270" s="575"/>
      <c r="B270" s="452" t="s">
        <v>26</v>
      </c>
      <c r="C270" s="452" t="s">
        <v>27</v>
      </c>
      <c r="D270" s="452" t="s">
        <v>28</v>
      </c>
      <c r="E270" s="191">
        <v>2011</v>
      </c>
      <c r="F270" s="191">
        <v>2012</v>
      </c>
      <c r="G270" s="191">
        <v>2013</v>
      </c>
      <c r="H270" s="191">
        <v>2014</v>
      </c>
      <c r="I270" s="191">
        <v>2015</v>
      </c>
      <c r="J270" s="191">
        <v>2016</v>
      </c>
      <c r="K270" s="191">
        <v>2017</v>
      </c>
      <c r="L270" s="191">
        <v>2018</v>
      </c>
      <c r="M270" s="191">
        <v>2019</v>
      </c>
      <c r="N270" s="257" t="s">
        <v>29</v>
      </c>
      <c r="O270" s="577"/>
      <c r="P270" s="576"/>
    </row>
    <row r="271" spans="1:16" ht="15" customHeight="1">
      <c r="A271" s="575"/>
      <c r="B271" s="585"/>
      <c r="C271" s="593" t="s">
        <v>38</v>
      </c>
      <c r="D271" s="594"/>
      <c r="E271" s="594"/>
      <c r="F271" s="594"/>
      <c r="G271" s="594"/>
      <c r="H271" s="594"/>
      <c r="I271" s="594"/>
      <c r="J271" s="594"/>
      <c r="K271" s="594"/>
      <c r="L271" s="594"/>
      <c r="M271" s="594"/>
      <c r="N271" s="543"/>
      <c r="O271" s="577"/>
      <c r="P271" s="576"/>
    </row>
    <row r="272" spans="1:16" ht="15" customHeight="1">
      <c r="A272" s="575"/>
      <c r="B272" s="258" t="s">
        <v>33</v>
      </c>
      <c r="C272" s="249" t="s">
        <v>94</v>
      </c>
      <c r="D272" s="603"/>
      <c r="E272" s="603">
        <f t="shared" ref="E272:M272" si="110">E118</f>
        <v>810</v>
      </c>
      <c r="F272" s="603">
        <f t="shared" si="110"/>
        <v>729</v>
      </c>
      <c r="G272" s="603">
        <f t="shared" si="110"/>
        <v>656.1</v>
      </c>
      <c r="H272" s="603">
        <f t="shared" si="110"/>
        <v>590.49</v>
      </c>
      <c r="I272" s="603">
        <f t="shared" si="110"/>
        <v>531.44100000000003</v>
      </c>
      <c r="J272" s="603">
        <f t="shared" si="110"/>
        <v>478.29690000000005</v>
      </c>
      <c r="K272" s="603">
        <f t="shared" si="110"/>
        <v>430.46721000000008</v>
      </c>
      <c r="L272" s="603">
        <f t="shared" si="110"/>
        <v>387.42048900000009</v>
      </c>
      <c r="M272" s="603">
        <f t="shared" si="110"/>
        <v>348.6784401000001</v>
      </c>
      <c r="N272" s="538">
        <f t="shared" ref="N272:N274" si="111">(M272/G272)^(1/6)-1</f>
        <v>-9.9999999999999978E-2</v>
      </c>
      <c r="O272" s="577"/>
      <c r="P272" s="576"/>
    </row>
    <row r="273" spans="1:16" ht="15" customHeight="1">
      <c r="A273" s="575"/>
      <c r="B273" s="258"/>
      <c r="C273" s="249" t="s">
        <v>95</v>
      </c>
      <c r="D273" s="603"/>
      <c r="E273" s="603">
        <f t="shared" ref="E273:M273" si="112">E119</f>
        <v>361.25</v>
      </c>
      <c r="F273" s="603">
        <f t="shared" si="112"/>
        <v>307.0625</v>
      </c>
      <c r="G273" s="603">
        <f t="shared" si="112"/>
        <v>261.00312500000001</v>
      </c>
      <c r="H273" s="603">
        <f t="shared" si="112"/>
        <v>221.85265625</v>
      </c>
      <c r="I273" s="603">
        <f t="shared" si="112"/>
        <v>188.5747578125</v>
      </c>
      <c r="J273" s="603">
        <f t="shared" si="112"/>
        <v>169.71728203124999</v>
      </c>
      <c r="K273" s="603">
        <f t="shared" si="112"/>
        <v>152.745553828125</v>
      </c>
      <c r="L273" s="603">
        <f t="shared" si="112"/>
        <v>137.47099844531249</v>
      </c>
      <c r="M273" s="603">
        <f t="shared" si="112"/>
        <v>123.72389860078124</v>
      </c>
      <c r="N273" s="538">
        <f t="shared" si="111"/>
        <v>-0.11698520246749955</v>
      </c>
      <c r="O273" s="577"/>
      <c r="P273" s="576"/>
    </row>
    <row r="274" spans="1:16" ht="15" customHeight="1">
      <c r="A274" s="575"/>
      <c r="B274" s="585"/>
      <c r="C274" s="597" t="s">
        <v>96</v>
      </c>
      <c r="D274" s="608"/>
      <c r="E274" s="608">
        <f t="shared" ref="E274:M274" si="113">E120</f>
        <v>1620</v>
      </c>
      <c r="F274" s="608">
        <f t="shared" si="113"/>
        <v>1458</v>
      </c>
      <c r="G274" s="608">
        <f t="shared" si="113"/>
        <v>1312.2</v>
      </c>
      <c r="H274" s="608">
        <f t="shared" si="113"/>
        <v>1180.98</v>
      </c>
      <c r="I274" s="608">
        <f t="shared" si="113"/>
        <v>1062.8820000000001</v>
      </c>
      <c r="J274" s="608">
        <f t="shared" si="113"/>
        <v>956.5938000000001</v>
      </c>
      <c r="K274" s="608">
        <f t="shared" si="113"/>
        <v>860.93442000000016</v>
      </c>
      <c r="L274" s="608">
        <f t="shared" si="113"/>
        <v>774.84097800000018</v>
      </c>
      <c r="M274" s="608">
        <f t="shared" si="113"/>
        <v>697.35688020000021</v>
      </c>
      <c r="N274" s="599">
        <f t="shared" si="111"/>
        <v>-9.9999999999999978E-2</v>
      </c>
      <c r="O274" s="577"/>
      <c r="P274" s="576"/>
    </row>
    <row r="275" spans="1:16" ht="15" customHeight="1">
      <c r="A275" s="575"/>
      <c r="B275" s="452" t="s">
        <v>26</v>
      </c>
      <c r="C275" s="452" t="s">
        <v>27</v>
      </c>
      <c r="D275" s="191"/>
      <c r="E275" s="191"/>
      <c r="F275" s="191"/>
      <c r="G275" s="191"/>
      <c r="H275" s="191"/>
      <c r="I275" s="191"/>
      <c r="J275" s="191"/>
      <c r="K275" s="191"/>
      <c r="L275" s="191"/>
      <c r="M275" s="191"/>
      <c r="N275" s="257"/>
      <c r="O275" s="577"/>
      <c r="P275" s="576"/>
    </row>
    <row r="276" spans="1:16" ht="15" customHeight="1">
      <c r="A276" s="575"/>
      <c r="B276" s="585"/>
      <c r="C276" s="593" t="s">
        <v>59</v>
      </c>
      <c r="D276" s="594"/>
      <c r="E276" s="594"/>
      <c r="F276" s="594"/>
      <c r="G276" s="594"/>
      <c r="H276" s="594"/>
      <c r="I276" s="594"/>
      <c r="J276" s="594"/>
      <c r="K276" s="594"/>
      <c r="L276" s="594"/>
      <c r="M276" s="594"/>
      <c r="N276" s="543"/>
      <c r="O276" s="577"/>
      <c r="P276" s="576"/>
    </row>
    <row r="277" spans="1:16" ht="15" customHeight="1">
      <c r="A277" s="575"/>
      <c r="B277" s="258" t="s">
        <v>33</v>
      </c>
      <c r="C277" s="249" t="s">
        <v>97</v>
      </c>
      <c r="D277" s="603"/>
      <c r="E277" s="603">
        <f t="shared" ref="E277:M277" si="114">E123</f>
        <v>1822.5</v>
      </c>
      <c r="F277" s="603">
        <f t="shared" si="114"/>
        <v>1549.125</v>
      </c>
      <c r="G277" s="603">
        <f t="shared" si="114"/>
        <v>1316.7562499999999</v>
      </c>
      <c r="H277" s="603">
        <f t="shared" si="114"/>
        <v>1119.2428124999999</v>
      </c>
      <c r="I277" s="603">
        <f t="shared" si="114"/>
        <v>951.3563906249999</v>
      </c>
      <c r="J277" s="603">
        <f t="shared" si="114"/>
        <v>856.22075156249991</v>
      </c>
      <c r="K277" s="603">
        <f t="shared" si="114"/>
        <v>770.59867640624998</v>
      </c>
      <c r="L277" s="603">
        <f t="shared" si="114"/>
        <v>693.53880876562505</v>
      </c>
      <c r="M277" s="603">
        <f t="shared" si="114"/>
        <v>624.18492788906258</v>
      </c>
      <c r="N277" s="538">
        <f t="shared" ref="N277:N279" si="115">(M277/G277)^(1/6)-1</f>
        <v>-0.11698520246749955</v>
      </c>
      <c r="O277" s="577"/>
      <c r="P277" s="576"/>
    </row>
    <row r="278" spans="1:16" ht="15" customHeight="1">
      <c r="A278" s="575"/>
      <c r="B278" s="258"/>
      <c r="C278" s="249" t="s">
        <v>95</v>
      </c>
      <c r="D278" s="603"/>
      <c r="E278" s="603">
        <f t="shared" ref="E278:M278" si="116">E124</f>
        <v>361.25</v>
      </c>
      <c r="F278" s="603">
        <f t="shared" si="116"/>
        <v>307.0625</v>
      </c>
      <c r="G278" s="603">
        <f t="shared" si="116"/>
        <v>261.00312500000001</v>
      </c>
      <c r="H278" s="603">
        <f t="shared" si="116"/>
        <v>221.85265625</v>
      </c>
      <c r="I278" s="603">
        <f t="shared" si="116"/>
        <v>188.5747578125</v>
      </c>
      <c r="J278" s="603">
        <f t="shared" si="116"/>
        <v>169.71728203124999</v>
      </c>
      <c r="K278" s="603">
        <f t="shared" si="116"/>
        <v>152.745553828125</v>
      </c>
      <c r="L278" s="603">
        <f t="shared" si="116"/>
        <v>137.47099844531249</v>
      </c>
      <c r="M278" s="603">
        <f t="shared" si="116"/>
        <v>123.72389860078124</v>
      </c>
      <c r="N278" s="538">
        <f t="shared" si="115"/>
        <v>-0.11698520246749955</v>
      </c>
      <c r="O278" s="577"/>
      <c r="P278" s="576"/>
    </row>
    <row r="279" spans="1:16" ht="15" customHeight="1">
      <c r="A279" s="575"/>
      <c r="B279" s="585"/>
      <c r="C279" s="597" t="s">
        <v>96</v>
      </c>
      <c r="D279" s="608"/>
      <c r="E279" s="608">
        <f t="shared" ref="E279:M279" si="117">E125</f>
        <v>2025</v>
      </c>
      <c r="F279" s="608">
        <f t="shared" si="117"/>
        <v>1508</v>
      </c>
      <c r="G279" s="608">
        <f t="shared" si="117"/>
        <v>1357.2</v>
      </c>
      <c r="H279" s="608">
        <f t="shared" si="117"/>
        <v>1221.4800000000002</v>
      </c>
      <c r="I279" s="608">
        <f t="shared" si="117"/>
        <v>1099.3320000000003</v>
      </c>
      <c r="J279" s="608">
        <f t="shared" si="117"/>
        <v>989.39880000000028</v>
      </c>
      <c r="K279" s="608">
        <f t="shared" si="117"/>
        <v>890.45892000000026</v>
      </c>
      <c r="L279" s="608">
        <f t="shared" si="117"/>
        <v>801.41302800000028</v>
      </c>
      <c r="M279" s="608">
        <f t="shared" si="117"/>
        <v>721.27172520000022</v>
      </c>
      <c r="N279" s="599">
        <f t="shared" si="115"/>
        <v>-9.9999999999999978E-2</v>
      </c>
      <c r="O279" s="577"/>
      <c r="P279" s="576"/>
    </row>
    <row r="280" spans="1:16" ht="15" customHeight="1">
      <c r="A280" s="575"/>
      <c r="B280" s="452" t="s">
        <v>26</v>
      </c>
      <c r="C280" s="452" t="s">
        <v>27</v>
      </c>
      <c r="D280" s="191"/>
      <c r="E280" s="191"/>
      <c r="F280" s="191"/>
      <c r="G280" s="191"/>
      <c r="H280" s="191"/>
      <c r="I280" s="191"/>
      <c r="J280" s="191"/>
      <c r="K280" s="191"/>
      <c r="L280" s="191"/>
      <c r="M280" s="191"/>
      <c r="N280" s="257"/>
      <c r="O280" s="577"/>
      <c r="P280" s="576"/>
    </row>
    <row r="281" spans="1:16" ht="15" customHeight="1">
      <c r="A281" s="575"/>
      <c r="B281" s="585"/>
      <c r="C281" s="593" t="s">
        <v>60</v>
      </c>
      <c r="D281" s="594"/>
      <c r="E281" s="594"/>
      <c r="F281" s="594"/>
      <c r="G281" s="594"/>
      <c r="H281" s="594"/>
      <c r="I281" s="594"/>
      <c r="J281" s="594"/>
      <c r="K281" s="594"/>
      <c r="L281" s="594"/>
      <c r="M281" s="594"/>
      <c r="N281" s="543"/>
      <c r="O281" s="577"/>
      <c r="P281" s="576"/>
    </row>
    <row r="282" spans="1:16" ht="15" customHeight="1">
      <c r="A282" s="575"/>
      <c r="B282" s="258" t="s">
        <v>33</v>
      </c>
      <c r="C282" s="249" t="s">
        <v>97</v>
      </c>
      <c r="D282" s="603"/>
      <c r="E282" s="603">
        <f t="shared" ref="E282:M282" si="118">E128</f>
        <v>2448</v>
      </c>
      <c r="F282" s="603">
        <f t="shared" si="118"/>
        <v>2003</v>
      </c>
      <c r="G282" s="603">
        <f t="shared" si="118"/>
        <v>1802.7</v>
      </c>
      <c r="H282" s="603">
        <f t="shared" si="118"/>
        <v>1622.43</v>
      </c>
      <c r="I282" s="603">
        <f t="shared" si="118"/>
        <v>1460.1870000000001</v>
      </c>
      <c r="J282" s="603">
        <f t="shared" si="118"/>
        <v>1314.1683</v>
      </c>
      <c r="K282" s="603">
        <f t="shared" si="118"/>
        <v>1182.7514700000002</v>
      </c>
      <c r="L282" s="603">
        <f t="shared" si="118"/>
        <v>1064.4763230000001</v>
      </c>
      <c r="M282" s="603">
        <f t="shared" si="118"/>
        <v>958.02869070000008</v>
      </c>
      <c r="N282" s="538">
        <f t="shared" ref="N282:N285" si="119">(M282/G282)^(1/6)-1</f>
        <v>-9.9999999999999978E-2</v>
      </c>
      <c r="O282" s="577"/>
      <c r="P282" s="576"/>
    </row>
    <row r="283" spans="1:16" ht="15" customHeight="1">
      <c r="A283" s="575"/>
      <c r="B283" s="258"/>
      <c r="C283" s="249" t="s">
        <v>98</v>
      </c>
      <c r="D283" s="603"/>
      <c r="E283" s="603">
        <f t="shared" ref="E283:M283" si="120">E129</f>
        <v>891</v>
      </c>
      <c r="F283" s="603">
        <f t="shared" si="120"/>
        <v>437.4</v>
      </c>
      <c r="G283" s="603">
        <f t="shared" si="120"/>
        <v>393.66</v>
      </c>
      <c r="H283" s="603">
        <f t="shared" si="120"/>
        <v>354.29399999999998</v>
      </c>
      <c r="I283" s="603">
        <f t="shared" si="120"/>
        <v>318.8646</v>
      </c>
      <c r="J283" s="603">
        <f t="shared" si="120"/>
        <v>286.97814</v>
      </c>
      <c r="K283" s="603">
        <f t="shared" si="120"/>
        <v>258.280326</v>
      </c>
      <c r="L283" s="603">
        <f t="shared" si="120"/>
        <v>232.4522934</v>
      </c>
      <c r="M283" s="603">
        <f t="shared" si="120"/>
        <v>209.20706405999999</v>
      </c>
      <c r="N283" s="538">
        <f t="shared" si="119"/>
        <v>-9.9999999999999978E-2</v>
      </c>
      <c r="O283" s="577"/>
      <c r="P283" s="576"/>
    </row>
    <row r="284" spans="1:16" ht="15" customHeight="1">
      <c r="A284" s="575"/>
      <c r="B284" s="258"/>
      <c r="C284" s="249" t="s">
        <v>95</v>
      </c>
      <c r="D284" s="603"/>
      <c r="E284" s="603">
        <f t="shared" ref="E284:M284" si="121">E130</f>
        <v>433.5</v>
      </c>
      <c r="F284" s="603">
        <f t="shared" si="121"/>
        <v>368.47499999999997</v>
      </c>
      <c r="G284" s="603">
        <f t="shared" si="121"/>
        <v>313.20374999999996</v>
      </c>
      <c r="H284" s="603">
        <f t="shared" si="121"/>
        <v>266.22318749999994</v>
      </c>
      <c r="I284" s="603">
        <f t="shared" si="121"/>
        <v>226.28970937499994</v>
      </c>
      <c r="J284" s="603">
        <f t="shared" si="121"/>
        <v>203.66073843749996</v>
      </c>
      <c r="K284" s="603">
        <f t="shared" si="121"/>
        <v>183.29466459374996</v>
      </c>
      <c r="L284" s="603">
        <f t="shared" si="121"/>
        <v>164.96519813437496</v>
      </c>
      <c r="M284" s="603">
        <f t="shared" si="121"/>
        <v>148.46867832093747</v>
      </c>
      <c r="N284" s="538">
        <f t="shared" si="119"/>
        <v>-0.11698520246749955</v>
      </c>
      <c r="O284" s="577"/>
      <c r="P284" s="576"/>
    </row>
    <row r="285" spans="1:16" ht="15" customHeight="1">
      <c r="A285" s="575"/>
      <c r="B285" s="585"/>
      <c r="C285" s="597" t="s">
        <v>96</v>
      </c>
      <c r="D285" s="608"/>
      <c r="E285" s="608">
        <f t="shared" ref="E285:M285" si="122">E131</f>
        <v>3240</v>
      </c>
      <c r="F285" s="608">
        <f t="shared" si="122"/>
        <v>1916</v>
      </c>
      <c r="G285" s="608">
        <f t="shared" si="122"/>
        <v>1724.4</v>
      </c>
      <c r="H285" s="608">
        <f t="shared" si="122"/>
        <v>1551.96</v>
      </c>
      <c r="I285" s="608">
        <f t="shared" si="122"/>
        <v>1396.7640000000001</v>
      </c>
      <c r="J285" s="608">
        <f t="shared" si="122"/>
        <v>1257.0876000000001</v>
      </c>
      <c r="K285" s="608">
        <f t="shared" si="122"/>
        <v>1131.3788400000001</v>
      </c>
      <c r="L285" s="608">
        <f t="shared" si="122"/>
        <v>1018.2409560000001</v>
      </c>
      <c r="M285" s="608">
        <f t="shared" si="122"/>
        <v>916.41686040000013</v>
      </c>
      <c r="N285" s="599">
        <f t="shared" si="119"/>
        <v>-9.9999999999999978E-2</v>
      </c>
      <c r="O285" s="577"/>
      <c r="P285" s="576"/>
    </row>
    <row r="286" spans="1:16" ht="15" customHeight="1">
      <c r="A286" s="575"/>
      <c r="B286" s="452" t="s">
        <v>26</v>
      </c>
      <c r="C286" s="452" t="s">
        <v>27</v>
      </c>
      <c r="D286" s="191"/>
      <c r="E286" s="191"/>
      <c r="F286" s="191"/>
      <c r="G286" s="191"/>
      <c r="H286" s="191"/>
      <c r="I286" s="191"/>
      <c r="J286" s="191"/>
      <c r="K286" s="191"/>
      <c r="L286" s="191"/>
      <c r="M286" s="191"/>
      <c r="N286" s="257"/>
      <c r="O286" s="577"/>
      <c r="P286" s="576"/>
    </row>
    <row r="287" spans="1:16" ht="15" customHeight="1">
      <c r="A287" s="575"/>
      <c r="B287" s="585"/>
      <c r="C287" s="593" t="s">
        <v>62</v>
      </c>
      <c r="D287" s="594"/>
      <c r="E287" s="594"/>
      <c r="F287" s="594"/>
      <c r="G287" s="594"/>
      <c r="H287" s="594"/>
      <c r="I287" s="594"/>
      <c r="J287" s="594"/>
      <c r="K287" s="594"/>
      <c r="L287" s="594"/>
      <c r="M287" s="594"/>
      <c r="N287" s="543"/>
      <c r="O287" s="577"/>
      <c r="P287" s="576"/>
    </row>
    <row r="288" spans="1:16" ht="15" customHeight="1">
      <c r="A288" s="575"/>
      <c r="B288" s="585"/>
      <c r="C288" s="249" t="s">
        <v>99</v>
      </c>
      <c r="D288" s="603"/>
      <c r="E288" s="603">
        <f t="shared" ref="E288:M288" si="123">E134</f>
        <v>4437</v>
      </c>
      <c r="F288" s="603">
        <f t="shared" si="123"/>
        <v>2531</v>
      </c>
      <c r="G288" s="603">
        <f t="shared" si="123"/>
        <v>2277.9</v>
      </c>
      <c r="H288" s="603">
        <f t="shared" si="123"/>
        <v>2050.11</v>
      </c>
      <c r="I288" s="603">
        <f t="shared" si="123"/>
        <v>1845.0990000000002</v>
      </c>
      <c r="J288" s="603">
        <f t="shared" si="123"/>
        <v>1660.5891000000001</v>
      </c>
      <c r="K288" s="603">
        <f t="shared" si="123"/>
        <v>1494.5301900000002</v>
      </c>
      <c r="L288" s="603">
        <f t="shared" si="123"/>
        <v>1345.0771710000001</v>
      </c>
      <c r="M288" s="603">
        <f t="shared" si="123"/>
        <v>1210.5694539000001</v>
      </c>
      <c r="N288" s="538">
        <f t="shared" ref="N288:N292" si="124">(M288/G288)^(1/6)-1</f>
        <v>-9.9999999999999978E-2</v>
      </c>
      <c r="O288" s="577"/>
      <c r="P288" s="576"/>
    </row>
    <row r="289" spans="1:16" ht="15" customHeight="1">
      <c r="A289" s="575"/>
      <c r="B289" s="258" t="s">
        <v>33</v>
      </c>
      <c r="C289" s="249" t="s">
        <v>100</v>
      </c>
      <c r="D289" s="603"/>
      <c r="E289" s="603">
        <f t="shared" ref="E289:M289" si="125">E135</f>
        <v>382.5</v>
      </c>
      <c r="F289" s="603">
        <f t="shared" si="125"/>
        <v>325.125</v>
      </c>
      <c r="G289" s="603">
        <f t="shared" si="125"/>
        <v>276.35624999999999</v>
      </c>
      <c r="H289" s="603">
        <f t="shared" si="125"/>
        <v>234.90281249999998</v>
      </c>
      <c r="I289" s="603">
        <f t="shared" si="125"/>
        <v>199.66739062499997</v>
      </c>
      <c r="J289" s="603">
        <f t="shared" si="125"/>
        <v>179.70065156249998</v>
      </c>
      <c r="K289" s="603">
        <f t="shared" si="125"/>
        <v>161.73058640624998</v>
      </c>
      <c r="L289" s="603">
        <f t="shared" si="125"/>
        <v>145.557527765625</v>
      </c>
      <c r="M289" s="603">
        <f t="shared" si="125"/>
        <v>131.00177498906251</v>
      </c>
      <c r="N289" s="538">
        <f t="shared" si="124"/>
        <v>-0.11698520246749955</v>
      </c>
      <c r="O289" s="577"/>
      <c r="P289" s="576"/>
    </row>
    <row r="290" spans="1:16" ht="15" customHeight="1">
      <c r="A290" s="575"/>
      <c r="B290" s="258"/>
      <c r="C290" s="249" t="s">
        <v>98</v>
      </c>
      <c r="D290" s="603"/>
      <c r="E290" s="603">
        <f t="shared" ref="E290:M290" si="126">E136</f>
        <v>405</v>
      </c>
      <c r="F290" s="603">
        <f t="shared" si="126"/>
        <v>364.5</v>
      </c>
      <c r="G290" s="603">
        <f t="shared" si="126"/>
        <v>328.05</v>
      </c>
      <c r="H290" s="603">
        <f t="shared" si="126"/>
        <v>295.245</v>
      </c>
      <c r="I290" s="603">
        <f t="shared" si="126"/>
        <v>265.72050000000002</v>
      </c>
      <c r="J290" s="603">
        <f t="shared" si="126"/>
        <v>239.14845000000003</v>
      </c>
      <c r="K290" s="603">
        <f t="shared" si="126"/>
        <v>215.23360500000004</v>
      </c>
      <c r="L290" s="603">
        <f t="shared" si="126"/>
        <v>193.71024450000004</v>
      </c>
      <c r="M290" s="603">
        <f t="shared" si="126"/>
        <v>174.33922005000005</v>
      </c>
      <c r="N290" s="538">
        <f t="shared" si="124"/>
        <v>-9.9999999999999978E-2</v>
      </c>
      <c r="O290" s="577"/>
      <c r="P290" s="576"/>
    </row>
    <row r="291" spans="1:16" ht="15" customHeight="1">
      <c r="A291" s="575"/>
      <c r="B291" s="585"/>
      <c r="C291" s="249" t="s">
        <v>95</v>
      </c>
      <c r="D291" s="603"/>
      <c r="E291" s="603">
        <f t="shared" ref="E291:M291" si="127">E137</f>
        <v>361.25</v>
      </c>
      <c r="F291" s="603">
        <f t="shared" si="127"/>
        <v>307.0625</v>
      </c>
      <c r="G291" s="603">
        <f t="shared" si="127"/>
        <v>261.00312500000001</v>
      </c>
      <c r="H291" s="603">
        <f t="shared" si="127"/>
        <v>221.85265625</v>
      </c>
      <c r="I291" s="603">
        <f t="shared" si="127"/>
        <v>188.5747578125</v>
      </c>
      <c r="J291" s="603">
        <f t="shared" si="127"/>
        <v>169.71728203124999</v>
      </c>
      <c r="K291" s="603">
        <f t="shared" si="127"/>
        <v>152.745553828125</v>
      </c>
      <c r="L291" s="603">
        <f t="shared" si="127"/>
        <v>137.47099844531249</v>
      </c>
      <c r="M291" s="603">
        <f t="shared" si="127"/>
        <v>123.72389860078124</v>
      </c>
      <c r="N291" s="538">
        <f t="shared" si="124"/>
        <v>-0.11698520246749955</v>
      </c>
      <c r="O291" s="577"/>
      <c r="P291" s="576"/>
    </row>
    <row r="292" spans="1:16" ht="15" customHeight="1">
      <c r="A292" s="575"/>
      <c r="B292" s="585"/>
      <c r="C292" s="597" t="s">
        <v>96</v>
      </c>
      <c r="D292" s="608"/>
      <c r="E292" s="608">
        <f t="shared" ref="E292:M292" si="128">E138</f>
        <v>2600</v>
      </c>
      <c r="F292" s="608">
        <f t="shared" si="128"/>
        <v>2500</v>
      </c>
      <c r="G292" s="608">
        <f t="shared" si="128"/>
        <v>2250</v>
      </c>
      <c r="H292" s="608">
        <f t="shared" si="128"/>
        <v>2025.0000000000002</v>
      </c>
      <c r="I292" s="608">
        <f t="shared" si="128"/>
        <v>1822.5000000000002</v>
      </c>
      <c r="J292" s="608">
        <f t="shared" si="128"/>
        <v>1640.2500000000002</v>
      </c>
      <c r="K292" s="608">
        <f t="shared" si="128"/>
        <v>1476.2250000000001</v>
      </c>
      <c r="L292" s="608">
        <f t="shared" si="128"/>
        <v>1328.6025000000002</v>
      </c>
      <c r="M292" s="608">
        <f t="shared" si="128"/>
        <v>1195.7422500000002</v>
      </c>
      <c r="N292" s="599">
        <f t="shared" si="124"/>
        <v>-9.9999999999999978E-2</v>
      </c>
      <c r="O292" s="577"/>
      <c r="P292" s="576"/>
    </row>
    <row r="293" spans="1:16" ht="15" customHeight="1">
      <c r="A293" s="575"/>
      <c r="B293" s="452" t="s">
        <v>26</v>
      </c>
      <c r="C293" s="452" t="s">
        <v>27</v>
      </c>
      <c r="D293" s="191"/>
      <c r="E293" s="191"/>
      <c r="F293" s="191"/>
      <c r="G293" s="191"/>
      <c r="H293" s="191"/>
      <c r="I293" s="191"/>
      <c r="J293" s="191"/>
      <c r="K293" s="191"/>
      <c r="L293" s="191"/>
      <c r="M293" s="191"/>
      <c r="N293" s="257"/>
      <c r="O293" s="577"/>
      <c r="P293" s="576"/>
    </row>
    <row r="294" spans="1:16" ht="15" customHeight="1">
      <c r="A294" s="575"/>
      <c r="B294" s="585"/>
      <c r="C294" s="595" t="s">
        <v>87</v>
      </c>
      <c r="D294" s="594"/>
      <c r="E294" s="594"/>
      <c r="F294" s="594"/>
      <c r="G294" s="594"/>
      <c r="H294" s="594"/>
      <c r="I294" s="594"/>
      <c r="J294" s="594"/>
      <c r="K294" s="594"/>
      <c r="L294" s="594"/>
      <c r="M294" s="594"/>
      <c r="N294" s="543"/>
      <c r="O294" s="577"/>
      <c r="P294" s="576"/>
    </row>
    <row r="295" spans="1:16" ht="15" customHeight="1">
      <c r="A295" s="575"/>
      <c r="B295" s="585"/>
      <c r="C295" s="249" t="s">
        <v>99</v>
      </c>
      <c r="D295" s="589"/>
      <c r="E295" s="603">
        <f t="shared" ref="E295:M295" si="129">E141</f>
        <v>6655.5</v>
      </c>
      <c r="F295" s="603">
        <f t="shared" si="129"/>
        <v>3796.5</v>
      </c>
      <c r="G295" s="603">
        <f t="shared" si="129"/>
        <v>3416.8500000000004</v>
      </c>
      <c r="H295" s="603">
        <f t="shared" si="129"/>
        <v>3075.165</v>
      </c>
      <c r="I295" s="603">
        <f t="shared" si="129"/>
        <v>2767.6485000000002</v>
      </c>
      <c r="J295" s="603">
        <f t="shared" si="129"/>
        <v>2490.8836500000002</v>
      </c>
      <c r="K295" s="603">
        <f t="shared" si="129"/>
        <v>2241.7952850000001</v>
      </c>
      <c r="L295" s="603">
        <f t="shared" si="129"/>
        <v>2017.6157565000003</v>
      </c>
      <c r="M295" s="603">
        <f t="shared" si="129"/>
        <v>1815.8541808500001</v>
      </c>
      <c r="N295" s="538">
        <f t="shared" ref="N295:N299" si="130">(M295/G295)^(1/6)-1</f>
        <v>-9.9999999999999978E-2</v>
      </c>
      <c r="O295" s="577"/>
      <c r="P295" s="576"/>
    </row>
    <row r="296" spans="1:16" ht="15" customHeight="1">
      <c r="A296" s="575"/>
      <c r="B296" s="258" t="s">
        <v>33</v>
      </c>
      <c r="C296" s="249" t="s">
        <v>100</v>
      </c>
      <c r="D296" s="589"/>
      <c r="E296" s="537">
        <f t="shared" ref="E296:M296" si="131">E142</f>
        <v>535.5</v>
      </c>
      <c r="F296" s="537">
        <f t="shared" si="131"/>
        <v>455.17499999999995</v>
      </c>
      <c r="G296" s="537">
        <f t="shared" si="131"/>
        <v>386.89874999999995</v>
      </c>
      <c r="H296" s="537">
        <f t="shared" si="131"/>
        <v>328.86393749999996</v>
      </c>
      <c r="I296" s="537">
        <f t="shared" si="131"/>
        <v>279.53434687499993</v>
      </c>
      <c r="J296" s="537">
        <f t="shared" si="131"/>
        <v>251.58091218749996</v>
      </c>
      <c r="K296" s="537">
        <f t="shared" si="131"/>
        <v>226.42282096874996</v>
      </c>
      <c r="L296" s="537">
        <f t="shared" si="131"/>
        <v>203.780538871875</v>
      </c>
      <c r="M296" s="537">
        <f t="shared" si="131"/>
        <v>183.4024849846875</v>
      </c>
      <c r="N296" s="538">
        <f t="shared" si="130"/>
        <v>-0.11698520246749955</v>
      </c>
      <c r="O296" s="577"/>
      <c r="P296" s="576"/>
    </row>
    <row r="297" spans="1:16" ht="15" customHeight="1">
      <c r="A297" s="575"/>
      <c r="B297" s="258"/>
      <c r="C297" s="249" t="s">
        <v>98</v>
      </c>
      <c r="D297" s="589"/>
      <c r="E297" s="537">
        <f t="shared" ref="E297:M297" si="132">E143</f>
        <v>567</v>
      </c>
      <c r="F297" s="537">
        <f t="shared" si="132"/>
        <v>510.29999999999995</v>
      </c>
      <c r="G297" s="537">
        <f t="shared" si="132"/>
        <v>459.27</v>
      </c>
      <c r="H297" s="537">
        <f t="shared" si="132"/>
        <v>413.34299999999996</v>
      </c>
      <c r="I297" s="537">
        <f t="shared" si="132"/>
        <v>372.00869999999998</v>
      </c>
      <c r="J297" s="537">
        <f t="shared" si="132"/>
        <v>334.80783000000002</v>
      </c>
      <c r="K297" s="537">
        <f t="shared" si="132"/>
        <v>301.32704700000005</v>
      </c>
      <c r="L297" s="537">
        <f t="shared" si="132"/>
        <v>271.19434230000002</v>
      </c>
      <c r="M297" s="537">
        <f t="shared" si="132"/>
        <v>244.07490807000005</v>
      </c>
      <c r="N297" s="538">
        <f t="shared" si="130"/>
        <v>-9.9999999999999978E-2</v>
      </c>
      <c r="O297" s="577"/>
      <c r="P297" s="576"/>
    </row>
    <row r="298" spans="1:16" ht="15" customHeight="1">
      <c r="A298" s="575"/>
      <c r="B298" s="585"/>
      <c r="C298" s="249" t="s">
        <v>95</v>
      </c>
      <c r="D298" s="589"/>
      <c r="E298" s="537">
        <f t="shared" ref="E298:M298" si="133">E144</f>
        <v>505.74999999999994</v>
      </c>
      <c r="F298" s="537">
        <f t="shared" si="133"/>
        <v>429.88749999999999</v>
      </c>
      <c r="G298" s="537">
        <f t="shared" si="133"/>
        <v>365.40437500000002</v>
      </c>
      <c r="H298" s="537">
        <f t="shared" si="133"/>
        <v>310.59371874999999</v>
      </c>
      <c r="I298" s="537">
        <f t="shared" si="133"/>
        <v>264.00466093749998</v>
      </c>
      <c r="J298" s="537">
        <f t="shared" si="133"/>
        <v>237.60419484374998</v>
      </c>
      <c r="K298" s="537">
        <f t="shared" si="133"/>
        <v>213.84377535937497</v>
      </c>
      <c r="L298" s="537">
        <f t="shared" si="133"/>
        <v>192.45939782343748</v>
      </c>
      <c r="M298" s="537">
        <f t="shared" si="133"/>
        <v>173.21345804109373</v>
      </c>
      <c r="N298" s="538">
        <f t="shared" si="130"/>
        <v>-0.11698520246749955</v>
      </c>
      <c r="O298" s="577"/>
      <c r="P298" s="576"/>
    </row>
    <row r="299" spans="1:16" ht="15" customHeight="1">
      <c r="A299" s="575"/>
      <c r="B299" s="585"/>
      <c r="C299" s="597" t="s">
        <v>96</v>
      </c>
      <c r="D299" s="598"/>
      <c r="E299" s="611">
        <f t="shared" ref="E299:M299" si="134">E145</f>
        <v>3639.9999999999995</v>
      </c>
      <c r="F299" s="611">
        <f t="shared" si="134"/>
        <v>3500</v>
      </c>
      <c r="G299" s="611">
        <f t="shared" si="134"/>
        <v>3150</v>
      </c>
      <c r="H299" s="611">
        <f t="shared" si="134"/>
        <v>2835</v>
      </c>
      <c r="I299" s="611">
        <f t="shared" si="134"/>
        <v>2551.5</v>
      </c>
      <c r="J299" s="611">
        <f t="shared" si="134"/>
        <v>2296.3500000000004</v>
      </c>
      <c r="K299" s="611">
        <f t="shared" si="134"/>
        <v>2066.7150000000001</v>
      </c>
      <c r="L299" s="611">
        <f t="shared" si="134"/>
        <v>1860.0435000000002</v>
      </c>
      <c r="M299" s="611">
        <f t="shared" si="134"/>
        <v>1674.0391500000003</v>
      </c>
      <c r="N299" s="599">
        <f t="shared" si="130"/>
        <v>-9.9999999999999978E-2</v>
      </c>
      <c r="O299" s="577"/>
      <c r="P299" s="576"/>
    </row>
    <row r="300" spans="1:16" ht="15" customHeight="1">
      <c r="A300" s="575"/>
      <c r="B300" s="452" t="s">
        <v>26</v>
      </c>
      <c r="C300" s="452" t="s">
        <v>27</v>
      </c>
      <c r="D300" s="191"/>
      <c r="E300" s="191"/>
      <c r="F300" s="191"/>
      <c r="G300" s="191"/>
      <c r="H300" s="191"/>
      <c r="I300" s="191"/>
      <c r="J300" s="191"/>
      <c r="K300" s="191"/>
      <c r="L300" s="191"/>
      <c r="M300" s="191"/>
      <c r="N300" s="257"/>
      <c r="O300" s="577"/>
      <c r="P300" s="576"/>
    </row>
    <row r="301" spans="1:16" ht="15" customHeight="1">
      <c r="A301" s="575"/>
      <c r="B301" s="585" t="s">
        <v>65</v>
      </c>
      <c r="C301" s="593" t="s">
        <v>66</v>
      </c>
      <c r="D301" s="601"/>
      <c r="E301" s="601"/>
      <c r="F301" s="601"/>
      <c r="G301" s="601"/>
      <c r="H301" s="601"/>
      <c r="I301" s="601"/>
      <c r="J301" s="601"/>
      <c r="K301" s="601"/>
      <c r="L301" s="601"/>
      <c r="M301" s="601"/>
      <c r="N301" s="543"/>
      <c r="O301" s="577"/>
      <c r="P301" s="576"/>
    </row>
    <row r="302" spans="1:16" ht="15" customHeight="1">
      <c r="A302" s="575"/>
      <c r="B302" s="585"/>
      <c r="C302" s="249" t="s">
        <v>101</v>
      </c>
      <c r="D302" s="603"/>
      <c r="E302" s="603">
        <f t="shared" ref="E302:M302" si="135">E148</f>
        <v>1797.3234892800003</v>
      </c>
      <c r="F302" s="603">
        <f t="shared" si="135"/>
        <v>1437.8587914240004</v>
      </c>
      <c r="G302" s="603">
        <f t="shared" si="135"/>
        <v>1322.8300881100804</v>
      </c>
      <c r="H302" s="603">
        <f t="shared" si="135"/>
        <v>1217.0036810612739</v>
      </c>
      <c r="I302" s="603">
        <f t="shared" si="135"/>
        <v>1119.643386576372</v>
      </c>
      <c r="J302" s="603">
        <f t="shared" si="135"/>
        <v>1041.2683495160259</v>
      </c>
      <c r="K302" s="603">
        <f t="shared" si="135"/>
        <v>968.37956504990404</v>
      </c>
      <c r="L302" s="603">
        <f t="shared" si="135"/>
        <v>900.59299549641071</v>
      </c>
      <c r="M302" s="603">
        <f t="shared" si="135"/>
        <v>837.55148581166191</v>
      </c>
      <c r="N302" s="538">
        <f t="shared" ref="N302:N303" si="136">(M302/G302)^(1/6)-1</f>
        <v>-7.3345352650878159E-2</v>
      </c>
      <c r="O302" s="577"/>
      <c r="P302" s="576"/>
    </row>
    <row r="303" spans="1:16" ht="15" customHeight="1">
      <c r="A303" s="575"/>
      <c r="B303" s="585"/>
      <c r="C303" s="600" t="s">
        <v>102</v>
      </c>
      <c r="D303" s="608"/>
      <c r="E303" s="608">
        <f t="shared" ref="E303:M303" si="137">E149</f>
        <v>921.16949660351088</v>
      </c>
      <c r="F303" s="608">
        <f t="shared" si="137"/>
        <v>829.05254694315977</v>
      </c>
      <c r="G303" s="608">
        <f t="shared" si="137"/>
        <v>746.14729224884377</v>
      </c>
      <c r="H303" s="608">
        <f t="shared" si="137"/>
        <v>671.53256302395937</v>
      </c>
      <c r="I303" s="608">
        <f t="shared" si="137"/>
        <v>617.80995798204265</v>
      </c>
      <c r="J303" s="608">
        <f t="shared" si="137"/>
        <v>568.38516134347924</v>
      </c>
      <c r="K303" s="608">
        <f t="shared" si="137"/>
        <v>522.91434843600098</v>
      </c>
      <c r="L303" s="608">
        <f t="shared" si="137"/>
        <v>481.08120056112091</v>
      </c>
      <c r="M303" s="608">
        <f t="shared" si="137"/>
        <v>442.59470451623127</v>
      </c>
      <c r="N303" s="599">
        <f t="shared" si="136"/>
        <v>-8.3363933969341275E-2</v>
      </c>
      <c r="O303" s="577"/>
      <c r="P303" s="576"/>
    </row>
    <row r="304" spans="1:16" ht="15" customHeight="1">
      <c r="A304" s="575"/>
      <c r="B304" s="452" t="s">
        <v>26</v>
      </c>
      <c r="C304" s="452" t="s">
        <v>27</v>
      </c>
      <c r="D304" s="191"/>
      <c r="E304" s="191"/>
      <c r="F304" s="191"/>
      <c r="G304" s="191"/>
      <c r="H304" s="191"/>
      <c r="I304" s="191"/>
      <c r="J304" s="191"/>
      <c r="K304" s="191"/>
      <c r="L304" s="191"/>
      <c r="M304" s="191"/>
      <c r="N304" s="257"/>
      <c r="O304" s="577"/>
      <c r="P304" s="576"/>
    </row>
    <row r="305" spans="1:16" ht="15" customHeight="1">
      <c r="A305" s="575"/>
      <c r="B305" s="585" t="s">
        <v>65</v>
      </c>
      <c r="C305" s="593" t="s">
        <v>11</v>
      </c>
      <c r="D305" s="601"/>
      <c r="E305" s="601"/>
      <c r="F305" s="601"/>
      <c r="G305" s="601"/>
      <c r="H305" s="601"/>
      <c r="I305" s="601"/>
      <c r="J305" s="601"/>
      <c r="K305" s="601"/>
      <c r="L305" s="601"/>
      <c r="M305" s="601"/>
      <c r="N305" s="543"/>
      <c r="O305" s="577"/>
      <c r="P305" s="576"/>
    </row>
    <row r="306" spans="1:16" ht="15" customHeight="1">
      <c r="A306" s="575"/>
      <c r="B306" s="585"/>
      <c r="C306" s="249" t="s">
        <v>103</v>
      </c>
      <c r="D306" s="603"/>
      <c r="E306" s="603">
        <f t="shared" ref="E306:M306" si="138">E152</f>
        <v>371.81572188880051</v>
      </c>
      <c r="F306" s="603">
        <f t="shared" si="138"/>
        <v>353.22493579436048</v>
      </c>
      <c r="G306" s="603">
        <f t="shared" si="138"/>
        <v>335.56368900464241</v>
      </c>
      <c r="H306" s="603">
        <f t="shared" si="138"/>
        <v>318.78550455441029</v>
      </c>
      <c r="I306" s="603">
        <f t="shared" si="138"/>
        <v>302.84622932668975</v>
      </c>
      <c r="J306" s="603">
        <f t="shared" si="138"/>
        <v>293.76084244688906</v>
      </c>
      <c r="K306" s="603">
        <f t="shared" si="138"/>
        <v>284.94801717348236</v>
      </c>
      <c r="L306" s="603">
        <f t="shared" si="138"/>
        <v>276.39957665827785</v>
      </c>
      <c r="M306" s="603">
        <f t="shared" si="138"/>
        <v>268.10758935852948</v>
      </c>
      <c r="N306" s="538">
        <f>(M306/G306)^(1/6)-1</f>
        <v>-3.6713017852323171E-2</v>
      </c>
      <c r="O306" s="577"/>
      <c r="P306" s="576"/>
    </row>
    <row r="307" spans="1:16" s="355" customFormat="1" ht="15" customHeight="1">
      <c r="A307" s="575"/>
      <c r="B307" s="585"/>
      <c r="C307" s="249" t="s">
        <v>104</v>
      </c>
      <c r="D307" s="603"/>
      <c r="E307" s="603">
        <f t="shared" ref="E307:M307" si="139">E153</f>
        <v>124.61951833485151</v>
      </c>
      <c r="F307" s="603">
        <f t="shared" si="139"/>
        <v>112.15756650136636</v>
      </c>
      <c r="G307" s="603">
        <f t="shared" si="139"/>
        <v>98.698658521202404</v>
      </c>
      <c r="H307" s="603">
        <f t="shared" si="139"/>
        <v>88.828792669082162</v>
      </c>
      <c r="I307" s="603">
        <f t="shared" si="139"/>
        <v>79.945913402173943</v>
      </c>
      <c r="J307" s="603">
        <f t="shared" si="139"/>
        <v>73.550240330000037</v>
      </c>
      <c r="K307" s="603">
        <f t="shared" si="139"/>
        <v>67.666221103600037</v>
      </c>
      <c r="L307" s="603">
        <f t="shared" si="139"/>
        <v>62.25292341531204</v>
      </c>
      <c r="M307" s="603">
        <f t="shared" si="139"/>
        <v>57.272689542087079</v>
      </c>
      <c r="N307" s="538">
        <f t="shared" ref="N307:N308" si="140">(M307/G307)^(1/6)-1</f>
        <v>-8.6715567882432509E-2</v>
      </c>
      <c r="O307" s="577"/>
      <c r="P307" s="577"/>
    </row>
    <row r="308" spans="1:16" s="355" customFormat="1" ht="15" customHeight="1">
      <c r="A308" s="575"/>
      <c r="B308" s="585" t="s">
        <v>1</v>
      </c>
      <c r="C308" s="597" t="s">
        <v>105</v>
      </c>
      <c r="D308" s="608"/>
      <c r="E308" s="608">
        <f t="shared" ref="E308:M308" si="141">E154</f>
        <v>73.046457677997225</v>
      </c>
      <c r="F308" s="608">
        <f t="shared" si="141"/>
        <v>65.741811910197498</v>
      </c>
      <c r="G308" s="608">
        <f t="shared" si="141"/>
        <v>57.852794480973799</v>
      </c>
      <c r="H308" s="608">
        <f t="shared" si="141"/>
        <v>50.910459143256944</v>
      </c>
      <c r="I308" s="608">
        <f t="shared" si="141"/>
        <v>45.819413228931253</v>
      </c>
      <c r="J308" s="608">
        <f t="shared" si="141"/>
        <v>41.237471906038131</v>
      </c>
      <c r="K308" s="608">
        <f t="shared" si="141"/>
        <v>37.113724715434316</v>
      </c>
      <c r="L308" s="608">
        <f t="shared" si="141"/>
        <v>33.402352243890888</v>
      </c>
      <c r="M308" s="608">
        <f t="shared" si="141"/>
        <v>30.062117019501802</v>
      </c>
      <c r="N308" s="599">
        <f t="shared" si="140"/>
        <v>-0.10336462338636954</v>
      </c>
      <c r="O308" s="577"/>
      <c r="P308" s="577"/>
    </row>
    <row r="309" spans="1:16" s="355" customFormat="1" ht="15" customHeight="1">
      <c r="A309" s="575"/>
      <c r="B309" s="452" t="s">
        <v>26</v>
      </c>
      <c r="C309" s="452" t="s">
        <v>27</v>
      </c>
      <c r="D309" s="191"/>
      <c r="E309" s="191"/>
      <c r="F309" s="191"/>
      <c r="G309" s="191"/>
      <c r="H309" s="191"/>
      <c r="I309" s="191"/>
      <c r="J309" s="191"/>
      <c r="K309" s="191"/>
      <c r="L309" s="191"/>
      <c r="M309" s="191"/>
      <c r="N309" s="257"/>
      <c r="O309" s="577"/>
      <c r="P309" s="577"/>
    </row>
    <row r="310" spans="1:16" s="355" customFormat="1" ht="15" customHeight="1">
      <c r="A310" s="575"/>
      <c r="B310" s="588"/>
      <c r="C310" s="596" t="s">
        <v>15</v>
      </c>
      <c r="D310" s="601"/>
      <c r="E310" s="601"/>
      <c r="F310" s="601"/>
      <c r="G310" s="601"/>
      <c r="H310" s="601"/>
      <c r="I310" s="601"/>
      <c r="J310" s="601"/>
      <c r="K310" s="601"/>
      <c r="L310" s="601"/>
      <c r="M310" s="601"/>
      <c r="N310" s="543"/>
      <c r="O310" s="577"/>
      <c r="P310" s="577"/>
    </row>
    <row r="311" spans="1:16" s="355" customFormat="1" ht="15" customHeight="1">
      <c r="A311" s="575"/>
      <c r="B311" s="588"/>
      <c r="C311" s="249" t="s">
        <v>106</v>
      </c>
      <c r="D311" s="603"/>
      <c r="E311" s="603">
        <f t="shared" ref="E311:M311" si="142">E157</f>
        <v>90.077739806060748</v>
      </c>
      <c r="F311" s="603">
        <f t="shared" si="142"/>
        <v>80.745647741826403</v>
      </c>
      <c r="G311" s="603">
        <f t="shared" si="142"/>
        <v>68.601337761815969</v>
      </c>
      <c r="H311" s="603">
        <f t="shared" si="142"/>
        <v>61.741203985634371</v>
      </c>
      <c r="I311" s="603">
        <f t="shared" si="142"/>
        <v>55.567083587070933</v>
      </c>
      <c r="J311" s="603">
        <f t="shared" si="142"/>
        <v>51.121716900105262</v>
      </c>
      <c r="K311" s="603">
        <f t="shared" si="142"/>
        <v>47.031979548096842</v>
      </c>
      <c r="L311" s="603">
        <f t="shared" si="142"/>
        <v>43.269421184249097</v>
      </c>
      <c r="M311" s="603">
        <f t="shared" si="142"/>
        <v>39.807867489509171</v>
      </c>
      <c r="N311" s="538">
        <f t="shared" ref="N311:N312" si="143">(M311/G311)^(1/6)-1</f>
        <v>-8.6715567882432509E-2</v>
      </c>
      <c r="O311" s="577"/>
      <c r="P311" s="577"/>
    </row>
    <row r="312" spans="1:16" s="355" customFormat="1" ht="15" customHeight="1">
      <c r="A312" s="575"/>
      <c r="B312" s="585" t="s">
        <v>65</v>
      </c>
      <c r="C312" s="249" t="s">
        <v>107</v>
      </c>
      <c r="D312" s="603"/>
      <c r="E312" s="603">
        <f t="shared" ref="E312:M312" si="144">E158</f>
        <v>20.467200000000005</v>
      </c>
      <c r="F312" s="603">
        <f t="shared" si="144"/>
        <v>16.783104000000005</v>
      </c>
      <c r="G312" s="603">
        <f t="shared" si="144"/>
        <v>15.104793600000004</v>
      </c>
      <c r="H312" s="603">
        <f t="shared" si="144"/>
        <v>13.594314240000005</v>
      </c>
      <c r="I312" s="603">
        <f t="shared" si="144"/>
        <v>12.506769100800005</v>
      </c>
      <c r="J312" s="603">
        <f t="shared" si="144"/>
        <v>11.506227572736005</v>
      </c>
      <c r="K312" s="603">
        <f t="shared" si="144"/>
        <v>10.585729366917125</v>
      </c>
      <c r="L312" s="603">
        <f t="shared" si="144"/>
        <v>9.7388710175637545</v>
      </c>
      <c r="M312" s="603">
        <f t="shared" si="144"/>
        <v>8.959761336158655</v>
      </c>
      <c r="N312" s="538">
        <f t="shared" si="143"/>
        <v>-8.3363933969341275E-2</v>
      </c>
      <c r="O312" s="577"/>
      <c r="P312" s="577"/>
    </row>
    <row r="313" spans="1:16" s="355" customFormat="1" ht="15" customHeight="1">
      <c r="A313" s="575"/>
      <c r="B313" s="444"/>
      <c r="C313" s="572"/>
      <c r="D313" s="572"/>
      <c r="E313" s="573"/>
      <c r="F313" s="573"/>
      <c r="G313" s="573"/>
      <c r="H313" s="573"/>
      <c r="I313" s="573"/>
      <c r="J313" s="573"/>
      <c r="K313" s="573"/>
      <c r="L313" s="573"/>
      <c r="M313" s="573"/>
      <c r="N313" s="574"/>
      <c r="O313" s="577"/>
      <c r="P313" s="577"/>
    </row>
    <row r="314" spans="1:16" ht="15" customHeight="1">
      <c r="A314" s="575"/>
      <c r="B314" s="588"/>
      <c r="C314" s="591" t="s">
        <v>75</v>
      </c>
      <c r="D314" s="589"/>
      <c r="E314" s="589"/>
      <c r="F314" s="589"/>
      <c r="G314" s="589"/>
      <c r="H314" s="589"/>
      <c r="I314" s="589"/>
      <c r="J314" s="589"/>
      <c r="K314" s="589"/>
      <c r="L314" s="589"/>
      <c r="M314" s="589"/>
      <c r="N314" s="592"/>
      <c r="O314" s="577"/>
      <c r="P314" s="577"/>
    </row>
    <row r="315" spans="1:16" ht="15" customHeight="1">
      <c r="A315" s="575"/>
      <c r="B315" s="585" t="s">
        <v>52</v>
      </c>
      <c r="C315" s="249" t="s">
        <v>106</v>
      </c>
      <c r="D315" s="589"/>
      <c r="E315" s="603">
        <f t="shared" ref="E315:M315" si="145">E161</f>
        <v>90.077739806060748</v>
      </c>
      <c r="F315" s="603">
        <f t="shared" si="145"/>
        <v>80.745647741826403</v>
      </c>
      <c r="G315" s="603">
        <f t="shared" si="145"/>
        <v>68.601337761815969</v>
      </c>
      <c r="H315" s="603">
        <f t="shared" si="145"/>
        <v>61.741203985634371</v>
      </c>
      <c r="I315" s="603">
        <f t="shared" si="145"/>
        <v>55.567083587070933</v>
      </c>
      <c r="J315" s="603">
        <f t="shared" si="145"/>
        <v>51.121716900105262</v>
      </c>
      <c r="K315" s="603">
        <f t="shared" si="145"/>
        <v>47.031979548096842</v>
      </c>
      <c r="L315" s="603">
        <f t="shared" si="145"/>
        <v>43.269421184249097</v>
      </c>
      <c r="M315" s="603">
        <f t="shared" si="145"/>
        <v>39.807867489509171</v>
      </c>
      <c r="N315" s="538">
        <f t="shared" ref="N315:N316" si="146">(M315/G315)^(1/6)-1</f>
        <v>-8.6715567882432509E-2</v>
      </c>
      <c r="O315" s="577"/>
      <c r="P315" s="577"/>
    </row>
    <row r="316" spans="1:16" ht="15" customHeight="1">
      <c r="A316" s="575"/>
      <c r="B316" s="601"/>
      <c r="C316" s="249" t="s">
        <v>107</v>
      </c>
      <c r="D316" s="589"/>
      <c r="E316" s="603">
        <f t="shared" ref="E316:M316" si="147">E162</f>
        <v>20.467200000000005</v>
      </c>
      <c r="F316" s="603">
        <f t="shared" si="147"/>
        <v>16.783104000000005</v>
      </c>
      <c r="G316" s="603">
        <f t="shared" si="147"/>
        <v>15.104793600000004</v>
      </c>
      <c r="H316" s="603">
        <f t="shared" si="147"/>
        <v>13.594314240000005</v>
      </c>
      <c r="I316" s="603">
        <f t="shared" si="147"/>
        <v>12.506769100800005</v>
      </c>
      <c r="J316" s="603">
        <f t="shared" si="147"/>
        <v>11.506227572736005</v>
      </c>
      <c r="K316" s="603">
        <f t="shared" si="147"/>
        <v>10.585729366917125</v>
      </c>
      <c r="L316" s="603">
        <f t="shared" si="147"/>
        <v>9.7388710175637545</v>
      </c>
      <c r="M316" s="603">
        <f t="shared" si="147"/>
        <v>8.959761336158655</v>
      </c>
      <c r="N316" s="538">
        <f t="shared" si="146"/>
        <v>-8.3363933969341275E-2</v>
      </c>
      <c r="O316" s="577"/>
      <c r="P316" s="577"/>
    </row>
    <row r="317" spans="1:16" ht="15" customHeight="1">
      <c r="A317" s="583"/>
      <c r="B317" s="576"/>
      <c r="C317" s="576"/>
      <c r="D317" s="582"/>
      <c r="E317" s="582"/>
      <c r="F317" s="582"/>
      <c r="G317" s="582"/>
      <c r="H317" s="582"/>
      <c r="I317" s="582"/>
      <c r="J317" s="582"/>
      <c r="K317" s="582"/>
      <c r="L317" s="582"/>
      <c r="M317" s="582"/>
      <c r="N317" s="577"/>
      <c r="O317" s="577"/>
      <c r="P317" s="576"/>
    </row>
    <row r="318" spans="1:16" ht="15" customHeight="1">
      <c r="B318" s="549"/>
      <c r="C318" s="549"/>
      <c r="D318" s="561"/>
      <c r="E318" s="561"/>
      <c r="F318" s="561"/>
      <c r="G318" s="561"/>
      <c r="H318" s="561"/>
      <c r="I318" s="561"/>
      <c r="J318" s="561"/>
      <c r="K318" s="561"/>
      <c r="L318" s="561"/>
      <c r="M318" s="561"/>
      <c r="N318" s="548"/>
      <c r="O318" s="548"/>
      <c r="P318" s="549"/>
    </row>
    <row r="319" spans="1:16" ht="15" customHeight="1">
      <c r="B319" s="549"/>
      <c r="C319" s="549"/>
      <c r="D319" s="561"/>
      <c r="E319" s="561"/>
      <c r="F319" s="561"/>
      <c r="G319" s="561"/>
      <c r="H319" s="561"/>
      <c r="I319" s="561"/>
      <c r="J319" s="561"/>
      <c r="K319" s="561"/>
      <c r="L319" s="561"/>
      <c r="M319" s="561"/>
      <c r="N319" s="548"/>
      <c r="O319" s="548"/>
      <c r="P319" s="549"/>
    </row>
    <row r="320" spans="1:16" ht="15" customHeight="1">
      <c r="B320" s="617" t="s">
        <v>262</v>
      </c>
      <c r="C320" s="576"/>
      <c r="D320" s="582"/>
      <c r="E320" s="582"/>
      <c r="F320" s="582"/>
      <c r="G320" s="582"/>
      <c r="H320" s="582"/>
      <c r="I320" s="582"/>
      <c r="J320" s="582"/>
      <c r="K320" s="582"/>
      <c r="L320" s="582"/>
      <c r="M320" s="582"/>
      <c r="N320" s="577"/>
      <c r="O320" s="548"/>
      <c r="P320" s="549"/>
    </row>
    <row r="321" spans="2:16" ht="15" customHeight="1">
      <c r="B321" s="576"/>
      <c r="C321" s="576"/>
      <c r="D321" s="582"/>
      <c r="E321" s="582"/>
      <c r="F321" s="582"/>
      <c r="G321" s="582"/>
      <c r="H321" s="582"/>
      <c r="I321" s="582"/>
      <c r="J321" s="582"/>
      <c r="K321" s="582"/>
      <c r="L321" s="582"/>
      <c r="M321" s="582"/>
      <c r="N321" s="577"/>
      <c r="O321" s="548"/>
      <c r="P321" s="549"/>
    </row>
    <row r="322" spans="2:16" ht="15" customHeight="1">
      <c r="B322" s="576"/>
      <c r="C322" s="616" t="s">
        <v>320</v>
      </c>
      <c r="D322" s="582"/>
      <c r="E322" s="582"/>
      <c r="F322" s="582"/>
      <c r="G322" s="582"/>
      <c r="H322" s="582"/>
      <c r="I322" s="582"/>
      <c r="J322" s="582"/>
      <c r="K322" s="582"/>
      <c r="L322" s="582"/>
      <c r="M322" s="582"/>
      <c r="N322" s="577"/>
      <c r="O322" s="548"/>
      <c r="P322" s="549"/>
    </row>
    <row r="323" spans="2:16" ht="15" customHeight="1">
      <c r="B323" s="576"/>
      <c r="C323" s="190"/>
      <c r="D323" s="615"/>
      <c r="E323" s="191">
        <v>2011</v>
      </c>
      <c r="F323" s="191">
        <v>2012</v>
      </c>
      <c r="G323" s="191">
        <v>2013</v>
      </c>
      <c r="H323" s="191">
        <v>2014</v>
      </c>
      <c r="I323" s="191">
        <v>2015</v>
      </c>
      <c r="J323" s="191">
        <v>2016</v>
      </c>
      <c r="K323" s="191">
        <v>2017</v>
      </c>
      <c r="L323" s="191">
        <v>2018</v>
      </c>
      <c r="M323" s="191">
        <v>2019</v>
      </c>
      <c r="N323" s="577"/>
      <c r="O323" s="548"/>
      <c r="P323" s="549"/>
    </row>
    <row r="324" spans="2:16" ht="15" customHeight="1">
      <c r="B324" s="576"/>
      <c r="C324" s="601" t="s">
        <v>318</v>
      </c>
      <c r="D324" s="613"/>
      <c r="E324" s="614">
        <f t="shared" ref="E324:L324" si="148">E91+E84</f>
        <v>48.141449999999999</v>
      </c>
      <c r="F324" s="614">
        <f t="shared" si="148"/>
        <v>48.72175</v>
      </c>
      <c r="G324" s="614">
        <f t="shared" si="148"/>
        <v>42.824520000000007</v>
      </c>
      <c r="H324" s="614">
        <f t="shared" si="148"/>
        <v>30.8336544</v>
      </c>
      <c r="I324" s="614">
        <f t="shared" si="148"/>
        <v>25.8077687328</v>
      </c>
      <c r="J324" s="614">
        <f t="shared" si="148"/>
        <v>21.833372347948803</v>
      </c>
      <c r="K324" s="614">
        <f t="shared" si="148"/>
        <v>18.471033006364685</v>
      </c>
      <c r="L324" s="614">
        <f t="shared" si="148"/>
        <v>15.709613571913163</v>
      </c>
      <c r="M324" s="614"/>
      <c r="N324" s="577"/>
      <c r="O324" s="548"/>
      <c r="P324" s="549"/>
    </row>
    <row r="325" spans="2:16" ht="15" customHeight="1">
      <c r="B325" s="576"/>
      <c r="C325" s="590" t="s">
        <v>321</v>
      </c>
      <c r="D325" s="612"/>
      <c r="E325" s="605">
        <f t="shared" ref="E325:L325" si="149">SUM(E73,E78,)</f>
        <v>69.918750000000003</v>
      </c>
      <c r="F325" s="605">
        <f t="shared" si="149"/>
        <v>84.180312499999999</v>
      </c>
      <c r="G325" s="605">
        <f t="shared" si="149"/>
        <v>53.141719500000001</v>
      </c>
      <c r="H325" s="605">
        <f t="shared" si="149"/>
        <v>38.097706860000002</v>
      </c>
      <c r="I325" s="605">
        <f t="shared" si="149"/>
        <v>31.757876844030001</v>
      </c>
      <c r="J325" s="605">
        <f t="shared" si="149"/>
        <v>26.867163810049377</v>
      </c>
      <c r="K325" s="605">
        <f t="shared" si="149"/>
        <v>22.729620583301774</v>
      </c>
      <c r="L325" s="605">
        <f t="shared" si="149"/>
        <v>19.331542306098154</v>
      </c>
      <c r="M325" s="605"/>
      <c r="N325" s="577"/>
      <c r="O325" s="548"/>
      <c r="P325" s="549"/>
    </row>
    <row r="326" spans="2:16" ht="15" customHeight="1">
      <c r="B326" s="576"/>
      <c r="C326" s="590" t="s">
        <v>459</v>
      </c>
      <c r="D326" s="612"/>
      <c r="E326" s="605">
        <f t="shared" ref="E326:L326" si="150">E85+E92</f>
        <v>4.0315500000000002</v>
      </c>
      <c r="F326" s="605">
        <f t="shared" si="150"/>
        <v>6.047324999999999</v>
      </c>
      <c r="G326" s="605">
        <f t="shared" si="150"/>
        <v>4.9744124999999997</v>
      </c>
      <c r="H326" s="605">
        <f t="shared" si="150"/>
        <v>3.3826004999999992</v>
      </c>
      <c r="I326" s="605">
        <f t="shared" si="150"/>
        <v>2.6739456952499991</v>
      </c>
      <c r="J326" s="605">
        <f t="shared" si="150"/>
        <v>2.2621580581814995</v>
      </c>
      <c r="K326" s="605">
        <f t="shared" si="150"/>
        <v>1.9137857172215484</v>
      </c>
      <c r="L326" s="605">
        <f t="shared" si="150"/>
        <v>1.6276747524969268</v>
      </c>
      <c r="M326" s="605"/>
      <c r="N326" s="577"/>
      <c r="O326" s="548"/>
      <c r="P326" s="549"/>
    </row>
    <row r="327" spans="2:16" ht="15" customHeight="1">
      <c r="B327" s="576"/>
      <c r="C327" s="590" t="s">
        <v>319</v>
      </c>
      <c r="D327" s="612"/>
      <c r="E327" s="605">
        <f t="shared" ref="E327:L327" si="151">E95+E88</f>
        <v>27.404</v>
      </c>
      <c r="F327" s="605">
        <f t="shared" si="151"/>
        <v>46.5</v>
      </c>
      <c r="G327" s="605">
        <f t="shared" si="151"/>
        <v>40.5</v>
      </c>
      <c r="H327" s="605">
        <f t="shared" si="151"/>
        <v>29.16</v>
      </c>
      <c r="I327" s="605">
        <f t="shared" si="151"/>
        <v>24.40692</v>
      </c>
      <c r="J327" s="605">
        <f t="shared" si="151"/>
        <v>20.648254320000003</v>
      </c>
      <c r="K327" s="605">
        <f t="shared" si="151"/>
        <v>17.46842315472</v>
      </c>
      <c r="L327" s="605">
        <f t="shared" si="151"/>
        <v>14.856893893089358</v>
      </c>
      <c r="M327" s="605"/>
      <c r="N327" s="577"/>
      <c r="O327" s="548"/>
      <c r="P327" s="549"/>
    </row>
    <row r="328" spans="2:16" ht="15" customHeight="1">
      <c r="B328" s="576"/>
      <c r="C328" s="590" t="s">
        <v>95</v>
      </c>
      <c r="D328" s="612"/>
      <c r="E328" s="537">
        <f t="shared" ref="E328:L328" si="152">E94+E87+E80+E74+E69</f>
        <v>17.535074999999999</v>
      </c>
      <c r="F328" s="537">
        <f t="shared" si="152"/>
        <v>21.924262500000001</v>
      </c>
      <c r="G328" s="537">
        <f t="shared" si="152"/>
        <v>14.292531125</v>
      </c>
      <c r="H328" s="537">
        <f t="shared" si="152"/>
        <v>9.7189211649999976</v>
      </c>
      <c r="I328" s="537">
        <f t="shared" si="152"/>
        <v>7.6782813867449979</v>
      </c>
      <c r="J328" s="537">
        <f t="shared" si="152"/>
        <v>6.4970480176168932</v>
      </c>
      <c r="K328" s="537">
        <f t="shared" si="152"/>
        <v>5.5006817412566296</v>
      </c>
      <c r="L328" s="537">
        <f t="shared" si="152"/>
        <v>4.6824765511242656</v>
      </c>
      <c r="M328" s="537"/>
      <c r="N328" s="577"/>
      <c r="O328" s="548"/>
      <c r="P328" s="549"/>
    </row>
    <row r="329" spans="2:16" ht="15" customHeight="1">
      <c r="B329" s="576"/>
      <c r="C329" s="576"/>
      <c r="D329" s="582"/>
      <c r="E329" s="582"/>
      <c r="F329" s="582"/>
      <c r="G329" s="582"/>
      <c r="H329" s="582"/>
      <c r="I329" s="582"/>
      <c r="J329" s="582"/>
      <c r="K329" s="582"/>
      <c r="L329" s="582"/>
      <c r="M329" s="582"/>
      <c r="N329" s="577"/>
      <c r="O329" s="548"/>
      <c r="P329" s="549"/>
    </row>
  </sheetData>
  <mergeCells count="9">
    <mergeCell ref="B3:N3"/>
    <mergeCell ref="B165:P165"/>
    <mergeCell ref="B167:O167"/>
    <mergeCell ref="B19:B21"/>
    <mergeCell ref="B24:B26"/>
    <mergeCell ref="B29:B32"/>
    <mergeCell ref="B35:B39"/>
    <mergeCell ref="B62:B63"/>
    <mergeCell ref="B48:B50"/>
  </mergeCells>
  <phoneticPr fontId="7" type="noConversion"/>
  <pageMargins left="0.75" right="0.75" top="1" bottom="1" header="0.5" footer="0.5"/>
  <pageSetup paperSize="9" scale="32" orientation="landscape" horizontalDpi="200" verticalDpi="200" r:id="rId1"/>
  <headerFooter alignWithMargins="0">
    <oddFooter>&amp;L© Ovum 2012&amp;C&amp;A&amp;RPage &amp;P of &amp;N</oddFooter>
  </headerFooter>
  <rowBreaks count="3" manualBreakCount="3">
    <brk id="64" max="12" man="1"/>
    <brk id="163" max="12" man="1"/>
    <brk id="268" max="12" man="1"/>
  </rowBreaks>
  <colBreaks count="1" manualBreakCount="1">
    <brk id="14" max="1048575" man="1"/>
  </colBreaks>
  <drawing r:id="rId2"/>
</worksheet>
</file>

<file path=xl/worksheets/sheet9.xml><?xml version="1.0" encoding="utf-8"?>
<worksheet xmlns="http://schemas.openxmlformats.org/spreadsheetml/2006/main" xmlns:r="http://schemas.openxmlformats.org/officeDocument/2006/relationships">
  <dimension ref="A1:AA187"/>
  <sheetViews>
    <sheetView showRowColHeaders="0" zoomScaleNormal="100" workbookViewId="0"/>
  </sheetViews>
  <sheetFormatPr defaultRowHeight="12.75"/>
  <cols>
    <col min="1" max="1" width="3.7109375" style="36" customWidth="1"/>
    <col min="2" max="2" width="27.5703125" style="36" customWidth="1"/>
    <col min="3" max="3" width="27" style="36" customWidth="1"/>
    <col min="4" max="13" width="9.7109375" style="43" customWidth="1"/>
    <col min="14" max="14" width="12.5703125" style="34" customWidth="1"/>
    <col min="15" max="15" width="9.140625" style="34"/>
    <col min="16" max="29" width="9.140625" style="36"/>
    <col min="30" max="30" width="9.85546875" style="36" customWidth="1"/>
    <col min="31" max="16384" width="9.140625" style="36"/>
  </cols>
  <sheetData>
    <row r="1" spans="1:27" s="423" customFormat="1" ht="44.25" customHeight="1">
      <c r="A1" s="200"/>
      <c r="B1" s="128" t="s">
        <v>456</v>
      </c>
      <c r="C1" s="200"/>
      <c r="D1" s="200"/>
      <c r="E1" s="200"/>
      <c r="F1" s="200"/>
      <c r="G1" s="200"/>
      <c r="H1" s="200"/>
      <c r="I1" s="200"/>
      <c r="J1" s="200"/>
      <c r="K1" s="200"/>
      <c r="L1" s="200"/>
      <c r="M1" s="200"/>
      <c r="N1" s="200"/>
      <c r="O1" s="200"/>
      <c r="P1" s="200"/>
      <c r="Q1" s="200"/>
      <c r="R1" s="200"/>
      <c r="S1" s="200"/>
      <c r="T1" s="200"/>
      <c r="U1" s="200"/>
      <c r="V1" s="200"/>
      <c r="W1" s="200"/>
      <c r="X1" s="201"/>
      <c r="Y1" s="201"/>
      <c r="Z1" s="422"/>
      <c r="AA1" s="422"/>
    </row>
    <row r="2" spans="1:27" ht="12.75" customHeight="1">
      <c r="A2" s="44"/>
      <c r="B2" s="44"/>
      <c r="C2" s="37"/>
      <c r="D2" s="38"/>
      <c r="E2" s="39"/>
      <c r="F2" s="39"/>
      <c r="G2" s="39"/>
      <c r="H2" s="39"/>
      <c r="I2" s="39"/>
      <c r="J2" s="39"/>
      <c r="K2" s="39"/>
      <c r="L2" s="39"/>
      <c r="M2" s="39"/>
    </row>
    <row r="3" spans="1:27" ht="33" customHeight="1">
      <c r="A3" s="26"/>
      <c r="B3" s="940" t="s">
        <v>505</v>
      </c>
      <c r="C3" s="941"/>
      <c r="D3" s="941"/>
      <c r="E3" s="941"/>
      <c r="F3" s="941"/>
      <c r="G3" s="941"/>
      <c r="H3" s="941"/>
      <c r="I3" s="941"/>
      <c r="J3" s="941"/>
      <c r="K3" s="941"/>
      <c r="L3" s="941"/>
      <c r="M3" s="941"/>
      <c r="N3" s="941"/>
    </row>
    <row r="4" spans="1:27" ht="12.75" customHeight="1">
      <c r="A4" s="26"/>
      <c r="B4" s="37"/>
      <c r="C4" s="37"/>
      <c r="D4" s="38"/>
      <c r="E4" s="38"/>
      <c r="F4" s="38"/>
      <c r="G4" s="38"/>
      <c r="H4" s="38"/>
      <c r="I4" s="38"/>
      <c r="J4" s="38"/>
      <c r="K4" s="38"/>
      <c r="L4" s="38"/>
      <c r="M4" s="38"/>
    </row>
    <row r="5" spans="1:27" ht="12.75" customHeight="1">
      <c r="A5" s="26"/>
      <c r="B5" s="37"/>
      <c r="C5" s="37"/>
      <c r="D5" s="38"/>
      <c r="E5" s="38"/>
      <c r="F5" s="38"/>
      <c r="G5" s="38"/>
      <c r="H5" s="38"/>
      <c r="I5" s="38"/>
      <c r="J5" s="38"/>
      <c r="K5" s="38"/>
      <c r="L5" s="38"/>
      <c r="M5" s="38"/>
    </row>
    <row r="6" spans="1:27" s="583" customFormat="1" ht="15" customHeight="1">
      <c r="A6" s="578"/>
      <c r="B6" s="621"/>
      <c r="C6" s="167" t="s">
        <v>354</v>
      </c>
      <c r="D6" s="645"/>
      <c r="E6" s="168">
        <v>2011</v>
      </c>
      <c r="F6" s="168">
        <v>2012</v>
      </c>
      <c r="G6" s="168">
        <v>2013</v>
      </c>
      <c r="H6" s="168">
        <v>2014</v>
      </c>
      <c r="I6" s="168">
        <v>2015</v>
      </c>
      <c r="J6" s="168">
        <v>2016</v>
      </c>
      <c r="K6" s="168">
        <v>2017</v>
      </c>
      <c r="L6" s="168">
        <v>2018</v>
      </c>
      <c r="M6" s="168">
        <v>2019</v>
      </c>
      <c r="N6" s="370" t="s">
        <v>29</v>
      </c>
      <c r="O6" s="575"/>
    </row>
    <row r="7" spans="1:27" s="583" customFormat="1" ht="15" customHeight="1">
      <c r="A7" s="578"/>
      <c r="B7" s="621"/>
      <c r="C7" s="641" t="s">
        <v>244</v>
      </c>
      <c r="D7" s="642"/>
      <c r="E7" s="643">
        <f t="shared" ref="E7:K7" si="0">SUM(E48,E52,E57,E61,E65)</f>
        <v>11.007900000000001</v>
      </c>
      <c r="F7" s="643">
        <f t="shared" si="0"/>
        <v>14.23737</v>
      </c>
      <c r="G7" s="643">
        <f t="shared" si="0"/>
        <v>9.6131772000000009</v>
      </c>
      <c r="H7" s="643">
        <f t="shared" si="0"/>
        <v>7.3060146720000008</v>
      </c>
      <c r="I7" s="643">
        <f t="shared" si="0"/>
        <v>6.450600624912</v>
      </c>
      <c r="J7" s="643">
        <f t="shared" si="0"/>
        <v>5.7616014093194146</v>
      </c>
      <c r="K7" s="643">
        <f t="shared" si="0"/>
        <v>5.1494963936177669</v>
      </c>
      <c r="L7" s="643">
        <f>SUM(L48,L52,L57,L61,L65)</f>
        <v>4.6275545250910302</v>
      </c>
      <c r="M7" s="643">
        <f>SUM(M48,M52,M57,M61,M65)</f>
        <v>4.1587078614267723</v>
      </c>
      <c r="N7" s="644">
        <f>(M7/G7)^(1/6)-1</f>
        <v>-0.1303418373873021</v>
      </c>
      <c r="O7" s="575"/>
    </row>
    <row r="8" spans="1:27" s="583" customFormat="1" ht="15" customHeight="1">
      <c r="A8" s="578"/>
      <c r="B8" s="621"/>
      <c r="C8" s="637" t="s">
        <v>245</v>
      </c>
      <c r="D8" s="636"/>
      <c r="E8" s="638">
        <f t="shared" ref="E8:K8" si="1">SUM(E62,E53,E58,E66)</f>
        <v>45.696000000000005</v>
      </c>
      <c r="F8" s="638">
        <f t="shared" si="1"/>
        <v>58.002299999999991</v>
      </c>
      <c r="G8" s="638">
        <f t="shared" si="1"/>
        <v>37.260191999999996</v>
      </c>
      <c r="H8" s="638">
        <f t="shared" si="1"/>
        <v>27.248991551999996</v>
      </c>
      <c r="I8" s="638">
        <f t="shared" si="1"/>
        <v>23.168172502771199</v>
      </c>
      <c r="J8" s="638">
        <f t="shared" si="1"/>
        <v>20.03583558039653</v>
      </c>
      <c r="K8" s="638">
        <f t="shared" si="1"/>
        <v>17.32699060992692</v>
      </c>
      <c r="L8" s="638">
        <f>SUM(L62,L53,L58,L66)</f>
        <v>15.110539395367327</v>
      </c>
      <c r="M8" s="638">
        <f>SUM(M62,M53,M58,M66)</f>
        <v>13.177928836514635</v>
      </c>
      <c r="N8" s="639">
        <f t="shared" ref="N8:N11" si="2">(M8/G8)^(1/6)-1</f>
        <v>-0.15905612531501223</v>
      </c>
      <c r="O8" s="575"/>
    </row>
    <row r="9" spans="1:27" s="583" customFormat="1" ht="15" customHeight="1">
      <c r="A9" s="578"/>
      <c r="B9" s="621"/>
      <c r="C9" s="637" t="s">
        <v>83</v>
      </c>
      <c r="D9" s="636"/>
      <c r="E9" s="638">
        <f t="shared" ref="E9:K9" si="3">SUM(E47,E51,E56,)</f>
        <v>80.92</v>
      </c>
      <c r="F9" s="638">
        <f t="shared" si="3"/>
        <v>95.005137500000004</v>
      </c>
      <c r="G9" s="638">
        <f t="shared" si="3"/>
        <v>56.146992249999997</v>
      </c>
      <c r="H9" s="638">
        <f t="shared" si="3"/>
        <v>40.875010357999997</v>
      </c>
      <c r="I9" s="638">
        <f t="shared" si="3"/>
        <v>34.561397582930404</v>
      </c>
      <c r="J9" s="638">
        <f t="shared" si="3"/>
        <v>29.57231625790995</v>
      </c>
      <c r="K9" s="638">
        <f t="shared" si="3"/>
        <v>25.325541142015876</v>
      </c>
      <c r="L9" s="638">
        <f>SUM(L47,L51,L56,)</f>
        <v>21.808177145520379</v>
      </c>
      <c r="M9" s="638">
        <f>SUM(M47,M51,M56,)</f>
        <v>18.780498702926092</v>
      </c>
      <c r="N9" s="639">
        <f t="shared" si="2"/>
        <v>-0.16683675267021481</v>
      </c>
      <c r="O9" s="575"/>
    </row>
    <row r="10" spans="1:27" s="583" customFormat="1" ht="15" customHeight="1">
      <c r="A10" s="578"/>
      <c r="B10" s="621"/>
      <c r="C10" s="637" t="s">
        <v>246</v>
      </c>
      <c r="D10" s="636"/>
      <c r="E10" s="638">
        <f t="shared" ref="E10:K10" si="4">SUM(E69)</f>
        <v>0.35848061517238727</v>
      </c>
      <c r="F10" s="638">
        <f t="shared" si="4"/>
        <v>0.38857291901746766</v>
      </c>
      <c r="G10" s="638">
        <f t="shared" si="4"/>
        <v>0.35580442598068213</v>
      </c>
      <c r="H10" s="638">
        <f t="shared" si="4"/>
        <v>0.39000317960554759</v>
      </c>
      <c r="I10" s="638">
        <f t="shared" si="4"/>
        <v>0.43173769513186921</v>
      </c>
      <c r="J10" s="638">
        <f t="shared" si="4"/>
        <v>0.46797302096971743</v>
      </c>
      <c r="K10" s="638">
        <f t="shared" si="4"/>
        <v>0.52269433812921517</v>
      </c>
      <c r="L10" s="638">
        <f>SUM(L69)</f>
        <v>0.59773257879877595</v>
      </c>
      <c r="M10" s="638">
        <f>SUM(M69)</f>
        <v>0.69436739080463261</v>
      </c>
      <c r="N10" s="639">
        <f t="shared" si="2"/>
        <v>0.11788294014873468</v>
      </c>
      <c r="O10" s="575"/>
    </row>
    <row r="11" spans="1:27" s="583" customFormat="1" ht="15" customHeight="1">
      <c r="A11" s="578"/>
      <c r="B11" s="621"/>
      <c r="C11" s="640" t="s">
        <v>37</v>
      </c>
      <c r="D11" s="636"/>
      <c r="E11" s="638">
        <f t="shared" ref="E11:K11" si="5">SUM(E7:E10)</f>
        <v>137.98238061517239</v>
      </c>
      <c r="F11" s="638">
        <f t="shared" si="5"/>
        <v>167.63338041901744</v>
      </c>
      <c r="G11" s="638">
        <f t="shared" si="5"/>
        <v>103.37616587598067</v>
      </c>
      <c r="H11" s="638">
        <f t="shared" si="5"/>
        <v>75.820019761605536</v>
      </c>
      <c r="I11" s="638">
        <f t="shared" si="5"/>
        <v>64.611908405745467</v>
      </c>
      <c r="J11" s="638">
        <f t="shared" si="5"/>
        <v>55.83772626859561</v>
      </c>
      <c r="K11" s="638">
        <f t="shared" si="5"/>
        <v>48.324722483689776</v>
      </c>
      <c r="L11" s="638">
        <f>SUM(L7:L10)</f>
        <v>42.144003644777513</v>
      </c>
      <c r="M11" s="638">
        <f>SUM(M7:M10)</f>
        <v>36.811502791672126</v>
      </c>
      <c r="N11" s="639">
        <f t="shared" si="2"/>
        <v>-0.15809997746211379</v>
      </c>
      <c r="O11" s="575"/>
    </row>
    <row r="12" spans="1:27" s="583" customFormat="1" ht="15" customHeight="1">
      <c r="A12" s="578"/>
      <c r="B12" s="621"/>
      <c r="C12" s="621"/>
      <c r="D12" s="622"/>
      <c r="E12" s="622"/>
      <c r="F12" s="622"/>
      <c r="G12" s="622"/>
      <c r="H12" s="622"/>
      <c r="I12" s="622"/>
      <c r="J12" s="622"/>
      <c r="K12" s="623"/>
      <c r="L12" s="622"/>
      <c r="M12" s="622"/>
      <c r="N12" s="575"/>
      <c r="O12" s="575"/>
    </row>
    <row r="13" spans="1:27" s="583" customFormat="1" ht="15" customHeight="1">
      <c r="A13" s="578"/>
      <c r="B13" s="621"/>
      <c r="C13" s="621"/>
      <c r="D13" s="622"/>
      <c r="E13" s="622"/>
      <c r="F13" s="622"/>
      <c r="G13" s="622"/>
      <c r="H13" s="622"/>
      <c r="I13" s="622"/>
      <c r="J13" s="622"/>
      <c r="K13" s="623"/>
      <c r="L13" s="622"/>
      <c r="M13" s="622"/>
      <c r="N13" s="575"/>
      <c r="O13" s="575"/>
    </row>
    <row r="14" spans="1:27" s="583" customFormat="1" ht="15" customHeight="1">
      <c r="A14" s="578"/>
      <c r="B14" s="621"/>
      <c r="C14" s="621"/>
      <c r="D14" s="622"/>
      <c r="E14" s="622"/>
      <c r="F14" s="622"/>
      <c r="G14" s="622"/>
      <c r="H14" s="622"/>
      <c r="I14" s="622"/>
      <c r="J14" s="622"/>
      <c r="K14" s="623"/>
      <c r="L14" s="622"/>
      <c r="M14" s="622"/>
      <c r="N14" s="575"/>
      <c r="O14" s="575"/>
    </row>
    <row r="15" spans="1:27" s="583" customFormat="1" ht="15" customHeight="1">
      <c r="A15" s="578"/>
      <c r="B15" s="647" t="s">
        <v>25</v>
      </c>
      <c r="C15" s="621"/>
      <c r="D15" s="622"/>
      <c r="E15" s="622"/>
      <c r="F15" s="622"/>
      <c r="G15" s="622"/>
      <c r="H15" s="622"/>
      <c r="I15" s="622"/>
      <c r="J15" s="622"/>
      <c r="K15" s="623"/>
      <c r="L15" s="622"/>
      <c r="M15" s="622"/>
      <c r="N15" s="575"/>
      <c r="O15" s="575"/>
    </row>
    <row r="16" spans="1:27" s="583" customFormat="1" ht="15" customHeight="1">
      <c r="A16" s="578"/>
      <c r="B16" s="624"/>
      <c r="C16" s="621"/>
      <c r="D16" s="622"/>
      <c r="E16" s="622"/>
      <c r="F16" s="622"/>
      <c r="G16" s="622"/>
      <c r="H16" s="622"/>
      <c r="I16" s="622"/>
      <c r="J16" s="622"/>
      <c r="K16" s="623"/>
      <c r="L16" s="622"/>
      <c r="M16" s="622"/>
      <c r="N16" s="575"/>
      <c r="O16" s="575"/>
    </row>
    <row r="17" spans="1:15" s="583" customFormat="1" ht="15" customHeight="1">
      <c r="B17" s="648" t="s">
        <v>44</v>
      </c>
      <c r="D17" s="625"/>
      <c r="E17" s="625"/>
      <c r="F17" s="625"/>
      <c r="G17" s="625"/>
      <c r="H17" s="625"/>
      <c r="I17" s="625"/>
      <c r="J17" s="625"/>
      <c r="K17" s="626"/>
      <c r="L17" s="625"/>
      <c r="M17" s="625"/>
      <c r="N17" s="575"/>
      <c r="O17" s="575"/>
    </row>
    <row r="18" spans="1:15" s="583" customFormat="1" ht="15" customHeight="1">
      <c r="B18" s="376" t="s">
        <v>26</v>
      </c>
      <c r="C18" s="376" t="s">
        <v>27</v>
      </c>
      <c r="D18" s="376" t="s">
        <v>28</v>
      </c>
      <c r="E18" s="168">
        <v>2011</v>
      </c>
      <c r="F18" s="168">
        <v>2012</v>
      </c>
      <c r="G18" s="168">
        <v>2013</v>
      </c>
      <c r="H18" s="168">
        <v>2014</v>
      </c>
      <c r="I18" s="168">
        <v>2015</v>
      </c>
      <c r="J18" s="168">
        <v>2016</v>
      </c>
      <c r="K18" s="168">
        <v>2017</v>
      </c>
      <c r="L18" s="168">
        <v>2018</v>
      </c>
      <c r="M18" s="168">
        <v>2019</v>
      </c>
      <c r="N18" s="370" t="s">
        <v>29</v>
      </c>
      <c r="O18" s="575"/>
    </row>
    <row r="19" spans="1:15" s="583" customFormat="1" ht="15" customHeight="1">
      <c r="B19" s="631"/>
      <c r="C19" s="653" t="s">
        <v>38</v>
      </c>
      <c r="D19" s="654"/>
      <c r="E19" s="654"/>
      <c r="F19" s="654"/>
      <c r="G19" s="654"/>
      <c r="H19" s="654"/>
      <c r="I19" s="654"/>
      <c r="J19" s="654"/>
      <c r="K19" s="654"/>
      <c r="L19" s="654"/>
      <c r="M19" s="654"/>
      <c r="N19" s="644"/>
      <c r="O19" s="575"/>
    </row>
    <row r="20" spans="1:15" s="583" customFormat="1" ht="15" customHeight="1">
      <c r="B20" s="627" t="s">
        <v>33</v>
      </c>
      <c r="C20" s="650" t="s">
        <v>83</v>
      </c>
      <c r="D20" s="649"/>
      <c r="E20" s="649">
        <v>2500</v>
      </c>
      <c r="F20" s="649">
        <v>1900</v>
      </c>
      <c r="G20" s="649">
        <v>1000</v>
      </c>
      <c r="H20" s="649">
        <v>800</v>
      </c>
      <c r="I20" s="649">
        <v>720</v>
      </c>
      <c r="J20" s="649">
        <v>684</v>
      </c>
      <c r="K20" s="649">
        <v>670.31999999999994</v>
      </c>
      <c r="L20" s="649">
        <v>663.6167999999999</v>
      </c>
      <c r="M20" s="649">
        <v>656.9806319999999</v>
      </c>
      <c r="N20" s="639">
        <f t="shared" ref="N20:N21" si="6">(M20/G20)^(1/6)-1</f>
        <v>-6.762183491455509E-2</v>
      </c>
      <c r="O20" s="575"/>
    </row>
    <row r="21" spans="1:15" s="583" customFormat="1" ht="15" customHeight="1">
      <c r="B21" s="627"/>
      <c r="C21" s="655" t="s">
        <v>84</v>
      </c>
      <c r="D21" s="656"/>
      <c r="E21" s="656">
        <v>2500</v>
      </c>
      <c r="F21" s="656">
        <v>1900</v>
      </c>
      <c r="G21" s="656">
        <v>1000</v>
      </c>
      <c r="H21" s="656">
        <v>800</v>
      </c>
      <c r="I21" s="656">
        <v>720</v>
      </c>
      <c r="J21" s="656">
        <v>684</v>
      </c>
      <c r="K21" s="656">
        <v>670.31999999999994</v>
      </c>
      <c r="L21" s="656">
        <v>663.6167999999999</v>
      </c>
      <c r="M21" s="656">
        <v>656.9806319999999</v>
      </c>
      <c r="N21" s="657">
        <f t="shared" si="6"/>
        <v>-6.762183491455509E-2</v>
      </c>
      <c r="O21" s="575"/>
    </row>
    <row r="22" spans="1:15" s="583" customFormat="1" ht="15" customHeight="1">
      <c r="B22" s="376" t="s">
        <v>26</v>
      </c>
      <c r="C22" s="376" t="s">
        <v>27</v>
      </c>
      <c r="D22" s="168"/>
      <c r="E22" s="168"/>
      <c r="F22" s="168"/>
      <c r="G22" s="168"/>
      <c r="H22" s="168"/>
      <c r="I22" s="168"/>
      <c r="J22" s="168"/>
      <c r="K22" s="168"/>
      <c r="L22" s="168"/>
      <c r="M22" s="168"/>
      <c r="N22" s="370"/>
      <c r="O22" s="575"/>
    </row>
    <row r="23" spans="1:15" s="583" customFormat="1" ht="15" customHeight="1">
      <c r="A23" s="575"/>
      <c r="B23" s="631"/>
      <c r="C23" s="653" t="s">
        <v>59</v>
      </c>
      <c r="D23" s="654"/>
      <c r="E23" s="654"/>
      <c r="F23" s="654"/>
      <c r="G23" s="654"/>
      <c r="H23" s="654"/>
      <c r="I23" s="654"/>
      <c r="J23" s="654"/>
      <c r="K23" s="654"/>
      <c r="L23" s="654"/>
      <c r="M23" s="654"/>
      <c r="N23" s="644"/>
      <c r="O23" s="575"/>
    </row>
    <row r="24" spans="1:15" s="583" customFormat="1" ht="15" customHeight="1">
      <c r="A24" s="575"/>
      <c r="B24" s="627" t="s">
        <v>33</v>
      </c>
      <c r="C24" s="650" t="s">
        <v>83</v>
      </c>
      <c r="D24" s="649"/>
      <c r="E24" s="649">
        <v>11500</v>
      </c>
      <c r="F24" s="649">
        <v>6500</v>
      </c>
      <c r="G24" s="649">
        <v>3120</v>
      </c>
      <c r="H24" s="649">
        <v>2496</v>
      </c>
      <c r="I24" s="649">
        <v>2321.2799999999997</v>
      </c>
      <c r="J24" s="649">
        <v>2182.0031999999997</v>
      </c>
      <c r="K24" s="649">
        <v>2051.0830079999996</v>
      </c>
      <c r="L24" s="649">
        <v>1938.2734425599995</v>
      </c>
      <c r="M24" s="649">
        <v>1831.6684032191995</v>
      </c>
      <c r="N24" s="639">
        <f t="shared" ref="N24:N26" si="7">(M24/G24)^(1/6)-1</f>
        <v>-8.4941815179245928E-2</v>
      </c>
      <c r="O24" s="575"/>
    </row>
    <row r="25" spans="1:15" s="583" customFormat="1" ht="15" customHeight="1">
      <c r="A25" s="575"/>
      <c r="B25" s="627"/>
      <c r="C25" s="650" t="s">
        <v>84</v>
      </c>
      <c r="D25" s="649"/>
      <c r="E25" s="649">
        <v>11500</v>
      </c>
      <c r="F25" s="649">
        <v>6500</v>
      </c>
      <c r="G25" s="649">
        <v>3120</v>
      </c>
      <c r="H25" s="649">
        <v>2496</v>
      </c>
      <c r="I25" s="649">
        <v>2321.2799999999997</v>
      </c>
      <c r="J25" s="649">
        <v>2182.0031999999997</v>
      </c>
      <c r="K25" s="649">
        <v>2051.0830079999996</v>
      </c>
      <c r="L25" s="649">
        <v>1938.2734425599995</v>
      </c>
      <c r="M25" s="649">
        <v>1831.6684032191995</v>
      </c>
      <c r="N25" s="639">
        <f t="shared" si="7"/>
        <v>-8.4941815179245928E-2</v>
      </c>
      <c r="O25" s="575"/>
    </row>
    <row r="26" spans="1:15" s="575" customFormat="1" ht="15" customHeight="1">
      <c r="B26" s="627"/>
      <c r="C26" s="655" t="s">
        <v>85</v>
      </c>
      <c r="D26" s="656"/>
      <c r="E26" s="656">
        <v>11500</v>
      </c>
      <c r="F26" s="656">
        <v>6500</v>
      </c>
      <c r="G26" s="656">
        <v>3120</v>
      </c>
      <c r="H26" s="656">
        <v>2496</v>
      </c>
      <c r="I26" s="656">
        <v>2321.2799999999997</v>
      </c>
      <c r="J26" s="656">
        <v>2182.0031999999997</v>
      </c>
      <c r="K26" s="656">
        <v>2051.0830079999996</v>
      </c>
      <c r="L26" s="656">
        <v>1938.2734425599995</v>
      </c>
      <c r="M26" s="656">
        <v>1831.6684032191995</v>
      </c>
      <c r="N26" s="657">
        <f t="shared" si="7"/>
        <v>-8.4941815179245928E-2</v>
      </c>
    </row>
    <row r="27" spans="1:15" s="575" customFormat="1" ht="15" customHeight="1">
      <c r="B27" s="376" t="s">
        <v>26</v>
      </c>
      <c r="C27" s="376" t="s">
        <v>27</v>
      </c>
      <c r="D27" s="168"/>
      <c r="E27" s="168"/>
      <c r="F27" s="168"/>
      <c r="G27" s="168"/>
      <c r="H27" s="168"/>
      <c r="I27" s="168"/>
      <c r="J27" s="168"/>
      <c r="K27" s="168"/>
      <c r="L27" s="168"/>
      <c r="M27" s="168"/>
      <c r="N27" s="370"/>
    </row>
    <row r="28" spans="1:15" s="575" customFormat="1" ht="15" customHeight="1">
      <c r="B28" s="631"/>
      <c r="C28" s="653" t="s">
        <v>60</v>
      </c>
      <c r="D28" s="654"/>
      <c r="E28" s="654"/>
      <c r="F28" s="654"/>
      <c r="G28" s="654"/>
      <c r="H28" s="654"/>
      <c r="I28" s="654"/>
      <c r="J28" s="654"/>
      <c r="K28" s="654"/>
      <c r="L28" s="654"/>
      <c r="M28" s="654"/>
      <c r="N28" s="644"/>
    </row>
    <row r="29" spans="1:15" s="575" customFormat="1" ht="15" customHeight="1">
      <c r="B29" s="627" t="s">
        <v>33</v>
      </c>
      <c r="C29" s="650" t="s">
        <v>83</v>
      </c>
      <c r="D29" s="649"/>
      <c r="E29" s="649">
        <v>20000</v>
      </c>
      <c r="F29" s="649">
        <v>37000</v>
      </c>
      <c r="G29" s="649">
        <v>27200</v>
      </c>
      <c r="H29" s="649">
        <v>21760</v>
      </c>
      <c r="I29" s="649">
        <v>20236.8</v>
      </c>
      <c r="J29" s="649">
        <v>19022.591999999997</v>
      </c>
      <c r="K29" s="649">
        <v>17881.236479999996</v>
      </c>
      <c r="L29" s="649">
        <v>16897.768473599994</v>
      </c>
      <c r="M29" s="649">
        <v>15968.391207551993</v>
      </c>
      <c r="N29" s="639">
        <f t="shared" ref="N29:N31" si="8">(M29/G29)^(1/6)-1</f>
        <v>-8.4941815179245928E-2</v>
      </c>
    </row>
    <row r="30" spans="1:15" s="575" customFormat="1" ht="15" customHeight="1">
      <c r="B30" s="627"/>
      <c r="C30" s="650" t="s">
        <v>84</v>
      </c>
      <c r="D30" s="649"/>
      <c r="E30" s="649">
        <v>20000</v>
      </c>
      <c r="F30" s="649">
        <v>37000</v>
      </c>
      <c r="G30" s="649">
        <v>27200</v>
      </c>
      <c r="H30" s="649">
        <v>21760</v>
      </c>
      <c r="I30" s="649">
        <v>20236.8</v>
      </c>
      <c r="J30" s="649">
        <v>19022.591999999997</v>
      </c>
      <c r="K30" s="649">
        <v>17881.236479999996</v>
      </c>
      <c r="L30" s="649">
        <v>16897.768473599994</v>
      </c>
      <c r="M30" s="649">
        <v>15968.391207551993</v>
      </c>
      <c r="N30" s="639">
        <f t="shared" si="8"/>
        <v>-8.4941815179245928E-2</v>
      </c>
    </row>
    <row r="31" spans="1:15" s="575" customFormat="1" ht="15" customHeight="1">
      <c r="B31" s="627"/>
      <c r="C31" s="655" t="s">
        <v>85</v>
      </c>
      <c r="D31" s="656"/>
      <c r="E31" s="656">
        <v>20000</v>
      </c>
      <c r="F31" s="656">
        <v>37000</v>
      </c>
      <c r="G31" s="656">
        <v>27200</v>
      </c>
      <c r="H31" s="656">
        <v>21760</v>
      </c>
      <c r="I31" s="656">
        <v>20236.8</v>
      </c>
      <c r="J31" s="656">
        <v>19022.591999999997</v>
      </c>
      <c r="K31" s="656">
        <v>17881.236479999996</v>
      </c>
      <c r="L31" s="656">
        <v>16897.768473599994</v>
      </c>
      <c r="M31" s="656">
        <v>15968.391207551993</v>
      </c>
      <c r="N31" s="657">
        <f t="shared" si="8"/>
        <v>-8.4941815179245928E-2</v>
      </c>
    </row>
    <row r="32" spans="1:15" s="575" customFormat="1" ht="15" customHeight="1">
      <c r="B32" s="376" t="s">
        <v>26</v>
      </c>
      <c r="C32" s="376" t="s">
        <v>27</v>
      </c>
      <c r="D32" s="168"/>
      <c r="E32" s="168"/>
      <c r="F32" s="168"/>
      <c r="G32" s="168"/>
      <c r="H32" s="168"/>
      <c r="I32" s="168"/>
      <c r="J32" s="168"/>
      <c r="K32" s="168"/>
      <c r="L32" s="168"/>
      <c r="M32" s="168"/>
      <c r="N32" s="370"/>
    </row>
    <row r="33" spans="2:14" s="575" customFormat="1" ht="15" customHeight="1">
      <c r="B33" s="631"/>
      <c r="C33" s="653" t="s">
        <v>62</v>
      </c>
      <c r="D33" s="654"/>
      <c r="E33" s="654"/>
      <c r="F33" s="654"/>
      <c r="G33" s="654"/>
      <c r="H33" s="654"/>
      <c r="I33" s="654"/>
      <c r="J33" s="654"/>
      <c r="K33" s="654"/>
      <c r="L33" s="654"/>
      <c r="M33" s="654"/>
      <c r="N33" s="644"/>
    </row>
    <row r="34" spans="2:14" s="575" customFormat="1" ht="15" customHeight="1">
      <c r="B34" s="627" t="s">
        <v>33</v>
      </c>
      <c r="C34" s="650" t="s">
        <v>84</v>
      </c>
      <c r="D34" s="649"/>
      <c r="E34" s="649">
        <v>6200</v>
      </c>
      <c r="F34" s="649">
        <v>9500</v>
      </c>
      <c r="G34" s="649">
        <v>6800</v>
      </c>
      <c r="H34" s="649">
        <v>5440</v>
      </c>
      <c r="I34" s="649">
        <v>5059.2</v>
      </c>
      <c r="J34" s="649">
        <v>4755.6479999999992</v>
      </c>
      <c r="K34" s="649">
        <v>4470.309119999999</v>
      </c>
      <c r="L34" s="649">
        <v>4224.4421183999984</v>
      </c>
      <c r="M34" s="649">
        <v>3992.0978018879982</v>
      </c>
      <c r="N34" s="639">
        <f t="shared" ref="N34:N35" si="9">(M34/G34)^(1/6)-1</f>
        <v>-8.4941815179245928E-2</v>
      </c>
    </row>
    <row r="35" spans="2:14" s="575" customFormat="1" ht="15" customHeight="1">
      <c r="B35" s="627"/>
      <c r="C35" s="655" t="s">
        <v>86</v>
      </c>
      <c r="D35" s="656"/>
      <c r="E35" s="656">
        <v>6200</v>
      </c>
      <c r="F35" s="656">
        <v>9500</v>
      </c>
      <c r="G35" s="656">
        <v>6800</v>
      </c>
      <c r="H35" s="656">
        <v>5440</v>
      </c>
      <c r="I35" s="656">
        <v>5059.2</v>
      </c>
      <c r="J35" s="656">
        <v>4755.6479999999992</v>
      </c>
      <c r="K35" s="656">
        <v>4470.309119999999</v>
      </c>
      <c r="L35" s="656">
        <v>4224.4421183999984</v>
      </c>
      <c r="M35" s="656">
        <v>3992.0978018879982</v>
      </c>
      <c r="N35" s="657">
        <f t="shared" si="9"/>
        <v>-8.4941815179245928E-2</v>
      </c>
    </row>
    <row r="36" spans="2:14" s="575" customFormat="1" ht="15" customHeight="1">
      <c r="B36" s="376" t="s">
        <v>26</v>
      </c>
      <c r="C36" s="376" t="s">
        <v>27</v>
      </c>
      <c r="D36" s="168"/>
      <c r="E36" s="168"/>
      <c r="F36" s="168"/>
      <c r="G36" s="168"/>
      <c r="H36" s="168"/>
      <c r="I36" s="168"/>
      <c r="J36" s="168"/>
      <c r="K36" s="168"/>
      <c r="L36" s="168"/>
      <c r="M36" s="168"/>
      <c r="N36" s="370"/>
    </row>
    <row r="37" spans="2:14" s="575" customFormat="1" ht="15" customHeight="1">
      <c r="B37" s="631"/>
      <c r="C37" s="653" t="s">
        <v>87</v>
      </c>
      <c r="D37" s="654"/>
      <c r="E37" s="654"/>
      <c r="F37" s="654"/>
      <c r="G37" s="654"/>
      <c r="H37" s="654"/>
      <c r="I37" s="654"/>
      <c r="J37" s="654"/>
      <c r="K37" s="654"/>
      <c r="L37" s="654"/>
      <c r="M37" s="654"/>
      <c r="N37" s="644"/>
    </row>
    <row r="38" spans="2:14" s="575" customFormat="1" ht="15" customHeight="1">
      <c r="B38" s="627" t="s">
        <v>33</v>
      </c>
      <c r="C38" s="650" t="s">
        <v>84</v>
      </c>
      <c r="D38" s="649"/>
      <c r="E38" s="649">
        <v>3100</v>
      </c>
      <c r="F38" s="649">
        <v>6500</v>
      </c>
      <c r="G38" s="649">
        <v>8000</v>
      </c>
      <c r="H38" s="649">
        <v>6400</v>
      </c>
      <c r="I38" s="649">
        <v>5952</v>
      </c>
      <c r="J38" s="649">
        <v>5594.88</v>
      </c>
      <c r="K38" s="649">
        <v>5259.1871999999994</v>
      </c>
      <c r="L38" s="649">
        <v>4969.9319039999991</v>
      </c>
      <c r="M38" s="649">
        <v>4696.5856492799985</v>
      </c>
      <c r="N38" s="639">
        <f t="shared" ref="N38:N39" si="10">(M38/G38)^(1/6)-1</f>
        <v>-8.4941815179245928E-2</v>
      </c>
    </row>
    <row r="39" spans="2:14" s="575" customFormat="1" ht="15" customHeight="1">
      <c r="B39" s="627"/>
      <c r="C39" s="655" t="s">
        <v>86</v>
      </c>
      <c r="D39" s="656"/>
      <c r="E39" s="656">
        <v>3100</v>
      </c>
      <c r="F39" s="656">
        <v>6500</v>
      </c>
      <c r="G39" s="656">
        <v>8000</v>
      </c>
      <c r="H39" s="656">
        <v>6400</v>
      </c>
      <c r="I39" s="656">
        <v>5952</v>
      </c>
      <c r="J39" s="656">
        <v>5594.88</v>
      </c>
      <c r="K39" s="656">
        <v>5259.1871999999994</v>
      </c>
      <c r="L39" s="656">
        <v>4969.9319039999991</v>
      </c>
      <c r="M39" s="656">
        <v>4696.5856492799985</v>
      </c>
      <c r="N39" s="657">
        <f t="shared" si="10"/>
        <v>-8.4941815179245928E-2</v>
      </c>
    </row>
    <row r="40" spans="2:14" s="575" customFormat="1" ht="15" customHeight="1">
      <c r="B40" s="376" t="s">
        <v>26</v>
      </c>
      <c r="C40" s="376" t="s">
        <v>27</v>
      </c>
      <c r="D40" s="168"/>
      <c r="E40" s="168"/>
      <c r="F40" s="168"/>
      <c r="G40" s="168"/>
      <c r="H40" s="168"/>
      <c r="I40" s="168"/>
      <c r="J40" s="168"/>
      <c r="K40" s="168"/>
      <c r="L40" s="168"/>
      <c r="M40" s="168"/>
      <c r="N40" s="370"/>
    </row>
    <row r="41" spans="2:14" s="575" customFormat="1" ht="15" customHeight="1">
      <c r="B41" s="631"/>
      <c r="C41" s="653" t="s">
        <v>9</v>
      </c>
      <c r="D41" s="654"/>
      <c r="E41" s="654"/>
      <c r="F41" s="654"/>
      <c r="G41" s="654"/>
      <c r="H41" s="654"/>
      <c r="I41" s="654"/>
      <c r="J41" s="654"/>
      <c r="K41" s="654"/>
      <c r="L41" s="654"/>
      <c r="M41" s="654"/>
      <c r="N41" s="644"/>
    </row>
    <row r="42" spans="2:14" s="575" customFormat="1" ht="15" customHeight="1">
      <c r="B42" s="652" t="s">
        <v>65</v>
      </c>
      <c r="C42" s="650" t="s">
        <v>21</v>
      </c>
      <c r="D42" s="649"/>
      <c r="E42" s="651">
        <v>3719.7492919214228</v>
      </c>
      <c r="F42" s="651">
        <v>4480</v>
      </c>
      <c r="G42" s="651">
        <v>4558</v>
      </c>
      <c r="H42" s="651">
        <v>5315</v>
      </c>
      <c r="I42" s="651">
        <v>6259.3211718055172</v>
      </c>
      <c r="J42" s="651">
        <v>7217.7233237694718</v>
      </c>
      <c r="K42" s="651">
        <v>8576.2879902138557</v>
      </c>
      <c r="L42" s="651">
        <v>10433.51474083229</v>
      </c>
      <c r="M42" s="651">
        <v>12893.925905711125</v>
      </c>
      <c r="N42" s="639">
        <f>(M42/G42)^(1/6)-1</f>
        <v>0.18923717037099452</v>
      </c>
    </row>
    <row r="43" spans="2:14" s="575" customFormat="1" ht="15" customHeight="1">
      <c r="B43" s="627"/>
      <c r="C43" s="627"/>
      <c r="D43" s="628"/>
      <c r="E43" s="628"/>
      <c r="F43" s="628"/>
      <c r="G43" s="628"/>
      <c r="H43" s="628"/>
      <c r="I43" s="628"/>
      <c r="J43" s="628"/>
      <c r="K43" s="628"/>
      <c r="L43" s="628"/>
      <c r="M43" s="628"/>
      <c r="N43" s="629"/>
    </row>
    <row r="44" spans="2:14" s="575" customFormat="1" ht="15" customHeight="1">
      <c r="B44" s="646" t="s">
        <v>374</v>
      </c>
      <c r="C44" s="583"/>
      <c r="D44" s="625"/>
      <c r="E44" s="625"/>
      <c r="F44" s="625"/>
      <c r="G44" s="625"/>
      <c r="H44" s="625"/>
      <c r="I44" s="625"/>
      <c r="J44" s="625"/>
      <c r="K44" s="626"/>
      <c r="L44" s="625"/>
      <c r="M44" s="625"/>
    </row>
    <row r="45" spans="2:14" s="575" customFormat="1" ht="15" customHeight="1">
      <c r="B45" s="452" t="s">
        <v>26</v>
      </c>
      <c r="C45" s="452" t="s">
        <v>27</v>
      </c>
      <c r="D45" s="452" t="s">
        <v>28</v>
      </c>
      <c r="E45" s="191">
        <v>2011</v>
      </c>
      <c r="F45" s="191">
        <v>2012</v>
      </c>
      <c r="G45" s="191">
        <v>2013</v>
      </c>
      <c r="H45" s="191">
        <v>2014</v>
      </c>
      <c r="I45" s="191">
        <v>2015</v>
      </c>
      <c r="J45" s="191">
        <v>2016</v>
      </c>
      <c r="K45" s="191">
        <v>2017</v>
      </c>
      <c r="L45" s="191">
        <v>2018</v>
      </c>
      <c r="M45" s="191">
        <v>2019</v>
      </c>
      <c r="N45" s="257" t="s">
        <v>29</v>
      </c>
    </row>
    <row r="46" spans="2:14" s="575" customFormat="1" ht="15" customHeight="1">
      <c r="B46" s="585"/>
      <c r="C46" s="593" t="s">
        <v>38</v>
      </c>
      <c r="D46" s="606"/>
      <c r="E46" s="606"/>
      <c r="F46" s="606"/>
      <c r="G46" s="606"/>
      <c r="H46" s="606"/>
      <c r="I46" s="606"/>
      <c r="J46" s="606"/>
      <c r="K46" s="606"/>
      <c r="L46" s="606"/>
      <c r="M46" s="606"/>
      <c r="N46" s="543"/>
    </row>
    <row r="47" spans="2:14" s="575" customFormat="1" ht="15" customHeight="1">
      <c r="B47" s="258" t="s">
        <v>33</v>
      </c>
      <c r="C47" s="249" t="s">
        <v>83</v>
      </c>
      <c r="D47" s="603"/>
      <c r="E47" s="603">
        <f t="shared" ref="E47:K48" si="11">E20*E75/10^6</f>
        <v>5.4187500000000002</v>
      </c>
      <c r="F47" s="603">
        <f t="shared" si="11"/>
        <v>3.5005125000000001</v>
      </c>
      <c r="G47" s="603">
        <f t="shared" si="11"/>
        <v>1.56601875</v>
      </c>
      <c r="H47" s="603">
        <f t="shared" si="11"/>
        <v>1.1400616499999998</v>
      </c>
      <c r="I47" s="603">
        <f t="shared" si="11"/>
        <v>0.93371049135000017</v>
      </c>
      <c r="J47" s="603">
        <f t="shared" si="11"/>
        <v>0.80719271977207507</v>
      </c>
      <c r="K47" s="603">
        <f t="shared" si="11"/>
        <v>0.71985446749273652</v>
      </c>
      <c r="L47" s="603">
        <f>L20*L75/10^6</f>
        <v>0.64851688976420629</v>
      </c>
      <c r="M47" s="603">
        <f>M20*M75/10^6</f>
        <v>0.5842488659885734</v>
      </c>
      <c r="N47" s="538">
        <f t="shared" ref="N47:N48" si="12">(M47/G47)^(1/6)-1</f>
        <v>-0.15153586977224509</v>
      </c>
    </row>
    <row r="48" spans="2:14" s="575" customFormat="1" ht="15" customHeight="1">
      <c r="B48" s="258"/>
      <c r="C48" s="597" t="s">
        <v>84</v>
      </c>
      <c r="D48" s="608"/>
      <c r="E48" s="608">
        <f t="shared" si="11"/>
        <v>0.60750000000000004</v>
      </c>
      <c r="F48" s="608">
        <f t="shared" si="11"/>
        <v>0.41553000000000007</v>
      </c>
      <c r="G48" s="608">
        <f t="shared" si="11"/>
        <v>0.19683</v>
      </c>
      <c r="H48" s="608">
        <f t="shared" si="11"/>
        <v>0.14959080000000002</v>
      </c>
      <c r="I48" s="608">
        <f t="shared" si="11"/>
        <v>0.12790013400000003</v>
      </c>
      <c r="J48" s="608">
        <f t="shared" si="11"/>
        <v>0.11542987093500001</v>
      </c>
      <c r="K48" s="608">
        <f t="shared" si="11"/>
        <v>0.10746520984048499</v>
      </c>
      <c r="L48" s="608">
        <f>L21*L76/10^6</f>
        <v>0.10107102985497612</v>
      </c>
      <c r="M48" s="608">
        <f>M21*M76/10^6</f>
        <v>9.5057303578605049E-2</v>
      </c>
      <c r="N48" s="599">
        <f t="shared" si="12"/>
        <v>-0.11424074316882726</v>
      </c>
    </row>
    <row r="49" spans="2:14" s="575" customFormat="1" ht="15" customHeight="1">
      <c r="B49" s="452" t="s">
        <v>26</v>
      </c>
      <c r="C49" s="452" t="s">
        <v>27</v>
      </c>
      <c r="D49" s="191"/>
      <c r="E49" s="191"/>
      <c r="F49" s="191"/>
      <c r="G49" s="191"/>
      <c r="H49" s="191"/>
      <c r="I49" s="191"/>
      <c r="J49" s="191"/>
      <c r="K49" s="191"/>
      <c r="L49" s="191"/>
      <c r="M49" s="191"/>
      <c r="N49" s="257"/>
    </row>
    <row r="50" spans="2:14" s="575" customFormat="1" ht="15" customHeight="1">
      <c r="B50" s="585"/>
      <c r="C50" s="593" t="s">
        <v>59</v>
      </c>
      <c r="D50" s="606"/>
      <c r="E50" s="606"/>
      <c r="F50" s="606"/>
      <c r="G50" s="606"/>
      <c r="H50" s="606"/>
      <c r="I50" s="606"/>
      <c r="J50" s="606"/>
      <c r="K50" s="606"/>
      <c r="L50" s="606"/>
      <c r="M50" s="606"/>
      <c r="N50" s="543"/>
    </row>
    <row r="51" spans="2:14" s="575" customFormat="1" ht="15" customHeight="1">
      <c r="B51" s="258" t="s">
        <v>33</v>
      </c>
      <c r="C51" s="249" t="s">
        <v>83</v>
      </c>
      <c r="D51" s="603"/>
      <c r="E51" s="603">
        <f t="shared" ref="E51:K53" si="13">E24*E79/10^6</f>
        <v>24.92625</v>
      </c>
      <c r="F51" s="603">
        <f t="shared" si="13"/>
        <v>11.9754375</v>
      </c>
      <c r="G51" s="603">
        <f t="shared" si="13"/>
        <v>4.8859785000000002</v>
      </c>
      <c r="H51" s="603">
        <f t="shared" si="13"/>
        <v>3.5569923480000001</v>
      </c>
      <c r="I51" s="603">
        <f t="shared" si="13"/>
        <v>3.0102826241124001</v>
      </c>
      <c r="J51" s="603">
        <f t="shared" si="13"/>
        <v>2.5749957566657469</v>
      </c>
      <c r="K51" s="603">
        <f t="shared" si="13"/>
        <v>2.2026513702518797</v>
      </c>
      <c r="L51" s="603">
        <f t="shared" ref="L51:M53" si="14">L24*L79/10^6</f>
        <v>1.8941700458481037</v>
      </c>
      <c r="M51" s="603">
        <f t="shared" si="14"/>
        <v>1.6288915309270768</v>
      </c>
      <c r="N51" s="538">
        <f t="shared" ref="N51:N53" si="15">(M51/G51)^(1/6)-1</f>
        <v>-0.16729705181311383</v>
      </c>
    </row>
    <row r="52" spans="2:14" s="575" customFormat="1" ht="15" customHeight="1">
      <c r="B52" s="258"/>
      <c r="C52" s="249" t="s">
        <v>84</v>
      </c>
      <c r="D52" s="603"/>
      <c r="E52" s="603">
        <f t="shared" si="13"/>
        <v>2.7945000000000002</v>
      </c>
      <c r="F52" s="603">
        <f t="shared" si="13"/>
        <v>1.4215500000000001</v>
      </c>
      <c r="G52" s="603">
        <f t="shared" si="13"/>
        <v>0.61410960000000014</v>
      </c>
      <c r="H52" s="603">
        <f t="shared" si="13"/>
        <v>0.46672329600000001</v>
      </c>
      <c r="I52" s="603">
        <f t="shared" si="13"/>
        <v>0.41235003201600001</v>
      </c>
      <c r="J52" s="603">
        <f t="shared" si="13"/>
        <v>0.36822857859028796</v>
      </c>
      <c r="K52" s="603">
        <f t="shared" si="13"/>
        <v>0.3288281206811271</v>
      </c>
      <c r="L52" s="603">
        <f t="shared" si="14"/>
        <v>0.29520544534148185</v>
      </c>
      <c r="M52" s="603">
        <f t="shared" si="14"/>
        <v>0.2650206885553153</v>
      </c>
      <c r="N52" s="538">
        <f t="shared" si="15"/>
        <v>-0.13069472442028374</v>
      </c>
    </row>
    <row r="53" spans="2:14" s="575" customFormat="1" ht="15" customHeight="1">
      <c r="B53" s="258"/>
      <c r="C53" s="597" t="s">
        <v>85</v>
      </c>
      <c r="D53" s="608"/>
      <c r="E53" s="608">
        <f t="shared" si="13"/>
        <v>11.73</v>
      </c>
      <c r="F53" s="608">
        <f t="shared" si="13"/>
        <v>5.6355000000000004</v>
      </c>
      <c r="G53" s="608">
        <f t="shared" si="13"/>
        <v>2.2992840000000001</v>
      </c>
      <c r="H53" s="608">
        <f t="shared" si="13"/>
        <v>1.6922730239999997</v>
      </c>
      <c r="I53" s="608">
        <f t="shared" si="13"/>
        <v>1.4479087993343995</v>
      </c>
      <c r="J53" s="608">
        <f t="shared" si="13"/>
        <v>1.2521515296643888</v>
      </c>
      <c r="K53" s="608">
        <f t="shared" si="13"/>
        <v>1.0828606428537635</v>
      </c>
      <c r="L53" s="608">
        <f t="shared" si="14"/>
        <v>0.94143904289706193</v>
      </c>
      <c r="M53" s="608">
        <f t="shared" si="14"/>
        <v>0.81848710389470569</v>
      </c>
      <c r="N53" s="599">
        <f t="shared" si="15"/>
        <v>-0.15814646996490622</v>
      </c>
    </row>
    <row r="54" spans="2:14" s="575" customFormat="1" ht="15" customHeight="1">
      <c r="B54" s="452" t="s">
        <v>26</v>
      </c>
      <c r="C54" s="452" t="s">
        <v>27</v>
      </c>
      <c r="D54" s="191"/>
      <c r="E54" s="191"/>
      <c r="F54" s="191"/>
      <c r="G54" s="191"/>
      <c r="H54" s="191"/>
      <c r="I54" s="191"/>
      <c r="J54" s="191"/>
      <c r="K54" s="191"/>
      <c r="L54" s="191"/>
      <c r="M54" s="191"/>
      <c r="N54" s="257"/>
    </row>
    <row r="55" spans="2:14" s="575" customFormat="1" ht="15" customHeight="1">
      <c r="B55" s="585"/>
      <c r="C55" s="593" t="s">
        <v>60</v>
      </c>
      <c r="D55" s="606"/>
      <c r="E55" s="606"/>
      <c r="F55" s="606"/>
      <c r="G55" s="606"/>
      <c r="H55" s="606"/>
      <c r="I55" s="606"/>
      <c r="J55" s="606"/>
      <c r="K55" s="606"/>
      <c r="L55" s="606"/>
      <c r="M55" s="606"/>
      <c r="N55" s="543"/>
    </row>
    <row r="56" spans="2:14" s="575" customFormat="1" ht="15" customHeight="1">
      <c r="B56" s="258" t="s">
        <v>33</v>
      </c>
      <c r="C56" s="249" t="s">
        <v>83</v>
      </c>
      <c r="D56" s="603"/>
      <c r="E56" s="603">
        <f t="shared" ref="E56:K58" si="16">E29*E84/10^6</f>
        <v>50.575000000000003</v>
      </c>
      <c r="F56" s="603">
        <f t="shared" si="16"/>
        <v>79.529187500000006</v>
      </c>
      <c r="G56" s="603">
        <f t="shared" si="16"/>
        <v>49.694994999999999</v>
      </c>
      <c r="H56" s="603">
        <f t="shared" si="16"/>
        <v>36.177956359999996</v>
      </c>
      <c r="I56" s="603">
        <f t="shared" si="16"/>
        <v>30.617404467468003</v>
      </c>
      <c r="J56" s="603">
        <f t="shared" si="16"/>
        <v>26.190127781472128</v>
      </c>
      <c r="K56" s="603">
        <f t="shared" si="16"/>
        <v>22.40303530427126</v>
      </c>
      <c r="L56" s="603">
        <f t="shared" ref="L56:M58" si="17">L29*L84/10^6</f>
        <v>19.265490209908069</v>
      </c>
      <c r="M56" s="603">
        <f t="shared" si="17"/>
        <v>16.567358306010441</v>
      </c>
      <c r="N56" s="538">
        <f t="shared" ref="N56:N58" si="18">(M56/G56)^(1/6)-1</f>
        <v>-0.16729705181311383</v>
      </c>
    </row>
    <row r="57" spans="2:14" s="575" customFormat="1" ht="15" customHeight="1">
      <c r="B57" s="258"/>
      <c r="C57" s="249" t="s">
        <v>84</v>
      </c>
      <c r="D57" s="603"/>
      <c r="E57" s="603">
        <f t="shared" si="16"/>
        <v>5.3460000000000001</v>
      </c>
      <c r="F57" s="603">
        <f t="shared" si="16"/>
        <v>8.9010899999999999</v>
      </c>
      <c r="G57" s="603">
        <f t="shared" si="16"/>
        <v>5.8891536000000002</v>
      </c>
      <c r="H57" s="603">
        <f t="shared" si="16"/>
        <v>4.4757567360000001</v>
      </c>
      <c r="I57" s="603">
        <f t="shared" si="16"/>
        <v>3.954331076256</v>
      </c>
      <c r="J57" s="603">
        <f t="shared" si="16"/>
        <v>3.5312176510966071</v>
      </c>
      <c r="K57" s="603">
        <f t="shared" si="16"/>
        <v>3.15337736242927</v>
      </c>
      <c r="L57" s="603">
        <f t="shared" si="17"/>
        <v>2.8309445271208764</v>
      </c>
      <c r="M57" s="603">
        <f t="shared" si="17"/>
        <v>2.5414804492227669</v>
      </c>
      <c r="N57" s="538">
        <f t="shared" si="18"/>
        <v>-0.13069472442028374</v>
      </c>
    </row>
    <row r="58" spans="2:14" s="575" customFormat="1" ht="15" customHeight="1">
      <c r="B58" s="258"/>
      <c r="C58" s="597" t="s">
        <v>85</v>
      </c>
      <c r="D58" s="608"/>
      <c r="E58" s="608">
        <f t="shared" si="16"/>
        <v>24.48</v>
      </c>
      <c r="F58" s="608">
        <f t="shared" si="16"/>
        <v>38.494799999999991</v>
      </c>
      <c r="G58" s="608">
        <f t="shared" si="16"/>
        <v>24.054047999999995</v>
      </c>
      <c r="H58" s="608">
        <f t="shared" si="16"/>
        <v>17.703779328</v>
      </c>
      <c r="I58" s="608">
        <f t="shared" si="16"/>
        <v>15.147353593036799</v>
      </c>
      <c r="J58" s="608">
        <f t="shared" si="16"/>
        <v>13.099431387258223</v>
      </c>
      <c r="K58" s="608">
        <f t="shared" si="16"/>
        <v>11.32838826370091</v>
      </c>
      <c r="L58" s="608">
        <f t="shared" si="17"/>
        <v>9.8489007564615694</v>
      </c>
      <c r="M58" s="608">
        <f t="shared" si="17"/>
        <v>8.5626343176676887</v>
      </c>
      <c r="N58" s="599">
        <f t="shared" si="18"/>
        <v>-0.15814646996490622</v>
      </c>
    </row>
    <row r="59" spans="2:14" s="575" customFormat="1" ht="15" customHeight="1">
      <c r="B59" s="452" t="s">
        <v>26</v>
      </c>
      <c r="C59" s="452" t="s">
        <v>27</v>
      </c>
      <c r="D59" s="191"/>
      <c r="E59" s="191"/>
      <c r="F59" s="191"/>
      <c r="G59" s="191"/>
      <c r="H59" s="191"/>
      <c r="I59" s="191"/>
      <c r="J59" s="191"/>
      <c r="K59" s="191"/>
      <c r="L59" s="191"/>
      <c r="M59" s="191"/>
      <c r="N59" s="257"/>
    </row>
    <row r="60" spans="2:14" s="575" customFormat="1" ht="15" customHeight="1">
      <c r="B60" s="585"/>
      <c r="C60" s="593" t="s">
        <v>62</v>
      </c>
      <c r="D60" s="594"/>
      <c r="E60" s="594"/>
      <c r="F60" s="594"/>
      <c r="G60" s="594"/>
      <c r="H60" s="594"/>
      <c r="I60" s="594"/>
      <c r="J60" s="594"/>
      <c r="K60" s="594"/>
      <c r="L60" s="594"/>
      <c r="M60" s="594"/>
      <c r="N60" s="543"/>
    </row>
    <row r="61" spans="2:14" s="575" customFormat="1" ht="15" customHeight="1">
      <c r="B61" s="258" t="s">
        <v>33</v>
      </c>
      <c r="C61" s="249" t="s">
        <v>84</v>
      </c>
      <c r="D61" s="589"/>
      <c r="E61" s="605">
        <f t="shared" ref="E61:K62" si="19">E34*E89/10^6</f>
        <v>1.5065999999999999</v>
      </c>
      <c r="F61" s="605">
        <f t="shared" si="19"/>
        <v>2.0776500000000002</v>
      </c>
      <c r="G61" s="605">
        <f t="shared" si="19"/>
        <v>1.338444</v>
      </c>
      <c r="H61" s="605">
        <f t="shared" si="19"/>
        <v>1.01721744</v>
      </c>
      <c r="I61" s="605">
        <f t="shared" si="19"/>
        <v>0.89871160824000007</v>
      </c>
      <c r="J61" s="605">
        <f>J34*J89/10^6</f>
        <v>0.80254946615832001</v>
      </c>
      <c r="K61" s="605">
        <f t="shared" si="19"/>
        <v>0.71667667327937956</v>
      </c>
      <c r="L61" s="605">
        <f>L34*L89/10^6</f>
        <v>0.64339648343656297</v>
      </c>
      <c r="M61" s="605">
        <f>M34*M89/10^6</f>
        <v>0.57760919300517433</v>
      </c>
      <c r="N61" s="538">
        <f t="shared" ref="N61:N62" si="20">(M61/G61)^(1/6)-1</f>
        <v>-0.13069472442028374</v>
      </c>
    </row>
    <row r="62" spans="2:14" s="575" customFormat="1" ht="15" customHeight="1">
      <c r="B62" s="258"/>
      <c r="C62" s="597" t="s">
        <v>86</v>
      </c>
      <c r="D62" s="598"/>
      <c r="E62" s="658">
        <f t="shared" si="19"/>
        <v>6.3239999999999998</v>
      </c>
      <c r="F62" s="658">
        <f t="shared" si="19"/>
        <v>8.2364999999999995</v>
      </c>
      <c r="G62" s="658">
        <f t="shared" si="19"/>
        <v>5.01126</v>
      </c>
      <c r="H62" s="658">
        <f t="shared" si="19"/>
        <v>3.6081072000000001</v>
      </c>
      <c r="I62" s="658">
        <f t="shared" si="19"/>
        <v>3.0199857263999994</v>
      </c>
      <c r="J62" s="658">
        <f t="shared" si="19"/>
        <v>2.6116836561907193</v>
      </c>
      <c r="K62" s="658">
        <f t="shared" si="19"/>
        <v>2.2585840258737342</v>
      </c>
      <c r="L62" s="658">
        <f>L35*L90/10^6</f>
        <v>1.9849565711391306</v>
      </c>
      <c r="M62" s="658">
        <f>M35*M90/10^6</f>
        <v>1.7444790825456247</v>
      </c>
      <c r="N62" s="599">
        <f t="shared" si="20"/>
        <v>-0.16127458134007688</v>
      </c>
    </row>
    <row r="63" spans="2:14" s="575" customFormat="1" ht="15" customHeight="1">
      <c r="B63" s="452" t="s">
        <v>26</v>
      </c>
      <c r="C63" s="452" t="s">
        <v>27</v>
      </c>
      <c r="D63" s="191"/>
      <c r="E63" s="191"/>
      <c r="F63" s="191"/>
      <c r="G63" s="191"/>
      <c r="H63" s="191"/>
      <c r="I63" s="191"/>
      <c r="J63" s="191"/>
      <c r="K63" s="191"/>
      <c r="L63" s="191"/>
      <c r="M63" s="191"/>
      <c r="N63" s="257"/>
    </row>
    <row r="64" spans="2:14" s="575" customFormat="1" ht="15" customHeight="1">
      <c r="B64" s="585"/>
      <c r="C64" s="593" t="s">
        <v>87</v>
      </c>
      <c r="D64" s="606"/>
      <c r="E64" s="606"/>
      <c r="F64" s="606"/>
      <c r="G64" s="606"/>
      <c r="H64" s="606"/>
      <c r="I64" s="606"/>
      <c r="J64" s="606"/>
      <c r="K64" s="606"/>
      <c r="L64" s="606"/>
      <c r="M64" s="606"/>
      <c r="N64" s="543"/>
    </row>
    <row r="65" spans="2:14" s="575" customFormat="1" ht="15" customHeight="1">
      <c r="B65" s="258" t="s">
        <v>33</v>
      </c>
      <c r="C65" s="249" t="s">
        <v>84</v>
      </c>
      <c r="D65" s="603"/>
      <c r="E65" s="603">
        <f t="shared" ref="E65:K66" si="21">E38*E93/10^6</f>
        <v>0.75329999999999997</v>
      </c>
      <c r="F65" s="603">
        <f t="shared" si="21"/>
        <v>1.4215500000000001</v>
      </c>
      <c r="G65" s="603">
        <f t="shared" si="21"/>
        <v>1.57464</v>
      </c>
      <c r="H65" s="603">
        <f t="shared" si="21"/>
        <v>1.1967264000000002</v>
      </c>
      <c r="I65" s="603">
        <f t="shared" si="21"/>
        <v>1.0573077744000001</v>
      </c>
      <c r="J65" s="603">
        <f t="shared" si="21"/>
        <v>0.94417584253920006</v>
      </c>
      <c r="K65" s="603">
        <f t="shared" si="21"/>
        <v>0.84314902738750552</v>
      </c>
      <c r="L65" s="603">
        <f>L38*L93/10^6</f>
        <v>0.75693703933713297</v>
      </c>
      <c r="M65" s="603">
        <f>M38*M93/10^6</f>
        <v>0.67954022706491102</v>
      </c>
      <c r="N65" s="538">
        <f t="shared" ref="N65:N66" si="22">(M65/G65)^(1/6)-1</f>
        <v>-0.13069472442028374</v>
      </c>
    </row>
    <row r="66" spans="2:14" s="575" customFormat="1" ht="15" customHeight="1">
      <c r="B66" s="258"/>
      <c r="C66" s="597" t="s">
        <v>86</v>
      </c>
      <c r="D66" s="608"/>
      <c r="E66" s="608">
        <f t="shared" si="21"/>
        <v>3.1619999999999999</v>
      </c>
      <c r="F66" s="608">
        <f t="shared" si="21"/>
        <v>5.6355000000000004</v>
      </c>
      <c r="G66" s="608">
        <f t="shared" si="21"/>
        <v>5.8955999999999991</v>
      </c>
      <c r="H66" s="608">
        <f t="shared" si="21"/>
        <v>4.2448319999999997</v>
      </c>
      <c r="I66" s="608">
        <f t="shared" si="21"/>
        <v>3.5529243839999998</v>
      </c>
      <c r="J66" s="608">
        <f t="shared" si="21"/>
        <v>3.0725690072831995</v>
      </c>
      <c r="K66" s="608">
        <f t="shared" si="21"/>
        <v>2.6571576774985108</v>
      </c>
      <c r="L66" s="608">
        <f>L39*L94/10^6</f>
        <v>2.3352430248695657</v>
      </c>
      <c r="M66" s="608">
        <f>M39*M94/10^6</f>
        <v>2.0523283324066175</v>
      </c>
      <c r="N66" s="599">
        <f t="shared" si="22"/>
        <v>-0.16127458134007688</v>
      </c>
    </row>
    <row r="67" spans="2:14" s="575" customFormat="1" ht="15" customHeight="1">
      <c r="B67" s="452" t="s">
        <v>26</v>
      </c>
      <c r="C67" s="452" t="s">
        <v>27</v>
      </c>
      <c r="D67" s="191"/>
      <c r="E67" s="191"/>
      <c r="F67" s="191"/>
      <c r="G67" s="191"/>
      <c r="H67" s="191"/>
      <c r="I67" s="191"/>
      <c r="J67" s="191"/>
      <c r="K67" s="191"/>
      <c r="L67" s="191"/>
      <c r="M67" s="191"/>
      <c r="N67" s="257"/>
    </row>
    <row r="68" spans="2:14" s="575" customFormat="1" ht="15" customHeight="1">
      <c r="B68" s="585"/>
      <c r="C68" s="593" t="s">
        <v>9</v>
      </c>
      <c r="D68" s="601"/>
      <c r="E68" s="601"/>
      <c r="F68" s="601"/>
      <c r="G68" s="601"/>
      <c r="H68" s="601"/>
      <c r="I68" s="601"/>
      <c r="J68" s="601"/>
      <c r="K68" s="601"/>
      <c r="L68" s="601"/>
      <c r="M68" s="601"/>
      <c r="N68" s="543"/>
    </row>
    <row r="69" spans="2:14" s="575" customFormat="1" ht="15" customHeight="1">
      <c r="B69" s="585" t="s">
        <v>88</v>
      </c>
      <c r="C69" s="249" t="s">
        <v>21</v>
      </c>
      <c r="D69" s="604"/>
      <c r="E69" s="604">
        <f t="shared" ref="E69:K69" si="23">E42*E97/10^6</f>
        <v>0.35848061517238727</v>
      </c>
      <c r="F69" s="604">
        <f t="shared" si="23"/>
        <v>0.38857291901746766</v>
      </c>
      <c r="G69" s="604">
        <f t="shared" si="23"/>
        <v>0.35580442598068213</v>
      </c>
      <c r="H69" s="604">
        <f t="shared" si="23"/>
        <v>0.39000317960554759</v>
      </c>
      <c r="I69" s="604">
        <f t="shared" si="23"/>
        <v>0.43173769513186921</v>
      </c>
      <c r="J69" s="604">
        <f t="shared" si="23"/>
        <v>0.46797302096971743</v>
      </c>
      <c r="K69" s="604">
        <f t="shared" si="23"/>
        <v>0.52269433812921517</v>
      </c>
      <c r="L69" s="604">
        <f>L42*L97/10^6</f>
        <v>0.59773257879877595</v>
      </c>
      <c r="M69" s="604">
        <f>M42*M97/10^6</f>
        <v>0.69436739080463261</v>
      </c>
      <c r="N69" s="538">
        <f t="shared" ref="N69:N70" si="24">(M69/G69)^(1/6)-1</f>
        <v>0.11788294014873468</v>
      </c>
    </row>
    <row r="70" spans="2:14" s="575" customFormat="1" ht="15" customHeight="1">
      <c r="B70" s="601"/>
      <c r="C70" s="252" t="s">
        <v>37</v>
      </c>
      <c r="D70" s="603"/>
      <c r="E70" s="603">
        <f t="shared" ref="E70:J70" si="25">SUM(E69,E65:E66,E61:E62,E56:E58,E51:E53,E47:E48)</f>
        <v>137.98238061517236</v>
      </c>
      <c r="F70" s="603">
        <f t="shared" si="25"/>
        <v>167.63338041901747</v>
      </c>
      <c r="G70" s="603">
        <f t="shared" si="25"/>
        <v>103.37616587598067</v>
      </c>
      <c r="H70" s="603">
        <f t="shared" si="25"/>
        <v>75.82001976160555</v>
      </c>
      <c r="I70" s="603">
        <f t="shared" si="25"/>
        <v>64.611908405745467</v>
      </c>
      <c r="J70" s="603">
        <f t="shared" si="25"/>
        <v>55.837726268595617</v>
      </c>
      <c r="K70" s="603">
        <f>SUM(K69,K65:K66,K61:K62,K56:K58,K51:K53,K47:K48)</f>
        <v>48.324722483689783</v>
      </c>
      <c r="L70" s="603">
        <f>SUM(L69,L65:L66,L61:L62,L56:L58,L51:L53,L47:L48)</f>
        <v>42.14400364477752</v>
      </c>
      <c r="M70" s="603">
        <f>SUM(M69,M65:M66,M61:M62,M56:M58,M51:M53,M47:M48)</f>
        <v>36.811502791672133</v>
      </c>
      <c r="N70" s="538">
        <f t="shared" si="24"/>
        <v>-0.15809997746211379</v>
      </c>
    </row>
    <row r="71" spans="2:14" s="575" customFormat="1" ht="15" customHeight="1">
      <c r="B71" s="583"/>
      <c r="C71" s="632"/>
      <c r="D71" s="630"/>
      <c r="E71" s="630"/>
      <c r="F71" s="630"/>
      <c r="G71" s="630"/>
      <c r="H71" s="630"/>
      <c r="I71" s="630"/>
      <c r="J71" s="630"/>
      <c r="K71" s="630"/>
      <c r="L71" s="630"/>
      <c r="M71" s="630"/>
      <c r="N71" s="583"/>
    </row>
    <row r="72" spans="2:14" s="575" customFormat="1" ht="15" customHeight="1">
      <c r="B72" s="648" t="s">
        <v>42</v>
      </c>
      <c r="C72" s="583"/>
      <c r="D72" s="625"/>
      <c r="E72" s="625"/>
      <c r="F72" s="625"/>
      <c r="G72" s="625"/>
      <c r="H72" s="625"/>
      <c r="I72" s="625"/>
      <c r="J72" s="625"/>
      <c r="K72" s="626"/>
      <c r="L72" s="625"/>
      <c r="M72" s="625"/>
    </row>
    <row r="73" spans="2:14" s="575" customFormat="1" ht="15" customHeight="1">
      <c r="B73" s="452" t="s">
        <v>26</v>
      </c>
      <c r="C73" s="452" t="s">
        <v>27</v>
      </c>
      <c r="D73" s="452" t="s">
        <v>28</v>
      </c>
      <c r="E73" s="191">
        <v>2011</v>
      </c>
      <c r="F73" s="191">
        <v>2012</v>
      </c>
      <c r="G73" s="191">
        <v>2013</v>
      </c>
      <c r="H73" s="191">
        <v>2014</v>
      </c>
      <c r="I73" s="191">
        <v>2015</v>
      </c>
      <c r="J73" s="191">
        <v>2016</v>
      </c>
      <c r="K73" s="191">
        <v>2017</v>
      </c>
      <c r="L73" s="191">
        <v>2018</v>
      </c>
      <c r="M73" s="191">
        <v>2019</v>
      </c>
      <c r="N73" s="257" t="s">
        <v>29</v>
      </c>
    </row>
    <row r="74" spans="2:14" s="575" customFormat="1" ht="15" customHeight="1">
      <c r="B74" s="585"/>
      <c r="C74" s="593" t="s">
        <v>38</v>
      </c>
      <c r="D74" s="594"/>
      <c r="E74" s="594"/>
      <c r="F74" s="594"/>
      <c r="G74" s="594"/>
      <c r="H74" s="594"/>
      <c r="I74" s="594"/>
      <c r="J74" s="594"/>
      <c r="K74" s="594"/>
      <c r="L74" s="594"/>
      <c r="M74" s="594"/>
      <c r="N74" s="543"/>
    </row>
    <row r="75" spans="2:14" s="575" customFormat="1" ht="15" customHeight="1">
      <c r="B75" s="258" t="s">
        <v>33</v>
      </c>
      <c r="C75" s="249" t="s">
        <v>83</v>
      </c>
      <c r="D75" s="603"/>
      <c r="E75" s="603">
        <v>2167.5</v>
      </c>
      <c r="F75" s="603">
        <v>1842.375</v>
      </c>
      <c r="G75" s="603">
        <v>1566.01875</v>
      </c>
      <c r="H75" s="603">
        <v>1425.0770625</v>
      </c>
      <c r="I75" s="603">
        <v>1296.8201268750001</v>
      </c>
      <c r="J75" s="603">
        <v>1180.1063154562501</v>
      </c>
      <c r="K75" s="603">
        <v>1073.8967470651876</v>
      </c>
      <c r="L75" s="603">
        <v>977.24603982932069</v>
      </c>
      <c r="M75" s="603">
        <v>889.29389624468183</v>
      </c>
      <c r="N75" s="538">
        <f t="shared" ref="N75:N76" si="26">(M75/G75)^(1/6)-1</f>
        <v>-8.9999999999999969E-2</v>
      </c>
    </row>
    <row r="76" spans="2:14" s="575" customFormat="1" ht="15" customHeight="1">
      <c r="B76" s="258"/>
      <c r="C76" s="597" t="s">
        <v>84</v>
      </c>
      <c r="D76" s="608"/>
      <c r="E76" s="608">
        <v>243</v>
      </c>
      <c r="F76" s="608">
        <v>218.70000000000002</v>
      </c>
      <c r="G76" s="608">
        <v>196.83</v>
      </c>
      <c r="H76" s="608">
        <v>186.98850000000002</v>
      </c>
      <c r="I76" s="608">
        <v>177.63907500000002</v>
      </c>
      <c r="J76" s="608">
        <v>168.75712125000001</v>
      </c>
      <c r="K76" s="608">
        <v>160.31926518750001</v>
      </c>
      <c r="L76" s="608">
        <v>152.30330192812499</v>
      </c>
      <c r="M76" s="608">
        <v>144.68813683171874</v>
      </c>
      <c r="N76" s="599">
        <f t="shared" si="26"/>
        <v>-5.0000000000000044E-2</v>
      </c>
    </row>
    <row r="77" spans="2:14" s="575" customFormat="1" ht="15" customHeight="1">
      <c r="B77" s="452" t="s">
        <v>26</v>
      </c>
      <c r="C77" s="452" t="s">
        <v>27</v>
      </c>
      <c r="D77" s="191"/>
      <c r="E77" s="191"/>
      <c r="F77" s="191"/>
      <c r="G77" s="191"/>
      <c r="H77" s="191"/>
      <c r="I77" s="191"/>
      <c r="J77" s="191"/>
      <c r="K77" s="191"/>
      <c r="L77" s="191"/>
      <c r="M77" s="191"/>
      <c r="N77" s="257"/>
    </row>
    <row r="78" spans="2:14" s="575" customFormat="1" ht="15" customHeight="1">
      <c r="B78" s="585"/>
      <c r="C78" s="593" t="s">
        <v>59</v>
      </c>
      <c r="D78" s="594"/>
      <c r="E78" s="594"/>
      <c r="F78" s="594"/>
      <c r="G78" s="594"/>
      <c r="H78" s="594"/>
      <c r="I78" s="594"/>
      <c r="J78" s="594"/>
      <c r="K78" s="594"/>
      <c r="L78" s="594"/>
      <c r="M78" s="594"/>
      <c r="N78" s="543"/>
    </row>
    <row r="79" spans="2:14" s="575" customFormat="1" ht="15" customHeight="1">
      <c r="B79" s="258" t="s">
        <v>33</v>
      </c>
      <c r="C79" s="249" t="s">
        <v>83</v>
      </c>
      <c r="D79" s="603"/>
      <c r="E79" s="603">
        <v>2167.5</v>
      </c>
      <c r="F79" s="603">
        <v>1842.375</v>
      </c>
      <c r="G79" s="603">
        <v>1566.01875</v>
      </c>
      <c r="H79" s="603">
        <v>1425.0770625</v>
      </c>
      <c r="I79" s="603">
        <v>1296.8201268750001</v>
      </c>
      <c r="J79" s="603">
        <v>1180.1063154562501</v>
      </c>
      <c r="K79" s="603">
        <v>1073.8967470651876</v>
      </c>
      <c r="L79" s="603">
        <v>977.24603982932069</v>
      </c>
      <c r="M79" s="603">
        <v>889.29389624468183</v>
      </c>
      <c r="N79" s="538">
        <f t="shared" ref="N79:N81" si="27">(M79/G79)^(1/6)-1</f>
        <v>-8.9999999999999969E-2</v>
      </c>
    </row>
    <row r="80" spans="2:14" s="575" customFormat="1" ht="15" customHeight="1">
      <c r="B80" s="258"/>
      <c r="C80" s="249" t="s">
        <v>84</v>
      </c>
      <c r="D80" s="603"/>
      <c r="E80" s="603">
        <v>243</v>
      </c>
      <c r="F80" s="603">
        <v>218.70000000000002</v>
      </c>
      <c r="G80" s="603">
        <v>196.83</v>
      </c>
      <c r="H80" s="603">
        <v>186.98850000000002</v>
      </c>
      <c r="I80" s="603">
        <v>177.63907500000002</v>
      </c>
      <c r="J80" s="603">
        <v>168.75712125000001</v>
      </c>
      <c r="K80" s="603">
        <v>160.31926518750001</v>
      </c>
      <c r="L80" s="603">
        <v>152.30330192812499</v>
      </c>
      <c r="M80" s="603">
        <v>144.68813683171874</v>
      </c>
      <c r="N80" s="538">
        <f t="shared" si="27"/>
        <v>-5.0000000000000044E-2</v>
      </c>
    </row>
    <row r="81" spans="2:15" s="575" customFormat="1" ht="15" customHeight="1">
      <c r="B81" s="258"/>
      <c r="C81" s="597" t="s">
        <v>85</v>
      </c>
      <c r="D81" s="608"/>
      <c r="E81" s="608">
        <v>1020</v>
      </c>
      <c r="F81" s="608">
        <v>867</v>
      </c>
      <c r="G81" s="608">
        <v>736.94999999999993</v>
      </c>
      <c r="H81" s="608">
        <v>677.99399999999991</v>
      </c>
      <c r="I81" s="608">
        <v>623.75447999999994</v>
      </c>
      <c r="J81" s="608">
        <v>573.85412159999998</v>
      </c>
      <c r="K81" s="608">
        <v>527.94579187199997</v>
      </c>
      <c r="L81" s="608">
        <v>485.71012852223998</v>
      </c>
      <c r="M81" s="608">
        <v>446.85331824046079</v>
      </c>
      <c r="N81" s="599">
        <f t="shared" si="27"/>
        <v>-7.999999999999996E-2</v>
      </c>
    </row>
    <row r="82" spans="2:15" s="575" customFormat="1" ht="15" customHeight="1">
      <c r="B82" s="452" t="s">
        <v>26</v>
      </c>
      <c r="C82" s="452" t="s">
        <v>27</v>
      </c>
      <c r="D82" s="191"/>
      <c r="E82" s="191"/>
      <c r="F82" s="191"/>
      <c r="G82" s="191"/>
      <c r="H82" s="191"/>
      <c r="I82" s="191"/>
      <c r="J82" s="191"/>
      <c r="K82" s="191"/>
      <c r="L82" s="191"/>
      <c r="M82" s="191"/>
      <c r="N82" s="257"/>
    </row>
    <row r="83" spans="2:15" s="575" customFormat="1" ht="15" customHeight="1">
      <c r="B83" s="585"/>
      <c r="C83" s="593" t="s">
        <v>60</v>
      </c>
      <c r="D83" s="594"/>
      <c r="E83" s="594"/>
      <c r="F83" s="594"/>
      <c r="G83" s="594"/>
      <c r="H83" s="594"/>
      <c r="I83" s="594"/>
      <c r="J83" s="594"/>
      <c r="K83" s="594"/>
      <c r="L83" s="594"/>
      <c r="M83" s="594"/>
      <c r="N83" s="543"/>
    </row>
    <row r="84" spans="2:15" s="575" customFormat="1" ht="15" customHeight="1">
      <c r="B84" s="258" t="s">
        <v>33</v>
      </c>
      <c r="C84" s="249" t="s">
        <v>83</v>
      </c>
      <c r="D84" s="603"/>
      <c r="E84" s="603">
        <v>2528.75</v>
      </c>
      <c r="F84" s="603">
        <v>2149.4375</v>
      </c>
      <c r="G84" s="603">
        <v>1827.0218749999999</v>
      </c>
      <c r="H84" s="603">
        <v>1662.58990625</v>
      </c>
      <c r="I84" s="603">
        <v>1512.9568146875001</v>
      </c>
      <c r="J84" s="603">
        <v>1376.7907013656252</v>
      </c>
      <c r="K84" s="603">
        <v>1252.879538242719</v>
      </c>
      <c r="L84" s="603">
        <v>1140.1203798008744</v>
      </c>
      <c r="M84" s="603">
        <v>1037.5095456187958</v>
      </c>
      <c r="N84" s="538">
        <f t="shared" ref="N84:N86" si="28">(M84/G84)^(1/6)-1</f>
        <v>-8.9999999999999969E-2</v>
      </c>
    </row>
    <row r="85" spans="2:15" s="575" customFormat="1" ht="15" customHeight="1">
      <c r="B85" s="258"/>
      <c r="C85" s="249" t="s">
        <v>84</v>
      </c>
      <c r="D85" s="603"/>
      <c r="E85" s="603">
        <v>267.3</v>
      </c>
      <c r="F85" s="603">
        <v>240.57000000000002</v>
      </c>
      <c r="G85" s="603">
        <v>216.51300000000003</v>
      </c>
      <c r="H85" s="603">
        <v>205.68735000000001</v>
      </c>
      <c r="I85" s="603">
        <v>195.40298250000001</v>
      </c>
      <c r="J85" s="603">
        <v>185.63283337499999</v>
      </c>
      <c r="K85" s="603">
        <v>176.35119170624998</v>
      </c>
      <c r="L85" s="603">
        <v>167.53363212093748</v>
      </c>
      <c r="M85" s="603">
        <v>159.15695051489061</v>
      </c>
      <c r="N85" s="538">
        <f t="shared" si="28"/>
        <v>-5.0000000000000044E-2</v>
      </c>
    </row>
    <row r="86" spans="2:15" s="575" customFormat="1" ht="15" customHeight="1">
      <c r="B86" s="258"/>
      <c r="C86" s="597" t="s">
        <v>85</v>
      </c>
      <c r="D86" s="608"/>
      <c r="E86" s="608">
        <v>1224</v>
      </c>
      <c r="F86" s="608">
        <v>1040.3999999999999</v>
      </c>
      <c r="G86" s="608">
        <v>884.3399999999998</v>
      </c>
      <c r="H86" s="608">
        <v>813.5927999999999</v>
      </c>
      <c r="I86" s="608">
        <v>748.50537599999996</v>
      </c>
      <c r="J86" s="608">
        <v>688.62494591999996</v>
      </c>
      <c r="K86" s="608">
        <v>633.53495024639994</v>
      </c>
      <c r="L86" s="608">
        <v>582.85215422668796</v>
      </c>
      <c r="M86" s="608">
        <v>536.223981888553</v>
      </c>
      <c r="N86" s="599">
        <f t="shared" si="28"/>
        <v>-7.999999999999996E-2</v>
      </c>
    </row>
    <row r="87" spans="2:15" s="583" customFormat="1" ht="15" customHeight="1">
      <c r="B87" s="452" t="s">
        <v>26</v>
      </c>
      <c r="C87" s="452" t="s">
        <v>27</v>
      </c>
      <c r="D87" s="191"/>
      <c r="E87" s="191"/>
      <c r="F87" s="191"/>
      <c r="G87" s="191"/>
      <c r="H87" s="191"/>
      <c r="I87" s="191"/>
      <c r="J87" s="191"/>
      <c r="K87" s="191"/>
      <c r="L87" s="191"/>
      <c r="M87" s="191"/>
      <c r="N87" s="257"/>
      <c r="O87" s="575"/>
    </row>
    <row r="88" spans="2:15" s="583" customFormat="1" ht="15" customHeight="1">
      <c r="B88" s="585"/>
      <c r="C88" s="593" t="s">
        <v>62</v>
      </c>
      <c r="D88" s="594"/>
      <c r="E88" s="594"/>
      <c r="F88" s="594"/>
      <c r="G88" s="594"/>
      <c r="H88" s="594"/>
      <c r="I88" s="594"/>
      <c r="J88" s="594"/>
      <c r="K88" s="594"/>
      <c r="L88" s="594"/>
      <c r="M88" s="594"/>
      <c r="N88" s="543"/>
      <c r="O88" s="575"/>
    </row>
    <row r="89" spans="2:15" s="583" customFormat="1" ht="15" customHeight="1">
      <c r="B89" s="258" t="s">
        <v>33</v>
      </c>
      <c r="C89" s="249" t="s">
        <v>84</v>
      </c>
      <c r="D89" s="603"/>
      <c r="E89" s="603">
        <v>243</v>
      </c>
      <c r="F89" s="603">
        <v>218.70000000000002</v>
      </c>
      <c r="G89" s="603">
        <v>196.83</v>
      </c>
      <c r="H89" s="603">
        <v>186.98850000000002</v>
      </c>
      <c r="I89" s="603">
        <v>177.63907500000002</v>
      </c>
      <c r="J89" s="603">
        <v>168.75712125000001</v>
      </c>
      <c r="K89" s="603">
        <v>160.31926518750001</v>
      </c>
      <c r="L89" s="603">
        <v>152.30330192812499</v>
      </c>
      <c r="M89" s="603">
        <v>144.68813683171874</v>
      </c>
      <c r="N89" s="538">
        <f t="shared" ref="N89:N90" si="29">(M89/G89)^(1/6)-1</f>
        <v>-5.0000000000000044E-2</v>
      </c>
      <c r="O89" s="575"/>
    </row>
    <row r="90" spans="2:15" s="583" customFormat="1" ht="15" customHeight="1">
      <c r="B90" s="258"/>
      <c r="C90" s="597" t="s">
        <v>86</v>
      </c>
      <c r="D90" s="608"/>
      <c r="E90" s="608">
        <v>1020</v>
      </c>
      <c r="F90" s="608">
        <v>867</v>
      </c>
      <c r="G90" s="608">
        <v>736.94999999999993</v>
      </c>
      <c r="H90" s="608">
        <v>663.255</v>
      </c>
      <c r="I90" s="608">
        <v>596.92949999999996</v>
      </c>
      <c r="J90" s="608">
        <v>549.17513999999994</v>
      </c>
      <c r="K90" s="608">
        <v>505.24112879999996</v>
      </c>
      <c r="L90" s="608">
        <v>469.87424978399991</v>
      </c>
      <c r="M90" s="608">
        <v>436.98305229911989</v>
      </c>
      <c r="N90" s="599">
        <f t="shared" si="29"/>
        <v>-8.3418483575209312E-2</v>
      </c>
      <c r="O90" s="575"/>
    </row>
    <row r="91" spans="2:15" s="583" customFormat="1" ht="15" customHeight="1">
      <c r="B91" s="452" t="s">
        <v>26</v>
      </c>
      <c r="C91" s="452" t="s">
        <v>27</v>
      </c>
      <c r="D91" s="191"/>
      <c r="E91" s="191"/>
      <c r="F91" s="191"/>
      <c r="G91" s="191"/>
      <c r="H91" s="191"/>
      <c r="I91" s="191"/>
      <c r="J91" s="191"/>
      <c r="K91" s="191"/>
      <c r="L91" s="191"/>
      <c r="M91" s="191"/>
      <c r="N91" s="257"/>
      <c r="O91" s="575"/>
    </row>
    <row r="92" spans="2:15" s="583" customFormat="1" ht="15" customHeight="1">
      <c r="B92" s="585"/>
      <c r="C92" s="593" t="s">
        <v>87</v>
      </c>
      <c r="D92" s="594"/>
      <c r="E92" s="594"/>
      <c r="F92" s="594"/>
      <c r="G92" s="594"/>
      <c r="H92" s="594"/>
      <c r="I92" s="594"/>
      <c r="J92" s="594"/>
      <c r="K92" s="594"/>
      <c r="L92" s="594"/>
      <c r="M92" s="594"/>
      <c r="N92" s="543"/>
      <c r="O92" s="575"/>
    </row>
    <row r="93" spans="2:15" s="583" customFormat="1" ht="15" customHeight="1">
      <c r="B93" s="258" t="s">
        <v>33</v>
      </c>
      <c r="C93" s="249" t="s">
        <v>84</v>
      </c>
      <c r="D93" s="589"/>
      <c r="E93" s="605">
        <v>243</v>
      </c>
      <c r="F93" s="605">
        <v>218.70000000000002</v>
      </c>
      <c r="G93" s="605">
        <v>196.83</v>
      </c>
      <c r="H93" s="605">
        <v>186.98850000000002</v>
      </c>
      <c r="I93" s="605">
        <v>177.63907500000002</v>
      </c>
      <c r="J93" s="605">
        <v>168.75712125000001</v>
      </c>
      <c r="K93" s="605">
        <v>160.31926518750001</v>
      </c>
      <c r="L93" s="605">
        <v>152.30330192812499</v>
      </c>
      <c r="M93" s="605">
        <v>144.68813683171874</v>
      </c>
      <c r="N93" s="538">
        <f t="shared" ref="N93:N94" si="30">(M93/G93)^(1/6)-1</f>
        <v>-5.0000000000000044E-2</v>
      </c>
      <c r="O93" s="575"/>
    </row>
    <row r="94" spans="2:15" s="583" customFormat="1" ht="15" customHeight="1">
      <c r="B94" s="258"/>
      <c r="C94" s="597" t="s">
        <v>86</v>
      </c>
      <c r="D94" s="598"/>
      <c r="E94" s="658">
        <v>1020</v>
      </c>
      <c r="F94" s="658">
        <v>867</v>
      </c>
      <c r="G94" s="658">
        <v>736.94999999999993</v>
      </c>
      <c r="H94" s="658">
        <v>663.255</v>
      </c>
      <c r="I94" s="658">
        <v>596.92949999999996</v>
      </c>
      <c r="J94" s="658">
        <v>549.17513999999994</v>
      </c>
      <c r="K94" s="658">
        <v>505.24112879999996</v>
      </c>
      <c r="L94" s="658">
        <v>469.87424978399991</v>
      </c>
      <c r="M94" s="658">
        <v>436.98305229911989</v>
      </c>
      <c r="N94" s="599">
        <f t="shared" si="30"/>
        <v>-8.3418483575209312E-2</v>
      </c>
      <c r="O94" s="575"/>
    </row>
    <row r="95" spans="2:15" s="583" customFormat="1" ht="15" customHeight="1">
      <c r="B95" s="452" t="s">
        <v>26</v>
      </c>
      <c r="C95" s="452" t="s">
        <v>27</v>
      </c>
      <c r="D95" s="191"/>
      <c r="E95" s="191"/>
      <c r="F95" s="191"/>
      <c r="G95" s="191"/>
      <c r="H95" s="191"/>
      <c r="I95" s="191"/>
      <c r="J95" s="191"/>
      <c r="K95" s="191"/>
      <c r="L95" s="191"/>
      <c r="M95" s="191"/>
      <c r="N95" s="257"/>
      <c r="O95" s="575"/>
    </row>
    <row r="96" spans="2:15" s="583" customFormat="1" ht="15" customHeight="1">
      <c r="B96" s="585"/>
      <c r="C96" s="593" t="s">
        <v>9</v>
      </c>
      <c r="D96" s="601"/>
      <c r="E96" s="601"/>
      <c r="F96" s="601"/>
      <c r="G96" s="601"/>
      <c r="H96" s="601"/>
      <c r="I96" s="601"/>
      <c r="J96" s="601"/>
      <c r="K96" s="601"/>
      <c r="L96" s="601"/>
      <c r="M96" s="601"/>
      <c r="N96" s="543"/>
      <c r="O96" s="575"/>
    </row>
    <row r="97" spans="1:16" s="583" customFormat="1" ht="15" customHeight="1">
      <c r="B97" s="259" t="s">
        <v>65</v>
      </c>
      <c r="C97" s="249" t="s">
        <v>21</v>
      </c>
      <c r="D97" s="659"/>
      <c r="E97" s="659">
        <v>96.37225174044336</v>
      </c>
      <c r="F97" s="659">
        <v>86.735026566399029</v>
      </c>
      <c r="G97" s="659">
        <v>78.061523909759131</v>
      </c>
      <c r="H97" s="659">
        <v>73.377832475173577</v>
      </c>
      <c r="I97" s="659">
        <v>68.975162526663155</v>
      </c>
      <c r="J97" s="659">
        <v>64.836652775063357</v>
      </c>
      <c r="K97" s="659">
        <v>60.946453608559551</v>
      </c>
      <c r="L97" s="659">
        <v>57.289666392045973</v>
      </c>
      <c r="M97" s="659">
        <v>53.852286408523213</v>
      </c>
      <c r="N97" s="538">
        <f>(M97/G97)^(1/6)-1</f>
        <v>-6.0000000000000053E-2</v>
      </c>
      <c r="O97" s="575"/>
    </row>
    <row r="98" spans="1:16" s="583" customFormat="1" ht="15" customHeight="1">
      <c r="B98" s="627"/>
      <c r="C98" s="627"/>
      <c r="D98" s="633"/>
      <c r="E98" s="633"/>
      <c r="F98" s="633"/>
      <c r="G98" s="633"/>
      <c r="H98" s="633"/>
      <c r="I98" s="633"/>
      <c r="J98" s="633"/>
      <c r="K98" s="633"/>
      <c r="L98" s="633"/>
      <c r="M98" s="633"/>
      <c r="N98" s="629"/>
      <c r="O98" s="575"/>
    </row>
    <row r="99" spans="1:16" s="583" customFormat="1" ht="15" customHeight="1">
      <c r="B99" s="627"/>
      <c r="C99" s="627"/>
      <c r="D99" s="633"/>
      <c r="E99" s="633"/>
      <c r="F99" s="633"/>
      <c r="G99" s="633"/>
      <c r="H99" s="633"/>
      <c r="I99" s="633"/>
      <c r="J99" s="633"/>
      <c r="K99" s="633"/>
      <c r="L99" s="633"/>
      <c r="M99" s="633"/>
      <c r="N99" s="629"/>
      <c r="O99" s="575"/>
    </row>
    <row r="100" spans="1:16" s="583" customFormat="1" ht="15" customHeight="1"/>
    <row r="101" spans="1:16" s="583" customFormat="1" ht="15" customHeight="1">
      <c r="A101" s="578"/>
      <c r="B101" s="938" t="s">
        <v>43</v>
      </c>
      <c r="C101" s="938"/>
      <c r="D101" s="938"/>
      <c r="E101" s="938"/>
      <c r="F101" s="938"/>
      <c r="G101" s="938"/>
      <c r="H101" s="938"/>
      <c r="I101" s="938"/>
      <c r="J101" s="938"/>
      <c r="K101" s="938"/>
      <c r="L101" s="938"/>
      <c r="M101" s="938"/>
      <c r="N101" s="938"/>
      <c r="O101" s="938"/>
      <c r="P101" s="938"/>
    </row>
    <row r="102" spans="1:16" s="583" customFormat="1" ht="15" customHeight="1">
      <c r="A102" s="579"/>
      <c r="B102" s="660" t="s">
        <v>500</v>
      </c>
      <c r="C102" s="660"/>
      <c r="D102" s="660"/>
      <c r="E102" s="660"/>
      <c r="F102" s="660"/>
      <c r="G102" s="660"/>
      <c r="H102" s="660"/>
      <c r="I102" s="660"/>
      <c r="J102" s="660"/>
      <c r="K102" s="660"/>
      <c r="L102" s="660"/>
      <c r="M102" s="660"/>
      <c r="N102" s="660"/>
      <c r="O102" s="660"/>
      <c r="P102" s="579"/>
    </row>
    <row r="103" spans="1:16" s="583" customFormat="1" ht="15" customHeight="1">
      <c r="A103" s="579"/>
      <c r="B103" s="939" t="s">
        <v>504</v>
      </c>
      <c r="C103" s="939"/>
      <c r="D103" s="939"/>
      <c r="E103" s="939"/>
      <c r="F103" s="939"/>
      <c r="G103" s="939"/>
      <c r="H103" s="939"/>
      <c r="I103" s="939"/>
      <c r="J103" s="939"/>
      <c r="K103" s="939"/>
      <c r="L103" s="939"/>
      <c r="M103" s="939"/>
      <c r="N103" s="939"/>
      <c r="O103" s="939"/>
      <c r="P103" s="634"/>
    </row>
    <row r="104" spans="1:16" s="583" customFormat="1" ht="15" customHeight="1"/>
    <row r="105" spans="1:16" s="583" customFormat="1" ht="15" customHeight="1">
      <c r="B105" s="648" t="s">
        <v>44</v>
      </c>
      <c r="D105" s="625"/>
      <c r="E105" s="625"/>
      <c r="F105" s="625"/>
      <c r="G105" s="625"/>
      <c r="H105" s="625"/>
      <c r="I105" s="625"/>
      <c r="J105" s="625"/>
      <c r="K105" s="625"/>
      <c r="L105" s="625"/>
      <c r="M105" s="625"/>
      <c r="N105" s="575"/>
    </row>
    <row r="106" spans="1:16" s="583" customFormat="1" ht="15" customHeight="1">
      <c r="B106" s="341" t="s">
        <v>26</v>
      </c>
      <c r="C106" s="341" t="s">
        <v>27</v>
      </c>
      <c r="D106" s="341" t="s">
        <v>28</v>
      </c>
      <c r="E106" s="339">
        <v>2011</v>
      </c>
      <c r="F106" s="339">
        <v>2012</v>
      </c>
      <c r="G106" s="339">
        <v>2013</v>
      </c>
      <c r="H106" s="339">
        <v>2014</v>
      </c>
      <c r="I106" s="339">
        <v>2015</v>
      </c>
      <c r="J106" s="339">
        <v>2016</v>
      </c>
      <c r="K106" s="339">
        <v>2017</v>
      </c>
      <c r="L106" s="339">
        <v>2018</v>
      </c>
      <c r="M106" s="339">
        <v>2019</v>
      </c>
      <c r="N106" s="340" t="s">
        <v>29</v>
      </c>
    </row>
    <row r="107" spans="1:16" s="583" customFormat="1" ht="15" customHeight="1">
      <c r="B107" s="508"/>
      <c r="C107" s="491" t="s">
        <v>38</v>
      </c>
      <c r="D107" s="492"/>
      <c r="E107" s="492"/>
      <c r="F107" s="492"/>
      <c r="G107" s="492"/>
      <c r="H107" s="492"/>
      <c r="I107" s="492"/>
      <c r="J107" s="492"/>
      <c r="K107" s="492"/>
      <c r="L107" s="492"/>
      <c r="M107" s="492"/>
      <c r="N107" s="493"/>
    </row>
    <row r="108" spans="1:16" s="583" customFormat="1" ht="15" customHeight="1">
      <c r="B108" s="481" t="s">
        <v>33</v>
      </c>
      <c r="C108" s="487" t="s">
        <v>83</v>
      </c>
      <c r="D108" s="485"/>
      <c r="E108" s="485">
        <v>2500</v>
      </c>
      <c r="F108" s="485">
        <v>1900</v>
      </c>
      <c r="G108" s="485">
        <v>1000</v>
      </c>
      <c r="H108" s="485">
        <v>800</v>
      </c>
      <c r="I108" s="485">
        <v>720</v>
      </c>
      <c r="J108" s="485">
        <v>684</v>
      </c>
      <c r="K108" s="485">
        <v>670.31999999999994</v>
      </c>
      <c r="L108" s="485">
        <v>663.6167999999999</v>
      </c>
      <c r="M108" s="485">
        <v>656.9806319999999</v>
      </c>
      <c r="N108" s="486">
        <f t="shared" ref="N108:N109" si="31">(M108/G108)^(1/6)-1</f>
        <v>-6.762183491455509E-2</v>
      </c>
    </row>
    <row r="109" spans="1:16" s="583" customFormat="1" ht="15" customHeight="1">
      <c r="B109" s="481"/>
      <c r="C109" s="501" t="s">
        <v>84</v>
      </c>
      <c r="D109" s="502"/>
      <c r="E109" s="502">
        <v>2500</v>
      </c>
      <c r="F109" s="502">
        <v>1900</v>
      </c>
      <c r="G109" s="502">
        <v>1000</v>
      </c>
      <c r="H109" s="502">
        <v>800</v>
      </c>
      <c r="I109" s="502">
        <v>720</v>
      </c>
      <c r="J109" s="502">
        <v>684</v>
      </c>
      <c r="K109" s="502">
        <v>670.31999999999994</v>
      </c>
      <c r="L109" s="502">
        <v>663.6167999999999</v>
      </c>
      <c r="M109" s="502">
        <v>656.9806319999999</v>
      </c>
      <c r="N109" s="503">
        <f t="shared" si="31"/>
        <v>-6.762183491455509E-2</v>
      </c>
    </row>
    <row r="110" spans="1:16" s="583" customFormat="1" ht="15" customHeight="1">
      <c r="B110" s="341" t="s">
        <v>26</v>
      </c>
      <c r="C110" s="341" t="s">
        <v>27</v>
      </c>
      <c r="D110" s="339"/>
      <c r="E110" s="339"/>
      <c r="F110" s="339"/>
      <c r="G110" s="339"/>
      <c r="H110" s="339"/>
      <c r="I110" s="339"/>
      <c r="J110" s="339"/>
      <c r="K110" s="339"/>
      <c r="L110" s="339"/>
      <c r="M110" s="339"/>
      <c r="N110" s="340"/>
    </row>
    <row r="111" spans="1:16" s="583" customFormat="1" ht="15" customHeight="1">
      <c r="B111" s="508"/>
      <c r="C111" s="491" t="s">
        <v>59</v>
      </c>
      <c r="D111" s="492"/>
      <c r="E111" s="492"/>
      <c r="F111" s="492"/>
      <c r="G111" s="492"/>
      <c r="H111" s="492"/>
      <c r="I111" s="492"/>
      <c r="J111" s="492"/>
      <c r="K111" s="492"/>
      <c r="L111" s="492"/>
      <c r="M111" s="492"/>
      <c r="N111" s="493"/>
    </row>
    <row r="112" spans="1:16" s="583" customFormat="1" ht="15" customHeight="1">
      <c r="B112" s="481" t="s">
        <v>33</v>
      </c>
      <c r="C112" s="487" t="s">
        <v>83</v>
      </c>
      <c r="D112" s="485"/>
      <c r="E112" s="485">
        <v>11500</v>
      </c>
      <c r="F112" s="485">
        <v>6500</v>
      </c>
      <c r="G112" s="485">
        <v>3120</v>
      </c>
      <c r="H112" s="485">
        <v>2496</v>
      </c>
      <c r="I112" s="485">
        <v>2321.2799999999997</v>
      </c>
      <c r="J112" s="485">
        <v>2182.0031999999997</v>
      </c>
      <c r="K112" s="485">
        <v>2051.0830079999996</v>
      </c>
      <c r="L112" s="485">
        <v>1938.2734425599995</v>
      </c>
      <c r="M112" s="485">
        <v>1831.6684032191995</v>
      </c>
      <c r="N112" s="486">
        <f t="shared" ref="N112:N114" si="32">(M112/G112)^(1/6)-1</f>
        <v>-8.4941815179245928E-2</v>
      </c>
    </row>
    <row r="113" spans="2:15" s="583" customFormat="1" ht="15" customHeight="1">
      <c r="B113" s="481"/>
      <c r="C113" s="487" t="s">
        <v>84</v>
      </c>
      <c r="D113" s="485"/>
      <c r="E113" s="485">
        <v>11500</v>
      </c>
      <c r="F113" s="485">
        <v>6500</v>
      </c>
      <c r="G113" s="485">
        <v>3120</v>
      </c>
      <c r="H113" s="485">
        <v>2496</v>
      </c>
      <c r="I113" s="485">
        <v>2321.2799999999997</v>
      </c>
      <c r="J113" s="485">
        <v>2182.0031999999997</v>
      </c>
      <c r="K113" s="485">
        <v>2051.0830079999996</v>
      </c>
      <c r="L113" s="485">
        <v>1938.2734425599995</v>
      </c>
      <c r="M113" s="485">
        <v>1831.6684032191995</v>
      </c>
      <c r="N113" s="486">
        <f t="shared" si="32"/>
        <v>-8.4941815179245928E-2</v>
      </c>
    </row>
    <row r="114" spans="2:15" s="583" customFormat="1" ht="15" customHeight="1">
      <c r="B114" s="481"/>
      <c r="C114" s="501" t="s">
        <v>85</v>
      </c>
      <c r="D114" s="502"/>
      <c r="E114" s="502">
        <v>11500</v>
      </c>
      <c r="F114" s="502">
        <v>6500</v>
      </c>
      <c r="G114" s="502">
        <v>3120</v>
      </c>
      <c r="H114" s="502">
        <v>2496</v>
      </c>
      <c r="I114" s="502">
        <v>2321.2799999999997</v>
      </c>
      <c r="J114" s="502">
        <v>2182.0031999999997</v>
      </c>
      <c r="K114" s="502">
        <v>2051.0830079999996</v>
      </c>
      <c r="L114" s="502">
        <v>1938.2734425599995</v>
      </c>
      <c r="M114" s="502">
        <v>1831.6684032191995</v>
      </c>
      <c r="N114" s="503">
        <f t="shared" si="32"/>
        <v>-8.4941815179245928E-2</v>
      </c>
    </row>
    <row r="115" spans="2:15" s="583" customFormat="1" ht="15" customHeight="1">
      <c r="B115" s="341" t="s">
        <v>26</v>
      </c>
      <c r="C115" s="341" t="s">
        <v>27</v>
      </c>
      <c r="D115" s="339"/>
      <c r="E115" s="339"/>
      <c r="F115" s="339"/>
      <c r="G115" s="339"/>
      <c r="H115" s="339"/>
      <c r="I115" s="339"/>
      <c r="J115" s="339"/>
      <c r="K115" s="339"/>
      <c r="L115" s="339"/>
      <c r="M115" s="339"/>
      <c r="N115" s="340"/>
    </row>
    <row r="116" spans="2:15" s="583" customFormat="1" ht="15" customHeight="1">
      <c r="B116" s="508"/>
      <c r="C116" s="491" t="s">
        <v>60</v>
      </c>
      <c r="D116" s="492"/>
      <c r="E116" s="492"/>
      <c r="F116" s="492"/>
      <c r="G116" s="492"/>
      <c r="H116" s="492"/>
      <c r="I116" s="492"/>
      <c r="J116" s="492"/>
      <c r="K116" s="492"/>
      <c r="L116" s="492"/>
      <c r="M116" s="492"/>
      <c r="N116" s="493"/>
      <c r="O116" s="575"/>
    </row>
    <row r="117" spans="2:15" s="583" customFormat="1" ht="15" customHeight="1">
      <c r="B117" s="481" t="s">
        <v>33</v>
      </c>
      <c r="C117" s="487" t="s">
        <v>83</v>
      </c>
      <c r="D117" s="485"/>
      <c r="E117" s="485">
        <v>20000</v>
      </c>
      <c r="F117" s="485">
        <v>37000</v>
      </c>
      <c r="G117" s="485">
        <v>27200</v>
      </c>
      <c r="H117" s="485">
        <v>21760</v>
      </c>
      <c r="I117" s="485">
        <v>20236.8</v>
      </c>
      <c r="J117" s="485">
        <v>19022.591999999997</v>
      </c>
      <c r="K117" s="485">
        <v>17881.236479999996</v>
      </c>
      <c r="L117" s="485">
        <v>16897.768473599994</v>
      </c>
      <c r="M117" s="485">
        <v>15968.391207551993</v>
      </c>
      <c r="N117" s="486">
        <f t="shared" ref="N117:N119" si="33">(M117/G117)^(1/6)-1</f>
        <v>-8.4941815179245928E-2</v>
      </c>
      <c r="O117" s="575"/>
    </row>
    <row r="118" spans="2:15" s="583" customFormat="1" ht="15" customHeight="1">
      <c r="B118" s="481"/>
      <c r="C118" s="487" t="s">
        <v>84</v>
      </c>
      <c r="D118" s="485"/>
      <c r="E118" s="485">
        <v>20000</v>
      </c>
      <c r="F118" s="485">
        <v>37000</v>
      </c>
      <c r="G118" s="485">
        <v>27200</v>
      </c>
      <c r="H118" s="485">
        <v>21760</v>
      </c>
      <c r="I118" s="485">
        <v>20236.8</v>
      </c>
      <c r="J118" s="485">
        <v>19022.591999999997</v>
      </c>
      <c r="K118" s="485">
        <v>17881.236479999996</v>
      </c>
      <c r="L118" s="485">
        <v>16897.768473599994</v>
      </c>
      <c r="M118" s="485">
        <v>15968.391207551993</v>
      </c>
      <c r="N118" s="486">
        <f t="shared" si="33"/>
        <v>-8.4941815179245928E-2</v>
      </c>
      <c r="O118" s="575"/>
    </row>
    <row r="119" spans="2:15" s="583" customFormat="1" ht="15" customHeight="1">
      <c r="B119" s="481"/>
      <c r="C119" s="501" t="s">
        <v>85</v>
      </c>
      <c r="D119" s="502"/>
      <c r="E119" s="502">
        <v>20000</v>
      </c>
      <c r="F119" s="502">
        <v>37000</v>
      </c>
      <c r="G119" s="502">
        <v>27200</v>
      </c>
      <c r="H119" s="502">
        <v>21760</v>
      </c>
      <c r="I119" s="502">
        <v>20236.8</v>
      </c>
      <c r="J119" s="502">
        <v>19022.591999999997</v>
      </c>
      <c r="K119" s="502">
        <v>17881.236479999996</v>
      </c>
      <c r="L119" s="502">
        <v>16897.768473599994</v>
      </c>
      <c r="M119" s="502">
        <v>15968.391207551993</v>
      </c>
      <c r="N119" s="503">
        <f t="shared" si="33"/>
        <v>-8.4941815179245928E-2</v>
      </c>
      <c r="O119" s="575"/>
    </row>
    <row r="120" spans="2:15" s="583" customFormat="1" ht="15" customHeight="1">
      <c r="B120" s="341" t="s">
        <v>26</v>
      </c>
      <c r="C120" s="341" t="s">
        <v>27</v>
      </c>
      <c r="D120" s="339"/>
      <c r="E120" s="339"/>
      <c r="F120" s="339"/>
      <c r="G120" s="339"/>
      <c r="H120" s="339"/>
      <c r="I120" s="339"/>
      <c r="J120" s="339"/>
      <c r="K120" s="339"/>
      <c r="L120" s="339"/>
      <c r="M120" s="339"/>
      <c r="N120" s="340"/>
      <c r="O120" s="575"/>
    </row>
    <row r="121" spans="2:15" s="583" customFormat="1" ht="15" customHeight="1">
      <c r="B121" s="508"/>
      <c r="C121" s="491" t="s">
        <v>62</v>
      </c>
      <c r="D121" s="492"/>
      <c r="E121" s="492"/>
      <c r="F121" s="492"/>
      <c r="G121" s="492"/>
      <c r="H121" s="492"/>
      <c r="I121" s="492"/>
      <c r="J121" s="492"/>
      <c r="K121" s="492"/>
      <c r="L121" s="492"/>
      <c r="M121" s="492"/>
      <c r="N121" s="493"/>
      <c r="O121" s="575"/>
    </row>
    <row r="122" spans="2:15" s="583" customFormat="1" ht="15" customHeight="1">
      <c r="B122" s="481" t="s">
        <v>33</v>
      </c>
      <c r="C122" s="487" t="s">
        <v>84</v>
      </c>
      <c r="D122" s="485"/>
      <c r="E122" s="485">
        <v>6200</v>
      </c>
      <c r="F122" s="485">
        <v>9500</v>
      </c>
      <c r="G122" s="485">
        <v>6800</v>
      </c>
      <c r="H122" s="485">
        <v>5440</v>
      </c>
      <c r="I122" s="485">
        <v>5059.2</v>
      </c>
      <c r="J122" s="485">
        <v>4755.6479999999992</v>
      </c>
      <c r="K122" s="485">
        <v>4470.309119999999</v>
      </c>
      <c r="L122" s="485">
        <v>4224.4421183999984</v>
      </c>
      <c r="M122" s="485">
        <v>3992.0978018879982</v>
      </c>
      <c r="N122" s="486">
        <f t="shared" ref="N122:N123" si="34">(M122/G122)^(1/6)-1</f>
        <v>-8.4941815179245928E-2</v>
      </c>
      <c r="O122" s="575"/>
    </row>
    <row r="123" spans="2:15" s="583" customFormat="1" ht="15" customHeight="1">
      <c r="B123" s="481"/>
      <c r="C123" s="501" t="s">
        <v>86</v>
      </c>
      <c r="D123" s="502"/>
      <c r="E123" s="502">
        <v>6200</v>
      </c>
      <c r="F123" s="502">
        <v>9500</v>
      </c>
      <c r="G123" s="502">
        <v>6800</v>
      </c>
      <c r="H123" s="502">
        <v>5440</v>
      </c>
      <c r="I123" s="502">
        <v>5059.2</v>
      </c>
      <c r="J123" s="502">
        <v>4755.6479999999992</v>
      </c>
      <c r="K123" s="502">
        <v>4470.309119999999</v>
      </c>
      <c r="L123" s="502">
        <v>4224.4421183999984</v>
      </c>
      <c r="M123" s="502">
        <v>3992.0978018879982</v>
      </c>
      <c r="N123" s="503">
        <f t="shared" si="34"/>
        <v>-8.4941815179245928E-2</v>
      </c>
      <c r="O123" s="575"/>
    </row>
    <row r="124" spans="2:15" s="583" customFormat="1" ht="15" customHeight="1">
      <c r="B124" s="341" t="s">
        <v>26</v>
      </c>
      <c r="C124" s="341" t="s">
        <v>27</v>
      </c>
      <c r="D124" s="339"/>
      <c r="E124" s="339"/>
      <c r="F124" s="339"/>
      <c r="G124" s="339"/>
      <c r="H124" s="339"/>
      <c r="I124" s="339"/>
      <c r="J124" s="339"/>
      <c r="K124" s="339"/>
      <c r="L124" s="339"/>
      <c r="M124" s="339"/>
      <c r="N124" s="340"/>
      <c r="O124" s="575"/>
    </row>
    <row r="125" spans="2:15" s="583" customFormat="1" ht="15" customHeight="1">
      <c r="B125" s="508"/>
      <c r="C125" s="491" t="s">
        <v>87</v>
      </c>
      <c r="D125" s="492"/>
      <c r="E125" s="492"/>
      <c r="F125" s="492"/>
      <c r="G125" s="492"/>
      <c r="H125" s="492"/>
      <c r="I125" s="492"/>
      <c r="J125" s="492"/>
      <c r="K125" s="492"/>
      <c r="L125" s="492"/>
      <c r="M125" s="492"/>
      <c r="N125" s="493"/>
      <c r="O125" s="575"/>
    </row>
    <row r="126" spans="2:15" s="583" customFormat="1" ht="15" customHeight="1">
      <c r="B126" s="481" t="s">
        <v>33</v>
      </c>
      <c r="C126" s="487" t="s">
        <v>84</v>
      </c>
      <c r="D126" s="485"/>
      <c r="E126" s="485">
        <v>3100</v>
      </c>
      <c r="F126" s="485">
        <v>6500</v>
      </c>
      <c r="G126" s="485">
        <v>8000</v>
      </c>
      <c r="H126" s="485">
        <v>6400</v>
      </c>
      <c r="I126" s="485">
        <v>5952</v>
      </c>
      <c r="J126" s="485">
        <v>5594.88</v>
      </c>
      <c r="K126" s="485">
        <v>5259.1871999999994</v>
      </c>
      <c r="L126" s="485">
        <v>4969.9319039999991</v>
      </c>
      <c r="M126" s="485">
        <v>4696.5856492799985</v>
      </c>
      <c r="N126" s="486">
        <f t="shared" ref="N126:N127" si="35">(M126/G126)^(1/6)-1</f>
        <v>-8.4941815179245928E-2</v>
      </c>
      <c r="O126" s="575"/>
    </row>
    <row r="127" spans="2:15" s="583" customFormat="1" ht="15" customHeight="1">
      <c r="B127" s="481"/>
      <c r="C127" s="501" t="s">
        <v>86</v>
      </c>
      <c r="D127" s="502"/>
      <c r="E127" s="502">
        <v>3100</v>
      </c>
      <c r="F127" s="502">
        <v>6500</v>
      </c>
      <c r="G127" s="502">
        <v>8000</v>
      </c>
      <c r="H127" s="502">
        <v>6400</v>
      </c>
      <c r="I127" s="502">
        <v>5952</v>
      </c>
      <c r="J127" s="502">
        <v>5594.88</v>
      </c>
      <c r="K127" s="502">
        <v>5259.1871999999994</v>
      </c>
      <c r="L127" s="502">
        <v>4969.9319039999991</v>
      </c>
      <c r="M127" s="502">
        <v>4696.5856492799985</v>
      </c>
      <c r="N127" s="503">
        <f t="shared" si="35"/>
        <v>-8.4941815179245928E-2</v>
      </c>
      <c r="O127" s="575"/>
    </row>
    <row r="128" spans="2:15" s="583" customFormat="1" ht="15" customHeight="1">
      <c r="B128" s="341" t="s">
        <v>26</v>
      </c>
      <c r="C128" s="341" t="s">
        <v>27</v>
      </c>
      <c r="D128" s="339"/>
      <c r="E128" s="339"/>
      <c r="F128" s="339"/>
      <c r="G128" s="339"/>
      <c r="H128" s="339"/>
      <c r="I128" s="339"/>
      <c r="J128" s="339"/>
      <c r="K128" s="339"/>
      <c r="L128" s="339"/>
      <c r="M128" s="339"/>
      <c r="N128" s="340"/>
      <c r="O128" s="575"/>
    </row>
    <row r="129" spans="1:24" s="583" customFormat="1" ht="15" customHeight="1">
      <c r="B129" s="508"/>
      <c r="C129" s="491" t="s">
        <v>9</v>
      </c>
      <c r="D129" s="492"/>
      <c r="E129" s="492"/>
      <c r="F129" s="492"/>
      <c r="G129" s="492"/>
      <c r="H129" s="492"/>
      <c r="I129" s="492"/>
      <c r="J129" s="492"/>
      <c r="K129" s="492"/>
      <c r="L129" s="492"/>
      <c r="M129" s="492"/>
      <c r="N129" s="493"/>
      <c r="O129" s="575"/>
    </row>
    <row r="130" spans="1:24" s="583" customFormat="1" ht="15" customHeight="1">
      <c r="B130" s="661" t="s">
        <v>65</v>
      </c>
      <c r="C130" s="487" t="s">
        <v>21</v>
      </c>
      <c r="D130" s="485"/>
      <c r="E130" s="485">
        <v>3719.7492919214228</v>
      </c>
      <c r="F130" s="485">
        <v>4032</v>
      </c>
      <c r="G130" s="485">
        <v>3646.4</v>
      </c>
      <c r="H130" s="485">
        <v>3986.25</v>
      </c>
      <c r="I130" s="485">
        <v>4381.5248202638613</v>
      </c>
      <c r="J130" s="485">
        <v>4835.8746269255462</v>
      </c>
      <c r="K130" s="485">
        <v>5660.3500735411453</v>
      </c>
      <c r="L130" s="485">
        <v>6781.7845815409892</v>
      </c>
      <c r="M130" s="485">
        <v>8381.051838712232</v>
      </c>
      <c r="N130" s="486">
        <f>(M130/G130)^(1/6)-1</f>
        <v>0.14878574137113221</v>
      </c>
      <c r="O130" s="575"/>
    </row>
    <row r="131" spans="1:24" s="583" customFormat="1" ht="15" customHeight="1">
      <c r="B131" s="627"/>
      <c r="C131" s="627"/>
      <c r="D131" s="628"/>
      <c r="E131" s="628"/>
      <c r="F131" s="628"/>
      <c r="G131" s="628"/>
      <c r="H131" s="628"/>
      <c r="I131" s="628"/>
      <c r="J131" s="628"/>
      <c r="K131" s="628"/>
      <c r="L131" s="628"/>
      <c r="M131" s="628"/>
      <c r="N131" s="629"/>
      <c r="O131" s="575"/>
      <c r="Q131" s="635"/>
      <c r="R131" s="635"/>
      <c r="S131" s="635"/>
      <c r="T131" s="635"/>
      <c r="U131" s="635"/>
      <c r="V131" s="635"/>
      <c r="W131" s="635"/>
      <c r="X131" s="635"/>
    </row>
    <row r="132" spans="1:24" s="583" customFormat="1" ht="15" customHeight="1">
      <c r="B132" s="646" t="s">
        <v>374</v>
      </c>
      <c r="D132" s="625"/>
      <c r="E132" s="625"/>
      <c r="F132" s="625"/>
      <c r="G132" s="625"/>
      <c r="H132" s="625"/>
      <c r="I132" s="625"/>
      <c r="J132" s="625"/>
      <c r="K132" s="625"/>
      <c r="L132" s="625"/>
      <c r="M132" s="625"/>
      <c r="N132" s="575"/>
      <c r="O132" s="575"/>
    </row>
    <row r="133" spans="1:24" s="583" customFormat="1" ht="15" customHeight="1">
      <c r="B133" s="452" t="s">
        <v>26</v>
      </c>
      <c r="C133" s="452" t="s">
        <v>27</v>
      </c>
      <c r="D133" s="452" t="s">
        <v>28</v>
      </c>
      <c r="E133" s="191">
        <v>2011</v>
      </c>
      <c r="F133" s="191">
        <v>2012</v>
      </c>
      <c r="G133" s="191">
        <v>2013</v>
      </c>
      <c r="H133" s="191">
        <v>2014</v>
      </c>
      <c r="I133" s="191">
        <v>2015</v>
      </c>
      <c r="J133" s="191">
        <v>2016</v>
      </c>
      <c r="K133" s="191">
        <v>2017</v>
      </c>
      <c r="L133" s="191">
        <v>2018</v>
      </c>
      <c r="M133" s="191">
        <v>2019</v>
      </c>
      <c r="N133" s="257" t="s">
        <v>29</v>
      </c>
      <c r="O133" s="575"/>
    </row>
    <row r="134" spans="1:24" s="575" customFormat="1" ht="15" customHeight="1">
      <c r="A134" s="583"/>
      <c r="B134" s="585"/>
      <c r="C134" s="593" t="s">
        <v>38</v>
      </c>
      <c r="D134" s="606"/>
      <c r="E134" s="606"/>
      <c r="F134" s="606"/>
      <c r="G134" s="606"/>
      <c r="H134" s="606"/>
      <c r="I134" s="606"/>
      <c r="J134" s="606"/>
      <c r="K134" s="606"/>
      <c r="L134" s="606"/>
      <c r="M134" s="606"/>
      <c r="N134" s="543"/>
      <c r="P134" s="635"/>
    </row>
    <row r="135" spans="1:24" s="575" customFormat="1" ht="15" customHeight="1">
      <c r="A135" s="583"/>
      <c r="B135" s="258" t="s">
        <v>33</v>
      </c>
      <c r="C135" s="249" t="s">
        <v>83</v>
      </c>
      <c r="D135" s="603"/>
      <c r="E135" s="603">
        <f t="shared" ref="E135:K136" si="36">E108*E163/10^6</f>
        <v>5.4187500000000002</v>
      </c>
      <c r="F135" s="603">
        <f t="shared" si="36"/>
        <v>3.5005125000000001</v>
      </c>
      <c r="G135" s="603">
        <f t="shared" si="36"/>
        <v>1.56601875</v>
      </c>
      <c r="H135" s="603">
        <f t="shared" si="36"/>
        <v>1.1400616499999998</v>
      </c>
      <c r="I135" s="603">
        <f t="shared" si="36"/>
        <v>0.93371049135000017</v>
      </c>
      <c r="J135" s="603">
        <f t="shared" si="36"/>
        <v>0.80719271977207507</v>
      </c>
      <c r="K135" s="603">
        <f t="shared" si="36"/>
        <v>0.71985446749273652</v>
      </c>
      <c r="L135" s="603">
        <f>L108*L163/10^6</f>
        <v>0.64851688976420629</v>
      </c>
      <c r="M135" s="603">
        <f>M108*M163/10^6</f>
        <v>0.5842488659885734</v>
      </c>
      <c r="N135" s="538">
        <f t="shared" ref="N135:N136" si="37">(M135/G135)^(1/6)-1</f>
        <v>-0.15153586977224509</v>
      </c>
      <c r="P135" s="583"/>
    </row>
    <row r="136" spans="1:24" s="575" customFormat="1" ht="15" customHeight="1">
      <c r="A136" s="583"/>
      <c r="B136" s="258"/>
      <c r="C136" s="597" t="s">
        <v>84</v>
      </c>
      <c r="D136" s="608"/>
      <c r="E136" s="608">
        <f t="shared" si="36"/>
        <v>0.60750000000000004</v>
      </c>
      <c r="F136" s="608">
        <f t="shared" si="36"/>
        <v>0.41553000000000007</v>
      </c>
      <c r="G136" s="608">
        <f t="shared" si="36"/>
        <v>0.19683</v>
      </c>
      <c r="H136" s="608">
        <f t="shared" si="36"/>
        <v>0.14959080000000002</v>
      </c>
      <c r="I136" s="608">
        <f t="shared" si="36"/>
        <v>0.12790013400000003</v>
      </c>
      <c r="J136" s="608">
        <f t="shared" si="36"/>
        <v>0.11542987093500001</v>
      </c>
      <c r="K136" s="608">
        <f t="shared" si="36"/>
        <v>0.10746520984048499</v>
      </c>
      <c r="L136" s="608">
        <f>L109*L164/10^6</f>
        <v>0.10107102985497612</v>
      </c>
      <c r="M136" s="608">
        <f>M109*M164/10^6</f>
        <v>9.5057303578605049E-2</v>
      </c>
      <c r="N136" s="599">
        <f t="shared" si="37"/>
        <v>-0.11424074316882726</v>
      </c>
      <c r="P136" s="583"/>
    </row>
    <row r="137" spans="1:24" s="575" customFormat="1" ht="15" customHeight="1">
      <c r="B137" s="452" t="s">
        <v>26</v>
      </c>
      <c r="C137" s="452" t="s">
        <v>27</v>
      </c>
      <c r="D137" s="191"/>
      <c r="E137" s="191"/>
      <c r="F137" s="191"/>
      <c r="G137" s="191"/>
      <c r="H137" s="191"/>
      <c r="I137" s="191"/>
      <c r="J137" s="191"/>
      <c r="K137" s="191"/>
      <c r="L137" s="191"/>
      <c r="M137" s="191"/>
      <c r="N137" s="257"/>
    </row>
    <row r="138" spans="1:24" s="575" customFormat="1" ht="15" customHeight="1">
      <c r="B138" s="585"/>
      <c r="C138" s="593" t="s">
        <v>59</v>
      </c>
      <c r="D138" s="606"/>
      <c r="E138" s="606"/>
      <c r="F138" s="606"/>
      <c r="G138" s="606"/>
      <c r="H138" s="606"/>
      <c r="I138" s="606"/>
      <c r="J138" s="606"/>
      <c r="K138" s="606"/>
      <c r="L138" s="606"/>
      <c r="M138" s="606"/>
      <c r="N138" s="543"/>
    </row>
    <row r="139" spans="1:24" s="575" customFormat="1" ht="15" customHeight="1">
      <c r="B139" s="258" t="s">
        <v>33</v>
      </c>
      <c r="C139" s="249" t="s">
        <v>83</v>
      </c>
      <c r="D139" s="603"/>
      <c r="E139" s="603">
        <f t="shared" ref="E139:K141" si="38">E112*E167/10^6</f>
        <v>24.92625</v>
      </c>
      <c r="F139" s="603">
        <f t="shared" si="38"/>
        <v>11.9754375</v>
      </c>
      <c r="G139" s="603">
        <f t="shared" si="38"/>
        <v>4.8859785000000002</v>
      </c>
      <c r="H139" s="603">
        <f t="shared" si="38"/>
        <v>3.5569923480000001</v>
      </c>
      <c r="I139" s="603">
        <f t="shared" si="38"/>
        <v>3.0102826241124001</v>
      </c>
      <c r="J139" s="603">
        <f t="shared" si="38"/>
        <v>2.5749957566657469</v>
      </c>
      <c r="K139" s="603">
        <f t="shared" si="38"/>
        <v>2.2026513702518797</v>
      </c>
      <c r="L139" s="603">
        <f t="shared" ref="L139:M141" si="39">L112*L167/10^6</f>
        <v>1.8941700458481037</v>
      </c>
      <c r="M139" s="603">
        <f t="shared" si="39"/>
        <v>1.6288915309270768</v>
      </c>
      <c r="N139" s="538">
        <f t="shared" ref="N139:N141" si="40">(M139/G139)^(1/6)-1</f>
        <v>-0.16729705181311383</v>
      </c>
    </row>
    <row r="140" spans="1:24" s="575" customFormat="1" ht="15" customHeight="1">
      <c r="B140" s="258"/>
      <c r="C140" s="249" t="s">
        <v>84</v>
      </c>
      <c r="D140" s="603"/>
      <c r="E140" s="603">
        <f t="shared" si="38"/>
        <v>2.7945000000000002</v>
      </c>
      <c r="F140" s="603">
        <f t="shared" si="38"/>
        <v>1.4215500000000001</v>
      </c>
      <c r="G140" s="603">
        <f t="shared" si="38"/>
        <v>0.61410960000000014</v>
      </c>
      <c r="H140" s="603">
        <f t="shared" si="38"/>
        <v>0.46672329600000001</v>
      </c>
      <c r="I140" s="603">
        <f t="shared" si="38"/>
        <v>0.41235003201600001</v>
      </c>
      <c r="J140" s="603">
        <f t="shared" si="38"/>
        <v>0.36822857859028796</v>
      </c>
      <c r="K140" s="603">
        <f t="shared" si="38"/>
        <v>0.3288281206811271</v>
      </c>
      <c r="L140" s="603">
        <f t="shared" si="39"/>
        <v>0.29520544534148185</v>
      </c>
      <c r="M140" s="603">
        <f t="shared" si="39"/>
        <v>0.2650206885553153</v>
      </c>
      <c r="N140" s="538">
        <f t="shared" si="40"/>
        <v>-0.13069472442028374</v>
      </c>
    </row>
    <row r="141" spans="1:24" s="575" customFormat="1" ht="15" customHeight="1">
      <c r="B141" s="258"/>
      <c r="C141" s="597" t="s">
        <v>85</v>
      </c>
      <c r="D141" s="608"/>
      <c r="E141" s="608">
        <f t="shared" si="38"/>
        <v>11.73</v>
      </c>
      <c r="F141" s="608">
        <f t="shared" si="38"/>
        <v>5.6355000000000004</v>
      </c>
      <c r="G141" s="608">
        <f t="shared" si="38"/>
        <v>2.2992840000000001</v>
      </c>
      <c r="H141" s="608">
        <f t="shared" si="38"/>
        <v>1.6922730239999997</v>
      </c>
      <c r="I141" s="608">
        <f t="shared" si="38"/>
        <v>1.4479087993343995</v>
      </c>
      <c r="J141" s="608">
        <f t="shared" si="38"/>
        <v>1.2521515296643888</v>
      </c>
      <c r="K141" s="608">
        <f t="shared" si="38"/>
        <v>1.0828606428537635</v>
      </c>
      <c r="L141" s="608">
        <f t="shared" si="39"/>
        <v>0.94143904289706193</v>
      </c>
      <c r="M141" s="608">
        <f t="shared" si="39"/>
        <v>0.81848710389470569</v>
      </c>
      <c r="N141" s="599">
        <f t="shared" si="40"/>
        <v>-0.15814646996490622</v>
      </c>
    </row>
    <row r="142" spans="1:24" s="575" customFormat="1" ht="15" customHeight="1">
      <c r="B142" s="452" t="s">
        <v>26</v>
      </c>
      <c r="C142" s="452" t="s">
        <v>27</v>
      </c>
      <c r="D142" s="191"/>
      <c r="E142" s="191"/>
      <c r="F142" s="191"/>
      <c r="G142" s="191"/>
      <c r="H142" s="191"/>
      <c r="I142" s="191"/>
      <c r="J142" s="191"/>
      <c r="K142" s="191"/>
      <c r="L142" s="191"/>
      <c r="M142" s="191"/>
      <c r="N142" s="257"/>
    </row>
    <row r="143" spans="1:24" s="575" customFormat="1" ht="15" customHeight="1">
      <c r="B143" s="585"/>
      <c r="C143" s="593" t="s">
        <v>60</v>
      </c>
      <c r="D143" s="606"/>
      <c r="E143" s="606"/>
      <c r="F143" s="606"/>
      <c r="G143" s="606"/>
      <c r="H143" s="606"/>
      <c r="I143" s="606"/>
      <c r="J143" s="606"/>
      <c r="K143" s="606"/>
      <c r="L143" s="606"/>
      <c r="M143" s="606"/>
      <c r="N143" s="543"/>
    </row>
    <row r="144" spans="1:24" s="575" customFormat="1" ht="15" customHeight="1">
      <c r="B144" s="258" t="s">
        <v>33</v>
      </c>
      <c r="C144" s="249" t="s">
        <v>83</v>
      </c>
      <c r="D144" s="603"/>
      <c r="E144" s="603">
        <f t="shared" ref="E144:K146" si="41">E117*E172/10^6</f>
        <v>50.575000000000003</v>
      </c>
      <c r="F144" s="603">
        <f t="shared" si="41"/>
        <v>79.529187500000006</v>
      </c>
      <c r="G144" s="603">
        <f t="shared" si="41"/>
        <v>49.694994999999999</v>
      </c>
      <c r="H144" s="603">
        <f t="shared" si="41"/>
        <v>36.177956359999996</v>
      </c>
      <c r="I144" s="603">
        <f t="shared" si="41"/>
        <v>30.617404467468003</v>
      </c>
      <c r="J144" s="603">
        <f t="shared" si="41"/>
        <v>26.190127781472128</v>
      </c>
      <c r="K144" s="603">
        <f t="shared" si="41"/>
        <v>22.40303530427126</v>
      </c>
      <c r="L144" s="603">
        <f t="shared" ref="L144:M146" si="42">L117*L172/10^6</f>
        <v>19.265490209908069</v>
      </c>
      <c r="M144" s="603">
        <f t="shared" si="42"/>
        <v>16.567358306010441</v>
      </c>
      <c r="N144" s="538">
        <f t="shared" ref="N144:N146" si="43">(M144/G144)^(1/6)-1</f>
        <v>-0.16729705181311383</v>
      </c>
    </row>
    <row r="145" spans="2:14" s="575" customFormat="1" ht="15" customHeight="1">
      <c r="B145" s="258"/>
      <c r="C145" s="249" t="s">
        <v>84</v>
      </c>
      <c r="D145" s="603"/>
      <c r="E145" s="603">
        <f t="shared" si="41"/>
        <v>5.3460000000000001</v>
      </c>
      <c r="F145" s="603">
        <f t="shared" si="41"/>
        <v>8.9010899999999999</v>
      </c>
      <c r="G145" s="603">
        <f t="shared" si="41"/>
        <v>5.8891536000000002</v>
      </c>
      <c r="H145" s="603">
        <f t="shared" si="41"/>
        <v>4.4757567360000001</v>
      </c>
      <c r="I145" s="603">
        <f t="shared" si="41"/>
        <v>3.954331076256</v>
      </c>
      <c r="J145" s="603">
        <f t="shared" si="41"/>
        <v>3.5312176510966071</v>
      </c>
      <c r="K145" s="603">
        <f t="shared" si="41"/>
        <v>3.15337736242927</v>
      </c>
      <c r="L145" s="603">
        <f t="shared" si="42"/>
        <v>2.8309445271208764</v>
      </c>
      <c r="M145" s="603">
        <f t="shared" si="42"/>
        <v>2.5414804492227669</v>
      </c>
      <c r="N145" s="538">
        <f t="shared" si="43"/>
        <v>-0.13069472442028374</v>
      </c>
    </row>
    <row r="146" spans="2:14" s="575" customFormat="1" ht="15" customHeight="1">
      <c r="B146" s="258"/>
      <c r="C146" s="597" t="s">
        <v>85</v>
      </c>
      <c r="D146" s="608"/>
      <c r="E146" s="608">
        <f t="shared" si="41"/>
        <v>24.48</v>
      </c>
      <c r="F146" s="608">
        <f t="shared" si="41"/>
        <v>38.494799999999991</v>
      </c>
      <c r="G146" s="608">
        <f t="shared" si="41"/>
        <v>24.054047999999995</v>
      </c>
      <c r="H146" s="608">
        <f t="shared" si="41"/>
        <v>17.703779328</v>
      </c>
      <c r="I146" s="608">
        <f t="shared" si="41"/>
        <v>15.147353593036799</v>
      </c>
      <c r="J146" s="608">
        <f t="shared" si="41"/>
        <v>13.099431387258223</v>
      </c>
      <c r="K146" s="608">
        <f t="shared" si="41"/>
        <v>11.32838826370091</v>
      </c>
      <c r="L146" s="608">
        <f t="shared" si="42"/>
        <v>9.8489007564615694</v>
      </c>
      <c r="M146" s="608">
        <f t="shared" si="42"/>
        <v>8.5626343176676887</v>
      </c>
      <c r="N146" s="599">
        <f t="shared" si="43"/>
        <v>-0.15814646996490622</v>
      </c>
    </row>
    <row r="147" spans="2:14" s="575" customFormat="1" ht="15" customHeight="1">
      <c r="B147" s="452" t="s">
        <v>26</v>
      </c>
      <c r="C147" s="452" t="s">
        <v>27</v>
      </c>
      <c r="D147" s="191"/>
      <c r="E147" s="191"/>
      <c r="F147" s="191"/>
      <c r="G147" s="191"/>
      <c r="H147" s="191"/>
      <c r="I147" s="191"/>
      <c r="J147" s="191"/>
      <c r="K147" s="191"/>
      <c r="L147" s="191"/>
      <c r="M147" s="191"/>
      <c r="N147" s="257"/>
    </row>
    <row r="148" spans="2:14" s="575" customFormat="1" ht="15" customHeight="1">
      <c r="B148" s="585"/>
      <c r="C148" s="593" t="s">
        <v>62</v>
      </c>
      <c r="D148" s="606"/>
      <c r="E148" s="606"/>
      <c r="F148" s="606"/>
      <c r="G148" s="606"/>
      <c r="H148" s="606"/>
      <c r="I148" s="606"/>
      <c r="J148" s="606"/>
      <c r="K148" s="606"/>
      <c r="L148" s="606"/>
      <c r="M148" s="606"/>
      <c r="N148" s="543"/>
    </row>
    <row r="149" spans="2:14" s="575" customFormat="1" ht="15" customHeight="1">
      <c r="B149" s="258" t="s">
        <v>33</v>
      </c>
      <c r="C149" s="249" t="s">
        <v>84</v>
      </c>
      <c r="D149" s="603"/>
      <c r="E149" s="603">
        <f t="shared" ref="E149:K150" si="44">E122*E177/10^6</f>
        <v>1.5065999999999999</v>
      </c>
      <c r="F149" s="603">
        <f t="shared" si="44"/>
        <v>2.0776500000000002</v>
      </c>
      <c r="G149" s="603">
        <f t="shared" si="44"/>
        <v>1.338444</v>
      </c>
      <c r="H149" s="603">
        <f t="shared" si="44"/>
        <v>1.01721744</v>
      </c>
      <c r="I149" s="603">
        <f t="shared" si="44"/>
        <v>0.89871160824000007</v>
      </c>
      <c r="J149" s="603">
        <f t="shared" si="44"/>
        <v>0.80254946615832001</v>
      </c>
      <c r="K149" s="603">
        <f t="shared" si="44"/>
        <v>0.71667667327937956</v>
      </c>
      <c r="L149" s="603">
        <f>L122*L177/10^6</f>
        <v>0.64339648343656297</v>
      </c>
      <c r="M149" s="603">
        <f>M122*M177/10^6</f>
        <v>0.57760919300517433</v>
      </c>
      <c r="N149" s="538">
        <f t="shared" ref="N149:N150" si="45">(M149/G149)^(1/6)-1</f>
        <v>-0.13069472442028374</v>
      </c>
    </row>
    <row r="150" spans="2:14" s="575" customFormat="1" ht="15" customHeight="1">
      <c r="B150" s="258"/>
      <c r="C150" s="597" t="s">
        <v>86</v>
      </c>
      <c r="D150" s="608"/>
      <c r="E150" s="608">
        <f t="shared" si="44"/>
        <v>6.3239999999999998</v>
      </c>
      <c r="F150" s="608">
        <f t="shared" si="44"/>
        <v>8.2364999999999995</v>
      </c>
      <c r="G150" s="608">
        <f t="shared" si="44"/>
        <v>5.01126</v>
      </c>
      <c r="H150" s="608">
        <f t="shared" si="44"/>
        <v>3.6081072000000001</v>
      </c>
      <c r="I150" s="608">
        <f t="shared" si="44"/>
        <v>3.0199857263999994</v>
      </c>
      <c r="J150" s="608">
        <f t="shared" si="44"/>
        <v>2.6116836561907193</v>
      </c>
      <c r="K150" s="608">
        <f t="shared" si="44"/>
        <v>2.2585840258737342</v>
      </c>
      <c r="L150" s="608">
        <f>L123*L178/10^6</f>
        <v>1.9849565711391306</v>
      </c>
      <c r="M150" s="608">
        <f>M123*M178/10^6</f>
        <v>1.7444790825456247</v>
      </c>
      <c r="N150" s="599">
        <f t="shared" si="45"/>
        <v>-0.16127458134007688</v>
      </c>
    </row>
    <row r="151" spans="2:14" s="575" customFormat="1" ht="15" customHeight="1">
      <c r="B151" s="452" t="s">
        <v>26</v>
      </c>
      <c r="C151" s="452" t="s">
        <v>27</v>
      </c>
      <c r="D151" s="191"/>
      <c r="E151" s="191"/>
      <c r="F151" s="191"/>
      <c r="G151" s="191"/>
      <c r="H151" s="191"/>
      <c r="I151" s="191"/>
      <c r="J151" s="191"/>
      <c r="K151" s="191"/>
      <c r="L151" s="191"/>
      <c r="M151" s="191"/>
      <c r="N151" s="257"/>
    </row>
    <row r="152" spans="2:14" s="575" customFormat="1" ht="15" customHeight="1">
      <c r="B152" s="585"/>
      <c r="C152" s="593" t="s">
        <v>87</v>
      </c>
      <c r="D152" s="594"/>
      <c r="E152" s="594"/>
      <c r="F152" s="594"/>
      <c r="G152" s="594"/>
      <c r="H152" s="594"/>
      <c r="I152" s="594"/>
      <c r="J152" s="594"/>
      <c r="K152" s="594"/>
      <c r="L152" s="594"/>
      <c r="M152" s="594"/>
      <c r="N152" s="543"/>
    </row>
    <row r="153" spans="2:14" s="575" customFormat="1" ht="15" customHeight="1">
      <c r="B153" s="258" t="s">
        <v>33</v>
      </c>
      <c r="C153" s="249" t="s">
        <v>84</v>
      </c>
      <c r="D153" s="589"/>
      <c r="E153" s="605">
        <f t="shared" ref="E153:K154" si="46">E126*E181/10^6</f>
        <v>0.75329999999999997</v>
      </c>
      <c r="F153" s="605">
        <f t="shared" si="46"/>
        <v>1.4215500000000001</v>
      </c>
      <c r="G153" s="605">
        <f t="shared" si="46"/>
        <v>1.57464</v>
      </c>
      <c r="H153" s="605">
        <f t="shared" si="46"/>
        <v>1.1967264000000002</v>
      </c>
      <c r="I153" s="605">
        <f t="shared" si="46"/>
        <v>1.0573077744000001</v>
      </c>
      <c r="J153" s="605">
        <f t="shared" si="46"/>
        <v>0.94417584253920006</v>
      </c>
      <c r="K153" s="605">
        <f t="shared" si="46"/>
        <v>0.84314902738750552</v>
      </c>
      <c r="L153" s="605">
        <f>L126*L181/10^6</f>
        <v>0.75693703933713297</v>
      </c>
      <c r="M153" s="605">
        <f>M126*M181/10^6</f>
        <v>0.67954022706491102</v>
      </c>
      <c r="N153" s="538">
        <f t="shared" ref="N153:N154" si="47">(M153/G153)^(1/6)-1</f>
        <v>-0.13069472442028374</v>
      </c>
    </row>
    <row r="154" spans="2:14" s="575" customFormat="1" ht="15" customHeight="1">
      <c r="B154" s="258"/>
      <c r="C154" s="597" t="s">
        <v>86</v>
      </c>
      <c r="D154" s="598"/>
      <c r="E154" s="658">
        <f t="shared" si="46"/>
        <v>3.1619999999999999</v>
      </c>
      <c r="F154" s="658">
        <f t="shared" si="46"/>
        <v>5.6355000000000004</v>
      </c>
      <c r="G154" s="658">
        <f t="shared" si="46"/>
        <v>5.8955999999999991</v>
      </c>
      <c r="H154" s="658">
        <f t="shared" si="46"/>
        <v>4.2448319999999997</v>
      </c>
      <c r="I154" s="658">
        <f t="shared" si="46"/>
        <v>3.5529243839999998</v>
      </c>
      <c r="J154" s="658">
        <f t="shared" si="46"/>
        <v>3.0725690072831995</v>
      </c>
      <c r="K154" s="658">
        <f t="shared" si="46"/>
        <v>2.6571576774985108</v>
      </c>
      <c r="L154" s="658">
        <f>L127*L182/10^6</f>
        <v>2.3352430248695657</v>
      </c>
      <c r="M154" s="658">
        <f>M127*M182/10^6</f>
        <v>2.0523283324066175</v>
      </c>
      <c r="N154" s="599">
        <f t="shared" si="47"/>
        <v>-0.16127458134007688</v>
      </c>
    </row>
    <row r="155" spans="2:14" s="575" customFormat="1" ht="15" customHeight="1">
      <c r="B155" s="452" t="s">
        <v>26</v>
      </c>
      <c r="C155" s="452" t="s">
        <v>27</v>
      </c>
      <c r="D155" s="191"/>
      <c r="E155" s="191"/>
      <c r="F155" s="191"/>
      <c r="G155" s="191"/>
      <c r="H155" s="191"/>
      <c r="I155" s="191"/>
      <c r="J155" s="191"/>
      <c r="K155" s="191"/>
      <c r="L155" s="191"/>
      <c r="M155" s="191"/>
      <c r="N155" s="257"/>
    </row>
    <row r="156" spans="2:14" s="575" customFormat="1" ht="15" customHeight="1">
      <c r="B156" s="585"/>
      <c r="C156" s="593" t="s">
        <v>9</v>
      </c>
      <c r="D156" s="601"/>
      <c r="E156" s="601"/>
      <c r="F156" s="601"/>
      <c r="G156" s="601"/>
      <c r="H156" s="601"/>
      <c r="I156" s="601"/>
      <c r="J156" s="601"/>
      <c r="K156" s="601"/>
      <c r="L156" s="601"/>
      <c r="M156" s="601"/>
      <c r="N156" s="543"/>
    </row>
    <row r="157" spans="2:14" s="575" customFormat="1" ht="15" customHeight="1">
      <c r="B157" s="585" t="s">
        <v>88</v>
      </c>
      <c r="C157" s="249" t="s">
        <v>21</v>
      </c>
      <c r="D157" s="604"/>
      <c r="E157" s="604">
        <f t="shared" ref="E157:K157" si="48">E130*E185/10^6</f>
        <v>0.35848061517238727</v>
      </c>
      <c r="F157" s="604">
        <f t="shared" si="48"/>
        <v>0.34971562711572091</v>
      </c>
      <c r="G157" s="604">
        <f t="shared" si="48"/>
        <v>0.28464354078454573</v>
      </c>
      <c r="H157" s="604">
        <f t="shared" si="48"/>
        <v>0.29250238470416068</v>
      </c>
      <c r="I157" s="604">
        <f t="shared" si="48"/>
        <v>0.30221638659230843</v>
      </c>
      <c r="J157" s="604">
        <f t="shared" si="48"/>
        <v>0.31354192404971071</v>
      </c>
      <c r="K157" s="604">
        <f t="shared" si="48"/>
        <v>0.34497826316528207</v>
      </c>
      <c r="L157" s="604">
        <f>L130*L185/10^6</f>
        <v>0.38852617621920438</v>
      </c>
      <c r="M157" s="604">
        <f>M130*M185/10^6</f>
        <v>0.45133880402301124</v>
      </c>
      <c r="N157" s="538">
        <f t="shared" ref="N157:N158" si="49">(M157/G157)^(1/6)-1</f>
        <v>7.9858596888864097E-2</v>
      </c>
    </row>
    <row r="158" spans="2:14" s="575" customFormat="1" ht="15" customHeight="1">
      <c r="B158" s="601"/>
      <c r="C158" s="252" t="s">
        <v>37</v>
      </c>
      <c r="D158" s="603"/>
      <c r="E158" s="603">
        <f t="shared" ref="E158:J158" si="50">SUM(E157,E153:E154,E149:E150,E144:E146,E139:E141,E135:E136)</f>
        <v>137.98238061517236</v>
      </c>
      <c r="F158" s="603">
        <f t="shared" si="50"/>
        <v>167.59452312711571</v>
      </c>
      <c r="G158" s="603">
        <f t="shared" si="50"/>
        <v>103.30500499078455</v>
      </c>
      <c r="H158" s="603">
        <f t="shared" si="50"/>
        <v>75.722518966704143</v>
      </c>
      <c r="I158" s="603">
        <f t="shared" si="50"/>
        <v>64.482387097205901</v>
      </c>
      <c r="J158" s="603">
        <f t="shared" si="50"/>
        <v>55.68329517167561</v>
      </c>
      <c r="K158" s="603">
        <f>SUM(K157,K153:K154,K149:K150,K144:K146,K139:K141,K135:K136)</f>
        <v>48.147006408725844</v>
      </c>
      <c r="L158" s="603">
        <f>SUM(L157,L153:L154,L149:L150,L144:L146,L139:L141,L135:L136)</f>
        <v>41.934797242197945</v>
      </c>
      <c r="M158" s="603">
        <f>SUM(M157,M153:M154,M149:M150,M144:M146,M139:M141,M135:M136)</f>
        <v>36.568474204890514</v>
      </c>
      <c r="N158" s="538">
        <f t="shared" si="49"/>
        <v>-0.15893238133308341</v>
      </c>
    </row>
    <row r="159" spans="2:14" s="575" customFormat="1" ht="15" customHeight="1">
      <c r="B159" s="583"/>
      <c r="C159" s="632"/>
      <c r="D159" s="630"/>
      <c r="E159" s="630"/>
      <c r="F159" s="630"/>
      <c r="G159" s="630"/>
      <c r="H159" s="630"/>
      <c r="I159" s="630"/>
      <c r="J159" s="630"/>
      <c r="K159" s="630"/>
      <c r="L159" s="630"/>
      <c r="M159" s="630"/>
      <c r="N159" s="583"/>
    </row>
    <row r="160" spans="2:14" s="575" customFormat="1" ht="15" customHeight="1">
      <c r="B160" s="648" t="s">
        <v>42</v>
      </c>
      <c r="C160" s="583"/>
      <c r="D160" s="625"/>
      <c r="E160" s="625"/>
      <c r="F160" s="625"/>
      <c r="G160" s="625"/>
      <c r="H160" s="625"/>
      <c r="I160" s="625"/>
      <c r="J160" s="625"/>
      <c r="K160" s="625"/>
      <c r="L160" s="625"/>
      <c r="M160" s="625"/>
    </row>
    <row r="161" spans="2:14" s="575" customFormat="1" ht="15" customHeight="1">
      <c r="B161" s="452" t="s">
        <v>26</v>
      </c>
      <c r="C161" s="452" t="s">
        <v>27</v>
      </c>
      <c r="D161" s="452" t="s">
        <v>28</v>
      </c>
      <c r="E161" s="191">
        <v>2011</v>
      </c>
      <c r="F161" s="191">
        <v>2012</v>
      </c>
      <c r="G161" s="191">
        <v>2013</v>
      </c>
      <c r="H161" s="191">
        <v>2014</v>
      </c>
      <c r="I161" s="191">
        <v>2015</v>
      </c>
      <c r="J161" s="191">
        <v>2016</v>
      </c>
      <c r="K161" s="191">
        <v>2017</v>
      </c>
      <c r="L161" s="191">
        <v>2018</v>
      </c>
      <c r="M161" s="191">
        <v>2019</v>
      </c>
      <c r="N161" s="257" t="s">
        <v>29</v>
      </c>
    </row>
    <row r="162" spans="2:14" s="575" customFormat="1" ht="15" customHeight="1">
      <c r="B162" s="585"/>
      <c r="C162" s="593" t="s">
        <v>38</v>
      </c>
      <c r="D162" s="594"/>
      <c r="E162" s="594"/>
      <c r="F162" s="594"/>
      <c r="G162" s="594"/>
      <c r="H162" s="594"/>
      <c r="I162" s="594"/>
      <c r="J162" s="594"/>
      <c r="K162" s="594"/>
      <c r="L162" s="594"/>
      <c r="M162" s="594"/>
      <c r="N162" s="543"/>
    </row>
    <row r="163" spans="2:14" s="575" customFormat="1" ht="15" customHeight="1">
      <c r="B163" s="258" t="s">
        <v>33</v>
      </c>
      <c r="C163" s="249" t="s">
        <v>83</v>
      </c>
      <c r="D163" s="603"/>
      <c r="E163" s="603">
        <f t="shared" ref="E163:K164" si="51">E75</f>
        <v>2167.5</v>
      </c>
      <c r="F163" s="603">
        <f t="shared" si="51"/>
        <v>1842.375</v>
      </c>
      <c r="G163" s="603">
        <f t="shared" si="51"/>
        <v>1566.01875</v>
      </c>
      <c r="H163" s="603">
        <f t="shared" si="51"/>
        <v>1425.0770625</v>
      </c>
      <c r="I163" s="603">
        <f t="shared" si="51"/>
        <v>1296.8201268750001</v>
      </c>
      <c r="J163" s="603">
        <f t="shared" si="51"/>
        <v>1180.1063154562501</v>
      </c>
      <c r="K163" s="603">
        <f t="shared" si="51"/>
        <v>1073.8967470651876</v>
      </c>
      <c r="L163" s="603">
        <f>L75</f>
        <v>977.24603982932069</v>
      </c>
      <c r="M163" s="603">
        <f>M75</f>
        <v>889.29389624468183</v>
      </c>
      <c r="N163" s="538">
        <f t="shared" ref="N163:N164" si="52">(M163/G163)^(1/6)-1</f>
        <v>-8.9999999999999969E-2</v>
      </c>
    </row>
    <row r="164" spans="2:14" s="575" customFormat="1" ht="15" customHeight="1">
      <c r="B164" s="258"/>
      <c r="C164" s="249" t="s">
        <v>84</v>
      </c>
      <c r="D164" s="603"/>
      <c r="E164" s="603">
        <f t="shared" si="51"/>
        <v>243</v>
      </c>
      <c r="F164" s="603">
        <f t="shared" si="51"/>
        <v>218.70000000000002</v>
      </c>
      <c r="G164" s="603">
        <f t="shared" si="51"/>
        <v>196.83</v>
      </c>
      <c r="H164" s="603">
        <f t="shared" si="51"/>
        <v>186.98850000000002</v>
      </c>
      <c r="I164" s="603">
        <f t="shared" si="51"/>
        <v>177.63907500000002</v>
      </c>
      <c r="J164" s="603">
        <f t="shared" si="51"/>
        <v>168.75712125000001</v>
      </c>
      <c r="K164" s="603">
        <f t="shared" si="51"/>
        <v>160.31926518750001</v>
      </c>
      <c r="L164" s="603">
        <f>L76</f>
        <v>152.30330192812499</v>
      </c>
      <c r="M164" s="603">
        <f>M76</f>
        <v>144.68813683171874</v>
      </c>
      <c r="N164" s="538">
        <f t="shared" si="52"/>
        <v>-5.0000000000000044E-2</v>
      </c>
    </row>
    <row r="165" spans="2:14" s="575" customFormat="1" ht="15" customHeight="1">
      <c r="B165" s="452" t="s">
        <v>26</v>
      </c>
      <c r="C165" s="452" t="s">
        <v>27</v>
      </c>
      <c r="D165" s="191"/>
      <c r="E165" s="191"/>
      <c r="F165" s="191"/>
      <c r="G165" s="191"/>
      <c r="H165" s="191"/>
      <c r="I165" s="191"/>
      <c r="J165" s="191"/>
      <c r="K165" s="191"/>
      <c r="L165" s="191"/>
      <c r="M165" s="191"/>
      <c r="N165" s="257"/>
    </row>
    <row r="166" spans="2:14" s="575" customFormat="1" ht="15" customHeight="1">
      <c r="B166" s="585"/>
      <c r="C166" s="593" t="s">
        <v>59</v>
      </c>
      <c r="D166" s="594"/>
      <c r="E166" s="594"/>
      <c r="F166" s="594"/>
      <c r="G166" s="594"/>
      <c r="H166" s="594"/>
      <c r="I166" s="594"/>
      <c r="J166" s="594"/>
      <c r="K166" s="594"/>
      <c r="L166" s="594"/>
      <c r="M166" s="594"/>
      <c r="N166" s="543"/>
    </row>
    <row r="167" spans="2:14" s="575" customFormat="1" ht="15" customHeight="1">
      <c r="B167" s="258" t="s">
        <v>33</v>
      </c>
      <c r="C167" s="249" t="s">
        <v>83</v>
      </c>
      <c r="D167" s="603"/>
      <c r="E167" s="603">
        <f t="shared" ref="E167:K169" si="53">E79</f>
        <v>2167.5</v>
      </c>
      <c r="F167" s="603">
        <f t="shared" si="53"/>
        <v>1842.375</v>
      </c>
      <c r="G167" s="603">
        <f t="shared" si="53"/>
        <v>1566.01875</v>
      </c>
      <c r="H167" s="603">
        <f t="shared" si="53"/>
        <v>1425.0770625</v>
      </c>
      <c r="I167" s="603">
        <f t="shared" si="53"/>
        <v>1296.8201268750001</v>
      </c>
      <c r="J167" s="603">
        <f t="shared" si="53"/>
        <v>1180.1063154562501</v>
      </c>
      <c r="K167" s="603">
        <f t="shared" si="53"/>
        <v>1073.8967470651876</v>
      </c>
      <c r="L167" s="603">
        <f t="shared" ref="L167:M169" si="54">L79</f>
        <v>977.24603982932069</v>
      </c>
      <c r="M167" s="603">
        <f t="shared" si="54"/>
        <v>889.29389624468183</v>
      </c>
      <c r="N167" s="538">
        <f t="shared" ref="N167:N169" si="55">(M167/G167)^(1/6)-1</f>
        <v>-8.9999999999999969E-2</v>
      </c>
    </row>
    <row r="168" spans="2:14" s="575" customFormat="1" ht="15" customHeight="1">
      <c r="B168" s="258"/>
      <c r="C168" s="249" t="s">
        <v>84</v>
      </c>
      <c r="D168" s="603"/>
      <c r="E168" s="603">
        <f t="shared" si="53"/>
        <v>243</v>
      </c>
      <c r="F168" s="603">
        <f t="shared" si="53"/>
        <v>218.70000000000002</v>
      </c>
      <c r="G168" s="603">
        <f t="shared" si="53"/>
        <v>196.83</v>
      </c>
      <c r="H168" s="603">
        <f t="shared" si="53"/>
        <v>186.98850000000002</v>
      </c>
      <c r="I168" s="603">
        <f t="shared" si="53"/>
        <v>177.63907500000002</v>
      </c>
      <c r="J168" s="603">
        <f t="shared" si="53"/>
        <v>168.75712125000001</v>
      </c>
      <c r="K168" s="603">
        <f t="shared" si="53"/>
        <v>160.31926518750001</v>
      </c>
      <c r="L168" s="603">
        <f t="shared" si="54"/>
        <v>152.30330192812499</v>
      </c>
      <c r="M168" s="603">
        <f t="shared" si="54"/>
        <v>144.68813683171874</v>
      </c>
      <c r="N168" s="538">
        <f t="shared" si="55"/>
        <v>-5.0000000000000044E-2</v>
      </c>
    </row>
    <row r="169" spans="2:14" s="575" customFormat="1" ht="15" customHeight="1">
      <c r="B169" s="258"/>
      <c r="C169" s="249" t="s">
        <v>85</v>
      </c>
      <c r="D169" s="603"/>
      <c r="E169" s="603">
        <f t="shared" si="53"/>
        <v>1020</v>
      </c>
      <c r="F169" s="603">
        <f t="shared" si="53"/>
        <v>867</v>
      </c>
      <c r="G169" s="603">
        <f t="shared" si="53"/>
        <v>736.94999999999993</v>
      </c>
      <c r="H169" s="603">
        <f t="shared" si="53"/>
        <v>677.99399999999991</v>
      </c>
      <c r="I169" s="603">
        <f t="shared" si="53"/>
        <v>623.75447999999994</v>
      </c>
      <c r="J169" s="603">
        <f t="shared" si="53"/>
        <v>573.85412159999998</v>
      </c>
      <c r="K169" s="603">
        <f t="shared" si="53"/>
        <v>527.94579187199997</v>
      </c>
      <c r="L169" s="603">
        <f t="shared" si="54"/>
        <v>485.71012852223998</v>
      </c>
      <c r="M169" s="603">
        <f t="shared" si="54"/>
        <v>446.85331824046079</v>
      </c>
      <c r="N169" s="538">
        <f t="shared" si="55"/>
        <v>-7.999999999999996E-2</v>
      </c>
    </row>
    <row r="170" spans="2:14" s="575" customFormat="1" ht="15" customHeight="1">
      <c r="B170" s="452" t="s">
        <v>26</v>
      </c>
      <c r="C170" s="452" t="s">
        <v>27</v>
      </c>
      <c r="D170" s="191"/>
      <c r="E170" s="191"/>
      <c r="F170" s="191"/>
      <c r="G170" s="191"/>
      <c r="H170" s="191"/>
      <c r="I170" s="191"/>
      <c r="J170" s="191"/>
      <c r="K170" s="191"/>
      <c r="L170" s="191"/>
      <c r="M170" s="191"/>
      <c r="N170" s="257"/>
    </row>
    <row r="171" spans="2:14" s="575" customFormat="1" ht="15" customHeight="1">
      <c r="B171" s="585"/>
      <c r="C171" s="593" t="s">
        <v>60</v>
      </c>
      <c r="D171" s="594"/>
      <c r="E171" s="594"/>
      <c r="F171" s="594"/>
      <c r="G171" s="594"/>
      <c r="H171" s="594"/>
      <c r="I171" s="594"/>
      <c r="J171" s="594"/>
      <c r="K171" s="594"/>
      <c r="L171" s="594"/>
      <c r="M171" s="594"/>
      <c r="N171" s="543"/>
    </row>
    <row r="172" spans="2:14" s="575" customFormat="1" ht="15" customHeight="1">
      <c r="B172" s="258" t="s">
        <v>33</v>
      </c>
      <c r="C172" s="249" t="s">
        <v>83</v>
      </c>
      <c r="D172" s="603"/>
      <c r="E172" s="603">
        <f t="shared" ref="E172:K174" si="56">E84</f>
        <v>2528.75</v>
      </c>
      <c r="F172" s="603">
        <f t="shared" si="56"/>
        <v>2149.4375</v>
      </c>
      <c r="G172" s="603">
        <f t="shared" si="56"/>
        <v>1827.0218749999999</v>
      </c>
      <c r="H172" s="603">
        <f t="shared" si="56"/>
        <v>1662.58990625</v>
      </c>
      <c r="I172" s="603">
        <f t="shared" si="56"/>
        <v>1512.9568146875001</v>
      </c>
      <c r="J172" s="603">
        <f t="shared" si="56"/>
        <v>1376.7907013656252</v>
      </c>
      <c r="K172" s="603">
        <f t="shared" si="56"/>
        <v>1252.879538242719</v>
      </c>
      <c r="L172" s="603">
        <f t="shared" ref="L172:M174" si="57">L84</f>
        <v>1140.1203798008744</v>
      </c>
      <c r="M172" s="603">
        <f t="shared" si="57"/>
        <v>1037.5095456187958</v>
      </c>
      <c r="N172" s="538">
        <f t="shared" ref="N172:N174" si="58">(M172/G172)^(1/6)-1</f>
        <v>-8.9999999999999969E-2</v>
      </c>
    </row>
    <row r="173" spans="2:14" s="575" customFormat="1" ht="15" customHeight="1">
      <c r="B173" s="258"/>
      <c r="C173" s="249" t="s">
        <v>84</v>
      </c>
      <c r="D173" s="603"/>
      <c r="E173" s="603">
        <f t="shared" si="56"/>
        <v>267.3</v>
      </c>
      <c r="F173" s="603">
        <f t="shared" si="56"/>
        <v>240.57000000000002</v>
      </c>
      <c r="G173" s="603">
        <f t="shared" si="56"/>
        <v>216.51300000000003</v>
      </c>
      <c r="H173" s="603">
        <f t="shared" si="56"/>
        <v>205.68735000000001</v>
      </c>
      <c r="I173" s="603">
        <f t="shared" si="56"/>
        <v>195.40298250000001</v>
      </c>
      <c r="J173" s="603">
        <f t="shared" si="56"/>
        <v>185.63283337499999</v>
      </c>
      <c r="K173" s="603">
        <f t="shared" si="56"/>
        <v>176.35119170624998</v>
      </c>
      <c r="L173" s="603">
        <f t="shared" si="57"/>
        <v>167.53363212093748</v>
      </c>
      <c r="M173" s="603">
        <f t="shared" si="57"/>
        <v>159.15695051489061</v>
      </c>
      <c r="N173" s="538">
        <f t="shared" si="58"/>
        <v>-5.0000000000000044E-2</v>
      </c>
    </row>
    <row r="174" spans="2:14" s="575" customFormat="1" ht="15" customHeight="1">
      <c r="B174" s="258"/>
      <c r="C174" s="249" t="s">
        <v>85</v>
      </c>
      <c r="D174" s="603"/>
      <c r="E174" s="603">
        <f t="shared" si="56"/>
        <v>1224</v>
      </c>
      <c r="F174" s="603">
        <f t="shared" si="56"/>
        <v>1040.3999999999999</v>
      </c>
      <c r="G174" s="603">
        <f t="shared" si="56"/>
        <v>884.3399999999998</v>
      </c>
      <c r="H174" s="603">
        <f t="shared" si="56"/>
        <v>813.5927999999999</v>
      </c>
      <c r="I174" s="603">
        <f t="shared" si="56"/>
        <v>748.50537599999996</v>
      </c>
      <c r="J174" s="603">
        <f t="shared" si="56"/>
        <v>688.62494591999996</v>
      </c>
      <c r="K174" s="603">
        <f t="shared" si="56"/>
        <v>633.53495024639994</v>
      </c>
      <c r="L174" s="603">
        <f t="shared" si="57"/>
        <v>582.85215422668796</v>
      </c>
      <c r="M174" s="603">
        <f t="shared" si="57"/>
        <v>536.223981888553</v>
      </c>
      <c r="N174" s="538">
        <f t="shared" si="58"/>
        <v>-7.999999999999996E-2</v>
      </c>
    </row>
    <row r="175" spans="2:14" s="575" customFormat="1" ht="15" customHeight="1">
      <c r="B175" s="452" t="s">
        <v>26</v>
      </c>
      <c r="C175" s="452" t="s">
        <v>27</v>
      </c>
      <c r="D175" s="191"/>
      <c r="E175" s="191"/>
      <c r="F175" s="191"/>
      <c r="G175" s="191"/>
      <c r="H175" s="191"/>
      <c r="I175" s="191"/>
      <c r="J175" s="191"/>
      <c r="K175" s="191"/>
      <c r="L175" s="191"/>
      <c r="M175" s="191"/>
      <c r="N175" s="257"/>
    </row>
    <row r="176" spans="2:14" s="575" customFormat="1" ht="15" customHeight="1">
      <c r="B176" s="585"/>
      <c r="C176" s="593" t="s">
        <v>62</v>
      </c>
      <c r="D176" s="594"/>
      <c r="E176" s="594"/>
      <c r="F176" s="594"/>
      <c r="G176" s="594"/>
      <c r="H176" s="594"/>
      <c r="I176" s="594"/>
      <c r="J176" s="594"/>
      <c r="K176" s="594"/>
      <c r="L176" s="594"/>
      <c r="M176" s="594"/>
      <c r="N176" s="543"/>
    </row>
    <row r="177" spans="1:16" s="575" customFormat="1" ht="15" customHeight="1">
      <c r="B177" s="258" t="s">
        <v>33</v>
      </c>
      <c r="C177" s="249" t="s">
        <v>84</v>
      </c>
      <c r="D177" s="603"/>
      <c r="E177" s="603">
        <f t="shared" ref="E177:K178" si="59">E89</f>
        <v>243</v>
      </c>
      <c r="F177" s="603">
        <f t="shared" si="59"/>
        <v>218.70000000000002</v>
      </c>
      <c r="G177" s="603">
        <f t="shared" si="59"/>
        <v>196.83</v>
      </c>
      <c r="H177" s="603">
        <f t="shared" si="59"/>
        <v>186.98850000000002</v>
      </c>
      <c r="I177" s="603">
        <f t="shared" si="59"/>
        <v>177.63907500000002</v>
      </c>
      <c r="J177" s="603">
        <f t="shared" si="59"/>
        <v>168.75712125000001</v>
      </c>
      <c r="K177" s="603">
        <f t="shared" si="59"/>
        <v>160.31926518750001</v>
      </c>
      <c r="L177" s="603">
        <f>L89</f>
        <v>152.30330192812499</v>
      </c>
      <c r="M177" s="603">
        <f>M89</f>
        <v>144.68813683171874</v>
      </c>
      <c r="N177" s="538">
        <f t="shared" ref="N177:N178" si="60">(M177/G177)^(1/6)-1</f>
        <v>-5.0000000000000044E-2</v>
      </c>
    </row>
    <row r="178" spans="1:16" s="575" customFormat="1" ht="15" customHeight="1">
      <c r="B178" s="258"/>
      <c r="C178" s="249" t="s">
        <v>86</v>
      </c>
      <c r="D178" s="603"/>
      <c r="E178" s="603">
        <f t="shared" si="59"/>
        <v>1020</v>
      </c>
      <c r="F178" s="603">
        <f t="shared" si="59"/>
        <v>867</v>
      </c>
      <c r="G178" s="603">
        <f t="shared" si="59"/>
        <v>736.94999999999993</v>
      </c>
      <c r="H178" s="603">
        <f t="shared" si="59"/>
        <v>663.255</v>
      </c>
      <c r="I178" s="603">
        <f t="shared" si="59"/>
        <v>596.92949999999996</v>
      </c>
      <c r="J178" s="603">
        <f t="shared" si="59"/>
        <v>549.17513999999994</v>
      </c>
      <c r="K178" s="603">
        <f t="shared" si="59"/>
        <v>505.24112879999996</v>
      </c>
      <c r="L178" s="603">
        <f>L90</f>
        <v>469.87424978399991</v>
      </c>
      <c r="M178" s="603">
        <f>M90</f>
        <v>436.98305229911989</v>
      </c>
      <c r="N178" s="538">
        <f t="shared" si="60"/>
        <v>-8.3418483575209312E-2</v>
      </c>
    </row>
    <row r="179" spans="1:16" s="575" customFormat="1" ht="15" customHeight="1">
      <c r="B179" s="452" t="s">
        <v>26</v>
      </c>
      <c r="C179" s="452" t="s">
        <v>27</v>
      </c>
      <c r="D179" s="191"/>
      <c r="E179" s="191"/>
      <c r="F179" s="191"/>
      <c r="G179" s="191"/>
      <c r="H179" s="191"/>
      <c r="I179" s="191"/>
      <c r="J179" s="191"/>
      <c r="K179" s="191"/>
      <c r="L179" s="191"/>
      <c r="M179" s="191"/>
      <c r="N179" s="257"/>
    </row>
    <row r="180" spans="1:16" s="575" customFormat="1" ht="15" customHeight="1">
      <c r="B180" s="585"/>
      <c r="C180" s="593" t="s">
        <v>87</v>
      </c>
      <c r="D180" s="594"/>
      <c r="E180" s="594"/>
      <c r="F180" s="594"/>
      <c r="G180" s="594"/>
      <c r="H180" s="594"/>
      <c r="I180" s="594"/>
      <c r="J180" s="594"/>
      <c r="K180" s="594"/>
      <c r="L180" s="594"/>
      <c r="M180" s="594"/>
      <c r="N180" s="543"/>
    </row>
    <row r="181" spans="1:16" s="575" customFormat="1" ht="15" customHeight="1">
      <c r="B181" s="258" t="s">
        <v>33</v>
      </c>
      <c r="C181" s="249" t="s">
        <v>84</v>
      </c>
      <c r="D181" s="589"/>
      <c r="E181" s="605">
        <f t="shared" ref="E181:K182" si="61">E93</f>
        <v>243</v>
      </c>
      <c r="F181" s="605">
        <f t="shared" si="61"/>
        <v>218.70000000000002</v>
      </c>
      <c r="G181" s="605">
        <f t="shared" si="61"/>
        <v>196.83</v>
      </c>
      <c r="H181" s="605">
        <f t="shared" si="61"/>
        <v>186.98850000000002</v>
      </c>
      <c r="I181" s="605">
        <f t="shared" si="61"/>
        <v>177.63907500000002</v>
      </c>
      <c r="J181" s="605">
        <f t="shared" si="61"/>
        <v>168.75712125000001</v>
      </c>
      <c r="K181" s="605">
        <f t="shared" si="61"/>
        <v>160.31926518750001</v>
      </c>
      <c r="L181" s="605">
        <f>L93</f>
        <v>152.30330192812499</v>
      </c>
      <c r="M181" s="605">
        <f>M93</f>
        <v>144.68813683171874</v>
      </c>
      <c r="N181" s="538">
        <f t="shared" ref="N181:N182" si="62">(M181/G181)^(1/6)-1</f>
        <v>-5.0000000000000044E-2</v>
      </c>
    </row>
    <row r="182" spans="1:16" s="575" customFormat="1" ht="15" customHeight="1">
      <c r="B182" s="258"/>
      <c r="C182" s="249" t="s">
        <v>86</v>
      </c>
      <c r="D182" s="589"/>
      <c r="E182" s="605">
        <f t="shared" si="61"/>
        <v>1020</v>
      </c>
      <c r="F182" s="605">
        <f t="shared" si="61"/>
        <v>867</v>
      </c>
      <c r="G182" s="605">
        <f t="shared" si="61"/>
        <v>736.94999999999993</v>
      </c>
      <c r="H182" s="605">
        <f t="shared" si="61"/>
        <v>663.255</v>
      </c>
      <c r="I182" s="605">
        <f t="shared" si="61"/>
        <v>596.92949999999996</v>
      </c>
      <c r="J182" s="605">
        <f t="shared" si="61"/>
        <v>549.17513999999994</v>
      </c>
      <c r="K182" s="605">
        <f t="shared" si="61"/>
        <v>505.24112879999996</v>
      </c>
      <c r="L182" s="605">
        <f>L94</f>
        <v>469.87424978399991</v>
      </c>
      <c r="M182" s="605">
        <f>M94</f>
        <v>436.98305229911989</v>
      </c>
      <c r="N182" s="538">
        <f t="shared" si="62"/>
        <v>-8.3418483575209312E-2</v>
      </c>
    </row>
    <row r="183" spans="1:16" s="583" customFormat="1" ht="15" customHeight="1">
      <c r="A183" s="575"/>
      <c r="B183" s="452" t="s">
        <v>26</v>
      </c>
      <c r="C183" s="452" t="s">
        <v>27</v>
      </c>
      <c r="D183" s="191"/>
      <c r="E183" s="191"/>
      <c r="F183" s="191"/>
      <c r="G183" s="191"/>
      <c r="H183" s="191"/>
      <c r="I183" s="191"/>
      <c r="J183" s="191"/>
      <c r="K183" s="191"/>
      <c r="L183" s="191"/>
      <c r="M183" s="191"/>
      <c r="N183" s="257"/>
      <c r="O183" s="575"/>
      <c r="P183" s="575"/>
    </row>
    <row r="184" spans="1:16" s="583" customFormat="1" ht="15" customHeight="1">
      <c r="A184" s="575"/>
      <c r="B184" s="585"/>
      <c r="C184" s="593" t="s">
        <v>9</v>
      </c>
      <c r="D184" s="601"/>
      <c r="E184" s="601"/>
      <c r="F184" s="601"/>
      <c r="G184" s="601"/>
      <c r="H184" s="601"/>
      <c r="I184" s="601"/>
      <c r="J184" s="601"/>
      <c r="K184" s="601"/>
      <c r="L184" s="601"/>
      <c r="M184" s="601"/>
      <c r="N184" s="543"/>
      <c r="O184" s="575"/>
      <c r="P184" s="575"/>
    </row>
    <row r="185" spans="1:16" s="583" customFormat="1" ht="15" customHeight="1">
      <c r="A185" s="575"/>
      <c r="B185" s="259" t="s">
        <v>65</v>
      </c>
      <c r="C185" s="249" t="s">
        <v>21</v>
      </c>
      <c r="D185" s="603"/>
      <c r="E185" s="603">
        <f t="shared" ref="E185:K185" si="63">E97</f>
        <v>96.37225174044336</v>
      </c>
      <c r="F185" s="603">
        <f t="shared" si="63"/>
        <v>86.735026566399029</v>
      </c>
      <c r="G185" s="603">
        <f t="shared" si="63"/>
        <v>78.061523909759131</v>
      </c>
      <c r="H185" s="603">
        <f t="shared" si="63"/>
        <v>73.377832475173577</v>
      </c>
      <c r="I185" s="603">
        <f t="shared" si="63"/>
        <v>68.975162526663155</v>
      </c>
      <c r="J185" s="603">
        <f t="shared" si="63"/>
        <v>64.836652775063357</v>
      </c>
      <c r="K185" s="603">
        <f t="shared" si="63"/>
        <v>60.946453608559551</v>
      </c>
      <c r="L185" s="603">
        <f>L97</f>
        <v>57.289666392045973</v>
      </c>
      <c r="M185" s="603">
        <f>M97</f>
        <v>53.852286408523213</v>
      </c>
      <c r="N185" s="538">
        <f>(M185/G185)^(1/6)-1</f>
        <v>-6.0000000000000053E-2</v>
      </c>
      <c r="O185" s="575"/>
      <c r="P185" s="575"/>
    </row>
    <row r="186" spans="1:16" s="619" customFormat="1" ht="15" customHeight="1">
      <c r="D186" s="620"/>
      <c r="E186" s="620"/>
      <c r="F186" s="620"/>
      <c r="G186" s="620"/>
      <c r="H186" s="620"/>
      <c r="I186" s="620"/>
      <c r="J186" s="620"/>
      <c r="K186" s="620"/>
      <c r="L186" s="620"/>
      <c r="M186" s="620"/>
      <c r="N186" s="618"/>
      <c r="O186" s="618"/>
    </row>
    <row r="187" spans="1:16" s="619" customFormat="1" ht="15" customHeight="1">
      <c r="D187" s="620"/>
      <c r="E187" s="620"/>
      <c r="F187" s="620"/>
      <c r="G187" s="620"/>
      <c r="H187" s="620"/>
      <c r="I187" s="620"/>
      <c r="J187" s="620"/>
      <c r="K187" s="620"/>
      <c r="L187" s="620"/>
      <c r="M187" s="620"/>
      <c r="N187" s="618"/>
      <c r="O187" s="618"/>
    </row>
  </sheetData>
  <mergeCells count="3">
    <mergeCell ref="B101:P101"/>
    <mergeCell ref="B103:O103"/>
    <mergeCell ref="B3:N3"/>
  </mergeCells>
  <phoneticPr fontId="7" type="noConversion"/>
  <pageMargins left="0.75" right="0.75" top="1" bottom="1" header="0.5" footer="0.5"/>
  <pageSetup paperSize="9" scale="39" orientation="landscape" horizontalDpi="200" verticalDpi="200" r:id="rId1"/>
  <headerFooter alignWithMargins="0">
    <oddFooter>&amp;L© Ovum 2012&amp;C&amp;A&amp;RPage &amp;P of &amp;N</oddFooter>
  </headerFooter>
  <rowBreaks count="2" manualBreakCount="2">
    <brk id="71" max="12" man="1"/>
    <brk id="159" max="12" man="1"/>
  </rowBreaks>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命名范围</vt:lpstr>
      </vt:variant>
      <vt:variant>
        <vt:i4>17</vt:i4>
      </vt:variant>
    </vt:vector>
  </HeadingPairs>
  <TitlesOfParts>
    <vt:vector size="36" baseType="lpstr">
      <vt:lpstr>Contents</vt:lpstr>
      <vt:lpstr>Notes</vt:lpstr>
      <vt:lpstr>Definitions</vt:lpstr>
      <vt:lpstr>Overview</vt:lpstr>
      <vt:lpstr>40G Summary</vt:lpstr>
      <vt:lpstr>40G DWDM Interface Modules</vt:lpstr>
      <vt:lpstr>40G Client Interface Modules</vt:lpstr>
      <vt:lpstr>40G Actives</vt:lpstr>
      <vt:lpstr>40G Passives</vt:lpstr>
      <vt:lpstr>40G ICs</vt:lpstr>
      <vt:lpstr>100G Summary</vt:lpstr>
      <vt:lpstr>100G DWDM Interface Modules</vt:lpstr>
      <vt:lpstr>100G Client Interface Modules</vt:lpstr>
      <vt:lpstr>硅光芯片应用100G Client模块</vt:lpstr>
      <vt:lpstr>100G Actives</vt:lpstr>
      <vt:lpstr>100G Passives</vt:lpstr>
      <vt:lpstr>100G ICs</vt:lpstr>
      <vt:lpstr>Methodology</vt:lpstr>
      <vt:lpstr>Acronyms</vt:lpstr>
      <vt:lpstr>'100G Actives'!Print_Area</vt:lpstr>
      <vt:lpstr>'100G Client Interface Modules'!Print_Area</vt:lpstr>
      <vt:lpstr>'100G DWDM Interface Modules'!Print_Area</vt:lpstr>
      <vt:lpstr>'100G ICs'!Print_Area</vt:lpstr>
      <vt:lpstr>'100G Passives'!Print_Area</vt:lpstr>
      <vt:lpstr>'100G Summary'!Print_Area</vt:lpstr>
      <vt:lpstr>'40G Actives'!Print_Area</vt:lpstr>
      <vt:lpstr>'40G Client Interface Modules'!Print_Area</vt:lpstr>
      <vt:lpstr>'40G DWDM Interface Modules'!Print_Area</vt:lpstr>
      <vt:lpstr>'40G ICs'!Print_Area</vt:lpstr>
      <vt:lpstr>'40G Passives'!Print_Area</vt:lpstr>
      <vt:lpstr>'40G Summary'!Print_Area</vt:lpstr>
      <vt:lpstr>Acronyms!Print_Area</vt:lpstr>
      <vt:lpstr>Definitions!Print_Area</vt:lpstr>
      <vt:lpstr>Methodology!Print_Area</vt:lpstr>
      <vt:lpstr>Notes!Print_Area</vt:lpstr>
      <vt:lpstr>Overview!Print_Area</vt:lpstr>
    </vt:vector>
  </TitlesOfParts>
  <Company>Ovum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40G and 100G OC Forecast Spreadsheet: 2012-17</dc:title>
  <dc:creator>dinniss</dc:creator>
  <cp:lastModifiedBy>Tracy Chen</cp:lastModifiedBy>
  <cp:lastPrinted>2012-04-30T18:31:01Z</cp:lastPrinted>
  <dcterms:created xsi:type="dcterms:W3CDTF">2002-04-18T19:26:32Z</dcterms:created>
  <dcterms:modified xsi:type="dcterms:W3CDTF">2015-04-03T00:24:31Z</dcterms:modified>
</cp:coreProperties>
</file>